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 codeName="ThisWorkbook"/>
  <mc:AlternateContent xmlns:mc="http://schemas.openxmlformats.org/markup-compatibility/2006">
    <mc:Choice Requires="x15">
      <x15ac:absPath xmlns:x15ac="http://schemas.microsoft.com/office/spreadsheetml/2010/11/ac" url="D:\ANNUAIRES\"/>
    </mc:Choice>
  </mc:AlternateContent>
  <xr:revisionPtr revIDLastSave="0" documentId="13_ncr:1_{2543BA54-64CE-42DC-B1E0-22E0F4AB8682}" xr6:coauthVersionLast="47" xr6:coauthVersionMax="47" xr10:uidLastSave="{00000000-0000-0000-0000-000000000000}"/>
  <bookViews>
    <workbookView xWindow="-120" yWindow="-120" windowWidth="29040" windowHeight="15720" tabRatio="907" firstSheet="1" activeTab="1" xr2:uid="{00000000-000D-0000-FFFF-FFFF00000000}"/>
  </bookViews>
  <sheets>
    <sheet name="annexe" sheetId="10" state="hidden" r:id="rId1"/>
    <sheet name="couverture" sheetId="62" r:id="rId2"/>
    <sheet name="sommaire" sheetId="61" r:id="rId3"/>
    <sheet name="preface" sheetId="63" r:id="rId4"/>
    <sheet name="i_INDICATEURS" sheetId="41" r:id="rId5"/>
    <sheet name="ii_SYNTHESE_PUB_ET_PV_PAR_DREN" sheetId="40" r:id="rId6"/>
    <sheet name="iii_EEC_PAR_DREN_ET_CISCO" sheetId="56" r:id="rId7"/>
    <sheet name="iv_SYNTHESE_PAR_DREN_ET_MILIEU" sheetId="18" r:id="rId8"/>
    <sheet name="1_PRESCOLAIRE_PUBLIC" sheetId="19" r:id="rId9"/>
    <sheet name="2_PRIMAIRE_PUBLIC" sheetId="21" r:id="rId10"/>
    <sheet name="3_COLLEGE_PUBLIC" sheetId="23" r:id="rId11"/>
    <sheet name="4_LYCEE_PUBLIC" sheetId="24" r:id="rId12"/>
    <sheet name="5_PRESCOLAIRE_PRIVE" sheetId="36" r:id="rId13"/>
    <sheet name="6_PRIMAIRE_PRIVE" sheetId="37" r:id="rId14"/>
    <sheet name="7_COLLEGE_PRIVE" sheetId="38" r:id="rId15"/>
    <sheet name="8_LYCEE_PRIVE" sheetId="39" r:id="rId16"/>
    <sheet name="9_ESH" sheetId="58" r:id="rId17"/>
    <sheet name="10_PAR_AGE_PRESCO_PUB_ET_PV" sheetId="20" r:id="rId18"/>
    <sheet name="11_PAR_AGE_NIV_I_PUB_ET_PV" sheetId="22" r:id="rId19"/>
    <sheet name="12_PAR_AGE_NIV_II_PUB_ET_PV" sheetId="25" r:id="rId20"/>
    <sheet name="13_PAR_AGE_NIV_III_PUB_ET_PV" sheetId="26" r:id="rId21"/>
  </sheets>
  <definedNames>
    <definedName name="_xlnm._FilterDatabase" localSheetId="8" hidden="1">'1_PRESCOLAIRE_PUBLIC'!$A$6:$AY$453</definedName>
    <definedName name="_xlnm._FilterDatabase" localSheetId="9" hidden="1">'2_PRIMAIRE_PUBLIC'!$A$6:$CG$453</definedName>
    <definedName name="_xlnm._FilterDatabase" localSheetId="10" hidden="1">'3_COLLEGE_PUBLIC'!$A$6:$CB$453</definedName>
    <definedName name="_xlnm._FilterDatabase" localSheetId="11" hidden="1">'4_LYCEE_PUBLIC'!$A$6:$EZ$453</definedName>
    <definedName name="_xlnm._FilterDatabase" localSheetId="14" hidden="1">'7_COLLEGE_PRIVE'!$A$6:$BX$453</definedName>
    <definedName name="_xlnm._FilterDatabase" localSheetId="15" hidden="1">'8_LYCEE_PRIVE'!$A$6:$EV$453</definedName>
    <definedName name="_xlnm._FilterDatabase" localSheetId="0" hidden="1">annexe!$H$1:$M$1849</definedName>
    <definedName name="_xlnm._FilterDatabase" localSheetId="6" hidden="1">iii_EEC_PAR_DREN_ET_CISCO!$A$5:$O$182</definedName>
    <definedName name="_xlnm._FilterDatabase" localSheetId="7" hidden="1">iv_SYNTHESE_PAR_DREN_ET_MILIEU!$A$5:$BI$5</definedName>
    <definedName name="_xlnm._FilterDatabase" localSheetId="2" hidden="1">sommaire!$A$4:$B$173</definedName>
    <definedName name="annee_scolaire">annexe!$E$2</definedName>
    <definedName name="annee_scolaire_avant">LEFT(annee_scolaire,4)-1&amp;"-"&amp;RIGHT(annee_scolaire,4)-1</definedName>
    <definedName name="cisco_01">annexe!$E$1852</definedName>
    <definedName name="cisco_02">annexe!$E$1853</definedName>
    <definedName name="cisco_03">annexe!$E$1854</definedName>
    <definedName name="cisco_04">annexe!$E$1855</definedName>
    <definedName name="cisco_05">annexe!$E$1856</definedName>
    <definedName name="cisco_06">annexe!$E$1857</definedName>
    <definedName name="cisco_07">annexe!$E$1858</definedName>
    <definedName name="cisco_08">annexe!$E$1859</definedName>
    <definedName name="cisco_09">annexe!$E$1860</definedName>
    <definedName name="code_cisco_01">annexe!$D$1852</definedName>
    <definedName name="code_cisco_02">annexe!$D$1853</definedName>
    <definedName name="code_cisco_03">annexe!$D$1854</definedName>
    <definedName name="code_cisco_04">annexe!$D$1855</definedName>
    <definedName name="code_cisco_05">annexe!$D$1856</definedName>
    <definedName name="code_cisco_06">annexe!$D$1857</definedName>
    <definedName name="code_cisco_07">annexe!$D$1858</definedName>
    <definedName name="code_cisco_08">annexe!$D$1859</definedName>
    <definedName name="code_cisco_09">annexe!$D$1860</definedName>
    <definedName name="code_zap_01">annexe!$F$1863</definedName>
    <definedName name="code_zap_02">annexe!$F$1864</definedName>
    <definedName name="code_zap_03">annexe!$F$1865</definedName>
    <definedName name="code_zap_04">annexe!$F$1866</definedName>
    <definedName name="code_zap_05">annexe!$F$1867</definedName>
    <definedName name="code_zap_06">annexe!$F$1868</definedName>
    <definedName name="code_zap_07">annexe!$F$1869</definedName>
    <definedName name="code_zap_08">annexe!$F$1870</definedName>
    <definedName name="code_zap_09">annexe!$F$1871</definedName>
    <definedName name="code_zap_10">annexe!$F$1872</definedName>
    <definedName name="code_zap_11">annexe!$F$1873</definedName>
    <definedName name="code_zap_12">annexe!$F$1874</definedName>
    <definedName name="code_zap_13">annexe!$F$1875</definedName>
    <definedName name="code_zap_14">annexe!$F$1876</definedName>
    <definedName name="code_zap_15">annexe!$F$1877</definedName>
    <definedName name="code_zap_16">annexe!$F$1878</definedName>
    <definedName name="code_zap_17">annexe!$F$1879</definedName>
    <definedName name="code_zap_18">annexe!$F$1880</definedName>
    <definedName name="code_zap_19">annexe!$F$1881</definedName>
    <definedName name="code_zap_20">annexe!$F$1882</definedName>
    <definedName name="code_zap_21">annexe!$F$1883</definedName>
    <definedName name="code_zap_22">annexe!$F$1884</definedName>
    <definedName name="code_zap_23">annexe!$F$1885</definedName>
    <definedName name="code_zap_24">annexe!$F$1886</definedName>
    <definedName name="code_zap_25">annexe!$F$1887</definedName>
    <definedName name="code_zap_26">annexe!$F$1888</definedName>
    <definedName name="code_zap_27">annexe!$F$1889</definedName>
    <definedName name="code_zap_28">annexe!$F$1890</definedName>
    <definedName name="code_zap_29">annexe!$F$1891</definedName>
    <definedName name="code_zap_30">annexe!$F$1892</definedName>
    <definedName name="code_zap_31">annexe!$F$1893</definedName>
    <definedName name="code_zap_32">annexe!$F$1894</definedName>
    <definedName name="code_zap_33">annexe!$F$1895</definedName>
    <definedName name="code_zap_34">annexe!$F$1896</definedName>
    <definedName name="code_zap_35">annexe!$F$1897</definedName>
    <definedName name="code_zap_36">annexe!$F$1898</definedName>
    <definedName name="code_zap_37">annexe!$F$1899</definedName>
    <definedName name="code_zap_38">annexe!$F$1900</definedName>
    <definedName name="code_zap_39">annexe!$F$1901</definedName>
    <definedName name="code_zap_40">annexe!$F$1902</definedName>
    <definedName name="code_zap_41">annexe!$F$1903</definedName>
    <definedName name="code_zap_42">annexe!$F$1904</definedName>
    <definedName name="code_zap_43">annexe!$F$1905</definedName>
    <definedName name="code_zap_44">annexe!$F$1906</definedName>
    <definedName name="code_zap_45">annexe!$F$1907</definedName>
    <definedName name="code_zap_46">annexe!$F$1908</definedName>
    <definedName name="code_zap_47">annexe!$F$1909</definedName>
    <definedName name="code_zap_48">annexe!$F$1910</definedName>
    <definedName name="_xlnm.Print_Titles" localSheetId="8">'1_PRESCOLAIRE_PUBLIC'!$84:$88</definedName>
    <definedName name="_xlnm.Print_Titles" localSheetId="9">'2_PRIMAIRE_PUBLIC'!$84:$88</definedName>
    <definedName name="_xlnm.Print_Titles" localSheetId="10">'3_COLLEGE_PUBLIC'!$84:$88</definedName>
    <definedName name="_xlnm.Print_Titles" localSheetId="11">'4_LYCEE_PUBLIC'!$84:$88</definedName>
    <definedName name="_xlnm.Print_Titles" localSheetId="12">'5_PRESCOLAIRE_PRIVE'!$84:$88</definedName>
    <definedName name="_xlnm.Print_Titles" localSheetId="13">'6_PRIMAIRE_PRIVE'!$84:$88</definedName>
    <definedName name="_xlnm.Print_Titles" localSheetId="14">'7_COLLEGE_PRIVE'!$84:$88</definedName>
    <definedName name="_xlnm.Print_Titles" localSheetId="15">'8_LYCEE_PRIVE'!$84:$88</definedName>
    <definedName name="population_college">SUM(annexe!$AM$11:$AM$14)</definedName>
    <definedName name="population_college_11">annexe!$AM$11</definedName>
    <definedName name="population_college_14">annexe!$AM$14</definedName>
    <definedName name="population_lycee">SUM(annexe!$AM$15:$AM$17)</definedName>
    <definedName name="population_lycee_15">annexe!$AM$15</definedName>
    <definedName name="population_lycee_17">annexe!$AM$17</definedName>
    <definedName name="population_presco">SUM(annexe!$AM$3:$AM$5)</definedName>
    <definedName name="population_presco_3">annexe!$AM$3</definedName>
    <definedName name="population_presco_5">annexe!$AM$5</definedName>
    <definedName name="population_primaire">SUM(annexe!$AM$6:$AM$10)</definedName>
    <definedName name="population_primaire_10">annexe!$AM$10</definedName>
    <definedName name="population_primaire_6">annexe!$AM$6</definedName>
    <definedName name="tama">annexe!$T$22</definedName>
    <definedName name="type_commune">annexe!$A$8:$B$14</definedName>
    <definedName name="type_reponse">annexe!$A$3:$B$4</definedName>
    <definedName name="type_statut">annexe!$A$19:$B$25</definedName>
    <definedName name="zap_01">annexe!$G$1863</definedName>
    <definedName name="zap_02">annexe!$G$1864</definedName>
    <definedName name="zap_03">annexe!$G$1865</definedName>
    <definedName name="zap_04">annexe!$G$1866</definedName>
    <definedName name="zap_05">annexe!$G$1867</definedName>
    <definedName name="zap_06">annexe!$G$1868</definedName>
    <definedName name="zap_07">annexe!$G$1869</definedName>
    <definedName name="zap_08">annexe!$G$1870</definedName>
    <definedName name="zap_09">annexe!$G$1871</definedName>
    <definedName name="zap_10">annexe!$G$1872</definedName>
    <definedName name="zap_11">annexe!$G$1873</definedName>
    <definedName name="zap_12">annexe!$G$1874</definedName>
    <definedName name="zap_13">annexe!$G$1875</definedName>
    <definedName name="zap_14">annexe!$G$1876</definedName>
    <definedName name="zap_15">annexe!$G$1877</definedName>
    <definedName name="zap_16">annexe!$G$1878</definedName>
    <definedName name="zap_17">annexe!$G$1879</definedName>
    <definedName name="zap_18">annexe!$G$1880</definedName>
    <definedName name="zap_19">annexe!$G$1881</definedName>
    <definedName name="zap_20">annexe!$G$1882</definedName>
    <definedName name="zap_21">annexe!$G$1883</definedName>
    <definedName name="zap_22">annexe!$G$1884</definedName>
    <definedName name="zap_23">annexe!$G$1885</definedName>
    <definedName name="zap_24">annexe!$G$1886</definedName>
    <definedName name="zap_25">annexe!$G$1887</definedName>
    <definedName name="zap_26">annexe!$G$1888</definedName>
    <definedName name="zap_27">annexe!$G$1889</definedName>
    <definedName name="zap_28">annexe!$G$1890</definedName>
    <definedName name="zap_29">annexe!$G$1891</definedName>
    <definedName name="zap_30">annexe!$G$1892</definedName>
    <definedName name="zap_31">annexe!$G$1893</definedName>
    <definedName name="zap_32">annexe!$G$1894</definedName>
    <definedName name="zap_33">annexe!$G$1895</definedName>
    <definedName name="zap_34">annexe!$G$1896</definedName>
    <definedName name="zap_35">annexe!$G$1897</definedName>
    <definedName name="zap_36">annexe!$G$1898</definedName>
    <definedName name="zap_37">annexe!$G$1899</definedName>
    <definedName name="zap_38">annexe!$G$1900</definedName>
    <definedName name="zap_39">annexe!$G$1901</definedName>
    <definedName name="zap_40">annexe!$G$1902</definedName>
    <definedName name="zap_41">annexe!$G$1903</definedName>
    <definedName name="zap_42">annexe!$G$1904</definedName>
    <definedName name="zap_43">annexe!$G$1905</definedName>
    <definedName name="zap_44">annexe!$G$1906</definedName>
    <definedName name="zap_45">annexe!$G$1907</definedName>
    <definedName name="zap_46">annexe!$G$1908</definedName>
    <definedName name="zap_47">annexe!$G$1909</definedName>
    <definedName name="zap_48">annexe!$G$1910</definedName>
    <definedName name="_xlnm.Print_Area" localSheetId="8">'1_PRESCOLAIRE_PUBLIC'!$A$1:$AU$453</definedName>
    <definedName name="_xlnm.Print_Area" localSheetId="17">'10_PAR_AGE_PRESCO_PUB_ET_PV'!$A$1:$K$32</definedName>
    <definedName name="_xlnm.Print_Area" localSheetId="18">'11_PAR_AGE_NIV_I_PUB_ET_PV'!$A$1:$M$38</definedName>
    <definedName name="_xlnm.Print_Area" localSheetId="19">'12_PAR_AGE_NIV_II_PUB_ET_PV'!$A$1:$K$35</definedName>
    <definedName name="_xlnm.Print_Area" localSheetId="20">'13_PAR_AGE_NIV_III_PUB_ET_PV'!$A$1:$AC$32</definedName>
    <definedName name="_xlnm.Print_Area" localSheetId="9">'2_PRIMAIRE_PUBLIC'!$A$1:$CB$453</definedName>
    <definedName name="_xlnm.Print_Area" localSheetId="10">'3_COLLEGE_PUBLIC'!$A$1:$BW$453</definedName>
    <definedName name="_xlnm.Print_Area" localSheetId="11">'4_LYCEE_PUBLIC'!$A$1:$ES$453</definedName>
    <definedName name="_xlnm.Print_Area" localSheetId="12">'5_PRESCOLAIRE_PRIVE'!$A$1:$AP$453</definedName>
    <definedName name="_xlnm.Print_Area" localSheetId="13">'6_PRIMAIRE_PRIVE'!$A$1:$BW$453</definedName>
    <definedName name="_xlnm.Print_Area" localSheetId="14">'7_COLLEGE_PRIVE'!$A$1:$BT$453</definedName>
    <definedName name="_xlnm.Print_Area" localSheetId="15">'8_LYCEE_PRIVE'!$A$1:$EP$453</definedName>
    <definedName name="_xlnm.Print_Area" localSheetId="16">'9_ESH'!$A$1:$DH$83</definedName>
    <definedName name="_xlnm.Print_Area" localSheetId="1">couverture!$A$1:$K$32</definedName>
    <definedName name="_xlnm.Print_Area" localSheetId="4">i_INDICATEURS!$A$1:$J$59</definedName>
    <definedName name="_xlnm.Print_Area" localSheetId="5">ii_SYNTHESE_PUB_ET_PV_PAR_DREN!$A$1:$AC$81</definedName>
    <definedName name="_xlnm.Print_Area" localSheetId="6">iii_EEC_PAR_DREN_ET_CISCO!$A$1:$M$182</definedName>
    <definedName name="_xlnm.Print_Area" localSheetId="7">iv_SYNTHESE_PAR_DREN_ET_MILIEU!$A$1:$BF$81</definedName>
    <definedName name="_xlnm.Print_Area" localSheetId="3">preface!$A$1:$K$32</definedName>
    <definedName name="_xlnm.Print_Area" localSheetId="2">sommaire!$A$1:$B$173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7" i="41" l="1"/>
  <c r="I26" i="41"/>
  <c r="I25" i="41"/>
  <c r="I24" i="41"/>
  <c r="I23" i="41"/>
  <c r="I22" i="41"/>
  <c r="I21" i="41"/>
  <c r="I20" i="41"/>
  <c r="I19" i="41"/>
  <c r="G27" i="41"/>
  <c r="G26" i="41"/>
  <c r="G25" i="41"/>
  <c r="G24" i="41"/>
  <c r="G23" i="41"/>
  <c r="G22" i="41"/>
  <c r="G21" i="41"/>
  <c r="G20" i="41"/>
  <c r="G19" i="41"/>
  <c r="J27" i="41"/>
  <c r="J26" i="41"/>
  <c r="J25" i="41"/>
  <c r="J24" i="41"/>
  <c r="J23" i="41"/>
  <c r="J22" i="41"/>
  <c r="J21" i="41"/>
  <c r="J20" i="41"/>
  <c r="J19" i="41"/>
  <c r="H27" i="41"/>
  <c r="H26" i="41"/>
  <c r="H25" i="41"/>
  <c r="H24" i="41"/>
  <c r="H23" i="41"/>
  <c r="H22" i="41"/>
  <c r="H21" i="41"/>
  <c r="H20" i="41"/>
  <c r="H19" i="41"/>
  <c r="F27" i="41"/>
  <c r="F26" i="41"/>
  <c r="F25" i="41"/>
  <c r="F24" i="41"/>
  <c r="F23" i="41"/>
  <c r="F22" i="41"/>
  <c r="F21" i="41"/>
  <c r="F20" i="41"/>
  <c r="F19" i="41"/>
  <c r="E27" i="41"/>
  <c r="E26" i="41"/>
  <c r="E25" i="41"/>
  <c r="E24" i="41"/>
  <c r="E23" i="41"/>
  <c r="E22" i="41"/>
  <c r="E21" i="41"/>
  <c r="E20" i="41"/>
  <c r="E19" i="41"/>
  <c r="I18" i="41"/>
  <c r="I17" i="41"/>
  <c r="I16" i="41"/>
  <c r="G18" i="41"/>
  <c r="G17" i="41"/>
  <c r="G16" i="41"/>
  <c r="C18" i="41"/>
  <c r="C17" i="41"/>
  <c r="C16" i="41"/>
  <c r="E17" i="41"/>
  <c r="E18" i="41"/>
  <c r="E16" i="41"/>
  <c r="A145" i="61" l="1"/>
  <c r="A79" i="61"/>
  <c r="A146" i="61"/>
  <c r="A81" i="61"/>
  <c r="A80" i="61"/>
  <c r="A147" i="61"/>
  <c r="CO43" i="24"/>
  <c r="CO2" i="24"/>
  <c r="CG87" i="58" l="1"/>
  <c r="BE87" i="58"/>
  <c r="AC87" i="58"/>
  <c r="A87" i="58"/>
  <c r="EV88" i="39"/>
  <c r="EU88" i="39"/>
  <c r="ET88" i="39"/>
  <c r="EV87" i="39"/>
  <c r="EU87" i="39"/>
  <c r="ET87" i="39"/>
  <c r="EV86" i="39"/>
  <c r="EU86" i="39"/>
  <c r="ET86" i="39"/>
  <c r="ER86" i="39"/>
  <c r="BX88" i="38"/>
  <c r="BX87" i="38"/>
  <c r="BX86" i="38"/>
  <c r="BV86" i="38"/>
  <c r="BW86" i="38" s="1"/>
  <c r="CA88" i="37"/>
  <c r="CA87" i="37"/>
  <c r="CA86" i="37"/>
  <c r="BY86" i="37"/>
  <c r="BZ86" i="37" s="1"/>
  <c r="AT88" i="36"/>
  <c r="AT87" i="36"/>
  <c r="AT86" i="36"/>
  <c r="AR86" i="36"/>
  <c r="AR87" i="36" s="1"/>
  <c r="EY88" i="24"/>
  <c r="EX88" i="24"/>
  <c r="EW88" i="24"/>
  <c r="EY87" i="24"/>
  <c r="EX87" i="24"/>
  <c r="EW87" i="24"/>
  <c r="EY86" i="24"/>
  <c r="EX86" i="24"/>
  <c r="EW86" i="24"/>
  <c r="EU86" i="24"/>
  <c r="CA88" i="23"/>
  <c r="CA87" i="23"/>
  <c r="CA86" i="23"/>
  <c r="BY86" i="23"/>
  <c r="BZ86" i="23" s="1"/>
  <c r="CF88" i="21"/>
  <c r="CF87" i="21"/>
  <c r="CF86" i="21"/>
  <c r="CD86" i="21"/>
  <c r="CE86" i="21" s="1"/>
  <c r="EU87" i="24" l="1"/>
  <c r="EV86" i="24"/>
  <c r="AS86" i="36"/>
  <c r="ES86" i="39"/>
  <c r="ER87" i="39"/>
  <c r="ES87" i="39" s="1"/>
  <c r="BV87" i="38"/>
  <c r="BY87" i="37"/>
  <c r="AS87" i="36"/>
  <c r="AR88" i="36"/>
  <c r="AS88" i="36" s="1"/>
  <c r="EV87" i="24"/>
  <c r="BY87" i="23"/>
  <c r="CD87" i="21"/>
  <c r="EU88" i="24" l="1"/>
  <c r="ER88" i="39"/>
  <c r="BW87" i="38"/>
  <c r="BV88" i="38"/>
  <c r="BW88" i="38" s="1"/>
  <c r="BY88" i="37"/>
  <c r="BZ88" i="37" s="1"/>
  <c r="BZ87" i="37"/>
  <c r="BZ87" i="23"/>
  <c r="BY88" i="23"/>
  <c r="BZ88" i="23" s="1"/>
  <c r="CE87" i="21"/>
  <c r="CD88" i="21"/>
  <c r="CE88" i="21" s="1"/>
  <c r="EV88" i="24" l="1"/>
  <c r="ES88" i="39"/>
  <c r="AW43" i="19"/>
  <c r="AX43" i="19" s="1"/>
  <c r="AY43" i="19"/>
  <c r="AY44" i="19"/>
  <c r="AW45" i="19"/>
  <c r="AY45" i="19"/>
  <c r="AY46" i="19"/>
  <c r="AY47" i="19"/>
  <c r="AW81" i="19"/>
  <c r="AW84" i="19"/>
  <c r="AX84" i="19" s="1"/>
  <c r="AY84" i="19"/>
  <c r="AY85" i="19"/>
  <c r="AW118" i="19"/>
  <c r="AX118" i="19" s="1"/>
  <c r="AY118" i="19"/>
  <c r="AW143" i="19"/>
  <c r="AX143" i="19" s="1"/>
  <c r="AY143" i="19"/>
  <c r="AW162" i="19"/>
  <c r="AX162" i="19" s="1"/>
  <c r="AY162" i="19"/>
  <c r="AW175" i="19"/>
  <c r="AX175" i="19" s="1"/>
  <c r="AY175" i="19"/>
  <c r="AW185" i="19"/>
  <c r="AX185" i="19" s="1"/>
  <c r="AY185" i="19"/>
  <c r="AW213" i="19"/>
  <c r="AX213" i="19" s="1"/>
  <c r="AY213" i="19"/>
  <c r="AW229" i="19"/>
  <c r="AX229" i="19" s="1"/>
  <c r="AY229" i="19"/>
  <c r="AW251" i="19"/>
  <c r="AX251" i="19" s="1"/>
  <c r="AY251" i="19"/>
  <c r="AW261" i="19"/>
  <c r="AX261" i="19" s="1"/>
  <c r="AY261" i="19"/>
  <c r="AW280" i="19"/>
  <c r="AX280" i="19" s="1"/>
  <c r="AY280" i="19"/>
  <c r="AW287" i="19"/>
  <c r="AX287" i="19" s="1"/>
  <c r="AY287" i="19"/>
  <c r="AW303" i="19"/>
  <c r="AX303" i="19" s="1"/>
  <c r="AY303" i="19"/>
  <c r="AW313" i="19"/>
  <c r="AX313" i="19" s="1"/>
  <c r="AY313" i="19"/>
  <c r="AW335" i="19"/>
  <c r="AX335" i="19" s="1"/>
  <c r="AY335" i="19"/>
  <c r="AW345" i="19"/>
  <c r="AX345" i="19" s="1"/>
  <c r="AY345" i="19"/>
  <c r="AW355" i="19"/>
  <c r="AX355" i="19" s="1"/>
  <c r="AY355" i="19"/>
  <c r="AW371" i="19"/>
  <c r="AX371" i="19" s="1"/>
  <c r="AY371" i="19"/>
  <c r="AW387" i="19"/>
  <c r="AX387" i="19" s="1"/>
  <c r="AY387" i="19"/>
  <c r="AW400" i="19"/>
  <c r="AX400" i="19" s="1"/>
  <c r="AY400" i="19"/>
  <c r="AW422" i="19"/>
  <c r="AX422" i="19" s="1"/>
  <c r="AY422" i="19"/>
  <c r="AW444" i="19"/>
  <c r="AX444" i="19" s="1"/>
  <c r="AY444" i="19"/>
  <c r="CD43" i="21"/>
  <c r="CE43" i="21" s="1"/>
  <c r="CF43" i="21"/>
  <c r="CF44" i="21"/>
  <c r="CD45" i="21"/>
  <c r="CE45" i="21" s="1"/>
  <c r="CF45" i="21"/>
  <c r="CF46" i="21"/>
  <c r="CF47" i="21"/>
  <c r="CD81" i="21"/>
  <c r="CD84" i="21"/>
  <c r="CE84" i="21" s="1"/>
  <c r="CF84" i="21"/>
  <c r="CF85" i="21"/>
  <c r="CD118" i="21"/>
  <c r="CE118" i="21" s="1"/>
  <c r="CF118" i="21"/>
  <c r="CD143" i="21"/>
  <c r="CE143" i="21" s="1"/>
  <c r="CF143" i="21"/>
  <c r="CD162" i="21"/>
  <c r="CE162" i="21" s="1"/>
  <c r="CF162" i="21"/>
  <c r="CD175" i="21"/>
  <c r="CE175" i="21" s="1"/>
  <c r="CF175" i="21"/>
  <c r="CD185" i="21"/>
  <c r="CE185" i="21" s="1"/>
  <c r="CF185" i="21"/>
  <c r="CD213" i="21"/>
  <c r="CE213" i="21" s="1"/>
  <c r="CF213" i="21"/>
  <c r="CD229" i="21"/>
  <c r="CE229" i="21" s="1"/>
  <c r="CF229" i="21"/>
  <c r="CD251" i="21"/>
  <c r="CE251" i="21" s="1"/>
  <c r="CF251" i="21"/>
  <c r="CD261" i="21"/>
  <c r="CE261" i="21" s="1"/>
  <c r="CF261" i="21"/>
  <c r="CD280" i="21"/>
  <c r="CE280" i="21" s="1"/>
  <c r="CF280" i="21"/>
  <c r="CD287" i="21"/>
  <c r="CE287" i="21" s="1"/>
  <c r="CF287" i="21"/>
  <c r="CD303" i="21"/>
  <c r="CE303" i="21" s="1"/>
  <c r="CF303" i="21"/>
  <c r="CD313" i="21"/>
  <c r="CE313" i="21" s="1"/>
  <c r="CF313" i="21"/>
  <c r="CD335" i="21"/>
  <c r="CE335" i="21" s="1"/>
  <c r="CF335" i="21"/>
  <c r="CD345" i="21"/>
  <c r="CE345" i="21" s="1"/>
  <c r="CF345" i="21"/>
  <c r="CD355" i="21"/>
  <c r="CE355" i="21" s="1"/>
  <c r="CF355" i="21"/>
  <c r="CD371" i="21"/>
  <c r="CE371" i="21" s="1"/>
  <c r="CF371" i="21"/>
  <c r="CD387" i="21"/>
  <c r="CE387" i="21" s="1"/>
  <c r="CF387" i="21"/>
  <c r="CD400" i="21"/>
  <c r="CE400" i="21" s="1"/>
  <c r="CF400" i="21"/>
  <c r="CD422" i="21"/>
  <c r="CE422" i="21" s="1"/>
  <c r="CF422" i="21"/>
  <c r="CD444" i="21"/>
  <c r="CE444" i="21" s="1"/>
  <c r="CF444" i="21"/>
  <c r="BY43" i="23"/>
  <c r="BZ43" i="23" s="1"/>
  <c r="CA43" i="23"/>
  <c r="CA44" i="23"/>
  <c r="BY45" i="23"/>
  <c r="BZ45" i="23" s="1"/>
  <c r="CA45" i="23"/>
  <c r="CA46" i="23"/>
  <c r="CA47" i="23"/>
  <c r="BY81" i="23"/>
  <c r="BY84" i="23"/>
  <c r="BZ84" i="23" s="1"/>
  <c r="CA84" i="23"/>
  <c r="CA85" i="23"/>
  <c r="BY118" i="23"/>
  <c r="BZ118" i="23" s="1"/>
  <c r="CA118" i="23"/>
  <c r="BY143" i="23"/>
  <c r="BZ143" i="23" s="1"/>
  <c r="CA143" i="23"/>
  <c r="BY162" i="23"/>
  <c r="BZ162" i="23" s="1"/>
  <c r="CA162" i="23"/>
  <c r="BY175" i="23"/>
  <c r="BZ175" i="23" s="1"/>
  <c r="CA175" i="23"/>
  <c r="BY185" i="23"/>
  <c r="BZ185" i="23" s="1"/>
  <c r="CA185" i="23"/>
  <c r="BY213" i="23"/>
  <c r="BZ213" i="23" s="1"/>
  <c r="CA213" i="23"/>
  <c r="BY229" i="23"/>
  <c r="BZ229" i="23" s="1"/>
  <c r="CA229" i="23"/>
  <c r="BY251" i="23"/>
  <c r="BZ251" i="23" s="1"/>
  <c r="CA251" i="23"/>
  <c r="BY261" i="23"/>
  <c r="BZ261" i="23" s="1"/>
  <c r="CA261" i="23"/>
  <c r="BY280" i="23"/>
  <c r="BZ280" i="23" s="1"/>
  <c r="CA280" i="23"/>
  <c r="BY287" i="23"/>
  <c r="BZ287" i="23" s="1"/>
  <c r="CA287" i="23"/>
  <c r="BY303" i="23"/>
  <c r="BZ303" i="23" s="1"/>
  <c r="CA303" i="23"/>
  <c r="BY313" i="23"/>
  <c r="BZ313" i="23" s="1"/>
  <c r="CA313" i="23"/>
  <c r="BY335" i="23"/>
  <c r="BZ335" i="23" s="1"/>
  <c r="CA335" i="23"/>
  <c r="BY345" i="23"/>
  <c r="BZ345" i="23" s="1"/>
  <c r="CA345" i="23"/>
  <c r="BY355" i="23"/>
  <c r="BZ355" i="23" s="1"/>
  <c r="CA355" i="23"/>
  <c r="BY371" i="23"/>
  <c r="BZ371" i="23" s="1"/>
  <c r="CA371" i="23"/>
  <c r="BY387" i="23"/>
  <c r="BZ387" i="23" s="1"/>
  <c r="CA387" i="23"/>
  <c r="BY400" i="23"/>
  <c r="BZ400" i="23" s="1"/>
  <c r="CA400" i="23"/>
  <c r="BY422" i="23"/>
  <c r="BZ422" i="23" s="1"/>
  <c r="CA422" i="23"/>
  <c r="BY444" i="23"/>
  <c r="BZ444" i="23" s="1"/>
  <c r="CA444" i="23"/>
  <c r="EU43" i="24"/>
  <c r="EW43" i="24"/>
  <c r="EX43" i="24"/>
  <c r="EY43" i="24"/>
  <c r="EW44" i="24"/>
  <c r="EX44" i="24"/>
  <c r="EY44" i="24"/>
  <c r="EU45" i="24"/>
  <c r="EW45" i="24"/>
  <c r="EX45" i="24"/>
  <c r="EY45" i="24"/>
  <c r="EW46" i="24"/>
  <c r="EX46" i="24"/>
  <c r="EY46" i="24"/>
  <c r="EW47" i="24"/>
  <c r="EX47" i="24"/>
  <c r="EY47" i="24"/>
  <c r="EU81" i="24"/>
  <c r="EU82" i="24" s="1"/>
  <c r="EU84" i="24"/>
  <c r="EW84" i="24"/>
  <c r="EX84" i="24"/>
  <c r="EY84" i="24"/>
  <c r="EW85" i="24"/>
  <c r="EX85" i="24"/>
  <c r="EY85" i="24"/>
  <c r="EU118" i="24"/>
  <c r="EW118" i="24"/>
  <c r="EX118" i="24"/>
  <c r="EY118" i="24"/>
  <c r="EU162" i="24"/>
  <c r="EW162" i="24"/>
  <c r="EX162" i="24"/>
  <c r="EY162" i="24"/>
  <c r="EU175" i="24"/>
  <c r="EW175" i="24"/>
  <c r="EX175" i="24"/>
  <c r="EY175" i="24"/>
  <c r="EU185" i="24"/>
  <c r="EW185" i="24"/>
  <c r="EX185" i="24"/>
  <c r="EY185" i="24"/>
  <c r="EU213" i="24"/>
  <c r="EW213" i="24"/>
  <c r="EX213" i="24"/>
  <c r="EY213" i="24"/>
  <c r="EU229" i="24"/>
  <c r="EW229" i="24"/>
  <c r="EX229" i="24"/>
  <c r="EY229" i="24"/>
  <c r="EU251" i="24"/>
  <c r="EW251" i="24"/>
  <c r="EX251" i="24"/>
  <c r="EY251" i="24"/>
  <c r="EU261" i="24"/>
  <c r="EW261" i="24"/>
  <c r="EX261" i="24"/>
  <c r="EY261" i="24"/>
  <c r="EU280" i="24"/>
  <c r="EV280" i="24" s="1"/>
  <c r="EW280" i="24"/>
  <c r="EX280" i="24"/>
  <c r="EY280" i="24"/>
  <c r="EU287" i="24"/>
  <c r="EW287" i="24"/>
  <c r="EX287" i="24"/>
  <c r="EY287" i="24"/>
  <c r="EU303" i="24"/>
  <c r="EW303" i="24"/>
  <c r="EX303" i="24"/>
  <c r="EY303" i="24"/>
  <c r="EU313" i="24"/>
  <c r="EV313" i="24" s="1"/>
  <c r="EW313" i="24"/>
  <c r="EX313" i="24"/>
  <c r="EY313" i="24"/>
  <c r="EU335" i="24"/>
  <c r="EW335" i="24"/>
  <c r="EX335" i="24"/>
  <c r="EY335" i="24"/>
  <c r="EU345" i="24"/>
  <c r="EV345" i="24" s="1"/>
  <c r="EW345" i="24"/>
  <c r="EX345" i="24"/>
  <c r="EY345" i="24"/>
  <c r="EU355" i="24"/>
  <c r="EW355" i="24"/>
  <c r="EX355" i="24"/>
  <c r="EY355" i="24"/>
  <c r="EU371" i="24"/>
  <c r="EW371" i="24"/>
  <c r="EX371" i="24"/>
  <c r="EY371" i="24"/>
  <c r="EU387" i="24"/>
  <c r="EW387" i="24"/>
  <c r="EX387" i="24"/>
  <c r="EY387" i="24"/>
  <c r="EU400" i="24"/>
  <c r="EV400" i="24" s="1"/>
  <c r="EW400" i="24"/>
  <c r="EX400" i="24"/>
  <c r="EY400" i="24"/>
  <c r="EU422" i="24"/>
  <c r="EW422" i="24"/>
  <c r="EX422" i="24"/>
  <c r="EY422" i="24"/>
  <c r="EU444" i="24"/>
  <c r="EW444" i="24"/>
  <c r="EX444" i="24"/>
  <c r="EY444" i="24"/>
  <c r="AR43" i="36"/>
  <c r="AS43" i="36" s="1"/>
  <c r="AT43" i="36"/>
  <c r="AT44" i="36"/>
  <c r="AR45" i="36"/>
  <c r="AR46" i="36" s="1"/>
  <c r="AS46" i="36" s="1"/>
  <c r="AT45" i="36"/>
  <c r="AT46" i="36"/>
  <c r="AT47" i="36"/>
  <c r="AR81" i="36"/>
  <c r="AR84" i="36"/>
  <c r="AS84" i="36" s="1"/>
  <c r="AT84" i="36"/>
  <c r="AT85" i="36"/>
  <c r="AR118" i="36"/>
  <c r="AS118" i="36" s="1"/>
  <c r="AT118" i="36"/>
  <c r="AR143" i="36"/>
  <c r="AS143" i="36" s="1"/>
  <c r="AT143" i="36"/>
  <c r="AR162" i="36"/>
  <c r="AS162" i="36" s="1"/>
  <c r="AT162" i="36"/>
  <c r="AR175" i="36"/>
  <c r="AS175" i="36" s="1"/>
  <c r="AT175" i="36"/>
  <c r="AR185" i="36"/>
  <c r="AS185" i="36" s="1"/>
  <c r="AT185" i="36"/>
  <c r="AR213" i="36"/>
  <c r="AS213" i="36" s="1"/>
  <c r="AT213" i="36"/>
  <c r="AR229" i="36"/>
  <c r="AS229" i="36" s="1"/>
  <c r="AT229" i="36"/>
  <c r="AR251" i="36"/>
  <c r="AS251" i="36" s="1"/>
  <c r="AT251" i="36"/>
  <c r="AR261" i="36"/>
  <c r="AS261" i="36" s="1"/>
  <c r="AT261" i="36"/>
  <c r="AR280" i="36"/>
  <c r="AS280" i="36" s="1"/>
  <c r="AT280" i="36"/>
  <c r="AR287" i="36"/>
  <c r="AS287" i="36" s="1"/>
  <c r="AT287" i="36"/>
  <c r="AR303" i="36"/>
  <c r="AS303" i="36" s="1"/>
  <c r="AT303" i="36"/>
  <c r="AR313" i="36"/>
  <c r="AS313" i="36" s="1"/>
  <c r="AT313" i="36"/>
  <c r="AR335" i="36"/>
  <c r="AS335" i="36" s="1"/>
  <c r="AT335" i="36"/>
  <c r="AR345" i="36"/>
  <c r="AS345" i="36" s="1"/>
  <c r="AT345" i="36"/>
  <c r="AR355" i="36"/>
  <c r="AS355" i="36" s="1"/>
  <c r="AT355" i="36"/>
  <c r="AR371" i="36"/>
  <c r="AS371" i="36" s="1"/>
  <c r="AT371" i="36"/>
  <c r="AR387" i="36"/>
  <c r="AS387" i="36" s="1"/>
  <c r="AT387" i="36"/>
  <c r="AR400" i="36"/>
  <c r="AS400" i="36" s="1"/>
  <c r="AT400" i="36"/>
  <c r="AR422" i="36"/>
  <c r="AS422" i="36" s="1"/>
  <c r="AT422" i="36"/>
  <c r="AR444" i="36"/>
  <c r="AS444" i="36" s="1"/>
  <c r="AT444" i="36"/>
  <c r="BY43" i="37"/>
  <c r="BZ43" i="37" s="1"/>
  <c r="CA43" i="37"/>
  <c r="CA44" i="37"/>
  <c r="BY45" i="37"/>
  <c r="BZ45" i="37" s="1"/>
  <c r="CA45" i="37"/>
  <c r="CA46" i="37"/>
  <c r="CA47" i="37"/>
  <c r="BY81" i="37"/>
  <c r="BY84" i="37"/>
  <c r="BZ84" i="37" s="1"/>
  <c r="CA84" i="37"/>
  <c r="CA85" i="37"/>
  <c r="BY118" i="37"/>
  <c r="BZ118" i="37" s="1"/>
  <c r="CA118" i="37"/>
  <c r="BY143" i="37"/>
  <c r="BZ143" i="37" s="1"/>
  <c r="CA143" i="37"/>
  <c r="BY162" i="37"/>
  <c r="BZ162" i="37" s="1"/>
  <c r="CA162" i="37"/>
  <c r="BY175" i="37"/>
  <c r="BZ175" i="37" s="1"/>
  <c r="CA175" i="37"/>
  <c r="BY185" i="37"/>
  <c r="BZ185" i="37" s="1"/>
  <c r="CA185" i="37"/>
  <c r="BY213" i="37"/>
  <c r="BZ213" i="37" s="1"/>
  <c r="CA213" i="37"/>
  <c r="BY229" i="37"/>
  <c r="BZ229" i="37" s="1"/>
  <c r="CA229" i="37"/>
  <c r="BY251" i="37"/>
  <c r="BZ251" i="37" s="1"/>
  <c r="CA251" i="37"/>
  <c r="BY261" i="37"/>
  <c r="BZ261" i="37" s="1"/>
  <c r="CA261" i="37"/>
  <c r="BY280" i="37"/>
  <c r="BZ280" i="37" s="1"/>
  <c r="CA280" i="37"/>
  <c r="BY287" i="37"/>
  <c r="BZ287" i="37" s="1"/>
  <c r="CA287" i="37"/>
  <c r="BY303" i="37"/>
  <c r="BZ303" i="37" s="1"/>
  <c r="CA303" i="37"/>
  <c r="BY313" i="37"/>
  <c r="BZ313" i="37" s="1"/>
  <c r="CA313" i="37"/>
  <c r="BY335" i="37"/>
  <c r="BZ335" i="37" s="1"/>
  <c r="CA335" i="37"/>
  <c r="BY345" i="37"/>
  <c r="BZ345" i="37" s="1"/>
  <c r="CA345" i="37"/>
  <c r="BY355" i="37"/>
  <c r="BZ355" i="37" s="1"/>
  <c r="CA355" i="37"/>
  <c r="BY371" i="37"/>
  <c r="BZ371" i="37" s="1"/>
  <c r="CA371" i="37"/>
  <c r="BY387" i="37"/>
  <c r="BZ387" i="37" s="1"/>
  <c r="CA387" i="37"/>
  <c r="BY400" i="37"/>
  <c r="BZ400" i="37" s="1"/>
  <c r="CA400" i="37"/>
  <c r="BY422" i="37"/>
  <c r="BZ422" i="37" s="1"/>
  <c r="CA422" i="37"/>
  <c r="BY444" i="37"/>
  <c r="BZ444" i="37" s="1"/>
  <c r="CA444" i="37"/>
  <c r="BV43" i="38"/>
  <c r="BW43" i="38" s="1"/>
  <c r="BX43" i="38"/>
  <c r="BX44" i="38"/>
  <c r="BV45" i="38"/>
  <c r="BX45" i="38"/>
  <c r="BX46" i="38"/>
  <c r="BX47" i="38"/>
  <c r="BV81" i="38"/>
  <c r="BW81" i="38" s="1"/>
  <c r="BV84" i="38"/>
  <c r="BW84" i="38" s="1"/>
  <c r="BX84" i="38"/>
  <c r="BX85" i="38"/>
  <c r="BV118" i="38"/>
  <c r="BW118" i="38" s="1"/>
  <c r="BX118" i="38"/>
  <c r="BV143" i="38"/>
  <c r="BW143" i="38" s="1"/>
  <c r="BX143" i="38"/>
  <c r="BV162" i="38"/>
  <c r="BW162" i="38" s="1"/>
  <c r="BX162" i="38"/>
  <c r="BV175" i="38"/>
  <c r="BW175" i="38" s="1"/>
  <c r="BX175" i="38"/>
  <c r="BV185" i="38"/>
  <c r="BW185" i="38" s="1"/>
  <c r="BX185" i="38"/>
  <c r="BV213" i="38"/>
  <c r="BW213" i="38" s="1"/>
  <c r="BX213" i="38"/>
  <c r="BV229" i="38"/>
  <c r="BW229" i="38" s="1"/>
  <c r="BX229" i="38"/>
  <c r="BV251" i="38"/>
  <c r="BW251" i="38" s="1"/>
  <c r="BX251" i="38"/>
  <c r="BV261" i="38"/>
  <c r="BW261" i="38" s="1"/>
  <c r="BX261" i="38"/>
  <c r="BV280" i="38"/>
  <c r="BW280" i="38" s="1"/>
  <c r="BX280" i="38"/>
  <c r="BV287" i="38"/>
  <c r="BW287" i="38" s="1"/>
  <c r="BX287" i="38"/>
  <c r="BV303" i="38"/>
  <c r="BW303" i="38" s="1"/>
  <c r="BX303" i="38"/>
  <c r="BV313" i="38"/>
  <c r="BW313" i="38" s="1"/>
  <c r="BX313" i="38"/>
  <c r="BV335" i="38"/>
  <c r="BW335" i="38" s="1"/>
  <c r="BX335" i="38"/>
  <c r="BV345" i="38"/>
  <c r="BW345" i="38" s="1"/>
  <c r="BX345" i="38"/>
  <c r="BV355" i="38"/>
  <c r="BW355" i="38" s="1"/>
  <c r="BX355" i="38"/>
  <c r="BV371" i="38"/>
  <c r="BW371" i="38" s="1"/>
  <c r="BX371" i="38"/>
  <c r="BV387" i="38"/>
  <c r="BW387" i="38" s="1"/>
  <c r="BX387" i="38"/>
  <c r="BV400" i="38"/>
  <c r="BW400" i="38" s="1"/>
  <c r="BX400" i="38"/>
  <c r="BV422" i="38"/>
  <c r="BW422" i="38" s="1"/>
  <c r="BX422" i="38"/>
  <c r="BV444" i="38"/>
  <c r="BW444" i="38" s="1"/>
  <c r="BX444" i="38"/>
  <c r="ER43" i="39"/>
  <c r="ES43" i="39" s="1"/>
  <c r="ET43" i="39"/>
  <c r="EU43" i="39"/>
  <c r="EV43" i="39"/>
  <c r="ET44" i="39"/>
  <c r="EU44" i="39"/>
  <c r="EV44" i="39"/>
  <c r="ER45" i="39"/>
  <c r="ES45" i="39" s="1"/>
  <c r="ET45" i="39"/>
  <c r="EU45" i="39"/>
  <c r="EV45" i="39"/>
  <c r="ET46" i="39"/>
  <c r="EU46" i="39"/>
  <c r="EV46" i="39"/>
  <c r="ET47" i="39"/>
  <c r="EU47" i="39"/>
  <c r="EV47" i="39"/>
  <c r="ER81" i="39"/>
  <c r="ER84" i="39"/>
  <c r="ET84" i="39"/>
  <c r="EU84" i="39"/>
  <c r="EV84" i="39"/>
  <c r="ET85" i="39"/>
  <c r="EU85" i="39"/>
  <c r="EV85" i="39"/>
  <c r="ER118" i="39"/>
  <c r="ET118" i="39"/>
  <c r="EU118" i="39"/>
  <c r="EV118" i="39"/>
  <c r="ER143" i="39"/>
  <c r="ET143" i="39"/>
  <c r="EU143" i="39"/>
  <c r="EV143" i="39"/>
  <c r="ER162" i="39"/>
  <c r="ET162" i="39"/>
  <c r="EU162" i="39"/>
  <c r="EV162" i="39"/>
  <c r="ER175" i="39"/>
  <c r="ET175" i="39"/>
  <c r="EU175" i="39"/>
  <c r="EV175" i="39"/>
  <c r="ER185" i="39"/>
  <c r="ET185" i="39"/>
  <c r="EU185" i="39"/>
  <c r="EV185" i="39"/>
  <c r="ER213" i="39"/>
  <c r="ET213" i="39"/>
  <c r="EU213" i="39"/>
  <c r="EV213" i="39"/>
  <c r="ER229" i="39"/>
  <c r="ES229" i="39" s="1"/>
  <c r="ET229" i="39"/>
  <c r="EU229" i="39"/>
  <c r="EV229" i="39"/>
  <c r="ER251" i="39"/>
  <c r="ET251" i="39"/>
  <c r="EU251" i="39"/>
  <c r="EV251" i="39"/>
  <c r="ER261" i="39"/>
  <c r="ET261" i="39"/>
  <c r="EU261" i="39"/>
  <c r="EV261" i="39"/>
  <c r="ER280" i="39"/>
  <c r="ET280" i="39"/>
  <c r="EU280" i="39"/>
  <c r="EV280" i="39"/>
  <c r="ER287" i="39"/>
  <c r="ET287" i="39"/>
  <c r="EU287" i="39"/>
  <c r="EV287" i="39"/>
  <c r="ER303" i="39"/>
  <c r="ET303" i="39"/>
  <c r="EU303" i="39"/>
  <c r="EV303" i="39"/>
  <c r="ER313" i="39"/>
  <c r="ET313" i="39"/>
  <c r="EU313" i="39"/>
  <c r="EV313" i="39"/>
  <c r="ER335" i="39"/>
  <c r="ET335" i="39"/>
  <c r="EU335" i="39"/>
  <c r="EV335" i="39"/>
  <c r="ER345" i="39"/>
  <c r="ET345" i="39"/>
  <c r="EU345" i="39"/>
  <c r="EV345" i="39"/>
  <c r="ER355" i="39"/>
  <c r="ET355" i="39"/>
  <c r="EU355" i="39"/>
  <c r="EV355" i="39"/>
  <c r="ER371" i="39"/>
  <c r="ES371" i="39" s="1"/>
  <c r="ET371" i="39"/>
  <c r="EU371" i="39"/>
  <c r="EV371" i="39"/>
  <c r="ER387" i="39"/>
  <c r="ET387" i="39"/>
  <c r="EU387" i="39"/>
  <c r="EV387" i="39"/>
  <c r="ER400" i="39"/>
  <c r="ET400" i="39"/>
  <c r="EU400" i="39"/>
  <c r="EV400" i="39"/>
  <c r="ER422" i="39"/>
  <c r="ET422" i="39"/>
  <c r="EU422" i="39"/>
  <c r="EV422" i="39"/>
  <c r="ER444" i="39"/>
  <c r="ET444" i="39"/>
  <c r="EU444" i="39"/>
  <c r="EV444" i="39"/>
  <c r="AI44" i="19"/>
  <c r="R44" i="19"/>
  <c r="A44" i="19"/>
  <c r="AW44" i="19" s="1"/>
  <c r="AX44" i="19" s="1"/>
  <c r="EV43" i="24" l="1"/>
  <c r="AR47" i="36"/>
  <c r="AS47" i="36" s="1"/>
  <c r="EV84" i="24"/>
  <c r="ES261" i="39"/>
  <c r="CD46" i="21"/>
  <c r="BW45" i="38"/>
  <c r="BV46" i="38"/>
  <c r="BW46" i="38" s="1"/>
  <c r="ES280" i="39"/>
  <c r="ES185" i="39"/>
  <c r="AR82" i="36"/>
  <c r="AS81" i="36"/>
  <c r="AS45" i="36"/>
  <c r="EV118" i="24"/>
  <c r="CE81" i="21"/>
  <c r="CD82" i="21"/>
  <c r="CE82" i="21" s="1"/>
  <c r="ES444" i="39"/>
  <c r="ES175" i="39"/>
  <c r="ES84" i="39"/>
  <c r="ES213" i="39"/>
  <c r="BZ81" i="37"/>
  <c r="BY82" i="37"/>
  <c r="EV422" i="24"/>
  <c r="EV175" i="24"/>
  <c r="EV261" i="24"/>
  <c r="EV251" i="24"/>
  <c r="EV162" i="24"/>
  <c r="EV82" i="24"/>
  <c r="EU83" i="24"/>
  <c r="BY46" i="23"/>
  <c r="ES422" i="39"/>
  <c r="EV444" i="24"/>
  <c r="ES400" i="39"/>
  <c r="ES387" i="39"/>
  <c r="AX81" i="19"/>
  <c r="AW82" i="19"/>
  <c r="AX45" i="19"/>
  <c r="AW46" i="19"/>
  <c r="BZ81" i="23"/>
  <c r="BY82" i="23"/>
  <c r="EV387" i="24"/>
  <c r="EV371" i="24"/>
  <c r="EV287" i="24"/>
  <c r="EV355" i="24"/>
  <c r="EV229" i="24"/>
  <c r="EV335" i="24"/>
  <c r="EV303" i="24"/>
  <c r="EV213" i="24"/>
  <c r="EV185" i="24"/>
  <c r="EV81" i="24"/>
  <c r="EV45" i="24"/>
  <c r="EU46" i="24"/>
  <c r="BY46" i="37"/>
  <c r="BV82" i="38"/>
  <c r="ES355" i="39"/>
  <c r="ES345" i="39"/>
  <c r="ES313" i="39"/>
  <c r="ES335" i="39"/>
  <c r="ES303" i="39"/>
  <c r="ES287" i="39"/>
  <c r="ES251" i="39"/>
  <c r="ES143" i="39"/>
  <c r="ES162" i="39"/>
  <c r="ES118" i="39"/>
  <c r="ER82" i="39"/>
  <c r="ES81" i="39"/>
  <c r="ER46" i="39"/>
  <c r="CG44" i="58"/>
  <c r="BE44" i="58"/>
  <c r="AC44" i="58"/>
  <c r="A44" i="58"/>
  <c r="DJ81" i="58"/>
  <c r="DJ82" i="58" s="1"/>
  <c r="DJ83" i="58" s="1"/>
  <c r="CG3" i="58"/>
  <c r="BE3" i="58"/>
  <c r="AC3" i="58"/>
  <c r="A3" i="58"/>
  <c r="CD83" i="21" l="1"/>
  <c r="CE83" i="21" s="1"/>
  <c r="BV47" i="38"/>
  <c r="BW47" i="38" s="1"/>
  <c r="EV83" i="24"/>
  <c r="CE46" i="21"/>
  <c r="CD47" i="21"/>
  <c r="CE47" i="21" s="1"/>
  <c r="BZ82" i="37"/>
  <c r="BY83" i="37"/>
  <c r="BZ83" i="37" s="1"/>
  <c r="BY47" i="23"/>
  <c r="BZ47" i="23" s="1"/>
  <c r="BZ46" i="23"/>
  <c r="AS82" i="36"/>
  <c r="AR83" i="36"/>
  <c r="AS83" i="36" s="1"/>
  <c r="AW83" i="19"/>
  <c r="AX83" i="19" s="1"/>
  <c r="AX82" i="19"/>
  <c r="AW47" i="19"/>
  <c r="AX47" i="19" s="1"/>
  <c r="AX46" i="19"/>
  <c r="BZ82" i="23"/>
  <c r="BY83" i="23"/>
  <c r="BZ83" i="23" s="1"/>
  <c r="EU47" i="24"/>
  <c r="EV46" i="24"/>
  <c r="BZ46" i="37"/>
  <c r="BY47" i="37"/>
  <c r="BZ47" i="37" s="1"/>
  <c r="BW82" i="38"/>
  <c r="BV83" i="38"/>
  <c r="BW83" i="38" s="1"/>
  <c r="ES82" i="39"/>
  <c r="ER83" i="39"/>
  <c r="ER47" i="39"/>
  <c r="ES46" i="39"/>
  <c r="CW81" i="58" l="1"/>
  <c r="CX81" i="58"/>
  <c r="DC81" i="58"/>
  <c r="DD81" i="58"/>
  <c r="CM81" i="58"/>
  <c r="CN81" i="58"/>
  <c r="CS81" i="58"/>
  <c r="CT81" i="58"/>
  <c r="CY81" i="58"/>
  <c r="CZ81" i="58"/>
  <c r="DE81" i="58"/>
  <c r="DF81" i="58"/>
  <c r="CO81" i="58"/>
  <c r="CP81" i="58"/>
  <c r="CU81" i="58"/>
  <c r="CV81" i="58"/>
  <c r="DA81" i="58"/>
  <c r="DB81" i="58"/>
  <c r="DG81" i="58"/>
  <c r="DH81" i="58"/>
  <c r="CQ81" i="58"/>
  <c r="CR81" i="58"/>
  <c r="CI81" i="58"/>
  <c r="CJ81" i="58"/>
  <c r="BM81" i="58"/>
  <c r="BN81" i="58"/>
  <c r="BY81" i="58"/>
  <c r="BZ81" i="58"/>
  <c r="CE81" i="58"/>
  <c r="CF81" i="58"/>
  <c r="BO81" i="58"/>
  <c r="BP81" i="58"/>
  <c r="BS81" i="58"/>
  <c r="BT81" i="58"/>
  <c r="BU81" i="58"/>
  <c r="BV81" i="58"/>
  <c r="CA81" i="58"/>
  <c r="CB81" i="58"/>
  <c r="BK81" i="58"/>
  <c r="BL81" i="58"/>
  <c r="CC81" i="58"/>
  <c r="CD81" i="58"/>
  <c r="BQ81" i="58"/>
  <c r="BR81" i="58"/>
  <c r="BW81" i="58"/>
  <c r="BX81" i="58"/>
  <c r="BG81" i="58"/>
  <c r="BH81" i="58"/>
  <c r="AS81" i="58"/>
  <c r="AT81" i="58"/>
  <c r="AY81" i="58"/>
  <c r="AZ81" i="58"/>
  <c r="AI81" i="58"/>
  <c r="AJ81" i="58"/>
  <c r="AO81" i="58"/>
  <c r="AP81" i="58"/>
  <c r="AU81" i="58"/>
  <c r="AV81" i="58"/>
  <c r="BA81" i="58"/>
  <c r="BB81" i="58"/>
  <c r="AK81" i="58"/>
  <c r="AL81" i="58"/>
  <c r="AQ81" i="58"/>
  <c r="AR81" i="58"/>
  <c r="AW81" i="58"/>
  <c r="AX81" i="58"/>
  <c r="BC81" i="58"/>
  <c r="BD81" i="58"/>
  <c r="AM81" i="58"/>
  <c r="AN81" i="58"/>
  <c r="AE81" i="58"/>
  <c r="AF81" i="58"/>
  <c r="Y81" i="58"/>
  <c r="Z81" i="58"/>
  <c r="I81" i="58"/>
  <c r="J81" i="58"/>
  <c r="O81" i="58"/>
  <c r="P81" i="58"/>
  <c r="U81" i="58"/>
  <c r="V81" i="58"/>
  <c r="AA81" i="58"/>
  <c r="AB81" i="58"/>
  <c r="K81" i="58"/>
  <c r="L81" i="58"/>
  <c r="Q81" i="58"/>
  <c r="R81" i="58"/>
  <c r="W81" i="58"/>
  <c r="X81" i="58"/>
  <c r="G81" i="58"/>
  <c r="H81" i="58"/>
  <c r="M81" i="58"/>
  <c r="N81" i="58"/>
  <c r="S81" i="58"/>
  <c r="T81" i="58"/>
  <c r="EV47" i="24"/>
  <c r="ES47" i="39"/>
  <c r="ES83" i="39"/>
  <c r="C81" i="58"/>
  <c r="O8" i="56"/>
  <c r="O29" i="56"/>
  <c r="O30" i="56"/>
  <c r="O32" i="56"/>
  <c r="O33" i="56" s="1"/>
  <c r="O45" i="56"/>
  <c r="O46" i="56"/>
  <c r="O47" i="56"/>
  <c r="O48" i="56"/>
  <c r="O49" i="56"/>
  <c r="O50" i="56"/>
  <c r="O51" i="56"/>
  <c r="O52" i="56"/>
  <c r="O53" i="56"/>
  <c r="O70" i="56"/>
  <c r="O72" i="56"/>
  <c r="O73" i="56" s="1"/>
  <c r="O109" i="56"/>
  <c r="O111" i="56"/>
  <c r="O112" i="56" s="1"/>
  <c r="O148" i="56"/>
  <c r="O150" i="56"/>
  <c r="O151" i="56" s="1"/>
  <c r="A149" i="56"/>
  <c r="O149" i="56" s="1"/>
  <c r="A110" i="56"/>
  <c r="O110" i="56" s="1"/>
  <c r="A71" i="56"/>
  <c r="O71" i="56" s="1"/>
  <c r="CM82" i="58" l="1"/>
  <c r="CN82" i="58"/>
  <c r="DD82" i="58"/>
  <c r="DA82" i="58"/>
  <c r="DB82" i="58"/>
  <c r="CQ82" i="58"/>
  <c r="CR82" i="58"/>
  <c r="DE82" i="58"/>
  <c r="DF82" i="58"/>
  <c r="DG82" i="58"/>
  <c r="DH82" i="58"/>
  <c r="CO82" i="58"/>
  <c r="CP82" i="58"/>
  <c r="CU82" i="58"/>
  <c r="CV82" i="58"/>
  <c r="CT82" i="58"/>
  <c r="CY82" i="58"/>
  <c r="CZ82" i="58"/>
  <c r="CW82" i="58"/>
  <c r="CX82" i="58"/>
  <c r="CJ82" i="58"/>
  <c r="CC82" i="58"/>
  <c r="CD82" i="58"/>
  <c r="BS82" i="58"/>
  <c r="BT82" i="58"/>
  <c r="BQ82" i="58"/>
  <c r="BR82" i="58"/>
  <c r="CE82" i="58"/>
  <c r="CF82" i="58"/>
  <c r="BW82" i="58"/>
  <c r="BX82" i="58"/>
  <c r="BU82" i="58"/>
  <c r="BV82" i="58"/>
  <c r="BO82" i="58"/>
  <c r="BP82" i="58"/>
  <c r="BM82" i="58"/>
  <c r="BN82" i="58"/>
  <c r="BK82" i="58"/>
  <c r="BL82" i="58"/>
  <c r="CA82" i="58"/>
  <c r="CB82" i="58"/>
  <c r="BY82" i="58"/>
  <c r="BZ82" i="58"/>
  <c r="BH82" i="58"/>
  <c r="AU82" i="58"/>
  <c r="AV82" i="58"/>
  <c r="AS82" i="58"/>
  <c r="AT82" i="58"/>
  <c r="AI82" i="58"/>
  <c r="AJ82" i="58"/>
  <c r="AY82" i="58"/>
  <c r="AZ82" i="58"/>
  <c r="AW82" i="58"/>
  <c r="AX82" i="58"/>
  <c r="AM82" i="58"/>
  <c r="AN82" i="58"/>
  <c r="BC82" i="58"/>
  <c r="BD82" i="58"/>
  <c r="AK82" i="58"/>
  <c r="AL82" i="58"/>
  <c r="BA82" i="58"/>
  <c r="BB82" i="58"/>
  <c r="AQ82" i="58"/>
  <c r="AR82" i="58"/>
  <c r="AP82" i="58"/>
  <c r="AF82" i="58"/>
  <c r="O82" i="58"/>
  <c r="P82" i="58"/>
  <c r="M82" i="58"/>
  <c r="N82" i="58"/>
  <c r="T82" i="58"/>
  <c r="Q82" i="58"/>
  <c r="R82" i="58"/>
  <c r="G82" i="58"/>
  <c r="H82" i="58"/>
  <c r="W82" i="58"/>
  <c r="X82" i="58"/>
  <c r="U82" i="58"/>
  <c r="V82" i="58"/>
  <c r="K82" i="58"/>
  <c r="L82" i="58"/>
  <c r="AA82" i="58"/>
  <c r="AB82" i="58"/>
  <c r="I82" i="58"/>
  <c r="J82" i="58"/>
  <c r="Y82" i="58"/>
  <c r="Z82" i="58"/>
  <c r="AE82" i="58" l="1"/>
  <c r="DC82" i="58"/>
  <c r="CS82" i="58"/>
  <c r="CI82" i="58"/>
  <c r="BG82" i="58"/>
  <c r="AO82" i="58"/>
  <c r="C82" i="58"/>
  <c r="S82" i="58"/>
  <c r="A31" i="56" l="1"/>
  <c r="O31" i="56" s="1"/>
  <c r="C29" i="56"/>
  <c r="A3" i="56"/>
  <c r="M29" i="56" l="1"/>
  <c r="H29" i="56"/>
  <c r="D29" i="56"/>
  <c r="F29" i="56"/>
  <c r="K29" i="56"/>
  <c r="G29" i="56"/>
  <c r="B29" i="56"/>
  <c r="J29" i="56"/>
  <c r="E29" i="56"/>
  <c r="I29" i="56"/>
  <c r="L29" i="56" l="1"/>
  <c r="BB45" i="18" l="1"/>
  <c r="BA45" i="18"/>
  <c r="Y45" i="18"/>
  <c r="X45" i="18"/>
  <c r="BB5" i="18"/>
  <c r="BA5" i="18"/>
  <c r="Y5" i="18"/>
  <c r="X5" i="18"/>
  <c r="Y45" i="40"/>
  <c r="X45" i="40"/>
  <c r="Y5" i="40"/>
  <c r="X5" i="40"/>
  <c r="BH9" i="18"/>
  <c r="BI9" i="18" s="1"/>
  <c r="BH12" i="18"/>
  <c r="BH13" i="18" s="1"/>
  <c r="BH15" i="18"/>
  <c r="BI15" i="18" s="1"/>
  <c r="BH18" i="18"/>
  <c r="BH19" i="18" s="1"/>
  <c r="BH21" i="18"/>
  <c r="BI21" i="18" s="1"/>
  <c r="BH24" i="18"/>
  <c r="BH25" i="18" s="1"/>
  <c r="BH27" i="18"/>
  <c r="BI27" i="18" s="1"/>
  <c r="BH30" i="18"/>
  <c r="BH31" i="18" s="1"/>
  <c r="BH33" i="18"/>
  <c r="BI33" i="18" s="1"/>
  <c r="BH36" i="18"/>
  <c r="BH37" i="18" s="1"/>
  <c r="BH39" i="18"/>
  <c r="BI39" i="18" s="1"/>
  <c r="BH42" i="18"/>
  <c r="BI42" i="18" s="1"/>
  <c r="BH44" i="18"/>
  <c r="BH45" i="18" s="1"/>
  <c r="BI45" i="18" s="1"/>
  <c r="BH46" i="18"/>
  <c r="BH49" i="18"/>
  <c r="BI49" i="18" s="1"/>
  <c r="BH52" i="18"/>
  <c r="BH53" i="18" s="1"/>
  <c r="BH55" i="18"/>
  <c r="BI55" i="18" s="1"/>
  <c r="BH58" i="18"/>
  <c r="BH59" i="18" s="1"/>
  <c r="BH61" i="18"/>
  <c r="BH64" i="18"/>
  <c r="BH65" i="18" s="1"/>
  <c r="BH67" i="18"/>
  <c r="BI67" i="18" s="1"/>
  <c r="BH70" i="18"/>
  <c r="BH73" i="18"/>
  <c r="BI73" i="18" s="1"/>
  <c r="BH76" i="18"/>
  <c r="BH77" i="18" s="1"/>
  <c r="BH79" i="18"/>
  <c r="BI79" i="18" s="1"/>
  <c r="AE9" i="40"/>
  <c r="AF9" i="40" s="1"/>
  <c r="AE12" i="40"/>
  <c r="AF12" i="40" s="1"/>
  <c r="AE15" i="40"/>
  <c r="AF15" i="40" s="1"/>
  <c r="AE18" i="40"/>
  <c r="AF18" i="40" s="1"/>
  <c r="AE21" i="40"/>
  <c r="AF21" i="40" s="1"/>
  <c r="AE24" i="40"/>
  <c r="AF24" i="40" s="1"/>
  <c r="AE27" i="40"/>
  <c r="AF27" i="40" s="1"/>
  <c r="AE30" i="40"/>
  <c r="AF30" i="40" s="1"/>
  <c r="AE33" i="40"/>
  <c r="AF33" i="40" s="1"/>
  <c r="AE36" i="40"/>
  <c r="AF36" i="40" s="1"/>
  <c r="AE39" i="40"/>
  <c r="AF39" i="40" s="1"/>
  <c r="AE42" i="40"/>
  <c r="AF42" i="40" s="1"/>
  <c r="AE44" i="40"/>
  <c r="AF44" i="40" s="1"/>
  <c r="AE46" i="40"/>
  <c r="AF46" i="40" s="1"/>
  <c r="AE49" i="40"/>
  <c r="AF49" i="40" s="1"/>
  <c r="AE52" i="40"/>
  <c r="AF52" i="40" s="1"/>
  <c r="AE55" i="40"/>
  <c r="AF55" i="40" s="1"/>
  <c r="AE58" i="40"/>
  <c r="AF58" i="40" s="1"/>
  <c r="AE61" i="40"/>
  <c r="AF61" i="40" s="1"/>
  <c r="AE64" i="40"/>
  <c r="AF64" i="40" s="1"/>
  <c r="AE67" i="40"/>
  <c r="AF67" i="40" s="1"/>
  <c r="AE70" i="40"/>
  <c r="AF70" i="40" s="1"/>
  <c r="AE73" i="40"/>
  <c r="AF73" i="40" s="1"/>
  <c r="AE76" i="40"/>
  <c r="AE77" i="40" s="1"/>
  <c r="AE79" i="40"/>
  <c r="AE37" i="40" l="1"/>
  <c r="AF37" i="40" s="1"/>
  <c r="AE31" i="40"/>
  <c r="AF31" i="40" s="1"/>
  <c r="AE25" i="40"/>
  <c r="AF25" i="40" s="1"/>
  <c r="AE19" i="40"/>
  <c r="AF19" i="40" s="1"/>
  <c r="AE13" i="40"/>
  <c r="AF13" i="40" s="1"/>
  <c r="BH34" i="18"/>
  <c r="BH35" i="18" s="1"/>
  <c r="BI35" i="18" s="1"/>
  <c r="BI18" i="18"/>
  <c r="BH10" i="18"/>
  <c r="BH11" i="18" s="1"/>
  <c r="BI11" i="18" s="1"/>
  <c r="BI30" i="18"/>
  <c r="BH22" i="18"/>
  <c r="BH23" i="18" s="1"/>
  <c r="BI23" i="18" s="1"/>
  <c r="BH40" i="18"/>
  <c r="BI34" i="18"/>
  <c r="BI24" i="18"/>
  <c r="BH16" i="18"/>
  <c r="BI36" i="18"/>
  <c r="BH28" i="18"/>
  <c r="BI22" i="18"/>
  <c r="BI12" i="18"/>
  <c r="AE45" i="40"/>
  <c r="AF45" i="40" s="1"/>
  <c r="AE47" i="40"/>
  <c r="AF47" i="40" s="1"/>
  <c r="AE71" i="40"/>
  <c r="AF71" i="40" s="1"/>
  <c r="AE74" i="40"/>
  <c r="AE75" i="40" s="1"/>
  <c r="AF75" i="40" s="1"/>
  <c r="AE59" i="40"/>
  <c r="AF59" i="40" s="1"/>
  <c r="AE65" i="40"/>
  <c r="AF65" i="40" s="1"/>
  <c r="BI64" i="18"/>
  <c r="BH56" i="18"/>
  <c r="BI56" i="18" s="1"/>
  <c r="AE53" i="40"/>
  <c r="AF53" i="40" s="1"/>
  <c r="BH80" i="18"/>
  <c r="BH81" i="18" s="1"/>
  <c r="BI81" i="18" s="1"/>
  <c r="AF79" i="40"/>
  <c r="AE80" i="40"/>
  <c r="BH47" i="18"/>
  <c r="BH48" i="18" s="1"/>
  <c r="BI48" i="18" s="1"/>
  <c r="BI46" i="18"/>
  <c r="BH71" i="18"/>
  <c r="BH72" i="18" s="1"/>
  <c r="BI72" i="18" s="1"/>
  <c r="BI70" i="18"/>
  <c r="BI61" i="18"/>
  <c r="BH62" i="18"/>
  <c r="AF76" i="40"/>
  <c r="BH74" i="18"/>
  <c r="BI58" i="18"/>
  <c r="BH50" i="18"/>
  <c r="BI44" i="18"/>
  <c r="BI76" i="18"/>
  <c r="BH68" i="18"/>
  <c r="BI52" i="18"/>
  <c r="BI65" i="18"/>
  <c r="BH66" i="18"/>
  <c r="BI66" i="18" s="1"/>
  <c r="BI19" i="18"/>
  <c r="BH20" i="18"/>
  <c r="BI20" i="18" s="1"/>
  <c r="BI59" i="18"/>
  <c r="BH60" i="18"/>
  <c r="BI60" i="18" s="1"/>
  <c r="BI37" i="18"/>
  <c r="BH38" i="18"/>
  <c r="BI38" i="18" s="1"/>
  <c r="BI13" i="18"/>
  <c r="BH14" i="18"/>
  <c r="BI14" i="18" s="1"/>
  <c r="BI77" i="18"/>
  <c r="BH78" i="18"/>
  <c r="BI78" i="18" s="1"/>
  <c r="BI53" i="18"/>
  <c r="BH54" i="18"/>
  <c r="BI54" i="18" s="1"/>
  <c r="BI31" i="18"/>
  <c r="BH32" i="18"/>
  <c r="BI32" i="18" s="1"/>
  <c r="BI25" i="18"/>
  <c r="BH26" i="18"/>
  <c r="BI26" i="18" s="1"/>
  <c r="AF77" i="40"/>
  <c r="AE78" i="40"/>
  <c r="AF78" i="40" s="1"/>
  <c r="AE68" i="40"/>
  <c r="AE62" i="40"/>
  <c r="AE56" i="40"/>
  <c r="AE50" i="40"/>
  <c r="AE40" i="40"/>
  <c r="AE34" i="40"/>
  <c r="AE32" i="40"/>
  <c r="AF32" i="40" s="1"/>
  <c r="AE28" i="40"/>
  <c r="AE26" i="40"/>
  <c r="AF26" i="40" s="1"/>
  <c r="AE22" i="40"/>
  <c r="AE16" i="40"/>
  <c r="AE14" i="40"/>
  <c r="AF14" i="40" s="1"/>
  <c r="AE10" i="40"/>
  <c r="AE48" i="40" l="1"/>
  <c r="AF48" i="40" s="1"/>
  <c r="AE38" i="40"/>
  <c r="AF38" i="40" s="1"/>
  <c r="AE20" i="40"/>
  <c r="AF20" i="40" s="1"/>
  <c r="BI71" i="18"/>
  <c r="BI10" i="18"/>
  <c r="BH17" i="18"/>
  <c r="BI17" i="18" s="1"/>
  <c r="BI16" i="18"/>
  <c r="BH29" i="18"/>
  <c r="BI29" i="18" s="1"/>
  <c r="BI28" i="18"/>
  <c r="BH41" i="18"/>
  <c r="BI41" i="18" s="1"/>
  <c r="BI40" i="18"/>
  <c r="AF74" i="40"/>
  <c r="AE60" i="40"/>
  <c r="AF60" i="40" s="1"/>
  <c r="AE72" i="40"/>
  <c r="AF72" i="40" s="1"/>
  <c r="BI47" i="18"/>
  <c r="AE66" i="40"/>
  <c r="AF66" i="40" s="1"/>
  <c r="BH57" i="18"/>
  <c r="BI57" i="18" s="1"/>
  <c r="AE54" i="40"/>
  <c r="AF54" i="40" s="1"/>
  <c r="BI80" i="18"/>
  <c r="BH75" i="18"/>
  <c r="BI75" i="18" s="1"/>
  <c r="BI74" i="18"/>
  <c r="AE81" i="40"/>
  <c r="AF81" i="40" s="1"/>
  <c r="AF80" i="40"/>
  <c r="BH51" i="18"/>
  <c r="BI51" i="18" s="1"/>
  <c r="BI50" i="18"/>
  <c r="BH63" i="18"/>
  <c r="BI63" i="18" s="1"/>
  <c r="BI62" i="18"/>
  <c r="BH69" i="18"/>
  <c r="BI69" i="18" s="1"/>
  <c r="BI68" i="18"/>
  <c r="AE17" i="40"/>
  <c r="AF17" i="40" s="1"/>
  <c r="AF16" i="40"/>
  <c r="AE29" i="40"/>
  <c r="AF29" i="40" s="1"/>
  <c r="AF28" i="40"/>
  <c r="AE41" i="40"/>
  <c r="AF41" i="40" s="1"/>
  <c r="AF40" i="40"/>
  <c r="AE57" i="40"/>
  <c r="AF57" i="40" s="1"/>
  <c r="AF56" i="40"/>
  <c r="AE69" i="40"/>
  <c r="AF69" i="40" s="1"/>
  <c r="AF68" i="40"/>
  <c r="AE11" i="40"/>
  <c r="AF11" i="40" s="1"/>
  <c r="AF10" i="40"/>
  <c r="AE23" i="40"/>
  <c r="AF23" i="40" s="1"/>
  <c r="AF22" i="40"/>
  <c r="AE35" i="40"/>
  <c r="AF35" i="40" s="1"/>
  <c r="AF34" i="40"/>
  <c r="AE51" i="40"/>
  <c r="AF51" i="40" s="1"/>
  <c r="AF50" i="40"/>
  <c r="AE63" i="40"/>
  <c r="AF63" i="40" s="1"/>
  <c r="AF62" i="40"/>
  <c r="CO85" i="39" l="1"/>
  <c r="CO44" i="39"/>
  <c r="CO3" i="39"/>
  <c r="CO85" i="24"/>
  <c r="CO44" i="24"/>
  <c r="CO3" i="24"/>
  <c r="D81" i="58" l="1"/>
  <c r="D83" i="58" l="1"/>
  <c r="D82" i="58"/>
  <c r="V18" i="10" l="1"/>
  <c r="U18" i="10"/>
  <c r="Z3" i="10"/>
  <c r="AD3" i="10" s="1"/>
  <c r="AH3" i="10" s="1"/>
  <c r="Z4" i="10"/>
  <c r="AD4" i="10" s="1"/>
  <c r="AH4" i="10" s="1"/>
  <c r="Z5" i="10"/>
  <c r="Z6" i="10"/>
  <c r="AD6" i="10" s="1"/>
  <c r="AH6" i="10" s="1"/>
  <c r="Z7" i="10"/>
  <c r="AD7" i="10" s="1"/>
  <c r="AH7" i="10" s="1"/>
  <c r="Z8" i="10"/>
  <c r="AD8" i="10" s="1"/>
  <c r="AH8" i="10" s="1"/>
  <c r="Z9" i="10"/>
  <c r="Z10" i="10"/>
  <c r="AD10" i="10" s="1"/>
  <c r="AH10" i="10" s="1"/>
  <c r="Z11" i="10"/>
  <c r="AD11" i="10" s="1"/>
  <c r="AH11" i="10" s="1"/>
  <c r="Z12" i="10"/>
  <c r="AD12" i="10" s="1"/>
  <c r="AH12" i="10" s="1"/>
  <c r="Z13" i="10"/>
  <c r="Z14" i="10"/>
  <c r="AD14" i="10" s="1"/>
  <c r="AH14" i="10" s="1"/>
  <c r="Z15" i="10"/>
  <c r="AD15" i="10" s="1"/>
  <c r="AH15" i="10" s="1"/>
  <c r="Z16" i="10"/>
  <c r="AD16" i="10" s="1"/>
  <c r="AH16" i="10" s="1"/>
  <c r="Z17" i="10"/>
  <c r="AD17" i="10" s="1"/>
  <c r="AH17" i="10" s="1"/>
  <c r="Y4" i="10"/>
  <c r="AC4" i="10" s="1"/>
  <c r="Y5" i="10"/>
  <c r="AC5" i="10" s="1"/>
  <c r="Y6" i="10"/>
  <c r="AC6" i="10" s="1"/>
  <c r="Y7" i="10"/>
  <c r="AC7" i="10" s="1"/>
  <c r="Y8" i="10"/>
  <c r="AC8" i="10" s="1"/>
  <c r="Y9" i="10"/>
  <c r="AC9" i="10" s="1"/>
  <c r="AG9" i="10" s="1"/>
  <c r="Y10" i="10"/>
  <c r="AC10" i="10" s="1"/>
  <c r="Y11" i="10"/>
  <c r="AC11" i="10" s="1"/>
  <c r="AG11" i="10" s="1"/>
  <c r="Y12" i="10"/>
  <c r="AC12" i="10" s="1"/>
  <c r="Y13" i="10"/>
  <c r="AC13" i="10" s="1"/>
  <c r="Y14" i="10"/>
  <c r="AC14" i="10" s="1"/>
  <c r="Y15" i="10"/>
  <c r="Y16" i="10"/>
  <c r="AC16" i="10" s="1"/>
  <c r="Y17" i="10"/>
  <c r="AC17" i="10" s="1"/>
  <c r="AG17" i="10" s="1"/>
  <c r="Y3" i="10"/>
  <c r="AM17" i="10" l="1"/>
  <c r="AM11" i="10"/>
  <c r="AA4" i="10"/>
  <c r="AA12" i="10"/>
  <c r="AA8" i="10"/>
  <c r="AA17" i="10"/>
  <c r="AA15" i="10"/>
  <c r="AA13" i="10"/>
  <c r="AA9" i="10"/>
  <c r="Z18" i="10"/>
  <c r="AA5" i="10"/>
  <c r="AA16" i="10"/>
  <c r="AA11" i="10"/>
  <c r="AA3" i="10"/>
  <c r="AE4" i="10"/>
  <c r="AG4" i="10"/>
  <c r="AG13" i="10"/>
  <c r="AG5" i="10"/>
  <c r="AE12" i="10"/>
  <c r="AG12" i="10"/>
  <c r="AE8" i="10"/>
  <c r="AG8" i="10"/>
  <c r="AG7" i="10"/>
  <c r="AE7" i="10"/>
  <c r="AE16" i="10"/>
  <c r="AG16" i="10"/>
  <c r="AE14" i="10"/>
  <c r="AG14" i="10"/>
  <c r="AE10" i="10"/>
  <c r="AG10" i="10"/>
  <c r="AE6" i="10"/>
  <c r="AG6" i="10"/>
  <c r="AD9" i="10"/>
  <c r="AH9" i="10" s="1"/>
  <c r="AD13" i="10"/>
  <c r="AH13" i="10" s="1"/>
  <c r="Y18" i="10"/>
  <c r="AD5" i="10"/>
  <c r="AH5" i="10" s="1"/>
  <c r="AA7" i="10"/>
  <c r="AA14" i="10"/>
  <c r="AA10" i="10"/>
  <c r="AA6" i="10"/>
  <c r="AC3" i="10"/>
  <c r="AE3" i="10" s="1"/>
  <c r="AC15" i="10"/>
  <c r="AI11" i="10"/>
  <c r="AI17" i="10"/>
  <c r="AE17" i="10"/>
  <c r="AE11" i="10"/>
  <c r="W4" i="10"/>
  <c r="W5" i="10"/>
  <c r="W6" i="10"/>
  <c r="W7" i="10"/>
  <c r="W8" i="10"/>
  <c r="W9" i="10"/>
  <c r="W10" i="10"/>
  <c r="W11" i="10"/>
  <c r="W12" i="10"/>
  <c r="W13" i="10"/>
  <c r="W14" i="10"/>
  <c r="W15" i="10"/>
  <c r="W16" i="10"/>
  <c r="W17" i="10"/>
  <c r="W3" i="10"/>
  <c r="AI6" i="10" l="1"/>
  <c r="AM6" i="10"/>
  <c r="AI14" i="10"/>
  <c r="AM14" i="10"/>
  <c r="AI12" i="10"/>
  <c r="AM12" i="10"/>
  <c r="AI4" i="10"/>
  <c r="AM4" i="10"/>
  <c r="AI7" i="10"/>
  <c r="AM7" i="10"/>
  <c r="AI13" i="10"/>
  <c r="AM13" i="10"/>
  <c r="AI10" i="10"/>
  <c r="AM10" i="10"/>
  <c r="AI16" i="10"/>
  <c r="AM16" i="10"/>
  <c r="AI8" i="10"/>
  <c r="AM8" i="10"/>
  <c r="AM5" i="10"/>
  <c r="AI9" i="10"/>
  <c r="AM9" i="10"/>
  <c r="W18" i="10"/>
  <c r="AA18" i="10"/>
  <c r="AI5" i="10"/>
  <c r="AE13" i="10"/>
  <c r="AH18" i="10"/>
  <c r="AG15" i="10"/>
  <c r="AE15" i="10"/>
  <c r="AD18" i="10"/>
  <c r="AE5" i="10"/>
  <c r="AE9" i="10"/>
  <c r="AG3" i="10"/>
  <c r="AC18" i="10"/>
  <c r="AM3" i="10" l="1"/>
  <c r="AI15" i="10"/>
  <c r="I55" i="41" s="1"/>
  <c r="AM15" i="10"/>
  <c r="AL18" i="10"/>
  <c r="AE18" i="10"/>
  <c r="AG18" i="10"/>
  <c r="AI3" i="10"/>
  <c r="AI18" i="10" l="1"/>
  <c r="AK18" i="10"/>
  <c r="AM18" i="10"/>
  <c r="A38" i="41"/>
  <c r="A3" i="41"/>
  <c r="DA83" i="58" l="1"/>
  <c r="AA83" i="58"/>
  <c r="CE83" i="58"/>
  <c r="K83" i="58"/>
  <c r="DD83" i="58"/>
  <c r="AZ83" i="58"/>
  <c r="AJ83" i="58"/>
  <c r="Q83" i="58"/>
  <c r="CX83" i="58"/>
  <c r="H83" i="58"/>
  <c r="CA83" i="58"/>
  <c r="G83" i="58"/>
  <c r="CZ83" i="58"/>
  <c r="AU83" i="58"/>
  <c r="CT83" i="58"/>
  <c r="BX83" i="58"/>
  <c r="AO83" i="58"/>
  <c r="S83" i="58"/>
  <c r="CC83" i="58"/>
  <c r="BM83" i="58"/>
  <c r="AR83" i="58"/>
  <c r="Z83" i="58"/>
  <c r="J83" i="58"/>
  <c r="AY83" i="58"/>
  <c r="CM83" i="58"/>
  <c r="AI83" i="58"/>
  <c r="CP83" i="58"/>
  <c r="BB83" i="58"/>
  <c r="AL83" i="58"/>
  <c r="O83" i="58"/>
  <c r="DH83" i="58"/>
  <c r="CR83" i="58"/>
  <c r="BY83" i="58"/>
  <c r="BD83" i="58"/>
  <c r="U83" i="58"/>
  <c r="CU83" i="58"/>
  <c r="BQ83" i="58"/>
  <c r="BU83" i="58"/>
  <c r="AQ83" i="58"/>
  <c r="BC83" i="58"/>
  <c r="CD83" i="58"/>
  <c r="BH83" i="58"/>
  <c r="BO83" i="58"/>
  <c r="DC83" i="58"/>
  <c r="BR83" i="58"/>
  <c r="AV83" i="58"/>
  <c r="N83" i="58"/>
  <c r="CB83" i="58"/>
  <c r="X83" i="58"/>
  <c r="AT83" i="58"/>
  <c r="DF83" i="58"/>
  <c r="BZ83" i="58"/>
  <c r="AX83" i="58"/>
  <c r="BT83" i="58"/>
  <c r="P83" i="58"/>
  <c r="BW83" i="58"/>
  <c r="CN83" i="58"/>
  <c r="T83" i="58"/>
  <c r="CW83" i="58"/>
  <c r="BP83" i="58"/>
  <c r="AN83" i="58"/>
  <c r="L83" i="58"/>
  <c r="CY83" i="58"/>
  <c r="V83" i="58"/>
  <c r="AP83" i="58"/>
  <c r="AW83" i="58"/>
  <c r="DB83" i="58"/>
  <c r="BV83" i="58"/>
  <c r="R83" i="58"/>
  <c r="CF83" i="58"/>
  <c r="AB83" i="58"/>
  <c r="CV83" i="58"/>
  <c r="BN83" i="58"/>
  <c r="N43" i="40"/>
  <c r="A43" i="40"/>
  <c r="AE43" i="40" s="1"/>
  <c r="AF43" i="40" s="1"/>
  <c r="AE6" i="40"/>
  <c r="AE7" i="40" s="1"/>
  <c r="N3" i="40"/>
  <c r="A3" i="40"/>
  <c r="A43" i="18"/>
  <c r="BH43" i="18" s="1"/>
  <c r="BI43" i="18" s="1"/>
  <c r="N43" i="18"/>
  <c r="AD43" i="18"/>
  <c r="AQ43" i="18"/>
  <c r="BH6" i="18"/>
  <c r="BH7" i="18" s="1"/>
  <c r="AP82" i="21" l="1"/>
  <c r="AF7" i="40"/>
  <c r="AE8" i="40"/>
  <c r="AF8" i="40" s="1"/>
  <c r="BI7" i="18"/>
  <c r="BH8" i="18"/>
  <c r="BI8" i="18" s="1"/>
  <c r="CH81" i="24"/>
  <c r="DE83" i="58"/>
  <c r="AK83" i="58"/>
  <c r="CS83" i="58"/>
  <c r="AM83" i="58"/>
  <c r="BA83" i="58"/>
  <c r="DG83" i="58"/>
  <c r="AS83" i="58"/>
  <c r="CI83" i="58"/>
  <c r="BS83" i="58"/>
  <c r="M83" i="58"/>
  <c r="Y83" i="58"/>
  <c r="BL83" i="58"/>
  <c r="CQ83" i="58"/>
  <c r="CO83" i="58"/>
  <c r="CJ83" i="58"/>
  <c r="AE83" i="58"/>
  <c r="I83" i="58"/>
  <c r="AF83" i="58"/>
  <c r="BK83" i="58"/>
  <c r="W83" i="58"/>
  <c r="EO81" i="39"/>
  <c r="EG81" i="39"/>
  <c r="BI6" i="18"/>
  <c r="AF6" i="40"/>
  <c r="AV85" i="38"/>
  <c r="AV44" i="38"/>
  <c r="DO85" i="39"/>
  <c r="DO44" i="39"/>
  <c r="CO84" i="39"/>
  <c r="CO43" i="39"/>
  <c r="CO2" i="39"/>
  <c r="CO1" i="39"/>
  <c r="DX85" i="39"/>
  <c r="CD85" i="39"/>
  <c r="BI85" i="39"/>
  <c r="AE85" i="39"/>
  <c r="A85" i="39"/>
  <c r="ER85" i="39" s="1"/>
  <c r="DX44" i="39"/>
  <c r="CD44" i="39"/>
  <c r="BI44" i="39"/>
  <c r="AE44" i="39"/>
  <c r="A44" i="39"/>
  <c r="ER44" i="39" s="1"/>
  <c r="DX3" i="39"/>
  <c r="DO3" i="39"/>
  <c r="CD3" i="39"/>
  <c r="BI3" i="39"/>
  <c r="AE3" i="39"/>
  <c r="A3" i="39"/>
  <c r="BE85" i="38"/>
  <c r="AK85" i="38"/>
  <c r="Y85" i="38"/>
  <c r="M85" i="38"/>
  <c r="A85" i="38"/>
  <c r="BV85" i="38" s="1"/>
  <c r="BW85" i="38" s="1"/>
  <c r="BE44" i="38"/>
  <c r="AK44" i="38"/>
  <c r="Y44" i="38"/>
  <c r="M44" i="38"/>
  <c r="A44" i="38"/>
  <c r="BV44" i="38" s="1"/>
  <c r="BW44" i="38" s="1"/>
  <c r="BE3" i="38"/>
  <c r="AV3" i="38"/>
  <c r="AK3" i="38"/>
  <c r="Y3" i="38"/>
  <c r="M3" i="38"/>
  <c r="A3" i="38"/>
  <c r="CO84" i="24"/>
  <c r="BA85" i="37"/>
  <c r="BA44" i="37"/>
  <c r="AP83" i="21" l="1"/>
  <c r="AP81" i="21"/>
  <c r="ES44" i="39"/>
  <c r="ES85" i="39"/>
  <c r="EF81" i="24"/>
  <c r="BP81" i="24"/>
  <c r="CG81" i="24"/>
  <c r="CZ81" i="24"/>
  <c r="EN81" i="24"/>
  <c r="AT81" i="24"/>
  <c r="E81" i="24"/>
  <c r="U81" i="24"/>
  <c r="AQ81" i="24"/>
  <c r="BM81" i="24"/>
  <c r="DA81" i="24"/>
  <c r="EP81" i="24"/>
  <c r="T81" i="24"/>
  <c r="AN81" i="24"/>
  <c r="BD81" i="24"/>
  <c r="CA81" i="24"/>
  <c r="CX81" i="24"/>
  <c r="EQ81" i="24"/>
  <c r="N81" i="24"/>
  <c r="S81" i="24"/>
  <c r="AK81" i="24"/>
  <c r="BA81" i="24"/>
  <c r="BS81" i="24"/>
  <c r="CJ81" i="24"/>
  <c r="CY81" i="24"/>
  <c r="EK81" i="24"/>
  <c r="ES82" i="24"/>
  <c r="ER82" i="24"/>
  <c r="EN82" i="24"/>
  <c r="EJ82" i="24"/>
  <c r="EQ82" i="24"/>
  <c r="EL82" i="24"/>
  <c r="EG82" i="24"/>
  <c r="CY82" i="24"/>
  <c r="CU82" i="24"/>
  <c r="CM82" i="24"/>
  <c r="CI82" i="24"/>
  <c r="BZ82" i="24"/>
  <c r="BU82" i="24"/>
  <c r="BQ82" i="24"/>
  <c r="BM82" i="24"/>
  <c r="BC82" i="24"/>
  <c r="AY82" i="24"/>
  <c r="AU82" i="24"/>
  <c r="AQ82" i="24"/>
  <c r="AM82" i="24"/>
  <c r="AI82" i="24"/>
  <c r="Y82" i="24"/>
  <c r="U82" i="24"/>
  <c r="Q82" i="24"/>
  <c r="M82" i="24"/>
  <c r="I82" i="24"/>
  <c r="E82" i="24"/>
  <c r="AB82" i="24"/>
  <c r="X82" i="24"/>
  <c r="T82" i="24"/>
  <c r="P82" i="24"/>
  <c r="L82" i="24"/>
  <c r="H82" i="24"/>
  <c r="EP82" i="24"/>
  <c r="EK82" i="24"/>
  <c r="EE82" i="24"/>
  <c r="DB82" i="24"/>
  <c r="CX82" i="24"/>
  <c r="CT82" i="24"/>
  <c r="CL82" i="24"/>
  <c r="CC82" i="24"/>
  <c r="BY82" i="24"/>
  <c r="BT82" i="24"/>
  <c r="BP82" i="24"/>
  <c r="BL82" i="24"/>
  <c r="BF82" i="24"/>
  <c r="BB82" i="24"/>
  <c r="AX82" i="24"/>
  <c r="AT82" i="24"/>
  <c r="AP82" i="24"/>
  <c r="AL82" i="24"/>
  <c r="Z82" i="24"/>
  <c r="V82" i="24"/>
  <c r="R82" i="24"/>
  <c r="N82" i="24"/>
  <c r="J82" i="24"/>
  <c r="F82" i="24"/>
  <c r="EO82" i="24"/>
  <c r="EI82" i="24"/>
  <c r="ED82" i="24"/>
  <c r="DA82" i="24"/>
  <c r="CW82" i="24"/>
  <c r="CK82" i="24"/>
  <c r="CG82" i="24"/>
  <c r="CB82" i="24"/>
  <c r="BW82" i="24"/>
  <c r="BS82" i="24"/>
  <c r="BO82" i="24"/>
  <c r="BE82" i="24"/>
  <c r="BA82" i="24"/>
  <c r="AW82" i="24"/>
  <c r="AS82" i="24"/>
  <c r="AO82" i="24"/>
  <c r="AK82" i="24"/>
  <c r="AA82" i="24"/>
  <c r="W82" i="24"/>
  <c r="S82" i="24"/>
  <c r="O82" i="24"/>
  <c r="K82" i="24"/>
  <c r="G82" i="24"/>
  <c r="BD82" i="24"/>
  <c r="AZ82" i="24"/>
  <c r="AV82" i="24"/>
  <c r="AR82" i="24"/>
  <c r="AN82" i="24"/>
  <c r="AJ82" i="24"/>
  <c r="EM82" i="24"/>
  <c r="EH82" i="24"/>
  <c r="CZ82" i="24"/>
  <c r="CV82" i="24"/>
  <c r="CR82" i="24"/>
  <c r="CN82" i="24"/>
  <c r="CJ82" i="24"/>
  <c r="CA82" i="24"/>
  <c r="BV82" i="24"/>
  <c r="BR82" i="24"/>
  <c r="BN82" i="24"/>
  <c r="BT81" i="24"/>
  <c r="CK81" i="24"/>
  <c r="AH83" i="24"/>
  <c r="AH81" i="24"/>
  <c r="AX81" i="24"/>
  <c r="I83" i="24"/>
  <c r="I81" i="24"/>
  <c r="Y83" i="24"/>
  <c r="Y81" i="24"/>
  <c r="AU83" i="24"/>
  <c r="AU81" i="24"/>
  <c r="BQ81" i="24"/>
  <c r="CL81" i="24"/>
  <c r="D83" i="24"/>
  <c r="D81" i="24"/>
  <c r="X81" i="24"/>
  <c r="AR81" i="24"/>
  <c r="BN81" i="24"/>
  <c r="CI81" i="24"/>
  <c r="DB81" i="24"/>
  <c r="H83" i="24"/>
  <c r="H81" i="24"/>
  <c r="R83" i="24"/>
  <c r="R81" i="24"/>
  <c r="G81" i="24"/>
  <c r="W81" i="24"/>
  <c r="AO81" i="24"/>
  <c r="BE81" i="24"/>
  <c r="BW81" i="24"/>
  <c r="CN81" i="24"/>
  <c r="EH81" i="24"/>
  <c r="EO81" i="24"/>
  <c r="BY81" i="24"/>
  <c r="CR81" i="24"/>
  <c r="ED81" i="24"/>
  <c r="AL83" i="24"/>
  <c r="AL81" i="24"/>
  <c r="BB83" i="24"/>
  <c r="BB81" i="24"/>
  <c r="M83" i="24"/>
  <c r="M81" i="24"/>
  <c r="AI81" i="24"/>
  <c r="AY83" i="24"/>
  <c r="AY81" i="24"/>
  <c r="BU81" i="24"/>
  <c r="CS81" i="24"/>
  <c r="EE81" i="24"/>
  <c r="L81" i="24"/>
  <c r="AB83" i="24"/>
  <c r="AB81" i="24"/>
  <c r="AV81" i="24"/>
  <c r="BR81" i="24"/>
  <c r="CM81" i="24"/>
  <c r="F81" i="24"/>
  <c r="V83" i="24"/>
  <c r="V81" i="24"/>
  <c r="K83" i="24"/>
  <c r="K81" i="24"/>
  <c r="AA81" i="24"/>
  <c r="AS81" i="24"/>
  <c r="CB81" i="24"/>
  <c r="CQ81" i="24"/>
  <c r="EM81" i="24"/>
  <c r="BL81" i="24"/>
  <c r="CC81" i="24"/>
  <c r="CV81" i="24"/>
  <c r="EI81" i="24"/>
  <c r="AP81" i="24"/>
  <c r="BF83" i="24"/>
  <c r="BF81" i="24"/>
  <c r="Q83" i="24"/>
  <c r="Q81" i="24"/>
  <c r="AM83" i="24"/>
  <c r="AM81" i="24"/>
  <c r="BC83" i="24"/>
  <c r="BC81" i="24"/>
  <c r="BZ81" i="24"/>
  <c r="CW81" i="24"/>
  <c r="EJ81" i="24"/>
  <c r="P81" i="24"/>
  <c r="AJ83" i="24"/>
  <c r="AJ81" i="24"/>
  <c r="AZ83" i="24"/>
  <c r="AZ81" i="24"/>
  <c r="BV81" i="24"/>
  <c r="CT81" i="24"/>
  <c r="EL81" i="24"/>
  <c r="J83" i="24"/>
  <c r="J81" i="24"/>
  <c r="Z83" i="24"/>
  <c r="Z81" i="24"/>
  <c r="O83" i="24"/>
  <c r="O81" i="24"/>
  <c r="AW81" i="24"/>
  <c r="BO81" i="24"/>
  <c r="CU81" i="24"/>
  <c r="ER81" i="24"/>
  <c r="EG81" i="24"/>
  <c r="AN81" i="36"/>
  <c r="AK81" i="36"/>
  <c r="AL81" i="36"/>
  <c r="AO81" i="36"/>
  <c r="AJ81" i="36"/>
  <c r="AI81" i="36"/>
  <c r="AF81" i="36"/>
  <c r="AH81" i="36"/>
  <c r="AM81" i="36"/>
  <c r="AG81" i="36"/>
  <c r="AL82" i="36"/>
  <c r="AH82" i="36"/>
  <c r="AN82" i="36"/>
  <c r="AJ82" i="36"/>
  <c r="AM82" i="36"/>
  <c r="AK82" i="36"/>
  <c r="AI82" i="36"/>
  <c r="AO82" i="36"/>
  <c r="AG82" i="36"/>
  <c r="BK81" i="23"/>
  <c r="BV81" i="23"/>
  <c r="BW81" i="23"/>
  <c r="BU81" i="23"/>
  <c r="BL81" i="23"/>
  <c r="BO81" i="23"/>
  <c r="BR81" i="23"/>
  <c r="BT81" i="23"/>
  <c r="BM81" i="23"/>
  <c r="BS81" i="23"/>
  <c r="BN81" i="23"/>
  <c r="BP81" i="23"/>
  <c r="BQ81" i="23"/>
  <c r="BW82" i="23"/>
  <c r="BS82" i="23"/>
  <c r="BO82" i="23"/>
  <c r="BK82" i="23"/>
  <c r="BV82" i="23"/>
  <c r="BQ82" i="23"/>
  <c r="BL82" i="23"/>
  <c r="BP82" i="23"/>
  <c r="BT82" i="23"/>
  <c r="BU82" i="23"/>
  <c r="BN82" i="23"/>
  <c r="BM82" i="23"/>
  <c r="BR82" i="23"/>
  <c r="C83" i="58"/>
  <c r="BG83" i="58"/>
  <c r="BL81" i="39"/>
  <c r="BU81" i="39"/>
  <c r="BV81" i="39"/>
  <c r="BO81" i="39"/>
  <c r="BP81" i="39"/>
  <c r="BM81" i="39"/>
  <c r="BW82" i="39"/>
  <c r="BS82" i="39"/>
  <c r="BO82" i="39"/>
  <c r="BV82" i="39"/>
  <c r="BR82" i="39"/>
  <c r="BN82" i="39"/>
  <c r="BU82" i="39"/>
  <c r="BQ82" i="39"/>
  <c r="BM82" i="39"/>
  <c r="BL82" i="39"/>
  <c r="BT82" i="39"/>
  <c r="BP82" i="39"/>
  <c r="BW81" i="39"/>
  <c r="BT81" i="39"/>
  <c r="BN81" i="39"/>
  <c r="BS81" i="39"/>
  <c r="BQ81" i="39"/>
  <c r="BR81" i="39"/>
  <c r="AU46" i="18"/>
  <c r="AV46" i="18"/>
  <c r="AS46" i="18"/>
  <c r="AT46" i="18"/>
  <c r="AX46" i="18"/>
  <c r="AX48" i="18"/>
  <c r="AV47" i="18"/>
  <c r="AS47" i="18"/>
  <c r="AT48" i="18"/>
  <c r="AU48" i="18"/>
  <c r="AT47" i="18"/>
  <c r="AX47" i="18"/>
  <c r="AU47" i="18"/>
  <c r="AV48" i="18"/>
  <c r="AS48" i="18"/>
  <c r="BN81" i="38"/>
  <c r="BO81" i="38"/>
  <c r="BL81" i="38"/>
  <c r="BP81" i="38"/>
  <c r="BM81" i="38"/>
  <c r="BM82" i="38"/>
  <c r="BP82" i="38"/>
  <c r="BL82" i="38"/>
  <c r="BO82" i="38"/>
  <c r="BN82" i="38"/>
  <c r="ED81" i="39"/>
  <c r="EE81" i="39"/>
  <c r="EJ81" i="39"/>
  <c r="CW81" i="39"/>
  <c r="AR81" i="39"/>
  <c r="L81" i="39"/>
  <c r="Q81" i="39"/>
  <c r="EL81" i="39"/>
  <c r="EM81" i="39"/>
  <c r="AV81" i="39"/>
  <c r="EN81" i="39"/>
  <c r="AP81" i="39"/>
  <c r="EK81" i="39"/>
  <c r="CT81" i="39"/>
  <c r="AS81" i="39"/>
  <c r="P81" i="39"/>
  <c r="CR81" i="39"/>
  <c r="EI81" i="39"/>
  <c r="CU81" i="39"/>
  <c r="CV81" i="39"/>
  <c r="EB81" i="39"/>
  <c r="CX81" i="39"/>
  <c r="AO81" i="39"/>
  <c r="G81" i="39"/>
  <c r="AQ81" i="39"/>
  <c r="O81" i="39"/>
  <c r="I81" i="39"/>
  <c r="EA81" i="39"/>
  <c r="EH81" i="39"/>
  <c r="CY81" i="39"/>
  <c r="EF81" i="39"/>
  <c r="CS81" i="39"/>
  <c r="AT81" i="39"/>
  <c r="N81" i="39"/>
  <c r="AU81" i="39"/>
  <c r="J81" i="39"/>
  <c r="K81" i="39"/>
  <c r="H81" i="39"/>
  <c r="M81" i="39"/>
  <c r="O82" i="39"/>
  <c r="K82" i="39"/>
  <c r="G82" i="39"/>
  <c r="N82" i="39"/>
  <c r="J82" i="39"/>
  <c r="Q82" i="39"/>
  <c r="I82" i="39"/>
  <c r="P82" i="39"/>
  <c r="H82" i="39"/>
  <c r="AS82" i="39"/>
  <c r="AO82" i="39"/>
  <c r="M82" i="39"/>
  <c r="AU82" i="39"/>
  <c r="AP82" i="39"/>
  <c r="L82" i="39"/>
  <c r="AT82" i="39"/>
  <c r="CX82" i="39"/>
  <c r="CT82" i="39"/>
  <c r="EN82" i="39"/>
  <c r="EJ82" i="39"/>
  <c r="EF82" i="39"/>
  <c r="EB82" i="39"/>
  <c r="AV82" i="39"/>
  <c r="CW82" i="39"/>
  <c r="EM82" i="39"/>
  <c r="EI82" i="39"/>
  <c r="EE82" i="39"/>
  <c r="EA82" i="39"/>
  <c r="AR82" i="39"/>
  <c r="CV82" i="39"/>
  <c r="AQ82" i="39"/>
  <c r="CU82" i="39"/>
  <c r="CY82" i="39"/>
  <c r="EL82" i="39"/>
  <c r="ED82" i="39"/>
  <c r="CR82" i="39"/>
  <c r="EK82" i="39"/>
  <c r="EH82" i="39"/>
  <c r="AL81" i="19"/>
  <c r="AK81" i="19"/>
  <c r="AP81" i="19"/>
  <c r="AP82" i="19"/>
  <c r="AL82" i="19"/>
  <c r="BJ85" i="37"/>
  <c r="AP85" i="37"/>
  <c r="AC85" i="37"/>
  <c r="O85" i="37"/>
  <c r="A85" i="37"/>
  <c r="BY85" i="37" s="1"/>
  <c r="BZ85" i="37" s="1"/>
  <c r="BJ44" i="37"/>
  <c r="AP44" i="37"/>
  <c r="AC44" i="37"/>
  <c r="O44" i="37"/>
  <c r="A44" i="37"/>
  <c r="BY44" i="37" s="1"/>
  <c r="BZ44" i="37" s="1"/>
  <c r="BJ3" i="37"/>
  <c r="BA3" i="37"/>
  <c r="AP3" i="37"/>
  <c r="AC3" i="37"/>
  <c r="O3" i="37"/>
  <c r="A3" i="37"/>
  <c r="AY46" i="18" l="1"/>
  <c r="BF46" i="18"/>
  <c r="BC48" i="18"/>
  <c r="AZ46" i="18"/>
  <c r="BF48" i="18"/>
  <c r="BC46" i="18"/>
  <c r="BD46" i="18"/>
  <c r="AY47" i="18"/>
  <c r="BD47" i="18"/>
  <c r="BC47" i="18"/>
  <c r="AZ48" i="18"/>
  <c r="AZ47" i="18"/>
  <c r="BF47" i="18"/>
  <c r="BD48" i="18"/>
  <c r="AY48" i="18"/>
  <c r="AS83" i="24"/>
  <c r="AA83" i="24"/>
  <c r="AP83" i="24"/>
  <c r="BN83" i="39"/>
  <c r="BW83" i="39"/>
  <c r="AW83" i="24"/>
  <c r="P83" i="24"/>
  <c r="AR83" i="24"/>
  <c r="CC83" i="24"/>
  <c r="F83" i="24"/>
  <c r="AX83" i="24"/>
  <c r="AI83" i="24"/>
  <c r="X83" i="24"/>
  <c r="L83" i="24"/>
  <c r="BE83" i="24"/>
  <c r="CT83" i="24"/>
  <c r="EJ83" i="24"/>
  <c r="CU83" i="24"/>
  <c r="BL83" i="24"/>
  <c r="BQ83" i="24"/>
  <c r="BY83" i="24"/>
  <c r="EL83" i="24"/>
  <c r="BZ83" i="24"/>
  <c r="CW83" i="24"/>
  <c r="BT83" i="24"/>
  <c r="BU83" i="24"/>
  <c r="EG83" i="24"/>
  <c r="BR83" i="24"/>
  <c r="BO83" i="24"/>
  <c r="BV83" i="24"/>
  <c r="AT81" i="36"/>
  <c r="ED83" i="24"/>
  <c r="EE83" i="24"/>
  <c r="DB83" i="24"/>
  <c r="EI83" i="24"/>
  <c r="CB83" i="24"/>
  <c r="EH83" i="24"/>
  <c r="EO83" i="24"/>
  <c r="CR83" i="24"/>
  <c r="BW83" i="24"/>
  <c r="CV83" i="24"/>
  <c r="W83" i="24"/>
  <c r="BH81" i="24"/>
  <c r="CS82" i="24"/>
  <c r="CA83" i="24"/>
  <c r="AN83" i="24"/>
  <c r="EP83" i="24"/>
  <c r="ES81" i="24"/>
  <c r="EM83" i="24"/>
  <c r="CQ83" i="24"/>
  <c r="BX81" i="24"/>
  <c r="BN83" i="24"/>
  <c r="BX82" i="24"/>
  <c r="BA83" i="24"/>
  <c r="S83" i="24"/>
  <c r="N83" i="24"/>
  <c r="BM83" i="24"/>
  <c r="U83" i="24"/>
  <c r="AT83" i="24"/>
  <c r="BG81" i="24"/>
  <c r="AO83" i="24"/>
  <c r="G83" i="24"/>
  <c r="BG82" i="24"/>
  <c r="AD82" i="24"/>
  <c r="D82" i="24"/>
  <c r="AC81" i="24"/>
  <c r="CX83" i="24"/>
  <c r="BD83" i="24"/>
  <c r="T83" i="24"/>
  <c r="AV83" i="24"/>
  <c r="AD81" i="24"/>
  <c r="BH82" i="24"/>
  <c r="AH82" i="24"/>
  <c r="CH82" i="24"/>
  <c r="CQ82" i="24"/>
  <c r="EK83" i="24"/>
  <c r="CY83" i="24"/>
  <c r="BS83" i="24"/>
  <c r="AK83" i="24"/>
  <c r="DA83" i="24"/>
  <c r="AQ83" i="24"/>
  <c r="E83" i="24"/>
  <c r="EN83" i="24"/>
  <c r="CZ83" i="24"/>
  <c r="BP83" i="24"/>
  <c r="BQ83" i="39"/>
  <c r="BS83" i="39"/>
  <c r="EP82" i="39"/>
  <c r="EC81" i="39"/>
  <c r="BR83" i="39"/>
  <c r="EP81" i="39"/>
  <c r="EC82" i="39"/>
  <c r="AF82" i="36"/>
  <c r="AT82" i="36" s="1"/>
  <c r="AG83" i="36"/>
  <c r="AM83" i="36"/>
  <c r="AL83" i="36"/>
  <c r="AK83" i="36"/>
  <c r="AI83" i="36"/>
  <c r="AJ83" i="36"/>
  <c r="AH83" i="36"/>
  <c r="AO83" i="36"/>
  <c r="AN83" i="36"/>
  <c r="C57" i="41"/>
  <c r="BN83" i="23"/>
  <c r="CS82" i="39"/>
  <c r="BT83" i="39"/>
  <c r="BO83" i="39"/>
  <c r="BL83" i="39"/>
  <c r="BM83" i="39"/>
  <c r="BP83" i="39"/>
  <c r="BU83" i="39"/>
  <c r="BX81" i="39"/>
  <c r="BX82" i="39"/>
  <c r="BV83" i="39"/>
  <c r="I57" i="41"/>
  <c r="AN46" i="18"/>
  <c r="AK46" i="18"/>
  <c r="AL46" i="18"/>
  <c r="AP46" i="18"/>
  <c r="AM46" i="18"/>
  <c r="AN48" i="18"/>
  <c r="AK48" i="18"/>
  <c r="AP47" i="18"/>
  <c r="AN47" i="18"/>
  <c r="AL48" i="18"/>
  <c r="AM47" i="18"/>
  <c r="AK47" i="18"/>
  <c r="AM48" i="18"/>
  <c r="AL47" i="18"/>
  <c r="AP48" i="18"/>
  <c r="EG82" i="39"/>
  <c r="K83" i="39"/>
  <c r="AU83" i="39"/>
  <c r="AT83" i="39"/>
  <c r="AQ83" i="39"/>
  <c r="AO83" i="39"/>
  <c r="AV83" i="39"/>
  <c r="EO82" i="39"/>
  <c r="Q83" i="39"/>
  <c r="AR83" i="39"/>
  <c r="H83" i="39"/>
  <c r="J83" i="39"/>
  <c r="N83" i="39"/>
  <c r="O83" i="39"/>
  <c r="G83" i="39"/>
  <c r="P83" i="39"/>
  <c r="AS83" i="39"/>
  <c r="AP83" i="39"/>
  <c r="M83" i="39"/>
  <c r="I83" i="39"/>
  <c r="I56" i="41"/>
  <c r="L83" i="39"/>
  <c r="AK82" i="19"/>
  <c r="AL83" i="19"/>
  <c r="AP83" i="19"/>
  <c r="AD85" i="36"/>
  <c r="R85" i="36"/>
  <c r="A85" i="36"/>
  <c r="AR85" i="36" s="1"/>
  <c r="AS85" i="36" s="1"/>
  <c r="AD44" i="36"/>
  <c r="R44" i="36"/>
  <c r="A44" i="36"/>
  <c r="AR44" i="36" s="1"/>
  <c r="AS44" i="36" s="1"/>
  <c r="AD3" i="36"/>
  <c r="R3" i="36"/>
  <c r="A3" i="36"/>
  <c r="I35" i="41" l="1"/>
  <c r="I29" i="41"/>
  <c r="I30" i="41"/>
  <c r="I10" i="41"/>
  <c r="CS83" i="24"/>
  <c r="AC82" i="24"/>
  <c r="I11" i="41" s="1"/>
  <c r="BX83" i="24"/>
  <c r="EF82" i="24"/>
  <c r="BH83" i="24"/>
  <c r="BG83" i="24"/>
  <c r="EP83" i="39"/>
  <c r="EC83" i="39"/>
  <c r="AF83" i="36"/>
  <c r="AT83" i="36" s="1"/>
  <c r="BX83" i="39"/>
  <c r="AI46" i="18"/>
  <c r="AF46" i="18"/>
  <c r="AG46" i="18"/>
  <c r="AJ46" i="18"/>
  <c r="AJ48" i="18"/>
  <c r="AJ47" i="18"/>
  <c r="AG47" i="18"/>
  <c r="AF47" i="18"/>
  <c r="AG48" i="18"/>
  <c r="AF48" i="18"/>
  <c r="AI48" i="18"/>
  <c r="AI47" i="18"/>
  <c r="AK83" i="19"/>
  <c r="I36" i="41" l="1"/>
  <c r="EF83" i="24"/>
  <c r="BE46" i="18" l="1"/>
  <c r="BA64" i="18"/>
  <c r="AW27" i="18"/>
  <c r="AO71" i="18"/>
  <c r="AH55" i="18"/>
  <c r="AY81" i="39"/>
  <c r="BE13" i="18"/>
  <c r="AO77" i="18"/>
  <c r="AH47" i="18"/>
  <c r="AH56" i="18"/>
  <c r="AH59" i="18"/>
  <c r="BK81" i="39"/>
  <c r="BA47" i="18"/>
  <c r="BA46" i="18"/>
  <c r="BB47" i="18"/>
  <c r="BB46" i="18"/>
  <c r="BA55" i="18"/>
  <c r="BB53" i="18"/>
  <c r="BE47" i="18"/>
  <c r="BE16" i="18"/>
  <c r="BE25" i="18"/>
  <c r="AW46" i="18"/>
  <c r="AW25" i="18"/>
  <c r="AW59" i="18"/>
  <c r="AO67" i="18"/>
  <c r="AO9" i="18"/>
  <c r="AO46" i="18"/>
  <c r="AO73" i="18"/>
  <c r="AO10" i="18"/>
  <c r="AO65" i="18"/>
  <c r="AO47" i="18"/>
  <c r="AP82" i="36"/>
  <c r="BZ81" i="39"/>
  <c r="Y81" i="39"/>
  <c r="W82" i="39"/>
  <c r="F82" i="39"/>
  <c r="V81" i="39"/>
  <c r="AG81" i="39"/>
  <c r="BC81" i="39"/>
  <c r="AL81" i="39"/>
  <c r="CJ82" i="39"/>
  <c r="W81" i="39"/>
  <c r="F81" i="39"/>
  <c r="E82" i="39"/>
  <c r="U82" i="39"/>
  <c r="D82" i="39"/>
  <c r="T81" i="39"/>
  <c r="AB81" i="39"/>
  <c r="AM81" i="39"/>
  <c r="V82" i="39"/>
  <c r="AG82" i="39"/>
  <c r="BA81" i="39"/>
  <c r="AJ81" i="39"/>
  <c r="BC82" i="39"/>
  <c r="AL82" i="39"/>
  <c r="BD81" i="39"/>
  <c r="AZ82" i="39"/>
  <c r="BK82" i="39"/>
  <c r="BY81" i="39"/>
  <c r="CA82" i="39"/>
  <c r="CC81" i="39"/>
  <c r="CC82" i="39"/>
  <c r="CF81" i="39"/>
  <c r="CG81" i="39"/>
  <c r="CN82" i="39"/>
  <c r="CM81" i="39"/>
  <c r="E81" i="39"/>
  <c r="U81" i="39"/>
  <c r="D81" i="39"/>
  <c r="C82" i="39"/>
  <c r="S82" i="39"/>
  <c r="AA82" i="39"/>
  <c r="R81" i="39"/>
  <c r="Z81" i="39"/>
  <c r="AK81" i="39"/>
  <c r="T82" i="39"/>
  <c r="AB82" i="39"/>
  <c r="AM82" i="39"/>
  <c r="AW81" i="39"/>
  <c r="AH81" i="39"/>
  <c r="AX81" i="39"/>
  <c r="BA82" i="39"/>
  <c r="AJ82" i="39"/>
  <c r="BF82" i="39"/>
  <c r="BY82" i="39"/>
  <c r="CH81" i="39"/>
  <c r="CJ81" i="39"/>
  <c r="CL81" i="39"/>
  <c r="CN81" i="39"/>
  <c r="CK81" i="39"/>
  <c r="CH82" i="39"/>
  <c r="C81" i="39"/>
  <c r="S81" i="39"/>
  <c r="AA81" i="39"/>
  <c r="Y82" i="39"/>
  <c r="X81" i="39"/>
  <c r="AI81" i="39"/>
  <c r="R82" i="39"/>
  <c r="Z82" i="39"/>
  <c r="AK82" i="39"/>
  <c r="BE81" i="39"/>
  <c r="AN81" i="39"/>
  <c r="AY82" i="39"/>
  <c r="AH82" i="39"/>
  <c r="AX82" i="39"/>
  <c r="AZ81" i="39"/>
  <c r="BF81" i="39"/>
  <c r="BD82" i="39"/>
  <c r="CB81" i="39"/>
  <c r="CG82" i="39"/>
  <c r="CI82" i="39"/>
  <c r="CK82" i="39"/>
  <c r="CM82" i="39"/>
  <c r="CF82" i="39"/>
  <c r="CL82" i="39"/>
  <c r="BZ82" i="39"/>
  <c r="X82" i="39"/>
  <c r="AI82" i="39"/>
  <c r="AW82" i="39"/>
  <c r="BE82" i="39"/>
  <c r="AN82" i="39"/>
  <c r="BB81" i="39"/>
  <c r="BB82" i="39"/>
  <c r="CA81" i="39"/>
  <c r="CB82" i="39"/>
  <c r="CI81" i="39"/>
  <c r="I81" i="36"/>
  <c r="P81" i="36"/>
  <c r="U81" i="36"/>
  <c r="I82" i="36"/>
  <c r="P82" i="36"/>
  <c r="U82" i="36"/>
  <c r="F81" i="36"/>
  <c r="AP81" i="36"/>
  <c r="G81" i="36"/>
  <c r="O81" i="36"/>
  <c r="W81" i="36"/>
  <c r="G82" i="36"/>
  <c r="O82" i="36"/>
  <c r="W82" i="36"/>
  <c r="F82" i="36"/>
  <c r="J81" i="36"/>
  <c r="E81" i="36"/>
  <c r="N81" i="36"/>
  <c r="V81" i="36"/>
  <c r="E82" i="36"/>
  <c r="N82" i="36"/>
  <c r="V82" i="36"/>
  <c r="D81" i="36"/>
  <c r="D82" i="36"/>
  <c r="H81" i="36"/>
  <c r="C81" i="36"/>
  <c r="M81" i="36"/>
  <c r="T81" i="36"/>
  <c r="AC81" i="36"/>
  <c r="C82" i="36"/>
  <c r="M82" i="36"/>
  <c r="T82" i="36"/>
  <c r="AC82" i="36"/>
  <c r="J82" i="36"/>
  <c r="H82" i="36"/>
  <c r="AH25" i="18"/>
  <c r="AH28" i="18"/>
  <c r="AH31" i="18"/>
  <c r="AH62" i="18"/>
  <c r="BE28" i="18"/>
  <c r="BE68" i="18"/>
  <c r="BB27" i="18"/>
  <c r="BA9" i="18"/>
  <c r="BA28" i="18"/>
  <c r="BA59" i="18"/>
  <c r="AH24" i="18"/>
  <c r="AH39" i="18"/>
  <c r="AH52" i="18"/>
  <c r="AH70" i="18"/>
  <c r="AH73" i="18"/>
  <c r="AH76" i="18"/>
  <c r="BA50" i="18"/>
  <c r="BA74" i="18"/>
  <c r="BA52" i="18"/>
  <c r="BA16" i="18"/>
  <c r="BA71" i="18"/>
  <c r="BB50" i="18"/>
  <c r="BB74" i="18"/>
  <c r="BB49" i="18"/>
  <c r="BB25" i="18"/>
  <c r="BB56" i="18"/>
  <c r="BB77" i="18"/>
  <c r="BE24" i="18"/>
  <c r="BE40" i="18"/>
  <c r="BE71" i="18"/>
  <c r="BE56" i="18"/>
  <c r="BA36" i="18"/>
  <c r="BA67" i="18"/>
  <c r="BB10" i="18"/>
  <c r="BE12" i="18"/>
  <c r="AW49" i="18"/>
  <c r="AW55" i="18"/>
  <c r="AO33" i="18"/>
  <c r="AO64" i="18"/>
  <c r="AO18" i="18"/>
  <c r="AO24" i="18"/>
  <c r="AO16" i="18"/>
  <c r="AO7" i="18"/>
  <c r="AO30" i="18"/>
  <c r="AO22" i="18"/>
  <c r="AO31" i="18"/>
  <c r="AH7" i="18"/>
  <c r="AH10" i="18"/>
  <c r="AH15" i="18"/>
  <c r="AH18" i="18"/>
  <c r="BB19" i="18"/>
  <c r="BA21" i="18"/>
  <c r="BA33" i="18"/>
  <c r="BB70" i="18"/>
  <c r="BA24" i="18"/>
  <c r="BB37" i="18"/>
  <c r="AH65" i="18"/>
  <c r="BA76" i="18"/>
  <c r="BA40" i="18"/>
  <c r="BB68" i="18"/>
  <c r="BB58" i="18"/>
  <c r="BE67" i="18"/>
  <c r="BE39" i="18"/>
  <c r="AG9" i="18"/>
  <c r="AG33" i="18"/>
  <c r="AG64" i="18"/>
  <c r="AJ9" i="18"/>
  <c r="AJ33" i="18"/>
  <c r="AJ64" i="18"/>
  <c r="AG22" i="18"/>
  <c r="AG53" i="18"/>
  <c r="AG77" i="18"/>
  <c r="AJ22" i="18"/>
  <c r="AJ53" i="18"/>
  <c r="AJ77" i="18"/>
  <c r="AG12" i="18"/>
  <c r="AG36" i="18"/>
  <c r="AG67" i="18"/>
  <c r="AJ12" i="18"/>
  <c r="AJ36" i="18"/>
  <c r="AJ67" i="18"/>
  <c r="AG19" i="18"/>
  <c r="AG50" i="18"/>
  <c r="AG74" i="18"/>
  <c r="AJ19" i="18"/>
  <c r="AJ50" i="18"/>
  <c r="AJ74" i="18"/>
  <c r="AN27" i="18"/>
  <c r="AN58" i="18"/>
  <c r="AP27" i="18"/>
  <c r="AP58" i="18"/>
  <c r="AN22" i="18"/>
  <c r="AN53" i="18"/>
  <c r="AN77" i="18"/>
  <c r="AP22" i="18"/>
  <c r="AP53" i="18"/>
  <c r="AP77" i="18"/>
  <c r="AN6" i="18"/>
  <c r="AN30" i="18"/>
  <c r="AP6" i="18"/>
  <c r="AP30" i="18"/>
  <c r="AN25" i="18"/>
  <c r="AN56" i="18"/>
  <c r="AP25" i="18"/>
  <c r="AP56" i="18"/>
  <c r="BA19" i="18"/>
  <c r="BB13" i="18"/>
  <c r="BE37" i="18"/>
  <c r="BD24" i="18"/>
  <c r="BD55" i="18"/>
  <c r="BD13" i="18"/>
  <c r="BD37" i="18"/>
  <c r="BD68" i="18"/>
  <c r="BD21" i="18"/>
  <c r="BD52" i="18"/>
  <c r="BD76" i="18"/>
  <c r="BD10" i="18"/>
  <c r="BD34" i="18"/>
  <c r="BD65" i="18"/>
  <c r="BF15" i="18"/>
  <c r="BF39" i="18"/>
  <c r="BF70" i="18"/>
  <c r="BF10" i="18"/>
  <c r="BF34" i="18"/>
  <c r="BF65" i="18"/>
  <c r="BF18" i="18"/>
  <c r="BF49" i="18"/>
  <c r="BF73" i="18"/>
  <c r="BF13" i="18"/>
  <c r="BF37" i="18"/>
  <c r="BF68" i="18"/>
  <c r="AV12" i="18"/>
  <c r="AV36" i="18"/>
  <c r="AV67" i="18"/>
  <c r="AX12" i="18"/>
  <c r="AX36" i="18"/>
  <c r="AX67" i="18"/>
  <c r="AV25" i="18"/>
  <c r="AV56" i="18"/>
  <c r="AX25" i="18"/>
  <c r="AX56" i="18"/>
  <c r="AV15" i="18"/>
  <c r="AV39" i="18"/>
  <c r="AV70" i="18"/>
  <c r="AX15" i="18"/>
  <c r="AX39" i="18"/>
  <c r="AX70" i="18"/>
  <c r="AV28" i="18"/>
  <c r="AV59" i="18"/>
  <c r="AX28" i="18"/>
  <c r="AX59" i="18"/>
  <c r="AW58" i="18"/>
  <c r="AW28" i="18"/>
  <c r="AG15" i="18"/>
  <c r="AG39" i="18"/>
  <c r="AG70" i="18"/>
  <c r="AJ15" i="18"/>
  <c r="AJ39" i="18"/>
  <c r="AJ70" i="18"/>
  <c r="AG28" i="18"/>
  <c r="AG59" i="18"/>
  <c r="AJ28" i="18"/>
  <c r="AJ59" i="18"/>
  <c r="AH34" i="18"/>
  <c r="AG18" i="18"/>
  <c r="AG49" i="18"/>
  <c r="AG73" i="18"/>
  <c r="AJ18" i="18"/>
  <c r="AJ49" i="18"/>
  <c r="AJ73" i="18"/>
  <c r="AG25" i="18"/>
  <c r="AG56" i="18"/>
  <c r="AJ25" i="18"/>
  <c r="AJ56" i="18"/>
  <c r="AN9" i="18"/>
  <c r="AN33" i="18"/>
  <c r="AN64" i="18"/>
  <c r="AP9" i="18"/>
  <c r="AP33" i="18"/>
  <c r="AP64" i="18"/>
  <c r="AN28" i="18"/>
  <c r="AN59" i="18"/>
  <c r="AP28" i="18"/>
  <c r="AP59" i="18"/>
  <c r="AN12" i="18"/>
  <c r="AN36" i="18"/>
  <c r="AN67" i="18"/>
  <c r="AP12" i="18"/>
  <c r="AP36" i="18"/>
  <c r="AP67" i="18"/>
  <c r="AN7" i="18"/>
  <c r="AN31" i="18"/>
  <c r="AP7" i="18"/>
  <c r="AP31" i="18"/>
  <c r="BB64" i="18"/>
  <c r="BD6" i="18"/>
  <c r="BD30" i="18"/>
  <c r="BD61" i="18"/>
  <c r="BD19" i="18"/>
  <c r="BD50" i="18"/>
  <c r="BD74" i="18"/>
  <c r="BD27" i="18"/>
  <c r="BD58" i="18"/>
  <c r="BD16" i="18"/>
  <c r="BD40" i="18"/>
  <c r="BD71" i="18"/>
  <c r="BF21" i="18"/>
  <c r="BF52" i="18"/>
  <c r="BF76" i="18"/>
  <c r="BF16" i="18"/>
  <c r="BF40" i="18"/>
  <c r="BF71" i="18"/>
  <c r="BF24" i="18"/>
  <c r="BF55" i="18"/>
  <c r="BF19" i="18"/>
  <c r="BF50" i="18"/>
  <c r="BF74" i="18"/>
  <c r="AV18" i="18"/>
  <c r="AV49" i="18"/>
  <c r="AV73" i="18"/>
  <c r="AX18" i="18"/>
  <c r="AX49" i="18"/>
  <c r="AX73" i="18"/>
  <c r="AV7" i="18"/>
  <c r="AV31" i="18"/>
  <c r="AX7" i="18"/>
  <c r="AX31" i="18"/>
  <c r="AV21" i="18"/>
  <c r="AV52" i="18"/>
  <c r="AV76" i="18"/>
  <c r="AX21" i="18"/>
  <c r="AX52" i="18"/>
  <c r="AX76" i="18"/>
  <c r="AV10" i="18"/>
  <c r="AV34" i="18"/>
  <c r="AV65" i="18"/>
  <c r="AX10" i="18"/>
  <c r="AX34" i="18"/>
  <c r="AX65" i="18"/>
  <c r="AG21" i="18"/>
  <c r="AG52" i="18"/>
  <c r="AG76" i="18"/>
  <c r="AJ21" i="18"/>
  <c r="AJ52" i="18"/>
  <c r="AJ76" i="18"/>
  <c r="AG10" i="18"/>
  <c r="AG34" i="18"/>
  <c r="AG65" i="18"/>
  <c r="AJ10" i="18"/>
  <c r="AJ34" i="18"/>
  <c r="AJ65" i="18"/>
  <c r="AG24" i="18"/>
  <c r="AG55" i="18"/>
  <c r="AJ24" i="18"/>
  <c r="AJ55" i="18"/>
  <c r="AG7" i="18"/>
  <c r="AG31" i="18"/>
  <c r="AG62" i="18"/>
  <c r="AJ7" i="18"/>
  <c r="AJ31" i="18"/>
  <c r="AJ62" i="18"/>
  <c r="AN15" i="18"/>
  <c r="AN39" i="18"/>
  <c r="AN70" i="18"/>
  <c r="AP15" i="18"/>
  <c r="AP39" i="18"/>
  <c r="AP70" i="18"/>
  <c r="AN10" i="18"/>
  <c r="AN34" i="18"/>
  <c r="AN65" i="18"/>
  <c r="AP10" i="18"/>
  <c r="AP34" i="18"/>
  <c r="AP65" i="18"/>
  <c r="AN18" i="18"/>
  <c r="AN49" i="18"/>
  <c r="AN73" i="18"/>
  <c r="AP18" i="18"/>
  <c r="AP49" i="18"/>
  <c r="AP73" i="18"/>
  <c r="AN13" i="18"/>
  <c r="AN37" i="18"/>
  <c r="AN68" i="18"/>
  <c r="AP13" i="18"/>
  <c r="AP37" i="18"/>
  <c r="AP68" i="18"/>
  <c r="BA12" i="18"/>
  <c r="BA7" i="18"/>
  <c r="BA31" i="18"/>
  <c r="BB15" i="18"/>
  <c r="BB39" i="18"/>
  <c r="BB65" i="18"/>
  <c r="BB6" i="18"/>
  <c r="BB30" i="18"/>
  <c r="BE36" i="18"/>
  <c r="BE59" i="18"/>
  <c r="BD12" i="18"/>
  <c r="BD36" i="18"/>
  <c r="BD67" i="18"/>
  <c r="BD25" i="18"/>
  <c r="BD56" i="18"/>
  <c r="BD9" i="18"/>
  <c r="BD33" i="18"/>
  <c r="BD64" i="18"/>
  <c r="BD22" i="18"/>
  <c r="BD53" i="18"/>
  <c r="BD77" i="18"/>
  <c r="BF27" i="18"/>
  <c r="BF58" i="18"/>
  <c r="BF22" i="18"/>
  <c r="BF53" i="18"/>
  <c r="BF77" i="18"/>
  <c r="BF6" i="18"/>
  <c r="BF30" i="18"/>
  <c r="BF61" i="18"/>
  <c r="BF25" i="18"/>
  <c r="BF56" i="18"/>
  <c r="AV24" i="18"/>
  <c r="AV55" i="18"/>
  <c r="AX24" i="18"/>
  <c r="AX55" i="18"/>
  <c r="AV13" i="18"/>
  <c r="AV37" i="18"/>
  <c r="AV68" i="18"/>
  <c r="AX13" i="18"/>
  <c r="AX37" i="18"/>
  <c r="AX68" i="18"/>
  <c r="AV27" i="18"/>
  <c r="AV58" i="18"/>
  <c r="AX27" i="18"/>
  <c r="AX58" i="18"/>
  <c r="AV16" i="18"/>
  <c r="AV40" i="18"/>
  <c r="AV71" i="18"/>
  <c r="AX16" i="18"/>
  <c r="AX40" i="18"/>
  <c r="AX71" i="18"/>
  <c r="AG27" i="18"/>
  <c r="AG58" i="18"/>
  <c r="AJ27" i="18"/>
  <c r="AJ58" i="18"/>
  <c r="AG16" i="18"/>
  <c r="AG40" i="18"/>
  <c r="AG71" i="18"/>
  <c r="AJ16" i="18"/>
  <c r="AJ40" i="18"/>
  <c r="AJ71" i="18"/>
  <c r="AG6" i="18"/>
  <c r="AG30" i="18"/>
  <c r="AG61" i="18"/>
  <c r="AJ6" i="18"/>
  <c r="AJ30" i="18"/>
  <c r="AJ61" i="18"/>
  <c r="AG13" i="18"/>
  <c r="AG37" i="18"/>
  <c r="AG68" i="18"/>
  <c r="AJ13" i="18"/>
  <c r="AJ37" i="18"/>
  <c r="AJ68" i="18"/>
  <c r="AN21" i="18"/>
  <c r="AN52" i="18"/>
  <c r="AN76" i="18"/>
  <c r="AP21" i="18"/>
  <c r="AP52" i="18"/>
  <c r="AP76" i="18"/>
  <c r="AN16" i="18"/>
  <c r="AN40" i="18"/>
  <c r="AN71" i="18"/>
  <c r="AP16" i="18"/>
  <c r="AP40" i="18"/>
  <c r="AP71" i="18"/>
  <c r="AN24" i="18"/>
  <c r="AN55" i="18"/>
  <c r="AP24" i="18"/>
  <c r="AP55" i="18"/>
  <c r="AN19" i="18"/>
  <c r="AN50" i="18"/>
  <c r="AN74" i="18"/>
  <c r="AP19" i="18"/>
  <c r="AP50" i="18"/>
  <c r="AP74" i="18"/>
  <c r="BD18" i="18"/>
  <c r="BD49" i="18"/>
  <c r="BD73" i="18"/>
  <c r="BD7" i="18"/>
  <c r="BD31" i="18"/>
  <c r="BD62" i="18"/>
  <c r="BD15" i="18"/>
  <c r="BD39" i="18"/>
  <c r="BD70" i="18"/>
  <c r="BD28" i="18"/>
  <c r="BD59" i="18"/>
  <c r="BF9" i="18"/>
  <c r="BF33" i="18"/>
  <c r="BF64" i="18"/>
  <c r="BF28" i="18"/>
  <c r="BF59" i="18"/>
  <c r="BF12" i="18"/>
  <c r="BF36" i="18"/>
  <c r="BF67" i="18"/>
  <c r="BF7" i="18"/>
  <c r="BF31" i="18"/>
  <c r="BF62" i="18"/>
  <c r="AV6" i="18"/>
  <c r="AV30" i="18"/>
  <c r="AX6" i="18"/>
  <c r="AX30" i="18"/>
  <c r="AV19" i="18"/>
  <c r="AV50" i="18"/>
  <c r="AV74" i="18"/>
  <c r="AX19" i="18"/>
  <c r="AX50" i="18"/>
  <c r="AX74" i="18"/>
  <c r="AV9" i="18"/>
  <c r="AV33" i="18"/>
  <c r="AV64" i="18"/>
  <c r="AX9" i="18"/>
  <c r="AX33" i="18"/>
  <c r="AX64" i="18"/>
  <c r="AV22" i="18"/>
  <c r="AV53" i="18"/>
  <c r="AV77" i="18"/>
  <c r="AX22" i="18"/>
  <c r="AX53" i="18"/>
  <c r="AX77" i="18"/>
  <c r="AK85" i="23"/>
  <c r="AK44" i="23"/>
  <c r="Y3" i="23"/>
  <c r="Y44" i="23"/>
  <c r="Y85" i="23"/>
  <c r="M85" i="23"/>
  <c r="M44" i="23"/>
  <c r="EV82" i="39" l="1"/>
  <c r="EV81" i="39"/>
  <c r="BF80" i="18"/>
  <c r="BF79" i="18"/>
  <c r="BD80" i="18"/>
  <c r="AH49" i="18"/>
  <c r="AH46" i="18"/>
  <c r="AW50" i="18"/>
  <c r="AW47" i="18"/>
  <c r="AG80" i="18"/>
  <c r="BD79" i="18"/>
  <c r="AJ80" i="18"/>
  <c r="AG79" i="18"/>
  <c r="AJ79" i="18"/>
  <c r="AX82" i="38"/>
  <c r="DQ82" i="39"/>
  <c r="DQ81" i="39"/>
  <c r="AX81" i="38"/>
  <c r="L82" i="36"/>
  <c r="L81" i="36"/>
  <c r="K82" i="36"/>
  <c r="K81" i="36"/>
  <c r="Q82" i="36"/>
  <c r="Q81" i="36"/>
  <c r="AH21" i="18"/>
  <c r="AM12" i="18"/>
  <c r="AM77" i="18"/>
  <c r="AM28" i="18"/>
  <c r="AM18" i="18"/>
  <c r="AM49" i="18"/>
  <c r="AM73" i="18"/>
  <c r="AM16" i="18"/>
  <c r="AM31" i="18"/>
  <c r="AM22" i="18"/>
  <c r="AM7" i="18"/>
  <c r="AM27" i="18"/>
  <c r="AM58" i="18"/>
  <c r="BC10" i="18"/>
  <c r="BC22" i="18"/>
  <c r="BC34" i="18"/>
  <c r="BC53" i="18"/>
  <c r="BC65" i="18"/>
  <c r="BC77" i="18"/>
  <c r="AU58" i="18"/>
  <c r="AU28" i="18"/>
  <c r="AU59" i="18"/>
  <c r="AU39" i="18"/>
  <c r="AU24" i="18"/>
  <c r="AU64" i="18"/>
  <c r="AU30" i="18"/>
  <c r="AU13" i="18"/>
  <c r="AU37" i="18"/>
  <c r="AU68" i="18"/>
  <c r="AW22" i="18"/>
  <c r="AW36" i="18"/>
  <c r="AW13" i="18"/>
  <c r="BE34" i="18"/>
  <c r="BE21" i="18"/>
  <c r="BE73" i="18"/>
  <c r="BB36" i="18"/>
  <c r="BB16" i="18"/>
  <c r="BA37" i="18"/>
  <c r="BA18" i="18"/>
  <c r="BA70" i="18"/>
  <c r="AO27" i="18"/>
  <c r="AO6" i="18"/>
  <c r="AH50" i="18"/>
  <c r="AH12" i="18"/>
  <c r="AH64" i="18"/>
  <c r="AW40" i="18"/>
  <c r="AW15" i="18"/>
  <c r="AW73" i="18"/>
  <c r="BE15" i="18"/>
  <c r="AO76" i="18"/>
  <c r="AO50" i="18"/>
  <c r="AH68" i="18"/>
  <c r="AH30" i="18"/>
  <c r="AH16" i="18"/>
  <c r="AW34" i="18"/>
  <c r="AW9" i="18"/>
  <c r="AW7" i="18"/>
  <c r="BE77" i="18"/>
  <c r="BE33" i="18"/>
  <c r="BE19" i="18"/>
  <c r="BB55" i="18"/>
  <c r="BA53" i="18"/>
  <c r="AO68" i="18"/>
  <c r="BE27" i="18"/>
  <c r="AM55" i="18"/>
  <c r="AM34" i="18"/>
  <c r="AM19" i="18"/>
  <c r="AM9" i="18"/>
  <c r="AM33" i="18"/>
  <c r="AM64" i="18"/>
  <c r="BC6" i="18"/>
  <c r="BC18" i="18"/>
  <c r="BC30" i="18"/>
  <c r="BC49" i="18"/>
  <c r="BC61" i="18"/>
  <c r="BC73" i="18"/>
  <c r="BC13" i="18"/>
  <c r="BC25" i="18"/>
  <c r="BC37" i="18"/>
  <c r="BC56" i="18"/>
  <c r="BC68" i="18"/>
  <c r="BC9" i="18"/>
  <c r="BC21" i="18"/>
  <c r="BC33" i="18"/>
  <c r="BC52" i="18"/>
  <c r="BC64" i="18"/>
  <c r="BC76" i="18"/>
  <c r="AU27" i="18"/>
  <c r="AU70" i="18"/>
  <c r="AU10" i="18"/>
  <c r="AU34" i="18"/>
  <c r="AU65" i="18"/>
  <c r="AU36" i="18"/>
  <c r="AU49" i="18"/>
  <c r="AU19" i="18"/>
  <c r="AU50" i="18"/>
  <c r="AU74" i="18"/>
  <c r="AW76" i="18"/>
  <c r="AW31" i="18"/>
  <c r="BE10" i="18"/>
  <c r="BE62" i="18"/>
  <c r="BE49" i="18"/>
  <c r="BB12" i="18"/>
  <c r="BB76" i="18"/>
  <c r="BB31" i="18"/>
  <c r="BA13" i="18"/>
  <c r="BA65" i="18"/>
  <c r="BA39" i="18"/>
  <c r="AO56" i="18"/>
  <c r="AO59" i="18"/>
  <c r="AH19" i="18"/>
  <c r="AH77" i="18"/>
  <c r="AH33" i="18"/>
  <c r="AW16" i="18"/>
  <c r="AW24" i="18"/>
  <c r="AW18" i="18"/>
  <c r="BE70" i="18"/>
  <c r="AO52" i="18"/>
  <c r="AO19" i="18"/>
  <c r="AO55" i="18"/>
  <c r="AH37" i="18"/>
  <c r="AH6" i="18"/>
  <c r="AH58" i="18"/>
  <c r="AW10" i="18"/>
  <c r="AW67" i="18"/>
  <c r="BE53" i="18"/>
  <c r="BE9" i="18"/>
  <c r="BE61" i="18"/>
  <c r="BB24" i="18"/>
  <c r="BA30" i="18"/>
  <c r="BA22" i="18"/>
  <c r="AO70" i="18"/>
  <c r="AO37" i="18"/>
  <c r="AO28" i="18"/>
  <c r="BB18" i="18"/>
  <c r="AM10" i="18"/>
  <c r="AM36" i="18"/>
  <c r="AM53" i="18"/>
  <c r="AM24" i="18"/>
  <c r="AM37" i="18"/>
  <c r="AM68" i="18"/>
  <c r="AM40" i="18"/>
  <c r="AM71" i="18"/>
  <c r="AM6" i="18"/>
  <c r="AM30" i="18"/>
  <c r="AM59" i="18"/>
  <c r="AM13" i="18"/>
  <c r="AM50" i="18"/>
  <c r="AM74" i="18"/>
  <c r="AM65" i="18"/>
  <c r="AM15" i="18"/>
  <c r="AM39" i="18"/>
  <c r="AM70" i="18"/>
  <c r="BC16" i="18"/>
  <c r="BC28" i="18"/>
  <c r="BC40" i="18"/>
  <c r="BC59" i="18"/>
  <c r="BC71" i="18"/>
  <c r="AU52" i="18"/>
  <c r="AU9" i="18"/>
  <c r="AU16" i="18"/>
  <c r="AU40" i="18"/>
  <c r="AU71" i="18"/>
  <c r="AU55" i="18"/>
  <c r="AU6" i="18"/>
  <c r="AU61" i="18"/>
  <c r="AU25" i="18"/>
  <c r="AU56" i="18"/>
  <c r="AW77" i="18"/>
  <c r="AW52" i="18"/>
  <c r="AW30" i="18"/>
  <c r="BE76" i="18"/>
  <c r="BE31" i="18"/>
  <c r="BE18" i="18"/>
  <c r="BB71" i="18"/>
  <c r="BB52" i="18"/>
  <c r="BB7" i="18"/>
  <c r="BA73" i="18"/>
  <c r="BA34" i="18"/>
  <c r="BA15" i="18"/>
  <c r="AO25" i="18"/>
  <c r="AO36" i="18"/>
  <c r="AH67" i="18"/>
  <c r="AH53" i="18"/>
  <c r="AH9" i="18"/>
  <c r="AW70" i="18"/>
  <c r="AW74" i="18"/>
  <c r="AW56" i="18"/>
  <c r="AO21" i="18"/>
  <c r="AO49" i="18"/>
  <c r="AO12" i="18"/>
  <c r="AH13" i="18"/>
  <c r="AH71" i="18"/>
  <c r="AH27" i="18"/>
  <c r="AW64" i="18"/>
  <c r="AW12" i="18"/>
  <c r="AW6" i="18"/>
  <c r="BE22" i="18"/>
  <c r="BE74" i="18"/>
  <c r="BE30" i="18"/>
  <c r="BB59" i="18"/>
  <c r="BB33" i="18"/>
  <c r="BA56" i="18"/>
  <c r="BA6" i="18"/>
  <c r="BA58" i="18"/>
  <c r="AO39" i="18"/>
  <c r="AO13" i="18"/>
  <c r="AO53" i="18"/>
  <c r="BB73" i="18"/>
  <c r="BB22" i="18"/>
  <c r="AM67" i="18"/>
  <c r="AM25" i="18"/>
  <c r="AM56" i="18"/>
  <c r="AM21" i="18"/>
  <c r="AM52" i="18"/>
  <c r="AM76" i="18"/>
  <c r="BC12" i="18"/>
  <c r="BC24" i="18"/>
  <c r="BC36" i="18"/>
  <c r="BC55" i="18"/>
  <c r="BC67" i="18"/>
  <c r="BC7" i="18"/>
  <c r="BC19" i="18"/>
  <c r="BC31" i="18"/>
  <c r="BC50" i="18"/>
  <c r="BC62" i="18"/>
  <c r="BC74" i="18"/>
  <c r="BC15" i="18"/>
  <c r="BC27" i="18"/>
  <c r="BC39" i="18"/>
  <c r="BC58" i="18"/>
  <c r="BC70" i="18"/>
  <c r="AU76" i="18"/>
  <c r="AU33" i="18"/>
  <c r="AU22" i="18"/>
  <c r="AU53" i="18"/>
  <c r="AU77" i="18"/>
  <c r="AU15" i="18"/>
  <c r="AU12" i="18"/>
  <c r="AU67" i="18"/>
  <c r="AU21" i="18"/>
  <c r="AU18" i="18"/>
  <c r="AU73" i="18"/>
  <c r="AU7" i="18"/>
  <c r="AU31" i="18"/>
  <c r="AU62" i="18"/>
  <c r="AW53" i="18"/>
  <c r="AW21" i="18"/>
  <c r="AW68" i="18"/>
  <c r="BE65" i="18"/>
  <c r="BE52" i="18"/>
  <c r="BE7" i="18"/>
  <c r="BB67" i="18"/>
  <c r="BB40" i="18"/>
  <c r="BB21" i="18"/>
  <c r="BA68" i="18"/>
  <c r="BA49" i="18"/>
  <c r="BA10" i="18"/>
  <c r="AO58" i="18"/>
  <c r="AH74" i="18"/>
  <c r="AH36" i="18"/>
  <c r="AH22" i="18"/>
  <c r="AW71" i="18"/>
  <c r="AW39" i="18"/>
  <c r="AW19" i="18"/>
  <c r="BB34" i="18"/>
  <c r="AO74" i="18"/>
  <c r="AO40" i="18"/>
  <c r="AH61" i="18"/>
  <c r="AH40" i="18"/>
  <c r="AW65" i="18"/>
  <c r="AW33" i="18"/>
  <c r="AW37" i="18"/>
  <c r="BE64" i="18"/>
  <c r="BE50" i="18"/>
  <c r="BE6" i="18"/>
  <c r="BB28" i="18"/>
  <c r="BB9" i="18"/>
  <c r="BA25" i="18"/>
  <c r="BA77" i="18"/>
  <c r="BA27" i="18"/>
  <c r="AO15" i="18"/>
  <c r="AO34" i="18"/>
  <c r="BE58" i="18"/>
  <c r="BE55" i="18"/>
  <c r="D11" i="41" l="1"/>
  <c r="D8" i="41"/>
  <c r="D14" i="41"/>
  <c r="D13" i="41"/>
  <c r="D10" i="41"/>
  <c r="D7" i="41"/>
  <c r="AH80" i="18"/>
  <c r="AH79" i="18"/>
  <c r="BC80" i="18"/>
  <c r="BE80" i="18"/>
  <c r="AU80" i="18"/>
  <c r="AU79" i="18"/>
  <c r="BE79" i="18"/>
  <c r="BC79" i="18"/>
  <c r="X82" i="36"/>
  <c r="AA82" i="36"/>
  <c r="X81" i="36"/>
  <c r="AA81" i="36"/>
  <c r="AI15" i="18"/>
  <c r="AI49" i="18"/>
  <c r="AI7" i="18"/>
  <c r="AI56" i="18"/>
  <c r="AI68" i="18"/>
  <c r="AI37" i="18"/>
  <c r="AI73" i="18"/>
  <c r="AI28" i="18"/>
  <c r="AI61" i="18"/>
  <c r="AI77" i="18"/>
  <c r="AI10" i="18"/>
  <c r="AI24" i="18"/>
  <c r="AI13" i="18"/>
  <c r="AI27" i="18"/>
  <c r="AI62" i="18"/>
  <c r="AI16" i="18"/>
  <c r="AI40" i="18"/>
  <c r="AI74" i="18"/>
  <c r="AI6" i="18"/>
  <c r="AI30" i="18"/>
  <c r="AI59" i="18"/>
  <c r="AI19" i="18"/>
  <c r="AI50" i="18"/>
  <c r="AI71" i="18"/>
  <c r="AI39" i="18"/>
  <c r="AI70" i="18"/>
  <c r="AI31" i="18"/>
  <c r="AI21" i="18"/>
  <c r="AI34" i="18"/>
  <c r="AI53" i="18"/>
  <c r="AI65" i="18"/>
  <c r="AI9" i="18"/>
  <c r="AI33" i="18"/>
  <c r="AI67" i="18"/>
  <c r="AI22" i="18"/>
  <c r="AI52" i="18"/>
  <c r="AI12" i="18"/>
  <c r="AI36" i="18"/>
  <c r="AI64" i="18"/>
  <c r="AI25" i="18"/>
  <c r="AI55" i="18"/>
  <c r="AI76" i="18"/>
  <c r="AI58" i="18"/>
  <c r="AI18" i="18"/>
  <c r="D16" i="41" l="1"/>
  <c r="D17" i="41"/>
  <c r="AI79" i="18"/>
  <c r="AI80" i="18"/>
  <c r="Z82" i="36"/>
  <c r="D51" i="41" s="1"/>
  <c r="Y82" i="36"/>
  <c r="AB82" i="36"/>
  <c r="AB81" i="36"/>
  <c r="Y81" i="36"/>
  <c r="Z81" i="36"/>
  <c r="D50" i="41" s="1"/>
  <c r="AI63" i="18"/>
  <c r="AI66" i="18"/>
  <c r="AI72" i="18"/>
  <c r="AI41" i="18"/>
  <c r="AI54" i="18"/>
  <c r="AI78" i="18"/>
  <c r="AI51" i="18"/>
  <c r="AI57" i="18"/>
  <c r="AI60" i="18"/>
  <c r="AI69" i="18"/>
  <c r="AI75" i="18"/>
  <c r="DE82" i="24" l="1"/>
  <c r="F81" i="23"/>
  <c r="C82" i="23"/>
  <c r="H81" i="23"/>
  <c r="I81" i="23"/>
  <c r="P81" i="23"/>
  <c r="AB82" i="23"/>
  <c r="J81" i="23"/>
  <c r="G82" i="23"/>
  <c r="D82" i="23"/>
  <c r="E82" i="23"/>
  <c r="T81" i="23"/>
  <c r="AG82" i="23"/>
  <c r="F82" i="23"/>
  <c r="C81" i="23"/>
  <c r="H82" i="23"/>
  <c r="I82" i="23"/>
  <c r="AB81" i="23"/>
  <c r="P82" i="23"/>
  <c r="J82" i="23"/>
  <c r="G81" i="23"/>
  <c r="D81" i="23"/>
  <c r="E81" i="23"/>
  <c r="AG81" i="23"/>
  <c r="T82" i="23"/>
  <c r="DN81" i="24"/>
  <c r="DK82" i="24"/>
  <c r="DF81" i="24"/>
  <c r="DC82" i="24"/>
  <c r="DM82" i="24"/>
  <c r="AD81" i="23"/>
  <c r="AI82" i="23"/>
  <c r="BJ82" i="23"/>
  <c r="O81" i="23"/>
  <c r="S82" i="23"/>
  <c r="AH81" i="23"/>
  <c r="Q82" i="23"/>
  <c r="AI81" i="23"/>
  <c r="BJ81" i="23"/>
  <c r="R82" i="23"/>
  <c r="S81" i="23"/>
  <c r="AA82" i="23"/>
  <c r="AQ82" i="23"/>
  <c r="AS81" i="23"/>
  <c r="C81" i="24"/>
  <c r="DL81" i="24"/>
  <c r="BK81" i="24"/>
  <c r="DD81" i="24"/>
  <c r="C82" i="24"/>
  <c r="DL82" i="24"/>
  <c r="DH81" i="24"/>
  <c r="DH82" i="24"/>
  <c r="U81" i="23"/>
  <c r="AC82" i="23"/>
  <c r="V81" i="23"/>
  <c r="AD82" i="23"/>
  <c r="AF81" i="23"/>
  <c r="O82" i="23"/>
  <c r="AR81" i="23"/>
  <c r="AR82" i="23"/>
  <c r="AT81" i="23"/>
  <c r="AM81" i="23"/>
  <c r="AT82" i="23"/>
  <c r="BK82" i="24"/>
  <c r="DD82" i="24"/>
  <c r="DN82" i="24"/>
  <c r="DJ81" i="24"/>
  <c r="DG82" i="24"/>
  <c r="DK81" i="24"/>
  <c r="DJ82" i="24"/>
  <c r="AC81" i="23"/>
  <c r="AH82" i="23"/>
  <c r="AM82" i="23"/>
  <c r="AO81" i="23"/>
  <c r="AO82" i="23"/>
  <c r="AQ81" i="23"/>
  <c r="DG81" i="24"/>
  <c r="DF82" i="24"/>
  <c r="DI82" i="24"/>
  <c r="DC81" i="24"/>
  <c r="DM81" i="24"/>
  <c r="AS82" i="23"/>
  <c r="AU81" i="23"/>
  <c r="DI81" i="24"/>
  <c r="AG81" i="24"/>
  <c r="EC81" i="24"/>
  <c r="DE81" i="24"/>
  <c r="I38" i="41" s="1"/>
  <c r="AG82" i="24"/>
  <c r="EC82" i="24"/>
  <c r="Q81" i="23"/>
  <c r="U82" i="23"/>
  <c r="R81" i="23"/>
  <c r="V82" i="23"/>
  <c r="AA81" i="23"/>
  <c r="AF82" i="23"/>
  <c r="AN81" i="23"/>
  <c r="AU82" i="23"/>
  <c r="AN82" i="23"/>
  <c r="AP81" i="23"/>
  <c r="AP82" i="23"/>
  <c r="BM83" i="23"/>
  <c r="BV83" i="23"/>
  <c r="BR83" i="23"/>
  <c r="BD72" i="18"/>
  <c r="AS25" i="18"/>
  <c r="BF66" i="18"/>
  <c r="BF72" i="18"/>
  <c r="BD17" i="18"/>
  <c r="BD41" i="18"/>
  <c r="BD60" i="18"/>
  <c r="BF60" i="18"/>
  <c r="AT28" i="18"/>
  <c r="BD29" i="18"/>
  <c r="BD66" i="18"/>
  <c r="BU83" i="23"/>
  <c r="BT83" i="23"/>
  <c r="ER83" i="24"/>
  <c r="ES83" i="24"/>
  <c r="BL83" i="23"/>
  <c r="BS83" i="23"/>
  <c r="BK83" i="23"/>
  <c r="BO83" i="23"/>
  <c r="BQ83" i="23"/>
  <c r="BW83" i="23"/>
  <c r="BP83" i="23"/>
  <c r="EQ83" i="24"/>
  <c r="I39" i="41" l="1"/>
  <c r="CA82" i="23"/>
  <c r="CA81" i="23"/>
  <c r="EX81" i="24"/>
  <c r="EX82" i="24"/>
  <c r="EW81" i="24"/>
  <c r="EW82" i="24"/>
  <c r="AI83" i="39"/>
  <c r="BZ83" i="39"/>
  <c r="AW69" i="18"/>
  <c r="AW29" i="18"/>
  <c r="BA83" i="39"/>
  <c r="AW48" i="18"/>
  <c r="BE60" i="18"/>
  <c r="AW35" i="18"/>
  <c r="E83" i="39"/>
  <c r="BB48" i="18"/>
  <c r="BE48" i="18"/>
  <c r="BA48" i="18"/>
  <c r="W83" i="39"/>
  <c r="AN83" i="23"/>
  <c r="AY83" i="39"/>
  <c r="AZ83" i="39"/>
  <c r="AA83" i="39"/>
  <c r="AW83" i="39"/>
  <c r="U83" i="39"/>
  <c r="CA83" i="39"/>
  <c r="CI83" i="39"/>
  <c r="V83" i="39"/>
  <c r="BK83" i="24"/>
  <c r="AD82" i="39"/>
  <c r="BE83" i="39"/>
  <c r="CK83" i="39"/>
  <c r="BY83" i="39"/>
  <c r="DC83" i="24"/>
  <c r="W82" i="23"/>
  <c r="AQ83" i="23"/>
  <c r="X81" i="23"/>
  <c r="I83" i="23"/>
  <c r="AA83" i="23"/>
  <c r="BJ83" i="23"/>
  <c r="AM83" i="23"/>
  <c r="F83" i="23"/>
  <c r="DI83" i="24"/>
  <c r="DG83" i="24"/>
  <c r="DD83" i="24"/>
  <c r="AB83" i="39"/>
  <c r="AG83" i="39"/>
  <c r="R83" i="39"/>
  <c r="CL83" i="39"/>
  <c r="CH83" i="39"/>
  <c r="CG83" i="39"/>
  <c r="S83" i="39"/>
  <c r="BD83" i="39"/>
  <c r="BG82" i="39"/>
  <c r="AC82" i="39"/>
  <c r="CC83" i="39"/>
  <c r="CM83" i="39"/>
  <c r="AI83" i="23"/>
  <c r="G83" i="23"/>
  <c r="AH83" i="23"/>
  <c r="Q83" i="23"/>
  <c r="DK83" i="24"/>
  <c r="T83" i="23"/>
  <c r="AF83" i="23"/>
  <c r="AO83" i="23"/>
  <c r="H83" i="23"/>
  <c r="AS83" i="23"/>
  <c r="DH83" i="24"/>
  <c r="DF83" i="24"/>
  <c r="K82" i="23"/>
  <c r="G11" i="41" s="1"/>
  <c r="EC83" i="24"/>
  <c r="AD81" i="39"/>
  <c r="AC81" i="39"/>
  <c r="CN83" i="39"/>
  <c r="AJ83" i="39"/>
  <c r="BF83" i="39"/>
  <c r="BH82" i="39"/>
  <c r="BK83" i="39"/>
  <c r="Z83" i="39"/>
  <c r="BC83" i="39"/>
  <c r="AT83" i="23"/>
  <c r="AU83" i="23"/>
  <c r="U83" i="23"/>
  <c r="AR83" i="23"/>
  <c r="DE83" i="24"/>
  <c r="AP83" i="23"/>
  <c r="AD83" i="23"/>
  <c r="X82" i="23"/>
  <c r="O83" i="23"/>
  <c r="L82" i="23"/>
  <c r="K81" i="23"/>
  <c r="G13" i="41" s="1"/>
  <c r="AE82" i="23"/>
  <c r="R83" i="23"/>
  <c r="AG83" i="23"/>
  <c r="L81" i="23"/>
  <c r="V83" i="23"/>
  <c r="DJ83" i="24"/>
  <c r="CB83" i="39"/>
  <c r="D83" i="39"/>
  <c r="AX83" i="39"/>
  <c r="C83" i="39"/>
  <c r="AL83" i="39"/>
  <c r="F83" i="39"/>
  <c r="BH81" i="39"/>
  <c r="Y83" i="39"/>
  <c r="AM83" i="39"/>
  <c r="AB83" i="23"/>
  <c r="J83" i="23"/>
  <c r="DL83" i="24"/>
  <c r="AC83" i="23"/>
  <c r="AG83" i="24"/>
  <c r="C83" i="24"/>
  <c r="DM83" i="24"/>
  <c r="S83" i="23"/>
  <c r="W81" i="23"/>
  <c r="P83" i="23"/>
  <c r="C83" i="23"/>
  <c r="AE81" i="23"/>
  <c r="E83" i="23"/>
  <c r="D83" i="23"/>
  <c r="DN83" i="24"/>
  <c r="BB83" i="39"/>
  <c r="BG81" i="39"/>
  <c r="X83" i="39"/>
  <c r="AN83" i="39"/>
  <c r="T83" i="39"/>
  <c r="CJ83" i="39"/>
  <c r="AH83" i="39"/>
  <c r="AK83" i="39"/>
  <c r="CF83" i="39"/>
  <c r="BA17" i="18"/>
  <c r="BE38" i="18"/>
  <c r="BB69" i="18"/>
  <c r="BE69" i="18"/>
  <c r="BE57" i="18"/>
  <c r="BB29" i="18"/>
  <c r="BA29" i="18"/>
  <c r="BB17" i="18"/>
  <c r="BB75" i="18"/>
  <c r="BB41" i="18"/>
  <c r="BE14" i="18"/>
  <c r="BA57" i="18"/>
  <c r="AW72" i="18"/>
  <c r="BA41" i="18"/>
  <c r="BE26" i="18"/>
  <c r="BE63" i="18"/>
  <c r="BA23" i="18"/>
  <c r="AW26" i="18"/>
  <c r="AW41" i="18"/>
  <c r="BB38" i="18"/>
  <c r="BA11" i="18"/>
  <c r="AW17" i="18"/>
  <c r="AW11" i="18"/>
  <c r="AW75" i="18"/>
  <c r="BA35" i="18"/>
  <c r="AW60" i="18"/>
  <c r="BA78" i="18"/>
  <c r="BB23" i="18"/>
  <c r="BA54" i="18"/>
  <c r="BB11" i="18"/>
  <c r="BD78" i="18"/>
  <c r="BF75" i="18"/>
  <c r="BF63" i="18"/>
  <c r="AY58" i="18"/>
  <c r="BF38" i="18"/>
  <c r="BF14" i="18"/>
  <c r="BD54" i="18"/>
  <c r="AZ15" i="18"/>
  <c r="AZ28" i="18"/>
  <c r="AZ62" i="18"/>
  <c r="AX69" i="18"/>
  <c r="AX38" i="18"/>
  <c r="AX14" i="18"/>
  <c r="AT30" i="18"/>
  <c r="AT10" i="18"/>
  <c r="AT21" i="18"/>
  <c r="AS18" i="18"/>
  <c r="AT24" i="18"/>
  <c r="AS31" i="18"/>
  <c r="AS7" i="18"/>
  <c r="BD69" i="18"/>
  <c r="AY68" i="18"/>
  <c r="AZ30" i="18"/>
  <c r="BD14" i="18"/>
  <c r="AY28" i="18"/>
  <c r="AZ33" i="18"/>
  <c r="AV75" i="18"/>
  <c r="AV51" i="18"/>
  <c r="AV20" i="18"/>
  <c r="AS73" i="18"/>
  <c r="AT13" i="18"/>
  <c r="AS64" i="18"/>
  <c r="AS15" i="18"/>
  <c r="AZ7" i="18"/>
  <c r="BB57" i="18"/>
  <c r="BB26" i="18"/>
  <c r="AZ12" i="18"/>
  <c r="AZ37" i="18"/>
  <c r="AT6" i="18"/>
  <c r="AZ77" i="18"/>
  <c r="AZ10" i="18"/>
  <c r="AY62" i="18"/>
  <c r="AY31" i="18"/>
  <c r="AY7" i="18"/>
  <c r="AT16" i="18"/>
  <c r="AT7" i="18"/>
  <c r="AT52" i="18"/>
  <c r="AT18" i="18"/>
  <c r="AS59" i="18"/>
  <c r="AS28" i="18"/>
  <c r="AV72" i="18"/>
  <c r="AV60" i="18"/>
  <c r="AS68" i="18"/>
  <c r="AT56" i="18"/>
  <c r="AV41" i="18"/>
  <c r="AV29" i="18"/>
  <c r="AV17" i="18"/>
  <c r="BF41" i="18"/>
  <c r="BB72" i="18"/>
  <c r="AY65" i="18"/>
  <c r="AZ76" i="18"/>
  <c r="AY53" i="18"/>
  <c r="AY22" i="18"/>
  <c r="BD35" i="18"/>
  <c r="AY64" i="18"/>
  <c r="AZ16" i="18"/>
  <c r="AX32" i="18"/>
  <c r="AX8" i="18"/>
  <c r="AW38" i="18"/>
  <c r="AT39" i="18"/>
  <c r="AT27" i="18"/>
  <c r="AT19" i="18"/>
  <c r="AW14" i="18"/>
  <c r="AZ73" i="18"/>
  <c r="AZ64" i="18"/>
  <c r="BD57" i="18"/>
  <c r="AZ18" i="18"/>
  <c r="AZ58" i="18"/>
  <c r="AY39" i="18"/>
  <c r="AY15" i="18"/>
  <c r="BF51" i="18"/>
  <c r="BF32" i="18"/>
  <c r="BF8" i="18"/>
  <c r="AY52" i="18"/>
  <c r="AS21" i="18"/>
  <c r="AV57" i="18"/>
  <c r="AV26" i="18"/>
  <c r="AS33" i="18"/>
  <c r="AS65" i="18"/>
  <c r="AS22" i="18"/>
  <c r="AT49" i="18"/>
  <c r="AY73" i="18"/>
  <c r="AZ74" i="18"/>
  <c r="AY30" i="18"/>
  <c r="AY6" i="18"/>
  <c r="AZ50" i="18"/>
  <c r="BD51" i="18"/>
  <c r="BB14" i="18"/>
  <c r="AZ21" i="18"/>
  <c r="AZ9" i="18"/>
  <c r="AT67" i="18"/>
  <c r="AT59" i="18"/>
  <c r="AZ65" i="18"/>
  <c r="AY74" i="18"/>
  <c r="AY59" i="18"/>
  <c r="AZ53" i="18"/>
  <c r="AZ59" i="18"/>
  <c r="BF35" i="18"/>
  <c r="BF11" i="18"/>
  <c r="AY55" i="18"/>
  <c r="AY24" i="18"/>
  <c r="AY33" i="18"/>
  <c r="AS9" i="18"/>
  <c r="AT76" i="18"/>
  <c r="AT9" i="18"/>
  <c r="AS27" i="18"/>
  <c r="AS55" i="18"/>
  <c r="AS16" i="18"/>
  <c r="AZ40" i="18"/>
  <c r="AY40" i="18"/>
  <c r="AW51" i="18"/>
  <c r="BF57" i="18"/>
  <c r="BF29" i="18"/>
  <c r="AY25" i="18"/>
  <c r="BF17" i="18"/>
  <c r="BA60" i="18"/>
  <c r="BA72" i="18"/>
  <c r="BF69" i="18"/>
  <c r="BF26" i="18"/>
  <c r="AZ39" i="18"/>
  <c r="BD23" i="18"/>
  <c r="AZ70" i="18"/>
  <c r="AZ52" i="18"/>
  <c r="AT77" i="18"/>
  <c r="AX57" i="18"/>
  <c r="AX26" i="18"/>
  <c r="AT12" i="18"/>
  <c r="AT70" i="18"/>
  <c r="AZ61" i="18"/>
  <c r="BD75" i="18"/>
  <c r="AY76" i="18"/>
  <c r="BD38" i="18"/>
  <c r="AZ6" i="18"/>
  <c r="AY70" i="18"/>
  <c r="AY16" i="18"/>
  <c r="AS56" i="18"/>
  <c r="AW8" i="18"/>
  <c r="AV32" i="18"/>
  <c r="AV8" i="18"/>
  <c r="AS12" i="18"/>
  <c r="AS34" i="18"/>
  <c r="AT31" i="18"/>
  <c r="AT65" i="18"/>
  <c r="AY67" i="18"/>
  <c r="AZ31" i="18"/>
  <c r="AZ68" i="18"/>
  <c r="AZ56" i="18"/>
  <c r="AZ55" i="18"/>
  <c r="BD32" i="18"/>
  <c r="BD20" i="18"/>
  <c r="AY13" i="18"/>
  <c r="AS39" i="18"/>
  <c r="BF78" i="18"/>
  <c r="AZ71" i="18"/>
  <c r="AZ34" i="18"/>
  <c r="AY50" i="18"/>
  <c r="AY19" i="18"/>
  <c r="AT53" i="18"/>
  <c r="AS6" i="18"/>
  <c r="AT64" i="18"/>
  <c r="AT36" i="18"/>
  <c r="AT68" i="18"/>
  <c r="AS67" i="18"/>
  <c r="AT37" i="18"/>
  <c r="AS36" i="18"/>
  <c r="AS24" i="18"/>
  <c r="AT71" i="18"/>
  <c r="AS74" i="18"/>
  <c r="AY71" i="18"/>
  <c r="AX78" i="18"/>
  <c r="AX72" i="18"/>
  <c r="AX66" i="18"/>
  <c r="AX60" i="18"/>
  <c r="AX54" i="18"/>
  <c r="AX41" i="18"/>
  <c r="AX35" i="18"/>
  <c r="AX29" i="18"/>
  <c r="AX23" i="18"/>
  <c r="AX17" i="18"/>
  <c r="AX11" i="18"/>
  <c r="AV23" i="18"/>
  <c r="AV11" i="18"/>
  <c r="AS40" i="18"/>
  <c r="AV78" i="18"/>
  <c r="AV66" i="18"/>
  <c r="AV54" i="18"/>
  <c r="AV35" i="18"/>
  <c r="BB66" i="18"/>
  <c r="BA66" i="18"/>
  <c r="AY77" i="18"/>
  <c r="AY34" i="18"/>
  <c r="AY10" i="18"/>
  <c r="AZ27" i="18"/>
  <c r="BD11" i="18"/>
  <c r="AS19" i="18"/>
  <c r="AX75" i="18"/>
  <c r="AX51" i="18"/>
  <c r="AX20" i="18"/>
  <c r="AS10" i="18"/>
  <c r="AT58" i="18"/>
  <c r="AS70" i="18"/>
  <c r="AT55" i="18"/>
  <c r="AT22" i="18"/>
  <c r="AZ67" i="18"/>
  <c r="AZ49" i="18"/>
  <c r="BD26" i="18"/>
  <c r="AY27" i="18"/>
  <c r="BF20" i="18"/>
  <c r="AT73" i="18"/>
  <c r="AS37" i="18"/>
  <c r="AV69" i="18"/>
  <c r="AV38" i="18"/>
  <c r="AV14" i="18"/>
  <c r="AT15" i="18"/>
  <c r="AS13" i="18"/>
  <c r="AS77" i="18"/>
  <c r="AT74" i="18"/>
  <c r="AS53" i="18"/>
  <c r="AT50" i="18"/>
  <c r="AS49" i="18"/>
  <c r="AS30" i="18"/>
  <c r="AY61" i="18"/>
  <c r="AY49" i="18"/>
  <c r="AY18" i="18"/>
  <c r="AZ19" i="18"/>
  <c r="AZ36" i="18"/>
  <c r="AZ24" i="18"/>
  <c r="BD8" i="18"/>
  <c r="AS58" i="18"/>
  <c r="AS50" i="18"/>
  <c r="AZ22" i="18"/>
  <c r="BF54" i="18"/>
  <c r="BF23" i="18"/>
  <c r="AY36" i="18"/>
  <c r="AY12" i="18"/>
  <c r="AY9" i="18"/>
  <c r="AY21" i="18"/>
  <c r="AS76" i="18"/>
  <c r="AS52" i="18"/>
  <c r="AT34" i="18"/>
  <c r="AT33" i="18"/>
  <c r="AT40" i="18"/>
  <c r="AT25" i="18"/>
  <c r="AS71" i="18"/>
  <c r="BD63" i="18"/>
  <c r="AY56" i="18"/>
  <c r="AY37" i="18"/>
  <c r="AZ13" i="18"/>
  <c r="AZ25" i="18"/>
  <c r="AD83" i="24"/>
  <c r="G36" i="41" l="1"/>
  <c r="I40" i="41"/>
  <c r="G35" i="41"/>
  <c r="J35" i="41"/>
  <c r="J36" i="41"/>
  <c r="J31" i="41"/>
  <c r="I31" i="41"/>
  <c r="J30" i="41"/>
  <c r="J29" i="41"/>
  <c r="EV83" i="39"/>
  <c r="CA83" i="23"/>
  <c r="EW83" i="24"/>
  <c r="EX83" i="24"/>
  <c r="G10" i="41"/>
  <c r="G14" i="41"/>
  <c r="J17" i="41"/>
  <c r="J11" i="41"/>
  <c r="J14" i="41"/>
  <c r="J8" i="41"/>
  <c r="J13" i="41"/>
  <c r="J16" i="41"/>
  <c r="J10" i="41"/>
  <c r="J7" i="41"/>
  <c r="AC83" i="24"/>
  <c r="I54" i="41"/>
  <c r="AY80" i="18"/>
  <c r="AY79" i="18"/>
  <c r="BD81" i="18"/>
  <c r="AZ79" i="18"/>
  <c r="AZ80" i="18"/>
  <c r="BF81" i="18"/>
  <c r="AE83" i="23"/>
  <c r="BH83" i="39"/>
  <c r="X83" i="23"/>
  <c r="BG83" i="39"/>
  <c r="K83" i="23"/>
  <c r="AC83" i="39"/>
  <c r="L83" i="23"/>
  <c r="W83" i="23"/>
  <c r="AD83" i="39"/>
  <c r="AY35" i="18"/>
  <c r="AS66" i="18"/>
  <c r="AT35" i="18"/>
  <c r="AT66" i="18"/>
  <c r="AY14" i="18"/>
  <c r="AS32" i="18"/>
  <c r="AY54" i="18"/>
  <c r="AY66" i="18"/>
  <c r="AT20" i="18"/>
  <c r="AS8" i="18"/>
  <c r="AS11" i="18"/>
  <c r="AZ38" i="18"/>
  <c r="AS75" i="18"/>
  <c r="AZ51" i="18"/>
  <c r="AS29" i="18"/>
  <c r="AY17" i="18"/>
  <c r="BA14" i="18"/>
  <c r="BA38" i="18"/>
  <c r="BA51" i="18"/>
  <c r="BB8" i="18"/>
  <c r="AS72" i="18"/>
  <c r="AW78" i="18"/>
  <c r="AS26" i="18"/>
  <c r="AT38" i="18"/>
  <c r="BE41" i="18"/>
  <c r="BE23" i="18"/>
  <c r="BA69" i="18"/>
  <c r="AZ8" i="18"/>
  <c r="BA8" i="18"/>
  <c r="BA32" i="18"/>
  <c r="AZ60" i="18"/>
  <c r="BB32" i="18"/>
  <c r="AZ75" i="18"/>
  <c r="AT41" i="18"/>
  <c r="AZ78" i="18"/>
  <c r="AW57" i="18"/>
  <c r="BE11" i="18"/>
  <c r="BB51" i="18"/>
  <c r="AY60" i="18"/>
  <c r="AY23" i="18"/>
  <c r="AS20" i="18"/>
  <c r="AT11" i="18"/>
  <c r="AS54" i="18"/>
  <c r="AZ57" i="18"/>
  <c r="AZ17" i="18"/>
  <c r="AS35" i="18"/>
  <c r="AT32" i="18"/>
  <c r="AZ35" i="18"/>
  <c r="AZ69" i="18"/>
  <c r="AY20" i="18"/>
  <c r="BA20" i="18"/>
  <c r="AW20" i="18"/>
  <c r="AY29" i="18"/>
  <c r="AT57" i="18"/>
  <c r="AS41" i="18"/>
  <c r="BE54" i="18"/>
  <c r="BE66" i="18"/>
  <c r="BE8" i="18"/>
  <c r="AY72" i="18"/>
  <c r="BB20" i="18"/>
  <c r="AT14" i="18"/>
  <c r="BE72" i="18"/>
  <c r="AZ66" i="18"/>
  <c r="AT29" i="18"/>
  <c r="AW23" i="18"/>
  <c r="BE29" i="18"/>
  <c r="BE35" i="18"/>
  <c r="BE75" i="18"/>
  <c r="AY78" i="18"/>
  <c r="AS78" i="18"/>
  <c r="AY69" i="18"/>
  <c r="AS14" i="18"/>
  <c r="AZ32" i="18"/>
  <c r="AZ26" i="18"/>
  <c r="AS51" i="18"/>
  <c r="AT75" i="18"/>
  <c r="AZ29" i="18"/>
  <c r="BE32" i="18"/>
  <c r="AT72" i="18"/>
  <c r="AZ72" i="18"/>
  <c r="BB54" i="18"/>
  <c r="AY26" i="18"/>
  <c r="AY57" i="18"/>
  <c r="AZ23" i="18"/>
  <c r="AY75" i="18"/>
  <c r="AS23" i="18"/>
  <c r="AW32" i="18"/>
  <c r="AT8" i="18"/>
  <c r="BE78" i="18"/>
  <c r="BE20" i="18"/>
  <c r="AT26" i="18"/>
  <c r="AT54" i="18"/>
  <c r="AT69" i="18"/>
  <c r="AY51" i="18"/>
  <c r="BB60" i="18"/>
  <c r="AY11" i="18"/>
  <c r="AT51" i="18"/>
  <c r="AZ63" i="18"/>
  <c r="AS38" i="18"/>
  <c r="AS57" i="18"/>
  <c r="AT78" i="18"/>
  <c r="AS17" i="18"/>
  <c r="AT23" i="18"/>
  <c r="AT60" i="18"/>
  <c r="AY38" i="18"/>
  <c r="AS60" i="18"/>
  <c r="AY63" i="18"/>
  <c r="AT17" i="18"/>
  <c r="AS69" i="18"/>
  <c r="BE17" i="18"/>
  <c r="AZ54" i="18"/>
  <c r="AZ41" i="18"/>
  <c r="BB35" i="18"/>
  <c r="AW66" i="18"/>
  <c r="BA26" i="18"/>
  <c r="AZ11" i="18"/>
  <c r="AY8" i="18"/>
  <c r="AY32" i="18"/>
  <c r="BA75" i="18"/>
  <c r="AY41" i="18"/>
  <c r="AZ20" i="18"/>
  <c r="BB78" i="18"/>
  <c r="AW54" i="18"/>
  <c r="AZ14" i="18"/>
  <c r="BE51" i="18"/>
  <c r="CO1" i="24"/>
  <c r="EA85" i="24"/>
  <c r="DO85" i="24"/>
  <c r="CD85" i="24"/>
  <c r="BI85" i="24"/>
  <c r="AE85" i="24"/>
  <c r="A85" i="24"/>
  <c r="EU85" i="24" s="1"/>
  <c r="EA44" i="24"/>
  <c r="DO44" i="24"/>
  <c r="CD44" i="24"/>
  <c r="BI44" i="24"/>
  <c r="AE44" i="24"/>
  <c r="A44" i="24"/>
  <c r="EU44" i="24" s="1"/>
  <c r="EA3" i="24"/>
  <c r="DO3" i="24"/>
  <c r="CD3" i="24"/>
  <c r="BI3" i="24"/>
  <c r="AE3" i="24"/>
  <c r="A3" i="24"/>
  <c r="BH85" i="23"/>
  <c r="BH44" i="23"/>
  <c r="BH3" i="23"/>
  <c r="AV85" i="23"/>
  <c r="AV44" i="23"/>
  <c r="AV3" i="23"/>
  <c r="AK3" i="23"/>
  <c r="M3" i="23"/>
  <c r="A85" i="23"/>
  <c r="BY85" i="23" s="1"/>
  <c r="BZ85" i="23" s="1"/>
  <c r="A44" i="23"/>
  <c r="BY44" i="23" s="1"/>
  <c r="BZ44" i="23" s="1"/>
  <c r="A3" i="23"/>
  <c r="I34" i="41" l="1"/>
  <c r="G37" i="41"/>
  <c r="J37" i="41"/>
  <c r="J34" i="41"/>
  <c r="G33" i="41"/>
  <c r="J32" i="41"/>
  <c r="I33" i="41"/>
  <c r="I37" i="41"/>
  <c r="I32" i="41"/>
  <c r="G32" i="41"/>
  <c r="J33" i="41"/>
  <c r="EV85" i="24"/>
  <c r="EV44" i="24"/>
  <c r="G12" i="41"/>
  <c r="I12" i="41"/>
  <c r="BJ81" i="58"/>
  <c r="BI81" i="58"/>
  <c r="CK82" i="58"/>
  <c r="CL82" i="58"/>
  <c r="G15" i="41"/>
  <c r="J9" i="41"/>
  <c r="J12" i="41"/>
  <c r="J15" i="41"/>
  <c r="Z46" i="18"/>
  <c r="S46" i="18"/>
  <c r="P46" i="18"/>
  <c r="T46" i="18"/>
  <c r="Q46" i="18"/>
  <c r="R46" i="18"/>
  <c r="U46" i="18"/>
  <c r="S46" i="40"/>
  <c r="S47" i="40"/>
  <c r="U47" i="40"/>
  <c r="Q48" i="40"/>
  <c r="R48" i="40"/>
  <c r="U48" i="40"/>
  <c r="U46" i="40"/>
  <c r="T46" i="40"/>
  <c r="Q46" i="40"/>
  <c r="P48" i="40"/>
  <c r="T48" i="40"/>
  <c r="R46" i="40"/>
  <c r="R47" i="40"/>
  <c r="P46" i="40"/>
  <c r="P47" i="40"/>
  <c r="Q47" i="40"/>
  <c r="T47" i="40"/>
  <c r="S48" i="40"/>
  <c r="S48" i="18"/>
  <c r="R48" i="18"/>
  <c r="T47" i="18"/>
  <c r="U47" i="18"/>
  <c r="T48" i="18"/>
  <c r="U48" i="18"/>
  <c r="Q48" i="18"/>
  <c r="P48" i="18"/>
  <c r="Q47" i="18"/>
  <c r="P47" i="18"/>
  <c r="S47" i="18"/>
  <c r="R47" i="18"/>
  <c r="AZ81" i="18"/>
  <c r="BE81" i="18"/>
  <c r="AY81" i="18"/>
  <c r="AB23" i="40"/>
  <c r="P9" i="40"/>
  <c r="P10" i="40"/>
  <c r="P11" i="40"/>
  <c r="P12" i="40"/>
  <c r="P13" i="40"/>
  <c r="P14" i="40"/>
  <c r="P15" i="40"/>
  <c r="P16" i="40"/>
  <c r="P17" i="40"/>
  <c r="P18" i="40"/>
  <c r="P19" i="40"/>
  <c r="P20" i="40"/>
  <c r="P21" i="40"/>
  <c r="P22" i="40"/>
  <c r="P23" i="40"/>
  <c r="P24" i="40"/>
  <c r="Q9" i="40"/>
  <c r="S9" i="40"/>
  <c r="Q10" i="40"/>
  <c r="S10" i="40"/>
  <c r="Q11" i="40"/>
  <c r="S11" i="40"/>
  <c r="Q12" i="40"/>
  <c r="S12" i="40"/>
  <c r="Q13" i="40"/>
  <c r="S13" i="40"/>
  <c r="Q14" i="40"/>
  <c r="S14" i="40"/>
  <c r="Q15" i="40"/>
  <c r="S15" i="40"/>
  <c r="Q16" i="40"/>
  <c r="S16" i="40"/>
  <c r="Q17" i="40"/>
  <c r="S17" i="40"/>
  <c r="Q18" i="40"/>
  <c r="S18" i="40"/>
  <c r="Q19" i="40"/>
  <c r="S19" i="40"/>
  <c r="Q20" i="40"/>
  <c r="S20" i="40"/>
  <c r="Q21" i="40"/>
  <c r="S21" i="40"/>
  <c r="Q22" i="40"/>
  <c r="S22" i="40"/>
  <c r="Q23" i="40"/>
  <c r="S23" i="40"/>
  <c r="Q24" i="40"/>
  <c r="T9" i="40"/>
  <c r="T10" i="40"/>
  <c r="T11" i="40"/>
  <c r="T12" i="40"/>
  <c r="T13" i="40"/>
  <c r="T14" i="40"/>
  <c r="T15" i="40"/>
  <c r="T16" i="40"/>
  <c r="T17" i="40"/>
  <c r="T18" i="40"/>
  <c r="T19" i="40"/>
  <c r="T20" i="40"/>
  <c r="T21" i="40"/>
  <c r="T22" i="40"/>
  <c r="T23" i="40"/>
  <c r="P25" i="40"/>
  <c r="P26" i="40"/>
  <c r="P27" i="40"/>
  <c r="P28" i="40"/>
  <c r="P29" i="40"/>
  <c r="P30" i="40"/>
  <c r="P31" i="40"/>
  <c r="P32" i="40"/>
  <c r="P33" i="40"/>
  <c r="P34" i="40"/>
  <c r="P35" i="40"/>
  <c r="P36" i="40"/>
  <c r="P37" i="40"/>
  <c r="P38" i="40"/>
  <c r="P7" i="40"/>
  <c r="P8" i="40"/>
  <c r="U9" i="40"/>
  <c r="U10" i="40"/>
  <c r="U11" i="40"/>
  <c r="U12" i="40"/>
  <c r="U13" i="40"/>
  <c r="U14" i="40"/>
  <c r="U15" i="40"/>
  <c r="U16" i="40"/>
  <c r="U17" i="40"/>
  <c r="U18" i="40"/>
  <c r="U19" i="40"/>
  <c r="U20" i="40"/>
  <c r="U21" i="40"/>
  <c r="U22" i="40"/>
  <c r="U23" i="40"/>
  <c r="S24" i="40"/>
  <c r="Q25" i="40"/>
  <c r="S25" i="40"/>
  <c r="Q26" i="40"/>
  <c r="S26" i="40"/>
  <c r="Q27" i="40"/>
  <c r="S27" i="40"/>
  <c r="Q28" i="40"/>
  <c r="S28" i="40"/>
  <c r="Q29" i="40"/>
  <c r="S29" i="40"/>
  <c r="Q30" i="40"/>
  <c r="S30" i="40"/>
  <c r="Q31" i="40"/>
  <c r="S31" i="40"/>
  <c r="Q32" i="40"/>
  <c r="S32" i="40"/>
  <c r="Q33" i="40"/>
  <c r="S33" i="40"/>
  <c r="Q34" i="40"/>
  <c r="S34" i="40"/>
  <c r="Q35" i="40"/>
  <c r="S35" i="40"/>
  <c r="Q36" i="40"/>
  <c r="S36" i="40"/>
  <c r="Q37" i="40"/>
  <c r="S37" i="40"/>
  <c r="Q38" i="40"/>
  <c r="S38" i="40"/>
  <c r="Q7" i="40"/>
  <c r="S7" i="40"/>
  <c r="Q8" i="40"/>
  <c r="T24" i="40"/>
  <c r="T25" i="40"/>
  <c r="T26" i="40"/>
  <c r="T27" i="40"/>
  <c r="T28" i="40"/>
  <c r="T29" i="40"/>
  <c r="T30" i="40"/>
  <c r="T31" i="40"/>
  <c r="T32" i="40"/>
  <c r="T33" i="40"/>
  <c r="T34" i="40"/>
  <c r="T35" i="40"/>
  <c r="T36" i="40"/>
  <c r="T37" i="40"/>
  <c r="T38" i="40"/>
  <c r="T7" i="40"/>
  <c r="T8" i="40"/>
  <c r="U25" i="40"/>
  <c r="U27" i="40"/>
  <c r="U28" i="40"/>
  <c r="U29" i="40"/>
  <c r="U30" i="40"/>
  <c r="U31" i="40"/>
  <c r="U32" i="40"/>
  <c r="U33" i="40"/>
  <c r="U34" i="40"/>
  <c r="U35" i="40"/>
  <c r="U36" i="40"/>
  <c r="U37" i="40"/>
  <c r="U38" i="40"/>
  <c r="S8" i="40"/>
  <c r="T73" i="40"/>
  <c r="Q65" i="40"/>
  <c r="P65" i="40"/>
  <c r="Q78" i="40"/>
  <c r="P78" i="40"/>
  <c r="Q57" i="40"/>
  <c r="P57" i="40"/>
  <c r="T57" i="40"/>
  <c r="Q67" i="40"/>
  <c r="P67" i="40"/>
  <c r="S73" i="40"/>
  <c r="U73" i="40"/>
  <c r="T78" i="40"/>
  <c r="U70" i="40"/>
  <c r="T70" i="40"/>
  <c r="S70" i="40"/>
  <c r="Q73" i="40"/>
  <c r="P73" i="40"/>
  <c r="U65" i="40"/>
  <c r="T65" i="40"/>
  <c r="S65" i="40"/>
  <c r="S78" i="40"/>
  <c r="U78" i="40"/>
  <c r="S57" i="40"/>
  <c r="U57" i="40"/>
  <c r="U67" i="40"/>
  <c r="T67" i="40"/>
  <c r="S67" i="40"/>
  <c r="Q70" i="40"/>
  <c r="P70" i="40"/>
  <c r="T77" i="40"/>
  <c r="S76" i="40"/>
  <c r="U76" i="40"/>
  <c r="S54" i="40"/>
  <c r="U54" i="40"/>
  <c r="S51" i="40"/>
  <c r="U51" i="40"/>
  <c r="T75" i="40"/>
  <c r="T39" i="40"/>
  <c r="Q39" i="40"/>
  <c r="S52" i="40"/>
  <c r="U52" i="40"/>
  <c r="Q6" i="40"/>
  <c r="S77" i="40"/>
  <c r="S58" i="40"/>
  <c r="U58" i="40"/>
  <c r="S41" i="40"/>
  <c r="U41" i="40"/>
  <c r="S53" i="40"/>
  <c r="U53" i="40"/>
  <c r="S49" i="40"/>
  <c r="U49" i="40"/>
  <c r="S50" i="40"/>
  <c r="U50" i="40"/>
  <c r="Q76" i="40"/>
  <c r="P76" i="40"/>
  <c r="Q54" i="40"/>
  <c r="P54" i="40"/>
  <c r="T54" i="40"/>
  <c r="Q51" i="40"/>
  <c r="P51" i="40"/>
  <c r="T51" i="40"/>
  <c r="S75" i="40"/>
  <c r="S56" i="40"/>
  <c r="U56" i="40"/>
  <c r="U66" i="40"/>
  <c r="T66" i="40"/>
  <c r="S66" i="40"/>
  <c r="S40" i="40"/>
  <c r="U40" i="40"/>
  <c r="U64" i="40"/>
  <c r="T64" i="40"/>
  <c r="S64" i="40"/>
  <c r="U39" i="40"/>
  <c r="Q52" i="40"/>
  <c r="P52" i="40"/>
  <c r="T52" i="40"/>
  <c r="S55" i="40"/>
  <c r="U55" i="40"/>
  <c r="T74" i="40"/>
  <c r="T6" i="40"/>
  <c r="Q77" i="40"/>
  <c r="P77" i="40"/>
  <c r="U77" i="40"/>
  <c r="Q58" i="40"/>
  <c r="P58" i="40"/>
  <c r="T58" i="40"/>
  <c r="Q41" i="40"/>
  <c r="P41" i="40"/>
  <c r="T41" i="40"/>
  <c r="Q53" i="40"/>
  <c r="P53" i="40"/>
  <c r="T53" i="40"/>
  <c r="Q49" i="40"/>
  <c r="P49" i="40"/>
  <c r="T49" i="40"/>
  <c r="Q50" i="40"/>
  <c r="P50" i="40"/>
  <c r="T50" i="40"/>
  <c r="Q75" i="40"/>
  <c r="P75" i="40"/>
  <c r="U75" i="40"/>
  <c r="U68" i="40"/>
  <c r="T68" i="40"/>
  <c r="S68" i="40"/>
  <c r="Q56" i="40"/>
  <c r="P56" i="40"/>
  <c r="T56" i="40"/>
  <c r="Q66" i="40"/>
  <c r="P66" i="40"/>
  <c r="Q40" i="40"/>
  <c r="P40" i="40"/>
  <c r="T40" i="40"/>
  <c r="Q64" i="40"/>
  <c r="P64" i="40"/>
  <c r="Q55" i="40"/>
  <c r="P55" i="40"/>
  <c r="T55" i="40"/>
  <c r="S74" i="40"/>
  <c r="U74" i="40"/>
  <c r="P6" i="40"/>
  <c r="T76" i="40"/>
  <c r="Q68" i="40"/>
  <c r="P68" i="40"/>
  <c r="P39" i="40"/>
  <c r="S39" i="40"/>
  <c r="Q74" i="40"/>
  <c r="P74" i="40"/>
  <c r="U6" i="40"/>
  <c r="S6" i="40"/>
  <c r="U72" i="40"/>
  <c r="T72" i="40"/>
  <c r="S72" i="40"/>
  <c r="U69" i="40"/>
  <c r="T69" i="40"/>
  <c r="S69" i="40"/>
  <c r="U71" i="40"/>
  <c r="T71" i="40"/>
  <c r="S71" i="40"/>
  <c r="Q72" i="40"/>
  <c r="P72" i="40"/>
  <c r="Q69" i="40"/>
  <c r="P69" i="40"/>
  <c r="S59" i="40"/>
  <c r="U59" i="40"/>
  <c r="S60" i="40"/>
  <c r="U60" i="40"/>
  <c r="Q71" i="40"/>
  <c r="P71" i="40"/>
  <c r="Q59" i="40"/>
  <c r="P59" i="40"/>
  <c r="T59" i="40"/>
  <c r="Q60" i="40"/>
  <c r="P60" i="40"/>
  <c r="T60" i="40"/>
  <c r="Q32" i="18"/>
  <c r="Q29" i="18"/>
  <c r="Q38" i="18"/>
  <c r="T14" i="18"/>
  <c r="P14" i="18"/>
  <c r="Q17" i="18"/>
  <c r="Q8" i="18"/>
  <c r="P11" i="18"/>
  <c r="T32" i="18"/>
  <c r="P38" i="18"/>
  <c r="Y30" i="18"/>
  <c r="V27" i="18"/>
  <c r="T26" i="18"/>
  <c r="T8" i="18"/>
  <c r="T23" i="18"/>
  <c r="P32" i="18"/>
  <c r="T35" i="18"/>
  <c r="P29" i="18"/>
  <c r="Q23" i="18"/>
  <c r="Q14" i="18"/>
  <c r="Q26" i="18"/>
  <c r="P35" i="18"/>
  <c r="P8" i="18"/>
  <c r="P20" i="18"/>
  <c r="Q35" i="18"/>
  <c r="Q11" i="18"/>
  <c r="T20" i="18"/>
  <c r="T60" i="18"/>
  <c r="T75" i="18"/>
  <c r="T63" i="18"/>
  <c r="U41" i="18"/>
  <c r="Q75" i="18"/>
  <c r="U55" i="18"/>
  <c r="U60" i="18"/>
  <c r="S55" i="18"/>
  <c r="U63" i="18"/>
  <c r="Q63" i="18"/>
  <c r="U75" i="18"/>
  <c r="Q41" i="18"/>
  <c r="U72" i="18"/>
  <c r="Q64" i="18"/>
  <c r="T51" i="18"/>
  <c r="T67" i="18"/>
  <c r="S51" i="18"/>
  <c r="Q51" i="18"/>
  <c r="P60" i="18"/>
  <c r="Q67" i="18"/>
  <c r="S72" i="18"/>
  <c r="S64" i="18"/>
  <c r="Q68" i="18"/>
  <c r="T55" i="18"/>
  <c r="S41" i="18"/>
  <c r="T72" i="18"/>
  <c r="T41" i="18"/>
  <c r="T64" i="18"/>
  <c r="P68" i="18"/>
  <c r="U51" i="18"/>
  <c r="U67" i="18"/>
  <c r="S67" i="18"/>
  <c r="S60" i="18"/>
  <c r="S75" i="18"/>
  <c r="U66" i="18"/>
  <c r="P64" i="18"/>
  <c r="S63" i="18"/>
  <c r="Q60" i="18"/>
  <c r="P75" i="18"/>
  <c r="S66" i="18"/>
  <c r="P55" i="18"/>
  <c r="P41" i="18"/>
  <c r="Q55" i="18"/>
  <c r="P72" i="18"/>
  <c r="U64" i="18"/>
  <c r="U68" i="18"/>
  <c r="P51" i="18"/>
  <c r="P63" i="18"/>
  <c r="P67" i="18"/>
  <c r="Q72" i="18"/>
  <c r="S68" i="18"/>
  <c r="T50" i="18"/>
  <c r="T74" i="18"/>
  <c r="T52" i="18"/>
  <c r="T71" i="18"/>
  <c r="T39" i="18"/>
  <c r="T70" i="18"/>
  <c r="T59" i="18"/>
  <c r="T78" i="18"/>
  <c r="P66" i="18"/>
  <c r="U50" i="18"/>
  <c r="S74" i="18"/>
  <c r="U52" i="18"/>
  <c r="Q71" i="18"/>
  <c r="U73" i="18"/>
  <c r="Q73" i="18"/>
  <c r="S78" i="18"/>
  <c r="Q39" i="18"/>
  <c r="U39" i="18"/>
  <c r="P70" i="18"/>
  <c r="U59" i="18"/>
  <c r="Q59" i="18"/>
  <c r="Q58" i="18"/>
  <c r="U53" i="18"/>
  <c r="P53" i="18"/>
  <c r="S61" i="18"/>
  <c r="U62" i="18"/>
  <c r="S62" i="18"/>
  <c r="U40" i="18"/>
  <c r="U65" i="18"/>
  <c r="S65" i="18"/>
  <c r="S54" i="18"/>
  <c r="P54" i="18"/>
  <c r="P69" i="18"/>
  <c r="P74" i="18"/>
  <c r="U74" i="18"/>
  <c r="T73" i="18"/>
  <c r="T68" i="18"/>
  <c r="T58" i="18"/>
  <c r="T76" i="18"/>
  <c r="T65" i="18"/>
  <c r="T49" i="18"/>
  <c r="T77" i="18"/>
  <c r="S50" i="18"/>
  <c r="Q74" i="18"/>
  <c r="S52" i="18"/>
  <c r="U71" i="18"/>
  <c r="P73" i="18"/>
  <c r="Q78" i="18"/>
  <c r="U78" i="18"/>
  <c r="P39" i="18"/>
  <c r="P49" i="18"/>
  <c r="S77" i="18"/>
  <c r="S58" i="18"/>
  <c r="P58" i="18"/>
  <c r="S53" i="18"/>
  <c r="P61" i="18"/>
  <c r="U61" i="18"/>
  <c r="Q61" i="18"/>
  <c r="S40" i="18"/>
  <c r="Q65" i="18"/>
  <c r="Q54" i="18"/>
  <c r="S69" i="18"/>
  <c r="Q50" i="18"/>
  <c r="P52" i="18"/>
  <c r="T53" i="18"/>
  <c r="T69" i="18"/>
  <c r="T66" i="18"/>
  <c r="T62" i="18"/>
  <c r="T40" i="18"/>
  <c r="T54" i="18"/>
  <c r="S71" i="18"/>
  <c r="T61" i="18"/>
  <c r="Q66" i="18"/>
  <c r="P50" i="18"/>
  <c r="P71" i="18"/>
  <c r="U70" i="18"/>
  <c r="P59" i="18"/>
  <c r="S49" i="18"/>
  <c r="U77" i="18"/>
  <c r="Q77" i="18"/>
  <c r="Q62" i="18"/>
  <c r="U69" i="18"/>
  <c r="Q69" i="18"/>
  <c r="S59" i="18"/>
  <c r="U49" i="18"/>
  <c r="Q49" i="18"/>
  <c r="P65" i="18"/>
  <c r="Q53" i="18"/>
  <c r="S76" i="18"/>
  <c r="P78" i="18"/>
  <c r="S70" i="18"/>
  <c r="U54" i="18"/>
  <c r="P76" i="18"/>
  <c r="Q52" i="18"/>
  <c r="S73" i="18"/>
  <c r="S39" i="18"/>
  <c r="Q70" i="18"/>
  <c r="P77" i="18"/>
  <c r="U58" i="18"/>
  <c r="P62" i="18"/>
  <c r="P40" i="18"/>
  <c r="Q40" i="18"/>
  <c r="U76" i="18"/>
  <c r="Q76" i="18"/>
  <c r="P56" i="18"/>
  <c r="T57" i="18"/>
  <c r="P57" i="18"/>
  <c r="Q57" i="18"/>
  <c r="S56" i="18"/>
  <c r="S57" i="18"/>
  <c r="Q56" i="18"/>
  <c r="U56" i="18"/>
  <c r="U57" i="18"/>
  <c r="T56" i="18"/>
  <c r="S25" i="18"/>
  <c r="S21" i="18"/>
  <c r="U28" i="18"/>
  <c r="S9" i="18"/>
  <c r="S27" i="18"/>
  <c r="S24" i="18"/>
  <c r="U15" i="18"/>
  <c r="S10" i="18"/>
  <c r="U25" i="18"/>
  <c r="U37" i="18"/>
  <c r="U10" i="18"/>
  <c r="U18" i="18"/>
  <c r="T12" i="18"/>
  <c r="U31" i="18"/>
  <c r="S36" i="18"/>
  <c r="U34" i="18"/>
  <c r="S13" i="18"/>
  <c r="S7" i="18"/>
  <c r="U19" i="18"/>
  <c r="T13" i="18"/>
  <c r="U36" i="18"/>
  <c r="S22" i="18"/>
  <c r="S16" i="18"/>
  <c r="S18" i="18"/>
  <c r="T21" i="18"/>
  <c r="U12" i="18"/>
  <c r="U13" i="18"/>
  <c r="U33" i="18"/>
  <c r="U30" i="18"/>
  <c r="U27" i="18"/>
  <c r="S12" i="18"/>
  <c r="S31" i="18"/>
  <c r="S34" i="18"/>
  <c r="S6" i="18"/>
  <c r="T24" i="18"/>
  <c r="S19" i="18"/>
  <c r="T6" i="18"/>
  <c r="S28" i="18"/>
  <c r="U6" i="18"/>
  <c r="S33" i="18"/>
  <c r="S15" i="18"/>
  <c r="T7" i="18"/>
  <c r="S30" i="18"/>
  <c r="U21" i="18"/>
  <c r="S37" i="18"/>
  <c r="U9" i="18"/>
  <c r="U22" i="18"/>
  <c r="U16" i="18"/>
  <c r="T15" i="18"/>
  <c r="Q25" i="18"/>
  <c r="P12" i="18"/>
  <c r="P15" i="18"/>
  <c r="S35" i="18"/>
  <c r="S38" i="18"/>
  <c r="Q15" i="18"/>
  <c r="T17" i="18"/>
  <c r="U23" i="18"/>
  <c r="T34" i="18"/>
  <c r="Q7" i="18"/>
  <c r="Q28" i="18"/>
  <c r="S32" i="18"/>
  <c r="S23" i="18"/>
  <c r="P9" i="18"/>
  <c r="Q21" i="18"/>
  <c r="Q36" i="18"/>
  <c r="Q6" i="18"/>
  <c r="Q18" i="18"/>
  <c r="P21" i="18"/>
  <c r="U11" i="18"/>
  <c r="T27" i="18"/>
  <c r="P27" i="18"/>
  <c r="Q16" i="18"/>
  <c r="P34" i="18"/>
  <c r="P18" i="18"/>
  <c r="U17" i="18"/>
  <c r="T30" i="18"/>
  <c r="T18" i="18"/>
  <c r="T36" i="18"/>
  <c r="S29" i="18"/>
  <c r="T38" i="18"/>
  <c r="P33" i="18"/>
  <c r="T22" i="18"/>
  <c r="S8" i="18"/>
  <c r="P37" i="18"/>
  <c r="Q30" i="18"/>
  <c r="U20" i="18"/>
  <c r="P22" i="18"/>
  <c r="T10" i="18"/>
  <c r="T19" i="18"/>
  <c r="S20" i="18"/>
  <c r="Q12" i="18"/>
  <c r="U29" i="18"/>
  <c r="T33" i="18"/>
  <c r="Q24" i="18"/>
  <c r="P25" i="18"/>
  <c r="P28" i="18"/>
  <c r="P17" i="18"/>
  <c r="P16" i="18"/>
  <c r="S14" i="18"/>
  <c r="P31" i="18"/>
  <c r="Q34" i="18"/>
  <c r="Q37" i="18"/>
  <c r="Q27" i="18"/>
  <c r="Q31" i="18"/>
  <c r="T37" i="18"/>
  <c r="T25" i="18"/>
  <c r="S26" i="18"/>
  <c r="Q13" i="18"/>
  <c r="U38" i="18"/>
  <c r="S17" i="18"/>
  <c r="Q33" i="18"/>
  <c r="Q19" i="18"/>
  <c r="P30" i="18"/>
  <c r="Q22" i="18"/>
  <c r="Q9" i="18"/>
  <c r="T31" i="18"/>
  <c r="T9" i="18"/>
  <c r="T16" i="18"/>
  <c r="U35" i="18"/>
  <c r="S11" i="18"/>
  <c r="P13" i="18"/>
  <c r="U32" i="18"/>
  <c r="P24" i="18"/>
  <c r="P36" i="18"/>
  <c r="P6" i="18"/>
  <c r="P7" i="18"/>
  <c r="Q10" i="18"/>
  <c r="P10" i="18"/>
  <c r="P19" i="18"/>
  <c r="T28" i="18"/>
  <c r="U14" i="18"/>
  <c r="T29" i="18"/>
  <c r="T11" i="18"/>
  <c r="Q20" i="18"/>
  <c r="P23" i="18"/>
  <c r="P26" i="18"/>
  <c r="AA48" i="40" l="1"/>
  <c r="V20" i="18"/>
  <c r="Y59" i="18"/>
  <c r="W35" i="18"/>
  <c r="W74" i="40"/>
  <c r="X53" i="40"/>
  <c r="Y39" i="40"/>
  <c r="X8" i="18"/>
  <c r="AA78" i="40"/>
  <c r="X32" i="18"/>
  <c r="AA58" i="18"/>
  <c r="W50" i="18"/>
  <c r="Y23" i="18"/>
  <c r="AC23" i="40"/>
  <c r="V29" i="18"/>
  <c r="AC27" i="40"/>
  <c r="Y29" i="40"/>
  <c r="W17" i="18"/>
  <c r="AB56" i="18"/>
  <c r="X58" i="18"/>
  <c r="AA52" i="18"/>
  <c r="Y67" i="18"/>
  <c r="V14" i="18"/>
  <c r="V38" i="18"/>
  <c r="AA20" i="18"/>
  <c r="W77" i="40"/>
  <c r="AB26" i="18"/>
  <c r="V28" i="18"/>
  <c r="W78" i="40"/>
  <c r="AA40" i="18"/>
  <c r="AB7" i="40"/>
  <c r="Y74" i="18"/>
  <c r="W31" i="40"/>
  <c r="V32" i="18"/>
  <c r="W55" i="18"/>
  <c r="V7" i="40"/>
  <c r="X17" i="18"/>
  <c r="AC19" i="18"/>
  <c r="V72" i="40"/>
  <c r="X23" i="18"/>
  <c r="AA9" i="18"/>
  <c r="X59" i="40"/>
  <c r="AA37" i="18"/>
  <c r="AA77" i="40"/>
  <c r="AB15" i="40"/>
  <c r="X35" i="18"/>
  <c r="AB28" i="18"/>
  <c r="AA64" i="18"/>
  <c r="Y56" i="40"/>
  <c r="AA22" i="40"/>
  <c r="V26" i="18"/>
  <c r="AC29" i="18"/>
  <c r="AA67" i="18"/>
  <c r="Y49" i="40"/>
  <c r="AA14" i="40"/>
  <c r="V19" i="40"/>
  <c r="AC59" i="40"/>
  <c r="AB31" i="40"/>
  <c r="Y49" i="18"/>
  <c r="AC40" i="40"/>
  <c r="Y23" i="40"/>
  <c r="AC48" i="18"/>
  <c r="X29" i="18"/>
  <c r="W24" i="18"/>
  <c r="AB65" i="18"/>
  <c r="Y54" i="40"/>
  <c r="W7" i="40"/>
  <c r="AA46" i="18"/>
  <c r="AB14" i="18"/>
  <c r="AB27" i="18"/>
  <c r="AC38" i="18"/>
  <c r="V12" i="18"/>
  <c r="AA23" i="18"/>
  <c r="X12" i="18"/>
  <c r="AB34" i="18"/>
  <c r="W15" i="18"/>
  <c r="X18" i="18"/>
  <c r="AA33" i="18"/>
  <c r="AC31" i="18"/>
  <c r="AC12" i="18"/>
  <c r="AC57" i="18"/>
  <c r="V77" i="18"/>
  <c r="AC50" i="18"/>
  <c r="W39" i="18"/>
  <c r="X59" i="18"/>
  <c r="AB66" i="18"/>
  <c r="V58" i="18"/>
  <c r="Y66" i="18"/>
  <c r="X61" i="18"/>
  <c r="W74" i="18"/>
  <c r="V72" i="18"/>
  <c r="AA51" i="18"/>
  <c r="AC67" i="18"/>
  <c r="AA63" i="18"/>
  <c r="V11" i="18"/>
  <c r="W72" i="40"/>
  <c r="V62" i="40"/>
  <c r="AA59" i="40"/>
  <c r="AA40" i="40"/>
  <c r="V54" i="40"/>
  <c r="AB6" i="40"/>
  <c r="X55" i="40"/>
  <c r="X41" i="40"/>
  <c r="V64" i="40"/>
  <c r="V56" i="40"/>
  <c r="V49" i="40"/>
  <c r="X57" i="40"/>
  <c r="V65" i="40"/>
  <c r="AA65" i="40"/>
  <c r="AC19" i="40"/>
  <c r="AC24" i="40"/>
  <c r="Y28" i="40"/>
  <c r="X7" i="40"/>
  <c r="X31" i="40"/>
  <c r="Y22" i="40"/>
  <c r="AA38" i="40"/>
  <c r="AA30" i="40"/>
  <c r="V38" i="40"/>
  <c r="X23" i="40"/>
  <c r="X15" i="40"/>
  <c r="W22" i="40"/>
  <c r="W14" i="40"/>
  <c r="V18" i="40"/>
  <c r="X48" i="18"/>
  <c r="AB47" i="40"/>
  <c r="X46" i="18"/>
  <c r="V23" i="18"/>
  <c r="W11" i="18"/>
  <c r="AC32" i="18"/>
  <c r="AC17" i="18"/>
  <c r="X15" i="18"/>
  <c r="V31" i="18"/>
  <c r="X10" i="18"/>
  <c r="AC20" i="18"/>
  <c r="AB10" i="18"/>
  <c r="W27" i="18"/>
  <c r="AA34" i="18"/>
  <c r="AC30" i="18"/>
  <c r="AA36" i="18"/>
  <c r="Y56" i="18"/>
  <c r="AC77" i="18"/>
  <c r="W54" i="18"/>
  <c r="AA78" i="18"/>
  <c r="Y70" i="18"/>
  <c r="X68" i="18"/>
  <c r="W77" i="18"/>
  <c r="V66" i="18"/>
  <c r="V53" i="18"/>
  <c r="AA50" i="18"/>
  <c r="V75" i="18"/>
  <c r="W68" i="18"/>
  <c r="W72" i="18"/>
  <c r="AB55" i="18"/>
  <c r="X72" i="40"/>
  <c r="AA62" i="40"/>
  <c r="V6" i="40"/>
  <c r="AA66" i="40"/>
  <c r="W54" i="40"/>
  <c r="Y74" i="40"/>
  <c r="V39" i="40"/>
  <c r="X58" i="40"/>
  <c r="W64" i="40"/>
  <c r="W56" i="40"/>
  <c r="W49" i="40"/>
  <c r="Y78" i="40"/>
  <c r="W65" i="40"/>
  <c r="AB65" i="40"/>
  <c r="AC15" i="40"/>
  <c r="AC22" i="40"/>
  <c r="Y27" i="40"/>
  <c r="AB38" i="40"/>
  <c r="AB30" i="40"/>
  <c r="Y21" i="40"/>
  <c r="W38" i="40"/>
  <c r="W30" i="40"/>
  <c r="V37" i="40"/>
  <c r="AB22" i="40"/>
  <c r="AB14" i="40"/>
  <c r="AA21" i="40"/>
  <c r="AA13" i="40"/>
  <c r="V17" i="40"/>
  <c r="Z48" i="18"/>
  <c r="AB48" i="40"/>
  <c r="V47" i="40"/>
  <c r="AB32" i="18"/>
  <c r="W32" i="18"/>
  <c r="AB18" i="18"/>
  <c r="Y12" i="18"/>
  <c r="X28" i="18"/>
  <c r="AB6" i="18"/>
  <c r="AA32" i="18"/>
  <c r="W10" i="18"/>
  <c r="X7" i="18"/>
  <c r="V9" i="18"/>
  <c r="AC10" i="18"/>
  <c r="AA27" i="18"/>
  <c r="AC18" i="18"/>
  <c r="AA56" i="18"/>
  <c r="V59" i="18"/>
  <c r="X40" i="18"/>
  <c r="W73" i="18"/>
  <c r="W70" i="18"/>
  <c r="V52" i="18"/>
  <c r="Y77" i="18"/>
  <c r="AA66" i="18"/>
  <c r="X53" i="18"/>
  <c r="X50" i="18"/>
  <c r="W67" i="18"/>
  <c r="AB75" i="18"/>
  <c r="AB51" i="18"/>
  <c r="V55" i="18"/>
  <c r="W26" i="18"/>
  <c r="Y72" i="40"/>
  <c r="AB60" i="40"/>
  <c r="X6" i="40"/>
  <c r="AB66" i="40"/>
  <c r="V76" i="40"/>
  <c r="AC52" i="40"/>
  <c r="AA39" i="40"/>
  <c r="AC77" i="40"/>
  <c r="X64" i="40"/>
  <c r="AA68" i="40"/>
  <c r="AB53" i="40"/>
  <c r="X73" i="40"/>
  <c r="X65" i="40"/>
  <c r="AC65" i="40"/>
  <c r="AC11" i="40"/>
  <c r="AC18" i="40"/>
  <c r="Y26" i="40"/>
  <c r="X38" i="40"/>
  <c r="X30" i="40"/>
  <c r="Y20" i="40"/>
  <c r="AA37" i="40"/>
  <c r="AA29" i="40"/>
  <c r="V36" i="40"/>
  <c r="X22" i="40"/>
  <c r="X14" i="40"/>
  <c r="W21" i="40"/>
  <c r="W13" i="40"/>
  <c r="V16" i="40"/>
  <c r="AA48" i="18"/>
  <c r="V48" i="40"/>
  <c r="V46" i="40"/>
  <c r="AB29" i="18"/>
  <c r="Y11" i="18"/>
  <c r="AB37" i="18"/>
  <c r="AA38" i="18"/>
  <c r="Y21" i="18"/>
  <c r="AB16" i="18"/>
  <c r="X24" i="18"/>
  <c r="V19" i="18"/>
  <c r="X13" i="18"/>
  <c r="V7" i="18"/>
  <c r="AC21" i="18"/>
  <c r="AA31" i="18"/>
  <c r="AC34" i="18"/>
  <c r="X56" i="18"/>
  <c r="Y78" i="18"/>
  <c r="W62" i="18"/>
  <c r="Y73" i="18"/>
  <c r="AA39" i="18"/>
  <c r="V74" i="18"/>
  <c r="X49" i="18"/>
  <c r="AB76" i="18"/>
  <c r="W58" i="18"/>
  <c r="X66" i="18"/>
  <c r="Y63" i="18"/>
  <c r="AB64" i="18"/>
  <c r="W63" i="18"/>
  <c r="W75" i="18"/>
  <c r="AB23" i="18"/>
  <c r="AA71" i="40"/>
  <c r="Y60" i="40"/>
  <c r="AC74" i="40"/>
  <c r="AC66" i="40"/>
  <c r="W76" i="40"/>
  <c r="AA52" i="40"/>
  <c r="X40" i="40"/>
  <c r="Y77" i="40"/>
  <c r="Y64" i="40"/>
  <c r="AB68" i="40"/>
  <c r="Y53" i="40"/>
  <c r="AB73" i="40"/>
  <c r="Y65" i="40"/>
  <c r="AC73" i="40"/>
  <c r="W8" i="40"/>
  <c r="AC14" i="40"/>
  <c r="Y25" i="40"/>
  <c r="AB37" i="40"/>
  <c r="AB29" i="40"/>
  <c r="Y19" i="40"/>
  <c r="W37" i="40"/>
  <c r="W29" i="40"/>
  <c r="V35" i="40"/>
  <c r="AB21" i="40"/>
  <c r="AB13" i="40"/>
  <c r="AA20" i="40"/>
  <c r="AA12" i="40"/>
  <c r="V15" i="40"/>
  <c r="V48" i="18"/>
  <c r="Y47" i="40"/>
  <c r="Z48" i="40"/>
  <c r="W29" i="18"/>
  <c r="V35" i="18"/>
  <c r="Y38" i="18"/>
  <c r="X34" i="18"/>
  <c r="X37" i="18"/>
  <c r="AB7" i="18"/>
  <c r="V22" i="18"/>
  <c r="W33" i="18"/>
  <c r="V10" i="18"/>
  <c r="W12" i="18"/>
  <c r="AA25" i="18"/>
  <c r="AA15" i="18"/>
  <c r="AA28" i="18"/>
  <c r="AB57" i="18"/>
  <c r="X78" i="18"/>
  <c r="W76" i="18"/>
  <c r="V71" i="18"/>
  <c r="V78" i="18"/>
  <c r="AC74" i="18"/>
  <c r="W59" i="18"/>
  <c r="AB69" i="18"/>
  <c r="AA77" i="18"/>
  <c r="AB78" i="18"/>
  <c r="Y68" i="18"/>
  <c r="AB41" i="18"/>
  <c r="AC63" i="18"/>
  <c r="V41" i="18"/>
  <c r="AB71" i="40"/>
  <c r="V60" i="40"/>
  <c r="AC55" i="40"/>
  <c r="AC63" i="40"/>
  <c r="AC50" i="40"/>
  <c r="W39" i="40"/>
  <c r="W63" i="40"/>
  <c r="AA6" i="40"/>
  <c r="AB40" i="40"/>
  <c r="AC68" i="40"/>
  <c r="V53" i="40"/>
  <c r="AC61" i="40"/>
  <c r="V70" i="40"/>
  <c r="Y73" i="40"/>
  <c r="AC38" i="40"/>
  <c r="AC10" i="40"/>
  <c r="Y24" i="40"/>
  <c r="X37" i="40"/>
  <c r="X29" i="40"/>
  <c r="Y18" i="40"/>
  <c r="AA36" i="40"/>
  <c r="AA28" i="40"/>
  <c r="V34" i="40"/>
  <c r="X21" i="40"/>
  <c r="X13" i="40"/>
  <c r="W20" i="40"/>
  <c r="W12" i="40"/>
  <c r="V14" i="40"/>
  <c r="W48" i="18"/>
  <c r="AA47" i="40"/>
  <c r="AC48" i="40"/>
  <c r="X11" i="18"/>
  <c r="Y8" i="18"/>
  <c r="Y35" i="18"/>
  <c r="W25" i="18"/>
  <c r="AA14" i="18"/>
  <c r="W6" i="18"/>
  <c r="AB9" i="18"/>
  <c r="V30" i="18"/>
  <c r="Y32" i="18"/>
  <c r="W7" i="18"/>
  <c r="Y14" i="18"/>
  <c r="AA10" i="18"/>
  <c r="X16" i="18"/>
  <c r="Y13" i="18"/>
  <c r="AA57" i="18"/>
  <c r="Y52" i="18"/>
  <c r="X54" i="18"/>
  <c r="AA74" i="18"/>
  <c r="AA73" i="18"/>
  <c r="AA76" i="18"/>
  <c r="AC59" i="18"/>
  <c r="AB53" i="18"/>
  <c r="X77" i="18"/>
  <c r="AB73" i="18"/>
  <c r="AC64" i="18"/>
  <c r="AB72" i="18"/>
  <c r="AC68" i="18"/>
  <c r="AA60" i="18"/>
  <c r="V8" i="18"/>
  <c r="AC71" i="40"/>
  <c r="W60" i="40"/>
  <c r="AA55" i="40"/>
  <c r="AC56" i="40"/>
  <c r="AA50" i="40"/>
  <c r="AC51" i="40"/>
  <c r="X56" i="40"/>
  <c r="AC6" i="40"/>
  <c r="Y40" i="40"/>
  <c r="V75" i="40"/>
  <c r="W53" i="40"/>
  <c r="AA61" i="40"/>
  <c r="W70" i="40"/>
  <c r="V73" i="40"/>
  <c r="AC37" i="40"/>
  <c r="Y7" i="40"/>
  <c r="AC21" i="40"/>
  <c r="AB36" i="40"/>
  <c r="AB28" i="40"/>
  <c r="Y17" i="40"/>
  <c r="W36" i="40"/>
  <c r="W28" i="40"/>
  <c r="V33" i="40"/>
  <c r="AB20" i="40"/>
  <c r="AB12" i="40"/>
  <c r="AA19" i="40"/>
  <c r="AA11" i="40"/>
  <c r="V13" i="40"/>
  <c r="AB48" i="18"/>
  <c r="W46" i="40"/>
  <c r="X48" i="40"/>
  <c r="V17" i="18"/>
  <c r="W23" i="18"/>
  <c r="W13" i="18"/>
  <c r="X26" i="18"/>
  <c r="AA11" i="18"/>
  <c r="AB12" i="18"/>
  <c r="W9" i="18"/>
  <c r="V24" i="18"/>
  <c r="V13" i="18"/>
  <c r="AA21" i="18"/>
  <c r="AA16" i="18"/>
  <c r="Y25" i="18"/>
  <c r="AB24" i="18"/>
  <c r="V56" i="18"/>
  <c r="V65" i="18"/>
  <c r="Y65" i="18"/>
  <c r="Y76" i="18"/>
  <c r="X74" i="18"/>
  <c r="X76" i="18"/>
  <c r="AA70" i="18"/>
  <c r="AB58" i="18"/>
  <c r="W49" i="18"/>
  <c r="AB70" i="18"/>
  <c r="AC72" i="18"/>
  <c r="X55" i="18"/>
  <c r="W64" i="18"/>
  <c r="X51" i="18"/>
  <c r="Y26" i="18"/>
  <c r="AA69" i="40"/>
  <c r="AB59" i="40"/>
  <c r="AB52" i="40"/>
  <c r="AA56" i="40"/>
  <c r="AC49" i="40"/>
  <c r="AA51" i="40"/>
  <c r="V68" i="40"/>
  <c r="X74" i="40"/>
  <c r="V40" i="40"/>
  <c r="W75" i="40"/>
  <c r="AB41" i="40"/>
  <c r="V67" i="40"/>
  <c r="X70" i="40"/>
  <c r="W73" i="40"/>
  <c r="AC36" i="40"/>
  <c r="Y38" i="40"/>
  <c r="AC17" i="40"/>
  <c r="X36" i="40"/>
  <c r="X28" i="40"/>
  <c r="Y16" i="40"/>
  <c r="AA35" i="40"/>
  <c r="AA27" i="40"/>
  <c r="V32" i="40"/>
  <c r="X20" i="40"/>
  <c r="X12" i="40"/>
  <c r="W19" i="40"/>
  <c r="W11" i="40"/>
  <c r="V12" i="40"/>
  <c r="X47" i="18"/>
  <c r="AB46" i="40"/>
  <c r="Z47" i="40"/>
  <c r="Y9" i="18"/>
  <c r="AC35" i="18"/>
  <c r="AA29" i="18"/>
  <c r="W19" i="18"/>
  <c r="W21" i="18"/>
  <c r="W34" i="18"/>
  <c r="AB20" i="18"/>
  <c r="AB17" i="18"/>
  <c r="Y19" i="18"/>
  <c r="AA30" i="18"/>
  <c r="AC28" i="18"/>
  <c r="AC9" i="18"/>
  <c r="Y57" i="18"/>
  <c r="W53" i="18"/>
  <c r="Y40" i="18"/>
  <c r="AC65" i="18"/>
  <c r="AB40" i="18"/>
  <c r="V76" i="18"/>
  <c r="X70" i="18"/>
  <c r="AB68" i="18"/>
  <c r="AC49" i="18"/>
  <c r="AB39" i="18"/>
  <c r="AA41" i="18"/>
  <c r="Y60" i="18"/>
  <c r="AA72" i="18"/>
  <c r="Y51" i="18"/>
  <c r="AB38" i="18"/>
  <c r="AB69" i="40"/>
  <c r="Y59" i="40"/>
  <c r="Y52" i="40"/>
  <c r="X75" i="40"/>
  <c r="AA49" i="40"/>
  <c r="AC54" i="40"/>
  <c r="W68" i="40"/>
  <c r="AB74" i="40"/>
  <c r="W40" i="40"/>
  <c r="X51" i="40"/>
  <c r="Y41" i="40"/>
  <c r="W67" i="40"/>
  <c r="Y70" i="40"/>
  <c r="AA70" i="40"/>
  <c r="AC35" i="40"/>
  <c r="Y37" i="40"/>
  <c r="AC13" i="40"/>
  <c r="AB35" i="40"/>
  <c r="AB27" i="40"/>
  <c r="Y15" i="40"/>
  <c r="W35" i="40"/>
  <c r="W27" i="40"/>
  <c r="V31" i="40"/>
  <c r="AB19" i="40"/>
  <c r="AB11" i="40"/>
  <c r="AA18" i="40"/>
  <c r="AA10" i="40"/>
  <c r="V11" i="40"/>
  <c r="AC47" i="18"/>
  <c r="AC46" i="40"/>
  <c r="X46" i="40"/>
  <c r="W14" i="18"/>
  <c r="W8" i="18"/>
  <c r="AB36" i="18"/>
  <c r="W31" i="18"/>
  <c r="AA35" i="18"/>
  <c r="W18" i="18"/>
  <c r="V36" i="18"/>
  <c r="AC11" i="18"/>
  <c r="Y34" i="18"/>
  <c r="V6" i="18"/>
  <c r="X31" i="18"/>
  <c r="X9" i="18"/>
  <c r="Y22" i="18"/>
  <c r="AA13" i="18"/>
  <c r="W56" i="18"/>
  <c r="Y58" i="18"/>
  <c r="V40" i="18"/>
  <c r="V62" i="18"/>
  <c r="AB59" i="18"/>
  <c r="V69" i="18"/>
  <c r="V39" i="18"/>
  <c r="X52" i="18"/>
  <c r="AC70" i="18"/>
  <c r="AB71" i="18"/>
  <c r="X41" i="18"/>
  <c r="X60" i="18"/>
  <c r="Y72" i="18"/>
  <c r="X64" i="18"/>
  <c r="AC69" i="40"/>
  <c r="V59" i="40"/>
  <c r="V52" i="40"/>
  <c r="AB75" i="40"/>
  <c r="AC53" i="40"/>
  <c r="AA54" i="40"/>
  <c r="X68" i="40"/>
  <c r="AA74" i="40"/>
  <c r="V66" i="40"/>
  <c r="X54" i="40"/>
  <c r="V41" i="40"/>
  <c r="X67" i="40"/>
  <c r="AA67" i="40"/>
  <c r="AB70" i="40"/>
  <c r="AC34" i="40"/>
  <c r="Y36" i="40"/>
  <c r="AC9" i="40"/>
  <c r="X35" i="40"/>
  <c r="X27" i="40"/>
  <c r="Y14" i="40"/>
  <c r="AA34" i="40"/>
  <c r="AA26" i="40"/>
  <c r="V30" i="40"/>
  <c r="X19" i="40"/>
  <c r="X11" i="40"/>
  <c r="W18" i="40"/>
  <c r="W10" i="40"/>
  <c r="V10" i="40"/>
  <c r="V47" i="18"/>
  <c r="W48" i="40"/>
  <c r="Y46" i="40"/>
  <c r="AA17" i="18"/>
  <c r="Y31" i="18"/>
  <c r="W22" i="18"/>
  <c r="V37" i="18"/>
  <c r="X14" i="18"/>
  <c r="Y15" i="18"/>
  <c r="Y37" i="18"/>
  <c r="X6" i="18"/>
  <c r="AB19" i="18"/>
  <c r="AC24" i="18"/>
  <c r="AA12" i="18"/>
  <c r="AC27" i="18"/>
  <c r="W57" i="18"/>
  <c r="AA49" i="18"/>
  <c r="AA62" i="18"/>
  <c r="AA61" i="18"/>
  <c r="X73" i="18"/>
  <c r="Y69" i="18"/>
  <c r="AC39" i="18"/>
  <c r="AC76" i="18"/>
  <c r="W78" i="18"/>
  <c r="AB52" i="18"/>
  <c r="AC55" i="18"/>
  <c r="V67" i="18"/>
  <c r="W41" i="18"/>
  <c r="X72" i="18"/>
  <c r="W62" i="40"/>
  <c r="W59" i="40"/>
  <c r="W52" i="40"/>
  <c r="AA75" i="40"/>
  <c r="AA53" i="40"/>
  <c r="X76" i="40"/>
  <c r="Y68" i="40"/>
  <c r="AB55" i="40"/>
  <c r="W66" i="40"/>
  <c r="Y76" i="40"/>
  <c r="W41" i="40"/>
  <c r="Y67" i="40"/>
  <c r="AB67" i="40"/>
  <c r="AC70" i="40"/>
  <c r="AC33" i="40"/>
  <c r="Y35" i="40"/>
  <c r="AA8" i="40"/>
  <c r="AB34" i="40"/>
  <c r="AB26" i="40"/>
  <c r="Y13" i="40"/>
  <c r="W34" i="40"/>
  <c r="W26" i="40"/>
  <c r="V29" i="40"/>
  <c r="AB18" i="40"/>
  <c r="AB10" i="40"/>
  <c r="AA17" i="40"/>
  <c r="AA9" i="40"/>
  <c r="V9" i="40"/>
  <c r="Y47" i="18"/>
  <c r="X47" i="40"/>
  <c r="Y46" i="18"/>
  <c r="X20" i="18"/>
  <c r="W38" i="18"/>
  <c r="X22" i="18"/>
  <c r="Y16" i="18"/>
  <c r="Y28" i="18"/>
  <c r="AC23" i="18"/>
  <c r="W37" i="18"/>
  <c r="Y17" i="18"/>
  <c r="X27" i="18"/>
  <c r="Y27" i="18"/>
  <c r="AA6" i="18"/>
  <c r="Y33" i="18"/>
  <c r="AA22" i="18"/>
  <c r="AC16" i="18"/>
  <c r="AC56" i="18"/>
  <c r="AA59" i="18"/>
  <c r="AC62" i="18"/>
  <c r="W69" i="18"/>
  <c r="Y50" i="18"/>
  <c r="AA54" i="18"/>
  <c r="AC73" i="18"/>
  <c r="AA69" i="18"/>
  <c r="V73" i="18"/>
  <c r="AB74" i="18"/>
  <c r="Y55" i="18"/>
  <c r="AB67" i="18"/>
  <c r="AA55" i="18"/>
  <c r="X67" i="18"/>
  <c r="AC62" i="40"/>
  <c r="V71" i="40"/>
  <c r="X39" i="40"/>
  <c r="AB51" i="40"/>
  <c r="AC41" i="40"/>
  <c r="AB76" i="40"/>
  <c r="AC75" i="40"/>
  <c r="Y55" i="40"/>
  <c r="X66" i="40"/>
  <c r="AB50" i="40"/>
  <c r="AB58" i="40"/>
  <c r="AB57" i="40"/>
  <c r="AC67" i="40"/>
  <c r="AC78" i="40"/>
  <c r="AC32" i="40"/>
  <c r="Y34" i="40"/>
  <c r="AC20" i="40"/>
  <c r="X34" i="40"/>
  <c r="X26" i="40"/>
  <c r="Y12" i="40"/>
  <c r="AA33" i="40"/>
  <c r="AA25" i="40"/>
  <c r="V28" i="40"/>
  <c r="X18" i="40"/>
  <c r="X10" i="40"/>
  <c r="W17" i="40"/>
  <c r="W9" i="40"/>
  <c r="W47" i="18"/>
  <c r="W47" i="40"/>
  <c r="W46" i="18"/>
  <c r="AB13" i="18"/>
  <c r="X30" i="18"/>
  <c r="X36" i="18"/>
  <c r="AB22" i="18"/>
  <c r="W16" i="18"/>
  <c r="X38" i="18"/>
  <c r="AB31" i="18"/>
  <c r="AB30" i="18"/>
  <c r="AC33" i="18"/>
  <c r="AC22" i="18"/>
  <c r="AA24" i="18"/>
  <c r="AC37" i="18"/>
  <c r="AC69" i="18"/>
  <c r="V70" i="18"/>
  <c r="Y62" i="18"/>
  <c r="AC54" i="18"/>
  <c r="AC66" i="18"/>
  <c r="W40" i="18"/>
  <c r="AC71" i="18"/>
  <c r="X69" i="18"/>
  <c r="X71" i="18"/>
  <c r="AB50" i="18"/>
  <c r="AC41" i="18"/>
  <c r="W51" i="18"/>
  <c r="W66" i="18"/>
  <c r="AC51" i="18"/>
  <c r="Y29" i="18"/>
  <c r="V69" i="40"/>
  <c r="AA72" i="40"/>
  <c r="W71" i="40"/>
  <c r="AC39" i="40"/>
  <c r="Y51" i="40"/>
  <c r="AA41" i="40"/>
  <c r="AA76" i="40"/>
  <c r="Y75" i="40"/>
  <c r="V55" i="40"/>
  <c r="Y66" i="40"/>
  <c r="Y50" i="40"/>
  <c r="Y58" i="40"/>
  <c r="Y57" i="40"/>
  <c r="AC57" i="40"/>
  <c r="AA73" i="40"/>
  <c r="AC31" i="40"/>
  <c r="Y33" i="40"/>
  <c r="AC16" i="40"/>
  <c r="AB33" i="40"/>
  <c r="AB25" i="40"/>
  <c r="Y11" i="40"/>
  <c r="W33" i="40"/>
  <c r="W25" i="40"/>
  <c r="V27" i="40"/>
  <c r="AB17" i="40"/>
  <c r="AB9" i="40"/>
  <c r="AA16" i="40"/>
  <c r="V23" i="40"/>
  <c r="AB47" i="18"/>
  <c r="AC47" i="40"/>
  <c r="AB46" i="18"/>
  <c r="AB25" i="18"/>
  <c r="Y24" i="18"/>
  <c r="AB21" i="18"/>
  <c r="Y6" i="18"/>
  <c r="V21" i="18"/>
  <c r="V34" i="18"/>
  <c r="Y36" i="18"/>
  <c r="AB15" i="18"/>
  <c r="X19" i="18"/>
  <c r="AC13" i="18"/>
  <c r="AC15" i="18"/>
  <c r="X25" i="18"/>
  <c r="X65" i="18"/>
  <c r="Y39" i="18"/>
  <c r="AC61" i="18"/>
  <c r="AA65" i="18"/>
  <c r="AB77" i="18"/>
  <c r="X62" i="18"/>
  <c r="W71" i="18"/>
  <c r="Y54" i="18"/>
  <c r="Y71" i="18"/>
  <c r="X75" i="18"/>
  <c r="Y41" i="18"/>
  <c r="X63" i="18"/>
  <c r="AC75" i="18"/>
  <c r="V63" i="18"/>
  <c r="W20" i="18"/>
  <c r="W69" i="40"/>
  <c r="AB72" i="40"/>
  <c r="X71" i="40"/>
  <c r="AA64" i="40"/>
  <c r="V51" i="40"/>
  <c r="AA58" i="40"/>
  <c r="W6" i="40"/>
  <c r="AC76" i="40"/>
  <c r="W55" i="40"/>
  <c r="V63" i="40"/>
  <c r="V50" i="40"/>
  <c r="V58" i="40"/>
  <c r="V57" i="40"/>
  <c r="AA57" i="40"/>
  <c r="V61" i="40"/>
  <c r="AC30" i="40"/>
  <c r="Y32" i="40"/>
  <c r="AC12" i="40"/>
  <c r="X33" i="40"/>
  <c r="X25" i="40"/>
  <c r="Y10" i="40"/>
  <c r="AA32" i="40"/>
  <c r="AA24" i="40"/>
  <c r="V26" i="40"/>
  <c r="X17" i="40"/>
  <c r="X9" i="40"/>
  <c r="W16" i="40"/>
  <c r="V22" i="40"/>
  <c r="Y48" i="18"/>
  <c r="AA46" i="40"/>
  <c r="AC46" i="18"/>
  <c r="AB35" i="18"/>
  <c r="Y20" i="18"/>
  <c r="V15" i="18"/>
  <c r="W28" i="18"/>
  <c r="AA8" i="18"/>
  <c r="Y7" i="18"/>
  <c r="W30" i="18"/>
  <c r="X21" i="18"/>
  <c r="V16" i="18"/>
  <c r="Y18" i="18"/>
  <c r="AA7" i="18"/>
  <c r="AA18" i="18"/>
  <c r="AC36" i="18"/>
  <c r="X57" i="18"/>
  <c r="W61" i="18"/>
  <c r="X39" i="18"/>
  <c r="AC53" i="18"/>
  <c r="W65" i="18"/>
  <c r="AB49" i="18"/>
  <c r="V61" i="18"/>
  <c r="W52" i="18"/>
  <c r="V54" i="18"/>
  <c r="AA71" i="18"/>
  <c r="V64" i="18"/>
  <c r="V60" i="18"/>
  <c r="V68" i="18"/>
  <c r="Y75" i="18"/>
  <c r="Y64" i="18"/>
  <c r="AB11" i="18"/>
  <c r="X69" i="40"/>
  <c r="AC72" i="40"/>
  <c r="Y71" i="40"/>
  <c r="AB64" i="40"/>
  <c r="W51" i="40"/>
  <c r="X77" i="40"/>
  <c r="Y6" i="40"/>
  <c r="X50" i="40"/>
  <c r="X52" i="40"/>
  <c r="AA63" i="40"/>
  <c r="W50" i="40"/>
  <c r="W58" i="40"/>
  <c r="W57" i="40"/>
  <c r="X78" i="40"/>
  <c r="W61" i="40"/>
  <c r="AC29" i="40"/>
  <c r="Y31" i="40"/>
  <c r="AB8" i="40"/>
  <c r="AB32" i="40"/>
  <c r="AB24" i="40"/>
  <c r="Y9" i="40"/>
  <c r="W32" i="40"/>
  <c r="W24" i="40"/>
  <c r="V25" i="40"/>
  <c r="AB16" i="40"/>
  <c r="AA23" i="40"/>
  <c r="AA15" i="40"/>
  <c r="V21" i="40"/>
  <c r="Z47" i="18"/>
  <c r="Z46" i="40"/>
  <c r="V46" i="18"/>
  <c r="AB8" i="18"/>
  <c r="W36" i="18"/>
  <c r="V25" i="18"/>
  <c r="AC14" i="18"/>
  <c r="Y10" i="18"/>
  <c r="V33" i="18"/>
  <c r="AB33" i="18"/>
  <c r="V18" i="18"/>
  <c r="AA26" i="18"/>
  <c r="X33" i="18"/>
  <c r="AA19" i="18"/>
  <c r="AC6" i="18"/>
  <c r="V57" i="18"/>
  <c r="Y53" i="18"/>
  <c r="AC78" i="18"/>
  <c r="V49" i="18"/>
  <c r="Y61" i="18"/>
  <c r="AB54" i="18"/>
  <c r="AA53" i="18"/>
  <c r="V50" i="18"/>
  <c r="AC40" i="18"/>
  <c r="AC52" i="18"/>
  <c r="AA68" i="18"/>
  <c r="W60" i="18"/>
  <c r="V51" i="18"/>
  <c r="AA75" i="18"/>
  <c r="AB60" i="18"/>
  <c r="Y69" i="40"/>
  <c r="X60" i="40"/>
  <c r="AA60" i="40"/>
  <c r="AC64" i="40"/>
  <c r="AB54" i="40"/>
  <c r="AB77" i="40"/>
  <c r="V74" i="40"/>
  <c r="X49" i="40"/>
  <c r="AB39" i="40"/>
  <c r="AB56" i="40"/>
  <c r="AB49" i="40"/>
  <c r="V77" i="40"/>
  <c r="V78" i="40"/>
  <c r="AB78" i="40"/>
  <c r="Y8" i="40"/>
  <c r="AC28" i="40"/>
  <c r="Y30" i="40"/>
  <c r="X8" i="40"/>
  <c r="X32" i="40"/>
  <c r="X24" i="40"/>
  <c r="AA7" i="40"/>
  <c r="AA31" i="40"/>
  <c r="V8" i="40"/>
  <c r="V24" i="40"/>
  <c r="X16" i="40"/>
  <c r="W23" i="40"/>
  <c r="W15" i="40"/>
  <c r="V20" i="40"/>
  <c r="AA47" i="18"/>
  <c r="Y48" i="40"/>
  <c r="G55" i="41"/>
  <c r="CL81" i="58"/>
  <c r="CL83" i="58"/>
  <c r="CK81" i="58"/>
  <c r="CK83" i="58"/>
  <c r="Q79" i="18"/>
  <c r="T79" i="18"/>
  <c r="T80" i="18"/>
  <c r="S80" i="18"/>
  <c r="S81" i="18"/>
  <c r="P79" i="18"/>
  <c r="Q80" i="18"/>
  <c r="S79" i="18"/>
  <c r="Q81" i="18"/>
  <c r="P80" i="18"/>
  <c r="P81" i="18"/>
  <c r="T81" i="18"/>
  <c r="X81" i="18" l="1"/>
  <c r="W79" i="18"/>
  <c r="X79" i="18"/>
  <c r="W80" i="40"/>
  <c r="V81" i="18"/>
  <c r="X80" i="18"/>
  <c r="Y80" i="18"/>
  <c r="AA81" i="18"/>
  <c r="AA79" i="40"/>
  <c r="AA80" i="40"/>
  <c r="AA80" i="18"/>
  <c r="V79" i="18"/>
  <c r="W80" i="18"/>
  <c r="Y81" i="18"/>
  <c r="V79" i="40"/>
  <c r="V80" i="18"/>
  <c r="W79" i="40"/>
  <c r="W81" i="18"/>
  <c r="AA81" i="40"/>
  <c r="W81" i="40"/>
  <c r="V80" i="40"/>
  <c r="Y79" i="18"/>
  <c r="V81" i="40"/>
  <c r="AA79" i="18"/>
  <c r="BN3" i="21" l="1"/>
  <c r="BN44" i="21"/>
  <c r="BN85" i="21"/>
  <c r="BB85" i="21"/>
  <c r="BB44" i="21"/>
  <c r="BB3" i="21"/>
  <c r="AQ3" i="21"/>
  <c r="AQ44" i="21"/>
  <c r="AQ85" i="21"/>
  <c r="AC85" i="21"/>
  <c r="AC44" i="21"/>
  <c r="AC3" i="21"/>
  <c r="O3" i="21"/>
  <c r="O44" i="21"/>
  <c r="O85" i="21"/>
  <c r="A85" i="21"/>
  <c r="CD85" i="21" s="1"/>
  <c r="CE85" i="21" s="1"/>
  <c r="A44" i="21"/>
  <c r="CD44" i="21" s="1"/>
  <c r="CE44" i="21" s="1"/>
  <c r="A3" i="21"/>
  <c r="M46" i="18" l="1"/>
  <c r="J46" i="18"/>
  <c r="K46" i="18"/>
  <c r="H46" i="18"/>
  <c r="I46" i="18"/>
  <c r="H46" i="40"/>
  <c r="J47" i="40"/>
  <c r="K47" i="40"/>
  <c r="I47" i="40"/>
  <c r="M48" i="40"/>
  <c r="H47" i="40"/>
  <c r="K48" i="40"/>
  <c r="I48" i="40"/>
  <c r="K46" i="40"/>
  <c r="M47" i="40"/>
  <c r="M46" i="40"/>
  <c r="I46" i="40"/>
  <c r="J46" i="40"/>
  <c r="H48" i="40"/>
  <c r="J48" i="40"/>
  <c r="M48" i="18"/>
  <c r="K47" i="18"/>
  <c r="J47" i="18"/>
  <c r="I48" i="18"/>
  <c r="I47" i="18"/>
  <c r="H47" i="18"/>
  <c r="J48" i="18"/>
  <c r="M47" i="18"/>
  <c r="H48" i="18"/>
  <c r="K48" i="18"/>
  <c r="J81" i="21" l="1"/>
  <c r="Y81" i="21"/>
  <c r="X81" i="21"/>
  <c r="R82" i="21"/>
  <c r="Z82" i="21"/>
  <c r="BR81" i="21"/>
  <c r="BR82" i="21"/>
  <c r="BY81" i="21"/>
  <c r="AF82" i="21"/>
  <c r="K81" i="21"/>
  <c r="I81" i="21"/>
  <c r="AI81" i="21"/>
  <c r="BV82" i="21"/>
  <c r="BZ82" i="21"/>
  <c r="CA82" i="21"/>
  <c r="AE82" i="21"/>
  <c r="AG81" i="21"/>
  <c r="G81" i="21"/>
  <c r="H82" i="21"/>
  <c r="W81" i="21"/>
  <c r="C81" i="21"/>
  <c r="H81" i="21"/>
  <c r="S81" i="21"/>
  <c r="D82" i="21"/>
  <c r="V81" i="21"/>
  <c r="X82" i="21"/>
  <c r="BU81" i="21"/>
  <c r="BQ82" i="21"/>
  <c r="BU82" i="21"/>
  <c r="BX81" i="21"/>
  <c r="BY82" i="21"/>
  <c r="CB81" i="21"/>
  <c r="AI82" i="21"/>
  <c r="AG82" i="21"/>
  <c r="AH82" i="21"/>
  <c r="AH81" i="21"/>
  <c r="G82" i="21"/>
  <c r="C82" i="21"/>
  <c r="D81" i="21"/>
  <c r="Q81" i="21"/>
  <c r="K82" i="21"/>
  <c r="L82" i="21"/>
  <c r="U81" i="21"/>
  <c r="T81" i="21"/>
  <c r="W82" i="21"/>
  <c r="V82" i="21"/>
  <c r="BT81" i="21"/>
  <c r="BT82" i="21"/>
  <c r="BW81" i="21"/>
  <c r="BX82" i="21"/>
  <c r="CA81" i="21"/>
  <c r="E81" i="21"/>
  <c r="S82" i="21"/>
  <c r="Q82" i="21"/>
  <c r="Y82" i="21"/>
  <c r="L81" i="21"/>
  <c r="I82" i="21"/>
  <c r="J82" i="21"/>
  <c r="R81" i="21"/>
  <c r="Z81" i="21"/>
  <c r="U82" i="21"/>
  <c r="T82" i="21"/>
  <c r="BP81" i="21"/>
  <c r="BP82" i="21"/>
  <c r="BQ81" i="21"/>
  <c r="BS81" i="21"/>
  <c r="BS82" i="21"/>
  <c r="BV81" i="21"/>
  <c r="BZ81" i="21"/>
  <c r="BW82" i="21"/>
  <c r="CB82" i="21"/>
  <c r="F81" i="21"/>
  <c r="F82" i="21"/>
  <c r="E82" i="21"/>
  <c r="AF81" i="21"/>
  <c r="AE81" i="21"/>
  <c r="AP8" i="18"/>
  <c r="AP20" i="18"/>
  <c r="AP51" i="18"/>
  <c r="AL50" i="18"/>
  <c r="AP57" i="18"/>
  <c r="AK16" i="18"/>
  <c r="AN32" i="18"/>
  <c r="AK40" i="18"/>
  <c r="AK59" i="18"/>
  <c r="AN75" i="18"/>
  <c r="AP32" i="18"/>
  <c r="AL19" i="18"/>
  <c r="AP75" i="18"/>
  <c r="AN20" i="18"/>
  <c r="AK28" i="18"/>
  <c r="AN51" i="18"/>
  <c r="AL31" i="18"/>
  <c r="AN57" i="18"/>
  <c r="AK71" i="18"/>
  <c r="AL74" i="18"/>
  <c r="L47" i="40" l="1"/>
  <c r="L47" i="18"/>
  <c r="L46" i="18"/>
  <c r="L46" i="40"/>
  <c r="AO78" i="18"/>
  <c r="AO17" i="18"/>
  <c r="AO60" i="18"/>
  <c r="AO48" i="18"/>
  <c r="AO75" i="18"/>
  <c r="AO11" i="18"/>
  <c r="AO41" i="18"/>
  <c r="AO29" i="18"/>
  <c r="AO38" i="18"/>
  <c r="AO23" i="18"/>
  <c r="AO72" i="18"/>
  <c r="AK25" i="18"/>
  <c r="AK70" i="18"/>
  <c r="AL21" i="18"/>
  <c r="AN8" i="18"/>
  <c r="AK6" i="18"/>
  <c r="AK55" i="18"/>
  <c r="AK36" i="18"/>
  <c r="AK24" i="18"/>
  <c r="AK68" i="18"/>
  <c r="AL77" i="18"/>
  <c r="AL73" i="18"/>
  <c r="AK56" i="18"/>
  <c r="AK52" i="18"/>
  <c r="AK33" i="18"/>
  <c r="AK21" i="18"/>
  <c r="AK9" i="18"/>
  <c r="AK10" i="18"/>
  <c r="AL55" i="18"/>
  <c r="AL40" i="18"/>
  <c r="AP72" i="18"/>
  <c r="AL37" i="18"/>
  <c r="AL33" i="18"/>
  <c r="AP17" i="18"/>
  <c r="AL22" i="18"/>
  <c r="AL18" i="18"/>
  <c r="AK50" i="18"/>
  <c r="AK31" i="18"/>
  <c r="AK19" i="18"/>
  <c r="AK7" i="18"/>
  <c r="AN60" i="18"/>
  <c r="AL70" i="18"/>
  <c r="AN41" i="18"/>
  <c r="AN17" i="18"/>
  <c r="AN26" i="18"/>
  <c r="AP35" i="18"/>
  <c r="AP11" i="18"/>
  <c r="AK77" i="18"/>
  <c r="AK65" i="18"/>
  <c r="AN66" i="18"/>
  <c r="AN35" i="18"/>
  <c r="AN11" i="18"/>
  <c r="AL65" i="18"/>
  <c r="AL67" i="18"/>
  <c r="AK49" i="18"/>
  <c r="AK18" i="18"/>
  <c r="AL76" i="18"/>
  <c r="AK58" i="18"/>
  <c r="AL25" i="18"/>
  <c r="AP38" i="18"/>
  <c r="AL39" i="18"/>
  <c r="AK12" i="18"/>
  <c r="AK76" i="18"/>
  <c r="AK64" i="18"/>
  <c r="AP69" i="18"/>
  <c r="AL6" i="18"/>
  <c r="AL36" i="18"/>
  <c r="AL28" i="18"/>
  <c r="AL56" i="18"/>
  <c r="AL52" i="18"/>
  <c r="AP29" i="18"/>
  <c r="AL34" i="18"/>
  <c r="AL30" i="18"/>
  <c r="AP14" i="18"/>
  <c r="AK39" i="18"/>
  <c r="AK27" i="18"/>
  <c r="AK15" i="18"/>
  <c r="AP66" i="18"/>
  <c r="AL27" i="18"/>
  <c r="AK73" i="18"/>
  <c r="AL59" i="18"/>
  <c r="AK37" i="18"/>
  <c r="AK13" i="18"/>
  <c r="AK30" i="18"/>
  <c r="AL12" i="18"/>
  <c r="AP60" i="18"/>
  <c r="AP78" i="18"/>
  <c r="AL15" i="18"/>
  <c r="AL71" i="18"/>
  <c r="AK53" i="18"/>
  <c r="AK34" i="18"/>
  <c r="AK22" i="18"/>
  <c r="AL10" i="18"/>
  <c r="AL24" i="18"/>
  <c r="AL16" i="18"/>
  <c r="AL68" i="18"/>
  <c r="AL64" i="18"/>
  <c r="AN69" i="18"/>
  <c r="AK74" i="18"/>
  <c r="AP41" i="18"/>
  <c r="AL13" i="18"/>
  <c r="AL9" i="18"/>
  <c r="AL53" i="18"/>
  <c r="AL49" i="18"/>
  <c r="AP26" i="18"/>
  <c r="AN72" i="18"/>
  <c r="AL58" i="18"/>
  <c r="AN29" i="18"/>
  <c r="AN38" i="18"/>
  <c r="AN14" i="18"/>
  <c r="AP54" i="18"/>
  <c r="AP23" i="18"/>
  <c r="AL7" i="18"/>
  <c r="AN78" i="18"/>
  <c r="AK67" i="18"/>
  <c r="AN54" i="18"/>
  <c r="AN23" i="18"/>
  <c r="AK8" i="18" l="1"/>
  <c r="AL78" i="18"/>
  <c r="AK23" i="18"/>
  <c r="AK51" i="18"/>
  <c r="AL38" i="18"/>
  <c r="AL51" i="18"/>
  <c r="AL60" i="18"/>
  <c r="AL11" i="18"/>
  <c r="AK26" i="18"/>
  <c r="AK75" i="18"/>
  <c r="AL72" i="18"/>
  <c r="AK35" i="18"/>
  <c r="AK66" i="18"/>
  <c r="AO51" i="18"/>
  <c r="AO8" i="18"/>
  <c r="AK41" i="18"/>
  <c r="AO54" i="18"/>
  <c r="AO57" i="18"/>
  <c r="AL8" i="18"/>
  <c r="AK60" i="18"/>
  <c r="AL20" i="18"/>
  <c r="AL35" i="18"/>
  <c r="AL75" i="18"/>
  <c r="AK69" i="18"/>
  <c r="AL29" i="18"/>
  <c r="AK38" i="18"/>
  <c r="AL17" i="18"/>
  <c r="AL57" i="18"/>
  <c r="AK54" i="18"/>
  <c r="AK20" i="18"/>
  <c r="AK78" i="18"/>
  <c r="AO20" i="18"/>
  <c r="AK29" i="18"/>
  <c r="AL32" i="18"/>
  <c r="AO14" i="18"/>
  <c r="AL69" i="18"/>
  <c r="AK11" i="18"/>
  <c r="AL66" i="18"/>
  <c r="AK57" i="18"/>
  <c r="AL41" i="18"/>
  <c r="AL54" i="18"/>
  <c r="AL23" i="18"/>
  <c r="AK32" i="18"/>
  <c r="AL26" i="18"/>
  <c r="AO26" i="18"/>
  <c r="AL14" i="18"/>
  <c r="AK17" i="18"/>
  <c r="AK14" i="18"/>
  <c r="AO66" i="18"/>
  <c r="AO69" i="18"/>
  <c r="AO32" i="18"/>
  <c r="AO35" i="18"/>
  <c r="AK72" i="18"/>
  <c r="A85" i="19"/>
  <c r="AW85" i="19" s="1"/>
  <c r="AX85" i="19" s="1"/>
  <c r="E46" i="18" l="1"/>
  <c r="F46" i="18"/>
  <c r="C46" i="18"/>
  <c r="G46" i="18"/>
  <c r="D46" i="18"/>
  <c r="E46" i="40"/>
  <c r="G47" i="40"/>
  <c r="D48" i="40"/>
  <c r="G46" i="40"/>
  <c r="F46" i="40"/>
  <c r="D46" i="40"/>
  <c r="E47" i="40"/>
  <c r="C47" i="40"/>
  <c r="C46" i="40"/>
  <c r="D47" i="40"/>
  <c r="F47" i="40"/>
  <c r="F48" i="40"/>
  <c r="C48" i="40"/>
  <c r="G48" i="40"/>
  <c r="E48" i="18"/>
  <c r="D48" i="18"/>
  <c r="E47" i="18"/>
  <c r="G47" i="18"/>
  <c r="F48" i="18"/>
  <c r="C48" i="18"/>
  <c r="G48" i="18"/>
  <c r="D47" i="18"/>
  <c r="F47" i="18"/>
  <c r="C47" i="18"/>
  <c r="C55" i="41" l="1"/>
  <c r="G77" i="40" l="1"/>
  <c r="D77" i="40"/>
  <c r="G76" i="40"/>
  <c r="D76" i="40"/>
  <c r="G74" i="40"/>
  <c r="D74" i="40"/>
  <c r="G73" i="40"/>
  <c r="D73" i="40"/>
  <c r="G71" i="40"/>
  <c r="D71" i="40"/>
  <c r="G70" i="40"/>
  <c r="D70" i="40"/>
  <c r="G68" i="40"/>
  <c r="D67" i="40"/>
  <c r="G65" i="40"/>
  <c r="D64" i="40"/>
  <c r="G62" i="40"/>
  <c r="G59" i="40"/>
  <c r="D59" i="40"/>
  <c r="G58" i="40"/>
  <c r="D58" i="40"/>
  <c r="G56" i="40"/>
  <c r="D56" i="40"/>
  <c r="G55" i="40"/>
  <c r="D55" i="40"/>
  <c r="G53" i="40"/>
  <c r="D53" i="40"/>
  <c r="G52" i="40"/>
  <c r="D52" i="40"/>
  <c r="G50" i="40"/>
  <c r="D50" i="40"/>
  <c r="G49" i="40"/>
  <c r="D49" i="40"/>
  <c r="G40" i="40"/>
  <c r="D40" i="40"/>
  <c r="G39" i="40"/>
  <c r="D39" i="40"/>
  <c r="G37" i="40"/>
  <c r="D37" i="40"/>
  <c r="G36" i="40"/>
  <c r="D36" i="40"/>
  <c r="G34" i="40"/>
  <c r="D34" i="40"/>
  <c r="D33" i="40"/>
  <c r="G31" i="40"/>
  <c r="D31" i="40"/>
  <c r="G30" i="40"/>
  <c r="D30" i="40"/>
  <c r="G28" i="40"/>
  <c r="D28" i="40"/>
  <c r="G27" i="40"/>
  <c r="D27" i="40"/>
  <c r="G25" i="40"/>
  <c r="D25" i="40"/>
  <c r="G24" i="40"/>
  <c r="D24" i="40"/>
  <c r="G22" i="40"/>
  <c r="D22" i="40"/>
  <c r="G19" i="40"/>
  <c r="D19" i="40"/>
  <c r="G18" i="40"/>
  <c r="D18" i="40"/>
  <c r="G16" i="40"/>
  <c r="D16" i="40"/>
  <c r="G15" i="40"/>
  <c r="D15" i="40"/>
  <c r="G13" i="40"/>
  <c r="D13" i="40"/>
  <c r="G12" i="40"/>
  <c r="D12" i="40"/>
  <c r="G10" i="40"/>
  <c r="D10" i="40"/>
  <c r="G9" i="40"/>
  <c r="D9" i="40"/>
  <c r="D61" i="40"/>
  <c r="W82" i="19"/>
  <c r="M82" i="19"/>
  <c r="I81" i="19"/>
  <c r="D68" i="40"/>
  <c r="G67" i="40"/>
  <c r="D65" i="40"/>
  <c r="G64" i="40"/>
  <c r="D62" i="40"/>
  <c r="G61" i="40"/>
  <c r="V82" i="19"/>
  <c r="P82" i="19"/>
  <c r="D82" i="19"/>
  <c r="D81" i="19"/>
  <c r="AI85" i="19"/>
  <c r="AI3" i="19"/>
  <c r="R3" i="19"/>
  <c r="R85" i="19"/>
  <c r="A3" i="19"/>
  <c r="AQ3" i="18"/>
  <c r="AD3" i="18"/>
  <c r="N3" i="18"/>
  <c r="A3" i="18"/>
  <c r="E64" i="40" l="1"/>
  <c r="E77" i="40"/>
  <c r="H82" i="19"/>
  <c r="V81" i="19"/>
  <c r="P81" i="19"/>
  <c r="H81" i="19"/>
  <c r="AN81" i="19"/>
  <c r="AM82" i="19"/>
  <c r="AT81" i="19"/>
  <c r="F82" i="19"/>
  <c r="AH82" i="19"/>
  <c r="M81" i="19"/>
  <c r="J82" i="19"/>
  <c r="C81" i="19"/>
  <c r="J81" i="19"/>
  <c r="G81" i="19"/>
  <c r="U82" i="19"/>
  <c r="E82" i="19"/>
  <c r="G82" i="19"/>
  <c r="E81" i="19"/>
  <c r="D6" i="40"/>
  <c r="T81" i="19"/>
  <c r="D7" i="40"/>
  <c r="D80" i="40" s="1"/>
  <c r="T82" i="19"/>
  <c r="AT82" i="19"/>
  <c r="AO81" i="19"/>
  <c r="AS82" i="19"/>
  <c r="I82" i="19"/>
  <c r="F81" i="19"/>
  <c r="AQ81" i="19"/>
  <c r="AM81" i="19"/>
  <c r="AS81" i="19"/>
  <c r="AQ82" i="19"/>
  <c r="AU81" i="19"/>
  <c r="AR81" i="19"/>
  <c r="O81" i="19"/>
  <c r="O82" i="19"/>
  <c r="C82" i="19"/>
  <c r="W81" i="19"/>
  <c r="U81" i="19"/>
  <c r="N81" i="19"/>
  <c r="N82" i="19"/>
  <c r="AO82" i="19"/>
  <c r="AU82" i="19"/>
  <c r="AR82" i="19"/>
  <c r="AN82" i="19"/>
  <c r="E59" i="40"/>
  <c r="E30" i="40"/>
  <c r="E19" i="40"/>
  <c r="E74" i="40"/>
  <c r="E70" i="40"/>
  <c r="E22" i="40"/>
  <c r="E37" i="40"/>
  <c r="E36" i="40"/>
  <c r="E62" i="40"/>
  <c r="E61" i="40"/>
  <c r="E76" i="40"/>
  <c r="E73" i="40"/>
  <c r="E49" i="40"/>
  <c r="E71" i="40"/>
  <c r="E55" i="40"/>
  <c r="E67" i="40"/>
  <c r="E58" i="40"/>
  <c r="E24" i="40"/>
  <c r="C76" i="40"/>
  <c r="E40" i="40"/>
  <c r="E7" i="40"/>
  <c r="E13" i="40"/>
  <c r="E50" i="40"/>
  <c r="E10" i="40"/>
  <c r="C58" i="40"/>
  <c r="C59" i="40"/>
  <c r="G7" i="40"/>
  <c r="G80" i="40" s="1"/>
  <c r="D21" i="40"/>
  <c r="G21" i="40"/>
  <c r="E65" i="40"/>
  <c r="C74" i="40"/>
  <c r="C67" i="40"/>
  <c r="C77" i="40"/>
  <c r="C19" i="40"/>
  <c r="C24" i="40"/>
  <c r="C27" i="40"/>
  <c r="C33" i="40"/>
  <c r="C36" i="40"/>
  <c r="C39" i="40"/>
  <c r="C52" i="40"/>
  <c r="C55" i="40"/>
  <c r="C22" i="40"/>
  <c r="C25" i="40"/>
  <c r="C28" i="40"/>
  <c r="C34" i="40"/>
  <c r="C37" i="40"/>
  <c r="C40" i="40"/>
  <c r="C50" i="40"/>
  <c r="C53" i="40"/>
  <c r="C56" i="40"/>
  <c r="C71" i="40"/>
  <c r="C16" i="40"/>
  <c r="C64" i="40"/>
  <c r="C12" i="40"/>
  <c r="C68" i="40"/>
  <c r="C10" i="40"/>
  <c r="C15" i="40"/>
  <c r="C18" i="40"/>
  <c r="C65" i="40"/>
  <c r="C73" i="40"/>
  <c r="E15" i="40"/>
  <c r="E9" i="40"/>
  <c r="E25" i="40"/>
  <c r="E31" i="40"/>
  <c r="E56" i="40"/>
  <c r="E28" i="40"/>
  <c r="E53" i="40"/>
  <c r="E27" i="40"/>
  <c r="E39" i="40"/>
  <c r="E52" i="40"/>
  <c r="E34" i="40"/>
  <c r="E33" i="40"/>
  <c r="E68" i="40"/>
  <c r="E18" i="40"/>
  <c r="E6" i="40"/>
  <c r="E65" i="18"/>
  <c r="E73" i="18"/>
  <c r="G61" i="18"/>
  <c r="D62" i="18"/>
  <c r="G64" i="18"/>
  <c r="D9" i="18"/>
  <c r="G10" i="18"/>
  <c r="D15" i="18"/>
  <c r="G16" i="18"/>
  <c r="D21" i="18"/>
  <c r="G22" i="18"/>
  <c r="D27" i="18"/>
  <c r="G28" i="18"/>
  <c r="D33" i="18"/>
  <c r="D37" i="18"/>
  <c r="G39" i="18"/>
  <c r="D50" i="18"/>
  <c r="G52" i="18"/>
  <c r="D56" i="18"/>
  <c r="G58" i="18"/>
  <c r="D64" i="18"/>
  <c r="G65" i="18"/>
  <c r="D70" i="18"/>
  <c r="G71" i="18"/>
  <c r="D76" i="18"/>
  <c r="G77" i="18"/>
  <c r="AG11" i="18"/>
  <c r="E62" i="18"/>
  <c r="E77" i="18"/>
  <c r="D7" i="18"/>
  <c r="G9" i="18"/>
  <c r="D13" i="18"/>
  <c r="G15" i="18"/>
  <c r="D19" i="18"/>
  <c r="G21" i="18"/>
  <c r="D25" i="18"/>
  <c r="G27" i="18"/>
  <c r="D31" i="18"/>
  <c r="D36" i="18"/>
  <c r="G37" i="18"/>
  <c r="D49" i="18"/>
  <c r="G50" i="18"/>
  <c r="D55" i="18"/>
  <c r="G56" i="18"/>
  <c r="G62" i="18"/>
  <c r="G70" i="18"/>
  <c r="D74" i="18"/>
  <c r="G76" i="18"/>
  <c r="AG35" i="18"/>
  <c r="E24" i="18"/>
  <c r="E49" i="18"/>
  <c r="D68" i="18"/>
  <c r="E71" i="18"/>
  <c r="E9" i="18"/>
  <c r="D61" i="18"/>
  <c r="E67" i="18"/>
  <c r="E12" i="40"/>
  <c r="D6" i="18"/>
  <c r="G7" i="18"/>
  <c r="D12" i="18"/>
  <c r="G13" i="18"/>
  <c r="D18" i="18"/>
  <c r="G19" i="18"/>
  <c r="D24" i="18"/>
  <c r="G25" i="18"/>
  <c r="D30" i="18"/>
  <c r="G31" i="18"/>
  <c r="D34" i="18"/>
  <c r="G36" i="18"/>
  <c r="D40" i="18"/>
  <c r="G49" i="18"/>
  <c r="D53" i="18"/>
  <c r="G55" i="18"/>
  <c r="D59" i="18"/>
  <c r="E74" i="18"/>
  <c r="G68" i="18"/>
  <c r="D73" i="18"/>
  <c r="G74" i="18"/>
  <c r="AG75" i="18"/>
  <c r="AG14" i="18"/>
  <c r="AJ29" i="18"/>
  <c r="E15" i="18"/>
  <c r="E28" i="18"/>
  <c r="E34" i="18"/>
  <c r="E53" i="18"/>
  <c r="D65" i="18"/>
  <c r="G67" i="18"/>
  <c r="E61" i="18"/>
  <c r="E64" i="18"/>
  <c r="E70" i="18"/>
  <c r="E16" i="40"/>
  <c r="D10" i="18"/>
  <c r="G12" i="18"/>
  <c r="D16" i="18"/>
  <c r="G18" i="18"/>
  <c r="D22" i="18"/>
  <c r="G24" i="18"/>
  <c r="D28" i="18"/>
  <c r="G30" i="18"/>
  <c r="G34" i="18"/>
  <c r="D39" i="18"/>
  <c r="G40" i="18"/>
  <c r="D52" i="18"/>
  <c r="G53" i="18"/>
  <c r="D58" i="18"/>
  <c r="G59" i="18"/>
  <c r="D67" i="18"/>
  <c r="E68" i="18"/>
  <c r="D71" i="18"/>
  <c r="G73" i="18"/>
  <c r="D77" i="18"/>
  <c r="AG51" i="18"/>
  <c r="C13" i="40"/>
  <c r="AH14" i="18"/>
  <c r="AH60" i="18"/>
  <c r="AH72" i="18"/>
  <c r="G29" i="40"/>
  <c r="D35" i="40"/>
  <c r="D75" i="40"/>
  <c r="D14" i="40"/>
  <c r="C6" i="40"/>
  <c r="C31" i="40"/>
  <c r="C9" i="40"/>
  <c r="D51" i="40"/>
  <c r="C30" i="40"/>
  <c r="C56" i="41"/>
  <c r="C21" i="40"/>
  <c r="D32" i="40"/>
  <c r="C70" i="40"/>
  <c r="C49" i="40"/>
  <c r="D11" i="40"/>
  <c r="AY81" i="19" l="1"/>
  <c r="AY82" i="19"/>
  <c r="D79" i="40"/>
  <c r="C62" i="40"/>
  <c r="AH48" i="18"/>
  <c r="E48" i="40"/>
  <c r="G80" i="18"/>
  <c r="D80" i="18"/>
  <c r="D79" i="18"/>
  <c r="E80" i="40"/>
  <c r="AH32" i="18"/>
  <c r="C61" i="40"/>
  <c r="C79" i="40" s="1"/>
  <c r="AH38" i="18"/>
  <c r="AH41" i="18"/>
  <c r="D17" i="40"/>
  <c r="J83" i="36"/>
  <c r="E23" i="18"/>
  <c r="E57" i="40"/>
  <c r="E54" i="40"/>
  <c r="E51" i="40"/>
  <c r="I83" i="36"/>
  <c r="P83" i="36"/>
  <c r="F83" i="36"/>
  <c r="G83" i="36"/>
  <c r="V83" i="36"/>
  <c r="N83" i="36"/>
  <c r="U83" i="36"/>
  <c r="M83" i="36"/>
  <c r="AC83" i="36"/>
  <c r="O83" i="36"/>
  <c r="E83" i="36"/>
  <c r="H83" i="36"/>
  <c r="AP83" i="36"/>
  <c r="T83" i="36"/>
  <c r="D83" i="36"/>
  <c r="W83" i="36"/>
  <c r="C83" i="36"/>
  <c r="AQ83" i="19"/>
  <c r="AS83" i="19"/>
  <c r="D83" i="19"/>
  <c r="Q81" i="19"/>
  <c r="U83" i="19"/>
  <c r="J83" i="19"/>
  <c r="AN83" i="19"/>
  <c r="N83" i="19"/>
  <c r="G83" i="19"/>
  <c r="L82" i="19"/>
  <c r="K81" i="19"/>
  <c r="I83" i="19"/>
  <c r="H83" i="19"/>
  <c r="O83" i="19"/>
  <c r="C83" i="19"/>
  <c r="AR83" i="19"/>
  <c r="AM83" i="19"/>
  <c r="V83" i="19"/>
  <c r="F83" i="19"/>
  <c r="AO83" i="19"/>
  <c r="W83" i="19"/>
  <c r="M83" i="19"/>
  <c r="E83" i="19"/>
  <c r="P83" i="19"/>
  <c r="AT83" i="19"/>
  <c r="AU83" i="19"/>
  <c r="T83" i="19"/>
  <c r="L81" i="19"/>
  <c r="Q82" i="19"/>
  <c r="C7" i="40"/>
  <c r="K82" i="19"/>
  <c r="D66" i="40"/>
  <c r="E76" i="18"/>
  <c r="D72" i="40"/>
  <c r="D38" i="40"/>
  <c r="E72" i="18"/>
  <c r="E41" i="40"/>
  <c r="E50" i="18"/>
  <c r="E30" i="18"/>
  <c r="E13" i="18"/>
  <c r="G66" i="40"/>
  <c r="E26" i="40"/>
  <c r="G32" i="40"/>
  <c r="D63" i="40"/>
  <c r="D57" i="40"/>
  <c r="E78" i="40"/>
  <c r="D29" i="40"/>
  <c r="G75" i="40"/>
  <c r="G54" i="40"/>
  <c r="E60" i="40"/>
  <c r="E11" i="40"/>
  <c r="E14" i="40"/>
  <c r="G6" i="40"/>
  <c r="G14" i="40"/>
  <c r="AJ82" i="23"/>
  <c r="G6" i="18"/>
  <c r="D23" i="40"/>
  <c r="E21" i="40"/>
  <c r="E79" i="40" s="1"/>
  <c r="G72" i="40"/>
  <c r="G60" i="40"/>
  <c r="G11" i="40"/>
  <c r="G69" i="40"/>
  <c r="D41" i="40"/>
  <c r="G23" i="40"/>
  <c r="G17" i="40"/>
  <c r="G38" i="40"/>
  <c r="D60" i="40"/>
  <c r="D8" i="40"/>
  <c r="G51" i="40"/>
  <c r="D54" i="40"/>
  <c r="G63" i="40"/>
  <c r="D26" i="40"/>
  <c r="G78" i="40"/>
  <c r="G57" i="40"/>
  <c r="G20" i="40"/>
  <c r="E66" i="40"/>
  <c r="D20" i="40"/>
  <c r="E31" i="18"/>
  <c r="E55" i="18"/>
  <c r="E29" i="18"/>
  <c r="E25" i="18"/>
  <c r="E19" i="18"/>
  <c r="E40" i="18"/>
  <c r="E59" i="18"/>
  <c r="E56" i="18"/>
  <c r="E27" i="18"/>
  <c r="E6" i="18"/>
  <c r="E10" i="18"/>
  <c r="E39" i="18"/>
  <c r="D69" i="40"/>
  <c r="G41" i="40"/>
  <c r="E20" i="40"/>
  <c r="E69" i="40"/>
  <c r="D78" i="40"/>
  <c r="AH17" i="18"/>
  <c r="E18" i="18"/>
  <c r="E63" i="40"/>
  <c r="E52" i="18"/>
  <c r="E58" i="18"/>
  <c r="E21" i="18"/>
  <c r="E36" i="18"/>
  <c r="E37" i="18"/>
  <c r="E22" i="18"/>
  <c r="E38" i="40"/>
  <c r="E33" i="18"/>
  <c r="AH57" i="18"/>
  <c r="AH26" i="18"/>
  <c r="AH69" i="18"/>
  <c r="AH78" i="18"/>
  <c r="AH54" i="18"/>
  <c r="C25" i="18"/>
  <c r="C68" i="18"/>
  <c r="C70" i="18"/>
  <c r="C39" i="18"/>
  <c r="C12" i="18"/>
  <c r="D66" i="18"/>
  <c r="C21" i="18"/>
  <c r="C76" i="18"/>
  <c r="C55" i="18"/>
  <c r="D23" i="18"/>
  <c r="C27" i="18"/>
  <c r="G72" i="18"/>
  <c r="D17" i="18"/>
  <c r="C36" i="18"/>
  <c r="C9" i="18"/>
  <c r="C22" i="18"/>
  <c r="C64" i="18"/>
  <c r="C33" i="18"/>
  <c r="G57" i="18"/>
  <c r="G20" i="18"/>
  <c r="G41" i="18"/>
  <c r="C28" i="18"/>
  <c r="E14" i="18"/>
  <c r="D8" i="18"/>
  <c r="E78" i="18"/>
  <c r="AJ38" i="18"/>
  <c r="AF71" i="18"/>
  <c r="AF10" i="18"/>
  <c r="AG66" i="18"/>
  <c r="AF34" i="18"/>
  <c r="AF77" i="18"/>
  <c r="AF28" i="18"/>
  <c r="AF64" i="18"/>
  <c r="AF36" i="18"/>
  <c r="AF67" i="18"/>
  <c r="AF18" i="18"/>
  <c r="AF61" i="18"/>
  <c r="AJ14" i="18"/>
  <c r="AF13" i="18"/>
  <c r="AG29" i="18"/>
  <c r="AG17" i="18"/>
  <c r="AG72" i="18"/>
  <c r="AG60" i="18"/>
  <c r="AJ69" i="18"/>
  <c r="AJ17" i="18"/>
  <c r="AH66" i="18"/>
  <c r="D11" i="18"/>
  <c r="C74" i="18"/>
  <c r="D57" i="18"/>
  <c r="C30" i="18"/>
  <c r="D51" i="18"/>
  <c r="G60" i="18"/>
  <c r="D14" i="18"/>
  <c r="G75" i="18"/>
  <c r="G54" i="18"/>
  <c r="D26" i="18"/>
  <c r="G78" i="18"/>
  <c r="AF22" i="18"/>
  <c r="AJ72" i="18"/>
  <c r="AJ41" i="18"/>
  <c r="AF65" i="18"/>
  <c r="AG20" i="18"/>
  <c r="E16" i="18"/>
  <c r="C24" i="18"/>
  <c r="G17" i="18"/>
  <c r="C56" i="18"/>
  <c r="C10" i="18"/>
  <c r="G11" i="18"/>
  <c r="C31" i="18"/>
  <c r="G69" i="18"/>
  <c r="D35" i="18"/>
  <c r="E69" i="18"/>
  <c r="C13" i="18"/>
  <c r="AF33" i="18"/>
  <c r="AF27" i="18"/>
  <c r="AF62" i="18"/>
  <c r="AF7" i="18"/>
  <c r="AH63" i="18"/>
  <c r="AF58" i="18"/>
  <c r="AF49" i="18"/>
  <c r="AF31" i="18"/>
  <c r="AJ57" i="18"/>
  <c r="AF19" i="18"/>
  <c r="AG26" i="18"/>
  <c r="AG69" i="18"/>
  <c r="AG57" i="18"/>
  <c r="D72" i="18"/>
  <c r="D38" i="18"/>
  <c r="C49" i="18"/>
  <c r="C37" i="18"/>
  <c r="C71" i="18"/>
  <c r="C73" i="18"/>
  <c r="C15" i="18"/>
  <c r="C59" i="18"/>
  <c r="D32" i="18"/>
  <c r="C16" i="18"/>
  <c r="C19" i="18"/>
  <c r="C52" i="18"/>
  <c r="C18" i="18"/>
  <c r="G51" i="18"/>
  <c r="C61" i="18"/>
  <c r="C58" i="18"/>
  <c r="G38" i="18"/>
  <c r="C77" i="18"/>
  <c r="C67" i="18"/>
  <c r="C6" i="18"/>
  <c r="G8" i="18"/>
  <c r="D20" i="18"/>
  <c r="C40" i="18"/>
  <c r="E20" i="18"/>
  <c r="G29" i="18"/>
  <c r="D69" i="18"/>
  <c r="E66" i="18"/>
  <c r="D78" i="18"/>
  <c r="C7" i="18"/>
  <c r="AF56" i="18"/>
  <c r="AF12" i="18"/>
  <c r="AJ20" i="18"/>
  <c r="AF15" i="18"/>
  <c r="AG78" i="18"/>
  <c r="AG54" i="18"/>
  <c r="AJ32" i="18"/>
  <c r="AF53" i="18"/>
  <c r="AJ26" i="18"/>
  <c r="AF16" i="18"/>
  <c r="AF9" i="18"/>
  <c r="AF76" i="18"/>
  <c r="AF52" i="18"/>
  <c r="AF6" i="18"/>
  <c r="AF73" i="18"/>
  <c r="AG8" i="18"/>
  <c r="AF40" i="18"/>
  <c r="AG23" i="18"/>
  <c r="AH8" i="18"/>
  <c r="AG63" i="18"/>
  <c r="AJ23" i="18"/>
  <c r="AJ11" i="18"/>
  <c r="AJ78" i="18"/>
  <c r="AJ66" i="18"/>
  <c r="AJ54" i="18"/>
  <c r="AJ8" i="18"/>
  <c r="AH11" i="18"/>
  <c r="AJ35" i="18"/>
  <c r="G66" i="18"/>
  <c r="G32" i="18"/>
  <c r="G23" i="18"/>
  <c r="C50" i="18"/>
  <c r="C53" i="18"/>
  <c r="C62" i="18"/>
  <c r="C65" i="18"/>
  <c r="D41" i="18"/>
  <c r="D60" i="18"/>
  <c r="D29" i="18"/>
  <c r="D75" i="18"/>
  <c r="D54" i="18"/>
  <c r="G14" i="18"/>
  <c r="C34" i="18"/>
  <c r="G63" i="18"/>
  <c r="E63" i="18"/>
  <c r="E51" i="18"/>
  <c r="D63" i="18"/>
  <c r="AG41" i="18"/>
  <c r="AG32" i="18"/>
  <c r="AF74" i="18"/>
  <c r="AJ60" i="18"/>
  <c r="AF50" i="18"/>
  <c r="AG38" i="18"/>
  <c r="AF21" i="18"/>
  <c r="AF55" i="18"/>
  <c r="AH75" i="18"/>
  <c r="AF70" i="18"/>
  <c r="AH51" i="18"/>
  <c r="AF39" i="18"/>
  <c r="AH35" i="18"/>
  <c r="AF30" i="18"/>
  <c r="AF24" i="18"/>
  <c r="AF37" i="18"/>
  <c r="AF25" i="18"/>
  <c r="AF68" i="18"/>
  <c r="AH20" i="18"/>
  <c r="AF59" i="18"/>
  <c r="AJ75" i="18"/>
  <c r="AJ63" i="18"/>
  <c r="AJ51" i="18"/>
  <c r="E12" i="18"/>
  <c r="E7" i="18"/>
  <c r="AJ81" i="23"/>
  <c r="AC25" i="40"/>
  <c r="G26" i="40"/>
  <c r="G33" i="40"/>
  <c r="C20" i="40"/>
  <c r="D30" i="41" l="1"/>
  <c r="D29" i="41"/>
  <c r="AY83" i="19"/>
  <c r="E80" i="18"/>
  <c r="C80" i="40"/>
  <c r="E79" i="18"/>
  <c r="G79" i="40"/>
  <c r="C13" i="41"/>
  <c r="G8" i="41"/>
  <c r="G7" i="41"/>
  <c r="C8" i="41"/>
  <c r="C10" i="41"/>
  <c r="C14" i="41"/>
  <c r="C11" i="41"/>
  <c r="C54" i="41"/>
  <c r="AJ81" i="18"/>
  <c r="AF80" i="18"/>
  <c r="D81" i="18"/>
  <c r="AG81" i="18"/>
  <c r="C80" i="18"/>
  <c r="C79" i="18"/>
  <c r="AF79" i="18"/>
  <c r="D81" i="40"/>
  <c r="E32" i="40"/>
  <c r="E8" i="40"/>
  <c r="E75" i="40"/>
  <c r="C57" i="40"/>
  <c r="C63" i="40"/>
  <c r="C29" i="40"/>
  <c r="C78" i="40"/>
  <c r="C66" i="40"/>
  <c r="L83" i="36"/>
  <c r="Q83" i="36"/>
  <c r="K83" i="36"/>
  <c r="Q83" i="19"/>
  <c r="K83" i="19"/>
  <c r="C33" i="41" s="1"/>
  <c r="L83" i="19"/>
  <c r="AH81" i="19"/>
  <c r="E41" i="18"/>
  <c r="E72" i="40"/>
  <c r="E54" i="18"/>
  <c r="E35" i="40"/>
  <c r="E60" i="18"/>
  <c r="U24" i="40"/>
  <c r="C60" i="40"/>
  <c r="G8" i="40"/>
  <c r="U7" i="18"/>
  <c r="U80" i="18" s="1"/>
  <c r="U7" i="40"/>
  <c r="AC58" i="40"/>
  <c r="AC79" i="40" s="1"/>
  <c r="AC58" i="18"/>
  <c r="AC79" i="18" s="1"/>
  <c r="E38" i="18"/>
  <c r="E29" i="40"/>
  <c r="E11" i="18"/>
  <c r="AC7" i="40"/>
  <c r="AC80" i="40" s="1"/>
  <c r="AC7" i="18"/>
  <c r="E23" i="40"/>
  <c r="E17" i="40"/>
  <c r="C38" i="40"/>
  <c r="C11" i="40"/>
  <c r="E57" i="18"/>
  <c r="E32" i="18"/>
  <c r="E8" i="18"/>
  <c r="E17" i="18"/>
  <c r="C26" i="40"/>
  <c r="C14" i="40"/>
  <c r="C54" i="40"/>
  <c r="C75" i="40"/>
  <c r="C51" i="40"/>
  <c r="C17" i="40"/>
  <c r="C32" i="40"/>
  <c r="C35" i="40"/>
  <c r="C23" i="40"/>
  <c r="C69" i="40"/>
  <c r="C8" i="40"/>
  <c r="C72" i="40"/>
  <c r="C41" i="40"/>
  <c r="C20" i="18"/>
  <c r="C78" i="18"/>
  <c r="AF78" i="18"/>
  <c r="C38" i="18"/>
  <c r="C29" i="18"/>
  <c r="C14" i="18"/>
  <c r="AF75" i="18"/>
  <c r="C8" i="18"/>
  <c r="C26" i="18"/>
  <c r="AF26" i="18"/>
  <c r="C66" i="18"/>
  <c r="C69" i="18"/>
  <c r="G26" i="18"/>
  <c r="AF51" i="18"/>
  <c r="AF66" i="18"/>
  <c r="AF54" i="18"/>
  <c r="AF41" i="18"/>
  <c r="AF60" i="18"/>
  <c r="AF32" i="18"/>
  <c r="AH29" i="18"/>
  <c r="AH23" i="18"/>
  <c r="AF20" i="18"/>
  <c r="C41" i="18"/>
  <c r="AF72" i="18"/>
  <c r="AF63" i="18"/>
  <c r="AF8" i="18"/>
  <c r="AF17" i="18"/>
  <c r="E35" i="18"/>
  <c r="C23" i="18"/>
  <c r="E26" i="18"/>
  <c r="C17" i="18"/>
  <c r="C35" i="18"/>
  <c r="C60" i="18"/>
  <c r="C11" i="18"/>
  <c r="C75" i="18"/>
  <c r="C63" i="18"/>
  <c r="AF23" i="18"/>
  <c r="AF38" i="18"/>
  <c r="AF35" i="18"/>
  <c r="C54" i="18"/>
  <c r="AC26" i="40"/>
  <c r="AC25" i="18"/>
  <c r="AF29" i="18"/>
  <c r="AF14" i="18"/>
  <c r="C72" i="18"/>
  <c r="C57" i="18"/>
  <c r="C51" i="18"/>
  <c r="G33" i="18"/>
  <c r="G79" i="18" s="1"/>
  <c r="U26" i="40"/>
  <c r="U24" i="18"/>
  <c r="U79" i="18" s="1"/>
  <c r="AF57" i="18"/>
  <c r="AF11" i="18"/>
  <c r="AF69" i="18"/>
  <c r="E75" i="18"/>
  <c r="C32" i="18"/>
  <c r="G35" i="40"/>
  <c r="D34" i="41" l="1"/>
  <c r="D32" i="41"/>
  <c r="D33" i="41"/>
  <c r="C34" i="41"/>
  <c r="C32" i="41"/>
  <c r="E81" i="58"/>
  <c r="F81" i="58"/>
  <c r="F83" i="58"/>
  <c r="E83" i="58"/>
  <c r="E82" i="58"/>
  <c r="F82" i="58"/>
  <c r="C7" i="41"/>
  <c r="C12" i="41"/>
  <c r="D9" i="41"/>
  <c r="D12" i="41"/>
  <c r="D15" i="41"/>
  <c r="AH81" i="18"/>
  <c r="C81" i="18"/>
  <c r="AC80" i="18"/>
  <c r="AF81" i="18"/>
  <c r="E81" i="18"/>
  <c r="G81" i="40"/>
  <c r="E81" i="40"/>
  <c r="C81" i="40"/>
  <c r="AJ83" i="23"/>
  <c r="AH83" i="19"/>
  <c r="C29" i="41" s="1"/>
  <c r="U8" i="40"/>
  <c r="U8" i="18"/>
  <c r="AC60" i="40"/>
  <c r="AC60" i="18"/>
  <c r="AC8" i="18"/>
  <c r="AC8" i="40"/>
  <c r="AC26" i="18"/>
  <c r="U26" i="18"/>
  <c r="G35" i="18"/>
  <c r="G81" i="18" s="1"/>
  <c r="C30" i="41" l="1"/>
  <c r="C31" i="41"/>
  <c r="D31" i="41"/>
  <c r="G30" i="41"/>
  <c r="G29" i="41"/>
  <c r="G9" i="41"/>
  <c r="C9" i="41"/>
  <c r="AC81" i="40"/>
  <c r="AC81" i="18"/>
  <c r="U81" i="18"/>
  <c r="BF82" i="23"/>
  <c r="DY81" i="24"/>
  <c r="DY82" i="24"/>
  <c r="BF81" i="23"/>
  <c r="DX82" i="24" l="1"/>
  <c r="AX82" i="23"/>
  <c r="BB82" i="23"/>
  <c r="AX81" i="23"/>
  <c r="AY81" i="23"/>
  <c r="AZ81" i="23"/>
  <c r="BB81" i="23"/>
  <c r="AY82" i="23"/>
  <c r="AZ82" i="23"/>
  <c r="BD82" i="23"/>
  <c r="DS82" i="24"/>
  <c r="BG81" i="23"/>
  <c r="BG82" i="23"/>
  <c r="BE81" i="23"/>
  <c r="DW82" i="24"/>
  <c r="DZ81" i="24"/>
  <c r="DZ82" i="24"/>
  <c r="DT81" i="24"/>
  <c r="DQ81" i="24"/>
  <c r="DU82" i="24"/>
  <c r="DX81" i="24"/>
  <c r="BF83" i="23"/>
  <c r="DU81" i="24"/>
  <c r="DS81" i="24"/>
  <c r="BA81" i="23"/>
  <c r="DT82" i="24"/>
  <c r="DR81" i="24"/>
  <c r="DR82" i="24"/>
  <c r="BA82" i="23"/>
  <c r="DY83" i="24"/>
  <c r="DW81" i="24"/>
  <c r="DQ82" i="24"/>
  <c r="BD81" i="23"/>
  <c r="BE82" i="23"/>
  <c r="J12" i="18"/>
  <c r="J12" i="40"/>
  <c r="J55" i="18"/>
  <c r="J55" i="40"/>
  <c r="J52" i="18"/>
  <c r="J52" i="40"/>
  <c r="J65" i="18"/>
  <c r="J65" i="40"/>
  <c r="J37" i="18"/>
  <c r="J37" i="40"/>
  <c r="J24" i="18"/>
  <c r="J24" i="40"/>
  <c r="J67" i="18"/>
  <c r="J67" i="40"/>
  <c r="J77" i="18"/>
  <c r="J77" i="40"/>
  <c r="J74" i="18"/>
  <c r="J74" i="40"/>
  <c r="J16" i="18"/>
  <c r="J16" i="40"/>
  <c r="J27" i="18"/>
  <c r="J27" i="40"/>
  <c r="J28" i="18"/>
  <c r="J28" i="40"/>
  <c r="J56" i="18"/>
  <c r="J56" i="40"/>
  <c r="J40" i="18"/>
  <c r="J40" i="40"/>
  <c r="J25" i="18"/>
  <c r="J25" i="40"/>
  <c r="J10" i="18"/>
  <c r="J10" i="40"/>
  <c r="J53" i="18"/>
  <c r="J53" i="40"/>
  <c r="J34" i="18"/>
  <c r="J34" i="40"/>
  <c r="J68" i="18"/>
  <c r="J68" i="40"/>
  <c r="J9" i="18"/>
  <c r="J9" i="40"/>
  <c r="J36" i="18"/>
  <c r="J36" i="40"/>
  <c r="J39" i="18"/>
  <c r="J39" i="40"/>
  <c r="J70" i="18"/>
  <c r="J70" i="40"/>
  <c r="J33" i="18"/>
  <c r="J33" i="40"/>
  <c r="J30" i="18"/>
  <c r="J30" i="40"/>
  <c r="J6" i="18"/>
  <c r="J6" i="40"/>
  <c r="J71" i="18"/>
  <c r="J71" i="40"/>
  <c r="J73" i="18"/>
  <c r="J73" i="40"/>
  <c r="J49" i="18"/>
  <c r="J49" i="40"/>
  <c r="J76" i="18"/>
  <c r="J76" i="40"/>
  <c r="J21" i="18"/>
  <c r="J21" i="40"/>
  <c r="J19" i="18"/>
  <c r="J19" i="40"/>
  <c r="J31" i="18"/>
  <c r="J31" i="40"/>
  <c r="J58" i="18"/>
  <c r="J58" i="40"/>
  <c r="J64" i="18"/>
  <c r="J64" i="40"/>
  <c r="J18" i="18"/>
  <c r="J18" i="40"/>
  <c r="J50" i="18"/>
  <c r="J50" i="40"/>
  <c r="J7" i="18"/>
  <c r="J7" i="40"/>
  <c r="J15" i="18"/>
  <c r="J15" i="40"/>
  <c r="J22" i="18"/>
  <c r="J22" i="40"/>
  <c r="J13" i="18"/>
  <c r="J13" i="40"/>
  <c r="J59" i="18"/>
  <c r="J59" i="40"/>
  <c r="AM66" i="18"/>
  <c r="AM32" i="18"/>
  <c r="AM72" i="18"/>
  <c r="AM54" i="18"/>
  <c r="AM41" i="18"/>
  <c r="AM14" i="18"/>
  <c r="AM75" i="18"/>
  <c r="AM29" i="18"/>
  <c r="AM78" i="18"/>
  <c r="AM23" i="18"/>
  <c r="AM17" i="18"/>
  <c r="AM60" i="18"/>
  <c r="AM35" i="18"/>
  <c r="AM57" i="18"/>
  <c r="AM51" i="18"/>
  <c r="AM8" i="18"/>
  <c r="AM11" i="18"/>
  <c r="AM26" i="18"/>
  <c r="AM69" i="18"/>
  <c r="AM20" i="18"/>
  <c r="AM38" i="18"/>
  <c r="Z71" i="40"/>
  <c r="Z74" i="40"/>
  <c r="Z22" i="40"/>
  <c r="Z65" i="40"/>
  <c r="Z10" i="40"/>
  <c r="Z59" i="40"/>
  <c r="R22" i="40"/>
  <c r="R19" i="40"/>
  <c r="R16" i="40"/>
  <c r="R36" i="40"/>
  <c r="R13" i="40"/>
  <c r="R10" i="40"/>
  <c r="R50" i="40"/>
  <c r="R53" i="40"/>
  <c r="R56" i="40"/>
  <c r="R59" i="40"/>
  <c r="R62" i="40"/>
  <c r="R65" i="40"/>
  <c r="R68" i="40"/>
  <c r="R71" i="40"/>
  <c r="R74" i="40"/>
  <c r="R77" i="40"/>
  <c r="R30" i="40"/>
  <c r="R55" i="40"/>
  <c r="R34" i="40"/>
  <c r="R25" i="40"/>
  <c r="R31" i="40"/>
  <c r="R37" i="40"/>
  <c r="R18" i="40"/>
  <c r="R15" i="40"/>
  <c r="R12" i="40"/>
  <c r="R9" i="40"/>
  <c r="R49" i="40"/>
  <c r="R52" i="40"/>
  <c r="R58" i="40"/>
  <c r="R61" i="40"/>
  <c r="R64" i="40"/>
  <c r="R67" i="40"/>
  <c r="R70" i="40"/>
  <c r="R73" i="40"/>
  <c r="R76" i="40"/>
  <c r="R28" i="40"/>
  <c r="R33" i="40"/>
  <c r="R27" i="40"/>
  <c r="Z55" i="40"/>
  <c r="Z15" i="40"/>
  <c r="Z31" i="40"/>
  <c r="Z52" i="40"/>
  <c r="Z19" i="40"/>
  <c r="Z77" i="40"/>
  <c r="Z30" i="40"/>
  <c r="Z34" i="40"/>
  <c r="Z64" i="40"/>
  <c r="Z73" i="40"/>
  <c r="Z16" i="40"/>
  <c r="Z27" i="40"/>
  <c r="Z76" i="40"/>
  <c r="Z36" i="40"/>
  <c r="Z12" i="40"/>
  <c r="Z56" i="40"/>
  <c r="Z33" i="40"/>
  <c r="Z70" i="40"/>
  <c r="Z61" i="40"/>
  <c r="Z25" i="40"/>
  <c r="Z28" i="40"/>
  <c r="Z49" i="40"/>
  <c r="Z62" i="40"/>
  <c r="Z67" i="40"/>
  <c r="Z37" i="40"/>
  <c r="Z68" i="40"/>
  <c r="Z18" i="40"/>
  <c r="Z50" i="40"/>
  <c r="Z13" i="40"/>
  <c r="Z53" i="40"/>
  <c r="Z58" i="40"/>
  <c r="Z24" i="40"/>
  <c r="R24" i="40"/>
  <c r="DR83" i="24" l="1"/>
  <c r="DS83" i="24"/>
  <c r="DQ83" i="24"/>
  <c r="Z40" i="40"/>
  <c r="DV82" i="24"/>
  <c r="I51" i="41" s="1"/>
  <c r="R40" i="40"/>
  <c r="BC82" i="23"/>
  <c r="G45" i="41" s="1"/>
  <c r="BD83" i="23"/>
  <c r="DU83" i="24"/>
  <c r="DQ83" i="39"/>
  <c r="BE83" i="23"/>
  <c r="BG83" i="23"/>
  <c r="Z39" i="40"/>
  <c r="DV81" i="24"/>
  <c r="I44" i="41" s="1"/>
  <c r="DX83" i="24"/>
  <c r="AX83" i="23"/>
  <c r="AY83" i="23"/>
  <c r="BA83" i="23"/>
  <c r="BB83" i="23"/>
  <c r="DW83" i="24"/>
  <c r="R39" i="40"/>
  <c r="BC81" i="23"/>
  <c r="G47" i="41" s="1"/>
  <c r="AZ83" i="23"/>
  <c r="DT83" i="24"/>
  <c r="AX83" i="38"/>
  <c r="DZ83" i="24"/>
  <c r="Z6" i="40"/>
  <c r="R7" i="40"/>
  <c r="R6" i="40"/>
  <c r="Z9" i="40"/>
  <c r="Z7" i="40"/>
  <c r="Z21" i="40"/>
  <c r="R21" i="40"/>
  <c r="H25" i="40"/>
  <c r="I16" i="40"/>
  <c r="M24" i="18"/>
  <c r="M24" i="40"/>
  <c r="M52" i="18"/>
  <c r="M52" i="40"/>
  <c r="K18" i="40"/>
  <c r="K18" i="18"/>
  <c r="K49" i="18"/>
  <c r="K49" i="40"/>
  <c r="K15" i="18"/>
  <c r="K15" i="40"/>
  <c r="K52" i="40"/>
  <c r="K52" i="18"/>
  <c r="K58" i="18"/>
  <c r="K58" i="40"/>
  <c r="M67" i="40"/>
  <c r="M67" i="18"/>
  <c r="M33" i="40"/>
  <c r="M33" i="18"/>
  <c r="K16" i="18"/>
  <c r="K16" i="40"/>
  <c r="M50" i="40"/>
  <c r="M50" i="18"/>
  <c r="K68" i="18"/>
  <c r="K68" i="40"/>
  <c r="M77" i="40"/>
  <c r="M77" i="18"/>
  <c r="M19" i="18"/>
  <c r="M19" i="40"/>
  <c r="K10" i="18"/>
  <c r="K10" i="40"/>
  <c r="K40" i="18"/>
  <c r="K40" i="40"/>
  <c r="M56" i="40"/>
  <c r="M56" i="18"/>
  <c r="M16" i="18"/>
  <c r="M16" i="40"/>
  <c r="K50" i="18"/>
  <c r="K50" i="40"/>
  <c r="M59" i="18"/>
  <c r="M59" i="40"/>
  <c r="M28" i="18"/>
  <c r="M28" i="40"/>
  <c r="M37" i="18"/>
  <c r="M37" i="40"/>
  <c r="K28" i="18"/>
  <c r="K28" i="40"/>
  <c r="K37" i="18"/>
  <c r="K37" i="40"/>
  <c r="I19" i="18"/>
  <c r="I19" i="40"/>
  <c r="K12" i="18"/>
  <c r="K12" i="40"/>
  <c r="M15" i="18"/>
  <c r="M15" i="40"/>
  <c r="M12" i="18"/>
  <c r="M12" i="40"/>
  <c r="K70" i="40"/>
  <c r="K70" i="18"/>
  <c r="M58" i="18"/>
  <c r="M58" i="40"/>
  <c r="K33" i="18"/>
  <c r="K33" i="40"/>
  <c r="M6" i="18"/>
  <c r="M6" i="40"/>
  <c r="K30" i="18"/>
  <c r="K30" i="40"/>
  <c r="K6" i="18"/>
  <c r="K6" i="40"/>
  <c r="M13" i="18"/>
  <c r="M13" i="40"/>
  <c r="K53" i="18"/>
  <c r="K53" i="40"/>
  <c r="K59" i="18"/>
  <c r="K59" i="40"/>
  <c r="M68" i="18"/>
  <c r="M68" i="40"/>
  <c r="M71" i="18"/>
  <c r="M71" i="40"/>
  <c r="M21" i="18"/>
  <c r="M21" i="40"/>
  <c r="K21" i="18"/>
  <c r="K21" i="40"/>
  <c r="M34" i="18"/>
  <c r="M34" i="40"/>
  <c r="M25" i="18"/>
  <c r="M25" i="40"/>
  <c r="K24" i="18"/>
  <c r="K24" i="40"/>
  <c r="K25" i="18"/>
  <c r="K25" i="40"/>
  <c r="M9" i="18"/>
  <c r="M9" i="40"/>
  <c r="K39" i="40"/>
  <c r="K39" i="18"/>
  <c r="K55" i="18"/>
  <c r="K55" i="40"/>
  <c r="M70" i="18"/>
  <c r="M70" i="40"/>
  <c r="M30" i="18"/>
  <c r="M30" i="40"/>
  <c r="K64" i="40"/>
  <c r="K64" i="18"/>
  <c r="M73" i="40"/>
  <c r="M73" i="18"/>
  <c r="M27" i="18"/>
  <c r="M27" i="40"/>
  <c r="M64" i="18"/>
  <c r="M64" i="40"/>
  <c r="M22" i="18"/>
  <c r="M22" i="40"/>
  <c r="M36" i="18"/>
  <c r="M36" i="40"/>
  <c r="K27" i="40"/>
  <c r="K27" i="18"/>
  <c r="K65" i="18"/>
  <c r="K65" i="40"/>
  <c r="M74" i="40"/>
  <c r="M74" i="18"/>
  <c r="K13" i="18"/>
  <c r="K13" i="40"/>
  <c r="M53" i="18"/>
  <c r="M53" i="40"/>
  <c r="K71" i="40"/>
  <c r="K71" i="18"/>
  <c r="K74" i="40"/>
  <c r="K74" i="18"/>
  <c r="K34" i="18"/>
  <c r="K34" i="40"/>
  <c r="M18" i="18"/>
  <c r="M18" i="40"/>
  <c r="K9" i="18"/>
  <c r="K9" i="40"/>
  <c r="M39" i="40"/>
  <c r="M39" i="18"/>
  <c r="M49" i="18"/>
  <c r="M49" i="40"/>
  <c r="M55" i="40"/>
  <c r="M55" i="18"/>
  <c r="K22" i="40"/>
  <c r="K22" i="18"/>
  <c r="K36" i="40"/>
  <c r="K36" i="18"/>
  <c r="K73" i="40"/>
  <c r="K73" i="18"/>
  <c r="K76" i="40"/>
  <c r="K76" i="18"/>
  <c r="K67" i="18"/>
  <c r="K67" i="40"/>
  <c r="M76" i="18"/>
  <c r="M76" i="40"/>
  <c r="K77" i="18"/>
  <c r="K77" i="40"/>
  <c r="M10" i="18"/>
  <c r="M10" i="40"/>
  <c r="K56" i="40"/>
  <c r="K56" i="18"/>
  <c r="M65" i="40"/>
  <c r="M65" i="18"/>
  <c r="K19" i="18"/>
  <c r="K19" i="40"/>
  <c r="M40" i="18"/>
  <c r="M40" i="40"/>
  <c r="M7" i="18"/>
  <c r="M7" i="40"/>
  <c r="K31" i="40"/>
  <c r="K31" i="18"/>
  <c r="K7" i="40"/>
  <c r="K7" i="18"/>
  <c r="M31" i="18"/>
  <c r="M31" i="40"/>
  <c r="J26" i="18"/>
  <c r="J26" i="40"/>
  <c r="J14" i="18"/>
  <c r="J14" i="40"/>
  <c r="J38" i="18"/>
  <c r="J38" i="40"/>
  <c r="J8" i="18"/>
  <c r="J8" i="40"/>
  <c r="J32" i="18"/>
  <c r="J32" i="40"/>
  <c r="J75" i="18"/>
  <c r="J75" i="40"/>
  <c r="J20" i="18"/>
  <c r="J20" i="40"/>
  <c r="J35" i="18"/>
  <c r="J35" i="40"/>
  <c r="J69" i="18"/>
  <c r="J69" i="40"/>
  <c r="J60" i="18"/>
  <c r="J60" i="40"/>
  <c r="J29" i="18"/>
  <c r="J29" i="40"/>
  <c r="J57" i="18"/>
  <c r="J57" i="40"/>
  <c r="J72" i="18"/>
  <c r="J72" i="40"/>
  <c r="J41" i="18"/>
  <c r="J41" i="40"/>
  <c r="J11" i="18"/>
  <c r="J11" i="40"/>
  <c r="J17" i="18"/>
  <c r="J17" i="40"/>
  <c r="J78" i="18"/>
  <c r="J78" i="40"/>
  <c r="J54" i="18"/>
  <c r="J54" i="40"/>
  <c r="J66" i="18"/>
  <c r="J66" i="40"/>
  <c r="J23" i="18"/>
  <c r="J23" i="40"/>
  <c r="J51" i="18"/>
  <c r="J51" i="40"/>
  <c r="Z53" i="18"/>
  <c r="Z18" i="18"/>
  <c r="Z67" i="18"/>
  <c r="Z49" i="18"/>
  <c r="Z61" i="18"/>
  <c r="Z21" i="18"/>
  <c r="Z36" i="18"/>
  <c r="Z77" i="18"/>
  <c r="Z40" i="18"/>
  <c r="Z55" i="18"/>
  <c r="R29" i="40"/>
  <c r="R27" i="18"/>
  <c r="R78" i="40"/>
  <c r="R76" i="18"/>
  <c r="R70" i="18"/>
  <c r="R66" i="40"/>
  <c r="R64" i="18"/>
  <c r="R58" i="18"/>
  <c r="R51" i="40"/>
  <c r="R49" i="18"/>
  <c r="R6" i="18"/>
  <c r="R14" i="40"/>
  <c r="R12" i="18"/>
  <c r="R37" i="18"/>
  <c r="R31" i="18"/>
  <c r="R77" i="18"/>
  <c r="R65" i="18"/>
  <c r="R53" i="18"/>
  <c r="R10" i="18"/>
  <c r="R16" i="18"/>
  <c r="Z10" i="18"/>
  <c r="Z65" i="18"/>
  <c r="AU29" i="18"/>
  <c r="AU51" i="18"/>
  <c r="BC38" i="18"/>
  <c r="BC75" i="18"/>
  <c r="BC41" i="18"/>
  <c r="AU35" i="18"/>
  <c r="AU57" i="18"/>
  <c r="BC69" i="18"/>
  <c r="BC20" i="18"/>
  <c r="BC23" i="18"/>
  <c r="R26" i="40"/>
  <c r="R24" i="18"/>
  <c r="Z39" i="18"/>
  <c r="Z72" i="40"/>
  <c r="Z70" i="18"/>
  <c r="Z12" i="18"/>
  <c r="Z27" i="18"/>
  <c r="Z73" i="18"/>
  <c r="Z34" i="18"/>
  <c r="Z31" i="18"/>
  <c r="R28" i="18"/>
  <c r="R25" i="18"/>
  <c r="R55" i="18"/>
  <c r="R74" i="18"/>
  <c r="R62" i="18"/>
  <c r="R50" i="18"/>
  <c r="R13" i="18"/>
  <c r="R19" i="18"/>
  <c r="AU72" i="18"/>
  <c r="AU17" i="18"/>
  <c r="AU32" i="18"/>
  <c r="BC14" i="18"/>
  <c r="BC72" i="18"/>
  <c r="BC17" i="18"/>
  <c r="AU78" i="18"/>
  <c r="AU23" i="18"/>
  <c r="AU38" i="18"/>
  <c r="BC57" i="18"/>
  <c r="BC63" i="18"/>
  <c r="BC60" i="18"/>
  <c r="Z24" i="18"/>
  <c r="Z13" i="18"/>
  <c r="Z68" i="18"/>
  <c r="Z62" i="18"/>
  <c r="Z28" i="18"/>
  <c r="Z35" i="40"/>
  <c r="Z33" i="18"/>
  <c r="Z7" i="18"/>
  <c r="Z76" i="18"/>
  <c r="Z32" i="40"/>
  <c r="Z30" i="18"/>
  <c r="Z52" i="18"/>
  <c r="Z15" i="18"/>
  <c r="R35" i="40"/>
  <c r="R33" i="18"/>
  <c r="R75" i="40"/>
  <c r="R73" i="18"/>
  <c r="R67" i="18"/>
  <c r="R63" i="40"/>
  <c r="R61" i="18"/>
  <c r="R54" i="40"/>
  <c r="R52" i="18"/>
  <c r="R39" i="18"/>
  <c r="R11" i="40"/>
  <c r="R9" i="18"/>
  <c r="R17" i="40"/>
  <c r="R15" i="18"/>
  <c r="R21" i="18"/>
  <c r="R34" i="18"/>
  <c r="R71" i="18"/>
  <c r="R59" i="18"/>
  <c r="R40" i="18"/>
  <c r="R22" i="18"/>
  <c r="Z59" i="18"/>
  <c r="Z74" i="18"/>
  <c r="AU60" i="18"/>
  <c r="AU75" i="18"/>
  <c r="AU20" i="18"/>
  <c r="BC32" i="18"/>
  <c r="BC35" i="18"/>
  <c r="AU66" i="18"/>
  <c r="AU11" i="18"/>
  <c r="AU26" i="18"/>
  <c r="BC26" i="18"/>
  <c r="BC66" i="18"/>
  <c r="BC29" i="18"/>
  <c r="Z58" i="18"/>
  <c r="Z9" i="18"/>
  <c r="Z50" i="18"/>
  <c r="Z37" i="18"/>
  <c r="Z25" i="18"/>
  <c r="Z56" i="18"/>
  <c r="Z16" i="18"/>
  <c r="Z64" i="18"/>
  <c r="Z19" i="18"/>
  <c r="Z6" i="18"/>
  <c r="R18" i="18"/>
  <c r="R30" i="18"/>
  <c r="R68" i="18"/>
  <c r="R56" i="18"/>
  <c r="R7" i="18"/>
  <c r="R36" i="18"/>
  <c r="Z22" i="18"/>
  <c r="Z71" i="18"/>
  <c r="AU41" i="18"/>
  <c r="AU63" i="18"/>
  <c r="AU8" i="18"/>
  <c r="BC8" i="18"/>
  <c r="BC78" i="18"/>
  <c r="BC11" i="18"/>
  <c r="AU54" i="18"/>
  <c r="AU69" i="18"/>
  <c r="AU14" i="18"/>
  <c r="BC51" i="18"/>
  <c r="BC54" i="18"/>
  <c r="Z60" i="40"/>
  <c r="Z11" i="40"/>
  <c r="Z66" i="40"/>
  <c r="R20" i="40"/>
  <c r="R72" i="40"/>
  <c r="R60" i="40"/>
  <c r="Z75" i="40"/>
  <c r="Z20" i="40"/>
  <c r="Z69" i="40"/>
  <c r="Z63" i="40"/>
  <c r="Z26" i="40"/>
  <c r="R69" i="40"/>
  <c r="Z51" i="40"/>
  <c r="R32" i="40"/>
  <c r="R38" i="40"/>
  <c r="R57" i="40"/>
  <c r="Z38" i="40"/>
  <c r="Z57" i="40"/>
  <c r="Z14" i="40"/>
  <c r="Z29" i="40"/>
  <c r="Z54" i="40"/>
  <c r="Z17" i="40"/>
  <c r="Z78" i="40"/>
  <c r="I45" i="41" l="1"/>
  <c r="G44" i="41"/>
  <c r="I47" i="41"/>
  <c r="G48" i="41"/>
  <c r="G51" i="41"/>
  <c r="I50" i="41"/>
  <c r="J41" i="41"/>
  <c r="J42" i="41"/>
  <c r="H41" i="41"/>
  <c r="H42" i="41"/>
  <c r="G50" i="41"/>
  <c r="I48" i="41"/>
  <c r="R79" i="40"/>
  <c r="R80" i="40"/>
  <c r="J18" i="41"/>
  <c r="Z80" i="40"/>
  <c r="I7" i="41"/>
  <c r="I8" i="41"/>
  <c r="R80" i="18"/>
  <c r="AU81" i="18"/>
  <c r="R79" i="18"/>
  <c r="BC81" i="18"/>
  <c r="Z79" i="18"/>
  <c r="Z80" i="18"/>
  <c r="Z79" i="40"/>
  <c r="R41" i="40"/>
  <c r="BC83" i="23"/>
  <c r="G43" i="41" s="1"/>
  <c r="N82" i="21"/>
  <c r="AE83" i="21"/>
  <c r="R83" i="21"/>
  <c r="AA81" i="21"/>
  <c r="Z83" i="21"/>
  <c r="Z41" i="40"/>
  <c r="DV83" i="24"/>
  <c r="I43" i="41" s="1"/>
  <c r="C83" i="21"/>
  <c r="M81" i="21"/>
  <c r="AJ81" i="21"/>
  <c r="AB81" i="21"/>
  <c r="Q83" i="21"/>
  <c r="AF81" i="19"/>
  <c r="AF82" i="19"/>
  <c r="R8" i="40"/>
  <c r="Z8" i="40"/>
  <c r="Z23" i="40"/>
  <c r="R23" i="40"/>
  <c r="L25" i="40"/>
  <c r="D83" i="21"/>
  <c r="H25" i="18"/>
  <c r="I16" i="18"/>
  <c r="V83" i="21"/>
  <c r="L22" i="18"/>
  <c r="L22" i="40"/>
  <c r="L49" i="40"/>
  <c r="L49" i="18"/>
  <c r="I65" i="40"/>
  <c r="I65" i="18"/>
  <c r="L40" i="18"/>
  <c r="L40" i="40"/>
  <c r="I31" i="18"/>
  <c r="I31" i="40"/>
  <c r="L37" i="18"/>
  <c r="L37" i="40"/>
  <c r="K38" i="40"/>
  <c r="K38" i="18"/>
  <c r="I70" i="40"/>
  <c r="I70" i="18"/>
  <c r="M57" i="40"/>
  <c r="M57" i="18"/>
  <c r="K11" i="18"/>
  <c r="K11" i="40"/>
  <c r="M20" i="40"/>
  <c r="M20" i="18"/>
  <c r="H70" i="40"/>
  <c r="H70" i="18"/>
  <c r="L6" i="18"/>
  <c r="L6" i="40"/>
  <c r="L56" i="18"/>
  <c r="L56" i="40"/>
  <c r="I53" i="40"/>
  <c r="I53" i="18"/>
  <c r="M29" i="40"/>
  <c r="M29" i="18"/>
  <c r="M32" i="40"/>
  <c r="M32" i="18"/>
  <c r="M72" i="40"/>
  <c r="M72" i="18"/>
  <c r="I30" i="18"/>
  <c r="I30" i="40"/>
  <c r="M11" i="40"/>
  <c r="M11" i="18"/>
  <c r="H10" i="18"/>
  <c r="H10" i="40"/>
  <c r="H50" i="40"/>
  <c r="H50" i="18"/>
  <c r="H21" i="40"/>
  <c r="H21" i="18"/>
  <c r="I50" i="18"/>
  <c r="I50" i="40"/>
  <c r="M23" i="18"/>
  <c r="M23" i="40"/>
  <c r="L30" i="40"/>
  <c r="L30" i="18"/>
  <c r="I67" i="18"/>
  <c r="I67" i="40"/>
  <c r="L21" i="40"/>
  <c r="L21" i="18"/>
  <c r="I73" i="40"/>
  <c r="I73" i="18"/>
  <c r="L58" i="18"/>
  <c r="L58" i="40"/>
  <c r="I33" i="18"/>
  <c r="I33" i="40"/>
  <c r="H55" i="18"/>
  <c r="H55" i="40"/>
  <c r="H13" i="40"/>
  <c r="H13" i="18"/>
  <c r="I18" i="18"/>
  <c r="I18" i="40"/>
  <c r="H22" i="18"/>
  <c r="H22" i="40"/>
  <c r="H27" i="18"/>
  <c r="H27" i="40"/>
  <c r="H33" i="18"/>
  <c r="H33" i="40"/>
  <c r="L73" i="40"/>
  <c r="L73" i="18"/>
  <c r="L59" i="18"/>
  <c r="L59" i="40"/>
  <c r="L16" i="18"/>
  <c r="L16" i="40"/>
  <c r="M69" i="18"/>
  <c r="M69" i="40"/>
  <c r="K60" i="40"/>
  <c r="K60" i="18"/>
  <c r="I36" i="18"/>
  <c r="I36" i="40"/>
  <c r="K20" i="18"/>
  <c r="K20" i="40"/>
  <c r="H53" i="18"/>
  <c r="H53" i="40"/>
  <c r="H12" i="18"/>
  <c r="H12" i="40"/>
  <c r="H24" i="18"/>
  <c r="H24" i="40"/>
  <c r="L68" i="40"/>
  <c r="L68" i="18"/>
  <c r="I74" i="18"/>
  <c r="I74" i="40"/>
  <c r="I56" i="18"/>
  <c r="I56" i="40"/>
  <c r="L65" i="40"/>
  <c r="L65" i="18"/>
  <c r="L15" i="18"/>
  <c r="L15" i="40"/>
  <c r="M78" i="18"/>
  <c r="M78" i="40"/>
  <c r="K69" i="18"/>
  <c r="K69" i="40"/>
  <c r="I49" i="40"/>
  <c r="I49" i="18"/>
  <c r="L76" i="40"/>
  <c r="L76" i="18"/>
  <c r="M41" i="18"/>
  <c r="M41" i="40"/>
  <c r="H62" i="18"/>
  <c r="L67" i="18"/>
  <c r="L67" i="40"/>
  <c r="L77" i="18"/>
  <c r="L77" i="40"/>
  <c r="M66" i="18"/>
  <c r="M66" i="40"/>
  <c r="L64" i="40"/>
  <c r="L64" i="18"/>
  <c r="H67" i="18"/>
  <c r="H67" i="40"/>
  <c r="K57" i="40"/>
  <c r="K57" i="18"/>
  <c r="K41" i="18"/>
  <c r="K41" i="40"/>
  <c r="I25" i="18"/>
  <c r="I25" i="40"/>
  <c r="L24" i="18"/>
  <c r="L24" i="40"/>
  <c r="L55" i="40"/>
  <c r="L55" i="18"/>
  <c r="L18" i="18"/>
  <c r="L18" i="40"/>
  <c r="L28" i="18"/>
  <c r="L28" i="40"/>
  <c r="L19" i="40"/>
  <c r="L19" i="18"/>
  <c r="I9" i="40"/>
  <c r="I9" i="18"/>
  <c r="K8" i="18"/>
  <c r="K8" i="40"/>
  <c r="K32" i="18"/>
  <c r="K32" i="40"/>
  <c r="L23" i="18"/>
  <c r="L23" i="40"/>
  <c r="L9" i="40"/>
  <c r="L9" i="18"/>
  <c r="K72" i="40"/>
  <c r="K72" i="18"/>
  <c r="M14" i="18"/>
  <c r="M14" i="40"/>
  <c r="H73" i="40"/>
  <c r="H73" i="18"/>
  <c r="H39" i="40"/>
  <c r="H39" i="18"/>
  <c r="L33" i="18"/>
  <c r="L33" i="40"/>
  <c r="I77" i="40"/>
  <c r="I77" i="18"/>
  <c r="L13" i="18"/>
  <c r="L13" i="40"/>
  <c r="I61" i="18"/>
  <c r="M35" i="40"/>
  <c r="M35" i="18"/>
  <c r="K51" i="40"/>
  <c r="K51" i="18"/>
  <c r="I27" i="40"/>
  <c r="I27" i="18"/>
  <c r="H7" i="18"/>
  <c r="H7" i="40"/>
  <c r="H15" i="18"/>
  <c r="H15" i="40"/>
  <c r="M26" i="18"/>
  <c r="M26" i="40"/>
  <c r="I40" i="40"/>
  <c r="I40" i="18"/>
  <c r="L36" i="40"/>
  <c r="L36" i="18"/>
  <c r="L34" i="18"/>
  <c r="L34" i="40"/>
  <c r="I37" i="18"/>
  <c r="I37" i="40"/>
  <c r="K78" i="40"/>
  <c r="K78" i="18"/>
  <c r="H76" i="40"/>
  <c r="H76" i="18"/>
  <c r="I15" i="18"/>
  <c r="I15" i="40"/>
  <c r="H19" i="18"/>
  <c r="H19" i="40"/>
  <c r="L27" i="18"/>
  <c r="L27" i="40"/>
  <c r="K29" i="40"/>
  <c r="K29" i="18"/>
  <c r="I58" i="40"/>
  <c r="I58" i="18"/>
  <c r="L52" i="18"/>
  <c r="L52" i="40"/>
  <c r="H37" i="40"/>
  <c r="H37" i="18"/>
  <c r="H58" i="18"/>
  <c r="H58" i="40"/>
  <c r="H77" i="40"/>
  <c r="H77" i="18"/>
  <c r="H18" i="18"/>
  <c r="H18" i="40"/>
  <c r="H40" i="40"/>
  <c r="H40" i="18"/>
  <c r="I24" i="40"/>
  <c r="I24" i="18"/>
  <c r="K26" i="40"/>
  <c r="K26" i="18"/>
  <c r="I71" i="40"/>
  <c r="I71" i="18"/>
  <c r="L53" i="18"/>
  <c r="L53" i="40"/>
  <c r="M8" i="40"/>
  <c r="M8" i="18"/>
  <c r="I76" i="40"/>
  <c r="I76" i="18"/>
  <c r="K35" i="18"/>
  <c r="K35" i="40"/>
  <c r="M60" i="18"/>
  <c r="M60" i="40"/>
  <c r="I39" i="18"/>
  <c r="I39" i="40"/>
  <c r="M17" i="40"/>
  <c r="M17" i="18"/>
  <c r="K14" i="18"/>
  <c r="K14" i="40"/>
  <c r="H65" i="40"/>
  <c r="H65" i="18"/>
  <c r="H30" i="40"/>
  <c r="H30" i="18"/>
  <c r="I59" i="18"/>
  <c r="I59" i="40"/>
  <c r="I68" i="40"/>
  <c r="I68" i="18"/>
  <c r="I12" i="18"/>
  <c r="I12" i="40"/>
  <c r="I55" i="18"/>
  <c r="I55" i="40"/>
  <c r="L70" i="40"/>
  <c r="L70" i="18"/>
  <c r="I64" i="18"/>
  <c r="I64" i="40"/>
  <c r="K54" i="18"/>
  <c r="K54" i="40"/>
  <c r="K17" i="18"/>
  <c r="K17" i="40"/>
  <c r="I6" i="40"/>
  <c r="I6" i="18"/>
  <c r="M54" i="18"/>
  <c r="M54" i="40"/>
  <c r="H28" i="18"/>
  <c r="H28" i="40"/>
  <c r="L12" i="40"/>
  <c r="L12" i="18"/>
  <c r="I28" i="18"/>
  <c r="I28" i="40"/>
  <c r="L7" i="18"/>
  <c r="L7" i="40"/>
  <c r="L39" i="18"/>
  <c r="L39" i="40"/>
  <c r="I52" i="18"/>
  <c r="I52" i="40"/>
  <c r="K75" i="18"/>
  <c r="K75" i="40"/>
  <c r="M51" i="40"/>
  <c r="M51" i="18"/>
  <c r="H49" i="18"/>
  <c r="H49" i="40"/>
  <c r="H6" i="18"/>
  <c r="H6" i="40"/>
  <c r="H9" i="40"/>
  <c r="H9" i="18"/>
  <c r="I62" i="18"/>
  <c r="M38" i="18"/>
  <c r="M38" i="40"/>
  <c r="M75" i="40"/>
  <c r="M75" i="18"/>
  <c r="K66" i="18"/>
  <c r="K66" i="40"/>
  <c r="H34" i="18"/>
  <c r="H34" i="40"/>
  <c r="H64" i="18"/>
  <c r="H64" i="40"/>
  <c r="I13" i="18"/>
  <c r="I13" i="40"/>
  <c r="K23" i="40"/>
  <c r="K23" i="18"/>
  <c r="L74" i="18"/>
  <c r="L74" i="40"/>
  <c r="I34" i="40"/>
  <c r="I34" i="18"/>
  <c r="L10" i="40"/>
  <c r="L10" i="18"/>
  <c r="H52" i="18"/>
  <c r="H52" i="40"/>
  <c r="H16" i="18"/>
  <c r="H16" i="40"/>
  <c r="H36" i="18"/>
  <c r="H36" i="40"/>
  <c r="L50" i="40"/>
  <c r="L50" i="18"/>
  <c r="L71" i="18"/>
  <c r="L71" i="40"/>
  <c r="I7" i="40"/>
  <c r="I7" i="18"/>
  <c r="I21" i="18"/>
  <c r="I21" i="40"/>
  <c r="I10" i="18"/>
  <c r="I10" i="40"/>
  <c r="H61" i="18"/>
  <c r="H74" i="40"/>
  <c r="H74" i="18"/>
  <c r="H56" i="18"/>
  <c r="H56" i="40"/>
  <c r="Z17" i="18"/>
  <c r="Z57" i="18"/>
  <c r="Z8" i="18"/>
  <c r="R8" i="18"/>
  <c r="Z26" i="18"/>
  <c r="R20" i="18"/>
  <c r="R41" i="18"/>
  <c r="R35" i="18"/>
  <c r="R51" i="18"/>
  <c r="Z23" i="18"/>
  <c r="Z54" i="18"/>
  <c r="R38" i="18"/>
  <c r="R69" i="18"/>
  <c r="Z63" i="18"/>
  <c r="R60" i="18"/>
  <c r="Z11" i="18"/>
  <c r="R11" i="18"/>
  <c r="R66" i="18"/>
  <c r="R29" i="18"/>
  <c r="Z29" i="18"/>
  <c r="Z38" i="18"/>
  <c r="R57" i="18"/>
  <c r="R32" i="18"/>
  <c r="Z51" i="18"/>
  <c r="Z69" i="18"/>
  <c r="Z75" i="18"/>
  <c r="R72" i="18"/>
  <c r="Z60" i="18"/>
  <c r="R17" i="18"/>
  <c r="R63" i="18"/>
  <c r="Z35" i="18"/>
  <c r="Z72" i="18"/>
  <c r="R78" i="18"/>
  <c r="Z78" i="18"/>
  <c r="Z14" i="18"/>
  <c r="Z20" i="18"/>
  <c r="Z41" i="18"/>
  <c r="Z66" i="18"/>
  <c r="R23" i="18"/>
  <c r="R54" i="18"/>
  <c r="R75" i="18"/>
  <c r="Z32" i="18"/>
  <c r="R26" i="18"/>
  <c r="R14" i="18"/>
  <c r="G46" i="41" l="1"/>
  <c r="G41" i="41"/>
  <c r="G42" i="41"/>
  <c r="H43" i="41"/>
  <c r="J43" i="41"/>
  <c r="G52" i="41"/>
  <c r="I41" i="41"/>
  <c r="I42" i="41"/>
  <c r="I52" i="41"/>
  <c r="G49" i="41"/>
  <c r="I46" i="41"/>
  <c r="I49" i="41"/>
  <c r="E35" i="41"/>
  <c r="I9" i="41"/>
  <c r="L48" i="40"/>
  <c r="L48" i="18"/>
  <c r="R81" i="18"/>
  <c r="Z81" i="18"/>
  <c r="H79" i="18"/>
  <c r="I79" i="18"/>
  <c r="Z81" i="40"/>
  <c r="R81" i="40"/>
  <c r="M82" i="21"/>
  <c r="AH83" i="21"/>
  <c r="G83" i="21"/>
  <c r="W83" i="21"/>
  <c r="S83" i="21"/>
  <c r="K83" i="21"/>
  <c r="AI83" i="21"/>
  <c r="BT83" i="21"/>
  <c r="F83" i="21"/>
  <c r="AA82" i="21"/>
  <c r="BU83" i="21"/>
  <c r="BY83" i="21"/>
  <c r="J83" i="21"/>
  <c r="BR83" i="21"/>
  <c r="BP83" i="21"/>
  <c r="U83" i="21"/>
  <c r="AF83" i="21"/>
  <c r="H83" i="21"/>
  <c r="E83" i="21"/>
  <c r="AG83" i="21"/>
  <c r="I83" i="21"/>
  <c r="L83" i="21"/>
  <c r="CA83" i="21"/>
  <c r="CB83" i="21"/>
  <c r="BS83" i="21"/>
  <c r="BQ83" i="21"/>
  <c r="BX83" i="21"/>
  <c r="AJ83" i="21"/>
  <c r="X83" i="21"/>
  <c r="T83" i="21"/>
  <c r="AJ82" i="21"/>
  <c r="N81" i="21"/>
  <c r="BV83" i="21"/>
  <c r="AB83" i="21"/>
  <c r="AB82" i="21"/>
  <c r="BW83" i="21"/>
  <c r="AA83" i="36"/>
  <c r="AA83" i="21"/>
  <c r="M83" i="21"/>
  <c r="E32" i="41" s="1"/>
  <c r="BZ83" i="21"/>
  <c r="Y83" i="21"/>
  <c r="N83" i="21"/>
  <c r="X81" i="19"/>
  <c r="X82" i="19"/>
  <c r="AD82" i="19"/>
  <c r="AG81" i="19"/>
  <c r="AG82" i="19"/>
  <c r="AB82" i="19"/>
  <c r="AA81" i="19"/>
  <c r="AE82" i="19"/>
  <c r="Z81" i="19"/>
  <c r="Y82" i="19"/>
  <c r="Z82" i="19"/>
  <c r="AF83" i="19"/>
  <c r="AB81" i="19"/>
  <c r="Y81" i="19"/>
  <c r="AD81" i="19"/>
  <c r="AA82" i="19"/>
  <c r="AE81" i="19"/>
  <c r="L54" i="18"/>
  <c r="L51" i="40"/>
  <c r="L78" i="40"/>
  <c r="L66" i="40"/>
  <c r="L72" i="18"/>
  <c r="L25" i="18"/>
  <c r="L78" i="18"/>
  <c r="L31" i="40"/>
  <c r="L31" i="18"/>
  <c r="L17" i="40"/>
  <c r="L17" i="18"/>
  <c r="L54" i="40"/>
  <c r="L29" i="18"/>
  <c r="L29" i="40"/>
  <c r="H68" i="18"/>
  <c r="H68" i="40"/>
  <c r="H71" i="18"/>
  <c r="H71" i="40"/>
  <c r="H59" i="40"/>
  <c r="H59" i="18"/>
  <c r="I22" i="40"/>
  <c r="I22" i="18"/>
  <c r="I80" i="18" s="1"/>
  <c r="H31" i="40"/>
  <c r="H31" i="18"/>
  <c r="I23" i="18"/>
  <c r="I23" i="40"/>
  <c r="L8" i="40"/>
  <c r="L8" i="18"/>
  <c r="H51" i="40"/>
  <c r="H51" i="18"/>
  <c r="I14" i="18"/>
  <c r="I14" i="40"/>
  <c r="H60" i="18"/>
  <c r="H60" i="40"/>
  <c r="I60" i="40"/>
  <c r="I60" i="18"/>
  <c r="L41" i="18"/>
  <c r="L41" i="40"/>
  <c r="I51" i="18"/>
  <c r="I51" i="40"/>
  <c r="L35" i="18"/>
  <c r="L35" i="40"/>
  <c r="H29" i="18"/>
  <c r="H29" i="40"/>
  <c r="H23" i="40"/>
  <c r="H23" i="18"/>
  <c r="L75" i="40"/>
  <c r="L75" i="18"/>
  <c r="H38" i="18"/>
  <c r="H38" i="40"/>
  <c r="L32" i="18"/>
  <c r="L32" i="40"/>
  <c r="H8" i="18"/>
  <c r="H8" i="40"/>
  <c r="H32" i="40"/>
  <c r="H32" i="18"/>
  <c r="I41" i="18"/>
  <c r="I41" i="40"/>
  <c r="I78" i="18"/>
  <c r="I78" i="40"/>
  <c r="H20" i="40"/>
  <c r="H20" i="18"/>
  <c r="L69" i="40"/>
  <c r="L69" i="18"/>
  <c r="H75" i="40"/>
  <c r="H75" i="18"/>
  <c r="I11" i="40"/>
  <c r="I11" i="18"/>
  <c r="H14" i="40"/>
  <c r="H14" i="18"/>
  <c r="I38" i="18"/>
  <c r="I38" i="40"/>
  <c r="L11" i="40"/>
  <c r="L11" i="18"/>
  <c r="I75" i="18"/>
  <c r="I75" i="40"/>
  <c r="H63" i="18"/>
  <c r="H54" i="18"/>
  <c r="H54" i="40"/>
  <c r="L60" i="18"/>
  <c r="L60" i="40"/>
  <c r="I66" i="18"/>
  <c r="I66" i="40"/>
  <c r="I17" i="40"/>
  <c r="I17" i="18"/>
  <c r="H78" i="40"/>
  <c r="H78" i="18"/>
  <c r="L14" i="18"/>
  <c r="L14" i="40"/>
  <c r="H17" i="40"/>
  <c r="H17" i="18"/>
  <c r="I29" i="40"/>
  <c r="I29" i="18"/>
  <c r="I63" i="18"/>
  <c r="H41" i="18"/>
  <c r="H41" i="40"/>
  <c r="H69" i="40"/>
  <c r="H69" i="18"/>
  <c r="L38" i="18"/>
  <c r="L38" i="40"/>
  <c r="H26" i="18"/>
  <c r="H26" i="40"/>
  <c r="H35" i="40"/>
  <c r="H35" i="18"/>
  <c r="I35" i="40"/>
  <c r="I35" i="18"/>
  <c r="I69" i="40"/>
  <c r="I69" i="18"/>
  <c r="L20" i="40"/>
  <c r="L20" i="18"/>
  <c r="L26" i="40"/>
  <c r="L26" i="18"/>
  <c r="I32" i="18"/>
  <c r="I32" i="40"/>
  <c r="I72" i="18"/>
  <c r="I72" i="40"/>
  <c r="H66" i="18"/>
  <c r="H66" i="40"/>
  <c r="H11" i="18"/>
  <c r="H11" i="40"/>
  <c r="I54" i="40"/>
  <c r="I54" i="18"/>
  <c r="I8" i="18"/>
  <c r="I8" i="40"/>
  <c r="I57" i="18"/>
  <c r="I57" i="40"/>
  <c r="I26" i="40"/>
  <c r="I26" i="18"/>
  <c r="I20" i="18"/>
  <c r="I20" i="40"/>
  <c r="H57" i="18"/>
  <c r="H57" i="40"/>
  <c r="L57" i="40"/>
  <c r="L57" i="18"/>
  <c r="H72" i="18"/>
  <c r="H72" i="40"/>
  <c r="F70" i="40"/>
  <c r="F28" i="40"/>
  <c r="F27" i="40"/>
  <c r="F64" i="40"/>
  <c r="F65" i="40"/>
  <c r="F22" i="40"/>
  <c r="F77" i="40"/>
  <c r="F56" i="40"/>
  <c r="F30" i="40"/>
  <c r="F59" i="40"/>
  <c r="F12" i="40"/>
  <c r="F55" i="40"/>
  <c r="F10" i="40"/>
  <c r="F18" i="40"/>
  <c r="F74" i="40"/>
  <c r="F52" i="40"/>
  <c r="F25" i="40"/>
  <c r="F73" i="40"/>
  <c r="F9" i="40"/>
  <c r="F13" i="40"/>
  <c r="F33" i="40"/>
  <c r="F40" i="40"/>
  <c r="F67" i="40"/>
  <c r="F53" i="40"/>
  <c r="F19" i="40"/>
  <c r="F34" i="40"/>
  <c r="F16" i="40"/>
  <c r="F49" i="40"/>
  <c r="F31" i="40"/>
  <c r="F36" i="40"/>
  <c r="F71" i="40"/>
  <c r="F58" i="40"/>
  <c r="F50" i="40"/>
  <c r="F37" i="40"/>
  <c r="F68" i="40"/>
  <c r="F76" i="40"/>
  <c r="F15" i="40"/>
  <c r="F24" i="40"/>
  <c r="F39" i="40"/>
  <c r="E37" i="41" l="1"/>
  <c r="E33" i="41"/>
  <c r="E36" i="41"/>
  <c r="AH81" i="58"/>
  <c r="AG81" i="58"/>
  <c r="F62" i="40"/>
  <c r="F61" i="40"/>
  <c r="H80" i="18"/>
  <c r="I81" i="18"/>
  <c r="H81" i="18"/>
  <c r="C15" i="41"/>
  <c r="Z83" i="36"/>
  <c r="AB83" i="36"/>
  <c r="Y83" i="36"/>
  <c r="X83" i="19"/>
  <c r="Z83" i="19"/>
  <c r="AC81" i="19"/>
  <c r="C44" i="41" s="1"/>
  <c r="Y83" i="19"/>
  <c r="AC82" i="19"/>
  <c r="C45" i="41" s="1"/>
  <c r="AD83" i="19"/>
  <c r="AG83" i="19"/>
  <c r="AA83" i="19"/>
  <c r="AB83" i="19"/>
  <c r="AE83" i="19"/>
  <c r="L51" i="18"/>
  <c r="L72" i="40"/>
  <c r="L66" i="18"/>
  <c r="F6" i="40"/>
  <c r="F7" i="40"/>
  <c r="F21" i="40"/>
  <c r="F70" i="18"/>
  <c r="F39" i="18"/>
  <c r="F17" i="40"/>
  <c r="F15" i="18"/>
  <c r="F62" i="18"/>
  <c r="F36" i="18"/>
  <c r="F31" i="18"/>
  <c r="F49" i="18"/>
  <c r="F16" i="18"/>
  <c r="F53" i="18"/>
  <c r="F9" i="18"/>
  <c r="F74" i="18"/>
  <c r="F18" i="18"/>
  <c r="F10" i="18"/>
  <c r="F55" i="18"/>
  <c r="F21" i="18"/>
  <c r="F29" i="40"/>
  <c r="F27" i="18"/>
  <c r="AI20" i="18"/>
  <c r="AI17" i="18"/>
  <c r="AI38" i="18"/>
  <c r="F24" i="18"/>
  <c r="F68" i="18"/>
  <c r="F34" i="18"/>
  <c r="F67" i="18"/>
  <c r="F6" i="18"/>
  <c r="F56" i="18"/>
  <c r="AI29" i="18"/>
  <c r="AI32" i="18"/>
  <c r="F50" i="18"/>
  <c r="F7" i="18"/>
  <c r="F40" i="18"/>
  <c r="F73" i="18"/>
  <c r="F52" i="18"/>
  <c r="F12" i="18"/>
  <c r="F30" i="18"/>
  <c r="F77" i="18"/>
  <c r="F22" i="18"/>
  <c r="F64" i="18"/>
  <c r="AI35" i="18"/>
  <c r="AI14" i="18"/>
  <c r="F28" i="18"/>
  <c r="F78" i="40"/>
  <c r="F76" i="18"/>
  <c r="F37" i="18"/>
  <c r="F58" i="18"/>
  <c r="F61" i="18"/>
  <c r="F72" i="40"/>
  <c r="F71" i="18"/>
  <c r="F19" i="18"/>
  <c r="F33" i="18"/>
  <c r="F13" i="18"/>
  <c r="F25" i="18"/>
  <c r="F59" i="18"/>
  <c r="F65" i="18"/>
  <c r="AI26" i="18"/>
  <c r="F57" i="40"/>
  <c r="F20" i="40"/>
  <c r="F41" i="40"/>
  <c r="F51" i="40"/>
  <c r="F26" i="40"/>
  <c r="F60" i="40"/>
  <c r="F66" i="40"/>
  <c r="F38" i="40"/>
  <c r="F54" i="40"/>
  <c r="F14" i="40"/>
  <c r="F32" i="40"/>
  <c r="X83" i="36"/>
  <c r="F69" i="40"/>
  <c r="F75" i="40"/>
  <c r="F35" i="40"/>
  <c r="C50" i="41" l="1"/>
  <c r="C47" i="41"/>
  <c r="C48" i="41"/>
  <c r="D41" i="41"/>
  <c r="D42" i="41"/>
  <c r="D52" i="41"/>
  <c r="C51" i="41"/>
  <c r="F80" i="40"/>
  <c r="F79" i="40"/>
  <c r="D18" i="41"/>
  <c r="F63" i="40"/>
  <c r="F80" i="18"/>
  <c r="F79" i="18"/>
  <c r="AC83" i="19"/>
  <c r="C52" i="41" s="1"/>
  <c r="F23" i="40"/>
  <c r="F11" i="40"/>
  <c r="F8" i="40"/>
  <c r="F63" i="18"/>
  <c r="F23" i="18"/>
  <c r="F57" i="18"/>
  <c r="F78" i="18"/>
  <c r="F29" i="18"/>
  <c r="F72" i="18"/>
  <c r="F69" i="18"/>
  <c r="F54" i="18"/>
  <c r="F38" i="18"/>
  <c r="F26" i="18"/>
  <c r="F8" i="18"/>
  <c r="F35" i="18"/>
  <c r="F32" i="18"/>
  <c r="F66" i="18"/>
  <c r="F51" i="18"/>
  <c r="F20" i="18"/>
  <c r="F17" i="18"/>
  <c r="F11" i="18"/>
  <c r="F75" i="18"/>
  <c r="AI11" i="18"/>
  <c r="AI8" i="18"/>
  <c r="AI23" i="18"/>
  <c r="F14" i="18"/>
  <c r="F60" i="18"/>
  <c r="F41" i="18"/>
  <c r="C49" i="41" l="1"/>
  <c r="C42" i="41"/>
  <c r="C43" i="41"/>
  <c r="D43" i="41"/>
  <c r="C46" i="41"/>
  <c r="C41" i="41"/>
  <c r="AI81" i="18"/>
  <c r="F81" i="40"/>
  <c r="F81" i="18"/>
  <c r="E55" i="41" l="1"/>
  <c r="AX82" i="21" l="1"/>
  <c r="AO82" i="21"/>
  <c r="BJ82" i="21"/>
  <c r="BL82" i="21"/>
  <c r="AX81" i="21"/>
  <c r="AK81" i="21"/>
  <c r="E10" i="41" s="1"/>
  <c r="BF82" i="21"/>
  <c r="AM81" i="21"/>
  <c r="AY81" i="21"/>
  <c r="BJ81" i="21"/>
  <c r="AU82" i="21"/>
  <c r="AW81" i="21"/>
  <c r="BG82" i="21"/>
  <c r="AU81" i="21"/>
  <c r="AL82" i="21"/>
  <c r="AT82" i="21"/>
  <c r="AY83" i="21"/>
  <c r="BK82" i="21"/>
  <c r="BD82" i="21"/>
  <c r="AW82" i="21"/>
  <c r="BL81" i="21"/>
  <c r="AS81" i="21"/>
  <c r="AZ81" i="21"/>
  <c r="AM82" i="21"/>
  <c r="AL81" i="21"/>
  <c r="AO81" i="21"/>
  <c r="BF81" i="21"/>
  <c r="BK81" i="21"/>
  <c r="BA81" i="21"/>
  <c r="AN81" i="21"/>
  <c r="BH82" i="21"/>
  <c r="AT81" i="21"/>
  <c r="BG81" i="21"/>
  <c r="AK82" i="21"/>
  <c r="E11" i="41" s="1"/>
  <c r="AU83" i="21"/>
  <c r="BH81" i="21"/>
  <c r="AN82" i="21"/>
  <c r="AX83" i="21"/>
  <c r="AV81" i="21"/>
  <c r="AZ82" i="21"/>
  <c r="BM81" i="21"/>
  <c r="BL83" i="21"/>
  <c r="AZ83" i="21"/>
  <c r="BD81" i="21"/>
  <c r="K61" i="18"/>
  <c r="K79" i="18" s="1"/>
  <c r="BG83" i="21"/>
  <c r="BM83" i="21"/>
  <c r="AT83" i="21"/>
  <c r="BE81" i="21"/>
  <c r="BE83" i="21"/>
  <c r="BA83" i="21"/>
  <c r="AL83" i="21"/>
  <c r="AV83" i="21"/>
  <c r="AV82" i="21"/>
  <c r="M61" i="18"/>
  <c r="M79" i="18" s="1"/>
  <c r="BA82" i="21"/>
  <c r="BM82" i="21"/>
  <c r="AN83" i="21"/>
  <c r="AW83" i="21"/>
  <c r="M62" i="18"/>
  <c r="M80" i="18" s="1"/>
  <c r="BE82" i="21"/>
  <c r="K62" i="18"/>
  <c r="K80" i="18" s="1"/>
  <c r="BJ83" i="21"/>
  <c r="AY82" i="21"/>
  <c r="AS82" i="21"/>
  <c r="AM83" i="21"/>
  <c r="L61" i="18"/>
  <c r="L79" i="18" s="1"/>
  <c r="BH83" i="21" l="1"/>
  <c r="E42" i="41" s="1"/>
  <c r="CF81" i="21"/>
  <c r="E13" i="41" s="1"/>
  <c r="CF82" i="21"/>
  <c r="E14" i="41" s="1"/>
  <c r="BI81" i="21"/>
  <c r="E47" i="41" s="1"/>
  <c r="K63" i="18"/>
  <c r="K81" i="18" s="1"/>
  <c r="E7" i="41"/>
  <c r="E8" i="41"/>
  <c r="AS83" i="21"/>
  <c r="CF83" i="21" s="1"/>
  <c r="J61" i="18"/>
  <c r="J79" i="18" s="1"/>
  <c r="BI82" i="21"/>
  <c r="E45" i="41" s="1"/>
  <c r="J62" i="18"/>
  <c r="J80" i="18" s="1"/>
  <c r="L62" i="18"/>
  <c r="L80" i="18" s="1"/>
  <c r="BD83" i="21"/>
  <c r="BF83" i="21"/>
  <c r="BK83" i="21"/>
  <c r="AO83" i="21"/>
  <c r="E30" i="41" s="1"/>
  <c r="M63" i="18"/>
  <c r="M81" i="18" s="1"/>
  <c r="AK83" i="21"/>
  <c r="E12" i="41" s="1"/>
  <c r="E15" i="41" l="1"/>
  <c r="E41" i="41"/>
  <c r="E29" i="41"/>
  <c r="E48" i="41"/>
  <c r="E44" i="41"/>
  <c r="E50" i="41"/>
  <c r="E9" i="41"/>
  <c r="BI83" i="21"/>
  <c r="E51" i="41" s="1"/>
  <c r="J63" i="18"/>
  <c r="J81" i="18" s="1"/>
  <c r="L63" i="18"/>
  <c r="L81" i="18" s="1"/>
  <c r="BC81" i="37"/>
  <c r="BT81" i="37"/>
  <c r="AW81" i="37"/>
  <c r="AE81" i="37"/>
  <c r="G81" i="37"/>
  <c r="AF81" i="37"/>
  <c r="BO81" i="37"/>
  <c r="AM81" i="37"/>
  <c r="R81" i="37"/>
  <c r="AT81" i="37"/>
  <c r="T81" i="37"/>
  <c r="BN81" i="37"/>
  <c r="AE82" i="37"/>
  <c r="U81" i="37"/>
  <c r="BU81" i="37"/>
  <c r="AU82" i="37"/>
  <c r="R82" i="37"/>
  <c r="AF82" i="37"/>
  <c r="BM82" i="37"/>
  <c r="AT82" i="37"/>
  <c r="AO82" i="37"/>
  <c r="AV82" i="37"/>
  <c r="C82" i="37"/>
  <c r="AN82" i="37"/>
  <c r="AY82" i="37"/>
  <c r="BP82" i="37"/>
  <c r="AX82" i="37"/>
  <c r="E82" i="37"/>
  <c r="BT82" i="37"/>
  <c r="BR82" i="37"/>
  <c r="Y82" i="37"/>
  <c r="K62" i="40"/>
  <c r="K80" i="40" s="1"/>
  <c r="AK82" i="37"/>
  <c r="BC82" i="37"/>
  <c r="BE82" i="37"/>
  <c r="BH81" i="37"/>
  <c r="BG82" i="37"/>
  <c r="BD82" i="37"/>
  <c r="AB82" i="37"/>
  <c r="BP81" i="37"/>
  <c r="AS81" i="37"/>
  <c r="W81" i="37"/>
  <c r="C81" i="37"/>
  <c r="L81" i="37"/>
  <c r="BD81" i="37"/>
  <c r="AH81" i="37"/>
  <c r="J81" i="37"/>
  <c r="AK81" i="37"/>
  <c r="AN61" i="18"/>
  <c r="AN79" i="18" s="1"/>
  <c r="D81" i="37"/>
  <c r="BG81" i="37"/>
  <c r="AL81" i="37"/>
  <c r="Q81" i="37"/>
  <c r="BF81" i="37"/>
  <c r="M61" i="40"/>
  <c r="M79" i="40" s="1"/>
  <c r="AO81" i="37"/>
  <c r="T82" i="37"/>
  <c r="X82" i="37"/>
  <c r="U82" i="37"/>
  <c r="AG82" i="37"/>
  <c r="J82" i="37"/>
  <c r="BN82" i="37"/>
  <c r="AS82" i="37"/>
  <c r="BQ82" i="37"/>
  <c r="AN62" i="18"/>
  <c r="AN80" i="18" s="1"/>
  <c r="J62" i="40"/>
  <c r="J80" i="40" s="1"/>
  <c r="AM61" i="18"/>
  <c r="AM79" i="18" s="1"/>
  <c r="BI82" i="37"/>
  <c r="AX81" i="37"/>
  <c r="AH83" i="37"/>
  <c r="AG81" i="37"/>
  <c r="AT83" i="37"/>
  <c r="D83" i="37"/>
  <c r="BR81" i="37"/>
  <c r="AV81" i="37"/>
  <c r="Z81" i="37"/>
  <c r="J61" i="40"/>
  <c r="J79" i="40" s="1"/>
  <c r="BE81" i="37"/>
  <c r="AN81" i="37"/>
  <c r="AN83" i="37"/>
  <c r="S81" i="37"/>
  <c r="S83" i="37"/>
  <c r="BQ81" i="37"/>
  <c r="BW81" i="37"/>
  <c r="AZ81" i="37"/>
  <c r="F81" i="37"/>
  <c r="K61" i="40"/>
  <c r="K79" i="40" s="1"/>
  <c r="BV81" i="37"/>
  <c r="BV83" i="37"/>
  <c r="AY81" i="37"/>
  <c r="I81" i="37"/>
  <c r="X81" i="37"/>
  <c r="D82" i="37"/>
  <c r="K82" i="37"/>
  <c r="Z82" i="37"/>
  <c r="S82" i="37"/>
  <c r="BO82" i="37"/>
  <c r="AI82" i="37"/>
  <c r="AH82" i="37"/>
  <c r="AZ82" i="37"/>
  <c r="AL82" i="37"/>
  <c r="AM82" i="37"/>
  <c r="G82" i="37"/>
  <c r="BW82" i="37"/>
  <c r="F82" i="37"/>
  <c r="BS82" i="37"/>
  <c r="L82" i="37"/>
  <c r="AR82" i="37"/>
  <c r="AP62" i="18"/>
  <c r="AP80" i="18" s="1"/>
  <c r="BL81" i="37"/>
  <c r="BL82" i="37"/>
  <c r="BF82" i="37"/>
  <c r="AM62" i="18"/>
  <c r="AM80" i="18" s="1"/>
  <c r="AO62" i="18"/>
  <c r="AO80" i="18" s="1"/>
  <c r="AR81" i="37"/>
  <c r="BI81" i="37"/>
  <c r="AL83" i="37"/>
  <c r="BM81" i="37"/>
  <c r="Y81" i="37"/>
  <c r="W82" i="37"/>
  <c r="Q82" i="37"/>
  <c r="AI81" i="37"/>
  <c r="AX83" i="37"/>
  <c r="U83" i="37"/>
  <c r="Y83" i="37"/>
  <c r="AV83" i="37"/>
  <c r="AU83" i="37"/>
  <c r="AU81" i="37"/>
  <c r="AZ83" i="37"/>
  <c r="AF83" i="37"/>
  <c r="V81" i="37"/>
  <c r="W83" i="37"/>
  <c r="K63" i="40"/>
  <c r="K81" i="40" s="1"/>
  <c r="BE83" i="37"/>
  <c r="BS81" i="37"/>
  <c r="E81" i="37"/>
  <c r="I82" i="37"/>
  <c r="BV82" i="37"/>
  <c r="AP61" i="18"/>
  <c r="AP79" i="18" s="1"/>
  <c r="AI83" i="37"/>
  <c r="I83" i="37"/>
  <c r="BM83" i="37"/>
  <c r="BR83" i="37"/>
  <c r="J83" i="37"/>
  <c r="Z83" i="37"/>
  <c r="AJ82" i="37"/>
  <c r="X83" i="37"/>
  <c r="AE83" i="37"/>
  <c r="V83" i="37"/>
  <c r="AW83" i="37"/>
  <c r="BD83" i="37"/>
  <c r="V82" i="37"/>
  <c r="H82" i="37"/>
  <c r="M62" i="40"/>
  <c r="M80" i="40" s="1"/>
  <c r="BU82" i="37"/>
  <c r="BH82" i="37"/>
  <c r="BS83" i="37"/>
  <c r="E83" i="37"/>
  <c r="BT83" i="37"/>
  <c r="AJ81" i="37"/>
  <c r="BP83" i="37"/>
  <c r="G83" i="37"/>
  <c r="BO83" i="37"/>
  <c r="BU83" i="37"/>
  <c r="AM83" i="37"/>
  <c r="L83" i="37"/>
  <c r="AB81" i="37"/>
  <c r="N81" i="37"/>
  <c r="BG83" i="37"/>
  <c r="K81" i="37"/>
  <c r="H81" i="37"/>
  <c r="H83" i="37"/>
  <c r="AW82" i="37"/>
  <c r="AO61" i="18"/>
  <c r="AO79" i="18" s="1"/>
  <c r="AS83" i="37"/>
  <c r="F83" i="37"/>
  <c r="AG83" i="37"/>
  <c r="BQ83" i="37"/>
  <c r="BW83" i="37"/>
  <c r="T83" i="37"/>
  <c r="N82" i="37"/>
  <c r="BN83" i="37"/>
  <c r="R83" i="37"/>
  <c r="AY83" i="37"/>
  <c r="AR83" i="37"/>
  <c r="BF83" i="37"/>
  <c r="F51" i="41" l="1"/>
  <c r="E49" i="41"/>
  <c r="E46" i="41"/>
  <c r="F50" i="41"/>
  <c r="E52" i="41"/>
  <c r="CA81" i="37"/>
  <c r="BL83" i="37"/>
  <c r="CA83" i="37"/>
  <c r="CA82" i="37"/>
  <c r="E57" i="41"/>
  <c r="AO83" i="37"/>
  <c r="F31" i="41" s="1"/>
  <c r="I61" i="40"/>
  <c r="I79" i="40" s="1"/>
  <c r="C83" i="37"/>
  <c r="E56" i="41"/>
  <c r="AJ83" i="37"/>
  <c r="L61" i="40"/>
  <c r="L79" i="40" s="1"/>
  <c r="AB83" i="37"/>
  <c r="AA81" i="37"/>
  <c r="L62" i="40"/>
  <c r="L80" i="40" s="1"/>
  <c r="AL61" i="18"/>
  <c r="AL79" i="18" s="1"/>
  <c r="AK62" i="18"/>
  <c r="AK80" i="18" s="1"/>
  <c r="AA82" i="37"/>
  <c r="H62" i="40"/>
  <c r="H80" i="40" s="1"/>
  <c r="AP63" i="18"/>
  <c r="AP81" i="18" s="1"/>
  <c r="M81" i="37"/>
  <c r="K83" i="37"/>
  <c r="M82" i="37"/>
  <c r="F11" i="41" s="1"/>
  <c r="M63" i="40"/>
  <c r="M81" i="40" s="1"/>
  <c r="AK83" i="37"/>
  <c r="H61" i="40"/>
  <c r="H79" i="40" s="1"/>
  <c r="BH83" i="37"/>
  <c r="J63" i="40"/>
  <c r="J81" i="40" s="1"/>
  <c r="AL62" i="18"/>
  <c r="AL80" i="18" s="1"/>
  <c r="I62" i="40"/>
  <c r="I80" i="40" s="1"/>
  <c r="BI83" i="37"/>
  <c r="BC83" i="37"/>
  <c r="AK61" i="18"/>
  <c r="AK79" i="18" s="1"/>
  <c r="Q83" i="37"/>
  <c r="N83" i="37"/>
  <c r="AM63" i="18"/>
  <c r="AM81" i="18" s="1"/>
  <c r="AN63" i="18"/>
  <c r="AN81" i="18" s="1"/>
  <c r="F35" i="41" l="1"/>
  <c r="F30" i="41"/>
  <c r="F29" i="41"/>
  <c r="E31" i="41"/>
  <c r="F36" i="41"/>
  <c r="F43" i="41"/>
  <c r="E43" i="41"/>
  <c r="F41" i="41"/>
  <c r="F42" i="41"/>
  <c r="F52" i="41"/>
  <c r="F10" i="41"/>
  <c r="F14" i="41"/>
  <c r="F8" i="41"/>
  <c r="E54" i="41"/>
  <c r="F16" i="41"/>
  <c r="F7" i="41"/>
  <c r="F13" i="41"/>
  <c r="F17" i="41"/>
  <c r="I63" i="40"/>
  <c r="I81" i="40" s="1"/>
  <c r="AA83" i="37"/>
  <c r="AL63" i="18"/>
  <c r="AL81" i="18" s="1"/>
  <c r="M83" i="37"/>
  <c r="E34" i="41" s="1"/>
  <c r="H63" i="40"/>
  <c r="H81" i="40" s="1"/>
  <c r="AK63" i="18"/>
  <c r="AK81" i="18" s="1"/>
  <c r="L63" i="40"/>
  <c r="L81" i="40" s="1"/>
  <c r="AO63" i="18"/>
  <c r="AO81" i="18" s="1"/>
  <c r="BT81" i="38"/>
  <c r="C82" i="38"/>
  <c r="AJ81" i="38"/>
  <c r="BK82" i="38"/>
  <c r="J81" i="38"/>
  <c r="AH82" i="38"/>
  <c r="AF82" i="38"/>
  <c r="H82" i="38"/>
  <c r="T81" i="38"/>
  <c r="BR82" i="38"/>
  <c r="AJ82" i="38"/>
  <c r="AB82" i="38"/>
  <c r="AI82" i="38"/>
  <c r="V82" i="38"/>
  <c r="Q82" i="38"/>
  <c r="O82" i="38"/>
  <c r="AD81" i="38"/>
  <c r="F81" i="38"/>
  <c r="P81" i="38"/>
  <c r="R81" i="38"/>
  <c r="BA82" i="38"/>
  <c r="AX62" i="18"/>
  <c r="AX80" i="18" s="1"/>
  <c r="AZ81" i="38"/>
  <c r="H50" i="41" s="1"/>
  <c r="BC82" i="38"/>
  <c r="BB82" i="38"/>
  <c r="BA81" i="38"/>
  <c r="AA81" i="38"/>
  <c r="P83" i="38"/>
  <c r="D81" i="38"/>
  <c r="T83" i="38"/>
  <c r="AR81" i="38"/>
  <c r="AP81" i="38"/>
  <c r="BS81" i="38"/>
  <c r="S81" i="38"/>
  <c r="AU81" i="38"/>
  <c r="E81" i="38"/>
  <c r="BP83" i="38"/>
  <c r="BK81" i="38"/>
  <c r="BJ81" i="38"/>
  <c r="AG82" i="38"/>
  <c r="AQ82" i="38"/>
  <c r="T82" i="38"/>
  <c r="AA82" i="38"/>
  <c r="AC81" i="38"/>
  <c r="AC83" i="38"/>
  <c r="S82" i="38"/>
  <c r="AR82" i="38"/>
  <c r="AO81" i="38"/>
  <c r="BQ82" i="38"/>
  <c r="I81" i="38"/>
  <c r="I82" i="38"/>
  <c r="V81" i="38"/>
  <c r="BI82" i="38"/>
  <c r="BH82" i="38"/>
  <c r="AM81" i="38"/>
  <c r="BB81" i="38"/>
  <c r="AY81" i="38"/>
  <c r="AZ82" i="38"/>
  <c r="H51" i="41" s="1"/>
  <c r="BC81" i="38"/>
  <c r="BO83" i="38"/>
  <c r="AA83" i="38"/>
  <c r="AB81" i="38"/>
  <c r="C81" i="38"/>
  <c r="D83" i="38"/>
  <c r="BL83" i="38"/>
  <c r="AR83" i="38"/>
  <c r="AP83" i="38"/>
  <c r="P82" i="38"/>
  <c r="AD83" i="38"/>
  <c r="Q81" i="38"/>
  <c r="BS83" i="38"/>
  <c r="BM83" i="38"/>
  <c r="BI81" i="38"/>
  <c r="BQ81" i="38"/>
  <c r="BQ83" i="38"/>
  <c r="G82" i="38"/>
  <c r="AN81" i="38"/>
  <c r="AN83" i="38"/>
  <c r="AT82" i="38"/>
  <c r="R82" i="38"/>
  <c r="AC82" i="38"/>
  <c r="AH81" i="38"/>
  <c r="H81" i="38"/>
  <c r="H83" i="38"/>
  <c r="AN82" i="38"/>
  <c r="AS81" i="38"/>
  <c r="AS83" i="38"/>
  <c r="AS82" i="38"/>
  <c r="BJ82" i="38"/>
  <c r="U81" i="38"/>
  <c r="U83" i="38"/>
  <c r="AT81" i="38"/>
  <c r="AO82" i="38"/>
  <c r="BT82" i="38"/>
  <c r="F82" i="38"/>
  <c r="AX61" i="18"/>
  <c r="AX79" i="18" s="1"/>
  <c r="BG81" i="38"/>
  <c r="AV62" i="18"/>
  <c r="AV80" i="18" s="1"/>
  <c r="AY82" i="38"/>
  <c r="BD82" i="38"/>
  <c r="BD81" i="38"/>
  <c r="AB83" i="38"/>
  <c r="BK83" i="38"/>
  <c r="BH81" i="38"/>
  <c r="AI81" i="38"/>
  <c r="AD82" i="38"/>
  <c r="AQ81" i="38"/>
  <c r="AQ83" i="38"/>
  <c r="U82" i="38"/>
  <c r="BJ83" i="38"/>
  <c r="BI83" i="38"/>
  <c r="V83" i="38"/>
  <c r="G83" i="38"/>
  <c r="G81" i="38"/>
  <c r="S83" i="38"/>
  <c r="D82" i="38"/>
  <c r="J83" i="38"/>
  <c r="O81" i="38"/>
  <c r="BT83" i="38"/>
  <c r="E83" i="38"/>
  <c r="E82" i="38"/>
  <c r="AG81" i="38"/>
  <c r="AV61" i="18"/>
  <c r="AV79" i="18" s="1"/>
  <c r="AF81" i="38"/>
  <c r="AW61" i="18"/>
  <c r="AW79" i="18" s="1"/>
  <c r="AT83" i="38"/>
  <c r="R83" i="38"/>
  <c r="F83" i="38"/>
  <c r="AE82" i="38"/>
  <c r="X82" i="38"/>
  <c r="L82" i="38"/>
  <c r="AE81" i="38"/>
  <c r="T62" i="40"/>
  <c r="T80" i="40" s="1"/>
  <c r="U62" i="40"/>
  <c r="U80" i="40" s="1"/>
  <c r="AY83" i="38"/>
  <c r="S62" i="40"/>
  <c r="S80" i="40" s="1"/>
  <c r="BA83" i="38"/>
  <c r="AP82" i="38"/>
  <c r="BR81" i="38"/>
  <c r="BR83" i="38"/>
  <c r="BS82" i="38"/>
  <c r="J82" i="38"/>
  <c r="AU82" i="38"/>
  <c r="AM82" i="38"/>
  <c r="AG83" i="38"/>
  <c r="BH83" i="38"/>
  <c r="AH83" i="38"/>
  <c r="AI83" i="38"/>
  <c r="AU83" i="38"/>
  <c r="BG82" i="38"/>
  <c r="AO83" i="38"/>
  <c r="BN83" i="38"/>
  <c r="Q83" i="38"/>
  <c r="X81" i="38"/>
  <c r="S61" i="40"/>
  <c r="S79" i="40" s="1"/>
  <c r="S63" i="40"/>
  <c r="S81" i="40" s="1"/>
  <c r="U61" i="40"/>
  <c r="U79" i="40" s="1"/>
  <c r="F37" i="41" l="1"/>
  <c r="F33" i="41"/>
  <c r="F34" i="41"/>
  <c r="F32" i="41"/>
  <c r="BX82" i="38"/>
  <c r="BX81" i="38"/>
  <c r="AM83" i="38"/>
  <c r="BX83" i="38" s="1"/>
  <c r="BG83" i="38"/>
  <c r="F12" i="41"/>
  <c r="AG82" i="58"/>
  <c r="AH82" i="58"/>
  <c r="AG83" i="58"/>
  <c r="AH83" i="58"/>
  <c r="L83" i="38"/>
  <c r="T61" i="40"/>
  <c r="T79" i="40" s="1"/>
  <c r="W82" i="38"/>
  <c r="AS61" i="18"/>
  <c r="AS79" i="18" s="1"/>
  <c r="C83" i="38"/>
  <c r="G56" i="41"/>
  <c r="I83" i="38"/>
  <c r="G57" i="41"/>
  <c r="F9" i="41"/>
  <c r="F15" i="41"/>
  <c r="F18" i="41"/>
  <c r="Q62" i="40"/>
  <c r="Q80" i="40" s="1"/>
  <c r="W83" i="38"/>
  <c r="U63" i="40"/>
  <c r="U81" i="40" s="1"/>
  <c r="BC83" i="38"/>
  <c r="BD83" i="38"/>
  <c r="O83" i="38"/>
  <c r="X83" i="38"/>
  <c r="AS62" i="18"/>
  <c r="AS80" i="18" s="1"/>
  <c r="L81" i="38"/>
  <c r="AV63" i="18"/>
  <c r="AV81" i="18" s="1"/>
  <c r="Q61" i="40"/>
  <c r="Q79" i="40" s="1"/>
  <c r="P62" i="40"/>
  <c r="P80" i="40" s="1"/>
  <c r="P61" i="40"/>
  <c r="P79" i="40" s="1"/>
  <c r="W81" i="38"/>
  <c r="AJ83" i="38"/>
  <c r="G31" i="41" s="1"/>
  <c r="K81" i="38"/>
  <c r="H16" i="41" s="1"/>
  <c r="AF83" i="38"/>
  <c r="AE83" i="38"/>
  <c r="BB83" i="38"/>
  <c r="AZ83" i="38"/>
  <c r="H52" i="41" s="1"/>
  <c r="K82" i="38"/>
  <c r="H11" i="41" s="1"/>
  <c r="AT62" i="18"/>
  <c r="AT80" i="18" s="1"/>
  <c r="AW62" i="18"/>
  <c r="AW80" i="18" s="1"/>
  <c r="AX63" i="18"/>
  <c r="AX81" i="18" s="1"/>
  <c r="AT61" i="18"/>
  <c r="AT79" i="18" s="1"/>
  <c r="H35" i="41" l="1"/>
  <c r="H36" i="41"/>
  <c r="H30" i="41"/>
  <c r="H29" i="41"/>
  <c r="Q63" i="40"/>
  <c r="Q81" i="40" s="1"/>
  <c r="H31" i="41"/>
  <c r="AT63" i="18"/>
  <c r="AT81" i="18" s="1"/>
  <c r="G54" i="41"/>
  <c r="H8" i="41"/>
  <c r="H17" i="41"/>
  <c r="H13" i="41"/>
  <c r="H10" i="41"/>
  <c r="H7" i="41"/>
  <c r="H14" i="41"/>
  <c r="T63" i="40"/>
  <c r="T81" i="40" s="1"/>
  <c r="AW63" i="18"/>
  <c r="AW81" i="18" s="1"/>
  <c r="P63" i="40"/>
  <c r="P81" i="40" s="1"/>
  <c r="AS63" i="18"/>
  <c r="AS81" i="18" s="1"/>
  <c r="K83" i="38"/>
  <c r="CM83" i="24"/>
  <c r="CI83" i="24"/>
  <c r="CF81" i="24"/>
  <c r="CF82" i="24"/>
  <c r="EY82" i="24" s="1"/>
  <c r="AB61" i="40"/>
  <c r="AB79" i="40" s="1"/>
  <c r="AB61" i="18"/>
  <c r="AB79" i="18" s="1"/>
  <c r="CL83" i="24"/>
  <c r="CN83" i="24"/>
  <c r="CG83" i="24"/>
  <c r="CJ83" i="24"/>
  <c r="CH83" i="24"/>
  <c r="CK83" i="24"/>
  <c r="G34" i="41" l="1"/>
  <c r="H32" i="41"/>
  <c r="H37" i="41"/>
  <c r="H33" i="41"/>
  <c r="H34" i="41"/>
  <c r="EY81" i="24"/>
  <c r="I13" i="41" s="1"/>
  <c r="BI82" i="58"/>
  <c r="BJ82" i="58"/>
  <c r="BJ83" i="58"/>
  <c r="BI83" i="58"/>
  <c r="H9" i="41"/>
  <c r="H12" i="41"/>
  <c r="H18" i="41"/>
  <c r="H15" i="41"/>
  <c r="CF83" i="24"/>
  <c r="EY83" i="24" s="1"/>
  <c r="I15" i="41" s="1"/>
  <c r="I14" i="41"/>
  <c r="AB62" i="18"/>
  <c r="AB80" i="18" s="1"/>
  <c r="AB62" i="40"/>
  <c r="AB80" i="40" s="1"/>
  <c r="EB83" i="39"/>
  <c r="DL81" i="39"/>
  <c r="DG81" i="39"/>
  <c r="DE82" i="39"/>
  <c r="DK81" i="39"/>
  <c r="DU83" i="39"/>
  <c r="DU81" i="39"/>
  <c r="DR82" i="39"/>
  <c r="DD81" i="39"/>
  <c r="DM82" i="39"/>
  <c r="DC81" i="39"/>
  <c r="DW82" i="39"/>
  <c r="EH83" i="39"/>
  <c r="DZ82" i="39"/>
  <c r="EG83" i="39"/>
  <c r="EK83" i="39"/>
  <c r="EF83" i="39"/>
  <c r="EI83" i="39"/>
  <c r="DS82" i="39"/>
  <c r="J51" i="41" s="1"/>
  <c r="CZ81" i="39"/>
  <c r="DT82" i="39"/>
  <c r="DV82" i="39"/>
  <c r="DL83" i="39"/>
  <c r="DS81" i="39"/>
  <c r="J50" i="41" s="1"/>
  <c r="DN81" i="39"/>
  <c r="DR81" i="39"/>
  <c r="DF82" i="39"/>
  <c r="DB81" i="39"/>
  <c r="DI81" i="39"/>
  <c r="CY83" i="39"/>
  <c r="DK83" i="39"/>
  <c r="CX83" i="39"/>
  <c r="DM81" i="39"/>
  <c r="CU83" i="39"/>
  <c r="DE81" i="39"/>
  <c r="DK82" i="39"/>
  <c r="DG82" i="39"/>
  <c r="DN82" i="39"/>
  <c r="CW83" i="39"/>
  <c r="EJ83" i="39"/>
  <c r="EA83" i="39"/>
  <c r="EO83" i="39"/>
  <c r="EM83" i="39"/>
  <c r="ED83" i="39"/>
  <c r="DJ82" i="39"/>
  <c r="DA81" i="39"/>
  <c r="CR83" i="39"/>
  <c r="DA82" i="39"/>
  <c r="DG83" i="39"/>
  <c r="CV83" i="39"/>
  <c r="DT81" i="39"/>
  <c r="DV81" i="39"/>
  <c r="DV83" i="39"/>
  <c r="DI83" i="39"/>
  <c r="DH81" i="39"/>
  <c r="DM83" i="39"/>
  <c r="EE83" i="39"/>
  <c r="DJ83" i="39"/>
  <c r="DJ81" i="39"/>
  <c r="DN83" i="39"/>
  <c r="CZ83" i="39"/>
  <c r="DH83" i="39"/>
  <c r="DE83" i="39"/>
  <c r="CZ82" i="39"/>
  <c r="BA62" i="18"/>
  <c r="BA80" i="18" s="1"/>
  <c r="CQ82" i="39"/>
  <c r="DD82" i="39"/>
  <c r="DB82" i="39"/>
  <c r="DW81" i="39"/>
  <c r="DC83" i="39"/>
  <c r="CT83" i="39"/>
  <c r="DH82" i="39"/>
  <c r="DB83" i="39"/>
  <c r="DU82" i="39"/>
  <c r="DI82" i="39"/>
  <c r="DZ81" i="39"/>
  <c r="DL82" i="39"/>
  <c r="DF81" i="39"/>
  <c r="DF83" i="39"/>
  <c r="DD83" i="39"/>
  <c r="DC82" i="39"/>
  <c r="CQ81" i="39"/>
  <c r="BA61" i="18"/>
  <c r="BA79" i="18" s="1"/>
  <c r="EN83" i="39"/>
  <c r="BB62" i="18"/>
  <c r="BB80" i="18" s="1"/>
  <c r="Y61" i="40"/>
  <c r="Y79" i="40" s="1"/>
  <c r="EL83" i="39"/>
  <c r="J39" i="41" l="1"/>
  <c r="J38" i="41"/>
  <c r="ET81" i="39"/>
  <c r="BA63" i="18"/>
  <c r="BA81" i="18" s="1"/>
  <c r="ET82" i="39"/>
  <c r="EU81" i="39"/>
  <c r="EU82" i="39"/>
  <c r="AB63" i="40"/>
  <c r="AB81" i="40" s="1"/>
  <c r="AB63" i="18"/>
  <c r="AB81" i="18" s="1"/>
  <c r="CS83" i="39"/>
  <c r="DA83" i="39"/>
  <c r="Y62" i="40"/>
  <c r="Y80" i="40" s="1"/>
  <c r="DW83" i="39"/>
  <c r="X61" i="40"/>
  <c r="X79" i="40" s="1"/>
  <c r="BB61" i="18"/>
  <c r="BB79" i="18" s="1"/>
  <c r="DS83" i="39"/>
  <c r="J52" i="41" s="1"/>
  <c r="X62" i="40"/>
  <c r="X80" i="40" s="1"/>
  <c r="DT83" i="39"/>
  <c r="CQ83" i="39"/>
  <c r="ET83" i="39" s="1"/>
  <c r="DZ83" i="39"/>
  <c r="DR83" i="39"/>
  <c r="J40" i="41" l="1"/>
  <c r="X63" i="40"/>
  <c r="X81" i="40" s="1"/>
  <c r="EU83" i="39"/>
  <c r="BB63" i="18"/>
  <c r="BB81" i="18" s="1"/>
  <c r="Y63" i="40"/>
  <c r="Y81" i="40" s="1"/>
</calcChain>
</file>

<file path=xl/sharedStrings.xml><?xml version="1.0" encoding="utf-8"?>
<sst xmlns="http://schemas.openxmlformats.org/spreadsheetml/2006/main" count="43512" uniqueCount="2851">
  <si>
    <t>Autres</t>
  </si>
  <si>
    <t>DREN</t>
  </si>
  <si>
    <t>CISCO</t>
  </si>
  <si>
    <t>ATSIMO-ANDREFANA</t>
  </si>
  <si>
    <t>MITSINJO</t>
  </si>
  <si>
    <t>AMBATOLAMPY</t>
  </si>
  <si>
    <t>ANOSY</t>
  </si>
  <si>
    <t>BEKILY</t>
  </si>
  <si>
    <t>TOLIARA I</t>
  </si>
  <si>
    <t>TOLIARA II</t>
  </si>
  <si>
    <t>AMPANIHY</t>
  </si>
  <si>
    <t>ANKAZOABO</t>
  </si>
  <si>
    <t>BENENITRA</t>
  </si>
  <si>
    <t>BEROROHA</t>
  </si>
  <si>
    <t>BETIOKY</t>
  </si>
  <si>
    <t>MOROMBE</t>
  </si>
  <si>
    <t>SAKARAHA</t>
  </si>
  <si>
    <t>MAHABO</t>
  </si>
  <si>
    <t>BEFOTAKA</t>
  </si>
  <si>
    <t>AMBATOMAINTY</t>
  </si>
  <si>
    <t>BESALAMPY</t>
  </si>
  <si>
    <t>MORAFENOBE</t>
  </si>
  <si>
    <t>ZAP</t>
  </si>
  <si>
    <t>FONCTIONNAIRE</t>
  </si>
  <si>
    <t>F</t>
  </si>
  <si>
    <t>NON</t>
  </si>
  <si>
    <t>CONTRACTUEL PAYE PAR L'ETAT</t>
  </si>
  <si>
    <t>FRAM NON SUBVENTIONNE</t>
  </si>
  <si>
    <t>OUI</t>
  </si>
  <si>
    <t>FRAM SUBVENTIONNE</t>
  </si>
  <si>
    <t>CONTRACTUEL PAYE PAR CTD</t>
  </si>
  <si>
    <t>AUTRES A PRECISER</t>
  </si>
  <si>
    <t>5 ans</t>
  </si>
  <si>
    <t>2nde</t>
  </si>
  <si>
    <t>1ère C</t>
  </si>
  <si>
    <t>1ère D</t>
  </si>
  <si>
    <t>1ère S</t>
  </si>
  <si>
    <t>4 ans</t>
  </si>
  <si>
    <t>3 ans</t>
  </si>
  <si>
    <t>Moins de 3 ans</t>
  </si>
  <si>
    <t>Plus de 5 ans</t>
  </si>
  <si>
    <t>Petites chaises</t>
  </si>
  <si>
    <t>Petites tables</t>
  </si>
  <si>
    <t>Petite section</t>
  </si>
  <si>
    <t>Moyenne section</t>
  </si>
  <si>
    <t>Grande section</t>
  </si>
  <si>
    <t>Crèche et Jardin d’enfants</t>
  </si>
  <si>
    <t>Total</t>
  </si>
  <si>
    <t>Filles</t>
  </si>
  <si>
    <t>RUR 2</t>
  </si>
  <si>
    <t>URB 2</t>
  </si>
  <si>
    <t>RUR 1</t>
  </si>
  <si>
    <t>URB 1</t>
  </si>
  <si>
    <t>6 ans</t>
  </si>
  <si>
    <t>10 ans</t>
  </si>
  <si>
    <t xml:space="preserve">Total </t>
  </si>
  <si>
    <t>Guide enseignant</t>
  </si>
  <si>
    <t>Chaises des enseignants</t>
  </si>
  <si>
    <t>Tables des enseignants</t>
  </si>
  <si>
    <t>11 ans</t>
  </si>
  <si>
    <t>12 ans</t>
  </si>
  <si>
    <t>13 ans</t>
  </si>
  <si>
    <t>14 ans</t>
  </si>
  <si>
    <t>15 ans</t>
  </si>
  <si>
    <t>16 ans</t>
  </si>
  <si>
    <t>17 ans</t>
  </si>
  <si>
    <t xml:space="preserve">Malagasy </t>
  </si>
  <si>
    <t xml:space="preserve">Français </t>
  </si>
  <si>
    <t xml:space="preserve">Anglais </t>
  </si>
  <si>
    <t xml:space="preserve">Informatique </t>
  </si>
  <si>
    <t>Instruction civique: FFMOM</t>
  </si>
  <si>
    <t>Philosophie</t>
  </si>
  <si>
    <t>1ère A</t>
  </si>
  <si>
    <t>TOTAL</t>
  </si>
  <si>
    <t>TYPE_REPONSE</t>
  </si>
  <si>
    <t>TYPE_COMMUNE</t>
  </si>
  <si>
    <t>code_type_reponse</t>
  </si>
  <si>
    <t>code_type_commune</t>
  </si>
  <si>
    <t>URB H</t>
  </si>
  <si>
    <t>libelle_type_reponse</t>
  </si>
  <si>
    <t>libelle_type_commune</t>
  </si>
  <si>
    <t>libelle_type_statut</t>
  </si>
  <si>
    <t>code_type_statut</t>
  </si>
  <si>
    <t>TYPE_STATUT</t>
  </si>
  <si>
    <t>MILIEU DE RESIDENCE</t>
  </si>
  <si>
    <t>Effectifs</t>
  </si>
  <si>
    <t xml:space="preserve">Salles de classe </t>
  </si>
  <si>
    <t>Personnel Enseignant</t>
  </si>
  <si>
    <t>Etablissements fonctionnels</t>
  </si>
  <si>
    <t>Redoublants</t>
  </si>
  <si>
    <t>RURAL</t>
  </si>
  <si>
    <t>URBAIN</t>
  </si>
  <si>
    <t>MADAGASCAR</t>
  </si>
  <si>
    <t>STATISTIQUES GLOBALES DES PRESCOLAIRES ET PRIMAIRES PUBLICS-PRIVES</t>
  </si>
  <si>
    <t>STATISTIQUES GLOBALES DES COLLEGES ET LYCEES PUBLICS-PRIVES</t>
  </si>
  <si>
    <t>ALAOTRA-MANGORO</t>
  </si>
  <si>
    <t>AMORON'I MANIA</t>
  </si>
  <si>
    <t>ANALAMANGA</t>
  </si>
  <si>
    <t>ANALANJIROFO</t>
  </si>
  <si>
    <t>ANDROY</t>
  </si>
  <si>
    <t>ATSIMO-ATSINANANA</t>
  </si>
  <si>
    <t>ATSINANANA</t>
  </si>
  <si>
    <t>BETSIBOKA</t>
  </si>
  <si>
    <t>BOENY</t>
  </si>
  <si>
    <t>COLLEGE PUBLIC</t>
  </si>
  <si>
    <t>LYCEE PUBLIC</t>
  </si>
  <si>
    <t>BONGOLAVA</t>
  </si>
  <si>
    <t>DIANA</t>
  </si>
  <si>
    <t>HAUTE MATSIATRA</t>
  </si>
  <si>
    <t>IHOROMBE</t>
  </si>
  <si>
    <t>ITASY</t>
  </si>
  <si>
    <t>MELAKY</t>
  </si>
  <si>
    <t>MENABE</t>
  </si>
  <si>
    <t>SAVA</t>
  </si>
  <si>
    <t>SOFIA</t>
  </si>
  <si>
    <t>VAKINANKARATRA</t>
  </si>
  <si>
    <t>STATISTIQUES GLOBALES DES PRESCOLAIRES ET PRIMAIRES PUBLICS</t>
  </si>
  <si>
    <t>STATISTIQUES GLOBALES DES COLLEGES ET LYCEES PUBLICS</t>
  </si>
  <si>
    <t xml:space="preserve"> DONNEES DES ETABLISSEMENTS SCOLAIRES PUBLICS PAR DREN ET PAR MILIEU DE RESIDENCE </t>
  </si>
  <si>
    <t>PRESCOLAIRE PUBLIC</t>
  </si>
  <si>
    <t>PRIMAIRE PUBLIC</t>
  </si>
  <si>
    <t>STATISTIQUES GLOBALES DES PRESCOLAIRES ET PRIMAIRES PRIVES</t>
  </si>
  <si>
    <t>STATISTIQUES GLOBALES DES COLLEGES ET LYCEES PRIVES</t>
  </si>
  <si>
    <t xml:space="preserve"> DONNEES DES ETABLISSEMENTS SCOLAIRES PRIVES PAR DREN ET PAR MILIEU DE RESIDENCE </t>
  </si>
  <si>
    <t>PRESCOLAIRE PRIVE</t>
  </si>
  <si>
    <t>PRIMAIRE PRIVE</t>
  </si>
  <si>
    <t>COLLEGE PRIVE</t>
  </si>
  <si>
    <t>LYCEE PRIVE</t>
  </si>
  <si>
    <t>EFFECTIFS ET SECTIONS DU PRESCOLAIRE PUBLIC</t>
  </si>
  <si>
    <t>SALLES DE CLASSE, PERSONNEL ET ETABLISSEMENTS DU PRESCOLAIRE PUBLIC</t>
  </si>
  <si>
    <t>TABLES-BANCS ET MOBILIERS DU PRESCOLAIRE PUBLIC</t>
  </si>
  <si>
    <t>REPARTITION DES SALLES DE CLASSE, DU PERSONNEL ET DES ETABLISSEMENTS DU PRESCOLAIRE PUBLIC PAR DREN ET PAR MILIEU DE RESIDENCE</t>
  </si>
  <si>
    <t>REPARTITION DES TABLES-BANCS ET MOBILIERS DU PRESCOLAIRE PUBLIC PAR DREN ET PAR MILIEU DE RESIDENCE</t>
  </si>
  <si>
    <t>Section</t>
  </si>
  <si>
    <t>SALLES DE CLASSE</t>
  </si>
  <si>
    <t>PERSONNEL ENSEIGNANT</t>
  </si>
  <si>
    <t>PERSONNEL ADMINISTRATIF ET TECHNIQUE</t>
  </si>
  <si>
    <t>Nombre d'Etablissements fonctionnels</t>
  </si>
  <si>
    <t>TABLES-BANCS ET MOBILIERS</t>
  </si>
  <si>
    <t>Garçons &amp; Filles</t>
  </si>
  <si>
    <t>Utilisées par le Préscolaire</t>
  </si>
  <si>
    <t>Dont électrifiées</t>
  </si>
  <si>
    <t>Autres Salles de classe</t>
  </si>
  <si>
    <t>Dont femme</t>
  </si>
  <si>
    <t>Armoires</t>
  </si>
  <si>
    <t>Tableaux noirs</t>
  </si>
  <si>
    <t xml:space="preserve">MADAGASCAR </t>
  </si>
  <si>
    <t>REPARTITION DES SALLES DE CLASSE, DU PERSONNEL ET DES ETABLISSEMENTS DU PRESCOLAIRE PUBLIC PAR CISCO ET PAR MILIEU DE RESIDENCE</t>
  </si>
  <si>
    <t>REPARTITION DES TABLES-BANCS ET MOBILIERS DU PRESCOLAIRE PUBLIC PAR CISCO ET PAR MILIEU DE RESIDENCE</t>
  </si>
  <si>
    <t>AMBATONDRAZAKA</t>
  </si>
  <si>
    <t>AMPARAFARAVOLA</t>
  </si>
  <si>
    <t>ANDILAMENA</t>
  </si>
  <si>
    <t>ANOSIBE AN'ALA</t>
  </si>
  <si>
    <t>MORAMANGA</t>
  </si>
  <si>
    <t>AMBATOFINANDRAHANA</t>
  </si>
  <si>
    <t>AMBOSITRA</t>
  </si>
  <si>
    <t>FANDRIANA</t>
  </si>
  <si>
    <t>MANANDRIANA</t>
  </si>
  <si>
    <t>AMBOHIDRATRIMO</t>
  </si>
  <si>
    <t>ANDRAMASINA</t>
  </si>
  <si>
    <t>ANJOZOROBE</t>
  </si>
  <si>
    <t>ANKAZOBE</t>
  </si>
  <si>
    <t>ANTANANARIVO ATSIMONDRANO</t>
  </si>
  <si>
    <t>ANTANANARIVO AVARADRANO</t>
  </si>
  <si>
    <t>ANTANANARIVO RENIVOHITRA</t>
  </si>
  <si>
    <t>MANJAKANDRIANA</t>
  </si>
  <si>
    <t>MAROANTSETRA</t>
  </si>
  <si>
    <t>SOANIERANA IVONGO</t>
  </si>
  <si>
    <t>VAVATENINA</t>
  </si>
  <si>
    <t>AMBOVOMBE</t>
  </si>
  <si>
    <t>BELOHA</t>
  </si>
  <si>
    <t>TSIHOMBE</t>
  </si>
  <si>
    <t>BETROKA</t>
  </si>
  <si>
    <t>FARAFANGANA</t>
  </si>
  <si>
    <t>VANGAINDRANO</t>
  </si>
  <si>
    <t>VONDROZO</t>
  </si>
  <si>
    <t>BRICKAVILLE</t>
  </si>
  <si>
    <t>MAHANORO</t>
  </si>
  <si>
    <t>MAROLAMBO</t>
  </si>
  <si>
    <t>TOAMASINA I</t>
  </si>
  <si>
    <t>TOAMASINA II</t>
  </si>
  <si>
    <t>VATOMANDRY</t>
  </si>
  <si>
    <t>KANDREHO</t>
  </si>
  <si>
    <t>MAEVATANANA</t>
  </si>
  <si>
    <t>TSARATANANA</t>
  </si>
  <si>
    <t>AMBATOBOENY</t>
  </si>
  <si>
    <t>MAHAJANGA I</t>
  </si>
  <si>
    <t>MAHAJANGA II</t>
  </si>
  <si>
    <t>MAROVOAY</t>
  </si>
  <si>
    <t>SOALALA</t>
  </si>
  <si>
    <t>FENOARIVOBE</t>
  </si>
  <si>
    <t>TSIROANOMANDIDY</t>
  </si>
  <si>
    <t>AMBANJA</t>
  </si>
  <si>
    <t>AMBILOBE</t>
  </si>
  <si>
    <t>ANTSIRANANA I</t>
  </si>
  <si>
    <t>ANTSIRANANA II</t>
  </si>
  <si>
    <t>NOSY-BE</t>
  </si>
  <si>
    <t>AMBALAVAO</t>
  </si>
  <si>
    <t>AMBOHIMAHASOA</t>
  </si>
  <si>
    <t>FIANARANTSOA I</t>
  </si>
  <si>
    <t>IKALAMAVONY</t>
  </si>
  <si>
    <t>ISANDRA</t>
  </si>
  <si>
    <t>LALANGINA</t>
  </si>
  <si>
    <t>VOHIBATO</t>
  </si>
  <si>
    <t>IAKORA</t>
  </si>
  <si>
    <t>IHOSY</t>
  </si>
  <si>
    <t>IVOHIBE</t>
  </si>
  <si>
    <t>ARIVONIMAMO</t>
  </si>
  <si>
    <t>MIARINARIVO</t>
  </si>
  <si>
    <t>SOAVINANDRIANA</t>
  </si>
  <si>
    <t>ANTSALOVA</t>
  </si>
  <si>
    <t>MAINTIRANO</t>
  </si>
  <si>
    <t>BELO SUR TSIRIBIHINA</t>
  </si>
  <si>
    <t>MANJA</t>
  </si>
  <si>
    <t>MIANDRIVAZO</t>
  </si>
  <si>
    <t>MORONDAVA</t>
  </si>
  <si>
    <t>ANDAPA</t>
  </si>
  <si>
    <t>ANTALAHA</t>
  </si>
  <si>
    <t>SAMBAVA</t>
  </si>
  <si>
    <t>VOHIMARINA</t>
  </si>
  <si>
    <t>ANALALAVA</t>
  </si>
  <si>
    <t>ANTSOHIHY</t>
  </si>
  <si>
    <t>BEALANANA</t>
  </si>
  <si>
    <t>MAMPIKONY</t>
  </si>
  <si>
    <t>MANDRITSARA</t>
  </si>
  <si>
    <t>VAKINAKARATRA</t>
  </si>
  <si>
    <t>ANTANIFOTSY</t>
  </si>
  <si>
    <t>ANTSIRABE I</t>
  </si>
  <si>
    <t>ANTSIRABE II</t>
  </si>
  <si>
    <t>BETAFO</t>
  </si>
  <si>
    <t>FARATSIHO</t>
  </si>
  <si>
    <t>MANDOTO</t>
  </si>
  <si>
    <t>IFANADIANA</t>
  </si>
  <si>
    <t>IKONGO</t>
  </si>
  <si>
    <t>MANAKARA</t>
  </si>
  <si>
    <t>MANANJARY</t>
  </si>
  <si>
    <t>VOHIPENO</t>
  </si>
  <si>
    <t>Dont
en Bon état</t>
  </si>
  <si>
    <t>Dont qualifié</t>
  </si>
  <si>
    <t>Crèche et jardin d'enfants</t>
  </si>
  <si>
    <t>Crèche et jardin d'enfant</t>
  </si>
  <si>
    <t>Age</t>
  </si>
  <si>
    <t>ENSEMBLE</t>
  </si>
  <si>
    <t>EFFECTIFS DES ELEVES PAR AGE, PAR SECTION ET PAR GENRE DES PRESCOLAIRES PRIVES</t>
  </si>
  <si>
    <t>EFFECTIFS DES ELEVES PAR AGE, PAR SECTION ET PAR GENRE DES PRESCOLAIRES PUBLICS ET PRIVES</t>
  </si>
  <si>
    <t>EFFECTIFS DES ELEVES PAR AGE, PAR SECTION ET PAR GENRE DES PRESCOLAIRES PUBLICS</t>
  </si>
  <si>
    <t>EFFECTIFS DES ELEVES DES ECOLES PRIMAIRES PUBLIQUES</t>
  </si>
  <si>
    <t>REDOUBLANTS DES ECOLES PRIMAIRES PUBLIQUES</t>
  </si>
  <si>
    <t>TABLES-BANCS ET MOBILIERS DES ECOLES PRIMAIRES PUBLIQUES</t>
  </si>
  <si>
    <t xml:space="preserve">PERSONNEL DES ECOLES PRIMAIRES PUBLIQUES </t>
  </si>
  <si>
    <t>MANUELS DOTES PAR L'ETAT ET ENCORE UTILISABLES</t>
  </si>
  <si>
    <t>REPARTITION DES TABLES-BANCS ET MOBILIERS DES ECOLES PRIMAIRES PUBLIQUES PAR DREN ET PAR MILIEU DE RESIDENCE</t>
  </si>
  <si>
    <t xml:space="preserve">REPARTITION DU PERSONNEL DES ECOLES PRIMAIRES PUBLIQUES PUBLICS PAR DREN ET PAR MILIEU DE RESIDENCE </t>
  </si>
  <si>
    <t>REPARTITION DES MANUELS DES ECOLES PRIMAIRES PUBLIQUES PAR DREN ET PAR MILIEU DE RESIDENCE</t>
  </si>
  <si>
    <t>SECTION</t>
  </si>
  <si>
    <t>Nombre d'établissements fonctionnels</t>
  </si>
  <si>
    <t xml:space="preserve"> TABLES-BANCS ET MOBILIERS </t>
  </si>
  <si>
    <t>MANUELS SCOLAIRES</t>
  </si>
  <si>
    <t>Utilisées par les 5 années du primaire</t>
  </si>
  <si>
    <t xml:space="preserve"> Programme scolaire PPO</t>
  </si>
  <si>
    <t>REPARTITION DES TABLES-BANCS ET MOBILIERS DES ECOLES PRIMAIRES PUBLIQUES PAR CISCO ET PAR MILIEU DE RESIDENCE</t>
  </si>
  <si>
    <t xml:space="preserve">REPARTITION DU PERSONNEL DES ECOLES PRIMAIRES PUBLIQUES PUBLICS PAR CISCO ET PAR MILIEU DE RESIDENCE </t>
  </si>
  <si>
    <t>REPARTITION DES MANUELS DES ECOLES PRIMAIRES PUBLIQUES PAR CISCO ET PAR MILIEU DE RESIDENCE</t>
  </si>
  <si>
    <t xml:space="preserve"> EFFECTIFS DES ELEVES PAR AGE, PAR SECTION ET PAR GENRE DES PRIMAIRES PUBLICS </t>
  </si>
  <si>
    <t>7 ans</t>
  </si>
  <si>
    <t>8 ans</t>
  </si>
  <si>
    <t>9 ans</t>
  </si>
  <si>
    <t>Plus de 14 ans</t>
  </si>
  <si>
    <t xml:space="preserve">EFFECTIFS DES ELEVES PAR AGE, PAR SECTION ET PAR GENRE DES PRIMAIRES PRIVES </t>
  </si>
  <si>
    <t xml:space="preserve">EFFECTIFS DES ELEVES PAR AGE, PAR SECTION ET PAR GENRE DES PRIMAIRES PUBLICS ET PRIVES </t>
  </si>
  <si>
    <t>MILIEU DE
RESIDENCE</t>
  </si>
  <si>
    <t xml:space="preserve"> Série vola</t>
  </si>
  <si>
    <t xml:space="preserve"> Livre d'éducation civique FFMOM</t>
  </si>
  <si>
    <t>Fonctionnaire</t>
  </si>
  <si>
    <t>FRAM Subventionné</t>
  </si>
  <si>
    <t>FRAM Non Subventionné</t>
  </si>
  <si>
    <t>Contractuel payé par l'Etat</t>
  </si>
  <si>
    <t xml:space="preserve">Autres </t>
  </si>
  <si>
    <t>Tables-bancs à
2 places</t>
  </si>
  <si>
    <t xml:space="preserve"> Français</t>
  </si>
  <si>
    <t xml:space="preserve"> Histoire</t>
  </si>
  <si>
    <t xml:space="preserve"> SVT</t>
  </si>
  <si>
    <t xml:space="preserve"> Malagasy</t>
  </si>
  <si>
    <t>Fiche pédagogique / Guide CRAN</t>
  </si>
  <si>
    <t>EFFECTIFS DES ELEVES DES COLLEGES PUBLICS</t>
  </si>
  <si>
    <t>REDOUBLANTS DES COLLEGES PUBLICS</t>
  </si>
  <si>
    <t>SECTIONS ET INFRASTRUCTURES DES COLLEGES PUBLICS</t>
  </si>
  <si>
    <t>TABLES-BANCS ET MOBILIERS DES COLLEGES PUBLICS</t>
  </si>
  <si>
    <t>PERSONNEL DES COLLEGES PUBLICS</t>
  </si>
  <si>
    <t>REPARTITION DES SECTIONS ET INFRASTRUCTURES DES COLLEGES PUBLICS PAR DREN ET PAR MILIEU DE RESIDENCE</t>
  </si>
  <si>
    <t>REPARTITION DES TABLES-BANCS ET MOBILIERS DES COLLEGES PUBLICS PAR DREN ET PAR MILIEU DE RESIDENCE</t>
  </si>
  <si>
    <t xml:space="preserve">REPARTITION DU PERSONNEL DES COLLEGES PUBLICS PAR DREN, PAR STATUT ET PAR MILIEU DE RESIDENCE </t>
  </si>
  <si>
    <t>REPARTITION DES MANUELS DES COLLEGES PUBLICS PAR DREN, ET PAR MILIEU DE RESIDENCE</t>
  </si>
  <si>
    <t>SECTIONS</t>
  </si>
  <si>
    <t>Nombre d' Etablissements fonctionnels</t>
  </si>
  <si>
    <t xml:space="preserve"> TABLES-BANCS ET MOBILIERS</t>
  </si>
  <si>
    <t>MANUELS</t>
  </si>
  <si>
    <t xml:space="preserve"> Utilisées par le Niveau II</t>
  </si>
  <si>
    <t>REPARTITION DES SECTIONS ET INFRASTRUCTURES DES COLLEGES PUBLICS PAR CISCO ET PAR MILIEU DE RESIDENCE</t>
  </si>
  <si>
    <t>REPARTITION DES TABLES-BANCS ET MOBILIERS DES COLLEGES PUBLICS PAR CISCO ET PAR MILIEU DE RESIDENCE</t>
  </si>
  <si>
    <t xml:space="preserve">REPARTITION DU PERSONNEL DES COLLEGES PUBLICS PAR CISCO ET PAR MILIEU DE RESIDENCE </t>
  </si>
  <si>
    <t>REPARTITION DES MANUELS DES COLLEGES PUBLICS PAR CISCO, ET PAR MILIEU DE RESIDENCE</t>
  </si>
  <si>
    <t>EFFECTIFS DES ELEVES DES LYCEES PUBLICS</t>
  </si>
  <si>
    <t>REDOUBLANTS DES LYCEES PUBLICS</t>
  </si>
  <si>
    <t>SECTIONS ET INFRASTRUCTURES DES LYCEES PUBLICS</t>
  </si>
  <si>
    <t>TABLES-BANCS ET MOBILIERS DES LYCEES PUBLICS</t>
  </si>
  <si>
    <t>PERSONNEL DES LYCEES PUBLICS</t>
  </si>
  <si>
    <t>REPARTITION DES SECTIONS ET INFRASTRUCTURES DES LYCEES PUBLICS PAR DREN, PAR MILIEU DE RESIDENCE ET PAR GENRE</t>
  </si>
  <si>
    <t>REPARTITION DES TABLES-BANCS ET MOBILIERS DES LYCEES PUBLICS PAR DREN, PAR MILIEU DE RESIDENCE ET PAR GENRE</t>
  </si>
  <si>
    <t xml:space="preserve">REPARTITION DES PERSONNELS DES LYCEES PUBLICS PAR DREN, PAR STATUT ET PAR MILIEU DE RESIDENCE </t>
  </si>
  <si>
    <t xml:space="preserve"> REPARTITION DES MANUELS DES LYCEES PUBLICS PAR DREN, PAR MILIEU DE RESIDENCE ET PAR GENRE</t>
  </si>
  <si>
    <t>Terminale A</t>
  </si>
  <si>
    <t>Terminale C</t>
  </si>
  <si>
    <t>Terminale D</t>
  </si>
  <si>
    <t>Terminale S</t>
  </si>
  <si>
    <t>SERIE A</t>
  </si>
  <si>
    <t>SERIE C</t>
  </si>
  <si>
    <t>SERIE D</t>
  </si>
  <si>
    <t>REPARTITION DES SECTIONS ET INFRASTRUCTURES DES LYCEES PUBLICS PAR CISCO, PAR MILIEU DE RESIDENCE ET PAR GENRE</t>
  </si>
  <si>
    <t>REPARTITION DES TABLES-BANCS ET MOBILIERS DES LYCEES PUBLICS PAR CISCO, PAR MILIEU DE RESIDENCE ET PAR GENRE</t>
  </si>
  <si>
    <t xml:space="preserve">REPARTITION DES PERSONNELS DES LYCEES PUBLICS PAR CISCO, PAR STATUT ET PAR MILIEU DE RESIDENCE </t>
  </si>
  <si>
    <t xml:space="preserve"> REPARTITION DES MANUELS DES LYCEES PUBLICS PAR CISCO, PAR MILIEU DE RESIDENCE ET PAR GENRE</t>
  </si>
  <si>
    <t>ATSIMO ANDREFANA</t>
  </si>
  <si>
    <t>ATSIMO ATSINANANA</t>
  </si>
  <si>
    <t xml:space="preserve"> EFFECTIFS DES ELEVES PAR AGE, PAR SECTION ET PAR GENRE DES COLLEGES PUBLICS </t>
  </si>
  <si>
    <t xml:space="preserve"> EFFECTIFS DES ELEVES PAR AGE, PAR SECTION ET PAR GENRE DES COLLEGES PRIVES </t>
  </si>
  <si>
    <t xml:space="preserve"> EFFECTIFS DES ELEVES PAR AGE, PAR SECTION ET PAR GENRE DES COLLEGES PUBLICS ET PRIVES </t>
  </si>
  <si>
    <t xml:space="preserve">EFFECTIFS DES ELEVES PAR AGE, PAR SECTION ET PAR GENRE DES LYCEES PUBLICS </t>
  </si>
  <si>
    <t xml:space="preserve">EFFECTIFS DES ELEVES PAR AGE, PAR SECTION ET PAR GENRE DES LYCEES PRIVES  </t>
  </si>
  <si>
    <t xml:space="preserve">EFFECTIFS DES ELEVES PAR AGE, PAR SECTION ET PAR GENRE DES LYCEES PUBLICS ET PRIVES  </t>
  </si>
  <si>
    <t>INSCRITS</t>
  </si>
  <si>
    <t>ADMIS</t>
  </si>
  <si>
    <t>SVT</t>
  </si>
  <si>
    <t xml:space="preserve">Maths </t>
  </si>
  <si>
    <t xml:space="preserve"> Utilisées par le Niveau III</t>
  </si>
  <si>
    <t>Tables-bancs à
1 place</t>
  </si>
  <si>
    <t>Tables-bancs à
3 places</t>
  </si>
  <si>
    <t>Tables-bancs à
4 places</t>
  </si>
  <si>
    <t>Tables-bancs à
5 places</t>
  </si>
  <si>
    <t>ANNEE SCOLAIRE</t>
  </si>
  <si>
    <t>EFFECTIFS ET SECTIONS DU PRESCOLAIRE PRIVE</t>
  </si>
  <si>
    <t>SALLES DE CLASSE, PERSONNEL ET ETABLISSEMENTS DU PRESCOLAIRE PRIVE</t>
  </si>
  <si>
    <t>TABLES-BANCS ET MOBILIERS DU PRESCOLAIRE PRIVE</t>
  </si>
  <si>
    <t>REPARTITION DES SALLES DE CLASSE, DU PERSONNEL ET DES ETABLISSEMENTS DU PRESCOLAIRE PRIVE PAR DREN ET PAR MILIEU DE RESIDENCE</t>
  </si>
  <si>
    <t>REPARTITION DES TABLES-BANCS ET MOBILIERS DU PRESCOLAIRE PRIVE PAR DREN ET PAR MILIEU DE RESIDENCE</t>
  </si>
  <si>
    <t>REPARTITION DES SALLES DE CLASSE, DU PERSONNEL ET DES ETABLISSEMENTS DU PRESCOLAIRE PRIVE PAR CISCO ET PAR MILIEU DE RESIDENCE</t>
  </si>
  <si>
    <t>REPARTITION DES TABLES-BANCS ET MOBILIERS DU PRESCOLAIRE PRIVE PAR CISCO ET PAR MILIEU DE RESIDENCE</t>
  </si>
  <si>
    <t>EFFECTIFS DES ELEVES DES ECOLES PRIMAIRES PRIVEES</t>
  </si>
  <si>
    <t>REDOUBLANTS DES ECOLES PRIMAIRES PRIVEES</t>
  </si>
  <si>
    <t>TABLES-BANCS ET MOBILIERS DES ECOLES PRIMAIRES PRIVEES</t>
  </si>
  <si>
    <t xml:space="preserve">PERSONNEL DES ECOLES PRIMAIRES PRIVEES </t>
  </si>
  <si>
    <t>REPARTITION DES TABLES-BANCS ET MOBILIERS DES ECOLES PRIMAIRES PRIVEES PAR DREN ET PAR MILIEU DE RESIDENCE</t>
  </si>
  <si>
    <t xml:space="preserve">REPARTITION DU PERSONNEL DES ECOLES PRIMAIRES PRIVEES PUBLICS PAR DREN ET PAR MILIEU DE RESIDENCE </t>
  </si>
  <si>
    <t>REPARTITION DES MANUELS DES ECOLES PRIMAIRES PRIVEES PAR DREN ET PAR MILIEU DE RESIDENCE</t>
  </si>
  <si>
    <t>REPARTITION DES TABLES-BANCS ET MOBILIERS DES ECOLES PRIMAIRES PRIVEES PAR CISCO ET PAR MILIEU DE RESIDENCE</t>
  </si>
  <si>
    <t xml:space="preserve">REPARTITION DU PERSONNEL DES ECOLES PRIMAIRES PRIVEES PUBLICS PAR CISCO ET PAR MILIEU DE RESIDENCE </t>
  </si>
  <si>
    <t>REPARTITION DES MANUELS DES ECOLES PRIMAIRES PRIVEES PAR CISCO ET PAR MILIEU DE RESIDENCE</t>
  </si>
  <si>
    <t>TOTAL PERSONNEL</t>
  </si>
  <si>
    <t>EFFECTIFS DES ELEVES DES COLLEGES PRIVES</t>
  </si>
  <si>
    <t>REDOUBLANTS DES COLLEGES PRIVES</t>
  </si>
  <si>
    <t>SECTIONS ET INFRASTRUCTURES DES COLLEGES PRIVES</t>
  </si>
  <si>
    <t>TABLES-BANCS ET MOBILIERS DES COLLEGES PRIVES</t>
  </si>
  <si>
    <t>PERSONNEL DES COLLEGES PRIVES</t>
  </si>
  <si>
    <t>REPARTITION DES SECTIONS ET INFRASTRUCTURES DES COLLEGES PRIVES PAR DREN ET PAR MILIEU DE RESIDENCE</t>
  </si>
  <si>
    <t>REPARTITION DES TABLES-BANCS ET MOBILIERS DES COLLEGES PRIVES PAR DREN ET PAR MILIEU DE RESIDENCE</t>
  </si>
  <si>
    <t xml:space="preserve">REPARTITION DU PERSONNEL DES COLLEGES PRIVES PAR DREN, PAR STATUT ET PAR MILIEU DE RESIDENCE </t>
  </si>
  <si>
    <t>REPARTITION DES MANUELS DES COLLEGES PRIVES PAR DREN, ET PAR MILIEU DE RESIDENCE</t>
  </si>
  <si>
    <t>REPARTITION DES SECTIONS ET INFRASTRUCTURES DES COLLEGES PRIVES PAR CISCO ET PAR MILIEU DE RESIDENCE</t>
  </si>
  <si>
    <t>REPARTITION DES TABLES-BANCS ET MOBILIERS DES COLLEGES PRIVES PAR CISCO ET PAR MILIEU DE RESIDENCE</t>
  </si>
  <si>
    <t>REPARTITION DES MANUELS DES COLLEGES PRIVES PAR CISCO, ET PAR MILIEU DE RESIDENCE</t>
  </si>
  <si>
    <t>EFFECTIFS DES ELEVES DES LYCEES PRIVES</t>
  </si>
  <si>
    <t>REDOUBLANTS DES LYCEES PRIVES</t>
  </si>
  <si>
    <t>SECTIONS ET INFRASTRUCTURES DES LYCEES PRIVES</t>
  </si>
  <si>
    <t>TABLES-BANCS ET MOBILIERS DES LYCEES PRIVES</t>
  </si>
  <si>
    <t>PERSONNEL DES LYCEES PRIVES</t>
  </si>
  <si>
    <t>REPARTITION DES SECTIONS ET INFRASTRUCTURES DES LYCEES PRIVES PAR DREN, PAR MILIEU DE RESIDENCE ET PAR GENRE</t>
  </si>
  <si>
    <t>REPARTITION DES TABLES-BANCS ET MOBILIERS DES LYCEES PRIVES PAR DREN, PAR MILIEU DE RESIDENCE ET PAR GENRE</t>
  </si>
  <si>
    <t xml:space="preserve">REPARTITION DES PERSONNELS DES LYCEES PRIVES PAR DREN, PAR STATUT ET PAR MILIEU DE RESIDENCE </t>
  </si>
  <si>
    <t xml:space="preserve"> REPARTITION DES MANUELS DES LYCEES PRIVES PAR DREN, PAR MILIEU DE RESIDENCE ET PAR GENRE</t>
  </si>
  <si>
    <t>REPARTITION DES SECTIONS ET INFRASTRUCTURES DES LYCEES PRIVES PAR CISCO, PAR MILIEU DE RESIDENCE ET PAR GENRE</t>
  </si>
  <si>
    <t>REPARTITION DES TABLES-BANCS ET MOBILIERS DES LYCEES PRIVES PAR CISCO, PAR MILIEU DE RESIDENCE ET PAR GENRE</t>
  </si>
  <si>
    <t xml:space="preserve">REPARTITION DES PERSONNELS DES LYCEES PRIVES PAR CISCO, PAR STATUT ET PAR MILIEU DE RESIDENCE </t>
  </si>
  <si>
    <t xml:space="preserve"> REPARTITION DES MANUELS DES LYCEES PRIVES PAR CISCO, PAR MILIEU DE RESIDENCE ET PAR GENRE</t>
  </si>
  <si>
    <t xml:space="preserve">REPARTITION DU PERSONNEL DES COLLEGES PRIVES PAR CISCO, PAR STATUT ET PAR MILIEU DE RESIDENCE </t>
  </si>
  <si>
    <t>PRESCOLAIRE PUBLIC &amp; PRIVE</t>
  </si>
  <si>
    <t>PRIMAIRE PUBLIC &amp; PRIVE</t>
  </si>
  <si>
    <t>COLLEGE PUBLIC &amp; PRIVE</t>
  </si>
  <si>
    <t>LYCEE PUBLIC &amp; PRIVE</t>
  </si>
  <si>
    <t>admis_bacc</t>
  </si>
  <si>
    <t>inscrits_bacc</t>
  </si>
  <si>
    <t>places assises</t>
  </si>
  <si>
    <t>Places assises</t>
  </si>
  <si>
    <t xml:space="preserve"> DONNEES DES ETABLISSEMENTS SCOLAIRES PUBLICS ET PRIVES PAR DREN ET PAR MILIEU DE RESIDENCE</t>
  </si>
  <si>
    <t>MADAGASCAR
SECTEUR PUBLIC</t>
  </si>
  <si>
    <t>MADAGASCAR
SECTEUR PRIVE</t>
  </si>
  <si>
    <t>AUTRES</t>
  </si>
  <si>
    <t>AMBINANINDOVOKA</t>
  </si>
  <si>
    <t>AMBINANIROA</t>
  </si>
  <si>
    <t>AMBOHIMAHAMASINA</t>
  </si>
  <si>
    <t>AMBOHIMANDROSO</t>
  </si>
  <si>
    <t>ANDRAINJATO</t>
  </si>
  <si>
    <t>ANJOMA</t>
  </si>
  <si>
    <t>ANKARAMENA</t>
  </si>
  <si>
    <t>BESOA</t>
  </si>
  <si>
    <t>FENOARIVO</t>
  </si>
  <si>
    <t>IARINTSENA</t>
  </si>
  <si>
    <t>KIRANO</t>
  </si>
  <si>
    <t>MAHAZONY</t>
  </si>
  <si>
    <t>MANAMISOA</t>
  </si>
  <si>
    <t>NAMOLY</t>
  </si>
  <si>
    <t>SENDRISOA</t>
  </si>
  <si>
    <t>VOHITSAOKA</t>
  </si>
  <si>
    <t>VOLAMENA</t>
  </si>
  <si>
    <t>AMBALAHONKO</t>
  </si>
  <si>
    <t>AMBALIHA</t>
  </si>
  <si>
    <t>AMBODIMANGA RAMENA</t>
  </si>
  <si>
    <t>AMBOHIMARINA</t>
  </si>
  <si>
    <t>AMBOHIMENA</t>
  </si>
  <si>
    <t>AMBOHITRANDRIANA</t>
  </si>
  <si>
    <t>ANKATAFA</t>
  </si>
  <si>
    <t>ANKINGAMELOKA</t>
  </si>
  <si>
    <t>ANORONTSANGANA</t>
  </si>
  <si>
    <t>ANTAFIAMBOTRY</t>
  </si>
  <si>
    <t>ANTRANOKARANY</t>
  </si>
  <si>
    <t>ANTSAHABE CENTRE</t>
  </si>
  <si>
    <t>ANTSAKOAMANONDRO</t>
  </si>
  <si>
    <t>ANTSATSAKA</t>
  </si>
  <si>
    <t>ANTSIRABE</t>
  </si>
  <si>
    <t>BEMANEVIKY H/S</t>
  </si>
  <si>
    <t>BEMANEVIKY OUEST</t>
  </si>
  <si>
    <t>BENAVONY</t>
  </si>
  <si>
    <t>DJANGOA</t>
  </si>
  <si>
    <t>MAHERIVARATRA</t>
  </si>
  <si>
    <t>MAROTOLANA</t>
  </si>
  <si>
    <t>MAROVATO</t>
  </si>
  <si>
    <t>AMBARIMAY</t>
  </si>
  <si>
    <t>AMBONDROMAMY</t>
  </si>
  <si>
    <t>ANDRANOFASIKA</t>
  </si>
  <si>
    <t>ANDRANOMAMY</t>
  </si>
  <si>
    <t>ANJIAJIA</t>
  </si>
  <si>
    <t>ANKIJABE</t>
  </si>
  <si>
    <t>ANKIRIHITRA</t>
  </si>
  <si>
    <t>MADIROVALO</t>
  </si>
  <si>
    <t>MANERINERINA</t>
  </si>
  <si>
    <t>SITAMPIKY</t>
  </si>
  <si>
    <t>TSARAMANDROSO</t>
  </si>
  <si>
    <t>AMBATOFINANDRAHANA NORD</t>
  </si>
  <si>
    <t>AMBATOFINANDRAHANA SUD</t>
  </si>
  <si>
    <t>AMBATOMIFANONGOA</t>
  </si>
  <si>
    <t>AMBONDROMISOTRA</t>
  </si>
  <si>
    <t>AMBOROMPOTSY</t>
  </si>
  <si>
    <t>FENOARIVO A</t>
  </si>
  <si>
    <t>FENOARIVO B</t>
  </si>
  <si>
    <t>ITREMO NORD</t>
  </si>
  <si>
    <t>ITREMO SUD</t>
  </si>
  <si>
    <t>MANDROSONORO</t>
  </si>
  <si>
    <t>MANGATABOAHANGY</t>
  </si>
  <si>
    <t>SOAVINA A</t>
  </si>
  <si>
    <t>SOAVINA B</t>
  </si>
  <si>
    <t>AMBATOLAMPY VILLE</t>
  </si>
  <si>
    <t>AMBATONDRAKALAVAO</t>
  </si>
  <si>
    <t>AMBODIFARIHY FENOMANANA</t>
  </si>
  <si>
    <t>AMBOHIPIHAONANA</t>
  </si>
  <si>
    <t>ANDRANOVELONA</t>
  </si>
  <si>
    <t>ANDRAVOLA VOHIPENO</t>
  </si>
  <si>
    <t>ANDRIAMBILANY</t>
  </si>
  <si>
    <t>ANTAKASINA</t>
  </si>
  <si>
    <t>ANTANAMALAZA</t>
  </si>
  <si>
    <t>ANTANIMASAKA</t>
  </si>
  <si>
    <t>ANTSAMPANDRANO</t>
  </si>
  <si>
    <t>BEHENJY</t>
  </si>
  <si>
    <t>BELAMBO FIRAISANA</t>
  </si>
  <si>
    <t>MANJAKATOMPO</t>
  </si>
  <si>
    <t>MORARANO</t>
  </si>
  <si>
    <t>SABOTSY NAMATOANA</t>
  </si>
  <si>
    <t>TSIAFAJAVONA ANKARATRA</t>
  </si>
  <si>
    <t>TSINJOARIVO</t>
  </si>
  <si>
    <t>BEMARIVO</t>
  </si>
  <si>
    <t>MAKARAINGO</t>
  </si>
  <si>
    <t>MAROTSIALEHA</t>
  </si>
  <si>
    <t>SARODRANO</t>
  </si>
  <si>
    <t>AMBATONDRAZAKA I</t>
  </si>
  <si>
    <t>AMBATONDRAZAKA II</t>
  </si>
  <si>
    <t>AMBATONDRAZAKA SUB</t>
  </si>
  <si>
    <t>AMBATOSORATRA</t>
  </si>
  <si>
    <t>AMBOHITSILAOZANA</t>
  </si>
  <si>
    <t>AMPARIHINTSOKATRA</t>
  </si>
  <si>
    <t>AMPITATSIMO</t>
  </si>
  <si>
    <t>ANDILANATOBY</t>
  </si>
  <si>
    <t>ANDROMBA</t>
  </si>
  <si>
    <t>BEJOFO</t>
  </si>
  <si>
    <t>DIDY I</t>
  </si>
  <si>
    <t>DIDY II</t>
  </si>
  <si>
    <t>FERAMANGA NORD</t>
  </si>
  <si>
    <t>ILAFY</t>
  </si>
  <si>
    <t>IMERIMANDROSO</t>
  </si>
  <si>
    <t>MANAKAMBAHINY EST</t>
  </si>
  <si>
    <t>MANAKAMBAHINY OUEST</t>
  </si>
  <si>
    <t>SOALAZAINA</t>
  </si>
  <si>
    <t>TANAMBAO BESAKAY</t>
  </si>
  <si>
    <t>AMBAKIRANO</t>
  </si>
  <si>
    <t>AMBARAKARAKA</t>
  </si>
  <si>
    <t>AMBARARATA</t>
  </si>
  <si>
    <t>AMBATOBEN'ANJAVY</t>
  </si>
  <si>
    <t>AMBATOHARANANA</t>
  </si>
  <si>
    <t>AMBODIBONARA</t>
  </si>
  <si>
    <t>AMPONDRALAVA</t>
  </si>
  <si>
    <t>ANABORANO IFASY</t>
  </si>
  <si>
    <t>ANJIABE AMBONY</t>
  </si>
  <si>
    <t>ANTANABE</t>
  </si>
  <si>
    <t>ANTSARAVIBE</t>
  </si>
  <si>
    <t>ANTSOHIMBONDRONA</t>
  </si>
  <si>
    <t>BERAMANJA</t>
  </si>
  <si>
    <t>BETSIAKA</t>
  </si>
  <si>
    <t>BOBANTSETRY</t>
  </si>
  <si>
    <t>MANAMBATO</t>
  </si>
  <si>
    <t>MANTALY</t>
  </si>
  <si>
    <t>SIRAMA</t>
  </si>
  <si>
    <t>TANAMBAO MARIVORAHONA</t>
  </si>
  <si>
    <t>AMBOASARY I</t>
  </si>
  <si>
    <t>AMBOASARY II</t>
  </si>
  <si>
    <t>AMBOASARY III</t>
  </si>
  <si>
    <t>BEHARA I</t>
  </si>
  <si>
    <t>BEHARA II</t>
  </si>
  <si>
    <t>BERANO VILLE</t>
  </si>
  <si>
    <t>EBELO</t>
  </si>
  <si>
    <t>ELONTY</t>
  </si>
  <si>
    <t>ESIRA</t>
  </si>
  <si>
    <t>IFOTAKA I</t>
  </si>
  <si>
    <t>IFOTAKA II</t>
  </si>
  <si>
    <t>MAHALY</t>
  </si>
  <si>
    <t>MANEVY</t>
  </si>
  <si>
    <t>MAROMBY</t>
  </si>
  <si>
    <t>MAROTSIRAKA</t>
  </si>
  <si>
    <t>RANOBE</t>
  </si>
  <si>
    <t>SAMPONA</t>
  </si>
  <si>
    <t>TANANDAVA SUD</t>
  </si>
  <si>
    <t>TOMBOARIVO</t>
  </si>
  <si>
    <t>TRANOMARO</t>
  </si>
  <si>
    <t>TSIVORY</t>
  </si>
  <si>
    <t>AMBATO</t>
  </si>
  <si>
    <t>AMBATOLAMPY TSIMAHAFOTSY</t>
  </si>
  <si>
    <t>AMBOHIMANJAKA</t>
  </si>
  <si>
    <t>AMBOHITRIMANJAKA</t>
  </si>
  <si>
    <t>AMPANGABE</t>
  </si>
  <si>
    <t>AMPANOTOKANA</t>
  </si>
  <si>
    <t>ANJANADORIA</t>
  </si>
  <si>
    <t>ANOSIALA</t>
  </si>
  <si>
    <t>ANTANETIBE MAHAZAZA</t>
  </si>
  <si>
    <t>ANTEHIROKA</t>
  </si>
  <si>
    <t>AVARATSENA</t>
  </si>
  <si>
    <t>FIADANANA</t>
  </si>
  <si>
    <t>IARINARIVO</t>
  </si>
  <si>
    <t>IVATO</t>
  </si>
  <si>
    <t>MAHEREZA</t>
  </si>
  <si>
    <t>MAHITSY</t>
  </si>
  <si>
    <t>MANANJARA</t>
  </si>
  <si>
    <t>MANJAKAVARADRANO</t>
  </si>
  <si>
    <t>MERIMANDROSO</t>
  </si>
  <si>
    <t>TALATAMATY</t>
  </si>
  <si>
    <t>AMBALAKINDRESY</t>
  </si>
  <si>
    <t>AMBATOSOA</t>
  </si>
  <si>
    <t>AMBOHINAMBOARINA</t>
  </si>
  <si>
    <t>AMPITANA</t>
  </si>
  <si>
    <t>ANKAFINA</t>
  </si>
  <si>
    <t>ANKERANA</t>
  </si>
  <si>
    <t>BEFETA</t>
  </si>
  <si>
    <t>CAMP ROBIN</t>
  </si>
  <si>
    <t>ISAKA</t>
  </si>
  <si>
    <t>KALALAO</t>
  </si>
  <si>
    <t>MANANDROY</t>
  </si>
  <si>
    <t>MORAFENO</t>
  </si>
  <si>
    <t>SAHATONA</t>
  </si>
  <si>
    <t>SAHAVE</t>
  </si>
  <si>
    <t>VOHIPOSA</t>
  </si>
  <si>
    <t>VOHITRARIVO</t>
  </si>
  <si>
    <t>ALAKAMISY AMBOHIJATO</t>
  </si>
  <si>
    <t>AMBALAMANAKANA</t>
  </si>
  <si>
    <t>AMBATOFITORAHANA</t>
  </si>
  <si>
    <t>AMBINANINDRANO I</t>
  </si>
  <si>
    <t>AMBINANINDRANO II</t>
  </si>
  <si>
    <t>AMBOHIMITOMBO I</t>
  </si>
  <si>
    <t>AMBOHIMITOMBO II</t>
  </si>
  <si>
    <t>AMBOSITRA IA</t>
  </si>
  <si>
    <t>AMBOSITRA IB</t>
  </si>
  <si>
    <t>AMBOSITRA ID</t>
  </si>
  <si>
    <t>AMBOSITRA II</t>
  </si>
  <si>
    <t>ANDINA</t>
  </si>
  <si>
    <t>ANKAZOAMBO</t>
  </si>
  <si>
    <t>ANTOETRA I</t>
  </si>
  <si>
    <t>ANTOETRA II</t>
  </si>
  <si>
    <t>FAHIZAY</t>
  </si>
  <si>
    <t>IHADILANANA</t>
  </si>
  <si>
    <t>ILAKA CENTRE</t>
  </si>
  <si>
    <t>IMERINA IMADY</t>
  </si>
  <si>
    <t>IVATO CENTRE</t>
  </si>
  <si>
    <t>IVONY MIARAMIASA</t>
  </si>
  <si>
    <t>KIANJANDRAKEFINA</t>
  </si>
  <si>
    <t>MAHAZINA AMBOHIPIERENANA</t>
  </si>
  <si>
    <t>MAROSOA</t>
  </si>
  <si>
    <t>TSARASAOTRA I</t>
  </si>
  <si>
    <t>TSARASAOTRA II</t>
  </si>
  <si>
    <t>VOHIDAHY</t>
  </si>
  <si>
    <t>AMBANISARIKA</t>
  </si>
  <si>
    <t>AMBAZOA</t>
  </si>
  <si>
    <t>AMBOHIMALAZA</t>
  </si>
  <si>
    <t>AMBONAIVO</t>
  </si>
  <si>
    <t>AMBONDRO</t>
  </si>
  <si>
    <t>AMBOVOMBE I</t>
  </si>
  <si>
    <t>AMBOVOMBE II</t>
  </si>
  <si>
    <t>AMPAMATA</t>
  </si>
  <si>
    <t>ANALAMARY</t>
  </si>
  <si>
    <t>ANDALATANOSY</t>
  </si>
  <si>
    <t>ANDOHARANO</t>
  </si>
  <si>
    <t>ANDRAGNANIVO</t>
  </si>
  <si>
    <t>BEANANTARA</t>
  </si>
  <si>
    <t>ERADA</t>
  </si>
  <si>
    <t>IMANOMBO</t>
  </si>
  <si>
    <t>JAFARO</t>
  </si>
  <si>
    <t>MAROALOMAINTY</t>
  </si>
  <si>
    <t>MAROALOPOTY</t>
  </si>
  <si>
    <t>MAROVATO BEFENO</t>
  </si>
  <si>
    <t>SIHANAMARO</t>
  </si>
  <si>
    <t>TSIMANANADA</t>
  </si>
  <si>
    <t>AGNAVOHA</t>
  </si>
  <si>
    <t>AMPANIHY CENTRE</t>
  </si>
  <si>
    <t>ANDROIMPANO</t>
  </si>
  <si>
    <t>ANDROKA</t>
  </si>
  <si>
    <t>ANKILIABO</t>
  </si>
  <si>
    <t>ANKILIMIVORY</t>
  </si>
  <si>
    <t>ANKILIZATO</t>
  </si>
  <si>
    <t>ANTALY</t>
  </si>
  <si>
    <t>BEAHITSE</t>
  </si>
  <si>
    <t>BEARA</t>
  </si>
  <si>
    <t>BELAFIKE HAUT</t>
  </si>
  <si>
    <t>BEROY SUD</t>
  </si>
  <si>
    <t>EJEDA I</t>
  </si>
  <si>
    <t>EJEDA II</t>
  </si>
  <si>
    <t>FOTADREVO</t>
  </si>
  <si>
    <t>GOGOGOGO</t>
  </si>
  <si>
    <t>ITAMPOLO</t>
  </si>
  <si>
    <t>MANIRY</t>
  </si>
  <si>
    <t>VOHITANY</t>
  </si>
  <si>
    <t>AMBOAVORY I</t>
  </si>
  <si>
    <t>AMBOAVORY II</t>
  </si>
  <si>
    <t>AMBOHIJANAHARY I</t>
  </si>
  <si>
    <t>AMBOHIJANAHARY II</t>
  </si>
  <si>
    <t>AMBOHIMANDROSO I</t>
  </si>
  <si>
    <t>AMBOHITRARIVO</t>
  </si>
  <si>
    <t>AMPARAFARAVOLA I</t>
  </si>
  <si>
    <t>AMPARAFARAVOLA II</t>
  </si>
  <si>
    <t>AMPARAFARAVOLA III</t>
  </si>
  <si>
    <t>ANDILANA NORD</t>
  </si>
  <si>
    <t>ANDREBAKELY NORD</t>
  </si>
  <si>
    <t>ANORORO</t>
  </si>
  <si>
    <t>BEANANA</t>
  </si>
  <si>
    <t>BEDIDY</t>
  </si>
  <si>
    <t>MAHATSINJO</t>
  </si>
  <si>
    <t>MORARANO CHROME I</t>
  </si>
  <si>
    <t>MORARANO CHROME II</t>
  </si>
  <si>
    <t>MORARANO CHROME III</t>
  </si>
  <si>
    <t>SAHAMAMY</t>
  </si>
  <si>
    <t>TANAMBE I</t>
  </si>
  <si>
    <t>TANAMBE II</t>
  </si>
  <si>
    <t>VOHIMENA</t>
  </si>
  <si>
    <t>VOHITSARA AMBODIMANGA</t>
  </si>
  <si>
    <t>AMBARIJEBY SUD</t>
  </si>
  <si>
    <t>AMBOLOBOZO NORD</t>
  </si>
  <si>
    <t>AMBOLOBOZO SUD</t>
  </si>
  <si>
    <t>ANALALAVA EST</t>
  </si>
  <si>
    <t>ANALALAVA OUEST</t>
  </si>
  <si>
    <t>ANDRIBAVONTSONA</t>
  </si>
  <si>
    <t>ANGOAKA SUD</t>
  </si>
  <si>
    <t>ANKARAMY EST</t>
  </si>
  <si>
    <t>ANKARAMY OUEST</t>
  </si>
  <si>
    <t>ANTONIBE I</t>
  </si>
  <si>
    <t>ANTONIBE II</t>
  </si>
  <si>
    <t>ANTONIBE III</t>
  </si>
  <si>
    <t>BEFOTAKA NORD I</t>
  </si>
  <si>
    <t>BEFOTAKA NORD II</t>
  </si>
  <si>
    <t>BEJOFO BAS</t>
  </si>
  <si>
    <t>BEJOFO HAUT</t>
  </si>
  <si>
    <t>MAHADRODROKA I</t>
  </si>
  <si>
    <t>MAHADRODROKA II</t>
  </si>
  <si>
    <t>MAROMANDIA I</t>
  </si>
  <si>
    <t>MAROMANDIA II</t>
  </si>
  <si>
    <t>MAROVANTAZA</t>
  </si>
  <si>
    <t>MAROVATOLENA</t>
  </si>
  <si>
    <t>AMBALAMANASY II</t>
  </si>
  <si>
    <t>AMBODIANGEZOKA</t>
  </si>
  <si>
    <t>AMBODIDIVAINA</t>
  </si>
  <si>
    <t>AMBODIMANGA I</t>
  </si>
  <si>
    <t>ANDAPA I</t>
  </si>
  <si>
    <t>ANDAPA II</t>
  </si>
  <si>
    <t>ANDRAKATA</t>
  </si>
  <si>
    <t>ANDRANOMENA</t>
  </si>
  <si>
    <t>ANJIALAVABE</t>
  </si>
  <si>
    <t>ANKIAKABE NORD</t>
  </si>
  <si>
    <t>ANOVIARA</t>
  </si>
  <si>
    <t>ANTSAHAMENA</t>
  </si>
  <si>
    <t>BEALAMPONA</t>
  </si>
  <si>
    <t>DOANY I</t>
  </si>
  <si>
    <t>DOANY II</t>
  </si>
  <si>
    <t>AMPONDRABE</t>
  </si>
  <si>
    <t>ANDILAMENA CENTRE</t>
  </si>
  <si>
    <t>ANDILAMENA NORD</t>
  </si>
  <si>
    <t>ANDILAMENA SUD</t>
  </si>
  <si>
    <t>ANTANIMENABAKA NORD</t>
  </si>
  <si>
    <t>ANTANIMENABAKA SUD</t>
  </si>
  <si>
    <t>BEMAITSO</t>
  </si>
  <si>
    <t>MAITSOKELY</t>
  </si>
  <si>
    <t>MAROADABO</t>
  </si>
  <si>
    <t>MIARINARIVO NORD</t>
  </si>
  <si>
    <t>MIARINARIVO SUD</t>
  </si>
  <si>
    <t>TANANANIFOLOLAHY</t>
  </si>
  <si>
    <t>ALAROBIA VATOSOLA</t>
  </si>
  <si>
    <t>ALATSINAINY BAKARO</t>
  </si>
  <si>
    <t>AMBOHIMIADANA</t>
  </si>
  <si>
    <t>ANJOMA FALIARIVO</t>
  </si>
  <si>
    <t>ANOSIBE TRIMOLOHARANO</t>
  </si>
  <si>
    <t>ANTOTOHAZO</t>
  </si>
  <si>
    <t>FITSINJOVANA BAKARO</t>
  </si>
  <si>
    <t>MANDROSOA</t>
  </si>
  <si>
    <t>SABOTSY AMBOHITROMBY</t>
  </si>
  <si>
    <t>SABOTSY MANJAKAVAHOAKA</t>
  </si>
  <si>
    <t>TANKAFATRA</t>
  </si>
  <si>
    <t>ALAKAMISY TSARASAOTRA</t>
  </si>
  <si>
    <t>AMBATOMANOINA</t>
  </si>
  <si>
    <t>AMBOASARY NORD</t>
  </si>
  <si>
    <t>AMBOHIBARY VOHILENA I</t>
  </si>
  <si>
    <t>AMBOHIBARY VOHILENA II</t>
  </si>
  <si>
    <t>AMBOHIMANARINA</t>
  </si>
  <si>
    <t>AMBOHIMIRARY</t>
  </si>
  <si>
    <t>AMBONGAMARINA I</t>
  </si>
  <si>
    <t>AMBONGAMARINA II</t>
  </si>
  <si>
    <t>AMPARATANJONA</t>
  </si>
  <si>
    <t>ANALAROA</t>
  </si>
  <si>
    <t>ANDROVAKELY</t>
  </si>
  <si>
    <t>ANJOZOROBE I</t>
  </si>
  <si>
    <t>ANJOZOROBE II</t>
  </si>
  <si>
    <t>ANTANETIBE ANATIVOLO</t>
  </si>
  <si>
    <t>BERONONO</t>
  </si>
  <si>
    <t>BETATAO</t>
  </si>
  <si>
    <t>MANGAMILA I</t>
  </si>
  <si>
    <t>MANGAMILA II</t>
  </si>
  <si>
    <t>MAROTSIPOY</t>
  </si>
  <si>
    <t>AMBATOLAHY</t>
  </si>
  <si>
    <t>ANDRANOMAFANA</t>
  </si>
  <si>
    <t>ANKAZOABO I</t>
  </si>
  <si>
    <t>ANKAZOABO II</t>
  </si>
  <si>
    <t>ANKAZOABO III</t>
  </si>
  <si>
    <t>ANKERIKY</t>
  </si>
  <si>
    <t>ANKILIVALOKELY</t>
  </si>
  <si>
    <t>BERENTY I</t>
  </si>
  <si>
    <t>BERENTY II</t>
  </si>
  <si>
    <t>FOTIVOLO</t>
  </si>
  <si>
    <t>ILEMBY</t>
  </si>
  <si>
    <t>TANDRANO</t>
  </si>
  <si>
    <t>AMBOHITROMBY</t>
  </si>
  <si>
    <t>AMBOLOTARAKELY</t>
  </si>
  <si>
    <t>ANTAKAVANA</t>
  </si>
  <si>
    <t>FIHAONANA</t>
  </si>
  <si>
    <t>KIANGARA</t>
  </si>
  <si>
    <t>MAHAVELONA</t>
  </si>
  <si>
    <t>MARONDRY</t>
  </si>
  <si>
    <t>MIANTSO</t>
  </si>
  <si>
    <t>TALATA ANGAVO</t>
  </si>
  <si>
    <t>TSARAMASOANDRO</t>
  </si>
  <si>
    <t>AMBALAOMBY</t>
  </si>
  <si>
    <t>AMBODIMERANA</t>
  </si>
  <si>
    <t>AMPANDROANTRAKA</t>
  </si>
  <si>
    <t>AMPASIMANEVA</t>
  </si>
  <si>
    <t>ANOSIBE AN\'ALA</t>
  </si>
  <si>
    <t>MORAFENO II</t>
  </si>
  <si>
    <t>NIAROVANA</t>
  </si>
  <si>
    <t>TRATRAMARINA</t>
  </si>
  <si>
    <t>TSARATAMPONA</t>
  </si>
  <si>
    <t>AMBALABE</t>
  </si>
  <si>
    <t>AMBARABAHA</t>
  </si>
  <si>
    <t>AMBINANIFAHO</t>
  </si>
  <si>
    <t>AMBOHITRALANANA</t>
  </si>
  <si>
    <t>AMPAHANA</t>
  </si>
  <si>
    <t>AMPANAVOANA</t>
  </si>
  <si>
    <t>AMPOHIBE</t>
  </si>
  <si>
    <t>ANDAMPY</t>
  </si>
  <si>
    <t>ANTALAHA NORD</t>
  </si>
  <si>
    <t>ANTALAHA SUD</t>
  </si>
  <si>
    <t>ANTANANAMBO</t>
  </si>
  <si>
    <t>ANTOMBANA</t>
  </si>
  <si>
    <t>ANTSAHANORO</t>
  </si>
  <si>
    <t>ANTSAMBALAHY</t>
  </si>
  <si>
    <t>LANJARIVO</t>
  </si>
  <si>
    <t>MANAKAMBAHINY ANKAVIA</t>
  </si>
  <si>
    <t>MAROFINARITRA</t>
  </si>
  <si>
    <t>SAHANTAHA</t>
  </si>
  <si>
    <t>SARAHANDRANO</t>
  </si>
  <si>
    <t>VINANIVAO</t>
  </si>
  <si>
    <t>ANTANAMBAO MANAMPONTSY I</t>
  </si>
  <si>
    <t>ANTANAMBAO MANAMPONTSY II</t>
  </si>
  <si>
    <t>ANTANANDEHIBE</t>
  </si>
  <si>
    <t>MANAKANA</t>
  </si>
  <si>
    <t>MANARANTSANDRY</t>
  </si>
  <si>
    <t>SAIVAZA</t>
  </si>
  <si>
    <t>AMBATOFAHAVALO</t>
  </si>
  <si>
    <t>AMBAVAHADITOKANA</t>
  </si>
  <si>
    <t>AMBOHIDRAPETO</t>
  </si>
  <si>
    <t>AMBOHIJANAKA</t>
  </si>
  <si>
    <t>AMBOHIJOKY</t>
  </si>
  <si>
    <t>AMPANEFY</t>
  </si>
  <si>
    <t>AMPITATAFIKA</t>
  </si>
  <si>
    <t>ANDOHARANOFOTSY</t>
  </si>
  <si>
    <t>ANDRANONAHOATRA</t>
  </si>
  <si>
    <t>ANDROHIBE</t>
  </si>
  <si>
    <t>ANJOMAKELY</t>
  </si>
  <si>
    <t>ANKARAOBATO</t>
  </si>
  <si>
    <t>BEMASOANDRO</t>
  </si>
  <si>
    <t>ITAOSY</t>
  </si>
  <si>
    <t>SOALANDY</t>
  </si>
  <si>
    <t>SOAVINA</t>
  </si>
  <si>
    <t>TANJOMBATO</t>
  </si>
  <si>
    <t>TSARARIVOTRA</t>
  </si>
  <si>
    <t>ALASORA</t>
  </si>
  <si>
    <t>AMBOHIDRABIBY</t>
  </si>
  <si>
    <t>AMBOHIMANAMBOLA</t>
  </si>
  <si>
    <t>AMBOHIMANGA ROVA</t>
  </si>
  <si>
    <t>AMBOHIMANGAKELY</t>
  </si>
  <si>
    <t>ANJEVA GARA</t>
  </si>
  <si>
    <t>ANKADIKELY EST</t>
  </si>
  <si>
    <t>ANKADIKELY OUEST</t>
  </si>
  <si>
    <t>ANKADINANDRIANA NORD</t>
  </si>
  <si>
    <t>ANKADINANDRIANA SUD</t>
  </si>
  <si>
    <t>ANOSY AVARATRA</t>
  </si>
  <si>
    <t>ATSIMOMBOHITRA</t>
  </si>
  <si>
    <t>ATSINANANTSENA</t>
  </si>
  <si>
    <t>FIAFERANA</t>
  </si>
  <si>
    <t>MANANKASINA ANOSIARIVO</t>
  </si>
  <si>
    <t>MASINDRAY</t>
  </si>
  <si>
    <t>TALATA VOLONONDRY NORD</t>
  </si>
  <si>
    <t>TALATA VOLONONDRY SUD</t>
  </si>
  <si>
    <t>VILIAHAZO</t>
  </si>
  <si>
    <t>ANTANANARIVO I</t>
  </si>
  <si>
    <t>ANTANANARIVO II</t>
  </si>
  <si>
    <t>ANTANANARIVO III</t>
  </si>
  <si>
    <t>ANTANANARIVO IV</t>
  </si>
  <si>
    <t>ANTANANARIVO V</t>
  </si>
  <si>
    <t>ANTANANARIVO VI</t>
  </si>
  <si>
    <t>AMBATOMIADY I</t>
  </si>
  <si>
    <t>AMBATOMIADY II</t>
  </si>
  <si>
    <t>AMBATOTSIPIHINA I</t>
  </si>
  <si>
    <t>AMBATOTSIPIHINA II</t>
  </si>
  <si>
    <t>AMBODIRIANA</t>
  </si>
  <si>
    <t>AMBOHIMANDROSO II</t>
  </si>
  <si>
    <t>AMBOHITOMPOINA I</t>
  </si>
  <si>
    <t>AMBOHITOMPOINA III</t>
  </si>
  <si>
    <t>AMPITATAFIKA I</t>
  </si>
  <si>
    <t>AMPITATAFIKA II</t>
  </si>
  <si>
    <t>ANDRANOFITO</t>
  </si>
  <si>
    <t>ANJAMANGA</t>
  </si>
  <si>
    <t>ANTANIFOTSY I</t>
  </si>
  <si>
    <t>ANTANIFOTSY II</t>
  </si>
  <si>
    <t>ANTANIFOTSY III</t>
  </si>
  <si>
    <t>ANTSAHALAVA I</t>
  </si>
  <si>
    <t>ANTSAHALAVA II</t>
  </si>
  <si>
    <t>ANTSAMPANDRANO I</t>
  </si>
  <si>
    <t>ANTSAMPANDRANO II</t>
  </si>
  <si>
    <t>ANTSAMPANDRANO III</t>
  </si>
  <si>
    <t>BELANITRA</t>
  </si>
  <si>
    <t>SOAMANANDRARINY</t>
  </si>
  <si>
    <t>BEKOPAKA</t>
  </si>
  <si>
    <t>MASOARIVO</t>
  </si>
  <si>
    <t>SOAHANY</t>
  </si>
  <si>
    <t>TRANGAHY</t>
  </si>
  <si>
    <t>AMPATANA MANDRIANKENIHENY</t>
  </si>
  <si>
    <t>ANTSENAKELY ANDRAIKIBA</t>
  </si>
  <si>
    <t>ANTSIRABE AFOVOANY ATSINANANA AMBOHIMANARIVO</t>
  </si>
  <si>
    <t>MAHAZOARIVO AVARABOHITRA</t>
  </si>
  <si>
    <t>MANODIDINA NY GARA AMBILOMBE</t>
  </si>
  <si>
    <t>SOAMALAZA MAHATSINJO</t>
  </si>
  <si>
    <t>ALAKAMISY</t>
  </si>
  <si>
    <t>ALATSINAINY IBITY</t>
  </si>
  <si>
    <t>AMBANO</t>
  </si>
  <si>
    <t>AMBATOMENA</t>
  </si>
  <si>
    <t>AMBOHIBARY</t>
  </si>
  <si>
    <t>AMBOHIDRANANDRIANA</t>
  </si>
  <si>
    <t>AMBOHIMIARIVO</t>
  </si>
  <si>
    <t>AMBOHITSIMANOVA</t>
  </si>
  <si>
    <t>ANDRANOMANELATRA</t>
  </si>
  <si>
    <t>ANTANAMBAO</t>
  </si>
  <si>
    <t>ANTANIMANDRY</t>
  </si>
  <si>
    <t>ANTSOATANY</t>
  </si>
  <si>
    <t>BELAZAO</t>
  </si>
  <si>
    <t>MANANDONA</t>
  </si>
  <si>
    <t>MANDROSOHASINA</t>
  </si>
  <si>
    <t>MANGARANO</t>
  </si>
  <si>
    <t>SAHANIVOTRY</t>
  </si>
  <si>
    <t>SOANINDRARINY</t>
  </si>
  <si>
    <t>TSARAHONENANA</t>
  </si>
  <si>
    <t>VINANINKARENA</t>
  </si>
  <si>
    <t>ANTSIRANANA CENTRE</t>
  </si>
  <si>
    <t>ANTSIRANANA EST</t>
  </si>
  <si>
    <t>ANTSIRANANA OUEST</t>
  </si>
  <si>
    <t>AMBONDRONA</t>
  </si>
  <si>
    <t>ANDRAFIABE</t>
  </si>
  <si>
    <t>ANDRANOFANJAVA</t>
  </si>
  <si>
    <t>ANIVORANO NORD</t>
  </si>
  <si>
    <t>ANKARONGANA</t>
  </si>
  <si>
    <t>ANKETRAKABE</t>
  </si>
  <si>
    <t>ANTANAMITARANA</t>
  </si>
  <si>
    <t>ANTSAHAMPANO</t>
  </si>
  <si>
    <t>ANTSALAKA</t>
  </si>
  <si>
    <t>ANTSOHA</t>
  </si>
  <si>
    <t>BOBAKILANDY</t>
  </si>
  <si>
    <t>BOBASAKOA</t>
  </si>
  <si>
    <t>JOFFRE VILLE</t>
  </si>
  <si>
    <t>MAHALINA</t>
  </si>
  <si>
    <t>MAHAVANONA</t>
  </si>
  <si>
    <t>MANGAOKA</t>
  </si>
  <si>
    <t>MOSOROLAVA</t>
  </si>
  <si>
    <t>RAMENA</t>
  </si>
  <si>
    <t>SADJOAVATO</t>
  </si>
  <si>
    <t>SAKARAMY</t>
  </si>
  <si>
    <t>AMBALAFAMINTY</t>
  </si>
  <si>
    <t>AMBODIMADIRO</t>
  </si>
  <si>
    <t>AMBODIMANARY I</t>
  </si>
  <si>
    <t>AMBODIMANARY II</t>
  </si>
  <si>
    <t>AMBODIMANDRESY I</t>
  </si>
  <si>
    <t>AMBODIMANDRESY II</t>
  </si>
  <si>
    <t>AMPANDRIANKILANDY I</t>
  </si>
  <si>
    <t>AMPANDRIANKILANDY II</t>
  </si>
  <si>
    <t>ANAHIDRANO</t>
  </si>
  <si>
    <t>ANDREBA</t>
  </si>
  <si>
    <t>ANJALAZALA</t>
  </si>
  <si>
    <t>ANJIAMANGIRANA I</t>
  </si>
  <si>
    <t>ANKERIKA</t>
  </si>
  <si>
    <t>ANTSAHABE I</t>
  </si>
  <si>
    <t>ANTSAHABE II</t>
  </si>
  <si>
    <t>MAROALA</t>
  </si>
  <si>
    <t>ALAKAMISIKELY</t>
  </si>
  <si>
    <t>AMBATOMANGA</t>
  </si>
  <si>
    <t>AMBATOMIRAHAVAVY</t>
  </si>
  <si>
    <t>AMBOANANA</t>
  </si>
  <si>
    <t>AMBOHIMANDRY</t>
  </si>
  <si>
    <t>AMBOHIMASINA</t>
  </si>
  <si>
    <t>AMBOHIPANDRANO</t>
  </si>
  <si>
    <t>AMBOHITRAMBO</t>
  </si>
  <si>
    <t>AMPAHIMANGA</t>
  </si>
  <si>
    <t>ANDRANOMIELY</t>
  </si>
  <si>
    <t>ANTAMBOLO</t>
  </si>
  <si>
    <t>ARIVONIMAMO I</t>
  </si>
  <si>
    <t>ARIVONIMAMO II</t>
  </si>
  <si>
    <t>IMERINTSIATOSIKA I</t>
  </si>
  <si>
    <t>IMERINTSIATOSIKA II</t>
  </si>
  <si>
    <t>MANALALONDO</t>
  </si>
  <si>
    <t>MIANDRANDRA</t>
  </si>
  <si>
    <t>MIANTSOARIVO</t>
  </si>
  <si>
    <t>MORARANO ANTONGONA</t>
  </si>
  <si>
    <t>TSIMADILO</t>
  </si>
  <si>
    <t>AMBALAROMBA</t>
  </si>
  <si>
    <t>AMBARARATA SOFIA</t>
  </si>
  <si>
    <t>AMBARARATABE NORD</t>
  </si>
  <si>
    <t>AMBATORIHA EST I</t>
  </si>
  <si>
    <t>AMBATOSIA I</t>
  </si>
  <si>
    <t>AMBODIADABO M</t>
  </si>
  <si>
    <t>AMBODIAMPANA</t>
  </si>
  <si>
    <t>AMBODISIKIDY</t>
  </si>
  <si>
    <t>AMBOHIMISONDROTRA</t>
  </si>
  <si>
    <t>AMBOVONOMBY</t>
  </si>
  <si>
    <t>ANALILA</t>
  </si>
  <si>
    <t>ANJOZOROMADOSY</t>
  </si>
  <si>
    <t>ANKAZOTOKANA</t>
  </si>
  <si>
    <t>ANTANANIVO HAUT</t>
  </si>
  <si>
    <t>ANTSAMAKA</t>
  </si>
  <si>
    <t>ANTSIRADAVA</t>
  </si>
  <si>
    <t>BEALANANA I</t>
  </si>
  <si>
    <t>BEALANANA II</t>
  </si>
  <si>
    <t>BEANDRAREZONA</t>
  </si>
  <si>
    <t>I MANGINDRANO</t>
  </si>
  <si>
    <t>II AMBATORIHA EST</t>
  </si>
  <si>
    <t>II AMBATOSIA</t>
  </si>
  <si>
    <t>II MANGINDRANO</t>
  </si>
  <si>
    <t>MAROTOLANA I</t>
  </si>
  <si>
    <t>MAROTOLANA II</t>
  </si>
  <si>
    <t>AMBODIMOTSO SUD</t>
  </si>
  <si>
    <t>AMBOLIDIBE EST I</t>
  </si>
  <si>
    <t>AMBOLIDIBE EST II</t>
  </si>
  <si>
    <t>ANKARONGANA BAS</t>
  </si>
  <si>
    <t>ANKARONGANA HAUT</t>
  </si>
  <si>
    <t>ANTSAKABARY BAS</t>
  </si>
  <si>
    <t>ANTSAKABARY HAUT</t>
  </si>
  <si>
    <t>ANTSAKANALABE NORD</t>
  </si>
  <si>
    <t>ANTSAKANALABE SUD</t>
  </si>
  <si>
    <t>BEFANDRIANA NORD</t>
  </si>
  <si>
    <t>MAROAMALONA</t>
  </si>
  <si>
    <t>MATSONDAKANA NORD</t>
  </si>
  <si>
    <t>MATSONDAKANA OUEST</t>
  </si>
  <si>
    <t>MATSONDAKANA SUD</t>
  </si>
  <si>
    <t>MORAFENO I</t>
  </si>
  <si>
    <t>MORAFENO III</t>
  </si>
  <si>
    <t>TSARAHONENANA CENTRE</t>
  </si>
  <si>
    <t>TSARAHONENANA EST</t>
  </si>
  <si>
    <t>TSARAHONENANA OUEST</t>
  </si>
  <si>
    <t>TSIAMALAO NORD</t>
  </si>
  <si>
    <t>TSIAMALAO SUD</t>
  </si>
  <si>
    <t>ANTANINARENINA</t>
  </si>
  <si>
    <t>ANTONDABE</t>
  </si>
  <si>
    <t>BEFOTAKA ATSIMO</t>
  </si>
  <si>
    <t>BEHARENA</t>
  </si>
  <si>
    <t>BEKOFAFA ATSIMO</t>
  </si>
  <si>
    <t>MAROVITSIKA</t>
  </si>
  <si>
    <t>RANOTSARA ATSIMO</t>
  </si>
  <si>
    <t>AMBAHITA</t>
  </si>
  <si>
    <t>AMBATOSOLA</t>
  </si>
  <si>
    <t>ANTSAKOAMARO</t>
  </si>
  <si>
    <t>BEKITRO</t>
  </si>
  <si>
    <t>BERAKETA</t>
  </si>
  <si>
    <t>BESAKOA</t>
  </si>
  <si>
    <t>BETEZA</t>
  </si>
  <si>
    <t>BEVITIKY</t>
  </si>
  <si>
    <t>MANAKOMPY</t>
  </si>
  <si>
    <t>MAROVIRO</t>
  </si>
  <si>
    <t>TANANDAVA</t>
  </si>
  <si>
    <t>TSIKOLAKY</t>
  </si>
  <si>
    <t>VOHIMANGA</t>
  </si>
  <si>
    <t>ANKALALOBE</t>
  </si>
  <si>
    <t>ANTSAKOAZATO</t>
  </si>
  <si>
    <t>BEMARIVO ANKIRONDRO</t>
  </si>
  <si>
    <t>BEMARIVOKELY</t>
  </si>
  <si>
    <t>BEREVO/TSIRIBIHINA</t>
  </si>
  <si>
    <t>SOAFIKASA</t>
  </si>
  <si>
    <t>SOASERANA</t>
  </si>
  <si>
    <t>TSARAOTANA</t>
  </si>
  <si>
    <t>TSIMAFANA</t>
  </si>
  <si>
    <t>AMBATOTSIVALA</t>
  </si>
  <si>
    <t>BEHABOBO</t>
  </si>
  <si>
    <t>KOPOKY</t>
  </si>
  <si>
    <t>MAHENY</t>
  </si>
  <si>
    <t>MAROLINTA</t>
  </si>
  <si>
    <t>TRANOROA</t>
  </si>
  <si>
    <t>TRANOVAHO</t>
  </si>
  <si>
    <t>AMBALAVATO</t>
  </si>
  <si>
    <t>BENONOKY</t>
  </si>
  <si>
    <t>EHARA</t>
  </si>
  <si>
    <t>IANAPERA</t>
  </si>
  <si>
    <t>BEHISATSY</t>
  </si>
  <si>
    <t>BEMAVO</t>
  </si>
  <si>
    <t>BEROROHA I</t>
  </si>
  <si>
    <t>BEROROHA II</t>
  </si>
  <si>
    <t>FANJAKANA</t>
  </si>
  <si>
    <t>MANDRONARIVO</t>
  </si>
  <si>
    <t>MARERANO I</t>
  </si>
  <si>
    <t>MARERANO II</t>
  </si>
  <si>
    <t>SAKENA</t>
  </si>
  <si>
    <t>TANAMARY</t>
  </si>
  <si>
    <t>AMBOLODIA SUD</t>
  </si>
  <si>
    <t>AMPAKO</t>
  </si>
  <si>
    <t>ANKASAKASA TSIBIRAY NORD</t>
  </si>
  <si>
    <t>ANKASAKASA TSIBIRAY SUD</t>
  </si>
  <si>
    <t>BEKODOKA</t>
  </si>
  <si>
    <t>MAHABE</t>
  </si>
  <si>
    <t>MAROVOAY SUD</t>
  </si>
  <si>
    <t>SOANENGA</t>
  </si>
  <si>
    <t>ALAKAMISY ANATIVATO</t>
  </si>
  <si>
    <t>ALAKAMISY MAROSOSONA</t>
  </si>
  <si>
    <t>ALAROBIA BEMAHA</t>
  </si>
  <si>
    <t>AMBATONIKOLAHY</t>
  </si>
  <si>
    <t>ANDREMBESOA</t>
  </si>
  <si>
    <t>ANOSIARIVO MANAPA</t>
  </si>
  <si>
    <t>ANTOHOBE</t>
  </si>
  <si>
    <t>ANTSOSO</t>
  </si>
  <si>
    <t>INANANTONANA</t>
  </si>
  <si>
    <t>MAHAIZA</t>
  </si>
  <si>
    <t>MANOHISOA</t>
  </si>
  <si>
    <t>TRITRIVA</t>
  </si>
  <si>
    <t>AMBATRY</t>
  </si>
  <si>
    <t>ANDRANOMANGATSIAKA</t>
  </si>
  <si>
    <t>ANKAZOMANGA OUEST</t>
  </si>
  <si>
    <t>ANKILIVALO</t>
  </si>
  <si>
    <t>ANTOHABATO</t>
  </si>
  <si>
    <t>ANTSAVOA</t>
  </si>
  <si>
    <t>BEANTAKE</t>
  </si>
  <si>
    <t>BEAVOHA</t>
  </si>
  <si>
    <t>BELAMOTY</t>
  </si>
  <si>
    <t>BESELY</t>
  </si>
  <si>
    <t>BETIOKY CENTRE</t>
  </si>
  <si>
    <t>BETIOKY II</t>
  </si>
  <si>
    <t>BEZAHA I</t>
  </si>
  <si>
    <t>BEZAHA II</t>
  </si>
  <si>
    <t>FENOANDALA</t>
  </si>
  <si>
    <t>LAZARIVO</t>
  </si>
  <si>
    <t>MANALOBE</t>
  </si>
  <si>
    <t>MAROARIVO</t>
  </si>
  <si>
    <t>MASIABOAY</t>
  </si>
  <si>
    <t>MONTIFENO</t>
  </si>
  <si>
    <t>SAKAMASAY</t>
  </si>
  <si>
    <t>SALOBE</t>
  </si>
  <si>
    <t>SAVAZY II</t>
  </si>
  <si>
    <t>SOAMANONGA</t>
  </si>
  <si>
    <t>TAMEANTSOA</t>
  </si>
  <si>
    <t>TANAMBAO HAUT</t>
  </si>
  <si>
    <t>TONGOBORY</t>
  </si>
  <si>
    <t>VATOLATSAKA</t>
  </si>
  <si>
    <t>AMBALASOA</t>
  </si>
  <si>
    <t>AMBATOMIVARY</t>
  </si>
  <si>
    <t>ANDRIANDAMPY</t>
  </si>
  <si>
    <t>BEAMPOMBO I</t>
  </si>
  <si>
    <t>BEAMPOMBO II</t>
  </si>
  <si>
    <t>BEKOROBO</t>
  </si>
  <si>
    <t>IABOROTRA</t>
  </si>
  <si>
    <t>IANABINDA</t>
  </si>
  <si>
    <t>IANAKAFY</t>
  </si>
  <si>
    <t>ISOANALA</t>
  </si>
  <si>
    <t>IVAHONA</t>
  </si>
  <si>
    <t>JANGANY</t>
  </si>
  <si>
    <t>KELIVAHO</t>
  </si>
  <si>
    <t>MAHASOA EST</t>
  </si>
  <si>
    <t>NANARENA</t>
  </si>
  <si>
    <t>NANINORA</t>
  </si>
  <si>
    <t>SAKAMAHILY</t>
  </si>
  <si>
    <t>TSARAITSO</t>
  </si>
  <si>
    <t>AMBALARONDRA</t>
  </si>
  <si>
    <t>AMBINANINONY</t>
  </si>
  <si>
    <t>AMBOHIMANANA</t>
  </si>
  <si>
    <t>AMPASIMBE</t>
  </si>
  <si>
    <t>ANDEKALEKA</t>
  </si>
  <si>
    <t>ANDOVORANTO</t>
  </si>
  <si>
    <t>ANIVORANO EST</t>
  </si>
  <si>
    <t>ANJAHAMANA</t>
  </si>
  <si>
    <t>ANTSAMPANANA</t>
  </si>
  <si>
    <t>FANASANA</t>
  </si>
  <si>
    <t>FETRAOMBY</t>
  </si>
  <si>
    <t>LOHARIANDAVA</t>
  </si>
  <si>
    <t>MAHATSARA</t>
  </si>
  <si>
    <t>MAROSERANANA</t>
  </si>
  <si>
    <t>RANOMAFANA EST</t>
  </si>
  <si>
    <t>RAZANAKA</t>
  </si>
  <si>
    <t>VOHITRANIVONA</t>
  </si>
  <si>
    <t>ALAKAMISY AMBOHIMAHAZO I</t>
  </si>
  <si>
    <t>ALAKAMISY AMBOHIMAHAZO II</t>
  </si>
  <si>
    <t>ANKARINORO</t>
  </si>
  <si>
    <t>BETSIMISOTRA</t>
  </si>
  <si>
    <t>FANDRIANA I</t>
  </si>
  <si>
    <t>FANDRIANA II</t>
  </si>
  <si>
    <t>FANDRIANA III</t>
  </si>
  <si>
    <t>FIADANANA I</t>
  </si>
  <si>
    <t>FIADANANA II</t>
  </si>
  <si>
    <t>IMITO I</t>
  </si>
  <si>
    <t>IMITO II</t>
  </si>
  <si>
    <t>ISANDRANDAHY AMBONY</t>
  </si>
  <si>
    <t>MIARINAVARATRA I</t>
  </si>
  <si>
    <t>MIARINAVARATRA II</t>
  </si>
  <si>
    <t>MIARINAVARATRA III</t>
  </si>
  <si>
    <t>MILAMAINA</t>
  </si>
  <si>
    <t>SAHAMADIO I</t>
  </si>
  <si>
    <t>SAHAMADIO II</t>
  </si>
  <si>
    <t>SANDRANDAHY I</t>
  </si>
  <si>
    <t>SANDRANDAHY II</t>
  </si>
  <si>
    <t>SANDRANDAHY III</t>
  </si>
  <si>
    <t>SANDRANDAHY IV</t>
  </si>
  <si>
    <t>TATAMALAZA</t>
  </si>
  <si>
    <t>TSARAZAZA I</t>
  </si>
  <si>
    <t>TSARAZAZA II</t>
  </si>
  <si>
    <t>TSARAZAZA III</t>
  </si>
  <si>
    <t>TSARAZAZA IV</t>
  </si>
  <si>
    <t>AMBALATANY</t>
  </si>
  <si>
    <t>AMBALATRAKA</t>
  </si>
  <si>
    <t>AMBALAVATO NORD</t>
  </si>
  <si>
    <t>AMBALAVATO SUD</t>
  </si>
  <si>
    <t>AMBOHIGOGO</t>
  </si>
  <si>
    <t>AMPOROFORO</t>
  </si>
  <si>
    <t>ANKARANA</t>
  </si>
  <si>
    <t>ANOSIVELO</t>
  </si>
  <si>
    <t>ANOSY TSARARAFA</t>
  </si>
  <si>
    <t>ANTSERANAMBE</t>
  </si>
  <si>
    <t>BEVOAY BERETRA</t>
  </si>
  <si>
    <t>EFATSY</t>
  </si>
  <si>
    <t>ETROTROKA</t>
  </si>
  <si>
    <t>EVATO</t>
  </si>
  <si>
    <t>IABOHAZO</t>
  </si>
  <si>
    <t>IVANDRIKA</t>
  </si>
  <si>
    <t>KARIMBARY</t>
  </si>
  <si>
    <t>MAHABO MANANIVO</t>
  </si>
  <si>
    <t>MAHAFASA CENTRE</t>
  </si>
  <si>
    <t>MAHAVELO</t>
  </si>
  <si>
    <t>MAHAZOARIVO</t>
  </si>
  <si>
    <t>MAHERIRATY</t>
  </si>
  <si>
    <t>MANAMBOTRA SUD</t>
  </si>
  <si>
    <t>MANOMBO</t>
  </si>
  <si>
    <t>MAROVANDRIKA</t>
  </si>
  <si>
    <t>NAMOHORA IABORANO</t>
  </si>
  <si>
    <t>SAHAMADIO</t>
  </si>
  <si>
    <t>TANGAINONY</t>
  </si>
  <si>
    <t>TOVONA</t>
  </si>
  <si>
    <t>VOHILAVAN I MANAMPATRA</t>
  </si>
  <si>
    <t>VOHILENGO</t>
  </si>
  <si>
    <t>VOHIMASY</t>
  </si>
  <si>
    <t>VOHITROMBY</t>
  </si>
  <si>
    <t>AMBATOFOTSY</t>
  </si>
  <si>
    <t>ANDRANOMIADY</t>
  </si>
  <si>
    <t>ANTSAMPANIMAHAZO</t>
  </si>
  <si>
    <t>FARATSIHO II</t>
  </si>
  <si>
    <t>MIANDRARIVO</t>
  </si>
  <si>
    <t>RAMAINANDRO</t>
  </si>
  <si>
    <t>VALABETOKANA</t>
  </si>
  <si>
    <t>VINANINONY NORD</t>
  </si>
  <si>
    <t>VINANINONY SUD</t>
  </si>
  <si>
    <t>AMBANJAN'I SAHALAVA</t>
  </si>
  <si>
    <t>AMBODIMANGA II NORD</t>
  </si>
  <si>
    <t>AMBODIMANGA II SUD</t>
  </si>
  <si>
    <t>AMPASIMBE MANANTSATRANA</t>
  </si>
  <si>
    <t>AMPASINA MANINGORY NORD</t>
  </si>
  <si>
    <t>AMPASINA MANINGORY SUD</t>
  </si>
  <si>
    <t>ANTSIATSIAKA I</t>
  </si>
  <si>
    <t>ANTSIATSIAKA II</t>
  </si>
  <si>
    <t>FENERIVE VILLE</t>
  </si>
  <si>
    <t>MAHAMBO NORD</t>
  </si>
  <si>
    <t>MAHAMBO SUD</t>
  </si>
  <si>
    <t>MIORIMIVALANA</t>
  </si>
  <si>
    <t>SARANAMBANA EST</t>
  </si>
  <si>
    <t>SARANAMBANA OUEST</t>
  </si>
  <si>
    <t>VOHILENGO NORD</t>
  </si>
  <si>
    <t>VOHILENGO SUD</t>
  </si>
  <si>
    <t>VOHIPENO EST</t>
  </si>
  <si>
    <t>VOHIPENO OUEST</t>
  </si>
  <si>
    <t>ANDRIAMPOTSY</t>
  </si>
  <si>
    <t>FIRAVAHANA</t>
  </si>
  <si>
    <t>FIRAVAHANA II</t>
  </si>
  <si>
    <t>KIRANOMENA</t>
  </si>
  <si>
    <t>MARITAMPONA</t>
  </si>
  <si>
    <t>ANDRAINJATO NORD</t>
  </si>
  <si>
    <t>ANDRAINJATO SUD</t>
  </si>
  <si>
    <t>LALAZANA</t>
  </si>
  <si>
    <t>MANOLAFAKA</t>
  </si>
  <si>
    <t>VATOSOLA</t>
  </si>
  <si>
    <t>VILLE BASSE</t>
  </si>
  <si>
    <t>VILLE HAUTE</t>
  </si>
  <si>
    <t>ANDRANOMBAO</t>
  </si>
  <si>
    <t>BEGOGO</t>
  </si>
  <si>
    <t>RANOTSARA NORD</t>
  </si>
  <si>
    <t>VOLAMBITA</t>
  </si>
  <si>
    <t>AMBIABE</t>
  </si>
  <si>
    <t>AMBOHIMANGA ATSIMO</t>
  </si>
  <si>
    <t>AMBOHIMIERA</t>
  </si>
  <si>
    <t>ANALAMPASINA</t>
  </si>
  <si>
    <t>ANDRORANGAVOLA</t>
  </si>
  <si>
    <t>ANTARETRA</t>
  </si>
  <si>
    <t>ANTSINDRA</t>
  </si>
  <si>
    <t>FASINTSARA I</t>
  </si>
  <si>
    <t>FASINTSARA II</t>
  </si>
  <si>
    <t>KELILALINA</t>
  </si>
  <si>
    <t>MAROHARATRA I</t>
  </si>
  <si>
    <t>MAROHARATRA II</t>
  </si>
  <si>
    <t>MAROTOKO I</t>
  </si>
  <si>
    <t>MAROTOKO II</t>
  </si>
  <si>
    <t>RANOMAFANA</t>
  </si>
  <si>
    <t>TSARATANANA I</t>
  </si>
  <si>
    <t>TSARATANANA II</t>
  </si>
  <si>
    <t>AMBIA</t>
  </si>
  <si>
    <t>ANALALIRY</t>
  </si>
  <si>
    <t>ANALAVOKA</t>
  </si>
  <si>
    <t>ANDIOLAVA</t>
  </si>
  <si>
    <t>ANDOHANILAKAKA</t>
  </si>
  <si>
    <t>ANKILY</t>
  </si>
  <si>
    <t>ILAKAKA</t>
  </si>
  <si>
    <t>IRINA</t>
  </si>
  <si>
    <t>MAHASOA</t>
  </si>
  <si>
    <t>RANOHIRA</t>
  </si>
  <si>
    <t>SAHAMBANO</t>
  </si>
  <si>
    <t>SAKALALINA</t>
  </si>
  <si>
    <t>SATROKALA</t>
  </si>
  <si>
    <t>SOAMATASY</t>
  </si>
  <si>
    <t>ZAZAFOTSY</t>
  </si>
  <si>
    <t>FITAMPITO</t>
  </si>
  <si>
    <t>MANGIDY</t>
  </si>
  <si>
    <t>SOLILA</t>
  </si>
  <si>
    <t>TANAMARINA BEKISOPA</t>
  </si>
  <si>
    <t>TANAMARINA SAKAY</t>
  </si>
  <si>
    <t>TSITONDROINA</t>
  </si>
  <si>
    <t>AMBINANITROMBY</t>
  </si>
  <si>
    <t>AMBOHIMISAFY</t>
  </si>
  <si>
    <t>AMBOLOMADINIKA</t>
  </si>
  <si>
    <t>ANKARIMBELO</t>
  </si>
  <si>
    <t>ANTODINGA</t>
  </si>
  <si>
    <t>BELEMOKA</t>
  </si>
  <si>
    <t>IFANIREA</t>
  </si>
  <si>
    <t>IKONGO I</t>
  </si>
  <si>
    <t>IKONGO II</t>
  </si>
  <si>
    <t>KALAFOTSY</t>
  </si>
  <si>
    <t>MANAMPATRANA</t>
  </si>
  <si>
    <t>MAROMIANDRA</t>
  </si>
  <si>
    <t>SAHALANONA</t>
  </si>
  <si>
    <t>TANAKAMBANA</t>
  </si>
  <si>
    <t>TOLONGOINA</t>
  </si>
  <si>
    <t>AMBALAMIDERA II</t>
  </si>
  <si>
    <t>ANDOHARANOMAITSO</t>
  </si>
  <si>
    <t>ANDREAMALAMA</t>
  </si>
  <si>
    <t>ANJOMA ITSARA</t>
  </si>
  <si>
    <t>ANKARINARIVO MANIRISOA</t>
  </si>
  <si>
    <t>IAVINOMBY VOHIBOLA</t>
  </si>
  <si>
    <t>ISORANA</t>
  </si>
  <si>
    <t>NASANDRATRONY</t>
  </si>
  <si>
    <t>SOATANANA</t>
  </si>
  <si>
    <t>ANTAMBOHOBE</t>
  </si>
  <si>
    <t>ANTARAMENA</t>
  </si>
  <si>
    <t>IVONGO</t>
  </si>
  <si>
    <t>KOTIPA</t>
  </si>
  <si>
    <t>MAROPAIKA</t>
  </si>
  <si>
    <t>ANDASIBE</t>
  </si>
  <si>
    <t>ANTANIMBARIBE</t>
  </si>
  <si>
    <t>BEHAZOMATY</t>
  </si>
  <si>
    <t>BETAIMBOAY</t>
  </si>
  <si>
    <t>ALAKAMISY AMBOHIMAHA</t>
  </si>
  <si>
    <t>AMBALAKELY</t>
  </si>
  <si>
    <t>AMBALAMAHASOA</t>
  </si>
  <si>
    <t>AMPATSY AMPANGABE</t>
  </si>
  <si>
    <t>ANDRAINJATO CENTRE</t>
  </si>
  <si>
    <t>ANDRAINJATO EST</t>
  </si>
  <si>
    <t>FANDRANDAVA</t>
  </si>
  <si>
    <t>IALAMARINA</t>
  </si>
  <si>
    <t>IALANANINDRO</t>
  </si>
  <si>
    <t>IVOAMBA</t>
  </si>
  <si>
    <t>MAHATSINJONY</t>
  </si>
  <si>
    <t>SAFATA</t>
  </si>
  <si>
    <t>SAHAMBAVY</t>
  </si>
  <si>
    <t>TAINDAMBO</t>
  </si>
  <si>
    <t>VINANINORO ANDREFANA</t>
  </si>
  <si>
    <t>AMBALANJANAKOMBY</t>
  </si>
  <si>
    <t>ANDRIBA</t>
  </si>
  <si>
    <t>ANTANIMBARY</t>
  </si>
  <si>
    <t>ANTSIAFABOSITRA</t>
  </si>
  <si>
    <t>BEMOKOTRA</t>
  </si>
  <si>
    <t>BERIVOTRA 5/5</t>
  </si>
  <si>
    <t>MAEVATANANA I</t>
  </si>
  <si>
    <t>MAEVATANANA II</t>
  </si>
  <si>
    <t>MAHATSINJO RN4</t>
  </si>
  <si>
    <t>MAHAZOMA</t>
  </si>
  <si>
    <t>MANGABE</t>
  </si>
  <si>
    <t>MARIA</t>
  </si>
  <si>
    <t>MAROKORO</t>
  </si>
  <si>
    <t>TSARARANO</t>
  </si>
  <si>
    <t>ANALAMITSIVALA</t>
  </si>
  <si>
    <t>ANKILIVALO I</t>
  </si>
  <si>
    <t>ANKILIVALO II</t>
  </si>
  <si>
    <t>BEFOTAKY</t>
  </si>
  <si>
    <t>MALAIMBANDY</t>
  </si>
  <si>
    <t>MANDABE</t>
  </si>
  <si>
    <t>TSIMAZAVA</t>
  </si>
  <si>
    <t>MAHABIBO I</t>
  </si>
  <si>
    <t>MAHABIBO II</t>
  </si>
  <si>
    <t>MAHAJANGA</t>
  </si>
  <si>
    <t>AMBALABE BEFANJAVA</t>
  </si>
  <si>
    <t>AMBALAKIDA</t>
  </si>
  <si>
    <t>ANDRANOBOKA</t>
  </si>
  <si>
    <t>BEKOBAY</t>
  </si>
  <si>
    <t>BELOBAKA</t>
  </si>
  <si>
    <t>BETSAKO</t>
  </si>
  <si>
    <t>BOANAMARY</t>
  </si>
  <si>
    <t>MAHAJAMBA USINE</t>
  </si>
  <si>
    <t>MARIARANO EST</t>
  </si>
  <si>
    <t>MARIARANO OUEST</t>
  </si>
  <si>
    <t>AMBINANIDILANA I</t>
  </si>
  <si>
    <t>AMBINANIDILANA II</t>
  </si>
  <si>
    <t>AMBODIHARINA</t>
  </si>
  <si>
    <t>ANDRANAMBOMARO</t>
  </si>
  <si>
    <t>ANKAZOTSIFANTATRA</t>
  </si>
  <si>
    <t>BETSIZARAINA</t>
  </si>
  <si>
    <t>MAHANORO I</t>
  </si>
  <si>
    <t>MAHANORO II</t>
  </si>
  <si>
    <t>MASOMELOKA I</t>
  </si>
  <si>
    <t>MASOMELOKA II</t>
  </si>
  <si>
    <t>TSARAVINANY</t>
  </si>
  <si>
    <t>ANDABOTOKA</t>
  </si>
  <si>
    <t>ANDRANOVAO</t>
  </si>
  <si>
    <t>ANDREA</t>
  </si>
  <si>
    <t>ANKISATRA</t>
  </si>
  <si>
    <t>ANTSONDRODAVA</t>
  </si>
  <si>
    <t>BELITSAKY</t>
  </si>
  <si>
    <t>BEREVO/RANOBE</t>
  </si>
  <si>
    <t>BETANATANANA</t>
  </si>
  <si>
    <t>MAFAIJIJO</t>
  </si>
  <si>
    <t>MAROHAZO</t>
  </si>
  <si>
    <t>MAROMAVO</t>
  </si>
  <si>
    <t>TAMBOHORANO</t>
  </si>
  <si>
    <t>VEROMANGA</t>
  </si>
  <si>
    <t>AMBODIHAZOAMBO NORD</t>
  </si>
  <si>
    <t>AMBODIHAZOAMBO SUD</t>
  </si>
  <si>
    <t>AMBOHITOAKA NORD</t>
  </si>
  <si>
    <t>AMPASIMATERA</t>
  </si>
  <si>
    <t>ANKIRIRIKY</t>
  </si>
  <si>
    <t>BEKORATSAKA NORD</t>
  </si>
  <si>
    <t>BEKORATSAKA SUD</t>
  </si>
  <si>
    <t>BETARAMAHAMAY</t>
  </si>
  <si>
    <t>KOMAJIA</t>
  </si>
  <si>
    <t>MALAKIALINA EST</t>
  </si>
  <si>
    <t>MALAKIALINA OUEST</t>
  </si>
  <si>
    <t>MAMPIKONY I</t>
  </si>
  <si>
    <t>MAMPIKONY II CENTRE</t>
  </si>
  <si>
    <t>MAMPIKONY II NORD</t>
  </si>
  <si>
    <t>MAMPIKONY II SUD</t>
  </si>
  <si>
    <t>AMBAHATRAZO</t>
  </si>
  <si>
    <t>AMBAHIVE</t>
  </si>
  <si>
    <t>AMBALAROKA</t>
  </si>
  <si>
    <t>AMBALAVERO</t>
  </si>
  <si>
    <t>AMBANDRIKA</t>
  </si>
  <si>
    <t>AMBILA</t>
  </si>
  <si>
    <t>AMBOANJO</t>
  </si>
  <si>
    <t>AMBOHITROVA</t>
  </si>
  <si>
    <t>AMBOHITSARA M</t>
  </si>
  <si>
    <t>AMBORONDRA</t>
  </si>
  <si>
    <t>AMBOTAKA</t>
  </si>
  <si>
    <t>AMPASIMANJEVA</t>
  </si>
  <si>
    <t>AMPASIMBORAKA</t>
  </si>
  <si>
    <t>AMPASIMPOTSY SUD</t>
  </si>
  <si>
    <t>ANALAVORY</t>
  </si>
  <si>
    <t>ANOROMBATO</t>
  </si>
  <si>
    <t>ANTEZA</t>
  </si>
  <si>
    <t>BEKATRA</t>
  </si>
  <si>
    <t>BETAMPONA</t>
  </si>
  <si>
    <t>FENOMBY</t>
  </si>
  <si>
    <t>KIANJANOMBY</t>
  </si>
  <si>
    <t>LOKOMBY</t>
  </si>
  <si>
    <t>MAHABAKO</t>
  </si>
  <si>
    <t>MAHAMAIBE</t>
  </si>
  <si>
    <t>MANGATSIOTRA</t>
  </si>
  <si>
    <t>MANJARIVO</t>
  </si>
  <si>
    <t>MAROFARIHY</t>
  </si>
  <si>
    <t>MAVORANO</t>
  </si>
  <si>
    <t>MITANTY</t>
  </si>
  <si>
    <t>MIZILO GARE</t>
  </si>
  <si>
    <t>NIHAONANA</t>
  </si>
  <si>
    <t>ONILAHY</t>
  </si>
  <si>
    <t>SAHANAMBOHITRA</t>
  </si>
  <si>
    <t>SAHAREFO</t>
  </si>
  <si>
    <t>SAHASINAKA</t>
  </si>
  <si>
    <t>SAKOANA</t>
  </si>
  <si>
    <t>SOROMBO</t>
  </si>
  <si>
    <t>TATAHO</t>
  </si>
  <si>
    <t>VATANA</t>
  </si>
  <si>
    <t>VINANITELO</t>
  </si>
  <si>
    <t>VOHILAVA</t>
  </si>
  <si>
    <t>VOHIMANITRA</t>
  </si>
  <si>
    <t>VOHIMASINA NORD</t>
  </si>
  <si>
    <t>VOHIMASINA SUD</t>
  </si>
  <si>
    <t>AMBODIVOANIO</t>
  </si>
  <si>
    <t>ANALANAMPOTSY</t>
  </si>
  <si>
    <t>ANTANAMBAOBE</t>
  </si>
  <si>
    <t>ANTANAMBE I</t>
  </si>
  <si>
    <t>ANTANAMBE II</t>
  </si>
  <si>
    <t>ANTANANANIVO</t>
  </si>
  <si>
    <t>IMORONA</t>
  </si>
  <si>
    <t>MANAMBOLOSY</t>
  </si>
  <si>
    <t>MANANARA I</t>
  </si>
  <si>
    <t>SANDRAKATSY</t>
  </si>
  <si>
    <t>SAROMAONA</t>
  </si>
  <si>
    <t>TANIBE</t>
  </si>
  <si>
    <t>VANONO</t>
  </si>
  <si>
    <t>AMBATOMARINA</t>
  </si>
  <si>
    <t>AMBOHIMAHAZO</t>
  </si>
  <si>
    <t>AMBOHIMILANJA</t>
  </si>
  <si>
    <t>AMBOHIPO</t>
  </si>
  <si>
    <t>AMBOVOMBE CENTRE I</t>
  </si>
  <si>
    <t>AMBOVOMBE CENTRE II</t>
  </si>
  <si>
    <t>ANDAKATANY</t>
  </si>
  <si>
    <t>ANJOMA NANDIHIZANA</t>
  </si>
  <si>
    <t>ANJOMAN'ANKONA</t>
  </si>
  <si>
    <t>TALATA VOHIMENA</t>
  </si>
  <si>
    <t>VINANY ANDAKATANIKELY</t>
  </si>
  <si>
    <t>AMBODINONOKA I</t>
  </si>
  <si>
    <t>AMBODINONOKA II</t>
  </si>
  <si>
    <t>AMBOHIMIARINA II</t>
  </si>
  <si>
    <t>AMBOHINIHAONANA I</t>
  </si>
  <si>
    <t>AMBOHINIHAONANA II</t>
  </si>
  <si>
    <t>AMBOHITSARA EST</t>
  </si>
  <si>
    <t>ANDONDABE</t>
  </si>
  <si>
    <t>ANDRANAMBOLAVA</t>
  </si>
  <si>
    <t>ANDRANOMAVO</t>
  </si>
  <si>
    <t>ANOSIMPARIHY</t>
  </si>
  <si>
    <t>ANTSENAVOLO</t>
  </si>
  <si>
    <t>KIANJAVATO</t>
  </si>
  <si>
    <t>MAHATSARA SUD</t>
  </si>
  <si>
    <t>MAHELA</t>
  </si>
  <si>
    <t>MANAKANA NORD</t>
  </si>
  <si>
    <t>MAROFOTOTRA</t>
  </si>
  <si>
    <t>MAROKARIMA</t>
  </si>
  <si>
    <t>MAROSANGY</t>
  </si>
  <si>
    <t>NAMORONA</t>
  </si>
  <si>
    <t>SANDROHY</t>
  </si>
  <si>
    <t>TSARAVARY</t>
  </si>
  <si>
    <t>TSIATOSIKA I</t>
  </si>
  <si>
    <t>TSIATOSIKA II</t>
  </si>
  <si>
    <t>VATOHANDRINA</t>
  </si>
  <si>
    <t>VOHILAVA I</t>
  </si>
  <si>
    <t>VOHILAVA II</t>
  </si>
  <si>
    <t>ANJOMA RAMARTINA</t>
  </si>
  <si>
    <t>ANKAZOMIRIOTRA</t>
  </si>
  <si>
    <t>ANTANAMBAO AMBARY</t>
  </si>
  <si>
    <t>BETSOHANA</t>
  </si>
  <si>
    <t>FIDIRANA</t>
  </si>
  <si>
    <t>MAROMANDRAY</t>
  </si>
  <si>
    <t>VASIANA</t>
  </si>
  <si>
    <t>VINANY</t>
  </si>
  <si>
    <t>AMBALAKIRAJY</t>
  </si>
  <si>
    <t>AMBARIKORANO</t>
  </si>
  <si>
    <t>AMBARIPAIKA</t>
  </si>
  <si>
    <t>AMBILOMBE</t>
  </si>
  <si>
    <t>AMBINANIFANGO</t>
  </si>
  <si>
    <t>AMBOABOA</t>
  </si>
  <si>
    <t>AMBODIADABO</t>
  </si>
  <si>
    <t>AMBODIAMOTANA KIANGA</t>
  </si>
  <si>
    <t>AMBOHIMAHAVELONA MAHAFINARITRA</t>
  </si>
  <si>
    <t>AMBOHISOA</t>
  </si>
  <si>
    <t>AMPATAKAMARORENY</t>
  </si>
  <si>
    <t>ANDAMPIHELY</t>
  </si>
  <si>
    <t>ANDOHAJANGO</t>
  </si>
  <si>
    <t>ANDRATAMARINA</t>
  </si>
  <si>
    <t>ANJIABE</t>
  </si>
  <si>
    <t>ANKIABE SALOHY AMBANY</t>
  </si>
  <si>
    <t>ANKIABE SALOHY AMBONY</t>
  </si>
  <si>
    <t>ANKIAKABE FONOKO</t>
  </si>
  <si>
    <t>ANTANAMBAON'AMBERINA</t>
  </si>
  <si>
    <t>ANTANANDAVA</t>
  </si>
  <si>
    <t>ANTSATRAMIDOLA</t>
  </si>
  <si>
    <t>ANTSIATSIAKA</t>
  </si>
  <si>
    <t>ANTSIRABE CENTRE</t>
  </si>
  <si>
    <t>KALANDY</t>
  </si>
  <si>
    <t>MANAMPANEVA</t>
  </si>
  <si>
    <t>MAROABOALY</t>
  </si>
  <si>
    <t>MAROTANDRANO</t>
  </si>
  <si>
    <t>PONT SOFIA</t>
  </si>
  <si>
    <t>TSARAJOMOKA</t>
  </si>
  <si>
    <t>ANDRANOPASY</t>
  </si>
  <si>
    <t>ANONTSIBE</t>
  </si>
  <si>
    <t>BEHARONA</t>
  </si>
  <si>
    <t>BETSIOKY</t>
  </si>
  <si>
    <t>ALAROBIA</t>
  </si>
  <si>
    <t>AMBANITSENA</t>
  </si>
  <si>
    <t>AMBATOLAONA</t>
  </si>
  <si>
    <t>AMBOHIBAO SUD</t>
  </si>
  <si>
    <t>AMBOHITRANDRIAMANITRA</t>
  </si>
  <si>
    <t>AMBOHITROLOMAHITSY</t>
  </si>
  <si>
    <t>AMBOHITRONY</t>
  </si>
  <si>
    <t>AMBOHITSEHENO</t>
  </si>
  <si>
    <t>AMPANEVA</t>
  </si>
  <si>
    <t>ANJEPY</t>
  </si>
  <si>
    <t>ANJOMA BETOHO</t>
  </si>
  <si>
    <t>ANKAZONDANDY</t>
  </si>
  <si>
    <t>ANTSAHALALINA</t>
  </si>
  <si>
    <t>MANTASOA</t>
  </si>
  <si>
    <t>MERIKANJAKA</t>
  </si>
  <si>
    <t>MIADANANDRIANA</t>
  </si>
  <si>
    <t>NANDIHIZANA</t>
  </si>
  <si>
    <t>RANOVAO</t>
  </si>
  <si>
    <t>SADABE</t>
  </si>
  <si>
    <t>SAMBAINA</t>
  </si>
  <si>
    <t>AMBANIZANA</t>
  </si>
  <si>
    <t>AMBINANITELO I</t>
  </si>
  <si>
    <t>AMBINANITELO II</t>
  </si>
  <si>
    <t>AMBODIMANGA</t>
  </si>
  <si>
    <t>ANANDRIVOLA</t>
  </si>
  <si>
    <t>ANDRANOFOTSY</t>
  </si>
  <si>
    <t>ANDRONDRONO SUD</t>
  </si>
  <si>
    <t>ANJAHANA</t>
  </si>
  <si>
    <t>ANJANAZANA</t>
  </si>
  <si>
    <t>ANKOFA</t>
  </si>
  <si>
    <t>ANTAKOTAKO</t>
  </si>
  <si>
    <t>ANTSIRABE SAHATANY</t>
  </si>
  <si>
    <t>MAHALEVONA</t>
  </si>
  <si>
    <t>MANAMBOLO</t>
  </si>
  <si>
    <t>MAROANTSETRA I</t>
  </si>
  <si>
    <t>MAROANTSETRA II</t>
  </si>
  <si>
    <t>RANTABE</t>
  </si>
  <si>
    <t>VOLOINA</t>
  </si>
  <si>
    <t>AMBALAPAISO II</t>
  </si>
  <si>
    <t>AMBATOFISAKA II</t>
  </si>
  <si>
    <t>AMBOASARY</t>
  </si>
  <si>
    <t>AMBODINONOKA</t>
  </si>
  <si>
    <t>ANOSIARIVO I</t>
  </si>
  <si>
    <t>LOHAVANANA</t>
  </si>
  <si>
    <t>MAROLAMBO I</t>
  </si>
  <si>
    <t>MAROLAMBO II</t>
  </si>
  <si>
    <t>MAROMITETY</t>
  </si>
  <si>
    <t>SAHAKEVO</t>
  </si>
  <si>
    <t>AMBOLOMOTY</t>
  </si>
  <si>
    <t>ANKAZOMBORONA EST</t>
  </si>
  <si>
    <t>ANKAZOMBORONA OUEST</t>
  </si>
  <si>
    <t>ANOSINALAINOLONA</t>
  </si>
  <si>
    <t>ANTANAMBAO ANDRANOLAVA</t>
  </si>
  <si>
    <t>BEMAHARIVO</t>
  </si>
  <si>
    <t>MANARATSANDRY</t>
  </si>
  <si>
    <t>MAROSAKOA</t>
  </si>
  <si>
    <t>MAROVOAY BANLIEUE</t>
  </si>
  <si>
    <t>MAROVOAY VILLE</t>
  </si>
  <si>
    <t>ANKAVANDRA</t>
  </si>
  <si>
    <t>ANKONDROMENA</t>
  </si>
  <si>
    <t>ANKOTROFOTSY</t>
  </si>
  <si>
    <t>ANOSIMENA</t>
  </si>
  <si>
    <t>ISALO</t>
  </si>
  <si>
    <t>MANAMBINA</t>
  </si>
  <si>
    <t>MANANDAZA</t>
  </si>
  <si>
    <t>MIANDRIVAZO I</t>
  </si>
  <si>
    <t>MIANDRIVAZO II</t>
  </si>
  <si>
    <t>ALATSINAINIKELY</t>
  </si>
  <si>
    <t>AMBATOMANJAKA</t>
  </si>
  <si>
    <t>ANDOLOFOTSY</t>
  </si>
  <si>
    <t>ANOSIBE IFANJA</t>
  </si>
  <si>
    <t>ANTOBY EST</t>
  </si>
  <si>
    <t>MANAZARY</t>
  </si>
  <si>
    <t>MANDIAVATO</t>
  </si>
  <si>
    <t>MIARINARIVO I</t>
  </si>
  <si>
    <t>MIARINARIVO II</t>
  </si>
  <si>
    <t>SAROBARATRA</t>
  </si>
  <si>
    <t>SOAMAHAMANINA</t>
  </si>
  <si>
    <t>SOAVIMBAZAHA</t>
  </si>
  <si>
    <t>ZOMA BEALOKA</t>
  </si>
  <si>
    <t>ANDRANOLALINA</t>
  </si>
  <si>
    <t>ANKAZOVELO</t>
  </si>
  <si>
    <t>BEVAHO</t>
  </si>
  <si>
    <t>LAVARATY</t>
  </si>
  <si>
    <t>MALIORANO</t>
  </si>
  <si>
    <t>MIDONGY ATSIMO</t>
  </si>
  <si>
    <t>SOAKIBANY</t>
  </si>
  <si>
    <t>ANTONGOMENA BEVARY</t>
  </si>
  <si>
    <t>ANTSEZA</t>
  </si>
  <si>
    <t>BEKIPAY</t>
  </si>
  <si>
    <t>KATSEPY</t>
  </si>
  <si>
    <t>MATSAKABANJA</t>
  </si>
  <si>
    <t>ANDRAMY</t>
  </si>
  <si>
    <t>ANTRANOKOAKY</t>
  </si>
  <si>
    <t>BERAVINA</t>
  </si>
  <si>
    <t>AMBATOVOLA</t>
  </si>
  <si>
    <t>AMBOHIBARY I</t>
  </si>
  <si>
    <t>AMBOHIBARY II</t>
  </si>
  <si>
    <t>AMBOHIDRONONO</t>
  </si>
  <si>
    <t>AMPASIMPOTSY GARA</t>
  </si>
  <si>
    <t>AMPASIPOTSY ANTSOROMISY</t>
  </si>
  <si>
    <t>ANALASOA</t>
  </si>
  <si>
    <t>ANDAINGO</t>
  </si>
  <si>
    <t>ANOSIBE IFODY</t>
  </si>
  <si>
    <t>ANTANIDITRA</t>
  </si>
  <si>
    <t>BEFORONA I</t>
  </si>
  <si>
    <t>BEFORONA II</t>
  </si>
  <si>
    <t>BELAVABARY</t>
  </si>
  <si>
    <t>BEMBARY</t>
  </si>
  <si>
    <t>FIERENANA I</t>
  </si>
  <si>
    <t>FIERENANA II</t>
  </si>
  <si>
    <t>LAKATO I</t>
  </si>
  <si>
    <t>LAKATO II</t>
  </si>
  <si>
    <t>MANDIALAZA</t>
  </si>
  <si>
    <t>MANGARIVOTRA</t>
  </si>
  <si>
    <t>MORAMANGA I</t>
  </si>
  <si>
    <t>MORAMANGA II</t>
  </si>
  <si>
    <t>MORARANO GARA I</t>
  </si>
  <si>
    <t>MORARANO GARA II</t>
  </si>
  <si>
    <t>SABOTSY ANJIRO</t>
  </si>
  <si>
    <t>VODIRIANA</t>
  </si>
  <si>
    <t>AMBAHIKILY</t>
  </si>
  <si>
    <t>ANKATSAKANTSA SUD</t>
  </si>
  <si>
    <t>ANTANIMIEVA</t>
  </si>
  <si>
    <t>ANTONGO VAOVAO</t>
  </si>
  <si>
    <t>BASIBASY</t>
  </si>
  <si>
    <t>BEFANDEFA</t>
  </si>
  <si>
    <t>BEFANDRIANA SUD</t>
  </si>
  <si>
    <t>TANANDAVA STATION</t>
  </si>
  <si>
    <t>ANALAIVA I</t>
  </si>
  <si>
    <t>ANALAIVA II</t>
  </si>
  <si>
    <t>ANDROVABE</t>
  </si>
  <si>
    <t>BEFASY</t>
  </si>
  <si>
    <t>BELO/MER</t>
  </si>
  <si>
    <t>BEMANONGA I</t>
  </si>
  <si>
    <t>BEMANONGA II</t>
  </si>
  <si>
    <t>MAROFANDILIA</t>
  </si>
  <si>
    <t>MORONDAVA I</t>
  </si>
  <si>
    <t>MORONDAVA II</t>
  </si>
  <si>
    <t>MORONDAVA III</t>
  </si>
  <si>
    <t>MORONDAVA IV</t>
  </si>
  <si>
    <t>AMBATOZAVAVY</t>
  </si>
  <si>
    <t>AMPANGORINA</t>
  </si>
  <si>
    <t>BEMANONDROBE</t>
  </si>
  <si>
    <t>DZAMANDZAR</t>
  </si>
  <si>
    <t>HELL VILLE</t>
  </si>
  <si>
    <t>AMBAHY</t>
  </si>
  <si>
    <t>AMBAKOBE</t>
  </si>
  <si>
    <t>AMBODIARA</t>
  </si>
  <si>
    <t>AMBODILAFA I</t>
  </si>
  <si>
    <t>AMBODILAFA II</t>
  </si>
  <si>
    <t>AMBODIRIAN' I SAHAFARY</t>
  </si>
  <si>
    <t>AMPASINAMBO I</t>
  </si>
  <si>
    <t>AMPASINAMBO II</t>
  </si>
  <si>
    <t>ANDARA</t>
  </si>
  <si>
    <t>ANGODONGODONA</t>
  </si>
  <si>
    <t>ANTANAMBAO I</t>
  </si>
  <si>
    <t>BEFODY</t>
  </si>
  <si>
    <t>FANIVELONA</t>
  </si>
  <si>
    <t>SAHAVATO I</t>
  </si>
  <si>
    <t>SAHAVATO II</t>
  </si>
  <si>
    <t>VOHIDROA</t>
  </si>
  <si>
    <t>VOHITRANDRIANA I</t>
  </si>
  <si>
    <t>VOHITRANDRIANA II</t>
  </si>
  <si>
    <t>AMBANJABE</t>
  </si>
  <si>
    <t>AMBATOMILAHATRANO</t>
  </si>
  <si>
    <t>AMBODISAKOANA</t>
  </si>
  <si>
    <t>AMBODIVONGO</t>
  </si>
  <si>
    <t>AMPARIHY</t>
  </si>
  <si>
    <t>ANDRANOMENA I</t>
  </si>
  <si>
    <t>ANDRANOMEVA</t>
  </si>
  <si>
    <t>IHOBAKA</t>
  </si>
  <si>
    <t>LEANJA EST</t>
  </si>
  <si>
    <t>MAEVARANOHELY</t>
  </si>
  <si>
    <t>MAROVATO I</t>
  </si>
  <si>
    <t>MAROVATO II</t>
  </si>
  <si>
    <t>TSARAHASINA</t>
  </si>
  <si>
    <t>TSININGIA</t>
  </si>
  <si>
    <t>TSINJOMITONDRAKA</t>
  </si>
  <si>
    <t>AMBODIFOTATRA</t>
  </si>
  <si>
    <t>LOUKINTSY</t>
  </si>
  <si>
    <t>AMBINANY</t>
  </si>
  <si>
    <t>AMBORONABO</t>
  </si>
  <si>
    <t>ANDRANOLAVA</t>
  </si>
  <si>
    <t>BEREKETA</t>
  </si>
  <si>
    <t>MAHABOBOKA</t>
  </si>
  <si>
    <t>MIARY LAMATIHY</t>
  </si>
  <si>
    <t>MIARY TAHEZA</t>
  </si>
  <si>
    <t>MIHAVATSY</t>
  </si>
  <si>
    <t>MIKOBOKA</t>
  </si>
  <si>
    <t>VINETA ANDAMASINY</t>
  </si>
  <si>
    <t>AMBATOAFO</t>
  </si>
  <si>
    <t>AMBOANGIBE</t>
  </si>
  <si>
    <t>AMBODIVOARA</t>
  </si>
  <si>
    <t>AMBOHIMITSINJO</t>
  </si>
  <si>
    <t>ANALAMAHO</t>
  </si>
  <si>
    <t>ANDAPABE</t>
  </si>
  <si>
    <t>ANDRAHANJO</t>
  </si>
  <si>
    <t>ANDREMBONA</t>
  </si>
  <si>
    <t>ANJANGOVERATRA</t>
  </si>
  <si>
    <t>ANJIALAVA</t>
  </si>
  <si>
    <t>ANJINJAOMBY</t>
  </si>
  <si>
    <t>ANTINDRA</t>
  </si>
  <si>
    <t>ANTSAHAVARIBE</t>
  </si>
  <si>
    <t>ANTSAMBAHARO</t>
  </si>
  <si>
    <t>BEMANEVIKA</t>
  </si>
  <si>
    <t>BEVONOTRA I</t>
  </si>
  <si>
    <t>BEVONOTRA II</t>
  </si>
  <si>
    <t>FARAHALANA</t>
  </si>
  <si>
    <t>MAROAMBIHY</t>
  </si>
  <si>
    <t>MAROGAONA</t>
  </si>
  <si>
    <t>MAROJALA</t>
  </si>
  <si>
    <t>NOSIARINA</t>
  </si>
  <si>
    <t>SAMBAVA I</t>
  </si>
  <si>
    <t>SAMBAVA II</t>
  </si>
  <si>
    <t>TANAMBAO DAOUD</t>
  </si>
  <si>
    <t>AMBOHIPAKY</t>
  </si>
  <si>
    <t>AMBAHOABE NORD</t>
  </si>
  <si>
    <t>AMBAHOABE SUD</t>
  </si>
  <si>
    <t>AMBINANISAKANA</t>
  </si>
  <si>
    <t>ANDAPAFITO NORD</t>
  </si>
  <si>
    <t>ANDAPAFITO SUD</t>
  </si>
  <si>
    <t>ANTENINA I</t>
  </si>
  <si>
    <t>ANTENINA II</t>
  </si>
  <si>
    <t>FOTSIALANANA</t>
  </si>
  <si>
    <t>MANOMPANA</t>
  </si>
  <si>
    <t>SOANIERANA IVONGO I</t>
  </si>
  <si>
    <t>SOANIERANA IVONGO II</t>
  </si>
  <si>
    <t>AMBATOASANA</t>
  </si>
  <si>
    <t>AMPARAKY AMBEROMANGA</t>
  </si>
  <si>
    <t>AMPARY</t>
  </si>
  <si>
    <t>AMPEFY</t>
  </si>
  <si>
    <t>ANKARANANA</t>
  </si>
  <si>
    <t>ANKISABE</t>
  </si>
  <si>
    <t>ANTANETIBE</t>
  </si>
  <si>
    <t>MANANASY</t>
  </si>
  <si>
    <t>MASINDRAY AMPARIBOHITRA</t>
  </si>
  <si>
    <t>TAMPONALA</t>
  </si>
  <si>
    <t>AMBATOABO</t>
  </si>
  <si>
    <t>AMPASIMENA</t>
  </si>
  <si>
    <t>AMPASY NAHAMPOANA</t>
  </si>
  <si>
    <t>ANALAPATSY</t>
  </si>
  <si>
    <t>ANDRANOBORY</t>
  </si>
  <si>
    <t>ANKARIERA</t>
  </si>
  <si>
    <t>BEVOAY</t>
  </si>
  <si>
    <t>EMAGNOBO</t>
  </si>
  <si>
    <t>ENAKARA HAUT</t>
  </si>
  <si>
    <t>ENANILIHA</t>
  </si>
  <si>
    <t>FENOEVO</t>
  </si>
  <si>
    <t>IABOAKOHO</t>
  </si>
  <si>
    <t>IFARANTSA</t>
  </si>
  <si>
    <t>ISAKA IVONDRO</t>
  </si>
  <si>
    <t>MAHATALAKY</t>
  </si>
  <si>
    <t>MANAMBARO</t>
  </si>
  <si>
    <t>MANANTENINA</t>
  </si>
  <si>
    <t>MANDISO</t>
  </si>
  <si>
    <t>MANDROMODROMOTRA</t>
  </si>
  <si>
    <t>RANOPISO</t>
  </si>
  <si>
    <t>SARISAMBO</t>
  </si>
  <si>
    <t>SOANIERANA</t>
  </si>
  <si>
    <t>SOAVARY</t>
  </si>
  <si>
    <t>TANANDAVA MADRERE</t>
  </si>
  <si>
    <t>TAOLANARO I</t>
  </si>
  <si>
    <t>TAOLANARO II</t>
  </si>
  <si>
    <t>TAOLANARO III</t>
  </si>
  <si>
    <t>ANKIRIHIRY</t>
  </si>
  <si>
    <t>TANAMBAO V</t>
  </si>
  <si>
    <t>AMBODILAZANA</t>
  </si>
  <si>
    <t>AMBODITANDROHO</t>
  </si>
  <si>
    <t>AMPASIMADINIKA</t>
  </si>
  <si>
    <t>AMPISOKINA</t>
  </si>
  <si>
    <t>ANDRANOBOLAHA</t>
  </si>
  <si>
    <t>ANTENINA</t>
  </si>
  <si>
    <t>ANTETEZAMBARO</t>
  </si>
  <si>
    <t>FANANDRANA</t>
  </si>
  <si>
    <t>FITO</t>
  </si>
  <si>
    <t>FOULPOINTE</t>
  </si>
  <si>
    <t>SAHAMBALA I</t>
  </si>
  <si>
    <t>SAHAMBALA II</t>
  </si>
  <si>
    <t>TOAMASINA AMBANIVOHITRA</t>
  </si>
  <si>
    <t>ANKETA</t>
  </si>
  <si>
    <t>BETANIA</t>
  </si>
  <si>
    <t>MAHAVATSE</t>
  </si>
  <si>
    <t>TANAMBAO I</t>
  </si>
  <si>
    <t>TANAMBAO II TSF NORD</t>
  </si>
  <si>
    <t>AMBOHIMAHAVELONA</t>
  </si>
  <si>
    <t>AMBOLOFOTY</t>
  </si>
  <si>
    <t>ANAKAO</t>
  </si>
  <si>
    <t>ANALAMISAMPY</t>
  </si>
  <si>
    <t>ANDRANOHINALY</t>
  </si>
  <si>
    <t>ANDRANOVORY</t>
  </si>
  <si>
    <t>ANKILILOAKA</t>
  </si>
  <si>
    <t>ANKILIMALINIKE</t>
  </si>
  <si>
    <t>BEHELOKE</t>
  </si>
  <si>
    <t>BEHOMPY</t>
  </si>
  <si>
    <t>BELALANDA</t>
  </si>
  <si>
    <t>BETSINJAKA</t>
  </si>
  <si>
    <t>EFOETSE</t>
  </si>
  <si>
    <t>MANOMBO SUD</t>
  </si>
  <si>
    <t>MANOROFIFY</t>
  </si>
  <si>
    <t>MAROFOTY</t>
  </si>
  <si>
    <t>MIARY</t>
  </si>
  <si>
    <t>MILENAKA</t>
  </si>
  <si>
    <t>MITSINJO BETANIMENA</t>
  </si>
  <si>
    <t>SAINT AUGUSTIN</t>
  </si>
  <si>
    <t>SOAHAZO</t>
  </si>
  <si>
    <t>SOALARA SUD</t>
  </si>
  <si>
    <t>TSIANISIHA</t>
  </si>
  <si>
    <t>TSIFOTA</t>
  </si>
  <si>
    <t>AMBAKIRENY I</t>
  </si>
  <si>
    <t>AMBAKIRENY II</t>
  </si>
  <si>
    <t>AMPANDRANA</t>
  </si>
  <si>
    <t>ANDRIAMENA</t>
  </si>
  <si>
    <t>BEKAPAIKA</t>
  </si>
  <si>
    <t>BETRANDRAKA</t>
  </si>
  <si>
    <t>BRIEVILLE</t>
  </si>
  <si>
    <t>ISINKO</t>
  </si>
  <si>
    <t>KELILOHA</t>
  </si>
  <si>
    <t>SAKOAMADINIKA</t>
  </si>
  <si>
    <t>TSARAROVA</t>
  </si>
  <si>
    <t>ANJAMPALY</t>
  </si>
  <si>
    <t>ANTARITARIKA NORD</t>
  </si>
  <si>
    <t>ANTARITARIKA SUD</t>
  </si>
  <si>
    <t>BEHAZOMANGA</t>
  </si>
  <si>
    <t>FAUX CAP EST</t>
  </si>
  <si>
    <t>FAUX CAP OUEST</t>
  </si>
  <si>
    <t>IMONGY EST</t>
  </si>
  <si>
    <t>IMONGY OUEST</t>
  </si>
  <si>
    <t>MAROVATO EST</t>
  </si>
  <si>
    <t>MAROVATO OUEST</t>
  </si>
  <si>
    <t>NIKOLY EST</t>
  </si>
  <si>
    <t>NIKOLY OUEST</t>
  </si>
  <si>
    <t>AMBALANIRANA I</t>
  </si>
  <si>
    <t>AMBALANIRANA II</t>
  </si>
  <si>
    <t>AMBARARATABE</t>
  </si>
  <si>
    <t>ANKADINONDRY I</t>
  </si>
  <si>
    <t>ANKADINONDRY II</t>
  </si>
  <si>
    <t>ANKERANA AVARATRA</t>
  </si>
  <si>
    <t>ANTSAHALAVA</t>
  </si>
  <si>
    <t>BEMAHATAZANA</t>
  </si>
  <si>
    <t>BEVATO</t>
  </si>
  <si>
    <t>FIADANANTSOA</t>
  </si>
  <si>
    <t>FIERENANA</t>
  </si>
  <si>
    <t>MAHASOLO</t>
  </si>
  <si>
    <t>MAROHARONA</t>
  </si>
  <si>
    <t>TSINJOARIVO IMANGA</t>
  </si>
  <si>
    <t>TSIROANOMANDIDY FIHAONANA I</t>
  </si>
  <si>
    <t>TSIROANOMANDIDY FIHAONANA II</t>
  </si>
  <si>
    <t>TSIROANOMANDIDY VILLE</t>
  </si>
  <si>
    <t>AMBATOLAVA</t>
  </si>
  <si>
    <t>AMBONGO</t>
  </si>
  <si>
    <t>AMPARIHY EST</t>
  </si>
  <si>
    <t>AMPASIMALEMY</t>
  </si>
  <si>
    <t>AMPATAKA</t>
  </si>
  <si>
    <t>AMPITAFA</t>
  </si>
  <si>
    <t>ANILOBE</t>
  </si>
  <si>
    <t>BEKARAOKY</t>
  </si>
  <si>
    <t>BEMA</t>
  </si>
  <si>
    <t>BEVATA</t>
  </si>
  <si>
    <t>FENOAMBANY</t>
  </si>
  <si>
    <t>FONILAZA</t>
  </si>
  <si>
    <t>IARA</t>
  </si>
  <si>
    <t>ISAHARA</t>
  </si>
  <si>
    <t>LOHAFARY</t>
  </si>
  <si>
    <t>LOPARY</t>
  </si>
  <si>
    <t>MANAMBONDRO</t>
  </si>
  <si>
    <t>MAROKIBO</t>
  </si>
  <si>
    <t>MASIANAKA</t>
  </si>
  <si>
    <t>MATANGA</t>
  </si>
  <si>
    <t>RANOMENA</t>
  </si>
  <si>
    <t>SANDRAVINANY</t>
  </si>
  <si>
    <t>SOAMANOVA</t>
  </si>
  <si>
    <t>TSIANOFANA</t>
  </si>
  <si>
    <t>TSIATELY</t>
  </si>
  <si>
    <t>VATANATO</t>
  </si>
  <si>
    <t>VOHIMALAZA</t>
  </si>
  <si>
    <t>VOHIPAHO</t>
  </si>
  <si>
    <t>VOHITRAMBO</t>
  </si>
  <si>
    <t>AMBALAVOLO</t>
  </si>
  <si>
    <t>AMBODINONOKA RANGALANA</t>
  </si>
  <si>
    <t>AMBODITAVOLO</t>
  </si>
  <si>
    <t>AMPASIMAZAVA</t>
  </si>
  <si>
    <t>ANTANAMBAO MAHATSARA</t>
  </si>
  <si>
    <t>IAMBORANO</t>
  </si>
  <si>
    <t>IFASINA I</t>
  </si>
  <si>
    <t>IFASINA II</t>
  </si>
  <si>
    <t>IFASINA III</t>
  </si>
  <si>
    <t>ILAKA ATSINANANA</t>
  </si>
  <si>
    <t>MAINTINANDRY</t>
  </si>
  <si>
    <t>NIAROVANA CAROLINE</t>
  </si>
  <si>
    <t>NIHERENANA</t>
  </si>
  <si>
    <t>SAHAMATEVINA</t>
  </si>
  <si>
    <t>TANAMBAO VAHATRAKAKA</t>
  </si>
  <si>
    <t>TSIVANGIANA</t>
  </si>
  <si>
    <t>AMBATOHARANANA I</t>
  </si>
  <si>
    <t>AMBODIMANGAVALO EST</t>
  </si>
  <si>
    <t>AMBODIMANGAVALO OUEST</t>
  </si>
  <si>
    <t>AMBOHIBE NORD</t>
  </si>
  <si>
    <t>AMBOHIBE SUD</t>
  </si>
  <si>
    <t>ANDASIBE NORD</t>
  </si>
  <si>
    <t>ANDASIBE SUD</t>
  </si>
  <si>
    <t>ANJAHAMBE</t>
  </si>
  <si>
    <t>SAHATAVY</t>
  </si>
  <si>
    <t>TANAMARINA</t>
  </si>
  <si>
    <t>VAVATENINA NORD</t>
  </si>
  <si>
    <t>VAVATENINA SUD</t>
  </si>
  <si>
    <t>ALAKAMISY ITENINA</t>
  </si>
  <si>
    <t>ANDRANOMIDITRA</t>
  </si>
  <si>
    <t>ANDRANOVORIVATO</t>
  </si>
  <si>
    <t>ANJANOMANANA TSIMIAVAKA</t>
  </si>
  <si>
    <t>ANKAROMALAZA MIFANASOA</t>
  </si>
  <si>
    <t>IHAZOARA</t>
  </si>
  <si>
    <t>LAMOSINA</t>
  </si>
  <si>
    <t>MAHADITRA</t>
  </si>
  <si>
    <t>MAHASOABE</t>
  </si>
  <si>
    <t>MANEVA</t>
  </si>
  <si>
    <t>SOAINDRANA</t>
  </si>
  <si>
    <t>TALATA AMPANO</t>
  </si>
  <si>
    <t>VOHIBATO OUEST</t>
  </si>
  <si>
    <t>VOHITRAFENO</t>
  </si>
  <si>
    <t>AMBALASATRANA</t>
  </si>
  <si>
    <t>AMBINANIN'ANDRAVORY</t>
  </si>
  <si>
    <t>AMBORIALA</t>
  </si>
  <si>
    <t>AMPANEFENA</t>
  </si>
  <si>
    <t>AMPISIKINANA</t>
  </si>
  <si>
    <t>AMPONDRA</t>
  </si>
  <si>
    <t>ANDRAFAINKONA</t>
  </si>
  <si>
    <t>ANDRAVORY</t>
  </si>
  <si>
    <t>BELAMBO</t>
  </si>
  <si>
    <t>BOBAKINDRO</t>
  </si>
  <si>
    <t>DARAINA</t>
  </si>
  <si>
    <t>FANAMBANA</t>
  </si>
  <si>
    <t>MILANOA</t>
  </si>
  <si>
    <t>NOSIBE</t>
  </si>
  <si>
    <t>TSARABARIA</t>
  </si>
  <si>
    <t>VOHEMAR</t>
  </si>
  <si>
    <t>ANDEMAKA</t>
  </si>
  <si>
    <t>ANKARIMBARY</t>
  </si>
  <si>
    <t>ANOLOKA</t>
  </si>
  <si>
    <t>ANTANANABO</t>
  </si>
  <si>
    <t>IFATSY</t>
  </si>
  <si>
    <t>ILAKATRA</t>
  </si>
  <si>
    <t>IVATO SAVANA</t>
  </si>
  <si>
    <t>LANIVO</t>
  </si>
  <si>
    <t>MANATOTSIKORA</t>
  </si>
  <si>
    <t>NATO</t>
  </si>
  <si>
    <t>ONJATSY</t>
  </si>
  <si>
    <t>SAHALAVA</t>
  </si>
  <si>
    <t>TAMBOHOLAVA</t>
  </si>
  <si>
    <t>VOHINDAVA</t>
  </si>
  <si>
    <t>VOHITRINDRY</t>
  </si>
  <si>
    <t>AMBODIRANO</t>
  </si>
  <si>
    <t>AMBOHIMANA</t>
  </si>
  <si>
    <t>ANANDRAVY</t>
  </si>
  <si>
    <t>ANDAKANA</t>
  </si>
  <si>
    <t>ANTOKONALA</t>
  </si>
  <si>
    <t>IAMONTA</t>
  </si>
  <si>
    <t>KARIANGA</t>
  </si>
  <si>
    <t>MANAMBIDALA EST</t>
  </si>
  <si>
    <t>MANAMBIDALA OUEST</t>
  </si>
  <si>
    <t>MANATO</t>
  </si>
  <si>
    <t>MOROTEZA</t>
  </si>
  <si>
    <t>VOHIBOREKA</t>
  </si>
  <si>
    <t>VOHIMARY</t>
  </si>
  <si>
    <t>Ratio élèves/salle</t>
  </si>
  <si>
    <t>Ratio élèves/enseignant</t>
  </si>
  <si>
    <t>PRESCOLAIRE</t>
  </si>
  <si>
    <t>PUBLIC</t>
  </si>
  <si>
    <t>PRIVE</t>
  </si>
  <si>
    <t>PRIMAIRE</t>
  </si>
  <si>
    <t>COLLEGE</t>
  </si>
  <si>
    <t>LYCEE</t>
  </si>
  <si>
    <t>Ratio élèves/place assise</t>
  </si>
  <si>
    <t>Pourcentage des redoublants</t>
  </si>
  <si>
    <t>Pourcentage des enseignants non fonctionnaire</t>
  </si>
  <si>
    <t>Pourcentage des enseignants qualifiés</t>
  </si>
  <si>
    <t>Pourcentage des établissements</t>
  </si>
  <si>
    <t>Pourcentage des élèves</t>
  </si>
  <si>
    <t>Pourcentage des enseignants</t>
  </si>
  <si>
    <t>Taille de l'établissement</t>
  </si>
  <si>
    <t>presco</t>
  </si>
  <si>
    <t>Pourcentage des enseignants payés par l'Etat</t>
  </si>
  <si>
    <t>Masculin</t>
  </si>
  <si>
    <t>Féminin</t>
  </si>
  <si>
    <t>Extrait Population par âge (Source : MDG, INSTAT - RGPH2018)</t>
  </si>
  <si>
    <t>Âge</t>
  </si>
  <si>
    <t>Taux Brut de Scolarisation</t>
  </si>
  <si>
    <t>Taux Net de Scolarisation</t>
  </si>
  <si>
    <t>Taux Brut d'Accès</t>
  </si>
  <si>
    <t>Taux d'achèvement</t>
  </si>
  <si>
    <t>total élèves/pop° du gpe d'âge</t>
  </si>
  <si>
    <t>total élèves du gpe d'âge/pop° du gpe d'âge</t>
  </si>
  <si>
    <t>total nvx élèves 1ère année/pop° du 1ère année</t>
  </si>
  <si>
    <t>total nvx élèves fin d'année/pop° du fin d'année</t>
  </si>
  <si>
    <t>TAMA</t>
  </si>
  <si>
    <t>3 a 5</t>
  </si>
  <si>
    <t>primaire</t>
  </si>
  <si>
    <t>6 a 10</t>
  </si>
  <si>
    <t>11 a 14</t>
  </si>
  <si>
    <t>15 a 17</t>
  </si>
  <si>
    <t>college</t>
  </si>
  <si>
    <t>lycee</t>
  </si>
  <si>
    <t>QUELQUES INDICATEURS</t>
  </si>
  <si>
    <t>BEMOKOTRA SUD</t>
  </si>
  <si>
    <t>BEBABOKY SUD</t>
  </si>
  <si>
    <t>ANTSAIDOHA BEBAO</t>
  </si>
  <si>
    <t>BEMARAHA ATSINANANA</t>
  </si>
  <si>
    <t>DABOLAVA</t>
  </si>
  <si>
    <t>CODE_ZAP</t>
  </si>
  <si>
    <t>CODE_CISCO</t>
  </si>
  <si>
    <t>CODE_DREN</t>
  </si>
  <si>
    <t>SECTEUR</t>
  </si>
  <si>
    <t>SES</t>
  </si>
  <si>
    <t>T7</t>
  </si>
  <si>
    <t>T6</t>
  </si>
  <si>
    <t>EPS</t>
  </si>
  <si>
    <t>T9</t>
  </si>
  <si>
    <t>T8</t>
  </si>
  <si>
    <t>1ère OSE</t>
  </si>
  <si>
    <t>1ère L</t>
  </si>
  <si>
    <t>EAC</t>
  </si>
  <si>
    <t>FITOVINANY</t>
  </si>
  <si>
    <t>NOSY VARIKA</t>
  </si>
  <si>
    <t>VATOVAVY</t>
  </si>
  <si>
    <t>FENERIVE EST</t>
  </si>
  <si>
    <t>MANANARA NORD</t>
  </si>
  <si>
    <t>SAINTE MARIE</t>
  </si>
  <si>
    <t>TAOLAGNARO</t>
  </si>
  <si>
    <t>MIDONGY SUD</t>
  </si>
  <si>
    <t>ANTANAMBAO MANAMPOTSY</t>
  </si>
  <si>
    <t>AMBATO BOENY</t>
  </si>
  <si>
    <t>PORT BERGE</t>
  </si>
  <si>
    <t>Moins de 6 ans</t>
  </si>
  <si>
    <t>Plus de 10 ans</t>
  </si>
  <si>
    <t>T1</t>
  </si>
  <si>
    <t>T2</t>
  </si>
  <si>
    <t>T3</t>
  </si>
  <si>
    <t>T4</t>
  </si>
  <si>
    <t>T5</t>
  </si>
  <si>
    <t>TOTAL T1 à T5</t>
  </si>
  <si>
    <t>Moins de 11 ans</t>
  </si>
  <si>
    <t>Terminale L</t>
  </si>
  <si>
    <t>Terminale OSE</t>
  </si>
  <si>
    <t>Moins de 15 ans</t>
  </si>
  <si>
    <t>Plus de 17 ans</t>
  </si>
  <si>
    <t xml:space="preserve"> T6</t>
  </si>
  <si>
    <t xml:space="preserve"> T7</t>
  </si>
  <si>
    <t xml:space="preserve"> T8</t>
  </si>
  <si>
    <t xml:space="preserve"> T9</t>
  </si>
  <si>
    <t>Rakibolana</t>
  </si>
  <si>
    <t>Géographie</t>
  </si>
  <si>
    <t>Maths</t>
  </si>
  <si>
    <t>Histoire</t>
  </si>
  <si>
    <t>Physique</t>
  </si>
  <si>
    <t>Chimie</t>
  </si>
  <si>
    <t>LV2</t>
  </si>
  <si>
    <t>Tle A</t>
  </si>
  <si>
    <t>Tle C</t>
  </si>
  <si>
    <t>Tle D</t>
  </si>
  <si>
    <t>Tle S</t>
  </si>
  <si>
    <t>Tle L</t>
  </si>
  <si>
    <t>Tle OSE</t>
  </si>
  <si>
    <t>G &amp; F</t>
  </si>
  <si>
    <t>SERIE L</t>
  </si>
  <si>
    <t>SERIE S</t>
  </si>
  <si>
    <t>SERIE OSE</t>
  </si>
  <si>
    <t>ANDREBAKELY SUD AMPASIKELY</t>
  </si>
  <si>
    <t>ANTANDROKOMBY</t>
  </si>
  <si>
    <t>LONGOZABE</t>
  </si>
  <si>
    <t>FIOMBONANA</t>
  </si>
  <si>
    <t>ANDRONDRONO NORD</t>
  </si>
  <si>
    <t>BEKILY CENTRALE</t>
  </si>
  <si>
    <t>MIKAIKARIVO AMBATOMAINTY</t>
  </si>
  <si>
    <t>TANAMBAO TSIRANDRANY</t>
  </si>
  <si>
    <t>ANIVORANO MITSINJO</t>
  </si>
  <si>
    <t>ANJA NORD</t>
  </si>
  <si>
    <t>ANKARANABO NORD</t>
  </si>
  <si>
    <t>BELINDO MAHASOA</t>
  </si>
  <si>
    <t>ANTANIMORA OUEST</t>
  </si>
  <si>
    <t>ANTANIMORA EST</t>
  </si>
  <si>
    <t>TSIHOMBE EST</t>
  </si>
  <si>
    <t>TSIHOMBE OUEST</t>
  </si>
  <si>
    <t>BENATO TOBY</t>
  </si>
  <si>
    <t>ANTANIMENA ONILAHY</t>
  </si>
  <si>
    <t>AMPASIMBE ONIBE I</t>
  </si>
  <si>
    <t>AMPASIMBE ONIBE II</t>
  </si>
  <si>
    <t>ANDONABE SUD</t>
  </si>
  <si>
    <t>TANAMBAO RABEMANANA</t>
  </si>
  <si>
    <t>AMBALAJIA</t>
  </si>
  <si>
    <t>BERATSIMANINA</t>
  </si>
  <si>
    <t>ANDRANOMAVO EST</t>
  </si>
  <si>
    <t>SOALALA NORD</t>
  </si>
  <si>
    <t>SOALALA SUD</t>
  </si>
  <si>
    <t>ANDRANOMAVO OUEST</t>
  </si>
  <si>
    <t>AMBATOMAINTY SUD</t>
  </si>
  <si>
    <t>MAHAJEBY</t>
  </si>
  <si>
    <t>MENAMATY ILOTO</t>
  </si>
  <si>
    <t>DONDONA AMBOHIDANERANA</t>
  </si>
  <si>
    <t>ANTSIRABE NORD</t>
  </si>
  <si>
    <t>MAROMOKOTRA LOKY</t>
  </si>
  <si>
    <t>BETSAKOTSAKO ANDRANOTSARA</t>
  </si>
  <si>
    <t>AMBOHITOAKA SUD</t>
  </si>
  <si>
    <t>AMBODIMAHABIBO</t>
  </si>
  <si>
    <t>PORT BERGE I</t>
  </si>
  <si>
    <t>PORT BERGE II</t>
  </si>
  <si>
    <t>LEANJA OUEST</t>
  </si>
  <si>
    <t>ANDONABE</t>
  </si>
  <si>
    <t>MAHATSARA IEFAKA</t>
  </si>
  <si>
    <t>SOAVINA EST I</t>
  </si>
  <si>
    <t>SOAVINA EST III</t>
  </si>
  <si>
    <t>SOAVINA EST II</t>
  </si>
  <si>
    <t>ANDRANOVONDRONINA</t>
  </si>
  <si>
    <t>zap_01</t>
  </si>
  <si>
    <t>zap_02</t>
  </si>
  <si>
    <t>zap_03</t>
  </si>
  <si>
    <t>zap_04</t>
  </si>
  <si>
    <t>zap_05</t>
  </si>
  <si>
    <t>zap_06</t>
  </si>
  <si>
    <t>zap_07</t>
  </si>
  <si>
    <t>zap_08</t>
  </si>
  <si>
    <t>zap_09</t>
  </si>
  <si>
    <t>zap_10</t>
  </si>
  <si>
    <t>zap_11</t>
  </si>
  <si>
    <t>zap_12</t>
  </si>
  <si>
    <t>zap_13</t>
  </si>
  <si>
    <t>zap_14</t>
  </si>
  <si>
    <t>zap_15</t>
  </si>
  <si>
    <t>zap_16</t>
  </si>
  <si>
    <t>zap_17</t>
  </si>
  <si>
    <t>zap_18</t>
  </si>
  <si>
    <t>zap_19</t>
  </si>
  <si>
    <t>zap_20</t>
  </si>
  <si>
    <t>zap_21</t>
  </si>
  <si>
    <t>zap_22</t>
  </si>
  <si>
    <t>zap_23</t>
  </si>
  <si>
    <t>zap_24</t>
  </si>
  <si>
    <t>zap_25</t>
  </si>
  <si>
    <t>zap_26</t>
  </si>
  <si>
    <t>zap_27</t>
  </si>
  <si>
    <t>zap_28</t>
  </si>
  <si>
    <t>zap_29</t>
  </si>
  <si>
    <t>zap_30</t>
  </si>
  <si>
    <t>zap_31</t>
  </si>
  <si>
    <t>zap_32</t>
  </si>
  <si>
    <t>zap_33</t>
  </si>
  <si>
    <t>zap_34</t>
  </si>
  <si>
    <t>zap_35</t>
  </si>
  <si>
    <t>zap_36</t>
  </si>
  <si>
    <t>zap_37</t>
  </si>
  <si>
    <t>zap_38</t>
  </si>
  <si>
    <t>zap_39</t>
  </si>
  <si>
    <t>zap_40</t>
  </si>
  <si>
    <t>zap_41</t>
  </si>
  <si>
    <t>zap_42</t>
  </si>
  <si>
    <t>zap_43</t>
  </si>
  <si>
    <t>zap_44</t>
  </si>
  <si>
    <t>zap_45</t>
  </si>
  <si>
    <t>zap_46</t>
  </si>
  <si>
    <t>zap_47</t>
  </si>
  <si>
    <t>zap_48</t>
  </si>
  <si>
    <t>LIBELLE</t>
  </si>
  <si>
    <t>manakara</t>
  </si>
  <si>
    <t>nb zap</t>
  </si>
  <si>
    <t>farafangana</t>
  </si>
  <si>
    <t>vangaindrano</t>
  </si>
  <si>
    <t>STATISTIQUES GLOBALES DES ESPACES D'EVEIL COMMUNAUTAIRE (EEC)</t>
  </si>
  <si>
    <t>Effectif</t>
  </si>
  <si>
    <t>Salles de classe</t>
  </si>
  <si>
    <t>Personnel enseignant</t>
  </si>
  <si>
    <t>Utilisées par l'EEC</t>
  </si>
  <si>
    <t>DONNEES DES ESPACES D'EVEIL COMMUNAUTAIRE (EEC) PAR DREN</t>
  </si>
  <si>
    <t>DONNEES DES ESPACES D'EVEIL COMMUNAUTAIRE (EEC) PAR CISCO</t>
  </si>
  <si>
    <t>cisco_01</t>
  </si>
  <si>
    <t>cisco_02</t>
  </si>
  <si>
    <t>cisco_03</t>
  </si>
  <si>
    <t>cisco_04</t>
  </si>
  <si>
    <t>cisco_05</t>
  </si>
  <si>
    <t>cisco_06</t>
  </si>
  <si>
    <t>cisco_07</t>
  </si>
  <si>
    <t>cisco_08</t>
  </si>
  <si>
    <t>cisco_09</t>
  </si>
  <si>
    <t>Total général</t>
  </si>
  <si>
    <t>nb cisco</t>
  </si>
  <si>
    <t>REPARTITION DES EFFECTIFS DES ELEVES ET DES SECTIONS DU PRESCOLAIRE PUBLIC PAR DREN, PAR MILIEU DE RESIDENCE ET PAR GENRE</t>
  </si>
  <si>
    <t>REPARTITION DES EFFECTIFS DES ELEVES ET DES SECTIONS DU PRESCOLAIRE PUBLIC PAR CISCO, PAR MILIEU DE RESIDENCE ET PAR GENRE</t>
  </si>
  <si>
    <t>REPARTITION DES EFFECTIFS DES ELEVES DES COLLEGES PUBLICS PAR DREN, PAR MILIEU DE RESIDENCE ET PAR GENRE</t>
  </si>
  <si>
    <t>REPARTITION DES EFFECTIFS DES ELEVES DES COLLEGES PUBLICS PAR CISCO, PAR MILIEU DE RESIDENCE ET PAR GENRE</t>
  </si>
  <si>
    <t>REPARTITION DES EFFECTIFS DES ELEVES DES LYCEES PUBLICS PAR DREN, PAR MILIEU DE RESIDENCE ET PAR GENRE</t>
  </si>
  <si>
    <t>REPARTITION DES EFFECTIFS DES ELEVES DES LYCEES PUBLICS PAR CISCO, PAR MILIEU DE RESIDENCE ET PAR GENRE</t>
  </si>
  <si>
    <t>REPARTITION DES EFFECTIFS DES ELEVES ET DES SECTIONS DU PRESCOLAIRE PRIVE PAR DREN, PAR MILIEU DE RESIDENCE ET PAR GENRE</t>
  </si>
  <si>
    <t>REPARTITION DES EFFECTIFS DES ELEVES ET DES SECTIONS DU PRESCOLAIRE PRIVE PAR CISCO, PAR MILIEU DE RESIDENCE ET PAR GENRE</t>
  </si>
  <si>
    <t>REPARTITION DES EFFECTIFS DES ELEVES DES COLLEGES PRIVES PAR DREN, PAR MILIEU DE RESIDENCE ET PAR GENRE</t>
  </si>
  <si>
    <t>REPARTITION DES EFFECTIFS DES ELEVES DES COLLEGES PRIVES PAR CISCO, PAR MILIEU DE RESIDENCE ET PAR GENRE</t>
  </si>
  <si>
    <t>REPARTITION DES EFFECTIFS DES ELEVES DES LYCEES PRIVES PAR DREN, PAR MILIEU DE RESIDENCE ET PAR GENRE</t>
  </si>
  <si>
    <t>REPARTITION DES EFFECTIFS DES ELEVES DES LYCEES PRIVES PAR CISCO, PAR MILIEU DE RESIDENCE ET PAR GENRE</t>
  </si>
  <si>
    <t xml:space="preserve"> SECTIONS ET INFRASTRUCTURES DES ECOLES PRIMAIRES PUBLIQUES </t>
  </si>
  <si>
    <t xml:space="preserve"> REPARTITION DES EFFECTIFS DES ELEVES DES ECOLES PRIMAIRES PUBLIQUES PAR DREN, PAR MILIEU DE RESIDENCE ET PAR GENRE</t>
  </si>
  <si>
    <t>REPARTITION DU NOMBRE DES SECTIONS ET INFRASTRUCTURES DES ECOLES PRIMAIRES PUBLIQUES PAR DREN ET PAR MILIEU DE RESIDENCE</t>
  </si>
  <si>
    <t>REPARTITION DES EFFECTIFS DES ELEVES DES ECOLES PRIMAIRES PUBLIQUES PAR CISCO, PAR MILIEU DE RESIDENCE ET PAR GENRE</t>
  </si>
  <si>
    <t>REPARTITION DU NOMBRE DES SECTIONS ET INFRASTRUCTURES DES ECOLES PRIMAIRES PUBLIQUES PAR CISCO ET PAR MILIEU DE RESIDENCE</t>
  </si>
  <si>
    <t xml:space="preserve"> SECTIONS ET INFRASTRUCTURES DES ECOLES PRIMAIRES PRIVEES </t>
  </si>
  <si>
    <t xml:space="preserve"> REPARTITION DES EFFECTIFS DES ELEVES DES ECOLES PRIMAIRES PRIVEES PAR DREN, PAR MILIEU DE RESIDENCE ET PAR GENRE</t>
  </si>
  <si>
    <t>REPARTITION DU NOMBRE DES SECTIONS ET INFRASTRUCTURES DES ECOLES PRIMAIRES PRIVEES PAR DREN ET PAR MILIEU DE RESIDENCE</t>
  </si>
  <si>
    <t>REPARTITION DES EFFECTIFS DES ELEVES DES ECOLES PRIMAIRES PRIVEES PAR CISCO, PAR MILIEU DE RESIDENCE ET PAR GENRE</t>
  </si>
  <si>
    <t>REPARTITION DU NOMBRE DES SECTIONS ET INFRASTRUCTURES DES ECOLES PRIMAIRES PRIVEES PAR CISCO ET PAR MILIEU DE RESIDENCE</t>
  </si>
  <si>
    <t>REPARTITION DES EFFECTIFS DES REDOUBLANTS DES ECOLES PRIMAIRES PUBLIQUES PAR DREN, PAR MILIEU DE RESIDENCE ET PAR GENRE</t>
  </si>
  <si>
    <t>REPARTITION DES EFFECTIFS DES REDOUBLANTS DES ECOLES PRIMAIRES PUBLIQUES PAR CISCO, PAR MILIEU DE RESIDENCE ET PAR GENRE</t>
  </si>
  <si>
    <t>REPARTITION DES EFFECTIFS DES REDOUBLANTS DES ECOLES PRIMAIRES PRIVEES PAR DREN, PAR MILIEU DE RESIDENCE ET PAR GENRE</t>
  </si>
  <si>
    <t>REPARTITION DES EFFECTIFS DES REDOUBLANTS DES ECOLES PRIMAIRES PRIVEES PAR CISCO, PAR MILIEU DE RESIDENCE ET PAR GENRE</t>
  </si>
  <si>
    <t>REPARTITION DES EFFECTIFS DES REDOUBLANTS DES COLLEGES PRIVES PAR DREN, PAR MILIEU DE RESIDENCE ET PAR GENRE</t>
  </si>
  <si>
    <t>REPARTITION DES EFFECTIFS DES REDOUBLANTS DES COLLEGES PRIVES PAR CISCO, PAR MILIEU DE RESIDENCE ET PAR GENRE</t>
  </si>
  <si>
    <t xml:space="preserve"> REPARTITION DES EFFECTIFS DES REDOUBLANTS DES LYCEES PRIVES PAR DREN, PAR MILIEU DE RESIDENCE ET PAR GENRE</t>
  </si>
  <si>
    <t xml:space="preserve"> REPARTITION DES EFFECTIFS DES REDOUBLANTS DES LYCEES PRIVES PAR CISCO, PAR MILIEU DE RESIDENCE ET PAR GENRE</t>
  </si>
  <si>
    <t xml:space="preserve"> REPARTITION DES EFFECTIFS DES REDOUBLANTS DES LYCEES PUBLICS PAR DREN, PAR MILIEU DE RESIDENCE ET PAR GENRE</t>
  </si>
  <si>
    <t xml:space="preserve"> REPARTITION DES EFFECTIFS DES REDOUBLANTS DES LYCEES PUBLICS PAR CISCO, PAR MILIEU DE RESIDENCE ET PAR GENRE</t>
  </si>
  <si>
    <t>REPARTITION DES EFFECTIFS DES REDOUBLANTS DES COLLEGES PUBLICS PAR DREN, PAR MILIEU DE RESIDENCE ET PAR GENRE</t>
  </si>
  <si>
    <t>REPARTITION DES EFFECTIFS DES REDOUBLANTS DES COLLEGES PUBLICS PAR CISCO, PAR MILIEU DE RESIDENCE ET PAR GENRE</t>
  </si>
  <si>
    <t>EFFECTIFS DES ELEVES EN SITUATION DE HANDICAP DES PRESCOLAIRES PUBLICS ET PRIVES</t>
  </si>
  <si>
    <t>EFFECTIFS DES ELEVES EN SITUATION DE HANDICAP DES PRIMAIRES PUBLICS ET PRIVES</t>
  </si>
  <si>
    <t>EFFECTIFS DES ELEVES EN SITUATION DE HANDICAP DES COLLEGES PUBLICS ET PRIVES</t>
  </si>
  <si>
    <t>EFFECTIFS DES ELEVES EN SITUATION DE HANDICAP DES LYCEES PUBLICS ET PRIVES</t>
  </si>
  <si>
    <t>EFFECTIF</t>
  </si>
  <si>
    <t>PLURIDEFICIENCE</t>
  </si>
  <si>
    <t>DEFICIENCE VISUELLE</t>
  </si>
  <si>
    <t>DEFICIENCE INTELLECTUELLE</t>
  </si>
  <si>
    <t>DEFICIENCE AUDITIVE</t>
  </si>
  <si>
    <t>DEFICIENCE LANGAGIERE</t>
  </si>
  <si>
    <t>DEFICIENCE PHYSIQUE</t>
  </si>
  <si>
    <t>ELEVES VULNERABLES</t>
  </si>
  <si>
    <t>PROPORTION</t>
  </si>
  <si>
    <t>AVEUGLE</t>
  </si>
  <si>
    <t>MALVOYANT</t>
  </si>
  <si>
    <t>SANS TRANSCRIPTEUR</t>
  </si>
  <si>
    <t>AVEC TRANSCRIPTEUR</t>
  </si>
  <si>
    <t>MAL ENTENDANT</t>
  </si>
  <si>
    <t>SOURD</t>
  </si>
  <si>
    <t>PROBLEME DE LANGAGE</t>
  </si>
  <si>
    <t>MUET</t>
  </si>
  <si>
    <t>%</t>
  </si>
  <si>
    <t xml:space="preserve"> REPARTITION DES EFFECTIFS DES ELEVES EN SITUATION DE HANDICAP DES PRESCOLAIRES PUBLICS ET PRIVES PAR TYPE DE HANDICAP, PAR DREN ET PAR GENRE</t>
  </si>
  <si>
    <t xml:space="preserve"> REPARTITION DES EFFECTIFS DES ELEVES EN SITUATION DE HANDICAP DES PRIMAIRES PUBLICS ET PRIVES PAR TYPE DE HANDICAP, PAR DREN ET PAR GENRE</t>
  </si>
  <si>
    <t xml:space="preserve"> REPARTITION DES EFFECTIFS DES ELEVES EN SITUATION DE HANDICAP DES COLLEGES PUBLICS ET PRIVES PAR TYPE DE HANDICAP, PAR DREN ET PAR GENRE</t>
  </si>
  <si>
    <t xml:space="preserve"> REPARTITION DES EFFECTIFS DES ELEVES EN SITUATION DE HANDICAP DES LYCEES PUBLICS ET PRIVES PAR TYPE DE HANDICAP, PAR DREN ET PAR GENRE</t>
  </si>
  <si>
    <t>Nombre de directeurs qualifiés</t>
  </si>
  <si>
    <t>2022-2023</t>
  </si>
  <si>
    <t>SOMMAIRE</t>
  </si>
  <si>
    <t>SOMMAIR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</si>
  <si>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>PREFAC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</si>
  <si>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>QUELQUES INDICATEURS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</si>
  <si>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>STATISTIQUES GLOBALES DES ESPACES D'EVEIL COMMUNAUTAIRE (EEC)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</si>
  <si>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>STATISTIQUES GLOBALES DES PRESCOLAIRES ET PRIMAIRES PUBLICS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</si>
  <si>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>STATISTIQUES GLOBALES DES COLLEGES ET LYCEES PUBLICS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</si>
  <si>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>STATISTIQUES GLOBALES DES PRESCOLAIRES ET PRIMAIRES PRIVES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</si>
  <si>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>STATISTIQUES GLOBALES DES COLLEGES ET LYCEES PRIVES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</si>
  <si>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>EFFECTIFS ET SECTIONS DU PRESCOLAIRE PUBLIC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</si>
  <si>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>SALLES DE CLASSE, PERSONNEL ET ETABLISSEMENTS DU PRESCOLAIRE PUBLIC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</si>
  <si>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>TABLES-BANCS ET MOBILIERS DU PRESCOLAIRE PUBLIC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</si>
  <si>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>EFFECTIFS DES ELEVES DES ECOLES PRIMAIRES PUBLICS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</si>
  <si>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>REDOUBLANTS DES ECOLES PRIMAIRES PUBLICS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</si>
  <si>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>SECTIONS ET INFRASTRUCTURES DES ECOLES PRIMAIRES PUBLICS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</si>
  <si>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>TABLES-BANCS ET MOBILIERS DES ECOLES PRIMAIRES PUBLICS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</si>
  <si>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>PERSONNEL DES ECOLES PRIMAIRES PUBLICS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</si>
  <si>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>MANUELS DOTES PAR L'ETAT ET ENCORE UTILISABLES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</si>
  <si>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>EFFECTIFS DES ELEVES DES COLLEGES PUBLICS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</si>
  <si>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>REDOUBLANTS DES COLLEGES PUBLICS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</si>
  <si>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>SECTIONS ET INFRASTRUCTURES DES COLLEGES PUBLICS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</si>
  <si>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>TABLES-BANCS ET MOBILIERS DES COLLEGES PUBLICS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</si>
  <si>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>PERSONNEL DES COLLEGES PUBLICS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</si>
  <si>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>EFFECTIFS DES ELEVES DES LYCEES PUBLICS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</si>
  <si>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>REDOUBLANTS DES LYCEES PUBLICS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</si>
  <si>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>SECTIONS ET INFRASTRUCTURES DES LYCEES PUBLICS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</si>
  <si>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>TABLES-BANCS ET MOBILIERS DES LYCEES PUBLICS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</si>
  <si>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>PERSONNEL DES LYCEES PUBLICS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</si>
  <si>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>EFFECTIFS ET SECTIONS DU PRESCOLAIRE PRIV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</si>
  <si>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>SALLES DE CLASSE, PERSONNEL ET ETABLISSEMENTS DU PRESCOLAIRE PRIV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</si>
  <si>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>TABLES-BANCS ET MOBILIERS DU PRESCOLAIRE PRIV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</si>
  <si>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>EFFECTIFS DES ELEVES DES ECOLES PRIMAIRES PRIVEES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</si>
  <si>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>REDOUBLANTS DES ECOLES PRIMAIRES PRIVEES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</si>
  <si>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>SECTIONS ET INFRASTRUCTURES DES ECOLES PRIMAIRES PRIVEES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</si>
  <si>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>TABLES-BANCS ET MOBILIERS DES ECOLES PRIMAIRES PRIVEES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</si>
  <si>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>PERSONNEL DES ECOLES PRIMAIRES PRIVEES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</si>
  <si>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>EFFECTIFS DES ELEVES DES COLLEGES PRIVES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</si>
  <si>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>REDOUBLANTS DES COLLEGES PRIVES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</si>
  <si>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>SECTIONS ET INFRASTRUCTURES DES COLLEGES PRIVES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</si>
  <si>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>TABLES-BANCS ET MOBILIERS DES COLLEGES PRIVES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</si>
  <si>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>PERSONNEL DES COLLEGES PRIVES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</si>
  <si>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>EFFECTIFS DES ELEVES DES LYCEES PRIVES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</si>
  <si>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>REDOUBLANTS DES LYCEES PRIVES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</si>
  <si>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>SECTIONS ET INFRASTRUCTURES DES LYCEES PRIVES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</si>
  <si>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>TABLES-BANCS ET MOBILIERS DES LYCEES PRIVES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</si>
  <si>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>PERSONNEL DES LYCEES PRIVES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</si>
  <si>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>EFFECTIFS DES ELEVES EN SITUATION DE HANDICAP DES PRESCOLAIRES PUBLICS ET PRIV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</si>
  <si>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>EFFECTIFS DES ELEVES EN SITUATION DE HANDICAP DES PRIMAIRES PUBLICS ET PRIVES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</si>
  <si>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>EFFECTIFS DES ELEVES EN SITUATION DE HANDICAP DES COLLEGES PUBLICS ET PRIVES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</si>
  <si>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>EFFECTIFS DES ELEVES EN SITUATION DE HANDICAP DES LYCEES PUBLICS ET PRIVES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</si>
  <si>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>EFFECTIFS DES ELEVES PAR AGE, PAR SECTION ET PAR GENRE DES PRESCOLAIRES PUBLICS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</si>
  <si>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>EFFECTIFS DES ELEVES PAR AGE, PAR SECTION ET PAR GENRE DES PRESCOLAIRES PUBLICS ET PRIVES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</si>
  <si>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>EFFECTIFS DES ELEVES PAR AGE, PAR SECTION ET PAR GENRE DES PRIMAIRES PUBLICS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</si>
  <si>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>EFFECTIFS DES ELEVES PAR AGE, PAR SECTION ET PAR GENRE DES PRIMAIRES PRIVES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</si>
  <si>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>EFFECTIFS DES ELEVES PAR AGE, PAR SECTION ET PAR GENRE DES PRIMAIRES PUBLICS ET PRIVES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</si>
  <si>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>EFFECTIFS DES ELEVES PAR AGE, PAR SECTION ET PAR GENRE DES COLLEGES PUBLICS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</si>
  <si>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>EFFECTIFS DES ELEVES PAR AGE, PAR SECTION ET PAR GENRE DES COLLEGES PRIVES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</si>
  <si>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>EFFECTIFS DES ELEVES PAR AGE, PAR SECTION ET PAR GENRE DES COLLEGES PUBLICS ET PRIVES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</si>
  <si>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>EFFECTIFS DES ELEVES PAR AGE, PAR SECTION ET PAR GENRE DES LYCEES PUBLICS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</si>
  <si>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>EFFECTIFS DES ELEVES PAR AGE, PAR SECTION ET PAR GENRE DES LYCEES PRIVES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</si>
  <si>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>EFFECTIFS DES ELEVES PAR AGE, PAR SECTION ET PAR GENRE DES LYCEES PUBLICS ET PRIVES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</si>
  <si>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>ALAOTRA-MANGORORURAL</t>
  </si>
  <si>
    <t>ALAOTRA-MANGOROURBAIN</t>
  </si>
  <si>
    <t>ALAOTRA-MANGOROTOTAL</t>
  </si>
  <si>
    <t>AMBATONDRAZAKARURAL</t>
  </si>
  <si>
    <t>AMBATONDRAZAKAURBAIN</t>
  </si>
  <si>
    <t>AMBATONDRAZAKATOTAL</t>
  </si>
  <si>
    <t>AMPARAFARAVOLARURAL</t>
  </si>
  <si>
    <t>AMPARAFARAVOLAURBAIN</t>
  </si>
  <si>
    <t>AMPARAFARAVOLATOTAL</t>
  </si>
  <si>
    <t>ANDILAMENARURAL</t>
  </si>
  <si>
    <t>ANDILAMENAURBAIN</t>
  </si>
  <si>
    <t>ANDILAMENATOTAL</t>
  </si>
  <si>
    <t>ANOSIBE AN'ALARURAL</t>
  </si>
  <si>
    <t>ANOSIBE AN'ALAURBAIN</t>
  </si>
  <si>
    <t>ANOSIBE AN'ALATOTAL</t>
  </si>
  <si>
    <t>MORAMANGARURAL</t>
  </si>
  <si>
    <t>MORAMANGAURBAIN</t>
  </si>
  <si>
    <t>MORAMANGATOTAL</t>
  </si>
  <si>
    <t>ANNEE SCOLAIRE 2022-2023</t>
  </si>
  <si>
    <t>AMORON'I MANIARURAL</t>
  </si>
  <si>
    <t>AMORON'I MANIAURBAIN</t>
  </si>
  <si>
    <t>AMORON'I MANIATOTAL</t>
  </si>
  <si>
    <t>AMBATOFINANDRAHANARURAL</t>
  </si>
  <si>
    <t>AMBATOFINANDRAHANAURBAIN</t>
  </si>
  <si>
    <t>AMBATOFINANDRAHANATOTAL</t>
  </si>
  <si>
    <t>AMBOSITRARURAL</t>
  </si>
  <si>
    <t>AMBOSITRAURBAIN</t>
  </si>
  <si>
    <t>AMBOSITRATOTAL</t>
  </si>
  <si>
    <t>FANDRIANARURAL</t>
  </si>
  <si>
    <t>FANDRIANAURBAIN</t>
  </si>
  <si>
    <t>FANDRIANATOTAL</t>
  </si>
  <si>
    <t>MANANDRIANARURAL</t>
  </si>
  <si>
    <t>MANANDRIANAURBAIN</t>
  </si>
  <si>
    <t>MANANDRIANATOTAL</t>
  </si>
  <si>
    <t>ANALAMANGARURAL</t>
  </si>
  <si>
    <t>ANALAMANGAURBAIN</t>
  </si>
  <si>
    <t>ANALAMANGATOTAL</t>
  </si>
  <si>
    <t>AMBOHIDRATRIMORURAL</t>
  </si>
  <si>
    <t>AMBOHIDRATRIMOURBAIN</t>
  </si>
  <si>
    <t>AMBOHIDRATRIMOTOTAL</t>
  </si>
  <si>
    <t>ANDRAMASINARURAL</t>
  </si>
  <si>
    <t>ANDRAMASINAURBAIN</t>
  </si>
  <si>
    <t>ANDRAMASINATOTAL</t>
  </si>
  <si>
    <t>ANJOZOROBERURAL</t>
  </si>
  <si>
    <t>ANJOZOROBEURBAIN</t>
  </si>
  <si>
    <t>ANJOZOROBETOTAL</t>
  </si>
  <si>
    <t>ANKAZOBERURAL</t>
  </si>
  <si>
    <t>ANKAZOBEURBAIN</t>
  </si>
  <si>
    <t>ANKAZOBETOTAL</t>
  </si>
  <si>
    <t>ANTANANARIVO ATSIMONDRANORURAL</t>
  </si>
  <si>
    <t>ANTANANARIVO ATSIMONDRANOURBAIN</t>
  </si>
  <si>
    <t>ANTANANARIVO ATSIMONDRANOTOTAL</t>
  </si>
  <si>
    <t>ANTANANARIVO AVARADRANORURAL</t>
  </si>
  <si>
    <t>ANTANANARIVO AVARADRANOURBAIN</t>
  </si>
  <si>
    <t>ANTANANARIVO AVARADRANOTOTAL</t>
  </si>
  <si>
    <t>ANTANANARIVO RENIVOHITRARURAL</t>
  </si>
  <si>
    <t>ANTANANARIVO RENIVOHITRAURBAIN</t>
  </si>
  <si>
    <t>ANTANANARIVO RENIVOHITRATOTAL</t>
  </si>
  <si>
    <t>MANJAKANDRIANARURAL</t>
  </si>
  <si>
    <t>MANJAKANDRIANAURBAIN</t>
  </si>
  <si>
    <t>MANJAKANDRIANATOTAL</t>
  </si>
  <si>
    <t>ANALANJIROFORURAL</t>
  </si>
  <si>
    <t>ANALANJIROFOURBAIN</t>
  </si>
  <si>
    <t>ANALANJIROFOTOTAL</t>
  </si>
  <si>
    <t>FENERIVE ESTRURAL</t>
  </si>
  <si>
    <t>FENERIVE ESTURBAIN</t>
  </si>
  <si>
    <t>FENERIVE ESTTOTAL</t>
  </si>
  <si>
    <t>MANANARA NORDRURAL</t>
  </si>
  <si>
    <t>MANANARA NORDURBAIN</t>
  </si>
  <si>
    <t>MANANARA NORDTOTAL</t>
  </si>
  <si>
    <t>MAROANTSETRARURAL</t>
  </si>
  <si>
    <t>MAROANTSETRAURBAIN</t>
  </si>
  <si>
    <t>MAROANTSETRATOTAL</t>
  </si>
  <si>
    <t>SAINTE MARIERURAL</t>
  </si>
  <si>
    <t>SAINTE MARIEURBAIN</t>
  </si>
  <si>
    <t>SAINTE MARIETOTAL</t>
  </si>
  <si>
    <t>SOANIERANA IVONGORURAL</t>
  </si>
  <si>
    <t>SOANIERANA IVONGOURBAIN</t>
  </si>
  <si>
    <t>SOANIERANA IVONGOTOTAL</t>
  </si>
  <si>
    <t>VAVATENINARURAL</t>
  </si>
  <si>
    <t>VAVATENINAURBAIN</t>
  </si>
  <si>
    <t>VAVATENINATOTAL</t>
  </si>
  <si>
    <t>ANDROYRURAL</t>
  </si>
  <si>
    <t>ANDROYURBAIN</t>
  </si>
  <si>
    <t>ANDROYTOTAL</t>
  </si>
  <si>
    <t>AMBOVOMBERURAL</t>
  </si>
  <si>
    <t>AMBOVOMBEURBAIN</t>
  </si>
  <si>
    <t>AMBOVOMBETOTAL</t>
  </si>
  <si>
    <t>BEKILYRURAL</t>
  </si>
  <si>
    <t>BEKILYURBAIN</t>
  </si>
  <si>
    <t>BEKILYTOTAL</t>
  </si>
  <si>
    <t>BELOHARURAL</t>
  </si>
  <si>
    <t>BELOHAURBAIN</t>
  </si>
  <si>
    <t>BELOHATOTAL</t>
  </si>
  <si>
    <t>TSIHOMBERURAL</t>
  </si>
  <si>
    <t>TSIHOMBEURBAIN</t>
  </si>
  <si>
    <t>TSIHOMBETOTAL</t>
  </si>
  <si>
    <t>ANOSYRURAL</t>
  </si>
  <si>
    <t>ANOSYURBAIN</t>
  </si>
  <si>
    <t>ANOSYTOTAL</t>
  </si>
  <si>
    <t>AMBOASARYRURAL</t>
  </si>
  <si>
    <t>AMBOASARYURBAIN</t>
  </si>
  <si>
    <t>AMBOASARYTOTAL</t>
  </si>
  <si>
    <t>BETROKARURAL</t>
  </si>
  <si>
    <t>BETROKAURBAIN</t>
  </si>
  <si>
    <t>BETROKATOTAL</t>
  </si>
  <si>
    <t>TAOLAGNARORURAL</t>
  </si>
  <si>
    <t>TAOLAGNAROURBAIN</t>
  </si>
  <si>
    <t>TAOLAGNAROTOTAL</t>
  </si>
  <si>
    <t>ATSIMO-ANDREFANARURAL</t>
  </si>
  <si>
    <t>ATSIMO-ANDREFANAURBAIN</t>
  </si>
  <si>
    <t>ATSIMO-ANDREFANATOTAL</t>
  </si>
  <si>
    <t>AMPANIHYRURAL</t>
  </si>
  <si>
    <t>AMPANIHYURBAIN</t>
  </si>
  <si>
    <t>AMPANIHYTOTAL</t>
  </si>
  <si>
    <t>ANKAZOABORURAL</t>
  </si>
  <si>
    <t>ANKAZOABOURBAIN</t>
  </si>
  <si>
    <t>ANKAZOABOTOTAL</t>
  </si>
  <si>
    <t>BENENITRARURAL</t>
  </si>
  <si>
    <t>BENENITRAURBAIN</t>
  </si>
  <si>
    <t>BENENITRATOTAL</t>
  </si>
  <si>
    <t>BEROROHARURAL</t>
  </si>
  <si>
    <t>BEROROHAURBAIN</t>
  </si>
  <si>
    <t>BEROROHATOTAL</t>
  </si>
  <si>
    <t>BETIOKYRURAL</t>
  </si>
  <si>
    <t>BETIOKYURBAIN</t>
  </si>
  <si>
    <t>BETIOKYTOTAL</t>
  </si>
  <si>
    <t>MOROMBERURAL</t>
  </si>
  <si>
    <t>MOROMBEURBAIN</t>
  </si>
  <si>
    <t>MOROMBETOTAL</t>
  </si>
  <si>
    <t>SAKARAHARURAL</t>
  </si>
  <si>
    <t>SAKARAHAURBAIN</t>
  </si>
  <si>
    <t>SAKARAHATOTAL</t>
  </si>
  <si>
    <t>TOLIARA IRURAL</t>
  </si>
  <si>
    <t>TOLIARA IURBAIN</t>
  </si>
  <si>
    <t>TOLIARA ITOTAL</t>
  </si>
  <si>
    <t>TOLIARA IIRURAL</t>
  </si>
  <si>
    <t>TOLIARA IIURBAIN</t>
  </si>
  <si>
    <t>TOLIARA IITOTAL</t>
  </si>
  <si>
    <t>ATSIMO-ATSINANANARURAL</t>
  </si>
  <si>
    <t>ATSIMO-ATSINANANAURBAIN</t>
  </si>
  <si>
    <t>ATSIMO-ATSINANANATOTAL</t>
  </si>
  <si>
    <t>BEFOTAKARURAL</t>
  </si>
  <si>
    <t>BEFOTAKAURBAIN</t>
  </si>
  <si>
    <t>BEFOTAKATOTAL</t>
  </si>
  <si>
    <t>FARAFANGANARURAL</t>
  </si>
  <si>
    <t>FARAFANGANAURBAIN</t>
  </si>
  <si>
    <t>FARAFANGANATOTAL</t>
  </si>
  <si>
    <t>MIDONGY SUDRURAL</t>
  </si>
  <si>
    <t>MIDONGY SUDURBAIN</t>
  </si>
  <si>
    <t>MIDONGY SUDTOTAL</t>
  </si>
  <si>
    <t>VANGAINDRANORURAL</t>
  </si>
  <si>
    <t>VANGAINDRANOURBAIN</t>
  </si>
  <si>
    <t>VANGAINDRANOTOTAL</t>
  </si>
  <si>
    <t>VONDROZORURAL</t>
  </si>
  <si>
    <t>VONDROZOURBAIN</t>
  </si>
  <si>
    <t>VONDROZOTOTAL</t>
  </si>
  <si>
    <t>ATSINANANARURAL</t>
  </si>
  <si>
    <t>ATSINANANAURBAIN</t>
  </si>
  <si>
    <t>ATSINANANATOTAL</t>
  </si>
  <si>
    <t>ANTANAMBAO MANAMPOTSYRURAL</t>
  </si>
  <si>
    <t>ANTANAMBAO MANAMPOTSYURBAIN</t>
  </si>
  <si>
    <t>ANTANAMBAO MANAMPOTSYTOTAL</t>
  </si>
  <si>
    <t>BRICKAVILLERURAL</t>
  </si>
  <si>
    <t>BRICKAVILLEURBAIN</t>
  </si>
  <si>
    <t>BRICKAVILLETOTAL</t>
  </si>
  <si>
    <t>MAHANORORURAL</t>
  </si>
  <si>
    <t>MAHANOROURBAIN</t>
  </si>
  <si>
    <t>MAHANOROTOTAL</t>
  </si>
  <si>
    <t>MAROLAMBORURAL</t>
  </si>
  <si>
    <t>MAROLAMBOURBAIN</t>
  </si>
  <si>
    <t>MAROLAMBOTOTAL</t>
  </si>
  <si>
    <t>TOAMASINA IRURAL</t>
  </si>
  <si>
    <t>TOAMASINA IURBAIN</t>
  </si>
  <si>
    <t>TOAMASINA ITOTAL</t>
  </si>
  <si>
    <t>TOAMASINA IIRURAL</t>
  </si>
  <si>
    <t>TOAMASINA IIURBAIN</t>
  </si>
  <si>
    <t>TOAMASINA IITOTAL</t>
  </si>
  <si>
    <t>VATOMANDRYRURAL</t>
  </si>
  <si>
    <t>VATOMANDRYURBAIN</t>
  </si>
  <si>
    <t>VATOMANDRYTOTAL</t>
  </si>
  <si>
    <t>BETSIBOKARURAL</t>
  </si>
  <si>
    <t>BETSIBOKAURBAIN</t>
  </si>
  <si>
    <t>BETSIBOKATOTAL</t>
  </si>
  <si>
    <t>KANDREHORURAL</t>
  </si>
  <si>
    <t>KANDREHOURBAIN</t>
  </si>
  <si>
    <t>KANDREHOTOTAL</t>
  </si>
  <si>
    <t>MAEVATANANARURAL</t>
  </si>
  <si>
    <t>MAEVATANANAURBAIN</t>
  </si>
  <si>
    <t>MAEVATANANATOTAL</t>
  </si>
  <si>
    <t>TSARATANANARURAL</t>
  </si>
  <si>
    <t>TSARATANANAURBAIN</t>
  </si>
  <si>
    <t>TSARATANANATOTAL</t>
  </si>
  <si>
    <t>BOENYRURAL</t>
  </si>
  <si>
    <t>BOENYURBAIN</t>
  </si>
  <si>
    <t>BOENYTOTAL</t>
  </si>
  <si>
    <t>AMBATO BOENYRURAL</t>
  </si>
  <si>
    <t>AMBATO BOENYURBAIN</t>
  </si>
  <si>
    <t>AMBATO BOENYTOTAL</t>
  </si>
  <si>
    <t>MAHAJANGA IRURAL</t>
  </si>
  <si>
    <t>MAHAJANGA IURBAIN</t>
  </si>
  <si>
    <t>MAHAJANGA ITOTAL</t>
  </si>
  <si>
    <t>MAHAJANGA IIRURAL</t>
  </si>
  <si>
    <t>MAHAJANGA IIURBAIN</t>
  </si>
  <si>
    <t>MAHAJANGA IITOTAL</t>
  </si>
  <si>
    <t>MAROVOAYRURAL</t>
  </si>
  <si>
    <t>MAROVOAYURBAIN</t>
  </si>
  <si>
    <t>MAROVOAYTOTAL</t>
  </si>
  <si>
    <t>MITSINJORURAL</t>
  </si>
  <si>
    <t>MITSINJOURBAIN</t>
  </si>
  <si>
    <t>MITSINJOTOTAL</t>
  </si>
  <si>
    <t>SOALALARURAL</t>
  </si>
  <si>
    <t>SOALALAURBAIN</t>
  </si>
  <si>
    <t>SOALALATOTAL</t>
  </si>
  <si>
    <t>BONGOLAVARURAL</t>
  </si>
  <si>
    <t>BONGOLAVAURBAIN</t>
  </si>
  <si>
    <t>BONGOLAVATOTAL</t>
  </si>
  <si>
    <t>FENOARIVOBERURAL</t>
  </si>
  <si>
    <t>FENOARIVOBEURBAIN</t>
  </si>
  <si>
    <t>FENOARIVOBETOTAL</t>
  </si>
  <si>
    <t>TSIROANOMANDIDYRURAL</t>
  </si>
  <si>
    <t>TSIROANOMANDIDYURBAIN</t>
  </si>
  <si>
    <t>TSIROANOMANDIDYTOTAL</t>
  </si>
  <si>
    <t>DIANARURAL</t>
  </si>
  <si>
    <t>DIANAURBAIN</t>
  </si>
  <si>
    <t>DIANATOTAL</t>
  </si>
  <si>
    <t>AMBANJARURAL</t>
  </si>
  <si>
    <t>AMBANJAURBAIN</t>
  </si>
  <si>
    <t>AMBANJATOTAL</t>
  </si>
  <si>
    <t>AMBILOBERURAL</t>
  </si>
  <si>
    <t>AMBILOBEURBAIN</t>
  </si>
  <si>
    <t>AMBILOBETOTAL</t>
  </si>
  <si>
    <t>ANTSIRANANA IRURAL</t>
  </si>
  <si>
    <t>ANTSIRANANA IURBAIN</t>
  </si>
  <si>
    <t>ANTSIRANANA ITOTAL</t>
  </si>
  <si>
    <t>ANTSIRANANA IIRURAL</t>
  </si>
  <si>
    <t>ANTSIRANANA IIURBAIN</t>
  </si>
  <si>
    <t>ANTSIRANANA IITOTAL</t>
  </si>
  <si>
    <t>NOSY-BERURAL</t>
  </si>
  <si>
    <t>NOSY-BEURBAIN</t>
  </si>
  <si>
    <t>NOSY-BETOTAL</t>
  </si>
  <si>
    <t>FITOVINANYRURAL</t>
  </si>
  <si>
    <t>FITOVINANYURBAIN</t>
  </si>
  <si>
    <t>FITOVINANYTOTAL</t>
  </si>
  <si>
    <t>IKONGORURAL</t>
  </si>
  <si>
    <t>IKONGOURBAIN</t>
  </si>
  <si>
    <t>IKONGOTOTAL</t>
  </si>
  <si>
    <t>MANAKARARURAL</t>
  </si>
  <si>
    <t>MANAKARAURBAIN</t>
  </si>
  <si>
    <t>MANAKARATOTAL</t>
  </si>
  <si>
    <t>VOHIPENORURAL</t>
  </si>
  <si>
    <t>VOHIPENOURBAIN</t>
  </si>
  <si>
    <t>VOHIPENOTOTAL</t>
  </si>
  <si>
    <t>HAUTE MATSIATRARURAL</t>
  </si>
  <si>
    <t>HAUTE MATSIATRAURBAIN</t>
  </si>
  <si>
    <t>HAUTE MATSIATRATOTAL</t>
  </si>
  <si>
    <t>AMBALAVAORURAL</t>
  </si>
  <si>
    <t>AMBALAVAOURBAIN</t>
  </si>
  <si>
    <t>AMBALAVAOTOTAL</t>
  </si>
  <si>
    <t>AMBOHIMAHASOARURAL</t>
  </si>
  <si>
    <t>AMBOHIMAHASOAURBAIN</t>
  </si>
  <si>
    <t>AMBOHIMAHASOATOTAL</t>
  </si>
  <si>
    <t>FIANARANTSOA IRURAL</t>
  </si>
  <si>
    <t>FIANARANTSOA IURBAIN</t>
  </si>
  <si>
    <t>FIANARANTSOA ITOTAL</t>
  </si>
  <si>
    <t>IKALAMAVONYRURAL</t>
  </si>
  <si>
    <t>IKALAMAVONYURBAIN</t>
  </si>
  <si>
    <t>IKALAMAVONYTOTAL</t>
  </si>
  <si>
    <t>ISANDRARURAL</t>
  </si>
  <si>
    <t>ISANDRAURBAIN</t>
  </si>
  <si>
    <t>ISANDRATOTAL</t>
  </si>
  <si>
    <t>LALANGINARURAL</t>
  </si>
  <si>
    <t>LALANGINAURBAIN</t>
  </si>
  <si>
    <t>LALANGINATOTAL</t>
  </si>
  <si>
    <t>VOHIBATORURAL</t>
  </si>
  <si>
    <t>VOHIBATOURBAIN</t>
  </si>
  <si>
    <t>VOHIBATOTOTAL</t>
  </si>
  <si>
    <t>IHOROMBERURAL</t>
  </si>
  <si>
    <t>IHOROMBEURBAIN</t>
  </si>
  <si>
    <t>IHOROMBETOTAL</t>
  </si>
  <si>
    <t>IAKORARURAL</t>
  </si>
  <si>
    <t>IAKORAURBAIN</t>
  </si>
  <si>
    <t>IAKORATOTAL</t>
  </si>
  <si>
    <t>IHOSYRURAL</t>
  </si>
  <si>
    <t>IHOSYURBAIN</t>
  </si>
  <si>
    <t>IHOSYTOTAL</t>
  </si>
  <si>
    <t>IVOHIBERURAL</t>
  </si>
  <si>
    <t>IVOHIBEURBAIN</t>
  </si>
  <si>
    <t>IVOHIBETOTAL</t>
  </si>
  <si>
    <t>ITASYRURAL</t>
  </si>
  <si>
    <t>ITASYURBAIN</t>
  </si>
  <si>
    <t>ITASYTOTAL</t>
  </si>
  <si>
    <t>ARIVONIMAMORURAL</t>
  </si>
  <si>
    <t>ARIVONIMAMOURBAIN</t>
  </si>
  <si>
    <t>ARIVONIMAMOTOTAL</t>
  </si>
  <si>
    <t>MIARINARIVORURAL</t>
  </si>
  <si>
    <t>MIARINARIVOURBAIN</t>
  </si>
  <si>
    <t>MIARINARIVOTOTAL</t>
  </si>
  <si>
    <t>SOAVINANDRIANARURAL</t>
  </si>
  <si>
    <t>SOAVINANDRIANAURBAIN</t>
  </si>
  <si>
    <t>SOAVINANDRIANATOTAL</t>
  </si>
  <si>
    <t>MELAKYRURAL</t>
  </si>
  <si>
    <t>MELAKYURBAIN</t>
  </si>
  <si>
    <t>MELAKYTOTAL</t>
  </si>
  <si>
    <t>AMBATOMAINTYRURAL</t>
  </si>
  <si>
    <t>AMBATOMAINTYURBAIN</t>
  </si>
  <si>
    <t>AMBATOMAINTYTOTAL</t>
  </si>
  <si>
    <t>ANTSALOVARURAL</t>
  </si>
  <si>
    <t>ANTSALOVAURBAIN</t>
  </si>
  <si>
    <t>ANTSALOVATOTAL</t>
  </si>
  <si>
    <t>BESALAMPYRURAL</t>
  </si>
  <si>
    <t>BESALAMPYURBAIN</t>
  </si>
  <si>
    <t>BESALAMPYTOTAL</t>
  </si>
  <si>
    <t>MAINTIRANORURAL</t>
  </si>
  <si>
    <t>MAINTIRANOURBAIN</t>
  </si>
  <si>
    <t>MAINTIRANOTOTAL</t>
  </si>
  <si>
    <t>MORAFENOBERURAL</t>
  </si>
  <si>
    <t>MORAFENOBEURBAIN</t>
  </si>
  <si>
    <t>MORAFENOBETOTAL</t>
  </si>
  <si>
    <t>MENABERURAL</t>
  </si>
  <si>
    <t>MENABEURBAIN</t>
  </si>
  <si>
    <t>MENABETOTAL</t>
  </si>
  <si>
    <t>BELO SUR TSIRIBIHINARURAL</t>
  </si>
  <si>
    <t>BELO SUR TSIRIBIHINAURBAIN</t>
  </si>
  <si>
    <t>BELO SUR TSIRIBIHINATOTAL</t>
  </si>
  <si>
    <t>MAHABORURAL</t>
  </si>
  <si>
    <t>MAHABOURBAIN</t>
  </si>
  <si>
    <t>MAHABOTOTAL</t>
  </si>
  <si>
    <t>MANJARURAL</t>
  </si>
  <si>
    <t>MANJAURBAIN</t>
  </si>
  <si>
    <t>MANJATOTAL</t>
  </si>
  <si>
    <t>MIANDRIVAZORURAL</t>
  </si>
  <si>
    <t>MIANDRIVAZOURBAIN</t>
  </si>
  <si>
    <t>MIANDRIVAZOTOTAL</t>
  </si>
  <si>
    <t>MORONDAVARURAL</t>
  </si>
  <si>
    <t>MORONDAVAURBAIN</t>
  </si>
  <si>
    <t>MORONDAVATOTAL</t>
  </si>
  <si>
    <t>SAVARURAL</t>
  </si>
  <si>
    <t>SAVAURBAIN</t>
  </si>
  <si>
    <t>SAVATOTAL</t>
  </si>
  <si>
    <t>ANDAPARURAL</t>
  </si>
  <si>
    <t>ANDAPAURBAIN</t>
  </si>
  <si>
    <t>ANDAPATOTAL</t>
  </si>
  <si>
    <t>ANTALAHARURAL</t>
  </si>
  <si>
    <t>ANTALAHAURBAIN</t>
  </si>
  <si>
    <t>ANTALAHATOTAL</t>
  </si>
  <si>
    <t>SAMBAVARURAL</t>
  </si>
  <si>
    <t>SAMBAVAURBAIN</t>
  </si>
  <si>
    <t>SAMBAVATOTAL</t>
  </si>
  <si>
    <t>VOHEMARRURAL</t>
  </si>
  <si>
    <t>VOHEMARURBAIN</t>
  </si>
  <si>
    <t>VOHEMARTOTAL</t>
  </si>
  <si>
    <t>SOFIARURAL</t>
  </si>
  <si>
    <t>SOFIAURBAIN</t>
  </si>
  <si>
    <t>SOFIATOTAL</t>
  </si>
  <si>
    <t>ANALALAVARURAL</t>
  </si>
  <si>
    <t>ANALALAVAURBAIN</t>
  </si>
  <si>
    <t>ANALALAVATOTAL</t>
  </si>
  <si>
    <t>ANTSOHIHYRURAL</t>
  </si>
  <si>
    <t>ANTSOHIHYURBAIN</t>
  </si>
  <si>
    <t>ANTSOHIHYTOTAL</t>
  </si>
  <si>
    <t>BEALANANARURAL</t>
  </si>
  <si>
    <t>BEALANANAURBAIN</t>
  </si>
  <si>
    <t>BEALANANATOTAL</t>
  </si>
  <si>
    <t>BEFANDRIANA NORDRURAL</t>
  </si>
  <si>
    <t>BEFANDRIANA NORDURBAIN</t>
  </si>
  <si>
    <t>BEFANDRIANA NORDTOTAL</t>
  </si>
  <si>
    <t>MAMPIKONYRURAL</t>
  </si>
  <si>
    <t>MAMPIKONYURBAIN</t>
  </si>
  <si>
    <t>MAMPIKONYTOTAL</t>
  </si>
  <si>
    <t>MANDRITSARARURAL</t>
  </si>
  <si>
    <t>MANDRITSARAURBAIN</t>
  </si>
  <si>
    <t>MANDRITSARATOTAL</t>
  </si>
  <si>
    <t>PORT BERGERURAL</t>
  </si>
  <si>
    <t>PORT BERGEURBAIN</t>
  </si>
  <si>
    <t>PORT BERGETOTAL</t>
  </si>
  <si>
    <t>VAKINANKARATRARURAL</t>
  </si>
  <si>
    <t>VAKINANKARATRAURBAIN</t>
  </si>
  <si>
    <t>VAKINANKARATRATOTAL</t>
  </si>
  <si>
    <t>AMBATOLAMPYRURAL</t>
  </si>
  <si>
    <t>AMBATOLAMPYURBAIN</t>
  </si>
  <si>
    <t>AMBATOLAMPYTOTAL</t>
  </si>
  <si>
    <t>ANTANIFOTSYRURAL</t>
  </si>
  <si>
    <t>ANTANIFOTSYURBAIN</t>
  </si>
  <si>
    <t>ANTANIFOTSYTOTAL</t>
  </si>
  <si>
    <t>ANTSIRABE IRURAL</t>
  </si>
  <si>
    <t>ANTSIRABE IURBAIN</t>
  </si>
  <si>
    <t>ANTSIRABE ITOTAL</t>
  </si>
  <si>
    <t>ANTSIRABE IIRURAL</t>
  </si>
  <si>
    <t>ANTSIRABE IIURBAIN</t>
  </si>
  <si>
    <t>ANTSIRABE IITOTAL</t>
  </si>
  <si>
    <t>BETAFORURAL</t>
  </si>
  <si>
    <t>BETAFOURBAIN</t>
  </si>
  <si>
    <t>BETAFOTOTAL</t>
  </si>
  <si>
    <t>FARATSIHORURAL</t>
  </si>
  <si>
    <t>FARATSIHOURBAIN</t>
  </si>
  <si>
    <t>FARATSIHOTOTAL</t>
  </si>
  <si>
    <t>MANDOTORURAL</t>
  </si>
  <si>
    <t>MANDOTOURBAIN</t>
  </si>
  <si>
    <t>MANDOTOTOTAL</t>
  </si>
  <si>
    <t>VATOVAVYRURAL</t>
  </si>
  <si>
    <t>VATOVAVYURBAIN</t>
  </si>
  <si>
    <t>VATOVAVYTOTAL</t>
  </si>
  <si>
    <t>IFANADIANARURAL</t>
  </si>
  <si>
    <t>IFANADIANAURBAIN</t>
  </si>
  <si>
    <t>IFANADIANATOTAL</t>
  </si>
  <si>
    <t>MANANJARYRURAL</t>
  </si>
  <si>
    <t>MANANJARYURBAIN</t>
  </si>
  <si>
    <t>MANANJARYTOTAL</t>
  </si>
  <si>
    <t>NOSY VARIKARURAL</t>
  </si>
  <si>
    <t>NOSY VARIKAURBAIN</t>
  </si>
  <si>
    <t>NOSY VARIKATOTAL</t>
  </si>
  <si>
    <t>ANNUAIRE STATISTIQUE NATIONAL 2022-2023</t>
  </si>
  <si>
    <t>PREFACE</t>
  </si>
  <si>
    <t>STATISTIQUES GLOBALES DES PRESCOLAIRES ET PRIMAIRES PUBLICS-PRIVES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</si>
  <si>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DONNEES DES ETABLISSEMENTS SCOLAIRES PUBLICS ET PRIVES PAR DREN ET PAR MILIEU DE RESIDENC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</si>
  <si>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>STATISTIQUES GLOBALES DES COLLEGES ET LYCEES PUBLICS-PRIVES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</si>
  <si>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DONNEES DES ESPACES D'EVEIL COMMUNAUTAIRE (EEC) PAR DREN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</si>
  <si>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DONNEES DES ESPACES D'EVEIL COMMUNAUTAIRE (EEC) PAR CISCO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</si>
  <si>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DONNEES DES ETABLISSEMENTS SCOLAIRES PUBLICS PAR DREN ET PAR MILIEU DE RESIDENC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</si>
  <si>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DONNEES DES ETABLISSEMENTS SCOLAIRES PRIVES PAR DREN ET PAR MILIEU DE RESIDENC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</si>
  <si>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SALLES DE CLASSE, DU PERSONNEL ET DES ETABLISSEMENTS DU PRESCOLAIRE PUBLIC PAR CISCO ET PAR MILIEU DE RESIDENC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</si>
  <si>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EFFECTIFS DES ELEVES DES ECOLES PRIMAIRES PUBLICS PAR DREN, PAR MILIEU DE RESIDENCE ET PAR GENR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</si>
  <si>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EFFECTIFS DES ELEVES DES ECOLES PRIMAIRES PUBLICS PAR CISCO, PAR MILIEU DE RESIDENCE ET PAR GENR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</si>
  <si>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EFFECTIFS DES REDOUBLANTS DES ECOLES PRIMAIRES PUBLICS PAR DREN, PAR MILIEU DE RESIDENCE ET PAR GENR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</si>
  <si>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EFFECTIFS DES REDOUBLANTS DES ECOLES PRIMAIRES PUBLICS PAR CISCO, PAR MILIEU DE RESIDENCE ET PAR GENR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</si>
  <si>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DU NOMBRE DES SECTIONS ET INFRASTRUCTURES DES ECOLES PRIMAIRES PUBLICS PAR DREN ET PAR MILIEU DE RESIDENC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</si>
  <si>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DU NOMBRE DES SECTIONS ET INFRASTRUCTURES DES ECOLES PRIMAIRES PUBLICS PAR CISCO ET PAR MILIEU DE RESIDENC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</si>
  <si>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TABLES-BANCS ET MOBILIERS DES ECOLES PRIMAIRES PUBLICS PAR DREN ET PAR MILIEU DE RESIDENC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</si>
  <si>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TABLES-BANCS ET MOBILIERS DES ECOLES PRIMAIRES PUBLICS PAR CISCO ET PAR MILIEU DE RESIDENC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</si>
  <si>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DU PERSONNEL DES ECOLES PRIMAIRES PUBLICS PUBLICS PAR DREN ET PAR MILIEU DE RESIDENC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</si>
  <si>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DU PERSONNEL DES ECOLES PRIMAIRES PUBLICS PUBLICS PAR CISCO ET PAR MILIEU DE RESIDENC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</si>
  <si>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MANUELS DES ECOLES PRIMAIRES PUBLICS PAR DREN ET PAR MILIEU DE RESIDENC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</si>
  <si>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EFFECTIFS DES ELEVES DES COLLEGES PUBLICS PAR DREN, PAR MILIEU DE RESIDENCE ET PAR GENR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</si>
  <si>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EFFECTIFS DES ELEVES DES COLLEGES PUBLICS PAR CISCO, PAR MILIEU DE RESIDENCE ET PAR GENR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</si>
  <si>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EFFECTIFS DES REDOUBLANTS DES COLLEGES PUBLICS PAR DREN, PAR MILIEU DE RESIDENCE ET PAR GENR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</si>
  <si>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EFFECTIFS DES REDOUBLANTS DES COLLEGES PUBLICS PAR CISCO, PAR MILIEU DE RESIDENCE ET PAR GENR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</si>
  <si>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SECTIONS ET INFRASTRUCTURES DES COLLEGES PUBLICS PAR DREN ET PAR MILIEU DE RESIDENC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</si>
  <si>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SECTIONS ET INFRASTRUCTURES DES COLLEGES PUBLICS PAR CISCO ET PAR MILIEU DE RESIDENC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</si>
  <si>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TABLES-BANCS ET MOBILIERS DES COLLEGES PUBLICS PAR DREN ET PAR MILIEU DE RESIDENC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</si>
  <si>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TABLES-BANCS ET MOBILIERS DES COLLEGES PUBLICS PAR CISCO ET PAR MILIEU DE RESIDENC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</si>
  <si>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DU PERSONNEL DES COLLEGES PUBLICS PAR DREN, PAR STATUT ET PAR MILIEU DE RESIDENC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</si>
  <si>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DU PERSONNEL DES COLLEGES PUBLICS PAR CISCO ET PAR MILIEU DE RESIDENC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</si>
  <si>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MANUELS DES COLLEGES PUBLICS PAR DREN, ET PAR MILIEU DE RESIDENC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</si>
  <si>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MANUELS DES COLLEGES PUBLICS PAR CISCO, ET PAR MILIEU DE RESIDENC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</si>
  <si>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EFFECTIFS DES ELEVES DES LYCEES PUBLICS PAR DREN, PAR MILIEU DE RESIDENCE ET PAR GENR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</si>
  <si>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EFFECTIFS DES ELEVES DES LYCEES PUBLICS PAR CISCO, PAR MILIEU DE RESIDENCE ET PAR GENR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</si>
  <si>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EFFECTIFS DES REDOUBLANTS DES LYCEES PUBLICS PAR DREN, PAR MILIEU DE RESIDENCE ET PAR GENR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</si>
  <si>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SECTIONS ET INFRASTRUCTURES DES LYCEES PUBLICS PAR DREN, PAR MILIEU DE RESIDENCE ET PAR GENR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</si>
  <si>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SECTIONS ET INFRASTRUCTURES DES LYCEES PUBLICS PAR CISCO, PAR MILIEU DE RESIDENCE ET PAR GENR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</si>
  <si>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TABLES-BANCS ET MOBILIERS DES LYCEES PUBLICS PAR DREN, PAR MILIEU DE RESIDENCE ET PAR GENR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</si>
  <si>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TABLES-BANCS ET MOBILIERS DES LYCEES PUBLICS PAR CISCO, PAR MILIEU DE RESIDENCE ET PAR GENR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</si>
  <si>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PERSONNELS DES LYCEES PUBLICS PAR DREN, PAR STATUT ET PAR MILIEU DE RESIDENC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</si>
  <si>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PERSONNELS DES LYCEES PUBLICS PAR CISCO, PAR STATUT ET PAR MILIEU DE RESIDENC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</si>
  <si>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MANUELS DES LYCEES PUBLICS PAR DREN, PAR MILIEU DE RESIDENCE ET PAR GENR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</si>
  <si>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MANUELS DES LYCEES PUBLICS PAR CISCO, PAR MILIEU DE RESIDENCE ET PAR GENR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</si>
  <si>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EFFECTIFS DES ELEVES ET DES SECTIONS DU PRESCOLAIRE PRIVE PAR DREN, PAR MILIEU DE RESIDENCE ET PAR GENR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</si>
  <si>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EFFECTIFS DES ELEVES ET DES SECTIONS DU PRESCOLAIRE PRIVE PAR CISCO, PAR MILIEU DE RESIDENCE ET PAR GENR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</si>
  <si>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SALLES DE CLASSE, DU PERSONNEL ET DES ETABLISSEMENTS DU PRESCOLAIRE PRIVE PAR DREN ET PAR MILIEU DE RESIDENC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</si>
  <si>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SALLES DE CLASSE, DU PERSONNEL ET DES ETABLISSEMENTS DU PRESCOLAIRE PRIVE PAR CISCO ET PAR MILIEU DE RESIDENC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</si>
  <si>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TABLES-BANCS ET MOBILIERS DU PRESCOLAIRE PRIVE PAR DREN ET PAR MILIEU DE RESIDENC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</si>
  <si>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TABLES-BANCS ET MOBILIERS DU PRESCOLAIRE PRIVE PAR CISCO ET PAR MILIEU DE RESIDENC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</si>
  <si>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EFFECTIFS DES ELEVES DES ECOLES PRIMAIRES PRIVEES PAR DREN, PAR MILIEU DE RESIDENCE ET PAR GENR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</si>
  <si>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EFFECTIFS DES ELEVES DES ECOLES PRIMAIRES PRIVEES PAR CISCO, PAR MILIEU DE RESIDENCE ET PAR GENR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</si>
  <si>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EFFECTIFS DES REDOUBLANTS DES ECOLES PRIMAIRES PRIVEES PAR DREN, PAR MILIEU DE RESIDENCE ET PAR GENR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</si>
  <si>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EFFECTIFS DES REDOUBLANTS DES ECOLES PRIMAIRES PRIVEES PAR CISCO, PAR MILIEU DE RESIDENCE ET PAR GENR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</si>
  <si>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DU NOMBRE DES SECTIONS ET INFRASTRUCTURES DES ECOLES PRIMAIRES PRIVEES PAR DREN ET PAR MILIEU DE RESIDENC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</si>
  <si>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DU NOMBRE DES SECTIONS ET INFRASTRUCTURES DES ECOLES PRIMAIRES PRIVEES PAR CISCO ET PAR MILIEU DE RESIDENC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</si>
  <si>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TABLES-BANCS ET MOBILIERS DES ECOLES PRIMAIRES PRIVEES PAR CISCO ET PAR MILIEU DE RESIDENC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</si>
  <si>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DU PERSONNEL DES ECOLES PRIMAIRES PRIVEES PUBLICS PAR DREN ET PAR MILIEU DE RESIDENC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</si>
  <si>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MANUELS DES ECOLES PRIMAIRES PRIVEES PAR DREN ET PAR MILIEU DE RESIDENC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</si>
  <si>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MANUELS DES ECOLES PRIMAIRES PRIVEES PAR CISCO ET PAR MILIEU DE RESIDENC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</si>
  <si>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EFFECTIFS DES ELEVES DES COLLEGES PRIVES PAR DREN, PAR MILIEU DE RESIDENCE ET PAR GENR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</si>
  <si>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EFFECTIFS DES REDOUBLANTS DES COLLEGES PRIVES PAR DREN, PAR MILIEU DE RESIDENCE ET PAR GENR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</si>
  <si>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EFFECTIFS DES REDOUBLANTS DES COLLEGES PRIVES PAR CISCO, PAR MILIEU DE RESIDENCE ET PAR GENR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</si>
  <si>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SECTIONS ET INFRASTRUCTURES DES COLLEGES PRIVES PAR DREN ET PAR MILIEU DE RESIDENC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</si>
  <si>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SECTIONS ET INFRASTRUCTURES DES COLLEGES PRIVES PAR CISCO ET PAR MILIEU DE RESIDENC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</si>
  <si>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TABLES-BANCS ET MOBILIERS DES COLLEGES PRIVES PAR DREN ET PAR MILIEU DE RESIDENC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</si>
  <si>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TABLES-BANCS ET MOBILIERS DES COLLEGES PRIVES PAR CISCO ET PAR MILIEU DE RESIDENC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</si>
  <si>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DU PERSONNEL DES COLLEGES PRIVES PAR DREN, PAR STATUT ET PAR MILIEU DE RESIDENC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</si>
  <si>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MANUELS DES COLLEGES PRIVES PAR DREN, ET PAR MILIEU DE RESIDENC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</si>
  <si>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MANUELS DES COLLEGES PRIVES PAR CISCO, ET PAR MILIEU DE RESIDENC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</si>
  <si>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EFFECTIFS DES ELEVES DES LYCEES PRIVES PAR DREN, PAR MILIEU DE RESIDENCE ET PAR GENR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</si>
  <si>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EFFECTIFS DES ELEVES DES LYCEES PRIVES PAR CISCO, PAR MILIEU DE RESIDENCE ET PAR GENR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</si>
  <si>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EFFECTIFS DES REDOUBLANTS DES LYCEES PRIVES PAR DREN, PAR MILIEU DE RESIDENCE ET PAR GENR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</si>
  <si>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EFFECTIFS DES REDOUBLANTS DES LYCEES PRIVES PAR CISCO, PAR MILIEU DE RESIDENCE ET PAR GENR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</si>
  <si>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SECTIONS ET INFRASTRUCTURES DES LYCEES PRIVES PAR DREN, PAR MILIEU DE RESIDENCE ET PAR GENR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</si>
  <si>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SECTIONS ET INFRASTRUCTURES DES LYCEES PRIVES PAR CISCO, PAR MILIEU DE RESIDENCE ET PAR GENR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</si>
  <si>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TABLES-BANCS ET MOBILIERS DES LYCEES PRIVES PAR DREN, PAR MILIEU DE RESIDENCE ET PAR GENR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</si>
  <si>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TABLES-BANCS ET MOBILIERS DES LYCEES PRIVES PAR CISCO, PAR MILIEU DE RESIDENCE ET PAR GENR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</si>
  <si>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PERSONNELS DES LYCEES PRIVES PAR DREN, PAR STATUT ET PAR MILIEU DE RESIDENC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</si>
  <si>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PERSONNELS DES LYCEES PRIVES PAR CISCO, PAR STATUT ET PAR MILIEU DE RESIDENC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</si>
  <si>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MANUELS DES LYCEES PRIVES PAR DREN, PAR MILIEU DE RESIDENCE ET PAR GENR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</si>
  <si>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MANUELS DES LYCEES PRIVES PAR CISCO, PAR MILIEU DE RESIDENCE ET PAR GENR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</si>
  <si>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EFFECTIFS DES ELEVES EN SITUATION DE HANDICAP DES PRESCOLAIRES PUBLICS ET PRIVES PAR TYPE DE HANDICAP, PAR DREN ET PAR GENR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</si>
  <si>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EFFECTIFS DES ELEVES EN SITUATION DE HANDICAP DES PRIMAIRES PUBLICS ET PRIVES PAR TYPE DE HANDICAP, PAR DREN ET PAR GENR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</si>
  <si>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EFFECTIFS DES ELEVES EN SITUATION DE HANDICAP DES COLLEGES PUBLICS ET PRIVES PAR TYPE DE HANDICAP, PAR DREN ET PAR GENR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</si>
  <si>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EFFECTIFS DES ELEVES EN SITUATION DE HANDICAP DES LYCEES PUBLICS ET PRIVES PAR TYPE DE HANDICAP, PAR DREN ET PAR GENR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</si>
  <si>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EFFECTIFS DES ELEVES ET DES SECTIONS DU PRESCOLAIRE PUBLIC PAR DREN, PAR MILIEU DE RESIDENCE ET PAR GENR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</si>
  <si>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EFFECTIFS DES ELEVES ET DES SECTIONS DU PRESCOLAIRE PUBLIC PAR CISCO, PAR MILIEU DE RESIDENCE ET PAR GENR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</si>
  <si>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SALLES DE CLASSE, DU PERSONNEL ET DES ETABLISSEMENTS DU PRESCOLAIRE PUBLIC PAR DREN ET PAR MILIEU DE RESIDENC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</si>
  <si>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TABLES-BANCS ET MOBILIERS DU PRESCOLAIRE PUBLIC PAR DREN ET PAR MILIEU DE RESIDENC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</si>
  <si>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TABLES-BANCS ET MOBILIERS DU PRESCOLAIRE PUBLIC PAR CISCO ET PAR MILIEU DE RESIDENC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</si>
  <si>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MANUELS DES ECOLES PRIMAIRES PUBLICS PAR CISCO ET PAR MILIEU DE RESIDENC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</si>
  <si>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EFFECTIFS DES REDOUBLANTS DES LYCEES PUBLICS PAR CISCO, PAR MILIEU DE RESIDENCE ET PAR GENR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</si>
  <si>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EFFECTIFS DES ELEVES DES COLLEGES PRIVES PAR CISCO, PAR MILIEU DE RESIDENCE ET PAR GENR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</si>
  <si>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DES TABLES-BANCS ET MOBILIERS DES ECOLES PRIMAIRES PRIVEES PAR DREN ET PAR MILIEU DE RESIDENC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</si>
  <si>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>Ratio élèves/manuel
MALAGASY</t>
  </si>
  <si>
    <t>Ratio élèves/manuel
FRANCAIS</t>
  </si>
  <si>
    <t>Ratio élèves/manuel
MATHS</t>
  </si>
  <si>
    <t xml:space="preserve">  REPARTITION DU PERSONNEL DES ECOLES PRIMAIRES PRIVEES PUBLICS PAR CISCO ET PAR MILIEU DE RESIDENC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</si>
  <si>
    <t xml:space="preserve">  REPARTITION DU PERSONNEL DES COLLEGES PRIVES PAR CISCO, PAR STATUT ET PAR MILIEU DE RESIDENCE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…...........................................................…...........................................................…...........................................................…......................................................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</si>
</sst>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0\ _€_-;\-* #,##0.00\ _€_-;_-* &quot;-&quot;??\ _€_-;_-@_-"/>
    <numFmt numFmtId="165" formatCode="###0"/>
    <numFmt numFmtId="166" formatCode="#,##0.0"/>
  </numFmts>
  <fonts count="29"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6"/>
      <name val="Calibri"/>
      <family val="2"/>
      <scheme val="minor"/>
    </font>
    <font>
      <sz val="11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6"/>
      <color rgb="FF000000"/>
      <name val="Calibri"/>
      <family val="2"/>
    </font>
    <font>
      <b/>
      <sz val="9"/>
      <color rgb="FF000000"/>
      <name val="Calibri"/>
      <family val="2"/>
    </font>
    <font>
      <b/>
      <sz val="16"/>
      <color theme="1"/>
      <name val="Calibri"/>
      <family val="2"/>
      <scheme val="minor"/>
    </font>
    <font>
      <b/>
      <sz val="9"/>
      <name val="Calibri"/>
      <family val="2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9"/>
      <color indexed="8"/>
      <name val="Arial Bold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sz val="9"/>
      <color theme="0"/>
      <name val="Arial"/>
      <family val="2"/>
    </font>
    <font>
      <b/>
      <sz val="9"/>
      <color theme="0"/>
      <name val="Arial Narrow"/>
      <family val="2"/>
    </font>
    <font>
      <sz val="9"/>
      <color theme="1"/>
      <name val="Arial Narrow"/>
      <family val="2"/>
    </font>
    <font>
      <b/>
      <sz val="9"/>
      <name val="Arial Narrow"/>
      <family val="2"/>
    </font>
    <font>
      <b/>
      <sz val="4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theme="4" tint="0.79992065187536243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theme="4" tint="0.79992065187536243"/>
      </patternFill>
    </fill>
    <fill>
      <patternFill patternType="solid">
        <fgColor rgb="FFFFE699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8">
    <xf numFmtId="0" fontId="0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6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8" fillId="0" borderId="0"/>
    <xf numFmtId="0" fontId="1" fillId="0" borderId="0"/>
  </cellStyleXfs>
  <cellXfs count="272">
    <xf numFmtId="0" fontId="0" fillId="0" borderId="0" xfId="0"/>
    <xf numFmtId="3" fontId="10" fillId="6" borderId="1" xfId="4" applyNumberFormat="1" applyFont="1" applyFill="1" applyBorder="1" applyAlignment="1">
      <alignment horizontal="center" vertical="center"/>
    </xf>
    <xf numFmtId="0" fontId="9" fillId="6" borderId="1" xfId="0" applyFont="1" applyFill="1" applyBorder="1"/>
    <xf numFmtId="0" fontId="10" fillId="6" borderId="1" xfId="0" applyFont="1" applyFill="1" applyBorder="1"/>
    <xf numFmtId="3" fontId="10" fillId="6" borderId="1" xfId="0" applyNumberFormat="1" applyFont="1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3" fontId="9" fillId="7" borderId="1" xfId="0" applyNumberFormat="1" applyFont="1" applyFill="1" applyBorder="1" applyAlignment="1">
      <alignment horizontal="center" vertical="center"/>
    </xf>
    <xf numFmtId="3" fontId="9" fillId="6" borderId="1" xfId="0" applyNumberFormat="1" applyFont="1" applyFill="1" applyBorder="1" applyAlignment="1">
      <alignment horizontal="left" vertical="center"/>
    </xf>
    <xf numFmtId="3" fontId="10" fillId="6" borderId="1" xfId="0" applyNumberFormat="1" applyFont="1" applyFill="1" applyBorder="1" applyAlignment="1">
      <alignment horizontal="left" vertical="center"/>
    </xf>
    <xf numFmtId="0" fontId="9" fillId="6" borderId="1" xfId="4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left" vertical="center"/>
    </xf>
    <xf numFmtId="0" fontId="10" fillId="6" borderId="1" xfId="4" applyFont="1" applyFill="1" applyBorder="1" applyAlignment="1">
      <alignment horizontal="left" vertical="center"/>
    </xf>
    <xf numFmtId="0" fontId="9" fillId="6" borderId="1" xfId="4" applyFont="1" applyFill="1" applyBorder="1" applyAlignment="1">
      <alignment horizontal="left" vertical="center"/>
    </xf>
    <xf numFmtId="3" fontId="9" fillId="6" borderId="1" xfId="0" applyNumberFormat="1" applyFont="1" applyFill="1" applyBorder="1" applyAlignment="1">
      <alignment horizontal="left" vertical="center" wrapText="1"/>
    </xf>
    <xf numFmtId="0" fontId="9" fillId="0" borderId="1" xfId="13" applyFont="1" applyBorder="1" applyAlignment="1">
      <alignment horizontal="center" vertical="center" wrapText="1"/>
    </xf>
    <xf numFmtId="3" fontId="10" fillId="0" borderId="1" xfId="0" applyNumberFormat="1" applyFont="1" applyBorder="1" applyAlignment="1">
      <alignment horizontal="center" vertical="center"/>
    </xf>
    <xf numFmtId="3" fontId="9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left" vertical="center"/>
    </xf>
    <xf numFmtId="3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/>
    </xf>
    <xf numFmtId="0" fontId="10" fillId="0" borderId="1" xfId="4" applyFont="1" applyBorder="1" applyAlignment="1">
      <alignment horizontal="left" vertical="center"/>
    </xf>
    <xf numFmtId="0" fontId="9" fillId="0" borderId="1" xfId="4" applyFont="1" applyBorder="1" applyAlignment="1">
      <alignment horizontal="left" vertical="center"/>
    </xf>
    <xf numFmtId="0" fontId="10" fillId="6" borderId="1" xfId="0" applyFont="1" applyFill="1" applyBorder="1" applyAlignment="1">
      <alignment horizontal="left" vertical="center"/>
    </xf>
    <xf numFmtId="3" fontId="10" fillId="0" borderId="1" xfId="0" applyNumberFormat="1" applyFont="1" applyBorder="1" applyAlignment="1">
      <alignment horizontal="left" vertical="center"/>
    </xf>
    <xf numFmtId="0" fontId="11" fillId="0" borderId="0" xfId="0" applyFont="1"/>
    <xf numFmtId="3" fontId="9" fillId="8" borderId="1" xfId="0" applyNumberFormat="1" applyFont="1" applyFill="1" applyBorder="1" applyAlignment="1">
      <alignment horizontal="left" vertical="center"/>
    </xf>
    <xf numFmtId="3" fontId="9" fillId="8" borderId="1" xfId="0" applyNumberFormat="1" applyFont="1" applyFill="1" applyBorder="1" applyAlignment="1">
      <alignment horizontal="center" vertical="center"/>
    </xf>
    <xf numFmtId="3" fontId="2" fillId="0" borderId="1" xfId="9" applyNumberFormat="1" applyFont="1" applyBorder="1" applyAlignment="1">
      <alignment horizontal="left" vertical="center" wrapText="1"/>
    </xf>
    <xf numFmtId="0" fontId="2" fillId="0" borderId="1" xfId="9" applyFont="1" applyBorder="1" applyAlignment="1">
      <alignment horizontal="center" vertical="center" wrapText="1"/>
    </xf>
    <xf numFmtId="3" fontId="3" fillId="9" borderId="1" xfId="10" applyNumberFormat="1" applyFont="1" applyFill="1" applyBorder="1" applyAlignment="1">
      <alignment horizontal="center" vertical="center"/>
    </xf>
    <xf numFmtId="3" fontId="3" fillId="7" borderId="1" xfId="10" applyNumberFormat="1" applyFont="1" applyFill="1" applyBorder="1" applyAlignment="1">
      <alignment horizontal="center" vertical="center" wrapText="1"/>
    </xf>
    <xf numFmtId="3" fontId="2" fillId="6" borderId="1" xfId="4" applyNumberFormat="1" applyFont="1" applyFill="1" applyBorder="1" applyAlignment="1">
      <alignment horizontal="center" vertical="center"/>
    </xf>
    <xf numFmtId="3" fontId="2" fillId="6" borderId="1" xfId="0" applyNumberFormat="1" applyFont="1" applyFill="1" applyBorder="1" applyAlignment="1">
      <alignment horizontal="center" vertical="center"/>
    </xf>
    <xf numFmtId="3" fontId="3" fillId="6" borderId="1" xfId="0" applyNumberFormat="1" applyFont="1" applyFill="1" applyBorder="1" applyAlignment="1">
      <alignment horizontal="left" vertical="center"/>
    </xf>
    <xf numFmtId="3" fontId="3" fillId="7" borderId="1" xfId="4" applyNumberFormat="1" applyFont="1" applyFill="1" applyBorder="1" applyAlignment="1">
      <alignment horizontal="center" vertical="center"/>
    </xf>
    <xf numFmtId="3" fontId="3" fillId="6" borderId="1" xfId="4" applyNumberFormat="1" applyFont="1" applyFill="1" applyBorder="1" applyAlignment="1">
      <alignment vertical="center"/>
    </xf>
    <xf numFmtId="3" fontId="3" fillId="0" borderId="1" xfId="0" applyNumberFormat="1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left" vertical="center" wrapText="1"/>
    </xf>
    <xf numFmtId="3" fontId="3" fillId="9" borderId="1" xfId="0" applyNumberFormat="1" applyFont="1" applyFill="1" applyBorder="1" applyAlignment="1">
      <alignment horizontal="center" vertical="center"/>
    </xf>
    <xf numFmtId="3" fontId="3" fillId="0" borderId="1" xfId="3" applyNumberFormat="1" applyFont="1" applyBorder="1" applyAlignment="1">
      <alignment horizontal="center" vertical="center" wrapText="1"/>
    </xf>
    <xf numFmtId="3" fontId="3" fillId="9" borderId="1" xfId="3" applyNumberFormat="1" applyFont="1" applyFill="1" applyBorder="1" applyAlignment="1">
      <alignment horizontal="center" vertical="center"/>
    </xf>
    <xf numFmtId="3" fontId="3" fillId="8" borderId="1" xfId="4" applyNumberFormat="1" applyFont="1" applyFill="1" applyBorder="1" applyAlignment="1">
      <alignment horizontal="center" vertical="center"/>
    </xf>
    <xf numFmtId="3" fontId="3" fillId="8" borderId="1" xfId="0" applyNumberFormat="1" applyFont="1" applyFill="1" applyBorder="1" applyAlignment="1">
      <alignment horizontal="left" vertical="center"/>
    </xf>
    <xf numFmtId="3" fontId="2" fillId="6" borderId="1" xfId="4" applyNumberFormat="1" applyFont="1" applyFill="1" applyBorder="1" applyAlignment="1">
      <alignment horizontal="left" vertical="center"/>
    </xf>
    <xf numFmtId="3" fontId="10" fillId="6" borderId="1" xfId="3" applyNumberFormat="1" applyFont="1" applyFill="1" applyBorder="1" applyAlignment="1">
      <alignment horizontal="left" vertical="center"/>
    </xf>
    <xf numFmtId="3" fontId="9" fillId="6" borderId="1" xfId="3" applyNumberFormat="1" applyFont="1" applyFill="1" applyBorder="1" applyAlignment="1">
      <alignment horizontal="left" vertic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3" fontId="10" fillId="6" borderId="1" xfId="0" applyNumberFormat="1" applyFont="1" applyFill="1" applyBorder="1" applyAlignment="1">
      <alignment horizontal="left" vertical="center" wrapText="1"/>
    </xf>
    <xf numFmtId="0" fontId="9" fillId="6" borderId="1" xfId="0" applyFont="1" applyFill="1" applyBorder="1" applyAlignment="1">
      <alignment horizontal="left"/>
    </xf>
    <xf numFmtId="0" fontId="2" fillId="0" borderId="1" xfId="0" applyFont="1" applyBorder="1" applyAlignment="1">
      <alignment horizontal="center" vertical="center" wrapText="1"/>
    </xf>
    <xf numFmtId="3" fontId="9" fillId="6" borderId="1" xfId="0" applyNumberFormat="1" applyFont="1" applyFill="1" applyBorder="1" applyAlignment="1">
      <alignment vertical="center" wrapText="1"/>
    </xf>
    <xf numFmtId="0" fontId="8" fillId="6" borderId="1" xfId="0" applyFont="1" applyFill="1" applyBorder="1"/>
    <xf numFmtId="0" fontId="10" fillId="6" borderId="1" xfId="0" applyFont="1" applyFill="1" applyBorder="1" applyAlignment="1">
      <alignment horizontal="left"/>
    </xf>
    <xf numFmtId="0" fontId="10" fillId="6" borderId="1" xfId="0" applyFont="1" applyFill="1" applyBorder="1" applyAlignment="1">
      <alignment horizontal="left" indent="1"/>
    </xf>
    <xf numFmtId="0" fontId="8" fillId="6" borderId="1" xfId="0" applyFont="1" applyFill="1" applyBorder="1" applyAlignment="1">
      <alignment horizontal="center" vertical="center"/>
    </xf>
    <xf numFmtId="3" fontId="10" fillId="6" borderId="1" xfId="0" applyNumberFormat="1" applyFont="1" applyFill="1" applyBorder="1" applyAlignment="1">
      <alignment vertical="center" wrapText="1"/>
    </xf>
    <xf numFmtId="3" fontId="9" fillId="0" borderId="1" xfId="3" applyNumberFormat="1" applyFont="1" applyBorder="1" applyAlignment="1">
      <alignment horizontal="center" vertical="center" wrapText="1"/>
    </xf>
    <xf numFmtId="3" fontId="10" fillId="0" borderId="1" xfId="3" applyNumberFormat="1" applyFont="1" applyBorder="1" applyAlignment="1">
      <alignment horizontal="left" vertical="center" wrapText="1"/>
    </xf>
    <xf numFmtId="3" fontId="10" fillId="0" borderId="1" xfId="3" applyNumberFormat="1" applyFont="1" applyBorder="1" applyAlignment="1">
      <alignment horizontal="center" vertical="center" wrapText="1"/>
    </xf>
    <xf numFmtId="3" fontId="9" fillId="9" borderId="1" xfId="7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3" fontId="9" fillId="6" borderId="1" xfId="0" applyNumberFormat="1" applyFont="1" applyFill="1" applyBorder="1" applyAlignment="1">
      <alignment vertical="center"/>
    </xf>
    <xf numFmtId="0" fontId="9" fillId="6" borderId="1" xfId="0" applyFont="1" applyFill="1" applyBorder="1" applyAlignment="1">
      <alignment vertical="center" wrapText="1"/>
    </xf>
    <xf numFmtId="0" fontId="10" fillId="6" borderId="1" xfId="0" applyFont="1" applyFill="1" applyBorder="1" applyAlignment="1">
      <alignment vertical="center"/>
    </xf>
    <xf numFmtId="0" fontId="8" fillId="6" borderId="1" xfId="0" applyFont="1" applyFill="1" applyBorder="1" applyAlignment="1">
      <alignment vertical="center"/>
    </xf>
    <xf numFmtId="3" fontId="9" fillId="8" borderId="1" xfId="3" applyNumberFormat="1" applyFont="1" applyFill="1" applyBorder="1" applyAlignment="1">
      <alignment horizontal="left" vertical="center"/>
    </xf>
    <xf numFmtId="0" fontId="16" fillId="0" borderId="0" xfId="0" applyFont="1"/>
    <xf numFmtId="3" fontId="9" fillId="8" borderId="1" xfId="3" applyNumberFormat="1" applyFont="1" applyFill="1" applyBorder="1" applyAlignment="1">
      <alignment horizontal="center" vertical="center"/>
    </xf>
    <xf numFmtId="3" fontId="9" fillId="6" borderId="1" xfId="0" applyNumberFormat="1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3" fontId="10" fillId="6" borderId="1" xfId="0" applyNumberFormat="1" applyFont="1" applyFill="1" applyBorder="1" applyAlignment="1">
      <alignment horizontal="center" vertical="center"/>
    </xf>
    <xf numFmtId="3" fontId="9" fillId="3" borderId="1" xfId="0" applyNumberFormat="1" applyFont="1" applyFill="1" applyBorder="1" applyAlignment="1">
      <alignment horizontal="center" vertical="center"/>
    </xf>
    <xf numFmtId="0" fontId="9" fillId="7" borderId="1" xfId="0" applyFont="1" applyFill="1" applyBorder="1" applyAlignment="1">
      <alignment vertical="center"/>
    </xf>
    <xf numFmtId="0" fontId="9" fillId="3" borderId="1" xfId="0" applyFont="1" applyFill="1" applyBorder="1" applyAlignment="1">
      <alignment vertical="center"/>
    </xf>
    <xf numFmtId="0" fontId="8" fillId="2" borderId="0" xfId="0" applyFont="1" applyFill="1" applyAlignment="1">
      <alignment vertical="center"/>
    </xf>
    <xf numFmtId="0" fontId="8" fillId="2" borderId="0" xfId="0" applyFont="1" applyFill="1"/>
    <xf numFmtId="0" fontId="8" fillId="0" borderId="0" xfId="0" applyFont="1"/>
    <xf numFmtId="0" fontId="17" fillId="2" borderId="0" xfId="0" applyFont="1" applyFill="1" applyAlignment="1">
      <alignment vertical="center"/>
    </xf>
    <xf numFmtId="3" fontId="0" fillId="0" borderId="0" xfId="0" applyNumberFormat="1"/>
    <xf numFmtId="0" fontId="17" fillId="2" borderId="0" xfId="0" applyFont="1" applyFill="1"/>
    <xf numFmtId="0" fontId="3" fillId="0" borderId="5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10" fontId="10" fillId="6" borderId="1" xfId="15" applyNumberFormat="1" applyFont="1" applyFill="1" applyBorder="1" applyAlignment="1">
      <alignment horizontal="center" vertical="center"/>
    </xf>
    <xf numFmtId="10" fontId="9" fillId="10" borderId="1" xfId="15" applyNumberFormat="1" applyFont="1" applyFill="1" applyBorder="1" applyAlignment="1">
      <alignment horizontal="left" vertical="center"/>
    </xf>
    <xf numFmtId="165" fontId="20" fillId="0" borderId="0" xfId="16" applyNumberFormat="1" applyFont="1" applyAlignment="1">
      <alignment horizontal="right" vertical="center"/>
    </xf>
    <xf numFmtId="0" fontId="19" fillId="0" borderId="0" xfId="16" applyFont="1" applyAlignment="1">
      <alignment vertical="center"/>
    </xf>
    <xf numFmtId="3" fontId="20" fillId="13" borderId="1" xfId="16" applyNumberFormat="1" applyFont="1" applyFill="1" applyBorder="1" applyAlignment="1">
      <alignment horizontal="center" vertical="center"/>
    </xf>
    <xf numFmtId="3" fontId="20" fillId="14" borderId="1" xfId="16" applyNumberFormat="1" applyFont="1" applyFill="1" applyBorder="1" applyAlignment="1">
      <alignment horizontal="center" vertical="center"/>
    </xf>
    <xf numFmtId="3" fontId="20" fillId="11" borderId="1" xfId="16" applyNumberFormat="1" applyFont="1" applyFill="1" applyBorder="1" applyAlignment="1">
      <alignment horizontal="center" vertical="center"/>
    </xf>
    <xf numFmtId="3" fontId="20" fillId="12" borderId="1" xfId="16" applyNumberFormat="1" applyFont="1" applyFill="1" applyBorder="1" applyAlignment="1">
      <alignment horizontal="center" vertical="center"/>
    </xf>
    <xf numFmtId="3" fontId="17" fillId="2" borderId="0" xfId="0" applyNumberFormat="1" applyFont="1" applyFill="1" applyAlignment="1">
      <alignment vertical="center"/>
    </xf>
    <xf numFmtId="0" fontId="21" fillId="0" borderId="1" xfId="16" applyFont="1" applyBorder="1" applyAlignment="1">
      <alignment horizontal="center" vertical="center"/>
    </xf>
    <xf numFmtId="0" fontId="22" fillId="4" borderId="1" xfId="16" applyFont="1" applyFill="1" applyBorder="1" applyAlignment="1">
      <alignment horizontal="center" vertical="center"/>
    </xf>
    <xf numFmtId="3" fontId="9" fillId="7" borderId="1" xfId="0" applyNumberFormat="1" applyFont="1" applyFill="1" applyBorder="1" applyAlignment="1">
      <alignment horizontal="left" vertical="center"/>
    </xf>
    <xf numFmtId="0" fontId="3" fillId="0" borderId="1" xfId="0" applyFont="1" applyBorder="1" applyAlignment="1">
      <alignment horizontal="center" vertical="center" wrapText="1"/>
    </xf>
    <xf numFmtId="3" fontId="3" fillId="0" borderId="1" xfId="9" applyNumberFormat="1" applyFont="1" applyBorder="1" applyAlignment="1">
      <alignment horizontal="center" vertical="center" wrapText="1"/>
    </xf>
    <xf numFmtId="3" fontId="9" fillId="7" borderId="1" xfId="0" applyNumberFormat="1" applyFont="1" applyFill="1" applyBorder="1" applyAlignment="1">
      <alignment vertical="center"/>
    </xf>
    <xf numFmtId="0" fontId="9" fillId="0" borderId="1" xfId="0" applyFont="1" applyBorder="1" applyAlignment="1">
      <alignment horizontal="left"/>
    </xf>
    <xf numFmtId="3" fontId="9" fillId="0" borderId="1" xfId="0" applyNumberFormat="1" applyFont="1" applyBorder="1" applyAlignment="1">
      <alignment horizontal="left" vertical="center" wrapText="1"/>
    </xf>
    <xf numFmtId="0" fontId="0" fillId="0" borderId="0" xfId="0" applyAlignment="1">
      <alignment horizontal="left"/>
    </xf>
    <xf numFmtId="3" fontId="14" fillId="6" borderId="0" xfId="3" applyNumberFormat="1" applyFont="1" applyFill="1" applyAlignment="1">
      <alignment horizontal="center" vertical="center"/>
    </xf>
    <xf numFmtId="3" fontId="2" fillId="0" borderId="1" xfId="0" applyNumberFormat="1" applyFont="1" applyBorder="1" applyAlignment="1">
      <alignment horizontal="center" vertical="center" wrapText="1"/>
    </xf>
    <xf numFmtId="3" fontId="9" fillId="6" borderId="0" xfId="7" applyNumberFormat="1" applyFont="1" applyFill="1" applyBorder="1" applyAlignment="1">
      <alignment horizontal="center" vertical="center"/>
    </xf>
    <xf numFmtId="0" fontId="0" fillId="6" borderId="0" xfId="0" applyFill="1"/>
    <xf numFmtId="3" fontId="9" fillId="16" borderId="0" xfId="7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3" fontId="7" fillId="6" borderId="0" xfId="0" applyNumberFormat="1" applyFont="1" applyFill="1" applyAlignment="1">
      <alignment horizontal="center" vertical="center"/>
    </xf>
    <xf numFmtId="0" fontId="12" fillId="6" borderId="0" xfId="11" applyFont="1" applyFill="1" applyAlignment="1">
      <alignment horizontal="center" vertical="center"/>
    </xf>
    <xf numFmtId="0" fontId="10" fillId="6" borderId="1" xfId="0" applyFont="1" applyFill="1" applyBorder="1" applyAlignment="1">
      <alignment horizontal="center"/>
    </xf>
    <xf numFmtId="0" fontId="10" fillId="6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/>
    </xf>
    <xf numFmtId="3" fontId="10" fillId="6" borderId="1" xfId="0" applyNumberFormat="1" applyFont="1" applyFill="1" applyBorder="1" applyAlignment="1">
      <alignment vertical="center"/>
    </xf>
    <xf numFmtId="0" fontId="9" fillId="6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/>
    </xf>
    <xf numFmtId="3" fontId="3" fillId="6" borderId="1" xfId="4" applyNumberFormat="1" applyFont="1" applyFill="1" applyBorder="1" applyAlignment="1">
      <alignment horizontal="left" vertical="center"/>
    </xf>
    <xf numFmtId="10" fontId="9" fillId="8" borderId="1" xfId="15" applyNumberFormat="1" applyFont="1" applyFill="1" applyBorder="1" applyAlignment="1">
      <alignment horizontal="center" vertical="center"/>
    </xf>
    <xf numFmtId="166" fontId="9" fillId="8" borderId="1" xfId="0" applyNumberFormat="1" applyFont="1" applyFill="1" applyBorder="1" applyAlignment="1">
      <alignment horizontal="center" vertical="center"/>
    </xf>
    <xf numFmtId="166" fontId="10" fillId="6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25" fillId="17" borderId="1" xfId="0" applyFont="1" applyFill="1" applyBorder="1" applyAlignment="1">
      <alignment horizontal="center" vertical="center"/>
    </xf>
    <xf numFmtId="3" fontId="9" fillId="6" borderId="1" xfId="0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3" fontId="9" fillId="0" borderId="1" xfId="0" applyNumberFormat="1" applyFont="1" applyBorder="1" applyAlignment="1">
      <alignment horizontal="center" vertical="center" wrapText="1"/>
    </xf>
    <xf numFmtId="0" fontId="23" fillId="15" borderId="8" xfId="0" applyFont="1" applyFill="1" applyBorder="1" applyAlignment="1">
      <alignment horizontal="center" vertical="center"/>
    </xf>
    <xf numFmtId="0" fontId="23" fillId="15" borderId="4" xfId="0" applyFont="1" applyFill="1" applyBorder="1" applyAlignment="1">
      <alignment horizontal="center" vertical="center"/>
    </xf>
    <xf numFmtId="0" fontId="23" fillId="15" borderId="9" xfId="0" applyFont="1" applyFill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" xfId="0" applyFont="1" applyBorder="1" applyAlignment="1">
      <alignment horizontal="left" vertical="center"/>
    </xf>
    <xf numFmtId="0" fontId="24" fillId="0" borderId="1" xfId="0" applyFont="1" applyBorder="1" applyAlignment="1">
      <alignment horizontal="center" vertical="center"/>
    </xf>
    <xf numFmtId="0" fontId="24" fillId="0" borderId="3" xfId="0" applyFont="1" applyBorder="1" applyAlignment="1">
      <alignment horizontal="left" vertical="center"/>
    </xf>
    <xf numFmtId="0" fontId="24" fillId="2" borderId="1" xfId="0" applyFont="1" applyFill="1" applyBorder="1" applyAlignment="1">
      <alignment horizontal="center" vertical="center"/>
    </xf>
    <xf numFmtId="0" fontId="24" fillId="2" borderId="3" xfId="0" applyFont="1" applyFill="1" applyBorder="1" applyAlignment="1">
      <alignment horizontal="left" vertical="center"/>
    </xf>
    <xf numFmtId="0" fontId="24" fillId="2" borderId="2" xfId="0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left" vertical="center"/>
    </xf>
    <xf numFmtId="0" fontId="24" fillId="0" borderId="10" xfId="0" applyFont="1" applyBorder="1" applyAlignment="1">
      <alignment horizontal="center" vertical="center"/>
    </xf>
    <xf numFmtId="0" fontId="24" fillId="0" borderId="5" xfId="0" applyFont="1" applyBorder="1" applyAlignment="1">
      <alignment horizontal="left" vertical="center"/>
    </xf>
    <xf numFmtId="0" fontId="24" fillId="0" borderId="5" xfId="0" applyFont="1" applyBorder="1" applyAlignment="1">
      <alignment horizontal="center" vertical="center"/>
    </xf>
    <xf numFmtId="0" fontId="24" fillId="0" borderId="11" xfId="0" applyFont="1" applyBorder="1" applyAlignment="1">
      <alignment horizontal="left" vertical="center"/>
    </xf>
    <xf numFmtId="3" fontId="10" fillId="6" borderId="1" xfId="0" applyNumberFormat="1" applyFont="1" applyFill="1" applyBorder="1" applyAlignment="1">
      <alignment horizontal="left" vertical="center" wrapText="1" indent="2"/>
    </xf>
    <xf numFmtId="3" fontId="10" fillId="6" borderId="1" xfId="0" applyNumberFormat="1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/>
    </xf>
    <xf numFmtId="3" fontId="3" fillId="6" borderId="1" xfId="4" applyNumberFormat="1" applyFont="1" applyFill="1" applyBorder="1" applyAlignment="1">
      <alignment horizontal="center" vertical="center"/>
    </xf>
    <xf numFmtId="3" fontId="3" fillId="6" borderId="1" xfId="0" applyNumberFormat="1" applyFont="1" applyFill="1" applyBorder="1" applyAlignment="1">
      <alignment horizontal="center" vertical="center" wrapText="1"/>
    </xf>
    <xf numFmtId="3" fontId="2" fillId="6" borderId="1" xfId="0" applyNumberFormat="1" applyFont="1" applyFill="1" applyBorder="1" applyAlignment="1">
      <alignment horizontal="left" vertical="center"/>
    </xf>
    <xf numFmtId="3" fontId="9" fillId="6" borderId="1" xfId="3" applyNumberFormat="1" applyFont="1" applyFill="1" applyBorder="1" applyAlignment="1">
      <alignment horizontal="center" vertical="center"/>
    </xf>
    <xf numFmtId="3" fontId="9" fillId="6" borderId="1" xfId="3" applyNumberFormat="1" applyFont="1" applyFill="1" applyBorder="1" applyAlignment="1">
      <alignment horizontal="center" vertical="center" wrapText="1"/>
    </xf>
    <xf numFmtId="3" fontId="10" fillId="6" borderId="1" xfId="3" applyNumberFormat="1" applyFont="1" applyFill="1" applyBorder="1" applyAlignment="1">
      <alignment horizontal="center" vertical="center"/>
    </xf>
    <xf numFmtId="3" fontId="3" fillId="6" borderId="1" xfId="0" applyNumberFormat="1" applyFont="1" applyFill="1" applyBorder="1" applyAlignment="1">
      <alignment horizontal="center" vertical="center"/>
    </xf>
    <xf numFmtId="3" fontId="9" fillId="6" borderId="1" xfId="4" applyNumberFormat="1" applyFont="1" applyFill="1" applyBorder="1" applyAlignment="1">
      <alignment horizontal="center" vertical="center" wrapText="1"/>
    </xf>
    <xf numFmtId="10" fontId="10" fillId="6" borderId="1" xfId="15" applyNumberFormat="1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center" vertical="center"/>
    </xf>
    <xf numFmtId="3" fontId="9" fillId="8" borderId="1" xfId="0" applyNumberFormat="1" applyFont="1" applyFill="1" applyBorder="1" applyAlignment="1">
      <alignment horizontal="left" vertical="center" wrapText="1"/>
    </xf>
    <xf numFmtId="3" fontId="9" fillId="8" borderId="1" xfId="0" applyNumberFormat="1" applyFont="1" applyFill="1" applyBorder="1" applyAlignment="1">
      <alignment horizontal="center" vertical="center" wrapText="1"/>
    </xf>
    <xf numFmtId="10" fontId="9" fillId="8" borderId="1" xfId="15" applyNumberFormat="1" applyFont="1" applyFill="1" applyBorder="1" applyAlignment="1">
      <alignment horizontal="center" vertical="center" wrapText="1"/>
    </xf>
    <xf numFmtId="3" fontId="9" fillId="13" borderId="1" xfId="0" applyNumberFormat="1" applyFont="1" applyFill="1" applyBorder="1" applyAlignment="1">
      <alignment vertical="center" wrapText="1"/>
    </xf>
    <xf numFmtId="3" fontId="3" fillId="13" borderId="1" xfId="4" applyNumberFormat="1" applyFont="1" applyFill="1" applyBorder="1" applyAlignment="1">
      <alignment horizontal="center" vertical="center" wrapText="1"/>
    </xf>
    <xf numFmtId="10" fontId="3" fillId="13" borderId="1" xfId="15" applyNumberFormat="1" applyFont="1" applyFill="1" applyBorder="1" applyAlignment="1">
      <alignment horizontal="center" vertical="center" wrapText="1"/>
    </xf>
    <xf numFmtId="3" fontId="9" fillId="13" borderId="1" xfId="0" applyNumberFormat="1" applyFont="1" applyFill="1" applyBorder="1" applyAlignment="1">
      <alignment horizontal="left" vertical="center" wrapText="1"/>
    </xf>
    <xf numFmtId="3" fontId="9" fillId="7" borderId="1" xfId="0" applyNumberFormat="1" applyFont="1" applyFill="1" applyBorder="1" applyAlignment="1">
      <alignment horizontal="left" vertical="center" wrapText="1"/>
    </xf>
    <xf numFmtId="3" fontId="3" fillId="7" borderId="1" xfId="4" applyNumberFormat="1" applyFont="1" applyFill="1" applyBorder="1" applyAlignment="1">
      <alignment horizontal="center" vertical="center" wrapText="1"/>
    </xf>
    <xf numFmtId="10" fontId="3" fillId="7" borderId="1" xfId="15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2" fillId="0" borderId="1" xfId="0" applyFont="1" applyBorder="1" applyAlignment="1">
      <alignment vertical="center"/>
    </xf>
    <xf numFmtId="3" fontId="2" fillId="0" borderId="0" xfId="0" applyNumberFormat="1" applyFont="1" applyAlignment="1">
      <alignment vertical="center"/>
    </xf>
    <xf numFmtId="0" fontId="2" fillId="0" borderId="0" xfId="0" applyFont="1" applyAlignment="1">
      <alignment horizontal="center" vertical="center"/>
    </xf>
    <xf numFmtId="16" fontId="2" fillId="0" borderId="0" xfId="0" applyNumberFormat="1" applyFont="1" applyAlignment="1">
      <alignment vertical="center"/>
    </xf>
    <xf numFmtId="0" fontId="20" fillId="0" borderId="0" xfId="16" applyFont="1" applyAlignment="1">
      <alignment horizontal="left" vertical="center"/>
    </xf>
    <xf numFmtId="0" fontId="20" fillId="0" borderId="0" xfId="16" applyFont="1" applyAlignment="1">
      <alignment vertical="center" wrapText="1"/>
    </xf>
    <xf numFmtId="0" fontId="16" fillId="0" borderId="0" xfId="0" applyFont="1" applyAlignment="1">
      <alignment vertical="center"/>
    </xf>
    <xf numFmtId="0" fontId="0" fillId="2" borderId="0" xfId="0" applyFill="1"/>
    <xf numFmtId="0" fontId="0" fillId="2" borderId="0" xfId="0" applyFill="1" applyAlignment="1">
      <alignment horizontal="left"/>
    </xf>
    <xf numFmtId="3" fontId="27" fillId="6" borderId="0" xfId="9" applyNumberFormat="1" applyFont="1" applyFill="1" applyAlignment="1">
      <alignment vertical="center" wrapText="1"/>
    </xf>
    <xf numFmtId="0" fontId="28" fillId="0" borderId="0" xfId="0" applyFont="1" applyAlignment="1">
      <alignment horizontal="left" vertical="top"/>
    </xf>
    <xf numFmtId="0" fontId="8" fillId="0" borderId="0" xfId="0" applyFont="1" applyAlignment="1">
      <alignment horizontal="left" vertical="top"/>
    </xf>
    <xf numFmtId="0" fontId="3" fillId="0" borderId="1" xfId="0" applyFont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3" fillId="5" borderId="3" xfId="0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center"/>
    </xf>
    <xf numFmtId="0" fontId="3" fillId="17" borderId="3" xfId="0" applyFont="1" applyFill="1" applyBorder="1" applyAlignment="1">
      <alignment horizontal="center" vertical="center"/>
    </xf>
    <xf numFmtId="0" fontId="3" fillId="17" borderId="2" xfId="0" applyFont="1" applyFill="1" applyBorder="1" applyAlignment="1">
      <alignment horizontal="center" vertical="center"/>
    </xf>
    <xf numFmtId="3" fontId="26" fillId="6" borderId="0" xfId="9" applyNumberFormat="1" applyFont="1" applyFill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3" fontId="14" fillId="6" borderId="0" xfId="9" applyNumberFormat="1" applyFont="1" applyFill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10" fontId="9" fillId="8" borderId="3" xfId="15" applyNumberFormat="1" applyFont="1" applyFill="1" applyBorder="1" applyAlignment="1">
      <alignment horizontal="center" vertical="center"/>
    </xf>
    <xf numFmtId="10" fontId="9" fillId="8" borderId="2" xfId="15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3" fontId="7" fillId="6" borderId="3" xfId="0" applyNumberFormat="1" applyFont="1" applyFill="1" applyBorder="1" applyAlignment="1">
      <alignment horizontal="center" vertical="center"/>
    </xf>
    <xf numFmtId="3" fontId="7" fillId="6" borderId="7" xfId="0" applyNumberFormat="1" applyFont="1" applyFill="1" applyBorder="1" applyAlignment="1">
      <alignment horizontal="center" vertical="center"/>
    </xf>
    <xf numFmtId="3" fontId="7" fillId="6" borderId="2" xfId="0" applyNumberFormat="1" applyFont="1" applyFill="1" applyBorder="1" applyAlignment="1">
      <alignment horizontal="center" vertical="center"/>
    </xf>
    <xf numFmtId="3" fontId="9" fillId="6" borderId="3" xfId="0" applyNumberFormat="1" applyFont="1" applyFill="1" applyBorder="1" applyAlignment="1">
      <alignment horizontal="center" vertical="center"/>
    </xf>
    <xf numFmtId="3" fontId="9" fillId="6" borderId="7" xfId="0" applyNumberFormat="1" applyFont="1" applyFill="1" applyBorder="1" applyAlignment="1">
      <alignment horizontal="center" vertical="center"/>
    </xf>
    <xf numFmtId="3" fontId="9" fillId="6" borderId="2" xfId="0" applyNumberFormat="1" applyFont="1" applyFill="1" applyBorder="1" applyAlignment="1">
      <alignment horizontal="center" vertical="center"/>
    </xf>
    <xf numFmtId="3" fontId="9" fillId="6" borderId="1" xfId="0" applyNumberFormat="1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3" fontId="10" fillId="6" borderId="1" xfId="0" applyNumberFormat="1" applyFont="1" applyFill="1" applyBorder="1" applyAlignment="1">
      <alignment horizontal="center" vertical="center" wrapText="1"/>
    </xf>
    <xf numFmtId="3" fontId="9" fillId="6" borderId="1" xfId="0" applyNumberFormat="1" applyFont="1" applyFill="1" applyBorder="1" applyAlignment="1">
      <alignment horizontal="center" vertical="center"/>
    </xf>
    <xf numFmtId="0" fontId="9" fillId="7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3" fontId="7" fillId="6" borderId="1" xfId="0" applyNumberFormat="1" applyFont="1" applyFill="1" applyBorder="1" applyAlignment="1">
      <alignment horizontal="center" vertical="center"/>
    </xf>
    <xf numFmtId="3" fontId="10" fillId="6" borderId="1" xfId="3" applyNumberFormat="1" applyFont="1" applyFill="1" applyBorder="1" applyAlignment="1">
      <alignment horizontal="center" vertical="center" wrapText="1"/>
    </xf>
    <xf numFmtId="0" fontId="10" fillId="6" borderId="1" xfId="0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0" fontId="9" fillId="7" borderId="5" xfId="0" applyFont="1" applyFill="1" applyBorder="1" applyAlignment="1">
      <alignment horizontal="center" vertical="center" wrapText="1"/>
    </xf>
    <xf numFmtId="0" fontId="9" fillId="7" borderId="6" xfId="0" applyFont="1" applyFill="1" applyBorder="1" applyAlignment="1">
      <alignment horizontal="center" vertical="center" wrapText="1"/>
    </xf>
    <xf numFmtId="0" fontId="9" fillId="7" borderId="4" xfId="0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/>
    </xf>
    <xf numFmtId="3" fontId="9" fillId="0" borderId="1" xfId="0" applyNumberFormat="1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6" borderId="1" xfId="13" applyFont="1" applyFill="1" applyBorder="1" applyAlignment="1">
      <alignment horizontal="center" vertical="center" shrinkToFit="1"/>
    </xf>
    <xf numFmtId="3" fontId="9" fillId="7" borderId="1" xfId="0" applyNumberFormat="1" applyFont="1" applyFill="1" applyBorder="1" applyAlignment="1">
      <alignment horizontal="center" vertical="center"/>
    </xf>
    <xf numFmtId="3" fontId="2" fillId="6" borderId="1" xfId="0" applyNumberFormat="1" applyFont="1" applyFill="1" applyBorder="1" applyAlignment="1">
      <alignment horizontal="center" vertical="center" wrapText="1"/>
    </xf>
    <xf numFmtId="3" fontId="9" fillId="6" borderId="5" xfId="4" applyNumberFormat="1" applyFont="1" applyFill="1" applyBorder="1" applyAlignment="1">
      <alignment horizontal="center" vertical="center" wrapText="1"/>
    </xf>
    <xf numFmtId="3" fontId="9" fillId="6" borderId="4" xfId="4" applyNumberFormat="1" applyFont="1" applyFill="1" applyBorder="1" applyAlignment="1">
      <alignment horizontal="center" vertical="center" wrapText="1"/>
    </xf>
    <xf numFmtId="3" fontId="9" fillId="6" borderId="1" xfId="4" applyNumberFormat="1" applyFont="1" applyFill="1" applyBorder="1" applyAlignment="1">
      <alignment horizontal="center" vertical="center" wrapText="1"/>
    </xf>
    <xf numFmtId="3" fontId="9" fillId="6" borderId="1" xfId="4" applyNumberFormat="1" applyFont="1" applyFill="1" applyBorder="1" applyAlignment="1">
      <alignment horizontal="center" vertical="center"/>
    </xf>
    <xf numFmtId="3" fontId="7" fillId="6" borderId="3" xfId="4" applyNumberFormat="1" applyFont="1" applyFill="1" applyBorder="1" applyAlignment="1">
      <alignment horizontal="center" vertical="center"/>
    </xf>
    <xf numFmtId="3" fontId="7" fillId="6" borderId="7" xfId="4" applyNumberFormat="1" applyFont="1" applyFill="1" applyBorder="1" applyAlignment="1">
      <alignment horizontal="center" vertical="center"/>
    </xf>
    <xf numFmtId="3" fontId="7" fillId="6" borderId="2" xfId="4" applyNumberFormat="1" applyFont="1" applyFill="1" applyBorder="1" applyAlignment="1">
      <alignment horizontal="center" vertical="center"/>
    </xf>
    <xf numFmtId="3" fontId="9" fillId="6" borderId="3" xfId="4" applyNumberFormat="1" applyFont="1" applyFill="1" applyBorder="1" applyAlignment="1">
      <alignment horizontal="center" vertical="center"/>
    </xf>
    <xf numFmtId="3" fontId="9" fillId="6" borderId="7" xfId="4" applyNumberFormat="1" applyFont="1" applyFill="1" applyBorder="1" applyAlignment="1">
      <alignment horizontal="center" vertical="center"/>
    </xf>
    <xf numFmtId="3" fontId="9" fillId="6" borderId="2" xfId="4" applyNumberFormat="1" applyFont="1" applyFill="1" applyBorder="1" applyAlignment="1">
      <alignment horizontal="center" vertical="center"/>
    </xf>
    <xf numFmtId="3" fontId="14" fillId="6" borderId="1" xfId="4" applyNumberFormat="1" applyFont="1" applyFill="1" applyBorder="1" applyAlignment="1">
      <alignment horizontal="center" vertical="center"/>
    </xf>
    <xf numFmtId="3" fontId="3" fillId="6" borderId="1" xfId="0" applyNumberFormat="1" applyFont="1" applyFill="1" applyBorder="1" applyAlignment="1">
      <alignment horizontal="center" vertical="center" wrapText="1"/>
    </xf>
    <xf numFmtId="3" fontId="3" fillId="6" borderId="1" xfId="4" applyNumberFormat="1" applyFont="1" applyFill="1" applyBorder="1" applyAlignment="1">
      <alignment horizontal="center" vertical="center" wrapText="1"/>
    </xf>
    <xf numFmtId="3" fontId="3" fillId="6" borderId="1" xfId="4" applyNumberFormat="1" applyFont="1" applyFill="1" applyBorder="1" applyAlignment="1">
      <alignment horizontal="center" vertical="center"/>
    </xf>
    <xf numFmtId="3" fontId="7" fillId="6" borderId="1" xfId="4" applyNumberFormat="1" applyFont="1" applyFill="1" applyBorder="1" applyAlignment="1">
      <alignment horizontal="center" vertical="center"/>
    </xf>
    <xf numFmtId="3" fontId="14" fillId="6" borderId="1" xfId="0" applyNumberFormat="1" applyFont="1" applyFill="1" applyBorder="1" applyAlignment="1">
      <alignment horizontal="center" vertical="center"/>
    </xf>
    <xf numFmtId="3" fontId="2" fillId="6" borderId="1" xfId="0" applyNumberFormat="1" applyFont="1" applyFill="1" applyBorder="1" applyAlignment="1">
      <alignment horizontal="left" vertical="center"/>
    </xf>
    <xf numFmtId="3" fontId="9" fillId="6" borderId="1" xfId="3" applyNumberFormat="1" applyFont="1" applyFill="1" applyBorder="1" applyAlignment="1">
      <alignment horizontal="center" vertical="center" wrapText="1"/>
    </xf>
    <xf numFmtId="3" fontId="9" fillId="6" borderId="1" xfId="3" applyNumberFormat="1" applyFont="1" applyFill="1" applyBorder="1" applyAlignment="1">
      <alignment horizontal="center" vertical="center"/>
    </xf>
    <xf numFmtId="3" fontId="10" fillId="6" borderId="1" xfId="3" applyNumberFormat="1" applyFont="1" applyFill="1" applyBorder="1" applyAlignment="1">
      <alignment horizontal="center" vertical="center"/>
    </xf>
    <xf numFmtId="3" fontId="7" fillId="6" borderId="1" xfId="3" applyNumberFormat="1" applyFont="1" applyFill="1" applyBorder="1" applyAlignment="1">
      <alignment horizontal="center" vertical="center"/>
    </xf>
    <xf numFmtId="3" fontId="15" fillId="6" borderId="1" xfId="0" applyNumberFormat="1" applyFont="1" applyFill="1" applyBorder="1" applyAlignment="1">
      <alignment horizontal="center" vertical="center" wrapText="1"/>
    </xf>
    <xf numFmtId="3" fontId="9" fillId="6" borderId="1" xfId="0" applyNumberFormat="1" applyFont="1" applyFill="1" applyBorder="1" applyAlignment="1">
      <alignment horizontal="center"/>
    </xf>
    <xf numFmtId="3" fontId="10" fillId="6" borderId="5" xfId="0" applyNumberFormat="1" applyFont="1" applyFill="1" applyBorder="1" applyAlignment="1">
      <alignment horizontal="center" vertical="center" wrapText="1"/>
    </xf>
    <xf numFmtId="3" fontId="10" fillId="6" borderId="6" xfId="0" applyNumberFormat="1" applyFont="1" applyFill="1" applyBorder="1" applyAlignment="1">
      <alignment horizontal="center" vertical="center" wrapText="1"/>
    </xf>
    <xf numFmtId="3" fontId="10" fillId="6" borderId="4" xfId="0" applyNumberFormat="1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/>
    </xf>
    <xf numFmtId="3" fontId="9" fillId="7" borderId="1" xfId="0" applyNumberFormat="1" applyFont="1" applyFill="1" applyBorder="1" applyAlignment="1">
      <alignment horizontal="center" vertical="center" wrapText="1"/>
    </xf>
    <xf numFmtId="3" fontId="7" fillId="6" borderId="1" xfId="4" applyNumberFormat="1" applyFont="1" applyFill="1" applyBorder="1" applyAlignment="1">
      <alignment horizontal="center" vertical="center" wrapText="1"/>
    </xf>
    <xf numFmtId="0" fontId="12" fillId="6" borderId="0" xfId="11" applyFont="1" applyFill="1" applyAlignment="1">
      <alignment horizontal="center" vertical="center"/>
    </xf>
    <xf numFmtId="0" fontId="13" fillId="6" borderId="1" xfId="11" applyFont="1" applyFill="1" applyBorder="1" applyAlignment="1">
      <alignment horizontal="center" vertical="center"/>
    </xf>
    <xf numFmtId="3" fontId="3" fillId="0" borderId="1" xfId="9" applyNumberFormat="1" applyFont="1" applyBorder="1" applyAlignment="1">
      <alignment horizontal="center" vertical="center" wrapText="1"/>
    </xf>
    <xf numFmtId="3" fontId="14" fillId="6" borderId="0" xfId="0" applyNumberFormat="1" applyFont="1" applyFill="1" applyAlignment="1">
      <alignment horizontal="center" vertical="center"/>
    </xf>
    <xf numFmtId="3" fontId="3" fillId="6" borderId="1" xfId="0" applyNumberFormat="1" applyFont="1" applyFill="1" applyBorder="1" applyAlignment="1">
      <alignment horizontal="center" vertical="center"/>
    </xf>
    <xf numFmtId="3" fontId="3" fillId="0" borderId="1" xfId="0" applyNumberFormat="1" applyFont="1" applyBorder="1" applyAlignment="1">
      <alignment horizontal="center" vertical="center" wrapText="1"/>
    </xf>
    <xf numFmtId="3" fontId="14" fillId="6" borderId="0" xfId="3" applyNumberFormat="1" applyFont="1" applyFill="1" applyAlignment="1">
      <alignment horizontal="center" vertical="center"/>
    </xf>
    <xf numFmtId="3" fontId="3" fillId="0" borderId="1" xfId="3" applyNumberFormat="1" applyFont="1" applyBorder="1" applyAlignment="1">
      <alignment horizontal="center" vertical="center" wrapText="1"/>
    </xf>
    <xf numFmtId="3" fontId="14" fillId="6" borderId="1" xfId="3" applyNumberFormat="1" applyFont="1" applyFill="1" applyBorder="1" applyAlignment="1">
      <alignment horizontal="center" vertical="center"/>
    </xf>
    <xf numFmtId="3" fontId="7" fillId="6" borderId="0" xfId="3" applyNumberFormat="1" applyFont="1" applyFill="1" applyAlignment="1">
      <alignment horizontal="center" vertical="center"/>
    </xf>
    <xf numFmtId="3" fontId="9" fillId="0" borderId="1" xfId="3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3" fontId="7" fillId="6" borderId="0" xfId="0" applyNumberFormat="1" applyFont="1" applyFill="1" applyAlignment="1">
      <alignment horizontal="center" vertical="center"/>
    </xf>
    <xf numFmtId="166" fontId="10" fillId="0" borderId="1" xfId="0" applyNumberFormat="1" applyFont="1" applyFill="1" applyBorder="1" applyAlignment="1">
      <alignment horizontal="center" vertical="center"/>
    </xf>
    <xf numFmtId="166" fontId="9" fillId="0" borderId="1" xfId="0" applyNumberFormat="1" applyFont="1" applyFill="1" applyBorder="1" applyAlignment="1">
      <alignment horizontal="center" vertical="center"/>
    </xf>
    <xf numFmtId="0" fontId="0" fillId="0" borderId="0" xfId="0" applyAlignment="1"/>
  </cellXfs>
  <cellStyles count="18">
    <cellStyle name="Milliers 2" xfId="10" xr:uid="{00000000-0005-0000-0000-000000000000}"/>
    <cellStyle name="Milliers 3" xfId="7" xr:uid="{00000000-0005-0000-0000-000001000000}"/>
    <cellStyle name="Milliers 4" xfId="8" xr:uid="{00000000-0005-0000-0000-000002000000}"/>
    <cellStyle name="Milliers 4 2" xfId="14" xr:uid="{00000000-0005-0000-0000-000003000000}"/>
    <cellStyle name="Normal" xfId="0" builtinId="0"/>
    <cellStyle name="Normal 2" xfId="1" xr:uid="{00000000-0005-0000-0000-000005000000}"/>
    <cellStyle name="Normal 2 2" xfId="11" xr:uid="{00000000-0005-0000-0000-000006000000}"/>
    <cellStyle name="Normal 2 3" xfId="9" xr:uid="{00000000-0005-0000-0000-000007000000}"/>
    <cellStyle name="Normal 3" xfId="2" xr:uid="{00000000-0005-0000-0000-000008000000}"/>
    <cellStyle name="Normal 3 2" xfId="3" xr:uid="{00000000-0005-0000-0000-000009000000}"/>
    <cellStyle name="Normal 3 3" xfId="17" xr:uid="{00000000-0005-0000-0000-00000A000000}"/>
    <cellStyle name="Normal 4" xfId="5" xr:uid="{00000000-0005-0000-0000-00000B000000}"/>
    <cellStyle name="Normal 5 2 2" xfId="4" xr:uid="{00000000-0005-0000-0000-00000C000000}"/>
    <cellStyle name="Normal 6" xfId="12" xr:uid="{00000000-0005-0000-0000-00000D000000}"/>
    <cellStyle name="Normal 8 2" xfId="13" xr:uid="{00000000-0005-0000-0000-00000E000000}"/>
    <cellStyle name="Normal_tab1_pop_age_1" xfId="16" xr:uid="{00000000-0005-0000-0000-00000F000000}"/>
    <cellStyle name="Pourcentage" xfId="15" builtinId="5"/>
    <cellStyle name="Pourcentage 2" xfId="6" xr:uid="{00000000-0005-0000-0000-000011000000}"/>
  </cellStyles>
  <dxfs count="20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vertical="center" textRotation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Arial Narrow"/>
        <scheme val="none"/>
      </font>
      <numFmt numFmtId="0" formatCode="General"/>
      <fill>
        <patternFill patternType="solid">
          <fgColor indexed="64"/>
          <bgColor theme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  <alignment horizontal="left" vertical="center" textRotation="0" wrapText="0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Arial Narrow"/>
        <scheme val="none"/>
      </font>
      <numFmt numFmtId="0" formatCode="General"/>
      <fill>
        <patternFill patternType="solid">
          <fgColor indexed="64"/>
          <bgColor theme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FFE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_zap" displayName="tab_zap" ref="H1:M1849" totalsRowShown="0" headerRowDxfId="19" dataDxfId="17" headerRowBorderDxfId="18" tableBorderDxfId="16" totalsRowBorderDxfId="15">
  <autoFilter ref="H1:M1849" xr:uid="{00000000-0009-0000-0100-000001000000}"/>
  <tableColumns count="6">
    <tableColumn id="1" xr3:uid="{00000000-0010-0000-0000-000001000000}" name="CODE_DREN" dataDxfId="14"/>
    <tableColumn id="2" xr3:uid="{00000000-0010-0000-0000-000002000000}" name="DREN" dataDxfId="13"/>
    <tableColumn id="3" xr3:uid="{00000000-0010-0000-0000-000003000000}" name="CODE_CISCO" dataDxfId="12"/>
    <tableColumn id="4" xr3:uid="{00000000-0010-0000-0000-000004000000}" name="CISCO" dataDxfId="11"/>
    <tableColumn id="5" xr3:uid="{00000000-0010-0000-0000-000005000000}" name="CODE_ZAP" dataDxfId="10"/>
    <tableColumn id="6" xr3:uid="{00000000-0010-0000-0000-000006000000}" name="ZAP" dataDxfId="9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_cisco" displayName="tab_cisco" ref="O1:R115" totalsRowShown="0" headerRowDxfId="8" dataDxfId="6" headerRowBorderDxfId="7" tableBorderDxfId="5" totalsRowBorderDxfId="4">
  <autoFilter ref="O1:R115" xr:uid="{00000000-0009-0000-0100-000002000000}"/>
  <tableColumns count="4">
    <tableColumn id="1" xr3:uid="{00000000-0010-0000-0100-000001000000}" name="CODE_DREN" dataDxfId="3"/>
    <tableColumn id="2" xr3:uid="{00000000-0010-0000-0100-000002000000}" name="DREN" dataDxfId="2"/>
    <tableColumn id="3" xr3:uid="{00000000-0010-0000-0100-000003000000}" name="CODE_CISCO" dataDxfId="1"/>
    <tableColumn id="4" xr3:uid="{00000000-0010-0000-0100-000004000000}" name="CISCO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1"/>
  <dimension ref="A1:AM1910"/>
  <sheetViews>
    <sheetView topLeftCell="R1" workbookViewId="0">
      <selection activeCell="AJ1" sqref="AJ1:AM1"/>
    </sheetView>
  </sheetViews>
  <sheetFormatPr baseColWidth="10" defaultColWidth="11.5703125" defaultRowHeight="12"/>
  <cols>
    <col min="1" max="1" width="22.42578125" style="82" bestFit="1" customWidth="1"/>
    <col min="2" max="2" width="15.7109375" style="82" bestFit="1" customWidth="1"/>
    <col min="3" max="3" width="4.7109375" style="82" bestFit="1" customWidth="1"/>
    <col min="4" max="4" width="10" style="82" bestFit="1" customWidth="1"/>
    <col min="5" max="5" width="16.28515625" style="82" bestFit="1" customWidth="1"/>
    <col min="6" max="6" width="8.28515625" style="82" bestFit="1" customWidth="1"/>
    <col min="7" max="7" width="3.5703125" style="82" bestFit="1" customWidth="1"/>
    <col min="8" max="8" width="13.85546875" style="82" bestFit="1" customWidth="1"/>
    <col min="9" max="9" width="14.85546875" style="82" bestFit="1" customWidth="1"/>
    <col min="10" max="10" width="14.42578125" style="82" bestFit="1" customWidth="1"/>
    <col min="11" max="11" width="22.85546875" style="82" bestFit="1" customWidth="1"/>
    <col min="12" max="12" width="12.7109375" style="82" bestFit="1" customWidth="1"/>
    <col min="13" max="13" width="37.7109375" style="82" bestFit="1" customWidth="1"/>
    <col min="14" max="14" width="11.5703125" style="82"/>
    <col min="15" max="15" width="13.85546875" style="82" bestFit="1" customWidth="1"/>
    <col min="16" max="16" width="14.85546875" style="82" bestFit="1" customWidth="1"/>
    <col min="17" max="17" width="14.42578125" style="82" bestFit="1" customWidth="1"/>
    <col min="18" max="18" width="22.85546875" style="82" bestFit="1" customWidth="1"/>
    <col min="19" max="19" width="11.5703125" style="82"/>
    <col min="20" max="20" width="51.28515625" style="82" bestFit="1" customWidth="1"/>
    <col min="21" max="21" width="7.7109375" style="82" hidden="1" customWidth="1"/>
    <col min="22" max="22" width="7" style="82" hidden="1" customWidth="1"/>
    <col min="23" max="23" width="7.7109375" style="82" hidden="1" customWidth="1"/>
    <col min="24" max="24" width="3.7109375" style="82" hidden="1" customWidth="1"/>
    <col min="25" max="25" width="7.7109375" style="82" hidden="1" customWidth="1"/>
    <col min="26" max="26" width="7" style="82" hidden="1" customWidth="1"/>
    <col min="27" max="27" width="7.7109375" style="82" hidden="1" customWidth="1"/>
    <col min="28" max="28" width="3.7109375" style="82" hidden="1" customWidth="1"/>
    <col min="29" max="29" width="7.7109375" style="82" hidden="1" customWidth="1"/>
    <col min="30" max="30" width="7" style="82" hidden="1" customWidth="1"/>
    <col min="31" max="31" width="7.7109375" style="82" hidden="1" customWidth="1"/>
    <col min="32" max="32" width="3.7109375" style="82" hidden="1" customWidth="1"/>
    <col min="33" max="33" width="7.7109375" style="82" hidden="1" customWidth="1"/>
    <col min="34" max="34" width="7" style="82" hidden="1" customWidth="1"/>
    <col min="35" max="35" width="7.7109375" style="82" hidden="1" customWidth="1"/>
    <col min="36" max="36" width="3.7109375" style="82" bestFit="1" customWidth="1"/>
    <col min="37" max="37" width="7.7109375" style="82" bestFit="1" customWidth="1"/>
    <col min="38" max="38" width="7.85546875" style="82" bestFit="1" customWidth="1"/>
    <col min="39" max="39" width="8.7109375" style="82" bestFit="1" customWidth="1"/>
    <col min="40" max="16384" width="11.5703125" style="82"/>
  </cols>
  <sheetData>
    <row r="1" spans="1:39" ht="12" customHeight="1">
      <c r="A1" s="181" t="s">
        <v>74</v>
      </c>
      <c r="B1" s="181"/>
      <c r="E1" s="167" t="s">
        <v>339</v>
      </c>
      <c r="H1" s="128" t="s">
        <v>2043</v>
      </c>
      <c r="I1" s="129" t="s">
        <v>1</v>
      </c>
      <c r="J1" s="129" t="s">
        <v>2042</v>
      </c>
      <c r="K1" s="129" t="s">
        <v>2</v>
      </c>
      <c r="L1" s="129" t="s">
        <v>2041</v>
      </c>
      <c r="M1" s="130" t="s">
        <v>22</v>
      </c>
      <c r="O1" s="128" t="s">
        <v>2043</v>
      </c>
      <c r="P1" s="129" t="s">
        <v>1</v>
      </c>
      <c r="Q1" s="129" t="s">
        <v>2042</v>
      </c>
      <c r="R1" s="130" t="s">
        <v>2</v>
      </c>
      <c r="T1" s="180">
        <v>2018</v>
      </c>
      <c r="U1" s="180"/>
      <c r="V1" s="180"/>
      <c r="W1" s="180"/>
      <c r="X1" s="180">
        <v>2019</v>
      </c>
      <c r="Y1" s="180"/>
      <c r="Z1" s="180"/>
      <c r="AA1" s="180"/>
      <c r="AB1" s="180">
        <v>2020</v>
      </c>
      <c r="AC1" s="180"/>
      <c r="AD1" s="180"/>
      <c r="AE1" s="180"/>
      <c r="AF1" s="180">
        <v>2021</v>
      </c>
      <c r="AG1" s="180"/>
      <c r="AH1" s="180"/>
      <c r="AI1" s="180"/>
      <c r="AJ1" s="180">
        <v>2022</v>
      </c>
      <c r="AK1" s="180"/>
      <c r="AL1" s="180"/>
      <c r="AM1" s="180"/>
    </row>
    <row r="2" spans="1:39" ht="13.5">
      <c r="A2" s="168" t="s">
        <v>79</v>
      </c>
      <c r="B2" s="168" t="s">
        <v>76</v>
      </c>
      <c r="E2" s="168" t="s">
        <v>2277</v>
      </c>
      <c r="H2" s="131">
        <v>51</v>
      </c>
      <c r="I2" s="132" t="s">
        <v>95</v>
      </c>
      <c r="J2" s="133">
        <v>503</v>
      </c>
      <c r="K2" s="132" t="s">
        <v>149</v>
      </c>
      <c r="L2" s="133">
        <v>50301</v>
      </c>
      <c r="M2" s="134" t="s">
        <v>481</v>
      </c>
      <c r="O2" s="131">
        <v>51</v>
      </c>
      <c r="P2" s="132" t="s">
        <v>95</v>
      </c>
      <c r="Q2" s="133">
        <v>503</v>
      </c>
      <c r="R2" s="134" t="s">
        <v>149</v>
      </c>
      <c r="T2" s="92" t="s">
        <v>2018</v>
      </c>
      <c r="U2" s="92" t="s">
        <v>2015</v>
      </c>
      <c r="V2" s="92" t="s">
        <v>2016</v>
      </c>
      <c r="W2" s="92" t="s">
        <v>47</v>
      </c>
      <c r="X2" s="92" t="s">
        <v>2018</v>
      </c>
      <c r="Y2" s="92" t="s">
        <v>2015</v>
      </c>
      <c r="Z2" s="92" t="s">
        <v>2016</v>
      </c>
      <c r="AA2" s="92" t="s">
        <v>47</v>
      </c>
      <c r="AB2" s="92" t="s">
        <v>2018</v>
      </c>
      <c r="AC2" s="92" t="s">
        <v>2015</v>
      </c>
      <c r="AD2" s="92" t="s">
        <v>2016</v>
      </c>
      <c r="AE2" s="92" t="s">
        <v>47</v>
      </c>
      <c r="AF2" s="92" t="s">
        <v>2018</v>
      </c>
      <c r="AG2" s="92" t="s">
        <v>2015</v>
      </c>
      <c r="AH2" s="92" t="s">
        <v>2016</v>
      </c>
      <c r="AI2" s="92" t="s">
        <v>47</v>
      </c>
      <c r="AJ2" s="92" t="s">
        <v>2018</v>
      </c>
      <c r="AK2" s="92" t="s">
        <v>2015</v>
      </c>
      <c r="AL2" s="92" t="s">
        <v>2016</v>
      </c>
      <c r="AM2" s="92" t="s">
        <v>47</v>
      </c>
    </row>
    <row r="3" spans="1:39" ht="13.5">
      <c r="A3" s="168" t="s">
        <v>28</v>
      </c>
      <c r="B3" s="168">
        <v>1</v>
      </c>
      <c r="H3" s="131">
        <v>51</v>
      </c>
      <c r="I3" s="132" t="s">
        <v>95</v>
      </c>
      <c r="J3" s="133">
        <v>503</v>
      </c>
      <c r="K3" s="132" t="s">
        <v>149</v>
      </c>
      <c r="L3" s="133">
        <v>50302</v>
      </c>
      <c r="M3" s="134" t="s">
        <v>482</v>
      </c>
      <c r="O3" s="131">
        <v>51</v>
      </c>
      <c r="P3" s="132" t="s">
        <v>95</v>
      </c>
      <c r="Q3" s="133">
        <v>504</v>
      </c>
      <c r="R3" s="134" t="s">
        <v>150</v>
      </c>
      <c r="T3" s="93">
        <v>3</v>
      </c>
      <c r="U3" s="89">
        <v>379820</v>
      </c>
      <c r="V3" s="89">
        <v>384441</v>
      </c>
      <c r="W3" s="89">
        <f>U3+V3</f>
        <v>764261</v>
      </c>
      <c r="X3" s="93">
        <v>3</v>
      </c>
      <c r="Y3" s="89">
        <f t="shared" ref="Y3:Y17" si="0">U3+tama*U3/100</f>
        <v>391252.58199999999</v>
      </c>
      <c r="Z3" s="89">
        <f t="shared" ref="Z3:Z17" si="1">V3+tama*V3/100</f>
        <v>396012.6741</v>
      </c>
      <c r="AA3" s="89">
        <f>Y3+Z3</f>
        <v>787265.2561</v>
      </c>
      <c r="AB3" s="93">
        <v>3</v>
      </c>
      <c r="AC3" s="89">
        <f t="shared" ref="AC3:AC17" si="2">Y3+tama*Y3/100</f>
        <v>403029.28471819998</v>
      </c>
      <c r="AD3" s="89">
        <f t="shared" ref="AD3:AD17" si="3">Z3+tama*Z3/100</f>
        <v>407932.65559041</v>
      </c>
      <c r="AE3" s="89">
        <f>AC3+AD3</f>
        <v>810961.94030860998</v>
      </c>
      <c r="AF3" s="93">
        <v>3</v>
      </c>
      <c r="AG3" s="89">
        <f t="shared" ref="AG3:AG17" si="4">AC3+tama*AC3/100</f>
        <v>415160.4661882178</v>
      </c>
      <c r="AH3" s="89">
        <f t="shared" ref="AH3:AH17" si="5">AD3+tama*AD3/100</f>
        <v>420211.42852368136</v>
      </c>
      <c r="AI3" s="89">
        <f>AG3+AH3</f>
        <v>835371.89471189911</v>
      </c>
      <c r="AJ3" s="93">
        <v>3</v>
      </c>
      <c r="AK3" s="89">
        <v>429603.93261249852</v>
      </c>
      <c r="AL3" s="89">
        <v>434869.55326489377</v>
      </c>
      <c r="AM3" s="89">
        <f>AK3+AL3</f>
        <v>864473.48587739235</v>
      </c>
    </row>
    <row r="4" spans="1:39" ht="13.5">
      <c r="A4" s="168" t="s">
        <v>25</v>
      </c>
      <c r="B4" s="168">
        <v>0</v>
      </c>
      <c r="H4" s="131">
        <v>51</v>
      </c>
      <c r="I4" s="132" t="s">
        <v>95</v>
      </c>
      <c r="J4" s="133">
        <v>503</v>
      </c>
      <c r="K4" s="132" t="s">
        <v>149</v>
      </c>
      <c r="L4" s="133">
        <v>50303</v>
      </c>
      <c r="M4" s="134" t="s">
        <v>483</v>
      </c>
      <c r="O4" s="131">
        <v>51</v>
      </c>
      <c r="P4" s="132" t="s">
        <v>95</v>
      </c>
      <c r="Q4" s="133">
        <v>505</v>
      </c>
      <c r="R4" s="134" t="s">
        <v>151</v>
      </c>
      <c r="T4" s="93">
        <v>4</v>
      </c>
      <c r="U4" s="89">
        <v>387342</v>
      </c>
      <c r="V4" s="89">
        <v>388855</v>
      </c>
      <c r="W4" s="89">
        <f t="shared" ref="W4:W17" si="6">U4+V4</f>
        <v>776197</v>
      </c>
      <c r="X4" s="93">
        <v>4</v>
      </c>
      <c r="Y4" s="89">
        <f t="shared" si="0"/>
        <v>399000.99420000002</v>
      </c>
      <c r="Z4" s="89">
        <f t="shared" si="1"/>
        <v>400559.5355</v>
      </c>
      <c r="AA4" s="89">
        <f t="shared" ref="AA4:AA17" si="7">Y4+Z4</f>
        <v>799560.52970000007</v>
      </c>
      <c r="AB4" s="93">
        <v>4</v>
      </c>
      <c r="AC4" s="89">
        <f t="shared" si="2"/>
        <v>411010.92412541999</v>
      </c>
      <c r="AD4" s="89">
        <f t="shared" si="3"/>
        <v>412616.37751854997</v>
      </c>
      <c r="AE4" s="89">
        <f t="shared" ref="AE4:AE17" si="8">AC4+AD4</f>
        <v>823627.30164396996</v>
      </c>
      <c r="AF4" s="93">
        <v>4</v>
      </c>
      <c r="AG4" s="89">
        <f t="shared" si="4"/>
        <v>423382.35294159513</v>
      </c>
      <c r="AH4" s="89">
        <f t="shared" si="5"/>
        <v>425036.13048185833</v>
      </c>
      <c r="AI4" s="89">
        <f t="shared" ref="AI4:AI17" si="9">AG4+AH4</f>
        <v>848418.48342345352</v>
      </c>
      <c r="AJ4" s="93">
        <v>4</v>
      </c>
      <c r="AK4" s="89">
        <v>438219.68770849583</v>
      </c>
      <c r="AL4" s="89">
        <v>439953.90047542873</v>
      </c>
      <c r="AM4" s="89">
        <f t="shared" ref="AM4:AM17" si="10">AK4+AL4</f>
        <v>878173.58818392456</v>
      </c>
    </row>
    <row r="5" spans="1:39" ht="13.5">
      <c r="H5" s="131">
        <v>51</v>
      </c>
      <c r="I5" s="132" t="s">
        <v>95</v>
      </c>
      <c r="J5" s="133">
        <v>503</v>
      </c>
      <c r="K5" s="132" t="s">
        <v>149</v>
      </c>
      <c r="L5" s="133">
        <v>50304</v>
      </c>
      <c r="M5" s="134" t="s">
        <v>484</v>
      </c>
      <c r="O5" s="131">
        <v>51</v>
      </c>
      <c r="P5" s="132" t="s">
        <v>95</v>
      </c>
      <c r="Q5" s="133">
        <v>506</v>
      </c>
      <c r="R5" s="134" t="s">
        <v>152</v>
      </c>
      <c r="T5" s="93">
        <v>5</v>
      </c>
      <c r="U5" s="89">
        <v>375060</v>
      </c>
      <c r="V5" s="89">
        <v>367705</v>
      </c>
      <c r="W5" s="89">
        <f t="shared" si="6"/>
        <v>742765</v>
      </c>
      <c r="X5" s="93">
        <v>5</v>
      </c>
      <c r="Y5" s="89">
        <f t="shared" si="0"/>
        <v>386349.30599999998</v>
      </c>
      <c r="Z5" s="89">
        <f t="shared" si="1"/>
        <v>378772.92050000001</v>
      </c>
      <c r="AA5" s="89">
        <f t="shared" si="7"/>
        <v>765122.22649999999</v>
      </c>
      <c r="AB5" s="93">
        <v>5</v>
      </c>
      <c r="AC5" s="89">
        <f t="shared" si="2"/>
        <v>397978.42011059995</v>
      </c>
      <c r="AD5" s="89">
        <f t="shared" si="3"/>
        <v>390173.98540705</v>
      </c>
      <c r="AE5" s="89">
        <f t="shared" si="8"/>
        <v>788152.40551764995</v>
      </c>
      <c r="AF5" s="93">
        <v>5</v>
      </c>
      <c r="AG5" s="89">
        <f t="shared" si="4"/>
        <v>409957.57055592904</v>
      </c>
      <c r="AH5" s="89">
        <f t="shared" si="5"/>
        <v>401918.22236780223</v>
      </c>
      <c r="AI5" s="89">
        <f t="shared" si="9"/>
        <v>811875.79292373126</v>
      </c>
      <c r="AJ5" s="93">
        <v>5</v>
      </c>
      <c r="AK5" s="89">
        <v>424230.37379969907</v>
      </c>
      <c r="AL5" s="89">
        <v>415917.32320651429</v>
      </c>
      <c r="AM5" s="89">
        <f t="shared" si="10"/>
        <v>840147.69700621336</v>
      </c>
    </row>
    <row r="6" spans="1:39" ht="13.5">
      <c r="A6" s="182" t="s">
        <v>75</v>
      </c>
      <c r="B6" s="183"/>
      <c r="H6" s="131">
        <v>51</v>
      </c>
      <c r="I6" s="132" t="s">
        <v>95</v>
      </c>
      <c r="J6" s="133">
        <v>503</v>
      </c>
      <c r="K6" s="132" t="s">
        <v>149</v>
      </c>
      <c r="L6" s="133">
        <v>50305</v>
      </c>
      <c r="M6" s="134" t="s">
        <v>485</v>
      </c>
      <c r="O6" s="131">
        <v>51</v>
      </c>
      <c r="P6" s="132" t="s">
        <v>95</v>
      </c>
      <c r="Q6" s="133">
        <v>514</v>
      </c>
      <c r="R6" s="134" t="s">
        <v>153</v>
      </c>
      <c r="T6" s="93">
        <v>6</v>
      </c>
      <c r="U6" s="87">
        <v>377047</v>
      </c>
      <c r="V6" s="87">
        <v>377298</v>
      </c>
      <c r="W6" s="87">
        <f t="shared" si="6"/>
        <v>754345</v>
      </c>
      <c r="X6" s="93">
        <v>6</v>
      </c>
      <c r="Y6" s="87">
        <f t="shared" si="0"/>
        <v>388396.11469999998</v>
      </c>
      <c r="Z6" s="87">
        <f t="shared" si="1"/>
        <v>388654.66979999997</v>
      </c>
      <c r="AA6" s="87">
        <f t="shared" si="7"/>
        <v>777050.78449999995</v>
      </c>
      <c r="AB6" s="93">
        <v>6</v>
      </c>
      <c r="AC6" s="87">
        <f t="shared" si="2"/>
        <v>400086.83775246999</v>
      </c>
      <c r="AD6" s="87">
        <f t="shared" si="3"/>
        <v>400353.17536097998</v>
      </c>
      <c r="AE6" s="87">
        <f t="shared" si="8"/>
        <v>800440.01311345003</v>
      </c>
      <c r="AF6" s="93">
        <v>6</v>
      </c>
      <c r="AG6" s="87">
        <f t="shared" si="4"/>
        <v>412129.45156881935</v>
      </c>
      <c r="AH6" s="87">
        <f t="shared" si="5"/>
        <v>412403.80593934545</v>
      </c>
      <c r="AI6" s="87">
        <f t="shared" si="9"/>
        <v>824533.25750816474</v>
      </c>
      <c r="AJ6" s="93">
        <v>6</v>
      </c>
      <c r="AK6" s="87">
        <v>426509.04278232343</v>
      </c>
      <c r="AL6" s="87">
        <v>426823.76839843963</v>
      </c>
      <c r="AM6" s="87">
        <f t="shared" si="10"/>
        <v>853332.81118076306</v>
      </c>
    </row>
    <row r="7" spans="1:39" ht="13.5">
      <c r="A7" s="168" t="s">
        <v>80</v>
      </c>
      <c r="B7" s="168" t="s">
        <v>77</v>
      </c>
      <c r="H7" s="131">
        <v>51</v>
      </c>
      <c r="I7" s="132" t="s">
        <v>95</v>
      </c>
      <c r="J7" s="133">
        <v>503</v>
      </c>
      <c r="K7" s="132" t="s">
        <v>149</v>
      </c>
      <c r="L7" s="133">
        <v>50306</v>
      </c>
      <c r="M7" s="134" t="s">
        <v>486</v>
      </c>
      <c r="O7" s="131">
        <v>31</v>
      </c>
      <c r="P7" s="132" t="s">
        <v>96</v>
      </c>
      <c r="Q7" s="133">
        <v>304</v>
      </c>
      <c r="R7" s="134" t="s">
        <v>154</v>
      </c>
      <c r="T7" s="93">
        <v>7</v>
      </c>
      <c r="U7" s="87">
        <v>340226</v>
      </c>
      <c r="V7" s="87">
        <v>334623</v>
      </c>
      <c r="W7" s="87">
        <f t="shared" si="6"/>
        <v>674849</v>
      </c>
      <c r="X7" s="93">
        <v>7</v>
      </c>
      <c r="Y7" s="87">
        <f t="shared" si="0"/>
        <v>350466.8026</v>
      </c>
      <c r="Z7" s="87">
        <f t="shared" si="1"/>
        <v>344695.15230000002</v>
      </c>
      <c r="AA7" s="87">
        <f t="shared" si="7"/>
        <v>695161.95490000001</v>
      </c>
      <c r="AB7" s="93">
        <v>7</v>
      </c>
      <c r="AC7" s="87">
        <f t="shared" si="2"/>
        <v>361015.85335826001</v>
      </c>
      <c r="AD7" s="87">
        <f t="shared" si="3"/>
        <v>355070.47638423002</v>
      </c>
      <c r="AE7" s="87">
        <f t="shared" si="8"/>
        <v>716086.32974249008</v>
      </c>
      <c r="AF7" s="93">
        <v>7</v>
      </c>
      <c r="AG7" s="87">
        <f t="shared" si="4"/>
        <v>371882.43054434366</v>
      </c>
      <c r="AH7" s="87">
        <f t="shared" si="5"/>
        <v>365758.09772339533</v>
      </c>
      <c r="AI7" s="87">
        <f t="shared" si="9"/>
        <v>737640.52826773899</v>
      </c>
      <c r="AJ7" s="93">
        <v>7</v>
      </c>
      <c r="AK7" s="87">
        <v>384499.75853978383</v>
      </c>
      <c r="AL7" s="87">
        <v>378186.18797310191</v>
      </c>
      <c r="AM7" s="87">
        <f t="shared" si="10"/>
        <v>762685.94651288574</v>
      </c>
    </row>
    <row r="8" spans="1:39" ht="13.5">
      <c r="A8" s="168" t="s">
        <v>78</v>
      </c>
      <c r="B8" s="168">
        <v>1</v>
      </c>
      <c r="F8" s="82" t="s">
        <v>2195</v>
      </c>
      <c r="H8" s="131">
        <v>51</v>
      </c>
      <c r="I8" s="132" t="s">
        <v>95</v>
      </c>
      <c r="J8" s="133">
        <v>503</v>
      </c>
      <c r="K8" s="132" t="s">
        <v>149</v>
      </c>
      <c r="L8" s="133">
        <v>50307</v>
      </c>
      <c r="M8" s="134" t="s">
        <v>487</v>
      </c>
      <c r="O8" s="131">
        <v>31</v>
      </c>
      <c r="P8" s="132" t="s">
        <v>96</v>
      </c>
      <c r="Q8" s="133">
        <v>306</v>
      </c>
      <c r="R8" s="134" t="s">
        <v>155</v>
      </c>
      <c r="T8" s="93">
        <v>8</v>
      </c>
      <c r="U8" s="87">
        <v>377635</v>
      </c>
      <c r="V8" s="87">
        <v>369990</v>
      </c>
      <c r="W8" s="87">
        <f t="shared" si="6"/>
        <v>747625</v>
      </c>
      <c r="X8" s="93">
        <v>8</v>
      </c>
      <c r="Y8" s="87">
        <f t="shared" si="0"/>
        <v>389001.81349999999</v>
      </c>
      <c r="Z8" s="87">
        <f t="shared" si="1"/>
        <v>381126.69900000002</v>
      </c>
      <c r="AA8" s="87">
        <f t="shared" si="7"/>
        <v>770128.51249999995</v>
      </c>
      <c r="AB8" s="93">
        <v>8</v>
      </c>
      <c r="AC8" s="87">
        <f t="shared" si="2"/>
        <v>400710.76808635</v>
      </c>
      <c r="AD8" s="87">
        <f t="shared" si="3"/>
        <v>392598.61263990001</v>
      </c>
      <c r="AE8" s="87">
        <f t="shared" si="8"/>
        <v>793309.38072625</v>
      </c>
      <c r="AF8" s="93">
        <v>8</v>
      </c>
      <c r="AG8" s="87">
        <f t="shared" si="4"/>
        <v>412772.16220574913</v>
      </c>
      <c r="AH8" s="87">
        <f t="shared" si="5"/>
        <v>404415.83088036097</v>
      </c>
      <c r="AI8" s="87">
        <f t="shared" si="9"/>
        <v>817187.9930861101</v>
      </c>
      <c r="AJ8" s="93">
        <v>8</v>
      </c>
      <c r="AK8" s="87">
        <v>427149.1903935594</v>
      </c>
      <c r="AL8" s="87">
        <v>418477.21167837363</v>
      </c>
      <c r="AM8" s="87">
        <f t="shared" si="10"/>
        <v>845626.40207193303</v>
      </c>
    </row>
    <row r="9" spans="1:39" ht="13.5">
      <c r="A9" s="168" t="s">
        <v>52</v>
      </c>
      <c r="B9" s="168">
        <v>1</v>
      </c>
      <c r="E9" s="82" t="s">
        <v>2194</v>
      </c>
      <c r="F9" s="82">
        <v>48</v>
      </c>
      <c r="H9" s="131">
        <v>51</v>
      </c>
      <c r="I9" s="132" t="s">
        <v>95</v>
      </c>
      <c r="J9" s="133">
        <v>503</v>
      </c>
      <c r="K9" s="132" t="s">
        <v>149</v>
      </c>
      <c r="L9" s="133">
        <v>50308</v>
      </c>
      <c r="M9" s="134" t="s">
        <v>488</v>
      </c>
      <c r="O9" s="131">
        <v>31</v>
      </c>
      <c r="P9" s="132" t="s">
        <v>96</v>
      </c>
      <c r="Q9" s="133">
        <v>308</v>
      </c>
      <c r="R9" s="134" t="s">
        <v>156</v>
      </c>
      <c r="T9" s="93">
        <v>9</v>
      </c>
      <c r="U9" s="87">
        <v>305613</v>
      </c>
      <c r="V9" s="87">
        <v>301065</v>
      </c>
      <c r="W9" s="87">
        <f t="shared" si="6"/>
        <v>606678</v>
      </c>
      <c r="X9" s="93">
        <v>9</v>
      </c>
      <c r="Y9" s="87">
        <f t="shared" si="0"/>
        <v>314811.95130000002</v>
      </c>
      <c r="Z9" s="87">
        <f t="shared" si="1"/>
        <v>310127.05650000001</v>
      </c>
      <c r="AA9" s="87">
        <f t="shared" si="7"/>
        <v>624939.00780000002</v>
      </c>
      <c r="AB9" s="93">
        <v>9</v>
      </c>
      <c r="AC9" s="87">
        <f t="shared" si="2"/>
        <v>324287.79103413003</v>
      </c>
      <c r="AD9" s="87">
        <f t="shared" si="3"/>
        <v>319461.88090064999</v>
      </c>
      <c r="AE9" s="87">
        <f t="shared" si="8"/>
        <v>643749.67193477997</v>
      </c>
      <c r="AF9" s="93">
        <v>9</v>
      </c>
      <c r="AG9" s="87">
        <f t="shared" si="4"/>
        <v>334048.85354425735</v>
      </c>
      <c r="AH9" s="87">
        <f t="shared" si="5"/>
        <v>329077.68351575953</v>
      </c>
      <c r="AI9" s="87">
        <f t="shared" si="9"/>
        <v>663126.53706001688</v>
      </c>
      <c r="AJ9" s="93">
        <v>9</v>
      </c>
      <c r="AK9" s="87">
        <v>345245.62305475079</v>
      </c>
      <c r="AL9" s="87">
        <v>340109.91982739477</v>
      </c>
      <c r="AM9" s="87">
        <f t="shared" si="10"/>
        <v>685355.54288214562</v>
      </c>
    </row>
    <row r="10" spans="1:39" ht="13.5">
      <c r="A10" s="168" t="s">
        <v>50</v>
      </c>
      <c r="B10" s="168">
        <v>1</v>
      </c>
      <c r="E10" s="82" t="s">
        <v>2196</v>
      </c>
      <c r="F10" s="82">
        <v>38</v>
      </c>
      <c r="H10" s="131">
        <v>51</v>
      </c>
      <c r="I10" s="132" t="s">
        <v>95</v>
      </c>
      <c r="J10" s="133">
        <v>503</v>
      </c>
      <c r="K10" s="132" t="s">
        <v>149</v>
      </c>
      <c r="L10" s="133">
        <v>50309</v>
      </c>
      <c r="M10" s="134" t="s">
        <v>489</v>
      </c>
      <c r="O10" s="131">
        <v>31</v>
      </c>
      <c r="P10" s="132" t="s">
        <v>96</v>
      </c>
      <c r="Q10" s="133">
        <v>323</v>
      </c>
      <c r="R10" s="134" t="s">
        <v>157</v>
      </c>
      <c r="T10" s="93">
        <v>10</v>
      </c>
      <c r="U10" s="87">
        <v>412420</v>
      </c>
      <c r="V10" s="87">
        <v>397350</v>
      </c>
      <c r="W10" s="87">
        <f t="shared" si="6"/>
        <v>809770</v>
      </c>
      <c r="X10" s="93">
        <v>10</v>
      </c>
      <c r="Y10" s="87">
        <f t="shared" si="0"/>
        <v>424833.842</v>
      </c>
      <c r="Z10" s="87">
        <f t="shared" si="1"/>
        <v>409310.23499999999</v>
      </c>
      <c r="AA10" s="87">
        <f t="shared" si="7"/>
        <v>834144.07700000005</v>
      </c>
      <c r="AB10" s="93">
        <v>10</v>
      </c>
      <c r="AC10" s="87">
        <f t="shared" si="2"/>
        <v>437621.34064419998</v>
      </c>
      <c r="AD10" s="87">
        <f t="shared" si="3"/>
        <v>421630.47307349998</v>
      </c>
      <c r="AE10" s="87">
        <f t="shared" si="8"/>
        <v>859251.81371769996</v>
      </c>
      <c r="AF10" s="93">
        <v>10</v>
      </c>
      <c r="AG10" s="87">
        <f t="shared" si="4"/>
        <v>450793.74299759039</v>
      </c>
      <c r="AH10" s="87">
        <f t="shared" si="5"/>
        <v>434321.55031301233</v>
      </c>
      <c r="AI10" s="87">
        <f t="shared" si="9"/>
        <v>885115.29331060266</v>
      </c>
      <c r="AJ10" s="93">
        <v>10</v>
      </c>
      <c r="AK10" s="87">
        <v>466493.5499705018</v>
      </c>
      <c r="AL10" s="87">
        <v>449403.7708864123</v>
      </c>
      <c r="AM10" s="87">
        <f t="shared" si="10"/>
        <v>915897.32085691416</v>
      </c>
    </row>
    <row r="11" spans="1:39" ht="13.5">
      <c r="A11" s="168" t="s">
        <v>51</v>
      </c>
      <c r="B11" s="168">
        <v>0</v>
      </c>
      <c r="E11" s="82" t="s">
        <v>2197</v>
      </c>
      <c r="F11" s="82">
        <v>33</v>
      </c>
      <c r="H11" s="131">
        <v>51</v>
      </c>
      <c r="I11" s="132" t="s">
        <v>95</v>
      </c>
      <c r="J11" s="133">
        <v>503</v>
      </c>
      <c r="K11" s="132" t="s">
        <v>149</v>
      </c>
      <c r="L11" s="133">
        <v>50310</v>
      </c>
      <c r="M11" s="134" t="s">
        <v>490</v>
      </c>
      <c r="O11" s="131">
        <v>11</v>
      </c>
      <c r="P11" s="132" t="s">
        <v>97</v>
      </c>
      <c r="Q11" s="133">
        <v>105</v>
      </c>
      <c r="R11" s="134" t="s">
        <v>158</v>
      </c>
      <c r="T11" s="93">
        <v>11</v>
      </c>
      <c r="U11" s="88">
        <v>295836</v>
      </c>
      <c r="V11" s="88">
        <v>292542</v>
      </c>
      <c r="W11" s="88">
        <f t="shared" si="6"/>
        <v>588378</v>
      </c>
      <c r="X11" s="93">
        <v>11</v>
      </c>
      <c r="Y11" s="88">
        <f t="shared" si="0"/>
        <v>304740.66359999997</v>
      </c>
      <c r="Z11" s="88">
        <f t="shared" si="1"/>
        <v>301347.51419999998</v>
      </c>
      <c r="AA11" s="88">
        <f t="shared" si="7"/>
        <v>606088.17779999995</v>
      </c>
      <c r="AB11" s="93">
        <v>11</v>
      </c>
      <c r="AC11" s="88">
        <f t="shared" si="2"/>
        <v>313913.35757435998</v>
      </c>
      <c r="AD11" s="88">
        <f t="shared" si="3"/>
        <v>310418.07437741995</v>
      </c>
      <c r="AE11" s="88">
        <f t="shared" si="8"/>
        <v>624331.43195177987</v>
      </c>
      <c r="AF11" s="93">
        <v>11</v>
      </c>
      <c r="AG11" s="88">
        <f t="shared" si="4"/>
        <v>323362.14963734819</v>
      </c>
      <c r="AH11" s="88">
        <f t="shared" si="5"/>
        <v>319761.65841618029</v>
      </c>
      <c r="AI11" s="88">
        <f t="shared" si="9"/>
        <v>643123.80805352842</v>
      </c>
      <c r="AJ11" s="93">
        <v>11</v>
      </c>
      <c r="AK11" s="88">
        <v>333903.70961327135</v>
      </c>
      <c r="AL11" s="88">
        <v>330189.05821733939</v>
      </c>
      <c r="AM11" s="88">
        <f t="shared" si="10"/>
        <v>664092.76783061074</v>
      </c>
    </row>
    <row r="12" spans="1:39" ht="13.5">
      <c r="A12" s="168" t="s">
        <v>49</v>
      </c>
      <c r="B12" s="168">
        <v>0</v>
      </c>
      <c r="H12" s="131">
        <v>51</v>
      </c>
      <c r="I12" s="132" t="s">
        <v>95</v>
      </c>
      <c r="J12" s="133">
        <v>503</v>
      </c>
      <c r="K12" s="132" t="s">
        <v>149</v>
      </c>
      <c r="L12" s="133">
        <v>50311</v>
      </c>
      <c r="M12" s="134" t="s">
        <v>491</v>
      </c>
      <c r="O12" s="131">
        <v>11</v>
      </c>
      <c r="P12" s="132" t="s">
        <v>97</v>
      </c>
      <c r="Q12" s="133">
        <v>106</v>
      </c>
      <c r="R12" s="134" t="s">
        <v>159</v>
      </c>
      <c r="T12" s="93">
        <v>12</v>
      </c>
      <c r="U12" s="88">
        <v>361510</v>
      </c>
      <c r="V12" s="88">
        <v>346975</v>
      </c>
      <c r="W12" s="88">
        <f t="shared" si="6"/>
        <v>708485</v>
      </c>
      <c r="X12" s="93">
        <v>12</v>
      </c>
      <c r="Y12" s="88">
        <f t="shared" si="0"/>
        <v>372391.451</v>
      </c>
      <c r="Z12" s="88">
        <f t="shared" si="1"/>
        <v>357418.94750000001</v>
      </c>
      <c r="AA12" s="88">
        <f t="shared" si="7"/>
        <v>729810.39850000001</v>
      </c>
      <c r="AB12" s="93">
        <v>12</v>
      </c>
      <c r="AC12" s="88">
        <f t="shared" si="2"/>
        <v>383600.43367509998</v>
      </c>
      <c r="AD12" s="88">
        <f t="shared" si="3"/>
        <v>368177.25781975</v>
      </c>
      <c r="AE12" s="88">
        <f t="shared" si="8"/>
        <v>751777.69149484998</v>
      </c>
      <c r="AF12" s="93">
        <v>12</v>
      </c>
      <c r="AG12" s="88">
        <f t="shared" si="4"/>
        <v>395146.80672872049</v>
      </c>
      <c r="AH12" s="88">
        <f t="shared" si="5"/>
        <v>379259.39328012447</v>
      </c>
      <c r="AI12" s="88">
        <f t="shared" si="9"/>
        <v>774406.20000884496</v>
      </c>
      <c r="AJ12" s="93">
        <v>12</v>
      </c>
      <c r="AK12" s="88">
        <v>408508.48762698437</v>
      </c>
      <c r="AL12" s="88">
        <v>392083.08717341378</v>
      </c>
      <c r="AM12" s="88">
        <f t="shared" si="10"/>
        <v>800591.5748003982</v>
      </c>
    </row>
    <row r="13" spans="1:39" ht="13.5">
      <c r="A13" s="168" t="s">
        <v>90</v>
      </c>
      <c r="B13" s="168">
        <v>0</v>
      </c>
      <c r="F13" s="82" t="s">
        <v>2215</v>
      </c>
      <c r="H13" s="131">
        <v>51</v>
      </c>
      <c r="I13" s="132" t="s">
        <v>95</v>
      </c>
      <c r="J13" s="133">
        <v>503</v>
      </c>
      <c r="K13" s="132" t="s">
        <v>149</v>
      </c>
      <c r="L13" s="133">
        <v>50312</v>
      </c>
      <c r="M13" s="134" t="s">
        <v>492</v>
      </c>
      <c r="O13" s="131">
        <v>11</v>
      </c>
      <c r="P13" s="132" t="s">
        <v>97</v>
      </c>
      <c r="Q13" s="133">
        <v>107</v>
      </c>
      <c r="R13" s="134" t="s">
        <v>160</v>
      </c>
      <c r="T13" s="93">
        <v>13</v>
      </c>
      <c r="U13" s="88">
        <v>310437</v>
      </c>
      <c r="V13" s="88">
        <v>304950</v>
      </c>
      <c r="W13" s="88">
        <f t="shared" si="6"/>
        <v>615387</v>
      </c>
      <c r="X13" s="93">
        <v>13</v>
      </c>
      <c r="Y13" s="88">
        <f t="shared" si="0"/>
        <v>319781.15370000002</v>
      </c>
      <c r="Z13" s="88">
        <f t="shared" si="1"/>
        <v>314128.995</v>
      </c>
      <c r="AA13" s="88">
        <f t="shared" si="7"/>
        <v>633910.14870000002</v>
      </c>
      <c r="AB13" s="93">
        <v>13</v>
      </c>
      <c r="AC13" s="88">
        <f t="shared" si="2"/>
        <v>329406.56642637</v>
      </c>
      <c r="AD13" s="88">
        <f t="shared" si="3"/>
        <v>323584.2777495</v>
      </c>
      <c r="AE13" s="88">
        <f t="shared" si="8"/>
        <v>652990.84417587006</v>
      </c>
      <c r="AF13" s="93">
        <v>13</v>
      </c>
      <c r="AG13" s="88">
        <f t="shared" si="4"/>
        <v>339321.70407580375</v>
      </c>
      <c r="AH13" s="88">
        <f t="shared" si="5"/>
        <v>333324.16450975998</v>
      </c>
      <c r="AI13" s="88">
        <f t="shared" si="9"/>
        <v>672645.86858556373</v>
      </c>
      <c r="AJ13" s="93">
        <v>13</v>
      </c>
      <c r="AK13" s="88">
        <v>350391.87548618531</v>
      </c>
      <c r="AL13" s="88">
        <v>344239.29644073499</v>
      </c>
      <c r="AM13" s="88">
        <f t="shared" si="10"/>
        <v>694631.1719269203</v>
      </c>
    </row>
    <row r="14" spans="1:39" ht="13.5">
      <c r="A14" s="168" t="s">
        <v>91</v>
      </c>
      <c r="B14" s="168">
        <v>1</v>
      </c>
      <c r="E14" s="82" t="s">
        <v>95</v>
      </c>
      <c r="F14" s="82">
        <v>5</v>
      </c>
      <c r="H14" s="131">
        <v>51</v>
      </c>
      <c r="I14" s="132" t="s">
        <v>95</v>
      </c>
      <c r="J14" s="133">
        <v>503</v>
      </c>
      <c r="K14" s="132" t="s">
        <v>149</v>
      </c>
      <c r="L14" s="133">
        <v>50313</v>
      </c>
      <c r="M14" s="134" t="s">
        <v>493</v>
      </c>
      <c r="O14" s="131">
        <v>11</v>
      </c>
      <c r="P14" s="132" t="s">
        <v>97</v>
      </c>
      <c r="Q14" s="133">
        <v>108</v>
      </c>
      <c r="R14" s="134" t="s">
        <v>161</v>
      </c>
      <c r="T14" s="93">
        <v>14</v>
      </c>
      <c r="U14" s="88">
        <v>323636</v>
      </c>
      <c r="V14" s="88">
        <v>319805</v>
      </c>
      <c r="W14" s="88">
        <f t="shared" si="6"/>
        <v>643441</v>
      </c>
      <c r="X14" s="93">
        <v>14</v>
      </c>
      <c r="Y14" s="88">
        <f t="shared" si="0"/>
        <v>333377.4436</v>
      </c>
      <c r="Z14" s="88">
        <f t="shared" si="1"/>
        <v>329431.13049999997</v>
      </c>
      <c r="AA14" s="88">
        <f t="shared" si="7"/>
        <v>662808.57409999997</v>
      </c>
      <c r="AB14" s="93">
        <v>14</v>
      </c>
      <c r="AC14" s="88">
        <f t="shared" si="2"/>
        <v>343412.10465236002</v>
      </c>
      <c r="AD14" s="88">
        <f t="shared" si="3"/>
        <v>339347.00752804999</v>
      </c>
      <c r="AE14" s="88">
        <f t="shared" si="8"/>
        <v>682759.11218040995</v>
      </c>
      <c r="AF14" s="93">
        <v>14</v>
      </c>
      <c r="AG14" s="88">
        <f t="shared" si="4"/>
        <v>353748.80900239607</v>
      </c>
      <c r="AH14" s="88">
        <f t="shared" si="5"/>
        <v>349561.35245464428</v>
      </c>
      <c r="AI14" s="88">
        <f t="shared" si="9"/>
        <v>703310.16145704035</v>
      </c>
      <c r="AJ14" s="93">
        <v>14</v>
      </c>
      <c r="AK14" s="88">
        <v>365395.44250598538</v>
      </c>
      <c r="AL14" s="88">
        <v>361137.28960842144</v>
      </c>
      <c r="AM14" s="88">
        <f t="shared" si="10"/>
        <v>726532.73211440677</v>
      </c>
    </row>
    <row r="15" spans="1:39" ht="13.5">
      <c r="E15" s="82" t="s">
        <v>96</v>
      </c>
      <c r="F15" s="82">
        <v>4</v>
      </c>
      <c r="H15" s="131">
        <v>51</v>
      </c>
      <c r="I15" s="132" t="s">
        <v>95</v>
      </c>
      <c r="J15" s="133">
        <v>503</v>
      </c>
      <c r="K15" s="132" t="s">
        <v>149</v>
      </c>
      <c r="L15" s="133">
        <v>50314</v>
      </c>
      <c r="M15" s="134" t="s">
        <v>494</v>
      </c>
      <c r="O15" s="131">
        <v>11</v>
      </c>
      <c r="P15" s="132" t="s">
        <v>97</v>
      </c>
      <c r="Q15" s="133">
        <v>102</v>
      </c>
      <c r="R15" s="134" t="s">
        <v>162</v>
      </c>
      <c r="T15" s="93">
        <v>15</v>
      </c>
      <c r="U15" s="90">
        <v>321785</v>
      </c>
      <c r="V15" s="90">
        <v>320419</v>
      </c>
      <c r="W15" s="90">
        <f t="shared" si="6"/>
        <v>642204</v>
      </c>
      <c r="X15" s="93">
        <v>15</v>
      </c>
      <c r="Y15" s="90">
        <f t="shared" si="0"/>
        <v>331470.72850000003</v>
      </c>
      <c r="Z15" s="90">
        <f t="shared" si="1"/>
        <v>330063.61190000002</v>
      </c>
      <c r="AA15" s="90">
        <f t="shared" si="7"/>
        <v>661534.3404000001</v>
      </c>
      <c r="AB15" s="93">
        <v>15</v>
      </c>
      <c r="AC15" s="90">
        <f t="shared" si="2"/>
        <v>341447.99742785003</v>
      </c>
      <c r="AD15" s="90">
        <f t="shared" si="3"/>
        <v>339998.52661818999</v>
      </c>
      <c r="AE15" s="90">
        <f t="shared" si="8"/>
        <v>681446.52404604002</v>
      </c>
      <c r="AF15" s="93">
        <v>15</v>
      </c>
      <c r="AG15" s="90">
        <f t="shared" si="4"/>
        <v>351725.58215042832</v>
      </c>
      <c r="AH15" s="90">
        <f t="shared" si="5"/>
        <v>350232.48226939753</v>
      </c>
      <c r="AI15" s="90">
        <f t="shared" si="9"/>
        <v>701958.06441982579</v>
      </c>
      <c r="AJ15" s="93">
        <v>15</v>
      </c>
      <c r="AK15" s="90">
        <v>363437.8368459036</v>
      </c>
      <c r="AL15" s="90">
        <v>362048.14735361055</v>
      </c>
      <c r="AM15" s="90">
        <f t="shared" si="10"/>
        <v>725485.98419951415</v>
      </c>
    </row>
    <row r="16" spans="1:39" ht="13.5">
      <c r="E16" s="82" t="s">
        <v>97</v>
      </c>
      <c r="F16" s="82">
        <v>8</v>
      </c>
      <c r="H16" s="131">
        <v>51</v>
      </c>
      <c r="I16" s="132" t="s">
        <v>95</v>
      </c>
      <c r="J16" s="133">
        <v>503</v>
      </c>
      <c r="K16" s="132" t="s">
        <v>149</v>
      </c>
      <c r="L16" s="133">
        <v>50315</v>
      </c>
      <c r="M16" s="134" t="s">
        <v>495</v>
      </c>
      <c r="O16" s="131">
        <v>11</v>
      </c>
      <c r="P16" s="132" t="s">
        <v>97</v>
      </c>
      <c r="Q16" s="133">
        <v>103</v>
      </c>
      <c r="R16" s="134" t="s">
        <v>163</v>
      </c>
      <c r="T16" s="93">
        <v>16</v>
      </c>
      <c r="U16" s="90">
        <v>295566</v>
      </c>
      <c r="V16" s="90">
        <v>309960</v>
      </c>
      <c r="W16" s="90">
        <f t="shared" si="6"/>
        <v>605526</v>
      </c>
      <c r="X16" s="93">
        <v>16</v>
      </c>
      <c r="Y16" s="90">
        <f t="shared" si="0"/>
        <v>304462.53659999999</v>
      </c>
      <c r="Z16" s="90">
        <f t="shared" si="1"/>
        <v>319289.79599999997</v>
      </c>
      <c r="AA16" s="90">
        <f t="shared" si="7"/>
        <v>623752.33259999997</v>
      </c>
      <c r="AB16" s="93">
        <v>16</v>
      </c>
      <c r="AC16" s="90">
        <f t="shared" si="2"/>
        <v>313626.85895165999</v>
      </c>
      <c r="AD16" s="90">
        <f t="shared" si="3"/>
        <v>328900.41885959997</v>
      </c>
      <c r="AE16" s="90">
        <f t="shared" si="8"/>
        <v>642527.27781125996</v>
      </c>
      <c r="AF16" s="93">
        <v>16</v>
      </c>
      <c r="AG16" s="90">
        <f t="shared" si="4"/>
        <v>323067.02740610496</v>
      </c>
      <c r="AH16" s="90">
        <f t="shared" si="5"/>
        <v>338800.32146727393</v>
      </c>
      <c r="AI16" s="90">
        <f t="shared" si="9"/>
        <v>661867.34887337894</v>
      </c>
      <c r="AJ16" s="93">
        <v>16</v>
      </c>
      <c r="AK16" s="90">
        <v>333842.03742243501</v>
      </c>
      <c r="AL16" s="90">
        <v>350313.75780846592</v>
      </c>
      <c r="AM16" s="90">
        <f t="shared" si="10"/>
        <v>684155.79523090087</v>
      </c>
    </row>
    <row r="17" spans="1:39" ht="13.5">
      <c r="A17" s="184" t="s">
        <v>83</v>
      </c>
      <c r="B17" s="185"/>
      <c r="E17" s="82" t="s">
        <v>98</v>
      </c>
      <c r="F17" s="82">
        <v>6</v>
      </c>
      <c r="H17" s="131">
        <v>51</v>
      </c>
      <c r="I17" s="132" t="s">
        <v>95</v>
      </c>
      <c r="J17" s="133">
        <v>503</v>
      </c>
      <c r="K17" s="132" t="s">
        <v>149</v>
      </c>
      <c r="L17" s="133">
        <v>50316</v>
      </c>
      <c r="M17" s="134" t="s">
        <v>496</v>
      </c>
      <c r="O17" s="131">
        <v>11</v>
      </c>
      <c r="P17" s="132" t="s">
        <v>97</v>
      </c>
      <c r="Q17" s="133">
        <v>101</v>
      </c>
      <c r="R17" s="134" t="s">
        <v>164</v>
      </c>
      <c r="T17" s="93">
        <v>17</v>
      </c>
      <c r="U17" s="90">
        <v>290618</v>
      </c>
      <c r="V17" s="90">
        <v>305908</v>
      </c>
      <c r="W17" s="90">
        <f t="shared" si="6"/>
        <v>596526</v>
      </c>
      <c r="X17" s="93">
        <v>17</v>
      </c>
      <c r="Y17" s="90">
        <f t="shared" si="0"/>
        <v>299365.6018</v>
      </c>
      <c r="Z17" s="90">
        <f t="shared" si="1"/>
        <v>315115.8308</v>
      </c>
      <c r="AA17" s="90">
        <f t="shared" si="7"/>
        <v>614481.43259999994</v>
      </c>
      <c r="AB17" s="93">
        <v>17</v>
      </c>
      <c r="AC17" s="90">
        <f t="shared" si="2"/>
        <v>308376.50641417998</v>
      </c>
      <c r="AD17" s="90">
        <f t="shared" si="3"/>
        <v>324600.81730707997</v>
      </c>
      <c r="AE17" s="90">
        <f t="shared" si="8"/>
        <v>632977.32372125995</v>
      </c>
      <c r="AF17" s="93">
        <v>17</v>
      </c>
      <c r="AG17" s="90">
        <f t="shared" si="4"/>
        <v>317658.6392572468</v>
      </c>
      <c r="AH17" s="90">
        <f t="shared" si="5"/>
        <v>334371.30190802307</v>
      </c>
      <c r="AI17" s="90">
        <f t="shared" si="9"/>
        <v>652029.94116526982</v>
      </c>
      <c r="AJ17" s="93">
        <v>17</v>
      </c>
      <c r="AK17" s="90">
        <v>328116.96765662724</v>
      </c>
      <c r="AL17" s="90">
        <v>345602.11556587613</v>
      </c>
      <c r="AM17" s="90">
        <f t="shared" si="10"/>
        <v>673719.08322250331</v>
      </c>
    </row>
    <row r="18" spans="1:39" ht="13.5">
      <c r="A18" s="168" t="s">
        <v>81</v>
      </c>
      <c r="B18" s="168" t="s">
        <v>82</v>
      </c>
      <c r="E18" s="82" t="s">
        <v>99</v>
      </c>
      <c r="F18" s="82">
        <v>4</v>
      </c>
      <c r="H18" s="131">
        <v>51</v>
      </c>
      <c r="I18" s="132" t="s">
        <v>95</v>
      </c>
      <c r="J18" s="133">
        <v>503</v>
      </c>
      <c r="K18" s="132" t="s">
        <v>149</v>
      </c>
      <c r="L18" s="133">
        <v>50317</v>
      </c>
      <c r="M18" s="134" t="s">
        <v>497</v>
      </c>
      <c r="O18" s="131">
        <v>11</v>
      </c>
      <c r="P18" s="132" t="s">
        <v>97</v>
      </c>
      <c r="Q18" s="133">
        <v>116</v>
      </c>
      <c r="R18" s="134" t="s">
        <v>165</v>
      </c>
      <c r="U18" s="169">
        <f>SUM(U3:U17)</f>
        <v>5154551</v>
      </c>
      <c r="V18" s="169">
        <f t="shared" ref="V18:AI18" si="11">SUM(V3:V17)</f>
        <v>5121886</v>
      </c>
      <c r="W18" s="169">
        <f t="shared" si="11"/>
        <v>10276437</v>
      </c>
      <c r="X18" s="169"/>
      <c r="Y18" s="169">
        <f t="shared" si="11"/>
        <v>5309702.9851000011</v>
      </c>
      <c r="Z18" s="169">
        <f t="shared" si="11"/>
        <v>5276054.7686000001</v>
      </c>
      <c r="AA18" s="169">
        <f t="shared" si="11"/>
        <v>10585757.753699999</v>
      </c>
      <c r="AB18" s="169"/>
      <c r="AC18" s="169">
        <f t="shared" si="11"/>
        <v>5469525.0449515097</v>
      </c>
      <c r="AD18" s="169">
        <f t="shared" si="11"/>
        <v>5434864.0171348602</v>
      </c>
      <c r="AE18" s="169">
        <f t="shared" si="11"/>
        <v>10904389.062086366</v>
      </c>
      <c r="AF18" s="169"/>
      <c r="AG18" s="169">
        <f t="shared" si="11"/>
        <v>5634157.7488045506</v>
      </c>
      <c r="AH18" s="169">
        <f t="shared" si="11"/>
        <v>5598453.4240506189</v>
      </c>
      <c r="AI18" s="169">
        <f t="shared" si="11"/>
        <v>11232611.17285517</v>
      </c>
      <c r="AJ18" s="169"/>
      <c r="AK18" s="169">
        <f>SUM(AK3:AK17)</f>
        <v>5825547.5160190063</v>
      </c>
      <c r="AL18" s="169">
        <f>SUM(AL3:AL17)</f>
        <v>5789354.3878784217</v>
      </c>
      <c r="AM18" s="169">
        <f>SUM(AM3:AM17)</f>
        <v>11614901.903897427</v>
      </c>
    </row>
    <row r="19" spans="1:39" ht="13.5">
      <c r="A19" s="168" t="s">
        <v>27</v>
      </c>
      <c r="B19" s="168">
        <v>1</v>
      </c>
      <c r="E19" s="82" t="s">
        <v>6</v>
      </c>
      <c r="F19" s="82">
        <v>3</v>
      </c>
      <c r="H19" s="131">
        <v>51</v>
      </c>
      <c r="I19" s="132" t="s">
        <v>95</v>
      </c>
      <c r="J19" s="133">
        <v>503</v>
      </c>
      <c r="K19" s="132" t="s">
        <v>149</v>
      </c>
      <c r="L19" s="133">
        <v>50318</v>
      </c>
      <c r="M19" s="134" t="s">
        <v>498</v>
      </c>
      <c r="O19" s="131">
        <v>52</v>
      </c>
      <c r="P19" s="132" t="s">
        <v>98</v>
      </c>
      <c r="Q19" s="133">
        <v>509</v>
      </c>
      <c r="R19" s="134" t="s">
        <v>2057</v>
      </c>
    </row>
    <row r="20" spans="1:39" ht="13.5">
      <c r="A20" s="168" t="s">
        <v>29</v>
      </c>
      <c r="B20" s="168">
        <v>2</v>
      </c>
      <c r="E20" s="82" t="s">
        <v>3</v>
      </c>
      <c r="F20" s="82">
        <v>9</v>
      </c>
      <c r="H20" s="131">
        <v>51</v>
      </c>
      <c r="I20" s="132" t="s">
        <v>95</v>
      </c>
      <c r="J20" s="133">
        <v>503</v>
      </c>
      <c r="K20" s="132" t="s">
        <v>149</v>
      </c>
      <c r="L20" s="133">
        <v>50319</v>
      </c>
      <c r="M20" s="134" t="s">
        <v>499</v>
      </c>
      <c r="O20" s="131">
        <v>52</v>
      </c>
      <c r="P20" s="132" t="s">
        <v>98</v>
      </c>
      <c r="Q20" s="133">
        <v>511</v>
      </c>
      <c r="R20" s="134" t="s">
        <v>2058</v>
      </c>
      <c r="T20" s="86" t="s">
        <v>2017</v>
      </c>
      <c r="U20" s="86"/>
      <c r="V20" s="86"/>
      <c r="W20" s="86"/>
    </row>
    <row r="21" spans="1:39" ht="13.5">
      <c r="A21" s="168" t="s">
        <v>23</v>
      </c>
      <c r="B21" s="168">
        <v>3</v>
      </c>
      <c r="E21" s="82" t="s">
        <v>100</v>
      </c>
      <c r="F21" s="82">
        <v>5</v>
      </c>
      <c r="H21" s="131">
        <v>51</v>
      </c>
      <c r="I21" s="132" t="s">
        <v>95</v>
      </c>
      <c r="J21" s="133">
        <v>504</v>
      </c>
      <c r="K21" s="132" t="s">
        <v>150</v>
      </c>
      <c r="L21" s="133">
        <v>50401</v>
      </c>
      <c r="M21" s="134" t="s">
        <v>19</v>
      </c>
      <c r="O21" s="131">
        <v>52</v>
      </c>
      <c r="P21" s="132" t="s">
        <v>98</v>
      </c>
      <c r="Q21" s="133">
        <v>512</v>
      </c>
      <c r="R21" s="134" t="s">
        <v>166</v>
      </c>
      <c r="T21" s="170" t="s">
        <v>2027</v>
      </c>
    </row>
    <row r="22" spans="1:39" ht="13.5">
      <c r="A22" s="168" t="s">
        <v>26</v>
      </c>
      <c r="B22" s="168">
        <v>4</v>
      </c>
      <c r="E22" s="82" t="s">
        <v>101</v>
      </c>
      <c r="F22" s="82">
        <v>7</v>
      </c>
      <c r="H22" s="131">
        <v>51</v>
      </c>
      <c r="I22" s="132" t="s">
        <v>95</v>
      </c>
      <c r="J22" s="133">
        <v>504</v>
      </c>
      <c r="K22" s="132" t="s">
        <v>150</v>
      </c>
      <c r="L22" s="133">
        <v>50402</v>
      </c>
      <c r="M22" s="134" t="s">
        <v>643</v>
      </c>
      <c r="O22" s="131">
        <v>52</v>
      </c>
      <c r="P22" s="132" t="s">
        <v>98</v>
      </c>
      <c r="Q22" s="133">
        <v>515</v>
      </c>
      <c r="R22" s="134" t="s">
        <v>2059</v>
      </c>
      <c r="T22" s="170">
        <v>3.01</v>
      </c>
      <c r="AB22" s="171"/>
    </row>
    <row r="23" spans="1:39" ht="13.5">
      <c r="A23" s="168" t="s">
        <v>30</v>
      </c>
      <c r="B23" s="168">
        <v>0</v>
      </c>
      <c r="E23" s="82" t="s">
        <v>102</v>
      </c>
      <c r="F23" s="82">
        <v>3</v>
      </c>
      <c r="H23" s="131">
        <v>51</v>
      </c>
      <c r="I23" s="132" t="s">
        <v>95</v>
      </c>
      <c r="J23" s="133">
        <v>504</v>
      </c>
      <c r="K23" s="132" t="s">
        <v>150</v>
      </c>
      <c r="L23" s="133">
        <v>50403</v>
      </c>
      <c r="M23" s="134" t="s">
        <v>644</v>
      </c>
      <c r="O23" s="131">
        <v>52</v>
      </c>
      <c r="P23" s="132" t="s">
        <v>98</v>
      </c>
      <c r="Q23" s="133">
        <v>516</v>
      </c>
      <c r="R23" s="134" t="s">
        <v>167</v>
      </c>
    </row>
    <row r="24" spans="1:39" ht="13.5">
      <c r="A24" s="168" t="s">
        <v>395</v>
      </c>
      <c r="B24" s="168">
        <v>0</v>
      </c>
      <c r="E24" s="82" t="s">
        <v>103</v>
      </c>
      <c r="F24" s="82">
        <v>6</v>
      </c>
      <c r="H24" s="131">
        <v>51</v>
      </c>
      <c r="I24" s="132" t="s">
        <v>95</v>
      </c>
      <c r="J24" s="133">
        <v>504</v>
      </c>
      <c r="K24" s="132" t="s">
        <v>150</v>
      </c>
      <c r="L24" s="133">
        <v>50404</v>
      </c>
      <c r="M24" s="134" t="s">
        <v>645</v>
      </c>
      <c r="O24" s="131">
        <v>52</v>
      </c>
      <c r="P24" s="132" t="s">
        <v>98</v>
      </c>
      <c r="Q24" s="133">
        <v>518</v>
      </c>
      <c r="R24" s="134" t="s">
        <v>168</v>
      </c>
    </row>
    <row r="25" spans="1:39" ht="13.5">
      <c r="A25" s="168" t="s">
        <v>31</v>
      </c>
      <c r="B25" s="168">
        <v>0</v>
      </c>
      <c r="E25" s="82" t="s">
        <v>106</v>
      </c>
      <c r="F25" s="82">
        <v>2</v>
      </c>
      <c r="H25" s="131">
        <v>51</v>
      </c>
      <c r="I25" s="132" t="s">
        <v>95</v>
      </c>
      <c r="J25" s="133">
        <v>504</v>
      </c>
      <c r="K25" s="132" t="s">
        <v>150</v>
      </c>
      <c r="L25" s="133">
        <v>50405</v>
      </c>
      <c r="M25" s="134" t="s">
        <v>646</v>
      </c>
      <c r="O25" s="131">
        <v>61</v>
      </c>
      <c r="P25" s="132" t="s">
        <v>99</v>
      </c>
      <c r="Q25" s="133">
        <v>604</v>
      </c>
      <c r="R25" s="134" t="s">
        <v>169</v>
      </c>
    </row>
    <row r="26" spans="1:39" ht="13.5">
      <c r="E26" s="82" t="s">
        <v>107</v>
      </c>
      <c r="F26" s="82">
        <v>5</v>
      </c>
      <c r="H26" s="131">
        <v>51</v>
      </c>
      <c r="I26" s="132" t="s">
        <v>95</v>
      </c>
      <c r="J26" s="133">
        <v>504</v>
      </c>
      <c r="K26" s="132" t="s">
        <v>150</v>
      </c>
      <c r="L26" s="133">
        <v>50406</v>
      </c>
      <c r="M26" s="134" t="s">
        <v>647</v>
      </c>
      <c r="O26" s="131">
        <v>61</v>
      </c>
      <c r="P26" s="132" t="s">
        <v>99</v>
      </c>
      <c r="Q26" s="133">
        <v>607</v>
      </c>
      <c r="R26" s="134" t="s">
        <v>7</v>
      </c>
    </row>
    <row r="27" spans="1:39" ht="13.5">
      <c r="E27" s="82" t="s">
        <v>2054</v>
      </c>
      <c r="F27" s="82">
        <v>3</v>
      </c>
      <c r="H27" s="131">
        <v>51</v>
      </c>
      <c r="I27" s="132" t="s">
        <v>95</v>
      </c>
      <c r="J27" s="133">
        <v>504</v>
      </c>
      <c r="K27" s="132" t="s">
        <v>150</v>
      </c>
      <c r="L27" s="133">
        <v>50407</v>
      </c>
      <c r="M27" s="134" t="s">
        <v>648</v>
      </c>
      <c r="O27" s="131">
        <v>61</v>
      </c>
      <c r="P27" s="132" t="s">
        <v>99</v>
      </c>
      <c r="Q27" s="133">
        <v>609</v>
      </c>
      <c r="R27" s="134" t="s">
        <v>170</v>
      </c>
    </row>
    <row r="28" spans="1:39" ht="13.5">
      <c r="E28" s="82" t="s">
        <v>108</v>
      </c>
      <c r="F28" s="82">
        <v>7</v>
      </c>
      <c r="H28" s="131">
        <v>51</v>
      </c>
      <c r="I28" s="132" t="s">
        <v>95</v>
      </c>
      <c r="J28" s="133">
        <v>504</v>
      </c>
      <c r="K28" s="132" t="s">
        <v>150</v>
      </c>
      <c r="L28" s="133">
        <v>50408</v>
      </c>
      <c r="M28" s="134" t="s">
        <v>649</v>
      </c>
      <c r="O28" s="131">
        <v>61</v>
      </c>
      <c r="P28" s="132" t="s">
        <v>99</v>
      </c>
      <c r="Q28" s="133">
        <v>621</v>
      </c>
      <c r="R28" s="134" t="s">
        <v>171</v>
      </c>
      <c r="T28" s="172"/>
      <c r="U28" s="85"/>
      <c r="V28" s="85"/>
      <c r="W28" s="85"/>
    </row>
    <row r="29" spans="1:39" ht="13.5">
      <c r="E29" s="82" t="s">
        <v>109</v>
      </c>
      <c r="F29" s="82">
        <v>3</v>
      </c>
      <c r="H29" s="131">
        <v>51</v>
      </c>
      <c r="I29" s="132" t="s">
        <v>95</v>
      </c>
      <c r="J29" s="133">
        <v>504</v>
      </c>
      <c r="K29" s="132" t="s">
        <v>150</v>
      </c>
      <c r="L29" s="133">
        <v>50409</v>
      </c>
      <c r="M29" s="134" t="s">
        <v>650</v>
      </c>
      <c r="O29" s="131">
        <v>62</v>
      </c>
      <c r="P29" s="132" t="s">
        <v>6</v>
      </c>
      <c r="Q29" s="133">
        <v>603</v>
      </c>
      <c r="R29" s="134" t="s">
        <v>1573</v>
      </c>
      <c r="T29" s="172"/>
      <c r="U29" s="85"/>
      <c r="V29" s="85"/>
      <c r="W29" s="85"/>
    </row>
    <row r="30" spans="1:39" ht="13.5">
      <c r="E30" s="82" t="s">
        <v>110</v>
      </c>
      <c r="F30" s="82">
        <v>3</v>
      </c>
      <c r="H30" s="131">
        <v>51</v>
      </c>
      <c r="I30" s="132" t="s">
        <v>95</v>
      </c>
      <c r="J30" s="133">
        <v>504</v>
      </c>
      <c r="K30" s="132" t="s">
        <v>150</v>
      </c>
      <c r="L30" s="133">
        <v>50410</v>
      </c>
      <c r="M30" s="134" t="s">
        <v>651</v>
      </c>
      <c r="O30" s="131">
        <v>62</v>
      </c>
      <c r="P30" s="132" t="s">
        <v>6</v>
      </c>
      <c r="Q30" s="133">
        <v>613</v>
      </c>
      <c r="R30" s="134" t="s">
        <v>172</v>
      </c>
      <c r="T30" s="172"/>
      <c r="U30" s="85"/>
      <c r="V30" s="85"/>
      <c r="W30" s="85"/>
    </row>
    <row r="31" spans="1:39" ht="13.5">
      <c r="E31" s="82" t="s">
        <v>111</v>
      </c>
      <c r="F31" s="82">
        <v>5</v>
      </c>
      <c r="H31" s="131">
        <v>51</v>
      </c>
      <c r="I31" s="132" t="s">
        <v>95</v>
      </c>
      <c r="J31" s="133">
        <v>504</v>
      </c>
      <c r="K31" s="132" t="s">
        <v>150</v>
      </c>
      <c r="L31" s="133">
        <v>50411</v>
      </c>
      <c r="M31" s="134" t="s">
        <v>652</v>
      </c>
      <c r="O31" s="131">
        <v>62</v>
      </c>
      <c r="P31" s="132" t="s">
        <v>6</v>
      </c>
      <c r="Q31" s="133">
        <v>614</v>
      </c>
      <c r="R31" s="134" t="s">
        <v>2060</v>
      </c>
      <c r="T31" s="172"/>
      <c r="U31" s="85"/>
      <c r="V31" s="85"/>
      <c r="W31" s="85"/>
    </row>
    <row r="32" spans="1:39" ht="13.5">
      <c r="E32" s="82" t="s">
        <v>112</v>
      </c>
      <c r="F32" s="82">
        <v>5</v>
      </c>
      <c r="H32" s="131">
        <v>51</v>
      </c>
      <c r="I32" s="132" t="s">
        <v>95</v>
      </c>
      <c r="J32" s="133">
        <v>504</v>
      </c>
      <c r="K32" s="132" t="s">
        <v>150</v>
      </c>
      <c r="L32" s="133">
        <v>50412</v>
      </c>
      <c r="M32" s="134" t="s">
        <v>653</v>
      </c>
      <c r="O32" s="131">
        <v>63</v>
      </c>
      <c r="P32" s="132" t="s">
        <v>3</v>
      </c>
      <c r="Q32" s="133">
        <v>605</v>
      </c>
      <c r="R32" s="134" t="s">
        <v>10</v>
      </c>
      <c r="T32" s="172"/>
      <c r="U32" s="85"/>
      <c r="V32" s="85"/>
      <c r="W32" s="85"/>
    </row>
    <row r="33" spans="5:23" ht="13.5">
      <c r="E33" s="82" t="s">
        <v>113</v>
      </c>
      <c r="F33" s="82">
        <v>4</v>
      </c>
      <c r="H33" s="131">
        <v>51</v>
      </c>
      <c r="I33" s="132" t="s">
        <v>95</v>
      </c>
      <c r="J33" s="133">
        <v>504</v>
      </c>
      <c r="K33" s="132" t="s">
        <v>150</v>
      </c>
      <c r="L33" s="133">
        <v>50413</v>
      </c>
      <c r="M33" s="134" t="s">
        <v>2099</v>
      </c>
      <c r="O33" s="131">
        <v>63</v>
      </c>
      <c r="P33" s="132" t="s">
        <v>3</v>
      </c>
      <c r="Q33" s="133">
        <v>606</v>
      </c>
      <c r="R33" s="134" t="s">
        <v>11</v>
      </c>
      <c r="T33" s="172"/>
      <c r="U33" s="85"/>
      <c r="V33" s="85"/>
      <c r="W33" s="85"/>
    </row>
    <row r="34" spans="5:23" ht="13.5">
      <c r="E34" s="82" t="s">
        <v>114</v>
      </c>
      <c r="F34" s="82">
        <v>7</v>
      </c>
      <c r="H34" s="131">
        <v>51</v>
      </c>
      <c r="I34" s="132" t="s">
        <v>95</v>
      </c>
      <c r="J34" s="133">
        <v>504</v>
      </c>
      <c r="K34" s="132" t="s">
        <v>150</v>
      </c>
      <c r="L34" s="133">
        <v>50414</v>
      </c>
      <c r="M34" s="134" t="s">
        <v>654</v>
      </c>
      <c r="O34" s="131">
        <v>63</v>
      </c>
      <c r="P34" s="132" t="s">
        <v>3</v>
      </c>
      <c r="Q34" s="133">
        <v>610</v>
      </c>
      <c r="R34" s="134" t="s">
        <v>12</v>
      </c>
      <c r="T34" s="172"/>
      <c r="U34" s="85"/>
      <c r="V34" s="85"/>
      <c r="W34" s="85"/>
    </row>
    <row r="35" spans="5:23" ht="13.5">
      <c r="E35" s="82" t="s">
        <v>115</v>
      </c>
      <c r="F35" s="82">
        <v>7</v>
      </c>
      <c r="H35" s="131">
        <v>51</v>
      </c>
      <c r="I35" s="132" t="s">
        <v>95</v>
      </c>
      <c r="J35" s="133">
        <v>504</v>
      </c>
      <c r="K35" s="132" t="s">
        <v>150</v>
      </c>
      <c r="L35" s="133">
        <v>50415</v>
      </c>
      <c r="M35" s="134" t="s">
        <v>655</v>
      </c>
      <c r="O35" s="131">
        <v>63</v>
      </c>
      <c r="P35" s="132" t="s">
        <v>3</v>
      </c>
      <c r="Q35" s="133">
        <v>611</v>
      </c>
      <c r="R35" s="134" t="s">
        <v>13</v>
      </c>
      <c r="T35" s="172"/>
      <c r="U35" s="85"/>
      <c r="V35" s="85"/>
      <c r="W35" s="85"/>
    </row>
    <row r="36" spans="5:23" ht="13.5">
      <c r="E36" s="82" t="s">
        <v>2056</v>
      </c>
      <c r="F36" s="82">
        <v>3</v>
      </c>
      <c r="H36" s="131">
        <v>51</v>
      </c>
      <c r="I36" s="132" t="s">
        <v>95</v>
      </c>
      <c r="J36" s="133">
        <v>504</v>
      </c>
      <c r="K36" s="132" t="s">
        <v>150</v>
      </c>
      <c r="L36" s="133">
        <v>50416</v>
      </c>
      <c r="M36" s="134" t="s">
        <v>656</v>
      </c>
      <c r="O36" s="131">
        <v>63</v>
      </c>
      <c r="P36" s="132" t="s">
        <v>3</v>
      </c>
      <c r="Q36" s="133">
        <v>612</v>
      </c>
      <c r="R36" s="134" t="s">
        <v>14</v>
      </c>
      <c r="T36" s="172"/>
      <c r="U36" s="85"/>
      <c r="V36" s="85"/>
      <c r="W36" s="85"/>
    </row>
    <row r="37" spans="5:23" ht="13.5">
      <c r="E37" s="82" t="s">
        <v>2214</v>
      </c>
      <c r="F37" s="82">
        <v>114</v>
      </c>
      <c r="H37" s="131">
        <v>51</v>
      </c>
      <c r="I37" s="132" t="s">
        <v>95</v>
      </c>
      <c r="J37" s="133">
        <v>504</v>
      </c>
      <c r="K37" s="132" t="s">
        <v>150</v>
      </c>
      <c r="L37" s="133">
        <v>50417</v>
      </c>
      <c r="M37" s="134" t="s">
        <v>657</v>
      </c>
      <c r="O37" s="131">
        <v>63</v>
      </c>
      <c r="P37" s="132" t="s">
        <v>3</v>
      </c>
      <c r="Q37" s="133">
        <v>618</v>
      </c>
      <c r="R37" s="134" t="s">
        <v>15</v>
      </c>
      <c r="T37" s="172"/>
      <c r="U37" s="85"/>
      <c r="V37" s="85"/>
      <c r="W37" s="85"/>
    </row>
    <row r="38" spans="5:23" ht="13.5">
      <c r="H38" s="131">
        <v>51</v>
      </c>
      <c r="I38" s="132" t="s">
        <v>95</v>
      </c>
      <c r="J38" s="133">
        <v>504</v>
      </c>
      <c r="K38" s="132" t="s">
        <v>150</v>
      </c>
      <c r="L38" s="133">
        <v>50418</v>
      </c>
      <c r="M38" s="134" t="s">
        <v>658</v>
      </c>
      <c r="O38" s="131">
        <v>63</v>
      </c>
      <c r="P38" s="132" t="s">
        <v>3</v>
      </c>
      <c r="Q38" s="133">
        <v>620</v>
      </c>
      <c r="R38" s="134" t="s">
        <v>16</v>
      </c>
      <c r="T38" s="172"/>
      <c r="U38" s="85"/>
      <c r="V38" s="85"/>
      <c r="W38" s="85"/>
    </row>
    <row r="39" spans="5:23" ht="13.5">
      <c r="H39" s="131">
        <v>51</v>
      </c>
      <c r="I39" s="132" t="s">
        <v>95</v>
      </c>
      <c r="J39" s="133">
        <v>504</v>
      </c>
      <c r="K39" s="132" t="s">
        <v>150</v>
      </c>
      <c r="L39" s="133">
        <v>50419</v>
      </c>
      <c r="M39" s="134" t="s">
        <v>659</v>
      </c>
      <c r="O39" s="131">
        <v>63</v>
      </c>
      <c r="P39" s="132" t="s">
        <v>3</v>
      </c>
      <c r="Q39" s="133">
        <v>601</v>
      </c>
      <c r="R39" s="134" t="s">
        <v>8</v>
      </c>
      <c r="T39" s="172"/>
      <c r="U39" s="85"/>
      <c r="V39" s="85"/>
      <c r="W39" s="85"/>
    </row>
    <row r="40" spans="5:23" ht="13.5">
      <c r="H40" s="131">
        <v>51</v>
      </c>
      <c r="I40" s="132" t="s">
        <v>95</v>
      </c>
      <c r="J40" s="133">
        <v>504</v>
      </c>
      <c r="K40" s="132" t="s">
        <v>150</v>
      </c>
      <c r="L40" s="133">
        <v>50420</v>
      </c>
      <c r="M40" s="134" t="s">
        <v>660</v>
      </c>
      <c r="O40" s="131">
        <v>63</v>
      </c>
      <c r="P40" s="132" t="s">
        <v>3</v>
      </c>
      <c r="Q40" s="133">
        <v>602</v>
      </c>
      <c r="R40" s="134" t="s">
        <v>9</v>
      </c>
      <c r="T40" s="172"/>
      <c r="U40" s="85"/>
      <c r="V40" s="85"/>
      <c r="W40" s="85"/>
    </row>
    <row r="41" spans="5:23" ht="13.5">
      <c r="H41" s="131">
        <v>51</v>
      </c>
      <c r="I41" s="132" t="s">
        <v>95</v>
      </c>
      <c r="J41" s="133">
        <v>504</v>
      </c>
      <c r="K41" s="132" t="s">
        <v>150</v>
      </c>
      <c r="L41" s="133">
        <v>50421</v>
      </c>
      <c r="M41" s="134" t="s">
        <v>661</v>
      </c>
      <c r="O41" s="131">
        <v>32</v>
      </c>
      <c r="P41" s="132" t="s">
        <v>100</v>
      </c>
      <c r="Q41" s="133">
        <v>307</v>
      </c>
      <c r="R41" s="134" t="s">
        <v>18</v>
      </c>
      <c r="T41" s="172"/>
      <c r="U41" s="85"/>
      <c r="V41" s="85"/>
      <c r="W41" s="85"/>
    </row>
    <row r="42" spans="5:23" ht="13.5">
      <c r="H42" s="131">
        <v>51</v>
      </c>
      <c r="I42" s="132" t="s">
        <v>95</v>
      </c>
      <c r="J42" s="133">
        <v>504</v>
      </c>
      <c r="K42" s="132" t="s">
        <v>150</v>
      </c>
      <c r="L42" s="133">
        <v>50422</v>
      </c>
      <c r="M42" s="134" t="s">
        <v>662</v>
      </c>
      <c r="O42" s="131">
        <v>32</v>
      </c>
      <c r="P42" s="132" t="s">
        <v>100</v>
      </c>
      <c r="Q42" s="133">
        <v>309</v>
      </c>
      <c r="R42" s="134" t="s">
        <v>173</v>
      </c>
      <c r="T42" s="172"/>
      <c r="U42" s="85"/>
      <c r="V42" s="85"/>
      <c r="W42" s="85"/>
    </row>
    <row r="43" spans="5:23" ht="13.5">
      <c r="H43" s="131">
        <v>51</v>
      </c>
      <c r="I43" s="132" t="s">
        <v>95</v>
      </c>
      <c r="J43" s="133">
        <v>504</v>
      </c>
      <c r="K43" s="132" t="s">
        <v>150</v>
      </c>
      <c r="L43" s="133">
        <v>50423</v>
      </c>
      <c r="M43" s="134" t="s">
        <v>663</v>
      </c>
      <c r="O43" s="131">
        <v>32</v>
      </c>
      <c r="P43" s="132" t="s">
        <v>100</v>
      </c>
      <c r="Q43" s="133">
        <v>318</v>
      </c>
      <c r="R43" s="134" t="s">
        <v>2061</v>
      </c>
      <c r="T43" s="172"/>
      <c r="U43" s="85"/>
      <c r="V43" s="85"/>
      <c r="W43" s="85"/>
    </row>
    <row r="44" spans="5:23" ht="13.5">
      <c r="H44" s="131">
        <v>51</v>
      </c>
      <c r="I44" s="132" t="s">
        <v>95</v>
      </c>
      <c r="J44" s="133">
        <v>504</v>
      </c>
      <c r="K44" s="132" t="s">
        <v>150</v>
      </c>
      <c r="L44" s="133">
        <v>50424</v>
      </c>
      <c r="M44" s="134" t="s">
        <v>664</v>
      </c>
      <c r="O44" s="131">
        <v>32</v>
      </c>
      <c r="P44" s="132" t="s">
        <v>100</v>
      </c>
      <c r="Q44" s="133">
        <v>320</v>
      </c>
      <c r="R44" s="134" t="s">
        <v>174</v>
      </c>
      <c r="T44" s="172"/>
      <c r="U44" s="85"/>
      <c r="V44" s="85"/>
      <c r="W44" s="85"/>
    </row>
    <row r="45" spans="5:23" ht="13.5">
      <c r="H45" s="131">
        <v>51</v>
      </c>
      <c r="I45" s="132" t="s">
        <v>95</v>
      </c>
      <c r="J45" s="133">
        <v>504</v>
      </c>
      <c r="K45" s="132" t="s">
        <v>150</v>
      </c>
      <c r="L45" s="133">
        <v>50425</v>
      </c>
      <c r="M45" s="134" t="s">
        <v>665</v>
      </c>
      <c r="O45" s="131">
        <v>32</v>
      </c>
      <c r="P45" s="132" t="s">
        <v>100</v>
      </c>
      <c r="Q45" s="133">
        <v>322</v>
      </c>
      <c r="R45" s="134" t="s">
        <v>175</v>
      </c>
      <c r="T45" s="172"/>
      <c r="U45" s="85"/>
      <c r="V45" s="85"/>
      <c r="W45" s="85"/>
    </row>
    <row r="46" spans="5:23" ht="13.5">
      <c r="H46" s="131">
        <v>51</v>
      </c>
      <c r="I46" s="132" t="s">
        <v>95</v>
      </c>
      <c r="J46" s="133">
        <v>505</v>
      </c>
      <c r="K46" s="132" t="s">
        <v>151</v>
      </c>
      <c r="L46" s="133">
        <v>50501</v>
      </c>
      <c r="M46" s="134" t="s">
        <v>703</v>
      </c>
      <c r="O46" s="131">
        <v>53</v>
      </c>
      <c r="P46" s="132" t="s">
        <v>101</v>
      </c>
      <c r="Q46" s="133">
        <v>507</v>
      </c>
      <c r="R46" s="134" t="s">
        <v>2062</v>
      </c>
      <c r="T46" s="172"/>
      <c r="U46" s="85"/>
      <c r="V46" s="85"/>
      <c r="W46" s="85"/>
    </row>
    <row r="47" spans="5:23" ht="13.5">
      <c r="H47" s="131">
        <v>51</v>
      </c>
      <c r="I47" s="132" t="s">
        <v>95</v>
      </c>
      <c r="J47" s="133">
        <v>505</v>
      </c>
      <c r="K47" s="132" t="s">
        <v>151</v>
      </c>
      <c r="L47" s="133">
        <v>50502</v>
      </c>
      <c r="M47" s="134" t="s">
        <v>704</v>
      </c>
      <c r="O47" s="131">
        <v>53</v>
      </c>
      <c r="P47" s="132" t="s">
        <v>101</v>
      </c>
      <c r="Q47" s="133">
        <v>508</v>
      </c>
      <c r="R47" s="134" t="s">
        <v>176</v>
      </c>
      <c r="T47" s="172"/>
      <c r="U47" s="85"/>
      <c r="V47" s="85"/>
      <c r="W47" s="85"/>
    </row>
    <row r="48" spans="5:23" ht="13.5">
      <c r="H48" s="131">
        <v>51</v>
      </c>
      <c r="I48" s="132" t="s">
        <v>95</v>
      </c>
      <c r="J48" s="133">
        <v>505</v>
      </c>
      <c r="K48" s="132" t="s">
        <v>151</v>
      </c>
      <c r="L48" s="133">
        <v>50503</v>
      </c>
      <c r="M48" s="134" t="s">
        <v>705</v>
      </c>
      <c r="O48" s="131">
        <v>53</v>
      </c>
      <c r="P48" s="132" t="s">
        <v>101</v>
      </c>
      <c r="Q48" s="133">
        <v>510</v>
      </c>
      <c r="R48" s="134" t="s">
        <v>177</v>
      </c>
      <c r="T48" s="172"/>
      <c r="U48" s="85"/>
      <c r="V48" s="85"/>
      <c r="W48" s="85"/>
    </row>
    <row r="49" spans="8:23" ht="13.5">
      <c r="H49" s="131">
        <v>51</v>
      </c>
      <c r="I49" s="132" t="s">
        <v>95</v>
      </c>
      <c r="J49" s="133">
        <v>505</v>
      </c>
      <c r="K49" s="132" t="s">
        <v>151</v>
      </c>
      <c r="L49" s="133">
        <v>50504</v>
      </c>
      <c r="M49" s="134" t="s">
        <v>706</v>
      </c>
      <c r="O49" s="131">
        <v>53</v>
      </c>
      <c r="P49" s="132" t="s">
        <v>101</v>
      </c>
      <c r="Q49" s="133">
        <v>513</v>
      </c>
      <c r="R49" s="134" t="s">
        <v>178</v>
      </c>
      <c r="T49" s="172"/>
      <c r="U49" s="85"/>
      <c r="V49" s="85"/>
      <c r="W49" s="85"/>
    </row>
    <row r="50" spans="8:23" ht="13.5">
      <c r="H50" s="131">
        <v>51</v>
      </c>
      <c r="I50" s="132" t="s">
        <v>95</v>
      </c>
      <c r="J50" s="133">
        <v>505</v>
      </c>
      <c r="K50" s="132" t="s">
        <v>151</v>
      </c>
      <c r="L50" s="133">
        <v>50505</v>
      </c>
      <c r="M50" s="134" t="s">
        <v>707</v>
      </c>
      <c r="O50" s="131">
        <v>53</v>
      </c>
      <c r="P50" s="132" t="s">
        <v>101</v>
      </c>
      <c r="Q50" s="133">
        <v>501</v>
      </c>
      <c r="R50" s="134" t="s">
        <v>179</v>
      </c>
      <c r="T50" s="172"/>
      <c r="U50" s="85"/>
      <c r="V50" s="85"/>
      <c r="W50" s="85"/>
    </row>
    <row r="51" spans="8:23" ht="13.5">
      <c r="H51" s="131">
        <v>51</v>
      </c>
      <c r="I51" s="132" t="s">
        <v>95</v>
      </c>
      <c r="J51" s="133">
        <v>505</v>
      </c>
      <c r="K51" s="132" t="s">
        <v>151</v>
      </c>
      <c r="L51" s="133">
        <v>50506</v>
      </c>
      <c r="M51" s="134" t="s">
        <v>708</v>
      </c>
      <c r="O51" s="131">
        <v>53</v>
      </c>
      <c r="P51" s="132" t="s">
        <v>101</v>
      </c>
      <c r="Q51" s="133">
        <v>502</v>
      </c>
      <c r="R51" s="134" t="s">
        <v>180</v>
      </c>
      <c r="T51" s="172"/>
      <c r="U51" s="85"/>
      <c r="V51" s="85"/>
      <c r="W51" s="85"/>
    </row>
    <row r="52" spans="8:23" ht="13.5">
      <c r="H52" s="131">
        <v>51</v>
      </c>
      <c r="I52" s="132" t="s">
        <v>95</v>
      </c>
      <c r="J52" s="133">
        <v>505</v>
      </c>
      <c r="K52" s="132" t="s">
        <v>151</v>
      </c>
      <c r="L52" s="133">
        <v>50507</v>
      </c>
      <c r="M52" s="134" t="s">
        <v>709</v>
      </c>
      <c r="O52" s="131">
        <v>53</v>
      </c>
      <c r="P52" s="132" t="s">
        <v>101</v>
      </c>
      <c r="Q52" s="133">
        <v>517</v>
      </c>
      <c r="R52" s="134" t="s">
        <v>181</v>
      </c>
      <c r="T52" s="172"/>
      <c r="U52" s="85"/>
      <c r="V52" s="85"/>
      <c r="W52" s="85"/>
    </row>
    <row r="53" spans="8:23" ht="13.5">
      <c r="H53" s="131">
        <v>51</v>
      </c>
      <c r="I53" s="132" t="s">
        <v>95</v>
      </c>
      <c r="J53" s="133">
        <v>505</v>
      </c>
      <c r="K53" s="132" t="s">
        <v>151</v>
      </c>
      <c r="L53" s="133">
        <v>50508</v>
      </c>
      <c r="M53" s="134" t="s">
        <v>710</v>
      </c>
      <c r="O53" s="131">
        <v>41</v>
      </c>
      <c r="P53" s="132" t="s">
        <v>102</v>
      </c>
      <c r="Q53" s="133">
        <v>411</v>
      </c>
      <c r="R53" s="134" t="s">
        <v>182</v>
      </c>
      <c r="T53" s="172"/>
      <c r="U53" s="85"/>
      <c r="V53" s="85"/>
      <c r="W53" s="85"/>
    </row>
    <row r="54" spans="8:23" ht="13.5">
      <c r="H54" s="131">
        <v>51</v>
      </c>
      <c r="I54" s="132" t="s">
        <v>95</v>
      </c>
      <c r="J54" s="133">
        <v>505</v>
      </c>
      <c r="K54" s="132" t="s">
        <v>151</v>
      </c>
      <c r="L54" s="133">
        <v>50509</v>
      </c>
      <c r="M54" s="134" t="s">
        <v>711</v>
      </c>
      <c r="O54" s="131">
        <v>41</v>
      </c>
      <c r="P54" s="132" t="s">
        <v>102</v>
      </c>
      <c r="Q54" s="133">
        <v>412</v>
      </c>
      <c r="R54" s="134" t="s">
        <v>183</v>
      </c>
      <c r="T54" s="172"/>
      <c r="U54" s="85"/>
      <c r="V54" s="85"/>
      <c r="W54" s="85"/>
    </row>
    <row r="55" spans="8:23" ht="13.5">
      <c r="H55" s="131">
        <v>51</v>
      </c>
      <c r="I55" s="132" t="s">
        <v>95</v>
      </c>
      <c r="J55" s="133">
        <v>505</v>
      </c>
      <c r="K55" s="132" t="s">
        <v>151</v>
      </c>
      <c r="L55" s="133">
        <v>50510</v>
      </c>
      <c r="M55" s="134" t="s">
        <v>434</v>
      </c>
      <c r="O55" s="131">
        <v>41</v>
      </c>
      <c r="P55" s="132" t="s">
        <v>102</v>
      </c>
      <c r="Q55" s="133">
        <v>421</v>
      </c>
      <c r="R55" s="134" t="s">
        <v>184</v>
      </c>
      <c r="T55" s="172"/>
      <c r="U55" s="85"/>
      <c r="V55" s="85"/>
      <c r="W55" s="85"/>
    </row>
    <row r="56" spans="8:23" ht="13.5">
      <c r="H56" s="131">
        <v>51</v>
      </c>
      <c r="I56" s="132" t="s">
        <v>95</v>
      </c>
      <c r="J56" s="133">
        <v>505</v>
      </c>
      <c r="K56" s="132" t="s">
        <v>151</v>
      </c>
      <c r="L56" s="133">
        <v>50511</v>
      </c>
      <c r="M56" s="134" t="s">
        <v>712</v>
      </c>
      <c r="O56" s="131">
        <v>42</v>
      </c>
      <c r="P56" s="132" t="s">
        <v>103</v>
      </c>
      <c r="Q56" s="133">
        <v>403</v>
      </c>
      <c r="R56" s="134" t="s">
        <v>2063</v>
      </c>
      <c r="T56" s="172"/>
      <c r="U56" s="85"/>
      <c r="V56" s="85"/>
      <c r="W56" s="85"/>
    </row>
    <row r="57" spans="8:23" ht="13.5">
      <c r="H57" s="131">
        <v>51</v>
      </c>
      <c r="I57" s="132" t="s">
        <v>95</v>
      </c>
      <c r="J57" s="133">
        <v>505</v>
      </c>
      <c r="K57" s="132" t="s">
        <v>151</v>
      </c>
      <c r="L57" s="133">
        <v>50512</v>
      </c>
      <c r="M57" s="134" t="s">
        <v>713</v>
      </c>
      <c r="O57" s="131">
        <v>42</v>
      </c>
      <c r="P57" s="132" t="s">
        <v>103</v>
      </c>
      <c r="Q57" s="133">
        <v>401</v>
      </c>
      <c r="R57" s="134" t="s">
        <v>186</v>
      </c>
      <c r="T57" s="172"/>
      <c r="U57" s="85"/>
      <c r="V57" s="85"/>
      <c r="W57" s="85"/>
    </row>
    <row r="58" spans="8:23" ht="13.5">
      <c r="H58" s="131">
        <v>51</v>
      </c>
      <c r="I58" s="132" t="s">
        <v>95</v>
      </c>
      <c r="J58" s="133">
        <v>505</v>
      </c>
      <c r="K58" s="132" t="s">
        <v>151</v>
      </c>
      <c r="L58" s="133">
        <v>50513</v>
      </c>
      <c r="M58" s="134" t="s">
        <v>714</v>
      </c>
      <c r="O58" s="131">
        <v>42</v>
      </c>
      <c r="P58" s="132" t="s">
        <v>103</v>
      </c>
      <c r="Q58" s="133">
        <v>402</v>
      </c>
      <c r="R58" s="134" t="s">
        <v>187</v>
      </c>
      <c r="T58" s="172"/>
      <c r="U58" s="85"/>
      <c r="V58" s="85"/>
      <c r="W58" s="85"/>
    </row>
    <row r="59" spans="8:23" ht="13.5">
      <c r="H59" s="131">
        <v>51</v>
      </c>
      <c r="I59" s="132" t="s">
        <v>95</v>
      </c>
      <c r="J59" s="133">
        <v>506</v>
      </c>
      <c r="K59" s="132" t="s">
        <v>152</v>
      </c>
      <c r="L59" s="133">
        <v>50601</v>
      </c>
      <c r="M59" s="134" t="s">
        <v>768</v>
      </c>
      <c r="O59" s="131">
        <v>42</v>
      </c>
      <c r="P59" s="132" t="s">
        <v>103</v>
      </c>
      <c r="Q59" s="133">
        <v>416</v>
      </c>
      <c r="R59" s="134" t="s">
        <v>188</v>
      </c>
      <c r="T59" s="172"/>
      <c r="U59" s="85"/>
      <c r="V59" s="85"/>
      <c r="W59" s="85"/>
    </row>
    <row r="60" spans="8:23" ht="13.5">
      <c r="H60" s="131">
        <v>51</v>
      </c>
      <c r="I60" s="132" t="s">
        <v>95</v>
      </c>
      <c r="J60" s="133">
        <v>506</v>
      </c>
      <c r="K60" s="132" t="s">
        <v>152</v>
      </c>
      <c r="L60" s="133">
        <v>50602</v>
      </c>
      <c r="M60" s="134" t="s">
        <v>504</v>
      </c>
      <c r="O60" s="131">
        <v>42</v>
      </c>
      <c r="P60" s="132" t="s">
        <v>103</v>
      </c>
      <c r="Q60" s="133">
        <v>417</v>
      </c>
      <c r="R60" s="134" t="s">
        <v>4</v>
      </c>
      <c r="T60" s="172"/>
      <c r="U60" s="85"/>
      <c r="V60" s="85"/>
      <c r="W60" s="85"/>
    </row>
    <row r="61" spans="8:23" ht="13.5">
      <c r="H61" s="131">
        <v>51</v>
      </c>
      <c r="I61" s="132" t="s">
        <v>95</v>
      </c>
      <c r="J61" s="133">
        <v>506</v>
      </c>
      <c r="K61" s="132" t="s">
        <v>152</v>
      </c>
      <c r="L61" s="133">
        <v>50603</v>
      </c>
      <c r="M61" s="134" t="s">
        <v>769</v>
      </c>
      <c r="O61" s="131">
        <v>42</v>
      </c>
      <c r="P61" s="132" t="s">
        <v>103</v>
      </c>
      <c r="Q61" s="133">
        <v>420</v>
      </c>
      <c r="R61" s="134" t="s">
        <v>189</v>
      </c>
      <c r="T61" s="172"/>
      <c r="U61" s="85"/>
      <c r="V61" s="85"/>
      <c r="W61" s="85"/>
    </row>
    <row r="62" spans="8:23" ht="13.5">
      <c r="H62" s="131">
        <v>51</v>
      </c>
      <c r="I62" s="132" t="s">
        <v>95</v>
      </c>
      <c r="J62" s="133">
        <v>506</v>
      </c>
      <c r="K62" s="132" t="s">
        <v>152</v>
      </c>
      <c r="L62" s="133">
        <v>50604</v>
      </c>
      <c r="M62" s="134" t="s">
        <v>770</v>
      </c>
      <c r="O62" s="131">
        <v>12</v>
      </c>
      <c r="P62" s="132" t="s">
        <v>106</v>
      </c>
      <c r="Q62" s="133">
        <v>115</v>
      </c>
      <c r="R62" s="134" t="s">
        <v>190</v>
      </c>
      <c r="T62" s="172"/>
      <c r="U62" s="85"/>
      <c r="V62" s="85"/>
      <c r="W62" s="85"/>
    </row>
    <row r="63" spans="8:23" ht="13.5">
      <c r="H63" s="131">
        <v>51</v>
      </c>
      <c r="I63" s="132" t="s">
        <v>95</v>
      </c>
      <c r="J63" s="133">
        <v>506</v>
      </c>
      <c r="K63" s="132" t="s">
        <v>152</v>
      </c>
      <c r="L63" s="133">
        <v>50605</v>
      </c>
      <c r="M63" s="134" t="s">
        <v>771</v>
      </c>
      <c r="O63" s="131">
        <v>12</v>
      </c>
      <c r="P63" s="132" t="s">
        <v>106</v>
      </c>
      <c r="Q63" s="133">
        <v>119</v>
      </c>
      <c r="R63" s="134" t="s">
        <v>191</v>
      </c>
      <c r="T63" s="172"/>
      <c r="U63" s="85"/>
      <c r="V63" s="85"/>
      <c r="W63" s="85"/>
    </row>
    <row r="64" spans="8:23" ht="13.5">
      <c r="H64" s="131">
        <v>51</v>
      </c>
      <c r="I64" s="132" t="s">
        <v>95</v>
      </c>
      <c r="J64" s="133">
        <v>506</v>
      </c>
      <c r="K64" s="132" t="s">
        <v>152</v>
      </c>
      <c r="L64" s="133">
        <v>50606</v>
      </c>
      <c r="M64" s="134" t="s">
        <v>772</v>
      </c>
      <c r="O64" s="131">
        <v>21</v>
      </c>
      <c r="P64" s="132" t="s">
        <v>107</v>
      </c>
      <c r="Q64" s="133">
        <v>203</v>
      </c>
      <c r="R64" s="134" t="s">
        <v>192</v>
      </c>
      <c r="T64" s="172"/>
      <c r="U64" s="85"/>
      <c r="V64" s="85"/>
      <c r="W64" s="85"/>
    </row>
    <row r="65" spans="8:23" ht="13.5">
      <c r="H65" s="131">
        <v>51</v>
      </c>
      <c r="I65" s="132" t="s">
        <v>95</v>
      </c>
      <c r="J65" s="133">
        <v>506</v>
      </c>
      <c r="K65" s="132" t="s">
        <v>152</v>
      </c>
      <c r="L65" s="133">
        <v>50607</v>
      </c>
      <c r="M65" s="134" t="s">
        <v>2100</v>
      </c>
      <c r="O65" s="131">
        <v>21</v>
      </c>
      <c r="P65" s="132" t="s">
        <v>107</v>
      </c>
      <c r="Q65" s="133">
        <v>204</v>
      </c>
      <c r="R65" s="134" t="s">
        <v>193</v>
      </c>
      <c r="T65" s="172"/>
      <c r="U65" s="85"/>
      <c r="V65" s="85"/>
      <c r="W65" s="85"/>
    </row>
    <row r="66" spans="8:23" ht="13.5">
      <c r="H66" s="131">
        <v>51</v>
      </c>
      <c r="I66" s="132" t="s">
        <v>95</v>
      </c>
      <c r="J66" s="133">
        <v>506</v>
      </c>
      <c r="K66" s="132" t="s">
        <v>152</v>
      </c>
      <c r="L66" s="133">
        <v>50608</v>
      </c>
      <c r="M66" s="134" t="s">
        <v>404</v>
      </c>
      <c r="O66" s="131">
        <v>21</v>
      </c>
      <c r="P66" s="132" t="s">
        <v>107</v>
      </c>
      <c r="Q66" s="133">
        <v>201</v>
      </c>
      <c r="R66" s="134" t="s">
        <v>194</v>
      </c>
      <c r="T66" s="172"/>
      <c r="U66" s="85"/>
      <c r="V66" s="85"/>
      <c r="W66" s="85"/>
    </row>
    <row r="67" spans="8:23" ht="13.5">
      <c r="H67" s="131">
        <v>51</v>
      </c>
      <c r="I67" s="132" t="s">
        <v>95</v>
      </c>
      <c r="J67" s="133">
        <v>506</v>
      </c>
      <c r="K67" s="132" t="s">
        <v>152</v>
      </c>
      <c r="L67" s="133">
        <v>50609</v>
      </c>
      <c r="M67" s="134" t="s">
        <v>2101</v>
      </c>
      <c r="O67" s="131">
        <v>21</v>
      </c>
      <c r="P67" s="132" t="s">
        <v>107</v>
      </c>
      <c r="Q67" s="133">
        <v>202</v>
      </c>
      <c r="R67" s="134" t="s">
        <v>195</v>
      </c>
      <c r="T67" s="172"/>
      <c r="U67" s="85"/>
      <c r="V67" s="85"/>
      <c r="W67" s="85"/>
    </row>
    <row r="68" spans="8:23" ht="13.5">
      <c r="H68" s="131">
        <v>51</v>
      </c>
      <c r="I68" s="132" t="s">
        <v>95</v>
      </c>
      <c r="J68" s="133">
        <v>506</v>
      </c>
      <c r="K68" s="132" t="s">
        <v>152</v>
      </c>
      <c r="L68" s="133">
        <v>50610</v>
      </c>
      <c r="M68" s="134" t="s">
        <v>773</v>
      </c>
      <c r="O68" s="131">
        <v>21</v>
      </c>
      <c r="P68" s="132" t="s">
        <v>107</v>
      </c>
      <c r="Q68" s="133">
        <v>207</v>
      </c>
      <c r="R68" s="134" t="s">
        <v>196</v>
      </c>
      <c r="T68" s="172"/>
      <c r="U68" s="85"/>
      <c r="V68" s="85"/>
      <c r="W68" s="85"/>
    </row>
    <row r="69" spans="8:23" ht="13.5">
      <c r="H69" s="131">
        <v>51</v>
      </c>
      <c r="I69" s="132" t="s">
        <v>95</v>
      </c>
      <c r="J69" s="133">
        <v>506</v>
      </c>
      <c r="K69" s="132" t="s">
        <v>152</v>
      </c>
      <c r="L69" s="133">
        <v>50611</v>
      </c>
      <c r="M69" s="134" t="s">
        <v>774</v>
      </c>
      <c r="O69" s="131">
        <v>35</v>
      </c>
      <c r="P69" s="132" t="s">
        <v>2054</v>
      </c>
      <c r="Q69" s="133">
        <v>310</v>
      </c>
      <c r="R69" s="134" t="s">
        <v>233</v>
      </c>
      <c r="T69" s="172"/>
      <c r="U69" s="85"/>
      <c r="V69" s="85"/>
      <c r="W69" s="85"/>
    </row>
    <row r="70" spans="8:23" ht="13.5">
      <c r="H70" s="131">
        <v>51</v>
      </c>
      <c r="I70" s="132" t="s">
        <v>95</v>
      </c>
      <c r="J70" s="133">
        <v>506</v>
      </c>
      <c r="K70" s="132" t="s">
        <v>152</v>
      </c>
      <c r="L70" s="133">
        <v>50612</v>
      </c>
      <c r="M70" s="134" t="s">
        <v>775</v>
      </c>
      <c r="O70" s="131">
        <v>35</v>
      </c>
      <c r="P70" s="132" t="s">
        <v>2054</v>
      </c>
      <c r="Q70" s="133">
        <v>316</v>
      </c>
      <c r="R70" s="134" t="s">
        <v>234</v>
      </c>
      <c r="T70" s="172"/>
      <c r="U70" s="85"/>
      <c r="V70" s="85"/>
      <c r="W70" s="85"/>
    </row>
    <row r="71" spans="8:23" ht="13.5">
      <c r="H71" s="131">
        <v>51</v>
      </c>
      <c r="I71" s="132" t="s">
        <v>95</v>
      </c>
      <c r="J71" s="133">
        <v>506</v>
      </c>
      <c r="K71" s="132" t="s">
        <v>152</v>
      </c>
      <c r="L71" s="133">
        <v>50613</v>
      </c>
      <c r="M71" s="134" t="s">
        <v>776</v>
      </c>
      <c r="O71" s="131">
        <v>35</v>
      </c>
      <c r="P71" s="132" t="s">
        <v>2054</v>
      </c>
      <c r="Q71" s="133">
        <v>321</v>
      </c>
      <c r="R71" s="134" t="s">
        <v>236</v>
      </c>
      <c r="T71" s="172"/>
      <c r="U71" s="85"/>
      <c r="V71" s="85"/>
      <c r="W71" s="85"/>
    </row>
    <row r="72" spans="8:23" ht="13.5">
      <c r="H72" s="131">
        <v>51</v>
      </c>
      <c r="I72" s="132" t="s">
        <v>95</v>
      </c>
      <c r="J72" s="133">
        <v>506</v>
      </c>
      <c r="K72" s="132" t="s">
        <v>152</v>
      </c>
      <c r="L72" s="133">
        <v>50614</v>
      </c>
      <c r="M72" s="134" t="s">
        <v>1369</v>
      </c>
      <c r="O72" s="131">
        <v>33</v>
      </c>
      <c r="P72" s="132" t="s">
        <v>108</v>
      </c>
      <c r="Q72" s="133">
        <v>303</v>
      </c>
      <c r="R72" s="134" t="s">
        <v>197</v>
      </c>
      <c r="T72" s="172"/>
      <c r="U72" s="85"/>
      <c r="V72" s="85"/>
      <c r="W72" s="85"/>
    </row>
    <row r="73" spans="8:23" ht="13.5">
      <c r="H73" s="131">
        <v>51</v>
      </c>
      <c r="I73" s="132" t="s">
        <v>95</v>
      </c>
      <c r="J73" s="133">
        <v>514</v>
      </c>
      <c r="K73" s="132" t="s">
        <v>153</v>
      </c>
      <c r="L73" s="133">
        <v>51401</v>
      </c>
      <c r="M73" s="134" t="s">
        <v>1628</v>
      </c>
      <c r="O73" s="131">
        <v>33</v>
      </c>
      <c r="P73" s="132" t="s">
        <v>108</v>
      </c>
      <c r="Q73" s="133">
        <v>305</v>
      </c>
      <c r="R73" s="134" t="s">
        <v>198</v>
      </c>
      <c r="T73" s="172"/>
      <c r="U73" s="85"/>
      <c r="V73" s="85"/>
      <c r="W73" s="85"/>
    </row>
    <row r="74" spans="8:23" ht="13.5">
      <c r="H74" s="131">
        <v>51</v>
      </c>
      <c r="I74" s="132" t="s">
        <v>95</v>
      </c>
      <c r="J74" s="133">
        <v>514</v>
      </c>
      <c r="K74" s="132" t="s">
        <v>153</v>
      </c>
      <c r="L74" s="133">
        <v>51402</v>
      </c>
      <c r="M74" s="134" t="s">
        <v>1573</v>
      </c>
      <c r="O74" s="131">
        <v>33</v>
      </c>
      <c r="P74" s="132" t="s">
        <v>108</v>
      </c>
      <c r="Q74" s="133">
        <v>301</v>
      </c>
      <c r="R74" s="134" t="s">
        <v>199</v>
      </c>
      <c r="T74" s="172"/>
      <c r="U74" s="85"/>
      <c r="V74" s="85"/>
      <c r="W74" s="85"/>
    </row>
    <row r="75" spans="8:23" ht="13.5">
      <c r="H75" s="131">
        <v>51</v>
      </c>
      <c r="I75" s="132" t="s">
        <v>95</v>
      </c>
      <c r="J75" s="133">
        <v>514</v>
      </c>
      <c r="K75" s="132" t="s">
        <v>153</v>
      </c>
      <c r="L75" s="133">
        <v>51403</v>
      </c>
      <c r="M75" s="134" t="s">
        <v>1629</v>
      </c>
      <c r="O75" s="131">
        <v>33</v>
      </c>
      <c r="P75" s="132" t="s">
        <v>108</v>
      </c>
      <c r="Q75" s="133">
        <v>314</v>
      </c>
      <c r="R75" s="134" t="s">
        <v>200</v>
      </c>
      <c r="T75" s="172"/>
      <c r="U75" s="85"/>
      <c r="V75" s="85"/>
      <c r="W75" s="85"/>
    </row>
    <row r="76" spans="8:23" ht="13.5">
      <c r="H76" s="131">
        <v>51</v>
      </c>
      <c r="I76" s="132" t="s">
        <v>95</v>
      </c>
      <c r="J76" s="133">
        <v>514</v>
      </c>
      <c r="K76" s="132" t="s">
        <v>153</v>
      </c>
      <c r="L76" s="133">
        <v>51404</v>
      </c>
      <c r="M76" s="134" t="s">
        <v>1630</v>
      </c>
      <c r="O76" s="131">
        <v>33</v>
      </c>
      <c r="P76" s="132" t="s">
        <v>108</v>
      </c>
      <c r="Q76" s="133">
        <v>325</v>
      </c>
      <c r="R76" s="134" t="s">
        <v>201</v>
      </c>
      <c r="T76" s="172"/>
      <c r="U76" s="85"/>
      <c r="V76" s="85"/>
      <c r="W76" s="85"/>
    </row>
    <row r="77" spans="8:23" ht="13.5">
      <c r="H77" s="131">
        <v>51</v>
      </c>
      <c r="I77" s="132" t="s">
        <v>95</v>
      </c>
      <c r="J77" s="133">
        <v>514</v>
      </c>
      <c r="K77" s="132" t="s">
        <v>153</v>
      </c>
      <c r="L77" s="133">
        <v>51405</v>
      </c>
      <c r="M77" s="134" t="s">
        <v>1631</v>
      </c>
      <c r="O77" s="131">
        <v>33</v>
      </c>
      <c r="P77" s="132" t="s">
        <v>108</v>
      </c>
      <c r="Q77" s="133">
        <v>302</v>
      </c>
      <c r="R77" s="134" t="s">
        <v>202</v>
      </c>
      <c r="T77" s="172"/>
      <c r="U77" s="85"/>
      <c r="V77" s="85"/>
      <c r="W77" s="85"/>
    </row>
    <row r="78" spans="8:23" ht="13.5">
      <c r="H78" s="131">
        <v>51</v>
      </c>
      <c r="I78" s="132" t="s">
        <v>95</v>
      </c>
      <c r="J78" s="133">
        <v>514</v>
      </c>
      <c r="K78" s="132" t="s">
        <v>153</v>
      </c>
      <c r="L78" s="133">
        <v>51406</v>
      </c>
      <c r="M78" s="134" t="s">
        <v>1632</v>
      </c>
      <c r="O78" s="131">
        <v>33</v>
      </c>
      <c r="P78" s="132" t="s">
        <v>108</v>
      </c>
      <c r="Q78" s="133">
        <v>326</v>
      </c>
      <c r="R78" s="134" t="s">
        <v>203</v>
      </c>
      <c r="T78" s="172"/>
      <c r="U78" s="85"/>
      <c r="V78" s="85"/>
      <c r="W78" s="85"/>
    </row>
    <row r="79" spans="8:23" ht="13.5">
      <c r="H79" s="131">
        <v>51</v>
      </c>
      <c r="I79" s="132" t="s">
        <v>95</v>
      </c>
      <c r="J79" s="133">
        <v>514</v>
      </c>
      <c r="K79" s="132" t="s">
        <v>153</v>
      </c>
      <c r="L79" s="133">
        <v>51407</v>
      </c>
      <c r="M79" s="134" t="s">
        <v>1633</v>
      </c>
      <c r="O79" s="131">
        <v>34</v>
      </c>
      <c r="P79" s="132" t="s">
        <v>109</v>
      </c>
      <c r="Q79" s="133">
        <v>311</v>
      </c>
      <c r="R79" s="134" t="s">
        <v>204</v>
      </c>
      <c r="T79" s="172"/>
      <c r="U79" s="85"/>
      <c r="V79" s="85"/>
      <c r="W79" s="85"/>
    </row>
    <row r="80" spans="8:23" ht="13.5">
      <c r="H80" s="131">
        <v>51</v>
      </c>
      <c r="I80" s="132" t="s">
        <v>95</v>
      </c>
      <c r="J80" s="133">
        <v>514</v>
      </c>
      <c r="K80" s="132" t="s">
        <v>153</v>
      </c>
      <c r="L80" s="133">
        <v>51408</v>
      </c>
      <c r="M80" s="134" t="s">
        <v>1634</v>
      </c>
      <c r="O80" s="131">
        <v>34</v>
      </c>
      <c r="P80" s="132" t="s">
        <v>109</v>
      </c>
      <c r="Q80" s="133">
        <v>313</v>
      </c>
      <c r="R80" s="134" t="s">
        <v>205</v>
      </c>
      <c r="T80" s="172"/>
      <c r="U80" s="85"/>
      <c r="V80" s="85"/>
      <c r="W80" s="85"/>
    </row>
    <row r="81" spans="8:23" ht="13.5">
      <c r="H81" s="131">
        <v>51</v>
      </c>
      <c r="I81" s="132" t="s">
        <v>95</v>
      </c>
      <c r="J81" s="133">
        <v>514</v>
      </c>
      <c r="K81" s="132" t="s">
        <v>153</v>
      </c>
      <c r="L81" s="133">
        <v>51409</v>
      </c>
      <c r="M81" s="134" t="s">
        <v>1635</v>
      </c>
      <c r="O81" s="131">
        <v>34</v>
      </c>
      <c r="P81" s="132" t="s">
        <v>109</v>
      </c>
      <c r="Q81" s="133">
        <v>315</v>
      </c>
      <c r="R81" s="134" t="s">
        <v>206</v>
      </c>
      <c r="T81" s="172"/>
      <c r="U81" s="85"/>
      <c r="V81" s="85"/>
      <c r="W81" s="85"/>
    </row>
    <row r="82" spans="8:23" ht="13.5">
      <c r="H82" s="131">
        <v>51</v>
      </c>
      <c r="I82" s="132" t="s">
        <v>95</v>
      </c>
      <c r="J82" s="133">
        <v>514</v>
      </c>
      <c r="K82" s="132" t="s">
        <v>153</v>
      </c>
      <c r="L82" s="133">
        <v>51410</v>
      </c>
      <c r="M82" s="134" t="s">
        <v>1306</v>
      </c>
      <c r="O82" s="131">
        <v>13</v>
      </c>
      <c r="P82" s="132" t="s">
        <v>110</v>
      </c>
      <c r="Q82" s="133">
        <v>112</v>
      </c>
      <c r="R82" s="134" t="s">
        <v>207</v>
      </c>
      <c r="T82" s="172"/>
      <c r="U82" s="85"/>
      <c r="V82" s="85"/>
      <c r="W82" s="85"/>
    </row>
    <row r="83" spans="8:23" ht="13.5">
      <c r="H83" s="131">
        <v>51</v>
      </c>
      <c r="I83" s="132" t="s">
        <v>95</v>
      </c>
      <c r="J83" s="133">
        <v>514</v>
      </c>
      <c r="K83" s="132" t="s">
        <v>153</v>
      </c>
      <c r="L83" s="133">
        <v>51411</v>
      </c>
      <c r="M83" s="134" t="s">
        <v>1636</v>
      </c>
      <c r="O83" s="131">
        <v>13</v>
      </c>
      <c r="P83" s="132" t="s">
        <v>110</v>
      </c>
      <c r="Q83" s="133">
        <v>117</v>
      </c>
      <c r="R83" s="134" t="s">
        <v>208</v>
      </c>
      <c r="T83" s="172"/>
      <c r="U83" s="85"/>
      <c r="V83" s="85"/>
      <c r="W83" s="85"/>
    </row>
    <row r="84" spans="8:23" ht="13.5">
      <c r="H84" s="131">
        <v>51</v>
      </c>
      <c r="I84" s="132" t="s">
        <v>95</v>
      </c>
      <c r="J84" s="133">
        <v>514</v>
      </c>
      <c r="K84" s="132" t="s">
        <v>153</v>
      </c>
      <c r="L84" s="133">
        <v>51412</v>
      </c>
      <c r="M84" s="134" t="s">
        <v>1519</v>
      </c>
      <c r="O84" s="131">
        <v>13</v>
      </c>
      <c r="P84" s="132" t="s">
        <v>110</v>
      </c>
      <c r="Q84" s="133">
        <v>118</v>
      </c>
      <c r="R84" s="134" t="s">
        <v>209</v>
      </c>
      <c r="T84" s="172"/>
      <c r="U84" s="85"/>
      <c r="V84" s="85"/>
      <c r="W84" s="85"/>
    </row>
    <row r="85" spans="8:23" ht="13.5">
      <c r="H85" s="131">
        <v>51</v>
      </c>
      <c r="I85" s="132" t="s">
        <v>95</v>
      </c>
      <c r="J85" s="133">
        <v>514</v>
      </c>
      <c r="K85" s="132" t="s">
        <v>153</v>
      </c>
      <c r="L85" s="133">
        <v>51413</v>
      </c>
      <c r="M85" s="134" t="s">
        <v>1637</v>
      </c>
      <c r="O85" s="131">
        <v>43</v>
      </c>
      <c r="P85" s="132" t="s">
        <v>111</v>
      </c>
      <c r="Q85" s="133">
        <v>404</v>
      </c>
      <c r="R85" s="134" t="s">
        <v>19</v>
      </c>
      <c r="T85" s="172"/>
      <c r="U85" s="85"/>
      <c r="V85" s="85"/>
      <c r="W85" s="85"/>
    </row>
    <row r="86" spans="8:23" ht="13.5">
      <c r="H86" s="131">
        <v>51</v>
      </c>
      <c r="I86" s="132" t="s">
        <v>95</v>
      </c>
      <c r="J86" s="133">
        <v>514</v>
      </c>
      <c r="K86" s="132" t="s">
        <v>153</v>
      </c>
      <c r="L86" s="133">
        <v>51414</v>
      </c>
      <c r="M86" s="134" t="s">
        <v>1638</v>
      </c>
      <c r="O86" s="131">
        <v>43</v>
      </c>
      <c r="P86" s="132" t="s">
        <v>111</v>
      </c>
      <c r="Q86" s="133">
        <v>406</v>
      </c>
      <c r="R86" s="134" t="s">
        <v>210</v>
      </c>
      <c r="T86" s="172"/>
      <c r="U86" s="85"/>
      <c r="V86" s="85"/>
      <c r="W86" s="85"/>
    </row>
    <row r="87" spans="8:23" ht="13.5">
      <c r="H87" s="131">
        <v>51</v>
      </c>
      <c r="I87" s="132" t="s">
        <v>95</v>
      </c>
      <c r="J87" s="133">
        <v>514</v>
      </c>
      <c r="K87" s="132" t="s">
        <v>153</v>
      </c>
      <c r="L87" s="133">
        <v>51415</v>
      </c>
      <c r="M87" s="134" t="s">
        <v>1639</v>
      </c>
      <c r="O87" s="131">
        <v>43</v>
      </c>
      <c r="P87" s="132" t="s">
        <v>111</v>
      </c>
      <c r="Q87" s="133">
        <v>410</v>
      </c>
      <c r="R87" s="134" t="s">
        <v>20</v>
      </c>
      <c r="T87" s="172"/>
      <c r="U87" s="85"/>
      <c r="V87" s="85"/>
      <c r="W87" s="85"/>
    </row>
    <row r="88" spans="8:23" ht="13.5">
      <c r="H88" s="131">
        <v>51</v>
      </c>
      <c r="I88" s="132" t="s">
        <v>95</v>
      </c>
      <c r="J88" s="133">
        <v>514</v>
      </c>
      <c r="K88" s="132" t="s">
        <v>153</v>
      </c>
      <c r="L88" s="133">
        <v>51416</v>
      </c>
      <c r="M88" s="134" t="s">
        <v>1640</v>
      </c>
      <c r="O88" s="131">
        <v>43</v>
      </c>
      <c r="P88" s="132" t="s">
        <v>111</v>
      </c>
      <c r="Q88" s="133">
        <v>413</v>
      </c>
      <c r="R88" s="134" t="s">
        <v>211</v>
      </c>
      <c r="T88" s="172"/>
      <c r="U88" s="85"/>
      <c r="V88" s="85"/>
      <c r="W88" s="85"/>
    </row>
    <row r="89" spans="8:23" ht="13.5">
      <c r="H89" s="131">
        <v>51</v>
      </c>
      <c r="I89" s="132" t="s">
        <v>95</v>
      </c>
      <c r="J89" s="133">
        <v>514</v>
      </c>
      <c r="K89" s="132" t="s">
        <v>153</v>
      </c>
      <c r="L89" s="133">
        <v>51417</v>
      </c>
      <c r="M89" s="134" t="s">
        <v>1641</v>
      </c>
      <c r="O89" s="131">
        <v>43</v>
      </c>
      <c r="P89" s="132" t="s">
        <v>111</v>
      </c>
      <c r="Q89" s="133">
        <v>418</v>
      </c>
      <c r="R89" s="134" t="s">
        <v>21</v>
      </c>
      <c r="T89" s="172"/>
      <c r="U89" s="85"/>
      <c r="V89" s="85"/>
      <c r="W89" s="85"/>
    </row>
    <row r="90" spans="8:23" ht="13.5">
      <c r="H90" s="131">
        <v>51</v>
      </c>
      <c r="I90" s="132" t="s">
        <v>95</v>
      </c>
      <c r="J90" s="133">
        <v>514</v>
      </c>
      <c r="K90" s="132" t="s">
        <v>153</v>
      </c>
      <c r="L90" s="133">
        <v>51418</v>
      </c>
      <c r="M90" s="134" t="s">
        <v>1642</v>
      </c>
      <c r="O90" s="131">
        <v>64</v>
      </c>
      <c r="P90" s="132" t="s">
        <v>112</v>
      </c>
      <c r="Q90" s="133">
        <v>608</v>
      </c>
      <c r="R90" s="134" t="s">
        <v>212</v>
      </c>
      <c r="T90" s="172"/>
      <c r="U90" s="85"/>
      <c r="V90" s="85"/>
      <c r="W90" s="85"/>
    </row>
    <row r="91" spans="8:23" ht="13.5">
      <c r="H91" s="131">
        <v>51</v>
      </c>
      <c r="I91" s="132" t="s">
        <v>95</v>
      </c>
      <c r="J91" s="133">
        <v>514</v>
      </c>
      <c r="K91" s="132" t="s">
        <v>153</v>
      </c>
      <c r="L91" s="133">
        <v>51419</v>
      </c>
      <c r="M91" s="134" t="s">
        <v>1643</v>
      </c>
      <c r="O91" s="131">
        <v>64</v>
      </c>
      <c r="P91" s="132" t="s">
        <v>112</v>
      </c>
      <c r="Q91" s="133">
        <v>615</v>
      </c>
      <c r="R91" s="134" t="s">
        <v>17</v>
      </c>
      <c r="T91" s="172"/>
      <c r="U91" s="85"/>
      <c r="V91" s="85"/>
      <c r="W91" s="85"/>
    </row>
    <row r="92" spans="8:23" ht="13.5">
      <c r="H92" s="131">
        <v>51</v>
      </c>
      <c r="I92" s="132" t="s">
        <v>95</v>
      </c>
      <c r="J92" s="133">
        <v>514</v>
      </c>
      <c r="K92" s="132" t="s">
        <v>153</v>
      </c>
      <c r="L92" s="133">
        <v>51420</v>
      </c>
      <c r="M92" s="134" t="s">
        <v>1644</v>
      </c>
      <c r="O92" s="131">
        <v>64</v>
      </c>
      <c r="P92" s="132" t="s">
        <v>112</v>
      </c>
      <c r="Q92" s="133">
        <v>616</v>
      </c>
      <c r="R92" s="134" t="s">
        <v>213</v>
      </c>
      <c r="T92" s="172"/>
      <c r="U92" s="85"/>
      <c r="V92" s="85"/>
      <c r="W92" s="85"/>
    </row>
    <row r="93" spans="8:23" ht="13.5">
      <c r="H93" s="131">
        <v>51</v>
      </c>
      <c r="I93" s="132" t="s">
        <v>95</v>
      </c>
      <c r="J93" s="133">
        <v>514</v>
      </c>
      <c r="K93" s="132" t="s">
        <v>153</v>
      </c>
      <c r="L93" s="133">
        <v>51421</v>
      </c>
      <c r="M93" s="134" t="s">
        <v>1645</v>
      </c>
      <c r="O93" s="131">
        <v>64</v>
      </c>
      <c r="P93" s="132" t="s">
        <v>112</v>
      </c>
      <c r="Q93" s="133">
        <v>617</v>
      </c>
      <c r="R93" s="134" t="s">
        <v>214</v>
      </c>
      <c r="T93" s="172"/>
      <c r="U93" s="85"/>
      <c r="V93" s="85"/>
      <c r="W93" s="85"/>
    </row>
    <row r="94" spans="8:23" ht="13.5">
      <c r="H94" s="131">
        <v>51</v>
      </c>
      <c r="I94" s="132" t="s">
        <v>95</v>
      </c>
      <c r="J94" s="133">
        <v>514</v>
      </c>
      <c r="K94" s="132" t="s">
        <v>153</v>
      </c>
      <c r="L94" s="133">
        <v>51422</v>
      </c>
      <c r="M94" s="134" t="s">
        <v>1646</v>
      </c>
      <c r="O94" s="131">
        <v>64</v>
      </c>
      <c r="P94" s="132" t="s">
        <v>112</v>
      </c>
      <c r="Q94" s="133">
        <v>619</v>
      </c>
      <c r="R94" s="134" t="s">
        <v>215</v>
      </c>
      <c r="T94" s="172"/>
      <c r="U94" s="85"/>
      <c r="V94" s="85"/>
      <c r="W94" s="85"/>
    </row>
    <row r="95" spans="8:23" ht="13.5">
      <c r="H95" s="131">
        <v>51</v>
      </c>
      <c r="I95" s="132" t="s">
        <v>95</v>
      </c>
      <c r="J95" s="133">
        <v>514</v>
      </c>
      <c r="K95" s="132" t="s">
        <v>153</v>
      </c>
      <c r="L95" s="133">
        <v>51423</v>
      </c>
      <c r="M95" s="134" t="s">
        <v>1647</v>
      </c>
      <c r="O95" s="131">
        <v>22</v>
      </c>
      <c r="P95" s="132" t="s">
        <v>113</v>
      </c>
      <c r="Q95" s="133">
        <v>205</v>
      </c>
      <c r="R95" s="134" t="s">
        <v>216</v>
      </c>
      <c r="T95" s="172"/>
      <c r="U95" s="85"/>
      <c r="V95" s="85"/>
      <c r="W95" s="85"/>
    </row>
    <row r="96" spans="8:23" ht="13.5">
      <c r="H96" s="131">
        <v>51</v>
      </c>
      <c r="I96" s="132" t="s">
        <v>95</v>
      </c>
      <c r="J96" s="133">
        <v>514</v>
      </c>
      <c r="K96" s="132" t="s">
        <v>153</v>
      </c>
      <c r="L96" s="133">
        <v>51424</v>
      </c>
      <c r="M96" s="134" t="s">
        <v>1648</v>
      </c>
      <c r="O96" s="131">
        <v>22</v>
      </c>
      <c r="P96" s="132" t="s">
        <v>113</v>
      </c>
      <c r="Q96" s="133">
        <v>206</v>
      </c>
      <c r="R96" s="134" t="s">
        <v>217</v>
      </c>
      <c r="T96" s="172"/>
      <c r="U96" s="85"/>
      <c r="V96" s="85"/>
      <c r="W96" s="85"/>
    </row>
    <row r="97" spans="8:23" ht="13.5">
      <c r="H97" s="131">
        <v>51</v>
      </c>
      <c r="I97" s="132" t="s">
        <v>95</v>
      </c>
      <c r="J97" s="133">
        <v>514</v>
      </c>
      <c r="K97" s="132" t="s">
        <v>153</v>
      </c>
      <c r="L97" s="133">
        <v>51425</v>
      </c>
      <c r="M97" s="134" t="s">
        <v>1649</v>
      </c>
      <c r="O97" s="131">
        <v>22</v>
      </c>
      <c r="P97" s="132" t="s">
        <v>113</v>
      </c>
      <c r="Q97" s="133">
        <v>208</v>
      </c>
      <c r="R97" s="134" t="s">
        <v>218</v>
      </c>
      <c r="T97" s="172"/>
      <c r="U97" s="85"/>
      <c r="V97" s="85"/>
      <c r="W97" s="85"/>
    </row>
    <row r="98" spans="8:23" ht="13.5">
      <c r="H98" s="131">
        <v>51</v>
      </c>
      <c r="I98" s="132" t="s">
        <v>95</v>
      </c>
      <c r="J98" s="133">
        <v>514</v>
      </c>
      <c r="K98" s="132" t="s">
        <v>153</v>
      </c>
      <c r="L98" s="133">
        <v>51426</v>
      </c>
      <c r="M98" s="134" t="s">
        <v>1650</v>
      </c>
      <c r="O98" s="131">
        <v>22</v>
      </c>
      <c r="P98" s="132" t="s">
        <v>113</v>
      </c>
      <c r="Q98" s="133">
        <v>209</v>
      </c>
      <c r="R98" s="134" t="s">
        <v>1968</v>
      </c>
      <c r="T98" s="172"/>
      <c r="U98" s="85"/>
      <c r="V98" s="85"/>
      <c r="W98" s="85"/>
    </row>
    <row r="99" spans="8:23" ht="13.5">
      <c r="H99" s="131">
        <v>51</v>
      </c>
      <c r="I99" s="132" t="s">
        <v>95</v>
      </c>
      <c r="J99" s="133">
        <v>514</v>
      </c>
      <c r="K99" s="132" t="s">
        <v>153</v>
      </c>
      <c r="L99" s="133">
        <v>51427</v>
      </c>
      <c r="M99" s="134" t="s">
        <v>1651</v>
      </c>
      <c r="O99" s="131">
        <v>44</v>
      </c>
      <c r="P99" s="132" t="s">
        <v>114</v>
      </c>
      <c r="Q99" s="133">
        <v>405</v>
      </c>
      <c r="R99" s="134" t="s">
        <v>220</v>
      </c>
      <c r="T99" s="172"/>
      <c r="U99" s="85"/>
      <c r="V99" s="85"/>
      <c r="W99" s="85"/>
    </row>
    <row r="100" spans="8:23" ht="13.5">
      <c r="H100" s="131">
        <v>51</v>
      </c>
      <c r="I100" s="132" t="s">
        <v>95</v>
      </c>
      <c r="J100" s="133">
        <v>514</v>
      </c>
      <c r="K100" s="132" t="s">
        <v>153</v>
      </c>
      <c r="L100" s="133">
        <v>51428</v>
      </c>
      <c r="M100" s="134" t="s">
        <v>1652</v>
      </c>
      <c r="O100" s="131">
        <v>44</v>
      </c>
      <c r="P100" s="132" t="s">
        <v>114</v>
      </c>
      <c r="Q100" s="133">
        <v>407</v>
      </c>
      <c r="R100" s="134" t="s">
        <v>221</v>
      </c>
      <c r="T100" s="172"/>
      <c r="U100" s="85"/>
      <c r="V100" s="85"/>
      <c r="W100" s="85"/>
    </row>
    <row r="101" spans="8:23" ht="13.5">
      <c r="H101" s="131">
        <v>51</v>
      </c>
      <c r="I101" s="132" t="s">
        <v>95</v>
      </c>
      <c r="J101" s="133">
        <v>514</v>
      </c>
      <c r="K101" s="132" t="s">
        <v>153</v>
      </c>
      <c r="L101" s="133">
        <v>51429</v>
      </c>
      <c r="M101" s="134" t="s">
        <v>1653</v>
      </c>
      <c r="O101" s="131">
        <v>44</v>
      </c>
      <c r="P101" s="132" t="s">
        <v>114</v>
      </c>
      <c r="Q101" s="133">
        <v>408</v>
      </c>
      <c r="R101" s="134" t="s">
        <v>222</v>
      </c>
      <c r="T101" s="172"/>
      <c r="U101" s="85"/>
      <c r="V101" s="85"/>
      <c r="W101" s="85"/>
    </row>
    <row r="102" spans="8:23" ht="13.5">
      <c r="H102" s="131">
        <v>31</v>
      </c>
      <c r="I102" s="132" t="s">
        <v>96</v>
      </c>
      <c r="J102" s="133">
        <v>304</v>
      </c>
      <c r="K102" s="132" t="s">
        <v>154</v>
      </c>
      <c r="L102" s="133">
        <v>30401</v>
      </c>
      <c r="M102" s="134" t="s">
        <v>446</v>
      </c>
      <c r="O102" s="131">
        <v>44</v>
      </c>
      <c r="P102" s="132" t="s">
        <v>114</v>
      </c>
      <c r="Q102" s="133">
        <v>409</v>
      </c>
      <c r="R102" s="134" t="s">
        <v>991</v>
      </c>
    </row>
    <row r="103" spans="8:23" ht="12" customHeight="1">
      <c r="H103" s="131">
        <v>31</v>
      </c>
      <c r="I103" s="132" t="s">
        <v>96</v>
      </c>
      <c r="J103" s="133">
        <v>304</v>
      </c>
      <c r="K103" s="132" t="s">
        <v>154</v>
      </c>
      <c r="L103" s="133">
        <v>30402</v>
      </c>
      <c r="M103" s="134" t="s">
        <v>447</v>
      </c>
      <c r="O103" s="131">
        <v>44</v>
      </c>
      <c r="P103" s="132" t="s">
        <v>114</v>
      </c>
      <c r="Q103" s="133">
        <v>414</v>
      </c>
      <c r="R103" s="134" t="s">
        <v>223</v>
      </c>
      <c r="T103" s="173"/>
      <c r="U103" s="173"/>
      <c r="V103" s="173"/>
      <c r="W103" s="173"/>
    </row>
    <row r="104" spans="8:23" ht="13.5">
      <c r="H104" s="131">
        <v>31</v>
      </c>
      <c r="I104" s="132" t="s">
        <v>96</v>
      </c>
      <c r="J104" s="133">
        <v>304</v>
      </c>
      <c r="K104" s="132" t="s">
        <v>154</v>
      </c>
      <c r="L104" s="133">
        <v>30403</v>
      </c>
      <c r="M104" s="134" t="s">
        <v>448</v>
      </c>
      <c r="O104" s="131">
        <v>44</v>
      </c>
      <c r="P104" s="132" t="s">
        <v>114</v>
      </c>
      <c r="Q104" s="133">
        <v>415</v>
      </c>
      <c r="R104" s="134" t="s">
        <v>224</v>
      </c>
    </row>
    <row r="105" spans="8:23" ht="13.5">
      <c r="H105" s="131">
        <v>31</v>
      </c>
      <c r="I105" s="132" t="s">
        <v>96</v>
      </c>
      <c r="J105" s="133">
        <v>304</v>
      </c>
      <c r="K105" s="132" t="s">
        <v>154</v>
      </c>
      <c r="L105" s="133">
        <v>30404</v>
      </c>
      <c r="M105" s="134" t="s">
        <v>449</v>
      </c>
      <c r="O105" s="131">
        <v>44</v>
      </c>
      <c r="P105" s="132" t="s">
        <v>114</v>
      </c>
      <c r="Q105" s="133">
        <v>419</v>
      </c>
      <c r="R105" s="134" t="s">
        <v>2064</v>
      </c>
    </row>
    <row r="106" spans="8:23" ht="13.5">
      <c r="H106" s="131">
        <v>31</v>
      </c>
      <c r="I106" s="132" t="s">
        <v>96</v>
      </c>
      <c r="J106" s="133">
        <v>304</v>
      </c>
      <c r="K106" s="132" t="s">
        <v>154</v>
      </c>
      <c r="L106" s="133">
        <v>30405</v>
      </c>
      <c r="M106" s="134" t="s">
        <v>450</v>
      </c>
      <c r="O106" s="131">
        <v>14</v>
      </c>
      <c r="P106" s="132" t="s">
        <v>115</v>
      </c>
      <c r="Q106" s="133">
        <v>104</v>
      </c>
      <c r="R106" s="134" t="s">
        <v>5</v>
      </c>
    </row>
    <row r="107" spans="8:23" ht="13.5">
      <c r="H107" s="131">
        <v>31</v>
      </c>
      <c r="I107" s="132" t="s">
        <v>96</v>
      </c>
      <c r="J107" s="133">
        <v>304</v>
      </c>
      <c r="K107" s="132" t="s">
        <v>154</v>
      </c>
      <c r="L107" s="133">
        <v>30406</v>
      </c>
      <c r="M107" s="134" t="s">
        <v>451</v>
      </c>
      <c r="O107" s="131">
        <v>14</v>
      </c>
      <c r="P107" s="132" t="s">
        <v>115</v>
      </c>
      <c r="Q107" s="133">
        <v>109</v>
      </c>
      <c r="R107" s="134" t="s">
        <v>226</v>
      </c>
    </row>
    <row r="108" spans="8:23" ht="13.5">
      <c r="H108" s="131">
        <v>31</v>
      </c>
      <c r="I108" s="132" t="s">
        <v>96</v>
      </c>
      <c r="J108" s="133">
        <v>304</v>
      </c>
      <c r="K108" s="132" t="s">
        <v>154</v>
      </c>
      <c r="L108" s="133">
        <v>30407</v>
      </c>
      <c r="M108" s="134" t="s">
        <v>452</v>
      </c>
      <c r="O108" s="131">
        <v>14</v>
      </c>
      <c r="P108" s="132" t="s">
        <v>115</v>
      </c>
      <c r="Q108" s="133">
        <v>110</v>
      </c>
      <c r="R108" s="134" t="s">
        <v>227</v>
      </c>
    </row>
    <row r="109" spans="8:23" ht="13.5">
      <c r="H109" s="131">
        <v>31</v>
      </c>
      <c r="I109" s="132" t="s">
        <v>96</v>
      </c>
      <c r="J109" s="133">
        <v>304</v>
      </c>
      <c r="K109" s="132" t="s">
        <v>154</v>
      </c>
      <c r="L109" s="133">
        <v>30408</v>
      </c>
      <c r="M109" s="134" t="s">
        <v>453</v>
      </c>
      <c r="O109" s="131">
        <v>14</v>
      </c>
      <c r="P109" s="132" t="s">
        <v>115</v>
      </c>
      <c r="Q109" s="133">
        <v>111</v>
      </c>
      <c r="R109" s="134" t="s">
        <v>228</v>
      </c>
    </row>
    <row r="110" spans="8:23" ht="13.5">
      <c r="H110" s="131">
        <v>31</v>
      </c>
      <c r="I110" s="132" t="s">
        <v>96</v>
      </c>
      <c r="J110" s="133">
        <v>304</v>
      </c>
      <c r="K110" s="132" t="s">
        <v>154</v>
      </c>
      <c r="L110" s="133">
        <v>30409</v>
      </c>
      <c r="M110" s="134" t="s">
        <v>454</v>
      </c>
      <c r="O110" s="131">
        <v>14</v>
      </c>
      <c r="P110" s="132" t="s">
        <v>115</v>
      </c>
      <c r="Q110" s="133">
        <v>113</v>
      </c>
      <c r="R110" s="134" t="s">
        <v>229</v>
      </c>
    </row>
    <row r="111" spans="8:23" ht="13.5">
      <c r="H111" s="131">
        <v>31</v>
      </c>
      <c r="I111" s="132" t="s">
        <v>96</v>
      </c>
      <c r="J111" s="133">
        <v>304</v>
      </c>
      <c r="K111" s="132" t="s">
        <v>154</v>
      </c>
      <c r="L111" s="133">
        <v>30410</v>
      </c>
      <c r="M111" s="134" t="s">
        <v>455</v>
      </c>
      <c r="O111" s="131">
        <v>14</v>
      </c>
      <c r="P111" s="132" t="s">
        <v>115</v>
      </c>
      <c r="Q111" s="133">
        <v>114</v>
      </c>
      <c r="R111" s="134" t="s">
        <v>230</v>
      </c>
    </row>
    <row r="112" spans="8:23" ht="13.5">
      <c r="H112" s="131">
        <v>31</v>
      </c>
      <c r="I112" s="132" t="s">
        <v>96</v>
      </c>
      <c r="J112" s="133">
        <v>304</v>
      </c>
      <c r="K112" s="132" t="s">
        <v>154</v>
      </c>
      <c r="L112" s="133">
        <v>30411</v>
      </c>
      <c r="M112" s="134" t="s">
        <v>456</v>
      </c>
      <c r="O112" s="131">
        <v>14</v>
      </c>
      <c r="P112" s="132" t="s">
        <v>115</v>
      </c>
      <c r="Q112" s="133">
        <v>120</v>
      </c>
      <c r="R112" s="134" t="s">
        <v>231</v>
      </c>
    </row>
    <row r="113" spans="8:18" ht="13.5">
      <c r="H113" s="131">
        <v>31</v>
      </c>
      <c r="I113" s="132" t="s">
        <v>96</v>
      </c>
      <c r="J113" s="133">
        <v>304</v>
      </c>
      <c r="K113" s="132" t="s">
        <v>154</v>
      </c>
      <c r="L113" s="133">
        <v>30412</v>
      </c>
      <c r="M113" s="134" t="s">
        <v>457</v>
      </c>
      <c r="O113" s="131">
        <v>36</v>
      </c>
      <c r="P113" s="132" t="s">
        <v>2056</v>
      </c>
      <c r="Q113" s="133">
        <v>312</v>
      </c>
      <c r="R113" s="134" t="s">
        <v>232</v>
      </c>
    </row>
    <row r="114" spans="8:18" ht="13.5">
      <c r="H114" s="131">
        <v>31</v>
      </c>
      <c r="I114" s="132" t="s">
        <v>96</v>
      </c>
      <c r="J114" s="133">
        <v>304</v>
      </c>
      <c r="K114" s="132" t="s">
        <v>154</v>
      </c>
      <c r="L114" s="133">
        <v>30413</v>
      </c>
      <c r="M114" s="134" t="s">
        <v>458</v>
      </c>
      <c r="O114" s="131">
        <v>36</v>
      </c>
      <c r="P114" s="132" t="s">
        <v>2056</v>
      </c>
      <c r="Q114" s="133">
        <v>317</v>
      </c>
      <c r="R114" s="134" t="s">
        <v>235</v>
      </c>
    </row>
    <row r="115" spans="8:18" ht="13.5">
      <c r="H115" s="131">
        <v>31</v>
      </c>
      <c r="I115" s="132" t="s">
        <v>96</v>
      </c>
      <c r="J115" s="133">
        <v>306</v>
      </c>
      <c r="K115" s="132" t="s">
        <v>155</v>
      </c>
      <c r="L115" s="133">
        <v>30601</v>
      </c>
      <c r="M115" s="134" t="s">
        <v>576</v>
      </c>
      <c r="O115" s="139">
        <v>36</v>
      </c>
      <c r="P115" s="140" t="s">
        <v>2056</v>
      </c>
      <c r="Q115" s="141">
        <v>319</v>
      </c>
      <c r="R115" s="142" t="s">
        <v>2055</v>
      </c>
    </row>
    <row r="116" spans="8:18" ht="13.5">
      <c r="H116" s="131">
        <v>31</v>
      </c>
      <c r="I116" s="132" t="s">
        <v>96</v>
      </c>
      <c r="J116" s="133">
        <v>306</v>
      </c>
      <c r="K116" s="132" t="s">
        <v>155</v>
      </c>
      <c r="L116" s="133">
        <v>30602</v>
      </c>
      <c r="M116" s="134" t="s">
        <v>577</v>
      </c>
    </row>
    <row r="117" spans="8:18" ht="13.5">
      <c r="H117" s="131">
        <v>31</v>
      </c>
      <c r="I117" s="132" t="s">
        <v>96</v>
      </c>
      <c r="J117" s="133">
        <v>306</v>
      </c>
      <c r="K117" s="132" t="s">
        <v>155</v>
      </c>
      <c r="L117" s="133">
        <v>30603</v>
      </c>
      <c r="M117" s="134" t="s">
        <v>578</v>
      </c>
    </row>
    <row r="118" spans="8:18" ht="13.5">
      <c r="H118" s="131">
        <v>31</v>
      </c>
      <c r="I118" s="132" t="s">
        <v>96</v>
      </c>
      <c r="J118" s="133">
        <v>306</v>
      </c>
      <c r="K118" s="132" t="s">
        <v>155</v>
      </c>
      <c r="L118" s="133">
        <v>30604</v>
      </c>
      <c r="M118" s="134" t="s">
        <v>579</v>
      </c>
    </row>
    <row r="119" spans="8:18" ht="13.5">
      <c r="H119" s="131">
        <v>31</v>
      </c>
      <c r="I119" s="132" t="s">
        <v>96</v>
      </c>
      <c r="J119" s="133">
        <v>306</v>
      </c>
      <c r="K119" s="132" t="s">
        <v>155</v>
      </c>
      <c r="L119" s="133">
        <v>30605</v>
      </c>
      <c r="M119" s="134" t="s">
        <v>580</v>
      </c>
    </row>
    <row r="120" spans="8:18" ht="13.5">
      <c r="H120" s="131">
        <v>31</v>
      </c>
      <c r="I120" s="132" t="s">
        <v>96</v>
      </c>
      <c r="J120" s="133">
        <v>306</v>
      </c>
      <c r="K120" s="132" t="s">
        <v>155</v>
      </c>
      <c r="L120" s="133">
        <v>30606</v>
      </c>
      <c r="M120" s="134" t="s">
        <v>542</v>
      </c>
    </row>
    <row r="121" spans="8:18" ht="13.5">
      <c r="H121" s="131">
        <v>31</v>
      </c>
      <c r="I121" s="132" t="s">
        <v>96</v>
      </c>
      <c r="J121" s="133">
        <v>306</v>
      </c>
      <c r="K121" s="132" t="s">
        <v>155</v>
      </c>
      <c r="L121" s="133">
        <v>30607</v>
      </c>
      <c r="M121" s="134" t="s">
        <v>581</v>
      </c>
    </row>
    <row r="122" spans="8:18" ht="13.5">
      <c r="H122" s="131">
        <v>31</v>
      </c>
      <c r="I122" s="132" t="s">
        <v>96</v>
      </c>
      <c r="J122" s="133">
        <v>306</v>
      </c>
      <c r="K122" s="132" t="s">
        <v>155</v>
      </c>
      <c r="L122" s="133">
        <v>30608</v>
      </c>
      <c r="M122" s="134" t="s">
        <v>582</v>
      </c>
    </row>
    <row r="123" spans="8:18" ht="13.5">
      <c r="H123" s="131">
        <v>31</v>
      </c>
      <c r="I123" s="132" t="s">
        <v>96</v>
      </c>
      <c r="J123" s="133">
        <v>306</v>
      </c>
      <c r="K123" s="132" t="s">
        <v>155</v>
      </c>
      <c r="L123" s="133">
        <v>30609</v>
      </c>
      <c r="M123" s="134" t="s">
        <v>583</v>
      </c>
    </row>
    <row r="124" spans="8:18" ht="13.5">
      <c r="H124" s="131">
        <v>31</v>
      </c>
      <c r="I124" s="132" t="s">
        <v>96</v>
      </c>
      <c r="J124" s="133">
        <v>306</v>
      </c>
      <c r="K124" s="132" t="s">
        <v>155</v>
      </c>
      <c r="L124" s="133">
        <v>30610</v>
      </c>
      <c r="M124" s="134" t="s">
        <v>584</v>
      </c>
    </row>
    <row r="125" spans="8:18" ht="13.5">
      <c r="H125" s="131">
        <v>31</v>
      </c>
      <c r="I125" s="132" t="s">
        <v>96</v>
      </c>
      <c r="J125" s="133">
        <v>306</v>
      </c>
      <c r="K125" s="132" t="s">
        <v>155</v>
      </c>
      <c r="L125" s="133">
        <v>30611</v>
      </c>
      <c r="M125" s="134" t="s">
        <v>585</v>
      </c>
    </row>
    <row r="126" spans="8:18" ht="13.5">
      <c r="H126" s="131">
        <v>31</v>
      </c>
      <c r="I126" s="132" t="s">
        <v>96</v>
      </c>
      <c r="J126" s="133">
        <v>306</v>
      </c>
      <c r="K126" s="132" t="s">
        <v>155</v>
      </c>
      <c r="L126" s="133">
        <v>30612</v>
      </c>
      <c r="M126" s="134" t="s">
        <v>586</v>
      </c>
    </row>
    <row r="127" spans="8:18" ht="13.5">
      <c r="H127" s="131">
        <v>31</v>
      </c>
      <c r="I127" s="132" t="s">
        <v>96</v>
      </c>
      <c r="J127" s="133">
        <v>306</v>
      </c>
      <c r="K127" s="132" t="s">
        <v>155</v>
      </c>
      <c r="L127" s="133">
        <v>30613</v>
      </c>
      <c r="M127" s="134" t="s">
        <v>587</v>
      </c>
    </row>
    <row r="128" spans="8:18" ht="13.5">
      <c r="H128" s="131">
        <v>31</v>
      </c>
      <c r="I128" s="132" t="s">
        <v>96</v>
      </c>
      <c r="J128" s="133">
        <v>306</v>
      </c>
      <c r="K128" s="132" t="s">
        <v>155</v>
      </c>
      <c r="L128" s="133">
        <v>30614</v>
      </c>
      <c r="M128" s="134" t="s">
        <v>588</v>
      </c>
    </row>
    <row r="129" spans="8:13" ht="13.5">
      <c r="H129" s="131">
        <v>31</v>
      </c>
      <c r="I129" s="132" t="s">
        <v>96</v>
      </c>
      <c r="J129" s="133">
        <v>306</v>
      </c>
      <c r="K129" s="132" t="s">
        <v>155</v>
      </c>
      <c r="L129" s="133">
        <v>30615</v>
      </c>
      <c r="M129" s="134" t="s">
        <v>589</v>
      </c>
    </row>
    <row r="130" spans="8:13" ht="13.5">
      <c r="H130" s="131">
        <v>31</v>
      </c>
      <c r="I130" s="132" t="s">
        <v>96</v>
      </c>
      <c r="J130" s="133">
        <v>306</v>
      </c>
      <c r="K130" s="132" t="s">
        <v>155</v>
      </c>
      <c r="L130" s="133">
        <v>30616</v>
      </c>
      <c r="M130" s="134" t="s">
        <v>590</v>
      </c>
    </row>
    <row r="131" spans="8:13" ht="13.5">
      <c r="H131" s="131">
        <v>31</v>
      </c>
      <c r="I131" s="132" t="s">
        <v>96</v>
      </c>
      <c r="J131" s="133">
        <v>306</v>
      </c>
      <c r="K131" s="132" t="s">
        <v>155</v>
      </c>
      <c r="L131" s="133">
        <v>30617</v>
      </c>
      <c r="M131" s="134" t="s">
        <v>591</v>
      </c>
    </row>
    <row r="132" spans="8:13" ht="13.5">
      <c r="H132" s="131">
        <v>31</v>
      </c>
      <c r="I132" s="132" t="s">
        <v>96</v>
      </c>
      <c r="J132" s="133">
        <v>306</v>
      </c>
      <c r="K132" s="132" t="s">
        <v>155</v>
      </c>
      <c r="L132" s="133">
        <v>30618</v>
      </c>
      <c r="M132" s="134" t="s">
        <v>592</v>
      </c>
    </row>
    <row r="133" spans="8:13" ht="13.5">
      <c r="H133" s="131">
        <v>31</v>
      </c>
      <c r="I133" s="132" t="s">
        <v>96</v>
      </c>
      <c r="J133" s="133">
        <v>306</v>
      </c>
      <c r="K133" s="132" t="s">
        <v>155</v>
      </c>
      <c r="L133" s="133">
        <v>30619</v>
      </c>
      <c r="M133" s="134" t="s">
        <v>593</v>
      </c>
    </row>
    <row r="134" spans="8:13" ht="13.5">
      <c r="H134" s="131">
        <v>31</v>
      </c>
      <c r="I134" s="132" t="s">
        <v>96</v>
      </c>
      <c r="J134" s="133">
        <v>306</v>
      </c>
      <c r="K134" s="132" t="s">
        <v>155</v>
      </c>
      <c r="L134" s="133">
        <v>30620</v>
      </c>
      <c r="M134" s="134" t="s">
        <v>594</v>
      </c>
    </row>
    <row r="135" spans="8:13" ht="13.5">
      <c r="H135" s="131">
        <v>31</v>
      </c>
      <c r="I135" s="132" t="s">
        <v>96</v>
      </c>
      <c r="J135" s="133">
        <v>306</v>
      </c>
      <c r="K135" s="132" t="s">
        <v>155</v>
      </c>
      <c r="L135" s="133">
        <v>30621</v>
      </c>
      <c r="M135" s="134" t="s">
        <v>595</v>
      </c>
    </row>
    <row r="136" spans="8:13" ht="13.5">
      <c r="H136" s="131">
        <v>31</v>
      </c>
      <c r="I136" s="132" t="s">
        <v>96</v>
      </c>
      <c r="J136" s="133">
        <v>306</v>
      </c>
      <c r="K136" s="132" t="s">
        <v>155</v>
      </c>
      <c r="L136" s="133">
        <v>30622</v>
      </c>
      <c r="M136" s="134" t="s">
        <v>596</v>
      </c>
    </row>
    <row r="137" spans="8:13" ht="13.5">
      <c r="H137" s="131">
        <v>31</v>
      </c>
      <c r="I137" s="132" t="s">
        <v>96</v>
      </c>
      <c r="J137" s="133">
        <v>306</v>
      </c>
      <c r="K137" s="132" t="s">
        <v>155</v>
      </c>
      <c r="L137" s="133">
        <v>30623</v>
      </c>
      <c r="M137" s="134" t="s">
        <v>597</v>
      </c>
    </row>
    <row r="138" spans="8:13" ht="13.5">
      <c r="H138" s="131">
        <v>31</v>
      </c>
      <c r="I138" s="132" t="s">
        <v>96</v>
      </c>
      <c r="J138" s="133">
        <v>306</v>
      </c>
      <c r="K138" s="132" t="s">
        <v>155</v>
      </c>
      <c r="L138" s="133">
        <v>30624</v>
      </c>
      <c r="M138" s="134" t="s">
        <v>598</v>
      </c>
    </row>
    <row r="139" spans="8:13" ht="13.5">
      <c r="H139" s="131">
        <v>31</v>
      </c>
      <c r="I139" s="132" t="s">
        <v>96</v>
      </c>
      <c r="J139" s="133">
        <v>306</v>
      </c>
      <c r="K139" s="132" t="s">
        <v>155</v>
      </c>
      <c r="L139" s="133">
        <v>30625</v>
      </c>
      <c r="M139" s="134" t="s">
        <v>599</v>
      </c>
    </row>
    <row r="140" spans="8:13" ht="13.5">
      <c r="H140" s="131">
        <v>31</v>
      </c>
      <c r="I140" s="132" t="s">
        <v>96</v>
      </c>
      <c r="J140" s="133">
        <v>306</v>
      </c>
      <c r="K140" s="132" t="s">
        <v>155</v>
      </c>
      <c r="L140" s="133">
        <v>30626</v>
      </c>
      <c r="M140" s="134" t="s">
        <v>600</v>
      </c>
    </row>
    <row r="141" spans="8:13" ht="13.5">
      <c r="H141" s="131">
        <v>31</v>
      </c>
      <c r="I141" s="132" t="s">
        <v>96</v>
      </c>
      <c r="J141" s="133">
        <v>306</v>
      </c>
      <c r="K141" s="132" t="s">
        <v>155</v>
      </c>
      <c r="L141" s="133">
        <v>30627</v>
      </c>
      <c r="M141" s="134" t="s">
        <v>601</v>
      </c>
    </row>
    <row r="142" spans="8:13" ht="13.5">
      <c r="H142" s="131">
        <v>31</v>
      </c>
      <c r="I142" s="132" t="s">
        <v>96</v>
      </c>
      <c r="J142" s="133">
        <v>306</v>
      </c>
      <c r="K142" s="132" t="s">
        <v>155</v>
      </c>
      <c r="L142" s="133">
        <v>30628</v>
      </c>
      <c r="M142" s="134" t="s">
        <v>602</v>
      </c>
    </row>
    <row r="143" spans="8:13" ht="13.5">
      <c r="H143" s="131">
        <v>31</v>
      </c>
      <c r="I143" s="132" t="s">
        <v>96</v>
      </c>
      <c r="J143" s="133">
        <v>308</v>
      </c>
      <c r="K143" s="132" t="s">
        <v>156</v>
      </c>
      <c r="L143" s="133">
        <v>30801</v>
      </c>
      <c r="M143" s="134" t="s">
        <v>1136</v>
      </c>
    </row>
    <row r="144" spans="8:13" ht="13.5">
      <c r="H144" s="131">
        <v>31</v>
      </c>
      <c r="I144" s="132" t="s">
        <v>96</v>
      </c>
      <c r="J144" s="133">
        <v>308</v>
      </c>
      <c r="K144" s="132" t="s">
        <v>156</v>
      </c>
      <c r="L144" s="133">
        <v>30802</v>
      </c>
      <c r="M144" s="134" t="s">
        <v>1137</v>
      </c>
    </row>
    <row r="145" spans="8:13" ht="13.5">
      <c r="H145" s="131">
        <v>31</v>
      </c>
      <c r="I145" s="132" t="s">
        <v>96</v>
      </c>
      <c r="J145" s="133">
        <v>308</v>
      </c>
      <c r="K145" s="132" t="s">
        <v>156</v>
      </c>
      <c r="L145" s="133">
        <v>30803</v>
      </c>
      <c r="M145" s="134" t="s">
        <v>1138</v>
      </c>
    </row>
    <row r="146" spans="8:13" ht="13.5">
      <c r="H146" s="131">
        <v>31</v>
      </c>
      <c r="I146" s="132" t="s">
        <v>96</v>
      </c>
      <c r="J146" s="133">
        <v>308</v>
      </c>
      <c r="K146" s="132" t="s">
        <v>156</v>
      </c>
      <c r="L146" s="133">
        <v>30804</v>
      </c>
      <c r="M146" s="134" t="s">
        <v>1139</v>
      </c>
    </row>
    <row r="147" spans="8:13" ht="13.5">
      <c r="H147" s="131">
        <v>31</v>
      </c>
      <c r="I147" s="132" t="s">
        <v>96</v>
      </c>
      <c r="J147" s="133">
        <v>308</v>
      </c>
      <c r="K147" s="132" t="s">
        <v>156</v>
      </c>
      <c r="L147" s="133">
        <v>30805</v>
      </c>
      <c r="M147" s="134" t="s">
        <v>1140</v>
      </c>
    </row>
    <row r="148" spans="8:13" ht="13.5">
      <c r="H148" s="131">
        <v>31</v>
      </c>
      <c r="I148" s="132" t="s">
        <v>96</v>
      </c>
      <c r="J148" s="133">
        <v>308</v>
      </c>
      <c r="K148" s="132" t="s">
        <v>156</v>
      </c>
      <c r="L148" s="133">
        <v>30806</v>
      </c>
      <c r="M148" s="134" t="s">
        <v>1141</v>
      </c>
    </row>
    <row r="149" spans="8:13" ht="13.5">
      <c r="H149" s="131">
        <v>31</v>
      </c>
      <c r="I149" s="132" t="s">
        <v>96</v>
      </c>
      <c r="J149" s="133">
        <v>308</v>
      </c>
      <c r="K149" s="132" t="s">
        <v>156</v>
      </c>
      <c r="L149" s="133">
        <v>30807</v>
      </c>
      <c r="M149" s="134" t="s">
        <v>1142</v>
      </c>
    </row>
    <row r="150" spans="8:13" ht="13.5">
      <c r="H150" s="131">
        <v>31</v>
      </c>
      <c r="I150" s="132" t="s">
        <v>96</v>
      </c>
      <c r="J150" s="133">
        <v>308</v>
      </c>
      <c r="K150" s="132" t="s">
        <v>156</v>
      </c>
      <c r="L150" s="133">
        <v>30808</v>
      </c>
      <c r="M150" s="134" t="s">
        <v>1143</v>
      </c>
    </row>
    <row r="151" spans="8:13" ht="13.5">
      <c r="H151" s="131">
        <v>31</v>
      </c>
      <c r="I151" s="132" t="s">
        <v>96</v>
      </c>
      <c r="J151" s="133">
        <v>308</v>
      </c>
      <c r="K151" s="132" t="s">
        <v>156</v>
      </c>
      <c r="L151" s="133">
        <v>30809</v>
      </c>
      <c r="M151" s="134" t="s">
        <v>1144</v>
      </c>
    </row>
    <row r="152" spans="8:13" ht="13.5">
      <c r="H152" s="131">
        <v>31</v>
      </c>
      <c r="I152" s="132" t="s">
        <v>96</v>
      </c>
      <c r="J152" s="133">
        <v>308</v>
      </c>
      <c r="K152" s="132" t="s">
        <v>156</v>
      </c>
      <c r="L152" s="133">
        <v>30810</v>
      </c>
      <c r="M152" s="134" t="s">
        <v>1145</v>
      </c>
    </row>
    <row r="153" spans="8:13" ht="13.5">
      <c r="H153" s="131">
        <v>31</v>
      </c>
      <c r="I153" s="132" t="s">
        <v>96</v>
      </c>
      <c r="J153" s="133">
        <v>308</v>
      </c>
      <c r="K153" s="132" t="s">
        <v>156</v>
      </c>
      <c r="L153" s="133">
        <v>30811</v>
      </c>
      <c r="M153" s="134" t="s">
        <v>1146</v>
      </c>
    </row>
    <row r="154" spans="8:13" ht="13.5">
      <c r="H154" s="131">
        <v>31</v>
      </c>
      <c r="I154" s="132" t="s">
        <v>96</v>
      </c>
      <c r="J154" s="133">
        <v>308</v>
      </c>
      <c r="K154" s="132" t="s">
        <v>156</v>
      </c>
      <c r="L154" s="133">
        <v>30812</v>
      </c>
      <c r="M154" s="134" t="s">
        <v>1147</v>
      </c>
    </row>
    <row r="155" spans="8:13" ht="13.5">
      <c r="H155" s="131">
        <v>31</v>
      </c>
      <c r="I155" s="132" t="s">
        <v>96</v>
      </c>
      <c r="J155" s="133">
        <v>308</v>
      </c>
      <c r="K155" s="132" t="s">
        <v>156</v>
      </c>
      <c r="L155" s="133">
        <v>30813</v>
      </c>
      <c r="M155" s="134" t="s">
        <v>1183</v>
      </c>
    </row>
    <row r="156" spans="8:13" ht="13.5">
      <c r="H156" s="131">
        <v>31</v>
      </c>
      <c r="I156" s="132" t="s">
        <v>96</v>
      </c>
      <c r="J156" s="133">
        <v>308</v>
      </c>
      <c r="K156" s="132" t="s">
        <v>156</v>
      </c>
      <c r="L156" s="133">
        <v>30814</v>
      </c>
      <c r="M156" s="134" t="s">
        <v>1148</v>
      </c>
    </row>
    <row r="157" spans="8:13" ht="13.5">
      <c r="H157" s="131">
        <v>31</v>
      </c>
      <c r="I157" s="132" t="s">
        <v>96</v>
      </c>
      <c r="J157" s="133">
        <v>308</v>
      </c>
      <c r="K157" s="132" t="s">
        <v>156</v>
      </c>
      <c r="L157" s="133">
        <v>30815</v>
      </c>
      <c r="M157" s="134" t="s">
        <v>1149</v>
      </c>
    </row>
    <row r="158" spans="8:13" ht="13.5">
      <c r="H158" s="131">
        <v>31</v>
      </c>
      <c r="I158" s="132" t="s">
        <v>96</v>
      </c>
      <c r="J158" s="133">
        <v>308</v>
      </c>
      <c r="K158" s="132" t="s">
        <v>156</v>
      </c>
      <c r="L158" s="133">
        <v>30816</v>
      </c>
      <c r="M158" s="134" t="s">
        <v>1150</v>
      </c>
    </row>
    <row r="159" spans="8:13" ht="13.5">
      <c r="H159" s="131">
        <v>31</v>
      </c>
      <c r="I159" s="132" t="s">
        <v>96</v>
      </c>
      <c r="J159" s="133">
        <v>308</v>
      </c>
      <c r="K159" s="132" t="s">
        <v>156</v>
      </c>
      <c r="L159" s="133">
        <v>30817</v>
      </c>
      <c r="M159" s="134" t="s">
        <v>1151</v>
      </c>
    </row>
    <row r="160" spans="8:13" ht="13.5">
      <c r="H160" s="131">
        <v>31</v>
      </c>
      <c r="I160" s="132" t="s">
        <v>96</v>
      </c>
      <c r="J160" s="133">
        <v>308</v>
      </c>
      <c r="K160" s="132" t="s">
        <v>156</v>
      </c>
      <c r="L160" s="133">
        <v>30818</v>
      </c>
      <c r="M160" s="134" t="s">
        <v>1152</v>
      </c>
    </row>
    <row r="161" spans="8:13" ht="13.5">
      <c r="H161" s="131">
        <v>31</v>
      </c>
      <c r="I161" s="132" t="s">
        <v>96</v>
      </c>
      <c r="J161" s="133">
        <v>308</v>
      </c>
      <c r="K161" s="132" t="s">
        <v>156</v>
      </c>
      <c r="L161" s="133">
        <v>30819</v>
      </c>
      <c r="M161" s="134" t="s">
        <v>1153</v>
      </c>
    </row>
    <row r="162" spans="8:13" ht="13.5">
      <c r="H162" s="131">
        <v>31</v>
      </c>
      <c r="I162" s="132" t="s">
        <v>96</v>
      </c>
      <c r="J162" s="133">
        <v>308</v>
      </c>
      <c r="K162" s="132" t="s">
        <v>156</v>
      </c>
      <c r="L162" s="133">
        <v>30820</v>
      </c>
      <c r="M162" s="134" t="s">
        <v>1154</v>
      </c>
    </row>
    <row r="163" spans="8:13" ht="13.5">
      <c r="H163" s="131">
        <v>31</v>
      </c>
      <c r="I163" s="132" t="s">
        <v>96</v>
      </c>
      <c r="J163" s="133">
        <v>308</v>
      </c>
      <c r="K163" s="132" t="s">
        <v>156</v>
      </c>
      <c r="L163" s="133">
        <v>30821</v>
      </c>
      <c r="M163" s="134" t="s">
        <v>1155</v>
      </c>
    </row>
    <row r="164" spans="8:13" ht="13.5">
      <c r="H164" s="131">
        <v>31</v>
      </c>
      <c r="I164" s="132" t="s">
        <v>96</v>
      </c>
      <c r="J164" s="133">
        <v>308</v>
      </c>
      <c r="K164" s="132" t="s">
        <v>156</v>
      </c>
      <c r="L164" s="133">
        <v>30822</v>
      </c>
      <c r="M164" s="134" t="s">
        <v>1156</v>
      </c>
    </row>
    <row r="165" spans="8:13" ht="13.5">
      <c r="H165" s="131">
        <v>31</v>
      </c>
      <c r="I165" s="132" t="s">
        <v>96</v>
      </c>
      <c r="J165" s="133">
        <v>308</v>
      </c>
      <c r="K165" s="132" t="s">
        <v>156</v>
      </c>
      <c r="L165" s="133">
        <v>30823</v>
      </c>
      <c r="M165" s="134" t="s">
        <v>1157</v>
      </c>
    </row>
    <row r="166" spans="8:13" ht="13.5">
      <c r="H166" s="131">
        <v>31</v>
      </c>
      <c r="I166" s="132" t="s">
        <v>96</v>
      </c>
      <c r="J166" s="133">
        <v>308</v>
      </c>
      <c r="K166" s="132" t="s">
        <v>156</v>
      </c>
      <c r="L166" s="133">
        <v>30824</v>
      </c>
      <c r="M166" s="134" t="s">
        <v>1158</v>
      </c>
    </row>
    <row r="167" spans="8:13" ht="13.5">
      <c r="H167" s="131">
        <v>31</v>
      </c>
      <c r="I167" s="132" t="s">
        <v>96</v>
      </c>
      <c r="J167" s="133">
        <v>308</v>
      </c>
      <c r="K167" s="132" t="s">
        <v>156</v>
      </c>
      <c r="L167" s="133">
        <v>30825</v>
      </c>
      <c r="M167" s="134" t="s">
        <v>1159</v>
      </c>
    </row>
    <row r="168" spans="8:13" ht="13.5">
      <c r="H168" s="131">
        <v>31</v>
      </c>
      <c r="I168" s="132" t="s">
        <v>96</v>
      </c>
      <c r="J168" s="133">
        <v>308</v>
      </c>
      <c r="K168" s="132" t="s">
        <v>156</v>
      </c>
      <c r="L168" s="133">
        <v>30826</v>
      </c>
      <c r="M168" s="134" t="s">
        <v>1160</v>
      </c>
    </row>
    <row r="169" spans="8:13" ht="13.5">
      <c r="H169" s="131">
        <v>31</v>
      </c>
      <c r="I169" s="132" t="s">
        <v>96</v>
      </c>
      <c r="J169" s="133">
        <v>308</v>
      </c>
      <c r="K169" s="132" t="s">
        <v>156</v>
      </c>
      <c r="L169" s="133">
        <v>30827</v>
      </c>
      <c r="M169" s="134" t="s">
        <v>1161</v>
      </c>
    </row>
    <row r="170" spans="8:13" ht="13.5">
      <c r="H170" s="131">
        <v>31</v>
      </c>
      <c r="I170" s="132" t="s">
        <v>96</v>
      </c>
      <c r="J170" s="133">
        <v>308</v>
      </c>
      <c r="K170" s="132" t="s">
        <v>156</v>
      </c>
      <c r="L170" s="133">
        <v>30828</v>
      </c>
      <c r="M170" s="134" t="s">
        <v>1162</v>
      </c>
    </row>
    <row r="171" spans="8:13" ht="13.5">
      <c r="H171" s="131">
        <v>31</v>
      </c>
      <c r="I171" s="132" t="s">
        <v>96</v>
      </c>
      <c r="J171" s="133">
        <v>323</v>
      </c>
      <c r="K171" s="132" t="s">
        <v>157</v>
      </c>
      <c r="L171" s="133">
        <v>32301</v>
      </c>
      <c r="M171" s="134" t="s">
        <v>1455</v>
      </c>
    </row>
    <row r="172" spans="8:13" ht="13.5">
      <c r="H172" s="131">
        <v>31</v>
      </c>
      <c r="I172" s="132" t="s">
        <v>96</v>
      </c>
      <c r="J172" s="133">
        <v>323</v>
      </c>
      <c r="K172" s="132" t="s">
        <v>157</v>
      </c>
      <c r="L172" s="133">
        <v>32302</v>
      </c>
      <c r="M172" s="134" t="s">
        <v>1456</v>
      </c>
    </row>
    <row r="173" spans="8:13" ht="13.5">
      <c r="H173" s="131">
        <v>31</v>
      </c>
      <c r="I173" s="132" t="s">
        <v>96</v>
      </c>
      <c r="J173" s="133">
        <v>323</v>
      </c>
      <c r="K173" s="132" t="s">
        <v>157</v>
      </c>
      <c r="L173" s="133">
        <v>32303</v>
      </c>
      <c r="M173" s="134" t="s">
        <v>1457</v>
      </c>
    </row>
    <row r="174" spans="8:13" ht="13.5">
      <c r="H174" s="131">
        <v>31</v>
      </c>
      <c r="I174" s="132" t="s">
        <v>96</v>
      </c>
      <c r="J174" s="133">
        <v>323</v>
      </c>
      <c r="K174" s="132" t="s">
        <v>157</v>
      </c>
      <c r="L174" s="133">
        <v>32304</v>
      </c>
      <c r="M174" s="134" t="s">
        <v>1458</v>
      </c>
    </row>
    <row r="175" spans="8:13" ht="13.5">
      <c r="H175" s="131">
        <v>31</v>
      </c>
      <c r="I175" s="132" t="s">
        <v>96</v>
      </c>
      <c r="J175" s="133">
        <v>323</v>
      </c>
      <c r="K175" s="132" t="s">
        <v>157</v>
      </c>
      <c r="L175" s="133">
        <v>32305</v>
      </c>
      <c r="M175" s="134" t="s">
        <v>1459</v>
      </c>
    </row>
    <row r="176" spans="8:13" ht="13.5">
      <c r="H176" s="131">
        <v>31</v>
      </c>
      <c r="I176" s="132" t="s">
        <v>96</v>
      </c>
      <c r="J176" s="133">
        <v>323</v>
      </c>
      <c r="K176" s="132" t="s">
        <v>157</v>
      </c>
      <c r="L176" s="133">
        <v>32306</v>
      </c>
      <c r="M176" s="134" t="s">
        <v>1460</v>
      </c>
    </row>
    <row r="177" spans="8:13" ht="13.5">
      <c r="H177" s="131">
        <v>31</v>
      </c>
      <c r="I177" s="132" t="s">
        <v>96</v>
      </c>
      <c r="J177" s="133">
        <v>323</v>
      </c>
      <c r="K177" s="132" t="s">
        <v>157</v>
      </c>
      <c r="L177" s="133">
        <v>32307</v>
      </c>
      <c r="M177" s="134" t="s">
        <v>1461</v>
      </c>
    </row>
    <row r="178" spans="8:13" ht="13.5">
      <c r="H178" s="131">
        <v>31</v>
      </c>
      <c r="I178" s="132" t="s">
        <v>96</v>
      </c>
      <c r="J178" s="133">
        <v>323</v>
      </c>
      <c r="K178" s="132" t="s">
        <v>157</v>
      </c>
      <c r="L178" s="133">
        <v>32308</v>
      </c>
      <c r="M178" s="134" t="s">
        <v>1462</v>
      </c>
    </row>
    <row r="179" spans="8:13" ht="13.5">
      <c r="H179" s="131">
        <v>31</v>
      </c>
      <c r="I179" s="132" t="s">
        <v>96</v>
      </c>
      <c r="J179" s="133">
        <v>323</v>
      </c>
      <c r="K179" s="132" t="s">
        <v>157</v>
      </c>
      <c r="L179" s="133">
        <v>32309</v>
      </c>
      <c r="M179" s="134" t="s">
        <v>1463</v>
      </c>
    </row>
    <row r="180" spans="8:13" ht="13.5">
      <c r="H180" s="131">
        <v>31</v>
      </c>
      <c r="I180" s="132" t="s">
        <v>96</v>
      </c>
      <c r="J180" s="133">
        <v>323</v>
      </c>
      <c r="K180" s="132" t="s">
        <v>157</v>
      </c>
      <c r="L180" s="133">
        <v>32310</v>
      </c>
      <c r="M180" s="134" t="s">
        <v>1464</v>
      </c>
    </row>
    <row r="181" spans="8:13" ht="13.5">
      <c r="H181" s="131">
        <v>31</v>
      </c>
      <c r="I181" s="132" t="s">
        <v>96</v>
      </c>
      <c r="J181" s="133">
        <v>323</v>
      </c>
      <c r="K181" s="132" t="s">
        <v>157</v>
      </c>
      <c r="L181" s="133">
        <v>32311</v>
      </c>
      <c r="M181" s="134" t="s">
        <v>1465</v>
      </c>
    </row>
    <row r="182" spans="8:13" ht="13.5">
      <c r="H182" s="131">
        <v>11</v>
      </c>
      <c r="I182" s="132" t="s">
        <v>97</v>
      </c>
      <c r="J182" s="133">
        <v>105</v>
      </c>
      <c r="K182" s="132" t="s">
        <v>158</v>
      </c>
      <c r="L182" s="133">
        <v>10501</v>
      </c>
      <c r="M182" s="134" t="s">
        <v>540</v>
      </c>
    </row>
    <row r="183" spans="8:13" ht="13.5">
      <c r="H183" s="131">
        <v>11</v>
      </c>
      <c r="I183" s="132" t="s">
        <v>97</v>
      </c>
      <c r="J183" s="133">
        <v>105</v>
      </c>
      <c r="K183" s="132" t="s">
        <v>158</v>
      </c>
      <c r="L183" s="133">
        <v>10502</v>
      </c>
      <c r="M183" s="134" t="s">
        <v>541</v>
      </c>
    </row>
    <row r="184" spans="8:13" ht="13.5">
      <c r="H184" s="131">
        <v>11</v>
      </c>
      <c r="I184" s="132" t="s">
        <v>97</v>
      </c>
      <c r="J184" s="133">
        <v>105</v>
      </c>
      <c r="K184" s="132" t="s">
        <v>158</v>
      </c>
      <c r="L184" s="133">
        <v>10503</v>
      </c>
      <c r="M184" s="134" t="s">
        <v>158</v>
      </c>
    </row>
    <row r="185" spans="8:13" ht="13.5">
      <c r="H185" s="131">
        <v>11</v>
      </c>
      <c r="I185" s="132" t="s">
        <v>97</v>
      </c>
      <c r="J185" s="133">
        <v>105</v>
      </c>
      <c r="K185" s="132" t="s">
        <v>158</v>
      </c>
      <c r="L185" s="133">
        <v>10504</v>
      </c>
      <c r="M185" s="134" t="s">
        <v>542</v>
      </c>
    </row>
    <row r="186" spans="8:13" ht="13.5">
      <c r="H186" s="131">
        <v>11</v>
      </c>
      <c r="I186" s="132" t="s">
        <v>97</v>
      </c>
      <c r="J186" s="133">
        <v>105</v>
      </c>
      <c r="K186" s="132" t="s">
        <v>158</v>
      </c>
      <c r="L186" s="133">
        <v>10505</v>
      </c>
      <c r="M186" s="134" t="s">
        <v>462</v>
      </c>
    </row>
    <row r="187" spans="8:13" ht="13.5">
      <c r="H187" s="131">
        <v>11</v>
      </c>
      <c r="I187" s="132" t="s">
        <v>97</v>
      </c>
      <c r="J187" s="133">
        <v>105</v>
      </c>
      <c r="K187" s="132" t="s">
        <v>158</v>
      </c>
      <c r="L187" s="133">
        <v>10506</v>
      </c>
      <c r="M187" s="134" t="s">
        <v>543</v>
      </c>
    </row>
    <row r="188" spans="8:13" ht="13.5">
      <c r="H188" s="131">
        <v>11</v>
      </c>
      <c r="I188" s="132" t="s">
        <v>97</v>
      </c>
      <c r="J188" s="133">
        <v>105</v>
      </c>
      <c r="K188" s="132" t="s">
        <v>158</v>
      </c>
      <c r="L188" s="133">
        <v>10507</v>
      </c>
      <c r="M188" s="134" t="s">
        <v>544</v>
      </c>
    </row>
    <row r="189" spans="8:13" ht="13.5">
      <c r="H189" s="131">
        <v>11</v>
      </c>
      <c r="I189" s="132" t="s">
        <v>97</v>
      </c>
      <c r="J189" s="133">
        <v>105</v>
      </c>
      <c r="K189" s="132" t="s">
        <v>158</v>
      </c>
      <c r="L189" s="133">
        <v>10508</v>
      </c>
      <c r="M189" s="134" t="s">
        <v>545</v>
      </c>
    </row>
    <row r="190" spans="8:13" ht="13.5">
      <c r="H190" s="131">
        <v>11</v>
      </c>
      <c r="I190" s="132" t="s">
        <v>97</v>
      </c>
      <c r="J190" s="133">
        <v>105</v>
      </c>
      <c r="K190" s="132" t="s">
        <v>158</v>
      </c>
      <c r="L190" s="133">
        <v>10509</v>
      </c>
      <c r="M190" s="134" t="s">
        <v>546</v>
      </c>
    </row>
    <row r="191" spans="8:13" ht="13.5">
      <c r="H191" s="131">
        <v>11</v>
      </c>
      <c r="I191" s="132" t="s">
        <v>97</v>
      </c>
      <c r="J191" s="133">
        <v>105</v>
      </c>
      <c r="K191" s="132" t="s">
        <v>158</v>
      </c>
      <c r="L191" s="133">
        <v>10510</v>
      </c>
      <c r="M191" s="134" t="s">
        <v>547</v>
      </c>
    </row>
    <row r="192" spans="8:13" ht="13.5">
      <c r="H192" s="131">
        <v>11</v>
      </c>
      <c r="I192" s="132" t="s">
        <v>97</v>
      </c>
      <c r="J192" s="133">
        <v>105</v>
      </c>
      <c r="K192" s="132" t="s">
        <v>158</v>
      </c>
      <c r="L192" s="133">
        <v>10511</v>
      </c>
      <c r="M192" s="134" t="s">
        <v>548</v>
      </c>
    </row>
    <row r="193" spans="8:13" ht="13.5">
      <c r="H193" s="131">
        <v>11</v>
      </c>
      <c r="I193" s="132" t="s">
        <v>97</v>
      </c>
      <c r="J193" s="133">
        <v>105</v>
      </c>
      <c r="K193" s="132" t="s">
        <v>158</v>
      </c>
      <c r="L193" s="133">
        <v>10512</v>
      </c>
      <c r="M193" s="134" t="s">
        <v>549</v>
      </c>
    </row>
    <row r="194" spans="8:13" ht="13.5">
      <c r="H194" s="131">
        <v>11</v>
      </c>
      <c r="I194" s="132" t="s">
        <v>97</v>
      </c>
      <c r="J194" s="133">
        <v>105</v>
      </c>
      <c r="K194" s="132" t="s">
        <v>158</v>
      </c>
      <c r="L194" s="133">
        <v>10513</v>
      </c>
      <c r="M194" s="134" t="s">
        <v>550</v>
      </c>
    </row>
    <row r="195" spans="8:13" ht="13.5">
      <c r="H195" s="131">
        <v>11</v>
      </c>
      <c r="I195" s="132" t="s">
        <v>97</v>
      </c>
      <c r="J195" s="133">
        <v>105</v>
      </c>
      <c r="K195" s="132" t="s">
        <v>158</v>
      </c>
      <c r="L195" s="133">
        <v>10514</v>
      </c>
      <c r="M195" s="134" t="s">
        <v>551</v>
      </c>
    </row>
    <row r="196" spans="8:13" ht="13.5">
      <c r="H196" s="131">
        <v>11</v>
      </c>
      <c r="I196" s="132" t="s">
        <v>97</v>
      </c>
      <c r="J196" s="133">
        <v>105</v>
      </c>
      <c r="K196" s="132" t="s">
        <v>158</v>
      </c>
      <c r="L196" s="133">
        <v>10515</v>
      </c>
      <c r="M196" s="134" t="s">
        <v>552</v>
      </c>
    </row>
    <row r="197" spans="8:13" ht="13.5">
      <c r="H197" s="131">
        <v>11</v>
      </c>
      <c r="I197" s="132" t="s">
        <v>97</v>
      </c>
      <c r="J197" s="133">
        <v>105</v>
      </c>
      <c r="K197" s="132" t="s">
        <v>158</v>
      </c>
      <c r="L197" s="133">
        <v>10516</v>
      </c>
      <c r="M197" s="134" t="s">
        <v>553</v>
      </c>
    </row>
    <row r="198" spans="8:13" ht="13.5">
      <c r="H198" s="131">
        <v>11</v>
      </c>
      <c r="I198" s="132" t="s">
        <v>97</v>
      </c>
      <c r="J198" s="133">
        <v>105</v>
      </c>
      <c r="K198" s="132" t="s">
        <v>158</v>
      </c>
      <c r="L198" s="133">
        <v>10517</v>
      </c>
      <c r="M198" s="134" t="s">
        <v>17</v>
      </c>
    </row>
    <row r="199" spans="8:13" ht="13.5">
      <c r="H199" s="131">
        <v>11</v>
      </c>
      <c r="I199" s="132" t="s">
        <v>97</v>
      </c>
      <c r="J199" s="133">
        <v>105</v>
      </c>
      <c r="K199" s="132" t="s">
        <v>158</v>
      </c>
      <c r="L199" s="133">
        <v>10518</v>
      </c>
      <c r="M199" s="134" t="s">
        <v>554</v>
      </c>
    </row>
    <row r="200" spans="8:13" ht="13.5">
      <c r="H200" s="131">
        <v>11</v>
      </c>
      <c r="I200" s="132" t="s">
        <v>97</v>
      </c>
      <c r="J200" s="133">
        <v>105</v>
      </c>
      <c r="K200" s="132" t="s">
        <v>158</v>
      </c>
      <c r="L200" s="133">
        <v>10519</v>
      </c>
      <c r="M200" s="134" t="s">
        <v>555</v>
      </c>
    </row>
    <row r="201" spans="8:13" ht="13.5">
      <c r="H201" s="131">
        <v>11</v>
      </c>
      <c r="I201" s="132" t="s">
        <v>97</v>
      </c>
      <c r="J201" s="133">
        <v>105</v>
      </c>
      <c r="K201" s="132" t="s">
        <v>158</v>
      </c>
      <c r="L201" s="133">
        <v>10520</v>
      </c>
      <c r="M201" s="134" t="s">
        <v>556</v>
      </c>
    </row>
    <row r="202" spans="8:13" ht="13.5">
      <c r="H202" s="131">
        <v>11</v>
      </c>
      <c r="I202" s="132" t="s">
        <v>97</v>
      </c>
      <c r="J202" s="133">
        <v>105</v>
      </c>
      <c r="K202" s="132" t="s">
        <v>158</v>
      </c>
      <c r="L202" s="133">
        <v>10521</v>
      </c>
      <c r="M202" s="134" t="s">
        <v>557</v>
      </c>
    </row>
    <row r="203" spans="8:13" ht="13.5">
      <c r="H203" s="131">
        <v>11</v>
      </c>
      <c r="I203" s="132" t="s">
        <v>97</v>
      </c>
      <c r="J203" s="133">
        <v>105</v>
      </c>
      <c r="K203" s="132" t="s">
        <v>158</v>
      </c>
      <c r="L203" s="133">
        <v>10522</v>
      </c>
      <c r="M203" s="134" t="s">
        <v>558</v>
      </c>
    </row>
    <row r="204" spans="8:13" ht="13.5">
      <c r="H204" s="131">
        <v>11</v>
      </c>
      <c r="I204" s="132" t="s">
        <v>97</v>
      </c>
      <c r="J204" s="133">
        <v>105</v>
      </c>
      <c r="K204" s="132" t="s">
        <v>158</v>
      </c>
      <c r="L204" s="133">
        <v>10523</v>
      </c>
      <c r="M204" s="134" t="s">
        <v>559</v>
      </c>
    </row>
    <row r="205" spans="8:13" ht="13.5">
      <c r="H205" s="131">
        <v>11</v>
      </c>
      <c r="I205" s="132" t="s">
        <v>97</v>
      </c>
      <c r="J205" s="133">
        <v>106</v>
      </c>
      <c r="K205" s="132" t="s">
        <v>159</v>
      </c>
      <c r="L205" s="133">
        <v>10601</v>
      </c>
      <c r="M205" s="134" t="s">
        <v>715</v>
      </c>
    </row>
    <row r="206" spans="8:13" ht="13.5">
      <c r="H206" s="131">
        <v>11</v>
      </c>
      <c r="I206" s="132" t="s">
        <v>97</v>
      </c>
      <c r="J206" s="133">
        <v>106</v>
      </c>
      <c r="K206" s="132" t="s">
        <v>159</v>
      </c>
      <c r="L206" s="133">
        <v>10602</v>
      </c>
      <c r="M206" s="134" t="s">
        <v>716</v>
      </c>
    </row>
    <row r="207" spans="8:13" ht="13.5">
      <c r="H207" s="131">
        <v>11</v>
      </c>
      <c r="I207" s="132" t="s">
        <v>97</v>
      </c>
      <c r="J207" s="133">
        <v>106</v>
      </c>
      <c r="K207" s="132" t="s">
        <v>159</v>
      </c>
      <c r="L207" s="133">
        <v>10603</v>
      </c>
      <c r="M207" s="134" t="s">
        <v>717</v>
      </c>
    </row>
    <row r="208" spans="8:13" ht="13.5">
      <c r="H208" s="131">
        <v>11</v>
      </c>
      <c r="I208" s="132" t="s">
        <v>97</v>
      </c>
      <c r="J208" s="133">
        <v>106</v>
      </c>
      <c r="K208" s="132" t="s">
        <v>159</v>
      </c>
      <c r="L208" s="133">
        <v>10604</v>
      </c>
      <c r="M208" s="134" t="s">
        <v>159</v>
      </c>
    </row>
    <row r="209" spans="8:13" ht="13.5">
      <c r="H209" s="131">
        <v>11</v>
      </c>
      <c r="I209" s="132" t="s">
        <v>97</v>
      </c>
      <c r="J209" s="133">
        <v>106</v>
      </c>
      <c r="K209" s="132" t="s">
        <v>159</v>
      </c>
      <c r="L209" s="133">
        <v>10605</v>
      </c>
      <c r="M209" s="134" t="s">
        <v>718</v>
      </c>
    </row>
    <row r="210" spans="8:13" ht="13.5">
      <c r="H210" s="131">
        <v>11</v>
      </c>
      <c r="I210" s="132" t="s">
        <v>97</v>
      </c>
      <c r="J210" s="133">
        <v>106</v>
      </c>
      <c r="K210" s="132" t="s">
        <v>159</v>
      </c>
      <c r="L210" s="133">
        <v>10606</v>
      </c>
      <c r="M210" s="134" t="s">
        <v>719</v>
      </c>
    </row>
    <row r="211" spans="8:13" ht="13.5">
      <c r="H211" s="131">
        <v>11</v>
      </c>
      <c r="I211" s="132" t="s">
        <v>97</v>
      </c>
      <c r="J211" s="133">
        <v>106</v>
      </c>
      <c r="K211" s="132" t="s">
        <v>159</v>
      </c>
      <c r="L211" s="133">
        <v>10607</v>
      </c>
      <c r="M211" s="134" t="s">
        <v>720</v>
      </c>
    </row>
    <row r="212" spans="8:13" ht="13.5">
      <c r="H212" s="131">
        <v>11</v>
      </c>
      <c r="I212" s="132" t="s">
        <v>97</v>
      </c>
      <c r="J212" s="133">
        <v>106</v>
      </c>
      <c r="K212" s="132" t="s">
        <v>159</v>
      </c>
      <c r="L212" s="133">
        <v>10608</v>
      </c>
      <c r="M212" s="134" t="s">
        <v>721</v>
      </c>
    </row>
    <row r="213" spans="8:13" ht="13.5">
      <c r="H213" s="131">
        <v>11</v>
      </c>
      <c r="I213" s="132" t="s">
        <v>97</v>
      </c>
      <c r="J213" s="133">
        <v>106</v>
      </c>
      <c r="K213" s="132" t="s">
        <v>159</v>
      </c>
      <c r="L213" s="133">
        <v>10609</v>
      </c>
      <c r="M213" s="134" t="s">
        <v>722</v>
      </c>
    </row>
    <row r="214" spans="8:13" ht="13.5">
      <c r="H214" s="131">
        <v>11</v>
      </c>
      <c r="I214" s="132" t="s">
        <v>97</v>
      </c>
      <c r="J214" s="133">
        <v>106</v>
      </c>
      <c r="K214" s="132" t="s">
        <v>159</v>
      </c>
      <c r="L214" s="133">
        <v>10610</v>
      </c>
      <c r="M214" s="134" t="s">
        <v>723</v>
      </c>
    </row>
    <row r="215" spans="8:13" ht="13.5">
      <c r="H215" s="131">
        <v>11</v>
      </c>
      <c r="I215" s="132" t="s">
        <v>97</v>
      </c>
      <c r="J215" s="133">
        <v>106</v>
      </c>
      <c r="K215" s="132" t="s">
        <v>159</v>
      </c>
      <c r="L215" s="133">
        <v>10611</v>
      </c>
      <c r="M215" s="134" t="s">
        <v>724</v>
      </c>
    </row>
    <row r="216" spans="8:13" ht="13.5">
      <c r="H216" s="131">
        <v>11</v>
      </c>
      <c r="I216" s="132" t="s">
        <v>97</v>
      </c>
      <c r="J216" s="133">
        <v>106</v>
      </c>
      <c r="K216" s="132" t="s">
        <v>159</v>
      </c>
      <c r="L216" s="133">
        <v>10612</v>
      </c>
      <c r="M216" s="134" t="s">
        <v>725</v>
      </c>
    </row>
    <row r="217" spans="8:13" ht="13.5">
      <c r="H217" s="131">
        <v>11</v>
      </c>
      <c r="I217" s="132" t="s">
        <v>97</v>
      </c>
      <c r="J217" s="133">
        <v>107</v>
      </c>
      <c r="K217" s="132" t="s">
        <v>160</v>
      </c>
      <c r="L217" s="133">
        <v>10701</v>
      </c>
      <c r="M217" s="134" t="s">
        <v>726</v>
      </c>
    </row>
    <row r="218" spans="8:13" ht="13.5">
      <c r="H218" s="131">
        <v>11</v>
      </c>
      <c r="I218" s="132" t="s">
        <v>97</v>
      </c>
      <c r="J218" s="133">
        <v>107</v>
      </c>
      <c r="K218" s="132" t="s">
        <v>160</v>
      </c>
      <c r="L218" s="133">
        <v>10702</v>
      </c>
      <c r="M218" s="134" t="s">
        <v>727</v>
      </c>
    </row>
    <row r="219" spans="8:13" ht="13.5">
      <c r="H219" s="131">
        <v>11</v>
      </c>
      <c r="I219" s="132" t="s">
        <v>97</v>
      </c>
      <c r="J219" s="133">
        <v>107</v>
      </c>
      <c r="K219" s="132" t="s">
        <v>160</v>
      </c>
      <c r="L219" s="133">
        <v>10703</v>
      </c>
      <c r="M219" s="134" t="s">
        <v>728</v>
      </c>
    </row>
    <row r="220" spans="8:13" ht="13.5">
      <c r="H220" s="131">
        <v>11</v>
      </c>
      <c r="I220" s="132" t="s">
        <v>97</v>
      </c>
      <c r="J220" s="133">
        <v>107</v>
      </c>
      <c r="K220" s="132" t="s">
        <v>160</v>
      </c>
      <c r="L220" s="133">
        <v>10704</v>
      </c>
      <c r="M220" s="134" t="s">
        <v>729</v>
      </c>
    </row>
    <row r="221" spans="8:13" ht="13.5">
      <c r="H221" s="131">
        <v>11</v>
      </c>
      <c r="I221" s="132" t="s">
        <v>97</v>
      </c>
      <c r="J221" s="133">
        <v>107</v>
      </c>
      <c r="K221" s="132" t="s">
        <v>160</v>
      </c>
      <c r="L221" s="133">
        <v>10705</v>
      </c>
      <c r="M221" s="134" t="s">
        <v>730</v>
      </c>
    </row>
    <row r="222" spans="8:13" ht="13.5">
      <c r="H222" s="131">
        <v>11</v>
      </c>
      <c r="I222" s="132" t="s">
        <v>97</v>
      </c>
      <c r="J222" s="133">
        <v>107</v>
      </c>
      <c r="K222" s="132" t="s">
        <v>160</v>
      </c>
      <c r="L222" s="133">
        <v>10706</v>
      </c>
      <c r="M222" s="134" t="s">
        <v>731</v>
      </c>
    </row>
    <row r="223" spans="8:13" ht="13.5">
      <c r="H223" s="131">
        <v>11</v>
      </c>
      <c r="I223" s="132" t="s">
        <v>97</v>
      </c>
      <c r="J223" s="133">
        <v>107</v>
      </c>
      <c r="K223" s="132" t="s">
        <v>160</v>
      </c>
      <c r="L223" s="133">
        <v>10707</v>
      </c>
      <c r="M223" s="134" t="s">
        <v>732</v>
      </c>
    </row>
    <row r="224" spans="8:13" ht="13.5">
      <c r="H224" s="131">
        <v>11</v>
      </c>
      <c r="I224" s="132" t="s">
        <v>97</v>
      </c>
      <c r="J224" s="133">
        <v>107</v>
      </c>
      <c r="K224" s="132" t="s">
        <v>160</v>
      </c>
      <c r="L224" s="133">
        <v>10708</v>
      </c>
      <c r="M224" s="134" t="s">
        <v>733</v>
      </c>
    </row>
    <row r="225" spans="8:13" ht="13.5">
      <c r="H225" s="131">
        <v>11</v>
      </c>
      <c r="I225" s="132" t="s">
        <v>97</v>
      </c>
      <c r="J225" s="133">
        <v>107</v>
      </c>
      <c r="K225" s="132" t="s">
        <v>160</v>
      </c>
      <c r="L225" s="133">
        <v>10709</v>
      </c>
      <c r="M225" s="134" t="s">
        <v>734</v>
      </c>
    </row>
    <row r="226" spans="8:13" ht="13.5">
      <c r="H226" s="131">
        <v>11</v>
      </c>
      <c r="I226" s="132" t="s">
        <v>97</v>
      </c>
      <c r="J226" s="133">
        <v>107</v>
      </c>
      <c r="K226" s="132" t="s">
        <v>160</v>
      </c>
      <c r="L226" s="133">
        <v>10710</v>
      </c>
      <c r="M226" s="134" t="s">
        <v>735</v>
      </c>
    </row>
    <row r="227" spans="8:13" ht="13.5">
      <c r="H227" s="131">
        <v>11</v>
      </c>
      <c r="I227" s="132" t="s">
        <v>97</v>
      </c>
      <c r="J227" s="133">
        <v>107</v>
      </c>
      <c r="K227" s="132" t="s">
        <v>160</v>
      </c>
      <c r="L227" s="133">
        <v>10711</v>
      </c>
      <c r="M227" s="134" t="s">
        <v>736</v>
      </c>
    </row>
    <row r="228" spans="8:13" ht="13.5">
      <c r="H228" s="131">
        <v>11</v>
      </c>
      <c r="I228" s="132" t="s">
        <v>97</v>
      </c>
      <c r="J228" s="133">
        <v>107</v>
      </c>
      <c r="K228" s="132" t="s">
        <v>160</v>
      </c>
      <c r="L228" s="133">
        <v>10712</v>
      </c>
      <c r="M228" s="134" t="s">
        <v>737</v>
      </c>
    </row>
    <row r="229" spans="8:13" ht="13.5">
      <c r="H229" s="131">
        <v>11</v>
      </c>
      <c r="I229" s="132" t="s">
        <v>97</v>
      </c>
      <c r="J229" s="133">
        <v>107</v>
      </c>
      <c r="K229" s="132" t="s">
        <v>160</v>
      </c>
      <c r="L229" s="133">
        <v>10713</v>
      </c>
      <c r="M229" s="134" t="s">
        <v>738</v>
      </c>
    </row>
    <row r="230" spans="8:13" ht="13.5">
      <c r="H230" s="131">
        <v>11</v>
      </c>
      <c r="I230" s="132" t="s">
        <v>97</v>
      </c>
      <c r="J230" s="133">
        <v>107</v>
      </c>
      <c r="K230" s="132" t="s">
        <v>160</v>
      </c>
      <c r="L230" s="133">
        <v>10714</v>
      </c>
      <c r="M230" s="134" t="s">
        <v>739</v>
      </c>
    </row>
    <row r="231" spans="8:13" ht="13.5">
      <c r="H231" s="131">
        <v>11</v>
      </c>
      <c r="I231" s="132" t="s">
        <v>97</v>
      </c>
      <c r="J231" s="133">
        <v>107</v>
      </c>
      <c r="K231" s="132" t="s">
        <v>160</v>
      </c>
      <c r="L231" s="133">
        <v>10715</v>
      </c>
      <c r="M231" s="134" t="s">
        <v>740</v>
      </c>
    </row>
    <row r="232" spans="8:13" ht="13.5">
      <c r="H232" s="131">
        <v>11</v>
      </c>
      <c r="I232" s="132" t="s">
        <v>97</v>
      </c>
      <c r="J232" s="133">
        <v>107</v>
      </c>
      <c r="K232" s="132" t="s">
        <v>160</v>
      </c>
      <c r="L232" s="133">
        <v>10716</v>
      </c>
      <c r="M232" s="134" t="s">
        <v>741</v>
      </c>
    </row>
    <row r="233" spans="8:13" ht="13.5">
      <c r="H233" s="131">
        <v>11</v>
      </c>
      <c r="I233" s="132" t="s">
        <v>97</v>
      </c>
      <c r="J233" s="133">
        <v>107</v>
      </c>
      <c r="K233" s="132" t="s">
        <v>160</v>
      </c>
      <c r="L233" s="133">
        <v>10717</v>
      </c>
      <c r="M233" s="134" t="s">
        <v>742</v>
      </c>
    </row>
    <row r="234" spans="8:13" ht="13.5">
      <c r="H234" s="131">
        <v>11</v>
      </c>
      <c r="I234" s="132" t="s">
        <v>97</v>
      </c>
      <c r="J234" s="133">
        <v>107</v>
      </c>
      <c r="K234" s="132" t="s">
        <v>160</v>
      </c>
      <c r="L234" s="133">
        <v>10718</v>
      </c>
      <c r="M234" s="134" t="s">
        <v>743</v>
      </c>
    </row>
    <row r="235" spans="8:13" ht="13.5">
      <c r="H235" s="131">
        <v>11</v>
      </c>
      <c r="I235" s="132" t="s">
        <v>97</v>
      </c>
      <c r="J235" s="133">
        <v>107</v>
      </c>
      <c r="K235" s="132" t="s">
        <v>160</v>
      </c>
      <c r="L235" s="133">
        <v>10719</v>
      </c>
      <c r="M235" s="134" t="s">
        <v>744</v>
      </c>
    </row>
    <row r="236" spans="8:13" ht="13.5">
      <c r="H236" s="131">
        <v>11</v>
      </c>
      <c r="I236" s="132" t="s">
        <v>97</v>
      </c>
      <c r="J236" s="133">
        <v>107</v>
      </c>
      <c r="K236" s="132" t="s">
        <v>160</v>
      </c>
      <c r="L236" s="133">
        <v>10720</v>
      </c>
      <c r="M236" s="134" t="s">
        <v>745</v>
      </c>
    </row>
    <row r="237" spans="8:13" ht="13.5">
      <c r="H237" s="131">
        <v>11</v>
      </c>
      <c r="I237" s="132" t="s">
        <v>97</v>
      </c>
      <c r="J237" s="133">
        <v>108</v>
      </c>
      <c r="K237" s="132" t="s">
        <v>161</v>
      </c>
      <c r="L237" s="133">
        <v>10801</v>
      </c>
      <c r="M237" s="134" t="s">
        <v>758</v>
      </c>
    </row>
    <row r="238" spans="8:13" ht="13.5">
      <c r="H238" s="131">
        <v>11</v>
      </c>
      <c r="I238" s="132" t="s">
        <v>97</v>
      </c>
      <c r="J238" s="133">
        <v>108</v>
      </c>
      <c r="K238" s="132" t="s">
        <v>161</v>
      </c>
      <c r="L238" s="133">
        <v>10802</v>
      </c>
      <c r="M238" s="134" t="s">
        <v>759</v>
      </c>
    </row>
    <row r="239" spans="8:13" ht="13.5">
      <c r="H239" s="131">
        <v>11</v>
      </c>
      <c r="I239" s="132" t="s">
        <v>97</v>
      </c>
      <c r="J239" s="133">
        <v>108</v>
      </c>
      <c r="K239" s="132" t="s">
        <v>161</v>
      </c>
      <c r="L239" s="133">
        <v>10803</v>
      </c>
      <c r="M239" s="134" t="s">
        <v>161</v>
      </c>
    </row>
    <row r="240" spans="8:13" ht="13.5">
      <c r="H240" s="131">
        <v>11</v>
      </c>
      <c r="I240" s="132" t="s">
        <v>97</v>
      </c>
      <c r="J240" s="133">
        <v>108</v>
      </c>
      <c r="K240" s="132" t="s">
        <v>161</v>
      </c>
      <c r="L240" s="133">
        <v>10804</v>
      </c>
      <c r="M240" s="134" t="s">
        <v>760</v>
      </c>
    </row>
    <row r="241" spans="8:13" ht="13.5">
      <c r="H241" s="131">
        <v>11</v>
      </c>
      <c r="I241" s="132" t="s">
        <v>97</v>
      </c>
      <c r="J241" s="133">
        <v>108</v>
      </c>
      <c r="K241" s="132" t="s">
        <v>161</v>
      </c>
      <c r="L241" s="133">
        <v>10805</v>
      </c>
      <c r="M241" s="134" t="s">
        <v>720</v>
      </c>
    </row>
    <row r="242" spans="8:13" ht="13.5">
      <c r="H242" s="131">
        <v>11</v>
      </c>
      <c r="I242" s="132" t="s">
        <v>97</v>
      </c>
      <c r="J242" s="133">
        <v>108</v>
      </c>
      <c r="K242" s="132" t="s">
        <v>161</v>
      </c>
      <c r="L242" s="133">
        <v>10806</v>
      </c>
      <c r="M242" s="134" t="s">
        <v>551</v>
      </c>
    </row>
    <row r="243" spans="8:13" ht="13.5">
      <c r="H243" s="131">
        <v>11</v>
      </c>
      <c r="I243" s="132" t="s">
        <v>97</v>
      </c>
      <c r="J243" s="133">
        <v>108</v>
      </c>
      <c r="K243" s="132" t="s">
        <v>161</v>
      </c>
      <c r="L243" s="133">
        <v>10807</v>
      </c>
      <c r="M243" s="134" t="s">
        <v>761</v>
      </c>
    </row>
    <row r="244" spans="8:13" ht="13.5">
      <c r="H244" s="131">
        <v>11</v>
      </c>
      <c r="I244" s="132" t="s">
        <v>97</v>
      </c>
      <c r="J244" s="133">
        <v>108</v>
      </c>
      <c r="K244" s="132" t="s">
        <v>161</v>
      </c>
      <c r="L244" s="133">
        <v>10808</v>
      </c>
      <c r="M244" s="134" t="s">
        <v>762</v>
      </c>
    </row>
    <row r="245" spans="8:13" ht="13.5">
      <c r="H245" s="131">
        <v>11</v>
      </c>
      <c r="I245" s="132" t="s">
        <v>97</v>
      </c>
      <c r="J245" s="133">
        <v>108</v>
      </c>
      <c r="K245" s="132" t="s">
        <v>161</v>
      </c>
      <c r="L245" s="133">
        <v>10809</v>
      </c>
      <c r="M245" s="134" t="s">
        <v>763</v>
      </c>
    </row>
    <row r="246" spans="8:13" ht="13.5">
      <c r="H246" s="131">
        <v>11</v>
      </c>
      <c r="I246" s="132" t="s">
        <v>97</v>
      </c>
      <c r="J246" s="133">
        <v>108</v>
      </c>
      <c r="K246" s="132" t="s">
        <v>161</v>
      </c>
      <c r="L246" s="133">
        <v>10810</v>
      </c>
      <c r="M246" s="134" t="s">
        <v>764</v>
      </c>
    </row>
    <row r="247" spans="8:13" ht="13.5">
      <c r="H247" s="131">
        <v>11</v>
      </c>
      <c r="I247" s="132" t="s">
        <v>97</v>
      </c>
      <c r="J247" s="133">
        <v>108</v>
      </c>
      <c r="K247" s="132" t="s">
        <v>161</v>
      </c>
      <c r="L247" s="133">
        <v>10811</v>
      </c>
      <c r="M247" s="134" t="s">
        <v>765</v>
      </c>
    </row>
    <row r="248" spans="8:13" ht="13.5">
      <c r="H248" s="131">
        <v>11</v>
      </c>
      <c r="I248" s="132" t="s">
        <v>97</v>
      </c>
      <c r="J248" s="133">
        <v>108</v>
      </c>
      <c r="K248" s="132" t="s">
        <v>161</v>
      </c>
      <c r="L248" s="133">
        <v>10812</v>
      </c>
      <c r="M248" s="134" t="s">
        <v>766</v>
      </c>
    </row>
    <row r="249" spans="8:13" ht="13.5">
      <c r="H249" s="131">
        <v>11</v>
      </c>
      <c r="I249" s="132" t="s">
        <v>97</v>
      </c>
      <c r="J249" s="133">
        <v>108</v>
      </c>
      <c r="K249" s="132" t="s">
        <v>161</v>
      </c>
      <c r="L249" s="133">
        <v>10813</v>
      </c>
      <c r="M249" s="134" t="s">
        <v>767</v>
      </c>
    </row>
    <row r="250" spans="8:13" ht="13.5">
      <c r="H250" s="131">
        <v>11</v>
      </c>
      <c r="I250" s="132" t="s">
        <v>97</v>
      </c>
      <c r="J250" s="133">
        <v>102</v>
      </c>
      <c r="K250" s="132" t="s">
        <v>162</v>
      </c>
      <c r="L250" s="133">
        <v>10201</v>
      </c>
      <c r="M250" s="134" t="s">
        <v>197</v>
      </c>
    </row>
    <row r="251" spans="8:13" ht="13.5">
      <c r="H251" s="131">
        <v>11</v>
      </c>
      <c r="I251" s="132" t="s">
        <v>97</v>
      </c>
      <c r="J251" s="133">
        <v>102</v>
      </c>
      <c r="K251" s="132" t="s">
        <v>162</v>
      </c>
      <c r="L251" s="133">
        <v>10202</v>
      </c>
      <c r="M251" s="134" t="s">
        <v>803</v>
      </c>
    </row>
    <row r="252" spans="8:13" ht="13.5">
      <c r="H252" s="131">
        <v>11</v>
      </c>
      <c r="I252" s="132" t="s">
        <v>97</v>
      </c>
      <c r="J252" s="133">
        <v>102</v>
      </c>
      <c r="K252" s="132" t="s">
        <v>162</v>
      </c>
      <c r="L252" s="133">
        <v>10203</v>
      </c>
      <c r="M252" s="134" t="s">
        <v>804</v>
      </c>
    </row>
    <row r="253" spans="8:13" ht="13.5">
      <c r="H253" s="131">
        <v>11</v>
      </c>
      <c r="I253" s="132" t="s">
        <v>97</v>
      </c>
      <c r="J253" s="133">
        <v>102</v>
      </c>
      <c r="K253" s="132" t="s">
        <v>162</v>
      </c>
      <c r="L253" s="133">
        <v>10204</v>
      </c>
      <c r="M253" s="134" t="s">
        <v>805</v>
      </c>
    </row>
    <row r="254" spans="8:13" ht="13.5">
      <c r="H254" s="131">
        <v>11</v>
      </c>
      <c r="I254" s="132" t="s">
        <v>97</v>
      </c>
      <c r="J254" s="133">
        <v>102</v>
      </c>
      <c r="K254" s="132" t="s">
        <v>162</v>
      </c>
      <c r="L254" s="133">
        <v>10205</v>
      </c>
      <c r="M254" s="134" t="s">
        <v>806</v>
      </c>
    </row>
    <row r="255" spans="8:13" ht="13.5">
      <c r="H255" s="131">
        <v>11</v>
      </c>
      <c r="I255" s="132" t="s">
        <v>97</v>
      </c>
      <c r="J255" s="133">
        <v>102</v>
      </c>
      <c r="K255" s="132" t="s">
        <v>162</v>
      </c>
      <c r="L255" s="133">
        <v>10206</v>
      </c>
      <c r="M255" s="134" t="s">
        <v>807</v>
      </c>
    </row>
    <row r="256" spans="8:13" ht="13.5">
      <c r="H256" s="131">
        <v>11</v>
      </c>
      <c r="I256" s="132" t="s">
        <v>97</v>
      </c>
      <c r="J256" s="133">
        <v>102</v>
      </c>
      <c r="K256" s="132" t="s">
        <v>162</v>
      </c>
      <c r="L256" s="133">
        <v>10207</v>
      </c>
      <c r="M256" s="134" t="s">
        <v>808</v>
      </c>
    </row>
    <row r="257" spans="8:13" ht="13.5">
      <c r="H257" s="131">
        <v>11</v>
      </c>
      <c r="I257" s="132" t="s">
        <v>97</v>
      </c>
      <c r="J257" s="133">
        <v>102</v>
      </c>
      <c r="K257" s="132" t="s">
        <v>162</v>
      </c>
      <c r="L257" s="133">
        <v>10208</v>
      </c>
      <c r="M257" s="134" t="s">
        <v>809</v>
      </c>
    </row>
    <row r="258" spans="8:13" ht="13.5">
      <c r="H258" s="131">
        <v>11</v>
      </c>
      <c r="I258" s="132" t="s">
        <v>97</v>
      </c>
      <c r="J258" s="133">
        <v>102</v>
      </c>
      <c r="K258" s="132" t="s">
        <v>162</v>
      </c>
      <c r="L258" s="133">
        <v>10209</v>
      </c>
      <c r="M258" s="134" t="s">
        <v>810</v>
      </c>
    </row>
    <row r="259" spans="8:13" ht="13.5">
      <c r="H259" s="131">
        <v>11</v>
      </c>
      <c r="I259" s="132" t="s">
        <v>97</v>
      </c>
      <c r="J259" s="133">
        <v>102</v>
      </c>
      <c r="K259" s="132" t="s">
        <v>162</v>
      </c>
      <c r="L259" s="133">
        <v>10210</v>
      </c>
      <c r="M259" s="134" t="s">
        <v>811</v>
      </c>
    </row>
    <row r="260" spans="8:13" ht="13.5">
      <c r="H260" s="131">
        <v>11</v>
      </c>
      <c r="I260" s="132" t="s">
        <v>97</v>
      </c>
      <c r="J260" s="133">
        <v>102</v>
      </c>
      <c r="K260" s="132" t="s">
        <v>162</v>
      </c>
      <c r="L260" s="133">
        <v>10211</v>
      </c>
      <c r="M260" s="134" t="s">
        <v>812</v>
      </c>
    </row>
    <row r="261" spans="8:13" ht="13.5">
      <c r="H261" s="131">
        <v>11</v>
      </c>
      <c r="I261" s="132" t="s">
        <v>97</v>
      </c>
      <c r="J261" s="133">
        <v>102</v>
      </c>
      <c r="K261" s="132" t="s">
        <v>162</v>
      </c>
      <c r="L261" s="133">
        <v>10212</v>
      </c>
      <c r="M261" s="134" t="s">
        <v>813</v>
      </c>
    </row>
    <row r="262" spans="8:13" ht="13.5">
      <c r="H262" s="131">
        <v>11</v>
      </c>
      <c r="I262" s="132" t="s">
        <v>97</v>
      </c>
      <c r="J262" s="133">
        <v>102</v>
      </c>
      <c r="K262" s="132" t="s">
        <v>162</v>
      </c>
      <c r="L262" s="133">
        <v>10213</v>
      </c>
      <c r="M262" s="134" t="s">
        <v>814</v>
      </c>
    </row>
    <row r="263" spans="8:13" ht="13.5">
      <c r="H263" s="131">
        <v>11</v>
      </c>
      <c r="I263" s="132" t="s">
        <v>97</v>
      </c>
      <c r="J263" s="133">
        <v>102</v>
      </c>
      <c r="K263" s="132" t="s">
        <v>162</v>
      </c>
      <c r="L263" s="133">
        <v>10214</v>
      </c>
      <c r="M263" s="134" t="s">
        <v>815</v>
      </c>
    </row>
    <row r="264" spans="8:13" ht="13.5">
      <c r="H264" s="131">
        <v>11</v>
      </c>
      <c r="I264" s="132" t="s">
        <v>97</v>
      </c>
      <c r="J264" s="133">
        <v>102</v>
      </c>
      <c r="K264" s="132" t="s">
        <v>162</v>
      </c>
      <c r="L264" s="133">
        <v>10215</v>
      </c>
      <c r="M264" s="134" t="s">
        <v>404</v>
      </c>
    </row>
    <row r="265" spans="8:13" ht="13.5">
      <c r="H265" s="131">
        <v>11</v>
      </c>
      <c r="I265" s="132" t="s">
        <v>97</v>
      </c>
      <c r="J265" s="133">
        <v>102</v>
      </c>
      <c r="K265" s="132" t="s">
        <v>162</v>
      </c>
      <c r="L265" s="133">
        <v>10216</v>
      </c>
      <c r="M265" s="134" t="s">
        <v>2102</v>
      </c>
    </row>
    <row r="266" spans="8:13" ht="13.5">
      <c r="H266" s="131">
        <v>11</v>
      </c>
      <c r="I266" s="132" t="s">
        <v>97</v>
      </c>
      <c r="J266" s="133">
        <v>102</v>
      </c>
      <c r="K266" s="132" t="s">
        <v>162</v>
      </c>
      <c r="L266" s="133">
        <v>10217</v>
      </c>
      <c r="M266" s="134" t="s">
        <v>816</v>
      </c>
    </row>
    <row r="267" spans="8:13" ht="13.5">
      <c r="H267" s="131">
        <v>11</v>
      </c>
      <c r="I267" s="132" t="s">
        <v>97</v>
      </c>
      <c r="J267" s="133">
        <v>102</v>
      </c>
      <c r="K267" s="132" t="s">
        <v>162</v>
      </c>
      <c r="L267" s="133">
        <v>10218</v>
      </c>
      <c r="M267" s="134" t="s">
        <v>817</v>
      </c>
    </row>
    <row r="268" spans="8:13" ht="13.5">
      <c r="H268" s="131">
        <v>11</v>
      </c>
      <c r="I268" s="132" t="s">
        <v>97</v>
      </c>
      <c r="J268" s="133">
        <v>102</v>
      </c>
      <c r="K268" s="132" t="s">
        <v>162</v>
      </c>
      <c r="L268" s="133">
        <v>10219</v>
      </c>
      <c r="M268" s="134" t="s">
        <v>818</v>
      </c>
    </row>
    <row r="269" spans="8:13" ht="13.5">
      <c r="H269" s="131">
        <v>11</v>
      </c>
      <c r="I269" s="132" t="s">
        <v>97</v>
      </c>
      <c r="J269" s="133">
        <v>102</v>
      </c>
      <c r="K269" s="132" t="s">
        <v>162</v>
      </c>
      <c r="L269" s="133">
        <v>10220</v>
      </c>
      <c r="M269" s="134" t="s">
        <v>819</v>
      </c>
    </row>
    <row r="270" spans="8:13" ht="13.5">
      <c r="H270" s="131">
        <v>11</v>
      </c>
      <c r="I270" s="132" t="s">
        <v>97</v>
      </c>
      <c r="J270" s="133">
        <v>102</v>
      </c>
      <c r="K270" s="132" t="s">
        <v>162</v>
      </c>
      <c r="L270" s="133">
        <v>10221</v>
      </c>
      <c r="M270" s="134" t="s">
        <v>820</v>
      </c>
    </row>
    <row r="271" spans="8:13" ht="13.5">
      <c r="H271" s="131">
        <v>11</v>
      </c>
      <c r="I271" s="132" t="s">
        <v>97</v>
      </c>
      <c r="J271" s="133">
        <v>103</v>
      </c>
      <c r="K271" s="132" t="s">
        <v>163</v>
      </c>
      <c r="L271" s="133">
        <v>10301</v>
      </c>
      <c r="M271" s="134" t="s">
        <v>821</v>
      </c>
    </row>
    <row r="272" spans="8:13" ht="13.5">
      <c r="H272" s="131">
        <v>11</v>
      </c>
      <c r="I272" s="132" t="s">
        <v>97</v>
      </c>
      <c r="J272" s="133">
        <v>103</v>
      </c>
      <c r="K272" s="132" t="s">
        <v>163</v>
      </c>
      <c r="L272" s="133">
        <v>10302</v>
      </c>
      <c r="M272" s="134" t="s">
        <v>822</v>
      </c>
    </row>
    <row r="273" spans="8:13" ht="13.5">
      <c r="H273" s="131">
        <v>11</v>
      </c>
      <c r="I273" s="132" t="s">
        <v>97</v>
      </c>
      <c r="J273" s="133">
        <v>103</v>
      </c>
      <c r="K273" s="132" t="s">
        <v>163</v>
      </c>
      <c r="L273" s="133">
        <v>10303</v>
      </c>
      <c r="M273" s="134" t="s">
        <v>605</v>
      </c>
    </row>
    <row r="274" spans="8:13" ht="13.5">
      <c r="H274" s="131">
        <v>11</v>
      </c>
      <c r="I274" s="132" t="s">
        <v>97</v>
      </c>
      <c r="J274" s="133">
        <v>103</v>
      </c>
      <c r="K274" s="132" t="s">
        <v>163</v>
      </c>
      <c r="L274" s="133">
        <v>10304</v>
      </c>
      <c r="M274" s="134" t="s">
        <v>823</v>
      </c>
    </row>
    <row r="275" spans="8:13" ht="13.5">
      <c r="H275" s="131">
        <v>11</v>
      </c>
      <c r="I275" s="132" t="s">
        <v>97</v>
      </c>
      <c r="J275" s="133">
        <v>103</v>
      </c>
      <c r="K275" s="132" t="s">
        <v>163</v>
      </c>
      <c r="L275" s="133">
        <v>10305</v>
      </c>
      <c r="M275" s="134" t="s">
        <v>824</v>
      </c>
    </row>
    <row r="276" spans="8:13" ht="13.5">
      <c r="H276" s="131">
        <v>11</v>
      </c>
      <c r="I276" s="132" t="s">
        <v>97</v>
      </c>
      <c r="J276" s="133">
        <v>103</v>
      </c>
      <c r="K276" s="132" t="s">
        <v>163</v>
      </c>
      <c r="L276" s="133">
        <v>10306</v>
      </c>
      <c r="M276" s="134" t="s">
        <v>825</v>
      </c>
    </row>
    <row r="277" spans="8:13" ht="13.5">
      <c r="H277" s="131">
        <v>11</v>
      </c>
      <c r="I277" s="132" t="s">
        <v>97</v>
      </c>
      <c r="J277" s="133">
        <v>103</v>
      </c>
      <c r="K277" s="132" t="s">
        <v>163</v>
      </c>
      <c r="L277" s="133">
        <v>10307</v>
      </c>
      <c r="M277" s="134" t="s">
        <v>463</v>
      </c>
    </row>
    <row r="278" spans="8:13" ht="13.5">
      <c r="H278" s="131">
        <v>11</v>
      </c>
      <c r="I278" s="132" t="s">
        <v>97</v>
      </c>
      <c r="J278" s="133">
        <v>103</v>
      </c>
      <c r="K278" s="132" t="s">
        <v>163</v>
      </c>
      <c r="L278" s="133">
        <v>10308</v>
      </c>
      <c r="M278" s="134" t="s">
        <v>826</v>
      </c>
    </row>
    <row r="279" spans="8:13" ht="13.5">
      <c r="H279" s="131">
        <v>11</v>
      </c>
      <c r="I279" s="132" t="s">
        <v>97</v>
      </c>
      <c r="J279" s="133">
        <v>103</v>
      </c>
      <c r="K279" s="132" t="s">
        <v>163</v>
      </c>
      <c r="L279" s="133">
        <v>10309</v>
      </c>
      <c r="M279" s="134" t="s">
        <v>827</v>
      </c>
    </row>
    <row r="280" spans="8:13" ht="13.5">
      <c r="H280" s="131">
        <v>11</v>
      </c>
      <c r="I280" s="132" t="s">
        <v>97</v>
      </c>
      <c r="J280" s="133">
        <v>103</v>
      </c>
      <c r="K280" s="132" t="s">
        <v>163</v>
      </c>
      <c r="L280" s="133">
        <v>10310</v>
      </c>
      <c r="M280" s="134" t="s">
        <v>828</v>
      </c>
    </row>
    <row r="281" spans="8:13" ht="13.5">
      <c r="H281" s="131">
        <v>11</v>
      </c>
      <c r="I281" s="132" t="s">
        <v>97</v>
      </c>
      <c r="J281" s="133">
        <v>103</v>
      </c>
      <c r="K281" s="132" t="s">
        <v>163</v>
      </c>
      <c r="L281" s="133">
        <v>10311</v>
      </c>
      <c r="M281" s="134" t="s">
        <v>829</v>
      </c>
    </row>
    <row r="282" spans="8:13" ht="13.5">
      <c r="H282" s="131">
        <v>11</v>
      </c>
      <c r="I282" s="132" t="s">
        <v>97</v>
      </c>
      <c r="J282" s="133">
        <v>103</v>
      </c>
      <c r="K282" s="132" t="s">
        <v>163</v>
      </c>
      <c r="L282" s="133">
        <v>10312</v>
      </c>
      <c r="M282" s="134" t="s">
        <v>830</v>
      </c>
    </row>
    <row r="283" spans="8:13" ht="13.5">
      <c r="H283" s="131">
        <v>11</v>
      </c>
      <c r="I283" s="132" t="s">
        <v>97</v>
      </c>
      <c r="J283" s="133">
        <v>103</v>
      </c>
      <c r="K283" s="132" t="s">
        <v>163</v>
      </c>
      <c r="L283" s="133">
        <v>10313</v>
      </c>
      <c r="M283" s="134" t="s">
        <v>831</v>
      </c>
    </row>
    <row r="284" spans="8:13" ht="13.5">
      <c r="H284" s="131">
        <v>11</v>
      </c>
      <c r="I284" s="132" t="s">
        <v>97</v>
      </c>
      <c r="J284" s="133">
        <v>103</v>
      </c>
      <c r="K284" s="132" t="s">
        <v>163</v>
      </c>
      <c r="L284" s="133">
        <v>10314</v>
      </c>
      <c r="M284" s="134" t="s">
        <v>832</v>
      </c>
    </row>
    <row r="285" spans="8:13" ht="13.5">
      <c r="H285" s="131">
        <v>11</v>
      </c>
      <c r="I285" s="132" t="s">
        <v>97</v>
      </c>
      <c r="J285" s="133">
        <v>103</v>
      </c>
      <c r="K285" s="132" t="s">
        <v>163</v>
      </c>
      <c r="L285" s="133">
        <v>10315</v>
      </c>
      <c r="M285" s="134" t="s">
        <v>833</v>
      </c>
    </row>
    <row r="286" spans="8:13" ht="13.5">
      <c r="H286" s="131">
        <v>11</v>
      </c>
      <c r="I286" s="132" t="s">
        <v>97</v>
      </c>
      <c r="J286" s="133">
        <v>103</v>
      </c>
      <c r="K286" s="132" t="s">
        <v>163</v>
      </c>
      <c r="L286" s="133">
        <v>10316</v>
      </c>
      <c r="M286" s="134" t="s">
        <v>834</v>
      </c>
    </row>
    <row r="287" spans="8:13" ht="13.5">
      <c r="H287" s="131">
        <v>11</v>
      </c>
      <c r="I287" s="132" t="s">
        <v>97</v>
      </c>
      <c r="J287" s="133">
        <v>103</v>
      </c>
      <c r="K287" s="132" t="s">
        <v>163</v>
      </c>
      <c r="L287" s="133">
        <v>10317</v>
      </c>
      <c r="M287" s="134" t="s">
        <v>157</v>
      </c>
    </row>
    <row r="288" spans="8:13" ht="13.5">
      <c r="H288" s="131">
        <v>11</v>
      </c>
      <c r="I288" s="132" t="s">
        <v>97</v>
      </c>
      <c r="J288" s="133">
        <v>103</v>
      </c>
      <c r="K288" s="132" t="s">
        <v>163</v>
      </c>
      <c r="L288" s="133">
        <v>10318</v>
      </c>
      <c r="M288" s="134" t="s">
        <v>835</v>
      </c>
    </row>
    <row r="289" spans="8:13" ht="13.5">
      <c r="H289" s="131">
        <v>11</v>
      </c>
      <c r="I289" s="132" t="s">
        <v>97</v>
      </c>
      <c r="J289" s="133">
        <v>103</v>
      </c>
      <c r="K289" s="132" t="s">
        <v>163</v>
      </c>
      <c r="L289" s="133">
        <v>10319</v>
      </c>
      <c r="M289" s="134" t="s">
        <v>836</v>
      </c>
    </row>
    <row r="290" spans="8:13" ht="13.5">
      <c r="H290" s="131">
        <v>11</v>
      </c>
      <c r="I290" s="132" t="s">
        <v>97</v>
      </c>
      <c r="J290" s="133">
        <v>103</v>
      </c>
      <c r="K290" s="132" t="s">
        <v>163</v>
      </c>
      <c r="L290" s="133">
        <v>10320</v>
      </c>
      <c r="M290" s="134" t="s">
        <v>837</v>
      </c>
    </row>
    <row r="291" spans="8:13" ht="13.5">
      <c r="H291" s="131">
        <v>11</v>
      </c>
      <c r="I291" s="132" t="s">
        <v>97</v>
      </c>
      <c r="J291" s="133">
        <v>103</v>
      </c>
      <c r="K291" s="132" t="s">
        <v>163</v>
      </c>
      <c r="L291" s="133">
        <v>10321</v>
      </c>
      <c r="M291" s="134" t="s">
        <v>838</v>
      </c>
    </row>
    <row r="292" spans="8:13" ht="13.5">
      <c r="H292" s="131">
        <v>11</v>
      </c>
      <c r="I292" s="132" t="s">
        <v>97</v>
      </c>
      <c r="J292" s="133">
        <v>103</v>
      </c>
      <c r="K292" s="132" t="s">
        <v>163</v>
      </c>
      <c r="L292" s="133">
        <v>10322</v>
      </c>
      <c r="M292" s="134" t="s">
        <v>839</v>
      </c>
    </row>
    <row r="293" spans="8:13" ht="13.5">
      <c r="H293" s="131">
        <v>11</v>
      </c>
      <c r="I293" s="132" t="s">
        <v>97</v>
      </c>
      <c r="J293" s="133">
        <v>101</v>
      </c>
      <c r="K293" s="132" t="s">
        <v>164</v>
      </c>
      <c r="L293" s="133">
        <v>10101</v>
      </c>
      <c r="M293" s="134" t="s">
        <v>840</v>
      </c>
    </row>
    <row r="294" spans="8:13" ht="13.5">
      <c r="H294" s="131">
        <v>11</v>
      </c>
      <c r="I294" s="132" t="s">
        <v>97</v>
      </c>
      <c r="J294" s="133">
        <v>101</v>
      </c>
      <c r="K294" s="132" t="s">
        <v>164</v>
      </c>
      <c r="L294" s="133">
        <v>10102</v>
      </c>
      <c r="M294" s="134" t="s">
        <v>841</v>
      </c>
    </row>
    <row r="295" spans="8:13" ht="13.5">
      <c r="H295" s="131">
        <v>11</v>
      </c>
      <c r="I295" s="132" t="s">
        <v>97</v>
      </c>
      <c r="J295" s="133">
        <v>101</v>
      </c>
      <c r="K295" s="132" t="s">
        <v>164</v>
      </c>
      <c r="L295" s="133">
        <v>10103</v>
      </c>
      <c r="M295" s="134" t="s">
        <v>842</v>
      </c>
    </row>
    <row r="296" spans="8:13" ht="13.5">
      <c r="H296" s="131">
        <v>11</v>
      </c>
      <c r="I296" s="132" t="s">
        <v>97</v>
      </c>
      <c r="J296" s="133">
        <v>101</v>
      </c>
      <c r="K296" s="132" t="s">
        <v>164</v>
      </c>
      <c r="L296" s="133">
        <v>10104</v>
      </c>
      <c r="M296" s="134" t="s">
        <v>843</v>
      </c>
    </row>
    <row r="297" spans="8:13" ht="13.5">
      <c r="H297" s="131">
        <v>11</v>
      </c>
      <c r="I297" s="132" t="s">
        <v>97</v>
      </c>
      <c r="J297" s="133">
        <v>101</v>
      </c>
      <c r="K297" s="132" t="s">
        <v>164</v>
      </c>
      <c r="L297" s="133">
        <v>10105</v>
      </c>
      <c r="M297" s="134" t="s">
        <v>844</v>
      </c>
    </row>
    <row r="298" spans="8:13" ht="13.5">
      <c r="H298" s="131">
        <v>11</v>
      </c>
      <c r="I298" s="132" t="s">
        <v>97</v>
      </c>
      <c r="J298" s="133">
        <v>101</v>
      </c>
      <c r="K298" s="132" t="s">
        <v>164</v>
      </c>
      <c r="L298" s="133">
        <v>10106</v>
      </c>
      <c r="M298" s="134" t="s">
        <v>845</v>
      </c>
    </row>
    <row r="299" spans="8:13" ht="13.5">
      <c r="H299" s="131">
        <v>11</v>
      </c>
      <c r="I299" s="132" t="s">
        <v>97</v>
      </c>
      <c r="J299" s="133">
        <v>116</v>
      </c>
      <c r="K299" s="132" t="s">
        <v>165</v>
      </c>
      <c r="L299" s="133">
        <v>11601</v>
      </c>
      <c r="M299" s="134" t="s">
        <v>1533</v>
      </c>
    </row>
    <row r="300" spans="8:13" ht="13.5">
      <c r="H300" s="131">
        <v>11</v>
      </c>
      <c r="I300" s="132" t="s">
        <v>97</v>
      </c>
      <c r="J300" s="133">
        <v>116</v>
      </c>
      <c r="K300" s="132" t="s">
        <v>165</v>
      </c>
      <c r="L300" s="133">
        <v>11602</v>
      </c>
      <c r="M300" s="134" t="s">
        <v>1534</v>
      </c>
    </row>
    <row r="301" spans="8:13" ht="13.5">
      <c r="H301" s="131">
        <v>11</v>
      </c>
      <c r="I301" s="132" t="s">
        <v>97</v>
      </c>
      <c r="J301" s="133">
        <v>116</v>
      </c>
      <c r="K301" s="132" t="s">
        <v>165</v>
      </c>
      <c r="L301" s="133">
        <v>11603</v>
      </c>
      <c r="M301" s="134" t="s">
        <v>1535</v>
      </c>
    </row>
    <row r="302" spans="8:13" ht="13.5">
      <c r="H302" s="131">
        <v>11</v>
      </c>
      <c r="I302" s="132" t="s">
        <v>97</v>
      </c>
      <c r="J302" s="133">
        <v>116</v>
      </c>
      <c r="K302" s="132" t="s">
        <v>165</v>
      </c>
      <c r="L302" s="133">
        <v>11604</v>
      </c>
      <c r="M302" s="134" t="s">
        <v>938</v>
      </c>
    </row>
    <row r="303" spans="8:13" ht="13.5">
      <c r="H303" s="131">
        <v>11</v>
      </c>
      <c r="I303" s="132" t="s">
        <v>97</v>
      </c>
      <c r="J303" s="133">
        <v>116</v>
      </c>
      <c r="K303" s="132" t="s">
        <v>165</v>
      </c>
      <c r="L303" s="133">
        <v>11605</v>
      </c>
      <c r="M303" s="134" t="s">
        <v>881</v>
      </c>
    </row>
    <row r="304" spans="8:13" ht="13.5">
      <c r="H304" s="131">
        <v>11</v>
      </c>
      <c r="I304" s="132" t="s">
        <v>97</v>
      </c>
      <c r="J304" s="133">
        <v>116</v>
      </c>
      <c r="K304" s="132" t="s">
        <v>165</v>
      </c>
      <c r="L304" s="133">
        <v>11606</v>
      </c>
      <c r="M304" s="134" t="s">
        <v>1536</v>
      </c>
    </row>
    <row r="305" spans="8:13" ht="13.5">
      <c r="H305" s="131">
        <v>11</v>
      </c>
      <c r="I305" s="132" t="s">
        <v>97</v>
      </c>
      <c r="J305" s="133">
        <v>116</v>
      </c>
      <c r="K305" s="132" t="s">
        <v>165</v>
      </c>
      <c r="L305" s="133">
        <v>11607</v>
      </c>
      <c r="M305" s="134" t="s">
        <v>882</v>
      </c>
    </row>
    <row r="306" spans="8:13" ht="13.5">
      <c r="H306" s="131">
        <v>11</v>
      </c>
      <c r="I306" s="132" t="s">
        <v>97</v>
      </c>
      <c r="J306" s="133">
        <v>116</v>
      </c>
      <c r="K306" s="132" t="s">
        <v>165</v>
      </c>
      <c r="L306" s="133">
        <v>11608</v>
      </c>
      <c r="M306" s="134" t="s">
        <v>1537</v>
      </c>
    </row>
    <row r="307" spans="8:13" ht="13.5">
      <c r="H307" s="131">
        <v>11</v>
      </c>
      <c r="I307" s="132" t="s">
        <v>97</v>
      </c>
      <c r="J307" s="133">
        <v>116</v>
      </c>
      <c r="K307" s="132" t="s">
        <v>165</v>
      </c>
      <c r="L307" s="133">
        <v>11609</v>
      </c>
      <c r="M307" s="134" t="s">
        <v>1538</v>
      </c>
    </row>
    <row r="308" spans="8:13" ht="13.5">
      <c r="H308" s="131">
        <v>11</v>
      </c>
      <c r="I308" s="132" t="s">
        <v>97</v>
      </c>
      <c r="J308" s="133">
        <v>116</v>
      </c>
      <c r="K308" s="132" t="s">
        <v>165</v>
      </c>
      <c r="L308" s="133">
        <v>11610</v>
      </c>
      <c r="M308" s="134" t="s">
        <v>1539</v>
      </c>
    </row>
    <row r="309" spans="8:13" ht="13.5">
      <c r="H309" s="131">
        <v>11</v>
      </c>
      <c r="I309" s="132" t="s">
        <v>97</v>
      </c>
      <c r="J309" s="133">
        <v>116</v>
      </c>
      <c r="K309" s="132" t="s">
        <v>165</v>
      </c>
      <c r="L309" s="133">
        <v>11611</v>
      </c>
      <c r="M309" s="134" t="s">
        <v>1540</v>
      </c>
    </row>
    <row r="310" spans="8:13" ht="13.5">
      <c r="H310" s="131">
        <v>11</v>
      </c>
      <c r="I310" s="132" t="s">
        <v>97</v>
      </c>
      <c r="J310" s="133">
        <v>116</v>
      </c>
      <c r="K310" s="132" t="s">
        <v>165</v>
      </c>
      <c r="L310" s="133">
        <v>11612</v>
      </c>
      <c r="M310" s="134" t="s">
        <v>1541</v>
      </c>
    </row>
    <row r="311" spans="8:13" ht="13.5">
      <c r="H311" s="131">
        <v>11</v>
      </c>
      <c r="I311" s="132" t="s">
        <v>97</v>
      </c>
      <c r="J311" s="133">
        <v>116</v>
      </c>
      <c r="K311" s="132" t="s">
        <v>165</v>
      </c>
      <c r="L311" s="133">
        <v>11613</v>
      </c>
      <c r="M311" s="134" t="s">
        <v>1542</v>
      </c>
    </row>
    <row r="312" spans="8:13" ht="13.5">
      <c r="H312" s="131">
        <v>11</v>
      </c>
      <c r="I312" s="132" t="s">
        <v>97</v>
      </c>
      <c r="J312" s="133">
        <v>116</v>
      </c>
      <c r="K312" s="132" t="s">
        <v>165</v>
      </c>
      <c r="L312" s="133">
        <v>11614</v>
      </c>
      <c r="M312" s="134" t="s">
        <v>1543</v>
      </c>
    </row>
    <row r="313" spans="8:13" ht="13.5">
      <c r="H313" s="131">
        <v>11</v>
      </c>
      <c r="I313" s="132" t="s">
        <v>97</v>
      </c>
      <c r="J313" s="133">
        <v>116</v>
      </c>
      <c r="K313" s="132" t="s">
        <v>165</v>
      </c>
      <c r="L313" s="133">
        <v>11615</v>
      </c>
      <c r="M313" s="134" t="s">
        <v>1544</v>
      </c>
    </row>
    <row r="314" spans="8:13" ht="13.5">
      <c r="H314" s="131">
        <v>11</v>
      </c>
      <c r="I314" s="132" t="s">
        <v>97</v>
      </c>
      <c r="J314" s="133">
        <v>116</v>
      </c>
      <c r="K314" s="132" t="s">
        <v>165</v>
      </c>
      <c r="L314" s="133">
        <v>11616</v>
      </c>
      <c r="M314" s="134" t="s">
        <v>1545</v>
      </c>
    </row>
    <row r="315" spans="8:13" ht="13.5">
      <c r="H315" s="131">
        <v>11</v>
      </c>
      <c r="I315" s="132" t="s">
        <v>97</v>
      </c>
      <c r="J315" s="133">
        <v>116</v>
      </c>
      <c r="K315" s="132" t="s">
        <v>165</v>
      </c>
      <c r="L315" s="133">
        <v>11617</v>
      </c>
      <c r="M315" s="134" t="s">
        <v>165</v>
      </c>
    </row>
    <row r="316" spans="8:13" ht="13.5">
      <c r="H316" s="131">
        <v>11</v>
      </c>
      <c r="I316" s="132" t="s">
        <v>97</v>
      </c>
      <c r="J316" s="133">
        <v>116</v>
      </c>
      <c r="K316" s="132" t="s">
        <v>165</v>
      </c>
      <c r="L316" s="133">
        <v>11618</v>
      </c>
      <c r="M316" s="134" t="s">
        <v>1546</v>
      </c>
    </row>
    <row r="317" spans="8:13" ht="13.5">
      <c r="H317" s="131">
        <v>11</v>
      </c>
      <c r="I317" s="132" t="s">
        <v>97</v>
      </c>
      <c r="J317" s="133">
        <v>116</v>
      </c>
      <c r="K317" s="132" t="s">
        <v>165</v>
      </c>
      <c r="L317" s="133">
        <v>11619</v>
      </c>
      <c r="M317" s="134" t="s">
        <v>1547</v>
      </c>
    </row>
    <row r="318" spans="8:13" ht="13.5">
      <c r="H318" s="131">
        <v>11</v>
      </c>
      <c r="I318" s="132" t="s">
        <v>97</v>
      </c>
      <c r="J318" s="133">
        <v>116</v>
      </c>
      <c r="K318" s="132" t="s">
        <v>165</v>
      </c>
      <c r="L318" s="133">
        <v>11620</v>
      </c>
      <c r="M318" s="134" t="s">
        <v>1548</v>
      </c>
    </row>
    <row r="319" spans="8:13" ht="13.5">
      <c r="H319" s="131">
        <v>11</v>
      </c>
      <c r="I319" s="132" t="s">
        <v>97</v>
      </c>
      <c r="J319" s="133">
        <v>116</v>
      </c>
      <c r="K319" s="132" t="s">
        <v>165</v>
      </c>
      <c r="L319" s="133">
        <v>11621</v>
      </c>
      <c r="M319" s="134" t="s">
        <v>1549</v>
      </c>
    </row>
    <row r="320" spans="8:13" ht="13.5">
      <c r="H320" s="131">
        <v>11</v>
      </c>
      <c r="I320" s="132" t="s">
        <v>97</v>
      </c>
      <c r="J320" s="133">
        <v>116</v>
      </c>
      <c r="K320" s="132" t="s">
        <v>165</v>
      </c>
      <c r="L320" s="133">
        <v>11622</v>
      </c>
      <c r="M320" s="134" t="s">
        <v>1550</v>
      </c>
    </row>
    <row r="321" spans="8:13" ht="13.5">
      <c r="H321" s="131">
        <v>11</v>
      </c>
      <c r="I321" s="132" t="s">
        <v>97</v>
      </c>
      <c r="J321" s="133">
        <v>116</v>
      </c>
      <c r="K321" s="132" t="s">
        <v>165</v>
      </c>
      <c r="L321" s="133">
        <v>11623</v>
      </c>
      <c r="M321" s="134" t="s">
        <v>1551</v>
      </c>
    </row>
    <row r="322" spans="8:13" ht="13.5">
      <c r="H322" s="131">
        <v>11</v>
      </c>
      <c r="I322" s="132" t="s">
        <v>97</v>
      </c>
      <c r="J322" s="133">
        <v>116</v>
      </c>
      <c r="K322" s="132" t="s">
        <v>165</v>
      </c>
      <c r="L322" s="133">
        <v>11624</v>
      </c>
      <c r="M322" s="134" t="s">
        <v>1552</v>
      </c>
    </row>
    <row r="323" spans="8:13" ht="13.5">
      <c r="H323" s="131">
        <v>11</v>
      </c>
      <c r="I323" s="132" t="s">
        <v>97</v>
      </c>
      <c r="J323" s="133">
        <v>116</v>
      </c>
      <c r="K323" s="132" t="s">
        <v>165</v>
      </c>
      <c r="L323" s="133">
        <v>11625</v>
      </c>
      <c r="M323" s="134" t="s">
        <v>209</v>
      </c>
    </row>
    <row r="324" spans="8:13" ht="13.5">
      <c r="H324" s="131">
        <v>52</v>
      </c>
      <c r="I324" s="132" t="s">
        <v>98</v>
      </c>
      <c r="J324" s="133">
        <v>509</v>
      </c>
      <c r="K324" s="132" t="s">
        <v>2057</v>
      </c>
      <c r="L324" s="133">
        <v>50901</v>
      </c>
      <c r="M324" s="134" t="s">
        <v>1205</v>
      </c>
    </row>
    <row r="325" spans="8:13" ht="13.5">
      <c r="H325" s="131">
        <v>52</v>
      </c>
      <c r="I325" s="132" t="s">
        <v>98</v>
      </c>
      <c r="J325" s="133">
        <v>509</v>
      </c>
      <c r="K325" s="132" t="s">
        <v>2057</v>
      </c>
      <c r="L325" s="133">
        <v>50902</v>
      </c>
      <c r="M325" s="134" t="s">
        <v>504</v>
      </c>
    </row>
    <row r="326" spans="8:13" ht="13.5">
      <c r="H326" s="131">
        <v>52</v>
      </c>
      <c r="I326" s="132" t="s">
        <v>98</v>
      </c>
      <c r="J326" s="133">
        <v>509</v>
      </c>
      <c r="K326" s="132" t="s">
        <v>2057</v>
      </c>
      <c r="L326" s="133">
        <v>50903</v>
      </c>
      <c r="M326" s="134" t="s">
        <v>1206</v>
      </c>
    </row>
    <row r="327" spans="8:13" ht="13.5">
      <c r="H327" s="131">
        <v>52</v>
      </c>
      <c r="I327" s="132" t="s">
        <v>98</v>
      </c>
      <c r="J327" s="133">
        <v>509</v>
      </c>
      <c r="K327" s="132" t="s">
        <v>2057</v>
      </c>
      <c r="L327" s="133">
        <v>50904</v>
      </c>
      <c r="M327" s="134" t="s">
        <v>1207</v>
      </c>
    </row>
    <row r="328" spans="8:13" ht="13.5">
      <c r="H328" s="131">
        <v>52</v>
      </c>
      <c r="I328" s="132" t="s">
        <v>98</v>
      </c>
      <c r="J328" s="133">
        <v>509</v>
      </c>
      <c r="K328" s="132" t="s">
        <v>2057</v>
      </c>
      <c r="L328" s="133">
        <v>50905</v>
      </c>
      <c r="M328" s="134" t="s">
        <v>1208</v>
      </c>
    </row>
    <row r="329" spans="8:13" ht="13.5">
      <c r="H329" s="131">
        <v>52</v>
      </c>
      <c r="I329" s="132" t="s">
        <v>98</v>
      </c>
      <c r="J329" s="133">
        <v>509</v>
      </c>
      <c r="K329" s="132" t="s">
        <v>2057</v>
      </c>
      <c r="L329" s="133">
        <v>50906</v>
      </c>
      <c r="M329" s="134" t="s">
        <v>1209</v>
      </c>
    </row>
    <row r="330" spans="8:13" ht="13.5">
      <c r="H330" s="131">
        <v>52</v>
      </c>
      <c r="I330" s="132" t="s">
        <v>98</v>
      </c>
      <c r="J330" s="133">
        <v>509</v>
      </c>
      <c r="K330" s="132" t="s">
        <v>2057</v>
      </c>
      <c r="L330" s="133">
        <v>50907</v>
      </c>
      <c r="M330" s="134" t="s">
        <v>1210</v>
      </c>
    </row>
    <row r="331" spans="8:13" ht="13.5">
      <c r="H331" s="131">
        <v>52</v>
      </c>
      <c r="I331" s="132" t="s">
        <v>98</v>
      </c>
      <c r="J331" s="133">
        <v>509</v>
      </c>
      <c r="K331" s="132" t="s">
        <v>2057</v>
      </c>
      <c r="L331" s="133">
        <v>50908</v>
      </c>
      <c r="M331" s="134" t="s">
        <v>1211</v>
      </c>
    </row>
    <row r="332" spans="8:13" ht="13.5">
      <c r="H332" s="131">
        <v>52</v>
      </c>
      <c r="I332" s="132" t="s">
        <v>98</v>
      </c>
      <c r="J332" s="133">
        <v>509</v>
      </c>
      <c r="K332" s="132" t="s">
        <v>2057</v>
      </c>
      <c r="L332" s="133">
        <v>50909</v>
      </c>
      <c r="M332" s="134" t="s">
        <v>1212</v>
      </c>
    </row>
    <row r="333" spans="8:13" ht="13.5">
      <c r="H333" s="131">
        <v>52</v>
      </c>
      <c r="I333" s="132" t="s">
        <v>98</v>
      </c>
      <c r="J333" s="133">
        <v>509</v>
      </c>
      <c r="K333" s="132" t="s">
        <v>2057</v>
      </c>
      <c r="L333" s="133">
        <v>50910</v>
      </c>
      <c r="M333" s="134" t="s">
        <v>1213</v>
      </c>
    </row>
    <row r="334" spans="8:13" ht="13.5">
      <c r="H334" s="131">
        <v>52</v>
      </c>
      <c r="I334" s="132" t="s">
        <v>98</v>
      </c>
      <c r="J334" s="133">
        <v>509</v>
      </c>
      <c r="K334" s="132" t="s">
        <v>2057</v>
      </c>
      <c r="L334" s="133">
        <v>50911</v>
      </c>
      <c r="M334" s="134" t="s">
        <v>1214</v>
      </c>
    </row>
    <row r="335" spans="8:13" ht="13.5">
      <c r="H335" s="131">
        <v>52</v>
      </c>
      <c r="I335" s="132" t="s">
        <v>98</v>
      </c>
      <c r="J335" s="133">
        <v>509</v>
      </c>
      <c r="K335" s="132" t="s">
        <v>2057</v>
      </c>
      <c r="L335" s="133">
        <v>50912</v>
      </c>
      <c r="M335" s="134" t="s">
        <v>1215</v>
      </c>
    </row>
    <row r="336" spans="8:13" ht="13.5">
      <c r="H336" s="131">
        <v>52</v>
      </c>
      <c r="I336" s="132" t="s">
        <v>98</v>
      </c>
      <c r="J336" s="133">
        <v>509</v>
      </c>
      <c r="K336" s="132" t="s">
        <v>2057</v>
      </c>
      <c r="L336" s="133">
        <v>50913</v>
      </c>
      <c r="M336" s="134" t="s">
        <v>177</v>
      </c>
    </row>
    <row r="337" spans="8:13" ht="13.5">
      <c r="H337" s="131">
        <v>52</v>
      </c>
      <c r="I337" s="132" t="s">
        <v>98</v>
      </c>
      <c r="J337" s="133">
        <v>509</v>
      </c>
      <c r="K337" s="132" t="s">
        <v>2057</v>
      </c>
      <c r="L337" s="133">
        <v>50914</v>
      </c>
      <c r="M337" s="134" t="s">
        <v>1216</v>
      </c>
    </row>
    <row r="338" spans="8:13" ht="13.5">
      <c r="H338" s="131">
        <v>52</v>
      </c>
      <c r="I338" s="132" t="s">
        <v>98</v>
      </c>
      <c r="J338" s="133">
        <v>509</v>
      </c>
      <c r="K338" s="132" t="s">
        <v>2057</v>
      </c>
      <c r="L338" s="133">
        <v>50915</v>
      </c>
      <c r="M338" s="134" t="s">
        <v>1217</v>
      </c>
    </row>
    <row r="339" spans="8:13" ht="13.5">
      <c r="H339" s="131">
        <v>52</v>
      </c>
      <c r="I339" s="132" t="s">
        <v>98</v>
      </c>
      <c r="J339" s="133">
        <v>509</v>
      </c>
      <c r="K339" s="132" t="s">
        <v>2057</v>
      </c>
      <c r="L339" s="133">
        <v>50916</v>
      </c>
      <c r="M339" s="134" t="s">
        <v>1218</v>
      </c>
    </row>
    <row r="340" spans="8:13" ht="13.5">
      <c r="H340" s="131">
        <v>52</v>
      </c>
      <c r="I340" s="132" t="s">
        <v>98</v>
      </c>
      <c r="J340" s="133">
        <v>509</v>
      </c>
      <c r="K340" s="132" t="s">
        <v>2057</v>
      </c>
      <c r="L340" s="133">
        <v>50917</v>
      </c>
      <c r="M340" s="134" t="s">
        <v>1219</v>
      </c>
    </row>
    <row r="341" spans="8:13" ht="13.5">
      <c r="H341" s="131">
        <v>52</v>
      </c>
      <c r="I341" s="132" t="s">
        <v>98</v>
      </c>
      <c r="J341" s="133">
        <v>509</v>
      </c>
      <c r="K341" s="132" t="s">
        <v>2057</v>
      </c>
      <c r="L341" s="133">
        <v>50918</v>
      </c>
      <c r="M341" s="134" t="s">
        <v>1220</v>
      </c>
    </row>
    <row r="342" spans="8:13" ht="13.5">
      <c r="H342" s="131">
        <v>52</v>
      </c>
      <c r="I342" s="132" t="s">
        <v>98</v>
      </c>
      <c r="J342" s="133">
        <v>509</v>
      </c>
      <c r="K342" s="132" t="s">
        <v>2057</v>
      </c>
      <c r="L342" s="133">
        <v>50919</v>
      </c>
      <c r="M342" s="134" t="s">
        <v>1221</v>
      </c>
    </row>
    <row r="343" spans="8:13" ht="13.5">
      <c r="H343" s="131">
        <v>52</v>
      </c>
      <c r="I343" s="132" t="s">
        <v>98</v>
      </c>
      <c r="J343" s="133">
        <v>509</v>
      </c>
      <c r="K343" s="132" t="s">
        <v>2057</v>
      </c>
      <c r="L343" s="133">
        <v>50920</v>
      </c>
      <c r="M343" s="134" t="s">
        <v>1222</v>
      </c>
    </row>
    <row r="344" spans="8:13" ht="13.5">
      <c r="H344" s="131">
        <v>52</v>
      </c>
      <c r="I344" s="132" t="s">
        <v>98</v>
      </c>
      <c r="J344" s="133">
        <v>511</v>
      </c>
      <c r="K344" s="132" t="s">
        <v>2058</v>
      </c>
      <c r="L344" s="133">
        <v>51101</v>
      </c>
      <c r="M344" s="134" t="s">
        <v>504</v>
      </c>
    </row>
    <row r="345" spans="8:13" ht="13.5">
      <c r="H345" s="131">
        <v>52</v>
      </c>
      <c r="I345" s="132" t="s">
        <v>98</v>
      </c>
      <c r="J345" s="133">
        <v>511</v>
      </c>
      <c r="K345" s="132" t="s">
        <v>2058</v>
      </c>
      <c r="L345" s="133">
        <v>51102</v>
      </c>
      <c r="M345" s="134" t="s">
        <v>963</v>
      </c>
    </row>
    <row r="346" spans="8:13" ht="13.5">
      <c r="H346" s="131">
        <v>52</v>
      </c>
      <c r="I346" s="132" t="s">
        <v>98</v>
      </c>
      <c r="J346" s="133">
        <v>511</v>
      </c>
      <c r="K346" s="132" t="s">
        <v>2058</v>
      </c>
      <c r="L346" s="133">
        <v>51103</v>
      </c>
      <c r="M346" s="134" t="s">
        <v>1442</v>
      </c>
    </row>
    <row r="347" spans="8:13" ht="13.5">
      <c r="H347" s="131">
        <v>52</v>
      </c>
      <c r="I347" s="132" t="s">
        <v>98</v>
      </c>
      <c r="J347" s="133">
        <v>511</v>
      </c>
      <c r="K347" s="132" t="s">
        <v>2058</v>
      </c>
      <c r="L347" s="133">
        <v>51104</v>
      </c>
      <c r="M347" s="134" t="s">
        <v>1443</v>
      </c>
    </row>
    <row r="348" spans="8:13" ht="13.5">
      <c r="H348" s="131">
        <v>52</v>
      </c>
      <c r="I348" s="132" t="s">
        <v>98</v>
      </c>
      <c r="J348" s="133">
        <v>511</v>
      </c>
      <c r="K348" s="132" t="s">
        <v>2058</v>
      </c>
      <c r="L348" s="133">
        <v>51105</v>
      </c>
      <c r="M348" s="134" t="s">
        <v>1306</v>
      </c>
    </row>
    <row r="349" spans="8:13" ht="13.5">
      <c r="H349" s="131">
        <v>52</v>
      </c>
      <c r="I349" s="132" t="s">
        <v>98</v>
      </c>
      <c r="J349" s="133">
        <v>511</v>
      </c>
      <c r="K349" s="132" t="s">
        <v>2058</v>
      </c>
      <c r="L349" s="133">
        <v>51106</v>
      </c>
      <c r="M349" s="134" t="s">
        <v>1444</v>
      </c>
    </row>
    <row r="350" spans="8:13" ht="13.5">
      <c r="H350" s="131">
        <v>52</v>
      </c>
      <c r="I350" s="132" t="s">
        <v>98</v>
      </c>
      <c r="J350" s="133">
        <v>511</v>
      </c>
      <c r="K350" s="132" t="s">
        <v>2058</v>
      </c>
      <c r="L350" s="133">
        <v>51107</v>
      </c>
      <c r="M350" s="134" t="s">
        <v>1445</v>
      </c>
    </row>
    <row r="351" spans="8:13" ht="13.5">
      <c r="H351" s="131">
        <v>52</v>
      </c>
      <c r="I351" s="132" t="s">
        <v>98</v>
      </c>
      <c r="J351" s="133">
        <v>511</v>
      </c>
      <c r="K351" s="132" t="s">
        <v>2058</v>
      </c>
      <c r="L351" s="133">
        <v>51108</v>
      </c>
      <c r="M351" s="134" t="s">
        <v>1446</v>
      </c>
    </row>
    <row r="352" spans="8:13" ht="13.5">
      <c r="H352" s="131">
        <v>52</v>
      </c>
      <c r="I352" s="132" t="s">
        <v>98</v>
      </c>
      <c r="J352" s="133">
        <v>511</v>
      </c>
      <c r="K352" s="132" t="s">
        <v>2058</v>
      </c>
      <c r="L352" s="133">
        <v>51109</v>
      </c>
      <c r="M352" s="134" t="s">
        <v>1447</v>
      </c>
    </row>
    <row r="353" spans="8:13" ht="13.5">
      <c r="H353" s="131">
        <v>52</v>
      </c>
      <c r="I353" s="132" t="s">
        <v>98</v>
      </c>
      <c r="J353" s="133">
        <v>511</v>
      </c>
      <c r="K353" s="132" t="s">
        <v>2058</v>
      </c>
      <c r="L353" s="133">
        <v>51110</v>
      </c>
      <c r="M353" s="134" t="s">
        <v>1448</v>
      </c>
    </row>
    <row r="354" spans="8:13" ht="13.5">
      <c r="H354" s="131">
        <v>52</v>
      </c>
      <c r="I354" s="132" t="s">
        <v>98</v>
      </c>
      <c r="J354" s="133">
        <v>511</v>
      </c>
      <c r="K354" s="132" t="s">
        <v>2058</v>
      </c>
      <c r="L354" s="133">
        <v>51111</v>
      </c>
      <c r="M354" s="134" t="s">
        <v>177</v>
      </c>
    </row>
    <row r="355" spans="8:13" ht="13.5">
      <c r="H355" s="131">
        <v>52</v>
      </c>
      <c r="I355" s="132" t="s">
        <v>98</v>
      </c>
      <c r="J355" s="133">
        <v>511</v>
      </c>
      <c r="K355" s="132" t="s">
        <v>2058</v>
      </c>
      <c r="L355" s="133">
        <v>51112</v>
      </c>
      <c r="M355" s="134" t="s">
        <v>1449</v>
      </c>
    </row>
    <row r="356" spans="8:13" ht="13.5">
      <c r="H356" s="131">
        <v>52</v>
      </c>
      <c r="I356" s="132" t="s">
        <v>98</v>
      </c>
      <c r="J356" s="133">
        <v>511</v>
      </c>
      <c r="K356" s="132" t="s">
        <v>2058</v>
      </c>
      <c r="L356" s="133">
        <v>51113</v>
      </c>
      <c r="M356" s="134" t="s">
        <v>1450</v>
      </c>
    </row>
    <row r="357" spans="8:13" ht="13.5">
      <c r="H357" s="131">
        <v>52</v>
      </c>
      <c r="I357" s="132" t="s">
        <v>98</v>
      </c>
      <c r="J357" s="133">
        <v>511</v>
      </c>
      <c r="K357" s="132" t="s">
        <v>2058</v>
      </c>
      <c r="L357" s="133">
        <v>51114</v>
      </c>
      <c r="M357" s="134" t="s">
        <v>1451</v>
      </c>
    </row>
    <row r="358" spans="8:13" ht="13.5">
      <c r="H358" s="131">
        <v>52</v>
      </c>
      <c r="I358" s="132" t="s">
        <v>98</v>
      </c>
      <c r="J358" s="133">
        <v>511</v>
      </c>
      <c r="K358" s="132" t="s">
        <v>2058</v>
      </c>
      <c r="L358" s="133">
        <v>51115</v>
      </c>
      <c r="M358" s="134" t="s">
        <v>1452</v>
      </c>
    </row>
    <row r="359" spans="8:13" ht="13.5">
      <c r="H359" s="131">
        <v>52</v>
      </c>
      <c r="I359" s="132" t="s">
        <v>98</v>
      </c>
      <c r="J359" s="133">
        <v>511</v>
      </c>
      <c r="K359" s="132" t="s">
        <v>2058</v>
      </c>
      <c r="L359" s="133">
        <v>51116</v>
      </c>
      <c r="M359" s="134" t="s">
        <v>1453</v>
      </c>
    </row>
    <row r="360" spans="8:13" ht="13.5">
      <c r="H360" s="131">
        <v>52</v>
      </c>
      <c r="I360" s="132" t="s">
        <v>98</v>
      </c>
      <c r="J360" s="133">
        <v>511</v>
      </c>
      <c r="K360" s="132" t="s">
        <v>2058</v>
      </c>
      <c r="L360" s="133">
        <v>51117</v>
      </c>
      <c r="M360" s="134" t="s">
        <v>1454</v>
      </c>
    </row>
    <row r="361" spans="8:13" ht="13.5">
      <c r="H361" s="131">
        <v>52</v>
      </c>
      <c r="I361" s="132" t="s">
        <v>98</v>
      </c>
      <c r="J361" s="133">
        <v>512</v>
      </c>
      <c r="K361" s="132" t="s">
        <v>166</v>
      </c>
      <c r="L361" s="133">
        <v>51201</v>
      </c>
      <c r="M361" s="134" t="s">
        <v>1553</v>
      </c>
    </row>
    <row r="362" spans="8:13" ht="13.5">
      <c r="H362" s="131">
        <v>52</v>
      </c>
      <c r="I362" s="132" t="s">
        <v>98</v>
      </c>
      <c r="J362" s="133">
        <v>512</v>
      </c>
      <c r="K362" s="132" t="s">
        <v>166</v>
      </c>
      <c r="L362" s="133">
        <v>51202</v>
      </c>
      <c r="M362" s="134" t="s">
        <v>1554</v>
      </c>
    </row>
    <row r="363" spans="8:13" ht="13.5">
      <c r="H363" s="131">
        <v>52</v>
      </c>
      <c r="I363" s="132" t="s">
        <v>98</v>
      </c>
      <c r="J363" s="133">
        <v>512</v>
      </c>
      <c r="K363" s="132" t="s">
        <v>166</v>
      </c>
      <c r="L363" s="133">
        <v>51203</v>
      </c>
      <c r="M363" s="134" t="s">
        <v>1555</v>
      </c>
    </row>
    <row r="364" spans="8:13" ht="13.5">
      <c r="H364" s="131">
        <v>52</v>
      </c>
      <c r="I364" s="132" t="s">
        <v>98</v>
      </c>
      <c r="J364" s="133">
        <v>512</v>
      </c>
      <c r="K364" s="132" t="s">
        <v>166</v>
      </c>
      <c r="L364" s="133">
        <v>51204</v>
      </c>
      <c r="M364" s="134" t="s">
        <v>1556</v>
      </c>
    </row>
    <row r="365" spans="8:13" ht="13.5">
      <c r="H365" s="131">
        <v>52</v>
      </c>
      <c r="I365" s="132" t="s">
        <v>98</v>
      </c>
      <c r="J365" s="133">
        <v>512</v>
      </c>
      <c r="K365" s="132" t="s">
        <v>166</v>
      </c>
      <c r="L365" s="133">
        <v>51205</v>
      </c>
      <c r="M365" s="134" t="s">
        <v>1557</v>
      </c>
    </row>
    <row r="366" spans="8:13" ht="13.5">
      <c r="H366" s="131">
        <v>52</v>
      </c>
      <c r="I366" s="132" t="s">
        <v>98</v>
      </c>
      <c r="J366" s="133">
        <v>512</v>
      </c>
      <c r="K366" s="132" t="s">
        <v>166</v>
      </c>
      <c r="L366" s="133">
        <v>51206</v>
      </c>
      <c r="M366" s="134" t="s">
        <v>1558</v>
      </c>
    </row>
    <row r="367" spans="8:13" ht="13.5">
      <c r="H367" s="131">
        <v>52</v>
      </c>
      <c r="I367" s="132" t="s">
        <v>98</v>
      </c>
      <c r="J367" s="133">
        <v>512</v>
      </c>
      <c r="K367" s="132" t="s">
        <v>166</v>
      </c>
      <c r="L367" s="133">
        <v>51207</v>
      </c>
      <c r="M367" s="134" t="s">
        <v>2103</v>
      </c>
    </row>
    <row r="368" spans="8:13" ht="13.5">
      <c r="H368" s="131">
        <v>52</v>
      </c>
      <c r="I368" s="132" t="s">
        <v>98</v>
      </c>
      <c r="J368" s="133">
        <v>512</v>
      </c>
      <c r="K368" s="132" t="s">
        <v>166</v>
      </c>
      <c r="L368" s="133">
        <v>51208</v>
      </c>
      <c r="M368" s="134" t="s">
        <v>1559</v>
      </c>
    </row>
    <row r="369" spans="8:13" ht="13.5">
      <c r="H369" s="131">
        <v>52</v>
      </c>
      <c r="I369" s="132" t="s">
        <v>98</v>
      </c>
      <c r="J369" s="133">
        <v>512</v>
      </c>
      <c r="K369" s="132" t="s">
        <v>166</v>
      </c>
      <c r="L369" s="133">
        <v>51209</v>
      </c>
      <c r="M369" s="134" t="s">
        <v>1560</v>
      </c>
    </row>
    <row r="370" spans="8:13" ht="13.5">
      <c r="H370" s="131">
        <v>52</v>
      </c>
      <c r="I370" s="132" t="s">
        <v>98</v>
      </c>
      <c r="J370" s="133">
        <v>512</v>
      </c>
      <c r="K370" s="132" t="s">
        <v>166</v>
      </c>
      <c r="L370" s="133">
        <v>51210</v>
      </c>
      <c r="M370" s="134" t="s">
        <v>1561</v>
      </c>
    </row>
    <row r="371" spans="8:13" ht="13.5">
      <c r="H371" s="131">
        <v>52</v>
      </c>
      <c r="I371" s="132" t="s">
        <v>98</v>
      </c>
      <c r="J371" s="133">
        <v>512</v>
      </c>
      <c r="K371" s="132" t="s">
        <v>166</v>
      </c>
      <c r="L371" s="133">
        <v>51211</v>
      </c>
      <c r="M371" s="134" t="s">
        <v>1562</v>
      </c>
    </row>
    <row r="372" spans="8:13" ht="13.5">
      <c r="H372" s="131">
        <v>52</v>
      </c>
      <c r="I372" s="132" t="s">
        <v>98</v>
      </c>
      <c r="J372" s="133">
        <v>512</v>
      </c>
      <c r="K372" s="132" t="s">
        <v>166</v>
      </c>
      <c r="L372" s="133">
        <v>51212</v>
      </c>
      <c r="M372" s="134" t="s">
        <v>1563</v>
      </c>
    </row>
    <row r="373" spans="8:13" ht="13.5">
      <c r="H373" s="131">
        <v>52</v>
      </c>
      <c r="I373" s="132" t="s">
        <v>98</v>
      </c>
      <c r="J373" s="133">
        <v>512</v>
      </c>
      <c r="K373" s="132" t="s">
        <v>166</v>
      </c>
      <c r="L373" s="133">
        <v>51213</v>
      </c>
      <c r="M373" s="134" t="s">
        <v>1564</v>
      </c>
    </row>
    <row r="374" spans="8:13" ht="13.5">
      <c r="H374" s="131">
        <v>52</v>
      </c>
      <c r="I374" s="132" t="s">
        <v>98</v>
      </c>
      <c r="J374" s="133">
        <v>512</v>
      </c>
      <c r="K374" s="132" t="s">
        <v>166</v>
      </c>
      <c r="L374" s="133">
        <v>51214</v>
      </c>
      <c r="M374" s="134" t="s">
        <v>1565</v>
      </c>
    </row>
    <row r="375" spans="8:13" ht="13.5">
      <c r="H375" s="131">
        <v>52</v>
      </c>
      <c r="I375" s="132" t="s">
        <v>98</v>
      </c>
      <c r="J375" s="133">
        <v>512</v>
      </c>
      <c r="K375" s="132" t="s">
        <v>166</v>
      </c>
      <c r="L375" s="133">
        <v>51215</v>
      </c>
      <c r="M375" s="134" t="s">
        <v>1566</v>
      </c>
    </row>
    <row r="376" spans="8:13" ht="13.5">
      <c r="H376" s="131">
        <v>52</v>
      </c>
      <c r="I376" s="132" t="s">
        <v>98</v>
      </c>
      <c r="J376" s="133">
        <v>512</v>
      </c>
      <c r="K376" s="132" t="s">
        <v>166</v>
      </c>
      <c r="L376" s="133">
        <v>51216</v>
      </c>
      <c r="M376" s="134" t="s">
        <v>1567</v>
      </c>
    </row>
    <row r="377" spans="8:13" ht="13.5">
      <c r="H377" s="131">
        <v>52</v>
      </c>
      <c r="I377" s="132" t="s">
        <v>98</v>
      </c>
      <c r="J377" s="133">
        <v>512</v>
      </c>
      <c r="K377" s="132" t="s">
        <v>166</v>
      </c>
      <c r="L377" s="133">
        <v>51217</v>
      </c>
      <c r="M377" s="134" t="s">
        <v>1568</v>
      </c>
    </row>
    <row r="378" spans="8:13" ht="13.5">
      <c r="H378" s="131">
        <v>52</v>
      </c>
      <c r="I378" s="132" t="s">
        <v>98</v>
      </c>
      <c r="J378" s="133">
        <v>512</v>
      </c>
      <c r="K378" s="132" t="s">
        <v>166</v>
      </c>
      <c r="L378" s="133">
        <v>51218</v>
      </c>
      <c r="M378" s="134" t="s">
        <v>571</v>
      </c>
    </row>
    <row r="379" spans="8:13" ht="13.5">
      <c r="H379" s="131">
        <v>52</v>
      </c>
      <c r="I379" s="132" t="s">
        <v>98</v>
      </c>
      <c r="J379" s="133">
        <v>512</v>
      </c>
      <c r="K379" s="132" t="s">
        <v>166</v>
      </c>
      <c r="L379" s="133">
        <v>51219</v>
      </c>
      <c r="M379" s="134" t="s">
        <v>1569</v>
      </c>
    </row>
    <row r="380" spans="8:13" ht="13.5">
      <c r="H380" s="131">
        <v>52</v>
      </c>
      <c r="I380" s="132" t="s">
        <v>98</v>
      </c>
      <c r="J380" s="133">
        <v>512</v>
      </c>
      <c r="K380" s="132" t="s">
        <v>166</v>
      </c>
      <c r="L380" s="133">
        <v>51220</v>
      </c>
      <c r="M380" s="134" t="s">
        <v>1570</v>
      </c>
    </row>
    <row r="381" spans="8:13" ht="13.5">
      <c r="H381" s="131">
        <v>52</v>
      </c>
      <c r="I381" s="132" t="s">
        <v>98</v>
      </c>
      <c r="J381" s="133">
        <v>515</v>
      </c>
      <c r="K381" s="132" t="s">
        <v>2059</v>
      </c>
      <c r="L381" s="133">
        <v>51501</v>
      </c>
      <c r="M381" s="134" t="s">
        <v>1712</v>
      </c>
    </row>
    <row r="382" spans="8:13" ht="13.5">
      <c r="H382" s="131">
        <v>52</v>
      </c>
      <c r="I382" s="132" t="s">
        <v>98</v>
      </c>
      <c r="J382" s="133">
        <v>515</v>
      </c>
      <c r="K382" s="132" t="s">
        <v>2059</v>
      </c>
      <c r="L382" s="133">
        <v>51502</v>
      </c>
      <c r="M382" s="134" t="s">
        <v>1713</v>
      </c>
    </row>
    <row r="383" spans="8:13" ht="13.5">
      <c r="H383" s="131">
        <v>52</v>
      </c>
      <c r="I383" s="132" t="s">
        <v>98</v>
      </c>
      <c r="J383" s="133">
        <v>516</v>
      </c>
      <c r="K383" s="132" t="s">
        <v>167</v>
      </c>
      <c r="L383" s="133">
        <v>51601</v>
      </c>
      <c r="M383" s="134" t="s">
        <v>1750</v>
      </c>
    </row>
    <row r="384" spans="8:13" ht="13.5">
      <c r="H384" s="131">
        <v>52</v>
      </c>
      <c r="I384" s="132" t="s">
        <v>98</v>
      </c>
      <c r="J384" s="133">
        <v>516</v>
      </c>
      <c r="K384" s="132" t="s">
        <v>167</v>
      </c>
      <c r="L384" s="133">
        <v>51602</v>
      </c>
      <c r="M384" s="134" t="s">
        <v>1751</v>
      </c>
    </row>
    <row r="385" spans="8:13" ht="13.5">
      <c r="H385" s="131">
        <v>52</v>
      </c>
      <c r="I385" s="132" t="s">
        <v>98</v>
      </c>
      <c r="J385" s="133">
        <v>516</v>
      </c>
      <c r="K385" s="132" t="s">
        <v>167</v>
      </c>
      <c r="L385" s="133">
        <v>51603</v>
      </c>
      <c r="M385" s="134" t="s">
        <v>1752</v>
      </c>
    </row>
    <row r="386" spans="8:13" ht="13.5">
      <c r="H386" s="131">
        <v>52</v>
      </c>
      <c r="I386" s="132" t="s">
        <v>98</v>
      </c>
      <c r="J386" s="133">
        <v>516</v>
      </c>
      <c r="K386" s="132" t="s">
        <v>167</v>
      </c>
      <c r="L386" s="133">
        <v>51604</v>
      </c>
      <c r="M386" s="134" t="s">
        <v>963</v>
      </c>
    </row>
    <row r="387" spans="8:13" ht="13.5">
      <c r="H387" s="131">
        <v>52</v>
      </c>
      <c r="I387" s="132" t="s">
        <v>98</v>
      </c>
      <c r="J387" s="133">
        <v>516</v>
      </c>
      <c r="K387" s="132" t="s">
        <v>167</v>
      </c>
      <c r="L387" s="133">
        <v>51605</v>
      </c>
      <c r="M387" s="134" t="s">
        <v>1753</v>
      </c>
    </row>
    <row r="388" spans="8:13" ht="13.5">
      <c r="H388" s="131">
        <v>52</v>
      </c>
      <c r="I388" s="132" t="s">
        <v>98</v>
      </c>
      <c r="J388" s="133">
        <v>516</v>
      </c>
      <c r="K388" s="132" t="s">
        <v>167</v>
      </c>
      <c r="L388" s="133">
        <v>51606</v>
      </c>
      <c r="M388" s="134" t="s">
        <v>1754</v>
      </c>
    </row>
    <row r="389" spans="8:13" ht="13.5">
      <c r="H389" s="131">
        <v>52</v>
      </c>
      <c r="I389" s="132" t="s">
        <v>98</v>
      </c>
      <c r="J389" s="133">
        <v>516</v>
      </c>
      <c r="K389" s="132" t="s">
        <v>167</v>
      </c>
      <c r="L389" s="133">
        <v>51607</v>
      </c>
      <c r="M389" s="134" t="s">
        <v>226</v>
      </c>
    </row>
    <row r="390" spans="8:13" ht="13.5">
      <c r="H390" s="131">
        <v>52</v>
      </c>
      <c r="I390" s="132" t="s">
        <v>98</v>
      </c>
      <c r="J390" s="133">
        <v>516</v>
      </c>
      <c r="K390" s="132" t="s">
        <v>167</v>
      </c>
      <c r="L390" s="133">
        <v>51608</v>
      </c>
      <c r="M390" s="134" t="s">
        <v>1755</v>
      </c>
    </row>
    <row r="391" spans="8:13" ht="13.5">
      <c r="H391" s="131">
        <v>52</v>
      </c>
      <c r="I391" s="132" t="s">
        <v>98</v>
      </c>
      <c r="J391" s="133">
        <v>516</v>
      </c>
      <c r="K391" s="132" t="s">
        <v>167</v>
      </c>
      <c r="L391" s="133">
        <v>51609</v>
      </c>
      <c r="M391" s="134" t="s">
        <v>1756</v>
      </c>
    </row>
    <row r="392" spans="8:13" ht="13.5">
      <c r="H392" s="131">
        <v>52</v>
      </c>
      <c r="I392" s="132" t="s">
        <v>98</v>
      </c>
      <c r="J392" s="133">
        <v>516</v>
      </c>
      <c r="K392" s="132" t="s">
        <v>167</v>
      </c>
      <c r="L392" s="133">
        <v>51610</v>
      </c>
      <c r="M392" s="134" t="s">
        <v>1757</v>
      </c>
    </row>
    <row r="393" spans="8:13" ht="13.5">
      <c r="H393" s="131">
        <v>52</v>
      </c>
      <c r="I393" s="132" t="s">
        <v>98</v>
      </c>
      <c r="J393" s="133">
        <v>516</v>
      </c>
      <c r="K393" s="132" t="s">
        <v>167</v>
      </c>
      <c r="L393" s="133">
        <v>51611</v>
      </c>
      <c r="M393" s="134" t="s">
        <v>1758</v>
      </c>
    </row>
    <row r="394" spans="8:13" ht="13.5">
      <c r="H394" s="131">
        <v>52</v>
      </c>
      <c r="I394" s="132" t="s">
        <v>98</v>
      </c>
      <c r="J394" s="133">
        <v>516</v>
      </c>
      <c r="K394" s="132" t="s">
        <v>167</v>
      </c>
      <c r="L394" s="133">
        <v>51612</v>
      </c>
      <c r="M394" s="134" t="s">
        <v>1759</v>
      </c>
    </row>
    <row r="395" spans="8:13" ht="13.5">
      <c r="H395" s="131">
        <v>52</v>
      </c>
      <c r="I395" s="132" t="s">
        <v>98</v>
      </c>
      <c r="J395" s="133">
        <v>516</v>
      </c>
      <c r="K395" s="132" t="s">
        <v>167</v>
      </c>
      <c r="L395" s="133">
        <v>51613</v>
      </c>
      <c r="M395" s="134" t="s">
        <v>1760</v>
      </c>
    </row>
    <row r="396" spans="8:13" ht="13.5">
      <c r="H396" s="131">
        <v>52</v>
      </c>
      <c r="I396" s="132" t="s">
        <v>98</v>
      </c>
      <c r="J396" s="133">
        <v>518</v>
      </c>
      <c r="K396" s="132" t="s">
        <v>168</v>
      </c>
      <c r="L396" s="133">
        <v>51801</v>
      </c>
      <c r="M396" s="134" t="s">
        <v>1927</v>
      </c>
    </row>
    <row r="397" spans="8:13" ht="13.5">
      <c r="H397" s="131">
        <v>52</v>
      </c>
      <c r="I397" s="132" t="s">
        <v>98</v>
      </c>
      <c r="J397" s="133">
        <v>518</v>
      </c>
      <c r="K397" s="132" t="s">
        <v>168</v>
      </c>
      <c r="L397" s="133">
        <v>51802</v>
      </c>
      <c r="M397" s="134" t="s">
        <v>1928</v>
      </c>
    </row>
    <row r="398" spans="8:13" ht="13.5">
      <c r="H398" s="131">
        <v>52</v>
      </c>
      <c r="I398" s="132" t="s">
        <v>98</v>
      </c>
      <c r="J398" s="133">
        <v>518</v>
      </c>
      <c r="K398" s="132" t="s">
        <v>168</v>
      </c>
      <c r="L398" s="133">
        <v>51803</v>
      </c>
      <c r="M398" s="134" t="s">
        <v>1929</v>
      </c>
    </row>
    <row r="399" spans="8:13" ht="13.5">
      <c r="H399" s="131">
        <v>52</v>
      </c>
      <c r="I399" s="132" t="s">
        <v>98</v>
      </c>
      <c r="J399" s="133">
        <v>518</v>
      </c>
      <c r="K399" s="132" t="s">
        <v>168</v>
      </c>
      <c r="L399" s="133">
        <v>51804</v>
      </c>
      <c r="M399" s="134" t="s">
        <v>1930</v>
      </c>
    </row>
    <row r="400" spans="8:13" ht="13.5">
      <c r="H400" s="131">
        <v>52</v>
      </c>
      <c r="I400" s="132" t="s">
        <v>98</v>
      </c>
      <c r="J400" s="133">
        <v>518</v>
      </c>
      <c r="K400" s="132" t="s">
        <v>168</v>
      </c>
      <c r="L400" s="133">
        <v>51805</v>
      </c>
      <c r="M400" s="134" t="s">
        <v>1931</v>
      </c>
    </row>
    <row r="401" spans="8:13" ht="13.5">
      <c r="H401" s="131">
        <v>52</v>
      </c>
      <c r="I401" s="132" t="s">
        <v>98</v>
      </c>
      <c r="J401" s="133">
        <v>518</v>
      </c>
      <c r="K401" s="132" t="s">
        <v>168</v>
      </c>
      <c r="L401" s="133">
        <v>51806</v>
      </c>
      <c r="M401" s="134" t="s">
        <v>1914</v>
      </c>
    </row>
    <row r="402" spans="8:13" ht="13.5">
      <c r="H402" s="131">
        <v>52</v>
      </c>
      <c r="I402" s="132" t="s">
        <v>98</v>
      </c>
      <c r="J402" s="133">
        <v>518</v>
      </c>
      <c r="K402" s="132" t="s">
        <v>168</v>
      </c>
      <c r="L402" s="133">
        <v>51807</v>
      </c>
      <c r="M402" s="134" t="s">
        <v>1932</v>
      </c>
    </row>
    <row r="403" spans="8:13" ht="13.5">
      <c r="H403" s="131">
        <v>52</v>
      </c>
      <c r="I403" s="132" t="s">
        <v>98</v>
      </c>
      <c r="J403" s="133">
        <v>518</v>
      </c>
      <c r="K403" s="132" t="s">
        <v>168</v>
      </c>
      <c r="L403" s="133">
        <v>51808</v>
      </c>
      <c r="M403" s="134" t="s">
        <v>1933</v>
      </c>
    </row>
    <row r="404" spans="8:13" ht="13.5">
      <c r="H404" s="131">
        <v>52</v>
      </c>
      <c r="I404" s="132" t="s">
        <v>98</v>
      </c>
      <c r="J404" s="133">
        <v>518</v>
      </c>
      <c r="K404" s="132" t="s">
        <v>168</v>
      </c>
      <c r="L404" s="133">
        <v>51809</v>
      </c>
      <c r="M404" s="134" t="s">
        <v>1934</v>
      </c>
    </row>
    <row r="405" spans="8:13" ht="13.5">
      <c r="H405" s="131">
        <v>52</v>
      </c>
      <c r="I405" s="132" t="s">
        <v>98</v>
      </c>
      <c r="J405" s="133">
        <v>518</v>
      </c>
      <c r="K405" s="132" t="s">
        <v>168</v>
      </c>
      <c r="L405" s="133">
        <v>51810</v>
      </c>
      <c r="M405" s="134" t="s">
        <v>1579</v>
      </c>
    </row>
    <row r="406" spans="8:13" ht="13.5">
      <c r="H406" s="131">
        <v>52</v>
      </c>
      <c r="I406" s="132" t="s">
        <v>98</v>
      </c>
      <c r="J406" s="133">
        <v>518</v>
      </c>
      <c r="K406" s="132" t="s">
        <v>168</v>
      </c>
      <c r="L406" s="133">
        <v>51811</v>
      </c>
      <c r="M406" s="134" t="s">
        <v>712</v>
      </c>
    </row>
    <row r="407" spans="8:13" ht="13.5">
      <c r="H407" s="131">
        <v>52</v>
      </c>
      <c r="I407" s="132" t="s">
        <v>98</v>
      </c>
      <c r="J407" s="133">
        <v>518</v>
      </c>
      <c r="K407" s="132" t="s">
        <v>168</v>
      </c>
      <c r="L407" s="133">
        <v>51812</v>
      </c>
      <c r="M407" s="134" t="s">
        <v>713</v>
      </c>
    </row>
    <row r="408" spans="8:13" ht="13.5">
      <c r="H408" s="131">
        <v>52</v>
      </c>
      <c r="I408" s="132" t="s">
        <v>98</v>
      </c>
      <c r="J408" s="133">
        <v>518</v>
      </c>
      <c r="K408" s="132" t="s">
        <v>168</v>
      </c>
      <c r="L408" s="133">
        <v>51813</v>
      </c>
      <c r="M408" s="134" t="s">
        <v>1935</v>
      </c>
    </row>
    <row r="409" spans="8:13" ht="13.5">
      <c r="H409" s="131">
        <v>52</v>
      </c>
      <c r="I409" s="132" t="s">
        <v>98</v>
      </c>
      <c r="J409" s="133">
        <v>518</v>
      </c>
      <c r="K409" s="132" t="s">
        <v>168</v>
      </c>
      <c r="L409" s="133">
        <v>51814</v>
      </c>
      <c r="M409" s="134" t="s">
        <v>1936</v>
      </c>
    </row>
    <row r="410" spans="8:13" ht="13.5">
      <c r="H410" s="131">
        <v>52</v>
      </c>
      <c r="I410" s="132" t="s">
        <v>98</v>
      </c>
      <c r="J410" s="133">
        <v>518</v>
      </c>
      <c r="K410" s="132" t="s">
        <v>168</v>
      </c>
      <c r="L410" s="133">
        <v>51815</v>
      </c>
      <c r="M410" s="134" t="s">
        <v>1937</v>
      </c>
    </row>
    <row r="411" spans="8:13" ht="13.5">
      <c r="H411" s="131">
        <v>52</v>
      </c>
      <c r="I411" s="132" t="s">
        <v>98</v>
      </c>
      <c r="J411" s="133">
        <v>518</v>
      </c>
      <c r="K411" s="132" t="s">
        <v>168</v>
      </c>
      <c r="L411" s="133">
        <v>51816</v>
      </c>
      <c r="M411" s="134" t="s">
        <v>1938</v>
      </c>
    </row>
    <row r="412" spans="8:13" ht="13.5">
      <c r="H412" s="131">
        <v>61</v>
      </c>
      <c r="I412" s="132" t="s">
        <v>99</v>
      </c>
      <c r="J412" s="133">
        <v>604</v>
      </c>
      <c r="K412" s="132" t="s">
        <v>169</v>
      </c>
      <c r="L412" s="133">
        <v>60401</v>
      </c>
      <c r="M412" s="134" t="s">
        <v>603</v>
      </c>
    </row>
    <row r="413" spans="8:13" ht="13.5">
      <c r="H413" s="131">
        <v>61</v>
      </c>
      <c r="I413" s="132" t="s">
        <v>99</v>
      </c>
      <c r="J413" s="133">
        <v>604</v>
      </c>
      <c r="K413" s="132" t="s">
        <v>169</v>
      </c>
      <c r="L413" s="133">
        <v>60402</v>
      </c>
      <c r="M413" s="134" t="s">
        <v>604</v>
      </c>
    </row>
    <row r="414" spans="8:13" ht="13.5">
      <c r="H414" s="131">
        <v>61</v>
      </c>
      <c r="I414" s="132" t="s">
        <v>99</v>
      </c>
      <c r="J414" s="133">
        <v>604</v>
      </c>
      <c r="K414" s="132" t="s">
        <v>169</v>
      </c>
      <c r="L414" s="133">
        <v>60403</v>
      </c>
      <c r="M414" s="134" t="s">
        <v>605</v>
      </c>
    </row>
    <row r="415" spans="8:13" ht="13.5">
      <c r="H415" s="131">
        <v>61</v>
      </c>
      <c r="I415" s="132" t="s">
        <v>99</v>
      </c>
      <c r="J415" s="133">
        <v>604</v>
      </c>
      <c r="K415" s="132" t="s">
        <v>169</v>
      </c>
      <c r="L415" s="133">
        <v>60404</v>
      </c>
      <c r="M415" s="134" t="s">
        <v>606</v>
      </c>
    </row>
    <row r="416" spans="8:13" ht="13.5">
      <c r="H416" s="131">
        <v>61</v>
      </c>
      <c r="I416" s="132" t="s">
        <v>99</v>
      </c>
      <c r="J416" s="133">
        <v>604</v>
      </c>
      <c r="K416" s="132" t="s">
        <v>169</v>
      </c>
      <c r="L416" s="133">
        <v>60405</v>
      </c>
      <c r="M416" s="134" t="s">
        <v>607</v>
      </c>
    </row>
    <row r="417" spans="8:13" ht="13.5">
      <c r="H417" s="131">
        <v>61</v>
      </c>
      <c r="I417" s="132" t="s">
        <v>99</v>
      </c>
      <c r="J417" s="133">
        <v>604</v>
      </c>
      <c r="K417" s="132" t="s">
        <v>169</v>
      </c>
      <c r="L417" s="133">
        <v>60406</v>
      </c>
      <c r="M417" s="134" t="s">
        <v>608</v>
      </c>
    </row>
    <row r="418" spans="8:13" ht="13.5">
      <c r="H418" s="131">
        <v>61</v>
      </c>
      <c r="I418" s="132" t="s">
        <v>99</v>
      </c>
      <c r="J418" s="133">
        <v>604</v>
      </c>
      <c r="K418" s="132" t="s">
        <v>169</v>
      </c>
      <c r="L418" s="133">
        <v>60407</v>
      </c>
      <c r="M418" s="134" t="s">
        <v>609</v>
      </c>
    </row>
    <row r="419" spans="8:13" ht="13.5">
      <c r="H419" s="131">
        <v>61</v>
      </c>
      <c r="I419" s="132" t="s">
        <v>99</v>
      </c>
      <c r="J419" s="133">
        <v>604</v>
      </c>
      <c r="K419" s="132" t="s">
        <v>169</v>
      </c>
      <c r="L419" s="133">
        <v>60408</v>
      </c>
      <c r="M419" s="134" t="s">
        <v>610</v>
      </c>
    </row>
    <row r="420" spans="8:13" ht="13.5">
      <c r="H420" s="131">
        <v>61</v>
      </c>
      <c r="I420" s="132" t="s">
        <v>99</v>
      </c>
      <c r="J420" s="133">
        <v>604</v>
      </c>
      <c r="K420" s="132" t="s">
        <v>169</v>
      </c>
      <c r="L420" s="133">
        <v>60409</v>
      </c>
      <c r="M420" s="134" t="s">
        <v>611</v>
      </c>
    </row>
    <row r="421" spans="8:13" ht="13.5">
      <c r="H421" s="131">
        <v>61</v>
      </c>
      <c r="I421" s="132" t="s">
        <v>99</v>
      </c>
      <c r="J421" s="133">
        <v>604</v>
      </c>
      <c r="K421" s="132" t="s">
        <v>169</v>
      </c>
      <c r="L421" s="133">
        <v>60410</v>
      </c>
      <c r="M421" s="134" t="s">
        <v>612</v>
      </c>
    </row>
    <row r="422" spans="8:13" ht="13.5">
      <c r="H422" s="131">
        <v>61</v>
      </c>
      <c r="I422" s="132" t="s">
        <v>99</v>
      </c>
      <c r="J422" s="133">
        <v>604</v>
      </c>
      <c r="K422" s="132" t="s">
        <v>169</v>
      </c>
      <c r="L422" s="133">
        <v>60411</v>
      </c>
      <c r="M422" s="134" t="s">
        <v>613</v>
      </c>
    </row>
    <row r="423" spans="8:13" ht="13.5">
      <c r="H423" s="131">
        <v>61</v>
      </c>
      <c r="I423" s="132" t="s">
        <v>99</v>
      </c>
      <c r="J423" s="133">
        <v>604</v>
      </c>
      <c r="K423" s="132" t="s">
        <v>169</v>
      </c>
      <c r="L423" s="133">
        <v>60412</v>
      </c>
      <c r="M423" s="134" t="s">
        <v>614</v>
      </c>
    </row>
    <row r="424" spans="8:13" ht="13.5">
      <c r="H424" s="131">
        <v>61</v>
      </c>
      <c r="I424" s="132" t="s">
        <v>99</v>
      </c>
      <c r="J424" s="133">
        <v>604</v>
      </c>
      <c r="K424" s="132" t="s">
        <v>169</v>
      </c>
      <c r="L424" s="133">
        <v>60414</v>
      </c>
      <c r="M424" s="134" t="s">
        <v>2112</v>
      </c>
    </row>
    <row r="425" spans="8:13" ht="13.5">
      <c r="H425" s="131">
        <v>61</v>
      </c>
      <c r="I425" s="132" t="s">
        <v>99</v>
      </c>
      <c r="J425" s="133">
        <v>604</v>
      </c>
      <c r="K425" s="132" t="s">
        <v>169</v>
      </c>
      <c r="L425" s="133">
        <v>60413</v>
      </c>
      <c r="M425" s="134" t="s">
        <v>2111</v>
      </c>
    </row>
    <row r="426" spans="8:13" ht="13.5">
      <c r="H426" s="131">
        <v>61</v>
      </c>
      <c r="I426" s="132" t="s">
        <v>99</v>
      </c>
      <c r="J426" s="133">
        <v>604</v>
      </c>
      <c r="K426" s="132" t="s">
        <v>169</v>
      </c>
      <c r="L426" s="133">
        <v>60415</v>
      </c>
      <c r="M426" s="134" t="s">
        <v>615</v>
      </c>
    </row>
    <row r="427" spans="8:13" ht="13.5">
      <c r="H427" s="131">
        <v>61</v>
      </c>
      <c r="I427" s="132" t="s">
        <v>99</v>
      </c>
      <c r="J427" s="133">
        <v>604</v>
      </c>
      <c r="K427" s="132" t="s">
        <v>169</v>
      </c>
      <c r="L427" s="133">
        <v>60416</v>
      </c>
      <c r="M427" s="134" t="s">
        <v>616</v>
      </c>
    </row>
    <row r="428" spans="8:13" ht="13.5">
      <c r="H428" s="131">
        <v>61</v>
      </c>
      <c r="I428" s="132" t="s">
        <v>99</v>
      </c>
      <c r="J428" s="133">
        <v>604</v>
      </c>
      <c r="K428" s="132" t="s">
        <v>169</v>
      </c>
      <c r="L428" s="133">
        <v>60417</v>
      </c>
      <c r="M428" s="134" t="s">
        <v>617</v>
      </c>
    </row>
    <row r="429" spans="8:13" ht="13.5">
      <c r="H429" s="131">
        <v>61</v>
      </c>
      <c r="I429" s="132" t="s">
        <v>99</v>
      </c>
      <c r="J429" s="133">
        <v>604</v>
      </c>
      <c r="K429" s="132" t="s">
        <v>169</v>
      </c>
      <c r="L429" s="133">
        <v>60418</v>
      </c>
      <c r="M429" s="134" t="s">
        <v>618</v>
      </c>
    </row>
    <row r="430" spans="8:13" ht="13.5">
      <c r="H430" s="131">
        <v>61</v>
      </c>
      <c r="I430" s="132" t="s">
        <v>99</v>
      </c>
      <c r="J430" s="133">
        <v>604</v>
      </c>
      <c r="K430" s="132" t="s">
        <v>169</v>
      </c>
      <c r="L430" s="133">
        <v>60419</v>
      </c>
      <c r="M430" s="134" t="s">
        <v>619</v>
      </c>
    </row>
    <row r="431" spans="8:13" ht="13.5">
      <c r="H431" s="131">
        <v>61</v>
      </c>
      <c r="I431" s="132" t="s">
        <v>99</v>
      </c>
      <c r="J431" s="133">
        <v>604</v>
      </c>
      <c r="K431" s="132" t="s">
        <v>169</v>
      </c>
      <c r="L431" s="133">
        <v>60420</v>
      </c>
      <c r="M431" s="134" t="s">
        <v>620</v>
      </c>
    </row>
    <row r="432" spans="8:13" ht="13.5">
      <c r="H432" s="131">
        <v>61</v>
      </c>
      <c r="I432" s="132" t="s">
        <v>99</v>
      </c>
      <c r="J432" s="133">
        <v>604</v>
      </c>
      <c r="K432" s="132" t="s">
        <v>169</v>
      </c>
      <c r="L432" s="133">
        <v>60421</v>
      </c>
      <c r="M432" s="134" t="s">
        <v>621</v>
      </c>
    </row>
    <row r="433" spans="8:13" ht="13.5">
      <c r="H433" s="131">
        <v>61</v>
      </c>
      <c r="I433" s="132" t="s">
        <v>99</v>
      </c>
      <c r="J433" s="133">
        <v>604</v>
      </c>
      <c r="K433" s="132" t="s">
        <v>169</v>
      </c>
      <c r="L433" s="133">
        <v>60422</v>
      </c>
      <c r="M433" s="134" t="s">
        <v>622</v>
      </c>
    </row>
    <row r="434" spans="8:13" ht="13.5">
      <c r="H434" s="131">
        <v>61</v>
      </c>
      <c r="I434" s="132" t="s">
        <v>99</v>
      </c>
      <c r="J434" s="133">
        <v>604</v>
      </c>
      <c r="K434" s="132" t="s">
        <v>169</v>
      </c>
      <c r="L434" s="133">
        <v>60423</v>
      </c>
      <c r="M434" s="134" t="s">
        <v>623</v>
      </c>
    </row>
    <row r="435" spans="8:13" ht="13.5">
      <c r="H435" s="131">
        <v>61</v>
      </c>
      <c r="I435" s="132" t="s">
        <v>99</v>
      </c>
      <c r="J435" s="133">
        <v>607</v>
      </c>
      <c r="K435" s="132" t="s">
        <v>7</v>
      </c>
      <c r="L435" s="133">
        <v>60701</v>
      </c>
      <c r="M435" s="134" t="s">
        <v>1010</v>
      </c>
    </row>
    <row r="436" spans="8:13" ht="13.5">
      <c r="H436" s="131">
        <v>61</v>
      </c>
      <c r="I436" s="132" t="s">
        <v>99</v>
      </c>
      <c r="J436" s="133">
        <v>607</v>
      </c>
      <c r="K436" s="132" t="s">
        <v>7</v>
      </c>
      <c r="L436" s="133">
        <v>60702</v>
      </c>
      <c r="M436" s="134" t="s">
        <v>1011</v>
      </c>
    </row>
    <row r="437" spans="8:13" ht="13.5">
      <c r="H437" s="131">
        <v>61</v>
      </c>
      <c r="I437" s="132" t="s">
        <v>99</v>
      </c>
      <c r="J437" s="133">
        <v>607</v>
      </c>
      <c r="K437" s="132" t="s">
        <v>7</v>
      </c>
      <c r="L437" s="133">
        <v>60703</v>
      </c>
      <c r="M437" s="134" t="s">
        <v>2107</v>
      </c>
    </row>
    <row r="438" spans="8:13" ht="13.5">
      <c r="H438" s="131">
        <v>61</v>
      </c>
      <c r="I438" s="132" t="s">
        <v>99</v>
      </c>
      <c r="J438" s="133">
        <v>607</v>
      </c>
      <c r="K438" s="132" t="s">
        <v>7</v>
      </c>
      <c r="L438" s="133">
        <v>60704</v>
      </c>
      <c r="M438" s="134" t="s">
        <v>2108</v>
      </c>
    </row>
    <row r="439" spans="8:13" ht="13.5">
      <c r="H439" s="131">
        <v>61</v>
      </c>
      <c r="I439" s="132" t="s">
        <v>99</v>
      </c>
      <c r="J439" s="133">
        <v>607</v>
      </c>
      <c r="K439" s="132" t="s">
        <v>7</v>
      </c>
      <c r="L439" s="133">
        <v>60705</v>
      </c>
      <c r="M439" s="134" t="s">
        <v>2109</v>
      </c>
    </row>
    <row r="440" spans="8:13" ht="13.5">
      <c r="H440" s="131">
        <v>61</v>
      </c>
      <c r="I440" s="132" t="s">
        <v>99</v>
      </c>
      <c r="J440" s="133">
        <v>607</v>
      </c>
      <c r="K440" s="132" t="s">
        <v>7</v>
      </c>
      <c r="L440" s="133">
        <v>60706</v>
      </c>
      <c r="M440" s="134" t="s">
        <v>1012</v>
      </c>
    </row>
    <row r="441" spans="8:13" ht="13.5">
      <c r="H441" s="131">
        <v>61</v>
      </c>
      <c r="I441" s="132" t="s">
        <v>99</v>
      </c>
      <c r="J441" s="133">
        <v>607</v>
      </c>
      <c r="K441" s="132" t="s">
        <v>7</v>
      </c>
      <c r="L441" s="133">
        <v>60707</v>
      </c>
      <c r="M441" s="134" t="s">
        <v>2104</v>
      </c>
    </row>
    <row r="442" spans="8:13" ht="13.5">
      <c r="H442" s="131">
        <v>61</v>
      </c>
      <c r="I442" s="132" t="s">
        <v>99</v>
      </c>
      <c r="J442" s="133">
        <v>607</v>
      </c>
      <c r="K442" s="132" t="s">
        <v>7</v>
      </c>
      <c r="L442" s="133">
        <v>60708</v>
      </c>
      <c r="M442" s="134" t="s">
        <v>1013</v>
      </c>
    </row>
    <row r="443" spans="8:13" ht="13.5">
      <c r="H443" s="131">
        <v>61</v>
      </c>
      <c r="I443" s="132" t="s">
        <v>99</v>
      </c>
      <c r="J443" s="133">
        <v>607</v>
      </c>
      <c r="K443" s="132" t="s">
        <v>7</v>
      </c>
      <c r="L443" s="133">
        <v>60709</v>
      </c>
      <c r="M443" s="134" t="s">
        <v>2110</v>
      </c>
    </row>
    <row r="444" spans="8:13" ht="13.5">
      <c r="H444" s="131">
        <v>61</v>
      </c>
      <c r="I444" s="132" t="s">
        <v>99</v>
      </c>
      <c r="J444" s="133">
        <v>607</v>
      </c>
      <c r="K444" s="132" t="s">
        <v>7</v>
      </c>
      <c r="L444" s="133">
        <v>60710</v>
      </c>
      <c r="M444" s="134" t="s">
        <v>1014</v>
      </c>
    </row>
    <row r="445" spans="8:13" ht="13.5">
      <c r="H445" s="131">
        <v>61</v>
      </c>
      <c r="I445" s="132" t="s">
        <v>99</v>
      </c>
      <c r="J445" s="133">
        <v>607</v>
      </c>
      <c r="K445" s="132" t="s">
        <v>7</v>
      </c>
      <c r="L445" s="133">
        <v>60711</v>
      </c>
      <c r="M445" s="134" t="s">
        <v>1015</v>
      </c>
    </row>
    <row r="446" spans="8:13" ht="13.5">
      <c r="H446" s="131">
        <v>61</v>
      </c>
      <c r="I446" s="132" t="s">
        <v>99</v>
      </c>
      <c r="J446" s="133">
        <v>607</v>
      </c>
      <c r="K446" s="132" t="s">
        <v>7</v>
      </c>
      <c r="L446" s="133">
        <v>60712</v>
      </c>
      <c r="M446" s="134" t="s">
        <v>1016</v>
      </c>
    </row>
    <row r="447" spans="8:13" ht="13.5">
      <c r="H447" s="131">
        <v>61</v>
      </c>
      <c r="I447" s="132" t="s">
        <v>99</v>
      </c>
      <c r="J447" s="133">
        <v>607</v>
      </c>
      <c r="K447" s="132" t="s">
        <v>7</v>
      </c>
      <c r="L447" s="133">
        <v>60713</v>
      </c>
      <c r="M447" s="134" t="s">
        <v>1017</v>
      </c>
    </row>
    <row r="448" spans="8:13" ht="13.5">
      <c r="H448" s="131">
        <v>61</v>
      </c>
      <c r="I448" s="132" t="s">
        <v>99</v>
      </c>
      <c r="J448" s="133">
        <v>607</v>
      </c>
      <c r="K448" s="132" t="s">
        <v>7</v>
      </c>
      <c r="L448" s="133">
        <v>60714</v>
      </c>
      <c r="M448" s="134" t="s">
        <v>1018</v>
      </c>
    </row>
    <row r="449" spans="8:13" ht="13.5">
      <c r="H449" s="131">
        <v>61</v>
      </c>
      <c r="I449" s="132" t="s">
        <v>99</v>
      </c>
      <c r="J449" s="133">
        <v>607</v>
      </c>
      <c r="K449" s="132" t="s">
        <v>7</v>
      </c>
      <c r="L449" s="133">
        <v>60715</v>
      </c>
      <c r="M449" s="134" t="s">
        <v>1019</v>
      </c>
    </row>
    <row r="450" spans="8:13" ht="13.5">
      <c r="H450" s="131">
        <v>61</v>
      </c>
      <c r="I450" s="132" t="s">
        <v>99</v>
      </c>
      <c r="J450" s="133">
        <v>607</v>
      </c>
      <c r="K450" s="132" t="s">
        <v>7</v>
      </c>
      <c r="L450" s="133">
        <v>60716</v>
      </c>
      <c r="M450" s="134" t="s">
        <v>2105</v>
      </c>
    </row>
    <row r="451" spans="8:13" ht="13.5">
      <c r="H451" s="131">
        <v>61</v>
      </c>
      <c r="I451" s="132" t="s">
        <v>99</v>
      </c>
      <c r="J451" s="133">
        <v>607</v>
      </c>
      <c r="K451" s="132" t="s">
        <v>7</v>
      </c>
      <c r="L451" s="133">
        <v>60717</v>
      </c>
      <c r="M451" s="134" t="s">
        <v>2106</v>
      </c>
    </row>
    <row r="452" spans="8:13" ht="13.5">
      <c r="H452" s="131">
        <v>61</v>
      </c>
      <c r="I452" s="132" t="s">
        <v>99</v>
      </c>
      <c r="J452" s="133">
        <v>607</v>
      </c>
      <c r="K452" s="132" t="s">
        <v>7</v>
      </c>
      <c r="L452" s="133">
        <v>60718</v>
      </c>
      <c r="M452" s="134" t="s">
        <v>1020</v>
      </c>
    </row>
    <row r="453" spans="8:13" ht="13.5">
      <c r="H453" s="131">
        <v>61</v>
      </c>
      <c r="I453" s="132" t="s">
        <v>99</v>
      </c>
      <c r="J453" s="133">
        <v>607</v>
      </c>
      <c r="K453" s="132" t="s">
        <v>7</v>
      </c>
      <c r="L453" s="133">
        <v>60719</v>
      </c>
      <c r="M453" s="134" t="s">
        <v>1021</v>
      </c>
    </row>
    <row r="454" spans="8:13" ht="13.5">
      <c r="H454" s="131">
        <v>61</v>
      </c>
      <c r="I454" s="132" t="s">
        <v>99</v>
      </c>
      <c r="J454" s="133">
        <v>607</v>
      </c>
      <c r="K454" s="132" t="s">
        <v>7</v>
      </c>
      <c r="L454" s="133">
        <v>60720</v>
      </c>
      <c r="M454" s="134" t="s">
        <v>1022</v>
      </c>
    </row>
    <row r="455" spans="8:13" ht="13.5">
      <c r="H455" s="131">
        <v>61</v>
      </c>
      <c r="I455" s="132" t="s">
        <v>99</v>
      </c>
      <c r="J455" s="133">
        <v>609</v>
      </c>
      <c r="K455" s="132" t="s">
        <v>170</v>
      </c>
      <c r="L455" s="133">
        <v>60901</v>
      </c>
      <c r="M455" s="134" t="s">
        <v>1032</v>
      </c>
    </row>
    <row r="456" spans="8:13" ht="13.5">
      <c r="H456" s="131">
        <v>61</v>
      </c>
      <c r="I456" s="132" t="s">
        <v>99</v>
      </c>
      <c r="J456" s="133">
        <v>609</v>
      </c>
      <c r="K456" s="132" t="s">
        <v>170</v>
      </c>
      <c r="L456" s="133">
        <v>60902</v>
      </c>
      <c r="M456" s="134" t="s">
        <v>1033</v>
      </c>
    </row>
    <row r="457" spans="8:13" ht="13.5">
      <c r="H457" s="131">
        <v>61</v>
      </c>
      <c r="I457" s="132" t="s">
        <v>99</v>
      </c>
      <c r="J457" s="133">
        <v>609</v>
      </c>
      <c r="K457" s="132" t="s">
        <v>170</v>
      </c>
      <c r="L457" s="133">
        <v>60903</v>
      </c>
      <c r="M457" s="134" t="s">
        <v>170</v>
      </c>
    </row>
    <row r="458" spans="8:13" ht="13.5">
      <c r="H458" s="131">
        <v>61</v>
      </c>
      <c r="I458" s="132" t="s">
        <v>99</v>
      </c>
      <c r="J458" s="133">
        <v>609</v>
      </c>
      <c r="K458" s="132" t="s">
        <v>170</v>
      </c>
      <c r="L458" s="133">
        <v>60904</v>
      </c>
      <c r="M458" s="134" t="s">
        <v>1034</v>
      </c>
    </row>
    <row r="459" spans="8:13" ht="13.5">
      <c r="H459" s="131">
        <v>61</v>
      </c>
      <c r="I459" s="132" t="s">
        <v>99</v>
      </c>
      <c r="J459" s="133">
        <v>609</v>
      </c>
      <c r="K459" s="132" t="s">
        <v>170</v>
      </c>
      <c r="L459" s="133">
        <v>60905</v>
      </c>
      <c r="M459" s="134" t="s">
        <v>1035</v>
      </c>
    </row>
    <row r="460" spans="8:13" ht="13.5">
      <c r="H460" s="131">
        <v>61</v>
      </c>
      <c r="I460" s="132" t="s">
        <v>99</v>
      </c>
      <c r="J460" s="133">
        <v>609</v>
      </c>
      <c r="K460" s="132" t="s">
        <v>170</v>
      </c>
      <c r="L460" s="133">
        <v>60906</v>
      </c>
      <c r="M460" s="134" t="s">
        <v>1036</v>
      </c>
    </row>
    <row r="461" spans="8:13" ht="13.5">
      <c r="H461" s="131">
        <v>61</v>
      </c>
      <c r="I461" s="132" t="s">
        <v>99</v>
      </c>
      <c r="J461" s="133">
        <v>609</v>
      </c>
      <c r="K461" s="132" t="s">
        <v>170</v>
      </c>
      <c r="L461" s="133">
        <v>60907</v>
      </c>
      <c r="M461" s="134" t="s">
        <v>1037</v>
      </c>
    </row>
    <row r="462" spans="8:13" ht="13.5">
      <c r="H462" s="131">
        <v>61</v>
      </c>
      <c r="I462" s="132" t="s">
        <v>99</v>
      </c>
      <c r="J462" s="133">
        <v>609</v>
      </c>
      <c r="K462" s="132" t="s">
        <v>170</v>
      </c>
      <c r="L462" s="133">
        <v>60908</v>
      </c>
      <c r="M462" s="134" t="s">
        <v>1038</v>
      </c>
    </row>
    <row r="463" spans="8:13" ht="13.5">
      <c r="H463" s="131">
        <v>61</v>
      </c>
      <c r="I463" s="132" t="s">
        <v>99</v>
      </c>
      <c r="J463" s="133">
        <v>621</v>
      </c>
      <c r="K463" s="132" t="s">
        <v>171</v>
      </c>
      <c r="L463" s="133">
        <v>62101</v>
      </c>
      <c r="M463" s="134" t="s">
        <v>1853</v>
      </c>
    </row>
    <row r="464" spans="8:13" ht="13.5">
      <c r="H464" s="131">
        <v>61</v>
      </c>
      <c r="I464" s="132" t="s">
        <v>99</v>
      </c>
      <c r="J464" s="133">
        <v>621</v>
      </c>
      <c r="K464" s="132" t="s">
        <v>171</v>
      </c>
      <c r="L464" s="133">
        <v>62102</v>
      </c>
      <c r="M464" s="134" t="s">
        <v>1076</v>
      </c>
    </row>
    <row r="465" spans="8:13" ht="13.5">
      <c r="H465" s="131">
        <v>61</v>
      </c>
      <c r="I465" s="132" t="s">
        <v>99</v>
      </c>
      <c r="J465" s="133">
        <v>621</v>
      </c>
      <c r="K465" s="132" t="s">
        <v>171</v>
      </c>
      <c r="L465" s="133">
        <v>62103</v>
      </c>
      <c r="M465" s="134" t="s">
        <v>1854</v>
      </c>
    </row>
    <row r="466" spans="8:13" ht="13.5">
      <c r="H466" s="131">
        <v>61</v>
      </c>
      <c r="I466" s="132" t="s">
        <v>99</v>
      </c>
      <c r="J466" s="133">
        <v>621</v>
      </c>
      <c r="K466" s="132" t="s">
        <v>171</v>
      </c>
      <c r="L466" s="133">
        <v>62104</v>
      </c>
      <c r="M466" s="134" t="s">
        <v>1855</v>
      </c>
    </row>
    <row r="467" spans="8:13" ht="13.5">
      <c r="H467" s="131">
        <v>61</v>
      </c>
      <c r="I467" s="132" t="s">
        <v>99</v>
      </c>
      <c r="J467" s="133">
        <v>621</v>
      </c>
      <c r="K467" s="132" t="s">
        <v>171</v>
      </c>
      <c r="L467" s="133">
        <v>62105</v>
      </c>
      <c r="M467" s="134" t="s">
        <v>1856</v>
      </c>
    </row>
    <row r="468" spans="8:13" ht="13.5">
      <c r="H468" s="131">
        <v>61</v>
      </c>
      <c r="I468" s="132" t="s">
        <v>99</v>
      </c>
      <c r="J468" s="133">
        <v>621</v>
      </c>
      <c r="K468" s="132" t="s">
        <v>171</v>
      </c>
      <c r="L468" s="133">
        <v>62106</v>
      </c>
      <c r="M468" s="134" t="s">
        <v>1857</v>
      </c>
    </row>
    <row r="469" spans="8:13" ht="13.5">
      <c r="H469" s="131">
        <v>61</v>
      </c>
      <c r="I469" s="132" t="s">
        <v>99</v>
      </c>
      <c r="J469" s="133">
        <v>621</v>
      </c>
      <c r="K469" s="132" t="s">
        <v>171</v>
      </c>
      <c r="L469" s="133">
        <v>62107</v>
      </c>
      <c r="M469" s="134" t="s">
        <v>1858</v>
      </c>
    </row>
    <row r="470" spans="8:13" ht="13.5">
      <c r="H470" s="131">
        <v>61</v>
      </c>
      <c r="I470" s="132" t="s">
        <v>99</v>
      </c>
      <c r="J470" s="133">
        <v>621</v>
      </c>
      <c r="K470" s="132" t="s">
        <v>171</v>
      </c>
      <c r="L470" s="133">
        <v>62108</v>
      </c>
      <c r="M470" s="134" t="s">
        <v>1859</v>
      </c>
    </row>
    <row r="471" spans="8:13" ht="13.5">
      <c r="H471" s="131">
        <v>61</v>
      </c>
      <c r="I471" s="132" t="s">
        <v>99</v>
      </c>
      <c r="J471" s="133">
        <v>621</v>
      </c>
      <c r="K471" s="132" t="s">
        <v>171</v>
      </c>
      <c r="L471" s="133">
        <v>62109</v>
      </c>
      <c r="M471" s="134" t="s">
        <v>1860</v>
      </c>
    </row>
    <row r="472" spans="8:13" ht="13.5">
      <c r="H472" s="131">
        <v>61</v>
      </c>
      <c r="I472" s="132" t="s">
        <v>99</v>
      </c>
      <c r="J472" s="133">
        <v>621</v>
      </c>
      <c r="K472" s="132" t="s">
        <v>171</v>
      </c>
      <c r="L472" s="133">
        <v>62110</v>
      </c>
      <c r="M472" s="134" t="s">
        <v>1861</v>
      </c>
    </row>
    <row r="473" spans="8:13" ht="13.5">
      <c r="H473" s="131">
        <v>61</v>
      </c>
      <c r="I473" s="132" t="s">
        <v>99</v>
      </c>
      <c r="J473" s="133">
        <v>621</v>
      </c>
      <c r="K473" s="132" t="s">
        <v>171</v>
      </c>
      <c r="L473" s="133">
        <v>62111</v>
      </c>
      <c r="M473" s="134" t="s">
        <v>1862</v>
      </c>
    </row>
    <row r="474" spans="8:13" ht="13.5">
      <c r="H474" s="131">
        <v>61</v>
      </c>
      <c r="I474" s="132" t="s">
        <v>99</v>
      </c>
      <c r="J474" s="133">
        <v>621</v>
      </c>
      <c r="K474" s="132" t="s">
        <v>171</v>
      </c>
      <c r="L474" s="133">
        <v>62112</v>
      </c>
      <c r="M474" s="134" t="s">
        <v>1863</v>
      </c>
    </row>
    <row r="475" spans="8:13" ht="13.5">
      <c r="H475" s="131">
        <v>61</v>
      </c>
      <c r="I475" s="132" t="s">
        <v>99</v>
      </c>
      <c r="J475" s="133">
        <v>621</v>
      </c>
      <c r="K475" s="132" t="s">
        <v>171</v>
      </c>
      <c r="L475" s="133">
        <v>62113</v>
      </c>
      <c r="M475" s="134" t="s">
        <v>1864</v>
      </c>
    </row>
    <row r="476" spans="8:13" ht="13.5">
      <c r="H476" s="131">
        <v>61</v>
      </c>
      <c r="I476" s="132" t="s">
        <v>99</v>
      </c>
      <c r="J476" s="133">
        <v>621</v>
      </c>
      <c r="K476" s="132" t="s">
        <v>171</v>
      </c>
      <c r="L476" s="133">
        <v>62114</v>
      </c>
      <c r="M476" s="134" t="s">
        <v>2113</v>
      </c>
    </row>
    <row r="477" spans="8:13" ht="13.5">
      <c r="H477" s="131">
        <v>61</v>
      </c>
      <c r="I477" s="132" t="s">
        <v>99</v>
      </c>
      <c r="J477" s="133">
        <v>621</v>
      </c>
      <c r="K477" s="132" t="s">
        <v>171</v>
      </c>
      <c r="L477" s="133">
        <v>62115</v>
      </c>
      <c r="M477" s="134" t="s">
        <v>2114</v>
      </c>
    </row>
    <row r="478" spans="8:13" ht="13.5">
      <c r="H478" s="131">
        <v>62</v>
      </c>
      <c r="I478" s="132" t="s">
        <v>6</v>
      </c>
      <c r="J478" s="133">
        <v>603</v>
      </c>
      <c r="K478" s="132" t="s">
        <v>1573</v>
      </c>
      <c r="L478" s="133">
        <v>60301</v>
      </c>
      <c r="M478" s="134" t="s">
        <v>519</v>
      </c>
    </row>
    <row r="479" spans="8:13" ht="13.5">
      <c r="H479" s="131">
        <v>62</v>
      </c>
      <c r="I479" s="132" t="s">
        <v>6</v>
      </c>
      <c r="J479" s="133">
        <v>603</v>
      </c>
      <c r="K479" s="132" t="s">
        <v>1573</v>
      </c>
      <c r="L479" s="133">
        <v>60302</v>
      </c>
      <c r="M479" s="134" t="s">
        <v>520</v>
      </c>
    </row>
    <row r="480" spans="8:13" ht="13.5">
      <c r="H480" s="131">
        <v>62</v>
      </c>
      <c r="I480" s="132" t="s">
        <v>6</v>
      </c>
      <c r="J480" s="133">
        <v>603</v>
      </c>
      <c r="K480" s="132" t="s">
        <v>1573</v>
      </c>
      <c r="L480" s="133">
        <v>60303</v>
      </c>
      <c r="M480" s="134" t="s">
        <v>521</v>
      </c>
    </row>
    <row r="481" spans="8:13" ht="13.5">
      <c r="H481" s="131">
        <v>62</v>
      </c>
      <c r="I481" s="132" t="s">
        <v>6</v>
      </c>
      <c r="J481" s="133">
        <v>603</v>
      </c>
      <c r="K481" s="132" t="s">
        <v>1573</v>
      </c>
      <c r="L481" s="133">
        <v>60304</v>
      </c>
      <c r="M481" s="134" t="s">
        <v>522</v>
      </c>
    </row>
    <row r="482" spans="8:13" ht="13.5">
      <c r="H482" s="131">
        <v>62</v>
      </c>
      <c r="I482" s="132" t="s">
        <v>6</v>
      </c>
      <c r="J482" s="133">
        <v>603</v>
      </c>
      <c r="K482" s="132" t="s">
        <v>1573</v>
      </c>
      <c r="L482" s="133">
        <v>60305</v>
      </c>
      <c r="M482" s="134" t="s">
        <v>523</v>
      </c>
    </row>
    <row r="483" spans="8:13" ht="13.5">
      <c r="H483" s="131">
        <v>62</v>
      </c>
      <c r="I483" s="132" t="s">
        <v>6</v>
      </c>
      <c r="J483" s="133">
        <v>603</v>
      </c>
      <c r="K483" s="132" t="s">
        <v>1573</v>
      </c>
      <c r="L483" s="133">
        <v>60306</v>
      </c>
      <c r="M483" s="134" t="s">
        <v>524</v>
      </c>
    </row>
    <row r="484" spans="8:13" ht="13.5">
      <c r="H484" s="131">
        <v>62</v>
      </c>
      <c r="I484" s="132" t="s">
        <v>6</v>
      </c>
      <c r="J484" s="133">
        <v>603</v>
      </c>
      <c r="K484" s="132" t="s">
        <v>1573</v>
      </c>
      <c r="L484" s="133">
        <v>60307</v>
      </c>
      <c r="M484" s="134" t="s">
        <v>525</v>
      </c>
    </row>
    <row r="485" spans="8:13" ht="13.5">
      <c r="H485" s="131">
        <v>62</v>
      </c>
      <c r="I485" s="132" t="s">
        <v>6</v>
      </c>
      <c r="J485" s="133">
        <v>603</v>
      </c>
      <c r="K485" s="132" t="s">
        <v>1573</v>
      </c>
      <c r="L485" s="133">
        <v>60308</v>
      </c>
      <c r="M485" s="134" t="s">
        <v>526</v>
      </c>
    </row>
    <row r="486" spans="8:13" ht="13.5">
      <c r="H486" s="131">
        <v>62</v>
      </c>
      <c r="I486" s="132" t="s">
        <v>6</v>
      </c>
      <c r="J486" s="133">
        <v>603</v>
      </c>
      <c r="K486" s="132" t="s">
        <v>1573</v>
      </c>
      <c r="L486" s="133">
        <v>60309</v>
      </c>
      <c r="M486" s="134" t="s">
        <v>527</v>
      </c>
    </row>
    <row r="487" spans="8:13" ht="13.5">
      <c r="H487" s="131">
        <v>62</v>
      </c>
      <c r="I487" s="132" t="s">
        <v>6</v>
      </c>
      <c r="J487" s="133">
        <v>603</v>
      </c>
      <c r="K487" s="132" t="s">
        <v>1573</v>
      </c>
      <c r="L487" s="133">
        <v>60310</v>
      </c>
      <c r="M487" s="134" t="s">
        <v>528</v>
      </c>
    </row>
    <row r="488" spans="8:13" ht="13.5">
      <c r="H488" s="131">
        <v>62</v>
      </c>
      <c r="I488" s="132" t="s">
        <v>6</v>
      </c>
      <c r="J488" s="133">
        <v>603</v>
      </c>
      <c r="K488" s="132" t="s">
        <v>1573</v>
      </c>
      <c r="L488" s="133">
        <v>60311</v>
      </c>
      <c r="M488" s="134" t="s">
        <v>529</v>
      </c>
    </row>
    <row r="489" spans="8:13" ht="13.5">
      <c r="H489" s="131">
        <v>62</v>
      </c>
      <c r="I489" s="132" t="s">
        <v>6</v>
      </c>
      <c r="J489" s="133">
        <v>603</v>
      </c>
      <c r="K489" s="132" t="s">
        <v>1573</v>
      </c>
      <c r="L489" s="133">
        <v>60312</v>
      </c>
      <c r="M489" s="134" t="s">
        <v>17</v>
      </c>
    </row>
    <row r="490" spans="8:13" ht="13.5">
      <c r="H490" s="131">
        <v>62</v>
      </c>
      <c r="I490" s="132" t="s">
        <v>6</v>
      </c>
      <c r="J490" s="133">
        <v>603</v>
      </c>
      <c r="K490" s="132" t="s">
        <v>1573</v>
      </c>
      <c r="L490" s="133">
        <v>60313</v>
      </c>
      <c r="M490" s="134" t="s">
        <v>530</v>
      </c>
    </row>
    <row r="491" spans="8:13" ht="13.5">
      <c r="H491" s="131">
        <v>62</v>
      </c>
      <c r="I491" s="132" t="s">
        <v>6</v>
      </c>
      <c r="J491" s="133">
        <v>603</v>
      </c>
      <c r="K491" s="132" t="s">
        <v>1573</v>
      </c>
      <c r="L491" s="133">
        <v>60314</v>
      </c>
      <c r="M491" s="134" t="s">
        <v>531</v>
      </c>
    </row>
    <row r="492" spans="8:13" ht="13.5">
      <c r="H492" s="131">
        <v>62</v>
      </c>
      <c r="I492" s="132" t="s">
        <v>6</v>
      </c>
      <c r="J492" s="133">
        <v>603</v>
      </c>
      <c r="K492" s="132" t="s">
        <v>1573</v>
      </c>
      <c r="L492" s="133">
        <v>60315</v>
      </c>
      <c r="M492" s="134" t="s">
        <v>532</v>
      </c>
    </row>
    <row r="493" spans="8:13" ht="13.5">
      <c r="H493" s="131">
        <v>62</v>
      </c>
      <c r="I493" s="132" t="s">
        <v>6</v>
      </c>
      <c r="J493" s="133">
        <v>603</v>
      </c>
      <c r="K493" s="132" t="s">
        <v>1573</v>
      </c>
      <c r="L493" s="133">
        <v>60316</v>
      </c>
      <c r="M493" s="134" t="s">
        <v>533</v>
      </c>
    </row>
    <row r="494" spans="8:13" ht="13.5">
      <c r="H494" s="131">
        <v>62</v>
      </c>
      <c r="I494" s="132" t="s">
        <v>6</v>
      </c>
      <c r="J494" s="133">
        <v>603</v>
      </c>
      <c r="K494" s="132" t="s">
        <v>1573</v>
      </c>
      <c r="L494" s="133">
        <v>60317</v>
      </c>
      <c r="M494" s="134" t="s">
        <v>534</v>
      </c>
    </row>
    <row r="495" spans="8:13" ht="13.5">
      <c r="H495" s="131">
        <v>62</v>
      </c>
      <c r="I495" s="132" t="s">
        <v>6</v>
      </c>
      <c r="J495" s="133">
        <v>603</v>
      </c>
      <c r="K495" s="132" t="s">
        <v>1573</v>
      </c>
      <c r="L495" s="133">
        <v>60318</v>
      </c>
      <c r="M495" s="134" t="s">
        <v>535</v>
      </c>
    </row>
    <row r="496" spans="8:13" ht="13.5">
      <c r="H496" s="131">
        <v>62</v>
      </c>
      <c r="I496" s="132" t="s">
        <v>6</v>
      </c>
      <c r="J496" s="133">
        <v>603</v>
      </c>
      <c r="K496" s="132" t="s">
        <v>1573</v>
      </c>
      <c r="L496" s="133">
        <v>60319</v>
      </c>
      <c r="M496" s="134" t="s">
        <v>536</v>
      </c>
    </row>
    <row r="497" spans="8:13" ht="13.5">
      <c r="H497" s="131">
        <v>62</v>
      </c>
      <c r="I497" s="132" t="s">
        <v>6</v>
      </c>
      <c r="J497" s="133">
        <v>603</v>
      </c>
      <c r="K497" s="132" t="s">
        <v>1573</v>
      </c>
      <c r="L497" s="133">
        <v>60320</v>
      </c>
      <c r="M497" s="134" t="s">
        <v>537</v>
      </c>
    </row>
    <row r="498" spans="8:13" ht="13.5">
      <c r="H498" s="131">
        <v>62</v>
      </c>
      <c r="I498" s="132" t="s">
        <v>6</v>
      </c>
      <c r="J498" s="133">
        <v>603</v>
      </c>
      <c r="K498" s="132" t="s">
        <v>1573</v>
      </c>
      <c r="L498" s="133">
        <v>60321</v>
      </c>
      <c r="M498" s="134" t="s">
        <v>538</v>
      </c>
    </row>
    <row r="499" spans="8:13" ht="13.5">
      <c r="H499" s="131">
        <v>62</v>
      </c>
      <c r="I499" s="132" t="s">
        <v>6</v>
      </c>
      <c r="J499" s="133">
        <v>603</v>
      </c>
      <c r="K499" s="132" t="s">
        <v>1573</v>
      </c>
      <c r="L499" s="133">
        <v>60322</v>
      </c>
      <c r="M499" s="134" t="s">
        <v>539</v>
      </c>
    </row>
    <row r="500" spans="8:13" ht="13.5">
      <c r="H500" s="131">
        <v>62</v>
      </c>
      <c r="I500" s="132" t="s">
        <v>6</v>
      </c>
      <c r="J500" s="133">
        <v>613</v>
      </c>
      <c r="K500" s="132" t="s">
        <v>172</v>
      </c>
      <c r="L500" s="133">
        <v>61301</v>
      </c>
      <c r="M500" s="134" t="s">
        <v>1101</v>
      </c>
    </row>
    <row r="501" spans="8:13" ht="13.5">
      <c r="H501" s="131">
        <v>62</v>
      </c>
      <c r="I501" s="132" t="s">
        <v>6</v>
      </c>
      <c r="J501" s="133">
        <v>613</v>
      </c>
      <c r="K501" s="132" t="s">
        <v>172</v>
      </c>
      <c r="L501" s="133">
        <v>61302</v>
      </c>
      <c r="M501" s="134" t="s">
        <v>1102</v>
      </c>
    </row>
    <row r="502" spans="8:13" ht="13.5">
      <c r="H502" s="131">
        <v>62</v>
      </c>
      <c r="I502" s="132" t="s">
        <v>6</v>
      </c>
      <c r="J502" s="133">
        <v>613</v>
      </c>
      <c r="K502" s="132" t="s">
        <v>172</v>
      </c>
      <c r="L502" s="133">
        <v>61303</v>
      </c>
      <c r="M502" s="134" t="s">
        <v>611</v>
      </c>
    </row>
    <row r="503" spans="8:13" ht="13.5">
      <c r="H503" s="131">
        <v>62</v>
      </c>
      <c r="I503" s="132" t="s">
        <v>6</v>
      </c>
      <c r="J503" s="133">
        <v>613</v>
      </c>
      <c r="K503" s="132" t="s">
        <v>172</v>
      </c>
      <c r="L503" s="133">
        <v>61304</v>
      </c>
      <c r="M503" s="134" t="s">
        <v>1103</v>
      </c>
    </row>
    <row r="504" spans="8:13" ht="13.5">
      <c r="H504" s="131">
        <v>62</v>
      </c>
      <c r="I504" s="132" t="s">
        <v>6</v>
      </c>
      <c r="J504" s="133">
        <v>613</v>
      </c>
      <c r="K504" s="132" t="s">
        <v>172</v>
      </c>
      <c r="L504" s="133">
        <v>61305</v>
      </c>
      <c r="M504" s="134" t="s">
        <v>1104</v>
      </c>
    </row>
    <row r="505" spans="8:13" ht="13.5">
      <c r="H505" s="131">
        <v>62</v>
      </c>
      <c r="I505" s="132" t="s">
        <v>6</v>
      </c>
      <c r="J505" s="133">
        <v>613</v>
      </c>
      <c r="K505" s="132" t="s">
        <v>172</v>
      </c>
      <c r="L505" s="133">
        <v>61306</v>
      </c>
      <c r="M505" s="134" t="s">
        <v>1105</v>
      </c>
    </row>
    <row r="506" spans="8:13" ht="13.5">
      <c r="H506" s="131">
        <v>62</v>
      </c>
      <c r="I506" s="132" t="s">
        <v>6</v>
      </c>
      <c r="J506" s="133">
        <v>613</v>
      </c>
      <c r="K506" s="132" t="s">
        <v>172</v>
      </c>
      <c r="L506" s="133">
        <v>61307</v>
      </c>
      <c r="M506" s="134" t="s">
        <v>1106</v>
      </c>
    </row>
    <row r="507" spans="8:13" ht="13.5">
      <c r="H507" s="131">
        <v>62</v>
      </c>
      <c r="I507" s="132" t="s">
        <v>6</v>
      </c>
      <c r="J507" s="133">
        <v>613</v>
      </c>
      <c r="K507" s="132" t="s">
        <v>172</v>
      </c>
      <c r="L507" s="133">
        <v>61308</v>
      </c>
      <c r="M507" s="134" t="s">
        <v>2115</v>
      </c>
    </row>
    <row r="508" spans="8:13" ht="13.5">
      <c r="H508" s="131">
        <v>62</v>
      </c>
      <c r="I508" s="132" t="s">
        <v>6</v>
      </c>
      <c r="J508" s="133">
        <v>613</v>
      </c>
      <c r="K508" s="132" t="s">
        <v>172</v>
      </c>
      <c r="L508" s="133">
        <v>61309</v>
      </c>
      <c r="M508" s="134" t="s">
        <v>172</v>
      </c>
    </row>
    <row r="509" spans="8:13" ht="13.5">
      <c r="H509" s="131">
        <v>62</v>
      </c>
      <c r="I509" s="132" t="s">
        <v>6</v>
      </c>
      <c r="J509" s="133">
        <v>613</v>
      </c>
      <c r="K509" s="132" t="s">
        <v>172</v>
      </c>
      <c r="L509" s="133">
        <v>61310</v>
      </c>
      <c r="M509" s="134" t="s">
        <v>1107</v>
      </c>
    </row>
    <row r="510" spans="8:13" ht="13.5">
      <c r="H510" s="131">
        <v>62</v>
      </c>
      <c r="I510" s="132" t="s">
        <v>6</v>
      </c>
      <c r="J510" s="133">
        <v>613</v>
      </c>
      <c r="K510" s="132" t="s">
        <v>172</v>
      </c>
      <c r="L510" s="133">
        <v>61311</v>
      </c>
      <c r="M510" s="134" t="s">
        <v>1108</v>
      </c>
    </row>
    <row r="511" spans="8:13" ht="13.5">
      <c r="H511" s="131">
        <v>62</v>
      </c>
      <c r="I511" s="132" t="s">
        <v>6</v>
      </c>
      <c r="J511" s="133">
        <v>613</v>
      </c>
      <c r="K511" s="132" t="s">
        <v>172</v>
      </c>
      <c r="L511" s="133">
        <v>61312</v>
      </c>
      <c r="M511" s="134" t="s">
        <v>1109</v>
      </c>
    </row>
    <row r="512" spans="8:13" ht="13.5">
      <c r="H512" s="131">
        <v>62</v>
      </c>
      <c r="I512" s="132" t="s">
        <v>6</v>
      </c>
      <c r="J512" s="133">
        <v>613</v>
      </c>
      <c r="K512" s="132" t="s">
        <v>172</v>
      </c>
      <c r="L512" s="133">
        <v>61313</v>
      </c>
      <c r="M512" s="134" t="s">
        <v>1110</v>
      </c>
    </row>
    <row r="513" spans="8:13" ht="13.5">
      <c r="H513" s="131">
        <v>62</v>
      </c>
      <c r="I513" s="132" t="s">
        <v>6</v>
      </c>
      <c r="J513" s="133">
        <v>613</v>
      </c>
      <c r="K513" s="132" t="s">
        <v>172</v>
      </c>
      <c r="L513" s="133">
        <v>61314</v>
      </c>
      <c r="M513" s="134" t="s">
        <v>1111</v>
      </c>
    </row>
    <row r="514" spans="8:13" ht="13.5">
      <c r="H514" s="131">
        <v>62</v>
      </c>
      <c r="I514" s="132" t="s">
        <v>6</v>
      </c>
      <c r="J514" s="133">
        <v>613</v>
      </c>
      <c r="K514" s="132" t="s">
        <v>172</v>
      </c>
      <c r="L514" s="133">
        <v>61315</v>
      </c>
      <c r="M514" s="134" t="s">
        <v>1112</v>
      </c>
    </row>
    <row r="515" spans="8:13" ht="13.5">
      <c r="H515" s="131">
        <v>62</v>
      </c>
      <c r="I515" s="132" t="s">
        <v>6</v>
      </c>
      <c r="J515" s="133">
        <v>613</v>
      </c>
      <c r="K515" s="132" t="s">
        <v>172</v>
      </c>
      <c r="L515" s="133">
        <v>61316</v>
      </c>
      <c r="M515" s="134" t="s">
        <v>1113</v>
      </c>
    </row>
    <row r="516" spans="8:13" ht="13.5">
      <c r="H516" s="131">
        <v>62</v>
      </c>
      <c r="I516" s="132" t="s">
        <v>6</v>
      </c>
      <c r="J516" s="133">
        <v>613</v>
      </c>
      <c r="K516" s="132" t="s">
        <v>172</v>
      </c>
      <c r="L516" s="133">
        <v>61317</v>
      </c>
      <c r="M516" s="134" t="s">
        <v>17</v>
      </c>
    </row>
    <row r="517" spans="8:13" ht="13.5">
      <c r="H517" s="131">
        <v>62</v>
      </c>
      <c r="I517" s="132" t="s">
        <v>6</v>
      </c>
      <c r="J517" s="133">
        <v>613</v>
      </c>
      <c r="K517" s="132" t="s">
        <v>172</v>
      </c>
      <c r="L517" s="133">
        <v>61318</v>
      </c>
      <c r="M517" s="134" t="s">
        <v>1114</v>
      </c>
    </row>
    <row r="518" spans="8:13" ht="13.5">
      <c r="H518" s="131">
        <v>62</v>
      </c>
      <c r="I518" s="132" t="s">
        <v>6</v>
      </c>
      <c r="J518" s="133">
        <v>613</v>
      </c>
      <c r="K518" s="132" t="s">
        <v>172</v>
      </c>
      <c r="L518" s="133">
        <v>61319</v>
      </c>
      <c r="M518" s="134" t="s">
        <v>1115</v>
      </c>
    </row>
    <row r="519" spans="8:13" ht="13.5">
      <c r="H519" s="131">
        <v>62</v>
      </c>
      <c r="I519" s="132" t="s">
        <v>6</v>
      </c>
      <c r="J519" s="133">
        <v>613</v>
      </c>
      <c r="K519" s="132" t="s">
        <v>172</v>
      </c>
      <c r="L519" s="133">
        <v>61320</v>
      </c>
      <c r="M519" s="134" t="s">
        <v>1116</v>
      </c>
    </row>
    <row r="520" spans="8:13" ht="13.5">
      <c r="H520" s="131">
        <v>62</v>
      </c>
      <c r="I520" s="132" t="s">
        <v>6</v>
      </c>
      <c r="J520" s="133">
        <v>613</v>
      </c>
      <c r="K520" s="132" t="s">
        <v>172</v>
      </c>
      <c r="L520" s="133">
        <v>61321</v>
      </c>
      <c r="M520" s="134" t="s">
        <v>1117</v>
      </c>
    </row>
    <row r="521" spans="8:13" ht="13.5">
      <c r="H521" s="131">
        <v>62</v>
      </c>
      <c r="I521" s="132" t="s">
        <v>6</v>
      </c>
      <c r="J521" s="133">
        <v>613</v>
      </c>
      <c r="K521" s="132" t="s">
        <v>172</v>
      </c>
      <c r="L521" s="133">
        <v>61322</v>
      </c>
      <c r="M521" s="134" t="s">
        <v>1118</v>
      </c>
    </row>
    <row r="522" spans="8:13" ht="13.5">
      <c r="H522" s="131">
        <v>62</v>
      </c>
      <c r="I522" s="132" t="s">
        <v>6</v>
      </c>
      <c r="J522" s="133">
        <v>614</v>
      </c>
      <c r="K522" s="132" t="s">
        <v>2060</v>
      </c>
      <c r="L522" s="133">
        <v>61401</v>
      </c>
      <c r="M522" s="134" t="s">
        <v>1771</v>
      </c>
    </row>
    <row r="523" spans="8:13" ht="13.5">
      <c r="H523" s="131">
        <v>62</v>
      </c>
      <c r="I523" s="132" t="s">
        <v>6</v>
      </c>
      <c r="J523" s="133">
        <v>614</v>
      </c>
      <c r="K523" s="132" t="s">
        <v>2060</v>
      </c>
      <c r="L523" s="133">
        <v>61402</v>
      </c>
      <c r="M523" s="134" t="s">
        <v>1772</v>
      </c>
    </row>
    <row r="524" spans="8:13" ht="13.5">
      <c r="H524" s="131">
        <v>62</v>
      </c>
      <c r="I524" s="132" t="s">
        <v>6</v>
      </c>
      <c r="J524" s="133">
        <v>614</v>
      </c>
      <c r="K524" s="132" t="s">
        <v>2060</v>
      </c>
      <c r="L524" s="133">
        <v>61403</v>
      </c>
      <c r="M524" s="134" t="s">
        <v>1773</v>
      </c>
    </row>
    <row r="525" spans="8:13" ht="13.5">
      <c r="H525" s="131">
        <v>62</v>
      </c>
      <c r="I525" s="132" t="s">
        <v>6</v>
      </c>
      <c r="J525" s="133">
        <v>614</v>
      </c>
      <c r="K525" s="132" t="s">
        <v>2060</v>
      </c>
      <c r="L525" s="133">
        <v>61404</v>
      </c>
      <c r="M525" s="134" t="s">
        <v>611</v>
      </c>
    </row>
    <row r="526" spans="8:13" ht="13.5">
      <c r="H526" s="131">
        <v>62</v>
      </c>
      <c r="I526" s="132" t="s">
        <v>6</v>
      </c>
      <c r="J526" s="133">
        <v>614</v>
      </c>
      <c r="K526" s="132" t="s">
        <v>2060</v>
      </c>
      <c r="L526" s="133">
        <v>61405</v>
      </c>
      <c r="M526" s="134" t="s">
        <v>1774</v>
      </c>
    </row>
    <row r="527" spans="8:13" ht="13.5">
      <c r="H527" s="131">
        <v>62</v>
      </c>
      <c r="I527" s="132" t="s">
        <v>6</v>
      </c>
      <c r="J527" s="133">
        <v>614</v>
      </c>
      <c r="K527" s="132" t="s">
        <v>2060</v>
      </c>
      <c r="L527" s="133">
        <v>61406</v>
      </c>
      <c r="M527" s="134" t="s">
        <v>1775</v>
      </c>
    </row>
    <row r="528" spans="8:13" ht="13.5">
      <c r="H528" s="131">
        <v>62</v>
      </c>
      <c r="I528" s="132" t="s">
        <v>6</v>
      </c>
      <c r="J528" s="133">
        <v>614</v>
      </c>
      <c r="K528" s="132" t="s">
        <v>2060</v>
      </c>
      <c r="L528" s="133">
        <v>61407</v>
      </c>
      <c r="M528" s="134" t="s">
        <v>402</v>
      </c>
    </row>
    <row r="529" spans="8:13" ht="13.5">
      <c r="H529" s="131">
        <v>62</v>
      </c>
      <c r="I529" s="132" t="s">
        <v>6</v>
      </c>
      <c r="J529" s="133">
        <v>614</v>
      </c>
      <c r="K529" s="132" t="s">
        <v>2060</v>
      </c>
      <c r="L529" s="133">
        <v>61408</v>
      </c>
      <c r="M529" s="134" t="s">
        <v>1776</v>
      </c>
    </row>
    <row r="530" spans="8:13" ht="13.5">
      <c r="H530" s="131">
        <v>62</v>
      </c>
      <c r="I530" s="132" t="s">
        <v>6</v>
      </c>
      <c r="J530" s="133">
        <v>614</v>
      </c>
      <c r="K530" s="132" t="s">
        <v>2060</v>
      </c>
      <c r="L530" s="133">
        <v>61409</v>
      </c>
      <c r="M530" s="134" t="s">
        <v>1076</v>
      </c>
    </row>
    <row r="531" spans="8:13" ht="13.5">
      <c r="H531" s="131">
        <v>62</v>
      </c>
      <c r="I531" s="132" t="s">
        <v>6</v>
      </c>
      <c r="J531" s="133">
        <v>614</v>
      </c>
      <c r="K531" s="132" t="s">
        <v>2060</v>
      </c>
      <c r="L531" s="133">
        <v>61410</v>
      </c>
      <c r="M531" s="134" t="s">
        <v>1777</v>
      </c>
    </row>
    <row r="532" spans="8:13" ht="13.5">
      <c r="H532" s="131">
        <v>62</v>
      </c>
      <c r="I532" s="132" t="s">
        <v>6</v>
      </c>
      <c r="J532" s="133">
        <v>614</v>
      </c>
      <c r="K532" s="132" t="s">
        <v>2060</v>
      </c>
      <c r="L532" s="133">
        <v>61411</v>
      </c>
      <c r="M532" s="134" t="s">
        <v>1778</v>
      </c>
    </row>
    <row r="533" spans="8:13" ht="13.5">
      <c r="H533" s="131">
        <v>62</v>
      </c>
      <c r="I533" s="132" t="s">
        <v>6</v>
      </c>
      <c r="J533" s="133">
        <v>614</v>
      </c>
      <c r="K533" s="132" t="s">
        <v>2060</v>
      </c>
      <c r="L533" s="133">
        <v>61412</v>
      </c>
      <c r="M533" s="134" t="s">
        <v>1779</v>
      </c>
    </row>
    <row r="534" spans="8:13" ht="13.5">
      <c r="H534" s="131">
        <v>62</v>
      </c>
      <c r="I534" s="132" t="s">
        <v>6</v>
      </c>
      <c r="J534" s="133">
        <v>614</v>
      </c>
      <c r="K534" s="132" t="s">
        <v>2060</v>
      </c>
      <c r="L534" s="133">
        <v>61413</v>
      </c>
      <c r="M534" s="134" t="s">
        <v>1780</v>
      </c>
    </row>
    <row r="535" spans="8:13" ht="13.5">
      <c r="H535" s="131">
        <v>62</v>
      </c>
      <c r="I535" s="132" t="s">
        <v>6</v>
      </c>
      <c r="J535" s="133">
        <v>614</v>
      </c>
      <c r="K535" s="132" t="s">
        <v>2060</v>
      </c>
      <c r="L535" s="133">
        <v>61414</v>
      </c>
      <c r="M535" s="134" t="s">
        <v>1781</v>
      </c>
    </row>
    <row r="536" spans="8:13" ht="13.5">
      <c r="H536" s="131">
        <v>62</v>
      </c>
      <c r="I536" s="132" t="s">
        <v>6</v>
      </c>
      <c r="J536" s="133">
        <v>614</v>
      </c>
      <c r="K536" s="132" t="s">
        <v>2060</v>
      </c>
      <c r="L536" s="133">
        <v>61415</v>
      </c>
      <c r="M536" s="134" t="s">
        <v>1782</v>
      </c>
    </row>
    <row r="537" spans="8:13" ht="13.5">
      <c r="H537" s="131">
        <v>62</v>
      </c>
      <c r="I537" s="132" t="s">
        <v>6</v>
      </c>
      <c r="J537" s="133">
        <v>614</v>
      </c>
      <c r="K537" s="132" t="s">
        <v>2060</v>
      </c>
      <c r="L537" s="133">
        <v>61416</v>
      </c>
      <c r="M537" s="134" t="s">
        <v>1783</v>
      </c>
    </row>
    <row r="538" spans="8:13" ht="13.5">
      <c r="H538" s="131">
        <v>62</v>
      </c>
      <c r="I538" s="132" t="s">
        <v>6</v>
      </c>
      <c r="J538" s="133">
        <v>614</v>
      </c>
      <c r="K538" s="132" t="s">
        <v>2060</v>
      </c>
      <c r="L538" s="133">
        <v>61417</v>
      </c>
      <c r="M538" s="134" t="s">
        <v>1784</v>
      </c>
    </row>
    <row r="539" spans="8:13" ht="13.5">
      <c r="H539" s="131">
        <v>62</v>
      </c>
      <c r="I539" s="132" t="s">
        <v>6</v>
      </c>
      <c r="J539" s="133">
        <v>614</v>
      </c>
      <c r="K539" s="132" t="s">
        <v>2060</v>
      </c>
      <c r="L539" s="133">
        <v>61418</v>
      </c>
      <c r="M539" s="134" t="s">
        <v>1785</v>
      </c>
    </row>
    <row r="540" spans="8:13" ht="13.5">
      <c r="H540" s="131">
        <v>62</v>
      </c>
      <c r="I540" s="132" t="s">
        <v>6</v>
      </c>
      <c r="J540" s="133">
        <v>614</v>
      </c>
      <c r="K540" s="132" t="s">
        <v>2060</v>
      </c>
      <c r="L540" s="133">
        <v>61419</v>
      </c>
      <c r="M540" s="134" t="s">
        <v>1786</v>
      </c>
    </row>
    <row r="541" spans="8:13" ht="13.5">
      <c r="H541" s="131">
        <v>62</v>
      </c>
      <c r="I541" s="132" t="s">
        <v>6</v>
      </c>
      <c r="J541" s="133">
        <v>614</v>
      </c>
      <c r="K541" s="132" t="s">
        <v>2060</v>
      </c>
      <c r="L541" s="133">
        <v>61420</v>
      </c>
      <c r="M541" s="134" t="s">
        <v>1787</v>
      </c>
    </row>
    <row r="542" spans="8:13" ht="13.5">
      <c r="H542" s="131">
        <v>62</v>
      </c>
      <c r="I542" s="132" t="s">
        <v>6</v>
      </c>
      <c r="J542" s="133">
        <v>614</v>
      </c>
      <c r="K542" s="132" t="s">
        <v>2060</v>
      </c>
      <c r="L542" s="133">
        <v>61421</v>
      </c>
      <c r="M542" s="134" t="s">
        <v>1788</v>
      </c>
    </row>
    <row r="543" spans="8:13" ht="13.5">
      <c r="H543" s="131">
        <v>62</v>
      </c>
      <c r="I543" s="132" t="s">
        <v>6</v>
      </c>
      <c r="J543" s="133">
        <v>614</v>
      </c>
      <c r="K543" s="132" t="s">
        <v>2060</v>
      </c>
      <c r="L543" s="133">
        <v>61422</v>
      </c>
      <c r="M543" s="134" t="s">
        <v>1789</v>
      </c>
    </row>
    <row r="544" spans="8:13" ht="13.5">
      <c r="H544" s="131">
        <v>62</v>
      </c>
      <c r="I544" s="132" t="s">
        <v>6</v>
      </c>
      <c r="J544" s="133">
        <v>614</v>
      </c>
      <c r="K544" s="132" t="s">
        <v>2060</v>
      </c>
      <c r="L544" s="133">
        <v>61423</v>
      </c>
      <c r="M544" s="134" t="s">
        <v>1253</v>
      </c>
    </row>
    <row r="545" spans="8:13" ht="13.5">
      <c r="H545" s="131">
        <v>62</v>
      </c>
      <c r="I545" s="132" t="s">
        <v>6</v>
      </c>
      <c r="J545" s="133">
        <v>614</v>
      </c>
      <c r="K545" s="132" t="s">
        <v>2060</v>
      </c>
      <c r="L545" s="133">
        <v>61424</v>
      </c>
      <c r="M545" s="134" t="s">
        <v>1790</v>
      </c>
    </row>
    <row r="546" spans="8:13" ht="13.5">
      <c r="H546" s="131">
        <v>62</v>
      </c>
      <c r="I546" s="132" t="s">
        <v>6</v>
      </c>
      <c r="J546" s="133">
        <v>614</v>
      </c>
      <c r="K546" s="132" t="s">
        <v>2060</v>
      </c>
      <c r="L546" s="133">
        <v>61425</v>
      </c>
      <c r="M546" s="134" t="s">
        <v>1791</v>
      </c>
    </row>
    <row r="547" spans="8:13" ht="13.5">
      <c r="H547" s="131">
        <v>62</v>
      </c>
      <c r="I547" s="132" t="s">
        <v>6</v>
      </c>
      <c r="J547" s="133">
        <v>614</v>
      </c>
      <c r="K547" s="132" t="s">
        <v>2060</v>
      </c>
      <c r="L547" s="133">
        <v>61426</v>
      </c>
      <c r="M547" s="134" t="s">
        <v>1792</v>
      </c>
    </row>
    <row r="548" spans="8:13" ht="13.5">
      <c r="H548" s="131">
        <v>62</v>
      </c>
      <c r="I548" s="132" t="s">
        <v>6</v>
      </c>
      <c r="J548" s="133">
        <v>614</v>
      </c>
      <c r="K548" s="132" t="s">
        <v>2060</v>
      </c>
      <c r="L548" s="133">
        <v>61427</v>
      </c>
      <c r="M548" s="134" t="s">
        <v>1793</v>
      </c>
    </row>
    <row r="549" spans="8:13" ht="13.5">
      <c r="H549" s="131">
        <v>62</v>
      </c>
      <c r="I549" s="132" t="s">
        <v>6</v>
      </c>
      <c r="J549" s="133">
        <v>614</v>
      </c>
      <c r="K549" s="132" t="s">
        <v>2060</v>
      </c>
      <c r="L549" s="133">
        <v>61428</v>
      </c>
      <c r="M549" s="134" t="s">
        <v>1794</v>
      </c>
    </row>
    <row r="550" spans="8:13" ht="13.5">
      <c r="H550" s="131">
        <v>62</v>
      </c>
      <c r="I550" s="132" t="s">
        <v>6</v>
      </c>
      <c r="J550" s="133">
        <v>614</v>
      </c>
      <c r="K550" s="132" t="s">
        <v>2060</v>
      </c>
      <c r="L550" s="133">
        <v>61429</v>
      </c>
      <c r="M550" s="134" t="s">
        <v>1795</v>
      </c>
    </row>
    <row r="551" spans="8:13" ht="13.5">
      <c r="H551" s="131">
        <v>62</v>
      </c>
      <c r="I551" s="132" t="s">
        <v>6</v>
      </c>
      <c r="J551" s="133">
        <v>614</v>
      </c>
      <c r="K551" s="132" t="s">
        <v>2060</v>
      </c>
      <c r="L551" s="133">
        <v>61430</v>
      </c>
      <c r="M551" s="134" t="s">
        <v>1796</v>
      </c>
    </row>
    <row r="552" spans="8:13" ht="13.5">
      <c r="H552" s="131">
        <v>62</v>
      </c>
      <c r="I552" s="132" t="s">
        <v>6</v>
      </c>
      <c r="J552" s="133">
        <v>614</v>
      </c>
      <c r="K552" s="132" t="s">
        <v>2060</v>
      </c>
      <c r="L552" s="133">
        <v>61431</v>
      </c>
      <c r="M552" s="134" t="s">
        <v>1797</v>
      </c>
    </row>
    <row r="553" spans="8:13" ht="13.5">
      <c r="H553" s="131">
        <v>63</v>
      </c>
      <c r="I553" s="132" t="s">
        <v>3</v>
      </c>
      <c r="J553" s="133">
        <v>605</v>
      </c>
      <c r="K553" s="132" t="s">
        <v>10</v>
      </c>
      <c r="L553" s="133">
        <v>60501</v>
      </c>
      <c r="M553" s="134" t="s">
        <v>624</v>
      </c>
    </row>
    <row r="554" spans="8:13" ht="13.5">
      <c r="H554" s="131">
        <v>63</v>
      </c>
      <c r="I554" s="132" t="s">
        <v>3</v>
      </c>
      <c r="J554" s="133">
        <v>605</v>
      </c>
      <c r="K554" s="132" t="s">
        <v>10</v>
      </c>
      <c r="L554" s="133">
        <v>60502</v>
      </c>
      <c r="M554" s="134" t="s">
        <v>450</v>
      </c>
    </row>
    <row r="555" spans="8:13" ht="13.5">
      <c r="H555" s="131">
        <v>63</v>
      </c>
      <c r="I555" s="132" t="s">
        <v>3</v>
      </c>
      <c r="J555" s="133">
        <v>605</v>
      </c>
      <c r="K555" s="132" t="s">
        <v>10</v>
      </c>
      <c r="L555" s="133">
        <v>60503</v>
      </c>
      <c r="M555" s="134" t="s">
        <v>625</v>
      </c>
    </row>
    <row r="556" spans="8:13" ht="13.5">
      <c r="H556" s="131">
        <v>63</v>
      </c>
      <c r="I556" s="132" t="s">
        <v>3</v>
      </c>
      <c r="J556" s="133">
        <v>605</v>
      </c>
      <c r="K556" s="132" t="s">
        <v>10</v>
      </c>
      <c r="L556" s="133">
        <v>60504</v>
      </c>
      <c r="M556" s="134" t="s">
        <v>626</v>
      </c>
    </row>
    <row r="557" spans="8:13" ht="13.5">
      <c r="H557" s="131">
        <v>63</v>
      </c>
      <c r="I557" s="132" t="s">
        <v>3</v>
      </c>
      <c r="J557" s="133">
        <v>605</v>
      </c>
      <c r="K557" s="132" t="s">
        <v>10</v>
      </c>
      <c r="L557" s="133">
        <v>60505</v>
      </c>
      <c r="M557" s="134" t="s">
        <v>627</v>
      </c>
    </row>
    <row r="558" spans="8:13" ht="13.5">
      <c r="H558" s="131">
        <v>63</v>
      </c>
      <c r="I558" s="132" t="s">
        <v>3</v>
      </c>
      <c r="J558" s="133">
        <v>605</v>
      </c>
      <c r="K558" s="132" t="s">
        <v>10</v>
      </c>
      <c r="L558" s="133">
        <v>60506</v>
      </c>
      <c r="M558" s="134" t="s">
        <v>628</v>
      </c>
    </row>
    <row r="559" spans="8:13" ht="13.5">
      <c r="H559" s="131">
        <v>63</v>
      </c>
      <c r="I559" s="132" t="s">
        <v>3</v>
      </c>
      <c r="J559" s="133">
        <v>605</v>
      </c>
      <c r="K559" s="132" t="s">
        <v>10</v>
      </c>
      <c r="L559" s="133">
        <v>60507</v>
      </c>
      <c r="M559" s="134" t="s">
        <v>629</v>
      </c>
    </row>
    <row r="560" spans="8:13" ht="13.5">
      <c r="H560" s="131">
        <v>63</v>
      </c>
      <c r="I560" s="132" t="s">
        <v>3</v>
      </c>
      <c r="J560" s="133">
        <v>605</v>
      </c>
      <c r="K560" s="132" t="s">
        <v>10</v>
      </c>
      <c r="L560" s="133">
        <v>60508</v>
      </c>
      <c r="M560" s="134" t="s">
        <v>630</v>
      </c>
    </row>
    <row r="561" spans="8:13" ht="13.5">
      <c r="H561" s="131">
        <v>63</v>
      </c>
      <c r="I561" s="132" t="s">
        <v>3</v>
      </c>
      <c r="J561" s="133">
        <v>605</v>
      </c>
      <c r="K561" s="132" t="s">
        <v>10</v>
      </c>
      <c r="L561" s="133">
        <v>60509</v>
      </c>
      <c r="M561" s="134" t="s">
        <v>631</v>
      </c>
    </row>
    <row r="562" spans="8:13" ht="13.5">
      <c r="H562" s="131">
        <v>63</v>
      </c>
      <c r="I562" s="132" t="s">
        <v>3</v>
      </c>
      <c r="J562" s="133">
        <v>605</v>
      </c>
      <c r="K562" s="132" t="s">
        <v>10</v>
      </c>
      <c r="L562" s="133">
        <v>60510</v>
      </c>
      <c r="M562" s="134" t="s">
        <v>632</v>
      </c>
    </row>
    <row r="563" spans="8:13" ht="13.5">
      <c r="H563" s="131">
        <v>63</v>
      </c>
      <c r="I563" s="132" t="s">
        <v>3</v>
      </c>
      <c r="J563" s="133">
        <v>605</v>
      </c>
      <c r="K563" s="132" t="s">
        <v>10</v>
      </c>
      <c r="L563" s="133">
        <v>60511</v>
      </c>
      <c r="M563" s="134" t="s">
        <v>633</v>
      </c>
    </row>
    <row r="564" spans="8:13" ht="13.5">
      <c r="H564" s="131">
        <v>63</v>
      </c>
      <c r="I564" s="132" t="s">
        <v>3</v>
      </c>
      <c r="J564" s="133">
        <v>605</v>
      </c>
      <c r="K564" s="132" t="s">
        <v>10</v>
      </c>
      <c r="L564" s="133">
        <v>60512</v>
      </c>
      <c r="M564" s="134" t="s">
        <v>634</v>
      </c>
    </row>
    <row r="565" spans="8:13" ht="13.5">
      <c r="H565" s="131">
        <v>63</v>
      </c>
      <c r="I565" s="132" t="s">
        <v>3</v>
      </c>
      <c r="J565" s="133">
        <v>605</v>
      </c>
      <c r="K565" s="132" t="s">
        <v>10</v>
      </c>
      <c r="L565" s="133">
        <v>60513</v>
      </c>
      <c r="M565" s="134" t="s">
        <v>635</v>
      </c>
    </row>
    <row r="566" spans="8:13" ht="13.5">
      <c r="H566" s="131">
        <v>63</v>
      </c>
      <c r="I566" s="132" t="s">
        <v>3</v>
      </c>
      <c r="J566" s="133">
        <v>605</v>
      </c>
      <c r="K566" s="132" t="s">
        <v>10</v>
      </c>
      <c r="L566" s="133">
        <v>60514</v>
      </c>
      <c r="M566" s="134" t="s">
        <v>636</v>
      </c>
    </row>
    <row r="567" spans="8:13" ht="13.5">
      <c r="H567" s="131">
        <v>63</v>
      </c>
      <c r="I567" s="132" t="s">
        <v>3</v>
      </c>
      <c r="J567" s="133">
        <v>605</v>
      </c>
      <c r="K567" s="132" t="s">
        <v>10</v>
      </c>
      <c r="L567" s="133">
        <v>60515</v>
      </c>
      <c r="M567" s="134" t="s">
        <v>637</v>
      </c>
    </row>
    <row r="568" spans="8:13" ht="13.5">
      <c r="H568" s="131">
        <v>63</v>
      </c>
      <c r="I568" s="132" t="s">
        <v>3</v>
      </c>
      <c r="J568" s="133">
        <v>605</v>
      </c>
      <c r="K568" s="132" t="s">
        <v>10</v>
      </c>
      <c r="L568" s="133">
        <v>60516</v>
      </c>
      <c r="M568" s="134" t="s">
        <v>638</v>
      </c>
    </row>
    <row r="569" spans="8:13" ht="13.5">
      <c r="H569" s="131">
        <v>63</v>
      </c>
      <c r="I569" s="132" t="s">
        <v>3</v>
      </c>
      <c r="J569" s="133">
        <v>605</v>
      </c>
      <c r="K569" s="132" t="s">
        <v>10</v>
      </c>
      <c r="L569" s="133">
        <v>60517</v>
      </c>
      <c r="M569" s="134" t="s">
        <v>639</v>
      </c>
    </row>
    <row r="570" spans="8:13" ht="13.5">
      <c r="H570" s="131">
        <v>63</v>
      </c>
      <c r="I570" s="132" t="s">
        <v>3</v>
      </c>
      <c r="J570" s="133">
        <v>605</v>
      </c>
      <c r="K570" s="132" t="s">
        <v>10</v>
      </c>
      <c r="L570" s="133">
        <v>60518</v>
      </c>
      <c r="M570" s="134" t="s">
        <v>640</v>
      </c>
    </row>
    <row r="571" spans="8:13" ht="13.5">
      <c r="H571" s="131">
        <v>63</v>
      </c>
      <c r="I571" s="132" t="s">
        <v>3</v>
      </c>
      <c r="J571" s="133">
        <v>605</v>
      </c>
      <c r="K571" s="132" t="s">
        <v>10</v>
      </c>
      <c r="L571" s="133">
        <v>60519</v>
      </c>
      <c r="M571" s="134" t="s">
        <v>641</v>
      </c>
    </row>
    <row r="572" spans="8:13" ht="13.5">
      <c r="H572" s="131">
        <v>63</v>
      </c>
      <c r="I572" s="132" t="s">
        <v>3</v>
      </c>
      <c r="J572" s="133">
        <v>605</v>
      </c>
      <c r="K572" s="132" t="s">
        <v>10</v>
      </c>
      <c r="L572" s="133">
        <v>60520</v>
      </c>
      <c r="M572" s="134" t="s">
        <v>642</v>
      </c>
    </row>
    <row r="573" spans="8:13" ht="13.5">
      <c r="H573" s="131">
        <v>63</v>
      </c>
      <c r="I573" s="132" t="s">
        <v>3</v>
      </c>
      <c r="J573" s="133">
        <v>606</v>
      </c>
      <c r="K573" s="132" t="s">
        <v>11</v>
      </c>
      <c r="L573" s="133">
        <v>60601</v>
      </c>
      <c r="M573" s="134" t="s">
        <v>746</v>
      </c>
    </row>
    <row r="574" spans="8:13" ht="13.5">
      <c r="H574" s="131">
        <v>63</v>
      </c>
      <c r="I574" s="132" t="s">
        <v>3</v>
      </c>
      <c r="J574" s="133">
        <v>606</v>
      </c>
      <c r="K574" s="132" t="s">
        <v>11</v>
      </c>
      <c r="L574" s="133">
        <v>60602</v>
      </c>
      <c r="M574" s="134" t="s">
        <v>747</v>
      </c>
    </row>
    <row r="575" spans="8:13" ht="13.5">
      <c r="H575" s="131">
        <v>63</v>
      </c>
      <c r="I575" s="132" t="s">
        <v>3</v>
      </c>
      <c r="J575" s="133">
        <v>606</v>
      </c>
      <c r="K575" s="132" t="s">
        <v>11</v>
      </c>
      <c r="L575" s="133">
        <v>60603</v>
      </c>
      <c r="M575" s="134" t="s">
        <v>748</v>
      </c>
    </row>
    <row r="576" spans="8:13" ht="13.5">
      <c r="H576" s="131">
        <v>63</v>
      </c>
      <c r="I576" s="132" t="s">
        <v>3</v>
      </c>
      <c r="J576" s="133">
        <v>606</v>
      </c>
      <c r="K576" s="132" t="s">
        <v>11</v>
      </c>
      <c r="L576" s="133">
        <v>60604</v>
      </c>
      <c r="M576" s="134" t="s">
        <v>749</v>
      </c>
    </row>
    <row r="577" spans="8:13" ht="13.5">
      <c r="H577" s="131">
        <v>63</v>
      </c>
      <c r="I577" s="132" t="s">
        <v>3</v>
      </c>
      <c r="J577" s="133">
        <v>606</v>
      </c>
      <c r="K577" s="132" t="s">
        <v>11</v>
      </c>
      <c r="L577" s="133">
        <v>60605</v>
      </c>
      <c r="M577" s="134" t="s">
        <v>750</v>
      </c>
    </row>
    <row r="578" spans="8:13" ht="13.5">
      <c r="H578" s="131">
        <v>63</v>
      </c>
      <c r="I578" s="132" t="s">
        <v>3</v>
      </c>
      <c r="J578" s="133">
        <v>606</v>
      </c>
      <c r="K578" s="132" t="s">
        <v>11</v>
      </c>
      <c r="L578" s="133">
        <v>60606</v>
      </c>
      <c r="M578" s="134" t="s">
        <v>751</v>
      </c>
    </row>
    <row r="579" spans="8:13" ht="13.5">
      <c r="H579" s="131">
        <v>63</v>
      </c>
      <c r="I579" s="132" t="s">
        <v>3</v>
      </c>
      <c r="J579" s="133">
        <v>606</v>
      </c>
      <c r="K579" s="132" t="s">
        <v>11</v>
      </c>
      <c r="L579" s="133">
        <v>60607</v>
      </c>
      <c r="M579" s="134" t="s">
        <v>752</v>
      </c>
    </row>
    <row r="580" spans="8:13" ht="13.5">
      <c r="H580" s="131">
        <v>63</v>
      </c>
      <c r="I580" s="132" t="s">
        <v>3</v>
      </c>
      <c r="J580" s="133">
        <v>606</v>
      </c>
      <c r="K580" s="132" t="s">
        <v>11</v>
      </c>
      <c r="L580" s="133">
        <v>60608</v>
      </c>
      <c r="M580" s="134" t="s">
        <v>753</v>
      </c>
    </row>
    <row r="581" spans="8:13" ht="13.5">
      <c r="H581" s="131">
        <v>63</v>
      </c>
      <c r="I581" s="132" t="s">
        <v>3</v>
      </c>
      <c r="J581" s="133">
        <v>606</v>
      </c>
      <c r="K581" s="132" t="s">
        <v>11</v>
      </c>
      <c r="L581" s="133">
        <v>60609</v>
      </c>
      <c r="M581" s="134" t="s">
        <v>754</v>
      </c>
    </row>
    <row r="582" spans="8:13" ht="13.5">
      <c r="H582" s="131">
        <v>63</v>
      </c>
      <c r="I582" s="132" t="s">
        <v>3</v>
      </c>
      <c r="J582" s="133">
        <v>606</v>
      </c>
      <c r="K582" s="132" t="s">
        <v>11</v>
      </c>
      <c r="L582" s="133">
        <v>60610</v>
      </c>
      <c r="M582" s="134" t="s">
        <v>755</v>
      </c>
    </row>
    <row r="583" spans="8:13" ht="13.5">
      <c r="H583" s="131">
        <v>63</v>
      </c>
      <c r="I583" s="132" t="s">
        <v>3</v>
      </c>
      <c r="J583" s="133">
        <v>606</v>
      </c>
      <c r="K583" s="132" t="s">
        <v>11</v>
      </c>
      <c r="L583" s="133">
        <v>60611</v>
      </c>
      <c r="M583" s="134" t="s">
        <v>756</v>
      </c>
    </row>
    <row r="584" spans="8:13" ht="13.5">
      <c r="H584" s="131">
        <v>63</v>
      </c>
      <c r="I584" s="132" t="s">
        <v>3</v>
      </c>
      <c r="J584" s="133">
        <v>606</v>
      </c>
      <c r="K584" s="132" t="s">
        <v>11</v>
      </c>
      <c r="L584" s="133">
        <v>60612</v>
      </c>
      <c r="M584" s="134" t="s">
        <v>757</v>
      </c>
    </row>
    <row r="585" spans="8:13" ht="13.5">
      <c r="H585" s="131">
        <v>63</v>
      </c>
      <c r="I585" s="132" t="s">
        <v>3</v>
      </c>
      <c r="J585" s="133">
        <v>610</v>
      </c>
      <c r="K585" s="132" t="s">
        <v>12</v>
      </c>
      <c r="L585" s="133">
        <v>61001</v>
      </c>
      <c r="M585" s="134" t="s">
        <v>1039</v>
      </c>
    </row>
    <row r="586" spans="8:13" ht="13.5">
      <c r="H586" s="131">
        <v>63</v>
      </c>
      <c r="I586" s="132" t="s">
        <v>3</v>
      </c>
      <c r="J586" s="133">
        <v>610</v>
      </c>
      <c r="K586" s="132" t="s">
        <v>12</v>
      </c>
      <c r="L586" s="133">
        <v>61002</v>
      </c>
      <c r="M586" s="134" t="s">
        <v>12</v>
      </c>
    </row>
    <row r="587" spans="8:13" ht="13.5">
      <c r="H587" s="131">
        <v>63</v>
      </c>
      <c r="I587" s="132" t="s">
        <v>3</v>
      </c>
      <c r="J587" s="133">
        <v>610</v>
      </c>
      <c r="K587" s="132" t="s">
        <v>12</v>
      </c>
      <c r="L587" s="133">
        <v>61003</v>
      </c>
      <c r="M587" s="134" t="s">
        <v>1040</v>
      </c>
    </row>
    <row r="588" spans="8:13" ht="13.5">
      <c r="H588" s="131">
        <v>63</v>
      </c>
      <c r="I588" s="132" t="s">
        <v>3</v>
      </c>
      <c r="J588" s="133">
        <v>610</v>
      </c>
      <c r="K588" s="132" t="s">
        <v>12</v>
      </c>
      <c r="L588" s="133">
        <v>61004</v>
      </c>
      <c r="M588" s="134" t="s">
        <v>1041</v>
      </c>
    </row>
    <row r="589" spans="8:13" ht="13.5">
      <c r="H589" s="131">
        <v>63</v>
      </c>
      <c r="I589" s="132" t="s">
        <v>3</v>
      </c>
      <c r="J589" s="133">
        <v>610</v>
      </c>
      <c r="K589" s="132" t="s">
        <v>12</v>
      </c>
      <c r="L589" s="133">
        <v>61005</v>
      </c>
      <c r="M589" s="134" t="s">
        <v>1042</v>
      </c>
    </row>
    <row r="590" spans="8:13" ht="13.5">
      <c r="H590" s="131">
        <v>63</v>
      </c>
      <c r="I590" s="132" t="s">
        <v>3</v>
      </c>
      <c r="J590" s="133">
        <v>611</v>
      </c>
      <c r="K590" s="132" t="s">
        <v>13</v>
      </c>
      <c r="L590" s="133">
        <v>61101</v>
      </c>
      <c r="M590" s="134" t="s">
        <v>1043</v>
      </c>
    </row>
    <row r="591" spans="8:13" ht="13.5">
      <c r="H591" s="131">
        <v>63</v>
      </c>
      <c r="I591" s="132" t="s">
        <v>3</v>
      </c>
      <c r="J591" s="133">
        <v>611</v>
      </c>
      <c r="K591" s="132" t="s">
        <v>13</v>
      </c>
      <c r="L591" s="133">
        <v>61102</v>
      </c>
      <c r="M591" s="134" t="s">
        <v>1044</v>
      </c>
    </row>
    <row r="592" spans="8:13" ht="13.5">
      <c r="H592" s="131">
        <v>63</v>
      </c>
      <c r="I592" s="132" t="s">
        <v>3</v>
      </c>
      <c r="J592" s="133">
        <v>611</v>
      </c>
      <c r="K592" s="132" t="s">
        <v>13</v>
      </c>
      <c r="L592" s="133">
        <v>61103</v>
      </c>
      <c r="M592" s="134" t="s">
        <v>1045</v>
      </c>
    </row>
    <row r="593" spans="8:13" ht="13.5">
      <c r="H593" s="131">
        <v>63</v>
      </c>
      <c r="I593" s="132" t="s">
        <v>3</v>
      </c>
      <c r="J593" s="133">
        <v>611</v>
      </c>
      <c r="K593" s="132" t="s">
        <v>13</v>
      </c>
      <c r="L593" s="133">
        <v>61104</v>
      </c>
      <c r="M593" s="134" t="s">
        <v>1046</v>
      </c>
    </row>
    <row r="594" spans="8:13" ht="13.5">
      <c r="H594" s="131">
        <v>63</v>
      </c>
      <c r="I594" s="132" t="s">
        <v>3</v>
      </c>
      <c r="J594" s="133">
        <v>611</v>
      </c>
      <c r="K594" s="132" t="s">
        <v>13</v>
      </c>
      <c r="L594" s="133">
        <v>61105</v>
      </c>
      <c r="M594" s="134" t="s">
        <v>1047</v>
      </c>
    </row>
    <row r="595" spans="8:13" ht="13.5">
      <c r="H595" s="131">
        <v>63</v>
      </c>
      <c r="I595" s="132" t="s">
        <v>3</v>
      </c>
      <c r="J595" s="133">
        <v>611</v>
      </c>
      <c r="K595" s="132" t="s">
        <v>13</v>
      </c>
      <c r="L595" s="133">
        <v>61106</v>
      </c>
      <c r="M595" s="134" t="s">
        <v>1048</v>
      </c>
    </row>
    <row r="596" spans="8:13" ht="13.5">
      <c r="H596" s="131">
        <v>63</v>
      </c>
      <c r="I596" s="132" t="s">
        <v>3</v>
      </c>
      <c r="J596" s="133">
        <v>611</v>
      </c>
      <c r="K596" s="132" t="s">
        <v>13</v>
      </c>
      <c r="L596" s="133">
        <v>61107</v>
      </c>
      <c r="M596" s="134" t="s">
        <v>1049</v>
      </c>
    </row>
    <row r="597" spans="8:13" ht="13.5">
      <c r="H597" s="131">
        <v>63</v>
      </c>
      <c r="I597" s="132" t="s">
        <v>3</v>
      </c>
      <c r="J597" s="133">
        <v>611</v>
      </c>
      <c r="K597" s="132" t="s">
        <v>13</v>
      </c>
      <c r="L597" s="133">
        <v>61108</v>
      </c>
      <c r="M597" s="134" t="s">
        <v>1050</v>
      </c>
    </row>
    <row r="598" spans="8:13" ht="13.5">
      <c r="H598" s="131">
        <v>63</v>
      </c>
      <c r="I598" s="132" t="s">
        <v>3</v>
      </c>
      <c r="J598" s="133">
        <v>611</v>
      </c>
      <c r="K598" s="132" t="s">
        <v>13</v>
      </c>
      <c r="L598" s="133">
        <v>61109</v>
      </c>
      <c r="M598" s="134" t="s">
        <v>1051</v>
      </c>
    </row>
    <row r="599" spans="8:13" ht="13.5">
      <c r="H599" s="131">
        <v>63</v>
      </c>
      <c r="I599" s="132" t="s">
        <v>3</v>
      </c>
      <c r="J599" s="133">
        <v>611</v>
      </c>
      <c r="K599" s="132" t="s">
        <v>13</v>
      </c>
      <c r="L599" s="133">
        <v>61110</v>
      </c>
      <c r="M599" s="134" t="s">
        <v>1052</v>
      </c>
    </row>
    <row r="600" spans="8:13" ht="13.5">
      <c r="H600" s="131">
        <v>63</v>
      </c>
      <c r="I600" s="132" t="s">
        <v>3</v>
      </c>
      <c r="J600" s="133">
        <v>611</v>
      </c>
      <c r="K600" s="132" t="s">
        <v>13</v>
      </c>
      <c r="L600" s="133">
        <v>61111</v>
      </c>
      <c r="M600" s="134" t="s">
        <v>1020</v>
      </c>
    </row>
    <row r="601" spans="8:13" ht="13.5">
      <c r="H601" s="131">
        <v>63</v>
      </c>
      <c r="I601" s="132" t="s">
        <v>3</v>
      </c>
      <c r="J601" s="133">
        <v>612</v>
      </c>
      <c r="K601" s="132" t="s">
        <v>14</v>
      </c>
      <c r="L601" s="133">
        <v>61201</v>
      </c>
      <c r="M601" s="134" t="s">
        <v>1073</v>
      </c>
    </row>
    <row r="602" spans="8:13" ht="13.5">
      <c r="H602" s="131">
        <v>63</v>
      </c>
      <c r="I602" s="132" t="s">
        <v>3</v>
      </c>
      <c r="J602" s="133">
        <v>612</v>
      </c>
      <c r="K602" s="132" t="s">
        <v>14</v>
      </c>
      <c r="L602" s="133">
        <v>61202</v>
      </c>
      <c r="M602" s="134" t="s">
        <v>1074</v>
      </c>
    </row>
    <row r="603" spans="8:13" ht="13.5">
      <c r="H603" s="131">
        <v>63</v>
      </c>
      <c r="I603" s="132" t="s">
        <v>3</v>
      </c>
      <c r="J603" s="133">
        <v>612</v>
      </c>
      <c r="K603" s="132" t="s">
        <v>14</v>
      </c>
      <c r="L603" s="133">
        <v>61203</v>
      </c>
      <c r="M603" s="134" t="s">
        <v>1075</v>
      </c>
    </row>
    <row r="604" spans="8:13" ht="13.5">
      <c r="H604" s="131">
        <v>63</v>
      </c>
      <c r="I604" s="132" t="s">
        <v>3</v>
      </c>
      <c r="J604" s="133">
        <v>612</v>
      </c>
      <c r="K604" s="132" t="s">
        <v>14</v>
      </c>
      <c r="L604" s="133">
        <v>61204</v>
      </c>
      <c r="M604" s="134" t="s">
        <v>1076</v>
      </c>
    </row>
    <row r="605" spans="8:13" ht="13.5">
      <c r="H605" s="131">
        <v>63</v>
      </c>
      <c r="I605" s="132" t="s">
        <v>3</v>
      </c>
      <c r="J605" s="133">
        <v>612</v>
      </c>
      <c r="K605" s="132" t="s">
        <v>14</v>
      </c>
      <c r="L605" s="133">
        <v>61205</v>
      </c>
      <c r="M605" s="134" t="s">
        <v>1077</v>
      </c>
    </row>
    <row r="606" spans="8:13" ht="13.5">
      <c r="H606" s="131">
        <v>63</v>
      </c>
      <c r="I606" s="132" t="s">
        <v>3</v>
      </c>
      <c r="J606" s="133">
        <v>612</v>
      </c>
      <c r="K606" s="132" t="s">
        <v>14</v>
      </c>
      <c r="L606" s="133">
        <v>61206</v>
      </c>
      <c r="M606" s="134" t="s">
        <v>1078</v>
      </c>
    </row>
    <row r="607" spans="8:13" ht="13.5">
      <c r="H607" s="131">
        <v>63</v>
      </c>
      <c r="I607" s="132" t="s">
        <v>3</v>
      </c>
      <c r="J607" s="133">
        <v>612</v>
      </c>
      <c r="K607" s="132" t="s">
        <v>14</v>
      </c>
      <c r="L607" s="133">
        <v>61207</v>
      </c>
      <c r="M607" s="134" t="s">
        <v>1079</v>
      </c>
    </row>
    <row r="608" spans="8:13" ht="13.5">
      <c r="H608" s="131">
        <v>63</v>
      </c>
      <c r="I608" s="132" t="s">
        <v>3</v>
      </c>
      <c r="J608" s="133">
        <v>612</v>
      </c>
      <c r="K608" s="132" t="s">
        <v>14</v>
      </c>
      <c r="L608" s="133">
        <v>61208</v>
      </c>
      <c r="M608" s="134" t="s">
        <v>1080</v>
      </c>
    </row>
    <row r="609" spans="8:13" ht="13.5">
      <c r="H609" s="131">
        <v>63</v>
      </c>
      <c r="I609" s="132" t="s">
        <v>3</v>
      </c>
      <c r="J609" s="133">
        <v>612</v>
      </c>
      <c r="K609" s="132" t="s">
        <v>14</v>
      </c>
      <c r="L609" s="133">
        <v>61209</v>
      </c>
      <c r="M609" s="134" t="s">
        <v>1081</v>
      </c>
    </row>
    <row r="610" spans="8:13" ht="13.5">
      <c r="H610" s="131">
        <v>63</v>
      </c>
      <c r="I610" s="132" t="s">
        <v>3</v>
      </c>
      <c r="J610" s="133">
        <v>612</v>
      </c>
      <c r="K610" s="132" t="s">
        <v>14</v>
      </c>
      <c r="L610" s="133">
        <v>61210</v>
      </c>
      <c r="M610" s="134" t="s">
        <v>1082</v>
      </c>
    </row>
    <row r="611" spans="8:13" ht="13.5">
      <c r="H611" s="131">
        <v>63</v>
      </c>
      <c r="I611" s="132" t="s">
        <v>3</v>
      </c>
      <c r="J611" s="133">
        <v>612</v>
      </c>
      <c r="K611" s="132" t="s">
        <v>14</v>
      </c>
      <c r="L611" s="133">
        <v>61211</v>
      </c>
      <c r="M611" s="134" t="s">
        <v>1083</v>
      </c>
    </row>
    <row r="612" spans="8:13" ht="13.5">
      <c r="H612" s="131">
        <v>63</v>
      </c>
      <c r="I612" s="132" t="s">
        <v>3</v>
      </c>
      <c r="J612" s="133">
        <v>612</v>
      </c>
      <c r="K612" s="132" t="s">
        <v>14</v>
      </c>
      <c r="L612" s="133">
        <v>61212</v>
      </c>
      <c r="M612" s="134" t="s">
        <v>1084</v>
      </c>
    </row>
    <row r="613" spans="8:13" ht="13.5">
      <c r="H613" s="131">
        <v>63</v>
      </c>
      <c r="I613" s="132" t="s">
        <v>3</v>
      </c>
      <c r="J613" s="133">
        <v>612</v>
      </c>
      <c r="K613" s="132" t="s">
        <v>14</v>
      </c>
      <c r="L613" s="133">
        <v>61213</v>
      </c>
      <c r="M613" s="134" t="s">
        <v>1085</v>
      </c>
    </row>
    <row r="614" spans="8:13" ht="13.5">
      <c r="H614" s="131">
        <v>63</v>
      </c>
      <c r="I614" s="132" t="s">
        <v>3</v>
      </c>
      <c r="J614" s="133">
        <v>612</v>
      </c>
      <c r="K614" s="132" t="s">
        <v>14</v>
      </c>
      <c r="L614" s="133">
        <v>61214</v>
      </c>
      <c r="M614" s="134" t="s">
        <v>1086</v>
      </c>
    </row>
    <row r="615" spans="8:13" ht="13.5">
      <c r="H615" s="131">
        <v>63</v>
      </c>
      <c r="I615" s="132" t="s">
        <v>3</v>
      </c>
      <c r="J615" s="133">
        <v>612</v>
      </c>
      <c r="K615" s="132" t="s">
        <v>14</v>
      </c>
      <c r="L615" s="133">
        <v>61215</v>
      </c>
      <c r="M615" s="134" t="s">
        <v>1087</v>
      </c>
    </row>
    <row r="616" spans="8:13" ht="13.5">
      <c r="H616" s="131">
        <v>63</v>
      </c>
      <c r="I616" s="132" t="s">
        <v>3</v>
      </c>
      <c r="J616" s="133">
        <v>612</v>
      </c>
      <c r="K616" s="132" t="s">
        <v>14</v>
      </c>
      <c r="L616" s="133">
        <v>61216</v>
      </c>
      <c r="M616" s="134" t="s">
        <v>1088</v>
      </c>
    </row>
    <row r="617" spans="8:13" ht="13.5">
      <c r="H617" s="131">
        <v>63</v>
      </c>
      <c r="I617" s="132" t="s">
        <v>3</v>
      </c>
      <c r="J617" s="133">
        <v>612</v>
      </c>
      <c r="K617" s="132" t="s">
        <v>14</v>
      </c>
      <c r="L617" s="133">
        <v>61217</v>
      </c>
      <c r="M617" s="134" t="s">
        <v>1089</v>
      </c>
    </row>
    <row r="618" spans="8:13" ht="13.5">
      <c r="H618" s="131">
        <v>63</v>
      </c>
      <c r="I618" s="132" t="s">
        <v>3</v>
      </c>
      <c r="J618" s="133">
        <v>612</v>
      </c>
      <c r="K618" s="132" t="s">
        <v>14</v>
      </c>
      <c r="L618" s="133">
        <v>61218</v>
      </c>
      <c r="M618" s="134" t="s">
        <v>1090</v>
      </c>
    </row>
    <row r="619" spans="8:13" ht="13.5">
      <c r="H619" s="131">
        <v>63</v>
      </c>
      <c r="I619" s="132" t="s">
        <v>3</v>
      </c>
      <c r="J619" s="133">
        <v>612</v>
      </c>
      <c r="K619" s="132" t="s">
        <v>14</v>
      </c>
      <c r="L619" s="133">
        <v>61219</v>
      </c>
      <c r="M619" s="134" t="s">
        <v>1091</v>
      </c>
    </row>
    <row r="620" spans="8:13" ht="13.5">
      <c r="H620" s="131">
        <v>63</v>
      </c>
      <c r="I620" s="132" t="s">
        <v>3</v>
      </c>
      <c r="J620" s="133">
        <v>612</v>
      </c>
      <c r="K620" s="132" t="s">
        <v>14</v>
      </c>
      <c r="L620" s="133">
        <v>61220</v>
      </c>
      <c r="M620" s="134" t="s">
        <v>1092</v>
      </c>
    </row>
    <row r="621" spans="8:13" ht="13.5">
      <c r="H621" s="131">
        <v>63</v>
      </c>
      <c r="I621" s="132" t="s">
        <v>3</v>
      </c>
      <c r="J621" s="133">
        <v>612</v>
      </c>
      <c r="K621" s="132" t="s">
        <v>14</v>
      </c>
      <c r="L621" s="133">
        <v>61221</v>
      </c>
      <c r="M621" s="134" t="s">
        <v>1093</v>
      </c>
    </row>
    <row r="622" spans="8:13" ht="13.5">
      <c r="H622" s="131">
        <v>63</v>
      </c>
      <c r="I622" s="132" t="s">
        <v>3</v>
      </c>
      <c r="J622" s="133">
        <v>612</v>
      </c>
      <c r="K622" s="132" t="s">
        <v>14</v>
      </c>
      <c r="L622" s="133">
        <v>61222</v>
      </c>
      <c r="M622" s="134" t="s">
        <v>1094</v>
      </c>
    </row>
    <row r="623" spans="8:13" ht="13.5">
      <c r="H623" s="131">
        <v>63</v>
      </c>
      <c r="I623" s="132" t="s">
        <v>3</v>
      </c>
      <c r="J623" s="133">
        <v>612</v>
      </c>
      <c r="K623" s="132" t="s">
        <v>14</v>
      </c>
      <c r="L623" s="133">
        <v>61223</v>
      </c>
      <c r="M623" s="134" t="s">
        <v>1095</v>
      </c>
    </row>
    <row r="624" spans="8:13" ht="13.5">
      <c r="H624" s="131">
        <v>63</v>
      </c>
      <c r="I624" s="132" t="s">
        <v>3</v>
      </c>
      <c r="J624" s="133">
        <v>612</v>
      </c>
      <c r="K624" s="132" t="s">
        <v>14</v>
      </c>
      <c r="L624" s="133">
        <v>61224</v>
      </c>
      <c r="M624" s="134" t="s">
        <v>1096</v>
      </c>
    </row>
    <row r="625" spans="8:13" ht="13.5">
      <c r="H625" s="131">
        <v>63</v>
      </c>
      <c r="I625" s="132" t="s">
        <v>3</v>
      </c>
      <c r="J625" s="133">
        <v>612</v>
      </c>
      <c r="K625" s="132" t="s">
        <v>14</v>
      </c>
      <c r="L625" s="133">
        <v>61225</v>
      </c>
      <c r="M625" s="134" t="s">
        <v>1029</v>
      </c>
    </row>
    <row r="626" spans="8:13" ht="13.5">
      <c r="H626" s="131">
        <v>63</v>
      </c>
      <c r="I626" s="132" t="s">
        <v>3</v>
      </c>
      <c r="J626" s="133">
        <v>612</v>
      </c>
      <c r="K626" s="132" t="s">
        <v>14</v>
      </c>
      <c r="L626" s="133">
        <v>61226</v>
      </c>
      <c r="M626" s="134" t="s">
        <v>1097</v>
      </c>
    </row>
    <row r="627" spans="8:13" ht="13.5">
      <c r="H627" s="131">
        <v>63</v>
      </c>
      <c r="I627" s="132" t="s">
        <v>3</v>
      </c>
      <c r="J627" s="133">
        <v>612</v>
      </c>
      <c r="K627" s="132" t="s">
        <v>14</v>
      </c>
      <c r="L627" s="133">
        <v>61227</v>
      </c>
      <c r="M627" s="134" t="s">
        <v>1098</v>
      </c>
    </row>
    <row r="628" spans="8:13" ht="13.5">
      <c r="H628" s="131">
        <v>63</v>
      </c>
      <c r="I628" s="132" t="s">
        <v>3</v>
      </c>
      <c r="J628" s="133">
        <v>612</v>
      </c>
      <c r="K628" s="132" t="s">
        <v>14</v>
      </c>
      <c r="L628" s="133">
        <v>61228</v>
      </c>
      <c r="M628" s="134" t="s">
        <v>1099</v>
      </c>
    </row>
    <row r="629" spans="8:13" ht="13.5">
      <c r="H629" s="131">
        <v>63</v>
      </c>
      <c r="I629" s="132" t="s">
        <v>3</v>
      </c>
      <c r="J629" s="133">
        <v>612</v>
      </c>
      <c r="K629" s="132" t="s">
        <v>14</v>
      </c>
      <c r="L629" s="133">
        <v>61229</v>
      </c>
      <c r="M629" s="134" t="s">
        <v>1100</v>
      </c>
    </row>
    <row r="630" spans="8:13" ht="13.5">
      <c r="H630" s="131">
        <v>63</v>
      </c>
      <c r="I630" s="132" t="s">
        <v>3</v>
      </c>
      <c r="J630" s="133">
        <v>618</v>
      </c>
      <c r="K630" s="132" t="s">
        <v>15</v>
      </c>
      <c r="L630" s="133">
        <v>61801</v>
      </c>
      <c r="M630" s="134" t="s">
        <v>1654</v>
      </c>
    </row>
    <row r="631" spans="8:13" ht="13.5">
      <c r="H631" s="131">
        <v>63</v>
      </c>
      <c r="I631" s="132" t="s">
        <v>3</v>
      </c>
      <c r="J631" s="133">
        <v>618</v>
      </c>
      <c r="K631" s="132" t="s">
        <v>15</v>
      </c>
      <c r="L631" s="133">
        <v>61802</v>
      </c>
      <c r="M631" s="134" t="s">
        <v>1655</v>
      </c>
    </row>
    <row r="632" spans="8:13" ht="13.5">
      <c r="H632" s="131">
        <v>63</v>
      </c>
      <c r="I632" s="132" t="s">
        <v>3</v>
      </c>
      <c r="J632" s="133">
        <v>618</v>
      </c>
      <c r="K632" s="132" t="s">
        <v>15</v>
      </c>
      <c r="L632" s="133">
        <v>61803</v>
      </c>
      <c r="M632" s="134" t="s">
        <v>1656</v>
      </c>
    </row>
    <row r="633" spans="8:13" ht="13.5">
      <c r="H633" s="131">
        <v>63</v>
      </c>
      <c r="I633" s="132" t="s">
        <v>3</v>
      </c>
      <c r="J633" s="133">
        <v>618</v>
      </c>
      <c r="K633" s="132" t="s">
        <v>15</v>
      </c>
      <c r="L633" s="133">
        <v>61804</v>
      </c>
      <c r="M633" s="134" t="s">
        <v>1657</v>
      </c>
    </row>
    <row r="634" spans="8:13" ht="13.5">
      <c r="H634" s="131">
        <v>63</v>
      </c>
      <c r="I634" s="132" t="s">
        <v>3</v>
      </c>
      <c r="J634" s="133">
        <v>618</v>
      </c>
      <c r="K634" s="132" t="s">
        <v>15</v>
      </c>
      <c r="L634" s="133">
        <v>61805</v>
      </c>
      <c r="M634" s="134" t="s">
        <v>1658</v>
      </c>
    </row>
    <row r="635" spans="8:13" ht="13.5">
      <c r="H635" s="131">
        <v>63</v>
      </c>
      <c r="I635" s="132" t="s">
        <v>3</v>
      </c>
      <c r="J635" s="133">
        <v>618</v>
      </c>
      <c r="K635" s="132" t="s">
        <v>15</v>
      </c>
      <c r="L635" s="133">
        <v>61806</v>
      </c>
      <c r="M635" s="134" t="s">
        <v>1659</v>
      </c>
    </row>
    <row r="636" spans="8:13" ht="13.5">
      <c r="H636" s="131">
        <v>63</v>
      </c>
      <c r="I636" s="132" t="s">
        <v>3</v>
      </c>
      <c r="J636" s="133">
        <v>618</v>
      </c>
      <c r="K636" s="132" t="s">
        <v>15</v>
      </c>
      <c r="L636" s="133">
        <v>61807</v>
      </c>
      <c r="M636" s="134" t="s">
        <v>1660</v>
      </c>
    </row>
    <row r="637" spans="8:13" ht="13.5">
      <c r="H637" s="131">
        <v>63</v>
      </c>
      <c r="I637" s="132" t="s">
        <v>3</v>
      </c>
      <c r="J637" s="133">
        <v>618</v>
      </c>
      <c r="K637" s="132" t="s">
        <v>15</v>
      </c>
      <c r="L637" s="133">
        <v>61808</v>
      </c>
      <c r="M637" s="134" t="s">
        <v>15</v>
      </c>
    </row>
    <row r="638" spans="8:13" ht="13.5">
      <c r="H638" s="131">
        <v>63</v>
      </c>
      <c r="I638" s="132" t="s">
        <v>3</v>
      </c>
      <c r="J638" s="133">
        <v>618</v>
      </c>
      <c r="K638" s="132" t="s">
        <v>15</v>
      </c>
      <c r="L638" s="133">
        <v>61809</v>
      </c>
      <c r="M638" s="134" t="s">
        <v>1661</v>
      </c>
    </row>
    <row r="639" spans="8:13" ht="13.5">
      <c r="H639" s="131">
        <v>63</v>
      </c>
      <c r="I639" s="132" t="s">
        <v>3</v>
      </c>
      <c r="J639" s="133">
        <v>620</v>
      </c>
      <c r="K639" s="132" t="s">
        <v>16</v>
      </c>
      <c r="L639" s="133">
        <v>62001</v>
      </c>
      <c r="M639" s="134" t="s">
        <v>1714</v>
      </c>
    </row>
    <row r="640" spans="8:13" ht="13.5">
      <c r="H640" s="131">
        <v>63</v>
      </c>
      <c r="I640" s="132" t="s">
        <v>3</v>
      </c>
      <c r="J640" s="133">
        <v>620</v>
      </c>
      <c r="K640" s="132" t="s">
        <v>16</v>
      </c>
      <c r="L640" s="133">
        <v>62002</v>
      </c>
      <c r="M640" s="134" t="s">
        <v>1715</v>
      </c>
    </row>
    <row r="641" spans="8:13" ht="13.5">
      <c r="H641" s="131">
        <v>63</v>
      </c>
      <c r="I641" s="132" t="s">
        <v>3</v>
      </c>
      <c r="J641" s="133">
        <v>620</v>
      </c>
      <c r="K641" s="132" t="s">
        <v>16</v>
      </c>
      <c r="L641" s="133">
        <v>62003</v>
      </c>
      <c r="M641" s="134" t="s">
        <v>1716</v>
      </c>
    </row>
    <row r="642" spans="8:13" ht="13.5">
      <c r="H642" s="131">
        <v>63</v>
      </c>
      <c r="I642" s="132" t="s">
        <v>3</v>
      </c>
      <c r="J642" s="133">
        <v>620</v>
      </c>
      <c r="K642" s="132" t="s">
        <v>16</v>
      </c>
      <c r="L642" s="133">
        <v>62004</v>
      </c>
      <c r="M642" s="134" t="s">
        <v>1717</v>
      </c>
    </row>
    <row r="643" spans="8:13" ht="13.5">
      <c r="H643" s="131">
        <v>63</v>
      </c>
      <c r="I643" s="132" t="s">
        <v>3</v>
      </c>
      <c r="J643" s="133">
        <v>620</v>
      </c>
      <c r="K643" s="132" t="s">
        <v>16</v>
      </c>
      <c r="L643" s="133">
        <v>62005</v>
      </c>
      <c r="M643" s="134" t="s">
        <v>1718</v>
      </c>
    </row>
    <row r="644" spans="8:13" ht="13.5">
      <c r="H644" s="131">
        <v>63</v>
      </c>
      <c r="I644" s="132" t="s">
        <v>3</v>
      </c>
      <c r="J644" s="133">
        <v>620</v>
      </c>
      <c r="K644" s="132" t="s">
        <v>16</v>
      </c>
      <c r="L644" s="133">
        <v>62006</v>
      </c>
      <c r="M644" s="134" t="s">
        <v>1719</v>
      </c>
    </row>
    <row r="645" spans="8:13" ht="13.5">
      <c r="H645" s="131">
        <v>63</v>
      </c>
      <c r="I645" s="132" t="s">
        <v>3</v>
      </c>
      <c r="J645" s="133">
        <v>620</v>
      </c>
      <c r="K645" s="132" t="s">
        <v>16</v>
      </c>
      <c r="L645" s="133">
        <v>62007</v>
      </c>
      <c r="M645" s="134" t="s">
        <v>1720</v>
      </c>
    </row>
    <row r="646" spans="8:13" ht="13.5">
      <c r="H646" s="131">
        <v>63</v>
      </c>
      <c r="I646" s="132" t="s">
        <v>3</v>
      </c>
      <c r="J646" s="133">
        <v>620</v>
      </c>
      <c r="K646" s="132" t="s">
        <v>16</v>
      </c>
      <c r="L646" s="133">
        <v>62008</v>
      </c>
      <c r="M646" s="134" t="s">
        <v>1721</v>
      </c>
    </row>
    <row r="647" spans="8:13" ht="13.5">
      <c r="H647" s="131">
        <v>63</v>
      </c>
      <c r="I647" s="132" t="s">
        <v>3</v>
      </c>
      <c r="J647" s="133">
        <v>620</v>
      </c>
      <c r="K647" s="132" t="s">
        <v>16</v>
      </c>
      <c r="L647" s="133">
        <v>62009</v>
      </c>
      <c r="M647" s="134" t="s">
        <v>1722</v>
      </c>
    </row>
    <row r="648" spans="8:13" ht="13.5">
      <c r="H648" s="131">
        <v>63</v>
      </c>
      <c r="I648" s="132" t="s">
        <v>3</v>
      </c>
      <c r="J648" s="133">
        <v>620</v>
      </c>
      <c r="K648" s="132" t="s">
        <v>16</v>
      </c>
      <c r="L648" s="133">
        <v>62010</v>
      </c>
      <c r="M648" s="134" t="s">
        <v>4</v>
      </c>
    </row>
    <row r="649" spans="8:13" ht="13.5">
      <c r="H649" s="131">
        <v>63</v>
      </c>
      <c r="I649" s="132" t="s">
        <v>3</v>
      </c>
      <c r="J649" s="133">
        <v>620</v>
      </c>
      <c r="K649" s="132" t="s">
        <v>16</v>
      </c>
      <c r="L649" s="133">
        <v>62011</v>
      </c>
      <c r="M649" s="134" t="s">
        <v>16</v>
      </c>
    </row>
    <row r="650" spans="8:13" ht="13.5">
      <c r="H650" s="131">
        <v>63</v>
      </c>
      <c r="I650" s="132" t="s">
        <v>3</v>
      </c>
      <c r="J650" s="133">
        <v>620</v>
      </c>
      <c r="K650" s="132" t="s">
        <v>16</v>
      </c>
      <c r="L650" s="133">
        <v>62012</v>
      </c>
      <c r="M650" s="134" t="s">
        <v>1723</v>
      </c>
    </row>
    <row r="651" spans="8:13" ht="13.5">
      <c r="H651" s="131">
        <v>63</v>
      </c>
      <c r="I651" s="132" t="s">
        <v>3</v>
      </c>
      <c r="J651" s="133">
        <v>601</v>
      </c>
      <c r="K651" s="132" t="s">
        <v>8</v>
      </c>
      <c r="L651" s="133">
        <v>60101</v>
      </c>
      <c r="M651" s="134" t="s">
        <v>1813</v>
      </c>
    </row>
    <row r="652" spans="8:13" ht="13.5">
      <c r="H652" s="131">
        <v>63</v>
      </c>
      <c r="I652" s="132" t="s">
        <v>3</v>
      </c>
      <c r="J652" s="133">
        <v>601</v>
      </c>
      <c r="K652" s="132" t="s">
        <v>8</v>
      </c>
      <c r="L652" s="133">
        <v>60102</v>
      </c>
      <c r="M652" s="134" t="s">
        <v>1015</v>
      </c>
    </row>
    <row r="653" spans="8:13" ht="13.5">
      <c r="H653" s="131">
        <v>63</v>
      </c>
      <c r="I653" s="132" t="s">
        <v>3</v>
      </c>
      <c r="J653" s="133">
        <v>601</v>
      </c>
      <c r="K653" s="132" t="s">
        <v>8</v>
      </c>
      <c r="L653" s="133">
        <v>60103</v>
      </c>
      <c r="M653" s="134" t="s">
        <v>1814</v>
      </c>
    </row>
    <row r="654" spans="8:13" ht="13.5">
      <c r="H654" s="131">
        <v>63</v>
      </c>
      <c r="I654" s="132" t="s">
        <v>3</v>
      </c>
      <c r="J654" s="133">
        <v>601</v>
      </c>
      <c r="K654" s="132" t="s">
        <v>8</v>
      </c>
      <c r="L654" s="133">
        <v>60104</v>
      </c>
      <c r="M654" s="134" t="s">
        <v>1815</v>
      </c>
    </row>
    <row r="655" spans="8:13" ht="13.5">
      <c r="H655" s="131">
        <v>63</v>
      </c>
      <c r="I655" s="132" t="s">
        <v>3</v>
      </c>
      <c r="J655" s="133">
        <v>601</v>
      </c>
      <c r="K655" s="132" t="s">
        <v>8</v>
      </c>
      <c r="L655" s="133">
        <v>60105</v>
      </c>
      <c r="M655" s="134" t="s">
        <v>1816</v>
      </c>
    </row>
    <row r="656" spans="8:13" ht="13.5">
      <c r="H656" s="131">
        <v>63</v>
      </c>
      <c r="I656" s="132" t="s">
        <v>3</v>
      </c>
      <c r="J656" s="133">
        <v>601</v>
      </c>
      <c r="K656" s="132" t="s">
        <v>8</v>
      </c>
      <c r="L656" s="133">
        <v>60106</v>
      </c>
      <c r="M656" s="134" t="s">
        <v>1817</v>
      </c>
    </row>
    <row r="657" spans="8:13" ht="13.5">
      <c r="H657" s="131">
        <v>63</v>
      </c>
      <c r="I657" s="132" t="s">
        <v>3</v>
      </c>
      <c r="J657" s="133">
        <v>602</v>
      </c>
      <c r="K657" s="132" t="s">
        <v>9</v>
      </c>
      <c r="L657" s="133">
        <v>60201</v>
      </c>
      <c r="M657" s="134" t="s">
        <v>1818</v>
      </c>
    </row>
    <row r="658" spans="8:13" ht="13.5">
      <c r="H658" s="131">
        <v>63</v>
      </c>
      <c r="I658" s="132" t="s">
        <v>3</v>
      </c>
      <c r="J658" s="133">
        <v>602</v>
      </c>
      <c r="K658" s="132" t="s">
        <v>9</v>
      </c>
      <c r="L658" s="133">
        <v>60202</v>
      </c>
      <c r="M658" s="134" t="s">
        <v>1819</v>
      </c>
    </row>
    <row r="659" spans="8:13" ht="13.5">
      <c r="H659" s="131">
        <v>63</v>
      </c>
      <c r="I659" s="132" t="s">
        <v>3</v>
      </c>
      <c r="J659" s="133">
        <v>602</v>
      </c>
      <c r="K659" s="132" t="s">
        <v>9</v>
      </c>
      <c r="L659" s="133">
        <v>60203</v>
      </c>
      <c r="M659" s="134" t="s">
        <v>1820</v>
      </c>
    </row>
    <row r="660" spans="8:13" ht="13.5">
      <c r="H660" s="131">
        <v>63</v>
      </c>
      <c r="I660" s="132" t="s">
        <v>3</v>
      </c>
      <c r="J660" s="133">
        <v>602</v>
      </c>
      <c r="K660" s="132" t="s">
        <v>9</v>
      </c>
      <c r="L660" s="133">
        <v>60204</v>
      </c>
      <c r="M660" s="134" t="s">
        <v>1821</v>
      </c>
    </row>
    <row r="661" spans="8:13" ht="13.5">
      <c r="H661" s="131">
        <v>63</v>
      </c>
      <c r="I661" s="132" t="s">
        <v>3</v>
      </c>
      <c r="J661" s="133">
        <v>602</v>
      </c>
      <c r="K661" s="132" t="s">
        <v>9</v>
      </c>
      <c r="L661" s="133">
        <v>60205</v>
      </c>
      <c r="M661" s="134" t="s">
        <v>1822</v>
      </c>
    </row>
    <row r="662" spans="8:13" ht="13.5">
      <c r="H662" s="131">
        <v>63</v>
      </c>
      <c r="I662" s="132" t="s">
        <v>3</v>
      </c>
      <c r="J662" s="133">
        <v>602</v>
      </c>
      <c r="K662" s="132" t="s">
        <v>9</v>
      </c>
      <c r="L662" s="133">
        <v>60206</v>
      </c>
      <c r="M662" s="134" t="s">
        <v>1823</v>
      </c>
    </row>
    <row r="663" spans="8:13" ht="13.5">
      <c r="H663" s="131">
        <v>63</v>
      </c>
      <c r="I663" s="132" t="s">
        <v>3</v>
      </c>
      <c r="J663" s="133">
        <v>602</v>
      </c>
      <c r="K663" s="132" t="s">
        <v>9</v>
      </c>
      <c r="L663" s="133">
        <v>60207</v>
      </c>
      <c r="M663" s="134" t="s">
        <v>1824</v>
      </c>
    </row>
    <row r="664" spans="8:13" ht="13.5">
      <c r="H664" s="131">
        <v>63</v>
      </c>
      <c r="I664" s="132" t="s">
        <v>3</v>
      </c>
      <c r="J664" s="133">
        <v>602</v>
      </c>
      <c r="K664" s="132" t="s">
        <v>9</v>
      </c>
      <c r="L664" s="133">
        <v>60208</v>
      </c>
      <c r="M664" s="134" t="s">
        <v>1825</v>
      </c>
    </row>
    <row r="665" spans="8:13" ht="13.5">
      <c r="H665" s="131">
        <v>63</v>
      </c>
      <c r="I665" s="132" t="s">
        <v>3</v>
      </c>
      <c r="J665" s="133">
        <v>602</v>
      </c>
      <c r="K665" s="132" t="s">
        <v>9</v>
      </c>
      <c r="L665" s="133">
        <v>60209</v>
      </c>
      <c r="M665" s="134" t="s">
        <v>2116</v>
      </c>
    </row>
    <row r="666" spans="8:13" ht="13.5">
      <c r="H666" s="131">
        <v>63</v>
      </c>
      <c r="I666" s="132" t="s">
        <v>3</v>
      </c>
      <c r="J666" s="133">
        <v>602</v>
      </c>
      <c r="K666" s="132" t="s">
        <v>9</v>
      </c>
      <c r="L666" s="133">
        <v>60210</v>
      </c>
      <c r="M666" s="134" t="s">
        <v>1826</v>
      </c>
    </row>
    <row r="667" spans="8:13" ht="13.5">
      <c r="H667" s="131">
        <v>63</v>
      </c>
      <c r="I667" s="132" t="s">
        <v>3</v>
      </c>
      <c r="J667" s="133">
        <v>602</v>
      </c>
      <c r="K667" s="132" t="s">
        <v>9</v>
      </c>
      <c r="L667" s="133">
        <v>60211</v>
      </c>
      <c r="M667" s="134" t="s">
        <v>1827</v>
      </c>
    </row>
    <row r="668" spans="8:13" ht="13.5">
      <c r="H668" s="131">
        <v>63</v>
      </c>
      <c r="I668" s="132" t="s">
        <v>3</v>
      </c>
      <c r="J668" s="133">
        <v>602</v>
      </c>
      <c r="K668" s="132" t="s">
        <v>9</v>
      </c>
      <c r="L668" s="133">
        <v>60212</v>
      </c>
      <c r="M668" s="134" t="s">
        <v>1828</v>
      </c>
    </row>
    <row r="669" spans="8:13" ht="13.5">
      <c r="H669" s="131">
        <v>63</v>
      </c>
      <c r="I669" s="132" t="s">
        <v>3</v>
      </c>
      <c r="J669" s="133">
        <v>602</v>
      </c>
      <c r="K669" s="132" t="s">
        <v>9</v>
      </c>
      <c r="L669" s="133">
        <v>60213</v>
      </c>
      <c r="M669" s="134" t="s">
        <v>1829</v>
      </c>
    </row>
    <row r="670" spans="8:13" ht="13.5">
      <c r="H670" s="131">
        <v>63</v>
      </c>
      <c r="I670" s="132" t="s">
        <v>3</v>
      </c>
      <c r="J670" s="133">
        <v>602</v>
      </c>
      <c r="K670" s="132" t="s">
        <v>9</v>
      </c>
      <c r="L670" s="133">
        <v>60214</v>
      </c>
      <c r="M670" s="134" t="s">
        <v>1830</v>
      </c>
    </row>
    <row r="671" spans="8:13" ht="13.5">
      <c r="H671" s="131">
        <v>63</v>
      </c>
      <c r="I671" s="132" t="s">
        <v>3</v>
      </c>
      <c r="J671" s="133">
        <v>602</v>
      </c>
      <c r="K671" s="132" t="s">
        <v>9</v>
      </c>
      <c r="L671" s="133">
        <v>60215</v>
      </c>
      <c r="M671" s="134" t="s">
        <v>1831</v>
      </c>
    </row>
    <row r="672" spans="8:13" ht="13.5">
      <c r="H672" s="131">
        <v>63</v>
      </c>
      <c r="I672" s="132" t="s">
        <v>3</v>
      </c>
      <c r="J672" s="133">
        <v>602</v>
      </c>
      <c r="K672" s="132" t="s">
        <v>9</v>
      </c>
      <c r="L672" s="133">
        <v>60216</v>
      </c>
      <c r="M672" s="134" t="s">
        <v>1832</v>
      </c>
    </row>
    <row r="673" spans="8:13" ht="13.5">
      <c r="H673" s="131">
        <v>63</v>
      </c>
      <c r="I673" s="132" t="s">
        <v>3</v>
      </c>
      <c r="J673" s="133">
        <v>602</v>
      </c>
      <c r="K673" s="132" t="s">
        <v>9</v>
      </c>
      <c r="L673" s="133">
        <v>60217</v>
      </c>
      <c r="M673" s="134" t="s">
        <v>1833</v>
      </c>
    </row>
    <row r="674" spans="8:13" ht="13.5">
      <c r="H674" s="131">
        <v>63</v>
      </c>
      <c r="I674" s="132" t="s">
        <v>3</v>
      </c>
      <c r="J674" s="133">
        <v>602</v>
      </c>
      <c r="K674" s="132" t="s">
        <v>9</v>
      </c>
      <c r="L674" s="133">
        <v>60218</v>
      </c>
      <c r="M674" s="134" t="s">
        <v>1288</v>
      </c>
    </row>
    <row r="675" spans="8:13" ht="13.5">
      <c r="H675" s="131">
        <v>63</v>
      </c>
      <c r="I675" s="132" t="s">
        <v>3</v>
      </c>
      <c r="J675" s="133">
        <v>602</v>
      </c>
      <c r="K675" s="132" t="s">
        <v>9</v>
      </c>
      <c r="L675" s="133">
        <v>60219</v>
      </c>
      <c r="M675" s="134" t="s">
        <v>1834</v>
      </c>
    </row>
    <row r="676" spans="8:13" ht="13.5">
      <c r="H676" s="131">
        <v>63</v>
      </c>
      <c r="I676" s="132" t="s">
        <v>3</v>
      </c>
      <c r="J676" s="133">
        <v>602</v>
      </c>
      <c r="K676" s="132" t="s">
        <v>9</v>
      </c>
      <c r="L676" s="133">
        <v>60220</v>
      </c>
      <c r="M676" s="134" t="s">
        <v>1835</v>
      </c>
    </row>
    <row r="677" spans="8:13" ht="13.5">
      <c r="H677" s="131">
        <v>63</v>
      </c>
      <c r="I677" s="132" t="s">
        <v>3</v>
      </c>
      <c r="J677" s="133">
        <v>602</v>
      </c>
      <c r="K677" s="132" t="s">
        <v>9</v>
      </c>
      <c r="L677" s="133">
        <v>60221</v>
      </c>
      <c r="M677" s="134" t="s">
        <v>1836</v>
      </c>
    </row>
    <row r="678" spans="8:13" ht="13.5">
      <c r="H678" s="131">
        <v>63</v>
      </c>
      <c r="I678" s="132" t="s">
        <v>3</v>
      </c>
      <c r="J678" s="133">
        <v>602</v>
      </c>
      <c r="K678" s="132" t="s">
        <v>9</v>
      </c>
      <c r="L678" s="133">
        <v>60222</v>
      </c>
      <c r="M678" s="134" t="s">
        <v>1837</v>
      </c>
    </row>
    <row r="679" spans="8:13" ht="13.5">
      <c r="H679" s="131">
        <v>63</v>
      </c>
      <c r="I679" s="132" t="s">
        <v>3</v>
      </c>
      <c r="J679" s="133">
        <v>602</v>
      </c>
      <c r="K679" s="132" t="s">
        <v>9</v>
      </c>
      <c r="L679" s="133">
        <v>60223</v>
      </c>
      <c r="M679" s="134" t="s">
        <v>1838</v>
      </c>
    </row>
    <row r="680" spans="8:13" ht="13.5">
      <c r="H680" s="131">
        <v>63</v>
      </c>
      <c r="I680" s="132" t="s">
        <v>3</v>
      </c>
      <c r="J680" s="133">
        <v>602</v>
      </c>
      <c r="K680" s="132" t="s">
        <v>9</v>
      </c>
      <c r="L680" s="133">
        <v>60224</v>
      </c>
      <c r="M680" s="134" t="s">
        <v>1839</v>
      </c>
    </row>
    <row r="681" spans="8:13" ht="13.5">
      <c r="H681" s="131">
        <v>63</v>
      </c>
      <c r="I681" s="132" t="s">
        <v>3</v>
      </c>
      <c r="J681" s="133">
        <v>602</v>
      </c>
      <c r="K681" s="132" t="s">
        <v>9</v>
      </c>
      <c r="L681" s="133">
        <v>60225</v>
      </c>
      <c r="M681" s="134" t="s">
        <v>1840</v>
      </c>
    </row>
    <row r="682" spans="8:13" ht="13.5">
      <c r="H682" s="131">
        <v>63</v>
      </c>
      <c r="I682" s="132" t="s">
        <v>3</v>
      </c>
      <c r="J682" s="133">
        <v>602</v>
      </c>
      <c r="K682" s="132" t="s">
        <v>9</v>
      </c>
      <c r="L682" s="133">
        <v>60226</v>
      </c>
      <c r="M682" s="134" t="s">
        <v>1841</v>
      </c>
    </row>
    <row r="683" spans="8:13" ht="13.5">
      <c r="H683" s="131">
        <v>32</v>
      </c>
      <c r="I683" s="132" t="s">
        <v>100</v>
      </c>
      <c r="J683" s="133">
        <v>307</v>
      </c>
      <c r="K683" s="132" t="s">
        <v>18</v>
      </c>
      <c r="L683" s="133">
        <v>30701</v>
      </c>
      <c r="M683" s="134" t="s">
        <v>1003</v>
      </c>
    </row>
    <row r="684" spans="8:13" ht="13.5">
      <c r="H684" s="131">
        <v>32</v>
      </c>
      <c r="I684" s="132" t="s">
        <v>100</v>
      </c>
      <c r="J684" s="133">
        <v>307</v>
      </c>
      <c r="K684" s="132" t="s">
        <v>18</v>
      </c>
      <c r="L684" s="133">
        <v>30702</v>
      </c>
      <c r="M684" s="134" t="s">
        <v>1004</v>
      </c>
    </row>
    <row r="685" spans="8:13" ht="13.5">
      <c r="H685" s="131">
        <v>32</v>
      </c>
      <c r="I685" s="132" t="s">
        <v>100</v>
      </c>
      <c r="J685" s="133">
        <v>307</v>
      </c>
      <c r="K685" s="132" t="s">
        <v>18</v>
      </c>
      <c r="L685" s="133">
        <v>30703</v>
      </c>
      <c r="M685" s="134" t="s">
        <v>1005</v>
      </c>
    </row>
    <row r="686" spans="8:13" ht="13.5">
      <c r="H686" s="131">
        <v>32</v>
      </c>
      <c r="I686" s="132" t="s">
        <v>100</v>
      </c>
      <c r="J686" s="133">
        <v>307</v>
      </c>
      <c r="K686" s="132" t="s">
        <v>18</v>
      </c>
      <c r="L686" s="133">
        <v>30704</v>
      </c>
      <c r="M686" s="134" t="s">
        <v>1006</v>
      </c>
    </row>
    <row r="687" spans="8:13" ht="13.5">
      <c r="H687" s="131">
        <v>32</v>
      </c>
      <c r="I687" s="132" t="s">
        <v>100</v>
      </c>
      <c r="J687" s="133">
        <v>307</v>
      </c>
      <c r="K687" s="132" t="s">
        <v>18</v>
      </c>
      <c r="L687" s="133">
        <v>30705</v>
      </c>
      <c r="M687" s="134" t="s">
        <v>1007</v>
      </c>
    </row>
    <row r="688" spans="8:13" ht="13.5">
      <c r="H688" s="131">
        <v>32</v>
      </c>
      <c r="I688" s="132" t="s">
        <v>100</v>
      </c>
      <c r="J688" s="133">
        <v>307</v>
      </c>
      <c r="K688" s="132" t="s">
        <v>18</v>
      </c>
      <c r="L688" s="133">
        <v>30706</v>
      </c>
      <c r="M688" s="134" t="s">
        <v>1008</v>
      </c>
    </row>
    <row r="689" spans="8:13" ht="13.5">
      <c r="H689" s="131">
        <v>32</v>
      </c>
      <c r="I689" s="132" t="s">
        <v>100</v>
      </c>
      <c r="J689" s="133">
        <v>307</v>
      </c>
      <c r="K689" s="132" t="s">
        <v>18</v>
      </c>
      <c r="L689" s="133">
        <v>30707</v>
      </c>
      <c r="M689" s="134" t="s">
        <v>1009</v>
      </c>
    </row>
    <row r="690" spans="8:13" ht="13.5">
      <c r="H690" s="131">
        <v>32</v>
      </c>
      <c r="I690" s="132" t="s">
        <v>100</v>
      </c>
      <c r="J690" s="133">
        <v>309</v>
      </c>
      <c r="K690" s="132" t="s">
        <v>173</v>
      </c>
      <c r="L690" s="133">
        <v>30901</v>
      </c>
      <c r="M690" s="134" t="s">
        <v>1163</v>
      </c>
    </row>
    <row r="691" spans="8:13" ht="13.5">
      <c r="H691" s="131">
        <v>32</v>
      </c>
      <c r="I691" s="132" t="s">
        <v>100</v>
      </c>
      <c r="J691" s="133">
        <v>309</v>
      </c>
      <c r="K691" s="132" t="s">
        <v>173</v>
      </c>
      <c r="L691" s="133">
        <v>30902</v>
      </c>
      <c r="M691" s="134" t="s">
        <v>1164</v>
      </c>
    </row>
    <row r="692" spans="8:13" ht="13.5">
      <c r="H692" s="131">
        <v>32</v>
      </c>
      <c r="I692" s="132" t="s">
        <v>100</v>
      </c>
      <c r="J692" s="133">
        <v>309</v>
      </c>
      <c r="K692" s="132" t="s">
        <v>173</v>
      </c>
      <c r="L692" s="133">
        <v>30903</v>
      </c>
      <c r="M692" s="134" t="s">
        <v>1165</v>
      </c>
    </row>
    <row r="693" spans="8:13" ht="13.5">
      <c r="H693" s="131">
        <v>32</v>
      </c>
      <c r="I693" s="132" t="s">
        <v>100</v>
      </c>
      <c r="J693" s="133">
        <v>309</v>
      </c>
      <c r="K693" s="132" t="s">
        <v>173</v>
      </c>
      <c r="L693" s="133">
        <v>30904</v>
      </c>
      <c r="M693" s="134" t="s">
        <v>1166</v>
      </c>
    </row>
    <row r="694" spans="8:13" ht="13.5">
      <c r="H694" s="131">
        <v>32</v>
      </c>
      <c r="I694" s="132" t="s">
        <v>100</v>
      </c>
      <c r="J694" s="133">
        <v>309</v>
      </c>
      <c r="K694" s="132" t="s">
        <v>173</v>
      </c>
      <c r="L694" s="133">
        <v>30905</v>
      </c>
      <c r="M694" s="134" t="s">
        <v>5</v>
      </c>
    </row>
    <row r="695" spans="8:13" ht="13.5">
      <c r="H695" s="131">
        <v>32</v>
      </c>
      <c r="I695" s="132" t="s">
        <v>100</v>
      </c>
      <c r="J695" s="133">
        <v>309</v>
      </c>
      <c r="K695" s="132" t="s">
        <v>173</v>
      </c>
      <c r="L695" s="133">
        <v>30906</v>
      </c>
      <c r="M695" s="134" t="s">
        <v>1167</v>
      </c>
    </row>
    <row r="696" spans="8:13" ht="13.5">
      <c r="H696" s="131">
        <v>32</v>
      </c>
      <c r="I696" s="132" t="s">
        <v>100</v>
      </c>
      <c r="J696" s="133">
        <v>309</v>
      </c>
      <c r="K696" s="132" t="s">
        <v>173</v>
      </c>
      <c r="L696" s="133">
        <v>30907</v>
      </c>
      <c r="M696" s="134" t="s">
        <v>399</v>
      </c>
    </row>
    <row r="697" spans="8:13" ht="13.5">
      <c r="H697" s="131">
        <v>32</v>
      </c>
      <c r="I697" s="132" t="s">
        <v>100</v>
      </c>
      <c r="J697" s="133">
        <v>309</v>
      </c>
      <c r="K697" s="132" t="s">
        <v>173</v>
      </c>
      <c r="L697" s="133">
        <v>30908</v>
      </c>
      <c r="M697" s="134" t="s">
        <v>1168</v>
      </c>
    </row>
    <row r="698" spans="8:13" ht="13.5">
      <c r="H698" s="131">
        <v>32</v>
      </c>
      <c r="I698" s="132" t="s">
        <v>100</v>
      </c>
      <c r="J698" s="133">
        <v>309</v>
      </c>
      <c r="K698" s="132" t="s">
        <v>173</v>
      </c>
      <c r="L698" s="133">
        <v>30909</v>
      </c>
      <c r="M698" s="134" t="s">
        <v>1169</v>
      </c>
    </row>
    <row r="699" spans="8:13" ht="13.5">
      <c r="H699" s="131">
        <v>32</v>
      </c>
      <c r="I699" s="132" t="s">
        <v>100</v>
      </c>
      <c r="J699" s="133">
        <v>309</v>
      </c>
      <c r="K699" s="132" t="s">
        <v>173</v>
      </c>
      <c r="L699" s="133">
        <v>30910</v>
      </c>
      <c r="M699" s="134" t="s">
        <v>1170</v>
      </c>
    </row>
    <row r="700" spans="8:13" ht="13.5">
      <c r="H700" s="131">
        <v>32</v>
      </c>
      <c r="I700" s="132" t="s">
        <v>100</v>
      </c>
      <c r="J700" s="133">
        <v>309</v>
      </c>
      <c r="K700" s="132" t="s">
        <v>173</v>
      </c>
      <c r="L700" s="133">
        <v>30911</v>
      </c>
      <c r="M700" s="134" t="s">
        <v>1171</v>
      </c>
    </row>
    <row r="701" spans="8:13" ht="13.5">
      <c r="H701" s="131">
        <v>32</v>
      </c>
      <c r="I701" s="132" t="s">
        <v>100</v>
      </c>
      <c r="J701" s="133">
        <v>309</v>
      </c>
      <c r="K701" s="132" t="s">
        <v>173</v>
      </c>
      <c r="L701" s="133">
        <v>30912</v>
      </c>
      <c r="M701" s="134" t="s">
        <v>1172</v>
      </c>
    </row>
    <row r="702" spans="8:13" ht="13.5">
      <c r="H702" s="131">
        <v>32</v>
      </c>
      <c r="I702" s="132" t="s">
        <v>100</v>
      </c>
      <c r="J702" s="133">
        <v>309</v>
      </c>
      <c r="K702" s="132" t="s">
        <v>173</v>
      </c>
      <c r="L702" s="133">
        <v>30913</v>
      </c>
      <c r="M702" s="134" t="s">
        <v>1173</v>
      </c>
    </row>
    <row r="703" spans="8:13" ht="13.5">
      <c r="H703" s="131">
        <v>32</v>
      </c>
      <c r="I703" s="132" t="s">
        <v>100</v>
      </c>
      <c r="J703" s="133">
        <v>309</v>
      </c>
      <c r="K703" s="132" t="s">
        <v>173</v>
      </c>
      <c r="L703" s="133">
        <v>30914</v>
      </c>
      <c r="M703" s="134" t="s">
        <v>1174</v>
      </c>
    </row>
    <row r="704" spans="8:13" ht="13.5">
      <c r="H704" s="131">
        <v>32</v>
      </c>
      <c r="I704" s="132" t="s">
        <v>100</v>
      </c>
      <c r="J704" s="133">
        <v>309</v>
      </c>
      <c r="K704" s="132" t="s">
        <v>173</v>
      </c>
      <c r="L704" s="133">
        <v>30915</v>
      </c>
      <c r="M704" s="134" t="s">
        <v>1175</v>
      </c>
    </row>
    <row r="705" spans="8:13" ht="13.5">
      <c r="H705" s="131">
        <v>32</v>
      </c>
      <c r="I705" s="132" t="s">
        <v>100</v>
      </c>
      <c r="J705" s="133">
        <v>309</v>
      </c>
      <c r="K705" s="132" t="s">
        <v>173</v>
      </c>
      <c r="L705" s="133">
        <v>30916</v>
      </c>
      <c r="M705" s="134" t="s">
        <v>1176</v>
      </c>
    </row>
    <row r="706" spans="8:13" ht="13.5">
      <c r="H706" s="131">
        <v>32</v>
      </c>
      <c r="I706" s="132" t="s">
        <v>100</v>
      </c>
      <c r="J706" s="133">
        <v>309</v>
      </c>
      <c r="K706" s="132" t="s">
        <v>173</v>
      </c>
      <c r="L706" s="133">
        <v>30917</v>
      </c>
      <c r="M706" s="134" t="s">
        <v>173</v>
      </c>
    </row>
    <row r="707" spans="8:13" ht="13.5">
      <c r="H707" s="131">
        <v>32</v>
      </c>
      <c r="I707" s="132" t="s">
        <v>100</v>
      </c>
      <c r="J707" s="133">
        <v>309</v>
      </c>
      <c r="K707" s="132" t="s">
        <v>173</v>
      </c>
      <c r="L707" s="133">
        <v>30918</v>
      </c>
      <c r="M707" s="134" t="s">
        <v>404</v>
      </c>
    </row>
    <row r="708" spans="8:13" ht="13.5">
      <c r="H708" s="131">
        <v>32</v>
      </c>
      <c r="I708" s="132" t="s">
        <v>100</v>
      </c>
      <c r="J708" s="133">
        <v>309</v>
      </c>
      <c r="K708" s="132" t="s">
        <v>173</v>
      </c>
      <c r="L708" s="133">
        <v>30919</v>
      </c>
      <c r="M708" s="134" t="s">
        <v>1177</v>
      </c>
    </row>
    <row r="709" spans="8:13" ht="13.5">
      <c r="H709" s="131">
        <v>32</v>
      </c>
      <c r="I709" s="132" t="s">
        <v>100</v>
      </c>
      <c r="J709" s="133">
        <v>309</v>
      </c>
      <c r="K709" s="132" t="s">
        <v>173</v>
      </c>
      <c r="L709" s="133">
        <v>30920</v>
      </c>
      <c r="M709" s="134" t="s">
        <v>109</v>
      </c>
    </row>
    <row r="710" spans="8:13" ht="13.5">
      <c r="H710" s="131">
        <v>32</v>
      </c>
      <c r="I710" s="132" t="s">
        <v>100</v>
      </c>
      <c r="J710" s="133">
        <v>309</v>
      </c>
      <c r="K710" s="132" t="s">
        <v>173</v>
      </c>
      <c r="L710" s="133">
        <v>30921</v>
      </c>
      <c r="M710" s="134" t="s">
        <v>1178</v>
      </c>
    </row>
    <row r="711" spans="8:13" ht="13.5">
      <c r="H711" s="131">
        <v>32</v>
      </c>
      <c r="I711" s="132" t="s">
        <v>100</v>
      </c>
      <c r="J711" s="133">
        <v>309</v>
      </c>
      <c r="K711" s="132" t="s">
        <v>173</v>
      </c>
      <c r="L711" s="133">
        <v>30922</v>
      </c>
      <c r="M711" s="134" t="s">
        <v>1179</v>
      </c>
    </row>
    <row r="712" spans="8:13" ht="13.5">
      <c r="H712" s="131">
        <v>32</v>
      </c>
      <c r="I712" s="132" t="s">
        <v>100</v>
      </c>
      <c r="J712" s="133">
        <v>309</v>
      </c>
      <c r="K712" s="132" t="s">
        <v>173</v>
      </c>
      <c r="L712" s="133">
        <v>30923</v>
      </c>
      <c r="M712" s="134" t="s">
        <v>1180</v>
      </c>
    </row>
    <row r="713" spans="8:13" ht="13.5">
      <c r="H713" s="131">
        <v>32</v>
      </c>
      <c r="I713" s="132" t="s">
        <v>100</v>
      </c>
      <c r="J713" s="133">
        <v>309</v>
      </c>
      <c r="K713" s="132" t="s">
        <v>173</v>
      </c>
      <c r="L713" s="133">
        <v>30924</v>
      </c>
      <c r="M713" s="134" t="s">
        <v>1181</v>
      </c>
    </row>
    <row r="714" spans="8:13" ht="13.5">
      <c r="H714" s="131">
        <v>32</v>
      </c>
      <c r="I714" s="132" t="s">
        <v>100</v>
      </c>
      <c r="J714" s="133">
        <v>309</v>
      </c>
      <c r="K714" s="132" t="s">
        <v>173</v>
      </c>
      <c r="L714" s="133">
        <v>30925</v>
      </c>
      <c r="M714" s="134" t="s">
        <v>1182</v>
      </c>
    </row>
    <row r="715" spans="8:13" ht="13.5">
      <c r="H715" s="131">
        <v>32</v>
      </c>
      <c r="I715" s="132" t="s">
        <v>100</v>
      </c>
      <c r="J715" s="133">
        <v>309</v>
      </c>
      <c r="K715" s="132" t="s">
        <v>173</v>
      </c>
      <c r="L715" s="133">
        <v>30926</v>
      </c>
      <c r="M715" s="134" t="s">
        <v>1183</v>
      </c>
    </row>
    <row r="716" spans="8:13" ht="13.5">
      <c r="H716" s="131">
        <v>32</v>
      </c>
      <c r="I716" s="132" t="s">
        <v>100</v>
      </c>
      <c r="J716" s="133">
        <v>309</v>
      </c>
      <c r="K716" s="132" t="s">
        <v>173</v>
      </c>
      <c r="L716" s="133">
        <v>30927</v>
      </c>
      <c r="M716" s="134" t="s">
        <v>1184</v>
      </c>
    </row>
    <row r="717" spans="8:13" ht="13.5">
      <c r="H717" s="131">
        <v>32</v>
      </c>
      <c r="I717" s="132" t="s">
        <v>100</v>
      </c>
      <c r="J717" s="133">
        <v>309</v>
      </c>
      <c r="K717" s="132" t="s">
        <v>173</v>
      </c>
      <c r="L717" s="133">
        <v>30928</v>
      </c>
      <c r="M717" s="134" t="s">
        <v>1185</v>
      </c>
    </row>
    <row r="718" spans="8:13" ht="13.5">
      <c r="H718" s="131">
        <v>32</v>
      </c>
      <c r="I718" s="132" t="s">
        <v>100</v>
      </c>
      <c r="J718" s="133">
        <v>309</v>
      </c>
      <c r="K718" s="132" t="s">
        <v>173</v>
      </c>
      <c r="L718" s="133">
        <v>30929</v>
      </c>
      <c r="M718" s="134" t="s">
        <v>1186</v>
      </c>
    </row>
    <row r="719" spans="8:13" ht="13.5">
      <c r="H719" s="131">
        <v>32</v>
      </c>
      <c r="I719" s="132" t="s">
        <v>100</v>
      </c>
      <c r="J719" s="133">
        <v>309</v>
      </c>
      <c r="K719" s="132" t="s">
        <v>173</v>
      </c>
      <c r="L719" s="133">
        <v>30930</v>
      </c>
      <c r="M719" s="134" t="s">
        <v>1187</v>
      </c>
    </row>
    <row r="720" spans="8:13" ht="13.5">
      <c r="H720" s="131">
        <v>32</v>
      </c>
      <c r="I720" s="132" t="s">
        <v>100</v>
      </c>
      <c r="J720" s="133">
        <v>309</v>
      </c>
      <c r="K720" s="132" t="s">
        <v>173</v>
      </c>
      <c r="L720" s="133">
        <v>30931</v>
      </c>
      <c r="M720" s="134" t="s">
        <v>1188</v>
      </c>
    </row>
    <row r="721" spans="8:13" ht="13.5">
      <c r="H721" s="131">
        <v>32</v>
      </c>
      <c r="I721" s="132" t="s">
        <v>100</v>
      </c>
      <c r="J721" s="133">
        <v>309</v>
      </c>
      <c r="K721" s="132" t="s">
        <v>173</v>
      </c>
      <c r="L721" s="133">
        <v>30932</v>
      </c>
      <c r="M721" s="134" t="s">
        <v>1189</v>
      </c>
    </row>
    <row r="722" spans="8:13" ht="13.5">
      <c r="H722" s="131">
        <v>32</v>
      </c>
      <c r="I722" s="132" t="s">
        <v>100</v>
      </c>
      <c r="J722" s="133">
        <v>309</v>
      </c>
      <c r="K722" s="132" t="s">
        <v>173</v>
      </c>
      <c r="L722" s="133">
        <v>30933</v>
      </c>
      <c r="M722" s="134" t="s">
        <v>1190</v>
      </c>
    </row>
    <row r="723" spans="8:13" ht="13.5">
      <c r="H723" s="131">
        <v>32</v>
      </c>
      <c r="I723" s="132" t="s">
        <v>100</v>
      </c>
      <c r="J723" s="133">
        <v>309</v>
      </c>
      <c r="K723" s="132" t="s">
        <v>173</v>
      </c>
      <c r="L723" s="133">
        <v>30934</v>
      </c>
      <c r="M723" s="134" t="s">
        <v>1191</v>
      </c>
    </row>
    <row r="724" spans="8:13" ht="13.5">
      <c r="H724" s="131">
        <v>32</v>
      </c>
      <c r="I724" s="132" t="s">
        <v>100</v>
      </c>
      <c r="J724" s="133">
        <v>309</v>
      </c>
      <c r="K724" s="132" t="s">
        <v>173</v>
      </c>
      <c r="L724" s="133">
        <v>30935</v>
      </c>
      <c r="M724" s="134" t="s">
        <v>1192</v>
      </c>
    </row>
    <row r="725" spans="8:13" ht="13.5">
      <c r="H725" s="131">
        <v>32</v>
      </c>
      <c r="I725" s="132" t="s">
        <v>100</v>
      </c>
      <c r="J725" s="133">
        <v>309</v>
      </c>
      <c r="K725" s="132" t="s">
        <v>173</v>
      </c>
      <c r="L725" s="133">
        <v>30936</v>
      </c>
      <c r="M725" s="134" t="s">
        <v>1193</v>
      </c>
    </row>
    <row r="726" spans="8:13" ht="13.5">
      <c r="H726" s="131">
        <v>32</v>
      </c>
      <c r="I726" s="132" t="s">
        <v>100</v>
      </c>
      <c r="J726" s="133">
        <v>309</v>
      </c>
      <c r="K726" s="132" t="s">
        <v>173</v>
      </c>
      <c r="L726" s="133">
        <v>30937</v>
      </c>
      <c r="M726" s="134" t="s">
        <v>1194</v>
      </c>
    </row>
    <row r="727" spans="8:13" ht="13.5">
      <c r="H727" s="131">
        <v>32</v>
      </c>
      <c r="I727" s="132" t="s">
        <v>100</v>
      </c>
      <c r="J727" s="133">
        <v>309</v>
      </c>
      <c r="K727" s="132" t="s">
        <v>173</v>
      </c>
      <c r="L727" s="133">
        <v>30938</v>
      </c>
      <c r="M727" s="134" t="s">
        <v>1195</v>
      </c>
    </row>
    <row r="728" spans="8:13" ht="13.5">
      <c r="H728" s="131">
        <v>32</v>
      </c>
      <c r="I728" s="132" t="s">
        <v>100</v>
      </c>
      <c r="J728" s="133">
        <v>318</v>
      </c>
      <c r="K728" s="132" t="s">
        <v>2061</v>
      </c>
      <c r="L728" s="133">
        <v>31801</v>
      </c>
      <c r="M728" s="134" t="s">
        <v>1613</v>
      </c>
    </row>
    <row r="729" spans="8:13" ht="13.5">
      <c r="H729" s="131">
        <v>32</v>
      </c>
      <c r="I729" s="132" t="s">
        <v>100</v>
      </c>
      <c r="J729" s="133">
        <v>318</v>
      </c>
      <c r="K729" s="132" t="s">
        <v>2061</v>
      </c>
      <c r="L729" s="133">
        <v>31802</v>
      </c>
      <c r="M729" s="134" t="s">
        <v>1614</v>
      </c>
    </row>
    <row r="730" spans="8:13" ht="13.5">
      <c r="H730" s="131">
        <v>32</v>
      </c>
      <c r="I730" s="132" t="s">
        <v>100</v>
      </c>
      <c r="J730" s="133">
        <v>318</v>
      </c>
      <c r="K730" s="132" t="s">
        <v>2061</v>
      </c>
      <c r="L730" s="133">
        <v>31803</v>
      </c>
      <c r="M730" s="134" t="s">
        <v>1615</v>
      </c>
    </row>
    <row r="731" spans="8:13" ht="13.5">
      <c r="H731" s="131">
        <v>32</v>
      </c>
      <c r="I731" s="132" t="s">
        <v>100</v>
      </c>
      <c r="J731" s="133">
        <v>318</v>
      </c>
      <c r="K731" s="132" t="s">
        <v>2061</v>
      </c>
      <c r="L731" s="133">
        <v>31804</v>
      </c>
      <c r="M731" s="134" t="s">
        <v>1616</v>
      </c>
    </row>
    <row r="732" spans="8:13" ht="13.5">
      <c r="H732" s="131">
        <v>32</v>
      </c>
      <c r="I732" s="132" t="s">
        <v>100</v>
      </c>
      <c r="J732" s="133">
        <v>318</v>
      </c>
      <c r="K732" s="132" t="s">
        <v>2061</v>
      </c>
      <c r="L732" s="133">
        <v>31805</v>
      </c>
      <c r="M732" s="134" t="s">
        <v>1617</v>
      </c>
    </row>
    <row r="733" spans="8:13" ht="13.5">
      <c r="H733" s="131">
        <v>32</v>
      </c>
      <c r="I733" s="132" t="s">
        <v>100</v>
      </c>
      <c r="J733" s="133">
        <v>318</v>
      </c>
      <c r="K733" s="132" t="s">
        <v>2061</v>
      </c>
      <c r="L733" s="133">
        <v>31806</v>
      </c>
      <c r="M733" s="134" t="s">
        <v>1618</v>
      </c>
    </row>
    <row r="734" spans="8:13" ht="13.5">
      <c r="H734" s="131">
        <v>32</v>
      </c>
      <c r="I734" s="132" t="s">
        <v>100</v>
      </c>
      <c r="J734" s="133">
        <v>318</v>
      </c>
      <c r="K734" s="132" t="s">
        <v>2061</v>
      </c>
      <c r="L734" s="133">
        <v>31807</v>
      </c>
      <c r="M734" s="134" t="s">
        <v>1619</v>
      </c>
    </row>
    <row r="735" spans="8:13" ht="13.5">
      <c r="H735" s="131">
        <v>32</v>
      </c>
      <c r="I735" s="132" t="s">
        <v>100</v>
      </c>
      <c r="J735" s="133">
        <v>320</v>
      </c>
      <c r="K735" s="132" t="s">
        <v>174</v>
      </c>
      <c r="L735" s="133">
        <v>32001</v>
      </c>
      <c r="M735" s="134" t="s">
        <v>1882</v>
      </c>
    </row>
    <row r="736" spans="8:13" ht="13.5">
      <c r="H736" s="131">
        <v>32</v>
      </c>
      <c r="I736" s="132" t="s">
        <v>100</v>
      </c>
      <c r="J736" s="133">
        <v>320</v>
      </c>
      <c r="K736" s="132" t="s">
        <v>174</v>
      </c>
      <c r="L736" s="133">
        <v>32002</v>
      </c>
      <c r="M736" s="134" t="s">
        <v>1883</v>
      </c>
    </row>
    <row r="737" spans="8:13" ht="13.5">
      <c r="H737" s="131">
        <v>32</v>
      </c>
      <c r="I737" s="132" t="s">
        <v>100</v>
      </c>
      <c r="J737" s="133">
        <v>320</v>
      </c>
      <c r="K737" s="132" t="s">
        <v>174</v>
      </c>
      <c r="L737" s="133">
        <v>32003</v>
      </c>
      <c r="M737" s="134" t="s">
        <v>1884</v>
      </c>
    </row>
    <row r="738" spans="8:13" ht="13.5">
      <c r="H738" s="131">
        <v>32</v>
      </c>
      <c r="I738" s="132" t="s">
        <v>100</v>
      </c>
      <c r="J738" s="133">
        <v>320</v>
      </c>
      <c r="K738" s="132" t="s">
        <v>174</v>
      </c>
      <c r="L738" s="133">
        <v>32004</v>
      </c>
      <c r="M738" s="134" t="s">
        <v>1885</v>
      </c>
    </row>
    <row r="739" spans="8:13" ht="13.5">
      <c r="H739" s="131">
        <v>32</v>
      </c>
      <c r="I739" s="132" t="s">
        <v>100</v>
      </c>
      <c r="J739" s="133">
        <v>320</v>
      </c>
      <c r="K739" s="132" t="s">
        <v>174</v>
      </c>
      <c r="L739" s="133">
        <v>32005</v>
      </c>
      <c r="M739" s="134" t="s">
        <v>1886</v>
      </c>
    </row>
    <row r="740" spans="8:13" ht="13.5">
      <c r="H740" s="131">
        <v>32</v>
      </c>
      <c r="I740" s="132" t="s">
        <v>100</v>
      </c>
      <c r="J740" s="133">
        <v>320</v>
      </c>
      <c r="K740" s="132" t="s">
        <v>174</v>
      </c>
      <c r="L740" s="133">
        <v>32006</v>
      </c>
      <c r="M740" s="134" t="s">
        <v>1887</v>
      </c>
    </row>
    <row r="741" spans="8:13" ht="13.5">
      <c r="H741" s="131">
        <v>32</v>
      </c>
      <c r="I741" s="132" t="s">
        <v>100</v>
      </c>
      <c r="J741" s="133">
        <v>320</v>
      </c>
      <c r="K741" s="132" t="s">
        <v>174</v>
      </c>
      <c r="L741" s="133">
        <v>32007</v>
      </c>
      <c r="M741" s="134" t="s">
        <v>1888</v>
      </c>
    </row>
    <row r="742" spans="8:13" ht="13.5">
      <c r="H742" s="131">
        <v>32</v>
      </c>
      <c r="I742" s="132" t="s">
        <v>100</v>
      </c>
      <c r="J742" s="133">
        <v>320</v>
      </c>
      <c r="K742" s="132" t="s">
        <v>174</v>
      </c>
      <c r="L742" s="133">
        <v>32008</v>
      </c>
      <c r="M742" s="134" t="s">
        <v>1889</v>
      </c>
    </row>
    <row r="743" spans="8:13" ht="13.5">
      <c r="H743" s="131">
        <v>32</v>
      </c>
      <c r="I743" s="132" t="s">
        <v>100</v>
      </c>
      <c r="J743" s="133">
        <v>320</v>
      </c>
      <c r="K743" s="132" t="s">
        <v>174</v>
      </c>
      <c r="L743" s="133">
        <v>32009</v>
      </c>
      <c r="M743" s="134" t="s">
        <v>1890</v>
      </c>
    </row>
    <row r="744" spans="8:13" ht="13.5">
      <c r="H744" s="131">
        <v>32</v>
      </c>
      <c r="I744" s="132" t="s">
        <v>100</v>
      </c>
      <c r="J744" s="133">
        <v>320</v>
      </c>
      <c r="K744" s="132" t="s">
        <v>174</v>
      </c>
      <c r="L744" s="133">
        <v>32010</v>
      </c>
      <c r="M744" s="134" t="s">
        <v>1891</v>
      </c>
    </row>
    <row r="745" spans="8:13" ht="13.5">
      <c r="H745" s="131">
        <v>32</v>
      </c>
      <c r="I745" s="132" t="s">
        <v>100</v>
      </c>
      <c r="J745" s="133">
        <v>320</v>
      </c>
      <c r="K745" s="132" t="s">
        <v>174</v>
      </c>
      <c r="L745" s="133">
        <v>32011</v>
      </c>
      <c r="M745" s="134" t="s">
        <v>1892</v>
      </c>
    </row>
    <row r="746" spans="8:13" ht="13.5">
      <c r="H746" s="131">
        <v>32</v>
      </c>
      <c r="I746" s="132" t="s">
        <v>100</v>
      </c>
      <c r="J746" s="133">
        <v>320</v>
      </c>
      <c r="K746" s="132" t="s">
        <v>174</v>
      </c>
      <c r="L746" s="133">
        <v>32012</v>
      </c>
      <c r="M746" s="134" t="s">
        <v>1893</v>
      </c>
    </row>
    <row r="747" spans="8:13" ht="13.5">
      <c r="H747" s="131">
        <v>32</v>
      </c>
      <c r="I747" s="132" t="s">
        <v>100</v>
      </c>
      <c r="J747" s="133">
        <v>320</v>
      </c>
      <c r="K747" s="132" t="s">
        <v>174</v>
      </c>
      <c r="L747" s="133">
        <v>32013</v>
      </c>
      <c r="M747" s="134" t="s">
        <v>1894</v>
      </c>
    </row>
    <row r="748" spans="8:13" ht="13.5">
      <c r="H748" s="131">
        <v>32</v>
      </c>
      <c r="I748" s="132" t="s">
        <v>100</v>
      </c>
      <c r="J748" s="133">
        <v>320</v>
      </c>
      <c r="K748" s="132" t="s">
        <v>174</v>
      </c>
      <c r="L748" s="133">
        <v>32014</v>
      </c>
      <c r="M748" s="134" t="s">
        <v>1895</v>
      </c>
    </row>
    <row r="749" spans="8:13" ht="13.5">
      <c r="H749" s="131">
        <v>32</v>
      </c>
      <c r="I749" s="132" t="s">
        <v>100</v>
      </c>
      <c r="J749" s="133">
        <v>320</v>
      </c>
      <c r="K749" s="132" t="s">
        <v>174</v>
      </c>
      <c r="L749" s="133">
        <v>32015</v>
      </c>
      <c r="M749" s="134" t="s">
        <v>1179</v>
      </c>
    </row>
    <row r="750" spans="8:13" ht="13.5">
      <c r="H750" s="131">
        <v>32</v>
      </c>
      <c r="I750" s="132" t="s">
        <v>100</v>
      </c>
      <c r="J750" s="133">
        <v>320</v>
      </c>
      <c r="K750" s="132" t="s">
        <v>174</v>
      </c>
      <c r="L750" s="133">
        <v>32016</v>
      </c>
      <c r="M750" s="134" t="s">
        <v>1896</v>
      </c>
    </row>
    <row r="751" spans="8:13" ht="13.5">
      <c r="H751" s="131">
        <v>32</v>
      </c>
      <c r="I751" s="132" t="s">
        <v>100</v>
      </c>
      <c r="J751" s="133">
        <v>320</v>
      </c>
      <c r="K751" s="132" t="s">
        <v>174</v>
      </c>
      <c r="L751" s="133">
        <v>32017</v>
      </c>
      <c r="M751" s="134" t="s">
        <v>1897</v>
      </c>
    </row>
    <row r="752" spans="8:13" ht="13.5">
      <c r="H752" s="131">
        <v>32</v>
      </c>
      <c r="I752" s="132" t="s">
        <v>100</v>
      </c>
      <c r="J752" s="133">
        <v>320</v>
      </c>
      <c r="K752" s="132" t="s">
        <v>174</v>
      </c>
      <c r="L752" s="133">
        <v>32018</v>
      </c>
      <c r="M752" s="134" t="s">
        <v>1058</v>
      </c>
    </row>
    <row r="753" spans="8:13" ht="13.5">
      <c r="H753" s="131">
        <v>32</v>
      </c>
      <c r="I753" s="132" t="s">
        <v>100</v>
      </c>
      <c r="J753" s="133">
        <v>320</v>
      </c>
      <c r="K753" s="132" t="s">
        <v>174</v>
      </c>
      <c r="L753" s="133">
        <v>32019</v>
      </c>
      <c r="M753" s="134" t="s">
        <v>657</v>
      </c>
    </row>
    <row r="754" spans="8:13" ht="13.5">
      <c r="H754" s="131">
        <v>32</v>
      </c>
      <c r="I754" s="132" t="s">
        <v>100</v>
      </c>
      <c r="J754" s="133">
        <v>320</v>
      </c>
      <c r="K754" s="132" t="s">
        <v>174</v>
      </c>
      <c r="L754" s="133">
        <v>32020</v>
      </c>
      <c r="M754" s="134" t="s">
        <v>1898</v>
      </c>
    </row>
    <row r="755" spans="8:13" ht="13.5">
      <c r="H755" s="131">
        <v>32</v>
      </c>
      <c r="I755" s="132" t="s">
        <v>100</v>
      </c>
      <c r="J755" s="133">
        <v>320</v>
      </c>
      <c r="K755" s="132" t="s">
        <v>174</v>
      </c>
      <c r="L755" s="133">
        <v>32021</v>
      </c>
      <c r="M755" s="134" t="s">
        <v>1899</v>
      </c>
    </row>
    <row r="756" spans="8:13" ht="13.5">
      <c r="H756" s="131">
        <v>32</v>
      </c>
      <c r="I756" s="132" t="s">
        <v>100</v>
      </c>
      <c r="J756" s="133">
        <v>320</v>
      </c>
      <c r="K756" s="132" t="s">
        <v>174</v>
      </c>
      <c r="L756" s="133">
        <v>32022</v>
      </c>
      <c r="M756" s="134" t="s">
        <v>1900</v>
      </c>
    </row>
    <row r="757" spans="8:13" ht="13.5">
      <c r="H757" s="131">
        <v>32</v>
      </c>
      <c r="I757" s="132" t="s">
        <v>100</v>
      </c>
      <c r="J757" s="133">
        <v>320</v>
      </c>
      <c r="K757" s="132" t="s">
        <v>174</v>
      </c>
      <c r="L757" s="133">
        <v>32023</v>
      </c>
      <c r="M757" s="134" t="s">
        <v>1901</v>
      </c>
    </row>
    <row r="758" spans="8:13" ht="13.5">
      <c r="H758" s="131">
        <v>32</v>
      </c>
      <c r="I758" s="132" t="s">
        <v>100</v>
      </c>
      <c r="J758" s="133">
        <v>320</v>
      </c>
      <c r="K758" s="132" t="s">
        <v>174</v>
      </c>
      <c r="L758" s="133">
        <v>32024</v>
      </c>
      <c r="M758" s="134" t="s">
        <v>1902</v>
      </c>
    </row>
    <row r="759" spans="8:13" ht="13.5">
      <c r="H759" s="131">
        <v>32</v>
      </c>
      <c r="I759" s="132" t="s">
        <v>100</v>
      </c>
      <c r="J759" s="133">
        <v>320</v>
      </c>
      <c r="K759" s="132" t="s">
        <v>174</v>
      </c>
      <c r="L759" s="133">
        <v>32025</v>
      </c>
      <c r="M759" s="134" t="s">
        <v>1903</v>
      </c>
    </row>
    <row r="760" spans="8:13" ht="13.5">
      <c r="H760" s="131">
        <v>32</v>
      </c>
      <c r="I760" s="132" t="s">
        <v>100</v>
      </c>
      <c r="J760" s="133">
        <v>320</v>
      </c>
      <c r="K760" s="132" t="s">
        <v>174</v>
      </c>
      <c r="L760" s="133">
        <v>32026</v>
      </c>
      <c r="M760" s="134" t="s">
        <v>1904</v>
      </c>
    </row>
    <row r="761" spans="8:13" ht="13.5">
      <c r="H761" s="131">
        <v>32</v>
      </c>
      <c r="I761" s="132" t="s">
        <v>100</v>
      </c>
      <c r="J761" s="133">
        <v>320</v>
      </c>
      <c r="K761" s="132" t="s">
        <v>174</v>
      </c>
      <c r="L761" s="133">
        <v>32027</v>
      </c>
      <c r="M761" s="134" t="s">
        <v>1905</v>
      </c>
    </row>
    <row r="762" spans="8:13" ht="13.5">
      <c r="H762" s="131">
        <v>32</v>
      </c>
      <c r="I762" s="132" t="s">
        <v>100</v>
      </c>
      <c r="J762" s="133">
        <v>320</v>
      </c>
      <c r="K762" s="132" t="s">
        <v>174</v>
      </c>
      <c r="L762" s="133">
        <v>32028</v>
      </c>
      <c r="M762" s="134" t="s">
        <v>1906</v>
      </c>
    </row>
    <row r="763" spans="8:13" ht="13.5">
      <c r="H763" s="131">
        <v>32</v>
      </c>
      <c r="I763" s="132" t="s">
        <v>100</v>
      </c>
      <c r="J763" s="133">
        <v>320</v>
      </c>
      <c r="K763" s="132" t="s">
        <v>174</v>
      </c>
      <c r="L763" s="133">
        <v>32029</v>
      </c>
      <c r="M763" s="134" t="s">
        <v>174</v>
      </c>
    </row>
    <row r="764" spans="8:13" ht="13.5">
      <c r="H764" s="131">
        <v>32</v>
      </c>
      <c r="I764" s="132" t="s">
        <v>100</v>
      </c>
      <c r="J764" s="133">
        <v>320</v>
      </c>
      <c r="K764" s="132" t="s">
        <v>174</v>
      </c>
      <c r="L764" s="133">
        <v>32030</v>
      </c>
      <c r="M764" s="134" t="s">
        <v>1907</v>
      </c>
    </row>
    <row r="765" spans="8:13" ht="13.5">
      <c r="H765" s="131">
        <v>32</v>
      </c>
      <c r="I765" s="132" t="s">
        <v>100</v>
      </c>
      <c r="J765" s="133">
        <v>320</v>
      </c>
      <c r="K765" s="132" t="s">
        <v>174</v>
      </c>
      <c r="L765" s="133">
        <v>32031</v>
      </c>
      <c r="M765" s="134" t="s">
        <v>1908</v>
      </c>
    </row>
    <row r="766" spans="8:13" ht="13.5">
      <c r="H766" s="131">
        <v>32</v>
      </c>
      <c r="I766" s="132" t="s">
        <v>100</v>
      </c>
      <c r="J766" s="133">
        <v>320</v>
      </c>
      <c r="K766" s="132" t="s">
        <v>174</v>
      </c>
      <c r="L766" s="133">
        <v>32032</v>
      </c>
      <c r="M766" s="134" t="s">
        <v>1909</v>
      </c>
    </row>
    <row r="767" spans="8:13" ht="13.5">
      <c r="H767" s="131">
        <v>32</v>
      </c>
      <c r="I767" s="132" t="s">
        <v>100</v>
      </c>
      <c r="J767" s="133">
        <v>320</v>
      </c>
      <c r="K767" s="132" t="s">
        <v>174</v>
      </c>
      <c r="L767" s="133">
        <v>32033</v>
      </c>
      <c r="M767" s="134" t="s">
        <v>1910</v>
      </c>
    </row>
    <row r="768" spans="8:13" ht="13.5">
      <c r="H768" s="131">
        <v>32</v>
      </c>
      <c r="I768" s="132" t="s">
        <v>100</v>
      </c>
      <c r="J768" s="133">
        <v>322</v>
      </c>
      <c r="K768" s="132" t="s">
        <v>175</v>
      </c>
      <c r="L768" s="133">
        <v>32201</v>
      </c>
      <c r="M768" s="134" t="s">
        <v>1984</v>
      </c>
    </row>
    <row r="769" spans="8:13" ht="13.5">
      <c r="H769" s="131">
        <v>32</v>
      </c>
      <c r="I769" s="132" t="s">
        <v>100</v>
      </c>
      <c r="J769" s="133">
        <v>322</v>
      </c>
      <c r="K769" s="132" t="s">
        <v>175</v>
      </c>
      <c r="L769" s="133">
        <v>32202</v>
      </c>
      <c r="M769" s="134" t="s">
        <v>1985</v>
      </c>
    </row>
    <row r="770" spans="8:13" ht="13.5">
      <c r="H770" s="131">
        <v>32</v>
      </c>
      <c r="I770" s="132" t="s">
        <v>100</v>
      </c>
      <c r="J770" s="133">
        <v>322</v>
      </c>
      <c r="K770" s="132" t="s">
        <v>175</v>
      </c>
      <c r="L770" s="133">
        <v>32203</v>
      </c>
      <c r="M770" s="134" t="s">
        <v>1986</v>
      </c>
    </row>
    <row r="771" spans="8:13" ht="13.5">
      <c r="H771" s="131">
        <v>32</v>
      </c>
      <c r="I771" s="132" t="s">
        <v>100</v>
      </c>
      <c r="J771" s="133">
        <v>322</v>
      </c>
      <c r="K771" s="132" t="s">
        <v>175</v>
      </c>
      <c r="L771" s="133">
        <v>32204</v>
      </c>
      <c r="M771" s="134" t="s">
        <v>1987</v>
      </c>
    </row>
    <row r="772" spans="8:13" ht="13.5">
      <c r="H772" s="131">
        <v>32</v>
      </c>
      <c r="I772" s="132" t="s">
        <v>100</v>
      </c>
      <c r="J772" s="133">
        <v>322</v>
      </c>
      <c r="K772" s="132" t="s">
        <v>175</v>
      </c>
      <c r="L772" s="133">
        <v>32205</v>
      </c>
      <c r="M772" s="134" t="s">
        <v>613</v>
      </c>
    </row>
    <row r="773" spans="8:13" ht="13.5">
      <c r="H773" s="131">
        <v>32</v>
      </c>
      <c r="I773" s="132" t="s">
        <v>100</v>
      </c>
      <c r="J773" s="133">
        <v>322</v>
      </c>
      <c r="K773" s="132" t="s">
        <v>175</v>
      </c>
      <c r="L773" s="133">
        <v>32206</v>
      </c>
      <c r="M773" s="134" t="s">
        <v>1988</v>
      </c>
    </row>
    <row r="774" spans="8:13" ht="13.5">
      <c r="H774" s="131">
        <v>32</v>
      </c>
      <c r="I774" s="132" t="s">
        <v>100</v>
      </c>
      <c r="J774" s="133">
        <v>322</v>
      </c>
      <c r="K774" s="132" t="s">
        <v>175</v>
      </c>
      <c r="L774" s="133">
        <v>32207</v>
      </c>
      <c r="M774" s="134" t="s">
        <v>1989</v>
      </c>
    </row>
    <row r="775" spans="8:13" ht="13.5">
      <c r="H775" s="131">
        <v>32</v>
      </c>
      <c r="I775" s="132" t="s">
        <v>100</v>
      </c>
      <c r="J775" s="133">
        <v>322</v>
      </c>
      <c r="K775" s="132" t="s">
        <v>175</v>
      </c>
      <c r="L775" s="133">
        <v>32208</v>
      </c>
      <c r="M775" s="134" t="s">
        <v>553</v>
      </c>
    </row>
    <row r="776" spans="8:13" ht="13.5">
      <c r="H776" s="131">
        <v>32</v>
      </c>
      <c r="I776" s="132" t="s">
        <v>100</v>
      </c>
      <c r="J776" s="133">
        <v>322</v>
      </c>
      <c r="K776" s="132" t="s">
        <v>175</v>
      </c>
      <c r="L776" s="133">
        <v>32209</v>
      </c>
      <c r="M776" s="134" t="s">
        <v>1990</v>
      </c>
    </row>
    <row r="777" spans="8:13" ht="13.5">
      <c r="H777" s="131">
        <v>32</v>
      </c>
      <c r="I777" s="132" t="s">
        <v>100</v>
      </c>
      <c r="J777" s="133">
        <v>322</v>
      </c>
      <c r="K777" s="132" t="s">
        <v>175</v>
      </c>
      <c r="L777" s="133">
        <v>32210</v>
      </c>
      <c r="M777" s="134" t="s">
        <v>657</v>
      </c>
    </row>
    <row r="778" spans="8:13" ht="13.5">
      <c r="H778" s="131">
        <v>32</v>
      </c>
      <c r="I778" s="132" t="s">
        <v>100</v>
      </c>
      <c r="J778" s="133">
        <v>322</v>
      </c>
      <c r="K778" s="132" t="s">
        <v>175</v>
      </c>
      <c r="L778" s="133">
        <v>32211</v>
      </c>
      <c r="M778" s="134" t="s">
        <v>1182</v>
      </c>
    </row>
    <row r="779" spans="8:13" ht="13.5">
      <c r="H779" s="131">
        <v>32</v>
      </c>
      <c r="I779" s="132" t="s">
        <v>100</v>
      </c>
      <c r="J779" s="133">
        <v>322</v>
      </c>
      <c r="K779" s="132" t="s">
        <v>175</v>
      </c>
      <c r="L779" s="133">
        <v>32212</v>
      </c>
      <c r="M779" s="134" t="s">
        <v>1183</v>
      </c>
    </row>
    <row r="780" spans="8:13" ht="13.5">
      <c r="H780" s="131">
        <v>32</v>
      </c>
      <c r="I780" s="132" t="s">
        <v>100</v>
      </c>
      <c r="J780" s="133">
        <v>322</v>
      </c>
      <c r="K780" s="132" t="s">
        <v>175</v>
      </c>
      <c r="L780" s="133">
        <v>32213</v>
      </c>
      <c r="M780" s="134" t="s">
        <v>1991</v>
      </c>
    </row>
    <row r="781" spans="8:13" ht="13.5">
      <c r="H781" s="131">
        <v>32</v>
      </c>
      <c r="I781" s="132" t="s">
        <v>100</v>
      </c>
      <c r="J781" s="133">
        <v>322</v>
      </c>
      <c r="K781" s="132" t="s">
        <v>175</v>
      </c>
      <c r="L781" s="133">
        <v>32214</v>
      </c>
      <c r="M781" s="134" t="s">
        <v>1992</v>
      </c>
    </row>
    <row r="782" spans="8:13" ht="13.5">
      <c r="H782" s="131">
        <v>32</v>
      </c>
      <c r="I782" s="132" t="s">
        <v>100</v>
      </c>
      <c r="J782" s="133">
        <v>322</v>
      </c>
      <c r="K782" s="132" t="s">
        <v>175</v>
      </c>
      <c r="L782" s="133">
        <v>32215</v>
      </c>
      <c r="M782" s="134" t="s">
        <v>1993</v>
      </c>
    </row>
    <row r="783" spans="8:13" ht="13.5">
      <c r="H783" s="131">
        <v>32</v>
      </c>
      <c r="I783" s="132" t="s">
        <v>100</v>
      </c>
      <c r="J783" s="133">
        <v>322</v>
      </c>
      <c r="K783" s="132" t="s">
        <v>175</v>
      </c>
      <c r="L783" s="133">
        <v>32216</v>
      </c>
      <c r="M783" s="134" t="s">
        <v>1994</v>
      </c>
    </row>
    <row r="784" spans="8:13" ht="13.5">
      <c r="H784" s="131">
        <v>32</v>
      </c>
      <c r="I784" s="132" t="s">
        <v>100</v>
      </c>
      <c r="J784" s="133">
        <v>322</v>
      </c>
      <c r="K784" s="132" t="s">
        <v>175</v>
      </c>
      <c r="L784" s="133">
        <v>32217</v>
      </c>
      <c r="M784" s="134" t="s">
        <v>1995</v>
      </c>
    </row>
    <row r="785" spans="8:13" ht="13.5">
      <c r="H785" s="131">
        <v>32</v>
      </c>
      <c r="I785" s="132" t="s">
        <v>100</v>
      </c>
      <c r="J785" s="133">
        <v>322</v>
      </c>
      <c r="K785" s="132" t="s">
        <v>175</v>
      </c>
      <c r="L785" s="133">
        <v>32218</v>
      </c>
      <c r="M785" s="134" t="s">
        <v>1996</v>
      </c>
    </row>
    <row r="786" spans="8:13" ht="13.5">
      <c r="H786" s="131">
        <v>32</v>
      </c>
      <c r="I786" s="132" t="s">
        <v>100</v>
      </c>
      <c r="J786" s="133">
        <v>322</v>
      </c>
      <c r="K786" s="132" t="s">
        <v>175</v>
      </c>
      <c r="L786" s="133">
        <v>32219</v>
      </c>
      <c r="M786" s="134" t="s">
        <v>175</v>
      </c>
    </row>
    <row r="787" spans="8:13" ht="13.5">
      <c r="H787" s="131">
        <v>53</v>
      </c>
      <c r="I787" s="132" t="s">
        <v>101</v>
      </c>
      <c r="J787" s="133">
        <v>507</v>
      </c>
      <c r="K787" s="132" t="s">
        <v>2062</v>
      </c>
      <c r="L787" s="133">
        <v>50701</v>
      </c>
      <c r="M787" s="134" t="s">
        <v>797</v>
      </c>
    </row>
    <row r="788" spans="8:13" ht="13.5">
      <c r="H788" s="131">
        <v>53</v>
      </c>
      <c r="I788" s="132" t="s">
        <v>101</v>
      </c>
      <c r="J788" s="133">
        <v>507</v>
      </c>
      <c r="K788" s="132" t="s">
        <v>2062</v>
      </c>
      <c r="L788" s="133">
        <v>50702</v>
      </c>
      <c r="M788" s="134" t="s">
        <v>798</v>
      </c>
    </row>
    <row r="789" spans="8:13" ht="13.5">
      <c r="H789" s="131">
        <v>53</v>
      </c>
      <c r="I789" s="132" t="s">
        <v>101</v>
      </c>
      <c r="J789" s="133">
        <v>507</v>
      </c>
      <c r="K789" s="132" t="s">
        <v>2062</v>
      </c>
      <c r="L789" s="133">
        <v>50703</v>
      </c>
      <c r="M789" s="134" t="s">
        <v>799</v>
      </c>
    </row>
    <row r="790" spans="8:13" ht="13.5">
      <c r="H790" s="131">
        <v>53</v>
      </c>
      <c r="I790" s="132" t="s">
        <v>101</v>
      </c>
      <c r="J790" s="133">
        <v>507</v>
      </c>
      <c r="K790" s="132" t="s">
        <v>2062</v>
      </c>
      <c r="L790" s="133">
        <v>50704</v>
      </c>
      <c r="M790" s="134" t="s">
        <v>1479</v>
      </c>
    </row>
    <row r="791" spans="8:13" ht="13.5">
      <c r="H791" s="131">
        <v>53</v>
      </c>
      <c r="I791" s="132" t="s">
        <v>101</v>
      </c>
      <c r="J791" s="133">
        <v>507</v>
      </c>
      <c r="K791" s="132" t="s">
        <v>2062</v>
      </c>
      <c r="L791" s="133">
        <v>50705</v>
      </c>
      <c r="M791" s="134" t="s">
        <v>800</v>
      </c>
    </row>
    <row r="792" spans="8:13" ht="13.5">
      <c r="H792" s="131">
        <v>53</v>
      </c>
      <c r="I792" s="132" t="s">
        <v>101</v>
      </c>
      <c r="J792" s="133">
        <v>507</v>
      </c>
      <c r="K792" s="132" t="s">
        <v>2062</v>
      </c>
      <c r="L792" s="133">
        <v>50706</v>
      </c>
      <c r="M792" s="134" t="s">
        <v>801</v>
      </c>
    </row>
    <row r="793" spans="8:13" ht="13.5">
      <c r="H793" s="131">
        <v>53</v>
      </c>
      <c r="I793" s="132" t="s">
        <v>101</v>
      </c>
      <c r="J793" s="133">
        <v>507</v>
      </c>
      <c r="K793" s="132" t="s">
        <v>2062</v>
      </c>
      <c r="L793" s="133">
        <v>50707</v>
      </c>
      <c r="M793" s="134" t="s">
        <v>802</v>
      </c>
    </row>
    <row r="794" spans="8:13" ht="13.5">
      <c r="H794" s="131">
        <v>53</v>
      </c>
      <c r="I794" s="132" t="s">
        <v>101</v>
      </c>
      <c r="J794" s="133">
        <v>508</v>
      </c>
      <c r="K794" s="132" t="s">
        <v>176</v>
      </c>
      <c r="L794" s="133">
        <v>50801</v>
      </c>
      <c r="M794" s="134" t="s">
        <v>1119</v>
      </c>
    </row>
    <row r="795" spans="8:13" ht="13.5">
      <c r="H795" s="131">
        <v>53</v>
      </c>
      <c r="I795" s="132" t="s">
        <v>101</v>
      </c>
      <c r="J795" s="133">
        <v>508</v>
      </c>
      <c r="K795" s="132" t="s">
        <v>176</v>
      </c>
      <c r="L795" s="133">
        <v>50802</v>
      </c>
      <c r="M795" s="134" t="s">
        <v>1120</v>
      </c>
    </row>
    <row r="796" spans="8:13" ht="13.5">
      <c r="H796" s="131">
        <v>53</v>
      </c>
      <c r="I796" s="132" t="s">
        <v>101</v>
      </c>
      <c r="J796" s="133">
        <v>508</v>
      </c>
      <c r="K796" s="132" t="s">
        <v>176</v>
      </c>
      <c r="L796" s="133">
        <v>50803</v>
      </c>
      <c r="M796" s="134" t="s">
        <v>1121</v>
      </c>
    </row>
    <row r="797" spans="8:13" ht="13.5">
      <c r="H797" s="131">
        <v>53</v>
      </c>
      <c r="I797" s="132" t="s">
        <v>101</v>
      </c>
      <c r="J797" s="133">
        <v>508</v>
      </c>
      <c r="K797" s="132" t="s">
        <v>176</v>
      </c>
      <c r="L797" s="133">
        <v>50804</v>
      </c>
      <c r="M797" s="134" t="s">
        <v>1122</v>
      </c>
    </row>
    <row r="798" spans="8:13" ht="13.5">
      <c r="H798" s="131">
        <v>53</v>
      </c>
      <c r="I798" s="132" t="s">
        <v>101</v>
      </c>
      <c r="J798" s="133">
        <v>508</v>
      </c>
      <c r="K798" s="132" t="s">
        <v>176</v>
      </c>
      <c r="L798" s="133">
        <v>50805</v>
      </c>
      <c r="M798" s="134" t="s">
        <v>1123</v>
      </c>
    </row>
    <row r="799" spans="8:13" ht="13.5">
      <c r="H799" s="131">
        <v>53</v>
      </c>
      <c r="I799" s="132" t="s">
        <v>101</v>
      </c>
      <c r="J799" s="133">
        <v>508</v>
      </c>
      <c r="K799" s="132" t="s">
        <v>176</v>
      </c>
      <c r="L799" s="133">
        <v>50806</v>
      </c>
      <c r="M799" s="134" t="s">
        <v>1124</v>
      </c>
    </row>
    <row r="800" spans="8:13" ht="13.5">
      <c r="H800" s="131">
        <v>53</v>
      </c>
      <c r="I800" s="132" t="s">
        <v>101</v>
      </c>
      <c r="J800" s="133">
        <v>508</v>
      </c>
      <c r="K800" s="132" t="s">
        <v>176</v>
      </c>
      <c r="L800" s="133">
        <v>50807</v>
      </c>
      <c r="M800" s="134" t="s">
        <v>1125</v>
      </c>
    </row>
    <row r="801" spans="8:13" ht="13.5">
      <c r="H801" s="131">
        <v>53</v>
      </c>
      <c r="I801" s="132" t="s">
        <v>101</v>
      </c>
      <c r="J801" s="133">
        <v>508</v>
      </c>
      <c r="K801" s="132" t="s">
        <v>176</v>
      </c>
      <c r="L801" s="133">
        <v>50808</v>
      </c>
      <c r="M801" s="134" t="s">
        <v>1126</v>
      </c>
    </row>
    <row r="802" spans="8:13" ht="13.5">
      <c r="H802" s="131">
        <v>53</v>
      </c>
      <c r="I802" s="132" t="s">
        <v>101</v>
      </c>
      <c r="J802" s="133">
        <v>508</v>
      </c>
      <c r="K802" s="132" t="s">
        <v>176</v>
      </c>
      <c r="L802" s="133">
        <v>50809</v>
      </c>
      <c r="M802" s="134" t="s">
        <v>1127</v>
      </c>
    </row>
    <row r="803" spans="8:13" ht="13.5">
      <c r="H803" s="131">
        <v>53</v>
      </c>
      <c r="I803" s="132" t="s">
        <v>101</v>
      </c>
      <c r="J803" s="133">
        <v>508</v>
      </c>
      <c r="K803" s="132" t="s">
        <v>176</v>
      </c>
      <c r="L803" s="133">
        <v>50810</v>
      </c>
      <c r="M803" s="134" t="s">
        <v>176</v>
      </c>
    </row>
    <row r="804" spans="8:13" ht="13.5">
      <c r="H804" s="131">
        <v>53</v>
      </c>
      <c r="I804" s="132" t="s">
        <v>101</v>
      </c>
      <c r="J804" s="133">
        <v>508</v>
      </c>
      <c r="K804" s="132" t="s">
        <v>176</v>
      </c>
      <c r="L804" s="133">
        <v>50811</v>
      </c>
      <c r="M804" s="134" t="s">
        <v>1128</v>
      </c>
    </row>
    <row r="805" spans="8:13" ht="13.5">
      <c r="H805" s="131">
        <v>53</v>
      </c>
      <c r="I805" s="132" t="s">
        <v>101</v>
      </c>
      <c r="J805" s="133">
        <v>508</v>
      </c>
      <c r="K805" s="132" t="s">
        <v>176</v>
      </c>
      <c r="L805" s="133">
        <v>50812</v>
      </c>
      <c r="M805" s="134" t="s">
        <v>1129</v>
      </c>
    </row>
    <row r="806" spans="8:13" ht="13.5">
      <c r="H806" s="131">
        <v>53</v>
      </c>
      <c r="I806" s="132" t="s">
        <v>101</v>
      </c>
      <c r="J806" s="133">
        <v>508</v>
      </c>
      <c r="K806" s="132" t="s">
        <v>176</v>
      </c>
      <c r="L806" s="133">
        <v>50813</v>
      </c>
      <c r="M806" s="134" t="s">
        <v>1130</v>
      </c>
    </row>
    <row r="807" spans="8:13" ht="13.5">
      <c r="H807" s="131">
        <v>53</v>
      </c>
      <c r="I807" s="132" t="s">
        <v>101</v>
      </c>
      <c r="J807" s="133">
        <v>508</v>
      </c>
      <c r="K807" s="132" t="s">
        <v>176</v>
      </c>
      <c r="L807" s="133">
        <v>50814</v>
      </c>
      <c r="M807" s="134" t="s">
        <v>1131</v>
      </c>
    </row>
    <row r="808" spans="8:13" ht="13.5">
      <c r="H808" s="131">
        <v>53</v>
      </c>
      <c r="I808" s="132" t="s">
        <v>101</v>
      </c>
      <c r="J808" s="133">
        <v>508</v>
      </c>
      <c r="K808" s="132" t="s">
        <v>176</v>
      </c>
      <c r="L808" s="133">
        <v>50815</v>
      </c>
      <c r="M808" s="134" t="s">
        <v>1132</v>
      </c>
    </row>
    <row r="809" spans="8:13" ht="13.5">
      <c r="H809" s="131">
        <v>53</v>
      </c>
      <c r="I809" s="132" t="s">
        <v>101</v>
      </c>
      <c r="J809" s="133">
        <v>508</v>
      </c>
      <c r="K809" s="132" t="s">
        <v>176</v>
      </c>
      <c r="L809" s="133">
        <v>50816</v>
      </c>
      <c r="M809" s="134" t="s">
        <v>1133</v>
      </c>
    </row>
    <row r="810" spans="8:13" ht="13.5">
      <c r="H810" s="131">
        <v>53</v>
      </c>
      <c r="I810" s="132" t="s">
        <v>101</v>
      </c>
      <c r="J810" s="133">
        <v>508</v>
      </c>
      <c r="K810" s="132" t="s">
        <v>176</v>
      </c>
      <c r="L810" s="133">
        <v>50817</v>
      </c>
      <c r="M810" s="134" t="s">
        <v>1134</v>
      </c>
    </row>
    <row r="811" spans="8:13" ht="13.5">
      <c r="H811" s="131">
        <v>53</v>
      </c>
      <c r="I811" s="132" t="s">
        <v>101</v>
      </c>
      <c r="J811" s="133">
        <v>508</v>
      </c>
      <c r="K811" s="132" t="s">
        <v>176</v>
      </c>
      <c r="L811" s="133">
        <v>50818</v>
      </c>
      <c r="M811" s="134" t="s">
        <v>1135</v>
      </c>
    </row>
    <row r="812" spans="8:13" ht="13.5">
      <c r="H812" s="131">
        <v>53</v>
      </c>
      <c r="I812" s="132" t="s">
        <v>101</v>
      </c>
      <c r="J812" s="133">
        <v>510</v>
      </c>
      <c r="K812" s="132" t="s">
        <v>177</v>
      </c>
      <c r="L812" s="133">
        <v>51001</v>
      </c>
      <c r="M812" s="134" t="s">
        <v>1359</v>
      </c>
    </row>
    <row r="813" spans="8:13" ht="13.5">
      <c r="H813" s="131">
        <v>53</v>
      </c>
      <c r="I813" s="132" t="s">
        <v>101</v>
      </c>
      <c r="J813" s="133">
        <v>510</v>
      </c>
      <c r="K813" s="132" t="s">
        <v>177</v>
      </c>
      <c r="L813" s="133">
        <v>51002</v>
      </c>
      <c r="M813" s="134" t="s">
        <v>1360</v>
      </c>
    </row>
    <row r="814" spans="8:13" ht="13.5">
      <c r="H814" s="131">
        <v>53</v>
      </c>
      <c r="I814" s="132" t="s">
        <v>101</v>
      </c>
      <c r="J814" s="133">
        <v>510</v>
      </c>
      <c r="K814" s="132" t="s">
        <v>177</v>
      </c>
      <c r="L814" s="133">
        <v>51003</v>
      </c>
      <c r="M814" s="134" t="s">
        <v>579</v>
      </c>
    </row>
    <row r="815" spans="8:13" ht="13.5">
      <c r="H815" s="131">
        <v>53</v>
      </c>
      <c r="I815" s="132" t="s">
        <v>101</v>
      </c>
      <c r="J815" s="133">
        <v>510</v>
      </c>
      <c r="K815" s="132" t="s">
        <v>177</v>
      </c>
      <c r="L815" s="133">
        <v>51004</v>
      </c>
      <c r="M815" s="134" t="s">
        <v>580</v>
      </c>
    </row>
    <row r="816" spans="8:13" ht="13.5">
      <c r="H816" s="131">
        <v>53</v>
      </c>
      <c r="I816" s="132" t="s">
        <v>101</v>
      </c>
      <c r="J816" s="133">
        <v>510</v>
      </c>
      <c r="K816" s="132" t="s">
        <v>177</v>
      </c>
      <c r="L816" s="133">
        <v>51005</v>
      </c>
      <c r="M816" s="134" t="s">
        <v>505</v>
      </c>
    </row>
    <row r="817" spans="8:13" ht="13.5">
      <c r="H817" s="131">
        <v>53</v>
      </c>
      <c r="I817" s="132" t="s">
        <v>101</v>
      </c>
      <c r="J817" s="133">
        <v>510</v>
      </c>
      <c r="K817" s="132" t="s">
        <v>177</v>
      </c>
      <c r="L817" s="133">
        <v>51006</v>
      </c>
      <c r="M817" s="134" t="s">
        <v>1361</v>
      </c>
    </row>
    <row r="818" spans="8:13" ht="13.5">
      <c r="H818" s="131">
        <v>53</v>
      </c>
      <c r="I818" s="132" t="s">
        <v>101</v>
      </c>
      <c r="J818" s="133">
        <v>510</v>
      </c>
      <c r="K818" s="132" t="s">
        <v>177</v>
      </c>
      <c r="L818" s="133">
        <v>51007</v>
      </c>
      <c r="M818" s="134" t="s">
        <v>1362</v>
      </c>
    </row>
    <row r="819" spans="8:13" ht="13.5">
      <c r="H819" s="131">
        <v>53</v>
      </c>
      <c r="I819" s="132" t="s">
        <v>101</v>
      </c>
      <c r="J819" s="133">
        <v>510</v>
      </c>
      <c r="K819" s="132" t="s">
        <v>177</v>
      </c>
      <c r="L819" s="133">
        <v>51008</v>
      </c>
      <c r="M819" s="134" t="s">
        <v>1363</v>
      </c>
    </row>
    <row r="820" spans="8:13" ht="13.5">
      <c r="H820" s="131">
        <v>53</v>
      </c>
      <c r="I820" s="132" t="s">
        <v>101</v>
      </c>
      <c r="J820" s="133">
        <v>510</v>
      </c>
      <c r="K820" s="132" t="s">
        <v>177</v>
      </c>
      <c r="L820" s="133">
        <v>51009</v>
      </c>
      <c r="M820" s="134" t="s">
        <v>18</v>
      </c>
    </row>
    <row r="821" spans="8:13" ht="13.5">
      <c r="H821" s="131">
        <v>53</v>
      </c>
      <c r="I821" s="132" t="s">
        <v>101</v>
      </c>
      <c r="J821" s="133">
        <v>510</v>
      </c>
      <c r="K821" s="132" t="s">
        <v>177</v>
      </c>
      <c r="L821" s="133">
        <v>51010</v>
      </c>
      <c r="M821" s="134" t="s">
        <v>1364</v>
      </c>
    </row>
    <row r="822" spans="8:13" ht="13.5">
      <c r="H822" s="131">
        <v>53</v>
      </c>
      <c r="I822" s="132" t="s">
        <v>101</v>
      </c>
      <c r="J822" s="133">
        <v>510</v>
      </c>
      <c r="K822" s="132" t="s">
        <v>177</v>
      </c>
      <c r="L822" s="133">
        <v>51011</v>
      </c>
      <c r="M822" s="134" t="s">
        <v>1365</v>
      </c>
    </row>
    <row r="823" spans="8:13" ht="13.5">
      <c r="H823" s="131">
        <v>53</v>
      </c>
      <c r="I823" s="132" t="s">
        <v>101</v>
      </c>
      <c r="J823" s="133">
        <v>510</v>
      </c>
      <c r="K823" s="132" t="s">
        <v>177</v>
      </c>
      <c r="L823" s="133">
        <v>51012</v>
      </c>
      <c r="M823" s="134" t="s">
        <v>1366</v>
      </c>
    </row>
    <row r="824" spans="8:13" ht="13.5">
      <c r="H824" s="131">
        <v>53</v>
      </c>
      <c r="I824" s="132" t="s">
        <v>101</v>
      </c>
      <c r="J824" s="133">
        <v>510</v>
      </c>
      <c r="K824" s="132" t="s">
        <v>177</v>
      </c>
      <c r="L824" s="133">
        <v>51013</v>
      </c>
      <c r="M824" s="134" t="s">
        <v>165</v>
      </c>
    </row>
    <row r="825" spans="8:13" ht="13.5">
      <c r="H825" s="131">
        <v>53</v>
      </c>
      <c r="I825" s="132" t="s">
        <v>101</v>
      </c>
      <c r="J825" s="133">
        <v>510</v>
      </c>
      <c r="K825" s="132" t="s">
        <v>177</v>
      </c>
      <c r="L825" s="133">
        <v>51014</v>
      </c>
      <c r="M825" s="134" t="s">
        <v>1367</v>
      </c>
    </row>
    <row r="826" spans="8:13" ht="13.5">
      <c r="H826" s="131">
        <v>53</v>
      </c>
      <c r="I826" s="132" t="s">
        <v>101</v>
      </c>
      <c r="J826" s="133">
        <v>510</v>
      </c>
      <c r="K826" s="132" t="s">
        <v>177</v>
      </c>
      <c r="L826" s="133">
        <v>51015</v>
      </c>
      <c r="M826" s="134" t="s">
        <v>1368</v>
      </c>
    </row>
    <row r="827" spans="8:13" ht="13.5">
      <c r="H827" s="131">
        <v>53</v>
      </c>
      <c r="I827" s="132" t="s">
        <v>101</v>
      </c>
      <c r="J827" s="133">
        <v>510</v>
      </c>
      <c r="K827" s="132" t="s">
        <v>177</v>
      </c>
      <c r="L827" s="133">
        <v>51016</v>
      </c>
      <c r="M827" s="134" t="s">
        <v>1369</v>
      </c>
    </row>
    <row r="828" spans="8:13" ht="13.5">
      <c r="H828" s="131">
        <v>53</v>
      </c>
      <c r="I828" s="132" t="s">
        <v>101</v>
      </c>
      <c r="J828" s="133">
        <v>513</v>
      </c>
      <c r="K828" s="132" t="s">
        <v>178</v>
      </c>
      <c r="L828" s="133">
        <v>51301</v>
      </c>
      <c r="M828" s="134" t="s">
        <v>1571</v>
      </c>
    </row>
    <row r="829" spans="8:13" ht="13.5">
      <c r="H829" s="131">
        <v>53</v>
      </c>
      <c r="I829" s="132" t="s">
        <v>101</v>
      </c>
      <c r="J829" s="133">
        <v>513</v>
      </c>
      <c r="K829" s="132" t="s">
        <v>178</v>
      </c>
      <c r="L829" s="133">
        <v>51302</v>
      </c>
      <c r="M829" s="134" t="s">
        <v>1572</v>
      </c>
    </row>
    <row r="830" spans="8:13" ht="13.5">
      <c r="H830" s="131">
        <v>53</v>
      </c>
      <c r="I830" s="132" t="s">
        <v>101</v>
      </c>
      <c r="J830" s="133">
        <v>513</v>
      </c>
      <c r="K830" s="132" t="s">
        <v>178</v>
      </c>
      <c r="L830" s="133">
        <v>51303</v>
      </c>
      <c r="M830" s="134" t="s">
        <v>1573</v>
      </c>
    </row>
    <row r="831" spans="8:13" ht="13.5">
      <c r="H831" s="131">
        <v>53</v>
      </c>
      <c r="I831" s="132" t="s">
        <v>101</v>
      </c>
      <c r="J831" s="133">
        <v>513</v>
      </c>
      <c r="K831" s="132" t="s">
        <v>178</v>
      </c>
      <c r="L831" s="133">
        <v>51304</v>
      </c>
      <c r="M831" s="134" t="s">
        <v>1574</v>
      </c>
    </row>
    <row r="832" spans="8:13" ht="13.5">
      <c r="H832" s="131">
        <v>53</v>
      </c>
      <c r="I832" s="132" t="s">
        <v>101</v>
      </c>
      <c r="J832" s="133">
        <v>513</v>
      </c>
      <c r="K832" s="132" t="s">
        <v>178</v>
      </c>
      <c r="L832" s="133">
        <v>51305</v>
      </c>
      <c r="M832" s="134" t="s">
        <v>1457</v>
      </c>
    </row>
    <row r="833" spans="8:13" ht="13.5">
      <c r="H833" s="131">
        <v>53</v>
      </c>
      <c r="I833" s="132" t="s">
        <v>101</v>
      </c>
      <c r="J833" s="133">
        <v>513</v>
      </c>
      <c r="K833" s="132" t="s">
        <v>178</v>
      </c>
      <c r="L833" s="133">
        <v>51306</v>
      </c>
      <c r="M833" s="134" t="s">
        <v>2119</v>
      </c>
    </row>
    <row r="834" spans="8:13" ht="13.5">
      <c r="H834" s="131">
        <v>53</v>
      </c>
      <c r="I834" s="132" t="s">
        <v>101</v>
      </c>
      <c r="J834" s="133">
        <v>513</v>
      </c>
      <c r="K834" s="132" t="s">
        <v>178</v>
      </c>
      <c r="L834" s="133">
        <v>51307</v>
      </c>
      <c r="M834" s="134" t="s">
        <v>1243</v>
      </c>
    </row>
    <row r="835" spans="8:13" ht="13.5">
      <c r="H835" s="131">
        <v>53</v>
      </c>
      <c r="I835" s="132" t="s">
        <v>101</v>
      </c>
      <c r="J835" s="133">
        <v>513</v>
      </c>
      <c r="K835" s="132" t="s">
        <v>178</v>
      </c>
      <c r="L835" s="133">
        <v>51308</v>
      </c>
      <c r="M835" s="134" t="s">
        <v>1575</v>
      </c>
    </row>
    <row r="836" spans="8:13" ht="13.5">
      <c r="H836" s="131">
        <v>53</v>
      </c>
      <c r="I836" s="132" t="s">
        <v>101</v>
      </c>
      <c r="J836" s="133">
        <v>513</v>
      </c>
      <c r="K836" s="132" t="s">
        <v>178</v>
      </c>
      <c r="L836" s="133">
        <v>51309</v>
      </c>
      <c r="M836" s="134" t="s">
        <v>1416</v>
      </c>
    </row>
    <row r="837" spans="8:13" ht="13.5">
      <c r="H837" s="131">
        <v>53</v>
      </c>
      <c r="I837" s="132" t="s">
        <v>101</v>
      </c>
      <c r="J837" s="133">
        <v>513</v>
      </c>
      <c r="K837" s="132" t="s">
        <v>178</v>
      </c>
      <c r="L837" s="133">
        <v>51310</v>
      </c>
      <c r="M837" s="134" t="s">
        <v>1576</v>
      </c>
    </row>
    <row r="838" spans="8:13" ht="13.5">
      <c r="H838" s="131">
        <v>53</v>
      </c>
      <c r="I838" s="132" t="s">
        <v>101</v>
      </c>
      <c r="J838" s="133">
        <v>513</v>
      </c>
      <c r="K838" s="132" t="s">
        <v>178</v>
      </c>
      <c r="L838" s="133">
        <v>51311</v>
      </c>
      <c r="M838" s="134" t="s">
        <v>1577</v>
      </c>
    </row>
    <row r="839" spans="8:13" ht="13.5">
      <c r="H839" s="131">
        <v>53</v>
      </c>
      <c r="I839" s="132" t="s">
        <v>101</v>
      </c>
      <c r="J839" s="133">
        <v>513</v>
      </c>
      <c r="K839" s="132" t="s">
        <v>178</v>
      </c>
      <c r="L839" s="133">
        <v>51312</v>
      </c>
      <c r="M839" s="134" t="s">
        <v>1578</v>
      </c>
    </row>
    <row r="840" spans="8:13" ht="13.5">
      <c r="H840" s="131">
        <v>53</v>
      </c>
      <c r="I840" s="132" t="s">
        <v>101</v>
      </c>
      <c r="J840" s="133">
        <v>513</v>
      </c>
      <c r="K840" s="132" t="s">
        <v>178</v>
      </c>
      <c r="L840" s="133">
        <v>51313</v>
      </c>
      <c r="M840" s="134" t="s">
        <v>1579</v>
      </c>
    </row>
    <row r="841" spans="8:13" ht="13.5">
      <c r="H841" s="131">
        <v>53</v>
      </c>
      <c r="I841" s="132" t="s">
        <v>101</v>
      </c>
      <c r="J841" s="133">
        <v>513</v>
      </c>
      <c r="K841" s="132" t="s">
        <v>178</v>
      </c>
      <c r="L841" s="133">
        <v>51314</v>
      </c>
      <c r="M841" s="134" t="s">
        <v>1580</v>
      </c>
    </row>
    <row r="842" spans="8:13" ht="13.5">
      <c r="H842" s="131">
        <v>53</v>
      </c>
      <c r="I842" s="132" t="s">
        <v>101</v>
      </c>
      <c r="J842" s="133">
        <v>513</v>
      </c>
      <c r="K842" s="132" t="s">
        <v>178</v>
      </c>
      <c r="L842" s="133">
        <v>51315</v>
      </c>
      <c r="M842" s="134" t="s">
        <v>2120</v>
      </c>
    </row>
    <row r="843" spans="8:13" ht="13.5">
      <c r="H843" s="131">
        <v>53</v>
      </c>
      <c r="I843" s="132" t="s">
        <v>101</v>
      </c>
      <c r="J843" s="133">
        <v>501</v>
      </c>
      <c r="K843" s="132" t="s">
        <v>179</v>
      </c>
      <c r="L843" s="133">
        <v>50101</v>
      </c>
      <c r="M843" s="134" t="s">
        <v>1556</v>
      </c>
    </row>
    <row r="844" spans="8:13" ht="13.5">
      <c r="H844" s="131">
        <v>53</v>
      </c>
      <c r="I844" s="132" t="s">
        <v>101</v>
      </c>
      <c r="J844" s="133">
        <v>501</v>
      </c>
      <c r="K844" s="132" t="s">
        <v>179</v>
      </c>
      <c r="L844" s="133">
        <v>50102</v>
      </c>
      <c r="M844" s="134" t="s">
        <v>401</v>
      </c>
    </row>
    <row r="845" spans="8:13" ht="13.5">
      <c r="H845" s="131">
        <v>53</v>
      </c>
      <c r="I845" s="132" t="s">
        <v>101</v>
      </c>
      <c r="J845" s="133">
        <v>501</v>
      </c>
      <c r="K845" s="132" t="s">
        <v>179</v>
      </c>
      <c r="L845" s="133">
        <v>50103</v>
      </c>
      <c r="M845" s="134" t="s">
        <v>1798</v>
      </c>
    </row>
    <row r="846" spans="8:13" ht="13.5">
      <c r="H846" s="131">
        <v>53</v>
      </c>
      <c r="I846" s="132" t="s">
        <v>101</v>
      </c>
      <c r="J846" s="133">
        <v>501</v>
      </c>
      <c r="K846" s="132" t="s">
        <v>179</v>
      </c>
      <c r="L846" s="133">
        <v>50104</v>
      </c>
      <c r="M846" s="134" t="s">
        <v>473</v>
      </c>
    </row>
    <row r="847" spans="8:13" ht="13.5">
      <c r="H847" s="131">
        <v>53</v>
      </c>
      <c r="I847" s="132" t="s">
        <v>101</v>
      </c>
      <c r="J847" s="133">
        <v>501</v>
      </c>
      <c r="K847" s="132" t="s">
        <v>179</v>
      </c>
      <c r="L847" s="133">
        <v>50105</v>
      </c>
      <c r="M847" s="134" t="s">
        <v>1799</v>
      </c>
    </row>
    <row r="848" spans="8:13" ht="13.5">
      <c r="H848" s="131">
        <v>53</v>
      </c>
      <c r="I848" s="132" t="s">
        <v>101</v>
      </c>
      <c r="J848" s="133">
        <v>502</v>
      </c>
      <c r="K848" s="132" t="s">
        <v>180</v>
      </c>
      <c r="L848" s="133">
        <v>50201</v>
      </c>
      <c r="M848" s="134" t="s">
        <v>1800</v>
      </c>
    </row>
    <row r="849" spans="8:13" ht="13.5">
      <c r="H849" s="131">
        <v>53</v>
      </c>
      <c r="I849" s="132" t="s">
        <v>101</v>
      </c>
      <c r="J849" s="133">
        <v>502</v>
      </c>
      <c r="K849" s="132" t="s">
        <v>180</v>
      </c>
      <c r="L849" s="133">
        <v>50202</v>
      </c>
      <c r="M849" s="134" t="s">
        <v>850</v>
      </c>
    </row>
    <row r="850" spans="8:13" ht="13.5">
      <c r="H850" s="131">
        <v>53</v>
      </c>
      <c r="I850" s="132" t="s">
        <v>101</v>
      </c>
      <c r="J850" s="133">
        <v>502</v>
      </c>
      <c r="K850" s="132" t="s">
        <v>180</v>
      </c>
      <c r="L850" s="133">
        <v>50203</v>
      </c>
      <c r="M850" s="134" t="s">
        <v>1801</v>
      </c>
    </row>
    <row r="851" spans="8:13" ht="13.5">
      <c r="H851" s="131">
        <v>53</v>
      </c>
      <c r="I851" s="132" t="s">
        <v>101</v>
      </c>
      <c r="J851" s="133">
        <v>502</v>
      </c>
      <c r="K851" s="132" t="s">
        <v>180</v>
      </c>
      <c r="L851" s="133">
        <v>50204</v>
      </c>
      <c r="M851" s="134" t="s">
        <v>1802</v>
      </c>
    </row>
    <row r="852" spans="8:13" ht="13.5">
      <c r="H852" s="131">
        <v>53</v>
      </c>
      <c r="I852" s="132" t="s">
        <v>101</v>
      </c>
      <c r="J852" s="133">
        <v>502</v>
      </c>
      <c r="K852" s="132" t="s">
        <v>180</v>
      </c>
      <c r="L852" s="133">
        <v>50205</v>
      </c>
      <c r="M852" s="134" t="s">
        <v>2117</v>
      </c>
    </row>
    <row r="853" spans="8:13" ht="13.5">
      <c r="H853" s="131">
        <v>53</v>
      </c>
      <c r="I853" s="132" t="s">
        <v>101</v>
      </c>
      <c r="J853" s="133">
        <v>502</v>
      </c>
      <c r="K853" s="132" t="s">
        <v>180</v>
      </c>
      <c r="L853" s="133">
        <v>50206</v>
      </c>
      <c r="M853" s="134" t="s">
        <v>2118</v>
      </c>
    </row>
    <row r="854" spans="8:13" ht="13.5">
      <c r="H854" s="131">
        <v>53</v>
      </c>
      <c r="I854" s="132" t="s">
        <v>101</v>
      </c>
      <c r="J854" s="133">
        <v>502</v>
      </c>
      <c r="K854" s="132" t="s">
        <v>180</v>
      </c>
      <c r="L854" s="133">
        <v>50207</v>
      </c>
      <c r="M854" s="134" t="s">
        <v>1803</v>
      </c>
    </row>
    <row r="855" spans="8:13" ht="13.5">
      <c r="H855" s="131">
        <v>53</v>
      </c>
      <c r="I855" s="132" t="s">
        <v>101</v>
      </c>
      <c r="J855" s="133">
        <v>502</v>
      </c>
      <c r="K855" s="132" t="s">
        <v>180</v>
      </c>
      <c r="L855" s="133">
        <v>50208</v>
      </c>
      <c r="M855" s="134" t="s">
        <v>1168</v>
      </c>
    </row>
    <row r="856" spans="8:13" ht="13.5">
      <c r="H856" s="131">
        <v>53</v>
      </c>
      <c r="I856" s="132" t="s">
        <v>101</v>
      </c>
      <c r="J856" s="133">
        <v>502</v>
      </c>
      <c r="K856" s="132" t="s">
        <v>180</v>
      </c>
      <c r="L856" s="133">
        <v>50209</v>
      </c>
      <c r="M856" s="134" t="s">
        <v>1472</v>
      </c>
    </row>
    <row r="857" spans="8:13" ht="13.5">
      <c r="H857" s="131">
        <v>53</v>
      </c>
      <c r="I857" s="132" t="s">
        <v>101</v>
      </c>
      <c r="J857" s="133">
        <v>502</v>
      </c>
      <c r="K857" s="132" t="s">
        <v>180</v>
      </c>
      <c r="L857" s="133">
        <v>50210</v>
      </c>
      <c r="M857" s="134" t="s">
        <v>1804</v>
      </c>
    </row>
    <row r="858" spans="8:13" ht="13.5">
      <c r="H858" s="131">
        <v>53</v>
      </c>
      <c r="I858" s="132" t="s">
        <v>101</v>
      </c>
      <c r="J858" s="133">
        <v>502</v>
      </c>
      <c r="K858" s="132" t="s">
        <v>180</v>
      </c>
      <c r="L858" s="133">
        <v>50211</v>
      </c>
      <c r="M858" s="134" t="s">
        <v>1805</v>
      </c>
    </row>
    <row r="859" spans="8:13" ht="13.5">
      <c r="H859" s="131">
        <v>53</v>
      </c>
      <c r="I859" s="132" t="s">
        <v>101</v>
      </c>
      <c r="J859" s="133">
        <v>502</v>
      </c>
      <c r="K859" s="132" t="s">
        <v>180</v>
      </c>
      <c r="L859" s="133">
        <v>50212</v>
      </c>
      <c r="M859" s="134" t="s">
        <v>1806</v>
      </c>
    </row>
    <row r="860" spans="8:13" ht="13.5">
      <c r="H860" s="131">
        <v>53</v>
      </c>
      <c r="I860" s="132" t="s">
        <v>101</v>
      </c>
      <c r="J860" s="133">
        <v>502</v>
      </c>
      <c r="K860" s="132" t="s">
        <v>180</v>
      </c>
      <c r="L860" s="133">
        <v>50213</v>
      </c>
      <c r="M860" s="134" t="s">
        <v>1807</v>
      </c>
    </row>
    <row r="861" spans="8:13" ht="13.5">
      <c r="H861" s="131">
        <v>53</v>
      </c>
      <c r="I861" s="132" t="s">
        <v>101</v>
      </c>
      <c r="J861" s="133">
        <v>502</v>
      </c>
      <c r="K861" s="132" t="s">
        <v>180</v>
      </c>
      <c r="L861" s="133">
        <v>50214</v>
      </c>
      <c r="M861" s="134" t="s">
        <v>1808</v>
      </c>
    </row>
    <row r="862" spans="8:13" ht="13.5">
      <c r="H862" s="131">
        <v>53</v>
      </c>
      <c r="I862" s="132" t="s">
        <v>101</v>
      </c>
      <c r="J862" s="133">
        <v>502</v>
      </c>
      <c r="K862" s="132" t="s">
        <v>180</v>
      </c>
      <c r="L862" s="133">
        <v>50215</v>
      </c>
      <c r="M862" s="134" t="s">
        <v>1809</v>
      </c>
    </row>
    <row r="863" spans="8:13" ht="13.5">
      <c r="H863" s="131">
        <v>53</v>
      </c>
      <c r="I863" s="132" t="s">
        <v>101</v>
      </c>
      <c r="J863" s="133">
        <v>502</v>
      </c>
      <c r="K863" s="132" t="s">
        <v>180</v>
      </c>
      <c r="L863" s="133">
        <v>50216</v>
      </c>
      <c r="M863" s="134" t="s">
        <v>1335</v>
      </c>
    </row>
    <row r="864" spans="8:13" ht="13.5">
      <c r="H864" s="131">
        <v>53</v>
      </c>
      <c r="I864" s="132" t="s">
        <v>101</v>
      </c>
      <c r="J864" s="133">
        <v>502</v>
      </c>
      <c r="K864" s="132" t="s">
        <v>180</v>
      </c>
      <c r="L864" s="133">
        <v>50217</v>
      </c>
      <c r="M864" s="134" t="s">
        <v>1810</v>
      </c>
    </row>
    <row r="865" spans="8:13" ht="13.5">
      <c r="H865" s="131">
        <v>53</v>
      </c>
      <c r="I865" s="132" t="s">
        <v>101</v>
      </c>
      <c r="J865" s="133">
        <v>502</v>
      </c>
      <c r="K865" s="132" t="s">
        <v>180</v>
      </c>
      <c r="L865" s="133">
        <v>50218</v>
      </c>
      <c r="M865" s="134" t="s">
        <v>1811</v>
      </c>
    </row>
    <row r="866" spans="8:13" ht="13.5">
      <c r="H866" s="131">
        <v>53</v>
      </c>
      <c r="I866" s="132" t="s">
        <v>101</v>
      </c>
      <c r="J866" s="133">
        <v>502</v>
      </c>
      <c r="K866" s="132" t="s">
        <v>180</v>
      </c>
      <c r="L866" s="133">
        <v>50219</v>
      </c>
      <c r="M866" s="134" t="s">
        <v>1812</v>
      </c>
    </row>
    <row r="867" spans="8:13" ht="13.5">
      <c r="H867" s="131">
        <v>53</v>
      </c>
      <c r="I867" s="132" t="s">
        <v>101</v>
      </c>
      <c r="J867" s="133">
        <v>517</v>
      </c>
      <c r="K867" s="132" t="s">
        <v>181</v>
      </c>
      <c r="L867" s="133">
        <v>51701</v>
      </c>
      <c r="M867" s="134" t="s">
        <v>777</v>
      </c>
    </row>
    <row r="868" spans="8:13" ht="13.5">
      <c r="H868" s="131">
        <v>53</v>
      </c>
      <c r="I868" s="132" t="s">
        <v>101</v>
      </c>
      <c r="J868" s="133">
        <v>517</v>
      </c>
      <c r="K868" s="132" t="s">
        <v>181</v>
      </c>
      <c r="L868" s="133">
        <v>51702</v>
      </c>
      <c r="M868" s="134" t="s">
        <v>1911</v>
      </c>
    </row>
    <row r="869" spans="8:13" ht="13.5">
      <c r="H869" s="131">
        <v>53</v>
      </c>
      <c r="I869" s="132" t="s">
        <v>101</v>
      </c>
      <c r="J869" s="133">
        <v>517</v>
      </c>
      <c r="K869" s="132" t="s">
        <v>181</v>
      </c>
      <c r="L869" s="133">
        <v>51703</v>
      </c>
      <c r="M869" s="134" t="s">
        <v>1912</v>
      </c>
    </row>
    <row r="870" spans="8:13" ht="13.5">
      <c r="H870" s="131">
        <v>53</v>
      </c>
      <c r="I870" s="132" t="s">
        <v>101</v>
      </c>
      <c r="J870" s="133">
        <v>517</v>
      </c>
      <c r="K870" s="132" t="s">
        <v>181</v>
      </c>
      <c r="L870" s="133">
        <v>51704</v>
      </c>
      <c r="M870" s="134" t="s">
        <v>1913</v>
      </c>
    </row>
    <row r="871" spans="8:13" ht="13.5">
      <c r="H871" s="131">
        <v>53</v>
      </c>
      <c r="I871" s="132" t="s">
        <v>101</v>
      </c>
      <c r="J871" s="133">
        <v>517</v>
      </c>
      <c r="K871" s="132" t="s">
        <v>181</v>
      </c>
      <c r="L871" s="133">
        <v>51705</v>
      </c>
      <c r="M871" s="134" t="s">
        <v>1802</v>
      </c>
    </row>
    <row r="872" spans="8:13" ht="13.5">
      <c r="H872" s="131">
        <v>53</v>
      </c>
      <c r="I872" s="132" t="s">
        <v>101</v>
      </c>
      <c r="J872" s="133">
        <v>517</v>
      </c>
      <c r="K872" s="132" t="s">
        <v>181</v>
      </c>
      <c r="L872" s="133">
        <v>51706</v>
      </c>
      <c r="M872" s="134" t="s">
        <v>1914</v>
      </c>
    </row>
    <row r="873" spans="8:13" ht="13.5">
      <c r="H873" s="131">
        <v>53</v>
      </c>
      <c r="I873" s="132" t="s">
        <v>101</v>
      </c>
      <c r="J873" s="133">
        <v>517</v>
      </c>
      <c r="K873" s="132" t="s">
        <v>181</v>
      </c>
      <c r="L873" s="133">
        <v>51707</v>
      </c>
      <c r="M873" s="134" t="s">
        <v>1915</v>
      </c>
    </row>
    <row r="874" spans="8:13" ht="13.5">
      <c r="H874" s="131">
        <v>53</v>
      </c>
      <c r="I874" s="132" t="s">
        <v>101</v>
      </c>
      <c r="J874" s="133">
        <v>517</v>
      </c>
      <c r="K874" s="132" t="s">
        <v>181</v>
      </c>
      <c r="L874" s="133">
        <v>51708</v>
      </c>
      <c r="M874" s="134" t="s">
        <v>1916</v>
      </c>
    </row>
    <row r="875" spans="8:13" ht="13.5">
      <c r="H875" s="131">
        <v>53</v>
      </c>
      <c r="I875" s="132" t="s">
        <v>101</v>
      </c>
      <c r="J875" s="133">
        <v>517</v>
      </c>
      <c r="K875" s="132" t="s">
        <v>181</v>
      </c>
      <c r="L875" s="133">
        <v>51709</v>
      </c>
      <c r="M875" s="134" t="s">
        <v>1917</v>
      </c>
    </row>
    <row r="876" spans="8:13" ht="13.5">
      <c r="H876" s="131">
        <v>53</v>
      </c>
      <c r="I876" s="132" t="s">
        <v>101</v>
      </c>
      <c r="J876" s="133">
        <v>517</v>
      </c>
      <c r="K876" s="132" t="s">
        <v>181</v>
      </c>
      <c r="L876" s="133">
        <v>51710</v>
      </c>
      <c r="M876" s="134" t="s">
        <v>1918</v>
      </c>
    </row>
    <row r="877" spans="8:13" ht="13.5">
      <c r="H877" s="131">
        <v>53</v>
      </c>
      <c r="I877" s="132" t="s">
        <v>101</v>
      </c>
      <c r="J877" s="133">
        <v>517</v>
      </c>
      <c r="K877" s="132" t="s">
        <v>181</v>
      </c>
      <c r="L877" s="133">
        <v>51711</v>
      </c>
      <c r="M877" s="134" t="s">
        <v>1919</v>
      </c>
    </row>
    <row r="878" spans="8:13" ht="13.5">
      <c r="H878" s="131">
        <v>53</v>
      </c>
      <c r="I878" s="132" t="s">
        <v>101</v>
      </c>
      <c r="J878" s="133">
        <v>517</v>
      </c>
      <c r="K878" s="132" t="s">
        <v>181</v>
      </c>
      <c r="L878" s="133">
        <v>51712</v>
      </c>
      <c r="M878" s="134" t="s">
        <v>1920</v>
      </c>
    </row>
    <row r="879" spans="8:13" ht="13.5">
      <c r="H879" s="131">
        <v>53</v>
      </c>
      <c r="I879" s="132" t="s">
        <v>101</v>
      </c>
      <c r="J879" s="133">
        <v>517</v>
      </c>
      <c r="K879" s="132" t="s">
        <v>181</v>
      </c>
      <c r="L879" s="133">
        <v>51713</v>
      </c>
      <c r="M879" s="134" t="s">
        <v>1921</v>
      </c>
    </row>
    <row r="880" spans="8:13" ht="13.5">
      <c r="H880" s="131">
        <v>53</v>
      </c>
      <c r="I880" s="132" t="s">
        <v>101</v>
      </c>
      <c r="J880" s="133">
        <v>517</v>
      </c>
      <c r="K880" s="132" t="s">
        <v>181</v>
      </c>
      <c r="L880" s="133">
        <v>51714</v>
      </c>
      <c r="M880" s="134" t="s">
        <v>1922</v>
      </c>
    </row>
    <row r="881" spans="8:13" ht="13.5">
      <c r="H881" s="131">
        <v>53</v>
      </c>
      <c r="I881" s="132" t="s">
        <v>101</v>
      </c>
      <c r="J881" s="133">
        <v>517</v>
      </c>
      <c r="K881" s="132" t="s">
        <v>181</v>
      </c>
      <c r="L881" s="133">
        <v>51715</v>
      </c>
      <c r="M881" s="134" t="s">
        <v>1923</v>
      </c>
    </row>
    <row r="882" spans="8:13" ht="13.5">
      <c r="H882" s="131">
        <v>53</v>
      </c>
      <c r="I882" s="132" t="s">
        <v>101</v>
      </c>
      <c r="J882" s="133">
        <v>517</v>
      </c>
      <c r="K882" s="132" t="s">
        <v>181</v>
      </c>
      <c r="L882" s="133">
        <v>51716</v>
      </c>
      <c r="M882" s="134" t="s">
        <v>1924</v>
      </c>
    </row>
    <row r="883" spans="8:13" ht="13.5">
      <c r="H883" s="131">
        <v>53</v>
      </c>
      <c r="I883" s="132" t="s">
        <v>101</v>
      </c>
      <c r="J883" s="133">
        <v>517</v>
      </c>
      <c r="K883" s="132" t="s">
        <v>181</v>
      </c>
      <c r="L883" s="133">
        <v>51717</v>
      </c>
      <c r="M883" s="134" t="s">
        <v>1925</v>
      </c>
    </row>
    <row r="884" spans="8:13" ht="13.5">
      <c r="H884" s="131">
        <v>53</v>
      </c>
      <c r="I884" s="132" t="s">
        <v>101</v>
      </c>
      <c r="J884" s="133">
        <v>517</v>
      </c>
      <c r="K884" s="132" t="s">
        <v>181</v>
      </c>
      <c r="L884" s="133">
        <v>51718</v>
      </c>
      <c r="M884" s="134" t="s">
        <v>1926</v>
      </c>
    </row>
    <row r="885" spans="8:13" ht="13.5">
      <c r="H885" s="131">
        <v>53</v>
      </c>
      <c r="I885" s="132" t="s">
        <v>101</v>
      </c>
      <c r="J885" s="133">
        <v>517</v>
      </c>
      <c r="K885" s="132" t="s">
        <v>181</v>
      </c>
      <c r="L885" s="133">
        <v>51719</v>
      </c>
      <c r="M885" s="134" t="s">
        <v>181</v>
      </c>
    </row>
    <row r="886" spans="8:13" ht="13.5">
      <c r="H886" s="131">
        <v>41</v>
      </c>
      <c r="I886" s="132" t="s">
        <v>102</v>
      </c>
      <c r="J886" s="133">
        <v>411</v>
      </c>
      <c r="K886" s="132" t="s">
        <v>182</v>
      </c>
      <c r="L886" s="133">
        <v>41101</v>
      </c>
      <c r="M886" s="134" t="s">
        <v>414</v>
      </c>
    </row>
    <row r="887" spans="8:13" ht="13.5">
      <c r="H887" s="131">
        <v>41</v>
      </c>
      <c r="I887" s="132" t="s">
        <v>102</v>
      </c>
      <c r="J887" s="133">
        <v>411</v>
      </c>
      <c r="K887" s="132" t="s">
        <v>182</v>
      </c>
      <c r="L887" s="133">
        <v>41102</v>
      </c>
      <c r="M887" s="134" t="s">
        <v>1306</v>
      </c>
    </row>
    <row r="888" spans="8:13" ht="13.5">
      <c r="H888" s="131">
        <v>41</v>
      </c>
      <c r="I888" s="132" t="s">
        <v>102</v>
      </c>
      <c r="J888" s="133">
        <v>411</v>
      </c>
      <c r="K888" s="132" t="s">
        <v>182</v>
      </c>
      <c r="L888" s="133">
        <v>41103</v>
      </c>
      <c r="M888" s="134" t="s">
        <v>1307</v>
      </c>
    </row>
    <row r="889" spans="8:13" ht="13.5">
      <c r="H889" s="131">
        <v>41</v>
      </c>
      <c r="I889" s="132" t="s">
        <v>102</v>
      </c>
      <c r="J889" s="133">
        <v>411</v>
      </c>
      <c r="K889" s="132" t="s">
        <v>182</v>
      </c>
      <c r="L889" s="133">
        <v>41104</v>
      </c>
      <c r="M889" s="134" t="s">
        <v>1308</v>
      </c>
    </row>
    <row r="890" spans="8:13" ht="13.5">
      <c r="H890" s="131">
        <v>41</v>
      </c>
      <c r="I890" s="132" t="s">
        <v>102</v>
      </c>
      <c r="J890" s="133">
        <v>411</v>
      </c>
      <c r="K890" s="132" t="s">
        <v>182</v>
      </c>
      <c r="L890" s="133">
        <v>41105</v>
      </c>
      <c r="M890" s="134" t="s">
        <v>1309</v>
      </c>
    </row>
    <row r="891" spans="8:13" ht="13.5">
      <c r="H891" s="131">
        <v>41</v>
      </c>
      <c r="I891" s="132" t="s">
        <v>102</v>
      </c>
      <c r="J891" s="133">
        <v>411</v>
      </c>
      <c r="K891" s="132" t="s">
        <v>182</v>
      </c>
      <c r="L891" s="133">
        <v>41106</v>
      </c>
      <c r="M891" s="134" t="s">
        <v>182</v>
      </c>
    </row>
    <row r="892" spans="8:13" ht="13.5">
      <c r="H892" s="131">
        <v>41</v>
      </c>
      <c r="I892" s="132" t="s">
        <v>102</v>
      </c>
      <c r="J892" s="133">
        <v>412</v>
      </c>
      <c r="K892" s="132" t="s">
        <v>183</v>
      </c>
      <c r="L892" s="133">
        <v>41201</v>
      </c>
      <c r="M892" s="134" t="s">
        <v>2121</v>
      </c>
    </row>
    <row r="893" spans="8:13" ht="13.5">
      <c r="H893" s="131">
        <v>41</v>
      </c>
      <c r="I893" s="132" t="s">
        <v>102</v>
      </c>
      <c r="J893" s="133">
        <v>412</v>
      </c>
      <c r="K893" s="132" t="s">
        <v>183</v>
      </c>
      <c r="L893" s="133">
        <v>41202</v>
      </c>
      <c r="M893" s="134" t="s">
        <v>1325</v>
      </c>
    </row>
    <row r="894" spans="8:13" ht="13.5">
      <c r="H894" s="131">
        <v>41</v>
      </c>
      <c r="I894" s="132" t="s">
        <v>102</v>
      </c>
      <c r="J894" s="133">
        <v>412</v>
      </c>
      <c r="K894" s="132" t="s">
        <v>183</v>
      </c>
      <c r="L894" s="133">
        <v>41203</v>
      </c>
      <c r="M894" s="134" t="s">
        <v>1326</v>
      </c>
    </row>
    <row r="895" spans="8:13" ht="13.5">
      <c r="H895" s="131">
        <v>41</v>
      </c>
      <c r="I895" s="132" t="s">
        <v>102</v>
      </c>
      <c r="J895" s="133">
        <v>412</v>
      </c>
      <c r="K895" s="132" t="s">
        <v>183</v>
      </c>
      <c r="L895" s="133">
        <v>41204</v>
      </c>
      <c r="M895" s="134" t="s">
        <v>1327</v>
      </c>
    </row>
    <row r="896" spans="8:13" ht="13.5">
      <c r="H896" s="131">
        <v>41</v>
      </c>
      <c r="I896" s="132" t="s">
        <v>102</v>
      </c>
      <c r="J896" s="133">
        <v>412</v>
      </c>
      <c r="K896" s="132" t="s">
        <v>183</v>
      </c>
      <c r="L896" s="133">
        <v>41205</v>
      </c>
      <c r="M896" s="134" t="s">
        <v>1328</v>
      </c>
    </row>
    <row r="897" spans="8:13" ht="13.5">
      <c r="H897" s="131">
        <v>41</v>
      </c>
      <c r="I897" s="132" t="s">
        <v>102</v>
      </c>
      <c r="J897" s="133">
        <v>412</v>
      </c>
      <c r="K897" s="132" t="s">
        <v>183</v>
      </c>
      <c r="L897" s="133">
        <v>41206</v>
      </c>
      <c r="M897" s="134" t="s">
        <v>655</v>
      </c>
    </row>
    <row r="898" spans="8:13" ht="13.5">
      <c r="H898" s="131">
        <v>41</v>
      </c>
      <c r="I898" s="132" t="s">
        <v>102</v>
      </c>
      <c r="J898" s="133">
        <v>412</v>
      </c>
      <c r="K898" s="132" t="s">
        <v>183</v>
      </c>
      <c r="L898" s="133">
        <v>41207</v>
      </c>
      <c r="M898" s="134" t="s">
        <v>1329</v>
      </c>
    </row>
    <row r="899" spans="8:13" ht="13.5">
      <c r="H899" s="131">
        <v>41</v>
      </c>
      <c r="I899" s="132" t="s">
        <v>102</v>
      </c>
      <c r="J899" s="133">
        <v>412</v>
      </c>
      <c r="K899" s="132" t="s">
        <v>183</v>
      </c>
      <c r="L899" s="133">
        <v>41208</v>
      </c>
      <c r="M899" s="134" t="s">
        <v>2122</v>
      </c>
    </row>
    <row r="900" spans="8:13" ht="13.5">
      <c r="H900" s="131">
        <v>41</v>
      </c>
      <c r="I900" s="132" t="s">
        <v>102</v>
      </c>
      <c r="J900" s="133">
        <v>412</v>
      </c>
      <c r="K900" s="132" t="s">
        <v>183</v>
      </c>
      <c r="L900" s="133">
        <v>41209</v>
      </c>
      <c r="M900" s="134" t="s">
        <v>1330</v>
      </c>
    </row>
    <row r="901" spans="8:13" ht="13.5">
      <c r="H901" s="131">
        <v>41</v>
      </c>
      <c r="I901" s="132" t="s">
        <v>102</v>
      </c>
      <c r="J901" s="133">
        <v>412</v>
      </c>
      <c r="K901" s="132" t="s">
        <v>183</v>
      </c>
      <c r="L901" s="133">
        <v>41210</v>
      </c>
      <c r="M901" s="134" t="s">
        <v>1331</v>
      </c>
    </row>
    <row r="902" spans="8:13" ht="13.5">
      <c r="H902" s="131">
        <v>41</v>
      </c>
      <c r="I902" s="132" t="s">
        <v>102</v>
      </c>
      <c r="J902" s="133">
        <v>412</v>
      </c>
      <c r="K902" s="132" t="s">
        <v>183</v>
      </c>
      <c r="L902" s="133">
        <v>41211</v>
      </c>
      <c r="M902" s="134" t="s">
        <v>1332</v>
      </c>
    </row>
    <row r="903" spans="8:13" ht="13.5">
      <c r="H903" s="131">
        <v>41</v>
      </c>
      <c r="I903" s="132" t="s">
        <v>102</v>
      </c>
      <c r="J903" s="133">
        <v>412</v>
      </c>
      <c r="K903" s="132" t="s">
        <v>183</v>
      </c>
      <c r="L903" s="133">
        <v>41212</v>
      </c>
      <c r="M903" s="134" t="s">
        <v>1333</v>
      </c>
    </row>
    <row r="904" spans="8:13" ht="13.5">
      <c r="H904" s="131">
        <v>41</v>
      </c>
      <c r="I904" s="132" t="s">
        <v>102</v>
      </c>
      <c r="J904" s="133">
        <v>412</v>
      </c>
      <c r="K904" s="132" t="s">
        <v>183</v>
      </c>
      <c r="L904" s="133">
        <v>41213</v>
      </c>
      <c r="M904" s="134" t="s">
        <v>1334</v>
      </c>
    </row>
    <row r="905" spans="8:13" ht="13.5">
      <c r="H905" s="131">
        <v>41</v>
      </c>
      <c r="I905" s="132" t="s">
        <v>102</v>
      </c>
      <c r="J905" s="133">
        <v>412</v>
      </c>
      <c r="K905" s="132" t="s">
        <v>183</v>
      </c>
      <c r="L905" s="133">
        <v>41214</v>
      </c>
      <c r="M905" s="134" t="s">
        <v>1335</v>
      </c>
    </row>
    <row r="906" spans="8:13" ht="13.5">
      <c r="H906" s="131">
        <v>41</v>
      </c>
      <c r="I906" s="132" t="s">
        <v>102</v>
      </c>
      <c r="J906" s="133">
        <v>412</v>
      </c>
      <c r="K906" s="132" t="s">
        <v>183</v>
      </c>
      <c r="L906" s="133">
        <v>41215</v>
      </c>
      <c r="M906" s="134" t="s">
        <v>1336</v>
      </c>
    </row>
    <row r="907" spans="8:13" ht="13.5">
      <c r="H907" s="131">
        <v>41</v>
      </c>
      <c r="I907" s="132" t="s">
        <v>102</v>
      </c>
      <c r="J907" s="133">
        <v>412</v>
      </c>
      <c r="K907" s="132" t="s">
        <v>183</v>
      </c>
      <c r="L907" s="133">
        <v>41216</v>
      </c>
      <c r="M907" s="134" t="s">
        <v>1337</v>
      </c>
    </row>
    <row r="908" spans="8:13" ht="13.5">
      <c r="H908" s="131">
        <v>41</v>
      </c>
      <c r="I908" s="132" t="s">
        <v>102</v>
      </c>
      <c r="J908" s="133">
        <v>412</v>
      </c>
      <c r="K908" s="132" t="s">
        <v>183</v>
      </c>
      <c r="L908" s="133">
        <v>41217</v>
      </c>
      <c r="M908" s="134" t="s">
        <v>571</v>
      </c>
    </row>
    <row r="909" spans="8:13" ht="13.5">
      <c r="H909" s="131">
        <v>41</v>
      </c>
      <c r="I909" s="132" t="s">
        <v>102</v>
      </c>
      <c r="J909" s="133">
        <v>412</v>
      </c>
      <c r="K909" s="132" t="s">
        <v>183</v>
      </c>
      <c r="L909" s="133">
        <v>41218</v>
      </c>
      <c r="M909" s="134" t="s">
        <v>1338</v>
      </c>
    </row>
    <row r="910" spans="8:13" ht="13.5">
      <c r="H910" s="131">
        <v>41</v>
      </c>
      <c r="I910" s="132" t="s">
        <v>102</v>
      </c>
      <c r="J910" s="133">
        <v>421</v>
      </c>
      <c r="K910" s="132" t="s">
        <v>184</v>
      </c>
      <c r="L910" s="133">
        <v>42101</v>
      </c>
      <c r="M910" s="134" t="s">
        <v>1842</v>
      </c>
    </row>
    <row r="911" spans="8:13" ht="13.5">
      <c r="H911" s="131">
        <v>41</v>
      </c>
      <c r="I911" s="132" t="s">
        <v>102</v>
      </c>
      <c r="J911" s="133">
        <v>421</v>
      </c>
      <c r="K911" s="132" t="s">
        <v>184</v>
      </c>
      <c r="L911" s="133">
        <v>42102</v>
      </c>
      <c r="M911" s="134" t="s">
        <v>1843</v>
      </c>
    </row>
    <row r="912" spans="8:13" ht="13.5">
      <c r="H912" s="131">
        <v>41</v>
      </c>
      <c r="I912" s="132" t="s">
        <v>102</v>
      </c>
      <c r="J912" s="133">
        <v>421</v>
      </c>
      <c r="K912" s="132" t="s">
        <v>184</v>
      </c>
      <c r="L912" s="133">
        <v>42103</v>
      </c>
      <c r="M912" s="134" t="s">
        <v>1844</v>
      </c>
    </row>
    <row r="913" spans="8:13" ht="13.5">
      <c r="H913" s="131">
        <v>41</v>
      </c>
      <c r="I913" s="132" t="s">
        <v>102</v>
      </c>
      <c r="J913" s="133">
        <v>421</v>
      </c>
      <c r="K913" s="132" t="s">
        <v>184</v>
      </c>
      <c r="L913" s="133">
        <v>42104</v>
      </c>
      <c r="M913" s="134" t="s">
        <v>1845</v>
      </c>
    </row>
    <row r="914" spans="8:13" ht="13.5">
      <c r="H914" s="131">
        <v>41</v>
      </c>
      <c r="I914" s="132" t="s">
        <v>102</v>
      </c>
      <c r="J914" s="133">
        <v>421</v>
      </c>
      <c r="K914" s="132" t="s">
        <v>184</v>
      </c>
      <c r="L914" s="133">
        <v>42105</v>
      </c>
      <c r="M914" s="134" t="s">
        <v>1846</v>
      </c>
    </row>
    <row r="915" spans="8:13" ht="13.5">
      <c r="H915" s="131">
        <v>41</v>
      </c>
      <c r="I915" s="132" t="s">
        <v>102</v>
      </c>
      <c r="J915" s="133">
        <v>421</v>
      </c>
      <c r="K915" s="132" t="s">
        <v>184</v>
      </c>
      <c r="L915" s="133">
        <v>42106</v>
      </c>
      <c r="M915" s="134" t="s">
        <v>1847</v>
      </c>
    </row>
    <row r="916" spans="8:13" ht="13.5">
      <c r="H916" s="131">
        <v>41</v>
      </c>
      <c r="I916" s="132" t="s">
        <v>102</v>
      </c>
      <c r="J916" s="133">
        <v>421</v>
      </c>
      <c r="K916" s="132" t="s">
        <v>184</v>
      </c>
      <c r="L916" s="133">
        <v>42107</v>
      </c>
      <c r="M916" s="134" t="s">
        <v>1848</v>
      </c>
    </row>
    <row r="917" spans="8:13" ht="13.5">
      <c r="H917" s="131">
        <v>41</v>
      </c>
      <c r="I917" s="132" t="s">
        <v>102</v>
      </c>
      <c r="J917" s="133">
        <v>421</v>
      </c>
      <c r="K917" s="132" t="s">
        <v>184</v>
      </c>
      <c r="L917" s="133">
        <v>42108</v>
      </c>
      <c r="M917" s="134" t="s">
        <v>1849</v>
      </c>
    </row>
    <row r="918" spans="8:13" ht="13.5">
      <c r="H918" s="131">
        <v>41</v>
      </c>
      <c r="I918" s="132" t="s">
        <v>102</v>
      </c>
      <c r="J918" s="133">
        <v>421</v>
      </c>
      <c r="K918" s="132" t="s">
        <v>184</v>
      </c>
      <c r="L918" s="133">
        <v>42109</v>
      </c>
      <c r="M918" s="134" t="s">
        <v>1850</v>
      </c>
    </row>
    <row r="919" spans="8:13" ht="13.5">
      <c r="H919" s="131">
        <v>41</v>
      </c>
      <c r="I919" s="132" t="s">
        <v>102</v>
      </c>
      <c r="J919" s="133">
        <v>421</v>
      </c>
      <c r="K919" s="132" t="s">
        <v>184</v>
      </c>
      <c r="L919" s="133">
        <v>42110</v>
      </c>
      <c r="M919" s="134" t="s">
        <v>800</v>
      </c>
    </row>
    <row r="920" spans="8:13" ht="13.5">
      <c r="H920" s="131">
        <v>41</v>
      </c>
      <c r="I920" s="132" t="s">
        <v>102</v>
      </c>
      <c r="J920" s="133">
        <v>421</v>
      </c>
      <c r="K920" s="132" t="s">
        <v>184</v>
      </c>
      <c r="L920" s="133">
        <v>42111</v>
      </c>
      <c r="M920" s="134" t="s">
        <v>1851</v>
      </c>
    </row>
    <row r="921" spans="8:13" ht="13.5">
      <c r="H921" s="131">
        <v>41</v>
      </c>
      <c r="I921" s="132" t="s">
        <v>102</v>
      </c>
      <c r="J921" s="133">
        <v>421</v>
      </c>
      <c r="K921" s="132" t="s">
        <v>184</v>
      </c>
      <c r="L921" s="133">
        <v>42112</v>
      </c>
      <c r="M921" s="134" t="s">
        <v>1609</v>
      </c>
    </row>
    <row r="922" spans="8:13" ht="13.5">
      <c r="H922" s="131">
        <v>41</v>
      </c>
      <c r="I922" s="132" t="s">
        <v>102</v>
      </c>
      <c r="J922" s="133">
        <v>421</v>
      </c>
      <c r="K922" s="132" t="s">
        <v>184</v>
      </c>
      <c r="L922" s="133">
        <v>42113</v>
      </c>
      <c r="M922" s="134" t="s">
        <v>1852</v>
      </c>
    </row>
    <row r="923" spans="8:13" ht="13.5">
      <c r="H923" s="131">
        <v>41</v>
      </c>
      <c r="I923" s="132" t="s">
        <v>102</v>
      </c>
      <c r="J923" s="133">
        <v>421</v>
      </c>
      <c r="K923" s="132" t="s">
        <v>184</v>
      </c>
      <c r="L923" s="133">
        <v>42114</v>
      </c>
      <c r="M923" s="134" t="s">
        <v>1254</v>
      </c>
    </row>
    <row r="924" spans="8:13" ht="13.5">
      <c r="H924" s="131">
        <v>41</v>
      </c>
      <c r="I924" s="132" t="s">
        <v>102</v>
      </c>
      <c r="J924" s="133">
        <v>421</v>
      </c>
      <c r="K924" s="132" t="s">
        <v>184</v>
      </c>
      <c r="L924" s="133">
        <v>42115</v>
      </c>
      <c r="M924" s="134" t="s">
        <v>1255</v>
      </c>
    </row>
    <row r="925" spans="8:13" ht="13.5">
      <c r="H925" s="131">
        <v>42</v>
      </c>
      <c r="I925" s="132" t="s">
        <v>103</v>
      </c>
      <c r="J925" s="133">
        <v>403</v>
      </c>
      <c r="K925" s="132" t="s">
        <v>2063</v>
      </c>
      <c r="L925" s="133">
        <v>40301</v>
      </c>
      <c r="M925" s="134" t="s">
        <v>435</v>
      </c>
    </row>
    <row r="926" spans="8:13" ht="13.5">
      <c r="H926" s="131">
        <v>42</v>
      </c>
      <c r="I926" s="132" t="s">
        <v>103</v>
      </c>
      <c r="J926" s="133">
        <v>403</v>
      </c>
      <c r="K926" s="132" t="s">
        <v>2063</v>
      </c>
      <c r="L926" s="133">
        <v>40302</v>
      </c>
      <c r="M926" s="134" t="s">
        <v>185</v>
      </c>
    </row>
    <row r="927" spans="8:13" ht="13.5">
      <c r="H927" s="131">
        <v>42</v>
      </c>
      <c r="I927" s="132" t="s">
        <v>103</v>
      </c>
      <c r="J927" s="133">
        <v>403</v>
      </c>
      <c r="K927" s="132" t="s">
        <v>2063</v>
      </c>
      <c r="L927" s="133">
        <v>40303</v>
      </c>
      <c r="M927" s="134" t="s">
        <v>436</v>
      </c>
    </row>
    <row r="928" spans="8:13" ht="13.5">
      <c r="H928" s="131">
        <v>42</v>
      </c>
      <c r="I928" s="132" t="s">
        <v>103</v>
      </c>
      <c r="J928" s="133">
        <v>403</v>
      </c>
      <c r="K928" s="132" t="s">
        <v>2063</v>
      </c>
      <c r="L928" s="133">
        <v>40304</v>
      </c>
      <c r="M928" s="134" t="s">
        <v>437</v>
      </c>
    </row>
    <row r="929" spans="8:13" ht="13.5">
      <c r="H929" s="131">
        <v>42</v>
      </c>
      <c r="I929" s="132" t="s">
        <v>103</v>
      </c>
      <c r="J929" s="133">
        <v>403</v>
      </c>
      <c r="K929" s="132" t="s">
        <v>2063</v>
      </c>
      <c r="L929" s="133">
        <v>40305</v>
      </c>
      <c r="M929" s="134" t="s">
        <v>438</v>
      </c>
    </row>
    <row r="930" spans="8:13" ht="13.5">
      <c r="H930" s="131">
        <v>42</v>
      </c>
      <c r="I930" s="132" t="s">
        <v>103</v>
      </c>
      <c r="J930" s="133">
        <v>403</v>
      </c>
      <c r="K930" s="132" t="s">
        <v>2063</v>
      </c>
      <c r="L930" s="133">
        <v>40306</v>
      </c>
      <c r="M930" s="134" t="s">
        <v>439</v>
      </c>
    </row>
    <row r="931" spans="8:13" ht="13.5">
      <c r="H931" s="131">
        <v>42</v>
      </c>
      <c r="I931" s="132" t="s">
        <v>103</v>
      </c>
      <c r="J931" s="133">
        <v>403</v>
      </c>
      <c r="K931" s="132" t="s">
        <v>2063</v>
      </c>
      <c r="L931" s="133">
        <v>40307</v>
      </c>
      <c r="M931" s="134" t="s">
        <v>440</v>
      </c>
    </row>
    <row r="932" spans="8:13" ht="13.5">
      <c r="H932" s="131">
        <v>42</v>
      </c>
      <c r="I932" s="132" t="s">
        <v>103</v>
      </c>
      <c r="J932" s="133">
        <v>403</v>
      </c>
      <c r="K932" s="132" t="s">
        <v>2063</v>
      </c>
      <c r="L932" s="133">
        <v>40308</v>
      </c>
      <c r="M932" s="134" t="s">
        <v>441</v>
      </c>
    </row>
    <row r="933" spans="8:13" ht="13.5">
      <c r="H933" s="131">
        <v>42</v>
      </c>
      <c r="I933" s="132" t="s">
        <v>103</v>
      </c>
      <c r="J933" s="133">
        <v>403</v>
      </c>
      <c r="K933" s="132" t="s">
        <v>2063</v>
      </c>
      <c r="L933" s="133">
        <v>40309</v>
      </c>
      <c r="M933" s="134" t="s">
        <v>442</v>
      </c>
    </row>
    <row r="934" spans="8:13" ht="13.5">
      <c r="H934" s="131">
        <v>42</v>
      </c>
      <c r="I934" s="132" t="s">
        <v>103</v>
      </c>
      <c r="J934" s="133">
        <v>403</v>
      </c>
      <c r="K934" s="132" t="s">
        <v>2063</v>
      </c>
      <c r="L934" s="133">
        <v>40310</v>
      </c>
      <c r="M934" s="134" t="s">
        <v>443</v>
      </c>
    </row>
    <row r="935" spans="8:13" ht="13.5">
      <c r="H935" s="131">
        <v>42</v>
      </c>
      <c r="I935" s="132" t="s">
        <v>103</v>
      </c>
      <c r="J935" s="133">
        <v>403</v>
      </c>
      <c r="K935" s="132" t="s">
        <v>2063</v>
      </c>
      <c r="L935" s="133">
        <v>40311</v>
      </c>
      <c r="M935" s="134" t="s">
        <v>444</v>
      </c>
    </row>
    <row r="936" spans="8:13" ht="13.5">
      <c r="H936" s="131">
        <v>42</v>
      </c>
      <c r="I936" s="132" t="s">
        <v>103</v>
      </c>
      <c r="J936" s="133">
        <v>403</v>
      </c>
      <c r="K936" s="132" t="s">
        <v>2063</v>
      </c>
      <c r="L936" s="133">
        <v>40312</v>
      </c>
      <c r="M936" s="134" t="s">
        <v>445</v>
      </c>
    </row>
    <row r="937" spans="8:13" ht="13.5">
      <c r="H937" s="131">
        <v>42</v>
      </c>
      <c r="I937" s="132" t="s">
        <v>103</v>
      </c>
      <c r="J937" s="133">
        <v>401</v>
      </c>
      <c r="K937" s="132" t="s">
        <v>186</v>
      </c>
      <c r="L937" s="133">
        <v>40101</v>
      </c>
      <c r="M937" s="134" t="s">
        <v>1346</v>
      </c>
    </row>
    <row r="938" spans="8:13" ht="13.5">
      <c r="H938" s="131">
        <v>42</v>
      </c>
      <c r="I938" s="132" t="s">
        <v>103</v>
      </c>
      <c r="J938" s="133">
        <v>401</v>
      </c>
      <c r="K938" s="132" t="s">
        <v>186</v>
      </c>
      <c r="L938" s="133">
        <v>40102</v>
      </c>
      <c r="M938" s="134" t="s">
        <v>1347</v>
      </c>
    </row>
    <row r="939" spans="8:13" ht="13.5">
      <c r="H939" s="131">
        <v>42</v>
      </c>
      <c r="I939" s="132" t="s">
        <v>103</v>
      </c>
      <c r="J939" s="133">
        <v>401</v>
      </c>
      <c r="K939" s="132" t="s">
        <v>186</v>
      </c>
      <c r="L939" s="133">
        <v>40103</v>
      </c>
      <c r="M939" s="134" t="s">
        <v>1348</v>
      </c>
    </row>
    <row r="940" spans="8:13" ht="13.5">
      <c r="H940" s="131">
        <v>42</v>
      </c>
      <c r="I940" s="132" t="s">
        <v>103</v>
      </c>
      <c r="J940" s="133">
        <v>402</v>
      </c>
      <c r="K940" s="132" t="s">
        <v>187</v>
      </c>
      <c r="L940" s="133">
        <v>40201</v>
      </c>
      <c r="M940" s="134" t="s">
        <v>1349</v>
      </c>
    </row>
    <row r="941" spans="8:13" ht="13.5">
      <c r="H941" s="131">
        <v>42</v>
      </c>
      <c r="I941" s="132" t="s">
        <v>103</v>
      </c>
      <c r="J941" s="133">
        <v>402</v>
      </c>
      <c r="K941" s="132" t="s">
        <v>187</v>
      </c>
      <c r="L941" s="133">
        <v>40202</v>
      </c>
      <c r="M941" s="134" t="s">
        <v>1350</v>
      </c>
    </row>
    <row r="942" spans="8:13" ht="13.5">
      <c r="H942" s="131">
        <v>42</v>
      </c>
      <c r="I942" s="132" t="s">
        <v>103</v>
      </c>
      <c r="J942" s="133">
        <v>402</v>
      </c>
      <c r="K942" s="132" t="s">
        <v>187</v>
      </c>
      <c r="L942" s="133">
        <v>40203</v>
      </c>
      <c r="M942" s="134" t="s">
        <v>1351</v>
      </c>
    </row>
    <row r="943" spans="8:13" ht="13.5">
      <c r="H943" s="131">
        <v>42</v>
      </c>
      <c r="I943" s="132" t="s">
        <v>103</v>
      </c>
      <c r="J943" s="133">
        <v>402</v>
      </c>
      <c r="K943" s="132" t="s">
        <v>187</v>
      </c>
      <c r="L943" s="133">
        <v>40204</v>
      </c>
      <c r="M943" s="134" t="s">
        <v>1352</v>
      </c>
    </row>
    <row r="944" spans="8:13" ht="13.5">
      <c r="H944" s="131">
        <v>42</v>
      </c>
      <c r="I944" s="132" t="s">
        <v>103</v>
      </c>
      <c r="J944" s="133">
        <v>402</v>
      </c>
      <c r="K944" s="132" t="s">
        <v>187</v>
      </c>
      <c r="L944" s="133">
        <v>40205</v>
      </c>
      <c r="M944" s="134" t="s">
        <v>1353</v>
      </c>
    </row>
    <row r="945" spans="8:13" ht="13.5">
      <c r="H945" s="131">
        <v>42</v>
      </c>
      <c r="I945" s="132" t="s">
        <v>103</v>
      </c>
      <c r="J945" s="133">
        <v>402</v>
      </c>
      <c r="K945" s="132" t="s">
        <v>187</v>
      </c>
      <c r="L945" s="133">
        <v>40206</v>
      </c>
      <c r="M945" s="134" t="s">
        <v>1354</v>
      </c>
    </row>
    <row r="946" spans="8:13" ht="13.5">
      <c r="H946" s="131">
        <v>42</v>
      </c>
      <c r="I946" s="132" t="s">
        <v>103</v>
      </c>
      <c r="J946" s="133">
        <v>402</v>
      </c>
      <c r="K946" s="132" t="s">
        <v>187</v>
      </c>
      <c r="L946" s="133">
        <v>40207</v>
      </c>
      <c r="M946" s="134" t="s">
        <v>1355</v>
      </c>
    </row>
    <row r="947" spans="8:13" ht="13.5">
      <c r="H947" s="131">
        <v>42</v>
      </c>
      <c r="I947" s="132" t="s">
        <v>103</v>
      </c>
      <c r="J947" s="133">
        <v>402</v>
      </c>
      <c r="K947" s="132" t="s">
        <v>187</v>
      </c>
      <c r="L947" s="133">
        <v>40208</v>
      </c>
      <c r="M947" s="134" t="s">
        <v>1356</v>
      </c>
    </row>
    <row r="948" spans="8:13" ht="13.5">
      <c r="H948" s="131">
        <v>42</v>
      </c>
      <c r="I948" s="132" t="s">
        <v>103</v>
      </c>
      <c r="J948" s="133">
        <v>402</v>
      </c>
      <c r="K948" s="132" t="s">
        <v>187</v>
      </c>
      <c r="L948" s="133">
        <v>40209</v>
      </c>
      <c r="M948" s="134" t="s">
        <v>1357</v>
      </c>
    </row>
    <row r="949" spans="8:13" ht="13.5">
      <c r="H949" s="131">
        <v>42</v>
      </c>
      <c r="I949" s="132" t="s">
        <v>103</v>
      </c>
      <c r="J949" s="133">
        <v>402</v>
      </c>
      <c r="K949" s="132" t="s">
        <v>187</v>
      </c>
      <c r="L949" s="133">
        <v>40210</v>
      </c>
      <c r="M949" s="134" t="s">
        <v>1358</v>
      </c>
    </row>
    <row r="950" spans="8:13" ht="13.5">
      <c r="H950" s="131">
        <v>42</v>
      </c>
      <c r="I950" s="132" t="s">
        <v>103</v>
      </c>
      <c r="J950" s="133">
        <v>416</v>
      </c>
      <c r="K950" s="132" t="s">
        <v>188</v>
      </c>
      <c r="L950" s="133">
        <v>41601</v>
      </c>
      <c r="M950" s="134" t="s">
        <v>1581</v>
      </c>
    </row>
    <row r="951" spans="8:13" ht="13.5">
      <c r="H951" s="131">
        <v>42</v>
      </c>
      <c r="I951" s="132" t="s">
        <v>103</v>
      </c>
      <c r="J951" s="133">
        <v>416</v>
      </c>
      <c r="K951" s="132" t="s">
        <v>188</v>
      </c>
      <c r="L951" s="133">
        <v>41602</v>
      </c>
      <c r="M951" s="134" t="s">
        <v>814</v>
      </c>
    </row>
    <row r="952" spans="8:13" ht="13.5">
      <c r="H952" s="131">
        <v>42</v>
      </c>
      <c r="I952" s="132" t="s">
        <v>103</v>
      </c>
      <c r="J952" s="133">
        <v>416</v>
      </c>
      <c r="K952" s="132" t="s">
        <v>188</v>
      </c>
      <c r="L952" s="133">
        <v>41603</v>
      </c>
      <c r="M952" s="134" t="s">
        <v>1582</v>
      </c>
    </row>
    <row r="953" spans="8:13" ht="13.5">
      <c r="H953" s="131">
        <v>42</v>
      </c>
      <c r="I953" s="132" t="s">
        <v>103</v>
      </c>
      <c r="J953" s="133">
        <v>416</v>
      </c>
      <c r="K953" s="132" t="s">
        <v>188</v>
      </c>
      <c r="L953" s="133">
        <v>41604</v>
      </c>
      <c r="M953" s="134" t="s">
        <v>1583</v>
      </c>
    </row>
    <row r="954" spans="8:13" ht="13.5">
      <c r="H954" s="131">
        <v>42</v>
      </c>
      <c r="I954" s="132" t="s">
        <v>103</v>
      </c>
      <c r="J954" s="133">
        <v>416</v>
      </c>
      <c r="K954" s="132" t="s">
        <v>188</v>
      </c>
      <c r="L954" s="133">
        <v>41605</v>
      </c>
      <c r="M954" s="134" t="s">
        <v>1584</v>
      </c>
    </row>
    <row r="955" spans="8:13" ht="13.5">
      <c r="H955" s="131">
        <v>42</v>
      </c>
      <c r="I955" s="132" t="s">
        <v>103</v>
      </c>
      <c r="J955" s="133">
        <v>416</v>
      </c>
      <c r="K955" s="132" t="s">
        <v>188</v>
      </c>
      <c r="L955" s="133">
        <v>41606</v>
      </c>
      <c r="M955" s="134" t="s">
        <v>1585</v>
      </c>
    </row>
    <row r="956" spans="8:13" ht="13.5">
      <c r="H956" s="131">
        <v>42</v>
      </c>
      <c r="I956" s="132" t="s">
        <v>103</v>
      </c>
      <c r="J956" s="133">
        <v>416</v>
      </c>
      <c r="K956" s="132" t="s">
        <v>188</v>
      </c>
      <c r="L956" s="133">
        <v>41607</v>
      </c>
      <c r="M956" s="134" t="s">
        <v>468</v>
      </c>
    </row>
    <row r="957" spans="8:13" ht="13.5">
      <c r="H957" s="131">
        <v>42</v>
      </c>
      <c r="I957" s="132" t="s">
        <v>103</v>
      </c>
      <c r="J957" s="133">
        <v>416</v>
      </c>
      <c r="K957" s="132" t="s">
        <v>188</v>
      </c>
      <c r="L957" s="133">
        <v>41608</v>
      </c>
      <c r="M957" s="134" t="s">
        <v>1586</v>
      </c>
    </row>
    <row r="958" spans="8:13" ht="13.5">
      <c r="H958" s="131">
        <v>42</v>
      </c>
      <c r="I958" s="132" t="s">
        <v>103</v>
      </c>
      <c r="J958" s="133">
        <v>416</v>
      </c>
      <c r="K958" s="132" t="s">
        <v>188</v>
      </c>
      <c r="L958" s="133">
        <v>41609</v>
      </c>
      <c r="M958" s="134" t="s">
        <v>1587</v>
      </c>
    </row>
    <row r="959" spans="8:13" ht="13.5">
      <c r="H959" s="131">
        <v>42</v>
      </c>
      <c r="I959" s="132" t="s">
        <v>103</v>
      </c>
      <c r="J959" s="133">
        <v>416</v>
      </c>
      <c r="K959" s="132" t="s">
        <v>188</v>
      </c>
      <c r="L959" s="133">
        <v>41610</v>
      </c>
      <c r="M959" s="134" t="s">
        <v>1588</v>
      </c>
    </row>
    <row r="960" spans="8:13" ht="13.5">
      <c r="H960" s="131">
        <v>42</v>
      </c>
      <c r="I960" s="132" t="s">
        <v>103</v>
      </c>
      <c r="J960" s="133">
        <v>416</v>
      </c>
      <c r="K960" s="132" t="s">
        <v>188</v>
      </c>
      <c r="L960" s="133">
        <v>41611</v>
      </c>
      <c r="M960" s="134" t="s">
        <v>1589</v>
      </c>
    </row>
    <row r="961" spans="8:13" ht="13.5">
      <c r="H961" s="131">
        <v>42</v>
      </c>
      <c r="I961" s="132" t="s">
        <v>103</v>
      </c>
      <c r="J961" s="133">
        <v>416</v>
      </c>
      <c r="K961" s="132" t="s">
        <v>188</v>
      </c>
      <c r="L961" s="133">
        <v>41612</v>
      </c>
      <c r="M961" s="134" t="s">
        <v>1590</v>
      </c>
    </row>
    <row r="962" spans="8:13" ht="13.5">
      <c r="H962" s="131">
        <v>42</v>
      </c>
      <c r="I962" s="132" t="s">
        <v>103</v>
      </c>
      <c r="J962" s="133">
        <v>416</v>
      </c>
      <c r="K962" s="132" t="s">
        <v>188</v>
      </c>
      <c r="L962" s="133">
        <v>41613</v>
      </c>
      <c r="M962" s="134" t="s">
        <v>1338</v>
      </c>
    </row>
    <row r="963" spans="8:13" ht="13.5">
      <c r="H963" s="131">
        <v>42</v>
      </c>
      <c r="I963" s="132" t="s">
        <v>103</v>
      </c>
      <c r="J963" s="133">
        <v>417</v>
      </c>
      <c r="K963" s="132" t="s">
        <v>4</v>
      </c>
      <c r="L963" s="133">
        <v>41701</v>
      </c>
      <c r="M963" s="134" t="s">
        <v>1620</v>
      </c>
    </row>
    <row r="964" spans="8:13" ht="13.5">
      <c r="H964" s="131">
        <v>42</v>
      </c>
      <c r="I964" s="132" t="s">
        <v>103</v>
      </c>
      <c r="J964" s="133">
        <v>417</v>
      </c>
      <c r="K964" s="132" t="s">
        <v>4</v>
      </c>
      <c r="L964" s="133">
        <v>41702</v>
      </c>
      <c r="M964" s="134" t="s">
        <v>1621</v>
      </c>
    </row>
    <row r="965" spans="8:13" ht="13.5">
      <c r="H965" s="131">
        <v>42</v>
      </c>
      <c r="I965" s="132" t="s">
        <v>103</v>
      </c>
      <c r="J965" s="133">
        <v>417</v>
      </c>
      <c r="K965" s="132" t="s">
        <v>4</v>
      </c>
      <c r="L965" s="133">
        <v>41703</v>
      </c>
      <c r="M965" s="134" t="s">
        <v>1622</v>
      </c>
    </row>
    <row r="966" spans="8:13" ht="13.5">
      <c r="H966" s="131">
        <v>42</v>
      </c>
      <c r="I966" s="132" t="s">
        <v>103</v>
      </c>
      <c r="J966" s="133">
        <v>417</v>
      </c>
      <c r="K966" s="132" t="s">
        <v>4</v>
      </c>
      <c r="L966" s="133">
        <v>41704</v>
      </c>
      <c r="M966" s="134" t="s">
        <v>1623</v>
      </c>
    </row>
    <row r="967" spans="8:13" ht="13.5">
      <c r="H967" s="131">
        <v>42</v>
      </c>
      <c r="I967" s="132" t="s">
        <v>103</v>
      </c>
      <c r="J967" s="133">
        <v>417</v>
      </c>
      <c r="K967" s="132" t="s">
        <v>4</v>
      </c>
      <c r="L967" s="133">
        <v>41705</v>
      </c>
      <c r="M967" s="134" t="s">
        <v>1624</v>
      </c>
    </row>
    <row r="968" spans="8:13" ht="13.5">
      <c r="H968" s="131">
        <v>42</v>
      </c>
      <c r="I968" s="132" t="s">
        <v>103</v>
      </c>
      <c r="J968" s="133">
        <v>417</v>
      </c>
      <c r="K968" s="132" t="s">
        <v>4</v>
      </c>
      <c r="L968" s="133">
        <v>41706</v>
      </c>
      <c r="M968" s="134" t="s">
        <v>4</v>
      </c>
    </row>
    <row r="969" spans="8:13" ht="13.5">
      <c r="H969" s="131">
        <v>42</v>
      </c>
      <c r="I969" s="132" t="s">
        <v>103</v>
      </c>
      <c r="J969" s="133">
        <v>420</v>
      </c>
      <c r="K969" s="132" t="s">
        <v>189</v>
      </c>
      <c r="L969" s="133">
        <v>42001</v>
      </c>
      <c r="M969" s="134" t="s">
        <v>1749</v>
      </c>
    </row>
    <row r="970" spans="8:13" ht="13.5">
      <c r="H970" s="131">
        <v>42</v>
      </c>
      <c r="I970" s="132" t="s">
        <v>103</v>
      </c>
      <c r="J970" s="133">
        <v>420</v>
      </c>
      <c r="K970" s="132" t="s">
        <v>189</v>
      </c>
      <c r="L970" s="133">
        <v>42002</v>
      </c>
      <c r="M970" s="134" t="s">
        <v>2123</v>
      </c>
    </row>
    <row r="971" spans="8:13" ht="13.5">
      <c r="H971" s="131">
        <v>42</v>
      </c>
      <c r="I971" s="132" t="s">
        <v>103</v>
      </c>
      <c r="J971" s="133">
        <v>420</v>
      </c>
      <c r="K971" s="132" t="s">
        <v>189</v>
      </c>
      <c r="L971" s="133">
        <v>42003</v>
      </c>
      <c r="M971" s="134" t="s">
        <v>2126</v>
      </c>
    </row>
    <row r="972" spans="8:13" ht="13.5">
      <c r="H972" s="131">
        <v>42</v>
      </c>
      <c r="I972" s="132" t="s">
        <v>103</v>
      </c>
      <c r="J972" s="133">
        <v>420</v>
      </c>
      <c r="K972" s="132" t="s">
        <v>189</v>
      </c>
      <c r="L972" s="133">
        <v>42004</v>
      </c>
      <c r="M972" s="134" t="s">
        <v>2124</v>
      </c>
    </row>
    <row r="973" spans="8:13" ht="13.5">
      <c r="H973" s="131">
        <v>42</v>
      </c>
      <c r="I973" s="132" t="s">
        <v>103</v>
      </c>
      <c r="J973" s="133">
        <v>420</v>
      </c>
      <c r="K973" s="132" t="s">
        <v>189</v>
      </c>
      <c r="L973" s="133">
        <v>42005</v>
      </c>
      <c r="M973" s="134" t="s">
        <v>2125</v>
      </c>
    </row>
    <row r="974" spans="8:13" ht="13.5">
      <c r="H974" s="131">
        <v>12</v>
      </c>
      <c r="I974" s="132" t="s">
        <v>106</v>
      </c>
      <c r="J974" s="133">
        <v>115</v>
      </c>
      <c r="K974" s="132" t="s">
        <v>190</v>
      </c>
      <c r="L974" s="133">
        <v>11501</v>
      </c>
      <c r="M974" s="134" t="s">
        <v>2127</v>
      </c>
    </row>
    <row r="975" spans="8:13" ht="13.5">
      <c r="H975" s="131">
        <v>12</v>
      </c>
      <c r="I975" s="132" t="s">
        <v>106</v>
      </c>
      <c r="J975" s="133">
        <v>115</v>
      </c>
      <c r="K975" s="132" t="s">
        <v>190</v>
      </c>
      <c r="L975" s="133">
        <v>11502</v>
      </c>
      <c r="M975" s="134" t="s">
        <v>758</v>
      </c>
    </row>
    <row r="976" spans="8:13" ht="13.5">
      <c r="H976" s="131">
        <v>12</v>
      </c>
      <c r="I976" s="132" t="s">
        <v>106</v>
      </c>
      <c r="J976" s="133">
        <v>115</v>
      </c>
      <c r="K976" s="132" t="s">
        <v>190</v>
      </c>
      <c r="L976" s="133">
        <v>11503</v>
      </c>
      <c r="M976" s="134" t="s">
        <v>1223</v>
      </c>
    </row>
    <row r="977" spans="8:13" ht="13.5">
      <c r="H977" s="131">
        <v>12</v>
      </c>
      <c r="I977" s="132" t="s">
        <v>106</v>
      </c>
      <c r="J977" s="133">
        <v>115</v>
      </c>
      <c r="K977" s="132" t="s">
        <v>190</v>
      </c>
      <c r="L977" s="133">
        <v>11504</v>
      </c>
      <c r="M977" s="134" t="s">
        <v>190</v>
      </c>
    </row>
    <row r="978" spans="8:13" ht="13.5">
      <c r="H978" s="131">
        <v>12</v>
      </c>
      <c r="I978" s="132" t="s">
        <v>106</v>
      </c>
      <c r="J978" s="133">
        <v>115</v>
      </c>
      <c r="K978" s="132" t="s">
        <v>190</v>
      </c>
      <c r="L978" s="133">
        <v>11505</v>
      </c>
      <c r="M978" s="134" t="s">
        <v>1224</v>
      </c>
    </row>
    <row r="979" spans="8:13" ht="13.5">
      <c r="H979" s="131">
        <v>12</v>
      </c>
      <c r="I979" s="132" t="s">
        <v>106</v>
      </c>
      <c r="J979" s="133">
        <v>115</v>
      </c>
      <c r="K979" s="132" t="s">
        <v>190</v>
      </c>
      <c r="L979" s="133">
        <v>11506</v>
      </c>
      <c r="M979" s="134" t="s">
        <v>1225</v>
      </c>
    </row>
    <row r="980" spans="8:13" ht="13.5">
      <c r="H980" s="131">
        <v>12</v>
      </c>
      <c r="I980" s="132" t="s">
        <v>106</v>
      </c>
      <c r="J980" s="133">
        <v>115</v>
      </c>
      <c r="K980" s="132" t="s">
        <v>190</v>
      </c>
      <c r="L980" s="133">
        <v>11507</v>
      </c>
      <c r="M980" s="134" t="s">
        <v>1226</v>
      </c>
    </row>
    <row r="981" spans="8:13" ht="13.5">
      <c r="H981" s="131">
        <v>12</v>
      </c>
      <c r="I981" s="132" t="s">
        <v>106</v>
      </c>
      <c r="J981" s="133">
        <v>115</v>
      </c>
      <c r="K981" s="132" t="s">
        <v>190</v>
      </c>
      <c r="L981" s="133">
        <v>11508</v>
      </c>
      <c r="M981" s="134" t="s">
        <v>2128</v>
      </c>
    </row>
    <row r="982" spans="8:13" ht="13.5">
      <c r="H982" s="131">
        <v>12</v>
      </c>
      <c r="I982" s="132" t="s">
        <v>106</v>
      </c>
      <c r="J982" s="133">
        <v>115</v>
      </c>
      <c r="K982" s="132" t="s">
        <v>190</v>
      </c>
      <c r="L982" s="133">
        <v>11509</v>
      </c>
      <c r="M982" s="134" t="s">
        <v>1227</v>
      </c>
    </row>
    <row r="983" spans="8:13" ht="13.5">
      <c r="H983" s="131">
        <v>12</v>
      </c>
      <c r="I983" s="132" t="s">
        <v>106</v>
      </c>
      <c r="J983" s="133">
        <v>115</v>
      </c>
      <c r="K983" s="132" t="s">
        <v>190</v>
      </c>
      <c r="L983" s="133">
        <v>11510</v>
      </c>
      <c r="M983" s="134" t="s">
        <v>476</v>
      </c>
    </row>
    <row r="984" spans="8:13" ht="13.5">
      <c r="H984" s="131">
        <v>12</v>
      </c>
      <c r="I984" s="132" t="s">
        <v>106</v>
      </c>
      <c r="J984" s="133">
        <v>119</v>
      </c>
      <c r="K984" s="132" t="s">
        <v>191</v>
      </c>
      <c r="L984" s="133">
        <v>11901</v>
      </c>
      <c r="M984" s="134" t="s">
        <v>1865</v>
      </c>
    </row>
    <row r="985" spans="8:13" ht="13.5">
      <c r="H985" s="131">
        <v>12</v>
      </c>
      <c r="I985" s="132" t="s">
        <v>106</v>
      </c>
      <c r="J985" s="133">
        <v>119</v>
      </c>
      <c r="K985" s="132" t="s">
        <v>191</v>
      </c>
      <c r="L985" s="133">
        <v>11902</v>
      </c>
      <c r="M985" s="134" t="s">
        <v>1866</v>
      </c>
    </row>
    <row r="986" spans="8:13" ht="13.5">
      <c r="H986" s="131">
        <v>12</v>
      </c>
      <c r="I986" s="132" t="s">
        <v>106</v>
      </c>
      <c r="J986" s="133">
        <v>119</v>
      </c>
      <c r="K986" s="132" t="s">
        <v>191</v>
      </c>
      <c r="L986" s="133">
        <v>11903</v>
      </c>
      <c r="M986" s="134" t="s">
        <v>1867</v>
      </c>
    </row>
    <row r="987" spans="8:13" ht="13.5">
      <c r="H987" s="131">
        <v>12</v>
      </c>
      <c r="I987" s="132" t="s">
        <v>106</v>
      </c>
      <c r="J987" s="133">
        <v>119</v>
      </c>
      <c r="K987" s="132" t="s">
        <v>191</v>
      </c>
      <c r="L987" s="133">
        <v>11904</v>
      </c>
      <c r="M987" s="134" t="s">
        <v>5</v>
      </c>
    </row>
    <row r="988" spans="8:13" ht="13.5">
      <c r="H988" s="131">
        <v>12</v>
      </c>
      <c r="I988" s="132" t="s">
        <v>106</v>
      </c>
      <c r="J988" s="133">
        <v>119</v>
      </c>
      <c r="K988" s="132" t="s">
        <v>191</v>
      </c>
      <c r="L988" s="133">
        <v>11905</v>
      </c>
      <c r="M988" s="134" t="s">
        <v>1868</v>
      </c>
    </row>
    <row r="989" spans="8:13" ht="13.5">
      <c r="H989" s="131">
        <v>12</v>
      </c>
      <c r="I989" s="132" t="s">
        <v>106</v>
      </c>
      <c r="J989" s="133">
        <v>119</v>
      </c>
      <c r="K989" s="132" t="s">
        <v>191</v>
      </c>
      <c r="L989" s="133">
        <v>11906</v>
      </c>
      <c r="M989" s="134" t="s">
        <v>1869</v>
      </c>
    </row>
    <row r="990" spans="8:13" ht="13.5">
      <c r="H990" s="131">
        <v>12</v>
      </c>
      <c r="I990" s="132" t="s">
        <v>106</v>
      </c>
      <c r="J990" s="133">
        <v>119</v>
      </c>
      <c r="K990" s="132" t="s">
        <v>191</v>
      </c>
      <c r="L990" s="133">
        <v>11907</v>
      </c>
      <c r="M990" s="134" t="s">
        <v>1870</v>
      </c>
    </row>
    <row r="991" spans="8:13" ht="13.5">
      <c r="H991" s="131">
        <v>12</v>
      </c>
      <c r="I991" s="132" t="s">
        <v>106</v>
      </c>
      <c r="J991" s="133">
        <v>119</v>
      </c>
      <c r="K991" s="132" t="s">
        <v>191</v>
      </c>
      <c r="L991" s="133">
        <v>11908</v>
      </c>
      <c r="M991" s="134" t="s">
        <v>6</v>
      </c>
    </row>
    <row r="992" spans="8:13" ht="13.5">
      <c r="H992" s="131">
        <v>12</v>
      </c>
      <c r="I992" s="132" t="s">
        <v>106</v>
      </c>
      <c r="J992" s="133">
        <v>119</v>
      </c>
      <c r="K992" s="132" t="s">
        <v>191</v>
      </c>
      <c r="L992" s="133">
        <v>11909</v>
      </c>
      <c r="M992" s="134" t="s">
        <v>1871</v>
      </c>
    </row>
    <row r="993" spans="8:13" ht="13.5">
      <c r="H993" s="131">
        <v>12</v>
      </c>
      <c r="I993" s="132" t="s">
        <v>106</v>
      </c>
      <c r="J993" s="133">
        <v>119</v>
      </c>
      <c r="K993" s="132" t="s">
        <v>191</v>
      </c>
      <c r="L993" s="133">
        <v>11910</v>
      </c>
      <c r="M993" s="134" t="s">
        <v>1353</v>
      </c>
    </row>
    <row r="994" spans="8:13" ht="13.5">
      <c r="H994" s="131">
        <v>12</v>
      </c>
      <c r="I994" s="132" t="s">
        <v>106</v>
      </c>
      <c r="J994" s="133">
        <v>119</v>
      </c>
      <c r="K994" s="132" t="s">
        <v>191</v>
      </c>
      <c r="L994" s="133">
        <v>11911</v>
      </c>
      <c r="M994" s="134" t="s">
        <v>1872</v>
      </c>
    </row>
    <row r="995" spans="8:13" ht="13.5">
      <c r="H995" s="131">
        <v>12</v>
      </c>
      <c r="I995" s="132" t="s">
        <v>106</v>
      </c>
      <c r="J995" s="133">
        <v>119</v>
      </c>
      <c r="K995" s="132" t="s">
        <v>191</v>
      </c>
      <c r="L995" s="133">
        <v>11912</v>
      </c>
      <c r="M995" s="134" t="s">
        <v>1873</v>
      </c>
    </row>
    <row r="996" spans="8:13" ht="13.5">
      <c r="H996" s="131">
        <v>12</v>
      </c>
      <c r="I996" s="132" t="s">
        <v>106</v>
      </c>
      <c r="J996" s="133">
        <v>119</v>
      </c>
      <c r="K996" s="132" t="s">
        <v>191</v>
      </c>
      <c r="L996" s="133">
        <v>11913</v>
      </c>
      <c r="M996" s="134" t="s">
        <v>1874</v>
      </c>
    </row>
    <row r="997" spans="8:13" ht="13.5">
      <c r="H997" s="131">
        <v>12</v>
      </c>
      <c r="I997" s="132" t="s">
        <v>106</v>
      </c>
      <c r="J997" s="133">
        <v>119</v>
      </c>
      <c r="K997" s="132" t="s">
        <v>191</v>
      </c>
      <c r="L997" s="133">
        <v>11914</v>
      </c>
      <c r="M997" s="134" t="s">
        <v>1875</v>
      </c>
    </row>
    <row r="998" spans="8:13" ht="13.5">
      <c r="H998" s="131">
        <v>12</v>
      </c>
      <c r="I998" s="132" t="s">
        <v>106</v>
      </c>
      <c r="J998" s="133">
        <v>119</v>
      </c>
      <c r="K998" s="132" t="s">
        <v>191</v>
      </c>
      <c r="L998" s="133">
        <v>11915</v>
      </c>
      <c r="M998" s="134" t="s">
        <v>1876</v>
      </c>
    </row>
    <row r="999" spans="8:13" ht="13.5">
      <c r="H999" s="131">
        <v>12</v>
      </c>
      <c r="I999" s="132" t="s">
        <v>106</v>
      </c>
      <c r="J999" s="133">
        <v>119</v>
      </c>
      <c r="K999" s="132" t="s">
        <v>191</v>
      </c>
      <c r="L999" s="133">
        <v>11916</v>
      </c>
      <c r="M999" s="134" t="s">
        <v>1227</v>
      </c>
    </row>
    <row r="1000" spans="8:13" ht="13.5">
      <c r="H1000" s="131">
        <v>12</v>
      </c>
      <c r="I1000" s="132" t="s">
        <v>106</v>
      </c>
      <c r="J1000" s="133">
        <v>119</v>
      </c>
      <c r="K1000" s="132" t="s">
        <v>191</v>
      </c>
      <c r="L1000" s="133">
        <v>11917</v>
      </c>
      <c r="M1000" s="134" t="s">
        <v>1877</v>
      </c>
    </row>
    <row r="1001" spans="8:13" ht="13.5">
      <c r="H1001" s="131">
        <v>12</v>
      </c>
      <c r="I1001" s="132" t="s">
        <v>106</v>
      </c>
      <c r="J1001" s="133">
        <v>119</v>
      </c>
      <c r="K1001" s="132" t="s">
        <v>191</v>
      </c>
      <c r="L1001" s="133">
        <v>11918</v>
      </c>
      <c r="M1001" s="134" t="s">
        <v>1200</v>
      </c>
    </row>
    <row r="1002" spans="8:13" ht="13.5">
      <c r="H1002" s="131">
        <v>12</v>
      </c>
      <c r="I1002" s="132" t="s">
        <v>106</v>
      </c>
      <c r="J1002" s="133">
        <v>119</v>
      </c>
      <c r="K1002" s="132" t="s">
        <v>191</v>
      </c>
      <c r="L1002" s="133">
        <v>11919</v>
      </c>
      <c r="M1002" s="134" t="s">
        <v>1792</v>
      </c>
    </row>
    <row r="1003" spans="8:13" ht="13.5">
      <c r="H1003" s="131">
        <v>12</v>
      </c>
      <c r="I1003" s="132" t="s">
        <v>106</v>
      </c>
      <c r="J1003" s="133">
        <v>119</v>
      </c>
      <c r="K1003" s="132" t="s">
        <v>191</v>
      </c>
      <c r="L1003" s="133">
        <v>11920</v>
      </c>
      <c r="M1003" s="134" t="s">
        <v>1878</v>
      </c>
    </row>
    <row r="1004" spans="8:13" ht="13.5">
      <c r="H1004" s="131">
        <v>12</v>
      </c>
      <c r="I1004" s="132" t="s">
        <v>106</v>
      </c>
      <c r="J1004" s="133">
        <v>119</v>
      </c>
      <c r="K1004" s="132" t="s">
        <v>191</v>
      </c>
      <c r="L1004" s="133">
        <v>11921</v>
      </c>
      <c r="M1004" s="134" t="s">
        <v>1879</v>
      </c>
    </row>
    <row r="1005" spans="8:13" ht="13.5">
      <c r="H1005" s="131">
        <v>12</v>
      </c>
      <c r="I1005" s="132" t="s">
        <v>106</v>
      </c>
      <c r="J1005" s="133">
        <v>119</v>
      </c>
      <c r="K1005" s="132" t="s">
        <v>191</v>
      </c>
      <c r="L1005" s="133">
        <v>11922</v>
      </c>
      <c r="M1005" s="134" t="s">
        <v>1880</v>
      </c>
    </row>
    <row r="1006" spans="8:13" ht="13.5">
      <c r="H1006" s="131">
        <v>12</v>
      </c>
      <c r="I1006" s="132" t="s">
        <v>106</v>
      </c>
      <c r="J1006" s="133">
        <v>119</v>
      </c>
      <c r="K1006" s="132" t="s">
        <v>191</v>
      </c>
      <c r="L1006" s="133">
        <v>11923</v>
      </c>
      <c r="M1006" s="134" t="s">
        <v>1881</v>
      </c>
    </row>
    <row r="1007" spans="8:13" ht="13.5">
      <c r="H1007" s="131">
        <v>21</v>
      </c>
      <c r="I1007" s="132" t="s">
        <v>107</v>
      </c>
      <c r="J1007" s="133">
        <v>203</v>
      </c>
      <c r="K1007" s="132" t="s">
        <v>192</v>
      </c>
      <c r="L1007" s="133">
        <v>20301</v>
      </c>
      <c r="M1007" s="134" t="s">
        <v>413</v>
      </c>
    </row>
    <row r="1008" spans="8:13" ht="13.5">
      <c r="H1008" s="131">
        <v>21</v>
      </c>
      <c r="I1008" s="132" t="s">
        <v>107</v>
      </c>
      <c r="J1008" s="133">
        <v>203</v>
      </c>
      <c r="K1008" s="132" t="s">
        <v>192</v>
      </c>
      <c r="L1008" s="133">
        <v>20302</v>
      </c>
      <c r="M1008" s="134" t="s">
        <v>414</v>
      </c>
    </row>
    <row r="1009" spans="8:13" ht="13.5">
      <c r="H1009" s="131">
        <v>21</v>
      </c>
      <c r="I1009" s="132" t="s">
        <v>107</v>
      </c>
      <c r="J1009" s="133">
        <v>203</v>
      </c>
      <c r="K1009" s="132" t="s">
        <v>192</v>
      </c>
      <c r="L1009" s="133">
        <v>20303</v>
      </c>
      <c r="M1009" s="134" t="s">
        <v>192</v>
      </c>
    </row>
    <row r="1010" spans="8:13" ht="13.5">
      <c r="H1010" s="131">
        <v>21</v>
      </c>
      <c r="I1010" s="132" t="s">
        <v>107</v>
      </c>
      <c r="J1010" s="133">
        <v>203</v>
      </c>
      <c r="K1010" s="132" t="s">
        <v>192</v>
      </c>
      <c r="L1010" s="133">
        <v>20304</v>
      </c>
      <c r="M1010" s="134" t="s">
        <v>415</v>
      </c>
    </row>
    <row r="1011" spans="8:13" ht="13.5">
      <c r="H1011" s="131">
        <v>21</v>
      </c>
      <c r="I1011" s="132" t="s">
        <v>107</v>
      </c>
      <c r="J1011" s="133">
        <v>203</v>
      </c>
      <c r="K1011" s="132" t="s">
        <v>192</v>
      </c>
      <c r="L1011" s="133">
        <v>20305</v>
      </c>
      <c r="M1011" s="134" t="s">
        <v>416</v>
      </c>
    </row>
    <row r="1012" spans="8:13" ht="13.5">
      <c r="H1012" s="131">
        <v>21</v>
      </c>
      <c r="I1012" s="132" t="s">
        <v>107</v>
      </c>
      <c r="J1012" s="133">
        <v>203</v>
      </c>
      <c r="K1012" s="132" t="s">
        <v>192</v>
      </c>
      <c r="L1012" s="133">
        <v>20306</v>
      </c>
      <c r="M1012" s="134" t="s">
        <v>417</v>
      </c>
    </row>
    <row r="1013" spans="8:13" ht="13.5">
      <c r="H1013" s="131">
        <v>21</v>
      </c>
      <c r="I1013" s="132" t="s">
        <v>107</v>
      </c>
      <c r="J1013" s="133">
        <v>203</v>
      </c>
      <c r="K1013" s="132" t="s">
        <v>192</v>
      </c>
      <c r="L1013" s="133">
        <v>20307</v>
      </c>
      <c r="M1013" s="134" t="s">
        <v>418</v>
      </c>
    </row>
    <row r="1014" spans="8:13" ht="13.5">
      <c r="H1014" s="131">
        <v>21</v>
      </c>
      <c r="I1014" s="132" t="s">
        <v>107</v>
      </c>
      <c r="J1014" s="133">
        <v>203</v>
      </c>
      <c r="K1014" s="132" t="s">
        <v>192</v>
      </c>
      <c r="L1014" s="133">
        <v>20308</v>
      </c>
      <c r="M1014" s="134" t="s">
        <v>419</v>
      </c>
    </row>
    <row r="1015" spans="8:13" ht="13.5">
      <c r="H1015" s="131">
        <v>21</v>
      </c>
      <c r="I1015" s="132" t="s">
        <v>107</v>
      </c>
      <c r="J1015" s="133">
        <v>203</v>
      </c>
      <c r="K1015" s="132" t="s">
        <v>192</v>
      </c>
      <c r="L1015" s="133">
        <v>20309</v>
      </c>
      <c r="M1015" s="134" t="s">
        <v>420</v>
      </c>
    </row>
    <row r="1016" spans="8:13" ht="13.5">
      <c r="H1016" s="131">
        <v>21</v>
      </c>
      <c r="I1016" s="132" t="s">
        <v>107</v>
      </c>
      <c r="J1016" s="133">
        <v>203</v>
      </c>
      <c r="K1016" s="132" t="s">
        <v>192</v>
      </c>
      <c r="L1016" s="133">
        <v>20310</v>
      </c>
      <c r="M1016" s="134" t="s">
        <v>421</v>
      </c>
    </row>
    <row r="1017" spans="8:13" ht="13.5">
      <c r="H1017" s="131">
        <v>21</v>
      </c>
      <c r="I1017" s="132" t="s">
        <v>107</v>
      </c>
      <c r="J1017" s="133">
        <v>203</v>
      </c>
      <c r="K1017" s="132" t="s">
        <v>192</v>
      </c>
      <c r="L1017" s="133">
        <v>20311</v>
      </c>
      <c r="M1017" s="134" t="s">
        <v>422</v>
      </c>
    </row>
    <row r="1018" spans="8:13" ht="13.5">
      <c r="H1018" s="131">
        <v>21</v>
      </c>
      <c r="I1018" s="132" t="s">
        <v>107</v>
      </c>
      <c r="J1018" s="133">
        <v>203</v>
      </c>
      <c r="K1018" s="132" t="s">
        <v>192</v>
      </c>
      <c r="L1018" s="133">
        <v>20312</v>
      </c>
      <c r="M1018" s="134" t="s">
        <v>423</v>
      </c>
    </row>
    <row r="1019" spans="8:13" ht="13.5">
      <c r="H1019" s="131">
        <v>21</v>
      </c>
      <c r="I1019" s="132" t="s">
        <v>107</v>
      </c>
      <c r="J1019" s="133">
        <v>203</v>
      </c>
      <c r="K1019" s="132" t="s">
        <v>192</v>
      </c>
      <c r="L1019" s="133">
        <v>20313</v>
      </c>
      <c r="M1019" s="134" t="s">
        <v>424</v>
      </c>
    </row>
    <row r="1020" spans="8:13" ht="13.5">
      <c r="H1020" s="131">
        <v>21</v>
      </c>
      <c r="I1020" s="132" t="s">
        <v>107</v>
      </c>
      <c r="J1020" s="133">
        <v>203</v>
      </c>
      <c r="K1020" s="132" t="s">
        <v>192</v>
      </c>
      <c r="L1020" s="133">
        <v>20314</v>
      </c>
      <c r="M1020" s="134" t="s">
        <v>425</v>
      </c>
    </row>
    <row r="1021" spans="8:13" ht="13.5">
      <c r="H1021" s="131">
        <v>21</v>
      </c>
      <c r="I1021" s="132" t="s">
        <v>107</v>
      </c>
      <c r="J1021" s="133">
        <v>203</v>
      </c>
      <c r="K1021" s="132" t="s">
        <v>192</v>
      </c>
      <c r="L1021" s="133">
        <v>20315</v>
      </c>
      <c r="M1021" s="134" t="s">
        <v>426</v>
      </c>
    </row>
    <row r="1022" spans="8:13" ht="13.5">
      <c r="H1022" s="131">
        <v>21</v>
      </c>
      <c r="I1022" s="132" t="s">
        <v>107</v>
      </c>
      <c r="J1022" s="133">
        <v>203</v>
      </c>
      <c r="K1022" s="132" t="s">
        <v>192</v>
      </c>
      <c r="L1022" s="133">
        <v>20316</v>
      </c>
      <c r="M1022" s="134" t="s">
        <v>427</v>
      </c>
    </row>
    <row r="1023" spans="8:13" ht="13.5">
      <c r="H1023" s="131">
        <v>21</v>
      </c>
      <c r="I1023" s="132" t="s">
        <v>107</v>
      </c>
      <c r="J1023" s="133">
        <v>203</v>
      </c>
      <c r="K1023" s="132" t="s">
        <v>192</v>
      </c>
      <c r="L1023" s="133">
        <v>20317</v>
      </c>
      <c r="M1023" s="134" t="s">
        <v>428</v>
      </c>
    </row>
    <row r="1024" spans="8:13" ht="13.5">
      <c r="H1024" s="131">
        <v>21</v>
      </c>
      <c r="I1024" s="132" t="s">
        <v>107</v>
      </c>
      <c r="J1024" s="133">
        <v>203</v>
      </c>
      <c r="K1024" s="132" t="s">
        <v>192</v>
      </c>
      <c r="L1024" s="133">
        <v>20318</v>
      </c>
      <c r="M1024" s="134" t="s">
        <v>429</v>
      </c>
    </row>
    <row r="1025" spans="8:13" ht="13.5">
      <c r="H1025" s="131">
        <v>21</v>
      </c>
      <c r="I1025" s="132" t="s">
        <v>107</v>
      </c>
      <c r="J1025" s="133">
        <v>203</v>
      </c>
      <c r="K1025" s="132" t="s">
        <v>192</v>
      </c>
      <c r="L1025" s="133">
        <v>20319</v>
      </c>
      <c r="M1025" s="134" t="s">
        <v>430</v>
      </c>
    </row>
    <row r="1026" spans="8:13" ht="13.5">
      <c r="H1026" s="131">
        <v>21</v>
      </c>
      <c r="I1026" s="132" t="s">
        <v>107</v>
      </c>
      <c r="J1026" s="133">
        <v>203</v>
      </c>
      <c r="K1026" s="132" t="s">
        <v>192</v>
      </c>
      <c r="L1026" s="133">
        <v>20320</v>
      </c>
      <c r="M1026" s="134" t="s">
        <v>431</v>
      </c>
    </row>
    <row r="1027" spans="8:13" ht="13.5">
      <c r="H1027" s="131">
        <v>21</v>
      </c>
      <c r="I1027" s="132" t="s">
        <v>107</v>
      </c>
      <c r="J1027" s="133">
        <v>203</v>
      </c>
      <c r="K1027" s="132" t="s">
        <v>192</v>
      </c>
      <c r="L1027" s="133">
        <v>20321</v>
      </c>
      <c r="M1027" s="134" t="s">
        <v>183</v>
      </c>
    </row>
    <row r="1028" spans="8:13" ht="13.5">
      <c r="H1028" s="131">
        <v>21</v>
      </c>
      <c r="I1028" s="132" t="s">
        <v>107</v>
      </c>
      <c r="J1028" s="133">
        <v>203</v>
      </c>
      <c r="K1028" s="132" t="s">
        <v>192</v>
      </c>
      <c r="L1028" s="133">
        <v>20322</v>
      </c>
      <c r="M1028" s="134" t="s">
        <v>432</v>
      </c>
    </row>
    <row r="1029" spans="8:13" ht="13.5">
      <c r="H1029" s="131">
        <v>21</v>
      </c>
      <c r="I1029" s="132" t="s">
        <v>107</v>
      </c>
      <c r="J1029" s="133">
        <v>203</v>
      </c>
      <c r="K1029" s="132" t="s">
        <v>192</v>
      </c>
      <c r="L1029" s="133">
        <v>20323</v>
      </c>
      <c r="M1029" s="134" t="s">
        <v>433</v>
      </c>
    </row>
    <row r="1030" spans="8:13" ht="13.5">
      <c r="H1030" s="131">
        <v>21</v>
      </c>
      <c r="I1030" s="132" t="s">
        <v>107</v>
      </c>
      <c r="J1030" s="133">
        <v>203</v>
      </c>
      <c r="K1030" s="132" t="s">
        <v>192</v>
      </c>
      <c r="L1030" s="133">
        <v>20324</v>
      </c>
      <c r="M1030" s="134" t="s">
        <v>981</v>
      </c>
    </row>
    <row r="1031" spans="8:13" ht="13.5">
      <c r="H1031" s="131">
        <v>21</v>
      </c>
      <c r="I1031" s="132" t="s">
        <v>107</v>
      </c>
      <c r="J1031" s="133">
        <v>203</v>
      </c>
      <c r="K1031" s="132" t="s">
        <v>192</v>
      </c>
      <c r="L1031" s="133">
        <v>20325</v>
      </c>
      <c r="M1031" s="134" t="s">
        <v>434</v>
      </c>
    </row>
    <row r="1032" spans="8:13" ht="13.5">
      <c r="H1032" s="131">
        <v>21</v>
      </c>
      <c r="I1032" s="132" t="s">
        <v>107</v>
      </c>
      <c r="J1032" s="133">
        <v>204</v>
      </c>
      <c r="K1032" s="132" t="s">
        <v>193</v>
      </c>
      <c r="L1032" s="133">
        <v>20401</v>
      </c>
      <c r="M1032" s="134" t="s">
        <v>500</v>
      </c>
    </row>
    <row r="1033" spans="8:13" ht="13.5">
      <c r="H1033" s="131">
        <v>21</v>
      </c>
      <c r="I1033" s="132" t="s">
        <v>107</v>
      </c>
      <c r="J1033" s="133">
        <v>204</v>
      </c>
      <c r="K1033" s="132" t="s">
        <v>193</v>
      </c>
      <c r="L1033" s="133">
        <v>20402</v>
      </c>
      <c r="M1033" s="134" t="s">
        <v>501</v>
      </c>
    </row>
    <row r="1034" spans="8:13" ht="13.5">
      <c r="H1034" s="131">
        <v>21</v>
      </c>
      <c r="I1034" s="132" t="s">
        <v>107</v>
      </c>
      <c r="J1034" s="133">
        <v>204</v>
      </c>
      <c r="K1034" s="132" t="s">
        <v>193</v>
      </c>
      <c r="L1034" s="133">
        <v>20403</v>
      </c>
      <c r="M1034" s="134" t="s">
        <v>502</v>
      </c>
    </row>
    <row r="1035" spans="8:13" ht="13.5">
      <c r="H1035" s="131">
        <v>21</v>
      </c>
      <c r="I1035" s="132" t="s">
        <v>107</v>
      </c>
      <c r="J1035" s="133">
        <v>204</v>
      </c>
      <c r="K1035" s="132" t="s">
        <v>193</v>
      </c>
      <c r="L1035" s="133">
        <v>20404</v>
      </c>
      <c r="M1035" s="134" t="s">
        <v>503</v>
      </c>
    </row>
    <row r="1036" spans="8:13" ht="13.5">
      <c r="H1036" s="131">
        <v>21</v>
      </c>
      <c r="I1036" s="132" t="s">
        <v>107</v>
      </c>
      <c r="J1036" s="133">
        <v>204</v>
      </c>
      <c r="K1036" s="132" t="s">
        <v>193</v>
      </c>
      <c r="L1036" s="133">
        <v>20405</v>
      </c>
      <c r="M1036" s="134" t="s">
        <v>504</v>
      </c>
    </row>
    <row r="1037" spans="8:13" ht="13.5">
      <c r="H1037" s="131">
        <v>21</v>
      </c>
      <c r="I1037" s="132" t="s">
        <v>107</v>
      </c>
      <c r="J1037" s="133">
        <v>204</v>
      </c>
      <c r="K1037" s="132" t="s">
        <v>193</v>
      </c>
      <c r="L1037" s="133">
        <v>20406</v>
      </c>
      <c r="M1037" s="134" t="s">
        <v>193</v>
      </c>
    </row>
    <row r="1038" spans="8:13" ht="13.5">
      <c r="H1038" s="131">
        <v>21</v>
      </c>
      <c r="I1038" s="132" t="s">
        <v>107</v>
      </c>
      <c r="J1038" s="133">
        <v>204</v>
      </c>
      <c r="K1038" s="132" t="s">
        <v>193</v>
      </c>
      <c r="L1038" s="133">
        <v>20407</v>
      </c>
      <c r="M1038" s="134" t="s">
        <v>505</v>
      </c>
    </row>
    <row r="1039" spans="8:13" ht="13.5">
      <c r="H1039" s="131">
        <v>21</v>
      </c>
      <c r="I1039" s="132" t="s">
        <v>107</v>
      </c>
      <c r="J1039" s="133">
        <v>204</v>
      </c>
      <c r="K1039" s="132" t="s">
        <v>193</v>
      </c>
      <c r="L1039" s="133">
        <v>20408</v>
      </c>
      <c r="M1039" s="134" t="s">
        <v>506</v>
      </c>
    </row>
    <row r="1040" spans="8:13" ht="13.5">
      <c r="H1040" s="131">
        <v>21</v>
      </c>
      <c r="I1040" s="132" t="s">
        <v>107</v>
      </c>
      <c r="J1040" s="133">
        <v>204</v>
      </c>
      <c r="K1040" s="132" t="s">
        <v>193</v>
      </c>
      <c r="L1040" s="133">
        <v>20409</v>
      </c>
      <c r="M1040" s="134" t="s">
        <v>507</v>
      </c>
    </row>
    <row r="1041" spans="8:13" ht="13.5">
      <c r="H1041" s="131">
        <v>21</v>
      </c>
      <c r="I1041" s="132" t="s">
        <v>107</v>
      </c>
      <c r="J1041" s="133">
        <v>204</v>
      </c>
      <c r="K1041" s="132" t="s">
        <v>193</v>
      </c>
      <c r="L1041" s="133">
        <v>20410</v>
      </c>
      <c r="M1041" s="134" t="s">
        <v>508</v>
      </c>
    </row>
    <row r="1042" spans="8:13" ht="13.5">
      <c r="H1042" s="131">
        <v>21</v>
      </c>
      <c r="I1042" s="132" t="s">
        <v>107</v>
      </c>
      <c r="J1042" s="133">
        <v>204</v>
      </c>
      <c r="K1042" s="132" t="s">
        <v>193</v>
      </c>
      <c r="L1042" s="133">
        <v>20411</v>
      </c>
      <c r="M1042" s="134" t="s">
        <v>509</v>
      </c>
    </row>
    <row r="1043" spans="8:13" ht="13.5">
      <c r="H1043" s="131">
        <v>21</v>
      </c>
      <c r="I1043" s="132" t="s">
        <v>107</v>
      </c>
      <c r="J1043" s="133">
        <v>204</v>
      </c>
      <c r="K1043" s="132" t="s">
        <v>193</v>
      </c>
      <c r="L1043" s="133">
        <v>20412</v>
      </c>
      <c r="M1043" s="134" t="s">
        <v>510</v>
      </c>
    </row>
    <row r="1044" spans="8:13" ht="13.5">
      <c r="H1044" s="131">
        <v>21</v>
      </c>
      <c r="I1044" s="132" t="s">
        <v>107</v>
      </c>
      <c r="J1044" s="133">
        <v>204</v>
      </c>
      <c r="K1044" s="132" t="s">
        <v>193</v>
      </c>
      <c r="L1044" s="133">
        <v>20413</v>
      </c>
      <c r="M1044" s="134" t="s">
        <v>511</v>
      </c>
    </row>
    <row r="1045" spans="8:13" ht="13.5">
      <c r="H1045" s="131">
        <v>21</v>
      </c>
      <c r="I1045" s="132" t="s">
        <v>107</v>
      </c>
      <c r="J1045" s="133">
        <v>204</v>
      </c>
      <c r="K1045" s="132" t="s">
        <v>193</v>
      </c>
      <c r="L1045" s="133">
        <v>20414</v>
      </c>
      <c r="M1045" s="134" t="s">
        <v>512</v>
      </c>
    </row>
    <row r="1046" spans="8:13" ht="13.5">
      <c r="H1046" s="131">
        <v>21</v>
      </c>
      <c r="I1046" s="132" t="s">
        <v>107</v>
      </c>
      <c r="J1046" s="133">
        <v>204</v>
      </c>
      <c r="K1046" s="132" t="s">
        <v>193</v>
      </c>
      <c r="L1046" s="133">
        <v>20415</v>
      </c>
      <c r="M1046" s="134" t="s">
        <v>513</v>
      </c>
    </row>
    <row r="1047" spans="8:13" ht="13.5">
      <c r="H1047" s="131">
        <v>21</v>
      </c>
      <c r="I1047" s="132" t="s">
        <v>107</v>
      </c>
      <c r="J1047" s="133">
        <v>204</v>
      </c>
      <c r="K1047" s="132" t="s">
        <v>193</v>
      </c>
      <c r="L1047" s="133">
        <v>20416</v>
      </c>
      <c r="M1047" s="134" t="s">
        <v>514</v>
      </c>
    </row>
    <row r="1048" spans="8:13" ht="13.5">
      <c r="H1048" s="131">
        <v>21</v>
      </c>
      <c r="I1048" s="132" t="s">
        <v>107</v>
      </c>
      <c r="J1048" s="133">
        <v>204</v>
      </c>
      <c r="K1048" s="132" t="s">
        <v>193</v>
      </c>
      <c r="L1048" s="133">
        <v>20417</v>
      </c>
      <c r="M1048" s="134" t="s">
        <v>515</v>
      </c>
    </row>
    <row r="1049" spans="8:13" ht="13.5">
      <c r="H1049" s="131">
        <v>21</v>
      </c>
      <c r="I1049" s="132" t="s">
        <v>107</v>
      </c>
      <c r="J1049" s="133">
        <v>204</v>
      </c>
      <c r="K1049" s="132" t="s">
        <v>193</v>
      </c>
      <c r="L1049" s="133">
        <v>20418</v>
      </c>
      <c r="M1049" s="134" t="s">
        <v>516</v>
      </c>
    </row>
    <row r="1050" spans="8:13" ht="13.5">
      <c r="H1050" s="131">
        <v>21</v>
      </c>
      <c r="I1050" s="132" t="s">
        <v>107</v>
      </c>
      <c r="J1050" s="133">
        <v>204</v>
      </c>
      <c r="K1050" s="132" t="s">
        <v>193</v>
      </c>
      <c r="L1050" s="133">
        <v>20419</v>
      </c>
      <c r="M1050" s="134" t="s">
        <v>517</v>
      </c>
    </row>
    <row r="1051" spans="8:13" ht="13.5">
      <c r="H1051" s="131">
        <v>21</v>
      </c>
      <c r="I1051" s="132" t="s">
        <v>107</v>
      </c>
      <c r="J1051" s="133">
        <v>204</v>
      </c>
      <c r="K1051" s="132" t="s">
        <v>193</v>
      </c>
      <c r="L1051" s="133">
        <v>20420</v>
      </c>
      <c r="M1051" s="134" t="s">
        <v>518</v>
      </c>
    </row>
    <row r="1052" spans="8:13" ht="13.5">
      <c r="H1052" s="131">
        <v>21</v>
      </c>
      <c r="I1052" s="132" t="s">
        <v>107</v>
      </c>
      <c r="J1052" s="133">
        <v>201</v>
      </c>
      <c r="K1052" s="132" t="s">
        <v>194</v>
      </c>
      <c r="L1052" s="133">
        <v>20101</v>
      </c>
      <c r="M1052" s="134" t="s">
        <v>898</v>
      </c>
    </row>
    <row r="1053" spans="8:13" ht="13.5">
      <c r="H1053" s="131">
        <v>21</v>
      </c>
      <c r="I1053" s="132" t="s">
        <v>107</v>
      </c>
      <c r="J1053" s="133">
        <v>201</v>
      </c>
      <c r="K1053" s="132" t="s">
        <v>194</v>
      </c>
      <c r="L1053" s="133">
        <v>20102</v>
      </c>
      <c r="M1053" s="134" t="s">
        <v>899</v>
      </c>
    </row>
    <row r="1054" spans="8:13" ht="13.5">
      <c r="H1054" s="131">
        <v>21</v>
      </c>
      <c r="I1054" s="132" t="s">
        <v>107</v>
      </c>
      <c r="J1054" s="133">
        <v>201</v>
      </c>
      <c r="K1054" s="132" t="s">
        <v>194</v>
      </c>
      <c r="L1054" s="133">
        <v>20103</v>
      </c>
      <c r="M1054" s="134" t="s">
        <v>900</v>
      </c>
    </row>
    <row r="1055" spans="8:13" ht="13.5">
      <c r="H1055" s="131">
        <v>21</v>
      </c>
      <c r="I1055" s="132" t="s">
        <v>107</v>
      </c>
      <c r="J1055" s="133">
        <v>202</v>
      </c>
      <c r="K1055" s="132" t="s">
        <v>195</v>
      </c>
      <c r="L1055" s="133">
        <v>20201</v>
      </c>
      <c r="M1055" s="134" t="s">
        <v>901</v>
      </c>
    </row>
    <row r="1056" spans="8:13" ht="13.5">
      <c r="H1056" s="131">
        <v>21</v>
      </c>
      <c r="I1056" s="132" t="s">
        <v>107</v>
      </c>
      <c r="J1056" s="133">
        <v>202</v>
      </c>
      <c r="K1056" s="132" t="s">
        <v>195</v>
      </c>
      <c r="L1056" s="133">
        <v>20202</v>
      </c>
      <c r="M1056" s="134" t="s">
        <v>902</v>
      </c>
    </row>
    <row r="1057" spans="8:13" ht="13.5">
      <c r="H1057" s="131">
        <v>21</v>
      </c>
      <c r="I1057" s="132" t="s">
        <v>107</v>
      </c>
      <c r="J1057" s="133">
        <v>202</v>
      </c>
      <c r="K1057" s="132" t="s">
        <v>195</v>
      </c>
      <c r="L1057" s="133">
        <v>20203</v>
      </c>
      <c r="M1057" s="134" t="s">
        <v>903</v>
      </c>
    </row>
    <row r="1058" spans="8:13" ht="13.5">
      <c r="H1058" s="131">
        <v>21</v>
      </c>
      <c r="I1058" s="132" t="s">
        <v>107</v>
      </c>
      <c r="J1058" s="133">
        <v>202</v>
      </c>
      <c r="K1058" s="132" t="s">
        <v>195</v>
      </c>
      <c r="L1058" s="135">
        <v>20204</v>
      </c>
      <c r="M1058" s="136" t="s">
        <v>2144</v>
      </c>
    </row>
    <row r="1059" spans="8:13" ht="13.5">
      <c r="H1059" s="131">
        <v>21</v>
      </c>
      <c r="I1059" s="132" t="s">
        <v>107</v>
      </c>
      <c r="J1059" s="133">
        <v>202</v>
      </c>
      <c r="K1059" s="132" t="s">
        <v>195</v>
      </c>
      <c r="L1059" s="133">
        <v>20205</v>
      </c>
      <c r="M1059" s="134" t="s">
        <v>904</v>
      </c>
    </row>
    <row r="1060" spans="8:13" ht="13.5">
      <c r="H1060" s="131">
        <v>21</v>
      </c>
      <c r="I1060" s="132" t="s">
        <v>107</v>
      </c>
      <c r="J1060" s="133">
        <v>202</v>
      </c>
      <c r="K1060" s="132" t="s">
        <v>195</v>
      </c>
      <c r="L1060" s="133">
        <v>20206</v>
      </c>
      <c r="M1060" s="134" t="s">
        <v>905</v>
      </c>
    </row>
    <row r="1061" spans="8:13" ht="13.5">
      <c r="H1061" s="131">
        <v>21</v>
      </c>
      <c r="I1061" s="132" t="s">
        <v>107</v>
      </c>
      <c r="J1061" s="133">
        <v>202</v>
      </c>
      <c r="K1061" s="132" t="s">
        <v>195</v>
      </c>
      <c r="L1061" s="133">
        <v>20207</v>
      </c>
      <c r="M1061" s="134" t="s">
        <v>906</v>
      </c>
    </row>
    <row r="1062" spans="8:13" ht="13.5">
      <c r="H1062" s="131">
        <v>21</v>
      </c>
      <c r="I1062" s="132" t="s">
        <v>107</v>
      </c>
      <c r="J1062" s="133">
        <v>202</v>
      </c>
      <c r="K1062" s="132" t="s">
        <v>195</v>
      </c>
      <c r="L1062" s="133">
        <v>20208</v>
      </c>
      <c r="M1062" s="134" t="s">
        <v>907</v>
      </c>
    </row>
    <row r="1063" spans="8:13" ht="13.5">
      <c r="H1063" s="131">
        <v>21</v>
      </c>
      <c r="I1063" s="132" t="s">
        <v>107</v>
      </c>
      <c r="J1063" s="133">
        <v>202</v>
      </c>
      <c r="K1063" s="132" t="s">
        <v>195</v>
      </c>
      <c r="L1063" s="133">
        <v>20209</v>
      </c>
      <c r="M1063" s="134" t="s">
        <v>908</v>
      </c>
    </row>
    <row r="1064" spans="8:13" ht="13.5">
      <c r="H1064" s="131">
        <v>21</v>
      </c>
      <c r="I1064" s="132" t="s">
        <v>107</v>
      </c>
      <c r="J1064" s="133">
        <v>202</v>
      </c>
      <c r="K1064" s="132" t="s">
        <v>195</v>
      </c>
      <c r="L1064" s="133">
        <v>20210</v>
      </c>
      <c r="M1064" s="134" t="s">
        <v>909</v>
      </c>
    </row>
    <row r="1065" spans="8:13" ht="13.5">
      <c r="H1065" s="131">
        <v>21</v>
      </c>
      <c r="I1065" s="132" t="s">
        <v>107</v>
      </c>
      <c r="J1065" s="133">
        <v>202</v>
      </c>
      <c r="K1065" s="132" t="s">
        <v>195</v>
      </c>
      <c r="L1065" s="133">
        <v>20211</v>
      </c>
      <c r="M1065" s="134" t="s">
        <v>910</v>
      </c>
    </row>
    <row r="1066" spans="8:13" ht="13.5">
      <c r="H1066" s="131">
        <v>21</v>
      </c>
      <c r="I1066" s="132" t="s">
        <v>107</v>
      </c>
      <c r="J1066" s="133">
        <v>202</v>
      </c>
      <c r="K1066" s="132" t="s">
        <v>195</v>
      </c>
      <c r="L1066" s="133">
        <v>20212</v>
      </c>
      <c r="M1066" s="134" t="s">
        <v>911</v>
      </c>
    </row>
    <row r="1067" spans="8:13" ht="13.5">
      <c r="H1067" s="131">
        <v>21</v>
      </c>
      <c r="I1067" s="132" t="s">
        <v>107</v>
      </c>
      <c r="J1067" s="133">
        <v>202</v>
      </c>
      <c r="K1067" s="132" t="s">
        <v>195</v>
      </c>
      <c r="L1067" s="133">
        <v>20213</v>
      </c>
      <c r="M1067" s="134" t="s">
        <v>912</v>
      </c>
    </row>
    <row r="1068" spans="8:13" ht="13.5">
      <c r="H1068" s="131">
        <v>21</v>
      </c>
      <c r="I1068" s="132" t="s">
        <v>107</v>
      </c>
      <c r="J1068" s="133">
        <v>202</v>
      </c>
      <c r="K1068" s="132" t="s">
        <v>195</v>
      </c>
      <c r="L1068" s="133">
        <v>20214</v>
      </c>
      <c r="M1068" s="134" t="s">
        <v>913</v>
      </c>
    </row>
    <row r="1069" spans="8:13" ht="13.5">
      <c r="H1069" s="131">
        <v>21</v>
      </c>
      <c r="I1069" s="132" t="s">
        <v>107</v>
      </c>
      <c r="J1069" s="133">
        <v>202</v>
      </c>
      <c r="K1069" s="132" t="s">
        <v>195</v>
      </c>
      <c r="L1069" s="133">
        <v>20215</v>
      </c>
      <c r="M1069" s="134" t="s">
        <v>914</v>
      </c>
    </row>
    <row r="1070" spans="8:13" ht="13.5">
      <c r="H1070" s="131">
        <v>21</v>
      </c>
      <c r="I1070" s="132" t="s">
        <v>107</v>
      </c>
      <c r="J1070" s="133">
        <v>202</v>
      </c>
      <c r="K1070" s="132" t="s">
        <v>195</v>
      </c>
      <c r="L1070" s="133">
        <v>20216</v>
      </c>
      <c r="M1070" s="134" t="s">
        <v>915</v>
      </c>
    </row>
    <row r="1071" spans="8:13" ht="13.5">
      <c r="H1071" s="131">
        <v>21</v>
      </c>
      <c r="I1071" s="132" t="s">
        <v>107</v>
      </c>
      <c r="J1071" s="133">
        <v>202</v>
      </c>
      <c r="K1071" s="132" t="s">
        <v>195</v>
      </c>
      <c r="L1071" s="133">
        <v>20217</v>
      </c>
      <c r="M1071" s="134" t="s">
        <v>916</v>
      </c>
    </row>
    <row r="1072" spans="8:13" ht="13.5">
      <c r="H1072" s="131">
        <v>21</v>
      </c>
      <c r="I1072" s="132" t="s">
        <v>107</v>
      </c>
      <c r="J1072" s="133">
        <v>202</v>
      </c>
      <c r="K1072" s="132" t="s">
        <v>195</v>
      </c>
      <c r="L1072" s="133">
        <v>20218</v>
      </c>
      <c r="M1072" s="134" t="s">
        <v>917</v>
      </c>
    </row>
    <row r="1073" spans="8:13" ht="13.5">
      <c r="H1073" s="131">
        <v>21</v>
      </c>
      <c r="I1073" s="132" t="s">
        <v>107</v>
      </c>
      <c r="J1073" s="133">
        <v>202</v>
      </c>
      <c r="K1073" s="132" t="s">
        <v>195</v>
      </c>
      <c r="L1073" s="133">
        <v>20219</v>
      </c>
      <c r="M1073" s="134" t="s">
        <v>918</v>
      </c>
    </row>
    <row r="1074" spans="8:13" ht="13.5">
      <c r="H1074" s="131">
        <v>21</v>
      </c>
      <c r="I1074" s="132" t="s">
        <v>107</v>
      </c>
      <c r="J1074" s="133">
        <v>202</v>
      </c>
      <c r="K1074" s="132" t="s">
        <v>195</v>
      </c>
      <c r="L1074" s="133">
        <v>20220</v>
      </c>
      <c r="M1074" s="134" t="s">
        <v>919</v>
      </c>
    </row>
    <row r="1075" spans="8:13" ht="13.5">
      <c r="H1075" s="131">
        <v>21</v>
      </c>
      <c r="I1075" s="132" t="s">
        <v>107</v>
      </c>
      <c r="J1075" s="133">
        <v>202</v>
      </c>
      <c r="K1075" s="132" t="s">
        <v>195</v>
      </c>
      <c r="L1075" s="133">
        <v>20221</v>
      </c>
      <c r="M1075" s="134" t="s">
        <v>920</v>
      </c>
    </row>
    <row r="1076" spans="8:13" ht="13.5">
      <c r="H1076" s="131">
        <v>21</v>
      </c>
      <c r="I1076" s="132" t="s">
        <v>107</v>
      </c>
      <c r="J1076" s="133">
        <v>207</v>
      </c>
      <c r="K1076" s="132" t="s">
        <v>196</v>
      </c>
      <c r="L1076" s="133">
        <v>20701</v>
      </c>
      <c r="M1076" s="134" t="s">
        <v>1674</v>
      </c>
    </row>
    <row r="1077" spans="8:13" ht="13.5">
      <c r="H1077" s="131">
        <v>21</v>
      </c>
      <c r="I1077" s="132" t="s">
        <v>107</v>
      </c>
      <c r="J1077" s="133">
        <v>207</v>
      </c>
      <c r="K1077" s="132" t="s">
        <v>196</v>
      </c>
      <c r="L1077" s="133">
        <v>20702</v>
      </c>
      <c r="M1077" s="134" t="s">
        <v>1675</v>
      </c>
    </row>
    <row r="1078" spans="8:13" ht="13.5">
      <c r="H1078" s="131">
        <v>21</v>
      </c>
      <c r="I1078" s="132" t="s">
        <v>107</v>
      </c>
      <c r="J1078" s="133">
        <v>207</v>
      </c>
      <c r="K1078" s="132" t="s">
        <v>196</v>
      </c>
      <c r="L1078" s="133">
        <v>20703</v>
      </c>
      <c r="M1078" s="134" t="s">
        <v>1676</v>
      </c>
    </row>
    <row r="1079" spans="8:13" ht="13.5">
      <c r="H1079" s="131">
        <v>21</v>
      </c>
      <c r="I1079" s="132" t="s">
        <v>107</v>
      </c>
      <c r="J1079" s="133">
        <v>207</v>
      </c>
      <c r="K1079" s="132" t="s">
        <v>196</v>
      </c>
      <c r="L1079" s="133">
        <v>20704</v>
      </c>
      <c r="M1079" s="134" t="s">
        <v>1677</v>
      </c>
    </row>
    <row r="1080" spans="8:13" ht="13.5">
      <c r="H1080" s="131">
        <v>21</v>
      </c>
      <c r="I1080" s="132" t="s">
        <v>107</v>
      </c>
      <c r="J1080" s="133">
        <v>207</v>
      </c>
      <c r="K1080" s="132" t="s">
        <v>196</v>
      </c>
      <c r="L1080" s="133">
        <v>20705</v>
      </c>
      <c r="M1080" s="134" t="s">
        <v>1678</v>
      </c>
    </row>
    <row r="1081" spans="8:13" ht="13.5">
      <c r="H1081" s="131">
        <v>35</v>
      </c>
      <c r="I1081" s="132" t="s">
        <v>2054</v>
      </c>
      <c r="J1081" s="133">
        <v>310</v>
      </c>
      <c r="K1081" s="132" t="s">
        <v>233</v>
      </c>
      <c r="L1081" s="133">
        <v>31001</v>
      </c>
      <c r="M1081" s="134" t="s">
        <v>1196</v>
      </c>
    </row>
    <row r="1082" spans="8:13" ht="13.5">
      <c r="H1082" s="131">
        <v>35</v>
      </c>
      <c r="I1082" s="132" t="s">
        <v>2054</v>
      </c>
      <c r="J1082" s="133">
        <v>310</v>
      </c>
      <c r="K1082" s="132" t="s">
        <v>233</v>
      </c>
      <c r="L1082" s="133">
        <v>31002</v>
      </c>
      <c r="M1082" s="134" t="s">
        <v>1277</v>
      </c>
    </row>
    <row r="1083" spans="8:13" ht="13.5">
      <c r="H1083" s="131">
        <v>35</v>
      </c>
      <c r="I1083" s="132" t="s">
        <v>2054</v>
      </c>
      <c r="J1083" s="133">
        <v>310</v>
      </c>
      <c r="K1083" s="132" t="s">
        <v>233</v>
      </c>
      <c r="L1083" s="133">
        <v>31003</v>
      </c>
      <c r="M1083" s="134" t="s">
        <v>1278</v>
      </c>
    </row>
    <row r="1084" spans="8:13" ht="13.5">
      <c r="H1084" s="131">
        <v>35</v>
      </c>
      <c r="I1084" s="132" t="s">
        <v>2054</v>
      </c>
      <c r="J1084" s="133">
        <v>310</v>
      </c>
      <c r="K1084" s="132" t="s">
        <v>233</v>
      </c>
      <c r="L1084" s="133">
        <v>31004</v>
      </c>
      <c r="M1084" s="134" t="s">
        <v>1279</v>
      </c>
    </row>
    <row r="1085" spans="8:13" ht="13.5">
      <c r="H1085" s="131">
        <v>35</v>
      </c>
      <c r="I1085" s="132" t="s">
        <v>2054</v>
      </c>
      <c r="J1085" s="133">
        <v>310</v>
      </c>
      <c r="K1085" s="132" t="s">
        <v>233</v>
      </c>
      <c r="L1085" s="133">
        <v>31005</v>
      </c>
      <c r="M1085" s="134" t="s">
        <v>1280</v>
      </c>
    </row>
    <row r="1086" spans="8:13" ht="13.5">
      <c r="H1086" s="131">
        <v>35</v>
      </c>
      <c r="I1086" s="132" t="s">
        <v>2054</v>
      </c>
      <c r="J1086" s="133">
        <v>310</v>
      </c>
      <c r="K1086" s="132" t="s">
        <v>233</v>
      </c>
      <c r="L1086" s="133">
        <v>31006</v>
      </c>
      <c r="M1086" s="134" t="s">
        <v>1281</v>
      </c>
    </row>
    <row r="1087" spans="8:13" ht="13.5">
      <c r="H1087" s="131">
        <v>35</v>
      </c>
      <c r="I1087" s="132" t="s">
        <v>2054</v>
      </c>
      <c r="J1087" s="133">
        <v>310</v>
      </c>
      <c r="K1087" s="132" t="s">
        <v>233</v>
      </c>
      <c r="L1087" s="133">
        <v>31007</v>
      </c>
      <c r="M1087" s="134" t="s">
        <v>1282</v>
      </c>
    </row>
    <row r="1088" spans="8:13" ht="13.5">
      <c r="H1088" s="131">
        <v>35</v>
      </c>
      <c r="I1088" s="132" t="s">
        <v>2054</v>
      </c>
      <c r="J1088" s="133">
        <v>310</v>
      </c>
      <c r="K1088" s="132" t="s">
        <v>233</v>
      </c>
      <c r="L1088" s="133">
        <v>31008</v>
      </c>
      <c r="M1088" s="134" t="s">
        <v>1283</v>
      </c>
    </row>
    <row r="1089" spans="8:13" ht="13.5">
      <c r="H1089" s="131">
        <v>35</v>
      </c>
      <c r="I1089" s="132" t="s">
        <v>2054</v>
      </c>
      <c r="J1089" s="133">
        <v>310</v>
      </c>
      <c r="K1089" s="132" t="s">
        <v>233</v>
      </c>
      <c r="L1089" s="133">
        <v>31009</v>
      </c>
      <c r="M1089" s="134" t="s">
        <v>1284</v>
      </c>
    </row>
    <row r="1090" spans="8:13" ht="13.5">
      <c r="H1090" s="131">
        <v>35</v>
      </c>
      <c r="I1090" s="132" t="s">
        <v>2054</v>
      </c>
      <c r="J1090" s="133">
        <v>310</v>
      </c>
      <c r="K1090" s="132" t="s">
        <v>233</v>
      </c>
      <c r="L1090" s="133">
        <v>31010</v>
      </c>
      <c r="M1090" s="134" t="s">
        <v>1285</v>
      </c>
    </row>
    <row r="1091" spans="8:13" ht="13.5">
      <c r="H1091" s="131">
        <v>35</v>
      </c>
      <c r="I1091" s="132" t="s">
        <v>2054</v>
      </c>
      <c r="J1091" s="133">
        <v>310</v>
      </c>
      <c r="K1091" s="132" t="s">
        <v>233</v>
      </c>
      <c r="L1091" s="133">
        <v>31011</v>
      </c>
      <c r="M1091" s="134" t="s">
        <v>1286</v>
      </c>
    </row>
    <row r="1092" spans="8:13" ht="13.5">
      <c r="H1092" s="131">
        <v>35</v>
      </c>
      <c r="I1092" s="132" t="s">
        <v>2054</v>
      </c>
      <c r="J1092" s="133">
        <v>310</v>
      </c>
      <c r="K1092" s="132" t="s">
        <v>233</v>
      </c>
      <c r="L1092" s="133">
        <v>31012</v>
      </c>
      <c r="M1092" s="134" t="s">
        <v>1287</v>
      </c>
    </row>
    <row r="1093" spans="8:13" ht="13.5">
      <c r="H1093" s="131">
        <v>35</v>
      </c>
      <c r="I1093" s="132" t="s">
        <v>2054</v>
      </c>
      <c r="J1093" s="133">
        <v>310</v>
      </c>
      <c r="K1093" s="132" t="s">
        <v>233</v>
      </c>
      <c r="L1093" s="133">
        <v>31013</v>
      </c>
      <c r="M1093" s="134" t="s">
        <v>1288</v>
      </c>
    </row>
    <row r="1094" spans="8:13" ht="13.5">
      <c r="H1094" s="131">
        <v>35</v>
      </c>
      <c r="I1094" s="132" t="s">
        <v>2054</v>
      </c>
      <c r="J1094" s="133">
        <v>310</v>
      </c>
      <c r="K1094" s="132" t="s">
        <v>233</v>
      </c>
      <c r="L1094" s="133">
        <v>31014</v>
      </c>
      <c r="M1094" s="134" t="s">
        <v>1289</v>
      </c>
    </row>
    <row r="1095" spans="8:13" ht="13.5">
      <c r="H1095" s="131">
        <v>35</v>
      </c>
      <c r="I1095" s="132" t="s">
        <v>2054</v>
      </c>
      <c r="J1095" s="133">
        <v>310</v>
      </c>
      <c r="K1095" s="132" t="s">
        <v>233</v>
      </c>
      <c r="L1095" s="133">
        <v>31015</v>
      </c>
      <c r="M1095" s="134" t="s">
        <v>1290</v>
      </c>
    </row>
    <row r="1096" spans="8:13" ht="13.5">
      <c r="H1096" s="131">
        <v>35</v>
      </c>
      <c r="I1096" s="132" t="s">
        <v>2054</v>
      </c>
      <c r="J1096" s="133">
        <v>310</v>
      </c>
      <c r="K1096" s="132" t="s">
        <v>233</v>
      </c>
      <c r="L1096" s="133">
        <v>31016</v>
      </c>
      <c r="M1096" s="134" t="s">
        <v>1291</v>
      </c>
    </row>
    <row r="1097" spans="8:13" ht="13.5">
      <c r="H1097" s="131">
        <v>35</v>
      </c>
      <c r="I1097" s="132" t="s">
        <v>2054</v>
      </c>
      <c r="J1097" s="133">
        <v>316</v>
      </c>
      <c r="K1097" s="132" t="s">
        <v>234</v>
      </c>
      <c r="L1097" s="133">
        <v>31601</v>
      </c>
      <c r="M1097" s="134" t="s">
        <v>1398</v>
      </c>
    </row>
    <row r="1098" spans="8:13" ht="13.5">
      <c r="H1098" s="131">
        <v>35</v>
      </c>
      <c r="I1098" s="132" t="s">
        <v>2054</v>
      </c>
      <c r="J1098" s="133">
        <v>316</v>
      </c>
      <c r="K1098" s="132" t="s">
        <v>234</v>
      </c>
      <c r="L1098" s="133">
        <v>31602</v>
      </c>
      <c r="M1098" s="134" t="s">
        <v>1399</v>
      </c>
    </row>
    <row r="1099" spans="8:13" ht="13.5">
      <c r="H1099" s="131">
        <v>35</v>
      </c>
      <c r="I1099" s="132" t="s">
        <v>2054</v>
      </c>
      <c r="J1099" s="133">
        <v>316</v>
      </c>
      <c r="K1099" s="132" t="s">
        <v>234</v>
      </c>
      <c r="L1099" s="133">
        <v>31603</v>
      </c>
      <c r="M1099" s="134" t="s">
        <v>1400</v>
      </c>
    </row>
    <row r="1100" spans="8:13" ht="13.5">
      <c r="H1100" s="131">
        <v>35</v>
      </c>
      <c r="I1100" s="132" t="s">
        <v>2054</v>
      </c>
      <c r="J1100" s="133">
        <v>316</v>
      </c>
      <c r="K1100" s="132" t="s">
        <v>234</v>
      </c>
      <c r="L1100" s="133">
        <v>31604</v>
      </c>
      <c r="M1100" s="134" t="s">
        <v>1401</v>
      </c>
    </row>
    <row r="1101" spans="8:13" ht="13.5">
      <c r="H1101" s="131">
        <v>35</v>
      </c>
      <c r="I1101" s="132" t="s">
        <v>2054</v>
      </c>
      <c r="J1101" s="133">
        <v>316</v>
      </c>
      <c r="K1101" s="132" t="s">
        <v>234</v>
      </c>
      <c r="L1101" s="133">
        <v>31605</v>
      </c>
      <c r="M1101" s="134" t="s">
        <v>1402</v>
      </c>
    </row>
    <row r="1102" spans="8:13" ht="13.5">
      <c r="H1102" s="131">
        <v>35</v>
      </c>
      <c r="I1102" s="132" t="s">
        <v>2054</v>
      </c>
      <c r="J1102" s="133">
        <v>316</v>
      </c>
      <c r="K1102" s="132" t="s">
        <v>234</v>
      </c>
      <c r="L1102" s="133">
        <v>31606</v>
      </c>
      <c r="M1102" s="134" t="s">
        <v>1403</v>
      </c>
    </row>
    <row r="1103" spans="8:13" ht="13.5">
      <c r="H1103" s="131">
        <v>35</v>
      </c>
      <c r="I1103" s="132" t="s">
        <v>2054</v>
      </c>
      <c r="J1103" s="133">
        <v>316</v>
      </c>
      <c r="K1103" s="132" t="s">
        <v>234</v>
      </c>
      <c r="L1103" s="133">
        <v>31607</v>
      </c>
      <c r="M1103" s="134" t="s">
        <v>1404</v>
      </c>
    </row>
    <row r="1104" spans="8:13" ht="13.5">
      <c r="H1104" s="131">
        <v>35</v>
      </c>
      <c r="I1104" s="132" t="s">
        <v>2054</v>
      </c>
      <c r="J1104" s="133">
        <v>316</v>
      </c>
      <c r="K1104" s="132" t="s">
        <v>234</v>
      </c>
      <c r="L1104" s="133">
        <v>31608</v>
      </c>
      <c r="M1104" s="134" t="s">
        <v>1405</v>
      </c>
    </row>
    <row r="1105" spans="8:13" ht="13.5">
      <c r="H1105" s="131">
        <v>35</v>
      </c>
      <c r="I1105" s="132" t="s">
        <v>2054</v>
      </c>
      <c r="J1105" s="133">
        <v>316</v>
      </c>
      <c r="K1105" s="132" t="s">
        <v>234</v>
      </c>
      <c r="L1105" s="133">
        <v>31609</v>
      </c>
      <c r="M1105" s="134" t="s">
        <v>1406</v>
      </c>
    </row>
    <row r="1106" spans="8:13" ht="13.5">
      <c r="H1106" s="131">
        <v>35</v>
      </c>
      <c r="I1106" s="132" t="s">
        <v>2054</v>
      </c>
      <c r="J1106" s="133">
        <v>316</v>
      </c>
      <c r="K1106" s="132" t="s">
        <v>234</v>
      </c>
      <c r="L1106" s="133">
        <v>31610</v>
      </c>
      <c r="M1106" s="134" t="s">
        <v>1407</v>
      </c>
    </row>
    <row r="1107" spans="8:13" ht="13.5">
      <c r="H1107" s="131">
        <v>35</v>
      </c>
      <c r="I1107" s="132" t="s">
        <v>2054</v>
      </c>
      <c r="J1107" s="133">
        <v>316</v>
      </c>
      <c r="K1107" s="132" t="s">
        <v>234</v>
      </c>
      <c r="L1107" s="133">
        <v>31611</v>
      </c>
      <c r="M1107" s="134" t="s">
        <v>1408</v>
      </c>
    </row>
    <row r="1108" spans="8:13" ht="13.5">
      <c r="H1108" s="131">
        <v>35</v>
      </c>
      <c r="I1108" s="132" t="s">
        <v>2054</v>
      </c>
      <c r="J1108" s="133">
        <v>316</v>
      </c>
      <c r="K1108" s="132" t="s">
        <v>234</v>
      </c>
      <c r="L1108" s="133">
        <v>31612</v>
      </c>
      <c r="M1108" s="134" t="s">
        <v>1409</v>
      </c>
    </row>
    <row r="1109" spans="8:13" ht="13.5">
      <c r="H1109" s="131">
        <v>35</v>
      </c>
      <c r="I1109" s="132" t="s">
        <v>2054</v>
      </c>
      <c r="J1109" s="133">
        <v>316</v>
      </c>
      <c r="K1109" s="132" t="s">
        <v>234</v>
      </c>
      <c r="L1109" s="133">
        <v>31613</v>
      </c>
      <c r="M1109" s="134" t="s">
        <v>1410</v>
      </c>
    </row>
    <row r="1110" spans="8:13" ht="13.5">
      <c r="H1110" s="131">
        <v>35</v>
      </c>
      <c r="I1110" s="132" t="s">
        <v>2054</v>
      </c>
      <c r="J1110" s="133">
        <v>316</v>
      </c>
      <c r="K1110" s="132" t="s">
        <v>234</v>
      </c>
      <c r="L1110" s="133">
        <v>31614</v>
      </c>
      <c r="M1110" s="134" t="s">
        <v>1411</v>
      </c>
    </row>
    <row r="1111" spans="8:13" ht="13.5">
      <c r="H1111" s="131">
        <v>35</v>
      </c>
      <c r="I1111" s="132" t="s">
        <v>2054</v>
      </c>
      <c r="J1111" s="133">
        <v>316</v>
      </c>
      <c r="K1111" s="132" t="s">
        <v>234</v>
      </c>
      <c r="L1111" s="133">
        <v>31615</v>
      </c>
      <c r="M1111" s="134" t="s">
        <v>1412</v>
      </c>
    </row>
    <row r="1112" spans="8:13" ht="13.5">
      <c r="H1112" s="131">
        <v>35</v>
      </c>
      <c r="I1112" s="132" t="s">
        <v>2054</v>
      </c>
      <c r="J1112" s="133">
        <v>316</v>
      </c>
      <c r="K1112" s="132" t="s">
        <v>234</v>
      </c>
      <c r="L1112" s="133">
        <v>31616</v>
      </c>
      <c r="M1112" s="134" t="s">
        <v>1413</v>
      </c>
    </row>
    <row r="1113" spans="8:13" ht="13.5">
      <c r="H1113" s="131">
        <v>35</v>
      </c>
      <c r="I1113" s="132" t="s">
        <v>2054</v>
      </c>
      <c r="J1113" s="133">
        <v>316</v>
      </c>
      <c r="K1113" s="132" t="s">
        <v>234</v>
      </c>
      <c r="L1113" s="133">
        <v>31617</v>
      </c>
      <c r="M1113" s="134" t="s">
        <v>547</v>
      </c>
    </row>
    <row r="1114" spans="8:13" ht="13.5">
      <c r="H1114" s="131">
        <v>35</v>
      </c>
      <c r="I1114" s="132" t="s">
        <v>2054</v>
      </c>
      <c r="J1114" s="133">
        <v>316</v>
      </c>
      <c r="K1114" s="132" t="s">
        <v>234</v>
      </c>
      <c r="L1114" s="133">
        <v>31618</v>
      </c>
      <c r="M1114" s="134" t="s">
        <v>1414</v>
      </c>
    </row>
    <row r="1115" spans="8:13" ht="13.5">
      <c r="H1115" s="131">
        <v>35</v>
      </c>
      <c r="I1115" s="132" t="s">
        <v>2054</v>
      </c>
      <c r="J1115" s="133">
        <v>316</v>
      </c>
      <c r="K1115" s="132" t="s">
        <v>234</v>
      </c>
      <c r="L1115" s="133">
        <v>31619</v>
      </c>
      <c r="M1115" s="134" t="s">
        <v>1415</v>
      </c>
    </row>
    <row r="1116" spans="8:13" ht="13.5">
      <c r="H1116" s="131">
        <v>35</v>
      </c>
      <c r="I1116" s="132" t="s">
        <v>2054</v>
      </c>
      <c r="J1116" s="133">
        <v>316</v>
      </c>
      <c r="K1116" s="132" t="s">
        <v>234</v>
      </c>
      <c r="L1116" s="133">
        <v>31620</v>
      </c>
      <c r="M1116" s="134" t="s">
        <v>1416</v>
      </c>
    </row>
    <row r="1117" spans="8:13" ht="13.5">
      <c r="H1117" s="131">
        <v>35</v>
      </c>
      <c r="I1117" s="132" t="s">
        <v>2054</v>
      </c>
      <c r="J1117" s="133">
        <v>316</v>
      </c>
      <c r="K1117" s="132" t="s">
        <v>234</v>
      </c>
      <c r="L1117" s="133">
        <v>31621</v>
      </c>
      <c r="M1117" s="134" t="s">
        <v>1417</v>
      </c>
    </row>
    <row r="1118" spans="8:13" ht="13.5">
      <c r="H1118" s="131">
        <v>35</v>
      </c>
      <c r="I1118" s="132" t="s">
        <v>2054</v>
      </c>
      <c r="J1118" s="133">
        <v>316</v>
      </c>
      <c r="K1118" s="132" t="s">
        <v>234</v>
      </c>
      <c r="L1118" s="133">
        <v>31622</v>
      </c>
      <c r="M1118" s="134" t="s">
        <v>1418</v>
      </c>
    </row>
    <row r="1119" spans="8:13" ht="13.5">
      <c r="H1119" s="131">
        <v>35</v>
      </c>
      <c r="I1119" s="132" t="s">
        <v>2054</v>
      </c>
      <c r="J1119" s="133">
        <v>316</v>
      </c>
      <c r="K1119" s="132" t="s">
        <v>234</v>
      </c>
      <c r="L1119" s="133">
        <v>31623</v>
      </c>
      <c r="M1119" s="134" t="s">
        <v>1419</v>
      </c>
    </row>
    <row r="1120" spans="8:13" ht="13.5">
      <c r="H1120" s="131">
        <v>35</v>
      </c>
      <c r="I1120" s="132" t="s">
        <v>2054</v>
      </c>
      <c r="J1120" s="133">
        <v>316</v>
      </c>
      <c r="K1120" s="132" t="s">
        <v>234</v>
      </c>
      <c r="L1120" s="133">
        <v>31624</v>
      </c>
      <c r="M1120" s="134" t="s">
        <v>1420</v>
      </c>
    </row>
    <row r="1121" spans="8:13" ht="13.5">
      <c r="H1121" s="131">
        <v>35</v>
      </c>
      <c r="I1121" s="132" t="s">
        <v>2054</v>
      </c>
      <c r="J1121" s="133">
        <v>316</v>
      </c>
      <c r="K1121" s="132" t="s">
        <v>234</v>
      </c>
      <c r="L1121" s="133">
        <v>31625</v>
      </c>
      <c r="M1121" s="134" t="s">
        <v>1421</v>
      </c>
    </row>
    <row r="1122" spans="8:13" ht="13.5">
      <c r="H1122" s="131">
        <v>35</v>
      </c>
      <c r="I1122" s="132" t="s">
        <v>2054</v>
      </c>
      <c r="J1122" s="133">
        <v>316</v>
      </c>
      <c r="K1122" s="132" t="s">
        <v>234</v>
      </c>
      <c r="L1122" s="133">
        <v>31626</v>
      </c>
      <c r="M1122" s="134" t="s">
        <v>234</v>
      </c>
    </row>
    <row r="1123" spans="8:13" ht="13.5">
      <c r="H1123" s="131">
        <v>35</v>
      </c>
      <c r="I1123" s="132" t="s">
        <v>2054</v>
      </c>
      <c r="J1123" s="133">
        <v>316</v>
      </c>
      <c r="K1123" s="132" t="s">
        <v>234</v>
      </c>
      <c r="L1123" s="133">
        <v>31627</v>
      </c>
      <c r="M1123" s="134" t="s">
        <v>1422</v>
      </c>
    </row>
    <row r="1124" spans="8:13" ht="13.5">
      <c r="H1124" s="131">
        <v>35</v>
      </c>
      <c r="I1124" s="132" t="s">
        <v>2054</v>
      </c>
      <c r="J1124" s="133">
        <v>316</v>
      </c>
      <c r="K1124" s="132" t="s">
        <v>234</v>
      </c>
      <c r="L1124" s="133">
        <v>31628</v>
      </c>
      <c r="M1124" s="134" t="s">
        <v>1423</v>
      </c>
    </row>
    <row r="1125" spans="8:13" ht="13.5">
      <c r="H1125" s="131">
        <v>35</v>
      </c>
      <c r="I1125" s="132" t="s">
        <v>2054</v>
      </c>
      <c r="J1125" s="133">
        <v>316</v>
      </c>
      <c r="K1125" s="132" t="s">
        <v>234</v>
      </c>
      <c r="L1125" s="133">
        <v>31629</v>
      </c>
      <c r="M1125" s="134" t="s">
        <v>1424</v>
      </c>
    </row>
    <row r="1126" spans="8:13" ht="13.5">
      <c r="H1126" s="131">
        <v>35</v>
      </c>
      <c r="I1126" s="132" t="s">
        <v>2054</v>
      </c>
      <c r="J1126" s="133">
        <v>316</v>
      </c>
      <c r="K1126" s="132" t="s">
        <v>234</v>
      </c>
      <c r="L1126" s="133">
        <v>31630</v>
      </c>
      <c r="M1126" s="134" t="s">
        <v>1425</v>
      </c>
    </row>
    <row r="1127" spans="8:13" ht="13.5">
      <c r="H1127" s="131">
        <v>35</v>
      </c>
      <c r="I1127" s="132" t="s">
        <v>2054</v>
      </c>
      <c r="J1127" s="133">
        <v>316</v>
      </c>
      <c r="K1127" s="132" t="s">
        <v>234</v>
      </c>
      <c r="L1127" s="133">
        <v>31631</v>
      </c>
      <c r="M1127" s="134" t="s">
        <v>1426</v>
      </c>
    </row>
    <row r="1128" spans="8:13" ht="13.5">
      <c r="H1128" s="131">
        <v>35</v>
      </c>
      <c r="I1128" s="132" t="s">
        <v>2054</v>
      </c>
      <c r="J1128" s="133">
        <v>316</v>
      </c>
      <c r="K1128" s="132" t="s">
        <v>234</v>
      </c>
      <c r="L1128" s="133">
        <v>31632</v>
      </c>
      <c r="M1128" s="134" t="s">
        <v>1427</v>
      </c>
    </row>
    <row r="1129" spans="8:13" ht="13.5">
      <c r="H1129" s="137">
        <v>35</v>
      </c>
      <c r="I1129" s="138" t="s">
        <v>2054</v>
      </c>
      <c r="J1129" s="135">
        <v>316</v>
      </c>
      <c r="K1129" s="138" t="s">
        <v>234</v>
      </c>
      <c r="L1129" s="135">
        <v>31723</v>
      </c>
      <c r="M1129" s="136" t="s">
        <v>1484</v>
      </c>
    </row>
    <row r="1130" spans="8:13" ht="13.5">
      <c r="H1130" s="131">
        <v>35</v>
      </c>
      <c r="I1130" s="132" t="s">
        <v>2054</v>
      </c>
      <c r="J1130" s="133">
        <v>316</v>
      </c>
      <c r="K1130" s="132" t="s">
        <v>234</v>
      </c>
      <c r="L1130" s="133">
        <v>31633</v>
      </c>
      <c r="M1130" s="134" t="s">
        <v>1428</v>
      </c>
    </row>
    <row r="1131" spans="8:13" ht="13.5">
      <c r="H1131" s="131">
        <v>35</v>
      </c>
      <c r="I1131" s="132" t="s">
        <v>2054</v>
      </c>
      <c r="J1131" s="133">
        <v>316</v>
      </c>
      <c r="K1131" s="132" t="s">
        <v>234</v>
      </c>
      <c r="L1131" s="133">
        <v>31634</v>
      </c>
      <c r="M1131" s="134" t="s">
        <v>1429</v>
      </c>
    </row>
    <row r="1132" spans="8:13" ht="13.5">
      <c r="H1132" s="131">
        <v>35</v>
      </c>
      <c r="I1132" s="132" t="s">
        <v>2054</v>
      </c>
      <c r="J1132" s="133">
        <v>316</v>
      </c>
      <c r="K1132" s="132" t="s">
        <v>234</v>
      </c>
      <c r="L1132" s="133">
        <v>31635</v>
      </c>
      <c r="M1132" s="134" t="s">
        <v>1430</v>
      </c>
    </row>
    <row r="1133" spans="8:13" ht="13.5">
      <c r="H1133" s="131">
        <v>35</v>
      </c>
      <c r="I1133" s="132" t="s">
        <v>2054</v>
      </c>
      <c r="J1133" s="133">
        <v>316</v>
      </c>
      <c r="K1133" s="132" t="s">
        <v>234</v>
      </c>
      <c r="L1133" s="133">
        <v>31636</v>
      </c>
      <c r="M1133" s="134" t="s">
        <v>1431</v>
      </c>
    </row>
    <row r="1134" spans="8:13" ht="13.5">
      <c r="H1134" s="131">
        <v>35</v>
      </c>
      <c r="I1134" s="132" t="s">
        <v>2054</v>
      </c>
      <c r="J1134" s="133">
        <v>316</v>
      </c>
      <c r="K1134" s="132" t="s">
        <v>234</v>
      </c>
      <c r="L1134" s="133">
        <v>31637</v>
      </c>
      <c r="M1134" s="134" t="s">
        <v>1432</v>
      </c>
    </row>
    <row r="1135" spans="8:13" ht="13.5">
      <c r="H1135" s="131">
        <v>35</v>
      </c>
      <c r="I1135" s="132" t="s">
        <v>2054</v>
      </c>
      <c r="J1135" s="133">
        <v>316</v>
      </c>
      <c r="K1135" s="132" t="s">
        <v>234</v>
      </c>
      <c r="L1135" s="133">
        <v>31638</v>
      </c>
      <c r="M1135" s="134" t="s">
        <v>1433</v>
      </c>
    </row>
    <row r="1136" spans="8:13" ht="13.5">
      <c r="H1136" s="131">
        <v>35</v>
      </c>
      <c r="I1136" s="132" t="s">
        <v>2054</v>
      </c>
      <c r="J1136" s="133">
        <v>316</v>
      </c>
      <c r="K1136" s="132" t="s">
        <v>234</v>
      </c>
      <c r="L1136" s="133">
        <v>31639</v>
      </c>
      <c r="M1136" s="134" t="s">
        <v>1434</v>
      </c>
    </row>
    <row r="1137" spans="8:13" ht="13.5">
      <c r="H1137" s="131">
        <v>35</v>
      </c>
      <c r="I1137" s="132" t="s">
        <v>2054</v>
      </c>
      <c r="J1137" s="133">
        <v>316</v>
      </c>
      <c r="K1137" s="132" t="s">
        <v>234</v>
      </c>
      <c r="L1137" s="133">
        <v>31640</v>
      </c>
      <c r="M1137" s="134" t="s">
        <v>1435</v>
      </c>
    </row>
    <row r="1138" spans="8:13" ht="13.5">
      <c r="H1138" s="131">
        <v>35</v>
      </c>
      <c r="I1138" s="132" t="s">
        <v>2054</v>
      </c>
      <c r="J1138" s="133">
        <v>316</v>
      </c>
      <c r="K1138" s="132" t="s">
        <v>234</v>
      </c>
      <c r="L1138" s="133">
        <v>31641</v>
      </c>
      <c r="M1138" s="134" t="s">
        <v>1436</v>
      </c>
    </row>
    <row r="1139" spans="8:13" ht="13.5">
      <c r="H1139" s="131">
        <v>35</v>
      </c>
      <c r="I1139" s="132" t="s">
        <v>2054</v>
      </c>
      <c r="J1139" s="133">
        <v>316</v>
      </c>
      <c r="K1139" s="132" t="s">
        <v>234</v>
      </c>
      <c r="L1139" s="133">
        <v>31642</v>
      </c>
      <c r="M1139" s="134" t="s">
        <v>1437</v>
      </c>
    </row>
    <row r="1140" spans="8:13" ht="13.5">
      <c r="H1140" s="131">
        <v>35</v>
      </c>
      <c r="I1140" s="132" t="s">
        <v>2054</v>
      </c>
      <c r="J1140" s="133">
        <v>316</v>
      </c>
      <c r="K1140" s="132" t="s">
        <v>234</v>
      </c>
      <c r="L1140" s="133">
        <v>31643</v>
      </c>
      <c r="M1140" s="134" t="s">
        <v>1438</v>
      </c>
    </row>
    <row r="1141" spans="8:13" ht="13.5">
      <c r="H1141" s="131">
        <v>35</v>
      </c>
      <c r="I1141" s="132" t="s">
        <v>2054</v>
      </c>
      <c r="J1141" s="133">
        <v>316</v>
      </c>
      <c r="K1141" s="132" t="s">
        <v>234</v>
      </c>
      <c r="L1141" s="133">
        <v>31644</v>
      </c>
      <c r="M1141" s="134" t="s">
        <v>1439</v>
      </c>
    </row>
    <row r="1142" spans="8:13" ht="13.5">
      <c r="H1142" s="131">
        <v>35</v>
      </c>
      <c r="I1142" s="132" t="s">
        <v>2054</v>
      </c>
      <c r="J1142" s="133">
        <v>316</v>
      </c>
      <c r="K1142" s="132" t="s">
        <v>234</v>
      </c>
      <c r="L1142" s="133">
        <v>31645</v>
      </c>
      <c r="M1142" s="134" t="s">
        <v>1440</v>
      </c>
    </row>
    <row r="1143" spans="8:13" ht="13.5">
      <c r="H1143" s="131">
        <v>35</v>
      </c>
      <c r="I1143" s="132" t="s">
        <v>2054</v>
      </c>
      <c r="J1143" s="133">
        <v>316</v>
      </c>
      <c r="K1143" s="132" t="s">
        <v>234</v>
      </c>
      <c r="L1143" s="133">
        <v>31646</v>
      </c>
      <c r="M1143" s="134" t="s">
        <v>1441</v>
      </c>
    </row>
    <row r="1144" spans="8:13" ht="13.5">
      <c r="H1144" s="131">
        <v>35</v>
      </c>
      <c r="I1144" s="132" t="s">
        <v>2054</v>
      </c>
      <c r="J1144" s="133">
        <v>316</v>
      </c>
      <c r="K1144" s="132" t="s">
        <v>234</v>
      </c>
      <c r="L1144" s="133">
        <v>31647</v>
      </c>
      <c r="M1144" s="134" t="s">
        <v>1194</v>
      </c>
    </row>
    <row r="1145" spans="8:13" ht="13.5">
      <c r="H1145" s="131">
        <v>35</v>
      </c>
      <c r="I1145" s="132" t="s">
        <v>2054</v>
      </c>
      <c r="J1145" s="133">
        <v>321</v>
      </c>
      <c r="K1145" s="132" t="s">
        <v>236</v>
      </c>
      <c r="L1145" s="133">
        <v>32101</v>
      </c>
      <c r="M1145" s="134" t="s">
        <v>1969</v>
      </c>
    </row>
    <row r="1146" spans="8:13" ht="13.5">
      <c r="H1146" s="131">
        <v>35</v>
      </c>
      <c r="I1146" s="132" t="s">
        <v>2054</v>
      </c>
      <c r="J1146" s="133">
        <v>321</v>
      </c>
      <c r="K1146" s="132" t="s">
        <v>236</v>
      </c>
      <c r="L1146" s="133">
        <v>32102</v>
      </c>
      <c r="M1146" s="134" t="s">
        <v>1970</v>
      </c>
    </row>
    <row r="1147" spans="8:13" ht="13.5">
      <c r="H1147" s="131">
        <v>35</v>
      </c>
      <c r="I1147" s="132" t="s">
        <v>2054</v>
      </c>
      <c r="J1147" s="133">
        <v>321</v>
      </c>
      <c r="K1147" s="132" t="s">
        <v>236</v>
      </c>
      <c r="L1147" s="133">
        <v>32103</v>
      </c>
      <c r="M1147" s="134" t="s">
        <v>1971</v>
      </c>
    </row>
    <row r="1148" spans="8:13" ht="13.5">
      <c r="H1148" s="131">
        <v>35</v>
      </c>
      <c r="I1148" s="132" t="s">
        <v>2054</v>
      </c>
      <c r="J1148" s="133">
        <v>321</v>
      </c>
      <c r="K1148" s="132" t="s">
        <v>236</v>
      </c>
      <c r="L1148" s="133">
        <v>32104</v>
      </c>
      <c r="M1148" s="134" t="s">
        <v>1972</v>
      </c>
    </row>
    <row r="1149" spans="8:13" ht="13.5">
      <c r="H1149" s="131">
        <v>35</v>
      </c>
      <c r="I1149" s="132" t="s">
        <v>2054</v>
      </c>
      <c r="J1149" s="133">
        <v>321</v>
      </c>
      <c r="K1149" s="132" t="s">
        <v>236</v>
      </c>
      <c r="L1149" s="133">
        <v>32105</v>
      </c>
      <c r="M1149" s="134" t="s">
        <v>1973</v>
      </c>
    </row>
    <row r="1150" spans="8:13" ht="13.5">
      <c r="H1150" s="131">
        <v>35</v>
      </c>
      <c r="I1150" s="132" t="s">
        <v>2054</v>
      </c>
      <c r="J1150" s="133">
        <v>321</v>
      </c>
      <c r="K1150" s="132" t="s">
        <v>236</v>
      </c>
      <c r="L1150" s="133">
        <v>32106</v>
      </c>
      <c r="M1150" s="134" t="s">
        <v>1974</v>
      </c>
    </row>
    <row r="1151" spans="8:13" ht="13.5">
      <c r="H1151" s="131">
        <v>35</v>
      </c>
      <c r="I1151" s="132" t="s">
        <v>2054</v>
      </c>
      <c r="J1151" s="133">
        <v>321</v>
      </c>
      <c r="K1151" s="132" t="s">
        <v>236</v>
      </c>
      <c r="L1151" s="133">
        <v>32107</v>
      </c>
      <c r="M1151" s="134" t="s">
        <v>1975</v>
      </c>
    </row>
    <row r="1152" spans="8:13" ht="13.5">
      <c r="H1152" s="131">
        <v>35</v>
      </c>
      <c r="I1152" s="132" t="s">
        <v>2054</v>
      </c>
      <c r="J1152" s="133">
        <v>321</v>
      </c>
      <c r="K1152" s="132" t="s">
        <v>236</v>
      </c>
      <c r="L1152" s="133">
        <v>32108</v>
      </c>
      <c r="M1152" s="134" t="s">
        <v>1976</v>
      </c>
    </row>
    <row r="1153" spans="8:13" ht="13.5">
      <c r="H1153" s="131">
        <v>35</v>
      </c>
      <c r="I1153" s="132" t="s">
        <v>2054</v>
      </c>
      <c r="J1153" s="133">
        <v>321</v>
      </c>
      <c r="K1153" s="132" t="s">
        <v>236</v>
      </c>
      <c r="L1153" s="133">
        <v>32109</v>
      </c>
      <c r="M1153" s="134" t="s">
        <v>17</v>
      </c>
    </row>
    <row r="1154" spans="8:13" ht="13.5">
      <c r="H1154" s="131">
        <v>35</v>
      </c>
      <c r="I1154" s="132" t="s">
        <v>2054</v>
      </c>
      <c r="J1154" s="133">
        <v>321</v>
      </c>
      <c r="K1154" s="132" t="s">
        <v>236</v>
      </c>
      <c r="L1154" s="133">
        <v>32110</v>
      </c>
      <c r="M1154" s="134" t="s">
        <v>1947</v>
      </c>
    </row>
    <row r="1155" spans="8:13" ht="13.5">
      <c r="H1155" s="131">
        <v>35</v>
      </c>
      <c r="I1155" s="132" t="s">
        <v>2054</v>
      </c>
      <c r="J1155" s="133">
        <v>321</v>
      </c>
      <c r="K1155" s="132" t="s">
        <v>236</v>
      </c>
      <c r="L1155" s="133">
        <v>32111</v>
      </c>
      <c r="M1155" s="134" t="s">
        <v>1183</v>
      </c>
    </row>
    <row r="1156" spans="8:13" ht="13.5">
      <c r="H1156" s="131">
        <v>35</v>
      </c>
      <c r="I1156" s="132" t="s">
        <v>2054</v>
      </c>
      <c r="J1156" s="133">
        <v>321</v>
      </c>
      <c r="K1156" s="132" t="s">
        <v>236</v>
      </c>
      <c r="L1156" s="133">
        <v>32112</v>
      </c>
      <c r="M1156" s="134" t="s">
        <v>1977</v>
      </c>
    </row>
    <row r="1157" spans="8:13" ht="13.5">
      <c r="H1157" s="131">
        <v>35</v>
      </c>
      <c r="I1157" s="132" t="s">
        <v>2054</v>
      </c>
      <c r="J1157" s="133">
        <v>321</v>
      </c>
      <c r="K1157" s="132" t="s">
        <v>236</v>
      </c>
      <c r="L1157" s="133">
        <v>32113</v>
      </c>
      <c r="M1157" s="134" t="s">
        <v>1978</v>
      </c>
    </row>
    <row r="1158" spans="8:13" ht="13.5">
      <c r="H1158" s="131">
        <v>35</v>
      </c>
      <c r="I1158" s="132" t="s">
        <v>2054</v>
      </c>
      <c r="J1158" s="133">
        <v>321</v>
      </c>
      <c r="K1158" s="132" t="s">
        <v>236</v>
      </c>
      <c r="L1158" s="133">
        <v>32114</v>
      </c>
      <c r="M1158" s="134" t="s">
        <v>1979</v>
      </c>
    </row>
    <row r="1159" spans="8:13" ht="13.5">
      <c r="H1159" s="131">
        <v>35</v>
      </c>
      <c r="I1159" s="132" t="s">
        <v>2054</v>
      </c>
      <c r="J1159" s="133">
        <v>321</v>
      </c>
      <c r="K1159" s="132" t="s">
        <v>236</v>
      </c>
      <c r="L1159" s="133">
        <v>32115</v>
      </c>
      <c r="M1159" s="134" t="s">
        <v>1980</v>
      </c>
    </row>
    <row r="1160" spans="8:13" ht="13.5">
      <c r="H1160" s="131">
        <v>35</v>
      </c>
      <c r="I1160" s="132" t="s">
        <v>2054</v>
      </c>
      <c r="J1160" s="133">
        <v>321</v>
      </c>
      <c r="K1160" s="132" t="s">
        <v>236</v>
      </c>
      <c r="L1160" s="133">
        <v>32116</v>
      </c>
      <c r="M1160" s="134" t="s">
        <v>1981</v>
      </c>
    </row>
    <row r="1161" spans="8:13" ht="13.5">
      <c r="H1161" s="131">
        <v>35</v>
      </c>
      <c r="I1161" s="132" t="s">
        <v>2054</v>
      </c>
      <c r="J1161" s="133">
        <v>321</v>
      </c>
      <c r="K1161" s="132" t="s">
        <v>236</v>
      </c>
      <c r="L1161" s="133">
        <v>32117</v>
      </c>
      <c r="M1161" s="134" t="s">
        <v>1982</v>
      </c>
    </row>
    <row r="1162" spans="8:13" ht="13.5">
      <c r="H1162" s="131">
        <v>35</v>
      </c>
      <c r="I1162" s="132" t="s">
        <v>2054</v>
      </c>
      <c r="J1162" s="133">
        <v>321</v>
      </c>
      <c r="K1162" s="132" t="s">
        <v>236</v>
      </c>
      <c r="L1162" s="133">
        <v>32118</v>
      </c>
      <c r="M1162" s="134" t="s">
        <v>236</v>
      </c>
    </row>
    <row r="1163" spans="8:13" ht="13.5">
      <c r="H1163" s="131">
        <v>35</v>
      </c>
      <c r="I1163" s="132" t="s">
        <v>2054</v>
      </c>
      <c r="J1163" s="133">
        <v>321</v>
      </c>
      <c r="K1163" s="132" t="s">
        <v>236</v>
      </c>
      <c r="L1163" s="133">
        <v>32119</v>
      </c>
      <c r="M1163" s="134" t="s">
        <v>1983</v>
      </c>
    </row>
    <row r="1164" spans="8:13" ht="13.5">
      <c r="H1164" s="131">
        <v>33</v>
      </c>
      <c r="I1164" s="132" t="s">
        <v>108</v>
      </c>
      <c r="J1164" s="133">
        <v>303</v>
      </c>
      <c r="K1164" s="132" t="s">
        <v>197</v>
      </c>
      <c r="L1164" s="133">
        <v>30301</v>
      </c>
      <c r="M1164" s="134" t="s">
        <v>197</v>
      </c>
    </row>
    <row r="1165" spans="8:13" ht="13.5">
      <c r="H1165" s="131">
        <v>33</v>
      </c>
      <c r="I1165" s="132" t="s">
        <v>108</v>
      </c>
      <c r="J1165" s="133">
        <v>303</v>
      </c>
      <c r="K1165" s="132" t="s">
        <v>197</v>
      </c>
      <c r="L1165" s="133">
        <v>30302</v>
      </c>
      <c r="M1165" s="134" t="s">
        <v>396</v>
      </c>
    </row>
    <row r="1166" spans="8:13" ht="13.5">
      <c r="H1166" s="131">
        <v>33</v>
      </c>
      <c r="I1166" s="132" t="s">
        <v>108</v>
      </c>
      <c r="J1166" s="133">
        <v>303</v>
      </c>
      <c r="K1166" s="132" t="s">
        <v>197</v>
      </c>
      <c r="L1166" s="133">
        <v>30303</v>
      </c>
      <c r="M1166" s="134" t="s">
        <v>397</v>
      </c>
    </row>
    <row r="1167" spans="8:13" ht="13.5">
      <c r="H1167" s="131">
        <v>33</v>
      </c>
      <c r="I1167" s="132" t="s">
        <v>108</v>
      </c>
      <c r="J1167" s="133">
        <v>303</v>
      </c>
      <c r="K1167" s="132" t="s">
        <v>197</v>
      </c>
      <c r="L1167" s="133">
        <v>30304</v>
      </c>
      <c r="M1167" s="134" t="s">
        <v>398</v>
      </c>
    </row>
    <row r="1168" spans="8:13" ht="13.5">
      <c r="H1168" s="131">
        <v>33</v>
      </c>
      <c r="I1168" s="132" t="s">
        <v>108</v>
      </c>
      <c r="J1168" s="133">
        <v>303</v>
      </c>
      <c r="K1168" s="132" t="s">
        <v>197</v>
      </c>
      <c r="L1168" s="133">
        <v>30305</v>
      </c>
      <c r="M1168" s="134" t="s">
        <v>399</v>
      </c>
    </row>
    <row r="1169" spans="8:13" ht="13.5">
      <c r="H1169" s="131">
        <v>33</v>
      </c>
      <c r="I1169" s="132" t="s">
        <v>108</v>
      </c>
      <c r="J1169" s="133">
        <v>303</v>
      </c>
      <c r="K1169" s="132" t="s">
        <v>197</v>
      </c>
      <c r="L1169" s="133">
        <v>30306</v>
      </c>
      <c r="M1169" s="134" t="s">
        <v>400</v>
      </c>
    </row>
    <row r="1170" spans="8:13" ht="13.5">
      <c r="H1170" s="131">
        <v>33</v>
      </c>
      <c r="I1170" s="132" t="s">
        <v>108</v>
      </c>
      <c r="J1170" s="133">
        <v>303</v>
      </c>
      <c r="K1170" s="132" t="s">
        <v>197</v>
      </c>
      <c r="L1170" s="133">
        <v>30307</v>
      </c>
      <c r="M1170" s="134" t="s">
        <v>401</v>
      </c>
    </row>
    <row r="1171" spans="8:13" ht="13.5">
      <c r="H1171" s="131">
        <v>33</v>
      </c>
      <c r="I1171" s="132" t="s">
        <v>108</v>
      </c>
      <c r="J1171" s="133">
        <v>303</v>
      </c>
      <c r="K1171" s="132" t="s">
        <v>197</v>
      </c>
      <c r="L1171" s="133">
        <v>30308</v>
      </c>
      <c r="M1171" s="134" t="s">
        <v>402</v>
      </c>
    </row>
    <row r="1172" spans="8:13" ht="13.5">
      <c r="H1172" s="131">
        <v>33</v>
      </c>
      <c r="I1172" s="132" t="s">
        <v>108</v>
      </c>
      <c r="J1172" s="133">
        <v>303</v>
      </c>
      <c r="K1172" s="132" t="s">
        <v>197</v>
      </c>
      <c r="L1172" s="133">
        <v>30309</v>
      </c>
      <c r="M1172" s="134" t="s">
        <v>403</v>
      </c>
    </row>
    <row r="1173" spans="8:13" ht="13.5">
      <c r="H1173" s="131">
        <v>33</v>
      </c>
      <c r="I1173" s="132" t="s">
        <v>108</v>
      </c>
      <c r="J1173" s="133">
        <v>303</v>
      </c>
      <c r="K1173" s="132" t="s">
        <v>197</v>
      </c>
      <c r="L1173" s="133">
        <v>30310</v>
      </c>
      <c r="M1173" s="134" t="s">
        <v>404</v>
      </c>
    </row>
    <row r="1174" spans="8:13" ht="13.5">
      <c r="H1174" s="131">
        <v>33</v>
      </c>
      <c r="I1174" s="132" t="s">
        <v>108</v>
      </c>
      <c r="J1174" s="133">
        <v>303</v>
      </c>
      <c r="K1174" s="132" t="s">
        <v>197</v>
      </c>
      <c r="L1174" s="133">
        <v>30311</v>
      </c>
      <c r="M1174" s="134" t="s">
        <v>405</v>
      </c>
    </row>
    <row r="1175" spans="8:13" ht="13.5">
      <c r="H1175" s="131">
        <v>33</v>
      </c>
      <c r="I1175" s="132" t="s">
        <v>108</v>
      </c>
      <c r="J1175" s="133">
        <v>303</v>
      </c>
      <c r="K1175" s="132" t="s">
        <v>197</v>
      </c>
      <c r="L1175" s="133">
        <v>30312</v>
      </c>
      <c r="M1175" s="134" t="s">
        <v>406</v>
      </c>
    </row>
    <row r="1176" spans="8:13" ht="13.5">
      <c r="H1176" s="131">
        <v>33</v>
      </c>
      <c r="I1176" s="132" t="s">
        <v>108</v>
      </c>
      <c r="J1176" s="133">
        <v>303</v>
      </c>
      <c r="K1176" s="132" t="s">
        <v>197</v>
      </c>
      <c r="L1176" s="133">
        <v>30313</v>
      </c>
      <c r="M1176" s="134" t="s">
        <v>407</v>
      </c>
    </row>
    <row r="1177" spans="8:13" ht="13.5">
      <c r="H1177" s="131">
        <v>33</v>
      </c>
      <c r="I1177" s="132" t="s">
        <v>108</v>
      </c>
      <c r="J1177" s="133">
        <v>303</v>
      </c>
      <c r="K1177" s="132" t="s">
        <v>197</v>
      </c>
      <c r="L1177" s="133">
        <v>30314</v>
      </c>
      <c r="M1177" s="134" t="s">
        <v>408</v>
      </c>
    </row>
    <row r="1178" spans="8:13" ht="13.5">
      <c r="H1178" s="131">
        <v>33</v>
      </c>
      <c r="I1178" s="132" t="s">
        <v>108</v>
      </c>
      <c r="J1178" s="133">
        <v>303</v>
      </c>
      <c r="K1178" s="132" t="s">
        <v>197</v>
      </c>
      <c r="L1178" s="133">
        <v>30315</v>
      </c>
      <c r="M1178" s="134" t="s">
        <v>208</v>
      </c>
    </row>
    <row r="1179" spans="8:13" ht="13.5">
      <c r="H1179" s="131">
        <v>33</v>
      </c>
      <c r="I1179" s="132" t="s">
        <v>108</v>
      </c>
      <c r="J1179" s="133">
        <v>303</v>
      </c>
      <c r="K1179" s="132" t="s">
        <v>197</v>
      </c>
      <c r="L1179" s="133">
        <v>30316</v>
      </c>
      <c r="M1179" s="134" t="s">
        <v>409</v>
      </c>
    </row>
    <row r="1180" spans="8:13" ht="13.5">
      <c r="H1180" s="131">
        <v>33</v>
      </c>
      <c r="I1180" s="132" t="s">
        <v>108</v>
      </c>
      <c r="J1180" s="133">
        <v>303</v>
      </c>
      <c r="K1180" s="132" t="s">
        <v>197</v>
      </c>
      <c r="L1180" s="133">
        <v>30317</v>
      </c>
      <c r="M1180" s="134" t="s">
        <v>410</v>
      </c>
    </row>
    <row r="1181" spans="8:13" ht="13.5">
      <c r="H1181" s="131">
        <v>33</v>
      </c>
      <c r="I1181" s="132" t="s">
        <v>108</v>
      </c>
      <c r="J1181" s="133">
        <v>303</v>
      </c>
      <c r="K1181" s="132" t="s">
        <v>197</v>
      </c>
      <c r="L1181" s="133">
        <v>30318</v>
      </c>
      <c r="M1181" s="134" t="s">
        <v>411</v>
      </c>
    </row>
    <row r="1182" spans="8:13" ht="13.5">
      <c r="H1182" s="131">
        <v>33</v>
      </c>
      <c r="I1182" s="132" t="s">
        <v>108</v>
      </c>
      <c r="J1182" s="133">
        <v>303</v>
      </c>
      <c r="K1182" s="132" t="s">
        <v>197</v>
      </c>
      <c r="L1182" s="133">
        <v>30319</v>
      </c>
      <c r="M1182" s="134" t="s">
        <v>412</v>
      </c>
    </row>
    <row r="1183" spans="8:13" ht="13.5">
      <c r="H1183" s="131">
        <v>33</v>
      </c>
      <c r="I1183" s="132" t="s">
        <v>108</v>
      </c>
      <c r="J1183" s="133">
        <v>305</v>
      </c>
      <c r="K1183" s="132" t="s">
        <v>198</v>
      </c>
      <c r="L1183" s="133">
        <v>30501</v>
      </c>
      <c r="M1183" s="134" t="s">
        <v>560</v>
      </c>
    </row>
    <row r="1184" spans="8:13" ht="13.5">
      <c r="H1184" s="131">
        <v>33</v>
      </c>
      <c r="I1184" s="132" t="s">
        <v>108</v>
      </c>
      <c r="J1184" s="133">
        <v>305</v>
      </c>
      <c r="K1184" s="132" t="s">
        <v>198</v>
      </c>
      <c r="L1184" s="133">
        <v>30502</v>
      </c>
      <c r="M1184" s="134" t="s">
        <v>561</v>
      </c>
    </row>
    <row r="1185" spans="8:13" ht="13.5">
      <c r="H1185" s="131">
        <v>33</v>
      </c>
      <c r="I1185" s="132" t="s">
        <v>108</v>
      </c>
      <c r="J1185" s="133">
        <v>305</v>
      </c>
      <c r="K1185" s="132" t="s">
        <v>198</v>
      </c>
      <c r="L1185" s="133">
        <v>30503</v>
      </c>
      <c r="M1185" s="134" t="s">
        <v>198</v>
      </c>
    </row>
    <row r="1186" spans="8:13" ht="13.5">
      <c r="H1186" s="131">
        <v>33</v>
      </c>
      <c r="I1186" s="132" t="s">
        <v>108</v>
      </c>
      <c r="J1186" s="133">
        <v>305</v>
      </c>
      <c r="K1186" s="132" t="s">
        <v>198</v>
      </c>
      <c r="L1186" s="133">
        <v>30504</v>
      </c>
      <c r="M1186" s="134" t="s">
        <v>562</v>
      </c>
    </row>
    <row r="1187" spans="8:13" ht="13.5">
      <c r="H1187" s="131">
        <v>33</v>
      </c>
      <c r="I1187" s="132" t="s">
        <v>108</v>
      </c>
      <c r="J1187" s="133">
        <v>305</v>
      </c>
      <c r="K1187" s="132" t="s">
        <v>198</v>
      </c>
      <c r="L1187" s="133">
        <v>30505</v>
      </c>
      <c r="M1187" s="134" t="s">
        <v>563</v>
      </c>
    </row>
    <row r="1188" spans="8:13" ht="13.5">
      <c r="H1188" s="131">
        <v>33</v>
      </c>
      <c r="I1188" s="132" t="s">
        <v>108</v>
      </c>
      <c r="J1188" s="133">
        <v>305</v>
      </c>
      <c r="K1188" s="132" t="s">
        <v>198</v>
      </c>
      <c r="L1188" s="133">
        <v>30506</v>
      </c>
      <c r="M1188" s="134" t="s">
        <v>564</v>
      </c>
    </row>
    <row r="1189" spans="8:13" ht="13.5">
      <c r="H1189" s="131">
        <v>33</v>
      </c>
      <c r="I1189" s="132" t="s">
        <v>108</v>
      </c>
      <c r="J1189" s="133">
        <v>305</v>
      </c>
      <c r="K1189" s="132" t="s">
        <v>198</v>
      </c>
      <c r="L1189" s="133">
        <v>30507</v>
      </c>
      <c r="M1189" s="134" t="s">
        <v>565</v>
      </c>
    </row>
    <row r="1190" spans="8:13" ht="13.5">
      <c r="H1190" s="131">
        <v>33</v>
      </c>
      <c r="I1190" s="132" t="s">
        <v>108</v>
      </c>
      <c r="J1190" s="133">
        <v>305</v>
      </c>
      <c r="K1190" s="132" t="s">
        <v>198</v>
      </c>
      <c r="L1190" s="133">
        <v>30508</v>
      </c>
      <c r="M1190" s="134" t="s">
        <v>566</v>
      </c>
    </row>
    <row r="1191" spans="8:13" ht="13.5">
      <c r="H1191" s="131">
        <v>33</v>
      </c>
      <c r="I1191" s="132" t="s">
        <v>108</v>
      </c>
      <c r="J1191" s="133">
        <v>305</v>
      </c>
      <c r="K1191" s="132" t="s">
        <v>198</v>
      </c>
      <c r="L1191" s="133">
        <v>30509</v>
      </c>
      <c r="M1191" s="134" t="s">
        <v>567</v>
      </c>
    </row>
    <row r="1192" spans="8:13" ht="13.5">
      <c r="H1192" s="131">
        <v>33</v>
      </c>
      <c r="I1192" s="132" t="s">
        <v>108</v>
      </c>
      <c r="J1192" s="133">
        <v>305</v>
      </c>
      <c r="K1192" s="132" t="s">
        <v>198</v>
      </c>
      <c r="L1192" s="133">
        <v>30510</v>
      </c>
      <c r="M1192" s="134" t="s">
        <v>551</v>
      </c>
    </row>
    <row r="1193" spans="8:13" ht="13.5">
      <c r="H1193" s="131">
        <v>33</v>
      </c>
      <c r="I1193" s="132" t="s">
        <v>108</v>
      </c>
      <c r="J1193" s="133">
        <v>305</v>
      </c>
      <c r="K1193" s="132" t="s">
        <v>198</v>
      </c>
      <c r="L1193" s="133">
        <v>30511</v>
      </c>
      <c r="M1193" s="134" t="s">
        <v>568</v>
      </c>
    </row>
    <row r="1194" spans="8:13" ht="13.5">
      <c r="H1194" s="131">
        <v>33</v>
      </c>
      <c r="I1194" s="132" t="s">
        <v>108</v>
      </c>
      <c r="J1194" s="133">
        <v>305</v>
      </c>
      <c r="K1194" s="132" t="s">
        <v>198</v>
      </c>
      <c r="L1194" s="133">
        <v>30512</v>
      </c>
      <c r="M1194" s="134" t="s">
        <v>569</v>
      </c>
    </row>
    <row r="1195" spans="8:13" ht="13.5">
      <c r="H1195" s="131">
        <v>33</v>
      </c>
      <c r="I1195" s="132" t="s">
        <v>108</v>
      </c>
      <c r="J1195" s="133">
        <v>305</v>
      </c>
      <c r="K1195" s="132" t="s">
        <v>198</v>
      </c>
      <c r="L1195" s="133">
        <v>30513</v>
      </c>
      <c r="M1195" s="134" t="s">
        <v>570</v>
      </c>
    </row>
    <row r="1196" spans="8:13" ht="13.5">
      <c r="H1196" s="131">
        <v>33</v>
      </c>
      <c r="I1196" s="132" t="s">
        <v>108</v>
      </c>
      <c r="J1196" s="133">
        <v>305</v>
      </c>
      <c r="K1196" s="132" t="s">
        <v>198</v>
      </c>
      <c r="L1196" s="133">
        <v>30514</v>
      </c>
      <c r="M1196" s="134" t="s">
        <v>571</v>
      </c>
    </row>
    <row r="1197" spans="8:13" ht="13.5">
      <c r="H1197" s="131">
        <v>33</v>
      </c>
      <c r="I1197" s="132" t="s">
        <v>108</v>
      </c>
      <c r="J1197" s="133">
        <v>305</v>
      </c>
      <c r="K1197" s="132" t="s">
        <v>198</v>
      </c>
      <c r="L1197" s="133">
        <v>30515</v>
      </c>
      <c r="M1197" s="134" t="s">
        <v>572</v>
      </c>
    </row>
    <row r="1198" spans="8:13" ht="13.5">
      <c r="H1198" s="131">
        <v>33</v>
      </c>
      <c r="I1198" s="132" t="s">
        <v>108</v>
      </c>
      <c r="J1198" s="133">
        <v>305</v>
      </c>
      <c r="K1198" s="132" t="s">
        <v>198</v>
      </c>
      <c r="L1198" s="133">
        <v>30516</v>
      </c>
      <c r="M1198" s="134" t="s">
        <v>573</v>
      </c>
    </row>
    <row r="1199" spans="8:13" ht="13.5">
      <c r="H1199" s="131">
        <v>33</v>
      </c>
      <c r="I1199" s="132" t="s">
        <v>108</v>
      </c>
      <c r="J1199" s="133">
        <v>305</v>
      </c>
      <c r="K1199" s="132" t="s">
        <v>198</v>
      </c>
      <c r="L1199" s="133">
        <v>30517</v>
      </c>
      <c r="M1199" s="134" t="s">
        <v>574</v>
      </c>
    </row>
    <row r="1200" spans="8:13" ht="13.5">
      <c r="H1200" s="131">
        <v>33</v>
      </c>
      <c r="I1200" s="132" t="s">
        <v>108</v>
      </c>
      <c r="J1200" s="133">
        <v>305</v>
      </c>
      <c r="K1200" s="132" t="s">
        <v>198</v>
      </c>
      <c r="L1200" s="133">
        <v>30518</v>
      </c>
      <c r="M1200" s="134" t="s">
        <v>575</v>
      </c>
    </row>
    <row r="1201" spans="8:13" ht="13.5">
      <c r="H1201" s="131">
        <v>33</v>
      </c>
      <c r="I1201" s="132" t="s">
        <v>108</v>
      </c>
      <c r="J1201" s="133">
        <v>301</v>
      </c>
      <c r="K1201" s="132" t="s">
        <v>199</v>
      </c>
      <c r="L1201" s="133">
        <v>30101</v>
      </c>
      <c r="M1201" s="134" t="s">
        <v>1228</v>
      </c>
    </row>
    <row r="1202" spans="8:13" ht="13.5">
      <c r="H1202" s="131">
        <v>33</v>
      </c>
      <c r="I1202" s="132" t="s">
        <v>108</v>
      </c>
      <c r="J1202" s="133">
        <v>301</v>
      </c>
      <c r="K1202" s="132" t="s">
        <v>199</v>
      </c>
      <c r="L1202" s="133">
        <v>30102</v>
      </c>
      <c r="M1202" s="134" t="s">
        <v>1229</v>
      </c>
    </row>
    <row r="1203" spans="8:13" ht="13.5">
      <c r="H1203" s="131">
        <v>33</v>
      </c>
      <c r="I1203" s="132" t="s">
        <v>108</v>
      </c>
      <c r="J1203" s="133">
        <v>301</v>
      </c>
      <c r="K1203" s="132" t="s">
        <v>199</v>
      </c>
      <c r="L1203" s="133">
        <v>30103</v>
      </c>
      <c r="M1203" s="134" t="s">
        <v>1230</v>
      </c>
    </row>
    <row r="1204" spans="8:13" ht="13.5">
      <c r="H1204" s="131">
        <v>33</v>
      </c>
      <c r="I1204" s="132" t="s">
        <v>108</v>
      </c>
      <c r="J1204" s="133">
        <v>301</v>
      </c>
      <c r="K1204" s="132" t="s">
        <v>199</v>
      </c>
      <c r="L1204" s="133">
        <v>30104</v>
      </c>
      <c r="M1204" s="134" t="s">
        <v>1231</v>
      </c>
    </row>
    <row r="1205" spans="8:13" ht="13.5">
      <c r="H1205" s="131">
        <v>33</v>
      </c>
      <c r="I1205" s="132" t="s">
        <v>108</v>
      </c>
      <c r="J1205" s="133">
        <v>301</v>
      </c>
      <c r="K1205" s="132" t="s">
        <v>199</v>
      </c>
      <c r="L1205" s="133">
        <v>30105</v>
      </c>
      <c r="M1205" s="134" t="s">
        <v>1232</v>
      </c>
    </row>
    <row r="1206" spans="8:13" ht="13.5">
      <c r="H1206" s="131">
        <v>33</v>
      </c>
      <c r="I1206" s="132" t="s">
        <v>108</v>
      </c>
      <c r="J1206" s="133">
        <v>301</v>
      </c>
      <c r="K1206" s="132" t="s">
        <v>199</v>
      </c>
      <c r="L1206" s="133">
        <v>30106</v>
      </c>
      <c r="M1206" s="134" t="s">
        <v>1233</v>
      </c>
    </row>
    <row r="1207" spans="8:13" ht="13.5">
      <c r="H1207" s="131">
        <v>33</v>
      </c>
      <c r="I1207" s="132" t="s">
        <v>108</v>
      </c>
      <c r="J1207" s="133">
        <v>301</v>
      </c>
      <c r="K1207" s="132" t="s">
        <v>199</v>
      </c>
      <c r="L1207" s="133">
        <v>30107</v>
      </c>
      <c r="M1207" s="134" t="s">
        <v>1234</v>
      </c>
    </row>
    <row r="1208" spans="8:13" ht="13.5">
      <c r="H1208" s="131">
        <v>33</v>
      </c>
      <c r="I1208" s="132" t="s">
        <v>108</v>
      </c>
      <c r="J1208" s="133">
        <v>314</v>
      </c>
      <c r="K1208" s="132" t="s">
        <v>200</v>
      </c>
      <c r="L1208" s="133">
        <v>31401</v>
      </c>
      <c r="M1208" s="134" t="s">
        <v>19</v>
      </c>
    </row>
    <row r="1209" spans="8:13" ht="13.5">
      <c r="H1209" s="131">
        <v>33</v>
      </c>
      <c r="I1209" s="132" t="s">
        <v>108</v>
      </c>
      <c r="J1209" s="133">
        <v>314</v>
      </c>
      <c r="K1209" s="132" t="s">
        <v>200</v>
      </c>
      <c r="L1209" s="133">
        <v>31402</v>
      </c>
      <c r="M1209" s="134" t="s">
        <v>1271</v>
      </c>
    </row>
    <row r="1210" spans="8:13" ht="13.5">
      <c r="H1210" s="131">
        <v>33</v>
      </c>
      <c r="I1210" s="132" t="s">
        <v>108</v>
      </c>
      <c r="J1210" s="133">
        <v>314</v>
      </c>
      <c r="K1210" s="132" t="s">
        <v>200</v>
      </c>
      <c r="L1210" s="133">
        <v>31403</v>
      </c>
      <c r="M1210" s="134" t="s">
        <v>200</v>
      </c>
    </row>
    <row r="1211" spans="8:13" ht="13.5">
      <c r="H1211" s="131">
        <v>33</v>
      </c>
      <c r="I1211" s="132" t="s">
        <v>108</v>
      </c>
      <c r="J1211" s="133">
        <v>314</v>
      </c>
      <c r="K1211" s="132" t="s">
        <v>200</v>
      </c>
      <c r="L1211" s="133">
        <v>31404</v>
      </c>
      <c r="M1211" s="134" t="s">
        <v>1272</v>
      </c>
    </row>
    <row r="1212" spans="8:13" ht="13.5">
      <c r="H1212" s="131">
        <v>33</v>
      </c>
      <c r="I1212" s="132" t="s">
        <v>108</v>
      </c>
      <c r="J1212" s="133">
        <v>314</v>
      </c>
      <c r="K1212" s="132" t="s">
        <v>200</v>
      </c>
      <c r="L1212" s="133">
        <v>31405</v>
      </c>
      <c r="M1212" s="134" t="s">
        <v>1273</v>
      </c>
    </row>
    <row r="1213" spans="8:13" ht="13.5">
      <c r="H1213" s="131">
        <v>33</v>
      </c>
      <c r="I1213" s="132" t="s">
        <v>108</v>
      </c>
      <c r="J1213" s="133">
        <v>314</v>
      </c>
      <c r="K1213" s="132" t="s">
        <v>200</v>
      </c>
      <c r="L1213" s="133">
        <v>31406</v>
      </c>
      <c r="M1213" s="134" t="s">
        <v>1274</v>
      </c>
    </row>
    <row r="1214" spans="8:13" ht="13.5">
      <c r="H1214" s="131">
        <v>33</v>
      </c>
      <c r="I1214" s="132" t="s">
        <v>108</v>
      </c>
      <c r="J1214" s="133">
        <v>314</v>
      </c>
      <c r="K1214" s="132" t="s">
        <v>200</v>
      </c>
      <c r="L1214" s="133">
        <v>31407</v>
      </c>
      <c r="M1214" s="134" t="s">
        <v>1275</v>
      </c>
    </row>
    <row r="1215" spans="8:13" ht="13.5">
      <c r="H1215" s="131">
        <v>33</v>
      </c>
      <c r="I1215" s="132" t="s">
        <v>108</v>
      </c>
      <c r="J1215" s="133">
        <v>314</v>
      </c>
      <c r="K1215" s="132" t="s">
        <v>200</v>
      </c>
      <c r="L1215" s="133">
        <v>31408</v>
      </c>
      <c r="M1215" s="134" t="s">
        <v>1276</v>
      </c>
    </row>
    <row r="1216" spans="8:13" ht="13.5">
      <c r="H1216" s="131">
        <v>33</v>
      </c>
      <c r="I1216" s="132" t="s">
        <v>108</v>
      </c>
      <c r="J1216" s="133">
        <v>325</v>
      </c>
      <c r="K1216" s="132" t="s">
        <v>201</v>
      </c>
      <c r="L1216" s="133">
        <v>32501</v>
      </c>
      <c r="M1216" s="134" t="s">
        <v>1292</v>
      </c>
    </row>
    <row r="1217" spans="8:13" ht="13.5">
      <c r="H1217" s="131">
        <v>33</v>
      </c>
      <c r="I1217" s="132" t="s">
        <v>108</v>
      </c>
      <c r="J1217" s="133">
        <v>325</v>
      </c>
      <c r="K1217" s="132" t="s">
        <v>201</v>
      </c>
      <c r="L1217" s="133">
        <v>32502</v>
      </c>
      <c r="M1217" s="134" t="s">
        <v>1121</v>
      </c>
    </row>
    <row r="1218" spans="8:13" ht="13.5">
      <c r="H1218" s="131">
        <v>33</v>
      </c>
      <c r="I1218" s="132" t="s">
        <v>108</v>
      </c>
      <c r="J1218" s="133">
        <v>325</v>
      </c>
      <c r="K1218" s="132" t="s">
        <v>201</v>
      </c>
      <c r="L1218" s="133">
        <v>32503</v>
      </c>
      <c r="M1218" s="134" t="s">
        <v>901</v>
      </c>
    </row>
    <row r="1219" spans="8:13" ht="13.5">
      <c r="H1219" s="131">
        <v>33</v>
      </c>
      <c r="I1219" s="132" t="s">
        <v>108</v>
      </c>
      <c r="J1219" s="133">
        <v>325</v>
      </c>
      <c r="K1219" s="132" t="s">
        <v>201</v>
      </c>
      <c r="L1219" s="133">
        <v>32504</v>
      </c>
      <c r="M1219" s="134" t="s">
        <v>1293</v>
      </c>
    </row>
    <row r="1220" spans="8:13" ht="13.5">
      <c r="H1220" s="131">
        <v>33</v>
      </c>
      <c r="I1220" s="132" t="s">
        <v>108</v>
      </c>
      <c r="J1220" s="133">
        <v>325</v>
      </c>
      <c r="K1220" s="132" t="s">
        <v>201</v>
      </c>
      <c r="L1220" s="133">
        <v>32505</v>
      </c>
      <c r="M1220" s="134" t="s">
        <v>1294</v>
      </c>
    </row>
    <row r="1221" spans="8:13" ht="13.5">
      <c r="H1221" s="131">
        <v>33</v>
      </c>
      <c r="I1221" s="132" t="s">
        <v>108</v>
      </c>
      <c r="J1221" s="133">
        <v>325</v>
      </c>
      <c r="K1221" s="132" t="s">
        <v>201</v>
      </c>
      <c r="L1221" s="133">
        <v>32506</v>
      </c>
      <c r="M1221" s="134" t="s">
        <v>1295</v>
      </c>
    </row>
    <row r="1222" spans="8:13" ht="13.5">
      <c r="H1222" s="131">
        <v>33</v>
      </c>
      <c r="I1222" s="132" t="s">
        <v>108</v>
      </c>
      <c r="J1222" s="133">
        <v>325</v>
      </c>
      <c r="K1222" s="132" t="s">
        <v>201</v>
      </c>
      <c r="L1222" s="133">
        <v>32507</v>
      </c>
      <c r="M1222" s="134" t="s">
        <v>1296</v>
      </c>
    </row>
    <row r="1223" spans="8:13" ht="13.5">
      <c r="H1223" s="131">
        <v>33</v>
      </c>
      <c r="I1223" s="132" t="s">
        <v>108</v>
      </c>
      <c r="J1223" s="133">
        <v>325</v>
      </c>
      <c r="K1223" s="132" t="s">
        <v>201</v>
      </c>
      <c r="L1223" s="133">
        <v>32508</v>
      </c>
      <c r="M1223" s="134" t="s">
        <v>1047</v>
      </c>
    </row>
    <row r="1224" spans="8:13" ht="13.5">
      <c r="H1224" s="131">
        <v>33</v>
      </c>
      <c r="I1224" s="132" t="s">
        <v>108</v>
      </c>
      <c r="J1224" s="133">
        <v>325</v>
      </c>
      <c r="K1224" s="132" t="s">
        <v>201</v>
      </c>
      <c r="L1224" s="133">
        <v>32509</v>
      </c>
      <c r="M1224" s="134" t="s">
        <v>1297</v>
      </c>
    </row>
    <row r="1225" spans="8:13" ht="13.5">
      <c r="H1225" s="131">
        <v>33</v>
      </c>
      <c r="I1225" s="132" t="s">
        <v>108</v>
      </c>
      <c r="J1225" s="133">
        <v>325</v>
      </c>
      <c r="K1225" s="132" t="s">
        <v>201</v>
      </c>
      <c r="L1225" s="133">
        <v>32510</v>
      </c>
      <c r="M1225" s="134" t="s">
        <v>1298</v>
      </c>
    </row>
    <row r="1226" spans="8:13" ht="13.5">
      <c r="H1226" s="131">
        <v>33</v>
      </c>
      <c r="I1226" s="132" t="s">
        <v>108</v>
      </c>
      <c r="J1226" s="133">
        <v>325</v>
      </c>
      <c r="K1226" s="132" t="s">
        <v>201</v>
      </c>
      <c r="L1226" s="133">
        <v>32511</v>
      </c>
      <c r="M1226" s="134" t="s">
        <v>1183</v>
      </c>
    </row>
    <row r="1227" spans="8:13" ht="13.5">
      <c r="H1227" s="131">
        <v>33</v>
      </c>
      <c r="I1227" s="132" t="s">
        <v>108</v>
      </c>
      <c r="J1227" s="133">
        <v>325</v>
      </c>
      <c r="K1227" s="132" t="s">
        <v>201</v>
      </c>
      <c r="L1227" s="133">
        <v>32512</v>
      </c>
      <c r="M1227" s="134" t="s">
        <v>1299</v>
      </c>
    </row>
    <row r="1228" spans="8:13" ht="13.5">
      <c r="H1228" s="131">
        <v>33</v>
      </c>
      <c r="I1228" s="132" t="s">
        <v>108</v>
      </c>
      <c r="J1228" s="133">
        <v>325</v>
      </c>
      <c r="K1228" s="132" t="s">
        <v>201</v>
      </c>
      <c r="L1228" s="133">
        <v>32513</v>
      </c>
      <c r="M1228" s="134" t="s">
        <v>1300</v>
      </c>
    </row>
    <row r="1229" spans="8:13" ht="13.5">
      <c r="H1229" s="131">
        <v>33</v>
      </c>
      <c r="I1229" s="132" t="s">
        <v>108</v>
      </c>
      <c r="J1229" s="133">
        <v>302</v>
      </c>
      <c r="K1229" s="132" t="s">
        <v>202</v>
      </c>
      <c r="L1229" s="133">
        <v>30201</v>
      </c>
      <c r="M1229" s="134" t="s">
        <v>1310</v>
      </c>
    </row>
    <row r="1230" spans="8:13" ht="13.5">
      <c r="H1230" s="131">
        <v>33</v>
      </c>
      <c r="I1230" s="132" t="s">
        <v>108</v>
      </c>
      <c r="J1230" s="133">
        <v>302</v>
      </c>
      <c r="K1230" s="132" t="s">
        <v>202</v>
      </c>
      <c r="L1230" s="133">
        <v>30202</v>
      </c>
      <c r="M1230" s="134" t="s">
        <v>1311</v>
      </c>
    </row>
    <row r="1231" spans="8:13" ht="13.5">
      <c r="H1231" s="131">
        <v>33</v>
      </c>
      <c r="I1231" s="132" t="s">
        <v>108</v>
      </c>
      <c r="J1231" s="133">
        <v>302</v>
      </c>
      <c r="K1231" s="132" t="s">
        <v>202</v>
      </c>
      <c r="L1231" s="133">
        <v>30203</v>
      </c>
      <c r="M1231" s="134" t="s">
        <v>1312</v>
      </c>
    </row>
    <row r="1232" spans="8:13" ht="13.5">
      <c r="H1232" s="131">
        <v>33</v>
      </c>
      <c r="I1232" s="132" t="s">
        <v>108</v>
      </c>
      <c r="J1232" s="133">
        <v>302</v>
      </c>
      <c r="K1232" s="132" t="s">
        <v>202</v>
      </c>
      <c r="L1232" s="133">
        <v>30204</v>
      </c>
      <c r="M1232" s="134" t="s">
        <v>1313</v>
      </c>
    </row>
    <row r="1233" spans="8:13" ht="13.5">
      <c r="H1233" s="131">
        <v>33</v>
      </c>
      <c r="I1233" s="132" t="s">
        <v>108</v>
      </c>
      <c r="J1233" s="133">
        <v>302</v>
      </c>
      <c r="K1233" s="132" t="s">
        <v>202</v>
      </c>
      <c r="L1233" s="133">
        <v>30205</v>
      </c>
      <c r="M1233" s="134" t="s">
        <v>1314</v>
      </c>
    </row>
    <row r="1234" spans="8:13" ht="13.5">
      <c r="H1234" s="131">
        <v>33</v>
      </c>
      <c r="I1234" s="132" t="s">
        <v>108</v>
      </c>
      <c r="J1234" s="133">
        <v>302</v>
      </c>
      <c r="K1234" s="132" t="s">
        <v>202</v>
      </c>
      <c r="L1234" s="133">
        <v>30206</v>
      </c>
      <c r="M1234" s="134" t="s">
        <v>1315</v>
      </c>
    </row>
    <row r="1235" spans="8:13" ht="13.5">
      <c r="H1235" s="131">
        <v>33</v>
      </c>
      <c r="I1235" s="132" t="s">
        <v>108</v>
      </c>
      <c r="J1235" s="133">
        <v>302</v>
      </c>
      <c r="K1235" s="132" t="s">
        <v>202</v>
      </c>
      <c r="L1235" s="133">
        <v>30207</v>
      </c>
      <c r="M1235" s="134" t="s">
        <v>99</v>
      </c>
    </row>
    <row r="1236" spans="8:13" ht="13.5">
      <c r="H1236" s="131">
        <v>33</v>
      </c>
      <c r="I1236" s="132" t="s">
        <v>108</v>
      </c>
      <c r="J1236" s="133">
        <v>302</v>
      </c>
      <c r="K1236" s="132" t="s">
        <v>202</v>
      </c>
      <c r="L1236" s="133">
        <v>30208</v>
      </c>
      <c r="M1236" s="134" t="s">
        <v>1316</v>
      </c>
    </row>
    <row r="1237" spans="8:13" ht="13.5">
      <c r="H1237" s="131">
        <v>33</v>
      </c>
      <c r="I1237" s="132" t="s">
        <v>108</v>
      </c>
      <c r="J1237" s="133">
        <v>302</v>
      </c>
      <c r="K1237" s="132" t="s">
        <v>202</v>
      </c>
      <c r="L1237" s="133">
        <v>30209</v>
      </c>
      <c r="M1237" s="134" t="s">
        <v>1317</v>
      </c>
    </row>
    <row r="1238" spans="8:13" ht="13.5">
      <c r="H1238" s="131">
        <v>33</v>
      </c>
      <c r="I1238" s="132" t="s">
        <v>108</v>
      </c>
      <c r="J1238" s="133">
        <v>302</v>
      </c>
      <c r="K1238" s="132" t="s">
        <v>202</v>
      </c>
      <c r="L1238" s="133">
        <v>30210</v>
      </c>
      <c r="M1238" s="134" t="s">
        <v>1318</v>
      </c>
    </row>
    <row r="1239" spans="8:13" ht="13.5">
      <c r="H1239" s="131">
        <v>33</v>
      </c>
      <c r="I1239" s="132" t="s">
        <v>108</v>
      </c>
      <c r="J1239" s="133">
        <v>302</v>
      </c>
      <c r="K1239" s="132" t="s">
        <v>202</v>
      </c>
      <c r="L1239" s="133">
        <v>30211</v>
      </c>
      <c r="M1239" s="134" t="s">
        <v>1319</v>
      </c>
    </row>
    <row r="1240" spans="8:13" ht="13.5">
      <c r="H1240" s="131">
        <v>33</v>
      </c>
      <c r="I1240" s="132" t="s">
        <v>108</v>
      </c>
      <c r="J1240" s="133">
        <v>302</v>
      </c>
      <c r="K1240" s="132" t="s">
        <v>202</v>
      </c>
      <c r="L1240" s="133">
        <v>30212</v>
      </c>
      <c r="M1240" s="134" t="s">
        <v>1320</v>
      </c>
    </row>
    <row r="1241" spans="8:13" ht="13.5">
      <c r="H1241" s="131">
        <v>33</v>
      </c>
      <c r="I1241" s="132" t="s">
        <v>108</v>
      </c>
      <c r="J1241" s="133">
        <v>302</v>
      </c>
      <c r="K1241" s="132" t="s">
        <v>202</v>
      </c>
      <c r="L1241" s="133">
        <v>30213</v>
      </c>
      <c r="M1241" s="134" t="s">
        <v>1321</v>
      </c>
    </row>
    <row r="1242" spans="8:13" ht="13.5">
      <c r="H1242" s="131">
        <v>33</v>
      </c>
      <c r="I1242" s="132" t="s">
        <v>108</v>
      </c>
      <c r="J1242" s="133">
        <v>302</v>
      </c>
      <c r="K1242" s="132" t="s">
        <v>202</v>
      </c>
      <c r="L1242" s="133">
        <v>30214</v>
      </c>
      <c r="M1242" s="134" t="s">
        <v>1322</v>
      </c>
    </row>
    <row r="1243" spans="8:13" ht="13.5">
      <c r="H1243" s="131">
        <v>33</v>
      </c>
      <c r="I1243" s="132" t="s">
        <v>108</v>
      </c>
      <c r="J1243" s="133">
        <v>302</v>
      </c>
      <c r="K1243" s="132" t="s">
        <v>202</v>
      </c>
      <c r="L1243" s="133">
        <v>30215</v>
      </c>
      <c r="M1243" s="134" t="s">
        <v>1323</v>
      </c>
    </row>
    <row r="1244" spans="8:13" ht="13.5">
      <c r="H1244" s="131">
        <v>33</v>
      </c>
      <c r="I1244" s="132" t="s">
        <v>108</v>
      </c>
      <c r="J1244" s="133">
        <v>302</v>
      </c>
      <c r="K1244" s="132" t="s">
        <v>202</v>
      </c>
      <c r="L1244" s="133">
        <v>30216</v>
      </c>
      <c r="M1244" s="134" t="s">
        <v>1324</v>
      </c>
    </row>
    <row r="1245" spans="8:13" ht="13.5">
      <c r="H1245" s="131">
        <v>33</v>
      </c>
      <c r="I1245" s="132" t="s">
        <v>108</v>
      </c>
      <c r="J1245" s="133">
        <v>326</v>
      </c>
      <c r="K1245" s="132" t="s">
        <v>203</v>
      </c>
      <c r="L1245" s="133">
        <v>32601</v>
      </c>
      <c r="M1245" s="134" t="s">
        <v>1939</v>
      </c>
    </row>
    <row r="1246" spans="8:13" ht="13.5">
      <c r="H1246" s="131">
        <v>33</v>
      </c>
      <c r="I1246" s="132" t="s">
        <v>108</v>
      </c>
      <c r="J1246" s="133">
        <v>326</v>
      </c>
      <c r="K1246" s="132" t="s">
        <v>203</v>
      </c>
      <c r="L1246" s="133">
        <v>32602</v>
      </c>
      <c r="M1246" s="134" t="s">
        <v>1940</v>
      </c>
    </row>
    <row r="1247" spans="8:13" ht="13.5">
      <c r="H1247" s="131">
        <v>33</v>
      </c>
      <c r="I1247" s="132" t="s">
        <v>108</v>
      </c>
      <c r="J1247" s="133">
        <v>326</v>
      </c>
      <c r="K1247" s="132" t="s">
        <v>203</v>
      </c>
      <c r="L1247" s="133">
        <v>32603</v>
      </c>
      <c r="M1247" s="134" t="s">
        <v>1941</v>
      </c>
    </row>
    <row r="1248" spans="8:13" ht="13.5">
      <c r="H1248" s="131">
        <v>33</v>
      </c>
      <c r="I1248" s="132" t="s">
        <v>108</v>
      </c>
      <c r="J1248" s="133">
        <v>326</v>
      </c>
      <c r="K1248" s="132" t="s">
        <v>203</v>
      </c>
      <c r="L1248" s="133">
        <v>32604</v>
      </c>
      <c r="M1248" s="134" t="s">
        <v>1942</v>
      </c>
    </row>
    <row r="1249" spans="8:13" ht="13.5">
      <c r="H1249" s="131">
        <v>33</v>
      </c>
      <c r="I1249" s="132" t="s">
        <v>108</v>
      </c>
      <c r="J1249" s="133">
        <v>326</v>
      </c>
      <c r="K1249" s="132" t="s">
        <v>203</v>
      </c>
      <c r="L1249" s="133">
        <v>32605</v>
      </c>
      <c r="M1249" s="134" t="s">
        <v>1943</v>
      </c>
    </row>
    <row r="1250" spans="8:13" ht="13.5">
      <c r="H1250" s="131">
        <v>33</v>
      </c>
      <c r="I1250" s="132" t="s">
        <v>108</v>
      </c>
      <c r="J1250" s="133">
        <v>326</v>
      </c>
      <c r="K1250" s="132" t="s">
        <v>203</v>
      </c>
      <c r="L1250" s="133">
        <v>32606</v>
      </c>
      <c r="M1250" s="134" t="s">
        <v>1944</v>
      </c>
    </row>
    <row r="1251" spans="8:13" ht="13.5">
      <c r="H1251" s="131">
        <v>33</v>
      </c>
      <c r="I1251" s="132" t="s">
        <v>108</v>
      </c>
      <c r="J1251" s="133">
        <v>326</v>
      </c>
      <c r="K1251" s="132" t="s">
        <v>203</v>
      </c>
      <c r="L1251" s="133">
        <v>32607</v>
      </c>
      <c r="M1251" s="134" t="s">
        <v>1945</v>
      </c>
    </row>
    <row r="1252" spans="8:13" ht="13.5">
      <c r="H1252" s="131">
        <v>33</v>
      </c>
      <c r="I1252" s="132" t="s">
        <v>108</v>
      </c>
      <c r="J1252" s="133">
        <v>326</v>
      </c>
      <c r="K1252" s="132" t="s">
        <v>203</v>
      </c>
      <c r="L1252" s="133">
        <v>32608</v>
      </c>
      <c r="M1252" s="134" t="s">
        <v>1946</v>
      </c>
    </row>
    <row r="1253" spans="8:13" ht="13.5">
      <c r="H1253" s="131">
        <v>33</v>
      </c>
      <c r="I1253" s="132" t="s">
        <v>108</v>
      </c>
      <c r="J1253" s="133">
        <v>326</v>
      </c>
      <c r="K1253" s="132" t="s">
        <v>203</v>
      </c>
      <c r="L1253" s="133">
        <v>32609</v>
      </c>
      <c r="M1253" s="134" t="s">
        <v>1947</v>
      </c>
    </row>
    <row r="1254" spans="8:13" ht="13.5">
      <c r="H1254" s="131">
        <v>33</v>
      </c>
      <c r="I1254" s="132" t="s">
        <v>108</v>
      </c>
      <c r="J1254" s="133">
        <v>326</v>
      </c>
      <c r="K1254" s="132" t="s">
        <v>203</v>
      </c>
      <c r="L1254" s="133">
        <v>32610</v>
      </c>
      <c r="M1254" s="134" t="s">
        <v>1948</v>
      </c>
    </row>
    <row r="1255" spans="8:13" ht="13.5">
      <c r="H1255" s="131">
        <v>33</v>
      </c>
      <c r="I1255" s="132" t="s">
        <v>108</v>
      </c>
      <c r="J1255" s="133">
        <v>326</v>
      </c>
      <c r="K1255" s="132" t="s">
        <v>203</v>
      </c>
      <c r="L1255" s="133">
        <v>32611</v>
      </c>
      <c r="M1255" s="134" t="s">
        <v>1949</v>
      </c>
    </row>
    <row r="1256" spans="8:13" ht="13.5">
      <c r="H1256" s="131">
        <v>33</v>
      </c>
      <c r="I1256" s="132" t="s">
        <v>108</v>
      </c>
      <c r="J1256" s="133">
        <v>326</v>
      </c>
      <c r="K1256" s="132" t="s">
        <v>203</v>
      </c>
      <c r="L1256" s="133">
        <v>32612</v>
      </c>
      <c r="M1256" s="134" t="s">
        <v>1950</v>
      </c>
    </row>
    <row r="1257" spans="8:13" ht="13.5">
      <c r="H1257" s="131">
        <v>33</v>
      </c>
      <c r="I1257" s="132" t="s">
        <v>108</v>
      </c>
      <c r="J1257" s="133">
        <v>326</v>
      </c>
      <c r="K1257" s="132" t="s">
        <v>203</v>
      </c>
      <c r="L1257" s="133">
        <v>32613</v>
      </c>
      <c r="M1257" s="134" t="s">
        <v>1437</v>
      </c>
    </row>
    <row r="1258" spans="8:13" ht="13.5">
      <c r="H1258" s="131">
        <v>33</v>
      </c>
      <c r="I1258" s="132" t="s">
        <v>108</v>
      </c>
      <c r="J1258" s="133">
        <v>326</v>
      </c>
      <c r="K1258" s="132" t="s">
        <v>203</v>
      </c>
      <c r="L1258" s="133">
        <v>32614</v>
      </c>
      <c r="M1258" s="134" t="s">
        <v>1951</v>
      </c>
    </row>
    <row r="1259" spans="8:13" ht="13.5">
      <c r="H1259" s="131">
        <v>33</v>
      </c>
      <c r="I1259" s="132" t="s">
        <v>108</v>
      </c>
      <c r="J1259" s="133">
        <v>326</v>
      </c>
      <c r="K1259" s="132" t="s">
        <v>203</v>
      </c>
      <c r="L1259" s="133">
        <v>32615</v>
      </c>
      <c r="M1259" s="134" t="s">
        <v>219</v>
      </c>
    </row>
    <row r="1260" spans="8:13" ht="13.5">
      <c r="H1260" s="131">
        <v>33</v>
      </c>
      <c r="I1260" s="132" t="s">
        <v>108</v>
      </c>
      <c r="J1260" s="133">
        <v>326</v>
      </c>
      <c r="K1260" s="132" t="s">
        <v>203</v>
      </c>
      <c r="L1260" s="133">
        <v>32616</v>
      </c>
      <c r="M1260" s="134" t="s">
        <v>1952</v>
      </c>
    </row>
    <row r="1261" spans="8:13" ht="13.5">
      <c r="H1261" s="131">
        <v>34</v>
      </c>
      <c r="I1261" s="132" t="s">
        <v>109</v>
      </c>
      <c r="J1261" s="133">
        <v>311</v>
      </c>
      <c r="K1261" s="132" t="s">
        <v>204</v>
      </c>
      <c r="L1261" s="133">
        <v>31101</v>
      </c>
      <c r="M1261" s="134" t="s">
        <v>1235</v>
      </c>
    </row>
    <row r="1262" spans="8:13" ht="13.5">
      <c r="H1262" s="131">
        <v>34</v>
      </c>
      <c r="I1262" s="132" t="s">
        <v>109</v>
      </c>
      <c r="J1262" s="133">
        <v>311</v>
      </c>
      <c r="K1262" s="132" t="s">
        <v>204</v>
      </c>
      <c r="L1262" s="133">
        <v>31102</v>
      </c>
      <c r="M1262" s="134" t="s">
        <v>1236</v>
      </c>
    </row>
    <row r="1263" spans="8:13" ht="13.5">
      <c r="H1263" s="131">
        <v>34</v>
      </c>
      <c r="I1263" s="132" t="s">
        <v>109</v>
      </c>
      <c r="J1263" s="133">
        <v>311</v>
      </c>
      <c r="K1263" s="132" t="s">
        <v>204</v>
      </c>
      <c r="L1263" s="133">
        <v>31103</v>
      </c>
      <c r="M1263" s="134" t="s">
        <v>204</v>
      </c>
    </row>
    <row r="1264" spans="8:13" ht="13.5">
      <c r="H1264" s="131">
        <v>34</v>
      </c>
      <c r="I1264" s="132" t="s">
        <v>109</v>
      </c>
      <c r="J1264" s="133">
        <v>311</v>
      </c>
      <c r="K1264" s="132" t="s">
        <v>204</v>
      </c>
      <c r="L1264" s="133">
        <v>31104</v>
      </c>
      <c r="M1264" s="134" t="s">
        <v>1237</v>
      </c>
    </row>
    <row r="1265" spans="8:13" ht="13.5">
      <c r="H1265" s="131">
        <v>34</v>
      </c>
      <c r="I1265" s="132" t="s">
        <v>109</v>
      </c>
      <c r="J1265" s="133">
        <v>311</v>
      </c>
      <c r="K1265" s="132" t="s">
        <v>204</v>
      </c>
      <c r="L1265" s="133">
        <v>31105</v>
      </c>
      <c r="M1265" s="134" t="s">
        <v>1238</v>
      </c>
    </row>
    <row r="1266" spans="8:13" ht="13.5">
      <c r="H1266" s="131">
        <v>34</v>
      </c>
      <c r="I1266" s="132" t="s">
        <v>109</v>
      </c>
      <c r="J1266" s="133">
        <v>313</v>
      </c>
      <c r="K1266" s="132" t="s">
        <v>205</v>
      </c>
      <c r="L1266" s="133">
        <v>31301</v>
      </c>
      <c r="M1266" s="134" t="s">
        <v>746</v>
      </c>
    </row>
    <row r="1267" spans="8:13" ht="13.5">
      <c r="H1267" s="131">
        <v>34</v>
      </c>
      <c r="I1267" s="132" t="s">
        <v>109</v>
      </c>
      <c r="J1267" s="133">
        <v>313</v>
      </c>
      <c r="K1267" s="132" t="s">
        <v>205</v>
      </c>
      <c r="L1267" s="133">
        <v>31302</v>
      </c>
      <c r="M1267" s="134" t="s">
        <v>1256</v>
      </c>
    </row>
    <row r="1268" spans="8:13" ht="13.5">
      <c r="H1268" s="131">
        <v>34</v>
      </c>
      <c r="I1268" s="132" t="s">
        <v>109</v>
      </c>
      <c r="J1268" s="133">
        <v>313</v>
      </c>
      <c r="K1268" s="132" t="s">
        <v>205</v>
      </c>
      <c r="L1268" s="133">
        <v>31303</v>
      </c>
      <c r="M1268" s="134" t="s">
        <v>1257</v>
      </c>
    </row>
    <row r="1269" spans="8:13" ht="13.5">
      <c r="H1269" s="131">
        <v>34</v>
      </c>
      <c r="I1269" s="132" t="s">
        <v>109</v>
      </c>
      <c r="J1269" s="133">
        <v>313</v>
      </c>
      <c r="K1269" s="132" t="s">
        <v>205</v>
      </c>
      <c r="L1269" s="133">
        <v>31304</v>
      </c>
      <c r="M1269" s="134" t="s">
        <v>1258</v>
      </c>
    </row>
    <row r="1270" spans="8:13" ht="13.5">
      <c r="H1270" s="131">
        <v>34</v>
      </c>
      <c r="I1270" s="132" t="s">
        <v>109</v>
      </c>
      <c r="J1270" s="133">
        <v>313</v>
      </c>
      <c r="K1270" s="132" t="s">
        <v>205</v>
      </c>
      <c r="L1270" s="133">
        <v>31305</v>
      </c>
      <c r="M1270" s="134" t="s">
        <v>1259</v>
      </c>
    </row>
    <row r="1271" spans="8:13" ht="13.5">
      <c r="H1271" s="131">
        <v>34</v>
      </c>
      <c r="I1271" s="132" t="s">
        <v>109</v>
      </c>
      <c r="J1271" s="133">
        <v>313</v>
      </c>
      <c r="K1271" s="132" t="s">
        <v>205</v>
      </c>
      <c r="L1271" s="133">
        <v>31306</v>
      </c>
      <c r="M1271" s="134" t="s">
        <v>1260</v>
      </c>
    </row>
    <row r="1272" spans="8:13" ht="13.5">
      <c r="H1272" s="131">
        <v>34</v>
      </c>
      <c r="I1272" s="132" t="s">
        <v>109</v>
      </c>
      <c r="J1272" s="133">
        <v>313</v>
      </c>
      <c r="K1272" s="132" t="s">
        <v>205</v>
      </c>
      <c r="L1272" s="133">
        <v>31307</v>
      </c>
      <c r="M1272" s="134" t="s">
        <v>1261</v>
      </c>
    </row>
    <row r="1273" spans="8:13" ht="13.5">
      <c r="H1273" s="131">
        <v>34</v>
      </c>
      <c r="I1273" s="132" t="s">
        <v>109</v>
      </c>
      <c r="J1273" s="133">
        <v>313</v>
      </c>
      <c r="K1273" s="132" t="s">
        <v>205</v>
      </c>
      <c r="L1273" s="133">
        <v>31308</v>
      </c>
      <c r="M1273" s="134" t="s">
        <v>910</v>
      </c>
    </row>
    <row r="1274" spans="8:13" ht="13.5">
      <c r="H1274" s="131">
        <v>34</v>
      </c>
      <c r="I1274" s="132" t="s">
        <v>109</v>
      </c>
      <c r="J1274" s="133">
        <v>313</v>
      </c>
      <c r="K1274" s="132" t="s">
        <v>205</v>
      </c>
      <c r="L1274" s="133">
        <v>31309</v>
      </c>
      <c r="M1274" s="134" t="s">
        <v>205</v>
      </c>
    </row>
    <row r="1275" spans="8:13" ht="13.5">
      <c r="H1275" s="131">
        <v>34</v>
      </c>
      <c r="I1275" s="132" t="s">
        <v>109</v>
      </c>
      <c r="J1275" s="133">
        <v>313</v>
      </c>
      <c r="K1275" s="132" t="s">
        <v>205</v>
      </c>
      <c r="L1275" s="133">
        <v>31310</v>
      </c>
      <c r="M1275" s="134" t="s">
        <v>1262</v>
      </c>
    </row>
    <row r="1276" spans="8:13" ht="13.5">
      <c r="H1276" s="131">
        <v>34</v>
      </c>
      <c r="I1276" s="132" t="s">
        <v>109</v>
      </c>
      <c r="J1276" s="133">
        <v>313</v>
      </c>
      <c r="K1276" s="132" t="s">
        <v>205</v>
      </c>
      <c r="L1276" s="133">
        <v>31311</v>
      </c>
      <c r="M1276" s="134" t="s">
        <v>1263</v>
      </c>
    </row>
    <row r="1277" spans="8:13" ht="13.5">
      <c r="H1277" s="131">
        <v>34</v>
      </c>
      <c r="I1277" s="132" t="s">
        <v>109</v>
      </c>
      <c r="J1277" s="133">
        <v>313</v>
      </c>
      <c r="K1277" s="132" t="s">
        <v>205</v>
      </c>
      <c r="L1277" s="133">
        <v>31312</v>
      </c>
      <c r="M1277" s="134" t="s">
        <v>1264</v>
      </c>
    </row>
    <row r="1278" spans="8:13" ht="13.5">
      <c r="H1278" s="131">
        <v>34</v>
      </c>
      <c r="I1278" s="132" t="s">
        <v>109</v>
      </c>
      <c r="J1278" s="133">
        <v>313</v>
      </c>
      <c r="K1278" s="132" t="s">
        <v>205</v>
      </c>
      <c r="L1278" s="133">
        <v>31313</v>
      </c>
      <c r="M1278" s="134" t="s">
        <v>2129</v>
      </c>
    </row>
    <row r="1279" spans="8:13" ht="13.5">
      <c r="H1279" s="131">
        <v>34</v>
      </c>
      <c r="I1279" s="132" t="s">
        <v>109</v>
      </c>
      <c r="J1279" s="133">
        <v>313</v>
      </c>
      <c r="K1279" s="132" t="s">
        <v>205</v>
      </c>
      <c r="L1279" s="133">
        <v>31314</v>
      </c>
      <c r="M1279" s="134" t="s">
        <v>1265</v>
      </c>
    </row>
    <row r="1280" spans="8:13" ht="13.5">
      <c r="H1280" s="131">
        <v>34</v>
      </c>
      <c r="I1280" s="132" t="s">
        <v>109</v>
      </c>
      <c r="J1280" s="133">
        <v>313</v>
      </c>
      <c r="K1280" s="132" t="s">
        <v>205</v>
      </c>
      <c r="L1280" s="133">
        <v>31315</v>
      </c>
      <c r="M1280" s="134" t="s">
        <v>1266</v>
      </c>
    </row>
    <row r="1281" spans="8:13" ht="13.5">
      <c r="H1281" s="131">
        <v>34</v>
      </c>
      <c r="I1281" s="132" t="s">
        <v>109</v>
      </c>
      <c r="J1281" s="133">
        <v>313</v>
      </c>
      <c r="K1281" s="132" t="s">
        <v>205</v>
      </c>
      <c r="L1281" s="133">
        <v>31316</v>
      </c>
      <c r="M1281" s="134" t="s">
        <v>1267</v>
      </c>
    </row>
    <row r="1282" spans="8:13" ht="13.5">
      <c r="H1282" s="131">
        <v>34</v>
      </c>
      <c r="I1282" s="132" t="s">
        <v>109</v>
      </c>
      <c r="J1282" s="133">
        <v>313</v>
      </c>
      <c r="K1282" s="132" t="s">
        <v>205</v>
      </c>
      <c r="L1282" s="133">
        <v>31317</v>
      </c>
      <c r="M1282" s="134" t="s">
        <v>1268</v>
      </c>
    </row>
    <row r="1283" spans="8:13" ht="13.5">
      <c r="H1283" s="131">
        <v>34</v>
      </c>
      <c r="I1283" s="132" t="s">
        <v>109</v>
      </c>
      <c r="J1283" s="133">
        <v>313</v>
      </c>
      <c r="K1283" s="132" t="s">
        <v>205</v>
      </c>
      <c r="L1283" s="133">
        <v>31318</v>
      </c>
      <c r="M1283" s="134" t="s">
        <v>1269</v>
      </c>
    </row>
    <row r="1284" spans="8:13" ht="13.5">
      <c r="H1284" s="131">
        <v>34</v>
      </c>
      <c r="I1284" s="132" t="s">
        <v>109</v>
      </c>
      <c r="J1284" s="133">
        <v>313</v>
      </c>
      <c r="K1284" s="132" t="s">
        <v>205</v>
      </c>
      <c r="L1284" s="133">
        <v>31319</v>
      </c>
      <c r="M1284" s="134" t="s">
        <v>1270</v>
      </c>
    </row>
    <row r="1285" spans="8:13" ht="13.5">
      <c r="H1285" s="131">
        <v>34</v>
      </c>
      <c r="I1285" s="132" t="s">
        <v>109</v>
      </c>
      <c r="J1285" s="133">
        <v>315</v>
      </c>
      <c r="K1285" s="132" t="s">
        <v>206</v>
      </c>
      <c r="L1285" s="133">
        <v>31501</v>
      </c>
      <c r="M1285" s="134" t="s">
        <v>1301</v>
      </c>
    </row>
    <row r="1286" spans="8:13" ht="13.5">
      <c r="H1286" s="131">
        <v>34</v>
      </c>
      <c r="I1286" s="132" t="s">
        <v>109</v>
      </c>
      <c r="J1286" s="133">
        <v>315</v>
      </c>
      <c r="K1286" s="132" t="s">
        <v>206</v>
      </c>
      <c r="L1286" s="133">
        <v>31502</v>
      </c>
      <c r="M1286" s="134" t="s">
        <v>1302</v>
      </c>
    </row>
    <row r="1287" spans="8:13" ht="13.5">
      <c r="H1287" s="131">
        <v>34</v>
      </c>
      <c r="I1287" s="132" t="s">
        <v>109</v>
      </c>
      <c r="J1287" s="133">
        <v>315</v>
      </c>
      <c r="K1287" s="132" t="s">
        <v>206</v>
      </c>
      <c r="L1287" s="133">
        <v>31503</v>
      </c>
      <c r="M1287" s="134" t="s">
        <v>206</v>
      </c>
    </row>
    <row r="1288" spans="8:13" ht="13.5">
      <c r="H1288" s="131">
        <v>34</v>
      </c>
      <c r="I1288" s="132" t="s">
        <v>109</v>
      </c>
      <c r="J1288" s="133">
        <v>315</v>
      </c>
      <c r="K1288" s="132" t="s">
        <v>206</v>
      </c>
      <c r="L1288" s="133">
        <v>31504</v>
      </c>
      <c r="M1288" s="134" t="s">
        <v>1303</v>
      </c>
    </row>
    <row r="1289" spans="8:13" ht="13.5">
      <c r="H1289" s="131">
        <v>34</v>
      </c>
      <c r="I1289" s="132" t="s">
        <v>109</v>
      </c>
      <c r="J1289" s="133">
        <v>315</v>
      </c>
      <c r="K1289" s="132" t="s">
        <v>206</v>
      </c>
      <c r="L1289" s="133">
        <v>31505</v>
      </c>
      <c r="M1289" s="134" t="s">
        <v>1304</v>
      </c>
    </row>
    <row r="1290" spans="8:13" ht="13.5">
      <c r="H1290" s="131">
        <v>34</v>
      </c>
      <c r="I1290" s="132" t="s">
        <v>109</v>
      </c>
      <c r="J1290" s="133">
        <v>315</v>
      </c>
      <c r="K1290" s="132" t="s">
        <v>206</v>
      </c>
      <c r="L1290" s="133">
        <v>31506</v>
      </c>
      <c r="M1290" s="134" t="s">
        <v>1305</v>
      </c>
    </row>
    <row r="1291" spans="8:13" ht="13.5">
      <c r="H1291" s="131">
        <v>13</v>
      </c>
      <c r="I1291" s="132" t="s">
        <v>110</v>
      </c>
      <c r="J1291" s="133">
        <v>112</v>
      </c>
      <c r="K1291" s="132" t="s">
        <v>207</v>
      </c>
      <c r="L1291" s="133">
        <v>11201</v>
      </c>
      <c r="M1291" s="134" t="s">
        <v>937</v>
      </c>
    </row>
    <row r="1292" spans="8:13" ht="13.5">
      <c r="H1292" s="131">
        <v>13</v>
      </c>
      <c r="I1292" s="132" t="s">
        <v>110</v>
      </c>
      <c r="J1292" s="133">
        <v>112</v>
      </c>
      <c r="K1292" s="132" t="s">
        <v>207</v>
      </c>
      <c r="L1292" s="133">
        <v>11202</v>
      </c>
      <c r="M1292" s="134" t="s">
        <v>938</v>
      </c>
    </row>
    <row r="1293" spans="8:13" ht="13.5">
      <c r="H1293" s="131">
        <v>13</v>
      </c>
      <c r="I1293" s="132" t="s">
        <v>110</v>
      </c>
      <c r="J1293" s="133">
        <v>112</v>
      </c>
      <c r="K1293" s="132" t="s">
        <v>207</v>
      </c>
      <c r="L1293" s="133">
        <v>11203</v>
      </c>
      <c r="M1293" s="134" t="s">
        <v>939</v>
      </c>
    </row>
    <row r="1294" spans="8:13" ht="13.5">
      <c r="H1294" s="131">
        <v>13</v>
      </c>
      <c r="I1294" s="132" t="s">
        <v>110</v>
      </c>
      <c r="J1294" s="133">
        <v>112</v>
      </c>
      <c r="K1294" s="132" t="s">
        <v>207</v>
      </c>
      <c r="L1294" s="133">
        <v>11204</v>
      </c>
      <c r="M1294" s="134" t="s">
        <v>940</v>
      </c>
    </row>
    <row r="1295" spans="8:13" ht="13.5">
      <c r="H1295" s="131">
        <v>13</v>
      </c>
      <c r="I1295" s="132" t="s">
        <v>110</v>
      </c>
      <c r="J1295" s="133">
        <v>112</v>
      </c>
      <c r="K1295" s="132" t="s">
        <v>207</v>
      </c>
      <c r="L1295" s="133">
        <v>11205</v>
      </c>
      <c r="M1295" s="134" t="s">
        <v>941</v>
      </c>
    </row>
    <row r="1296" spans="8:13" ht="13.5">
      <c r="H1296" s="131">
        <v>13</v>
      </c>
      <c r="I1296" s="132" t="s">
        <v>110</v>
      </c>
      <c r="J1296" s="133">
        <v>112</v>
      </c>
      <c r="K1296" s="132" t="s">
        <v>207</v>
      </c>
      <c r="L1296" s="133">
        <v>11206</v>
      </c>
      <c r="M1296" s="134" t="s">
        <v>942</v>
      </c>
    </row>
    <row r="1297" spans="8:13" ht="13.5">
      <c r="H1297" s="131">
        <v>13</v>
      </c>
      <c r="I1297" s="132" t="s">
        <v>110</v>
      </c>
      <c r="J1297" s="133">
        <v>112</v>
      </c>
      <c r="K1297" s="132" t="s">
        <v>207</v>
      </c>
      <c r="L1297" s="133">
        <v>11207</v>
      </c>
      <c r="M1297" s="134" t="s">
        <v>943</v>
      </c>
    </row>
    <row r="1298" spans="8:13" ht="13.5">
      <c r="H1298" s="131">
        <v>13</v>
      </c>
      <c r="I1298" s="132" t="s">
        <v>110</v>
      </c>
      <c r="J1298" s="133">
        <v>112</v>
      </c>
      <c r="K1298" s="132" t="s">
        <v>207</v>
      </c>
      <c r="L1298" s="133">
        <v>11208</v>
      </c>
      <c r="M1298" s="134" t="s">
        <v>944</v>
      </c>
    </row>
    <row r="1299" spans="8:13" ht="13.5">
      <c r="H1299" s="131">
        <v>13</v>
      </c>
      <c r="I1299" s="132" t="s">
        <v>110</v>
      </c>
      <c r="J1299" s="133">
        <v>112</v>
      </c>
      <c r="K1299" s="132" t="s">
        <v>207</v>
      </c>
      <c r="L1299" s="133">
        <v>11209</v>
      </c>
      <c r="M1299" s="134" t="s">
        <v>945</v>
      </c>
    </row>
    <row r="1300" spans="8:13" ht="13.5">
      <c r="H1300" s="131">
        <v>13</v>
      </c>
      <c r="I1300" s="132" t="s">
        <v>110</v>
      </c>
      <c r="J1300" s="133">
        <v>112</v>
      </c>
      <c r="K1300" s="132" t="s">
        <v>207</v>
      </c>
      <c r="L1300" s="133">
        <v>11210</v>
      </c>
      <c r="M1300" s="134" t="s">
        <v>946</v>
      </c>
    </row>
    <row r="1301" spans="8:13" ht="13.5">
      <c r="H1301" s="131">
        <v>13</v>
      </c>
      <c r="I1301" s="132" t="s">
        <v>110</v>
      </c>
      <c r="J1301" s="133">
        <v>112</v>
      </c>
      <c r="K1301" s="132" t="s">
        <v>207</v>
      </c>
      <c r="L1301" s="133">
        <v>11211</v>
      </c>
      <c r="M1301" s="134" t="s">
        <v>947</v>
      </c>
    </row>
    <row r="1302" spans="8:13" ht="13.5">
      <c r="H1302" s="131">
        <v>13</v>
      </c>
      <c r="I1302" s="132" t="s">
        <v>110</v>
      </c>
      <c r="J1302" s="133">
        <v>112</v>
      </c>
      <c r="K1302" s="132" t="s">
        <v>207</v>
      </c>
      <c r="L1302" s="133">
        <v>11212</v>
      </c>
      <c r="M1302" s="134" t="s">
        <v>948</v>
      </c>
    </row>
    <row r="1303" spans="8:13" ht="13.5">
      <c r="H1303" s="131">
        <v>13</v>
      </c>
      <c r="I1303" s="132" t="s">
        <v>110</v>
      </c>
      <c r="J1303" s="133">
        <v>112</v>
      </c>
      <c r="K1303" s="132" t="s">
        <v>207</v>
      </c>
      <c r="L1303" s="133">
        <v>11213</v>
      </c>
      <c r="M1303" s="134" t="s">
        <v>949</v>
      </c>
    </row>
    <row r="1304" spans="8:13" ht="13.5">
      <c r="H1304" s="131">
        <v>13</v>
      </c>
      <c r="I1304" s="132" t="s">
        <v>110</v>
      </c>
      <c r="J1304" s="133">
        <v>112</v>
      </c>
      <c r="K1304" s="132" t="s">
        <v>207</v>
      </c>
      <c r="L1304" s="133">
        <v>11214</v>
      </c>
      <c r="M1304" s="134" t="s">
        <v>950</v>
      </c>
    </row>
    <row r="1305" spans="8:13" ht="13.5">
      <c r="H1305" s="131">
        <v>13</v>
      </c>
      <c r="I1305" s="132" t="s">
        <v>110</v>
      </c>
      <c r="J1305" s="133">
        <v>112</v>
      </c>
      <c r="K1305" s="132" t="s">
        <v>207</v>
      </c>
      <c r="L1305" s="133">
        <v>11215</v>
      </c>
      <c r="M1305" s="134" t="s">
        <v>951</v>
      </c>
    </row>
    <row r="1306" spans="8:13" ht="13.5">
      <c r="H1306" s="131">
        <v>13</v>
      </c>
      <c r="I1306" s="132" t="s">
        <v>110</v>
      </c>
      <c r="J1306" s="133">
        <v>112</v>
      </c>
      <c r="K1306" s="132" t="s">
        <v>207</v>
      </c>
      <c r="L1306" s="133">
        <v>11216</v>
      </c>
      <c r="M1306" s="134" t="s">
        <v>952</v>
      </c>
    </row>
    <row r="1307" spans="8:13" ht="13.5">
      <c r="H1307" s="131">
        <v>13</v>
      </c>
      <c r="I1307" s="132" t="s">
        <v>110</v>
      </c>
      <c r="J1307" s="133">
        <v>112</v>
      </c>
      <c r="K1307" s="132" t="s">
        <v>207</v>
      </c>
      <c r="L1307" s="133">
        <v>11217</v>
      </c>
      <c r="M1307" s="134" t="s">
        <v>953</v>
      </c>
    </row>
    <row r="1308" spans="8:13" ht="13.5">
      <c r="H1308" s="131">
        <v>13</v>
      </c>
      <c r="I1308" s="132" t="s">
        <v>110</v>
      </c>
      <c r="J1308" s="133">
        <v>112</v>
      </c>
      <c r="K1308" s="132" t="s">
        <v>207</v>
      </c>
      <c r="L1308" s="133">
        <v>11218</v>
      </c>
      <c r="M1308" s="134" t="s">
        <v>954</v>
      </c>
    </row>
    <row r="1309" spans="8:13" ht="13.5">
      <c r="H1309" s="131">
        <v>13</v>
      </c>
      <c r="I1309" s="132" t="s">
        <v>110</v>
      </c>
      <c r="J1309" s="133">
        <v>112</v>
      </c>
      <c r="K1309" s="132" t="s">
        <v>207</v>
      </c>
      <c r="L1309" s="133">
        <v>11219</v>
      </c>
      <c r="M1309" s="134" t="s">
        <v>571</v>
      </c>
    </row>
    <row r="1310" spans="8:13" ht="13.5">
      <c r="H1310" s="131">
        <v>13</v>
      </c>
      <c r="I1310" s="132" t="s">
        <v>110</v>
      </c>
      <c r="J1310" s="133">
        <v>112</v>
      </c>
      <c r="K1310" s="132" t="s">
        <v>207</v>
      </c>
      <c r="L1310" s="133">
        <v>11220</v>
      </c>
      <c r="M1310" s="134" t="s">
        <v>955</v>
      </c>
    </row>
    <row r="1311" spans="8:13" ht="13.5">
      <c r="H1311" s="131">
        <v>13</v>
      </c>
      <c r="I1311" s="132" t="s">
        <v>110</v>
      </c>
      <c r="J1311" s="133">
        <v>112</v>
      </c>
      <c r="K1311" s="132" t="s">
        <v>207</v>
      </c>
      <c r="L1311" s="133">
        <v>11221</v>
      </c>
      <c r="M1311" s="134" t="s">
        <v>956</v>
      </c>
    </row>
    <row r="1312" spans="8:13" ht="13.5">
      <c r="H1312" s="131">
        <v>13</v>
      </c>
      <c r="I1312" s="132" t="s">
        <v>110</v>
      </c>
      <c r="J1312" s="133">
        <v>117</v>
      </c>
      <c r="K1312" s="132" t="s">
        <v>208</v>
      </c>
      <c r="L1312" s="133">
        <v>11701</v>
      </c>
      <c r="M1312" s="134" t="s">
        <v>1600</v>
      </c>
    </row>
    <row r="1313" spans="8:13" ht="13.5">
      <c r="H1313" s="131">
        <v>13</v>
      </c>
      <c r="I1313" s="132" t="s">
        <v>110</v>
      </c>
      <c r="J1313" s="133">
        <v>117</v>
      </c>
      <c r="K1313" s="132" t="s">
        <v>208</v>
      </c>
      <c r="L1313" s="133">
        <v>11702</v>
      </c>
      <c r="M1313" s="134" t="s">
        <v>1601</v>
      </c>
    </row>
    <row r="1314" spans="8:13" ht="13.5">
      <c r="H1314" s="131">
        <v>13</v>
      </c>
      <c r="I1314" s="132" t="s">
        <v>110</v>
      </c>
      <c r="J1314" s="133">
        <v>117</v>
      </c>
      <c r="K1314" s="132" t="s">
        <v>208</v>
      </c>
      <c r="L1314" s="133">
        <v>11703</v>
      </c>
      <c r="M1314" s="134" t="s">
        <v>1412</v>
      </c>
    </row>
    <row r="1315" spans="8:13" ht="13.5">
      <c r="H1315" s="131">
        <v>13</v>
      </c>
      <c r="I1315" s="132" t="s">
        <v>110</v>
      </c>
      <c r="J1315" s="133">
        <v>117</v>
      </c>
      <c r="K1315" s="132" t="s">
        <v>208</v>
      </c>
      <c r="L1315" s="133">
        <v>11704</v>
      </c>
      <c r="M1315" s="134" t="s">
        <v>1602</v>
      </c>
    </row>
    <row r="1316" spans="8:13" ht="13.5">
      <c r="H1316" s="131">
        <v>13</v>
      </c>
      <c r="I1316" s="132" t="s">
        <v>110</v>
      </c>
      <c r="J1316" s="133">
        <v>117</v>
      </c>
      <c r="K1316" s="132" t="s">
        <v>208</v>
      </c>
      <c r="L1316" s="133">
        <v>11705</v>
      </c>
      <c r="M1316" s="134" t="s">
        <v>1603</v>
      </c>
    </row>
    <row r="1317" spans="8:13" ht="13.5">
      <c r="H1317" s="131">
        <v>13</v>
      </c>
      <c r="I1317" s="132" t="s">
        <v>110</v>
      </c>
      <c r="J1317" s="133">
        <v>117</v>
      </c>
      <c r="K1317" s="132" t="s">
        <v>208</v>
      </c>
      <c r="L1317" s="133">
        <v>11706</v>
      </c>
      <c r="M1317" s="134" t="s">
        <v>1604</v>
      </c>
    </row>
    <row r="1318" spans="8:13" ht="13.5">
      <c r="H1318" s="131">
        <v>13</v>
      </c>
      <c r="I1318" s="132" t="s">
        <v>110</v>
      </c>
      <c r="J1318" s="133">
        <v>117</v>
      </c>
      <c r="K1318" s="132" t="s">
        <v>208</v>
      </c>
      <c r="L1318" s="133">
        <v>11707</v>
      </c>
      <c r="M1318" s="134" t="s">
        <v>1605</v>
      </c>
    </row>
    <row r="1319" spans="8:13" ht="13.5">
      <c r="H1319" s="131">
        <v>13</v>
      </c>
      <c r="I1319" s="132" t="s">
        <v>110</v>
      </c>
      <c r="J1319" s="133">
        <v>117</v>
      </c>
      <c r="K1319" s="132" t="s">
        <v>208</v>
      </c>
      <c r="L1319" s="133">
        <v>11708</v>
      </c>
      <c r="M1319" s="134" t="s">
        <v>1606</v>
      </c>
    </row>
    <row r="1320" spans="8:13" ht="13.5">
      <c r="H1320" s="131">
        <v>13</v>
      </c>
      <c r="I1320" s="132" t="s">
        <v>110</v>
      </c>
      <c r="J1320" s="133">
        <v>117</v>
      </c>
      <c r="K1320" s="132" t="s">
        <v>208</v>
      </c>
      <c r="L1320" s="133">
        <v>11709</v>
      </c>
      <c r="M1320" s="134" t="s">
        <v>1607</v>
      </c>
    </row>
    <row r="1321" spans="8:13" ht="13.5">
      <c r="H1321" s="131">
        <v>13</v>
      </c>
      <c r="I1321" s="132" t="s">
        <v>110</v>
      </c>
      <c r="J1321" s="133">
        <v>117</v>
      </c>
      <c r="K1321" s="132" t="s">
        <v>208</v>
      </c>
      <c r="L1321" s="133">
        <v>11710</v>
      </c>
      <c r="M1321" s="134" t="s">
        <v>1608</v>
      </c>
    </row>
    <row r="1322" spans="8:13" ht="13.5">
      <c r="H1322" s="131">
        <v>13</v>
      </c>
      <c r="I1322" s="132" t="s">
        <v>110</v>
      </c>
      <c r="J1322" s="133">
        <v>117</v>
      </c>
      <c r="K1322" s="132" t="s">
        <v>208</v>
      </c>
      <c r="L1322" s="133">
        <v>11711</v>
      </c>
      <c r="M1322" s="134" t="s">
        <v>1609</v>
      </c>
    </row>
    <row r="1323" spans="8:13" ht="13.5">
      <c r="H1323" s="131">
        <v>13</v>
      </c>
      <c r="I1323" s="132" t="s">
        <v>110</v>
      </c>
      <c r="J1323" s="133">
        <v>117</v>
      </c>
      <c r="K1323" s="132" t="s">
        <v>208</v>
      </c>
      <c r="L1323" s="133">
        <v>11712</v>
      </c>
      <c r="M1323" s="134" t="s">
        <v>1610</v>
      </c>
    </row>
    <row r="1324" spans="8:13" ht="13.5">
      <c r="H1324" s="131">
        <v>13</v>
      </c>
      <c r="I1324" s="132" t="s">
        <v>110</v>
      </c>
      <c r="J1324" s="133">
        <v>117</v>
      </c>
      <c r="K1324" s="132" t="s">
        <v>208</v>
      </c>
      <c r="L1324" s="133">
        <v>11713</v>
      </c>
      <c r="M1324" s="134" t="s">
        <v>1611</v>
      </c>
    </row>
    <row r="1325" spans="8:13" ht="13.5">
      <c r="H1325" s="131">
        <v>13</v>
      </c>
      <c r="I1325" s="132" t="s">
        <v>110</v>
      </c>
      <c r="J1325" s="133">
        <v>117</v>
      </c>
      <c r="K1325" s="132" t="s">
        <v>208</v>
      </c>
      <c r="L1325" s="133">
        <v>11714</v>
      </c>
      <c r="M1325" s="134" t="s">
        <v>1612</v>
      </c>
    </row>
    <row r="1326" spans="8:13" ht="13.5">
      <c r="H1326" s="131">
        <v>13</v>
      </c>
      <c r="I1326" s="132" t="s">
        <v>110</v>
      </c>
      <c r="J1326" s="133">
        <v>118</v>
      </c>
      <c r="K1326" s="132" t="s">
        <v>209</v>
      </c>
      <c r="L1326" s="133">
        <v>11801</v>
      </c>
      <c r="M1326" s="134" t="s">
        <v>1761</v>
      </c>
    </row>
    <row r="1327" spans="8:13" ht="13.5">
      <c r="H1327" s="131">
        <v>13</v>
      </c>
      <c r="I1327" s="132" t="s">
        <v>110</v>
      </c>
      <c r="J1327" s="133">
        <v>118</v>
      </c>
      <c r="K1327" s="132" t="s">
        <v>209</v>
      </c>
      <c r="L1327" s="133">
        <v>11802</v>
      </c>
      <c r="M1327" s="134" t="s">
        <v>1762</v>
      </c>
    </row>
    <row r="1328" spans="8:13" ht="13.5">
      <c r="H1328" s="131">
        <v>13</v>
      </c>
      <c r="I1328" s="132" t="s">
        <v>110</v>
      </c>
      <c r="J1328" s="133">
        <v>118</v>
      </c>
      <c r="K1328" s="132" t="s">
        <v>209</v>
      </c>
      <c r="L1328" s="133">
        <v>11803</v>
      </c>
      <c r="M1328" s="134" t="s">
        <v>1763</v>
      </c>
    </row>
    <row r="1329" spans="8:13" ht="13.5">
      <c r="H1329" s="131">
        <v>13</v>
      </c>
      <c r="I1329" s="132" t="s">
        <v>110</v>
      </c>
      <c r="J1329" s="133">
        <v>118</v>
      </c>
      <c r="K1329" s="132" t="s">
        <v>209</v>
      </c>
      <c r="L1329" s="133">
        <v>11804</v>
      </c>
      <c r="M1329" s="134" t="s">
        <v>1764</v>
      </c>
    </row>
    <row r="1330" spans="8:13" ht="13.5">
      <c r="H1330" s="131">
        <v>13</v>
      </c>
      <c r="I1330" s="132" t="s">
        <v>110</v>
      </c>
      <c r="J1330" s="133">
        <v>118</v>
      </c>
      <c r="K1330" s="132" t="s">
        <v>209</v>
      </c>
      <c r="L1330" s="133">
        <v>11805</v>
      </c>
      <c r="M1330" s="134" t="s">
        <v>1765</v>
      </c>
    </row>
    <row r="1331" spans="8:13" ht="13.5">
      <c r="H1331" s="131">
        <v>13</v>
      </c>
      <c r="I1331" s="132" t="s">
        <v>110</v>
      </c>
      <c r="J1331" s="133">
        <v>118</v>
      </c>
      <c r="K1331" s="132" t="s">
        <v>209</v>
      </c>
      <c r="L1331" s="133">
        <v>11806</v>
      </c>
      <c r="M1331" s="134" t="s">
        <v>1766</v>
      </c>
    </row>
    <row r="1332" spans="8:13" ht="13.5">
      <c r="H1332" s="131">
        <v>13</v>
      </c>
      <c r="I1332" s="132" t="s">
        <v>110</v>
      </c>
      <c r="J1332" s="133">
        <v>118</v>
      </c>
      <c r="K1332" s="132" t="s">
        <v>209</v>
      </c>
      <c r="L1332" s="133">
        <v>11807</v>
      </c>
      <c r="M1332" s="134" t="s">
        <v>1767</v>
      </c>
    </row>
    <row r="1333" spans="8:13" ht="13.5">
      <c r="H1333" s="131">
        <v>13</v>
      </c>
      <c r="I1333" s="132" t="s">
        <v>110</v>
      </c>
      <c r="J1333" s="133">
        <v>118</v>
      </c>
      <c r="K1333" s="132" t="s">
        <v>209</v>
      </c>
      <c r="L1333" s="133">
        <v>11808</v>
      </c>
      <c r="M1333" s="134" t="s">
        <v>2130</v>
      </c>
    </row>
    <row r="1334" spans="8:13" ht="13.5">
      <c r="H1334" s="131">
        <v>13</v>
      </c>
      <c r="I1334" s="132" t="s">
        <v>110</v>
      </c>
      <c r="J1334" s="133">
        <v>118</v>
      </c>
      <c r="K1334" s="132" t="s">
        <v>209</v>
      </c>
      <c r="L1334" s="133">
        <v>11809</v>
      </c>
      <c r="M1334" s="134" t="s">
        <v>763</v>
      </c>
    </row>
    <row r="1335" spans="8:13" ht="13.5">
      <c r="H1335" s="131">
        <v>13</v>
      </c>
      <c r="I1335" s="132" t="s">
        <v>110</v>
      </c>
      <c r="J1335" s="133">
        <v>118</v>
      </c>
      <c r="K1335" s="132" t="s">
        <v>209</v>
      </c>
      <c r="L1335" s="133">
        <v>11810</v>
      </c>
      <c r="M1335" s="134" t="s">
        <v>1768</v>
      </c>
    </row>
    <row r="1336" spans="8:13" ht="13.5">
      <c r="H1336" s="131">
        <v>13</v>
      </c>
      <c r="I1336" s="132" t="s">
        <v>110</v>
      </c>
      <c r="J1336" s="133">
        <v>118</v>
      </c>
      <c r="K1336" s="132" t="s">
        <v>209</v>
      </c>
      <c r="L1336" s="133">
        <v>11811</v>
      </c>
      <c r="M1336" s="134" t="s">
        <v>1769</v>
      </c>
    </row>
    <row r="1337" spans="8:13" ht="13.5">
      <c r="H1337" s="131">
        <v>13</v>
      </c>
      <c r="I1337" s="132" t="s">
        <v>110</v>
      </c>
      <c r="J1337" s="133">
        <v>118</v>
      </c>
      <c r="K1337" s="132" t="s">
        <v>209</v>
      </c>
      <c r="L1337" s="133">
        <v>11812</v>
      </c>
      <c r="M1337" s="134" t="s">
        <v>209</v>
      </c>
    </row>
    <row r="1338" spans="8:13" ht="13.5">
      <c r="H1338" s="131">
        <v>13</v>
      </c>
      <c r="I1338" s="132" t="s">
        <v>110</v>
      </c>
      <c r="J1338" s="133">
        <v>118</v>
      </c>
      <c r="K1338" s="132" t="s">
        <v>209</v>
      </c>
      <c r="L1338" s="133">
        <v>11813</v>
      </c>
      <c r="M1338" s="134" t="s">
        <v>1770</v>
      </c>
    </row>
    <row r="1339" spans="8:13" ht="13.5">
      <c r="H1339" s="131">
        <v>43</v>
      </c>
      <c r="I1339" s="132" t="s">
        <v>111</v>
      </c>
      <c r="J1339" s="133">
        <v>404</v>
      </c>
      <c r="K1339" s="132" t="s">
        <v>19</v>
      </c>
      <c r="L1339" s="133">
        <v>40401</v>
      </c>
      <c r="M1339" s="134" t="s">
        <v>19</v>
      </c>
    </row>
    <row r="1340" spans="8:13" ht="13.5">
      <c r="H1340" s="131">
        <v>43</v>
      </c>
      <c r="I1340" s="132" t="s">
        <v>111</v>
      </c>
      <c r="J1340" s="133">
        <v>404</v>
      </c>
      <c r="K1340" s="132" t="s">
        <v>19</v>
      </c>
      <c r="L1340" s="133">
        <v>40402</v>
      </c>
      <c r="M1340" s="134" t="s">
        <v>477</v>
      </c>
    </row>
    <row r="1341" spans="8:13" ht="13.5">
      <c r="H1341" s="131">
        <v>43</v>
      </c>
      <c r="I1341" s="132" t="s">
        <v>111</v>
      </c>
      <c r="J1341" s="133">
        <v>404</v>
      </c>
      <c r="K1341" s="132" t="s">
        <v>19</v>
      </c>
      <c r="L1341" s="133">
        <v>40403</v>
      </c>
      <c r="M1341" s="134" t="s">
        <v>478</v>
      </c>
    </row>
    <row r="1342" spans="8:13" ht="13.5">
      <c r="H1342" s="131">
        <v>43</v>
      </c>
      <c r="I1342" s="132" t="s">
        <v>111</v>
      </c>
      <c r="J1342" s="133">
        <v>404</v>
      </c>
      <c r="K1342" s="132" t="s">
        <v>19</v>
      </c>
      <c r="L1342" s="133">
        <v>40404</v>
      </c>
      <c r="M1342" s="134" t="s">
        <v>479</v>
      </c>
    </row>
    <row r="1343" spans="8:13" ht="13.5">
      <c r="H1343" s="131">
        <v>43</v>
      </c>
      <c r="I1343" s="132" t="s">
        <v>111</v>
      </c>
      <c r="J1343" s="133">
        <v>404</v>
      </c>
      <c r="K1343" s="132" t="s">
        <v>19</v>
      </c>
      <c r="L1343" s="133">
        <v>40405</v>
      </c>
      <c r="M1343" s="134" t="s">
        <v>480</v>
      </c>
    </row>
    <row r="1344" spans="8:13" ht="13.5">
      <c r="H1344" s="131">
        <v>43</v>
      </c>
      <c r="I1344" s="132" t="s">
        <v>111</v>
      </c>
      <c r="J1344" s="133">
        <v>406</v>
      </c>
      <c r="K1344" s="132" t="s">
        <v>210</v>
      </c>
      <c r="L1344" s="133">
        <v>40601</v>
      </c>
      <c r="M1344" s="134" t="s">
        <v>210</v>
      </c>
    </row>
    <row r="1345" spans="8:13" ht="13.5">
      <c r="H1345" s="131">
        <v>43</v>
      </c>
      <c r="I1345" s="132" t="s">
        <v>111</v>
      </c>
      <c r="J1345" s="133">
        <v>406</v>
      </c>
      <c r="K1345" s="132" t="s">
        <v>210</v>
      </c>
      <c r="L1345" s="133">
        <v>40602</v>
      </c>
      <c r="M1345" s="134" t="s">
        <v>868</v>
      </c>
    </row>
    <row r="1346" spans="8:13" ht="13.5">
      <c r="H1346" s="131">
        <v>43</v>
      </c>
      <c r="I1346" s="132" t="s">
        <v>111</v>
      </c>
      <c r="J1346" s="133">
        <v>406</v>
      </c>
      <c r="K1346" s="132" t="s">
        <v>210</v>
      </c>
      <c r="L1346" s="135">
        <v>40603</v>
      </c>
      <c r="M1346" s="136" t="s">
        <v>2039</v>
      </c>
    </row>
    <row r="1347" spans="8:13" ht="13.5">
      <c r="H1347" s="131">
        <v>43</v>
      </c>
      <c r="I1347" s="132" t="s">
        <v>111</v>
      </c>
      <c r="J1347" s="133">
        <v>406</v>
      </c>
      <c r="K1347" s="132" t="s">
        <v>210</v>
      </c>
      <c r="L1347" s="133">
        <v>40604</v>
      </c>
      <c r="M1347" s="134" t="s">
        <v>869</v>
      </c>
    </row>
    <row r="1348" spans="8:13" ht="13.5">
      <c r="H1348" s="131">
        <v>43</v>
      </c>
      <c r="I1348" s="132" t="s">
        <v>111</v>
      </c>
      <c r="J1348" s="133">
        <v>406</v>
      </c>
      <c r="K1348" s="132" t="s">
        <v>210</v>
      </c>
      <c r="L1348" s="133">
        <v>40605</v>
      </c>
      <c r="M1348" s="134" t="s">
        <v>870</v>
      </c>
    </row>
    <row r="1349" spans="8:13" ht="13.5">
      <c r="H1349" s="131">
        <v>43</v>
      </c>
      <c r="I1349" s="132" t="s">
        <v>111</v>
      </c>
      <c r="J1349" s="133">
        <v>406</v>
      </c>
      <c r="K1349" s="132" t="s">
        <v>210</v>
      </c>
      <c r="L1349" s="133">
        <v>40606</v>
      </c>
      <c r="M1349" s="134" t="s">
        <v>871</v>
      </c>
    </row>
    <row r="1350" spans="8:13" ht="13.5">
      <c r="H1350" s="131">
        <v>43</v>
      </c>
      <c r="I1350" s="132" t="s">
        <v>111</v>
      </c>
      <c r="J1350" s="133">
        <v>410</v>
      </c>
      <c r="K1350" s="132" t="s">
        <v>20</v>
      </c>
      <c r="L1350" s="133">
        <v>41001</v>
      </c>
      <c r="M1350" s="134" t="s">
        <v>1053</v>
      </c>
    </row>
    <row r="1351" spans="8:13" ht="13.5">
      <c r="H1351" s="131">
        <v>43</v>
      </c>
      <c r="I1351" s="132" t="s">
        <v>111</v>
      </c>
      <c r="J1351" s="133">
        <v>410</v>
      </c>
      <c r="K1351" s="132" t="s">
        <v>20</v>
      </c>
      <c r="L1351" s="133">
        <v>41002</v>
      </c>
      <c r="M1351" s="134" t="s">
        <v>1054</v>
      </c>
    </row>
    <row r="1352" spans="8:13" ht="13.5">
      <c r="H1352" s="131">
        <v>43</v>
      </c>
      <c r="I1352" s="132" t="s">
        <v>111</v>
      </c>
      <c r="J1352" s="133">
        <v>410</v>
      </c>
      <c r="K1352" s="132" t="s">
        <v>20</v>
      </c>
      <c r="L1352" s="133">
        <v>41003</v>
      </c>
      <c r="M1352" s="134" t="s">
        <v>1055</v>
      </c>
    </row>
    <row r="1353" spans="8:13" ht="13.5">
      <c r="H1353" s="131">
        <v>43</v>
      </c>
      <c r="I1353" s="132" t="s">
        <v>111</v>
      </c>
      <c r="J1353" s="133">
        <v>410</v>
      </c>
      <c r="K1353" s="132" t="s">
        <v>20</v>
      </c>
      <c r="L1353" s="133">
        <v>41004</v>
      </c>
      <c r="M1353" s="134" t="s">
        <v>1056</v>
      </c>
    </row>
    <row r="1354" spans="8:13" ht="13.5">
      <c r="H1354" s="131">
        <v>43</v>
      </c>
      <c r="I1354" s="132" t="s">
        <v>111</v>
      </c>
      <c r="J1354" s="133">
        <v>410</v>
      </c>
      <c r="K1354" s="132" t="s">
        <v>20</v>
      </c>
      <c r="L1354" s="133">
        <v>41005</v>
      </c>
      <c r="M1354" s="134" t="s">
        <v>1057</v>
      </c>
    </row>
    <row r="1355" spans="8:13" ht="13.5">
      <c r="H1355" s="131">
        <v>43</v>
      </c>
      <c r="I1355" s="132" t="s">
        <v>111</v>
      </c>
      <c r="J1355" s="133">
        <v>410</v>
      </c>
      <c r="K1355" s="132" t="s">
        <v>20</v>
      </c>
      <c r="L1355" s="133">
        <v>41006</v>
      </c>
      <c r="M1355" s="134" t="s">
        <v>20</v>
      </c>
    </row>
    <row r="1356" spans="8:13" ht="13.5">
      <c r="H1356" s="131">
        <v>43</v>
      </c>
      <c r="I1356" s="132" t="s">
        <v>111</v>
      </c>
      <c r="J1356" s="133">
        <v>410</v>
      </c>
      <c r="K1356" s="132" t="s">
        <v>20</v>
      </c>
      <c r="L1356" s="133">
        <v>41007</v>
      </c>
      <c r="M1356" s="134" t="s">
        <v>1058</v>
      </c>
    </row>
    <row r="1357" spans="8:13" ht="13.5">
      <c r="H1357" s="131">
        <v>43</v>
      </c>
      <c r="I1357" s="132" t="s">
        <v>111</v>
      </c>
      <c r="J1357" s="133">
        <v>410</v>
      </c>
      <c r="K1357" s="132" t="s">
        <v>20</v>
      </c>
      <c r="L1357" s="133">
        <v>41008</v>
      </c>
      <c r="M1357" s="134" t="s">
        <v>1059</v>
      </c>
    </row>
    <row r="1358" spans="8:13" ht="13.5">
      <c r="H1358" s="131">
        <v>43</v>
      </c>
      <c r="I1358" s="132" t="s">
        <v>111</v>
      </c>
      <c r="J1358" s="133">
        <v>410</v>
      </c>
      <c r="K1358" s="132" t="s">
        <v>20</v>
      </c>
      <c r="L1358" s="133">
        <v>41009</v>
      </c>
      <c r="M1358" s="134" t="s">
        <v>1060</v>
      </c>
    </row>
    <row r="1359" spans="8:13" ht="13.5">
      <c r="H1359" s="131">
        <v>43</v>
      </c>
      <c r="I1359" s="132" t="s">
        <v>111</v>
      </c>
      <c r="J1359" s="133">
        <v>413</v>
      </c>
      <c r="K1359" s="132" t="s">
        <v>211</v>
      </c>
      <c r="L1359" s="133">
        <v>41301</v>
      </c>
      <c r="M1359" s="134" t="s">
        <v>1370</v>
      </c>
    </row>
    <row r="1360" spans="8:13" ht="13.5">
      <c r="H1360" s="131">
        <v>43</v>
      </c>
      <c r="I1360" s="132" t="s">
        <v>111</v>
      </c>
      <c r="J1360" s="133">
        <v>413</v>
      </c>
      <c r="K1360" s="132" t="s">
        <v>211</v>
      </c>
      <c r="L1360" s="133">
        <v>41302</v>
      </c>
      <c r="M1360" s="134" t="s">
        <v>1371</v>
      </c>
    </row>
    <row r="1361" spans="8:13" ht="13.5">
      <c r="H1361" s="131">
        <v>43</v>
      </c>
      <c r="I1361" s="132" t="s">
        <v>111</v>
      </c>
      <c r="J1361" s="133">
        <v>413</v>
      </c>
      <c r="K1361" s="132" t="s">
        <v>211</v>
      </c>
      <c r="L1361" s="133">
        <v>41303</v>
      </c>
      <c r="M1361" s="134" t="s">
        <v>1372</v>
      </c>
    </row>
    <row r="1362" spans="8:13" ht="13.5">
      <c r="H1362" s="131">
        <v>43</v>
      </c>
      <c r="I1362" s="132" t="s">
        <v>111</v>
      </c>
      <c r="J1362" s="133">
        <v>413</v>
      </c>
      <c r="K1362" s="132" t="s">
        <v>211</v>
      </c>
      <c r="L1362" s="133">
        <v>41304</v>
      </c>
      <c r="M1362" s="134" t="s">
        <v>1373</v>
      </c>
    </row>
    <row r="1363" spans="8:13" ht="13.5">
      <c r="H1363" s="131">
        <v>43</v>
      </c>
      <c r="I1363" s="132" t="s">
        <v>111</v>
      </c>
      <c r="J1363" s="133">
        <v>413</v>
      </c>
      <c r="K1363" s="132" t="s">
        <v>211</v>
      </c>
      <c r="L1363" s="133">
        <v>41305</v>
      </c>
      <c r="M1363" s="134" t="s">
        <v>2038</v>
      </c>
    </row>
    <row r="1364" spans="8:13" ht="13.5">
      <c r="H1364" s="131">
        <v>43</v>
      </c>
      <c r="I1364" s="132" t="s">
        <v>111</v>
      </c>
      <c r="J1364" s="133">
        <v>413</v>
      </c>
      <c r="K1364" s="132" t="s">
        <v>211</v>
      </c>
      <c r="L1364" s="133">
        <v>41306</v>
      </c>
      <c r="M1364" s="134" t="s">
        <v>1374</v>
      </c>
    </row>
    <row r="1365" spans="8:13" ht="13.5">
      <c r="H1365" s="131">
        <v>43</v>
      </c>
      <c r="I1365" s="132" t="s">
        <v>111</v>
      </c>
      <c r="J1365" s="133">
        <v>413</v>
      </c>
      <c r="K1365" s="132" t="s">
        <v>211</v>
      </c>
      <c r="L1365" s="133">
        <v>41307</v>
      </c>
      <c r="M1365" s="134" t="s">
        <v>2037</v>
      </c>
    </row>
    <row r="1366" spans="8:13" ht="13.5">
      <c r="H1366" s="131">
        <v>43</v>
      </c>
      <c r="I1366" s="132" t="s">
        <v>111</v>
      </c>
      <c r="J1366" s="133">
        <v>413</v>
      </c>
      <c r="K1366" s="132" t="s">
        <v>211</v>
      </c>
      <c r="L1366" s="133">
        <v>41308</v>
      </c>
      <c r="M1366" s="134" t="s">
        <v>1375</v>
      </c>
    </row>
    <row r="1367" spans="8:13" ht="13.5">
      <c r="H1367" s="131">
        <v>43</v>
      </c>
      <c r="I1367" s="132" t="s">
        <v>111</v>
      </c>
      <c r="J1367" s="133">
        <v>413</v>
      </c>
      <c r="K1367" s="132" t="s">
        <v>211</v>
      </c>
      <c r="L1367" s="133">
        <v>41309</v>
      </c>
      <c r="M1367" s="134" t="s">
        <v>2036</v>
      </c>
    </row>
    <row r="1368" spans="8:13" ht="13.5">
      <c r="H1368" s="131">
        <v>43</v>
      </c>
      <c r="I1368" s="132" t="s">
        <v>111</v>
      </c>
      <c r="J1368" s="133">
        <v>413</v>
      </c>
      <c r="K1368" s="132" t="s">
        <v>211</v>
      </c>
      <c r="L1368" s="133">
        <v>41310</v>
      </c>
      <c r="M1368" s="134" t="s">
        <v>1376</v>
      </c>
    </row>
    <row r="1369" spans="8:13" ht="13.5">
      <c r="H1369" s="131">
        <v>43</v>
      </c>
      <c r="I1369" s="132" t="s">
        <v>111</v>
      </c>
      <c r="J1369" s="133">
        <v>413</v>
      </c>
      <c r="K1369" s="132" t="s">
        <v>211</v>
      </c>
      <c r="L1369" s="133">
        <v>41311</v>
      </c>
      <c r="M1369" s="134" t="s">
        <v>1377</v>
      </c>
    </row>
    <row r="1370" spans="8:13" ht="13.5">
      <c r="H1370" s="131">
        <v>43</v>
      </c>
      <c r="I1370" s="132" t="s">
        <v>111</v>
      </c>
      <c r="J1370" s="133">
        <v>413</v>
      </c>
      <c r="K1370" s="132" t="s">
        <v>211</v>
      </c>
      <c r="L1370" s="133">
        <v>41312</v>
      </c>
      <c r="M1370" s="134" t="s">
        <v>1378</v>
      </c>
    </row>
    <row r="1371" spans="8:13" ht="13.5">
      <c r="H1371" s="131">
        <v>43</v>
      </c>
      <c r="I1371" s="132" t="s">
        <v>111</v>
      </c>
      <c r="J1371" s="133">
        <v>413</v>
      </c>
      <c r="K1371" s="132" t="s">
        <v>211</v>
      </c>
      <c r="L1371" s="133">
        <v>41313</v>
      </c>
      <c r="M1371" s="134" t="s">
        <v>211</v>
      </c>
    </row>
    <row r="1372" spans="8:13" ht="13.5">
      <c r="H1372" s="131">
        <v>43</v>
      </c>
      <c r="I1372" s="132" t="s">
        <v>111</v>
      </c>
      <c r="J1372" s="133">
        <v>413</v>
      </c>
      <c r="K1372" s="132" t="s">
        <v>211</v>
      </c>
      <c r="L1372" s="133">
        <v>41314</v>
      </c>
      <c r="M1372" s="134" t="s">
        <v>1379</v>
      </c>
    </row>
    <row r="1373" spans="8:13" ht="13.5">
      <c r="H1373" s="131">
        <v>43</v>
      </c>
      <c r="I1373" s="132" t="s">
        <v>111</v>
      </c>
      <c r="J1373" s="133">
        <v>413</v>
      </c>
      <c r="K1373" s="132" t="s">
        <v>211</v>
      </c>
      <c r="L1373" s="133">
        <v>41315</v>
      </c>
      <c r="M1373" s="134" t="s">
        <v>1380</v>
      </c>
    </row>
    <row r="1374" spans="8:13" ht="13.5">
      <c r="H1374" s="131">
        <v>43</v>
      </c>
      <c r="I1374" s="132" t="s">
        <v>111</v>
      </c>
      <c r="J1374" s="133">
        <v>413</v>
      </c>
      <c r="K1374" s="132" t="s">
        <v>211</v>
      </c>
      <c r="L1374" s="133">
        <v>41316</v>
      </c>
      <c r="M1374" s="134" t="s">
        <v>1381</v>
      </c>
    </row>
    <row r="1375" spans="8:13" ht="13.5">
      <c r="H1375" s="131">
        <v>43</v>
      </c>
      <c r="I1375" s="132" t="s">
        <v>111</v>
      </c>
      <c r="J1375" s="133">
        <v>413</v>
      </c>
      <c r="K1375" s="132" t="s">
        <v>211</v>
      </c>
      <c r="L1375" s="133">
        <v>41317</v>
      </c>
      <c r="M1375" s="134" t="s">
        <v>1382</v>
      </c>
    </row>
    <row r="1376" spans="8:13" ht="13.5">
      <c r="H1376" s="131">
        <v>43</v>
      </c>
      <c r="I1376" s="132" t="s">
        <v>111</v>
      </c>
      <c r="J1376" s="133">
        <v>418</v>
      </c>
      <c r="K1376" s="132" t="s">
        <v>21</v>
      </c>
      <c r="L1376" s="133">
        <v>41801</v>
      </c>
      <c r="M1376" s="134" t="s">
        <v>1625</v>
      </c>
    </row>
    <row r="1377" spans="8:13" ht="13.5">
      <c r="H1377" s="131">
        <v>43</v>
      </c>
      <c r="I1377" s="132" t="s">
        <v>111</v>
      </c>
      <c r="J1377" s="133">
        <v>418</v>
      </c>
      <c r="K1377" s="132" t="s">
        <v>21</v>
      </c>
      <c r="L1377" s="133">
        <v>41802</v>
      </c>
      <c r="M1377" s="134" t="s">
        <v>1626</v>
      </c>
    </row>
    <row r="1378" spans="8:13" ht="13.5">
      <c r="H1378" s="131">
        <v>43</v>
      </c>
      <c r="I1378" s="132" t="s">
        <v>111</v>
      </c>
      <c r="J1378" s="133">
        <v>418</v>
      </c>
      <c r="K1378" s="132" t="s">
        <v>21</v>
      </c>
      <c r="L1378" s="133">
        <v>41803</v>
      </c>
      <c r="M1378" s="134" t="s">
        <v>1627</v>
      </c>
    </row>
    <row r="1379" spans="8:13" ht="13.5">
      <c r="H1379" s="131">
        <v>43</v>
      </c>
      <c r="I1379" s="132" t="s">
        <v>111</v>
      </c>
      <c r="J1379" s="133">
        <v>418</v>
      </c>
      <c r="K1379" s="132" t="s">
        <v>21</v>
      </c>
      <c r="L1379" s="133">
        <v>41804</v>
      </c>
      <c r="M1379" s="134" t="s">
        <v>21</v>
      </c>
    </row>
    <row r="1380" spans="8:13" ht="13.5">
      <c r="H1380" s="131">
        <v>64</v>
      </c>
      <c r="I1380" s="132" t="s">
        <v>112</v>
      </c>
      <c r="J1380" s="133">
        <v>608</v>
      </c>
      <c r="K1380" s="132" t="s">
        <v>212</v>
      </c>
      <c r="L1380" s="133">
        <v>60801</v>
      </c>
      <c r="M1380" s="134" t="s">
        <v>1023</v>
      </c>
    </row>
    <row r="1381" spans="8:13" ht="13.5">
      <c r="H1381" s="131">
        <v>64</v>
      </c>
      <c r="I1381" s="132" t="s">
        <v>112</v>
      </c>
      <c r="J1381" s="133">
        <v>608</v>
      </c>
      <c r="K1381" s="132" t="s">
        <v>212</v>
      </c>
      <c r="L1381" s="133">
        <v>60802</v>
      </c>
      <c r="M1381" s="134" t="s">
        <v>1024</v>
      </c>
    </row>
    <row r="1382" spans="8:13" ht="13.5">
      <c r="H1382" s="131">
        <v>64</v>
      </c>
      <c r="I1382" s="132" t="s">
        <v>112</v>
      </c>
      <c r="J1382" s="133">
        <v>608</v>
      </c>
      <c r="K1382" s="132" t="s">
        <v>212</v>
      </c>
      <c r="L1382" s="133">
        <v>60803</v>
      </c>
      <c r="M1382" s="134" t="s">
        <v>1025</v>
      </c>
    </row>
    <row r="1383" spans="8:13" ht="13.5">
      <c r="H1383" s="131">
        <v>64</v>
      </c>
      <c r="I1383" s="132" t="s">
        <v>112</v>
      </c>
      <c r="J1383" s="133">
        <v>608</v>
      </c>
      <c r="K1383" s="132" t="s">
        <v>212</v>
      </c>
      <c r="L1383" s="133">
        <v>60804</v>
      </c>
      <c r="M1383" s="134" t="s">
        <v>1026</v>
      </c>
    </row>
    <row r="1384" spans="8:13" ht="13.5">
      <c r="H1384" s="131">
        <v>64</v>
      </c>
      <c r="I1384" s="132" t="s">
        <v>112</v>
      </c>
      <c r="J1384" s="133">
        <v>608</v>
      </c>
      <c r="K1384" s="132" t="s">
        <v>212</v>
      </c>
      <c r="L1384" s="133">
        <v>60805</v>
      </c>
      <c r="M1384" s="134" t="s">
        <v>1027</v>
      </c>
    </row>
    <row r="1385" spans="8:13" ht="13.5">
      <c r="H1385" s="131">
        <v>64</v>
      </c>
      <c r="I1385" s="132" t="s">
        <v>112</v>
      </c>
      <c r="J1385" s="133">
        <v>608</v>
      </c>
      <c r="K1385" s="132" t="s">
        <v>212</v>
      </c>
      <c r="L1385" s="133">
        <v>60806</v>
      </c>
      <c r="M1385" s="134" t="s">
        <v>869</v>
      </c>
    </row>
    <row r="1386" spans="8:13" ht="13.5">
      <c r="H1386" s="131">
        <v>64</v>
      </c>
      <c r="I1386" s="132" t="s">
        <v>112</v>
      </c>
      <c r="J1386" s="133">
        <v>608</v>
      </c>
      <c r="K1386" s="132" t="s">
        <v>212</v>
      </c>
      <c r="L1386" s="133">
        <v>60807</v>
      </c>
      <c r="M1386" s="134" t="s">
        <v>1028</v>
      </c>
    </row>
    <row r="1387" spans="8:13" ht="13.5">
      <c r="H1387" s="131">
        <v>64</v>
      </c>
      <c r="I1387" s="132" t="s">
        <v>112</v>
      </c>
      <c r="J1387" s="133">
        <v>608</v>
      </c>
      <c r="K1387" s="132" t="s">
        <v>212</v>
      </c>
      <c r="L1387" s="133">
        <v>60808</v>
      </c>
      <c r="M1387" s="134" t="s">
        <v>1029</v>
      </c>
    </row>
    <row r="1388" spans="8:13" ht="13.5">
      <c r="H1388" s="131">
        <v>64</v>
      </c>
      <c r="I1388" s="132" t="s">
        <v>112</v>
      </c>
      <c r="J1388" s="133">
        <v>608</v>
      </c>
      <c r="K1388" s="132" t="s">
        <v>212</v>
      </c>
      <c r="L1388" s="133">
        <v>60809</v>
      </c>
      <c r="M1388" s="134" t="s">
        <v>1030</v>
      </c>
    </row>
    <row r="1389" spans="8:13" ht="13.5">
      <c r="H1389" s="131">
        <v>64</v>
      </c>
      <c r="I1389" s="132" t="s">
        <v>112</v>
      </c>
      <c r="J1389" s="133">
        <v>608</v>
      </c>
      <c r="K1389" s="132" t="s">
        <v>212</v>
      </c>
      <c r="L1389" s="133">
        <v>60810</v>
      </c>
      <c r="M1389" s="134" t="s">
        <v>1031</v>
      </c>
    </row>
    <row r="1390" spans="8:13" ht="13.5">
      <c r="H1390" s="131">
        <v>64</v>
      </c>
      <c r="I1390" s="132" t="s">
        <v>112</v>
      </c>
      <c r="J1390" s="133">
        <v>615</v>
      </c>
      <c r="K1390" s="132" t="s">
        <v>17</v>
      </c>
      <c r="L1390" s="133">
        <v>61501</v>
      </c>
      <c r="M1390" s="134" t="s">
        <v>10</v>
      </c>
    </row>
    <row r="1391" spans="8:13" ht="13.5">
      <c r="H1391" s="131">
        <v>64</v>
      </c>
      <c r="I1391" s="132" t="s">
        <v>112</v>
      </c>
      <c r="J1391" s="133">
        <v>615</v>
      </c>
      <c r="K1391" s="132" t="s">
        <v>17</v>
      </c>
      <c r="L1391" s="133">
        <v>61502</v>
      </c>
      <c r="M1391" s="134" t="s">
        <v>1339</v>
      </c>
    </row>
    <row r="1392" spans="8:13" ht="13.5">
      <c r="H1392" s="131">
        <v>64</v>
      </c>
      <c r="I1392" s="132" t="s">
        <v>112</v>
      </c>
      <c r="J1392" s="133">
        <v>615</v>
      </c>
      <c r="K1392" s="132" t="s">
        <v>17</v>
      </c>
      <c r="L1392" s="133">
        <v>61503</v>
      </c>
      <c r="M1392" s="134" t="s">
        <v>1340</v>
      </c>
    </row>
    <row r="1393" spans="8:13" ht="13.5">
      <c r="H1393" s="131">
        <v>64</v>
      </c>
      <c r="I1393" s="132" t="s">
        <v>112</v>
      </c>
      <c r="J1393" s="133">
        <v>615</v>
      </c>
      <c r="K1393" s="132" t="s">
        <v>17</v>
      </c>
      <c r="L1393" s="133">
        <v>61504</v>
      </c>
      <c r="M1393" s="134" t="s">
        <v>1341</v>
      </c>
    </row>
    <row r="1394" spans="8:13" ht="13.5">
      <c r="H1394" s="131">
        <v>64</v>
      </c>
      <c r="I1394" s="132" t="s">
        <v>112</v>
      </c>
      <c r="J1394" s="133">
        <v>615</v>
      </c>
      <c r="K1394" s="132" t="s">
        <v>17</v>
      </c>
      <c r="L1394" s="133">
        <v>61505</v>
      </c>
      <c r="M1394" s="134" t="s">
        <v>630</v>
      </c>
    </row>
    <row r="1395" spans="8:13" ht="13.5">
      <c r="H1395" s="131">
        <v>64</v>
      </c>
      <c r="I1395" s="132" t="s">
        <v>112</v>
      </c>
      <c r="J1395" s="133">
        <v>615</v>
      </c>
      <c r="K1395" s="132" t="s">
        <v>17</v>
      </c>
      <c r="L1395" s="133">
        <v>61506</v>
      </c>
      <c r="M1395" s="134" t="s">
        <v>1342</v>
      </c>
    </row>
    <row r="1396" spans="8:13" ht="13.5">
      <c r="H1396" s="131">
        <v>64</v>
      </c>
      <c r="I1396" s="132" t="s">
        <v>112</v>
      </c>
      <c r="J1396" s="133">
        <v>615</v>
      </c>
      <c r="K1396" s="132" t="s">
        <v>17</v>
      </c>
      <c r="L1396" s="133">
        <v>61507</v>
      </c>
      <c r="M1396" s="134" t="s">
        <v>17</v>
      </c>
    </row>
    <row r="1397" spans="8:13" ht="13.5">
      <c r="H1397" s="131">
        <v>64</v>
      </c>
      <c r="I1397" s="132" t="s">
        <v>112</v>
      </c>
      <c r="J1397" s="133">
        <v>615</v>
      </c>
      <c r="K1397" s="132" t="s">
        <v>17</v>
      </c>
      <c r="L1397" s="133">
        <v>61508</v>
      </c>
      <c r="M1397" s="134" t="s">
        <v>1343</v>
      </c>
    </row>
    <row r="1398" spans="8:13" ht="13.5">
      <c r="H1398" s="131">
        <v>64</v>
      </c>
      <c r="I1398" s="132" t="s">
        <v>112</v>
      </c>
      <c r="J1398" s="133">
        <v>615</v>
      </c>
      <c r="K1398" s="132" t="s">
        <v>17</v>
      </c>
      <c r="L1398" s="133">
        <v>61509</v>
      </c>
      <c r="M1398" s="134" t="s">
        <v>1344</v>
      </c>
    </row>
    <row r="1399" spans="8:13" ht="13.5">
      <c r="H1399" s="131">
        <v>64</v>
      </c>
      <c r="I1399" s="132" t="s">
        <v>112</v>
      </c>
      <c r="J1399" s="133">
        <v>615</v>
      </c>
      <c r="K1399" s="132" t="s">
        <v>17</v>
      </c>
      <c r="L1399" s="133">
        <v>61510</v>
      </c>
      <c r="M1399" s="134" t="s">
        <v>1345</v>
      </c>
    </row>
    <row r="1400" spans="8:13" ht="13.5">
      <c r="H1400" s="131">
        <v>64</v>
      </c>
      <c r="I1400" s="132" t="s">
        <v>112</v>
      </c>
      <c r="J1400" s="133">
        <v>616</v>
      </c>
      <c r="K1400" s="132" t="s">
        <v>213</v>
      </c>
      <c r="L1400" s="133">
        <v>61601</v>
      </c>
      <c r="M1400" s="134" t="s">
        <v>1529</v>
      </c>
    </row>
    <row r="1401" spans="8:13" ht="13.5">
      <c r="H1401" s="131">
        <v>64</v>
      </c>
      <c r="I1401" s="132" t="s">
        <v>112</v>
      </c>
      <c r="J1401" s="133">
        <v>616</v>
      </c>
      <c r="K1401" s="132" t="s">
        <v>213</v>
      </c>
      <c r="L1401" s="133">
        <v>61602</v>
      </c>
      <c r="M1401" s="134" t="s">
        <v>628</v>
      </c>
    </row>
    <row r="1402" spans="8:13" ht="13.5">
      <c r="H1402" s="131">
        <v>64</v>
      </c>
      <c r="I1402" s="132" t="s">
        <v>112</v>
      </c>
      <c r="J1402" s="133">
        <v>616</v>
      </c>
      <c r="K1402" s="132" t="s">
        <v>213</v>
      </c>
      <c r="L1402" s="133">
        <v>61603</v>
      </c>
      <c r="M1402" s="134" t="s">
        <v>1530</v>
      </c>
    </row>
    <row r="1403" spans="8:13" ht="13.5">
      <c r="H1403" s="131">
        <v>64</v>
      </c>
      <c r="I1403" s="132" t="s">
        <v>112</v>
      </c>
      <c r="J1403" s="133">
        <v>616</v>
      </c>
      <c r="K1403" s="132" t="s">
        <v>213</v>
      </c>
      <c r="L1403" s="133">
        <v>61604</v>
      </c>
      <c r="M1403" s="134" t="s">
        <v>1531</v>
      </c>
    </row>
    <row r="1404" spans="8:13" ht="13.5">
      <c r="H1404" s="131">
        <v>64</v>
      </c>
      <c r="I1404" s="132" t="s">
        <v>112</v>
      </c>
      <c r="J1404" s="133">
        <v>616</v>
      </c>
      <c r="K1404" s="132" t="s">
        <v>213</v>
      </c>
      <c r="L1404" s="133">
        <v>61605</v>
      </c>
      <c r="M1404" s="134" t="s">
        <v>1532</v>
      </c>
    </row>
    <row r="1405" spans="8:13" ht="13.5">
      <c r="H1405" s="131">
        <v>64</v>
      </c>
      <c r="I1405" s="132" t="s">
        <v>112</v>
      </c>
      <c r="J1405" s="133">
        <v>616</v>
      </c>
      <c r="K1405" s="132" t="s">
        <v>213</v>
      </c>
      <c r="L1405" s="133">
        <v>61606</v>
      </c>
      <c r="M1405" s="134" t="s">
        <v>213</v>
      </c>
    </row>
    <row r="1406" spans="8:13" ht="13.5">
      <c r="H1406" s="131">
        <v>64</v>
      </c>
      <c r="I1406" s="132" t="s">
        <v>112</v>
      </c>
      <c r="J1406" s="133">
        <v>616</v>
      </c>
      <c r="K1406" s="132" t="s">
        <v>213</v>
      </c>
      <c r="L1406" s="133">
        <v>61607</v>
      </c>
      <c r="M1406" s="134" t="s">
        <v>1029</v>
      </c>
    </row>
    <row r="1407" spans="8:13" ht="13.5">
      <c r="H1407" s="131">
        <v>64</v>
      </c>
      <c r="I1407" s="132" t="s">
        <v>112</v>
      </c>
      <c r="J1407" s="133">
        <v>617</v>
      </c>
      <c r="K1407" s="132" t="s">
        <v>214</v>
      </c>
      <c r="L1407" s="133">
        <v>61702</v>
      </c>
      <c r="M1407" s="134" t="s">
        <v>746</v>
      </c>
    </row>
    <row r="1408" spans="8:13" ht="13.5">
      <c r="H1408" s="131">
        <v>64</v>
      </c>
      <c r="I1408" s="132" t="s">
        <v>112</v>
      </c>
      <c r="J1408" s="133">
        <v>617</v>
      </c>
      <c r="K1408" s="132" t="s">
        <v>214</v>
      </c>
      <c r="L1408" s="133">
        <v>61703</v>
      </c>
      <c r="M1408" s="134" t="s">
        <v>1591</v>
      </c>
    </row>
    <row r="1409" spans="8:13" ht="13.5">
      <c r="H1409" s="131">
        <v>64</v>
      </c>
      <c r="I1409" s="132" t="s">
        <v>112</v>
      </c>
      <c r="J1409" s="133">
        <v>617</v>
      </c>
      <c r="K1409" s="132" t="s">
        <v>214</v>
      </c>
      <c r="L1409" s="133">
        <v>61704</v>
      </c>
      <c r="M1409" s="134" t="s">
        <v>1592</v>
      </c>
    </row>
    <row r="1410" spans="8:13" ht="13.5">
      <c r="H1410" s="131">
        <v>64</v>
      </c>
      <c r="I1410" s="132" t="s">
        <v>112</v>
      </c>
      <c r="J1410" s="133">
        <v>617</v>
      </c>
      <c r="K1410" s="132" t="s">
        <v>214</v>
      </c>
      <c r="L1410" s="133">
        <v>61705</v>
      </c>
      <c r="M1410" s="134" t="s">
        <v>1593</v>
      </c>
    </row>
    <row r="1411" spans="8:13" ht="13.5">
      <c r="H1411" s="131">
        <v>64</v>
      </c>
      <c r="I1411" s="132" t="s">
        <v>112</v>
      </c>
      <c r="J1411" s="133">
        <v>617</v>
      </c>
      <c r="K1411" s="132" t="s">
        <v>214</v>
      </c>
      <c r="L1411" s="133">
        <v>61706</v>
      </c>
      <c r="M1411" s="134" t="s">
        <v>1594</v>
      </c>
    </row>
    <row r="1412" spans="8:13" ht="13.5">
      <c r="H1412" s="131">
        <v>64</v>
      </c>
      <c r="I1412" s="132" t="s">
        <v>112</v>
      </c>
      <c r="J1412" s="133">
        <v>617</v>
      </c>
      <c r="K1412" s="132" t="s">
        <v>214</v>
      </c>
      <c r="L1412" s="133">
        <v>61701</v>
      </c>
      <c r="M1412" s="134" t="s">
        <v>2040</v>
      </c>
    </row>
    <row r="1413" spans="8:13" ht="13.5">
      <c r="H1413" s="131">
        <v>64</v>
      </c>
      <c r="I1413" s="132" t="s">
        <v>112</v>
      </c>
      <c r="J1413" s="133">
        <v>617</v>
      </c>
      <c r="K1413" s="132" t="s">
        <v>214</v>
      </c>
      <c r="L1413" s="133">
        <v>61707</v>
      </c>
      <c r="M1413" s="134" t="s">
        <v>1595</v>
      </c>
    </row>
    <row r="1414" spans="8:13" ht="13.5">
      <c r="H1414" s="131">
        <v>64</v>
      </c>
      <c r="I1414" s="132" t="s">
        <v>112</v>
      </c>
      <c r="J1414" s="133">
        <v>617</v>
      </c>
      <c r="K1414" s="132" t="s">
        <v>214</v>
      </c>
      <c r="L1414" s="133">
        <v>61708</v>
      </c>
      <c r="M1414" s="134" t="s">
        <v>1596</v>
      </c>
    </row>
    <row r="1415" spans="8:13" ht="13.5">
      <c r="H1415" s="131">
        <v>64</v>
      </c>
      <c r="I1415" s="132" t="s">
        <v>112</v>
      </c>
      <c r="J1415" s="133">
        <v>617</v>
      </c>
      <c r="K1415" s="132" t="s">
        <v>214</v>
      </c>
      <c r="L1415" s="133">
        <v>61709</v>
      </c>
      <c r="M1415" s="134" t="s">
        <v>1597</v>
      </c>
    </row>
    <row r="1416" spans="8:13" ht="13.5">
      <c r="H1416" s="131">
        <v>64</v>
      </c>
      <c r="I1416" s="132" t="s">
        <v>112</v>
      </c>
      <c r="J1416" s="133">
        <v>617</v>
      </c>
      <c r="K1416" s="132" t="s">
        <v>214</v>
      </c>
      <c r="L1416" s="133">
        <v>61710</v>
      </c>
      <c r="M1416" s="134" t="s">
        <v>1598</v>
      </c>
    </row>
    <row r="1417" spans="8:13" ht="13.5">
      <c r="H1417" s="131">
        <v>64</v>
      </c>
      <c r="I1417" s="132" t="s">
        <v>112</v>
      </c>
      <c r="J1417" s="133">
        <v>617</v>
      </c>
      <c r="K1417" s="132" t="s">
        <v>214</v>
      </c>
      <c r="L1417" s="133">
        <v>61711</v>
      </c>
      <c r="M1417" s="134" t="s">
        <v>1599</v>
      </c>
    </row>
    <row r="1418" spans="8:13" ht="13.5">
      <c r="H1418" s="131">
        <v>64</v>
      </c>
      <c r="I1418" s="132" t="s">
        <v>112</v>
      </c>
      <c r="J1418" s="133">
        <v>619</v>
      </c>
      <c r="K1418" s="132" t="s">
        <v>215</v>
      </c>
      <c r="L1418" s="133">
        <v>61901</v>
      </c>
      <c r="M1418" s="134" t="s">
        <v>1662</v>
      </c>
    </row>
    <row r="1419" spans="8:13" ht="13.5">
      <c r="H1419" s="131">
        <v>64</v>
      </c>
      <c r="I1419" s="132" t="s">
        <v>112</v>
      </c>
      <c r="J1419" s="133">
        <v>619</v>
      </c>
      <c r="K1419" s="132" t="s">
        <v>215</v>
      </c>
      <c r="L1419" s="133">
        <v>61902</v>
      </c>
      <c r="M1419" s="134" t="s">
        <v>1663</v>
      </c>
    </row>
    <row r="1420" spans="8:13" ht="13.5">
      <c r="H1420" s="131">
        <v>64</v>
      </c>
      <c r="I1420" s="132" t="s">
        <v>112</v>
      </c>
      <c r="J1420" s="133">
        <v>619</v>
      </c>
      <c r="K1420" s="132" t="s">
        <v>215</v>
      </c>
      <c r="L1420" s="133">
        <v>61903</v>
      </c>
      <c r="M1420" s="134" t="s">
        <v>1664</v>
      </c>
    </row>
    <row r="1421" spans="8:13" ht="13.5">
      <c r="H1421" s="131">
        <v>64</v>
      </c>
      <c r="I1421" s="132" t="s">
        <v>112</v>
      </c>
      <c r="J1421" s="133">
        <v>619</v>
      </c>
      <c r="K1421" s="132" t="s">
        <v>215</v>
      </c>
      <c r="L1421" s="133">
        <v>61904</v>
      </c>
      <c r="M1421" s="134" t="s">
        <v>1665</v>
      </c>
    </row>
    <row r="1422" spans="8:13" ht="13.5">
      <c r="H1422" s="131">
        <v>64</v>
      </c>
      <c r="I1422" s="132" t="s">
        <v>112</v>
      </c>
      <c r="J1422" s="133">
        <v>619</v>
      </c>
      <c r="K1422" s="132" t="s">
        <v>215</v>
      </c>
      <c r="L1422" s="133">
        <v>61905</v>
      </c>
      <c r="M1422" s="134" t="s">
        <v>1666</v>
      </c>
    </row>
    <row r="1423" spans="8:13" ht="13.5">
      <c r="H1423" s="131">
        <v>64</v>
      </c>
      <c r="I1423" s="132" t="s">
        <v>112</v>
      </c>
      <c r="J1423" s="133">
        <v>619</v>
      </c>
      <c r="K1423" s="132" t="s">
        <v>215</v>
      </c>
      <c r="L1423" s="133">
        <v>61906</v>
      </c>
      <c r="M1423" s="134" t="s">
        <v>1667</v>
      </c>
    </row>
    <row r="1424" spans="8:13" ht="13.5">
      <c r="H1424" s="131">
        <v>64</v>
      </c>
      <c r="I1424" s="132" t="s">
        <v>112</v>
      </c>
      <c r="J1424" s="133">
        <v>619</v>
      </c>
      <c r="K1424" s="132" t="s">
        <v>215</v>
      </c>
      <c r="L1424" s="133">
        <v>61907</v>
      </c>
      <c r="M1424" s="134" t="s">
        <v>1668</v>
      </c>
    </row>
    <row r="1425" spans="8:13" ht="13.5">
      <c r="H1425" s="131">
        <v>64</v>
      </c>
      <c r="I1425" s="132" t="s">
        <v>112</v>
      </c>
      <c r="J1425" s="133">
        <v>619</v>
      </c>
      <c r="K1425" s="132" t="s">
        <v>215</v>
      </c>
      <c r="L1425" s="133">
        <v>61908</v>
      </c>
      <c r="M1425" s="134" t="s">
        <v>1669</v>
      </c>
    </row>
    <row r="1426" spans="8:13" ht="13.5">
      <c r="H1426" s="131">
        <v>64</v>
      </c>
      <c r="I1426" s="132" t="s">
        <v>112</v>
      </c>
      <c r="J1426" s="133">
        <v>619</v>
      </c>
      <c r="K1426" s="132" t="s">
        <v>215</v>
      </c>
      <c r="L1426" s="133">
        <v>61909</v>
      </c>
      <c r="M1426" s="134" t="s">
        <v>1670</v>
      </c>
    </row>
    <row r="1427" spans="8:13" ht="13.5">
      <c r="H1427" s="131">
        <v>64</v>
      </c>
      <c r="I1427" s="132" t="s">
        <v>112</v>
      </c>
      <c r="J1427" s="133">
        <v>619</v>
      </c>
      <c r="K1427" s="132" t="s">
        <v>215</v>
      </c>
      <c r="L1427" s="133">
        <v>61910</v>
      </c>
      <c r="M1427" s="134" t="s">
        <v>1671</v>
      </c>
    </row>
    <row r="1428" spans="8:13" ht="13.5">
      <c r="H1428" s="131">
        <v>64</v>
      </c>
      <c r="I1428" s="132" t="s">
        <v>112</v>
      </c>
      <c r="J1428" s="133">
        <v>619</v>
      </c>
      <c r="K1428" s="132" t="s">
        <v>215</v>
      </c>
      <c r="L1428" s="133">
        <v>61911</v>
      </c>
      <c r="M1428" s="134" t="s">
        <v>1672</v>
      </c>
    </row>
    <row r="1429" spans="8:13" ht="13.5">
      <c r="H1429" s="131">
        <v>64</v>
      </c>
      <c r="I1429" s="132" t="s">
        <v>112</v>
      </c>
      <c r="J1429" s="133">
        <v>619</v>
      </c>
      <c r="K1429" s="132" t="s">
        <v>215</v>
      </c>
      <c r="L1429" s="133">
        <v>61912</v>
      </c>
      <c r="M1429" s="134" t="s">
        <v>1673</v>
      </c>
    </row>
    <row r="1430" spans="8:13" ht="13.5">
      <c r="H1430" s="131">
        <v>22</v>
      </c>
      <c r="I1430" s="132" t="s">
        <v>113</v>
      </c>
      <c r="J1430" s="133">
        <v>205</v>
      </c>
      <c r="K1430" s="132" t="s">
        <v>216</v>
      </c>
      <c r="L1430" s="133">
        <v>20501</v>
      </c>
      <c r="M1430" s="134" t="s">
        <v>688</v>
      </c>
    </row>
    <row r="1431" spans="8:13" ht="13.5">
      <c r="H1431" s="131">
        <v>22</v>
      </c>
      <c r="I1431" s="132" t="s">
        <v>113</v>
      </c>
      <c r="J1431" s="133">
        <v>205</v>
      </c>
      <c r="K1431" s="132" t="s">
        <v>216</v>
      </c>
      <c r="L1431" s="133">
        <v>20502</v>
      </c>
      <c r="M1431" s="134" t="s">
        <v>689</v>
      </c>
    </row>
    <row r="1432" spans="8:13" ht="13.5">
      <c r="H1432" s="131">
        <v>22</v>
      </c>
      <c r="I1432" s="132" t="s">
        <v>113</v>
      </c>
      <c r="J1432" s="133">
        <v>205</v>
      </c>
      <c r="K1432" s="132" t="s">
        <v>216</v>
      </c>
      <c r="L1432" s="133">
        <v>20503</v>
      </c>
      <c r="M1432" s="134" t="s">
        <v>690</v>
      </c>
    </row>
    <row r="1433" spans="8:13" ht="13.5">
      <c r="H1433" s="131">
        <v>22</v>
      </c>
      <c r="I1433" s="132" t="s">
        <v>113</v>
      </c>
      <c r="J1433" s="133">
        <v>205</v>
      </c>
      <c r="K1433" s="132" t="s">
        <v>216</v>
      </c>
      <c r="L1433" s="133">
        <v>20504</v>
      </c>
      <c r="M1433" s="134" t="s">
        <v>691</v>
      </c>
    </row>
    <row r="1434" spans="8:13" ht="13.5">
      <c r="H1434" s="131">
        <v>22</v>
      </c>
      <c r="I1434" s="132" t="s">
        <v>113</v>
      </c>
      <c r="J1434" s="133">
        <v>205</v>
      </c>
      <c r="K1434" s="132" t="s">
        <v>216</v>
      </c>
      <c r="L1434" s="133">
        <v>20505</v>
      </c>
      <c r="M1434" s="134" t="s">
        <v>692</v>
      </c>
    </row>
    <row r="1435" spans="8:13" ht="13.5">
      <c r="H1435" s="131">
        <v>22</v>
      </c>
      <c r="I1435" s="132" t="s">
        <v>113</v>
      </c>
      <c r="J1435" s="133">
        <v>205</v>
      </c>
      <c r="K1435" s="132" t="s">
        <v>216</v>
      </c>
      <c r="L1435" s="133">
        <v>20506</v>
      </c>
      <c r="M1435" s="134" t="s">
        <v>693</v>
      </c>
    </row>
    <row r="1436" spans="8:13" ht="13.5">
      <c r="H1436" s="131">
        <v>22</v>
      </c>
      <c r="I1436" s="132" t="s">
        <v>113</v>
      </c>
      <c r="J1436" s="133">
        <v>205</v>
      </c>
      <c r="K1436" s="132" t="s">
        <v>216</v>
      </c>
      <c r="L1436" s="133">
        <v>20507</v>
      </c>
      <c r="M1436" s="134" t="s">
        <v>694</v>
      </c>
    </row>
    <row r="1437" spans="8:13" ht="13.5">
      <c r="H1437" s="131">
        <v>22</v>
      </c>
      <c r="I1437" s="132" t="s">
        <v>113</v>
      </c>
      <c r="J1437" s="133">
        <v>205</v>
      </c>
      <c r="K1437" s="132" t="s">
        <v>216</v>
      </c>
      <c r="L1437" s="133">
        <v>20508</v>
      </c>
      <c r="M1437" s="134" t="s">
        <v>695</v>
      </c>
    </row>
    <row r="1438" spans="8:13" ht="13.5">
      <c r="H1438" s="131">
        <v>22</v>
      </c>
      <c r="I1438" s="132" t="s">
        <v>113</v>
      </c>
      <c r="J1438" s="133">
        <v>205</v>
      </c>
      <c r="K1438" s="132" t="s">
        <v>216</v>
      </c>
      <c r="L1438" s="133">
        <v>20509</v>
      </c>
      <c r="M1438" s="134" t="s">
        <v>696</v>
      </c>
    </row>
    <row r="1439" spans="8:13" ht="13.5">
      <c r="H1439" s="131">
        <v>22</v>
      </c>
      <c r="I1439" s="132" t="s">
        <v>113</v>
      </c>
      <c r="J1439" s="133">
        <v>205</v>
      </c>
      <c r="K1439" s="132" t="s">
        <v>216</v>
      </c>
      <c r="L1439" s="133">
        <v>20510</v>
      </c>
      <c r="M1439" s="134" t="s">
        <v>697</v>
      </c>
    </row>
    <row r="1440" spans="8:13" ht="13.5">
      <c r="H1440" s="131">
        <v>22</v>
      </c>
      <c r="I1440" s="132" t="s">
        <v>113</v>
      </c>
      <c r="J1440" s="133">
        <v>205</v>
      </c>
      <c r="K1440" s="132" t="s">
        <v>216</v>
      </c>
      <c r="L1440" s="133">
        <v>20511</v>
      </c>
      <c r="M1440" s="134" t="s">
        <v>698</v>
      </c>
    </row>
    <row r="1441" spans="8:13" ht="13.5">
      <c r="H1441" s="131">
        <v>22</v>
      </c>
      <c r="I1441" s="132" t="s">
        <v>113</v>
      </c>
      <c r="J1441" s="133">
        <v>205</v>
      </c>
      <c r="K1441" s="132" t="s">
        <v>216</v>
      </c>
      <c r="L1441" s="133">
        <v>20512</v>
      </c>
      <c r="M1441" s="134" t="s">
        <v>699</v>
      </c>
    </row>
    <row r="1442" spans="8:13" ht="13.5">
      <c r="H1442" s="131">
        <v>22</v>
      </c>
      <c r="I1442" s="132" t="s">
        <v>113</v>
      </c>
      <c r="J1442" s="133">
        <v>205</v>
      </c>
      <c r="K1442" s="132" t="s">
        <v>216</v>
      </c>
      <c r="L1442" s="133">
        <v>20513</v>
      </c>
      <c r="M1442" s="134" t="s">
        <v>700</v>
      </c>
    </row>
    <row r="1443" spans="8:13" ht="13.5">
      <c r="H1443" s="131">
        <v>22</v>
      </c>
      <c r="I1443" s="132" t="s">
        <v>113</v>
      </c>
      <c r="J1443" s="133">
        <v>205</v>
      </c>
      <c r="K1443" s="132" t="s">
        <v>216</v>
      </c>
      <c r="L1443" s="133">
        <v>20514</v>
      </c>
      <c r="M1443" s="134" t="s">
        <v>2133</v>
      </c>
    </row>
    <row r="1444" spans="8:13" ht="13.5">
      <c r="H1444" s="131">
        <v>22</v>
      </c>
      <c r="I1444" s="132" t="s">
        <v>113</v>
      </c>
      <c r="J1444" s="133">
        <v>205</v>
      </c>
      <c r="K1444" s="132" t="s">
        <v>216</v>
      </c>
      <c r="L1444" s="133">
        <v>20515</v>
      </c>
      <c r="M1444" s="134" t="s">
        <v>701</v>
      </c>
    </row>
    <row r="1445" spans="8:13" ht="13.5">
      <c r="H1445" s="131">
        <v>22</v>
      </c>
      <c r="I1445" s="132" t="s">
        <v>113</v>
      </c>
      <c r="J1445" s="133">
        <v>205</v>
      </c>
      <c r="K1445" s="132" t="s">
        <v>216</v>
      </c>
      <c r="L1445" s="133">
        <v>20516</v>
      </c>
      <c r="M1445" s="134" t="s">
        <v>702</v>
      </c>
    </row>
    <row r="1446" spans="8:13" ht="13.5">
      <c r="H1446" s="131">
        <v>22</v>
      </c>
      <c r="I1446" s="132" t="s">
        <v>113</v>
      </c>
      <c r="J1446" s="133">
        <v>205</v>
      </c>
      <c r="K1446" s="132" t="s">
        <v>216</v>
      </c>
      <c r="L1446" s="133">
        <v>20517</v>
      </c>
      <c r="M1446" s="134" t="s">
        <v>434</v>
      </c>
    </row>
    <row r="1447" spans="8:13" ht="13.5">
      <c r="H1447" s="131">
        <v>22</v>
      </c>
      <c r="I1447" s="132" t="s">
        <v>113</v>
      </c>
      <c r="J1447" s="133">
        <v>206</v>
      </c>
      <c r="K1447" s="132" t="s">
        <v>217</v>
      </c>
      <c r="L1447" s="133">
        <v>20601</v>
      </c>
      <c r="M1447" s="134" t="s">
        <v>777</v>
      </c>
    </row>
    <row r="1448" spans="8:13" ht="13.5">
      <c r="H1448" s="131">
        <v>22</v>
      </c>
      <c r="I1448" s="132" t="s">
        <v>113</v>
      </c>
      <c r="J1448" s="133">
        <v>206</v>
      </c>
      <c r="K1448" s="132" t="s">
        <v>217</v>
      </c>
      <c r="L1448" s="133">
        <v>20602</v>
      </c>
      <c r="M1448" s="134" t="s">
        <v>778</v>
      </c>
    </row>
    <row r="1449" spans="8:13" ht="13.5">
      <c r="H1449" s="131">
        <v>22</v>
      </c>
      <c r="I1449" s="132" t="s">
        <v>113</v>
      </c>
      <c r="J1449" s="133">
        <v>206</v>
      </c>
      <c r="K1449" s="132" t="s">
        <v>217</v>
      </c>
      <c r="L1449" s="133">
        <v>20603</v>
      </c>
      <c r="M1449" s="134" t="s">
        <v>779</v>
      </c>
    </row>
    <row r="1450" spans="8:13" ht="13.5">
      <c r="H1450" s="131">
        <v>22</v>
      </c>
      <c r="I1450" s="132" t="s">
        <v>113</v>
      </c>
      <c r="J1450" s="133">
        <v>206</v>
      </c>
      <c r="K1450" s="132" t="s">
        <v>217</v>
      </c>
      <c r="L1450" s="133">
        <v>20604</v>
      </c>
      <c r="M1450" s="134" t="s">
        <v>780</v>
      </c>
    </row>
    <row r="1451" spans="8:13" ht="13.5">
      <c r="H1451" s="131">
        <v>22</v>
      </c>
      <c r="I1451" s="132" t="s">
        <v>113</v>
      </c>
      <c r="J1451" s="133">
        <v>206</v>
      </c>
      <c r="K1451" s="132" t="s">
        <v>217</v>
      </c>
      <c r="L1451" s="133">
        <v>20605</v>
      </c>
      <c r="M1451" s="134" t="s">
        <v>781</v>
      </c>
    </row>
    <row r="1452" spans="8:13" ht="13.5">
      <c r="H1452" s="131">
        <v>22</v>
      </c>
      <c r="I1452" s="132" t="s">
        <v>113</v>
      </c>
      <c r="J1452" s="133">
        <v>206</v>
      </c>
      <c r="K1452" s="132" t="s">
        <v>217</v>
      </c>
      <c r="L1452" s="133">
        <v>20606</v>
      </c>
      <c r="M1452" s="134" t="s">
        <v>782</v>
      </c>
    </row>
    <row r="1453" spans="8:13" ht="13.5">
      <c r="H1453" s="131">
        <v>22</v>
      </c>
      <c r="I1453" s="132" t="s">
        <v>113</v>
      </c>
      <c r="J1453" s="133">
        <v>206</v>
      </c>
      <c r="K1453" s="132" t="s">
        <v>217</v>
      </c>
      <c r="L1453" s="133">
        <v>20607</v>
      </c>
      <c r="M1453" s="134" t="s">
        <v>783</v>
      </c>
    </row>
    <row r="1454" spans="8:13" ht="13.5">
      <c r="H1454" s="131">
        <v>22</v>
      </c>
      <c r="I1454" s="132" t="s">
        <v>113</v>
      </c>
      <c r="J1454" s="133">
        <v>206</v>
      </c>
      <c r="K1454" s="132" t="s">
        <v>217</v>
      </c>
      <c r="L1454" s="133">
        <v>20608</v>
      </c>
      <c r="M1454" s="134" t="s">
        <v>784</v>
      </c>
    </row>
    <row r="1455" spans="8:13" ht="13.5">
      <c r="H1455" s="131">
        <v>22</v>
      </c>
      <c r="I1455" s="132" t="s">
        <v>113</v>
      </c>
      <c r="J1455" s="133">
        <v>206</v>
      </c>
      <c r="K1455" s="132" t="s">
        <v>217</v>
      </c>
      <c r="L1455" s="133">
        <v>20609</v>
      </c>
      <c r="M1455" s="134" t="s">
        <v>785</v>
      </c>
    </row>
    <row r="1456" spans="8:13" ht="13.5">
      <c r="H1456" s="131">
        <v>22</v>
      </c>
      <c r="I1456" s="132" t="s">
        <v>113</v>
      </c>
      <c r="J1456" s="133">
        <v>206</v>
      </c>
      <c r="K1456" s="132" t="s">
        <v>217</v>
      </c>
      <c r="L1456" s="133">
        <v>20610</v>
      </c>
      <c r="M1456" s="134" t="s">
        <v>786</v>
      </c>
    </row>
    <row r="1457" spans="8:13" ht="13.5">
      <c r="H1457" s="131">
        <v>22</v>
      </c>
      <c r="I1457" s="132" t="s">
        <v>113</v>
      </c>
      <c r="J1457" s="133">
        <v>206</v>
      </c>
      <c r="K1457" s="132" t="s">
        <v>217</v>
      </c>
      <c r="L1457" s="133">
        <v>20611</v>
      </c>
      <c r="M1457" s="134" t="s">
        <v>787</v>
      </c>
    </row>
    <row r="1458" spans="8:13" ht="13.5">
      <c r="H1458" s="131">
        <v>22</v>
      </c>
      <c r="I1458" s="132" t="s">
        <v>113</v>
      </c>
      <c r="J1458" s="133">
        <v>206</v>
      </c>
      <c r="K1458" s="132" t="s">
        <v>217</v>
      </c>
      <c r="L1458" s="133">
        <v>20612</v>
      </c>
      <c r="M1458" s="134" t="s">
        <v>788</v>
      </c>
    </row>
    <row r="1459" spans="8:13" ht="13.5">
      <c r="H1459" s="131">
        <v>22</v>
      </c>
      <c r="I1459" s="132" t="s">
        <v>113</v>
      </c>
      <c r="J1459" s="133">
        <v>206</v>
      </c>
      <c r="K1459" s="132" t="s">
        <v>217</v>
      </c>
      <c r="L1459" s="133">
        <v>20613</v>
      </c>
      <c r="M1459" s="134" t="s">
        <v>789</v>
      </c>
    </row>
    <row r="1460" spans="8:13" ht="13.5">
      <c r="H1460" s="131">
        <v>22</v>
      </c>
      <c r="I1460" s="132" t="s">
        <v>113</v>
      </c>
      <c r="J1460" s="133">
        <v>206</v>
      </c>
      <c r="K1460" s="132" t="s">
        <v>217</v>
      </c>
      <c r="L1460" s="133">
        <v>20614</v>
      </c>
      <c r="M1460" s="134" t="s">
        <v>790</v>
      </c>
    </row>
    <row r="1461" spans="8:13" ht="13.5">
      <c r="H1461" s="131">
        <v>22</v>
      </c>
      <c r="I1461" s="132" t="s">
        <v>113</v>
      </c>
      <c r="J1461" s="133">
        <v>206</v>
      </c>
      <c r="K1461" s="132" t="s">
        <v>217</v>
      </c>
      <c r="L1461" s="133">
        <v>20615</v>
      </c>
      <c r="M1461" s="134" t="s">
        <v>791</v>
      </c>
    </row>
    <row r="1462" spans="8:13" ht="13.5">
      <c r="H1462" s="131">
        <v>22</v>
      </c>
      <c r="I1462" s="132" t="s">
        <v>113</v>
      </c>
      <c r="J1462" s="133">
        <v>206</v>
      </c>
      <c r="K1462" s="132" t="s">
        <v>217</v>
      </c>
      <c r="L1462" s="133">
        <v>20616</v>
      </c>
      <c r="M1462" s="134" t="s">
        <v>792</v>
      </c>
    </row>
    <row r="1463" spans="8:13" ht="13.5">
      <c r="H1463" s="131">
        <v>22</v>
      </c>
      <c r="I1463" s="132" t="s">
        <v>113</v>
      </c>
      <c r="J1463" s="133">
        <v>206</v>
      </c>
      <c r="K1463" s="132" t="s">
        <v>217</v>
      </c>
      <c r="L1463" s="133">
        <v>20617</v>
      </c>
      <c r="M1463" s="134" t="s">
        <v>793</v>
      </c>
    </row>
    <row r="1464" spans="8:13" ht="13.5">
      <c r="H1464" s="131">
        <v>22</v>
      </c>
      <c r="I1464" s="132" t="s">
        <v>113</v>
      </c>
      <c r="J1464" s="133">
        <v>206</v>
      </c>
      <c r="K1464" s="132" t="s">
        <v>217</v>
      </c>
      <c r="L1464" s="133">
        <v>20618</v>
      </c>
      <c r="M1464" s="134" t="s">
        <v>794</v>
      </c>
    </row>
    <row r="1465" spans="8:13" ht="13.5">
      <c r="H1465" s="131">
        <v>22</v>
      </c>
      <c r="I1465" s="132" t="s">
        <v>113</v>
      </c>
      <c r="J1465" s="133">
        <v>206</v>
      </c>
      <c r="K1465" s="132" t="s">
        <v>217</v>
      </c>
      <c r="L1465" s="133">
        <v>20619</v>
      </c>
      <c r="M1465" s="134" t="s">
        <v>795</v>
      </c>
    </row>
    <row r="1466" spans="8:13" ht="13.5">
      <c r="H1466" s="131">
        <v>22</v>
      </c>
      <c r="I1466" s="132" t="s">
        <v>113</v>
      </c>
      <c r="J1466" s="133">
        <v>206</v>
      </c>
      <c r="K1466" s="132" t="s">
        <v>217</v>
      </c>
      <c r="L1466" s="133">
        <v>20620</v>
      </c>
      <c r="M1466" s="134" t="s">
        <v>184</v>
      </c>
    </row>
    <row r="1467" spans="8:13" ht="13.5">
      <c r="H1467" s="131">
        <v>22</v>
      </c>
      <c r="I1467" s="132" t="s">
        <v>113</v>
      </c>
      <c r="J1467" s="133">
        <v>206</v>
      </c>
      <c r="K1467" s="132" t="s">
        <v>217</v>
      </c>
      <c r="L1467" s="133">
        <v>20621</v>
      </c>
      <c r="M1467" s="134" t="s">
        <v>796</v>
      </c>
    </row>
    <row r="1468" spans="8:13" ht="13.5">
      <c r="H1468" s="131">
        <v>22</v>
      </c>
      <c r="I1468" s="132" t="s">
        <v>113</v>
      </c>
      <c r="J1468" s="133">
        <v>208</v>
      </c>
      <c r="K1468" s="132" t="s">
        <v>218</v>
      </c>
      <c r="L1468" s="133">
        <v>20801</v>
      </c>
      <c r="M1468" s="134" t="s">
        <v>1724</v>
      </c>
    </row>
    <row r="1469" spans="8:13" ht="13.5">
      <c r="H1469" s="131">
        <v>22</v>
      </c>
      <c r="I1469" s="132" t="s">
        <v>113</v>
      </c>
      <c r="J1469" s="133">
        <v>208</v>
      </c>
      <c r="K1469" s="132" t="s">
        <v>218</v>
      </c>
      <c r="L1469" s="133">
        <v>20802</v>
      </c>
      <c r="M1469" s="134" t="s">
        <v>1725</v>
      </c>
    </row>
    <row r="1470" spans="8:13" ht="13.5">
      <c r="H1470" s="131">
        <v>22</v>
      </c>
      <c r="I1470" s="132" t="s">
        <v>113</v>
      </c>
      <c r="J1470" s="133">
        <v>208</v>
      </c>
      <c r="K1470" s="132" t="s">
        <v>218</v>
      </c>
      <c r="L1470" s="133">
        <v>20803</v>
      </c>
      <c r="M1470" s="134" t="s">
        <v>963</v>
      </c>
    </row>
    <row r="1471" spans="8:13" ht="13.5">
      <c r="H1471" s="131">
        <v>22</v>
      </c>
      <c r="I1471" s="132" t="s">
        <v>113</v>
      </c>
      <c r="J1471" s="133">
        <v>208</v>
      </c>
      <c r="K1471" s="132" t="s">
        <v>218</v>
      </c>
      <c r="L1471" s="133">
        <v>20804</v>
      </c>
      <c r="M1471" s="134" t="s">
        <v>1726</v>
      </c>
    </row>
    <row r="1472" spans="8:13" ht="13.5">
      <c r="H1472" s="131">
        <v>22</v>
      </c>
      <c r="I1472" s="132" t="s">
        <v>113</v>
      </c>
      <c r="J1472" s="133">
        <v>208</v>
      </c>
      <c r="K1472" s="132" t="s">
        <v>218</v>
      </c>
      <c r="L1472" s="133">
        <v>20805</v>
      </c>
      <c r="M1472" s="134" t="s">
        <v>605</v>
      </c>
    </row>
    <row r="1473" spans="8:13" ht="13.5">
      <c r="H1473" s="131">
        <v>22</v>
      </c>
      <c r="I1473" s="132" t="s">
        <v>113</v>
      </c>
      <c r="J1473" s="133">
        <v>208</v>
      </c>
      <c r="K1473" s="132" t="s">
        <v>218</v>
      </c>
      <c r="L1473" s="133">
        <v>20806</v>
      </c>
      <c r="M1473" s="134" t="s">
        <v>1727</v>
      </c>
    </row>
    <row r="1474" spans="8:13" ht="13.5">
      <c r="H1474" s="131">
        <v>22</v>
      </c>
      <c r="I1474" s="132" t="s">
        <v>113</v>
      </c>
      <c r="J1474" s="133">
        <v>208</v>
      </c>
      <c r="K1474" s="132" t="s">
        <v>218</v>
      </c>
      <c r="L1474" s="133">
        <v>20807</v>
      </c>
      <c r="M1474" s="134" t="s">
        <v>1728</v>
      </c>
    </row>
    <row r="1475" spans="8:13" ht="13.5">
      <c r="H1475" s="131">
        <v>22</v>
      </c>
      <c r="I1475" s="132" t="s">
        <v>113</v>
      </c>
      <c r="J1475" s="133">
        <v>208</v>
      </c>
      <c r="K1475" s="132" t="s">
        <v>218</v>
      </c>
      <c r="L1475" s="133">
        <v>20808</v>
      </c>
      <c r="M1475" s="134" t="s">
        <v>1729</v>
      </c>
    </row>
    <row r="1476" spans="8:13" ht="13.5">
      <c r="H1476" s="131">
        <v>22</v>
      </c>
      <c r="I1476" s="132" t="s">
        <v>113</v>
      </c>
      <c r="J1476" s="133">
        <v>208</v>
      </c>
      <c r="K1476" s="132" t="s">
        <v>218</v>
      </c>
      <c r="L1476" s="133">
        <v>20809</v>
      </c>
      <c r="M1476" s="134" t="s">
        <v>1730</v>
      </c>
    </row>
    <row r="1477" spans="8:13" ht="13.5">
      <c r="H1477" s="131">
        <v>22</v>
      </c>
      <c r="I1477" s="132" t="s">
        <v>113</v>
      </c>
      <c r="J1477" s="133">
        <v>208</v>
      </c>
      <c r="K1477" s="132" t="s">
        <v>218</v>
      </c>
      <c r="L1477" s="133">
        <v>20810</v>
      </c>
      <c r="M1477" s="134" t="s">
        <v>1513</v>
      </c>
    </row>
    <row r="1478" spans="8:13" ht="13.5">
      <c r="H1478" s="131">
        <v>22</v>
      </c>
      <c r="I1478" s="132" t="s">
        <v>113</v>
      </c>
      <c r="J1478" s="133">
        <v>208</v>
      </c>
      <c r="K1478" s="132" t="s">
        <v>218</v>
      </c>
      <c r="L1478" s="133">
        <v>20811</v>
      </c>
      <c r="M1478" s="134" t="s">
        <v>1731</v>
      </c>
    </row>
    <row r="1479" spans="8:13" ht="13.5">
      <c r="H1479" s="131">
        <v>22</v>
      </c>
      <c r="I1479" s="132" t="s">
        <v>113</v>
      </c>
      <c r="J1479" s="133">
        <v>208</v>
      </c>
      <c r="K1479" s="132" t="s">
        <v>218</v>
      </c>
      <c r="L1479" s="133">
        <v>20812</v>
      </c>
      <c r="M1479" s="134" t="s">
        <v>1732</v>
      </c>
    </row>
    <row r="1480" spans="8:13" ht="13.5">
      <c r="H1480" s="131">
        <v>22</v>
      </c>
      <c r="I1480" s="132" t="s">
        <v>113</v>
      </c>
      <c r="J1480" s="133">
        <v>208</v>
      </c>
      <c r="K1480" s="132" t="s">
        <v>218</v>
      </c>
      <c r="L1480" s="133">
        <v>20813</v>
      </c>
      <c r="M1480" s="134" t="s">
        <v>1733</v>
      </c>
    </row>
    <row r="1481" spans="8:13" ht="13.5">
      <c r="H1481" s="131">
        <v>22</v>
      </c>
      <c r="I1481" s="132" t="s">
        <v>113</v>
      </c>
      <c r="J1481" s="133">
        <v>208</v>
      </c>
      <c r="K1481" s="132" t="s">
        <v>218</v>
      </c>
      <c r="L1481" s="133">
        <v>20814</v>
      </c>
      <c r="M1481" s="134" t="s">
        <v>1734</v>
      </c>
    </row>
    <row r="1482" spans="8:13" ht="13.5">
      <c r="H1482" s="131">
        <v>22</v>
      </c>
      <c r="I1482" s="132" t="s">
        <v>113</v>
      </c>
      <c r="J1482" s="133">
        <v>208</v>
      </c>
      <c r="K1482" s="132" t="s">
        <v>218</v>
      </c>
      <c r="L1482" s="133">
        <v>20815</v>
      </c>
      <c r="M1482" s="134" t="s">
        <v>1735</v>
      </c>
    </row>
    <row r="1483" spans="8:13" ht="13.5">
      <c r="H1483" s="131">
        <v>22</v>
      </c>
      <c r="I1483" s="132" t="s">
        <v>113</v>
      </c>
      <c r="J1483" s="133">
        <v>208</v>
      </c>
      <c r="K1483" s="132" t="s">
        <v>218</v>
      </c>
      <c r="L1483" s="133">
        <v>20816</v>
      </c>
      <c r="M1483" s="134" t="s">
        <v>1736</v>
      </c>
    </row>
    <row r="1484" spans="8:13" ht="13.5">
      <c r="H1484" s="131">
        <v>22</v>
      </c>
      <c r="I1484" s="132" t="s">
        <v>113</v>
      </c>
      <c r="J1484" s="133">
        <v>208</v>
      </c>
      <c r="K1484" s="132" t="s">
        <v>218</v>
      </c>
      <c r="L1484" s="133">
        <v>20817</v>
      </c>
      <c r="M1484" s="134" t="s">
        <v>1737</v>
      </c>
    </row>
    <row r="1485" spans="8:13" ht="13.5">
      <c r="H1485" s="131">
        <v>22</v>
      </c>
      <c r="I1485" s="132" t="s">
        <v>113</v>
      </c>
      <c r="J1485" s="133">
        <v>208</v>
      </c>
      <c r="K1485" s="132" t="s">
        <v>218</v>
      </c>
      <c r="L1485" s="133">
        <v>20818</v>
      </c>
      <c r="M1485" s="134" t="s">
        <v>1738</v>
      </c>
    </row>
    <row r="1486" spans="8:13" ht="13.5">
      <c r="H1486" s="131">
        <v>22</v>
      </c>
      <c r="I1486" s="132" t="s">
        <v>113</v>
      </c>
      <c r="J1486" s="133">
        <v>208</v>
      </c>
      <c r="K1486" s="132" t="s">
        <v>218</v>
      </c>
      <c r="L1486" s="133">
        <v>20819</v>
      </c>
      <c r="M1486" s="134" t="s">
        <v>1739</v>
      </c>
    </row>
    <row r="1487" spans="8:13" ht="13.5">
      <c r="H1487" s="131">
        <v>22</v>
      </c>
      <c r="I1487" s="132" t="s">
        <v>113</v>
      </c>
      <c r="J1487" s="133">
        <v>208</v>
      </c>
      <c r="K1487" s="132" t="s">
        <v>218</v>
      </c>
      <c r="L1487" s="133">
        <v>20820</v>
      </c>
      <c r="M1487" s="134" t="s">
        <v>1740</v>
      </c>
    </row>
    <row r="1488" spans="8:13" ht="13.5">
      <c r="H1488" s="131">
        <v>22</v>
      </c>
      <c r="I1488" s="132" t="s">
        <v>113</v>
      </c>
      <c r="J1488" s="133">
        <v>208</v>
      </c>
      <c r="K1488" s="132" t="s">
        <v>218</v>
      </c>
      <c r="L1488" s="133">
        <v>20821</v>
      </c>
      <c r="M1488" s="134" t="s">
        <v>1741</v>
      </c>
    </row>
    <row r="1489" spans="8:13" ht="13.5">
      <c r="H1489" s="131">
        <v>22</v>
      </c>
      <c r="I1489" s="132" t="s">
        <v>113</v>
      </c>
      <c r="J1489" s="133">
        <v>208</v>
      </c>
      <c r="K1489" s="132" t="s">
        <v>218</v>
      </c>
      <c r="L1489" s="133">
        <v>20822</v>
      </c>
      <c r="M1489" s="134" t="s">
        <v>1264</v>
      </c>
    </row>
    <row r="1490" spans="8:13" ht="13.5">
      <c r="H1490" s="131">
        <v>22</v>
      </c>
      <c r="I1490" s="132" t="s">
        <v>113</v>
      </c>
      <c r="J1490" s="133">
        <v>208</v>
      </c>
      <c r="K1490" s="132" t="s">
        <v>218</v>
      </c>
      <c r="L1490" s="133">
        <v>20823</v>
      </c>
      <c r="M1490" s="134" t="s">
        <v>1742</v>
      </c>
    </row>
    <row r="1491" spans="8:13" ht="13.5">
      <c r="H1491" s="131">
        <v>22</v>
      </c>
      <c r="I1491" s="132" t="s">
        <v>113</v>
      </c>
      <c r="J1491" s="133">
        <v>208</v>
      </c>
      <c r="K1491" s="132" t="s">
        <v>218</v>
      </c>
      <c r="L1491" s="133">
        <v>20824</v>
      </c>
      <c r="M1491" s="134" t="s">
        <v>1743</v>
      </c>
    </row>
    <row r="1492" spans="8:13" ht="13.5">
      <c r="H1492" s="131">
        <v>22</v>
      </c>
      <c r="I1492" s="132" t="s">
        <v>113</v>
      </c>
      <c r="J1492" s="133">
        <v>208</v>
      </c>
      <c r="K1492" s="132" t="s">
        <v>218</v>
      </c>
      <c r="L1492" s="133">
        <v>20825</v>
      </c>
      <c r="M1492" s="134" t="s">
        <v>1744</v>
      </c>
    </row>
    <row r="1493" spans="8:13" ht="13.5">
      <c r="H1493" s="131">
        <v>22</v>
      </c>
      <c r="I1493" s="132" t="s">
        <v>113</v>
      </c>
      <c r="J1493" s="133">
        <v>208</v>
      </c>
      <c r="K1493" s="132" t="s">
        <v>218</v>
      </c>
      <c r="L1493" s="133">
        <v>20826</v>
      </c>
      <c r="M1493" s="134" t="s">
        <v>571</v>
      </c>
    </row>
    <row r="1494" spans="8:13" ht="13.5">
      <c r="H1494" s="131">
        <v>22</v>
      </c>
      <c r="I1494" s="132" t="s">
        <v>113</v>
      </c>
      <c r="J1494" s="133">
        <v>208</v>
      </c>
      <c r="K1494" s="132" t="s">
        <v>218</v>
      </c>
      <c r="L1494" s="133">
        <v>20827</v>
      </c>
      <c r="M1494" s="134" t="s">
        <v>1745</v>
      </c>
    </row>
    <row r="1495" spans="8:13" ht="13.5">
      <c r="H1495" s="131">
        <v>22</v>
      </c>
      <c r="I1495" s="132" t="s">
        <v>113</v>
      </c>
      <c r="J1495" s="133">
        <v>208</v>
      </c>
      <c r="K1495" s="132" t="s">
        <v>218</v>
      </c>
      <c r="L1495" s="133">
        <v>20828</v>
      </c>
      <c r="M1495" s="134" t="s">
        <v>1746</v>
      </c>
    </row>
    <row r="1496" spans="8:13" ht="13.5">
      <c r="H1496" s="131">
        <v>22</v>
      </c>
      <c r="I1496" s="132" t="s">
        <v>113</v>
      </c>
      <c r="J1496" s="133">
        <v>208</v>
      </c>
      <c r="K1496" s="132" t="s">
        <v>218</v>
      </c>
      <c r="L1496" s="133">
        <v>20829</v>
      </c>
      <c r="M1496" s="134" t="s">
        <v>1747</v>
      </c>
    </row>
    <row r="1497" spans="8:13" ht="13.5">
      <c r="H1497" s="131">
        <v>22</v>
      </c>
      <c r="I1497" s="132" t="s">
        <v>113</v>
      </c>
      <c r="J1497" s="133">
        <v>208</v>
      </c>
      <c r="K1497" s="132" t="s">
        <v>218</v>
      </c>
      <c r="L1497" s="133">
        <v>20830</v>
      </c>
      <c r="M1497" s="134" t="s">
        <v>1748</v>
      </c>
    </row>
    <row r="1498" spans="8:13" ht="13.5">
      <c r="H1498" s="131">
        <v>22</v>
      </c>
      <c r="I1498" s="132" t="s">
        <v>113</v>
      </c>
      <c r="J1498" s="133">
        <v>209</v>
      </c>
      <c r="K1498" s="132" t="s">
        <v>1968</v>
      </c>
      <c r="L1498" s="133">
        <v>20901</v>
      </c>
      <c r="M1498" s="134" t="s">
        <v>1953</v>
      </c>
    </row>
    <row r="1499" spans="8:13" ht="13.5">
      <c r="H1499" s="131">
        <v>22</v>
      </c>
      <c r="I1499" s="132" t="s">
        <v>113</v>
      </c>
      <c r="J1499" s="133">
        <v>209</v>
      </c>
      <c r="K1499" s="132" t="s">
        <v>1968</v>
      </c>
      <c r="L1499" s="133">
        <v>20902</v>
      </c>
      <c r="M1499" s="134" t="s">
        <v>1954</v>
      </c>
    </row>
    <row r="1500" spans="8:13" ht="13.5">
      <c r="H1500" s="131">
        <v>22</v>
      </c>
      <c r="I1500" s="132" t="s">
        <v>113</v>
      </c>
      <c r="J1500" s="133">
        <v>209</v>
      </c>
      <c r="K1500" s="132" t="s">
        <v>1968</v>
      </c>
      <c r="L1500" s="133">
        <v>20903</v>
      </c>
      <c r="M1500" s="134" t="s">
        <v>1955</v>
      </c>
    </row>
    <row r="1501" spans="8:13" ht="13.5">
      <c r="H1501" s="131">
        <v>22</v>
      </c>
      <c r="I1501" s="132" t="s">
        <v>113</v>
      </c>
      <c r="J1501" s="133">
        <v>209</v>
      </c>
      <c r="K1501" s="132" t="s">
        <v>1968</v>
      </c>
      <c r="L1501" s="133">
        <v>20904</v>
      </c>
      <c r="M1501" s="134" t="s">
        <v>1956</v>
      </c>
    </row>
    <row r="1502" spans="8:13" ht="13.5">
      <c r="H1502" s="131">
        <v>22</v>
      </c>
      <c r="I1502" s="132" t="s">
        <v>113</v>
      </c>
      <c r="J1502" s="133">
        <v>209</v>
      </c>
      <c r="K1502" s="132" t="s">
        <v>1968</v>
      </c>
      <c r="L1502" s="133">
        <v>20905</v>
      </c>
      <c r="M1502" s="134" t="s">
        <v>1957</v>
      </c>
    </row>
    <row r="1503" spans="8:13" ht="13.5">
      <c r="H1503" s="131">
        <v>22</v>
      </c>
      <c r="I1503" s="132" t="s">
        <v>113</v>
      </c>
      <c r="J1503" s="133">
        <v>209</v>
      </c>
      <c r="K1503" s="132" t="s">
        <v>1968</v>
      </c>
      <c r="L1503" s="133">
        <v>20906</v>
      </c>
      <c r="M1503" s="134" t="s">
        <v>1958</v>
      </c>
    </row>
    <row r="1504" spans="8:13" ht="13.5">
      <c r="H1504" s="131">
        <v>22</v>
      </c>
      <c r="I1504" s="132" t="s">
        <v>113</v>
      </c>
      <c r="J1504" s="133">
        <v>209</v>
      </c>
      <c r="K1504" s="132" t="s">
        <v>1968</v>
      </c>
      <c r="L1504" s="133">
        <v>20907</v>
      </c>
      <c r="M1504" s="134" t="s">
        <v>1959</v>
      </c>
    </row>
    <row r="1505" spans="8:13" ht="13.5">
      <c r="H1505" s="131">
        <v>22</v>
      </c>
      <c r="I1505" s="132" t="s">
        <v>113</v>
      </c>
      <c r="J1505" s="133">
        <v>209</v>
      </c>
      <c r="K1505" s="132" t="s">
        <v>1968</v>
      </c>
      <c r="L1505" s="133">
        <v>20908</v>
      </c>
      <c r="M1505" s="134" t="s">
        <v>1960</v>
      </c>
    </row>
    <row r="1506" spans="8:13" ht="13.5">
      <c r="H1506" s="131">
        <v>22</v>
      </c>
      <c r="I1506" s="132" t="s">
        <v>113</v>
      </c>
      <c r="J1506" s="133">
        <v>209</v>
      </c>
      <c r="K1506" s="132" t="s">
        <v>1968</v>
      </c>
      <c r="L1506" s="133">
        <v>20909</v>
      </c>
      <c r="M1506" s="134" t="s">
        <v>1736</v>
      </c>
    </row>
    <row r="1507" spans="8:13" ht="13.5">
      <c r="H1507" s="131">
        <v>22</v>
      </c>
      <c r="I1507" s="132" t="s">
        <v>113</v>
      </c>
      <c r="J1507" s="133">
        <v>209</v>
      </c>
      <c r="K1507" s="132" t="s">
        <v>1968</v>
      </c>
      <c r="L1507" s="133">
        <v>20910</v>
      </c>
      <c r="M1507" s="134" t="s">
        <v>2131</v>
      </c>
    </row>
    <row r="1508" spans="8:13" ht="13.5">
      <c r="H1508" s="131">
        <v>22</v>
      </c>
      <c r="I1508" s="132" t="s">
        <v>113</v>
      </c>
      <c r="J1508" s="133">
        <v>209</v>
      </c>
      <c r="K1508" s="132" t="s">
        <v>1968</v>
      </c>
      <c r="L1508" s="133">
        <v>20911</v>
      </c>
      <c r="M1508" s="134" t="s">
        <v>1961</v>
      </c>
    </row>
    <row r="1509" spans="8:13" ht="13.5">
      <c r="H1509" s="131">
        <v>22</v>
      </c>
      <c r="I1509" s="132" t="s">
        <v>113</v>
      </c>
      <c r="J1509" s="133">
        <v>209</v>
      </c>
      <c r="K1509" s="132" t="s">
        <v>1968</v>
      </c>
      <c r="L1509" s="133">
        <v>20912</v>
      </c>
      <c r="M1509" s="134" t="s">
        <v>1962</v>
      </c>
    </row>
    <row r="1510" spans="8:13" ht="13.5">
      <c r="H1510" s="131">
        <v>22</v>
      </c>
      <c r="I1510" s="132" t="s">
        <v>113</v>
      </c>
      <c r="J1510" s="133">
        <v>209</v>
      </c>
      <c r="K1510" s="132" t="s">
        <v>1968</v>
      </c>
      <c r="L1510" s="133">
        <v>20913</v>
      </c>
      <c r="M1510" s="134" t="s">
        <v>1963</v>
      </c>
    </row>
    <row r="1511" spans="8:13" ht="13.5">
      <c r="H1511" s="131">
        <v>22</v>
      </c>
      <c r="I1511" s="132" t="s">
        <v>113</v>
      </c>
      <c r="J1511" s="133">
        <v>209</v>
      </c>
      <c r="K1511" s="132" t="s">
        <v>1968</v>
      </c>
      <c r="L1511" s="133">
        <v>20914</v>
      </c>
      <c r="M1511" s="134" t="s">
        <v>1964</v>
      </c>
    </row>
    <row r="1512" spans="8:13" ht="13.5">
      <c r="H1512" s="131">
        <v>22</v>
      </c>
      <c r="I1512" s="132" t="s">
        <v>113</v>
      </c>
      <c r="J1512" s="133">
        <v>209</v>
      </c>
      <c r="K1512" s="132" t="s">
        <v>1968</v>
      </c>
      <c r="L1512" s="133">
        <v>20915</v>
      </c>
      <c r="M1512" s="134" t="s">
        <v>2132</v>
      </c>
    </row>
    <row r="1513" spans="8:13" ht="13.5">
      <c r="H1513" s="131">
        <v>22</v>
      </c>
      <c r="I1513" s="132" t="s">
        <v>113</v>
      </c>
      <c r="J1513" s="133">
        <v>209</v>
      </c>
      <c r="K1513" s="132" t="s">
        <v>1968</v>
      </c>
      <c r="L1513" s="133">
        <v>20916</v>
      </c>
      <c r="M1513" s="134" t="s">
        <v>1965</v>
      </c>
    </row>
    <row r="1514" spans="8:13" ht="13.5">
      <c r="H1514" s="131">
        <v>22</v>
      </c>
      <c r="I1514" s="132" t="s">
        <v>113</v>
      </c>
      <c r="J1514" s="133">
        <v>209</v>
      </c>
      <c r="K1514" s="132" t="s">
        <v>1968</v>
      </c>
      <c r="L1514" s="133">
        <v>20917</v>
      </c>
      <c r="M1514" s="134" t="s">
        <v>1966</v>
      </c>
    </row>
    <row r="1515" spans="8:13" ht="13.5">
      <c r="H1515" s="131">
        <v>22</v>
      </c>
      <c r="I1515" s="132" t="s">
        <v>113</v>
      </c>
      <c r="J1515" s="133">
        <v>209</v>
      </c>
      <c r="K1515" s="132" t="s">
        <v>1968</v>
      </c>
      <c r="L1515" s="133">
        <v>20918</v>
      </c>
      <c r="M1515" s="134" t="s">
        <v>1967</v>
      </c>
    </row>
    <row r="1516" spans="8:13" ht="13.5">
      <c r="H1516" s="131">
        <v>22</v>
      </c>
      <c r="I1516" s="132" t="s">
        <v>113</v>
      </c>
      <c r="J1516" s="133">
        <v>209</v>
      </c>
      <c r="K1516" s="132" t="s">
        <v>1968</v>
      </c>
      <c r="L1516" s="133">
        <v>20919</v>
      </c>
      <c r="M1516" s="134" t="s">
        <v>1968</v>
      </c>
    </row>
    <row r="1517" spans="8:13" ht="13.5">
      <c r="H1517" s="131">
        <v>44</v>
      </c>
      <c r="I1517" s="132" t="s">
        <v>114</v>
      </c>
      <c r="J1517" s="133">
        <v>405</v>
      </c>
      <c r="K1517" s="132" t="s">
        <v>220</v>
      </c>
      <c r="L1517" s="133">
        <v>40501</v>
      </c>
      <c r="M1517" s="134" t="s">
        <v>414</v>
      </c>
    </row>
    <row r="1518" spans="8:13" ht="13.5">
      <c r="H1518" s="131">
        <v>44</v>
      </c>
      <c r="I1518" s="132" t="s">
        <v>114</v>
      </c>
      <c r="J1518" s="133">
        <v>405</v>
      </c>
      <c r="K1518" s="132" t="s">
        <v>220</v>
      </c>
      <c r="L1518" s="133">
        <v>40502</v>
      </c>
      <c r="M1518" s="134" t="s">
        <v>666</v>
      </c>
    </row>
    <row r="1519" spans="8:13" ht="13.5">
      <c r="H1519" s="131">
        <v>44</v>
      </c>
      <c r="I1519" s="132" t="s">
        <v>114</v>
      </c>
      <c r="J1519" s="133">
        <v>405</v>
      </c>
      <c r="K1519" s="132" t="s">
        <v>220</v>
      </c>
      <c r="L1519" s="133">
        <v>40503</v>
      </c>
      <c r="M1519" s="134" t="s">
        <v>667</v>
      </c>
    </row>
    <row r="1520" spans="8:13" ht="13.5">
      <c r="H1520" s="131">
        <v>44</v>
      </c>
      <c r="I1520" s="132" t="s">
        <v>114</v>
      </c>
      <c r="J1520" s="133">
        <v>405</v>
      </c>
      <c r="K1520" s="132" t="s">
        <v>220</v>
      </c>
      <c r="L1520" s="133">
        <v>40504</v>
      </c>
      <c r="M1520" s="134" t="s">
        <v>668</v>
      </c>
    </row>
    <row r="1521" spans="8:13" ht="13.5">
      <c r="H1521" s="131">
        <v>44</v>
      </c>
      <c r="I1521" s="132" t="s">
        <v>114</v>
      </c>
      <c r="J1521" s="133">
        <v>405</v>
      </c>
      <c r="K1521" s="132" t="s">
        <v>220</v>
      </c>
      <c r="L1521" s="133">
        <v>40505</v>
      </c>
      <c r="M1521" s="134" t="s">
        <v>669</v>
      </c>
    </row>
    <row r="1522" spans="8:13" ht="13.5">
      <c r="H1522" s="131">
        <v>44</v>
      </c>
      <c r="I1522" s="132" t="s">
        <v>114</v>
      </c>
      <c r="J1522" s="133">
        <v>405</v>
      </c>
      <c r="K1522" s="132" t="s">
        <v>220</v>
      </c>
      <c r="L1522" s="133">
        <v>40506</v>
      </c>
      <c r="M1522" s="134" t="s">
        <v>670</v>
      </c>
    </row>
    <row r="1523" spans="8:13" ht="13.5">
      <c r="H1523" s="131">
        <v>44</v>
      </c>
      <c r="I1523" s="132" t="s">
        <v>114</v>
      </c>
      <c r="J1523" s="133">
        <v>405</v>
      </c>
      <c r="K1523" s="132" t="s">
        <v>220</v>
      </c>
      <c r="L1523" s="133">
        <v>40507</v>
      </c>
      <c r="M1523" s="134" t="s">
        <v>671</v>
      </c>
    </row>
    <row r="1524" spans="8:13" ht="13.5">
      <c r="H1524" s="131">
        <v>44</v>
      </c>
      <c r="I1524" s="132" t="s">
        <v>114</v>
      </c>
      <c r="J1524" s="133">
        <v>405</v>
      </c>
      <c r="K1524" s="132" t="s">
        <v>220</v>
      </c>
      <c r="L1524" s="133">
        <v>40508</v>
      </c>
      <c r="M1524" s="134" t="s">
        <v>672</v>
      </c>
    </row>
    <row r="1525" spans="8:13" ht="13.5">
      <c r="H1525" s="131">
        <v>44</v>
      </c>
      <c r="I1525" s="132" t="s">
        <v>114</v>
      </c>
      <c r="J1525" s="133">
        <v>405</v>
      </c>
      <c r="K1525" s="132" t="s">
        <v>220</v>
      </c>
      <c r="L1525" s="133">
        <v>40509</v>
      </c>
      <c r="M1525" s="134" t="s">
        <v>673</v>
      </c>
    </row>
    <row r="1526" spans="8:13" ht="13.5">
      <c r="H1526" s="131">
        <v>44</v>
      </c>
      <c r="I1526" s="132" t="s">
        <v>114</v>
      </c>
      <c r="J1526" s="133">
        <v>405</v>
      </c>
      <c r="K1526" s="132" t="s">
        <v>220</v>
      </c>
      <c r="L1526" s="133">
        <v>40510</v>
      </c>
      <c r="M1526" s="134" t="s">
        <v>674</v>
      </c>
    </row>
    <row r="1527" spans="8:13" ht="13.5">
      <c r="H1527" s="131">
        <v>44</v>
      </c>
      <c r="I1527" s="132" t="s">
        <v>114</v>
      </c>
      <c r="J1527" s="133">
        <v>405</v>
      </c>
      <c r="K1527" s="132" t="s">
        <v>220</v>
      </c>
      <c r="L1527" s="133">
        <v>40511</v>
      </c>
      <c r="M1527" s="134" t="s">
        <v>675</v>
      </c>
    </row>
    <row r="1528" spans="8:13" ht="13.5">
      <c r="H1528" s="131">
        <v>44</v>
      </c>
      <c r="I1528" s="132" t="s">
        <v>114</v>
      </c>
      <c r="J1528" s="133">
        <v>405</v>
      </c>
      <c r="K1528" s="132" t="s">
        <v>220</v>
      </c>
      <c r="L1528" s="133">
        <v>40512</v>
      </c>
      <c r="M1528" s="134" t="s">
        <v>676</v>
      </c>
    </row>
    <row r="1529" spans="8:13" ht="13.5">
      <c r="H1529" s="131">
        <v>44</v>
      </c>
      <c r="I1529" s="132" t="s">
        <v>114</v>
      </c>
      <c r="J1529" s="133">
        <v>405</v>
      </c>
      <c r="K1529" s="132" t="s">
        <v>220</v>
      </c>
      <c r="L1529" s="133">
        <v>40513</v>
      </c>
      <c r="M1529" s="134" t="s">
        <v>677</v>
      </c>
    </row>
    <row r="1530" spans="8:13" ht="13.5">
      <c r="H1530" s="131">
        <v>44</v>
      </c>
      <c r="I1530" s="132" t="s">
        <v>114</v>
      </c>
      <c r="J1530" s="133">
        <v>405</v>
      </c>
      <c r="K1530" s="132" t="s">
        <v>220</v>
      </c>
      <c r="L1530" s="133">
        <v>40514</v>
      </c>
      <c r="M1530" s="134" t="s">
        <v>678</v>
      </c>
    </row>
    <row r="1531" spans="8:13" ht="13.5">
      <c r="H1531" s="131">
        <v>44</v>
      </c>
      <c r="I1531" s="132" t="s">
        <v>114</v>
      </c>
      <c r="J1531" s="133">
        <v>405</v>
      </c>
      <c r="K1531" s="132" t="s">
        <v>220</v>
      </c>
      <c r="L1531" s="133">
        <v>40515</v>
      </c>
      <c r="M1531" s="134" t="s">
        <v>679</v>
      </c>
    </row>
    <row r="1532" spans="8:13" ht="13.5">
      <c r="H1532" s="131">
        <v>44</v>
      </c>
      <c r="I1532" s="132" t="s">
        <v>114</v>
      </c>
      <c r="J1532" s="133">
        <v>405</v>
      </c>
      <c r="K1532" s="132" t="s">
        <v>220</v>
      </c>
      <c r="L1532" s="133">
        <v>40516</v>
      </c>
      <c r="M1532" s="134" t="s">
        <v>680</v>
      </c>
    </row>
    <row r="1533" spans="8:13" ht="13.5">
      <c r="H1533" s="131">
        <v>44</v>
      </c>
      <c r="I1533" s="132" t="s">
        <v>114</v>
      </c>
      <c r="J1533" s="133">
        <v>405</v>
      </c>
      <c r="K1533" s="132" t="s">
        <v>220</v>
      </c>
      <c r="L1533" s="133">
        <v>40517</v>
      </c>
      <c r="M1533" s="134" t="s">
        <v>681</v>
      </c>
    </row>
    <row r="1534" spans="8:13" ht="13.5">
      <c r="H1534" s="131">
        <v>44</v>
      </c>
      <c r="I1534" s="132" t="s">
        <v>114</v>
      </c>
      <c r="J1534" s="133">
        <v>405</v>
      </c>
      <c r="K1534" s="132" t="s">
        <v>220</v>
      </c>
      <c r="L1534" s="133">
        <v>40518</v>
      </c>
      <c r="M1534" s="134" t="s">
        <v>682</v>
      </c>
    </row>
    <row r="1535" spans="8:13" ht="13.5">
      <c r="H1535" s="131">
        <v>44</v>
      </c>
      <c r="I1535" s="132" t="s">
        <v>114</v>
      </c>
      <c r="J1535" s="133">
        <v>405</v>
      </c>
      <c r="K1535" s="132" t="s">
        <v>220</v>
      </c>
      <c r="L1535" s="133">
        <v>40519</v>
      </c>
      <c r="M1535" s="134" t="s">
        <v>683</v>
      </c>
    </row>
    <row r="1536" spans="8:13" ht="13.5">
      <c r="H1536" s="131">
        <v>44</v>
      </c>
      <c r="I1536" s="132" t="s">
        <v>114</v>
      </c>
      <c r="J1536" s="133">
        <v>405</v>
      </c>
      <c r="K1536" s="132" t="s">
        <v>220</v>
      </c>
      <c r="L1536" s="133">
        <v>40520</v>
      </c>
      <c r="M1536" s="134" t="s">
        <v>684</v>
      </c>
    </row>
    <row r="1537" spans="8:13" ht="13.5">
      <c r="H1537" s="131">
        <v>44</v>
      </c>
      <c r="I1537" s="132" t="s">
        <v>114</v>
      </c>
      <c r="J1537" s="133">
        <v>405</v>
      </c>
      <c r="K1537" s="132" t="s">
        <v>220</v>
      </c>
      <c r="L1537" s="133">
        <v>40521</v>
      </c>
      <c r="M1537" s="134" t="s">
        <v>685</v>
      </c>
    </row>
    <row r="1538" spans="8:13" ht="13.5">
      <c r="H1538" s="131">
        <v>44</v>
      </c>
      <c r="I1538" s="132" t="s">
        <v>114</v>
      </c>
      <c r="J1538" s="133">
        <v>405</v>
      </c>
      <c r="K1538" s="132" t="s">
        <v>220</v>
      </c>
      <c r="L1538" s="133">
        <v>40522</v>
      </c>
      <c r="M1538" s="134" t="s">
        <v>686</v>
      </c>
    </row>
    <row r="1539" spans="8:13" ht="13.5">
      <c r="H1539" s="131">
        <v>44</v>
      </c>
      <c r="I1539" s="132" t="s">
        <v>114</v>
      </c>
      <c r="J1539" s="133">
        <v>405</v>
      </c>
      <c r="K1539" s="132" t="s">
        <v>220</v>
      </c>
      <c r="L1539" s="133">
        <v>40523</v>
      </c>
      <c r="M1539" s="134" t="s">
        <v>687</v>
      </c>
    </row>
    <row r="1540" spans="8:13" ht="13.5">
      <c r="H1540" s="131">
        <v>44</v>
      </c>
      <c r="I1540" s="132" t="s">
        <v>114</v>
      </c>
      <c r="J1540" s="133">
        <v>407</v>
      </c>
      <c r="K1540" s="132" t="s">
        <v>221</v>
      </c>
      <c r="L1540" s="133">
        <v>40701</v>
      </c>
      <c r="M1540" s="134" t="s">
        <v>921</v>
      </c>
    </row>
    <row r="1541" spans="8:13" ht="13.5">
      <c r="H1541" s="131">
        <v>44</v>
      </c>
      <c r="I1541" s="132" t="s">
        <v>114</v>
      </c>
      <c r="J1541" s="133">
        <v>407</v>
      </c>
      <c r="K1541" s="132" t="s">
        <v>221</v>
      </c>
      <c r="L1541" s="133">
        <v>40702</v>
      </c>
      <c r="M1541" s="134" t="s">
        <v>922</v>
      </c>
    </row>
    <row r="1542" spans="8:13" ht="13.5">
      <c r="H1542" s="131">
        <v>44</v>
      </c>
      <c r="I1542" s="132" t="s">
        <v>114</v>
      </c>
      <c r="J1542" s="133">
        <v>407</v>
      </c>
      <c r="K1542" s="132" t="s">
        <v>221</v>
      </c>
      <c r="L1542" s="133">
        <v>40703</v>
      </c>
      <c r="M1542" s="134" t="s">
        <v>923</v>
      </c>
    </row>
    <row r="1543" spans="8:13" ht="13.5">
      <c r="H1543" s="131">
        <v>44</v>
      </c>
      <c r="I1543" s="132" t="s">
        <v>114</v>
      </c>
      <c r="J1543" s="133">
        <v>407</v>
      </c>
      <c r="K1543" s="132" t="s">
        <v>221</v>
      </c>
      <c r="L1543" s="133">
        <v>40704</v>
      </c>
      <c r="M1543" s="134" t="s">
        <v>924</v>
      </c>
    </row>
    <row r="1544" spans="8:13" ht="13.5">
      <c r="H1544" s="131">
        <v>44</v>
      </c>
      <c r="I1544" s="132" t="s">
        <v>114</v>
      </c>
      <c r="J1544" s="133">
        <v>407</v>
      </c>
      <c r="K1544" s="132" t="s">
        <v>221</v>
      </c>
      <c r="L1544" s="133">
        <v>40705</v>
      </c>
      <c r="M1544" s="134" t="s">
        <v>925</v>
      </c>
    </row>
    <row r="1545" spans="8:13" ht="13.5">
      <c r="H1545" s="131">
        <v>44</v>
      </c>
      <c r="I1545" s="132" t="s">
        <v>114</v>
      </c>
      <c r="J1545" s="133">
        <v>407</v>
      </c>
      <c r="K1545" s="132" t="s">
        <v>221</v>
      </c>
      <c r="L1545" s="133">
        <v>40706</v>
      </c>
      <c r="M1545" s="134" t="s">
        <v>926</v>
      </c>
    </row>
    <row r="1546" spans="8:13" ht="13.5">
      <c r="H1546" s="131">
        <v>44</v>
      </c>
      <c r="I1546" s="132" t="s">
        <v>114</v>
      </c>
      <c r="J1546" s="133">
        <v>407</v>
      </c>
      <c r="K1546" s="132" t="s">
        <v>221</v>
      </c>
      <c r="L1546" s="133">
        <v>40707</v>
      </c>
      <c r="M1546" s="134" t="s">
        <v>927</v>
      </c>
    </row>
    <row r="1547" spans="8:13" ht="13.5">
      <c r="H1547" s="131">
        <v>44</v>
      </c>
      <c r="I1547" s="132" t="s">
        <v>114</v>
      </c>
      <c r="J1547" s="133">
        <v>407</v>
      </c>
      <c r="K1547" s="132" t="s">
        <v>221</v>
      </c>
      <c r="L1547" s="133">
        <v>40708</v>
      </c>
      <c r="M1547" s="134" t="s">
        <v>928</v>
      </c>
    </row>
    <row r="1548" spans="8:13" ht="13.5">
      <c r="H1548" s="131">
        <v>44</v>
      </c>
      <c r="I1548" s="132" t="s">
        <v>114</v>
      </c>
      <c r="J1548" s="133">
        <v>407</v>
      </c>
      <c r="K1548" s="132" t="s">
        <v>221</v>
      </c>
      <c r="L1548" s="133">
        <v>40709</v>
      </c>
      <c r="M1548" s="134" t="s">
        <v>929</v>
      </c>
    </row>
    <row r="1549" spans="8:13" ht="13.5">
      <c r="H1549" s="131">
        <v>44</v>
      </c>
      <c r="I1549" s="132" t="s">
        <v>114</v>
      </c>
      <c r="J1549" s="133">
        <v>407</v>
      </c>
      <c r="K1549" s="132" t="s">
        <v>221</v>
      </c>
      <c r="L1549" s="133">
        <v>40710</v>
      </c>
      <c r="M1549" s="134" t="s">
        <v>930</v>
      </c>
    </row>
    <row r="1550" spans="8:13" ht="13.5">
      <c r="H1550" s="131">
        <v>44</v>
      </c>
      <c r="I1550" s="132" t="s">
        <v>114</v>
      </c>
      <c r="J1550" s="133">
        <v>407</v>
      </c>
      <c r="K1550" s="132" t="s">
        <v>221</v>
      </c>
      <c r="L1550" s="133">
        <v>40711</v>
      </c>
      <c r="M1550" s="134" t="s">
        <v>931</v>
      </c>
    </row>
    <row r="1551" spans="8:13" ht="13.5">
      <c r="H1551" s="131">
        <v>44</v>
      </c>
      <c r="I1551" s="132" t="s">
        <v>114</v>
      </c>
      <c r="J1551" s="133">
        <v>407</v>
      </c>
      <c r="K1551" s="132" t="s">
        <v>221</v>
      </c>
      <c r="L1551" s="133">
        <v>40712</v>
      </c>
      <c r="M1551" s="134" t="s">
        <v>932</v>
      </c>
    </row>
    <row r="1552" spans="8:13" ht="13.5">
      <c r="H1552" s="131">
        <v>44</v>
      </c>
      <c r="I1552" s="132" t="s">
        <v>114</v>
      </c>
      <c r="J1552" s="133">
        <v>407</v>
      </c>
      <c r="K1552" s="132" t="s">
        <v>221</v>
      </c>
      <c r="L1552" s="133">
        <v>40713</v>
      </c>
      <c r="M1552" s="134" t="s">
        <v>933</v>
      </c>
    </row>
    <row r="1553" spans="8:13" ht="13.5">
      <c r="H1553" s="131">
        <v>44</v>
      </c>
      <c r="I1553" s="132" t="s">
        <v>114</v>
      </c>
      <c r="J1553" s="133">
        <v>407</v>
      </c>
      <c r="K1553" s="132" t="s">
        <v>221</v>
      </c>
      <c r="L1553" s="133">
        <v>40714</v>
      </c>
      <c r="M1553" s="134" t="s">
        <v>934</v>
      </c>
    </row>
    <row r="1554" spans="8:13" ht="13.5">
      <c r="H1554" s="131">
        <v>44</v>
      </c>
      <c r="I1554" s="132" t="s">
        <v>114</v>
      </c>
      <c r="J1554" s="133">
        <v>407</v>
      </c>
      <c r="K1554" s="132" t="s">
        <v>221</v>
      </c>
      <c r="L1554" s="133">
        <v>40715</v>
      </c>
      <c r="M1554" s="134" t="s">
        <v>935</v>
      </c>
    </row>
    <row r="1555" spans="8:13" ht="13.5">
      <c r="H1555" s="131">
        <v>44</v>
      </c>
      <c r="I1555" s="132" t="s">
        <v>114</v>
      </c>
      <c r="J1555" s="133">
        <v>407</v>
      </c>
      <c r="K1555" s="132" t="s">
        <v>221</v>
      </c>
      <c r="L1555" s="133">
        <v>40716</v>
      </c>
      <c r="M1555" s="134" t="s">
        <v>221</v>
      </c>
    </row>
    <row r="1556" spans="8:13" ht="13.5">
      <c r="H1556" s="131">
        <v>44</v>
      </c>
      <c r="I1556" s="132" t="s">
        <v>114</v>
      </c>
      <c r="J1556" s="133">
        <v>407</v>
      </c>
      <c r="K1556" s="132" t="s">
        <v>221</v>
      </c>
      <c r="L1556" s="133">
        <v>40717</v>
      </c>
      <c r="M1556" s="134" t="s">
        <v>936</v>
      </c>
    </row>
    <row r="1557" spans="8:13" ht="13.5">
      <c r="H1557" s="131">
        <v>44</v>
      </c>
      <c r="I1557" s="132" t="s">
        <v>114</v>
      </c>
      <c r="J1557" s="133">
        <v>408</v>
      </c>
      <c r="K1557" s="132" t="s">
        <v>222</v>
      </c>
      <c r="L1557" s="133">
        <v>40801</v>
      </c>
      <c r="M1557" s="134" t="s">
        <v>957</v>
      </c>
    </row>
    <row r="1558" spans="8:13" ht="13.5">
      <c r="H1558" s="131">
        <v>44</v>
      </c>
      <c r="I1558" s="132" t="s">
        <v>114</v>
      </c>
      <c r="J1558" s="133">
        <v>408</v>
      </c>
      <c r="K1558" s="132" t="s">
        <v>222</v>
      </c>
      <c r="L1558" s="133">
        <v>40802</v>
      </c>
      <c r="M1558" s="134" t="s">
        <v>958</v>
      </c>
    </row>
    <row r="1559" spans="8:13" ht="13.5">
      <c r="H1559" s="131">
        <v>44</v>
      </c>
      <c r="I1559" s="132" t="s">
        <v>114</v>
      </c>
      <c r="J1559" s="133">
        <v>408</v>
      </c>
      <c r="K1559" s="132" t="s">
        <v>222</v>
      </c>
      <c r="L1559" s="133">
        <v>40803</v>
      </c>
      <c r="M1559" s="134" t="s">
        <v>959</v>
      </c>
    </row>
    <row r="1560" spans="8:13" ht="13.5">
      <c r="H1560" s="131">
        <v>44</v>
      </c>
      <c r="I1560" s="132" t="s">
        <v>114</v>
      </c>
      <c r="J1560" s="133">
        <v>408</v>
      </c>
      <c r="K1560" s="132" t="s">
        <v>222</v>
      </c>
      <c r="L1560" s="133">
        <v>40804</v>
      </c>
      <c r="M1560" s="134" t="s">
        <v>960</v>
      </c>
    </row>
    <row r="1561" spans="8:13" ht="13.5">
      <c r="H1561" s="131">
        <v>44</v>
      </c>
      <c r="I1561" s="132" t="s">
        <v>114</v>
      </c>
      <c r="J1561" s="133">
        <v>408</v>
      </c>
      <c r="K1561" s="132" t="s">
        <v>222</v>
      </c>
      <c r="L1561" s="133">
        <v>40805</v>
      </c>
      <c r="M1561" s="134" t="s">
        <v>961</v>
      </c>
    </row>
    <row r="1562" spans="8:13" ht="13.5">
      <c r="H1562" s="131">
        <v>44</v>
      </c>
      <c r="I1562" s="132" t="s">
        <v>114</v>
      </c>
      <c r="J1562" s="133">
        <v>408</v>
      </c>
      <c r="K1562" s="132" t="s">
        <v>222</v>
      </c>
      <c r="L1562" s="133">
        <v>40806</v>
      </c>
      <c r="M1562" s="134" t="s">
        <v>962</v>
      </c>
    </row>
    <row r="1563" spans="8:13" ht="13.5">
      <c r="H1563" s="131">
        <v>44</v>
      </c>
      <c r="I1563" s="132" t="s">
        <v>114</v>
      </c>
      <c r="J1563" s="133">
        <v>408</v>
      </c>
      <c r="K1563" s="132" t="s">
        <v>222</v>
      </c>
      <c r="L1563" s="133">
        <v>40807</v>
      </c>
      <c r="M1563" s="134" t="s">
        <v>963</v>
      </c>
    </row>
    <row r="1564" spans="8:13" ht="13.5">
      <c r="H1564" s="131">
        <v>44</v>
      </c>
      <c r="I1564" s="132" t="s">
        <v>114</v>
      </c>
      <c r="J1564" s="133">
        <v>408</v>
      </c>
      <c r="K1564" s="132" t="s">
        <v>222</v>
      </c>
      <c r="L1564" s="133">
        <v>40808</v>
      </c>
      <c r="M1564" s="134" t="s">
        <v>964</v>
      </c>
    </row>
    <row r="1565" spans="8:13" ht="13.5">
      <c r="H1565" s="131">
        <v>44</v>
      </c>
      <c r="I1565" s="132" t="s">
        <v>114</v>
      </c>
      <c r="J1565" s="133">
        <v>408</v>
      </c>
      <c r="K1565" s="132" t="s">
        <v>222</v>
      </c>
      <c r="L1565" s="133">
        <v>40809</v>
      </c>
      <c r="M1565" s="134" t="s">
        <v>965</v>
      </c>
    </row>
    <row r="1566" spans="8:13" ht="13.5">
      <c r="H1566" s="131">
        <v>44</v>
      </c>
      <c r="I1566" s="132" t="s">
        <v>114</v>
      </c>
      <c r="J1566" s="133">
        <v>408</v>
      </c>
      <c r="K1566" s="132" t="s">
        <v>222</v>
      </c>
      <c r="L1566" s="133">
        <v>40810</v>
      </c>
      <c r="M1566" s="134" t="s">
        <v>966</v>
      </c>
    </row>
    <row r="1567" spans="8:13" ht="13.5">
      <c r="H1567" s="131">
        <v>44</v>
      </c>
      <c r="I1567" s="132" t="s">
        <v>114</v>
      </c>
      <c r="J1567" s="133">
        <v>408</v>
      </c>
      <c r="K1567" s="132" t="s">
        <v>222</v>
      </c>
      <c r="L1567" s="133">
        <v>40811</v>
      </c>
      <c r="M1567" s="134" t="s">
        <v>967</v>
      </c>
    </row>
    <row r="1568" spans="8:13" ht="13.5">
      <c r="H1568" s="131">
        <v>44</v>
      </c>
      <c r="I1568" s="132" t="s">
        <v>114</v>
      </c>
      <c r="J1568" s="133">
        <v>408</v>
      </c>
      <c r="K1568" s="132" t="s">
        <v>222</v>
      </c>
      <c r="L1568" s="133">
        <v>40812</v>
      </c>
      <c r="M1568" s="134" t="s">
        <v>968</v>
      </c>
    </row>
    <row r="1569" spans="8:13" ht="13.5">
      <c r="H1569" s="131">
        <v>44</v>
      </c>
      <c r="I1569" s="132" t="s">
        <v>114</v>
      </c>
      <c r="J1569" s="133">
        <v>408</v>
      </c>
      <c r="K1569" s="132" t="s">
        <v>222</v>
      </c>
      <c r="L1569" s="133">
        <v>40813</v>
      </c>
      <c r="M1569" s="134" t="s">
        <v>969</v>
      </c>
    </row>
    <row r="1570" spans="8:13" ht="13.5">
      <c r="H1570" s="131">
        <v>44</v>
      </c>
      <c r="I1570" s="132" t="s">
        <v>114</v>
      </c>
      <c r="J1570" s="133">
        <v>408</v>
      </c>
      <c r="K1570" s="132" t="s">
        <v>222</v>
      </c>
      <c r="L1570" s="133">
        <v>40814</v>
      </c>
      <c r="M1570" s="134" t="s">
        <v>970</v>
      </c>
    </row>
    <row r="1571" spans="8:13" ht="13.5">
      <c r="H1571" s="131">
        <v>44</v>
      </c>
      <c r="I1571" s="132" t="s">
        <v>114</v>
      </c>
      <c r="J1571" s="133">
        <v>408</v>
      </c>
      <c r="K1571" s="132" t="s">
        <v>222</v>
      </c>
      <c r="L1571" s="133">
        <v>40815</v>
      </c>
      <c r="M1571" s="134" t="s">
        <v>971</v>
      </c>
    </row>
    <row r="1572" spans="8:13" ht="13.5">
      <c r="H1572" s="131">
        <v>44</v>
      </c>
      <c r="I1572" s="132" t="s">
        <v>114</v>
      </c>
      <c r="J1572" s="133">
        <v>408</v>
      </c>
      <c r="K1572" s="132" t="s">
        <v>222</v>
      </c>
      <c r="L1572" s="133">
        <v>40816</v>
      </c>
      <c r="M1572" s="134" t="s">
        <v>972</v>
      </c>
    </row>
    <row r="1573" spans="8:13" ht="13.5">
      <c r="H1573" s="131">
        <v>44</v>
      </c>
      <c r="I1573" s="132" t="s">
        <v>114</v>
      </c>
      <c r="J1573" s="133">
        <v>408</v>
      </c>
      <c r="K1573" s="132" t="s">
        <v>222</v>
      </c>
      <c r="L1573" s="133">
        <v>40817</v>
      </c>
      <c r="M1573" s="134" t="s">
        <v>973</v>
      </c>
    </row>
    <row r="1574" spans="8:13" ht="13.5">
      <c r="H1574" s="131">
        <v>44</v>
      </c>
      <c r="I1574" s="132" t="s">
        <v>114</v>
      </c>
      <c r="J1574" s="133">
        <v>408</v>
      </c>
      <c r="K1574" s="132" t="s">
        <v>222</v>
      </c>
      <c r="L1574" s="133">
        <v>40818</v>
      </c>
      <c r="M1574" s="134" t="s">
        <v>974</v>
      </c>
    </row>
    <row r="1575" spans="8:13" ht="13.5">
      <c r="H1575" s="131">
        <v>44</v>
      </c>
      <c r="I1575" s="132" t="s">
        <v>114</v>
      </c>
      <c r="J1575" s="133">
        <v>408</v>
      </c>
      <c r="K1575" s="132" t="s">
        <v>222</v>
      </c>
      <c r="L1575" s="133">
        <v>40819</v>
      </c>
      <c r="M1575" s="134" t="s">
        <v>975</v>
      </c>
    </row>
    <row r="1576" spans="8:13" ht="13.5">
      <c r="H1576" s="131">
        <v>44</v>
      </c>
      <c r="I1576" s="132" t="s">
        <v>114</v>
      </c>
      <c r="J1576" s="133">
        <v>408</v>
      </c>
      <c r="K1576" s="132" t="s">
        <v>222</v>
      </c>
      <c r="L1576" s="133">
        <v>40820</v>
      </c>
      <c r="M1576" s="134" t="s">
        <v>976</v>
      </c>
    </row>
    <row r="1577" spans="8:13" ht="13.5">
      <c r="H1577" s="131">
        <v>44</v>
      </c>
      <c r="I1577" s="132" t="s">
        <v>114</v>
      </c>
      <c r="J1577" s="133">
        <v>408</v>
      </c>
      <c r="K1577" s="132" t="s">
        <v>222</v>
      </c>
      <c r="L1577" s="133">
        <v>40821</v>
      </c>
      <c r="M1577" s="134" t="s">
        <v>977</v>
      </c>
    </row>
    <row r="1578" spans="8:13" ht="13.5">
      <c r="H1578" s="131">
        <v>44</v>
      </c>
      <c r="I1578" s="132" t="s">
        <v>114</v>
      </c>
      <c r="J1578" s="133">
        <v>408</v>
      </c>
      <c r="K1578" s="132" t="s">
        <v>222</v>
      </c>
      <c r="L1578" s="133">
        <v>40822</v>
      </c>
      <c r="M1578" s="134" t="s">
        <v>978</v>
      </c>
    </row>
    <row r="1579" spans="8:13" ht="13.5">
      <c r="H1579" s="131">
        <v>44</v>
      </c>
      <c r="I1579" s="132" t="s">
        <v>114</v>
      </c>
      <c r="J1579" s="133">
        <v>408</v>
      </c>
      <c r="K1579" s="132" t="s">
        <v>222</v>
      </c>
      <c r="L1579" s="133">
        <v>40823</v>
      </c>
      <c r="M1579" s="134" t="s">
        <v>979</v>
      </c>
    </row>
    <row r="1580" spans="8:13" ht="13.5">
      <c r="H1580" s="131">
        <v>44</v>
      </c>
      <c r="I1580" s="132" t="s">
        <v>114</v>
      </c>
      <c r="J1580" s="133">
        <v>408</v>
      </c>
      <c r="K1580" s="132" t="s">
        <v>222</v>
      </c>
      <c r="L1580" s="133">
        <v>40824</v>
      </c>
      <c r="M1580" s="134" t="s">
        <v>980</v>
      </c>
    </row>
    <row r="1581" spans="8:13" ht="13.5">
      <c r="H1581" s="131">
        <v>44</v>
      </c>
      <c r="I1581" s="132" t="s">
        <v>114</v>
      </c>
      <c r="J1581" s="133">
        <v>408</v>
      </c>
      <c r="K1581" s="132" t="s">
        <v>222</v>
      </c>
      <c r="L1581" s="133">
        <v>40825</v>
      </c>
      <c r="M1581" s="134" t="s">
        <v>981</v>
      </c>
    </row>
    <row r="1582" spans="8:13" ht="13.5">
      <c r="H1582" s="131">
        <v>44</v>
      </c>
      <c r="I1582" s="132" t="s">
        <v>114</v>
      </c>
      <c r="J1582" s="133">
        <v>409</v>
      </c>
      <c r="K1582" s="132" t="s">
        <v>991</v>
      </c>
      <c r="L1582" s="133">
        <v>40901</v>
      </c>
      <c r="M1582" s="134" t="s">
        <v>502</v>
      </c>
    </row>
    <row r="1583" spans="8:13" ht="13.5">
      <c r="H1583" s="131">
        <v>44</v>
      </c>
      <c r="I1583" s="132" t="s">
        <v>114</v>
      </c>
      <c r="J1583" s="133">
        <v>409</v>
      </c>
      <c r="K1583" s="132" t="s">
        <v>991</v>
      </c>
      <c r="L1583" s="133">
        <v>40902</v>
      </c>
      <c r="M1583" s="134" t="s">
        <v>982</v>
      </c>
    </row>
    <row r="1584" spans="8:13" ht="13.5">
      <c r="H1584" s="131">
        <v>44</v>
      </c>
      <c r="I1584" s="132" t="s">
        <v>114</v>
      </c>
      <c r="J1584" s="133">
        <v>409</v>
      </c>
      <c r="K1584" s="132" t="s">
        <v>991</v>
      </c>
      <c r="L1584" s="133">
        <v>40903</v>
      </c>
      <c r="M1584" s="134" t="s">
        <v>983</v>
      </c>
    </row>
    <row r="1585" spans="8:13" ht="13.5">
      <c r="H1585" s="131">
        <v>44</v>
      </c>
      <c r="I1585" s="132" t="s">
        <v>114</v>
      </c>
      <c r="J1585" s="133">
        <v>409</v>
      </c>
      <c r="K1585" s="132" t="s">
        <v>991</v>
      </c>
      <c r="L1585" s="133">
        <v>40904</v>
      </c>
      <c r="M1585" s="134" t="s">
        <v>984</v>
      </c>
    </row>
    <row r="1586" spans="8:13" ht="13.5">
      <c r="H1586" s="131">
        <v>44</v>
      </c>
      <c r="I1586" s="132" t="s">
        <v>114</v>
      </c>
      <c r="J1586" s="133">
        <v>409</v>
      </c>
      <c r="K1586" s="132" t="s">
        <v>991</v>
      </c>
      <c r="L1586" s="133">
        <v>40905</v>
      </c>
      <c r="M1586" s="134" t="s">
        <v>985</v>
      </c>
    </row>
    <row r="1587" spans="8:13" ht="13.5">
      <c r="H1587" s="131">
        <v>44</v>
      </c>
      <c r="I1587" s="132" t="s">
        <v>114</v>
      </c>
      <c r="J1587" s="133">
        <v>409</v>
      </c>
      <c r="K1587" s="132" t="s">
        <v>991</v>
      </c>
      <c r="L1587" s="133">
        <v>40906</v>
      </c>
      <c r="M1587" s="134" t="s">
        <v>986</v>
      </c>
    </row>
    <row r="1588" spans="8:13" ht="13.5">
      <c r="H1588" s="131">
        <v>44</v>
      </c>
      <c r="I1588" s="132" t="s">
        <v>114</v>
      </c>
      <c r="J1588" s="133">
        <v>409</v>
      </c>
      <c r="K1588" s="132" t="s">
        <v>991</v>
      </c>
      <c r="L1588" s="133">
        <v>40907</v>
      </c>
      <c r="M1588" s="134" t="s">
        <v>987</v>
      </c>
    </row>
    <row r="1589" spans="8:13" ht="13.5">
      <c r="H1589" s="131">
        <v>44</v>
      </c>
      <c r="I1589" s="132" t="s">
        <v>114</v>
      </c>
      <c r="J1589" s="133">
        <v>409</v>
      </c>
      <c r="K1589" s="132" t="s">
        <v>991</v>
      </c>
      <c r="L1589" s="133">
        <v>40908</v>
      </c>
      <c r="M1589" s="134" t="s">
        <v>988</v>
      </c>
    </row>
    <row r="1590" spans="8:13" ht="13.5">
      <c r="H1590" s="131">
        <v>44</v>
      </c>
      <c r="I1590" s="132" t="s">
        <v>114</v>
      </c>
      <c r="J1590" s="133">
        <v>409</v>
      </c>
      <c r="K1590" s="132" t="s">
        <v>991</v>
      </c>
      <c r="L1590" s="133">
        <v>40909</v>
      </c>
      <c r="M1590" s="134" t="s">
        <v>989</v>
      </c>
    </row>
    <row r="1591" spans="8:13" ht="13.5">
      <c r="H1591" s="131">
        <v>44</v>
      </c>
      <c r="I1591" s="132" t="s">
        <v>114</v>
      </c>
      <c r="J1591" s="133">
        <v>409</v>
      </c>
      <c r="K1591" s="132" t="s">
        <v>991</v>
      </c>
      <c r="L1591" s="133">
        <v>40910</v>
      </c>
      <c r="M1591" s="134" t="s">
        <v>990</v>
      </c>
    </row>
    <row r="1592" spans="8:13" ht="13.5">
      <c r="H1592" s="131">
        <v>44</v>
      </c>
      <c r="I1592" s="132" t="s">
        <v>114</v>
      </c>
      <c r="J1592" s="133">
        <v>409</v>
      </c>
      <c r="K1592" s="132" t="s">
        <v>991</v>
      </c>
      <c r="L1592" s="133">
        <v>40911</v>
      </c>
      <c r="M1592" s="134" t="s">
        <v>991</v>
      </c>
    </row>
    <row r="1593" spans="8:13" ht="13.5">
      <c r="H1593" s="131">
        <v>44</v>
      </c>
      <c r="I1593" s="132" t="s">
        <v>114</v>
      </c>
      <c r="J1593" s="133">
        <v>409</v>
      </c>
      <c r="K1593" s="132" t="s">
        <v>991</v>
      </c>
      <c r="L1593" s="133">
        <v>40912</v>
      </c>
      <c r="M1593" s="134" t="s">
        <v>992</v>
      </c>
    </row>
    <row r="1594" spans="8:13" ht="13.5">
      <c r="H1594" s="131">
        <v>44</v>
      </c>
      <c r="I1594" s="132" t="s">
        <v>114</v>
      </c>
      <c r="J1594" s="133">
        <v>409</v>
      </c>
      <c r="K1594" s="132" t="s">
        <v>991</v>
      </c>
      <c r="L1594" s="133">
        <v>40913</v>
      </c>
      <c r="M1594" s="134" t="s">
        <v>993</v>
      </c>
    </row>
    <row r="1595" spans="8:13" ht="13.5">
      <c r="H1595" s="131">
        <v>44</v>
      </c>
      <c r="I1595" s="132" t="s">
        <v>114</v>
      </c>
      <c r="J1595" s="133">
        <v>409</v>
      </c>
      <c r="K1595" s="132" t="s">
        <v>991</v>
      </c>
      <c r="L1595" s="133">
        <v>40914</v>
      </c>
      <c r="M1595" s="134" t="s">
        <v>994</v>
      </c>
    </row>
    <row r="1596" spans="8:13" ht="13.5">
      <c r="H1596" s="131">
        <v>44</v>
      </c>
      <c r="I1596" s="132" t="s">
        <v>114</v>
      </c>
      <c r="J1596" s="133">
        <v>409</v>
      </c>
      <c r="K1596" s="132" t="s">
        <v>991</v>
      </c>
      <c r="L1596" s="133">
        <v>40915</v>
      </c>
      <c r="M1596" s="134" t="s">
        <v>995</v>
      </c>
    </row>
    <row r="1597" spans="8:13" ht="13.5">
      <c r="H1597" s="131">
        <v>44</v>
      </c>
      <c r="I1597" s="132" t="s">
        <v>114</v>
      </c>
      <c r="J1597" s="133">
        <v>409</v>
      </c>
      <c r="K1597" s="132" t="s">
        <v>991</v>
      </c>
      <c r="L1597" s="133">
        <v>40916</v>
      </c>
      <c r="M1597" s="134" t="s">
        <v>996</v>
      </c>
    </row>
    <row r="1598" spans="8:13" ht="13.5">
      <c r="H1598" s="131">
        <v>44</v>
      </c>
      <c r="I1598" s="132" t="s">
        <v>114</v>
      </c>
      <c r="J1598" s="133">
        <v>409</v>
      </c>
      <c r="K1598" s="132" t="s">
        <v>991</v>
      </c>
      <c r="L1598" s="133">
        <v>40917</v>
      </c>
      <c r="M1598" s="134" t="s">
        <v>773</v>
      </c>
    </row>
    <row r="1599" spans="8:13" ht="13.5">
      <c r="H1599" s="131">
        <v>44</v>
      </c>
      <c r="I1599" s="132" t="s">
        <v>114</v>
      </c>
      <c r="J1599" s="133">
        <v>409</v>
      </c>
      <c r="K1599" s="132" t="s">
        <v>991</v>
      </c>
      <c r="L1599" s="133">
        <v>40918</v>
      </c>
      <c r="M1599" s="134" t="s">
        <v>997</v>
      </c>
    </row>
    <row r="1600" spans="8:13" ht="13.5">
      <c r="H1600" s="131">
        <v>44</v>
      </c>
      <c r="I1600" s="132" t="s">
        <v>114</v>
      </c>
      <c r="J1600" s="133">
        <v>409</v>
      </c>
      <c r="K1600" s="132" t="s">
        <v>991</v>
      </c>
      <c r="L1600" s="133">
        <v>40919</v>
      </c>
      <c r="M1600" s="134" t="s">
        <v>998</v>
      </c>
    </row>
    <row r="1601" spans="8:13" ht="13.5">
      <c r="H1601" s="131">
        <v>44</v>
      </c>
      <c r="I1601" s="132" t="s">
        <v>114</v>
      </c>
      <c r="J1601" s="133">
        <v>409</v>
      </c>
      <c r="K1601" s="132" t="s">
        <v>991</v>
      </c>
      <c r="L1601" s="133">
        <v>40920</v>
      </c>
      <c r="M1601" s="134" t="s">
        <v>999</v>
      </c>
    </row>
    <row r="1602" spans="8:13" ht="13.5">
      <c r="H1602" s="131">
        <v>44</v>
      </c>
      <c r="I1602" s="132" t="s">
        <v>114</v>
      </c>
      <c r="J1602" s="133">
        <v>409</v>
      </c>
      <c r="K1602" s="132" t="s">
        <v>991</v>
      </c>
      <c r="L1602" s="133">
        <v>40921</v>
      </c>
      <c r="M1602" s="134" t="s">
        <v>1000</v>
      </c>
    </row>
    <row r="1603" spans="8:13" ht="13.5">
      <c r="H1603" s="131">
        <v>44</v>
      </c>
      <c r="I1603" s="132" t="s">
        <v>114</v>
      </c>
      <c r="J1603" s="133">
        <v>409</v>
      </c>
      <c r="K1603" s="132" t="s">
        <v>991</v>
      </c>
      <c r="L1603" s="133">
        <v>40922</v>
      </c>
      <c r="M1603" s="134" t="s">
        <v>1001</v>
      </c>
    </row>
    <row r="1604" spans="8:13" ht="13.5">
      <c r="H1604" s="131">
        <v>44</v>
      </c>
      <c r="I1604" s="132" t="s">
        <v>114</v>
      </c>
      <c r="J1604" s="133">
        <v>409</v>
      </c>
      <c r="K1604" s="132" t="s">
        <v>991</v>
      </c>
      <c r="L1604" s="133">
        <v>40923</v>
      </c>
      <c r="M1604" s="134" t="s">
        <v>1002</v>
      </c>
    </row>
    <row r="1605" spans="8:13" ht="13.5">
      <c r="H1605" s="131">
        <v>44</v>
      </c>
      <c r="I1605" s="132" t="s">
        <v>114</v>
      </c>
      <c r="J1605" s="133">
        <v>414</v>
      </c>
      <c r="K1605" s="132" t="s">
        <v>223</v>
      </c>
      <c r="L1605" s="133">
        <v>41401</v>
      </c>
      <c r="M1605" s="134" t="s">
        <v>1383</v>
      </c>
    </row>
    <row r="1606" spans="8:13" ht="13.5">
      <c r="H1606" s="131">
        <v>44</v>
      </c>
      <c r="I1606" s="132" t="s">
        <v>114</v>
      </c>
      <c r="J1606" s="133">
        <v>414</v>
      </c>
      <c r="K1606" s="132" t="s">
        <v>223</v>
      </c>
      <c r="L1606" s="133">
        <v>41402</v>
      </c>
      <c r="M1606" s="134" t="s">
        <v>1384</v>
      </c>
    </row>
    <row r="1607" spans="8:13" ht="13.5">
      <c r="H1607" s="131">
        <v>44</v>
      </c>
      <c r="I1607" s="132" t="s">
        <v>114</v>
      </c>
      <c r="J1607" s="133">
        <v>414</v>
      </c>
      <c r="K1607" s="132" t="s">
        <v>223</v>
      </c>
      <c r="L1607" s="133">
        <v>41404</v>
      </c>
      <c r="M1607" s="134" t="s">
        <v>1385</v>
      </c>
    </row>
    <row r="1608" spans="8:13" ht="13.5">
      <c r="H1608" s="131">
        <v>44</v>
      </c>
      <c r="I1608" s="132" t="s">
        <v>114</v>
      </c>
      <c r="J1608" s="133">
        <v>414</v>
      </c>
      <c r="K1608" s="132" t="s">
        <v>223</v>
      </c>
      <c r="L1608" s="133">
        <v>41403</v>
      </c>
      <c r="M1608" s="134" t="s">
        <v>2134</v>
      </c>
    </row>
    <row r="1609" spans="8:13" ht="13.5">
      <c r="H1609" s="131">
        <v>44</v>
      </c>
      <c r="I1609" s="132" t="s">
        <v>114</v>
      </c>
      <c r="J1609" s="133">
        <v>414</v>
      </c>
      <c r="K1609" s="132" t="s">
        <v>223</v>
      </c>
      <c r="L1609" s="133">
        <v>41405</v>
      </c>
      <c r="M1609" s="134" t="s">
        <v>1386</v>
      </c>
    </row>
    <row r="1610" spans="8:13" ht="13.5">
      <c r="H1610" s="131">
        <v>44</v>
      </c>
      <c r="I1610" s="132" t="s">
        <v>114</v>
      </c>
      <c r="J1610" s="133">
        <v>414</v>
      </c>
      <c r="K1610" s="132" t="s">
        <v>223</v>
      </c>
      <c r="L1610" s="133">
        <v>41406</v>
      </c>
      <c r="M1610" s="134" t="s">
        <v>1387</v>
      </c>
    </row>
    <row r="1611" spans="8:13" ht="13.5">
      <c r="H1611" s="131">
        <v>44</v>
      </c>
      <c r="I1611" s="132" t="s">
        <v>114</v>
      </c>
      <c r="J1611" s="133">
        <v>414</v>
      </c>
      <c r="K1611" s="132" t="s">
        <v>223</v>
      </c>
      <c r="L1611" s="133">
        <v>41407</v>
      </c>
      <c r="M1611" s="134" t="s">
        <v>1388</v>
      </c>
    </row>
    <row r="1612" spans="8:13" ht="13.5">
      <c r="H1612" s="131">
        <v>44</v>
      </c>
      <c r="I1612" s="132" t="s">
        <v>114</v>
      </c>
      <c r="J1612" s="133">
        <v>414</v>
      </c>
      <c r="K1612" s="132" t="s">
        <v>223</v>
      </c>
      <c r="L1612" s="133">
        <v>41408</v>
      </c>
      <c r="M1612" s="134" t="s">
        <v>1389</v>
      </c>
    </row>
    <row r="1613" spans="8:13" ht="13.5">
      <c r="H1613" s="131">
        <v>44</v>
      </c>
      <c r="I1613" s="132" t="s">
        <v>114</v>
      </c>
      <c r="J1613" s="133">
        <v>414</v>
      </c>
      <c r="K1613" s="132" t="s">
        <v>223</v>
      </c>
      <c r="L1613" s="133">
        <v>41409</v>
      </c>
      <c r="M1613" s="134" t="s">
        <v>1390</v>
      </c>
    </row>
    <row r="1614" spans="8:13" ht="13.5">
      <c r="H1614" s="131">
        <v>44</v>
      </c>
      <c r="I1614" s="132" t="s">
        <v>114</v>
      </c>
      <c r="J1614" s="133">
        <v>414</v>
      </c>
      <c r="K1614" s="132" t="s">
        <v>223</v>
      </c>
      <c r="L1614" s="135">
        <v>41410</v>
      </c>
      <c r="M1614" s="136" t="s">
        <v>1391</v>
      </c>
    </row>
    <row r="1615" spans="8:13" ht="13.5">
      <c r="H1615" s="131">
        <v>44</v>
      </c>
      <c r="I1615" s="132" t="s">
        <v>114</v>
      </c>
      <c r="J1615" s="133">
        <v>414</v>
      </c>
      <c r="K1615" s="132" t="s">
        <v>223</v>
      </c>
      <c r="L1615" s="133">
        <v>41411</v>
      </c>
      <c r="M1615" s="134" t="s">
        <v>1392</v>
      </c>
    </row>
    <row r="1616" spans="8:13" ht="13.5">
      <c r="H1616" s="131">
        <v>44</v>
      </c>
      <c r="I1616" s="132" t="s">
        <v>114</v>
      </c>
      <c r="J1616" s="133">
        <v>414</v>
      </c>
      <c r="K1616" s="132" t="s">
        <v>223</v>
      </c>
      <c r="L1616" s="133">
        <v>41412</v>
      </c>
      <c r="M1616" s="134" t="s">
        <v>1393</v>
      </c>
    </row>
    <row r="1617" spans="8:13" ht="13.5">
      <c r="H1617" s="131">
        <v>44</v>
      </c>
      <c r="I1617" s="132" t="s">
        <v>114</v>
      </c>
      <c r="J1617" s="133">
        <v>414</v>
      </c>
      <c r="K1617" s="132" t="s">
        <v>223</v>
      </c>
      <c r="L1617" s="133">
        <v>41413</v>
      </c>
      <c r="M1617" s="134" t="s">
        <v>1394</v>
      </c>
    </row>
    <row r="1618" spans="8:13" ht="13.5">
      <c r="H1618" s="131">
        <v>44</v>
      </c>
      <c r="I1618" s="132" t="s">
        <v>114</v>
      </c>
      <c r="J1618" s="133">
        <v>414</v>
      </c>
      <c r="K1618" s="132" t="s">
        <v>223</v>
      </c>
      <c r="L1618" s="133">
        <v>41414</v>
      </c>
      <c r="M1618" s="134" t="s">
        <v>1395</v>
      </c>
    </row>
    <row r="1619" spans="8:13" ht="13.5">
      <c r="H1619" s="131">
        <v>44</v>
      </c>
      <c r="I1619" s="132" t="s">
        <v>114</v>
      </c>
      <c r="J1619" s="133">
        <v>414</v>
      </c>
      <c r="K1619" s="132" t="s">
        <v>223</v>
      </c>
      <c r="L1619" s="133">
        <v>41415</v>
      </c>
      <c r="M1619" s="134" t="s">
        <v>1396</v>
      </c>
    </row>
    <row r="1620" spans="8:13" ht="13.5">
      <c r="H1620" s="131">
        <v>44</v>
      </c>
      <c r="I1620" s="132" t="s">
        <v>114</v>
      </c>
      <c r="J1620" s="133">
        <v>414</v>
      </c>
      <c r="K1620" s="132" t="s">
        <v>223</v>
      </c>
      <c r="L1620" s="133">
        <v>41416</v>
      </c>
      <c r="M1620" s="134" t="s">
        <v>1397</v>
      </c>
    </row>
    <row r="1621" spans="8:13" ht="13.5">
      <c r="H1621" s="131">
        <v>44</v>
      </c>
      <c r="I1621" s="132" t="s">
        <v>114</v>
      </c>
      <c r="J1621" s="133">
        <v>415</v>
      </c>
      <c r="K1621" s="132" t="s">
        <v>224</v>
      </c>
      <c r="L1621" s="133">
        <v>41501</v>
      </c>
      <c r="M1621" s="134" t="s">
        <v>1500</v>
      </c>
    </row>
    <row r="1622" spans="8:13" ht="13.5">
      <c r="H1622" s="131">
        <v>44</v>
      </c>
      <c r="I1622" s="132" t="s">
        <v>114</v>
      </c>
      <c r="J1622" s="133">
        <v>415</v>
      </c>
      <c r="K1622" s="132" t="s">
        <v>224</v>
      </c>
      <c r="L1622" s="133">
        <v>41502</v>
      </c>
      <c r="M1622" s="134" t="s">
        <v>1501</v>
      </c>
    </row>
    <row r="1623" spans="8:13" ht="13.5">
      <c r="H1623" s="131">
        <v>44</v>
      </c>
      <c r="I1623" s="132" t="s">
        <v>114</v>
      </c>
      <c r="J1623" s="133">
        <v>415</v>
      </c>
      <c r="K1623" s="132" t="s">
        <v>224</v>
      </c>
      <c r="L1623" s="133">
        <v>41503</v>
      </c>
      <c r="M1623" s="134" t="s">
        <v>1502</v>
      </c>
    </row>
    <row r="1624" spans="8:13" ht="13.5">
      <c r="H1624" s="131">
        <v>44</v>
      </c>
      <c r="I1624" s="132" t="s">
        <v>114</v>
      </c>
      <c r="J1624" s="133">
        <v>415</v>
      </c>
      <c r="K1624" s="132" t="s">
        <v>224</v>
      </c>
      <c r="L1624" s="133">
        <v>41504</v>
      </c>
      <c r="M1624" s="134" t="s">
        <v>1503</v>
      </c>
    </row>
    <row r="1625" spans="8:13" ht="13.5">
      <c r="H1625" s="131">
        <v>44</v>
      </c>
      <c r="I1625" s="132" t="s">
        <v>114</v>
      </c>
      <c r="J1625" s="133">
        <v>415</v>
      </c>
      <c r="K1625" s="132" t="s">
        <v>224</v>
      </c>
      <c r="L1625" s="133">
        <v>41505</v>
      </c>
      <c r="M1625" s="134" t="s">
        <v>1504</v>
      </c>
    </row>
    <row r="1626" spans="8:13" ht="13.5">
      <c r="H1626" s="131">
        <v>44</v>
      </c>
      <c r="I1626" s="132" t="s">
        <v>114</v>
      </c>
      <c r="J1626" s="133">
        <v>415</v>
      </c>
      <c r="K1626" s="132" t="s">
        <v>224</v>
      </c>
      <c r="L1626" s="133">
        <v>41506</v>
      </c>
      <c r="M1626" s="134" t="s">
        <v>1505</v>
      </c>
    </row>
    <row r="1627" spans="8:13" ht="13.5">
      <c r="H1627" s="131">
        <v>44</v>
      </c>
      <c r="I1627" s="132" t="s">
        <v>114</v>
      </c>
      <c r="J1627" s="133">
        <v>415</v>
      </c>
      <c r="K1627" s="132" t="s">
        <v>224</v>
      </c>
      <c r="L1627" s="133">
        <v>41507</v>
      </c>
      <c r="M1627" s="134" t="s">
        <v>1506</v>
      </c>
    </row>
    <row r="1628" spans="8:13" ht="13.5">
      <c r="H1628" s="131">
        <v>44</v>
      </c>
      <c r="I1628" s="132" t="s">
        <v>114</v>
      </c>
      <c r="J1628" s="133">
        <v>415</v>
      </c>
      <c r="K1628" s="132" t="s">
        <v>224</v>
      </c>
      <c r="L1628" s="133">
        <v>41508</v>
      </c>
      <c r="M1628" s="134" t="s">
        <v>1507</v>
      </c>
    </row>
    <row r="1629" spans="8:13" ht="13.5">
      <c r="H1629" s="131">
        <v>44</v>
      </c>
      <c r="I1629" s="132" t="s">
        <v>114</v>
      </c>
      <c r="J1629" s="133">
        <v>415</v>
      </c>
      <c r="K1629" s="132" t="s">
        <v>224</v>
      </c>
      <c r="L1629" s="133">
        <v>41509</v>
      </c>
      <c r="M1629" s="134" t="s">
        <v>1508</v>
      </c>
    </row>
    <row r="1630" spans="8:13" ht="13.5">
      <c r="H1630" s="131">
        <v>44</v>
      </c>
      <c r="I1630" s="132" t="s">
        <v>114</v>
      </c>
      <c r="J1630" s="133">
        <v>415</v>
      </c>
      <c r="K1630" s="132" t="s">
        <v>224</v>
      </c>
      <c r="L1630" s="133">
        <v>41510</v>
      </c>
      <c r="M1630" s="134" t="s">
        <v>1509</v>
      </c>
    </row>
    <row r="1631" spans="8:13" ht="13.5">
      <c r="H1631" s="131">
        <v>44</v>
      </c>
      <c r="I1631" s="132" t="s">
        <v>114</v>
      </c>
      <c r="J1631" s="133">
        <v>415</v>
      </c>
      <c r="K1631" s="132" t="s">
        <v>224</v>
      </c>
      <c r="L1631" s="133">
        <v>41511</v>
      </c>
      <c r="M1631" s="134" t="s">
        <v>1510</v>
      </c>
    </row>
    <row r="1632" spans="8:13" ht="13.5">
      <c r="H1632" s="131">
        <v>44</v>
      </c>
      <c r="I1632" s="132" t="s">
        <v>114</v>
      </c>
      <c r="J1632" s="133">
        <v>415</v>
      </c>
      <c r="K1632" s="132" t="s">
        <v>224</v>
      </c>
      <c r="L1632" s="133">
        <v>41512</v>
      </c>
      <c r="M1632" s="134" t="s">
        <v>1511</v>
      </c>
    </row>
    <row r="1633" spans="8:13" ht="13.5">
      <c r="H1633" s="131">
        <v>44</v>
      </c>
      <c r="I1633" s="132" t="s">
        <v>114</v>
      </c>
      <c r="J1633" s="133">
        <v>415</v>
      </c>
      <c r="K1633" s="132" t="s">
        <v>224</v>
      </c>
      <c r="L1633" s="133">
        <v>41513</v>
      </c>
      <c r="M1633" s="134" t="s">
        <v>1512</v>
      </c>
    </row>
    <row r="1634" spans="8:13" ht="13.5">
      <c r="H1634" s="131">
        <v>44</v>
      </c>
      <c r="I1634" s="132" t="s">
        <v>114</v>
      </c>
      <c r="J1634" s="133">
        <v>415</v>
      </c>
      <c r="K1634" s="132" t="s">
        <v>224</v>
      </c>
      <c r="L1634" s="133">
        <v>41514</v>
      </c>
      <c r="M1634" s="134" t="s">
        <v>1513</v>
      </c>
    </row>
    <row r="1635" spans="8:13" ht="13.5">
      <c r="H1635" s="131">
        <v>44</v>
      </c>
      <c r="I1635" s="132" t="s">
        <v>114</v>
      </c>
      <c r="J1635" s="133">
        <v>415</v>
      </c>
      <c r="K1635" s="132" t="s">
        <v>224</v>
      </c>
      <c r="L1635" s="133">
        <v>41515</v>
      </c>
      <c r="M1635" s="134" t="s">
        <v>1514</v>
      </c>
    </row>
    <row r="1636" spans="8:13" ht="13.5">
      <c r="H1636" s="131">
        <v>44</v>
      </c>
      <c r="I1636" s="132" t="s">
        <v>114</v>
      </c>
      <c r="J1636" s="133">
        <v>415</v>
      </c>
      <c r="K1636" s="132" t="s">
        <v>224</v>
      </c>
      <c r="L1636" s="133">
        <v>41516</v>
      </c>
      <c r="M1636" s="134" t="s">
        <v>1515</v>
      </c>
    </row>
    <row r="1637" spans="8:13" ht="13.5">
      <c r="H1637" s="131">
        <v>44</v>
      </c>
      <c r="I1637" s="132" t="s">
        <v>114</v>
      </c>
      <c r="J1637" s="133">
        <v>415</v>
      </c>
      <c r="K1637" s="132" t="s">
        <v>224</v>
      </c>
      <c r="L1637" s="133">
        <v>41517</v>
      </c>
      <c r="M1637" s="134" t="s">
        <v>1516</v>
      </c>
    </row>
    <row r="1638" spans="8:13" ht="13.5">
      <c r="H1638" s="131">
        <v>44</v>
      </c>
      <c r="I1638" s="132" t="s">
        <v>114</v>
      </c>
      <c r="J1638" s="133">
        <v>415</v>
      </c>
      <c r="K1638" s="132" t="s">
        <v>224</v>
      </c>
      <c r="L1638" s="133">
        <v>41518</v>
      </c>
      <c r="M1638" s="134" t="s">
        <v>1517</v>
      </c>
    </row>
    <row r="1639" spans="8:13" ht="13.5">
      <c r="H1639" s="131">
        <v>44</v>
      </c>
      <c r="I1639" s="132" t="s">
        <v>114</v>
      </c>
      <c r="J1639" s="133">
        <v>415</v>
      </c>
      <c r="K1639" s="132" t="s">
        <v>224</v>
      </c>
      <c r="L1639" s="133">
        <v>41519</v>
      </c>
      <c r="M1639" s="134" t="s">
        <v>1518</v>
      </c>
    </row>
    <row r="1640" spans="8:13" ht="13.5">
      <c r="H1640" s="131">
        <v>44</v>
      </c>
      <c r="I1640" s="132" t="s">
        <v>114</v>
      </c>
      <c r="J1640" s="133">
        <v>415</v>
      </c>
      <c r="K1640" s="132" t="s">
        <v>224</v>
      </c>
      <c r="L1640" s="133">
        <v>41520</v>
      </c>
      <c r="M1640" s="134" t="s">
        <v>1519</v>
      </c>
    </row>
    <row r="1641" spans="8:13" ht="13.5">
      <c r="H1641" s="131">
        <v>44</v>
      </c>
      <c r="I1641" s="132" t="s">
        <v>114</v>
      </c>
      <c r="J1641" s="133">
        <v>415</v>
      </c>
      <c r="K1641" s="132" t="s">
        <v>224</v>
      </c>
      <c r="L1641" s="133">
        <v>41521</v>
      </c>
      <c r="M1641" s="134" t="s">
        <v>1520</v>
      </c>
    </row>
    <row r="1642" spans="8:13" ht="13.5">
      <c r="H1642" s="131">
        <v>44</v>
      </c>
      <c r="I1642" s="132" t="s">
        <v>114</v>
      </c>
      <c r="J1642" s="133">
        <v>415</v>
      </c>
      <c r="K1642" s="132" t="s">
        <v>224</v>
      </c>
      <c r="L1642" s="133">
        <v>41522</v>
      </c>
      <c r="M1642" s="134" t="s">
        <v>1521</v>
      </c>
    </row>
    <row r="1643" spans="8:13" ht="13.5">
      <c r="H1643" s="131">
        <v>44</v>
      </c>
      <c r="I1643" s="132" t="s">
        <v>114</v>
      </c>
      <c r="J1643" s="133">
        <v>415</v>
      </c>
      <c r="K1643" s="132" t="s">
        <v>224</v>
      </c>
      <c r="L1643" s="133">
        <v>41523</v>
      </c>
      <c r="M1643" s="134" t="s">
        <v>1522</v>
      </c>
    </row>
    <row r="1644" spans="8:13" ht="13.5">
      <c r="H1644" s="131">
        <v>44</v>
      </c>
      <c r="I1644" s="132" t="s">
        <v>114</v>
      </c>
      <c r="J1644" s="133">
        <v>415</v>
      </c>
      <c r="K1644" s="132" t="s">
        <v>224</v>
      </c>
      <c r="L1644" s="133">
        <v>41524</v>
      </c>
      <c r="M1644" s="134" t="s">
        <v>910</v>
      </c>
    </row>
    <row r="1645" spans="8:13" ht="13.5">
      <c r="H1645" s="131">
        <v>44</v>
      </c>
      <c r="I1645" s="132" t="s">
        <v>114</v>
      </c>
      <c r="J1645" s="133">
        <v>415</v>
      </c>
      <c r="K1645" s="132" t="s">
        <v>224</v>
      </c>
      <c r="L1645" s="133">
        <v>41525</v>
      </c>
      <c r="M1645" s="134" t="s">
        <v>1523</v>
      </c>
    </row>
    <row r="1646" spans="8:13" ht="13.5">
      <c r="H1646" s="131">
        <v>44</v>
      </c>
      <c r="I1646" s="132" t="s">
        <v>114</v>
      </c>
      <c r="J1646" s="133">
        <v>415</v>
      </c>
      <c r="K1646" s="132" t="s">
        <v>224</v>
      </c>
      <c r="L1646" s="133">
        <v>41526</v>
      </c>
      <c r="M1646" s="134" t="s">
        <v>1524</v>
      </c>
    </row>
    <row r="1647" spans="8:13" ht="13.5">
      <c r="H1647" s="131">
        <v>44</v>
      </c>
      <c r="I1647" s="132" t="s">
        <v>114</v>
      </c>
      <c r="J1647" s="133">
        <v>415</v>
      </c>
      <c r="K1647" s="132" t="s">
        <v>224</v>
      </c>
      <c r="L1647" s="133">
        <v>41527</v>
      </c>
      <c r="M1647" s="134" t="s">
        <v>224</v>
      </c>
    </row>
    <row r="1648" spans="8:13" ht="13.5">
      <c r="H1648" s="131">
        <v>44</v>
      </c>
      <c r="I1648" s="132" t="s">
        <v>114</v>
      </c>
      <c r="J1648" s="133">
        <v>415</v>
      </c>
      <c r="K1648" s="132" t="s">
        <v>224</v>
      </c>
      <c r="L1648" s="133">
        <v>41528</v>
      </c>
      <c r="M1648" s="134" t="s">
        <v>1525</v>
      </c>
    </row>
    <row r="1649" spans="8:13" ht="13.5">
      <c r="H1649" s="131">
        <v>44</v>
      </c>
      <c r="I1649" s="132" t="s">
        <v>114</v>
      </c>
      <c r="J1649" s="133">
        <v>415</v>
      </c>
      <c r="K1649" s="132" t="s">
        <v>224</v>
      </c>
      <c r="L1649" s="133">
        <v>41529</v>
      </c>
      <c r="M1649" s="134" t="s">
        <v>1526</v>
      </c>
    </row>
    <row r="1650" spans="8:13" ht="13.5">
      <c r="H1650" s="131">
        <v>44</v>
      </c>
      <c r="I1650" s="132" t="s">
        <v>114</v>
      </c>
      <c r="J1650" s="133">
        <v>415</v>
      </c>
      <c r="K1650" s="132" t="s">
        <v>224</v>
      </c>
      <c r="L1650" s="133">
        <v>41530</v>
      </c>
      <c r="M1650" s="134" t="s">
        <v>1527</v>
      </c>
    </row>
    <row r="1651" spans="8:13" ht="13.5">
      <c r="H1651" s="131">
        <v>44</v>
      </c>
      <c r="I1651" s="132" t="s">
        <v>114</v>
      </c>
      <c r="J1651" s="133">
        <v>415</v>
      </c>
      <c r="K1651" s="132" t="s">
        <v>224</v>
      </c>
      <c r="L1651" s="133">
        <v>41531</v>
      </c>
      <c r="M1651" s="134" t="s">
        <v>1528</v>
      </c>
    </row>
    <row r="1652" spans="8:13" ht="13.5">
      <c r="H1652" s="131">
        <v>44</v>
      </c>
      <c r="I1652" s="132" t="s">
        <v>114</v>
      </c>
      <c r="J1652" s="133">
        <v>415</v>
      </c>
      <c r="K1652" s="132" t="s">
        <v>224</v>
      </c>
      <c r="L1652" s="133">
        <v>41532</v>
      </c>
      <c r="M1652" s="134" t="s">
        <v>184</v>
      </c>
    </row>
    <row r="1653" spans="8:13" ht="13.5">
      <c r="H1653" s="131">
        <v>44</v>
      </c>
      <c r="I1653" s="132" t="s">
        <v>114</v>
      </c>
      <c r="J1653" s="133">
        <v>419</v>
      </c>
      <c r="K1653" s="132" t="s">
        <v>2064</v>
      </c>
      <c r="L1653" s="133">
        <v>41902</v>
      </c>
      <c r="M1653" s="134" t="s">
        <v>1697</v>
      </c>
    </row>
    <row r="1654" spans="8:13" ht="13.5">
      <c r="H1654" s="131">
        <v>44</v>
      </c>
      <c r="I1654" s="132" t="s">
        <v>114</v>
      </c>
      <c r="J1654" s="133">
        <v>419</v>
      </c>
      <c r="K1654" s="132" t="s">
        <v>2064</v>
      </c>
      <c r="L1654" s="133">
        <v>41903</v>
      </c>
      <c r="M1654" s="134" t="s">
        <v>1698</v>
      </c>
    </row>
    <row r="1655" spans="8:13" ht="13.5">
      <c r="H1655" s="131">
        <v>44</v>
      </c>
      <c r="I1655" s="132" t="s">
        <v>114</v>
      </c>
      <c r="J1655" s="133">
        <v>419</v>
      </c>
      <c r="K1655" s="132" t="s">
        <v>2064</v>
      </c>
      <c r="L1655" s="133">
        <v>41904</v>
      </c>
      <c r="M1655" s="134" t="s">
        <v>2135</v>
      </c>
    </row>
    <row r="1656" spans="8:13" ht="13.5">
      <c r="H1656" s="131">
        <v>44</v>
      </c>
      <c r="I1656" s="132" t="s">
        <v>114</v>
      </c>
      <c r="J1656" s="133">
        <v>419</v>
      </c>
      <c r="K1656" s="132" t="s">
        <v>2064</v>
      </c>
      <c r="L1656" s="133">
        <v>41905</v>
      </c>
      <c r="M1656" s="134" t="s">
        <v>1699</v>
      </c>
    </row>
    <row r="1657" spans="8:13" ht="13.5">
      <c r="H1657" s="131">
        <v>44</v>
      </c>
      <c r="I1657" s="132" t="s">
        <v>114</v>
      </c>
      <c r="J1657" s="133">
        <v>419</v>
      </c>
      <c r="K1657" s="132" t="s">
        <v>2064</v>
      </c>
      <c r="L1657" s="133">
        <v>41906</v>
      </c>
      <c r="M1657" s="134" t="s">
        <v>1700</v>
      </c>
    </row>
    <row r="1658" spans="8:13" ht="13.5">
      <c r="H1658" s="131">
        <v>44</v>
      </c>
      <c r="I1658" s="132" t="s">
        <v>114</v>
      </c>
      <c r="J1658" s="133">
        <v>419</v>
      </c>
      <c r="K1658" s="132" t="s">
        <v>2064</v>
      </c>
      <c r="L1658" s="133">
        <v>41907</v>
      </c>
      <c r="M1658" s="134" t="s">
        <v>1701</v>
      </c>
    </row>
    <row r="1659" spans="8:13" ht="13.5">
      <c r="H1659" s="131">
        <v>44</v>
      </c>
      <c r="I1659" s="132" t="s">
        <v>114</v>
      </c>
      <c r="J1659" s="133">
        <v>419</v>
      </c>
      <c r="K1659" s="132" t="s">
        <v>2064</v>
      </c>
      <c r="L1659" s="133">
        <v>41908</v>
      </c>
      <c r="M1659" s="134" t="s">
        <v>1702</v>
      </c>
    </row>
    <row r="1660" spans="8:13" ht="13.5">
      <c r="H1660" s="131">
        <v>44</v>
      </c>
      <c r="I1660" s="132" t="s">
        <v>114</v>
      </c>
      <c r="J1660" s="133">
        <v>419</v>
      </c>
      <c r="K1660" s="132" t="s">
        <v>2064</v>
      </c>
      <c r="L1660" s="133">
        <v>41909</v>
      </c>
      <c r="M1660" s="134" t="s">
        <v>1703</v>
      </c>
    </row>
    <row r="1661" spans="8:13" ht="13.5">
      <c r="H1661" s="131">
        <v>44</v>
      </c>
      <c r="I1661" s="132" t="s">
        <v>114</v>
      </c>
      <c r="J1661" s="133">
        <v>419</v>
      </c>
      <c r="K1661" s="132" t="s">
        <v>2064</v>
      </c>
      <c r="L1661" s="133">
        <v>41910</v>
      </c>
      <c r="M1661" s="134" t="s">
        <v>1704</v>
      </c>
    </row>
    <row r="1662" spans="8:13" ht="13.5">
      <c r="H1662" s="131">
        <v>44</v>
      </c>
      <c r="I1662" s="132" t="s">
        <v>114</v>
      </c>
      <c r="J1662" s="133">
        <v>419</v>
      </c>
      <c r="K1662" s="132" t="s">
        <v>2064</v>
      </c>
      <c r="L1662" s="133">
        <v>41911</v>
      </c>
      <c r="M1662" s="134" t="s">
        <v>1705</v>
      </c>
    </row>
    <row r="1663" spans="8:13" ht="13.5">
      <c r="H1663" s="131">
        <v>44</v>
      </c>
      <c r="I1663" s="132" t="s">
        <v>114</v>
      </c>
      <c r="J1663" s="133">
        <v>419</v>
      </c>
      <c r="K1663" s="132" t="s">
        <v>2064</v>
      </c>
      <c r="L1663" s="133">
        <v>41901</v>
      </c>
      <c r="M1663" s="134" t="s">
        <v>2138</v>
      </c>
    </row>
    <row r="1664" spans="8:13" ht="13.5">
      <c r="H1664" s="131">
        <v>44</v>
      </c>
      <c r="I1664" s="132" t="s">
        <v>114</v>
      </c>
      <c r="J1664" s="133">
        <v>419</v>
      </c>
      <c r="K1664" s="132" t="s">
        <v>2064</v>
      </c>
      <c r="L1664" s="133">
        <v>41912</v>
      </c>
      <c r="M1664" s="134" t="s">
        <v>1706</v>
      </c>
    </row>
    <row r="1665" spans="8:13" ht="13.5">
      <c r="H1665" s="131">
        <v>44</v>
      </c>
      <c r="I1665" s="132" t="s">
        <v>114</v>
      </c>
      <c r="J1665" s="133">
        <v>419</v>
      </c>
      <c r="K1665" s="132" t="s">
        <v>2064</v>
      </c>
      <c r="L1665" s="133">
        <v>41913</v>
      </c>
      <c r="M1665" s="134" t="s">
        <v>1707</v>
      </c>
    </row>
    <row r="1666" spans="8:13" ht="13.5">
      <c r="H1666" s="131">
        <v>44</v>
      </c>
      <c r="I1666" s="132" t="s">
        <v>114</v>
      </c>
      <c r="J1666" s="133">
        <v>419</v>
      </c>
      <c r="K1666" s="132" t="s">
        <v>2064</v>
      </c>
      <c r="L1666" s="133">
        <v>41914</v>
      </c>
      <c r="M1666" s="134" t="s">
        <v>1708</v>
      </c>
    </row>
    <row r="1667" spans="8:13" ht="13.5">
      <c r="H1667" s="131">
        <v>44</v>
      </c>
      <c r="I1667" s="132" t="s">
        <v>114</v>
      </c>
      <c r="J1667" s="133">
        <v>419</v>
      </c>
      <c r="K1667" s="132" t="s">
        <v>2064</v>
      </c>
      <c r="L1667" s="133">
        <v>41915</v>
      </c>
      <c r="M1667" s="134" t="s">
        <v>2136</v>
      </c>
    </row>
    <row r="1668" spans="8:13" ht="13.5">
      <c r="H1668" s="131">
        <v>44</v>
      </c>
      <c r="I1668" s="132" t="s">
        <v>114</v>
      </c>
      <c r="J1668" s="133">
        <v>419</v>
      </c>
      <c r="K1668" s="132" t="s">
        <v>2064</v>
      </c>
      <c r="L1668" s="133">
        <v>41916</v>
      </c>
      <c r="M1668" s="134" t="s">
        <v>2137</v>
      </c>
    </row>
    <row r="1669" spans="8:13" ht="13.5">
      <c r="H1669" s="131">
        <v>44</v>
      </c>
      <c r="I1669" s="132" t="s">
        <v>114</v>
      </c>
      <c r="J1669" s="133">
        <v>419</v>
      </c>
      <c r="K1669" s="132" t="s">
        <v>2064</v>
      </c>
      <c r="L1669" s="133">
        <v>41917</v>
      </c>
      <c r="M1669" s="134" t="s">
        <v>1709</v>
      </c>
    </row>
    <row r="1670" spans="8:13" ht="13.5">
      <c r="H1670" s="131">
        <v>44</v>
      </c>
      <c r="I1670" s="132" t="s">
        <v>114</v>
      </c>
      <c r="J1670" s="133">
        <v>419</v>
      </c>
      <c r="K1670" s="132" t="s">
        <v>2064</v>
      </c>
      <c r="L1670" s="133">
        <v>41918</v>
      </c>
      <c r="M1670" s="134" t="s">
        <v>1254</v>
      </c>
    </row>
    <row r="1671" spans="8:13" ht="13.5">
      <c r="H1671" s="131">
        <v>44</v>
      </c>
      <c r="I1671" s="132" t="s">
        <v>114</v>
      </c>
      <c r="J1671" s="133">
        <v>419</v>
      </c>
      <c r="K1671" s="132" t="s">
        <v>2064</v>
      </c>
      <c r="L1671" s="133">
        <v>41919</v>
      </c>
      <c r="M1671" s="134" t="s">
        <v>1710</v>
      </c>
    </row>
    <row r="1672" spans="8:13" ht="13.5">
      <c r="H1672" s="131">
        <v>44</v>
      </c>
      <c r="I1672" s="132" t="s">
        <v>114</v>
      </c>
      <c r="J1672" s="133">
        <v>419</v>
      </c>
      <c r="K1672" s="132" t="s">
        <v>2064</v>
      </c>
      <c r="L1672" s="133">
        <v>41920</v>
      </c>
      <c r="M1672" s="134" t="s">
        <v>1711</v>
      </c>
    </row>
    <row r="1673" spans="8:13" ht="13.5">
      <c r="H1673" s="131">
        <v>14</v>
      </c>
      <c r="I1673" s="132" t="s">
        <v>115</v>
      </c>
      <c r="J1673" s="133">
        <v>104</v>
      </c>
      <c r="K1673" s="132" t="s">
        <v>5</v>
      </c>
      <c r="L1673" s="133">
        <v>10401</v>
      </c>
      <c r="M1673" s="134" t="s">
        <v>459</v>
      </c>
    </row>
    <row r="1674" spans="8:13" ht="13.5">
      <c r="H1674" s="131">
        <v>14</v>
      </c>
      <c r="I1674" s="132" t="s">
        <v>115</v>
      </c>
      <c r="J1674" s="133">
        <v>104</v>
      </c>
      <c r="K1674" s="132" t="s">
        <v>5</v>
      </c>
      <c r="L1674" s="133">
        <v>10402</v>
      </c>
      <c r="M1674" s="134" t="s">
        <v>460</v>
      </c>
    </row>
    <row r="1675" spans="8:13" ht="13.5">
      <c r="H1675" s="131">
        <v>14</v>
      </c>
      <c r="I1675" s="132" t="s">
        <v>115</v>
      </c>
      <c r="J1675" s="133">
        <v>104</v>
      </c>
      <c r="K1675" s="132" t="s">
        <v>5</v>
      </c>
      <c r="L1675" s="133">
        <v>10403</v>
      </c>
      <c r="M1675" s="134" t="s">
        <v>461</v>
      </c>
    </row>
    <row r="1676" spans="8:13" ht="13.5">
      <c r="H1676" s="131">
        <v>14</v>
      </c>
      <c r="I1676" s="132" t="s">
        <v>115</v>
      </c>
      <c r="J1676" s="133">
        <v>104</v>
      </c>
      <c r="K1676" s="132" t="s">
        <v>5</v>
      </c>
      <c r="L1676" s="133">
        <v>10404</v>
      </c>
      <c r="M1676" s="134" t="s">
        <v>462</v>
      </c>
    </row>
    <row r="1677" spans="8:13" ht="13.5">
      <c r="H1677" s="131">
        <v>14</v>
      </c>
      <c r="I1677" s="132" t="s">
        <v>115</v>
      </c>
      <c r="J1677" s="133">
        <v>104</v>
      </c>
      <c r="K1677" s="132" t="s">
        <v>5</v>
      </c>
      <c r="L1677" s="133">
        <v>10405</v>
      </c>
      <c r="M1677" s="134" t="s">
        <v>463</v>
      </c>
    </row>
    <row r="1678" spans="8:13" ht="13.5">
      <c r="H1678" s="131">
        <v>14</v>
      </c>
      <c r="I1678" s="132" t="s">
        <v>115</v>
      </c>
      <c r="J1678" s="133">
        <v>104</v>
      </c>
      <c r="K1678" s="132" t="s">
        <v>5</v>
      </c>
      <c r="L1678" s="133">
        <v>10406</v>
      </c>
      <c r="M1678" s="134" t="s">
        <v>464</v>
      </c>
    </row>
    <row r="1679" spans="8:13" ht="13.5">
      <c r="H1679" s="131">
        <v>14</v>
      </c>
      <c r="I1679" s="132" t="s">
        <v>115</v>
      </c>
      <c r="J1679" s="133">
        <v>104</v>
      </c>
      <c r="K1679" s="132" t="s">
        <v>5</v>
      </c>
      <c r="L1679" s="133">
        <v>10407</v>
      </c>
      <c r="M1679" s="134" t="s">
        <v>465</v>
      </c>
    </row>
    <row r="1680" spans="8:13" ht="13.5">
      <c r="H1680" s="131">
        <v>14</v>
      </c>
      <c r="I1680" s="132" t="s">
        <v>115</v>
      </c>
      <c r="J1680" s="133">
        <v>104</v>
      </c>
      <c r="K1680" s="132" t="s">
        <v>5</v>
      </c>
      <c r="L1680" s="133">
        <v>10408</v>
      </c>
      <c r="M1680" s="134" t="s">
        <v>466</v>
      </c>
    </row>
    <row r="1681" spans="8:13" ht="13.5">
      <c r="H1681" s="131">
        <v>14</v>
      </c>
      <c r="I1681" s="132" t="s">
        <v>115</v>
      </c>
      <c r="J1681" s="133">
        <v>104</v>
      </c>
      <c r="K1681" s="132" t="s">
        <v>5</v>
      </c>
      <c r="L1681" s="133">
        <v>10409</v>
      </c>
      <c r="M1681" s="134" t="s">
        <v>467</v>
      </c>
    </row>
    <row r="1682" spans="8:13" ht="13.5">
      <c r="H1682" s="131">
        <v>14</v>
      </c>
      <c r="I1682" s="132" t="s">
        <v>115</v>
      </c>
      <c r="J1682" s="133">
        <v>104</v>
      </c>
      <c r="K1682" s="132" t="s">
        <v>5</v>
      </c>
      <c r="L1682" s="133">
        <v>10410</v>
      </c>
      <c r="M1682" s="134" t="s">
        <v>468</v>
      </c>
    </row>
    <row r="1683" spans="8:13" ht="13.5">
      <c r="H1683" s="131">
        <v>14</v>
      </c>
      <c r="I1683" s="132" t="s">
        <v>115</v>
      </c>
      <c r="J1683" s="133">
        <v>104</v>
      </c>
      <c r="K1683" s="132" t="s">
        <v>5</v>
      </c>
      <c r="L1683" s="133">
        <v>10411</v>
      </c>
      <c r="M1683" s="134" t="s">
        <v>469</v>
      </c>
    </row>
    <row r="1684" spans="8:13" ht="13.5">
      <c r="H1684" s="131">
        <v>14</v>
      </c>
      <c r="I1684" s="132" t="s">
        <v>115</v>
      </c>
      <c r="J1684" s="133">
        <v>104</v>
      </c>
      <c r="K1684" s="132" t="s">
        <v>5</v>
      </c>
      <c r="L1684" s="133">
        <v>10412</v>
      </c>
      <c r="M1684" s="134" t="s">
        <v>470</v>
      </c>
    </row>
    <row r="1685" spans="8:13" ht="13.5">
      <c r="H1685" s="131">
        <v>14</v>
      </c>
      <c r="I1685" s="132" t="s">
        <v>115</v>
      </c>
      <c r="J1685" s="133">
        <v>104</v>
      </c>
      <c r="K1685" s="132" t="s">
        <v>5</v>
      </c>
      <c r="L1685" s="133">
        <v>10413</v>
      </c>
      <c r="M1685" s="134" t="s">
        <v>471</v>
      </c>
    </row>
    <row r="1686" spans="8:13" ht="13.5">
      <c r="H1686" s="131">
        <v>14</v>
      </c>
      <c r="I1686" s="132" t="s">
        <v>115</v>
      </c>
      <c r="J1686" s="133">
        <v>104</v>
      </c>
      <c r="K1686" s="132" t="s">
        <v>5</v>
      </c>
      <c r="L1686" s="133">
        <v>10414</v>
      </c>
      <c r="M1686" s="134" t="s">
        <v>472</v>
      </c>
    </row>
    <row r="1687" spans="8:13" ht="13.5">
      <c r="H1687" s="131">
        <v>14</v>
      </c>
      <c r="I1687" s="132" t="s">
        <v>115</v>
      </c>
      <c r="J1687" s="133">
        <v>104</v>
      </c>
      <c r="K1687" s="132" t="s">
        <v>5</v>
      </c>
      <c r="L1687" s="133">
        <v>10415</v>
      </c>
      <c r="M1687" s="134" t="s">
        <v>473</v>
      </c>
    </row>
    <row r="1688" spans="8:13" ht="13.5">
      <c r="H1688" s="131">
        <v>14</v>
      </c>
      <c r="I1688" s="132" t="s">
        <v>115</v>
      </c>
      <c r="J1688" s="133">
        <v>104</v>
      </c>
      <c r="K1688" s="132" t="s">
        <v>5</v>
      </c>
      <c r="L1688" s="133">
        <v>10416</v>
      </c>
      <c r="M1688" s="134" t="s">
        <v>474</v>
      </c>
    </row>
    <row r="1689" spans="8:13" ht="13.5">
      <c r="H1689" s="131">
        <v>14</v>
      </c>
      <c r="I1689" s="132" t="s">
        <v>115</v>
      </c>
      <c r="J1689" s="133">
        <v>104</v>
      </c>
      <c r="K1689" s="132" t="s">
        <v>5</v>
      </c>
      <c r="L1689" s="133">
        <v>10417</v>
      </c>
      <c r="M1689" s="134" t="s">
        <v>475</v>
      </c>
    </row>
    <row r="1690" spans="8:13" ht="13.5">
      <c r="H1690" s="131">
        <v>14</v>
      </c>
      <c r="I1690" s="132" t="s">
        <v>115</v>
      </c>
      <c r="J1690" s="133">
        <v>104</v>
      </c>
      <c r="K1690" s="132" t="s">
        <v>5</v>
      </c>
      <c r="L1690" s="133">
        <v>10418</v>
      </c>
      <c r="M1690" s="134" t="s">
        <v>476</v>
      </c>
    </row>
    <row r="1691" spans="8:13" ht="13.5">
      <c r="H1691" s="131">
        <v>14</v>
      </c>
      <c r="I1691" s="132" t="s">
        <v>115</v>
      </c>
      <c r="J1691" s="133">
        <v>109</v>
      </c>
      <c r="K1691" s="132" t="s">
        <v>226</v>
      </c>
      <c r="L1691" s="133">
        <v>10901</v>
      </c>
      <c r="M1691" s="134" t="s">
        <v>746</v>
      </c>
    </row>
    <row r="1692" spans="8:13" ht="13.5">
      <c r="H1692" s="131">
        <v>14</v>
      </c>
      <c r="I1692" s="132" t="s">
        <v>115</v>
      </c>
      <c r="J1692" s="133">
        <v>109</v>
      </c>
      <c r="K1692" s="132" t="s">
        <v>226</v>
      </c>
      <c r="L1692" s="133">
        <v>10902</v>
      </c>
      <c r="M1692" s="134" t="s">
        <v>846</v>
      </c>
    </row>
    <row r="1693" spans="8:13" ht="13.5">
      <c r="H1693" s="131">
        <v>14</v>
      </c>
      <c r="I1693" s="132" t="s">
        <v>115</v>
      </c>
      <c r="J1693" s="133">
        <v>109</v>
      </c>
      <c r="K1693" s="132" t="s">
        <v>226</v>
      </c>
      <c r="L1693" s="133">
        <v>10903</v>
      </c>
      <c r="M1693" s="134" t="s">
        <v>847</v>
      </c>
    </row>
    <row r="1694" spans="8:13" ht="13.5">
      <c r="H1694" s="131">
        <v>14</v>
      </c>
      <c r="I1694" s="132" t="s">
        <v>115</v>
      </c>
      <c r="J1694" s="133">
        <v>109</v>
      </c>
      <c r="K1694" s="132" t="s">
        <v>226</v>
      </c>
      <c r="L1694" s="133">
        <v>10904</v>
      </c>
      <c r="M1694" s="134" t="s">
        <v>848</v>
      </c>
    </row>
    <row r="1695" spans="8:13" ht="13.5">
      <c r="H1695" s="131">
        <v>14</v>
      </c>
      <c r="I1695" s="132" t="s">
        <v>115</v>
      </c>
      <c r="J1695" s="133">
        <v>109</v>
      </c>
      <c r="K1695" s="132" t="s">
        <v>226</v>
      </c>
      <c r="L1695" s="133">
        <v>10905</v>
      </c>
      <c r="M1695" s="134" t="s">
        <v>849</v>
      </c>
    </row>
    <row r="1696" spans="8:13" ht="13.5">
      <c r="H1696" s="131">
        <v>14</v>
      </c>
      <c r="I1696" s="132" t="s">
        <v>115</v>
      </c>
      <c r="J1696" s="133">
        <v>109</v>
      </c>
      <c r="K1696" s="132" t="s">
        <v>226</v>
      </c>
      <c r="L1696" s="133">
        <v>10906</v>
      </c>
      <c r="M1696" s="134" t="s">
        <v>850</v>
      </c>
    </row>
    <row r="1697" spans="8:13" ht="13.5">
      <c r="H1697" s="131">
        <v>14</v>
      </c>
      <c r="I1697" s="132" t="s">
        <v>115</v>
      </c>
      <c r="J1697" s="133">
        <v>109</v>
      </c>
      <c r="K1697" s="132" t="s">
        <v>226</v>
      </c>
      <c r="L1697" s="133">
        <v>10907</v>
      </c>
      <c r="M1697" s="134" t="s">
        <v>647</v>
      </c>
    </row>
    <row r="1698" spans="8:13" ht="13.5">
      <c r="H1698" s="131">
        <v>14</v>
      </c>
      <c r="I1698" s="132" t="s">
        <v>115</v>
      </c>
      <c r="J1698" s="133">
        <v>109</v>
      </c>
      <c r="K1698" s="132" t="s">
        <v>226</v>
      </c>
      <c r="L1698" s="133">
        <v>10908</v>
      </c>
      <c r="M1698" s="134" t="s">
        <v>851</v>
      </c>
    </row>
    <row r="1699" spans="8:13" ht="13.5">
      <c r="H1699" s="131">
        <v>14</v>
      </c>
      <c r="I1699" s="132" t="s">
        <v>115</v>
      </c>
      <c r="J1699" s="133">
        <v>109</v>
      </c>
      <c r="K1699" s="132" t="s">
        <v>226</v>
      </c>
      <c r="L1699" s="133">
        <v>10909</v>
      </c>
      <c r="M1699" s="134" t="s">
        <v>852</v>
      </c>
    </row>
    <row r="1700" spans="8:13" ht="13.5">
      <c r="H1700" s="131">
        <v>14</v>
      </c>
      <c r="I1700" s="132" t="s">
        <v>115</v>
      </c>
      <c r="J1700" s="133">
        <v>109</v>
      </c>
      <c r="K1700" s="132" t="s">
        <v>226</v>
      </c>
      <c r="L1700" s="133">
        <v>10910</v>
      </c>
      <c r="M1700" s="134" t="s">
        <v>853</v>
      </c>
    </row>
    <row r="1701" spans="8:13" ht="13.5">
      <c r="H1701" s="131">
        <v>14</v>
      </c>
      <c r="I1701" s="132" t="s">
        <v>115</v>
      </c>
      <c r="J1701" s="133">
        <v>109</v>
      </c>
      <c r="K1701" s="132" t="s">
        <v>226</v>
      </c>
      <c r="L1701" s="133">
        <v>10911</v>
      </c>
      <c r="M1701" s="134" t="s">
        <v>854</v>
      </c>
    </row>
    <row r="1702" spans="8:13" ht="13.5">
      <c r="H1702" s="131">
        <v>14</v>
      </c>
      <c r="I1702" s="132" t="s">
        <v>115</v>
      </c>
      <c r="J1702" s="133">
        <v>109</v>
      </c>
      <c r="K1702" s="132" t="s">
        <v>226</v>
      </c>
      <c r="L1702" s="133">
        <v>10912</v>
      </c>
      <c r="M1702" s="134" t="s">
        <v>855</v>
      </c>
    </row>
    <row r="1703" spans="8:13" ht="13.5">
      <c r="H1703" s="131">
        <v>14</v>
      </c>
      <c r="I1703" s="132" t="s">
        <v>115</v>
      </c>
      <c r="J1703" s="133">
        <v>109</v>
      </c>
      <c r="K1703" s="132" t="s">
        <v>226</v>
      </c>
      <c r="L1703" s="133">
        <v>10913</v>
      </c>
      <c r="M1703" s="134" t="s">
        <v>856</v>
      </c>
    </row>
    <row r="1704" spans="8:13" ht="13.5">
      <c r="H1704" s="131">
        <v>14</v>
      </c>
      <c r="I1704" s="132" t="s">
        <v>115</v>
      </c>
      <c r="J1704" s="133">
        <v>109</v>
      </c>
      <c r="K1704" s="132" t="s">
        <v>226</v>
      </c>
      <c r="L1704" s="133">
        <v>10914</v>
      </c>
      <c r="M1704" s="134" t="s">
        <v>857</v>
      </c>
    </row>
    <row r="1705" spans="8:13" ht="13.5">
      <c r="H1705" s="131">
        <v>14</v>
      </c>
      <c r="I1705" s="132" t="s">
        <v>115</v>
      </c>
      <c r="J1705" s="133">
        <v>109</v>
      </c>
      <c r="K1705" s="132" t="s">
        <v>226</v>
      </c>
      <c r="L1705" s="133">
        <v>10915</v>
      </c>
      <c r="M1705" s="134" t="s">
        <v>858</v>
      </c>
    </row>
    <row r="1706" spans="8:13" ht="13.5">
      <c r="H1706" s="131">
        <v>14</v>
      </c>
      <c r="I1706" s="132" t="s">
        <v>115</v>
      </c>
      <c r="J1706" s="133">
        <v>109</v>
      </c>
      <c r="K1706" s="132" t="s">
        <v>226</v>
      </c>
      <c r="L1706" s="133">
        <v>10916</v>
      </c>
      <c r="M1706" s="134" t="s">
        <v>859</v>
      </c>
    </row>
    <row r="1707" spans="8:13" ht="13.5">
      <c r="H1707" s="131">
        <v>14</v>
      </c>
      <c r="I1707" s="132" t="s">
        <v>115</v>
      </c>
      <c r="J1707" s="133">
        <v>109</v>
      </c>
      <c r="K1707" s="132" t="s">
        <v>226</v>
      </c>
      <c r="L1707" s="133">
        <v>10917</v>
      </c>
      <c r="M1707" s="134" t="s">
        <v>860</v>
      </c>
    </row>
    <row r="1708" spans="8:13" ht="13.5">
      <c r="H1708" s="131">
        <v>14</v>
      </c>
      <c r="I1708" s="132" t="s">
        <v>115</v>
      </c>
      <c r="J1708" s="133">
        <v>109</v>
      </c>
      <c r="K1708" s="132" t="s">
        <v>226</v>
      </c>
      <c r="L1708" s="133">
        <v>10918</v>
      </c>
      <c r="M1708" s="134" t="s">
        <v>861</v>
      </c>
    </row>
    <row r="1709" spans="8:13" ht="13.5">
      <c r="H1709" s="131">
        <v>14</v>
      </c>
      <c r="I1709" s="132" t="s">
        <v>115</v>
      </c>
      <c r="J1709" s="133">
        <v>109</v>
      </c>
      <c r="K1709" s="132" t="s">
        <v>226</v>
      </c>
      <c r="L1709" s="133">
        <v>10919</v>
      </c>
      <c r="M1709" s="134" t="s">
        <v>862</v>
      </c>
    </row>
    <row r="1710" spans="8:13" ht="13.5">
      <c r="H1710" s="131">
        <v>14</v>
      </c>
      <c r="I1710" s="132" t="s">
        <v>115</v>
      </c>
      <c r="J1710" s="133">
        <v>109</v>
      </c>
      <c r="K1710" s="132" t="s">
        <v>226</v>
      </c>
      <c r="L1710" s="133">
        <v>10920</v>
      </c>
      <c r="M1710" s="134" t="s">
        <v>863</v>
      </c>
    </row>
    <row r="1711" spans="8:13" ht="13.5">
      <c r="H1711" s="131">
        <v>14</v>
      </c>
      <c r="I1711" s="132" t="s">
        <v>115</v>
      </c>
      <c r="J1711" s="133">
        <v>109</v>
      </c>
      <c r="K1711" s="132" t="s">
        <v>226</v>
      </c>
      <c r="L1711" s="133">
        <v>10921</v>
      </c>
      <c r="M1711" s="134" t="s">
        <v>864</v>
      </c>
    </row>
    <row r="1712" spans="8:13" ht="13.5">
      <c r="H1712" s="131">
        <v>14</v>
      </c>
      <c r="I1712" s="132" t="s">
        <v>115</v>
      </c>
      <c r="J1712" s="133">
        <v>109</v>
      </c>
      <c r="K1712" s="132" t="s">
        <v>226</v>
      </c>
      <c r="L1712" s="133">
        <v>10922</v>
      </c>
      <c r="M1712" s="134" t="s">
        <v>865</v>
      </c>
    </row>
    <row r="1713" spans="8:13" ht="13.5">
      <c r="H1713" s="131">
        <v>14</v>
      </c>
      <c r="I1713" s="132" t="s">
        <v>115</v>
      </c>
      <c r="J1713" s="133">
        <v>109</v>
      </c>
      <c r="K1713" s="132" t="s">
        <v>226</v>
      </c>
      <c r="L1713" s="133">
        <v>10923</v>
      </c>
      <c r="M1713" s="134" t="s">
        <v>866</v>
      </c>
    </row>
    <row r="1714" spans="8:13" ht="13.5">
      <c r="H1714" s="131">
        <v>14</v>
      </c>
      <c r="I1714" s="132" t="s">
        <v>115</v>
      </c>
      <c r="J1714" s="133">
        <v>109</v>
      </c>
      <c r="K1714" s="132" t="s">
        <v>226</v>
      </c>
      <c r="L1714" s="133">
        <v>10924</v>
      </c>
      <c r="M1714" s="134" t="s">
        <v>867</v>
      </c>
    </row>
    <row r="1715" spans="8:13" ht="13.5">
      <c r="H1715" s="131">
        <v>14</v>
      </c>
      <c r="I1715" s="132" t="s">
        <v>115</v>
      </c>
      <c r="J1715" s="133">
        <v>110</v>
      </c>
      <c r="K1715" s="132" t="s">
        <v>227</v>
      </c>
      <c r="L1715" s="133">
        <v>11001</v>
      </c>
      <c r="M1715" s="134" t="s">
        <v>872</v>
      </c>
    </row>
    <row r="1716" spans="8:13" ht="13.5">
      <c r="H1716" s="131">
        <v>14</v>
      </c>
      <c r="I1716" s="132" t="s">
        <v>115</v>
      </c>
      <c r="J1716" s="133">
        <v>110</v>
      </c>
      <c r="K1716" s="132" t="s">
        <v>227</v>
      </c>
      <c r="L1716" s="133">
        <v>11002</v>
      </c>
      <c r="M1716" s="134" t="s">
        <v>873</v>
      </c>
    </row>
    <row r="1717" spans="8:13" ht="13.5">
      <c r="H1717" s="131">
        <v>14</v>
      </c>
      <c r="I1717" s="132" t="s">
        <v>115</v>
      </c>
      <c r="J1717" s="133">
        <v>110</v>
      </c>
      <c r="K1717" s="132" t="s">
        <v>227</v>
      </c>
      <c r="L1717" s="133">
        <v>11003</v>
      </c>
      <c r="M1717" s="134" t="s">
        <v>874</v>
      </c>
    </row>
    <row r="1718" spans="8:13" ht="13.5">
      <c r="H1718" s="131">
        <v>14</v>
      </c>
      <c r="I1718" s="132" t="s">
        <v>115</v>
      </c>
      <c r="J1718" s="133">
        <v>110</v>
      </c>
      <c r="K1718" s="132" t="s">
        <v>227</v>
      </c>
      <c r="L1718" s="133">
        <v>11004</v>
      </c>
      <c r="M1718" s="134" t="s">
        <v>875</v>
      </c>
    </row>
    <row r="1719" spans="8:13" ht="13.5">
      <c r="H1719" s="131">
        <v>14</v>
      </c>
      <c r="I1719" s="132" t="s">
        <v>115</v>
      </c>
      <c r="J1719" s="133">
        <v>110</v>
      </c>
      <c r="K1719" s="132" t="s">
        <v>227</v>
      </c>
      <c r="L1719" s="133">
        <v>11005</v>
      </c>
      <c r="M1719" s="134" t="s">
        <v>876</v>
      </c>
    </row>
    <row r="1720" spans="8:13" ht="13.5">
      <c r="H1720" s="131">
        <v>14</v>
      </c>
      <c r="I1720" s="132" t="s">
        <v>115</v>
      </c>
      <c r="J1720" s="133">
        <v>110</v>
      </c>
      <c r="K1720" s="132" t="s">
        <v>227</v>
      </c>
      <c r="L1720" s="133">
        <v>11006</v>
      </c>
      <c r="M1720" s="134" t="s">
        <v>877</v>
      </c>
    </row>
    <row r="1721" spans="8:13" ht="13.5">
      <c r="H1721" s="131">
        <v>14</v>
      </c>
      <c r="I1721" s="132" t="s">
        <v>115</v>
      </c>
      <c r="J1721" s="133">
        <v>111</v>
      </c>
      <c r="K1721" s="132" t="s">
        <v>228</v>
      </c>
      <c r="L1721" s="133">
        <v>11101</v>
      </c>
      <c r="M1721" s="134" t="s">
        <v>878</v>
      </c>
    </row>
    <row r="1722" spans="8:13" ht="13.5">
      <c r="H1722" s="131">
        <v>14</v>
      </c>
      <c r="I1722" s="132" t="s">
        <v>115</v>
      </c>
      <c r="J1722" s="133">
        <v>111</v>
      </c>
      <c r="K1722" s="132" t="s">
        <v>228</v>
      </c>
      <c r="L1722" s="133">
        <v>11102</v>
      </c>
      <c r="M1722" s="134" t="s">
        <v>879</v>
      </c>
    </row>
    <row r="1723" spans="8:13" ht="13.5">
      <c r="H1723" s="131">
        <v>14</v>
      </c>
      <c r="I1723" s="132" t="s">
        <v>115</v>
      </c>
      <c r="J1723" s="133">
        <v>111</v>
      </c>
      <c r="K1723" s="132" t="s">
        <v>228</v>
      </c>
      <c r="L1723" s="133">
        <v>11103</v>
      </c>
      <c r="M1723" s="134" t="s">
        <v>880</v>
      </c>
    </row>
    <row r="1724" spans="8:13" ht="13.5">
      <c r="H1724" s="131">
        <v>14</v>
      </c>
      <c r="I1724" s="132" t="s">
        <v>115</v>
      </c>
      <c r="J1724" s="133">
        <v>111</v>
      </c>
      <c r="K1724" s="132" t="s">
        <v>228</v>
      </c>
      <c r="L1724" s="133">
        <v>11104</v>
      </c>
      <c r="M1724" s="134" t="s">
        <v>881</v>
      </c>
    </row>
    <row r="1725" spans="8:13" ht="13.5">
      <c r="H1725" s="131">
        <v>14</v>
      </c>
      <c r="I1725" s="132" t="s">
        <v>115</v>
      </c>
      <c r="J1725" s="133">
        <v>111</v>
      </c>
      <c r="K1725" s="132" t="s">
        <v>228</v>
      </c>
      <c r="L1725" s="133">
        <v>11105</v>
      </c>
      <c r="M1725" s="134" t="s">
        <v>882</v>
      </c>
    </row>
    <row r="1726" spans="8:13" ht="13.5">
      <c r="H1726" s="131">
        <v>14</v>
      </c>
      <c r="I1726" s="132" t="s">
        <v>115</v>
      </c>
      <c r="J1726" s="133">
        <v>111</v>
      </c>
      <c r="K1726" s="132" t="s">
        <v>228</v>
      </c>
      <c r="L1726" s="133">
        <v>11106</v>
      </c>
      <c r="M1726" s="134" t="s">
        <v>883</v>
      </c>
    </row>
    <row r="1727" spans="8:13" ht="13.5">
      <c r="H1727" s="131">
        <v>14</v>
      </c>
      <c r="I1727" s="132" t="s">
        <v>115</v>
      </c>
      <c r="J1727" s="133">
        <v>111</v>
      </c>
      <c r="K1727" s="132" t="s">
        <v>228</v>
      </c>
      <c r="L1727" s="133">
        <v>11107</v>
      </c>
      <c r="M1727" s="134" t="s">
        <v>884</v>
      </c>
    </row>
    <row r="1728" spans="8:13" ht="13.5">
      <c r="H1728" s="131">
        <v>14</v>
      </c>
      <c r="I1728" s="132" t="s">
        <v>115</v>
      </c>
      <c r="J1728" s="133">
        <v>111</v>
      </c>
      <c r="K1728" s="132" t="s">
        <v>228</v>
      </c>
      <c r="L1728" s="133">
        <v>11108</v>
      </c>
      <c r="M1728" s="134" t="s">
        <v>885</v>
      </c>
    </row>
    <row r="1729" spans="8:13" ht="13.5">
      <c r="H1729" s="131">
        <v>14</v>
      </c>
      <c r="I1729" s="132" t="s">
        <v>115</v>
      </c>
      <c r="J1729" s="133">
        <v>111</v>
      </c>
      <c r="K1729" s="132" t="s">
        <v>228</v>
      </c>
      <c r="L1729" s="133">
        <v>11109</v>
      </c>
      <c r="M1729" s="134" t="s">
        <v>886</v>
      </c>
    </row>
    <row r="1730" spans="8:13" ht="13.5">
      <c r="H1730" s="131">
        <v>14</v>
      </c>
      <c r="I1730" s="132" t="s">
        <v>115</v>
      </c>
      <c r="J1730" s="133">
        <v>111</v>
      </c>
      <c r="K1730" s="132" t="s">
        <v>228</v>
      </c>
      <c r="L1730" s="133">
        <v>11110</v>
      </c>
      <c r="M1730" s="134" t="s">
        <v>887</v>
      </c>
    </row>
    <row r="1731" spans="8:13" ht="13.5">
      <c r="H1731" s="131">
        <v>14</v>
      </c>
      <c r="I1731" s="132" t="s">
        <v>115</v>
      </c>
      <c r="J1731" s="133">
        <v>111</v>
      </c>
      <c r="K1731" s="132" t="s">
        <v>228</v>
      </c>
      <c r="L1731" s="133">
        <v>11111</v>
      </c>
      <c r="M1731" s="134" t="s">
        <v>888</v>
      </c>
    </row>
    <row r="1732" spans="8:13" ht="13.5">
      <c r="H1732" s="131">
        <v>14</v>
      </c>
      <c r="I1732" s="132" t="s">
        <v>115</v>
      </c>
      <c r="J1732" s="133">
        <v>111</v>
      </c>
      <c r="K1732" s="132" t="s">
        <v>228</v>
      </c>
      <c r="L1732" s="133">
        <v>11112</v>
      </c>
      <c r="M1732" s="134" t="s">
        <v>889</v>
      </c>
    </row>
    <row r="1733" spans="8:13" ht="13.5">
      <c r="H1733" s="131">
        <v>14</v>
      </c>
      <c r="I1733" s="132" t="s">
        <v>115</v>
      </c>
      <c r="J1733" s="133">
        <v>111</v>
      </c>
      <c r="K1733" s="132" t="s">
        <v>228</v>
      </c>
      <c r="L1733" s="133">
        <v>11113</v>
      </c>
      <c r="M1733" s="134" t="s">
        <v>890</v>
      </c>
    </row>
    <row r="1734" spans="8:13" ht="13.5">
      <c r="H1734" s="131">
        <v>14</v>
      </c>
      <c r="I1734" s="132" t="s">
        <v>115</v>
      </c>
      <c r="J1734" s="133">
        <v>111</v>
      </c>
      <c r="K1734" s="132" t="s">
        <v>228</v>
      </c>
      <c r="L1734" s="133">
        <v>11114</v>
      </c>
      <c r="M1734" s="134" t="s">
        <v>891</v>
      </c>
    </row>
    <row r="1735" spans="8:13" ht="13.5">
      <c r="H1735" s="131">
        <v>14</v>
      </c>
      <c r="I1735" s="132" t="s">
        <v>115</v>
      </c>
      <c r="J1735" s="133">
        <v>111</v>
      </c>
      <c r="K1735" s="132" t="s">
        <v>228</v>
      </c>
      <c r="L1735" s="133">
        <v>11115</v>
      </c>
      <c r="M1735" s="134" t="s">
        <v>892</v>
      </c>
    </row>
    <row r="1736" spans="8:13" ht="13.5">
      <c r="H1736" s="131">
        <v>14</v>
      </c>
      <c r="I1736" s="132" t="s">
        <v>115</v>
      </c>
      <c r="J1736" s="133">
        <v>111</v>
      </c>
      <c r="K1736" s="132" t="s">
        <v>228</v>
      </c>
      <c r="L1736" s="133">
        <v>11116</v>
      </c>
      <c r="M1736" s="134" t="s">
        <v>893</v>
      </c>
    </row>
    <row r="1737" spans="8:13" ht="13.5">
      <c r="H1737" s="131">
        <v>14</v>
      </c>
      <c r="I1737" s="132" t="s">
        <v>115</v>
      </c>
      <c r="J1737" s="133">
        <v>111</v>
      </c>
      <c r="K1737" s="132" t="s">
        <v>228</v>
      </c>
      <c r="L1737" s="133">
        <v>11117</v>
      </c>
      <c r="M1737" s="134" t="s">
        <v>894</v>
      </c>
    </row>
    <row r="1738" spans="8:13" ht="13.5">
      <c r="H1738" s="131">
        <v>14</v>
      </c>
      <c r="I1738" s="132" t="s">
        <v>115</v>
      </c>
      <c r="J1738" s="133">
        <v>111</v>
      </c>
      <c r="K1738" s="132" t="s">
        <v>228</v>
      </c>
      <c r="L1738" s="133">
        <v>11118</v>
      </c>
      <c r="M1738" s="134" t="s">
        <v>895</v>
      </c>
    </row>
    <row r="1739" spans="8:13" ht="13.5">
      <c r="H1739" s="131">
        <v>14</v>
      </c>
      <c r="I1739" s="132" t="s">
        <v>115</v>
      </c>
      <c r="J1739" s="133">
        <v>111</v>
      </c>
      <c r="K1739" s="132" t="s">
        <v>228</v>
      </c>
      <c r="L1739" s="133">
        <v>11119</v>
      </c>
      <c r="M1739" s="134" t="s">
        <v>896</v>
      </c>
    </row>
    <row r="1740" spans="8:13" ht="13.5">
      <c r="H1740" s="131">
        <v>14</v>
      </c>
      <c r="I1740" s="132" t="s">
        <v>115</v>
      </c>
      <c r="J1740" s="133">
        <v>111</v>
      </c>
      <c r="K1740" s="132" t="s">
        <v>228</v>
      </c>
      <c r="L1740" s="133">
        <v>11120</v>
      </c>
      <c r="M1740" s="134" t="s">
        <v>897</v>
      </c>
    </row>
    <row r="1741" spans="8:13" ht="13.5">
      <c r="H1741" s="131">
        <v>14</v>
      </c>
      <c r="I1741" s="132" t="s">
        <v>115</v>
      </c>
      <c r="J1741" s="133">
        <v>113</v>
      </c>
      <c r="K1741" s="132" t="s">
        <v>229</v>
      </c>
      <c r="L1741" s="133">
        <v>11301</v>
      </c>
      <c r="M1741" s="134" t="s">
        <v>1061</v>
      </c>
    </row>
    <row r="1742" spans="8:13" ht="13.5">
      <c r="H1742" s="131">
        <v>14</v>
      </c>
      <c r="I1742" s="132" t="s">
        <v>115</v>
      </c>
      <c r="J1742" s="133">
        <v>113</v>
      </c>
      <c r="K1742" s="132" t="s">
        <v>229</v>
      </c>
      <c r="L1742" s="133">
        <v>11302</v>
      </c>
      <c r="M1742" s="134" t="s">
        <v>1062</v>
      </c>
    </row>
    <row r="1743" spans="8:13" ht="13.5">
      <c r="H1743" s="131">
        <v>14</v>
      </c>
      <c r="I1743" s="132" t="s">
        <v>115</v>
      </c>
      <c r="J1743" s="133">
        <v>113</v>
      </c>
      <c r="K1743" s="132" t="s">
        <v>229</v>
      </c>
      <c r="L1743" s="133">
        <v>11303</v>
      </c>
      <c r="M1743" s="134" t="s">
        <v>1063</v>
      </c>
    </row>
    <row r="1744" spans="8:13" ht="13.5">
      <c r="H1744" s="131">
        <v>14</v>
      </c>
      <c r="I1744" s="132" t="s">
        <v>115</v>
      </c>
      <c r="J1744" s="133">
        <v>113</v>
      </c>
      <c r="K1744" s="132" t="s">
        <v>229</v>
      </c>
      <c r="L1744" s="133">
        <v>11304</v>
      </c>
      <c r="M1744" s="134" t="s">
        <v>1064</v>
      </c>
    </row>
    <row r="1745" spans="8:13" ht="13.5">
      <c r="H1745" s="131">
        <v>14</v>
      </c>
      <c r="I1745" s="132" t="s">
        <v>115</v>
      </c>
      <c r="J1745" s="133">
        <v>113</v>
      </c>
      <c r="K1745" s="132" t="s">
        <v>229</v>
      </c>
      <c r="L1745" s="133">
        <v>11305</v>
      </c>
      <c r="M1745" s="134" t="s">
        <v>823</v>
      </c>
    </row>
    <row r="1746" spans="8:13" ht="13.5">
      <c r="H1746" s="131">
        <v>14</v>
      </c>
      <c r="I1746" s="132" t="s">
        <v>115</v>
      </c>
      <c r="J1746" s="133">
        <v>113</v>
      </c>
      <c r="K1746" s="132" t="s">
        <v>229</v>
      </c>
      <c r="L1746" s="133">
        <v>11306</v>
      </c>
      <c r="M1746" s="134" t="s">
        <v>942</v>
      </c>
    </row>
    <row r="1747" spans="8:13" ht="13.5">
      <c r="H1747" s="131">
        <v>14</v>
      </c>
      <c r="I1747" s="132" t="s">
        <v>115</v>
      </c>
      <c r="J1747" s="133">
        <v>113</v>
      </c>
      <c r="K1747" s="132" t="s">
        <v>229</v>
      </c>
      <c r="L1747" s="133">
        <v>11307</v>
      </c>
      <c r="M1747" s="134" t="s">
        <v>747</v>
      </c>
    </row>
    <row r="1748" spans="8:13" ht="13.5">
      <c r="H1748" s="131">
        <v>14</v>
      </c>
      <c r="I1748" s="132" t="s">
        <v>115</v>
      </c>
      <c r="J1748" s="133">
        <v>113</v>
      </c>
      <c r="K1748" s="132" t="s">
        <v>229</v>
      </c>
      <c r="L1748" s="133">
        <v>11308</v>
      </c>
      <c r="M1748" s="134" t="s">
        <v>1065</v>
      </c>
    </row>
    <row r="1749" spans="8:13" ht="13.5">
      <c r="H1749" s="131">
        <v>14</v>
      </c>
      <c r="I1749" s="132" t="s">
        <v>115</v>
      </c>
      <c r="J1749" s="133">
        <v>113</v>
      </c>
      <c r="K1749" s="132" t="s">
        <v>229</v>
      </c>
      <c r="L1749" s="133">
        <v>11309</v>
      </c>
      <c r="M1749" s="134" t="s">
        <v>1066</v>
      </c>
    </row>
    <row r="1750" spans="8:13" ht="13.5">
      <c r="H1750" s="131">
        <v>14</v>
      </c>
      <c r="I1750" s="132" t="s">
        <v>115</v>
      </c>
      <c r="J1750" s="133">
        <v>113</v>
      </c>
      <c r="K1750" s="132" t="s">
        <v>229</v>
      </c>
      <c r="L1750" s="133">
        <v>11310</v>
      </c>
      <c r="M1750" s="134" t="s">
        <v>1067</v>
      </c>
    </row>
    <row r="1751" spans="8:13" ht="13.5">
      <c r="H1751" s="131">
        <v>14</v>
      </c>
      <c r="I1751" s="132" t="s">
        <v>115</v>
      </c>
      <c r="J1751" s="133">
        <v>113</v>
      </c>
      <c r="K1751" s="132" t="s">
        <v>229</v>
      </c>
      <c r="L1751" s="133">
        <v>11311</v>
      </c>
      <c r="M1751" s="134" t="s">
        <v>1068</v>
      </c>
    </row>
    <row r="1752" spans="8:13" ht="13.5">
      <c r="H1752" s="131">
        <v>14</v>
      </c>
      <c r="I1752" s="132" t="s">
        <v>115</v>
      </c>
      <c r="J1752" s="133">
        <v>113</v>
      </c>
      <c r="K1752" s="132" t="s">
        <v>229</v>
      </c>
      <c r="L1752" s="133">
        <v>11312</v>
      </c>
      <c r="M1752" s="134" t="s">
        <v>229</v>
      </c>
    </row>
    <row r="1753" spans="8:13" ht="13.5">
      <c r="H1753" s="131">
        <v>14</v>
      </c>
      <c r="I1753" s="132" t="s">
        <v>115</v>
      </c>
      <c r="J1753" s="133">
        <v>113</v>
      </c>
      <c r="K1753" s="132" t="s">
        <v>229</v>
      </c>
      <c r="L1753" s="133">
        <v>11313</v>
      </c>
      <c r="M1753" s="134" t="s">
        <v>1069</v>
      </c>
    </row>
    <row r="1754" spans="8:13" ht="13.5">
      <c r="H1754" s="131">
        <v>14</v>
      </c>
      <c r="I1754" s="132" t="s">
        <v>115</v>
      </c>
      <c r="J1754" s="133">
        <v>113</v>
      </c>
      <c r="K1754" s="132" t="s">
        <v>229</v>
      </c>
      <c r="L1754" s="133">
        <v>11314</v>
      </c>
      <c r="M1754" s="134" t="s">
        <v>1070</v>
      </c>
    </row>
    <row r="1755" spans="8:13" ht="13.5">
      <c r="H1755" s="131">
        <v>14</v>
      </c>
      <c r="I1755" s="132" t="s">
        <v>115</v>
      </c>
      <c r="J1755" s="133">
        <v>113</v>
      </c>
      <c r="K1755" s="132" t="s">
        <v>229</v>
      </c>
      <c r="L1755" s="133">
        <v>11315</v>
      </c>
      <c r="M1755" s="134" t="s">
        <v>224</v>
      </c>
    </row>
    <row r="1756" spans="8:13" ht="13.5">
      <c r="H1756" s="131">
        <v>14</v>
      </c>
      <c r="I1756" s="132" t="s">
        <v>115</v>
      </c>
      <c r="J1756" s="133">
        <v>113</v>
      </c>
      <c r="K1756" s="132" t="s">
        <v>229</v>
      </c>
      <c r="L1756" s="133">
        <v>11316</v>
      </c>
      <c r="M1756" s="134" t="s">
        <v>1071</v>
      </c>
    </row>
    <row r="1757" spans="8:13" ht="13.5">
      <c r="H1757" s="131">
        <v>14</v>
      </c>
      <c r="I1757" s="132" t="s">
        <v>115</v>
      </c>
      <c r="J1757" s="133">
        <v>113</v>
      </c>
      <c r="K1757" s="132" t="s">
        <v>229</v>
      </c>
      <c r="L1757" s="133">
        <v>11317</v>
      </c>
      <c r="M1757" s="134" t="s">
        <v>818</v>
      </c>
    </row>
    <row r="1758" spans="8:13" ht="13.5">
      <c r="H1758" s="131">
        <v>14</v>
      </c>
      <c r="I1758" s="132" t="s">
        <v>115</v>
      </c>
      <c r="J1758" s="133">
        <v>113</v>
      </c>
      <c r="K1758" s="132" t="s">
        <v>229</v>
      </c>
      <c r="L1758" s="133">
        <v>11318</v>
      </c>
      <c r="M1758" s="134" t="s">
        <v>1072</v>
      </c>
    </row>
    <row r="1759" spans="8:13" ht="13.5">
      <c r="H1759" s="131">
        <v>14</v>
      </c>
      <c r="I1759" s="132" t="s">
        <v>115</v>
      </c>
      <c r="J1759" s="133">
        <v>114</v>
      </c>
      <c r="K1759" s="132" t="s">
        <v>230</v>
      </c>
      <c r="L1759" s="133">
        <v>11401</v>
      </c>
      <c r="M1759" s="134" t="s">
        <v>1196</v>
      </c>
    </row>
    <row r="1760" spans="8:13" ht="13.5">
      <c r="H1760" s="131">
        <v>14</v>
      </c>
      <c r="I1760" s="132" t="s">
        <v>115</v>
      </c>
      <c r="J1760" s="133">
        <v>114</v>
      </c>
      <c r="K1760" s="132" t="s">
        <v>230</v>
      </c>
      <c r="L1760" s="133">
        <v>11402</v>
      </c>
      <c r="M1760" s="134" t="s">
        <v>1197</v>
      </c>
    </row>
    <row r="1761" spans="8:13" ht="13.5">
      <c r="H1761" s="131">
        <v>14</v>
      </c>
      <c r="I1761" s="132" t="s">
        <v>115</v>
      </c>
      <c r="J1761" s="133">
        <v>114</v>
      </c>
      <c r="K1761" s="132" t="s">
        <v>230</v>
      </c>
      <c r="L1761" s="133">
        <v>11403</v>
      </c>
      <c r="M1761" s="134" t="s">
        <v>1198</v>
      </c>
    </row>
    <row r="1762" spans="8:13" ht="13.5">
      <c r="H1762" s="131">
        <v>14</v>
      </c>
      <c r="I1762" s="132" t="s">
        <v>115</v>
      </c>
      <c r="J1762" s="133">
        <v>114</v>
      </c>
      <c r="K1762" s="132" t="s">
        <v>230</v>
      </c>
      <c r="L1762" s="133">
        <v>11404</v>
      </c>
      <c r="M1762" s="134" t="s">
        <v>230</v>
      </c>
    </row>
    <row r="1763" spans="8:13" ht="13.5">
      <c r="H1763" s="131">
        <v>14</v>
      </c>
      <c r="I1763" s="132" t="s">
        <v>115</v>
      </c>
      <c r="J1763" s="133">
        <v>114</v>
      </c>
      <c r="K1763" s="132" t="s">
        <v>230</v>
      </c>
      <c r="L1763" s="133">
        <v>11405</v>
      </c>
      <c r="M1763" s="134" t="s">
        <v>1199</v>
      </c>
    </row>
    <row r="1764" spans="8:13" ht="13.5">
      <c r="H1764" s="131">
        <v>14</v>
      </c>
      <c r="I1764" s="132" t="s">
        <v>115</v>
      </c>
      <c r="J1764" s="133">
        <v>114</v>
      </c>
      <c r="K1764" s="132" t="s">
        <v>230</v>
      </c>
      <c r="L1764" s="133">
        <v>11406</v>
      </c>
      <c r="M1764" s="134" t="s">
        <v>1200</v>
      </c>
    </row>
    <row r="1765" spans="8:13" ht="13.5">
      <c r="H1765" s="131">
        <v>14</v>
      </c>
      <c r="I1765" s="132" t="s">
        <v>115</v>
      </c>
      <c r="J1765" s="133">
        <v>114</v>
      </c>
      <c r="K1765" s="132" t="s">
        <v>230</v>
      </c>
      <c r="L1765" s="133">
        <v>11407</v>
      </c>
      <c r="M1765" s="134" t="s">
        <v>1201</v>
      </c>
    </row>
    <row r="1766" spans="8:13" ht="13.5">
      <c r="H1766" s="131">
        <v>14</v>
      </c>
      <c r="I1766" s="132" t="s">
        <v>115</v>
      </c>
      <c r="J1766" s="133">
        <v>114</v>
      </c>
      <c r="K1766" s="132" t="s">
        <v>230</v>
      </c>
      <c r="L1766" s="133">
        <v>11408</v>
      </c>
      <c r="M1766" s="134" t="s">
        <v>1202</v>
      </c>
    </row>
    <row r="1767" spans="8:13" ht="13.5">
      <c r="H1767" s="131">
        <v>14</v>
      </c>
      <c r="I1767" s="132" t="s">
        <v>115</v>
      </c>
      <c r="J1767" s="133">
        <v>114</v>
      </c>
      <c r="K1767" s="132" t="s">
        <v>230</v>
      </c>
      <c r="L1767" s="133">
        <v>11409</v>
      </c>
      <c r="M1767" s="134" t="s">
        <v>1203</v>
      </c>
    </row>
    <row r="1768" spans="8:13" ht="13.5">
      <c r="H1768" s="131">
        <v>14</v>
      </c>
      <c r="I1768" s="132" t="s">
        <v>115</v>
      </c>
      <c r="J1768" s="133">
        <v>114</v>
      </c>
      <c r="K1768" s="132" t="s">
        <v>230</v>
      </c>
      <c r="L1768" s="133">
        <v>11410</v>
      </c>
      <c r="M1768" s="134" t="s">
        <v>1204</v>
      </c>
    </row>
    <row r="1769" spans="8:13" ht="13.5">
      <c r="H1769" s="131">
        <v>14</v>
      </c>
      <c r="I1769" s="132" t="s">
        <v>115</v>
      </c>
      <c r="J1769" s="133">
        <v>120</v>
      </c>
      <c r="K1769" s="132" t="s">
        <v>231</v>
      </c>
      <c r="L1769" s="133">
        <v>12001</v>
      </c>
      <c r="M1769" s="134" t="s">
        <v>1492</v>
      </c>
    </row>
    <row r="1770" spans="8:13" ht="13.5">
      <c r="H1770" s="131">
        <v>14</v>
      </c>
      <c r="I1770" s="132" t="s">
        <v>115</v>
      </c>
      <c r="J1770" s="133">
        <v>120</v>
      </c>
      <c r="K1770" s="132" t="s">
        <v>231</v>
      </c>
      <c r="L1770" s="133">
        <v>12002</v>
      </c>
      <c r="M1770" s="134" t="s">
        <v>1493</v>
      </c>
    </row>
    <row r="1771" spans="8:13" ht="13.5">
      <c r="H1771" s="131">
        <v>14</v>
      </c>
      <c r="I1771" s="132" t="s">
        <v>115</v>
      </c>
      <c r="J1771" s="133">
        <v>120</v>
      </c>
      <c r="K1771" s="132" t="s">
        <v>231</v>
      </c>
      <c r="L1771" s="133">
        <v>12003</v>
      </c>
      <c r="M1771" s="134" t="s">
        <v>1494</v>
      </c>
    </row>
    <row r="1772" spans="8:13" ht="13.5">
      <c r="H1772" s="131">
        <v>14</v>
      </c>
      <c r="I1772" s="132" t="s">
        <v>115</v>
      </c>
      <c r="J1772" s="133">
        <v>120</v>
      </c>
      <c r="K1772" s="132" t="s">
        <v>231</v>
      </c>
      <c r="L1772" s="133">
        <v>12004</v>
      </c>
      <c r="M1772" s="134" t="s">
        <v>1495</v>
      </c>
    </row>
    <row r="1773" spans="8:13" ht="13.5">
      <c r="H1773" s="131">
        <v>14</v>
      </c>
      <c r="I1773" s="132" t="s">
        <v>115</v>
      </c>
      <c r="J1773" s="133">
        <v>120</v>
      </c>
      <c r="K1773" s="132" t="s">
        <v>231</v>
      </c>
      <c r="L1773" s="133">
        <v>12005</v>
      </c>
      <c r="M1773" s="134" t="s">
        <v>1496</v>
      </c>
    </row>
    <row r="1774" spans="8:13" ht="13.5">
      <c r="H1774" s="131">
        <v>14</v>
      </c>
      <c r="I1774" s="132" t="s">
        <v>115</v>
      </c>
      <c r="J1774" s="133">
        <v>120</v>
      </c>
      <c r="K1774" s="132" t="s">
        <v>231</v>
      </c>
      <c r="L1774" s="133">
        <v>12006</v>
      </c>
      <c r="M1774" s="134" t="s">
        <v>231</v>
      </c>
    </row>
    <row r="1775" spans="8:13" ht="13.5">
      <c r="H1775" s="131">
        <v>14</v>
      </c>
      <c r="I1775" s="132" t="s">
        <v>115</v>
      </c>
      <c r="J1775" s="133">
        <v>120</v>
      </c>
      <c r="K1775" s="132" t="s">
        <v>231</v>
      </c>
      <c r="L1775" s="133">
        <v>12007</v>
      </c>
      <c r="M1775" s="134" t="s">
        <v>1497</v>
      </c>
    </row>
    <row r="1776" spans="8:13" ht="13.5">
      <c r="H1776" s="131">
        <v>14</v>
      </c>
      <c r="I1776" s="132" t="s">
        <v>115</v>
      </c>
      <c r="J1776" s="133">
        <v>120</v>
      </c>
      <c r="K1776" s="132" t="s">
        <v>231</v>
      </c>
      <c r="L1776" s="133">
        <v>12008</v>
      </c>
      <c r="M1776" s="134" t="s">
        <v>1498</v>
      </c>
    </row>
    <row r="1777" spans="8:13" ht="13.5">
      <c r="H1777" s="131">
        <v>14</v>
      </c>
      <c r="I1777" s="132" t="s">
        <v>115</v>
      </c>
      <c r="J1777" s="133">
        <v>120</v>
      </c>
      <c r="K1777" s="132" t="s">
        <v>231</v>
      </c>
      <c r="L1777" s="133">
        <v>12009</v>
      </c>
      <c r="M1777" s="134" t="s">
        <v>1499</v>
      </c>
    </row>
    <row r="1778" spans="8:13" ht="13.5">
      <c r="H1778" s="131">
        <v>36</v>
      </c>
      <c r="I1778" s="132" t="s">
        <v>2056</v>
      </c>
      <c r="J1778" s="133">
        <v>312</v>
      </c>
      <c r="K1778" s="132" t="s">
        <v>232</v>
      </c>
      <c r="L1778" s="133">
        <v>31201</v>
      </c>
      <c r="M1778" s="134" t="s">
        <v>1239</v>
      </c>
    </row>
    <row r="1779" spans="8:13" ht="13.5">
      <c r="H1779" s="131">
        <v>36</v>
      </c>
      <c r="I1779" s="132" t="s">
        <v>2056</v>
      </c>
      <c r="J1779" s="133">
        <v>312</v>
      </c>
      <c r="K1779" s="132" t="s">
        <v>232</v>
      </c>
      <c r="L1779" s="133">
        <v>31202</v>
      </c>
      <c r="M1779" s="134" t="s">
        <v>1240</v>
      </c>
    </row>
    <row r="1780" spans="8:13" ht="13.5">
      <c r="H1780" s="131">
        <v>36</v>
      </c>
      <c r="I1780" s="132" t="s">
        <v>2056</v>
      </c>
      <c r="J1780" s="133">
        <v>312</v>
      </c>
      <c r="K1780" s="132" t="s">
        <v>232</v>
      </c>
      <c r="L1780" s="133">
        <v>31203</v>
      </c>
      <c r="M1780" s="134" t="s">
        <v>1241</v>
      </c>
    </row>
    <row r="1781" spans="8:13" ht="13.5">
      <c r="H1781" s="131">
        <v>36</v>
      </c>
      <c r="I1781" s="132" t="s">
        <v>2056</v>
      </c>
      <c r="J1781" s="133">
        <v>312</v>
      </c>
      <c r="K1781" s="132" t="s">
        <v>232</v>
      </c>
      <c r="L1781" s="133">
        <v>31204</v>
      </c>
      <c r="M1781" s="134" t="s">
        <v>1242</v>
      </c>
    </row>
    <row r="1782" spans="8:13" ht="13.5">
      <c r="H1782" s="131">
        <v>36</v>
      </c>
      <c r="I1782" s="132" t="s">
        <v>2056</v>
      </c>
      <c r="J1782" s="133">
        <v>312</v>
      </c>
      <c r="K1782" s="132" t="s">
        <v>232</v>
      </c>
      <c r="L1782" s="133">
        <v>31205</v>
      </c>
      <c r="M1782" s="134" t="s">
        <v>1243</v>
      </c>
    </row>
    <row r="1783" spans="8:13" ht="13.5">
      <c r="H1783" s="131">
        <v>36</v>
      </c>
      <c r="I1783" s="132" t="s">
        <v>2056</v>
      </c>
      <c r="J1783" s="133">
        <v>312</v>
      </c>
      <c r="K1783" s="132" t="s">
        <v>232</v>
      </c>
      <c r="L1783" s="133">
        <v>31206</v>
      </c>
      <c r="M1783" s="134" t="s">
        <v>1244</v>
      </c>
    </row>
    <row r="1784" spans="8:13" ht="13.5">
      <c r="H1784" s="131">
        <v>36</v>
      </c>
      <c r="I1784" s="132" t="s">
        <v>2056</v>
      </c>
      <c r="J1784" s="133">
        <v>312</v>
      </c>
      <c r="K1784" s="132" t="s">
        <v>232</v>
      </c>
      <c r="L1784" s="133">
        <v>31207</v>
      </c>
      <c r="M1784" s="134" t="s">
        <v>1245</v>
      </c>
    </row>
    <row r="1785" spans="8:13" ht="13.5">
      <c r="H1785" s="131">
        <v>36</v>
      </c>
      <c r="I1785" s="132" t="s">
        <v>2056</v>
      </c>
      <c r="J1785" s="133">
        <v>312</v>
      </c>
      <c r="K1785" s="132" t="s">
        <v>232</v>
      </c>
      <c r="L1785" s="133">
        <v>31208</v>
      </c>
      <c r="M1785" s="134" t="s">
        <v>1246</v>
      </c>
    </row>
    <row r="1786" spans="8:13" ht="13.5">
      <c r="H1786" s="131">
        <v>36</v>
      </c>
      <c r="I1786" s="132" t="s">
        <v>2056</v>
      </c>
      <c r="J1786" s="133">
        <v>312</v>
      </c>
      <c r="K1786" s="132" t="s">
        <v>232</v>
      </c>
      <c r="L1786" s="133">
        <v>31209</v>
      </c>
      <c r="M1786" s="134" t="s">
        <v>1247</v>
      </c>
    </row>
    <row r="1787" spans="8:13" ht="13.5">
      <c r="H1787" s="131">
        <v>36</v>
      </c>
      <c r="I1787" s="132" t="s">
        <v>2056</v>
      </c>
      <c r="J1787" s="133">
        <v>312</v>
      </c>
      <c r="K1787" s="132" t="s">
        <v>232</v>
      </c>
      <c r="L1787" s="133">
        <v>31210</v>
      </c>
      <c r="M1787" s="134" t="s">
        <v>232</v>
      </c>
    </row>
    <row r="1788" spans="8:13" ht="13.5">
      <c r="H1788" s="131">
        <v>36</v>
      </c>
      <c r="I1788" s="132" t="s">
        <v>2056</v>
      </c>
      <c r="J1788" s="133">
        <v>312</v>
      </c>
      <c r="K1788" s="132" t="s">
        <v>232</v>
      </c>
      <c r="L1788" s="133">
        <v>31211</v>
      </c>
      <c r="M1788" s="134" t="s">
        <v>1248</v>
      </c>
    </row>
    <row r="1789" spans="8:13" ht="13.5">
      <c r="H1789" s="131">
        <v>36</v>
      </c>
      <c r="I1789" s="132" t="s">
        <v>2056</v>
      </c>
      <c r="J1789" s="133">
        <v>312</v>
      </c>
      <c r="K1789" s="132" t="s">
        <v>232</v>
      </c>
      <c r="L1789" s="133">
        <v>31212</v>
      </c>
      <c r="M1789" s="134" t="s">
        <v>1249</v>
      </c>
    </row>
    <row r="1790" spans="8:13" ht="13.5">
      <c r="H1790" s="131">
        <v>36</v>
      </c>
      <c r="I1790" s="132" t="s">
        <v>2056</v>
      </c>
      <c r="J1790" s="133">
        <v>312</v>
      </c>
      <c r="K1790" s="132" t="s">
        <v>232</v>
      </c>
      <c r="L1790" s="133">
        <v>31213</v>
      </c>
      <c r="M1790" s="134" t="s">
        <v>1250</v>
      </c>
    </row>
    <row r="1791" spans="8:13" ht="13.5">
      <c r="H1791" s="131">
        <v>36</v>
      </c>
      <c r="I1791" s="132" t="s">
        <v>2056</v>
      </c>
      <c r="J1791" s="133">
        <v>312</v>
      </c>
      <c r="K1791" s="132" t="s">
        <v>232</v>
      </c>
      <c r="L1791" s="133">
        <v>31214</v>
      </c>
      <c r="M1791" s="134" t="s">
        <v>1251</v>
      </c>
    </row>
    <row r="1792" spans="8:13" ht="13.5">
      <c r="H1792" s="131">
        <v>36</v>
      </c>
      <c r="I1792" s="132" t="s">
        <v>2056</v>
      </c>
      <c r="J1792" s="133">
        <v>312</v>
      </c>
      <c r="K1792" s="132" t="s">
        <v>232</v>
      </c>
      <c r="L1792" s="133">
        <v>31215</v>
      </c>
      <c r="M1792" s="134" t="s">
        <v>1252</v>
      </c>
    </row>
    <row r="1793" spans="8:13" ht="13.5">
      <c r="H1793" s="131">
        <v>36</v>
      </c>
      <c r="I1793" s="132" t="s">
        <v>2056</v>
      </c>
      <c r="J1793" s="133">
        <v>312</v>
      </c>
      <c r="K1793" s="132" t="s">
        <v>232</v>
      </c>
      <c r="L1793" s="133">
        <v>31216</v>
      </c>
      <c r="M1793" s="134" t="s">
        <v>1253</v>
      </c>
    </row>
    <row r="1794" spans="8:13" ht="13.5">
      <c r="H1794" s="131">
        <v>36</v>
      </c>
      <c r="I1794" s="132" t="s">
        <v>2056</v>
      </c>
      <c r="J1794" s="133">
        <v>312</v>
      </c>
      <c r="K1794" s="132" t="s">
        <v>232</v>
      </c>
      <c r="L1794" s="133">
        <v>31217</v>
      </c>
      <c r="M1794" s="134" t="s">
        <v>1254</v>
      </c>
    </row>
    <row r="1795" spans="8:13" ht="13.5">
      <c r="H1795" s="131">
        <v>36</v>
      </c>
      <c r="I1795" s="132" t="s">
        <v>2056</v>
      </c>
      <c r="J1795" s="133">
        <v>312</v>
      </c>
      <c r="K1795" s="132" t="s">
        <v>232</v>
      </c>
      <c r="L1795" s="133">
        <v>31218</v>
      </c>
      <c r="M1795" s="134" t="s">
        <v>1255</v>
      </c>
    </row>
    <row r="1796" spans="8:13" ht="13.5">
      <c r="H1796" s="131">
        <v>36</v>
      </c>
      <c r="I1796" s="132" t="s">
        <v>2056</v>
      </c>
      <c r="J1796" s="133">
        <v>317</v>
      </c>
      <c r="K1796" s="132" t="s">
        <v>235</v>
      </c>
      <c r="L1796" s="133">
        <v>31702</v>
      </c>
      <c r="M1796" s="134" t="s">
        <v>1466</v>
      </c>
    </row>
    <row r="1797" spans="8:13" ht="13.5">
      <c r="H1797" s="131">
        <v>36</v>
      </c>
      <c r="I1797" s="132" t="s">
        <v>2056</v>
      </c>
      <c r="J1797" s="133">
        <v>317</v>
      </c>
      <c r="K1797" s="132" t="s">
        <v>235</v>
      </c>
      <c r="L1797" s="133">
        <v>31703</v>
      </c>
      <c r="M1797" s="134" t="s">
        <v>1467</v>
      </c>
    </row>
    <row r="1798" spans="8:13" ht="13.5">
      <c r="H1798" s="131">
        <v>36</v>
      </c>
      <c r="I1798" s="132" t="s">
        <v>2056</v>
      </c>
      <c r="J1798" s="133">
        <v>317</v>
      </c>
      <c r="K1798" s="132" t="s">
        <v>235</v>
      </c>
      <c r="L1798" s="133">
        <v>31704</v>
      </c>
      <c r="M1798" s="134" t="s">
        <v>1468</v>
      </c>
    </row>
    <row r="1799" spans="8:13" ht="13.5">
      <c r="H1799" s="131">
        <v>36</v>
      </c>
      <c r="I1799" s="132" t="s">
        <v>2056</v>
      </c>
      <c r="J1799" s="133">
        <v>317</v>
      </c>
      <c r="K1799" s="132" t="s">
        <v>235</v>
      </c>
      <c r="L1799" s="133">
        <v>31705</v>
      </c>
      <c r="M1799" s="134" t="s">
        <v>1469</v>
      </c>
    </row>
    <row r="1800" spans="8:13" ht="13.5">
      <c r="H1800" s="131">
        <v>36</v>
      </c>
      <c r="I1800" s="132" t="s">
        <v>2056</v>
      </c>
      <c r="J1800" s="133">
        <v>317</v>
      </c>
      <c r="K1800" s="132" t="s">
        <v>235</v>
      </c>
      <c r="L1800" s="133">
        <v>31706</v>
      </c>
      <c r="M1800" s="134" t="s">
        <v>1470</v>
      </c>
    </row>
    <row r="1801" spans="8:13" ht="13.5">
      <c r="H1801" s="131">
        <v>36</v>
      </c>
      <c r="I1801" s="132" t="s">
        <v>2056</v>
      </c>
      <c r="J1801" s="133">
        <v>317</v>
      </c>
      <c r="K1801" s="132" t="s">
        <v>235</v>
      </c>
      <c r="L1801" s="133">
        <v>31707</v>
      </c>
      <c r="M1801" s="134" t="s">
        <v>1471</v>
      </c>
    </row>
    <row r="1802" spans="8:13" ht="13.5">
      <c r="H1802" s="131">
        <v>36</v>
      </c>
      <c r="I1802" s="132" t="s">
        <v>2056</v>
      </c>
      <c r="J1802" s="133">
        <v>317</v>
      </c>
      <c r="K1802" s="132" t="s">
        <v>235</v>
      </c>
      <c r="L1802" s="133">
        <v>31708</v>
      </c>
      <c r="M1802" s="134" t="s">
        <v>2139</v>
      </c>
    </row>
    <row r="1803" spans="8:13" ht="13.5">
      <c r="H1803" s="131">
        <v>36</v>
      </c>
      <c r="I1803" s="132" t="s">
        <v>2056</v>
      </c>
      <c r="J1803" s="133">
        <v>317</v>
      </c>
      <c r="K1803" s="132" t="s">
        <v>235</v>
      </c>
      <c r="L1803" s="133">
        <v>31709</v>
      </c>
      <c r="M1803" s="134" t="s">
        <v>1473</v>
      </c>
    </row>
    <row r="1804" spans="8:13" ht="13.5">
      <c r="H1804" s="131">
        <v>36</v>
      </c>
      <c r="I1804" s="132" t="s">
        <v>2056</v>
      </c>
      <c r="J1804" s="133">
        <v>317</v>
      </c>
      <c r="K1804" s="132" t="s">
        <v>235</v>
      </c>
      <c r="L1804" s="133">
        <v>31710</v>
      </c>
      <c r="M1804" s="134" t="s">
        <v>1474</v>
      </c>
    </row>
    <row r="1805" spans="8:13" ht="13.5">
      <c r="H1805" s="131">
        <v>36</v>
      </c>
      <c r="I1805" s="132" t="s">
        <v>2056</v>
      </c>
      <c r="J1805" s="133">
        <v>317</v>
      </c>
      <c r="K1805" s="132" t="s">
        <v>235</v>
      </c>
      <c r="L1805" s="133">
        <v>31711</v>
      </c>
      <c r="M1805" s="134" t="s">
        <v>1475</v>
      </c>
    </row>
    <row r="1806" spans="8:13" ht="13.5">
      <c r="H1806" s="131">
        <v>36</v>
      </c>
      <c r="I1806" s="132" t="s">
        <v>2056</v>
      </c>
      <c r="J1806" s="133">
        <v>317</v>
      </c>
      <c r="K1806" s="132" t="s">
        <v>235</v>
      </c>
      <c r="L1806" s="133">
        <v>31701</v>
      </c>
      <c r="M1806" s="134" t="s">
        <v>1244</v>
      </c>
    </row>
    <row r="1807" spans="8:13" ht="13.5">
      <c r="H1807" s="131">
        <v>36</v>
      </c>
      <c r="I1807" s="132" t="s">
        <v>2056</v>
      </c>
      <c r="J1807" s="133">
        <v>317</v>
      </c>
      <c r="K1807" s="132" t="s">
        <v>235</v>
      </c>
      <c r="L1807" s="133">
        <v>31712</v>
      </c>
      <c r="M1807" s="134" t="s">
        <v>1476</v>
      </c>
    </row>
    <row r="1808" spans="8:13" ht="13.5">
      <c r="H1808" s="131">
        <v>36</v>
      </c>
      <c r="I1808" s="132" t="s">
        <v>2056</v>
      </c>
      <c r="J1808" s="133">
        <v>317</v>
      </c>
      <c r="K1808" s="132" t="s">
        <v>235</v>
      </c>
      <c r="L1808" s="133">
        <v>31713</v>
      </c>
      <c r="M1808" s="134" t="s">
        <v>1477</v>
      </c>
    </row>
    <row r="1809" spans="8:13" ht="13.5">
      <c r="H1809" s="131">
        <v>36</v>
      </c>
      <c r="I1809" s="132" t="s">
        <v>2056</v>
      </c>
      <c r="J1809" s="133">
        <v>317</v>
      </c>
      <c r="K1809" s="132" t="s">
        <v>235</v>
      </c>
      <c r="L1809" s="133">
        <v>31715</v>
      </c>
      <c r="M1809" s="134" t="s">
        <v>2140</v>
      </c>
    </row>
    <row r="1810" spans="8:13" ht="13.5">
      <c r="H1810" s="131">
        <v>36</v>
      </c>
      <c r="I1810" s="132" t="s">
        <v>2056</v>
      </c>
      <c r="J1810" s="133">
        <v>317</v>
      </c>
      <c r="K1810" s="132" t="s">
        <v>235</v>
      </c>
      <c r="L1810" s="133">
        <v>31714</v>
      </c>
      <c r="M1810" s="134" t="s">
        <v>1478</v>
      </c>
    </row>
    <row r="1811" spans="8:13" ht="13.5">
      <c r="H1811" s="131">
        <v>36</v>
      </c>
      <c r="I1811" s="132" t="s">
        <v>2056</v>
      </c>
      <c r="J1811" s="133">
        <v>317</v>
      </c>
      <c r="K1811" s="132" t="s">
        <v>235</v>
      </c>
      <c r="L1811" s="133">
        <v>31716</v>
      </c>
      <c r="M1811" s="134" t="s">
        <v>1479</v>
      </c>
    </row>
    <row r="1812" spans="8:13" ht="13.5">
      <c r="H1812" s="131">
        <v>36</v>
      </c>
      <c r="I1812" s="132" t="s">
        <v>2056</v>
      </c>
      <c r="J1812" s="133">
        <v>317</v>
      </c>
      <c r="K1812" s="132" t="s">
        <v>235</v>
      </c>
      <c r="L1812" s="133">
        <v>31717</v>
      </c>
      <c r="M1812" s="134" t="s">
        <v>1480</v>
      </c>
    </row>
    <row r="1813" spans="8:13" ht="13.5">
      <c r="H1813" s="131">
        <v>36</v>
      </c>
      <c r="I1813" s="132" t="s">
        <v>2056</v>
      </c>
      <c r="J1813" s="133">
        <v>317</v>
      </c>
      <c r="K1813" s="132" t="s">
        <v>235</v>
      </c>
      <c r="L1813" s="133">
        <v>31718</v>
      </c>
      <c r="M1813" s="134" t="s">
        <v>235</v>
      </c>
    </row>
    <row r="1814" spans="8:13" ht="13.5">
      <c r="H1814" s="131">
        <v>36</v>
      </c>
      <c r="I1814" s="132" t="s">
        <v>2056</v>
      </c>
      <c r="J1814" s="133">
        <v>317</v>
      </c>
      <c r="K1814" s="132" t="s">
        <v>235</v>
      </c>
      <c r="L1814" s="133">
        <v>31719</v>
      </c>
      <c r="M1814" s="134" t="s">
        <v>1481</v>
      </c>
    </row>
    <row r="1815" spans="8:13" ht="13.5">
      <c r="H1815" s="131">
        <v>36</v>
      </c>
      <c r="I1815" s="132" t="s">
        <v>2056</v>
      </c>
      <c r="J1815" s="133">
        <v>317</v>
      </c>
      <c r="K1815" s="132" t="s">
        <v>235</v>
      </c>
      <c r="L1815" s="133">
        <v>31720</v>
      </c>
      <c r="M1815" s="134" t="s">
        <v>1482</v>
      </c>
    </row>
    <row r="1816" spans="8:13" ht="13.5">
      <c r="H1816" s="131">
        <v>36</v>
      </c>
      <c r="I1816" s="132" t="s">
        <v>2056</v>
      </c>
      <c r="J1816" s="133">
        <v>317</v>
      </c>
      <c r="K1816" s="132" t="s">
        <v>235</v>
      </c>
      <c r="L1816" s="133">
        <v>31721</v>
      </c>
      <c r="M1816" s="134" t="s">
        <v>1483</v>
      </c>
    </row>
    <row r="1817" spans="8:13" ht="13.5">
      <c r="H1817" s="131">
        <v>36</v>
      </c>
      <c r="I1817" s="132" t="s">
        <v>2056</v>
      </c>
      <c r="J1817" s="133">
        <v>317</v>
      </c>
      <c r="K1817" s="132" t="s">
        <v>235</v>
      </c>
      <c r="L1817" s="133">
        <v>31722</v>
      </c>
      <c r="M1817" s="134" t="s">
        <v>571</v>
      </c>
    </row>
    <row r="1818" spans="8:13" ht="13.5">
      <c r="H1818" s="131">
        <v>36</v>
      </c>
      <c r="I1818" s="132" t="s">
        <v>2056</v>
      </c>
      <c r="J1818" s="133">
        <v>317</v>
      </c>
      <c r="K1818" s="132" t="s">
        <v>235</v>
      </c>
      <c r="L1818" s="133">
        <v>31724</v>
      </c>
      <c r="M1818" s="134" t="s">
        <v>1485</v>
      </c>
    </row>
    <row r="1819" spans="8:13" ht="13.5">
      <c r="H1819" s="131">
        <v>36</v>
      </c>
      <c r="I1819" s="132" t="s">
        <v>2056</v>
      </c>
      <c r="J1819" s="133">
        <v>317</v>
      </c>
      <c r="K1819" s="132" t="s">
        <v>235</v>
      </c>
      <c r="L1819" s="133">
        <v>31725</v>
      </c>
      <c r="M1819" s="134" t="s">
        <v>1486</v>
      </c>
    </row>
    <row r="1820" spans="8:13" ht="13.5">
      <c r="H1820" s="131">
        <v>36</v>
      </c>
      <c r="I1820" s="132" t="s">
        <v>2056</v>
      </c>
      <c r="J1820" s="133">
        <v>317</v>
      </c>
      <c r="K1820" s="132" t="s">
        <v>235</v>
      </c>
      <c r="L1820" s="133">
        <v>31726</v>
      </c>
      <c r="M1820" s="134" t="s">
        <v>1487</v>
      </c>
    </row>
    <row r="1821" spans="8:13" ht="13.5">
      <c r="H1821" s="131">
        <v>36</v>
      </c>
      <c r="I1821" s="132" t="s">
        <v>2056</v>
      </c>
      <c r="J1821" s="133">
        <v>317</v>
      </c>
      <c r="K1821" s="132" t="s">
        <v>235</v>
      </c>
      <c r="L1821" s="133">
        <v>31727</v>
      </c>
      <c r="M1821" s="134" t="s">
        <v>1488</v>
      </c>
    </row>
    <row r="1822" spans="8:13" ht="13.5">
      <c r="H1822" s="131">
        <v>36</v>
      </c>
      <c r="I1822" s="132" t="s">
        <v>2056</v>
      </c>
      <c r="J1822" s="133">
        <v>317</v>
      </c>
      <c r="K1822" s="132" t="s">
        <v>235</v>
      </c>
      <c r="L1822" s="133">
        <v>31728</v>
      </c>
      <c r="M1822" s="134" t="s">
        <v>1489</v>
      </c>
    </row>
    <row r="1823" spans="8:13" ht="13.5">
      <c r="H1823" s="131">
        <v>36</v>
      </c>
      <c r="I1823" s="132" t="s">
        <v>2056</v>
      </c>
      <c r="J1823" s="133">
        <v>317</v>
      </c>
      <c r="K1823" s="132" t="s">
        <v>235</v>
      </c>
      <c r="L1823" s="133">
        <v>31729</v>
      </c>
      <c r="M1823" s="134" t="s">
        <v>1490</v>
      </c>
    </row>
    <row r="1824" spans="8:13" ht="13.5">
      <c r="H1824" s="131">
        <v>36</v>
      </c>
      <c r="I1824" s="132" t="s">
        <v>2056</v>
      </c>
      <c r="J1824" s="133">
        <v>317</v>
      </c>
      <c r="K1824" s="132" t="s">
        <v>235</v>
      </c>
      <c r="L1824" s="133">
        <v>31730</v>
      </c>
      <c r="M1824" s="134" t="s">
        <v>1491</v>
      </c>
    </row>
    <row r="1825" spans="8:13" ht="13.5">
      <c r="H1825" s="131">
        <v>36</v>
      </c>
      <c r="I1825" s="132" t="s">
        <v>2056</v>
      </c>
      <c r="J1825" s="133">
        <v>319</v>
      </c>
      <c r="K1825" s="132" t="s">
        <v>2055</v>
      </c>
      <c r="L1825" s="133">
        <v>31901</v>
      </c>
      <c r="M1825" s="134" t="s">
        <v>1679</v>
      </c>
    </row>
    <row r="1826" spans="8:13" ht="13.5">
      <c r="H1826" s="131">
        <v>36</v>
      </c>
      <c r="I1826" s="132" t="s">
        <v>2056</v>
      </c>
      <c r="J1826" s="133">
        <v>319</v>
      </c>
      <c r="K1826" s="132" t="s">
        <v>2055</v>
      </c>
      <c r="L1826" s="133">
        <v>31902</v>
      </c>
      <c r="M1826" s="134" t="s">
        <v>1680</v>
      </c>
    </row>
    <row r="1827" spans="8:13" ht="13.5">
      <c r="H1827" s="131">
        <v>36</v>
      </c>
      <c r="I1827" s="132" t="s">
        <v>2056</v>
      </c>
      <c r="J1827" s="133">
        <v>319</v>
      </c>
      <c r="K1827" s="132" t="s">
        <v>2055</v>
      </c>
      <c r="L1827" s="133">
        <v>31903</v>
      </c>
      <c r="M1827" s="134" t="s">
        <v>1681</v>
      </c>
    </row>
    <row r="1828" spans="8:13" ht="13.5">
      <c r="H1828" s="131">
        <v>36</v>
      </c>
      <c r="I1828" s="132" t="s">
        <v>2056</v>
      </c>
      <c r="J1828" s="133">
        <v>319</v>
      </c>
      <c r="K1828" s="132" t="s">
        <v>2055</v>
      </c>
      <c r="L1828" s="133">
        <v>31904</v>
      </c>
      <c r="M1828" s="134" t="s">
        <v>1682</v>
      </c>
    </row>
    <row r="1829" spans="8:13" ht="13.5">
      <c r="H1829" s="131">
        <v>36</v>
      </c>
      <c r="I1829" s="132" t="s">
        <v>2056</v>
      </c>
      <c r="J1829" s="133">
        <v>319</v>
      </c>
      <c r="K1829" s="132" t="s">
        <v>2055</v>
      </c>
      <c r="L1829" s="133">
        <v>31905</v>
      </c>
      <c r="M1829" s="134" t="s">
        <v>1683</v>
      </c>
    </row>
    <row r="1830" spans="8:13" ht="13.5">
      <c r="H1830" s="131">
        <v>36</v>
      </c>
      <c r="I1830" s="132" t="s">
        <v>2056</v>
      </c>
      <c r="J1830" s="133">
        <v>319</v>
      </c>
      <c r="K1830" s="132" t="s">
        <v>2055</v>
      </c>
      <c r="L1830" s="133">
        <v>31906</v>
      </c>
      <c r="M1830" s="134" t="s">
        <v>1684</v>
      </c>
    </row>
    <row r="1831" spans="8:13" ht="13.5">
      <c r="H1831" s="131">
        <v>36</v>
      </c>
      <c r="I1831" s="132" t="s">
        <v>2056</v>
      </c>
      <c r="J1831" s="133">
        <v>319</v>
      </c>
      <c r="K1831" s="132" t="s">
        <v>2055</v>
      </c>
      <c r="L1831" s="133">
        <v>31907</v>
      </c>
      <c r="M1831" s="134" t="s">
        <v>1685</v>
      </c>
    </row>
    <row r="1832" spans="8:13" ht="13.5">
      <c r="H1832" s="131">
        <v>36</v>
      </c>
      <c r="I1832" s="132" t="s">
        <v>2056</v>
      </c>
      <c r="J1832" s="133">
        <v>319</v>
      </c>
      <c r="K1832" s="132" t="s">
        <v>2055</v>
      </c>
      <c r="L1832" s="133">
        <v>31908</v>
      </c>
      <c r="M1832" s="134" t="s">
        <v>1686</v>
      </c>
    </row>
    <row r="1833" spans="8:13" ht="13.5">
      <c r="H1833" s="131">
        <v>36</v>
      </c>
      <c r="I1833" s="132" t="s">
        <v>2056</v>
      </c>
      <c r="J1833" s="133">
        <v>319</v>
      </c>
      <c r="K1833" s="132" t="s">
        <v>2055</v>
      </c>
      <c r="L1833" s="133">
        <v>31909</v>
      </c>
      <c r="M1833" s="134" t="s">
        <v>1687</v>
      </c>
    </row>
    <row r="1834" spans="8:13" ht="13.5">
      <c r="H1834" s="131">
        <v>36</v>
      </c>
      <c r="I1834" s="132" t="s">
        <v>2056</v>
      </c>
      <c r="J1834" s="133">
        <v>319</v>
      </c>
      <c r="K1834" s="132" t="s">
        <v>2055</v>
      </c>
      <c r="L1834" s="133">
        <v>31910</v>
      </c>
      <c r="M1834" s="134" t="s">
        <v>1243</v>
      </c>
    </row>
    <row r="1835" spans="8:13" ht="13.5">
      <c r="H1835" s="131">
        <v>36</v>
      </c>
      <c r="I1835" s="132" t="s">
        <v>2056</v>
      </c>
      <c r="J1835" s="133">
        <v>319</v>
      </c>
      <c r="K1835" s="132" t="s">
        <v>2055</v>
      </c>
      <c r="L1835" s="133">
        <v>31911</v>
      </c>
      <c r="M1835" s="134" t="s">
        <v>1688</v>
      </c>
    </row>
    <row r="1836" spans="8:13" ht="13.5">
      <c r="H1836" s="131">
        <v>36</v>
      </c>
      <c r="I1836" s="132" t="s">
        <v>2056</v>
      </c>
      <c r="J1836" s="133">
        <v>319</v>
      </c>
      <c r="K1836" s="132" t="s">
        <v>2055</v>
      </c>
      <c r="L1836" s="133">
        <v>31912</v>
      </c>
      <c r="M1836" s="134" t="s">
        <v>1689</v>
      </c>
    </row>
    <row r="1837" spans="8:13" ht="13.5">
      <c r="H1837" s="131">
        <v>36</v>
      </c>
      <c r="I1837" s="132" t="s">
        <v>2056</v>
      </c>
      <c r="J1837" s="133">
        <v>319</v>
      </c>
      <c r="K1837" s="132" t="s">
        <v>2055</v>
      </c>
      <c r="L1837" s="133">
        <v>31913</v>
      </c>
      <c r="M1837" s="134" t="s">
        <v>1690</v>
      </c>
    </row>
    <row r="1838" spans="8:13" ht="13.5">
      <c r="H1838" s="131">
        <v>36</v>
      </c>
      <c r="I1838" s="132" t="s">
        <v>2056</v>
      </c>
      <c r="J1838" s="133">
        <v>319</v>
      </c>
      <c r="K1838" s="132" t="s">
        <v>2055</v>
      </c>
      <c r="L1838" s="133">
        <v>31914</v>
      </c>
      <c r="M1838" s="134" t="s">
        <v>1691</v>
      </c>
    </row>
    <row r="1839" spans="8:13" ht="13.5">
      <c r="H1839" s="131">
        <v>36</v>
      </c>
      <c r="I1839" s="132" t="s">
        <v>2056</v>
      </c>
      <c r="J1839" s="133">
        <v>319</v>
      </c>
      <c r="K1839" s="132" t="s">
        <v>2055</v>
      </c>
      <c r="L1839" s="133">
        <v>31915</v>
      </c>
      <c r="M1839" s="134" t="s">
        <v>551</v>
      </c>
    </row>
    <row r="1840" spans="8:13" ht="13.5">
      <c r="H1840" s="131">
        <v>36</v>
      </c>
      <c r="I1840" s="132" t="s">
        <v>2056</v>
      </c>
      <c r="J1840" s="133">
        <v>319</v>
      </c>
      <c r="K1840" s="132" t="s">
        <v>2055</v>
      </c>
      <c r="L1840" s="133">
        <v>31916</v>
      </c>
      <c r="M1840" s="134" t="s">
        <v>2055</v>
      </c>
    </row>
    <row r="1841" spans="1:13" ht="13.5">
      <c r="H1841" s="131">
        <v>36</v>
      </c>
      <c r="I1841" s="132" t="s">
        <v>2056</v>
      </c>
      <c r="J1841" s="133">
        <v>319</v>
      </c>
      <c r="K1841" s="132" t="s">
        <v>2055</v>
      </c>
      <c r="L1841" s="133">
        <v>31917</v>
      </c>
      <c r="M1841" s="134" t="s">
        <v>1692</v>
      </c>
    </row>
    <row r="1842" spans="1:13" ht="13.5">
      <c r="H1842" s="131">
        <v>36</v>
      </c>
      <c r="I1842" s="132" t="s">
        <v>2056</v>
      </c>
      <c r="J1842" s="133">
        <v>319</v>
      </c>
      <c r="K1842" s="132" t="s">
        <v>2055</v>
      </c>
      <c r="L1842" s="133">
        <v>31918</v>
      </c>
      <c r="M1842" s="134" t="s">
        <v>1693</v>
      </c>
    </row>
    <row r="1843" spans="1:13" ht="13.5">
      <c r="H1843" s="131">
        <v>36</v>
      </c>
      <c r="I1843" s="132" t="s">
        <v>2056</v>
      </c>
      <c r="J1843" s="133">
        <v>319</v>
      </c>
      <c r="K1843" s="132" t="s">
        <v>2055</v>
      </c>
      <c r="L1843" s="133">
        <v>31919</v>
      </c>
      <c r="M1843" s="134" t="s">
        <v>2141</v>
      </c>
    </row>
    <row r="1844" spans="1:13" ht="13.5">
      <c r="H1844" s="131">
        <v>36</v>
      </c>
      <c r="I1844" s="132" t="s">
        <v>2056</v>
      </c>
      <c r="J1844" s="133">
        <v>319</v>
      </c>
      <c r="K1844" s="132" t="s">
        <v>2055</v>
      </c>
      <c r="L1844" s="133">
        <v>31920</v>
      </c>
      <c r="M1844" s="134" t="s">
        <v>2143</v>
      </c>
    </row>
    <row r="1845" spans="1:13" ht="13.5">
      <c r="H1845" s="131">
        <v>36</v>
      </c>
      <c r="I1845" s="132" t="s">
        <v>2056</v>
      </c>
      <c r="J1845" s="133">
        <v>319</v>
      </c>
      <c r="K1845" s="132" t="s">
        <v>2055</v>
      </c>
      <c r="L1845" s="133">
        <v>31921</v>
      </c>
      <c r="M1845" s="134" t="s">
        <v>2142</v>
      </c>
    </row>
    <row r="1846" spans="1:13" ht="13.5">
      <c r="H1846" s="131">
        <v>36</v>
      </c>
      <c r="I1846" s="132" t="s">
        <v>2056</v>
      </c>
      <c r="J1846" s="133">
        <v>319</v>
      </c>
      <c r="K1846" s="132" t="s">
        <v>2055</v>
      </c>
      <c r="L1846" s="133">
        <v>31922</v>
      </c>
      <c r="M1846" s="134" t="s">
        <v>1694</v>
      </c>
    </row>
    <row r="1847" spans="1:13" ht="13.5">
      <c r="H1847" s="131">
        <v>36</v>
      </c>
      <c r="I1847" s="132" t="s">
        <v>2056</v>
      </c>
      <c r="J1847" s="133">
        <v>319</v>
      </c>
      <c r="K1847" s="132" t="s">
        <v>2055</v>
      </c>
      <c r="L1847" s="133">
        <v>31923</v>
      </c>
      <c r="M1847" s="134" t="s">
        <v>1438</v>
      </c>
    </row>
    <row r="1848" spans="1:13" ht="13.5">
      <c r="H1848" s="131">
        <v>36</v>
      </c>
      <c r="I1848" s="132" t="s">
        <v>2056</v>
      </c>
      <c r="J1848" s="133">
        <v>319</v>
      </c>
      <c r="K1848" s="132" t="s">
        <v>2055</v>
      </c>
      <c r="L1848" s="133">
        <v>31924</v>
      </c>
      <c r="M1848" s="134" t="s">
        <v>1695</v>
      </c>
    </row>
    <row r="1849" spans="1:13" ht="13.5">
      <c r="H1849" s="139">
        <v>36</v>
      </c>
      <c r="I1849" s="140" t="s">
        <v>2056</v>
      </c>
      <c r="J1849" s="141">
        <v>319</v>
      </c>
      <c r="K1849" s="140" t="s">
        <v>2055</v>
      </c>
      <c r="L1849" s="141">
        <v>31925</v>
      </c>
      <c r="M1849" s="142" t="s">
        <v>1696</v>
      </c>
    </row>
    <row r="1851" spans="1:13" ht="13.5">
      <c r="A1851" s="124" t="s">
        <v>2193</v>
      </c>
      <c r="B1851" s="124" t="s">
        <v>2043</v>
      </c>
      <c r="C1851" s="124" t="s">
        <v>1</v>
      </c>
      <c r="D1851" s="124" t="s">
        <v>2042</v>
      </c>
      <c r="E1851" s="124" t="s">
        <v>2</v>
      </c>
    </row>
    <row r="1852" spans="1:13" ht="13.5">
      <c r="A1852" s="133" t="s">
        <v>2205</v>
      </c>
      <c r="B1852" s="133"/>
      <c r="C1852" s="132"/>
      <c r="D1852" s="133"/>
      <c r="E1852" s="132"/>
    </row>
    <row r="1853" spans="1:13" ht="13.5">
      <c r="A1853" s="133" t="s">
        <v>2206</v>
      </c>
      <c r="B1853" s="133"/>
      <c r="C1853" s="132"/>
      <c r="D1853" s="133"/>
      <c r="E1853" s="132"/>
    </row>
    <row r="1854" spans="1:13" ht="13.5">
      <c r="A1854" s="133" t="s">
        <v>2207</v>
      </c>
      <c r="B1854" s="133"/>
      <c r="C1854" s="132"/>
      <c r="D1854" s="133"/>
      <c r="E1854" s="132"/>
    </row>
    <row r="1855" spans="1:13" ht="13.5">
      <c r="A1855" s="133" t="s">
        <v>2208</v>
      </c>
      <c r="B1855" s="133"/>
      <c r="C1855" s="132"/>
      <c r="D1855" s="133"/>
      <c r="E1855" s="132"/>
    </row>
    <row r="1856" spans="1:13" ht="13.5">
      <c r="A1856" s="133" t="s">
        <v>2209</v>
      </c>
      <c r="B1856" s="133"/>
      <c r="C1856" s="132"/>
      <c r="D1856" s="133"/>
      <c r="E1856" s="132"/>
    </row>
    <row r="1857" spans="1:7" ht="13.5">
      <c r="A1857" s="133" t="s">
        <v>2210</v>
      </c>
      <c r="B1857" s="133"/>
      <c r="C1857" s="132"/>
      <c r="D1857" s="133"/>
      <c r="E1857" s="132"/>
    </row>
    <row r="1858" spans="1:7" ht="13.5">
      <c r="A1858" s="133" t="s">
        <v>2211</v>
      </c>
      <c r="B1858" s="133"/>
      <c r="C1858" s="132"/>
      <c r="D1858" s="133"/>
      <c r="E1858" s="132"/>
    </row>
    <row r="1859" spans="1:7" ht="13.5">
      <c r="A1859" s="133" t="s">
        <v>2212</v>
      </c>
      <c r="B1859" s="133"/>
      <c r="C1859" s="132"/>
      <c r="D1859" s="133"/>
      <c r="E1859" s="132"/>
    </row>
    <row r="1860" spans="1:7" ht="13.5">
      <c r="A1860" s="133" t="s">
        <v>2213</v>
      </c>
      <c r="B1860" s="133"/>
      <c r="C1860" s="132"/>
      <c r="D1860" s="133"/>
      <c r="E1860" s="132"/>
    </row>
    <row r="1862" spans="1:7" ht="13.5">
      <c r="A1862" s="124" t="s">
        <v>2193</v>
      </c>
      <c r="B1862" s="124" t="s">
        <v>2043</v>
      </c>
      <c r="C1862" s="124" t="s">
        <v>1</v>
      </c>
      <c r="D1862" s="124" t="s">
        <v>2042</v>
      </c>
      <c r="E1862" s="124" t="s">
        <v>2</v>
      </c>
      <c r="F1862" s="124" t="s">
        <v>2041</v>
      </c>
      <c r="G1862" s="124" t="s">
        <v>22</v>
      </c>
    </row>
    <row r="1863" spans="1:7" ht="13.5">
      <c r="A1863" s="133" t="s">
        <v>2145</v>
      </c>
      <c r="B1863" s="133"/>
      <c r="C1863" s="132"/>
      <c r="D1863" s="133"/>
      <c r="E1863" s="132"/>
      <c r="F1863" s="133"/>
      <c r="G1863" s="132"/>
    </row>
    <row r="1864" spans="1:7" ht="13.5">
      <c r="A1864" s="133" t="s">
        <v>2146</v>
      </c>
      <c r="B1864" s="133"/>
      <c r="C1864" s="132"/>
      <c r="D1864" s="133"/>
      <c r="E1864" s="132"/>
      <c r="F1864" s="133"/>
      <c r="G1864" s="132"/>
    </row>
    <row r="1865" spans="1:7" ht="13.5">
      <c r="A1865" s="133" t="s">
        <v>2147</v>
      </c>
      <c r="B1865" s="133"/>
      <c r="C1865" s="132"/>
      <c r="D1865" s="133"/>
      <c r="E1865" s="132"/>
      <c r="F1865" s="133"/>
      <c r="G1865" s="132"/>
    </row>
    <row r="1866" spans="1:7" ht="13.5">
      <c r="A1866" s="133" t="s">
        <v>2148</v>
      </c>
      <c r="B1866" s="133"/>
      <c r="C1866" s="132"/>
      <c r="D1866" s="133"/>
      <c r="E1866" s="132"/>
      <c r="F1866" s="133"/>
      <c r="G1866" s="132"/>
    </row>
    <row r="1867" spans="1:7" ht="13.5">
      <c r="A1867" s="133" t="s">
        <v>2149</v>
      </c>
      <c r="B1867" s="133"/>
      <c r="C1867" s="132"/>
      <c r="D1867" s="133"/>
      <c r="E1867" s="132"/>
      <c r="F1867" s="133"/>
      <c r="G1867" s="132"/>
    </row>
    <row r="1868" spans="1:7" ht="13.5">
      <c r="A1868" s="133" t="s">
        <v>2150</v>
      </c>
      <c r="B1868" s="133"/>
      <c r="C1868" s="132"/>
      <c r="D1868" s="133"/>
      <c r="E1868" s="132"/>
      <c r="F1868" s="133"/>
      <c r="G1868" s="132"/>
    </row>
    <row r="1869" spans="1:7" ht="13.5">
      <c r="A1869" s="133" t="s">
        <v>2151</v>
      </c>
      <c r="B1869" s="133"/>
      <c r="C1869" s="132"/>
      <c r="D1869" s="133"/>
      <c r="E1869" s="132"/>
      <c r="F1869" s="133"/>
      <c r="G1869" s="132"/>
    </row>
    <row r="1870" spans="1:7" ht="13.5">
      <c r="A1870" s="133" t="s">
        <v>2152</v>
      </c>
      <c r="B1870" s="133"/>
      <c r="C1870" s="132"/>
      <c r="D1870" s="133"/>
      <c r="E1870" s="132"/>
      <c r="F1870" s="133"/>
      <c r="G1870" s="132"/>
    </row>
    <row r="1871" spans="1:7" ht="13.5">
      <c r="A1871" s="133" t="s">
        <v>2153</v>
      </c>
      <c r="B1871" s="133"/>
      <c r="C1871" s="132"/>
      <c r="D1871" s="133"/>
      <c r="E1871" s="132"/>
      <c r="F1871" s="133"/>
      <c r="G1871" s="132"/>
    </row>
    <row r="1872" spans="1:7" ht="13.5">
      <c r="A1872" s="133" t="s">
        <v>2154</v>
      </c>
      <c r="B1872" s="133"/>
      <c r="C1872" s="132"/>
      <c r="D1872" s="133"/>
      <c r="E1872" s="132"/>
      <c r="F1872" s="133"/>
      <c r="G1872" s="132"/>
    </row>
    <row r="1873" spans="1:7" ht="13.5">
      <c r="A1873" s="133" t="s">
        <v>2155</v>
      </c>
      <c r="B1873" s="133"/>
      <c r="C1873" s="132"/>
      <c r="D1873" s="133"/>
      <c r="E1873" s="132"/>
      <c r="F1873" s="133"/>
      <c r="G1873" s="132"/>
    </row>
    <row r="1874" spans="1:7" ht="13.5">
      <c r="A1874" s="133" t="s">
        <v>2156</v>
      </c>
      <c r="B1874" s="133"/>
      <c r="C1874" s="132"/>
      <c r="D1874" s="133"/>
      <c r="E1874" s="132"/>
      <c r="F1874" s="133"/>
      <c r="G1874" s="132"/>
    </row>
    <row r="1875" spans="1:7" ht="13.5">
      <c r="A1875" s="133" t="s">
        <v>2157</v>
      </c>
      <c r="B1875" s="133"/>
      <c r="C1875" s="132"/>
      <c r="D1875" s="133"/>
      <c r="E1875" s="132"/>
      <c r="F1875" s="133"/>
      <c r="G1875" s="132"/>
    </row>
    <row r="1876" spans="1:7" ht="13.5">
      <c r="A1876" s="133" t="s">
        <v>2158</v>
      </c>
      <c r="B1876" s="133"/>
      <c r="C1876" s="132"/>
      <c r="D1876" s="133"/>
      <c r="E1876" s="132"/>
      <c r="F1876" s="133"/>
      <c r="G1876" s="132"/>
    </row>
    <row r="1877" spans="1:7" ht="13.5">
      <c r="A1877" s="133" t="s">
        <v>2159</v>
      </c>
      <c r="B1877" s="133"/>
      <c r="C1877" s="132"/>
      <c r="D1877" s="133"/>
      <c r="E1877" s="132"/>
      <c r="F1877" s="133"/>
      <c r="G1877" s="132"/>
    </row>
    <row r="1878" spans="1:7" ht="13.5">
      <c r="A1878" s="133" t="s">
        <v>2160</v>
      </c>
      <c r="B1878" s="133"/>
      <c r="C1878" s="132"/>
      <c r="D1878" s="133"/>
      <c r="E1878" s="132"/>
      <c r="F1878" s="133"/>
      <c r="G1878" s="132"/>
    </row>
    <row r="1879" spans="1:7" ht="13.5">
      <c r="A1879" s="133" t="s">
        <v>2161</v>
      </c>
      <c r="B1879" s="133"/>
      <c r="C1879" s="132"/>
      <c r="D1879" s="133"/>
      <c r="E1879" s="132"/>
      <c r="F1879" s="133"/>
      <c r="G1879" s="132"/>
    </row>
    <row r="1880" spans="1:7" ht="13.5">
      <c r="A1880" s="133" t="s">
        <v>2162</v>
      </c>
      <c r="B1880" s="133"/>
      <c r="C1880" s="132"/>
      <c r="D1880" s="133"/>
      <c r="E1880" s="132"/>
      <c r="F1880" s="133"/>
      <c r="G1880" s="132"/>
    </row>
    <row r="1881" spans="1:7" ht="13.5">
      <c r="A1881" s="133" t="s">
        <v>2163</v>
      </c>
      <c r="B1881" s="133"/>
      <c r="C1881" s="132"/>
      <c r="D1881" s="133"/>
      <c r="E1881" s="132"/>
      <c r="F1881" s="133"/>
      <c r="G1881" s="132"/>
    </row>
    <row r="1882" spans="1:7" ht="13.5">
      <c r="A1882" s="133" t="s">
        <v>2164</v>
      </c>
      <c r="B1882" s="133"/>
      <c r="C1882" s="132"/>
      <c r="D1882" s="133"/>
      <c r="E1882" s="132"/>
      <c r="F1882" s="133"/>
      <c r="G1882" s="132"/>
    </row>
    <row r="1883" spans="1:7" ht="13.5">
      <c r="A1883" s="133" t="s">
        <v>2165</v>
      </c>
      <c r="B1883" s="133"/>
      <c r="C1883" s="132"/>
      <c r="D1883" s="133"/>
      <c r="E1883" s="132"/>
      <c r="F1883" s="133"/>
      <c r="G1883" s="132"/>
    </row>
    <row r="1884" spans="1:7" ht="13.5">
      <c r="A1884" s="133" t="s">
        <v>2166</v>
      </c>
      <c r="B1884" s="133"/>
      <c r="C1884" s="132"/>
      <c r="D1884" s="133"/>
      <c r="E1884" s="132"/>
      <c r="F1884" s="133"/>
      <c r="G1884" s="132"/>
    </row>
    <row r="1885" spans="1:7" ht="13.5">
      <c r="A1885" s="133" t="s">
        <v>2167</v>
      </c>
      <c r="B1885" s="133"/>
      <c r="C1885" s="132"/>
      <c r="D1885" s="133"/>
      <c r="E1885" s="132"/>
      <c r="F1885" s="133"/>
      <c r="G1885" s="132"/>
    </row>
    <row r="1886" spans="1:7" ht="13.5">
      <c r="A1886" s="133" t="s">
        <v>2168</v>
      </c>
      <c r="B1886" s="133"/>
      <c r="C1886" s="132"/>
      <c r="D1886" s="133"/>
      <c r="E1886" s="132"/>
      <c r="F1886" s="133"/>
      <c r="G1886" s="132"/>
    </row>
    <row r="1887" spans="1:7" ht="13.5">
      <c r="A1887" s="133" t="s">
        <v>2169</v>
      </c>
      <c r="B1887" s="133"/>
      <c r="C1887" s="132"/>
      <c r="D1887" s="133"/>
      <c r="E1887" s="132"/>
      <c r="F1887" s="133"/>
      <c r="G1887" s="132"/>
    </row>
    <row r="1888" spans="1:7" ht="13.5">
      <c r="A1888" s="133" t="s">
        <v>2170</v>
      </c>
      <c r="B1888" s="133"/>
      <c r="C1888" s="132"/>
      <c r="D1888" s="133"/>
      <c r="E1888" s="132"/>
      <c r="F1888" s="133"/>
      <c r="G1888" s="132"/>
    </row>
    <row r="1889" spans="1:7" ht="13.5">
      <c r="A1889" s="133" t="s">
        <v>2171</v>
      </c>
      <c r="B1889" s="133"/>
      <c r="C1889" s="132"/>
      <c r="D1889" s="133"/>
      <c r="E1889" s="132"/>
      <c r="F1889" s="133"/>
      <c r="G1889" s="132"/>
    </row>
    <row r="1890" spans="1:7" ht="13.5">
      <c r="A1890" s="133" t="s">
        <v>2172</v>
      </c>
      <c r="B1890" s="133"/>
      <c r="C1890" s="132"/>
      <c r="D1890" s="133"/>
      <c r="E1890" s="132"/>
      <c r="F1890" s="133"/>
      <c r="G1890" s="132"/>
    </row>
    <row r="1891" spans="1:7" ht="13.5">
      <c r="A1891" s="133" t="s">
        <v>2173</v>
      </c>
      <c r="B1891" s="133"/>
      <c r="C1891" s="132"/>
      <c r="D1891" s="133"/>
      <c r="E1891" s="132"/>
      <c r="F1891" s="133"/>
      <c r="G1891" s="132"/>
    </row>
    <row r="1892" spans="1:7" ht="13.5">
      <c r="A1892" s="133" t="s">
        <v>2174</v>
      </c>
      <c r="B1892" s="133"/>
      <c r="C1892" s="132"/>
      <c r="D1892" s="133"/>
      <c r="E1892" s="132"/>
      <c r="F1892" s="133"/>
      <c r="G1892" s="132"/>
    </row>
    <row r="1893" spans="1:7" ht="13.5">
      <c r="A1893" s="133" t="s">
        <v>2175</v>
      </c>
      <c r="B1893" s="133"/>
      <c r="C1893" s="132"/>
      <c r="D1893" s="133"/>
      <c r="E1893" s="132"/>
      <c r="F1893" s="133"/>
      <c r="G1893" s="132"/>
    </row>
    <row r="1894" spans="1:7" ht="13.5">
      <c r="A1894" s="133" t="s">
        <v>2176</v>
      </c>
      <c r="B1894" s="133"/>
      <c r="C1894" s="132"/>
      <c r="D1894" s="133"/>
      <c r="E1894" s="132"/>
      <c r="F1894" s="133"/>
      <c r="G1894" s="132"/>
    </row>
    <row r="1895" spans="1:7" ht="13.5">
      <c r="A1895" s="133" t="s">
        <v>2177</v>
      </c>
      <c r="B1895" s="133"/>
      <c r="C1895" s="132"/>
      <c r="D1895" s="133"/>
      <c r="E1895" s="132"/>
      <c r="F1895" s="133"/>
      <c r="G1895" s="132"/>
    </row>
    <row r="1896" spans="1:7" ht="13.5">
      <c r="A1896" s="133" t="s">
        <v>2178</v>
      </c>
      <c r="B1896" s="133"/>
      <c r="C1896" s="132"/>
      <c r="D1896" s="133"/>
      <c r="E1896" s="132"/>
      <c r="F1896" s="133"/>
      <c r="G1896" s="132"/>
    </row>
    <row r="1897" spans="1:7" ht="13.5">
      <c r="A1897" s="133" t="s">
        <v>2179</v>
      </c>
      <c r="B1897" s="133"/>
      <c r="C1897" s="132"/>
      <c r="D1897" s="133"/>
      <c r="E1897" s="132"/>
      <c r="F1897" s="133"/>
      <c r="G1897" s="132"/>
    </row>
    <row r="1898" spans="1:7" ht="13.5">
      <c r="A1898" s="133" t="s">
        <v>2180</v>
      </c>
      <c r="B1898" s="133"/>
      <c r="C1898" s="132"/>
      <c r="D1898" s="133"/>
      <c r="E1898" s="132"/>
      <c r="F1898" s="133"/>
      <c r="G1898" s="132"/>
    </row>
    <row r="1899" spans="1:7" ht="13.5">
      <c r="A1899" s="133" t="s">
        <v>2181</v>
      </c>
      <c r="B1899" s="133"/>
      <c r="C1899" s="132"/>
      <c r="D1899" s="133"/>
      <c r="E1899" s="132"/>
      <c r="F1899" s="133"/>
      <c r="G1899" s="132"/>
    </row>
    <row r="1900" spans="1:7" ht="13.5">
      <c r="A1900" s="133" t="s">
        <v>2182</v>
      </c>
      <c r="B1900" s="133"/>
      <c r="C1900" s="132"/>
      <c r="D1900" s="133"/>
      <c r="E1900" s="132"/>
      <c r="F1900" s="133"/>
      <c r="G1900" s="132"/>
    </row>
    <row r="1901" spans="1:7" ht="13.5">
      <c r="A1901" s="133" t="s">
        <v>2183</v>
      </c>
      <c r="B1901" s="133"/>
      <c r="C1901" s="132"/>
      <c r="D1901" s="133"/>
      <c r="E1901" s="132"/>
      <c r="F1901" s="133"/>
      <c r="G1901" s="132"/>
    </row>
    <row r="1902" spans="1:7" ht="13.5">
      <c r="A1902" s="133" t="s">
        <v>2184</v>
      </c>
      <c r="B1902" s="133"/>
      <c r="C1902" s="132"/>
      <c r="D1902" s="133"/>
      <c r="E1902" s="132"/>
      <c r="F1902" s="133"/>
      <c r="G1902" s="132"/>
    </row>
    <row r="1903" spans="1:7" ht="13.5">
      <c r="A1903" s="133" t="s">
        <v>2185</v>
      </c>
      <c r="B1903" s="133"/>
      <c r="C1903" s="132"/>
      <c r="D1903" s="133"/>
      <c r="E1903" s="132"/>
      <c r="F1903" s="133"/>
      <c r="G1903" s="132"/>
    </row>
    <row r="1904" spans="1:7" ht="13.5">
      <c r="A1904" s="133" t="s">
        <v>2186</v>
      </c>
      <c r="B1904" s="133"/>
      <c r="C1904" s="132"/>
      <c r="D1904" s="133"/>
      <c r="E1904" s="132"/>
      <c r="F1904" s="133"/>
      <c r="G1904" s="132"/>
    </row>
    <row r="1905" spans="1:7" ht="13.5">
      <c r="A1905" s="133" t="s">
        <v>2187</v>
      </c>
      <c r="B1905" s="133"/>
      <c r="C1905" s="132"/>
      <c r="D1905" s="133"/>
      <c r="E1905" s="132"/>
      <c r="F1905" s="133"/>
      <c r="G1905" s="132"/>
    </row>
    <row r="1906" spans="1:7" ht="13.5">
      <c r="A1906" s="133" t="s">
        <v>2188</v>
      </c>
      <c r="B1906" s="133"/>
      <c r="C1906" s="132"/>
      <c r="D1906" s="133"/>
      <c r="E1906" s="132"/>
      <c r="F1906" s="133"/>
      <c r="G1906" s="132"/>
    </row>
    <row r="1907" spans="1:7" ht="13.5">
      <c r="A1907" s="133" t="s">
        <v>2189</v>
      </c>
      <c r="B1907" s="133"/>
      <c r="C1907" s="132"/>
      <c r="D1907" s="133"/>
      <c r="E1907" s="132"/>
      <c r="F1907" s="133"/>
      <c r="G1907" s="132"/>
    </row>
    <row r="1908" spans="1:7" ht="13.5">
      <c r="A1908" s="133" t="s">
        <v>2190</v>
      </c>
      <c r="B1908" s="133"/>
      <c r="C1908" s="132"/>
      <c r="D1908" s="133"/>
      <c r="E1908" s="132"/>
      <c r="F1908" s="133"/>
      <c r="G1908" s="132"/>
    </row>
    <row r="1909" spans="1:7" ht="13.5">
      <c r="A1909" s="133" t="s">
        <v>2191</v>
      </c>
      <c r="B1909" s="133"/>
      <c r="C1909" s="132"/>
      <c r="D1909" s="133"/>
      <c r="E1909" s="132"/>
      <c r="F1909" s="133"/>
      <c r="G1909" s="132"/>
    </row>
    <row r="1910" spans="1:7" ht="13.5">
      <c r="A1910" s="133" t="s">
        <v>2192</v>
      </c>
      <c r="B1910" s="133"/>
      <c r="C1910" s="132"/>
      <c r="D1910" s="133"/>
      <c r="E1910" s="132"/>
      <c r="F1910" s="133"/>
      <c r="G1910" s="132"/>
    </row>
  </sheetData>
  <sheetProtection autoFilter="0"/>
  <sortState xmlns:xlrd2="http://schemas.microsoft.com/office/spreadsheetml/2017/richdata2" ref="H2:M1849">
    <sortCondition ref="I2:I1849"/>
    <sortCondition ref="K2:K1849"/>
    <sortCondition ref="M2:M1849"/>
  </sortState>
  <mergeCells count="8">
    <mergeCell ref="AJ1:AM1"/>
    <mergeCell ref="AF1:AI1"/>
    <mergeCell ref="A1:B1"/>
    <mergeCell ref="A6:B6"/>
    <mergeCell ref="A17:B17"/>
    <mergeCell ref="T1:W1"/>
    <mergeCell ref="X1:AA1"/>
    <mergeCell ref="AB1:AE1"/>
  </mergeCells>
  <dataValidations count="1">
    <dataValidation type="list" allowBlank="1" showInputMessage="1" showErrorMessage="1" sqref="E2" xr:uid="{00000000-0002-0000-0100-000000000000}">
      <formula1>"2021-2022,2022-2023"</formula1>
    </dataValidation>
  </dataValidations>
  <pageMargins left="0.7" right="0.7" top="0.75" bottom="0.75" header="0.3" footer="0.3"/>
  <pageSetup paperSize="9" orientation="portrait" horizontalDpi="300" verticalDpi="0" r:id="rId1"/>
  <tableParts count="2">
    <tablePart r:id="rId2"/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euil35">
    <tabColor rgb="FFFFC000"/>
  </sheetPr>
  <dimension ref="A1:CG453"/>
  <sheetViews>
    <sheetView view="pageBreakPreview" zoomScale="90" zoomScaleNormal="90" zoomScaleSheetLayoutView="90" workbookViewId="0">
      <selection sqref="A1:N1"/>
    </sheetView>
  </sheetViews>
  <sheetFormatPr baseColWidth="10" defaultRowHeight="15"/>
  <cols>
    <col min="1" max="1" width="11.5703125" customWidth="1"/>
    <col min="2" max="2" width="8.85546875" customWidth="1"/>
    <col min="3" max="14" width="12.7109375" customWidth="1"/>
    <col min="16" max="16" width="8.85546875" customWidth="1"/>
    <col min="17" max="28" width="12.7109375" customWidth="1"/>
    <col min="30" max="30" width="8.85546875" customWidth="1"/>
    <col min="31" max="36" width="12.42578125" customWidth="1"/>
    <col min="37" max="37" width="14.85546875" customWidth="1"/>
    <col min="38" max="40" width="12.42578125" customWidth="1"/>
    <col min="41" max="41" width="13.85546875" customWidth="1"/>
    <col min="42" max="42" width="12.42578125" customWidth="1"/>
    <col min="43" max="53" width="15.7109375" customWidth="1"/>
    <col min="54" max="54" width="15.28515625" customWidth="1"/>
    <col min="55" max="55" width="13.28515625" customWidth="1"/>
    <col min="56" max="63" width="14.28515625" customWidth="1"/>
    <col min="64" max="64" width="15.28515625" style="67" customWidth="1"/>
    <col min="65" max="65" width="15.28515625" customWidth="1"/>
    <col min="67" max="67" width="9.42578125" customWidth="1"/>
    <col min="68" max="75" width="11.28515625" customWidth="1"/>
    <col min="76" max="76" width="14.140625" customWidth="1"/>
    <col min="77" max="78" width="11.28515625" customWidth="1"/>
    <col min="79" max="79" width="14.42578125" customWidth="1"/>
    <col min="80" max="80" width="11.28515625" customWidth="1"/>
    <col min="82" max="82" width="11.5703125" style="80"/>
    <col min="83" max="84" width="11.5703125" style="77"/>
    <col min="85" max="85" width="5.7109375" bestFit="1" customWidth="1"/>
  </cols>
  <sheetData>
    <row r="1" spans="1:85" ht="21">
      <c r="A1" s="241" t="s">
        <v>246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 t="s">
        <v>247</v>
      </c>
      <c r="P1" s="241"/>
      <c r="Q1" s="241"/>
      <c r="R1" s="241"/>
      <c r="S1" s="241"/>
      <c r="T1" s="241"/>
      <c r="U1" s="241"/>
      <c r="V1" s="241"/>
      <c r="W1" s="241"/>
      <c r="X1" s="241"/>
      <c r="Y1" s="241"/>
      <c r="Z1" s="241"/>
      <c r="AA1" s="241"/>
      <c r="AB1" s="241"/>
      <c r="AC1" s="231" t="s">
        <v>2228</v>
      </c>
      <c r="AD1" s="232"/>
      <c r="AE1" s="232"/>
      <c r="AF1" s="232"/>
      <c r="AG1" s="232"/>
      <c r="AH1" s="232"/>
      <c r="AI1" s="232"/>
      <c r="AJ1" s="232"/>
      <c r="AK1" s="232"/>
      <c r="AL1" s="232"/>
      <c r="AM1" s="232"/>
      <c r="AN1" s="232"/>
      <c r="AO1" s="232"/>
      <c r="AP1" s="233"/>
      <c r="AQ1" s="237" t="s">
        <v>248</v>
      </c>
      <c r="AR1" s="237"/>
      <c r="AS1" s="237"/>
      <c r="AT1" s="237"/>
      <c r="AU1" s="237"/>
      <c r="AV1" s="237"/>
      <c r="AW1" s="237"/>
      <c r="AX1" s="237"/>
      <c r="AY1" s="237"/>
      <c r="AZ1" s="237"/>
      <c r="BA1" s="237"/>
      <c r="BB1" s="242" t="s">
        <v>249</v>
      </c>
      <c r="BC1" s="242"/>
      <c r="BD1" s="242"/>
      <c r="BE1" s="242"/>
      <c r="BF1" s="242"/>
      <c r="BG1" s="242"/>
      <c r="BH1" s="242"/>
      <c r="BI1" s="242"/>
      <c r="BJ1" s="242"/>
      <c r="BK1" s="242"/>
      <c r="BL1" s="242"/>
      <c r="BM1" s="242"/>
      <c r="BN1" s="237" t="s">
        <v>250</v>
      </c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</row>
    <row r="2" spans="1:85">
      <c r="A2" s="230" t="s">
        <v>2229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 t="s">
        <v>2238</v>
      </c>
      <c r="P2" s="230"/>
      <c r="Q2" s="230"/>
      <c r="R2" s="230"/>
      <c r="S2" s="230"/>
      <c r="T2" s="230"/>
      <c r="U2" s="230"/>
      <c r="V2" s="230"/>
      <c r="W2" s="230"/>
      <c r="X2" s="230"/>
      <c r="Y2" s="230"/>
      <c r="Z2" s="230"/>
      <c r="AA2" s="230"/>
      <c r="AB2" s="230"/>
      <c r="AC2" s="234" t="s">
        <v>2230</v>
      </c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6"/>
      <c r="AQ2" s="240" t="s">
        <v>251</v>
      </c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06" t="s">
        <v>252</v>
      </c>
      <c r="BC2" s="206"/>
      <c r="BD2" s="206"/>
      <c r="BE2" s="206"/>
      <c r="BF2" s="206"/>
      <c r="BG2" s="206"/>
      <c r="BH2" s="206"/>
      <c r="BI2" s="206"/>
      <c r="BJ2" s="206"/>
      <c r="BK2" s="206"/>
      <c r="BL2" s="206"/>
      <c r="BM2" s="206"/>
      <c r="BN2" s="240" t="s">
        <v>253</v>
      </c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</row>
    <row r="3" spans="1:85">
      <c r="A3" s="230" t="str">
        <f>"ANNEE SCOLAIRE "&amp;annee_scolaire</f>
        <v>ANNEE SCOLAIRE 2022-2023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 t="str">
        <f>"ANNEE SCOLAIRE "&amp;annee_scolaire</f>
        <v>ANNEE SCOLAIRE 2022-2023</v>
      </c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230"/>
      <c r="AA3" s="230"/>
      <c r="AB3" s="230"/>
      <c r="AC3" s="234" t="str">
        <f>"ANNEE SCOLAIRE "&amp;annee_scolaire</f>
        <v>ANNEE SCOLAIRE 2022-2023</v>
      </c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5"/>
      <c r="AP3" s="236"/>
      <c r="AQ3" s="240" t="str">
        <f>"ANNEE SCOLAIRE "&amp;annee_scolaire</f>
        <v>ANNEE SCOLAIRE 2022-2023</v>
      </c>
      <c r="AR3" s="240"/>
      <c r="AS3" s="240"/>
      <c r="AT3" s="240"/>
      <c r="AU3" s="240"/>
      <c r="AV3" s="240"/>
      <c r="AW3" s="240"/>
      <c r="AX3" s="240"/>
      <c r="AY3" s="240"/>
      <c r="AZ3" s="240"/>
      <c r="BA3" s="240"/>
      <c r="BB3" s="206" t="str">
        <f>"ANNEE SCOLAIRE "&amp;annee_scolaire</f>
        <v>ANNEE SCOLAIRE 2022-2023</v>
      </c>
      <c r="BC3" s="206"/>
      <c r="BD3" s="206"/>
      <c r="BE3" s="206"/>
      <c r="BF3" s="206"/>
      <c r="BG3" s="206"/>
      <c r="BH3" s="206"/>
      <c r="BI3" s="206"/>
      <c r="BJ3" s="206"/>
      <c r="BK3" s="206"/>
      <c r="BL3" s="206"/>
      <c r="BM3" s="206"/>
      <c r="BN3" s="230" t="str">
        <f>"ANNEE SCOLAIRE "&amp;annee_scolaire</f>
        <v>ANNEE SCOLAIRE 2022-2023</v>
      </c>
      <c r="BO3" s="230"/>
      <c r="BP3" s="230"/>
      <c r="BQ3" s="230"/>
      <c r="BR3" s="230"/>
      <c r="BS3" s="230"/>
      <c r="BT3" s="230"/>
      <c r="BU3" s="230"/>
      <c r="BV3" s="230"/>
      <c r="BW3" s="230"/>
      <c r="BX3" s="230"/>
      <c r="BY3" s="230"/>
      <c r="BZ3" s="230"/>
      <c r="CA3" s="230"/>
      <c r="CB3" s="230"/>
    </row>
    <row r="4" spans="1:85" ht="14.45" customHeight="1">
      <c r="A4" s="229" t="s">
        <v>1</v>
      </c>
      <c r="B4" s="238" t="s">
        <v>270</v>
      </c>
      <c r="C4" s="230" t="s">
        <v>2067</v>
      </c>
      <c r="D4" s="230"/>
      <c r="E4" s="230" t="s">
        <v>2068</v>
      </c>
      <c r="F4" s="230"/>
      <c r="G4" s="230" t="s">
        <v>2069</v>
      </c>
      <c r="H4" s="230"/>
      <c r="I4" s="230" t="s">
        <v>2070</v>
      </c>
      <c r="J4" s="230"/>
      <c r="K4" s="230" t="s">
        <v>2071</v>
      </c>
      <c r="L4" s="230"/>
      <c r="M4" s="229" t="s">
        <v>2072</v>
      </c>
      <c r="N4" s="229"/>
      <c r="O4" s="229" t="s">
        <v>1</v>
      </c>
      <c r="P4" s="238" t="s">
        <v>270</v>
      </c>
      <c r="Q4" s="230" t="s">
        <v>2067</v>
      </c>
      <c r="R4" s="230"/>
      <c r="S4" s="230" t="s">
        <v>2068</v>
      </c>
      <c r="T4" s="230"/>
      <c r="U4" s="230" t="s">
        <v>2069</v>
      </c>
      <c r="V4" s="230"/>
      <c r="W4" s="230" t="s">
        <v>2070</v>
      </c>
      <c r="X4" s="230"/>
      <c r="Y4" s="230" t="s">
        <v>2071</v>
      </c>
      <c r="Z4" s="230"/>
      <c r="AA4" s="229" t="s">
        <v>2072</v>
      </c>
      <c r="AB4" s="229"/>
      <c r="AC4" s="229" t="s">
        <v>1</v>
      </c>
      <c r="AD4" s="238" t="s">
        <v>84</v>
      </c>
      <c r="AE4" s="239" t="s">
        <v>254</v>
      </c>
      <c r="AF4" s="239"/>
      <c r="AG4" s="239"/>
      <c r="AH4" s="239"/>
      <c r="AI4" s="239"/>
      <c r="AJ4" s="239"/>
      <c r="AK4" s="240" t="s">
        <v>134</v>
      </c>
      <c r="AL4" s="240"/>
      <c r="AM4" s="240"/>
      <c r="AN4" s="240"/>
      <c r="AO4" s="239" t="s">
        <v>255</v>
      </c>
      <c r="AP4" s="239" t="s">
        <v>2276</v>
      </c>
      <c r="AQ4" s="229" t="s">
        <v>1</v>
      </c>
      <c r="AR4" s="238" t="s">
        <v>270</v>
      </c>
      <c r="AS4" s="240" t="s">
        <v>256</v>
      </c>
      <c r="AT4" s="240"/>
      <c r="AU4" s="240"/>
      <c r="AV4" s="240"/>
      <c r="AW4" s="240"/>
      <c r="AX4" s="240"/>
      <c r="AY4" s="240"/>
      <c r="AZ4" s="240"/>
      <c r="BA4" s="240"/>
      <c r="BB4" s="238" t="s">
        <v>1</v>
      </c>
      <c r="BC4" s="238" t="s">
        <v>270</v>
      </c>
      <c r="BD4" s="206" t="s">
        <v>135</v>
      </c>
      <c r="BE4" s="206"/>
      <c r="BF4" s="206"/>
      <c r="BG4" s="206"/>
      <c r="BH4" s="206"/>
      <c r="BI4" s="206"/>
      <c r="BJ4" s="206"/>
      <c r="BK4" s="206"/>
      <c r="BL4" s="202" t="s">
        <v>136</v>
      </c>
      <c r="BM4" s="202"/>
      <c r="BN4" s="229" t="s">
        <v>1</v>
      </c>
      <c r="BO4" s="238" t="s">
        <v>270</v>
      </c>
      <c r="BP4" s="240" t="s">
        <v>257</v>
      </c>
      <c r="BQ4" s="240"/>
      <c r="BR4" s="240"/>
      <c r="BS4" s="240"/>
      <c r="BT4" s="240"/>
      <c r="BU4" s="240"/>
      <c r="BV4" s="240"/>
      <c r="BW4" s="240"/>
      <c r="BX4" s="240"/>
      <c r="BY4" s="240"/>
      <c r="BZ4" s="240"/>
      <c r="CA4" s="240"/>
      <c r="CB4" s="240"/>
    </row>
    <row r="5" spans="1:85" ht="14.45" customHeight="1">
      <c r="A5" s="229"/>
      <c r="B5" s="238"/>
      <c r="C5" s="229" t="s">
        <v>139</v>
      </c>
      <c r="D5" s="229" t="s">
        <v>48</v>
      </c>
      <c r="E5" s="229" t="s">
        <v>139</v>
      </c>
      <c r="F5" s="229" t="s">
        <v>48</v>
      </c>
      <c r="G5" s="229" t="s">
        <v>139</v>
      </c>
      <c r="H5" s="229" t="s">
        <v>48</v>
      </c>
      <c r="I5" s="229" t="s">
        <v>139</v>
      </c>
      <c r="J5" s="229" t="s">
        <v>48</v>
      </c>
      <c r="K5" s="229" t="s">
        <v>139</v>
      </c>
      <c r="L5" s="229" t="s">
        <v>48</v>
      </c>
      <c r="M5" s="229" t="s">
        <v>139</v>
      </c>
      <c r="N5" s="229" t="s">
        <v>48</v>
      </c>
      <c r="O5" s="229"/>
      <c r="P5" s="238"/>
      <c r="Q5" s="229" t="s">
        <v>139</v>
      </c>
      <c r="R5" s="229" t="s">
        <v>48</v>
      </c>
      <c r="S5" s="229" t="s">
        <v>139</v>
      </c>
      <c r="T5" s="229" t="s">
        <v>48</v>
      </c>
      <c r="U5" s="229" t="s">
        <v>139</v>
      </c>
      <c r="V5" s="229" t="s">
        <v>48</v>
      </c>
      <c r="W5" s="229" t="s">
        <v>139</v>
      </c>
      <c r="X5" s="229" t="s">
        <v>48</v>
      </c>
      <c r="Y5" s="229" t="s">
        <v>139</v>
      </c>
      <c r="Z5" s="229" t="s">
        <v>48</v>
      </c>
      <c r="AA5" s="229" t="s">
        <v>139</v>
      </c>
      <c r="AB5" s="229" t="s">
        <v>48</v>
      </c>
      <c r="AC5" s="229"/>
      <c r="AD5" s="238"/>
      <c r="AE5" s="229" t="s">
        <v>2067</v>
      </c>
      <c r="AF5" s="229" t="s">
        <v>2068</v>
      </c>
      <c r="AG5" s="229" t="s">
        <v>2069</v>
      </c>
      <c r="AH5" s="229" t="s">
        <v>2070</v>
      </c>
      <c r="AI5" s="229" t="s">
        <v>2071</v>
      </c>
      <c r="AJ5" s="229" t="s">
        <v>47</v>
      </c>
      <c r="AK5" s="229" t="s">
        <v>258</v>
      </c>
      <c r="AL5" s="229" t="s">
        <v>237</v>
      </c>
      <c r="AM5" s="229" t="s">
        <v>141</v>
      </c>
      <c r="AN5" s="229" t="s">
        <v>142</v>
      </c>
      <c r="AO5" s="239"/>
      <c r="AP5" s="239"/>
      <c r="AQ5" s="229"/>
      <c r="AR5" s="238"/>
      <c r="AS5" s="229" t="s">
        <v>335</v>
      </c>
      <c r="AT5" s="229" t="s">
        <v>278</v>
      </c>
      <c r="AU5" s="229" t="s">
        <v>336</v>
      </c>
      <c r="AV5" s="229" t="s">
        <v>337</v>
      </c>
      <c r="AW5" s="229" t="s">
        <v>338</v>
      </c>
      <c r="AX5" s="229" t="s">
        <v>144</v>
      </c>
      <c r="AY5" s="229" t="s">
        <v>145</v>
      </c>
      <c r="AZ5" s="229" t="s">
        <v>57</v>
      </c>
      <c r="BA5" s="229" t="s">
        <v>58</v>
      </c>
      <c r="BB5" s="238"/>
      <c r="BC5" s="238"/>
      <c r="BD5" s="229" t="s">
        <v>273</v>
      </c>
      <c r="BE5" s="229" t="s">
        <v>276</v>
      </c>
      <c r="BF5" s="229" t="s">
        <v>274</v>
      </c>
      <c r="BG5" s="229" t="s">
        <v>275</v>
      </c>
      <c r="BH5" s="229" t="s">
        <v>277</v>
      </c>
      <c r="BI5" s="229" t="s">
        <v>55</v>
      </c>
      <c r="BJ5" s="229" t="s">
        <v>143</v>
      </c>
      <c r="BK5" s="229" t="s">
        <v>238</v>
      </c>
      <c r="BL5" s="202"/>
      <c r="BM5" s="202"/>
      <c r="BN5" s="229"/>
      <c r="BO5" s="238"/>
      <c r="BP5" s="227" t="s">
        <v>271</v>
      </c>
      <c r="BQ5" s="227" t="s">
        <v>2082</v>
      </c>
      <c r="BR5" s="227" t="s">
        <v>282</v>
      </c>
      <c r="BS5" s="227" t="s">
        <v>279</v>
      </c>
      <c r="BT5" s="227" t="s">
        <v>280</v>
      </c>
      <c r="BU5" s="227" t="s">
        <v>2083</v>
      </c>
      <c r="BV5" s="227" t="s">
        <v>2084</v>
      </c>
      <c r="BW5" s="227" t="s">
        <v>281</v>
      </c>
      <c r="BX5" s="227" t="s">
        <v>272</v>
      </c>
      <c r="BY5" s="227" t="s">
        <v>259</v>
      </c>
      <c r="BZ5" s="227" t="s">
        <v>56</v>
      </c>
      <c r="CA5" s="227" t="s">
        <v>283</v>
      </c>
      <c r="CB5" s="227" t="s">
        <v>0</v>
      </c>
    </row>
    <row r="6" spans="1:85">
      <c r="A6" s="229"/>
      <c r="B6" s="238"/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38"/>
      <c r="Q6" s="229"/>
      <c r="R6" s="229"/>
      <c r="S6" s="229"/>
      <c r="T6" s="229"/>
      <c r="U6" s="229"/>
      <c r="V6" s="229"/>
      <c r="W6" s="229"/>
      <c r="X6" s="229"/>
      <c r="Y6" s="229"/>
      <c r="Z6" s="229"/>
      <c r="AA6" s="229"/>
      <c r="AB6" s="229"/>
      <c r="AC6" s="229"/>
      <c r="AD6" s="238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39"/>
      <c r="AP6" s="239"/>
      <c r="AQ6" s="229"/>
      <c r="AR6" s="238"/>
      <c r="AS6" s="229"/>
      <c r="AT6" s="229"/>
      <c r="AU6" s="229"/>
      <c r="AV6" s="229"/>
      <c r="AW6" s="229"/>
      <c r="AX6" s="229"/>
      <c r="AY6" s="229"/>
      <c r="AZ6" s="229"/>
      <c r="BA6" s="229"/>
      <c r="BB6" s="238"/>
      <c r="BC6" s="238"/>
      <c r="BD6" s="229"/>
      <c r="BE6" s="229"/>
      <c r="BF6" s="229"/>
      <c r="BG6" s="229"/>
      <c r="BH6" s="229"/>
      <c r="BI6" s="229"/>
      <c r="BJ6" s="229"/>
      <c r="BK6" s="229"/>
      <c r="BL6" s="147" t="s">
        <v>55</v>
      </c>
      <c r="BM6" s="147" t="s">
        <v>143</v>
      </c>
      <c r="BN6" s="229"/>
      <c r="BO6" s="238"/>
      <c r="BP6" s="228"/>
      <c r="BQ6" s="228"/>
      <c r="BR6" s="228"/>
      <c r="BS6" s="228"/>
      <c r="BT6" s="228"/>
      <c r="BU6" s="228"/>
      <c r="BV6" s="228"/>
      <c r="BW6" s="228"/>
      <c r="BX6" s="228"/>
      <c r="BY6" s="228"/>
      <c r="BZ6" s="228"/>
      <c r="CA6" s="228"/>
      <c r="CB6" s="228"/>
      <c r="CF6" s="78" t="s">
        <v>390</v>
      </c>
      <c r="CG6" s="78"/>
    </row>
    <row r="7" spans="1:85" ht="14.45" customHeight="1">
      <c r="A7" s="226" t="s">
        <v>95</v>
      </c>
      <c r="B7" s="148" t="s">
        <v>90</v>
      </c>
      <c r="C7" s="71">
        <v>50853</v>
      </c>
      <c r="D7" s="71">
        <v>24221</v>
      </c>
      <c r="E7" s="71">
        <v>39082</v>
      </c>
      <c r="F7" s="71">
        <v>19010</v>
      </c>
      <c r="G7" s="71">
        <v>33522</v>
      </c>
      <c r="H7" s="71">
        <v>16731</v>
      </c>
      <c r="I7" s="71">
        <v>24445</v>
      </c>
      <c r="J7" s="71">
        <v>12500</v>
      </c>
      <c r="K7" s="71">
        <v>17270</v>
      </c>
      <c r="L7" s="71">
        <v>9126</v>
      </c>
      <c r="M7" s="146">
        <v>165172</v>
      </c>
      <c r="N7" s="146">
        <v>81588</v>
      </c>
      <c r="O7" s="226" t="s">
        <v>95</v>
      </c>
      <c r="P7" s="148" t="s">
        <v>90</v>
      </c>
      <c r="Q7" s="71">
        <v>15575</v>
      </c>
      <c r="R7" s="71">
        <v>6883</v>
      </c>
      <c r="S7" s="71">
        <v>10170</v>
      </c>
      <c r="T7" s="71">
        <v>4593</v>
      </c>
      <c r="U7" s="71">
        <v>8897</v>
      </c>
      <c r="V7" s="71">
        <v>4030</v>
      </c>
      <c r="W7" s="71">
        <v>5708</v>
      </c>
      <c r="X7" s="71">
        <v>2723</v>
      </c>
      <c r="Y7" s="71">
        <v>2738</v>
      </c>
      <c r="Z7" s="71">
        <v>1405</v>
      </c>
      <c r="AA7" s="146">
        <v>43088</v>
      </c>
      <c r="AB7" s="146">
        <v>19634</v>
      </c>
      <c r="AC7" s="226" t="s">
        <v>95</v>
      </c>
      <c r="AD7" s="148" t="s">
        <v>90</v>
      </c>
      <c r="AE7" s="31">
        <v>1377</v>
      </c>
      <c r="AF7" s="31">
        <v>1322</v>
      </c>
      <c r="AG7" s="31">
        <v>1304</v>
      </c>
      <c r="AH7" s="31">
        <v>1222</v>
      </c>
      <c r="AI7" s="31">
        <v>1137</v>
      </c>
      <c r="AJ7" s="146">
        <v>6362</v>
      </c>
      <c r="AK7" s="125">
        <v>4538</v>
      </c>
      <c r="AL7" s="71">
        <v>2113</v>
      </c>
      <c r="AM7" s="71">
        <v>71</v>
      </c>
      <c r="AN7" s="71">
        <v>370</v>
      </c>
      <c r="AO7" s="71">
        <v>1195</v>
      </c>
      <c r="AP7" s="71">
        <v>557</v>
      </c>
      <c r="AQ7" s="226" t="s">
        <v>95</v>
      </c>
      <c r="AR7" s="148" t="s">
        <v>90</v>
      </c>
      <c r="AS7" s="71">
        <v>899</v>
      </c>
      <c r="AT7" s="71">
        <v>32911</v>
      </c>
      <c r="AU7" s="71">
        <v>12322</v>
      </c>
      <c r="AV7" s="71">
        <v>5900</v>
      </c>
      <c r="AW7" s="71">
        <v>1060</v>
      </c>
      <c r="AX7" s="71">
        <v>2685</v>
      </c>
      <c r="AY7" s="71">
        <v>5954</v>
      </c>
      <c r="AZ7" s="71">
        <v>4500</v>
      </c>
      <c r="BA7" s="71">
        <v>4252</v>
      </c>
      <c r="BB7" s="226" t="s">
        <v>95</v>
      </c>
      <c r="BC7" s="148" t="s">
        <v>90</v>
      </c>
      <c r="BD7" s="71">
        <v>284</v>
      </c>
      <c r="BE7" s="71">
        <v>1501</v>
      </c>
      <c r="BF7" s="71">
        <v>1284</v>
      </c>
      <c r="BG7" s="71">
        <v>1692</v>
      </c>
      <c r="BH7" s="71">
        <v>135</v>
      </c>
      <c r="BI7" s="16">
        <v>4896</v>
      </c>
      <c r="BJ7" s="71">
        <v>2887</v>
      </c>
      <c r="BK7" s="71">
        <v>1726</v>
      </c>
      <c r="BL7" s="152">
        <v>108</v>
      </c>
      <c r="BM7" s="32">
        <v>62</v>
      </c>
      <c r="BN7" s="226" t="s">
        <v>95</v>
      </c>
      <c r="BO7" s="148" t="s">
        <v>90</v>
      </c>
      <c r="BP7" s="71">
        <v>126035</v>
      </c>
      <c r="BQ7" s="71">
        <v>32978</v>
      </c>
      <c r="BR7" s="71">
        <v>43378</v>
      </c>
      <c r="BS7" s="71">
        <v>54568</v>
      </c>
      <c r="BT7" s="71">
        <v>2605</v>
      </c>
      <c r="BU7" s="71">
        <v>44565</v>
      </c>
      <c r="BV7" s="71">
        <v>158132</v>
      </c>
      <c r="BW7" s="71">
        <v>41018</v>
      </c>
      <c r="BX7" s="71">
        <v>2319</v>
      </c>
      <c r="BY7" s="71">
        <v>7412</v>
      </c>
      <c r="BZ7" s="71">
        <v>10805</v>
      </c>
      <c r="CA7" s="71">
        <v>864</v>
      </c>
      <c r="CB7" s="71">
        <v>8064</v>
      </c>
      <c r="CD7" s="80" t="s">
        <v>95</v>
      </c>
      <c r="CE7" s="80" t="s">
        <v>2339</v>
      </c>
      <c r="CF7" s="78">
        <v>132587</v>
      </c>
      <c r="CG7" s="91"/>
    </row>
    <row r="8" spans="1:85">
      <c r="A8" s="226"/>
      <c r="B8" s="148" t="s">
        <v>91</v>
      </c>
      <c r="C8" s="71">
        <v>4619</v>
      </c>
      <c r="D8" s="71">
        <v>2152</v>
      </c>
      <c r="E8" s="71">
        <v>3864</v>
      </c>
      <c r="F8" s="71">
        <v>1850</v>
      </c>
      <c r="G8" s="71">
        <v>3665</v>
      </c>
      <c r="H8" s="71">
        <v>1807</v>
      </c>
      <c r="I8" s="71">
        <v>3054</v>
      </c>
      <c r="J8" s="71">
        <v>1512</v>
      </c>
      <c r="K8" s="71">
        <v>2369</v>
      </c>
      <c r="L8" s="71">
        <v>1260</v>
      </c>
      <c r="M8" s="146">
        <v>17571</v>
      </c>
      <c r="N8" s="146">
        <v>8581</v>
      </c>
      <c r="O8" s="226"/>
      <c r="P8" s="148" t="s">
        <v>91</v>
      </c>
      <c r="Q8" s="71">
        <v>1295</v>
      </c>
      <c r="R8" s="71">
        <v>527</v>
      </c>
      <c r="S8" s="71">
        <v>856</v>
      </c>
      <c r="T8" s="71">
        <v>350</v>
      </c>
      <c r="U8" s="71">
        <v>1009</v>
      </c>
      <c r="V8" s="71">
        <v>436</v>
      </c>
      <c r="W8" s="71">
        <v>669</v>
      </c>
      <c r="X8" s="71">
        <v>306</v>
      </c>
      <c r="Y8" s="71">
        <v>375</v>
      </c>
      <c r="Z8" s="71">
        <v>188</v>
      </c>
      <c r="AA8" s="146">
        <v>4204</v>
      </c>
      <c r="AB8" s="146">
        <v>1807</v>
      </c>
      <c r="AC8" s="226"/>
      <c r="AD8" s="148" t="s">
        <v>91</v>
      </c>
      <c r="AE8" s="31">
        <v>120</v>
      </c>
      <c r="AF8" s="31">
        <v>108</v>
      </c>
      <c r="AG8" s="31">
        <v>117</v>
      </c>
      <c r="AH8" s="31">
        <v>103</v>
      </c>
      <c r="AI8" s="31">
        <v>89</v>
      </c>
      <c r="AJ8" s="146">
        <v>537</v>
      </c>
      <c r="AK8" s="125">
        <v>371</v>
      </c>
      <c r="AL8" s="71">
        <v>216</v>
      </c>
      <c r="AM8" s="71">
        <v>101</v>
      </c>
      <c r="AN8" s="71">
        <v>15</v>
      </c>
      <c r="AO8" s="71">
        <v>80</v>
      </c>
      <c r="AP8" s="71">
        <v>47</v>
      </c>
      <c r="AQ8" s="226"/>
      <c r="AR8" s="148" t="s">
        <v>91</v>
      </c>
      <c r="AS8" s="71">
        <v>161</v>
      </c>
      <c r="AT8" s="71">
        <v>4255</v>
      </c>
      <c r="AU8" s="71">
        <v>598</v>
      </c>
      <c r="AV8" s="71">
        <v>306</v>
      </c>
      <c r="AW8" s="71">
        <v>37</v>
      </c>
      <c r="AX8" s="71">
        <v>214</v>
      </c>
      <c r="AY8" s="71">
        <v>427</v>
      </c>
      <c r="AZ8" s="71">
        <v>345</v>
      </c>
      <c r="BA8" s="71">
        <v>340</v>
      </c>
      <c r="BB8" s="226"/>
      <c r="BC8" s="148" t="s">
        <v>91</v>
      </c>
      <c r="BD8" s="71">
        <v>79</v>
      </c>
      <c r="BE8" s="71">
        <v>196</v>
      </c>
      <c r="BF8" s="71">
        <v>57</v>
      </c>
      <c r="BG8" s="71">
        <v>97</v>
      </c>
      <c r="BH8" s="71">
        <v>0</v>
      </c>
      <c r="BI8" s="16">
        <v>429</v>
      </c>
      <c r="BJ8" s="71">
        <v>331</v>
      </c>
      <c r="BK8" s="71">
        <v>252</v>
      </c>
      <c r="BL8" s="152">
        <v>83</v>
      </c>
      <c r="BM8" s="32">
        <v>57</v>
      </c>
      <c r="BN8" s="226"/>
      <c r="BO8" s="148" t="s">
        <v>91</v>
      </c>
      <c r="BP8" s="71">
        <v>18795</v>
      </c>
      <c r="BQ8" s="71">
        <v>3118</v>
      </c>
      <c r="BR8" s="71">
        <v>8429</v>
      </c>
      <c r="BS8" s="71">
        <v>8055</v>
      </c>
      <c r="BT8" s="71">
        <v>57</v>
      </c>
      <c r="BU8" s="71">
        <v>6066</v>
      </c>
      <c r="BV8" s="71">
        <v>18954</v>
      </c>
      <c r="BW8" s="71">
        <v>5438</v>
      </c>
      <c r="BX8" s="71">
        <v>139</v>
      </c>
      <c r="BY8" s="71">
        <v>569</v>
      </c>
      <c r="BZ8" s="71">
        <v>1019</v>
      </c>
      <c r="CA8" s="71">
        <v>886</v>
      </c>
      <c r="CB8" s="71">
        <v>5006</v>
      </c>
      <c r="CD8" s="80" t="s">
        <v>95</v>
      </c>
      <c r="CE8" s="80" t="s">
        <v>2340</v>
      </c>
      <c r="CF8" s="78">
        <v>11874</v>
      </c>
      <c r="CG8" s="91"/>
    </row>
    <row r="9" spans="1:85">
      <c r="A9" s="226"/>
      <c r="B9" s="25" t="s">
        <v>73</v>
      </c>
      <c r="C9" s="26">
        <v>55472</v>
      </c>
      <c r="D9" s="26">
        <v>26373</v>
      </c>
      <c r="E9" s="26">
        <v>42946</v>
      </c>
      <c r="F9" s="26">
        <v>20860</v>
      </c>
      <c r="G9" s="26">
        <v>37187</v>
      </c>
      <c r="H9" s="26">
        <v>18538</v>
      </c>
      <c r="I9" s="26">
        <v>27499</v>
      </c>
      <c r="J9" s="26">
        <v>14012</v>
      </c>
      <c r="K9" s="26">
        <v>19639</v>
      </c>
      <c r="L9" s="26">
        <v>10386</v>
      </c>
      <c r="M9" s="41">
        <v>182743</v>
      </c>
      <c r="N9" s="41">
        <v>90169</v>
      </c>
      <c r="O9" s="226"/>
      <c r="P9" s="42" t="s">
        <v>73</v>
      </c>
      <c r="Q9" s="26">
        <v>16870</v>
      </c>
      <c r="R9" s="26">
        <v>7410</v>
      </c>
      <c r="S9" s="26">
        <v>11026</v>
      </c>
      <c r="T9" s="26">
        <v>4943</v>
      </c>
      <c r="U9" s="26">
        <v>9906</v>
      </c>
      <c r="V9" s="26">
        <v>4466</v>
      </c>
      <c r="W9" s="26">
        <v>6377</v>
      </c>
      <c r="X9" s="26">
        <v>3029</v>
      </c>
      <c r="Y9" s="26">
        <v>3113</v>
      </c>
      <c r="Z9" s="26">
        <v>1593</v>
      </c>
      <c r="AA9" s="41">
        <v>47292</v>
      </c>
      <c r="AB9" s="41">
        <v>21441</v>
      </c>
      <c r="AC9" s="226"/>
      <c r="AD9" s="42" t="s">
        <v>73</v>
      </c>
      <c r="AE9" s="41">
        <v>1497</v>
      </c>
      <c r="AF9" s="41">
        <v>1430</v>
      </c>
      <c r="AG9" s="41">
        <v>1421</v>
      </c>
      <c r="AH9" s="41">
        <v>1325</v>
      </c>
      <c r="AI9" s="41">
        <v>1226</v>
      </c>
      <c r="AJ9" s="41">
        <v>6899</v>
      </c>
      <c r="AK9" s="26">
        <v>4909</v>
      </c>
      <c r="AL9" s="26">
        <v>2329</v>
      </c>
      <c r="AM9" s="26">
        <v>172</v>
      </c>
      <c r="AN9" s="26">
        <v>385</v>
      </c>
      <c r="AO9" s="26">
        <v>1275</v>
      </c>
      <c r="AP9" s="26">
        <v>604</v>
      </c>
      <c r="AQ9" s="226"/>
      <c r="AR9" s="42" t="s">
        <v>73</v>
      </c>
      <c r="AS9" s="26">
        <v>1060</v>
      </c>
      <c r="AT9" s="26">
        <v>37166</v>
      </c>
      <c r="AU9" s="26">
        <v>12920</v>
      </c>
      <c r="AV9" s="26">
        <v>6206</v>
      </c>
      <c r="AW9" s="26">
        <v>1097</v>
      </c>
      <c r="AX9" s="26">
        <v>2899</v>
      </c>
      <c r="AY9" s="26">
        <v>6381</v>
      </c>
      <c r="AZ9" s="26">
        <v>4845</v>
      </c>
      <c r="BA9" s="26">
        <v>4592</v>
      </c>
      <c r="BB9" s="226"/>
      <c r="BC9" s="42" t="s">
        <v>73</v>
      </c>
      <c r="BD9" s="26">
        <v>363</v>
      </c>
      <c r="BE9" s="26">
        <v>1697</v>
      </c>
      <c r="BF9" s="26">
        <v>1341</v>
      </c>
      <c r="BG9" s="26">
        <v>1789</v>
      </c>
      <c r="BH9" s="26">
        <v>135</v>
      </c>
      <c r="BI9" s="26">
        <v>5325</v>
      </c>
      <c r="BJ9" s="26">
        <v>3218</v>
      </c>
      <c r="BK9" s="26">
        <v>1978</v>
      </c>
      <c r="BL9" s="41">
        <v>191</v>
      </c>
      <c r="BM9" s="41">
        <v>119</v>
      </c>
      <c r="BN9" s="226"/>
      <c r="BO9" s="42" t="s">
        <v>73</v>
      </c>
      <c r="BP9" s="41">
        <v>144830</v>
      </c>
      <c r="BQ9" s="41">
        <v>36096</v>
      </c>
      <c r="BR9" s="41">
        <v>51807</v>
      </c>
      <c r="BS9" s="41">
        <v>62623</v>
      </c>
      <c r="BT9" s="41">
        <v>2662</v>
      </c>
      <c r="BU9" s="41">
        <v>50631</v>
      </c>
      <c r="BV9" s="41">
        <v>177086</v>
      </c>
      <c r="BW9" s="41">
        <v>46456</v>
      </c>
      <c r="BX9" s="41">
        <v>2458</v>
      </c>
      <c r="BY9" s="41">
        <v>7981</v>
      </c>
      <c r="BZ9" s="41">
        <v>11824</v>
      </c>
      <c r="CA9" s="41">
        <v>1750</v>
      </c>
      <c r="CB9" s="41">
        <v>13070</v>
      </c>
      <c r="CD9" s="80" t="s">
        <v>95</v>
      </c>
      <c r="CE9" s="80" t="s">
        <v>2341</v>
      </c>
      <c r="CF9" s="78">
        <v>144461</v>
      </c>
      <c r="CG9" s="91"/>
    </row>
    <row r="10" spans="1:85" ht="14.45" customHeight="1">
      <c r="A10" s="226" t="s">
        <v>96</v>
      </c>
      <c r="B10" s="148" t="s">
        <v>90</v>
      </c>
      <c r="C10" s="71">
        <v>38176</v>
      </c>
      <c r="D10" s="71">
        <v>18429</v>
      </c>
      <c r="E10" s="71">
        <v>29644</v>
      </c>
      <c r="F10" s="71">
        <v>14354</v>
      </c>
      <c r="G10" s="71">
        <v>25991</v>
      </c>
      <c r="H10" s="71">
        <v>12753</v>
      </c>
      <c r="I10" s="71">
        <v>18575</v>
      </c>
      <c r="J10" s="71">
        <v>9279</v>
      </c>
      <c r="K10" s="71">
        <v>13786</v>
      </c>
      <c r="L10" s="71">
        <v>7088</v>
      </c>
      <c r="M10" s="146">
        <v>126172</v>
      </c>
      <c r="N10" s="146">
        <v>61903</v>
      </c>
      <c r="O10" s="226" t="s">
        <v>96</v>
      </c>
      <c r="P10" s="148" t="s">
        <v>90</v>
      </c>
      <c r="Q10" s="71">
        <v>12886</v>
      </c>
      <c r="R10" s="71">
        <v>5857</v>
      </c>
      <c r="S10" s="71">
        <v>8995</v>
      </c>
      <c r="T10" s="71">
        <v>4009</v>
      </c>
      <c r="U10" s="71">
        <v>7642</v>
      </c>
      <c r="V10" s="71">
        <v>3444</v>
      </c>
      <c r="W10" s="71">
        <v>4663</v>
      </c>
      <c r="X10" s="71">
        <v>2250</v>
      </c>
      <c r="Y10" s="71">
        <v>3309</v>
      </c>
      <c r="Z10" s="71">
        <v>1668</v>
      </c>
      <c r="AA10" s="146">
        <v>37495</v>
      </c>
      <c r="AB10" s="146">
        <v>17228</v>
      </c>
      <c r="AC10" s="226" t="s">
        <v>96</v>
      </c>
      <c r="AD10" s="148" t="s">
        <v>90</v>
      </c>
      <c r="AE10" s="31">
        <v>1055</v>
      </c>
      <c r="AF10" s="31">
        <v>1009</v>
      </c>
      <c r="AG10" s="31">
        <v>999</v>
      </c>
      <c r="AH10" s="31">
        <v>928</v>
      </c>
      <c r="AI10" s="31">
        <v>885</v>
      </c>
      <c r="AJ10" s="146">
        <v>4876</v>
      </c>
      <c r="AK10" s="125">
        <v>3742</v>
      </c>
      <c r="AL10" s="71">
        <v>1100</v>
      </c>
      <c r="AM10" s="71">
        <v>0</v>
      </c>
      <c r="AN10" s="71">
        <v>207</v>
      </c>
      <c r="AO10" s="71">
        <v>943</v>
      </c>
      <c r="AP10" s="71">
        <v>429</v>
      </c>
      <c r="AQ10" s="226" t="s">
        <v>96</v>
      </c>
      <c r="AR10" s="148" t="s">
        <v>90</v>
      </c>
      <c r="AS10" s="71">
        <v>255</v>
      </c>
      <c r="AT10" s="71">
        <v>27623</v>
      </c>
      <c r="AU10" s="71">
        <v>8088</v>
      </c>
      <c r="AV10" s="71">
        <v>3471</v>
      </c>
      <c r="AW10" s="71">
        <v>528</v>
      </c>
      <c r="AX10" s="71">
        <v>1973</v>
      </c>
      <c r="AY10" s="71">
        <v>4093</v>
      </c>
      <c r="AZ10" s="71">
        <v>3147</v>
      </c>
      <c r="BA10" s="71">
        <v>3004</v>
      </c>
      <c r="BB10" s="226" t="s">
        <v>96</v>
      </c>
      <c r="BC10" s="148" t="s">
        <v>90</v>
      </c>
      <c r="BD10" s="71">
        <v>151</v>
      </c>
      <c r="BE10" s="71">
        <v>1191</v>
      </c>
      <c r="BF10" s="71">
        <v>839</v>
      </c>
      <c r="BG10" s="71">
        <v>1396</v>
      </c>
      <c r="BH10" s="71">
        <v>22</v>
      </c>
      <c r="BI10" s="16">
        <v>3599</v>
      </c>
      <c r="BJ10" s="71">
        <v>2057</v>
      </c>
      <c r="BK10" s="71">
        <v>1381</v>
      </c>
      <c r="BL10" s="152">
        <v>34</v>
      </c>
      <c r="BM10" s="32">
        <v>23</v>
      </c>
      <c r="BN10" s="226" t="s">
        <v>96</v>
      </c>
      <c r="BO10" s="148" t="s">
        <v>90</v>
      </c>
      <c r="BP10" s="71">
        <v>78336</v>
      </c>
      <c r="BQ10" s="71">
        <v>18064</v>
      </c>
      <c r="BR10" s="71">
        <v>24295</v>
      </c>
      <c r="BS10" s="71">
        <v>36773</v>
      </c>
      <c r="BT10" s="71">
        <v>1708</v>
      </c>
      <c r="BU10" s="71">
        <v>30719</v>
      </c>
      <c r="BV10" s="71">
        <v>96758</v>
      </c>
      <c r="BW10" s="71">
        <v>29466</v>
      </c>
      <c r="BX10" s="71">
        <v>2284</v>
      </c>
      <c r="BY10" s="71">
        <v>6514</v>
      </c>
      <c r="BZ10" s="71">
        <v>6538</v>
      </c>
      <c r="CA10" s="71">
        <v>869</v>
      </c>
      <c r="CB10" s="71">
        <v>2069</v>
      </c>
      <c r="CD10" s="80" t="s">
        <v>96</v>
      </c>
      <c r="CE10" s="80" t="s">
        <v>2358</v>
      </c>
      <c r="CF10" s="78">
        <v>96289</v>
      </c>
      <c r="CG10" s="91"/>
    </row>
    <row r="11" spans="1:85">
      <c r="A11" s="226"/>
      <c r="B11" s="148" t="s">
        <v>91</v>
      </c>
      <c r="C11" s="71">
        <v>4639</v>
      </c>
      <c r="D11" s="71">
        <v>2239</v>
      </c>
      <c r="E11" s="71">
        <v>3540</v>
      </c>
      <c r="F11" s="71">
        <v>1774</v>
      </c>
      <c r="G11" s="71">
        <v>3172</v>
      </c>
      <c r="H11" s="71">
        <v>1556</v>
      </c>
      <c r="I11" s="71">
        <v>2490</v>
      </c>
      <c r="J11" s="71">
        <v>1210</v>
      </c>
      <c r="K11" s="71">
        <v>1973</v>
      </c>
      <c r="L11" s="71">
        <v>1002</v>
      </c>
      <c r="M11" s="146">
        <v>15814</v>
      </c>
      <c r="N11" s="146">
        <v>7781</v>
      </c>
      <c r="O11" s="226"/>
      <c r="P11" s="148" t="s">
        <v>91</v>
      </c>
      <c r="Q11" s="71">
        <v>1596</v>
      </c>
      <c r="R11" s="71">
        <v>702</v>
      </c>
      <c r="S11" s="71">
        <v>931</v>
      </c>
      <c r="T11" s="71">
        <v>425</v>
      </c>
      <c r="U11" s="71">
        <v>936</v>
      </c>
      <c r="V11" s="71">
        <v>407</v>
      </c>
      <c r="W11" s="71">
        <v>701</v>
      </c>
      <c r="X11" s="71">
        <v>315</v>
      </c>
      <c r="Y11" s="71">
        <v>510</v>
      </c>
      <c r="Z11" s="71">
        <v>252</v>
      </c>
      <c r="AA11" s="146">
        <v>4674</v>
      </c>
      <c r="AB11" s="146">
        <v>2101</v>
      </c>
      <c r="AC11" s="226"/>
      <c r="AD11" s="148" t="s">
        <v>91</v>
      </c>
      <c r="AE11" s="31">
        <v>131</v>
      </c>
      <c r="AF11" s="31">
        <v>122</v>
      </c>
      <c r="AG11" s="31">
        <v>120</v>
      </c>
      <c r="AH11" s="31">
        <v>111</v>
      </c>
      <c r="AI11" s="31">
        <v>105</v>
      </c>
      <c r="AJ11" s="146">
        <v>589</v>
      </c>
      <c r="AK11" s="125">
        <v>428</v>
      </c>
      <c r="AL11" s="71">
        <v>107</v>
      </c>
      <c r="AM11" s="71">
        <v>32</v>
      </c>
      <c r="AN11" s="71">
        <v>23</v>
      </c>
      <c r="AO11" s="71">
        <v>98</v>
      </c>
      <c r="AP11" s="71">
        <v>59</v>
      </c>
      <c r="AQ11" s="226"/>
      <c r="AR11" s="148" t="s">
        <v>91</v>
      </c>
      <c r="AS11" s="71">
        <v>21</v>
      </c>
      <c r="AT11" s="71">
        <v>4008</v>
      </c>
      <c r="AU11" s="71">
        <v>918</v>
      </c>
      <c r="AV11" s="71">
        <v>503</v>
      </c>
      <c r="AW11" s="71">
        <v>14</v>
      </c>
      <c r="AX11" s="71">
        <v>242</v>
      </c>
      <c r="AY11" s="71">
        <v>511</v>
      </c>
      <c r="AZ11" s="71">
        <v>455</v>
      </c>
      <c r="BA11" s="71">
        <v>427</v>
      </c>
      <c r="BB11" s="226"/>
      <c r="BC11" s="148" t="s">
        <v>91</v>
      </c>
      <c r="BD11" s="71">
        <v>64</v>
      </c>
      <c r="BE11" s="71">
        <v>196</v>
      </c>
      <c r="BF11" s="71">
        <v>84</v>
      </c>
      <c r="BG11" s="71">
        <v>151</v>
      </c>
      <c r="BH11" s="71">
        <v>0</v>
      </c>
      <c r="BI11" s="16">
        <v>495</v>
      </c>
      <c r="BJ11" s="71">
        <v>360</v>
      </c>
      <c r="BK11" s="71">
        <v>274</v>
      </c>
      <c r="BL11" s="152">
        <v>37</v>
      </c>
      <c r="BM11" s="32">
        <v>32</v>
      </c>
      <c r="BN11" s="226"/>
      <c r="BO11" s="148" t="s">
        <v>91</v>
      </c>
      <c r="BP11" s="71">
        <v>8994</v>
      </c>
      <c r="BQ11" s="71">
        <v>2834</v>
      </c>
      <c r="BR11" s="71">
        <v>4042</v>
      </c>
      <c r="BS11" s="71">
        <v>4707</v>
      </c>
      <c r="BT11" s="71">
        <v>197</v>
      </c>
      <c r="BU11" s="71">
        <v>4338</v>
      </c>
      <c r="BV11" s="71">
        <v>10833</v>
      </c>
      <c r="BW11" s="71">
        <v>3371</v>
      </c>
      <c r="BX11" s="71">
        <v>105</v>
      </c>
      <c r="BY11" s="71">
        <v>676</v>
      </c>
      <c r="BZ11" s="71">
        <v>720</v>
      </c>
      <c r="CA11" s="71">
        <v>21</v>
      </c>
      <c r="CB11" s="71">
        <v>274</v>
      </c>
      <c r="CD11" s="80" t="s">
        <v>96</v>
      </c>
      <c r="CE11" s="80" t="s">
        <v>2359</v>
      </c>
      <c r="CF11" s="78">
        <v>12873</v>
      </c>
      <c r="CG11" s="91"/>
    </row>
    <row r="12" spans="1:85">
      <c r="A12" s="226"/>
      <c r="B12" s="25" t="s">
        <v>73</v>
      </c>
      <c r="C12" s="26">
        <v>42815</v>
      </c>
      <c r="D12" s="26">
        <v>20668</v>
      </c>
      <c r="E12" s="26">
        <v>33184</v>
      </c>
      <c r="F12" s="26">
        <v>16128</v>
      </c>
      <c r="G12" s="26">
        <v>29163</v>
      </c>
      <c r="H12" s="26">
        <v>14309</v>
      </c>
      <c r="I12" s="26">
        <v>21065</v>
      </c>
      <c r="J12" s="26">
        <v>10489</v>
      </c>
      <c r="K12" s="26">
        <v>15759</v>
      </c>
      <c r="L12" s="26">
        <v>8090</v>
      </c>
      <c r="M12" s="41">
        <v>141986</v>
      </c>
      <c r="N12" s="41">
        <v>69684</v>
      </c>
      <c r="O12" s="226"/>
      <c r="P12" s="42" t="s">
        <v>73</v>
      </c>
      <c r="Q12" s="26">
        <v>14482</v>
      </c>
      <c r="R12" s="26">
        <v>6559</v>
      </c>
      <c r="S12" s="26">
        <v>9926</v>
      </c>
      <c r="T12" s="26">
        <v>4434</v>
      </c>
      <c r="U12" s="26">
        <v>8578</v>
      </c>
      <c r="V12" s="26">
        <v>3851</v>
      </c>
      <c r="W12" s="26">
        <v>5364</v>
      </c>
      <c r="X12" s="26">
        <v>2565</v>
      </c>
      <c r="Y12" s="26">
        <v>3819</v>
      </c>
      <c r="Z12" s="26">
        <v>1920</v>
      </c>
      <c r="AA12" s="41">
        <v>42169</v>
      </c>
      <c r="AB12" s="41">
        <v>19329</v>
      </c>
      <c r="AC12" s="226"/>
      <c r="AD12" s="42" t="s">
        <v>73</v>
      </c>
      <c r="AE12" s="41">
        <v>1186</v>
      </c>
      <c r="AF12" s="41">
        <v>1131</v>
      </c>
      <c r="AG12" s="41">
        <v>1119</v>
      </c>
      <c r="AH12" s="41">
        <v>1039</v>
      </c>
      <c r="AI12" s="41">
        <v>990</v>
      </c>
      <c r="AJ12" s="41">
        <v>5465</v>
      </c>
      <c r="AK12" s="26">
        <v>4170</v>
      </c>
      <c r="AL12" s="26">
        <v>1207</v>
      </c>
      <c r="AM12" s="26">
        <v>32</v>
      </c>
      <c r="AN12" s="26">
        <v>230</v>
      </c>
      <c r="AO12" s="26">
        <v>1041</v>
      </c>
      <c r="AP12" s="26">
        <v>488</v>
      </c>
      <c r="AQ12" s="226"/>
      <c r="AR12" s="42" t="s">
        <v>73</v>
      </c>
      <c r="AS12" s="26">
        <v>276</v>
      </c>
      <c r="AT12" s="26">
        <v>31631</v>
      </c>
      <c r="AU12" s="26">
        <v>9006</v>
      </c>
      <c r="AV12" s="26">
        <v>3974</v>
      </c>
      <c r="AW12" s="26">
        <v>542</v>
      </c>
      <c r="AX12" s="26">
        <v>2215</v>
      </c>
      <c r="AY12" s="26">
        <v>4604</v>
      </c>
      <c r="AZ12" s="26">
        <v>3602</v>
      </c>
      <c r="BA12" s="26">
        <v>3431</v>
      </c>
      <c r="BB12" s="226"/>
      <c r="BC12" s="42" t="s">
        <v>73</v>
      </c>
      <c r="BD12" s="26">
        <v>215</v>
      </c>
      <c r="BE12" s="26">
        <v>1387</v>
      </c>
      <c r="BF12" s="26">
        <v>923</v>
      </c>
      <c r="BG12" s="26">
        <v>1547</v>
      </c>
      <c r="BH12" s="26">
        <v>22</v>
      </c>
      <c r="BI12" s="26">
        <v>4094</v>
      </c>
      <c r="BJ12" s="26">
        <v>2417</v>
      </c>
      <c r="BK12" s="26">
        <v>1655</v>
      </c>
      <c r="BL12" s="41">
        <v>71</v>
      </c>
      <c r="BM12" s="41">
        <v>55</v>
      </c>
      <c r="BN12" s="226"/>
      <c r="BO12" s="42" t="s">
        <v>73</v>
      </c>
      <c r="BP12" s="41">
        <v>87330</v>
      </c>
      <c r="BQ12" s="41">
        <v>20898</v>
      </c>
      <c r="BR12" s="41">
        <v>28337</v>
      </c>
      <c r="BS12" s="41">
        <v>41480</v>
      </c>
      <c r="BT12" s="41">
        <v>1905</v>
      </c>
      <c r="BU12" s="41">
        <v>35057</v>
      </c>
      <c r="BV12" s="41">
        <v>107591</v>
      </c>
      <c r="BW12" s="41">
        <v>32837</v>
      </c>
      <c r="BX12" s="41">
        <v>2389</v>
      </c>
      <c r="BY12" s="41">
        <v>7190</v>
      </c>
      <c r="BZ12" s="41">
        <v>7258</v>
      </c>
      <c r="CA12" s="41">
        <v>890</v>
      </c>
      <c r="CB12" s="41">
        <v>2343</v>
      </c>
      <c r="CD12" s="80" t="s">
        <v>96</v>
      </c>
      <c r="CE12" s="80" t="s">
        <v>2360</v>
      </c>
      <c r="CF12" s="78">
        <v>109162</v>
      </c>
      <c r="CG12" s="91"/>
    </row>
    <row r="13" spans="1:85">
      <c r="A13" s="226" t="s">
        <v>97</v>
      </c>
      <c r="B13" s="148" t="s">
        <v>90</v>
      </c>
      <c r="C13" s="71">
        <v>45118</v>
      </c>
      <c r="D13" s="71">
        <v>20977</v>
      </c>
      <c r="E13" s="71">
        <v>40887</v>
      </c>
      <c r="F13" s="71">
        <v>19142</v>
      </c>
      <c r="G13" s="71">
        <v>40031</v>
      </c>
      <c r="H13" s="71">
        <v>19083</v>
      </c>
      <c r="I13" s="71">
        <v>33838</v>
      </c>
      <c r="J13" s="71">
        <v>16254</v>
      </c>
      <c r="K13" s="71">
        <v>27147</v>
      </c>
      <c r="L13" s="71">
        <v>13546</v>
      </c>
      <c r="M13" s="146">
        <v>187021</v>
      </c>
      <c r="N13" s="146">
        <v>89002</v>
      </c>
      <c r="O13" s="226" t="s">
        <v>97</v>
      </c>
      <c r="P13" s="148" t="s">
        <v>90</v>
      </c>
      <c r="Q13" s="71">
        <v>10071</v>
      </c>
      <c r="R13" s="71">
        <v>4113</v>
      </c>
      <c r="S13" s="71">
        <v>8887</v>
      </c>
      <c r="T13" s="71">
        <v>3606</v>
      </c>
      <c r="U13" s="71">
        <v>9356</v>
      </c>
      <c r="V13" s="71">
        <v>3954</v>
      </c>
      <c r="W13" s="71">
        <v>7151</v>
      </c>
      <c r="X13" s="71">
        <v>3030</v>
      </c>
      <c r="Y13" s="71">
        <v>4307</v>
      </c>
      <c r="Z13" s="71">
        <v>2026</v>
      </c>
      <c r="AA13" s="146">
        <v>39772</v>
      </c>
      <c r="AB13" s="146">
        <v>16729</v>
      </c>
      <c r="AC13" s="226" t="s">
        <v>97</v>
      </c>
      <c r="AD13" s="148" t="s">
        <v>90</v>
      </c>
      <c r="AE13" s="31">
        <v>1664</v>
      </c>
      <c r="AF13" s="31">
        <v>1656</v>
      </c>
      <c r="AG13" s="31">
        <v>1656</v>
      </c>
      <c r="AH13" s="31">
        <v>1618</v>
      </c>
      <c r="AI13" s="31">
        <v>1603</v>
      </c>
      <c r="AJ13" s="146">
        <v>8197</v>
      </c>
      <c r="AK13" s="125">
        <v>5924</v>
      </c>
      <c r="AL13" s="71">
        <v>3883</v>
      </c>
      <c r="AM13" s="71">
        <v>902</v>
      </c>
      <c r="AN13" s="71">
        <v>156</v>
      </c>
      <c r="AO13" s="71">
        <v>1542</v>
      </c>
      <c r="AP13" s="71">
        <v>899</v>
      </c>
      <c r="AQ13" s="226" t="s">
        <v>97</v>
      </c>
      <c r="AR13" s="148" t="s">
        <v>90</v>
      </c>
      <c r="AS13" s="71">
        <v>1152</v>
      </c>
      <c r="AT13" s="71">
        <v>53996</v>
      </c>
      <c r="AU13" s="71">
        <v>12180</v>
      </c>
      <c r="AV13" s="71">
        <v>4532</v>
      </c>
      <c r="AW13" s="71">
        <v>715</v>
      </c>
      <c r="AX13" s="71">
        <v>3652</v>
      </c>
      <c r="AY13" s="71">
        <v>7226</v>
      </c>
      <c r="AZ13" s="71">
        <v>5635</v>
      </c>
      <c r="BA13" s="71">
        <v>5414</v>
      </c>
      <c r="BB13" s="226" t="s">
        <v>97</v>
      </c>
      <c r="BC13" s="148" t="s">
        <v>90</v>
      </c>
      <c r="BD13" s="71">
        <v>325</v>
      </c>
      <c r="BE13" s="71">
        <v>3044</v>
      </c>
      <c r="BF13" s="71">
        <v>634</v>
      </c>
      <c r="BG13" s="71">
        <v>1877</v>
      </c>
      <c r="BH13" s="71">
        <v>201</v>
      </c>
      <c r="BI13" s="16">
        <v>6081</v>
      </c>
      <c r="BJ13" s="71">
        <v>4118</v>
      </c>
      <c r="BK13" s="71">
        <v>2829</v>
      </c>
      <c r="BL13" s="152">
        <v>355</v>
      </c>
      <c r="BM13" s="32">
        <v>160</v>
      </c>
      <c r="BN13" s="226" t="s">
        <v>97</v>
      </c>
      <c r="BO13" s="148" t="s">
        <v>90</v>
      </c>
      <c r="BP13" s="71">
        <v>118410</v>
      </c>
      <c r="BQ13" s="71">
        <v>51430</v>
      </c>
      <c r="BR13" s="71">
        <v>45974</v>
      </c>
      <c r="BS13" s="71">
        <v>64652</v>
      </c>
      <c r="BT13" s="71">
        <v>3245</v>
      </c>
      <c r="BU13" s="71">
        <v>49985</v>
      </c>
      <c r="BV13" s="71">
        <v>153417</v>
      </c>
      <c r="BW13" s="71">
        <v>44875</v>
      </c>
      <c r="BX13" s="71">
        <v>3549</v>
      </c>
      <c r="BY13" s="71">
        <v>8964</v>
      </c>
      <c r="BZ13" s="71">
        <v>15656</v>
      </c>
      <c r="CA13" s="71">
        <v>822</v>
      </c>
      <c r="CB13" s="71">
        <v>20185</v>
      </c>
      <c r="CD13" s="80" t="s">
        <v>97</v>
      </c>
      <c r="CE13" s="80" t="s">
        <v>2373</v>
      </c>
      <c r="CF13" s="78">
        <v>167387</v>
      </c>
      <c r="CG13" s="91"/>
    </row>
    <row r="14" spans="1:85">
      <c r="A14" s="226"/>
      <c r="B14" s="148" t="s">
        <v>91</v>
      </c>
      <c r="C14" s="71">
        <v>12586</v>
      </c>
      <c r="D14" s="71">
        <v>5941</v>
      </c>
      <c r="E14" s="71">
        <v>11739</v>
      </c>
      <c r="F14" s="71">
        <v>5503</v>
      </c>
      <c r="G14" s="71">
        <v>11876</v>
      </c>
      <c r="H14" s="71">
        <v>5669</v>
      </c>
      <c r="I14" s="71">
        <v>10211</v>
      </c>
      <c r="J14" s="71">
        <v>4949</v>
      </c>
      <c r="K14" s="71">
        <v>9417</v>
      </c>
      <c r="L14" s="71">
        <v>4668</v>
      </c>
      <c r="M14" s="146">
        <v>55829</v>
      </c>
      <c r="N14" s="146">
        <v>26730</v>
      </c>
      <c r="O14" s="226"/>
      <c r="P14" s="148" t="s">
        <v>91</v>
      </c>
      <c r="Q14" s="71">
        <v>2873</v>
      </c>
      <c r="R14" s="71">
        <v>1221</v>
      </c>
      <c r="S14" s="71">
        <v>2608</v>
      </c>
      <c r="T14" s="71">
        <v>1092</v>
      </c>
      <c r="U14" s="71">
        <v>2784</v>
      </c>
      <c r="V14" s="71">
        <v>1210</v>
      </c>
      <c r="W14" s="71">
        <v>2293</v>
      </c>
      <c r="X14" s="71">
        <v>1043</v>
      </c>
      <c r="Y14" s="71">
        <v>1600</v>
      </c>
      <c r="Z14" s="71">
        <v>750</v>
      </c>
      <c r="AA14" s="146">
        <v>12158</v>
      </c>
      <c r="AB14" s="146">
        <v>5316</v>
      </c>
      <c r="AC14" s="226"/>
      <c r="AD14" s="148" t="s">
        <v>91</v>
      </c>
      <c r="AE14" s="31">
        <v>292</v>
      </c>
      <c r="AF14" s="31">
        <v>282</v>
      </c>
      <c r="AG14" s="31">
        <v>275</v>
      </c>
      <c r="AH14" s="31">
        <v>258</v>
      </c>
      <c r="AI14" s="31">
        <v>256</v>
      </c>
      <c r="AJ14" s="146">
        <v>1363</v>
      </c>
      <c r="AK14" s="125">
        <v>993</v>
      </c>
      <c r="AL14" s="71">
        <v>500</v>
      </c>
      <c r="AM14" s="71">
        <v>666</v>
      </c>
      <c r="AN14" s="71">
        <v>14</v>
      </c>
      <c r="AO14" s="71">
        <v>175</v>
      </c>
      <c r="AP14" s="71">
        <v>131</v>
      </c>
      <c r="AQ14" s="226"/>
      <c r="AR14" s="148" t="s">
        <v>91</v>
      </c>
      <c r="AS14" s="71">
        <v>304</v>
      </c>
      <c r="AT14" s="71">
        <v>16637</v>
      </c>
      <c r="AU14" s="71">
        <v>1966</v>
      </c>
      <c r="AV14" s="71">
        <v>211</v>
      </c>
      <c r="AW14" s="71">
        <v>52</v>
      </c>
      <c r="AX14" s="71">
        <v>939</v>
      </c>
      <c r="AY14" s="71">
        <v>1196</v>
      </c>
      <c r="AZ14" s="71">
        <v>1102</v>
      </c>
      <c r="BA14" s="71">
        <v>982</v>
      </c>
      <c r="BB14" s="226"/>
      <c r="BC14" s="148" t="s">
        <v>91</v>
      </c>
      <c r="BD14" s="71">
        <v>175</v>
      </c>
      <c r="BE14" s="71">
        <v>661</v>
      </c>
      <c r="BF14" s="71">
        <v>52</v>
      </c>
      <c r="BG14" s="71">
        <v>345</v>
      </c>
      <c r="BH14" s="71">
        <v>32</v>
      </c>
      <c r="BI14" s="16">
        <v>1265</v>
      </c>
      <c r="BJ14" s="71">
        <v>1043</v>
      </c>
      <c r="BK14" s="71">
        <v>603</v>
      </c>
      <c r="BL14" s="152">
        <v>269</v>
      </c>
      <c r="BM14" s="32">
        <v>156</v>
      </c>
      <c r="BN14" s="226"/>
      <c r="BO14" s="148" t="s">
        <v>91</v>
      </c>
      <c r="BP14" s="71">
        <v>38833</v>
      </c>
      <c r="BQ14" s="71">
        <v>11659</v>
      </c>
      <c r="BR14" s="71">
        <v>13090</v>
      </c>
      <c r="BS14" s="71">
        <v>20937</v>
      </c>
      <c r="BT14" s="71">
        <v>505</v>
      </c>
      <c r="BU14" s="71">
        <v>16361</v>
      </c>
      <c r="BV14" s="71">
        <v>41056</v>
      </c>
      <c r="BW14" s="71">
        <v>13396</v>
      </c>
      <c r="BX14" s="71">
        <v>506</v>
      </c>
      <c r="BY14" s="71">
        <v>1325</v>
      </c>
      <c r="BZ14" s="71">
        <v>2194</v>
      </c>
      <c r="CA14" s="71">
        <v>121</v>
      </c>
      <c r="CB14" s="71">
        <v>4017</v>
      </c>
      <c r="CD14" s="80" t="s">
        <v>97</v>
      </c>
      <c r="CE14" s="80" t="s">
        <v>2374</v>
      </c>
      <c r="CF14" s="78">
        <v>40580</v>
      </c>
      <c r="CG14" s="91"/>
    </row>
    <row r="15" spans="1:85">
      <c r="A15" s="226"/>
      <c r="B15" s="25" t="s">
        <v>73</v>
      </c>
      <c r="C15" s="26">
        <v>57704</v>
      </c>
      <c r="D15" s="26">
        <v>26918</v>
      </c>
      <c r="E15" s="26">
        <v>52626</v>
      </c>
      <c r="F15" s="26">
        <v>24645</v>
      </c>
      <c r="G15" s="26">
        <v>51907</v>
      </c>
      <c r="H15" s="26">
        <v>24752</v>
      </c>
      <c r="I15" s="26">
        <v>44049</v>
      </c>
      <c r="J15" s="26">
        <v>21203</v>
      </c>
      <c r="K15" s="26">
        <v>36564</v>
      </c>
      <c r="L15" s="26">
        <v>18214</v>
      </c>
      <c r="M15" s="41">
        <v>242850</v>
      </c>
      <c r="N15" s="41">
        <v>115732</v>
      </c>
      <c r="O15" s="226"/>
      <c r="P15" s="42" t="s">
        <v>73</v>
      </c>
      <c r="Q15" s="26">
        <v>12944</v>
      </c>
      <c r="R15" s="26">
        <v>5334</v>
      </c>
      <c r="S15" s="26">
        <v>11495</v>
      </c>
      <c r="T15" s="26">
        <v>4698</v>
      </c>
      <c r="U15" s="26">
        <v>12140</v>
      </c>
      <c r="V15" s="26">
        <v>5164</v>
      </c>
      <c r="W15" s="26">
        <v>9444</v>
      </c>
      <c r="X15" s="26">
        <v>4073</v>
      </c>
      <c r="Y15" s="26">
        <v>5907</v>
      </c>
      <c r="Z15" s="26">
        <v>2776</v>
      </c>
      <c r="AA15" s="41">
        <v>51930</v>
      </c>
      <c r="AB15" s="41">
        <v>22045</v>
      </c>
      <c r="AC15" s="226"/>
      <c r="AD15" s="42" t="s">
        <v>73</v>
      </c>
      <c r="AE15" s="41">
        <v>1956</v>
      </c>
      <c r="AF15" s="41">
        <v>1938</v>
      </c>
      <c r="AG15" s="41">
        <v>1931</v>
      </c>
      <c r="AH15" s="41">
        <v>1876</v>
      </c>
      <c r="AI15" s="41">
        <v>1859</v>
      </c>
      <c r="AJ15" s="41">
        <v>9560</v>
      </c>
      <c r="AK15" s="26">
        <v>6917</v>
      </c>
      <c r="AL15" s="26">
        <v>4383</v>
      </c>
      <c r="AM15" s="26">
        <v>1568</v>
      </c>
      <c r="AN15" s="26">
        <v>170</v>
      </c>
      <c r="AO15" s="26">
        <v>1717</v>
      </c>
      <c r="AP15" s="26">
        <v>1030</v>
      </c>
      <c r="AQ15" s="226"/>
      <c r="AR15" s="42" t="s">
        <v>73</v>
      </c>
      <c r="AS15" s="26">
        <v>1456</v>
      </c>
      <c r="AT15" s="26">
        <v>70633</v>
      </c>
      <c r="AU15" s="26">
        <v>14146</v>
      </c>
      <c r="AV15" s="26">
        <v>4743</v>
      </c>
      <c r="AW15" s="26">
        <v>767</v>
      </c>
      <c r="AX15" s="26">
        <v>4591</v>
      </c>
      <c r="AY15" s="26">
        <v>8422</v>
      </c>
      <c r="AZ15" s="26">
        <v>6737</v>
      </c>
      <c r="BA15" s="26">
        <v>6396</v>
      </c>
      <c r="BB15" s="226"/>
      <c r="BC15" s="42" t="s">
        <v>73</v>
      </c>
      <c r="BD15" s="26">
        <v>500</v>
      </c>
      <c r="BE15" s="26">
        <v>3705</v>
      </c>
      <c r="BF15" s="26">
        <v>686</v>
      </c>
      <c r="BG15" s="26">
        <v>2222</v>
      </c>
      <c r="BH15" s="26">
        <v>233</v>
      </c>
      <c r="BI15" s="26">
        <v>7346</v>
      </c>
      <c r="BJ15" s="26">
        <v>5161</v>
      </c>
      <c r="BK15" s="26">
        <v>3432</v>
      </c>
      <c r="BL15" s="41">
        <v>624</v>
      </c>
      <c r="BM15" s="41">
        <v>316</v>
      </c>
      <c r="BN15" s="226"/>
      <c r="BO15" s="42" t="s">
        <v>73</v>
      </c>
      <c r="BP15" s="41">
        <v>157243</v>
      </c>
      <c r="BQ15" s="41">
        <v>63089</v>
      </c>
      <c r="BR15" s="41">
        <v>59064</v>
      </c>
      <c r="BS15" s="41">
        <v>85589</v>
      </c>
      <c r="BT15" s="41">
        <v>3750</v>
      </c>
      <c r="BU15" s="41">
        <v>66346</v>
      </c>
      <c r="BV15" s="41">
        <v>194473</v>
      </c>
      <c r="BW15" s="41">
        <v>58271</v>
      </c>
      <c r="BX15" s="41">
        <v>4055</v>
      </c>
      <c r="BY15" s="41">
        <v>10289</v>
      </c>
      <c r="BZ15" s="41">
        <v>17850</v>
      </c>
      <c r="CA15" s="41">
        <v>943</v>
      </c>
      <c r="CB15" s="41">
        <v>24202</v>
      </c>
      <c r="CD15" s="80" t="s">
        <v>97</v>
      </c>
      <c r="CE15" s="80" t="s">
        <v>2375</v>
      </c>
      <c r="CF15" s="78">
        <v>207967</v>
      </c>
      <c r="CG15" s="91"/>
    </row>
    <row r="16" spans="1:85">
      <c r="A16" s="226" t="s">
        <v>98</v>
      </c>
      <c r="B16" s="148" t="s">
        <v>90</v>
      </c>
      <c r="C16" s="71">
        <v>51495</v>
      </c>
      <c r="D16" s="71">
        <v>24310</v>
      </c>
      <c r="E16" s="71">
        <v>39436</v>
      </c>
      <c r="F16" s="71">
        <v>19095</v>
      </c>
      <c r="G16" s="71">
        <v>33680</v>
      </c>
      <c r="H16" s="71">
        <v>16762</v>
      </c>
      <c r="I16" s="71">
        <v>25892</v>
      </c>
      <c r="J16" s="71">
        <v>12999</v>
      </c>
      <c r="K16" s="71">
        <v>19728</v>
      </c>
      <c r="L16" s="71">
        <v>9953</v>
      </c>
      <c r="M16" s="146">
        <v>170231</v>
      </c>
      <c r="N16" s="146">
        <v>83119</v>
      </c>
      <c r="O16" s="226" t="s">
        <v>98</v>
      </c>
      <c r="P16" s="148" t="s">
        <v>90</v>
      </c>
      <c r="Q16" s="71">
        <v>17221</v>
      </c>
      <c r="R16" s="71">
        <v>7603</v>
      </c>
      <c r="S16" s="71">
        <v>11390</v>
      </c>
      <c r="T16" s="71">
        <v>5125</v>
      </c>
      <c r="U16" s="71">
        <v>9271</v>
      </c>
      <c r="V16" s="71">
        <v>4227</v>
      </c>
      <c r="W16" s="71">
        <v>5587</v>
      </c>
      <c r="X16" s="71">
        <v>2553</v>
      </c>
      <c r="Y16" s="71">
        <v>3976</v>
      </c>
      <c r="Z16" s="71">
        <v>1837</v>
      </c>
      <c r="AA16" s="146">
        <v>47445</v>
      </c>
      <c r="AB16" s="146">
        <v>21345</v>
      </c>
      <c r="AC16" s="226" t="s">
        <v>98</v>
      </c>
      <c r="AD16" s="148" t="s">
        <v>90</v>
      </c>
      <c r="AE16" s="31">
        <v>1557</v>
      </c>
      <c r="AF16" s="31">
        <v>1500</v>
      </c>
      <c r="AG16" s="31">
        <v>1472</v>
      </c>
      <c r="AH16" s="31">
        <v>1390</v>
      </c>
      <c r="AI16" s="31">
        <v>1347</v>
      </c>
      <c r="AJ16" s="146">
        <v>7266</v>
      </c>
      <c r="AK16" s="125">
        <v>5319</v>
      </c>
      <c r="AL16" s="71">
        <v>1418</v>
      </c>
      <c r="AM16" s="71">
        <v>30</v>
      </c>
      <c r="AN16" s="71">
        <v>358</v>
      </c>
      <c r="AO16" s="71">
        <v>1374</v>
      </c>
      <c r="AP16" s="71">
        <v>387</v>
      </c>
      <c r="AQ16" s="226" t="s">
        <v>98</v>
      </c>
      <c r="AR16" s="148" t="s">
        <v>90</v>
      </c>
      <c r="AS16" s="71">
        <v>1404</v>
      </c>
      <c r="AT16" s="71">
        <v>46466</v>
      </c>
      <c r="AU16" s="71">
        <v>10967</v>
      </c>
      <c r="AV16" s="71">
        <v>1703</v>
      </c>
      <c r="AW16" s="71">
        <v>290</v>
      </c>
      <c r="AX16" s="71">
        <v>2383</v>
      </c>
      <c r="AY16" s="71">
        <v>6471</v>
      </c>
      <c r="AZ16" s="71">
        <v>3048</v>
      </c>
      <c r="BA16" s="71">
        <v>2889</v>
      </c>
      <c r="BB16" s="226" t="s">
        <v>98</v>
      </c>
      <c r="BC16" s="148" t="s">
        <v>90</v>
      </c>
      <c r="BD16" s="71">
        <v>333</v>
      </c>
      <c r="BE16" s="71">
        <v>1468</v>
      </c>
      <c r="BF16" s="71">
        <v>1501</v>
      </c>
      <c r="BG16" s="71">
        <v>1831</v>
      </c>
      <c r="BH16" s="71">
        <v>0</v>
      </c>
      <c r="BI16" s="16">
        <v>5133</v>
      </c>
      <c r="BJ16" s="71">
        <v>1751</v>
      </c>
      <c r="BK16" s="71">
        <v>874</v>
      </c>
      <c r="BL16" s="152">
        <v>45</v>
      </c>
      <c r="BM16" s="32">
        <v>16</v>
      </c>
      <c r="BN16" s="226" t="s">
        <v>98</v>
      </c>
      <c r="BO16" s="148" t="s">
        <v>90</v>
      </c>
      <c r="BP16" s="71">
        <v>150221</v>
      </c>
      <c r="BQ16" s="71">
        <v>34806</v>
      </c>
      <c r="BR16" s="71">
        <v>52373</v>
      </c>
      <c r="BS16" s="71">
        <v>51401</v>
      </c>
      <c r="BT16" s="71">
        <v>2972</v>
      </c>
      <c r="BU16" s="71">
        <v>48944</v>
      </c>
      <c r="BV16" s="71">
        <v>156142</v>
      </c>
      <c r="BW16" s="71">
        <v>40719</v>
      </c>
      <c r="BX16" s="71">
        <v>3000</v>
      </c>
      <c r="BY16" s="71">
        <v>9143</v>
      </c>
      <c r="BZ16" s="71">
        <v>6746</v>
      </c>
      <c r="CA16" s="71">
        <v>986</v>
      </c>
      <c r="CB16" s="71">
        <v>9220</v>
      </c>
      <c r="CD16" s="80" t="s">
        <v>98</v>
      </c>
      <c r="CE16" s="80" t="s">
        <v>2400</v>
      </c>
      <c r="CF16" s="78">
        <v>135499</v>
      </c>
      <c r="CG16" s="91"/>
    </row>
    <row r="17" spans="1:85">
      <c r="A17" s="226"/>
      <c r="B17" s="148" t="s">
        <v>91</v>
      </c>
      <c r="C17" s="71">
        <v>4713</v>
      </c>
      <c r="D17" s="71">
        <v>2149</v>
      </c>
      <c r="E17" s="71">
        <v>4454</v>
      </c>
      <c r="F17" s="71">
        <v>2209</v>
      </c>
      <c r="G17" s="71">
        <v>4396</v>
      </c>
      <c r="H17" s="71">
        <v>2149</v>
      </c>
      <c r="I17" s="71">
        <v>3486</v>
      </c>
      <c r="J17" s="71">
        <v>1755</v>
      </c>
      <c r="K17" s="71">
        <v>3102</v>
      </c>
      <c r="L17" s="71">
        <v>1590</v>
      </c>
      <c r="M17" s="146">
        <v>20151</v>
      </c>
      <c r="N17" s="146">
        <v>9852</v>
      </c>
      <c r="O17" s="226"/>
      <c r="P17" s="148" t="s">
        <v>91</v>
      </c>
      <c r="Q17" s="71">
        <v>1298</v>
      </c>
      <c r="R17" s="71">
        <v>515</v>
      </c>
      <c r="S17" s="71">
        <v>1074</v>
      </c>
      <c r="T17" s="71">
        <v>460</v>
      </c>
      <c r="U17" s="71">
        <v>1248</v>
      </c>
      <c r="V17" s="71">
        <v>527</v>
      </c>
      <c r="W17" s="71">
        <v>769</v>
      </c>
      <c r="X17" s="71">
        <v>329</v>
      </c>
      <c r="Y17" s="71">
        <v>610</v>
      </c>
      <c r="Z17" s="71">
        <v>293</v>
      </c>
      <c r="AA17" s="146">
        <v>4999</v>
      </c>
      <c r="AB17" s="146">
        <v>2124</v>
      </c>
      <c r="AC17" s="226"/>
      <c r="AD17" s="148" t="s">
        <v>91</v>
      </c>
      <c r="AE17" s="31">
        <v>127</v>
      </c>
      <c r="AF17" s="31">
        <v>126</v>
      </c>
      <c r="AG17" s="31">
        <v>128</v>
      </c>
      <c r="AH17" s="31">
        <v>120</v>
      </c>
      <c r="AI17" s="31">
        <v>119</v>
      </c>
      <c r="AJ17" s="146">
        <v>620</v>
      </c>
      <c r="AK17" s="125">
        <v>469</v>
      </c>
      <c r="AL17" s="71">
        <v>177</v>
      </c>
      <c r="AM17" s="71">
        <v>102</v>
      </c>
      <c r="AN17" s="71">
        <v>31</v>
      </c>
      <c r="AO17" s="71">
        <v>87</v>
      </c>
      <c r="AP17" s="71">
        <v>58</v>
      </c>
      <c r="AQ17" s="226"/>
      <c r="AR17" s="148" t="s">
        <v>91</v>
      </c>
      <c r="AS17" s="71">
        <v>65</v>
      </c>
      <c r="AT17" s="71">
        <v>6362</v>
      </c>
      <c r="AU17" s="71">
        <v>261</v>
      </c>
      <c r="AV17" s="71">
        <v>89</v>
      </c>
      <c r="AW17" s="71">
        <v>51</v>
      </c>
      <c r="AX17" s="71">
        <v>285</v>
      </c>
      <c r="AY17" s="71">
        <v>578</v>
      </c>
      <c r="AZ17" s="71">
        <v>421</v>
      </c>
      <c r="BA17" s="71">
        <v>411</v>
      </c>
      <c r="BB17" s="226"/>
      <c r="BC17" s="148" t="s">
        <v>91</v>
      </c>
      <c r="BD17" s="71">
        <v>118</v>
      </c>
      <c r="BE17" s="71">
        <v>265</v>
      </c>
      <c r="BF17" s="71">
        <v>68</v>
      </c>
      <c r="BG17" s="71">
        <v>76</v>
      </c>
      <c r="BH17" s="71">
        <v>0</v>
      </c>
      <c r="BI17" s="16">
        <v>527</v>
      </c>
      <c r="BJ17" s="71">
        <v>389</v>
      </c>
      <c r="BK17" s="71">
        <v>234</v>
      </c>
      <c r="BL17" s="152">
        <v>72</v>
      </c>
      <c r="BM17" s="32">
        <v>54</v>
      </c>
      <c r="BN17" s="226"/>
      <c r="BO17" s="148" t="s">
        <v>91</v>
      </c>
      <c r="BP17" s="71">
        <v>13557</v>
      </c>
      <c r="BQ17" s="71">
        <v>5948</v>
      </c>
      <c r="BR17" s="71">
        <v>4560</v>
      </c>
      <c r="BS17" s="71">
        <v>5382</v>
      </c>
      <c r="BT17" s="71">
        <v>353</v>
      </c>
      <c r="BU17" s="71">
        <v>7024</v>
      </c>
      <c r="BV17" s="71">
        <v>20277</v>
      </c>
      <c r="BW17" s="71">
        <v>5410</v>
      </c>
      <c r="BX17" s="71">
        <v>141</v>
      </c>
      <c r="BY17" s="71">
        <v>929</v>
      </c>
      <c r="BZ17" s="71">
        <v>669</v>
      </c>
      <c r="CA17" s="71">
        <v>184</v>
      </c>
      <c r="CB17" s="71">
        <v>1009</v>
      </c>
      <c r="CD17" s="80" t="s">
        <v>98</v>
      </c>
      <c r="CE17" s="80" t="s">
        <v>2401</v>
      </c>
      <c r="CF17" s="78">
        <v>14183</v>
      </c>
      <c r="CG17" s="91"/>
    </row>
    <row r="18" spans="1:85">
      <c r="A18" s="226"/>
      <c r="B18" s="25" t="s">
        <v>73</v>
      </c>
      <c r="C18" s="26">
        <v>56208</v>
      </c>
      <c r="D18" s="26">
        <v>26459</v>
      </c>
      <c r="E18" s="26">
        <v>43890</v>
      </c>
      <c r="F18" s="26">
        <v>21304</v>
      </c>
      <c r="G18" s="26">
        <v>38076</v>
      </c>
      <c r="H18" s="26">
        <v>18911</v>
      </c>
      <c r="I18" s="26">
        <v>29378</v>
      </c>
      <c r="J18" s="26">
        <v>14754</v>
      </c>
      <c r="K18" s="26">
        <v>22830</v>
      </c>
      <c r="L18" s="26">
        <v>11543</v>
      </c>
      <c r="M18" s="41">
        <v>190382</v>
      </c>
      <c r="N18" s="41">
        <v>92971</v>
      </c>
      <c r="O18" s="226"/>
      <c r="P18" s="42" t="s">
        <v>73</v>
      </c>
      <c r="Q18" s="26">
        <v>18519</v>
      </c>
      <c r="R18" s="26">
        <v>8118</v>
      </c>
      <c r="S18" s="26">
        <v>12464</v>
      </c>
      <c r="T18" s="26">
        <v>5585</v>
      </c>
      <c r="U18" s="26">
        <v>10519</v>
      </c>
      <c r="V18" s="26">
        <v>4754</v>
      </c>
      <c r="W18" s="26">
        <v>6356</v>
      </c>
      <c r="X18" s="26">
        <v>2882</v>
      </c>
      <c r="Y18" s="26">
        <v>4586</v>
      </c>
      <c r="Z18" s="26">
        <v>2130</v>
      </c>
      <c r="AA18" s="41">
        <v>52444</v>
      </c>
      <c r="AB18" s="41">
        <v>23469</v>
      </c>
      <c r="AC18" s="226"/>
      <c r="AD18" s="42" t="s">
        <v>73</v>
      </c>
      <c r="AE18" s="41">
        <v>1684</v>
      </c>
      <c r="AF18" s="41">
        <v>1626</v>
      </c>
      <c r="AG18" s="41">
        <v>1600</v>
      </c>
      <c r="AH18" s="41">
        <v>1510</v>
      </c>
      <c r="AI18" s="41">
        <v>1466</v>
      </c>
      <c r="AJ18" s="41">
        <v>7886</v>
      </c>
      <c r="AK18" s="26">
        <v>5788</v>
      </c>
      <c r="AL18" s="26">
        <v>1595</v>
      </c>
      <c r="AM18" s="26">
        <v>132</v>
      </c>
      <c r="AN18" s="26">
        <v>389</v>
      </c>
      <c r="AO18" s="26">
        <v>1461</v>
      </c>
      <c r="AP18" s="26">
        <v>445</v>
      </c>
      <c r="AQ18" s="226"/>
      <c r="AR18" s="42" t="s">
        <v>73</v>
      </c>
      <c r="AS18" s="26">
        <v>1469</v>
      </c>
      <c r="AT18" s="26">
        <v>52828</v>
      </c>
      <c r="AU18" s="26">
        <v>11228</v>
      </c>
      <c r="AV18" s="26">
        <v>1792</v>
      </c>
      <c r="AW18" s="26">
        <v>341</v>
      </c>
      <c r="AX18" s="26">
        <v>2668</v>
      </c>
      <c r="AY18" s="26">
        <v>7049</v>
      </c>
      <c r="AZ18" s="26">
        <v>3469</v>
      </c>
      <c r="BA18" s="26">
        <v>3300</v>
      </c>
      <c r="BB18" s="226"/>
      <c r="BC18" s="42" t="s">
        <v>73</v>
      </c>
      <c r="BD18" s="26">
        <v>451</v>
      </c>
      <c r="BE18" s="26">
        <v>1733</v>
      </c>
      <c r="BF18" s="26">
        <v>1569</v>
      </c>
      <c r="BG18" s="26">
        <v>1907</v>
      </c>
      <c r="BH18" s="26">
        <v>0</v>
      </c>
      <c r="BI18" s="26">
        <v>5660</v>
      </c>
      <c r="BJ18" s="26">
        <v>2140</v>
      </c>
      <c r="BK18" s="26">
        <v>1108</v>
      </c>
      <c r="BL18" s="41">
        <v>117</v>
      </c>
      <c r="BM18" s="41">
        <v>70</v>
      </c>
      <c r="BN18" s="226"/>
      <c r="BO18" s="42" t="s">
        <v>73</v>
      </c>
      <c r="BP18" s="41">
        <v>163778</v>
      </c>
      <c r="BQ18" s="41">
        <v>40754</v>
      </c>
      <c r="BR18" s="41">
        <v>56933</v>
      </c>
      <c r="BS18" s="41">
        <v>56783</v>
      </c>
      <c r="BT18" s="41">
        <v>3325</v>
      </c>
      <c r="BU18" s="41">
        <v>55968</v>
      </c>
      <c r="BV18" s="41">
        <v>176419</v>
      </c>
      <c r="BW18" s="41">
        <v>46129</v>
      </c>
      <c r="BX18" s="41">
        <v>3141</v>
      </c>
      <c r="BY18" s="41">
        <v>10072</v>
      </c>
      <c r="BZ18" s="41">
        <v>7415</v>
      </c>
      <c r="CA18" s="41">
        <v>1170</v>
      </c>
      <c r="CB18" s="41">
        <v>10229</v>
      </c>
      <c r="CD18" s="80" t="s">
        <v>98</v>
      </c>
      <c r="CE18" s="80" t="s">
        <v>2402</v>
      </c>
      <c r="CF18" s="78">
        <v>149682</v>
      </c>
      <c r="CG18" s="91"/>
    </row>
    <row r="19" spans="1:85">
      <c r="A19" s="226" t="s">
        <v>99</v>
      </c>
      <c r="B19" s="148" t="s">
        <v>90</v>
      </c>
      <c r="C19" s="71">
        <v>117943</v>
      </c>
      <c r="D19" s="71">
        <v>62934</v>
      </c>
      <c r="E19" s="71">
        <v>62956</v>
      </c>
      <c r="F19" s="71">
        <v>34854</v>
      </c>
      <c r="G19" s="71">
        <v>40214</v>
      </c>
      <c r="H19" s="71">
        <v>22557</v>
      </c>
      <c r="I19" s="71">
        <v>21275</v>
      </c>
      <c r="J19" s="71">
        <v>12140</v>
      </c>
      <c r="K19" s="71">
        <v>9740</v>
      </c>
      <c r="L19" s="71">
        <v>5773</v>
      </c>
      <c r="M19" s="146">
        <v>252128</v>
      </c>
      <c r="N19" s="146">
        <v>138258</v>
      </c>
      <c r="O19" s="226" t="s">
        <v>99</v>
      </c>
      <c r="P19" s="148" t="s">
        <v>90</v>
      </c>
      <c r="Q19" s="71">
        <v>31513</v>
      </c>
      <c r="R19" s="71">
        <v>16400</v>
      </c>
      <c r="S19" s="71">
        <v>14104</v>
      </c>
      <c r="T19" s="71">
        <v>7666</v>
      </c>
      <c r="U19" s="71">
        <v>8474</v>
      </c>
      <c r="V19" s="71">
        <v>4672</v>
      </c>
      <c r="W19" s="71">
        <v>3947</v>
      </c>
      <c r="X19" s="71">
        <v>2192</v>
      </c>
      <c r="Y19" s="71">
        <v>1526</v>
      </c>
      <c r="Z19" s="71">
        <v>840</v>
      </c>
      <c r="AA19" s="146">
        <v>59564</v>
      </c>
      <c r="AB19" s="146">
        <v>31770</v>
      </c>
      <c r="AC19" s="226" t="s">
        <v>99</v>
      </c>
      <c r="AD19" s="148" t="s">
        <v>90</v>
      </c>
      <c r="AE19" s="31">
        <v>1726</v>
      </c>
      <c r="AF19" s="31">
        <v>1523</v>
      </c>
      <c r="AG19" s="31">
        <v>1383</v>
      </c>
      <c r="AH19" s="31">
        <v>1032</v>
      </c>
      <c r="AI19" s="31">
        <v>669</v>
      </c>
      <c r="AJ19" s="146">
        <v>6333</v>
      </c>
      <c r="AK19" s="125">
        <v>2661</v>
      </c>
      <c r="AL19" s="71">
        <v>808</v>
      </c>
      <c r="AM19" s="71">
        <v>41</v>
      </c>
      <c r="AN19" s="71">
        <v>140</v>
      </c>
      <c r="AO19" s="71">
        <v>1428</v>
      </c>
      <c r="AP19" s="71">
        <v>129</v>
      </c>
      <c r="AQ19" s="226" t="s">
        <v>99</v>
      </c>
      <c r="AR19" s="148" t="s">
        <v>90</v>
      </c>
      <c r="AS19" s="71">
        <v>201</v>
      </c>
      <c r="AT19" s="71">
        <v>22488</v>
      </c>
      <c r="AU19" s="71">
        <v>1478</v>
      </c>
      <c r="AV19" s="71">
        <v>298</v>
      </c>
      <c r="AW19" s="71">
        <v>82</v>
      </c>
      <c r="AX19" s="71">
        <v>1112</v>
      </c>
      <c r="AY19" s="71">
        <v>3517</v>
      </c>
      <c r="AZ19" s="71">
        <v>1948</v>
      </c>
      <c r="BA19" s="71">
        <v>1720</v>
      </c>
      <c r="BB19" s="226" t="s">
        <v>99</v>
      </c>
      <c r="BC19" s="148" t="s">
        <v>90</v>
      </c>
      <c r="BD19" s="71">
        <v>121</v>
      </c>
      <c r="BE19" s="71">
        <v>1246</v>
      </c>
      <c r="BF19" s="71">
        <v>1494</v>
      </c>
      <c r="BG19" s="71">
        <v>897</v>
      </c>
      <c r="BH19" s="71">
        <v>323</v>
      </c>
      <c r="BI19" s="16">
        <v>4081</v>
      </c>
      <c r="BJ19" s="71">
        <v>2016</v>
      </c>
      <c r="BK19" s="71">
        <v>270</v>
      </c>
      <c r="BL19" s="152">
        <v>63</v>
      </c>
      <c r="BM19" s="32">
        <v>31</v>
      </c>
      <c r="BN19" s="226" t="s">
        <v>99</v>
      </c>
      <c r="BO19" s="148" t="s">
        <v>90</v>
      </c>
      <c r="BP19" s="71">
        <v>44323</v>
      </c>
      <c r="BQ19" s="71">
        <v>15164</v>
      </c>
      <c r="BR19" s="71">
        <v>32400</v>
      </c>
      <c r="BS19" s="71">
        <v>11217</v>
      </c>
      <c r="BT19" s="71">
        <v>1444</v>
      </c>
      <c r="BU19" s="71">
        <v>9695</v>
      </c>
      <c r="BV19" s="71">
        <v>73178</v>
      </c>
      <c r="BW19" s="71">
        <v>6988</v>
      </c>
      <c r="BX19" s="71">
        <v>1316</v>
      </c>
      <c r="BY19" s="71">
        <v>7011</v>
      </c>
      <c r="BZ19" s="71">
        <v>1839</v>
      </c>
      <c r="CA19" s="71">
        <v>663</v>
      </c>
      <c r="CB19" s="71">
        <v>2143</v>
      </c>
      <c r="CD19" s="80" t="s">
        <v>99</v>
      </c>
      <c r="CE19" s="80" t="s">
        <v>2421</v>
      </c>
      <c r="CF19" s="78">
        <v>51213</v>
      </c>
      <c r="CG19" s="91"/>
    </row>
    <row r="20" spans="1:85">
      <c r="A20" s="226"/>
      <c r="B20" s="148" t="s">
        <v>91</v>
      </c>
      <c r="C20" s="71">
        <v>9439</v>
      </c>
      <c r="D20" s="71">
        <v>5019</v>
      </c>
      <c r="E20" s="71">
        <v>4644</v>
      </c>
      <c r="F20" s="71">
        <v>2477</v>
      </c>
      <c r="G20" s="71">
        <v>3367</v>
      </c>
      <c r="H20" s="71">
        <v>1852</v>
      </c>
      <c r="I20" s="71">
        <v>1808</v>
      </c>
      <c r="J20" s="71">
        <v>976</v>
      </c>
      <c r="K20" s="71">
        <v>1332</v>
      </c>
      <c r="L20" s="71">
        <v>703</v>
      </c>
      <c r="M20" s="146">
        <v>20590</v>
      </c>
      <c r="N20" s="146">
        <v>11027</v>
      </c>
      <c r="O20" s="226"/>
      <c r="P20" s="148" t="s">
        <v>91</v>
      </c>
      <c r="Q20" s="71">
        <v>2605</v>
      </c>
      <c r="R20" s="71">
        <v>1363</v>
      </c>
      <c r="S20" s="71">
        <v>1196</v>
      </c>
      <c r="T20" s="71">
        <v>598</v>
      </c>
      <c r="U20" s="71">
        <v>910</v>
      </c>
      <c r="V20" s="71">
        <v>509</v>
      </c>
      <c r="W20" s="71">
        <v>382</v>
      </c>
      <c r="X20" s="71">
        <v>198</v>
      </c>
      <c r="Y20" s="71">
        <v>184</v>
      </c>
      <c r="Z20" s="71">
        <v>92</v>
      </c>
      <c r="AA20" s="146">
        <v>5277</v>
      </c>
      <c r="AB20" s="146">
        <v>2760</v>
      </c>
      <c r="AC20" s="226"/>
      <c r="AD20" s="148" t="s">
        <v>91</v>
      </c>
      <c r="AE20" s="31">
        <v>124</v>
      </c>
      <c r="AF20" s="31">
        <v>91</v>
      </c>
      <c r="AG20" s="31">
        <v>75</v>
      </c>
      <c r="AH20" s="31">
        <v>57</v>
      </c>
      <c r="AI20" s="31">
        <v>37</v>
      </c>
      <c r="AJ20" s="146">
        <v>384</v>
      </c>
      <c r="AK20" s="125">
        <v>159</v>
      </c>
      <c r="AL20" s="71">
        <v>82</v>
      </c>
      <c r="AM20" s="71">
        <v>13</v>
      </c>
      <c r="AN20" s="71">
        <v>20</v>
      </c>
      <c r="AO20" s="71">
        <v>58</v>
      </c>
      <c r="AP20" s="71">
        <v>12</v>
      </c>
      <c r="AQ20" s="226"/>
      <c r="AR20" s="148" t="s">
        <v>91</v>
      </c>
      <c r="AS20" s="71">
        <v>12</v>
      </c>
      <c r="AT20" s="71">
        <v>2470</v>
      </c>
      <c r="AU20" s="71">
        <v>194</v>
      </c>
      <c r="AV20" s="71">
        <v>30</v>
      </c>
      <c r="AW20" s="71">
        <v>1</v>
      </c>
      <c r="AX20" s="71">
        <v>127</v>
      </c>
      <c r="AY20" s="71">
        <v>217</v>
      </c>
      <c r="AZ20" s="71">
        <v>155</v>
      </c>
      <c r="BA20" s="71">
        <v>141</v>
      </c>
      <c r="BB20" s="226"/>
      <c r="BC20" s="148" t="s">
        <v>91</v>
      </c>
      <c r="BD20" s="71">
        <v>32</v>
      </c>
      <c r="BE20" s="71">
        <v>152</v>
      </c>
      <c r="BF20" s="71">
        <v>112</v>
      </c>
      <c r="BG20" s="71">
        <v>12</v>
      </c>
      <c r="BH20" s="71">
        <v>25</v>
      </c>
      <c r="BI20" s="16">
        <v>333</v>
      </c>
      <c r="BJ20" s="71">
        <v>233</v>
      </c>
      <c r="BK20" s="71">
        <v>51</v>
      </c>
      <c r="BL20" s="152">
        <v>32</v>
      </c>
      <c r="BM20" s="32">
        <v>27</v>
      </c>
      <c r="BN20" s="226"/>
      <c r="BO20" s="148" t="s">
        <v>91</v>
      </c>
      <c r="BP20" s="71">
        <v>3589</v>
      </c>
      <c r="BQ20" s="71">
        <v>1951</v>
      </c>
      <c r="BR20" s="71">
        <v>4992</v>
      </c>
      <c r="BS20" s="71">
        <v>1571</v>
      </c>
      <c r="BT20" s="71">
        <v>82</v>
      </c>
      <c r="BU20" s="71">
        <v>1736</v>
      </c>
      <c r="BV20" s="71">
        <v>8565</v>
      </c>
      <c r="BW20" s="71">
        <v>977</v>
      </c>
      <c r="BX20" s="71">
        <v>84</v>
      </c>
      <c r="BY20" s="71">
        <v>448</v>
      </c>
      <c r="BZ20" s="71">
        <v>88</v>
      </c>
      <c r="CA20" s="71">
        <v>56</v>
      </c>
      <c r="CB20" s="71">
        <v>75</v>
      </c>
      <c r="CD20" s="80" t="s">
        <v>99</v>
      </c>
      <c r="CE20" s="80" t="s">
        <v>2422</v>
      </c>
      <c r="CF20" s="78">
        <v>5659</v>
      </c>
      <c r="CG20" s="91"/>
    </row>
    <row r="21" spans="1:85">
      <c r="A21" s="226"/>
      <c r="B21" s="25" t="s">
        <v>73</v>
      </c>
      <c r="C21" s="26">
        <v>127382</v>
      </c>
      <c r="D21" s="26">
        <v>67953</v>
      </c>
      <c r="E21" s="26">
        <v>67600</v>
      </c>
      <c r="F21" s="26">
        <v>37331</v>
      </c>
      <c r="G21" s="26">
        <v>43581</v>
      </c>
      <c r="H21" s="26">
        <v>24409</v>
      </c>
      <c r="I21" s="26">
        <v>23083</v>
      </c>
      <c r="J21" s="26">
        <v>13116</v>
      </c>
      <c r="K21" s="26">
        <v>11072</v>
      </c>
      <c r="L21" s="26">
        <v>6476</v>
      </c>
      <c r="M21" s="41">
        <v>272718</v>
      </c>
      <c r="N21" s="41">
        <v>149285</v>
      </c>
      <c r="O21" s="226"/>
      <c r="P21" s="42" t="s">
        <v>73</v>
      </c>
      <c r="Q21" s="26">
        <v>34118</v>
      </c>
      <c r="R21" s="26">
        <v>17763</v>
      </c>
      <c r="S21" s="26">
        <v>15300</v>
      </c>
      <c r="T21" s="26">
        <v>8264</v>
      </c>
      <c r="U21" s="26">
        <v>9384</v>
      </c>
      <c r="V21" s="26">
        <v>5181</v>
      </c>
      <c r="W21" s="26">
        <v>4329</v>
      </c>
      <c r="X21" s="26">
        <v>2390</v>
      </c>
      <c r="Y21" s="26">
        <v>1710</v>
      </c>
      <c r="Z21" s="26">
        <v>932</v>
      </c>
      <c r="AA21" s="41">
        <v>64841</v>
      </c>
      <c r="AB21" s="41">
        <v>34530</v>
      </c>
      <c r="AC21" s="226"/>
      <c r="AD21" s="42" t="s">
        <v>73</v>
      </c>
      <c r="AE21" s="41">
        <v>1850</v>
      </c>
      <c r="AF21" s="41">
        <v>1614</v>
      </c>
      <c r="AG21" s="41">
        <v>1458</v>
      </c>
      <c r="AH21" s="41">
        <v>1089</v>
      </c>
      <c r="AI21" s="41">
        <v>706</v>
      </c>
      <c r="AJ21" s="41">
        <v>6717</v>
      </c>
      <c r="AK21" s="26">
        <v>2820</v>
      </c>
      <c r="AL21" s="26">
        <v>890</v>
      </c>
      <c r="AM21" s="26">
        <v>54</v>
      </c>
      <c r="AN21" s="26">
        <v>160</v>
      </c>
      <c r="AO21" s="26">
        <v>1486</v>
      </c>
      <c r="AP21" s="26">
        <v>141</v>
      </c>
      <c r="AQ21" s="226"/>
      <c r="AR21" s="42" t="s">
        <v>73</v>
      </c>
      <c r="AS21" s="26">
        <v>213</v>
      </c>
      <c r="AT21" s="26">
        <v>24958</v>
      </c>
      <c r="AU21" s="26">
        <v>1672</v>
      </c>
      <c r="AV21" s="26">
        <v>328</v>
      </c>
      <c r="AW21" s="26">
        <v>83</v>
      </c>
      <c r="AX21" s="26">
        <v>1239</v>
      </c>
      <c r="AY21" s="26">
        <v>3734</v>
      </c>
      <c r="AZ21" s="26">
        <v>2103</v>
      </c>
      <c r="BA21" s="26">
        <v>1861</v>
      </c>
      <c r="BB21" s="226"/>
      <c r="BC21" s="42" t="s">
        <v>73</v>
      </c>
      <c r="BD21" s="26">
        <v>153</v>
      </c>
      <c r="BE21" s="26">
        <v>1398</v>
      </c>
      <c r="BF21" s="26">
        <v>1606</v>
      </c>
      <c r="BG21" s="26">
        <v>909</v>
      </c>
      <c r="BH21" s="26">
        <v>348</v>
      </c>
      <c r="BI21" s="26">
        <v>4414</v>
      </c>
      <c r="BJ21" s="26">
        <v>2249</v>
      </c>
      <c r="BK21" s="26">
        <v>321</v>
      </c>
      <c r="BL21" s="41">
        <v>95</v>
      </c>
      <c r="BM21" s="41">
        <v>58</v>
      </c>
      <c r="BN21" s="226"/>
      <c r="BO21" s="42" t="s">
        <v>73</v>
      </c>
      <c r="BP21" s="41">
        <v>47912</v>
      </c>
      <c r="BQ21" s="41">
        <v>17115</v>
      </c>
      <c r="BR21" s="41">
        <v>37392</v>
      </c>
      <c r="BS21" s="41">
        <v>12788</v>
      </c>
      <c r="BT21" s="41">
        <v>1526</v>
      </c>
      <c r="BU21" s="41">
        <v>11431</v>
      </c>
      <c r="BV21" s="41">
        <v>81743</v>
      </c>
      <c r="BW21" s="41">
        <v>7965</v>
      </c>
      <c r="BX21" s="41">
        <v>1400</v>
      </c>
      <c r="BY21" s="41">
        <v>7459</v>
      </c>
      <c r="BZ21" s="41">
        <v>1927</v>
      </c>
      <c r="CA21" s="41">
        <v>719</v>
      </c>
      <c r="CB21" s="41">
        <v>2218</v>
      </c>
      <c r="CD21" s="80" t="s">
        <v>99</v>
      </c>
      <c r="CE21" s="80" t="s">
        <v>2423</v>
      </c>
      <c r="CF21" s="78">
        <v>56872</v>
      </c>
      <c r="CG21" s="91"/>
    </row>
    <row r="22" spans="1:85">
      <c r="A22" s="226" t="s">
        <v>6</v>
      </c>
      <c r="B22" s="148" t="s">
        <v>90</v>
      </c>
      <c r="C22" s="71">
        <v>64959</v>
      </c>
      <c r="D22" s="71">
        <v>33947</v>
      </c>
      <c r="E22" s="71">
        <v>35607</v>
      </c>
      <c r="F22" s="71">
        <v>18970</v>
      </c>
      <c r="G22" s="71">
        <v>23158</v>
      </c>
      <c r="H22" s="71">
        <v>12294</v>
      </c>
      <c r="I22" s="71">
        <v>12728</v>
      </c>
      <c r="J22" s="71">
        <v>6789</v>
      </c>
      <c r="K22" s="71">
        <v>6602</v>
      </c>
      <c r="L22" s="71">
        <v>3487</v>
      </c>
      <c r="M22" s="146">
        <v>143054</v>
      </c>
      <c r="N22" s="146">
        <v>75487</v>
      </c>
      <c r="O22" s="226" t="s">
        <v>6</v>
      </c>
      <c r="P22" s="148" t="s">
        <v>90</v>
      </c>
      <c r="Q22" s="71">
        <v>15856</v>
      </c>
      <c r="R22" s="71">
        <v>8220</v>
      </c>
      <c r="S22" s="71">
        <v>7510</v>
      </c>
      <c r="T22" s="71">
        <v>3953</v>
      </c>
      <c r="U22" s="71">
        <v>5053</v>
      </c>
      <c r="V22" s="71">
        <v>2726</v>
      </c>
      <c r="W22" s="71">
        <v>2375</v>
      </c>
      <c r="X22" s="71">
        <v>1278</v>
      </c>
      <c r="Y22" s="71">
        <v>876</v>
      </c>
      <c r="Z22" s="71">
        <v>423</v>
      </c>
      <c r="AA22" s="146">
        <v>31670</v>
      </c>
      <c r="AB22" s="146">
        <v>16600</v>
      </c>
      <c r="AC22" s="226" t="s">
        <v>6</v>
      </c>
      <c r="AD22" s="148" t="s">
        <v>90</v>
      </c>
      <c r="AE22" s="31">
        <v>1006</v>
      </c>
      <c r="AF22" s="31">
        <v>882</v>
      </c>
      <c r="AG22" s="31">
        <v>807</v>
      </c>
      <c r="AH22" s="31">
        <v>644</v>
      </c>
      <c r="AI22" s="31">
        <v>471</v>
      </c>
      <c r="AJ22" s="146">
        <v>3810</v>
      </c>
      <c r="AK22" s="125">
        <v>1497</v>
      </c>
      <c r="AL22" s="71">
        <v>522</v>
      </c>
      <c r="AM22" s="71">
        <v>4</v>
      </c>
      <c r="AN22" s="71">
        <v>243</v>
      </c>
      <c r="AO22" s="71">
        <v>774</v>
      </c>
      <c r="AP22" s="71">
        <v>81</v>
      </c>
      <c r="AQ22" s="226" t="s">
        <v>6</v>
      </c>
      <c r="AR22" s="148" t="s">
        <v>90</v>
      </c>
      <c r="AS22" s="71">
        <v>714</v>
      </c>
      <c r="AT22" s="71">
        <v>15642</v>
      </c>
      <c r="AU22" s="71">
        <v>2404</v>
      </c>
      <c r="AV22" s="71">
        <v>692</v>
      </c>
      <c r="AW22" s="71">
        <v>190</v>
      </c>
      <c r="AX22" s="71">
        <v>703</v>
      </c>
      <c r="AY22" s="71">
        <v>1887</v>
      </c>
      <c r="AZ22" s="71">
        <v>1199</v>
      </c>
      <c r="BA22" s="71">
        <v>1113</v>
      </c>
      <c r="BB22" s="226" t="s">
        <v>6</v>
      </c>
      <c r="BC22" s="148" t="s">
        <v>90</v>
      </c>
      <c r="BD22" s="71">
        <v>66</v>
      </c>
      <c r="BE22" s="71">
        <v>700</v>
      </c>
      <c r="BF22" s="71">
        <v>813</v>
      </c>
      <c r="BG22" s="71">
        <v>1010</v>
      </c>
      <c r="BH22" s="71">
        <v>13</v>
      </c>
      <c r="BI22" s="16">
        <v>2602</v>
      </c>
      <c r="BJ22" s="71">
        <v>1038</v>
      </c>
      <c r="BK22" s="71">
        <v>137</v>
      </c>
      <c r="BL22" s="152">
        <v>86</v>
      </c>
      <c r="BM22" s="32">
        <v>33</v>
      </c>
      <c r="BN22" s="226" t="s">
        <v>6</v>
      </c>
      <c r="BO22" s="148" t="s">
        <v>90</v>
      </c>
      <c r="BP22" s="71">
        <v>40887</v>
      </c>
      <c r="BQ22" s="71">
        <v>5042</v>
      </c>
      <c r="BR22" s="71">
        <v>21064</v>
      </c>
      <c r="BS22" s="71">
        <v>10757</v>
      </c>
      <c r="BT22" s="71">
        <v>1165</v>
      </c>
      <c r="BU22" s="71">
        <v>7912</v>
      </c>
      <c r="BV22" s="71">
        <v>44447</v>
      </c>
      <c r="BW22" s="71">
        <v>6718</v>
      </c>
      <c r="BX22" s="71">
        <v>1825</v>
      </c>
      <c r="BY22" s="71">
        <v>3120</v>
      </c>
      <c r="BZ22" s="71">
        <v>1432</v>
      </c>
      <c r="CA22" s="71">
        <v>1437</v>
      </c>
      <c r="CB22" s="71">
        <v>1615</v>
      </c>
      <c r="CD22" s="80" t="s">
        <v>6</v>
      </c>
      <c r="CE22" s="80" t="s">
        <v>2436</v>
      </c>
      <c r="CF22" s="78">
        <v>42928</v>
      </c>
      <c r="CG22" s="91"/>
    </row>
    <row r="23" spans="1:85">
      <c r="A23" s="226"/>
      <c r="B23" s="148" t="s">
        <v>91</v>
      </c>
      <c r="C23" s="71">
        <v>6748</v>
      </c>
      <c r="D23" s="71">
        <v>3482</v>
      </c>
      <c r="E23" s="71">
        <v>4867</v>
      </c>
      <c r="F23" s="71">
        <v>2510</v>
      </c>
      <c r="G23" s="71">
        <v>4058</v>
      </c>
      <c r="H23" s="71">
        <v>2164</v>
      </c>
      <c r="I23" s="71">
        <v>2939</v>
      </c>
      <c r="J23" s="71">
        <v>1551</v>
      </c>
      <c r="K23" s="71">
        <v>1864</v>
      </c>
      <c r="L23" s="71">
        <v>992</v>
      </c>
      <c r="M23" s="146">
        <v>20476</v>
      </c>
      <c r="N23" s="146">
        <v>10699</v>
      </c>
      <c r="O23" s="226"/>
      <c r="P23" s="148" t="s">
        <v>91</v>
      </c>
      <c r="Q23" s="71">
        <v>1621</v>
      </c>
      <c r="R23" s="71">
        <v>800</v>
      </c>
      <c r="S23" s="71">
        <v>1129</v>
      </c>
      <c r="T23" s="71">
        <v>555</v>
      </c>
      <c r="U23" s="71">
        <v>815</v>
      </c>
      <c r="V23" s="71">
        <v>442</v>
      </c>
      <c r="W23" s="71">
        <v>567</v>
      </c>
      <c r="X23" s="71">
        <v>298</v>
      </c>
      <c r="Y23" s="71">
        <v>256</v>
      </c>
      <c r="Z23" s="71">
        <v>137</v>
      </c>
      <c r="AA23" s="146">
        <v>4388</v>
      </c>
      <c r="AB23" s="146">
        <v>2232</v>
      </c>
      <c r="AC23" s="226"/>
      <c r="AD23" s="148" t="s">
        <v>91</v>
      </c>
      <c r="AE23" s="31">
        <v>152</v>
      </c>
      <c r="AF23" s="31">
        <v>128</v>
      </c>
      <c r="AG23" s="31">
        <v>103</v>
      </c>
      <c r="AH23" s="31">
        <v>95</v>
      </c>
      <c r="AI23" s="31">
        <v>79</v>
      </c>
      <c r="AJ23" s="146">
        <v>557</v>
      </c>
      <c r="AK23" s="125">
        <v>247</v>
      </c>
      <c r="AL23" s="71">
        <v>150</v>
      </c>
      <c r="AM23" s="71">
        <v>44</v>
      </c>
      <c r="AN23" s="71">
        <v>10</v>
      </c>
      <c r="AO23" s="71">
        <v>49</v>
      </c>
      <c r="AP23" s="71">
        <v>24</v>
      </c>
      <c r="AQ23" s="226"/>
      <c r="AR23" s="148" t="s">
        <v>91</v>
      </c>
      <c r="AS23" s="71">
        <v>47</v>
      </c>
      <c r="AT23" s="71">
        <v>4282</v>
      </c>
      <c r="AU23" s="71">
        <v>316</v>
      </c>
      <c r="AV23" s="71">
        <v>65</v>
      </c>
      <c r="AW23" s="71">
        <v>10</v>
      </c>
      <c r="AX23" s="71">
        <v>169</v>
      </c>
      <c r="AY23" s="71">
        <v>313</v>
      </c>
      <c r="AZ23" s="71">
        <v>236</v>
      </c>
      <c r="BA23" s="71">
        <v>224</v>
      </c>
      <c r="BB23" s="226"/>
      <c r="BC23" s="148" t="s">
        <v>91</v>
      </c>
      <c r="BD23" s="71">
        <v>32</v>
      </c>
      <c r="BE23" s="71">
        <v>219</v>
      </c>
      <c r="BF23" s="71">
        <v>151</v>
      </c>
      <c r="BG23" s="71">
        <v>142</v>
      </c>
      <c r="BH23" s="71">
        <v>0</v>
      </c>
      <c r="BI23" s="16">
        <v>544</v>
      </c>
      <c r="BJ23" s="71">
        <v>385</v>
      </c>
      <c r="BK23" s="71">
        <v>79</v>
      </c>
      <c r="BL23" s="152">
        <v>47</v>
      </c>
      <c r="BM23" s="32">
        <v>25</v>
      </c>
      <c r="BN23" s="226"/>
      <c r="BO23" s="148" t="s">
        <v>91</v>
      </c>
      <c r="BP23" s="71">
        <v>9656</v>
      </c>
      <c r="BQ23" s="71">
        <v>1207</v>
      </c>
      <c r="BR23" s="71">
        <v>4147</v>
      </c>
      <c r="BS23" s="71">
        <v>1371</v>
      </c>
      <c r="BT23" s="71">
        <v>300</v>
      </c>
      <c r="BU23" s="71">
        <v>1801</v>
      </c>
      <c r="BV23" s="71">
        <v>8405</v>
      </c>
      <c r="BW23" s="71">
        <v>1077</v>
      </c>
      <c r="BX23" s="71">
        <v>439</v>
      </c>
      <c r="BY23" s="71">
        <v>402</v>
      </c>
      <c r="BZ23" s="71">
        <v>106</v>
      </c>
      <c r="CA23" s="71">
        <v>72</v>
      </c>
      <c r="CB23" s="71">
        <v>199</v>
      </c>
      <c r="CD23" s="80" t="s">
        <v>6</v>
      </c>
      <c r="CE23" s="80" t="s">
        <v>2437</v>
      </c>
      <c r="CF23" s="78">
        <v>9869</v>
      </c>
      <c r="CG23" s="91"/>
    </row>
    <row r="24" spans="1:85">
      <c r="A24" s="226"/>
      <c r="B24" s="25" t="s">
        <v>73</v>
      </c>
      <c r="C24" s="26">
        <v>71707</v>
      </c>
      <c r="D24" s="26">
        <v>37429</v>
      </c>
      <c r="E24" s="26">
        <v>40474</v>
      </c>
      <c r="F24" s="26">
        <v>21480</v>
      </c>
      <c r="G24" s="26">
        <v>27216</v>
      </c>
      <c r="H24" s="26">
        <v>14458</v>
      </c>
      <c r="I24" s="26">
        <v>15667</v>
      </c>
      <c r="J24" s="26">
        <v>8340</v>
      </c>
      <c r="K24" s="26">
        <v>8466</v>
      </c>
      <c r="L24" s="26">
        <v>4479</v>
      </c>
      <c r="M24" s="41">
        <v>163530</v>
      </c>
      <c r="N24" s="41">
        <v>86186</v>
      </c>
      <c r="O24" s="226"/>
      <c r="P24" s="42" t="s">
        <v>73</v>
      </c>
      <c r="Q24" s="26">
        <v>17477</v>
      </c>
      <c r="R24" s="26">
        <v>9020</v>
      </c>
      <c r="S24" s="26">
        <v>8639</v>
      </c>
      <c r="T24" s="26">
        <v>4508</v>
      </c>
      <c r="U24" s="26">
        <v>5868</v>
      </c>
      <c r="V24" s="26">
        <v>3168</v>
      </c>
      <c r="W24" s="26">
        <v>2942</v>
      </c>
      <c r="X24" s="26">
        <v>1576</v>
      </c>
      <c r="Y24" s="26">
        <v>1132</v>
      </c>
      <c r="Z24" s="26">
        <v>560</v>
      </c>
      <c r="AA24" s="41">
        <v>36058</v>
      </c>
      <c r="AB24" s="41">
        <v>18832</v>
      </c>
      <c r="AC24" s="226"/>
      <c r="AD24" s="42" t="s">
        <v>73</v>
      </c>
      <c r="AE24" s="41">
        <v>1158</v>
      </c>
      <c r="AF24" s="41">
        <v>1010</v>
      </c>
      <c r="AG24" s="41">
        <v>910</v>
      </c>
      <c r="AH24" s="41">
        <v>739</v>
      </c>
      <c r="AI24" s="41">
        <v>550</v>
      </c>
      <c r="AJ24" s="41">
        <v>4367</v>
      </c>
      <c r="AK24" s="26">
        <v>1744</v>
      </c>
      <c r="AL24" s="26">
        <v>672</v>
      </c>
      <c r="AM24" s="26">
        <v>48</v>
      </c>
      <c r="AN24" s="26">
        <v>253</v>
      </c>
      <c r="AO24" s="26">
        <v>823</v>
      </c>
      <c r="AP24" s="26">
        <v>105</v>
      </c>
      <c r="AQ24" s="226"/>
      <c r="AR24" s="42" t="s">
        <v>73</v>
      </c>
      <c r="AS24" s="26">
        <v>761</v>
      </c>
      <c r="AT24" s="26">
        <v>19924</v>
      </c>
      <c r="AU24" s="26">
        <v>2720</v>
      </c>
      <c r="AV24" s="26">
        <v>757</v>
      </c>
      <c r="AW24" s="26">
        <v>200</v>
      </c>
      <c r="AX24" s="26">
        <v>872</v>
      </c>
      <c r="AY24" s="26">
        <v>2200</v>
      </c>
      <c r="AZ24" s="26">
        <v>1435</v>
      </c>
      <c r="BA24" s="26">
        <v>1337</v>
      </c>
      <c r="BB24" s="226"/>
      <c r="BC24" s="42" t="s">
        <v>73</v>
      </c>
      <c r="BD24" s="26">
        <v>98</v>
      </c>
      <c r="BE24" s="26">
        <v>919</v>
      </c>
      <c r="BF24" s="26">
        <v>964</v>
      </c>
      <c r="BG24" s="26">
        <v>1152</v>
      </c>
      <c r="BH24" s="26">
        <v>13</v>
      </c>
      <c r="BI24" s="26">
        <v>3146</v>
      </c>
      <c r="BJ24" s="26">
        <v>1423</v>
      </c>
      <c r="BK24" s="26">
        <v>216</v>
      </c>
      <c r="BL24" s="41">
        <v>133</v>
      </c>
      <c r="BM24" s="41">
        <v>58</v>
      </c>
      <c r="BN24" s="226"/>
      <c r="BO24" s="42" t="s">
        <v>73</v>
      </c>
      <c r="BP24" s="41">
        <v>50543</v>
      </c>
      <c r="BQ24" s="41">
        <v>6249</v>
      </c>
      <c r="BR24" s="41">
        <v>25211</v>
      </c>
      <c r="BS24" s="41">
        <v>12128</v>
      </c>
      <c r="BT24" s="41">
        <v>1465</v>
      </c>
      <c r="BU24" s="41">
        <v>9713</v>
      </c>
      <c r="BV24" s="41">
        <v>52852</v>
      </c>
      <c r="BW24" s="41">
        <v>7795</v>
      </c>
      <c r="BX24" s="41">
        <v>2264</v>
      </c>
      <c r="BY24" s="41">
        <v>3522</v>
      </c>
      <c r="BZ24" s="41">
        <v>1538</v>
      </c>
      <c r="CA24" s="41">
        <v>1509</v>
      </c>
      <c r="CB24" s="41">
        <v>1814</v>
      </c>
      <c r="CD24" s="80" t="s">
        <v>6</v>
      </c>
      <c r="CE24" s="80" t="s">
        <v>2438</v>
      </c>
      <c r="CF24" s="78">
        <v>52797</v>
      </c>
      <c r="CG24" s="91"/>
    </row>
    <row r="25" spans="1:85" ht="14.45" customHeight="1">
      <c r="A25" s="226" t="s">
        <v>3</v>
      </c>
      <c r="B25" s="148" t="s">
        <v>90</v>
      </c>
      <c r="C25" s="71">
        <v>119142</v>
      </c>
      <c r="D25" s="71">
        <v>64651</v>
      </c>
      <c r="E25" s="71">
        <v>78474</v>
      </c>
      <c r="F25" s="71">
        <v>43338</v>
      </c>
      <c r="G25" s="71">
        <v>52710</v>
      </c>
      <c r="H25" s="71">
        <v>29228</v>
      </c>
      <c r="I25" s="71">
        <v>32246</v>
      </c>
      <c r="J25" s="71">
        <v>17891</v>
      </c>
      <c r="K25" s="71">
        <v>16794</v>
      </c>
      <c r="L25" s="71">
        <v>9605</v>
      </c>
      <c r="M25" s="146">
        <v>299366</v>
      </c>
      <c r="N25" s="146">
        <v>164713</v>
      </c>
      <c r="O25" s="226" t="s">
        <v>3</v>
      </c>
      <c r="P25" s="148" t="s">
        <v>90</v>
      </c>
      <c r="Q25" s="71">
        <v>19744</v>
      </c>
      <c r="R25" s="71">
        <v>10400</v>
      </c>
      <c r="S25" s="71">
        <v>10361</v>
      </c>
      <c r="T25" s="71">
        <v>5653</v>
      </c>
      <c r="U25" s="71">
        <v>6427</v>
      </c>
      <c r="V25" s="71">
        <v>3514</v>
      </c>
      <c r="W25" s="71">
        <v>3545</v>
      </c>
      <c r="X25" s="71">
        <v>1897</v>
      </c>
      <c r="Y25" s="71">
        <v>2139</v>
      </c>
      <c r="Z25" s="71">
        <v>1220</v>
      </c>
      <c r="AA25" s="146">
        <v>42216</v>
      </c>
      <c r="AB25" s="146">
        <v>22684</v>
      </c>
      <c r="AC25" s="226" t="s">
        <v>3</v>
      </c>
      <c r="AD25" s="148" t="s">
        <v>90</v>
      </c>
      <c r="AE25" s="31">
        <v>2533</v>
      </c>
      <c r="AF25" s="31">
        <v>2282</v>
      </c>
      <c r="AG25" s="31">
        <v>2022</v>
      </c>
      <c r="AH25" s="31">
        <v>1588</v>
      </c>
      <c r="AI25" s="31">
        <v>1179</v>
      </c>
      <c r="AJ25" s="146">
        <v>9604</v>
      </c>
      <c r="AK25" s="125">
        <v>3810</v>
      </c>
      <c r="AL25" s="71">
        <v>1878</v>
      </c>
      <c r="AM25" s="71">
        <v>56</v>
      </c>
      <c r="AN25" s="71">
        <v>687</v>
      </c>
      <c r="AO25" s="71">
        <v>1805</v>
      </c>
      <c r="AP25" s="71">
        <v>100</v>
      </c>
      <c r="AQ25" s="226" t="s">
        <v>3</v>
      </c>
      <c r="AR25" s="148" t="s">
        <v>90</v>
      </c>
      <c r="AS25" s="71">
        <v>839</v>
      </c>
      <c r="AT25" s="71">
        <v>27687</v>
      </c>
      <c r="AU25" s="71">
        <v>2276</v>
      </c>
      <c r="AV25" s="71">
        <v>581</v>
      </c>
      <c r="AW25" s="71">
        <v>180</v>
      </c>
      <c r="AX25" s="71">
        <v>1293</v>
      </c>
      <c r="AY25" s="71">
        <v>5191</v>
      </c>
      <c r="AZ25" s="71">
        <v>2999</v>
      </c>
      <c r="BA25" s="71">
        <v>2498</v>
      </c>
      <c r="BB25" s="226" t="s">
        <v>3</v>
      </c>
      <c r="BC25" s="148" t="s">
        <v>90</v>
      </c>
      <c r="BD25" s="71">
        <v>182</v>
      </c>
      <c r="BE25" s="71">
        <v>1626</v>
      </c>
      <c r="BF25" s="71">
        <v>1875</v>
      </c>
      <c r="BG25" s="71">
        <v>3076</v>
      </c>
      <c r="BH25" s="71">
        <v>249</v>
      </c>
      <c r="BI25" s="16">
        <v>7008</v>
      </c>
      <c r="BJ25" s="71">
        <v>3535</v>
      </c>
      <c r="BK25" s="71">
        <v>202</v>
      </c>
      <c r="BL25" s="152">
        <v>326</v>
      </c>
      <c r="BM25" s="32">
        <v>130</v>
      </c>
      <c r="BN25" s="226" t="s">
        <v>3</v>
      </c>
      <c r="BO25" s="148" t="s">
        <v>90</v>
      </c>
      <c r="BP25" s="71">
        <v>82822</v>
      </c>
      <c r="BQ25" s="71">
        <v>7277</v>
      </c>
      <c r="BR25" s="71">
        <v>47072</v>
      </c>
      <c r="BS25" s="71">
        <v>20532</v>
      </c>
      <c r="BT25" s="71">
        <v>2812</v>
      </c>
      <c r="BU25" s="71">
        <v>14444</v>
      </c>
      <c r="BV25" s="71">
        <v>82572</v>
      </c>
      <c r="BW25" s="71">
        <v>12344</v>
      </c>
      <c r="BX25" s="71">
        <v>2837</v>
      </c>
      <c r="BY25" s="71">
        <v>7430</v>
      </c>
      <c r="BZ25" s="71">
        <v>2843</v>
      </c>
      <c r="CA25" s="71">
        <v>977</v>
      </c>
      <c r="CB25" s="71">
        <v>3816</v>
      </c>
      <c r="CD25" s="80" t="s">
        <v>3</v>
      </c>
      <c r="CE25" s="80" t="s">
        <v>2448</v>
      </c>
      <c r="CF25" s="78">
        <v>66265</v>
      </c>
      <c r="CG25" s="91"/>
    </row>
    <row r="26" spans="1:85">
      <c r="A26" s="226"/>
      <c r="B26" s="148" t="s">
        <v>91</v>
      </c>
      <c r="C26" s="71">
        <v>12187</v>
      </c>
      <c r="D26" s="71">
        <v>6370</v>
      </c>
      <c r="E26" s="71">
        <v>8956</v>
      </c>
      <c r="F26" s="71">
        <v>4756</v>
      </c>
      <c r="G26" s="71">
        <v>6657</v>
      </c>
      <c r="H26" s="71">
        <v>3689</v>
      </c>
      <c r="I26" s="71">
        <v>4682</v>
      </c>
      <c r="J26" s="71">
        <v>2569</v>
      </c>
      <c r="K26" s="71">
        <v>2975</v>
      </c>
      <c r="L26" s="71">
        <v>1625</v>
      </c>
      <c r="M26" s="146">
        <v>35457</v>
      </c>
      <c r="N26" s="146">
        <v>19009</v>
      </c>
      <c r="O26" s="226"/>
      <c r="P26" s="148" t="s">
        <v>91</v>
      </c>
      <c r="Q26" s="71">
        <v>1974</v>
      </c>
      <c r="R26" s="71">
        <v>966</v>
      </c>
      <c r="S26" s="71">
        <v>1492</v>
      </c>
      <c r="T26" s="71">
        <v>797</v>
      </c>
      <c r="U26" s="71">
        <v>949</v>
      </c>
      <c r="V26" s="71">
        <v>498</v>
      </c>
      <c r="W26" s="71">
        <v>525</v>
      </c>
      <c r="X26" s="71">
        <v>276</v>
      </c>
      <c r="Y26" s="71">
        <v>255</v>
      </c>
      <c r="Z26" s="71">
        <v>142</v>
      </c>
      <c r="AA26" s="146">
        <v>5195</v>
      </c>
      <c r="AB26" s="146">
        <v>2679</v>
      </c>
      <c r="AC26" s="226"/>
      <c r="AD26" s="148" t="s">
        <v>91</v>
      </c>
      <c r="AE26" s="31">
        <v>247</v>
      </c>
      <c r="AF26" s="31">
        <v>240</v>
      </c>
      <c r="AG26" s="31">
        <v>194</v>
      </c>
      <c r="AH26" s="31">
        <v>155</v>
      </c>
      <c r="AI26" s="31">
        <v>119</v>
      </c>
      <c r="AJ26" s="146">
        <v>955</v>
      </c>
      <c r="AK26" s="125">
        <v>425</v>
      </c>
      <c r="AL26" s="71">
        <v>241</v>
      </c>
      <c r="AM26" s="71">
        <v>182</v>
      </c>
      <c r="AN26" s="71">
        <v>16</v>
      </c>
      <c r="AO26" s="71">
        <v>117</v>
      </c>
      <c r="AP26" s="71">
        <v>22</v>
      </c>
      <c r="AQ26" s="226"/>
      <c r="AR26" s="148" t="s">
        <v>91</v>
      </c>
      <c r="AS26" s="71">
        <v>180</v>
      </c>
      <c r="AT26" s="71">
        <v>5759</v>
      </c>
      <c r="AU26" s="71">
        <v>242</v>
      </c>
      <c r="AV26" s="71">
        <v>0</v>
      </c>
      <c r="AW26" s="71">
        <v>40</v>
      </c>
      <c r="AX26" s="71">
        <v>277</v>
      </c>
      <c r="AY26" s="71">
        <v>651</v>
      </c>
      <c r="AZ26" s="71">
        <v>442</v>
      </c>
      <c r="BA26" s="71">
        <v>397</v>
      </c>
      <c r="BB26" s="226"/>
      <c r="BC26" s="148" t="s">
        <v>91</v>
      </c>
      <c r="BD26" s="71">
        <v>47</v>
      </c>
      <c r="BE26" s="71">
        <v>222</v>
      </c>
      <c r="BF26" s="71">
        <v>157</v>
      </c>
      <c r="BG26" s="71">
        <v>374</v>
      </c>
      <c r="BH26" s="71">
        <v>28</v>
      </c>
      <c r="BI26" s="16">
        <v>828</v>
      </c>
      <c r="BJ26" s="71">
        <v>566</v>
      </c>
      <c r="BK26" s="71">
        <v>55</v>
      </c>
      <c r="BL26" s="152">
        <v>175</v>
      </c>
      <c r="BM26" s="32">
        <v>136</v>
      </c>
      <c r="BN26" s="226"/>
      <c r="BO26" s="148" t="s">
        <v>91</v>
      </c>
      <c r="BP26" s="71">
        <v>20648</v>
      </c>
      <c r="BQ26" s="71">
        <v>1053</v>
      </c>
      <c r="BR26" s="71">
        <v>8324</v>
      </c>
      <c r="BS26" s="71">
        <v>3344</v>
      </c>
      <c r="BT26" s="71">
        <v>386</v>
      </c>
      <c r="BU26" s="71">
        <v>3068</v>
      </c>
      <c r="BV26" s="71">
        <v>16650</v>
      </c>
      <c r="BW26" s="71">
        <v>3013</v>
      </c>
      <c r="BX26" s="71">
        <v>203</v>
      </c>
      <c r="BY26" s="71">
        <v>578</v>
      </c>
      <c r="BZ26" s="71">
        <v>254</v>
      </c>
      <c r="CA26" s="71">
        <v>217</v>
      </c>
      <c r="CB26" s="71">
        <v>1127</v>
      </c>
      <c r="CD26" s="80" t="s">
        <v>3</v>
      </c>
      <c r="CE26" s="80" t="s">
        <v>2449</v>
      </c>
      <c r="CF26" s="78">
        <v>12624</v>
      </c>
      <c r="CG26" s="91"/>
    </row>
    <row r="27" spans="1:85">
      <c r="A27" s="226"/>
      <c r="B27" s="25" t="s">
        <v>73</v>
      </c>
      <c r="C27" s="26">
        <v>131329</v>
      </c>
      <c r="D27" s="26">
        <v>71021</v>
      </c>
      <c r="E27" s="26">
        <v>87430</v>
      </c>
      <c r="F27" s="26">
        <v>48094</v>
      </c>
      <c r="G27" s="26">
        <v>59367</v>
      </c>
      <c r="H27" s="26">
        <v>32917</v>
      </c>
      <c r="I27" s="26">
        <v>36928</v>
      </c>
      <c r="J27" s="26">
        <v>20460</v>
      </c>
      <c r="K27" s="26">
        <v>19769</v>
      </c>
      <c r="L27" s="26">
        <v>11230</v>
      </c>
      <c r="M27" s="41">
        <v>334823</v>
      </c>
      <c r="N27" s="41">
        <v>183722</v>
      </c>
      <c r="O27" s="226"/>
      <c r="P27" s="42" t="s">
        <v>73</v>
      </c>
      <c r="Q27" s="26">
        <v>21718</v>
      </c>
      <c r="R27" s="26">
        <v>11366</v>
      </c>
      <c r="S27" s="26">
        <v>11853</v>
      </c>
      <c r="T27" s="26">
        <v>6450</v>
      </c>
      <c r="U27" s="26">
        <v>7376</v>
      </c>
      <c r="V27" s="26">
        <v>4012</v>
      </c>
      <c r="W27" s="26">
        <v>4070</v>
      </c>
      <c r="X27" s="26">
        <v>2173</v>
      </c>
      <c r="Y27" s="26">
        <v>2394</v>
      </c>
      <c r="Z27" s="26">
        <v>1362</v>
      </c>
      <c r="AA27" s="41">
        <v>47411</v>
      </c>
      <c r="AB27" s="41">
        <v>25363</v>
      </c>
      <c r="AC27" s="226"/>
      <c r="AD27" s="42" t="s">
        <v>73</v>
      </c>
      <c r="AE27" s="41">
        <v>2780</v>
      </c>
      <c r="AF27" s="41">
        <v>2522</v>
      </c>
      <c r="AG27" s="41">
        <v>2216</v>
      </c>
      <c r="AH27" s="41">
        <v>1743</v>
      </c>
      <c r="AI27" s="41">
        <v>1298</v>
      </c>
      <c r="AJ27" s="41">
        <v>10559</v>
      </c>
      <c r="AK27" s="26">
        <v>4235</v>
      </c>
      <c r="AL27" s="26">
        <v>2119</v>
      </c>
      <c r="AM27" s="26">
        <v>238</v>
      </c>
      <c r="AN27" s="26">
        <v>703</v>
      </c>
      <c r="AO27" s="26">
        <v>1922</v>
      </c>
      <c r="AP27" s="26">
        <v>122</v>
      </c>
      <c r="AQ27" s="226"/>
      <c r="AR27" s="42" t="s">
        <v>73</v>
      </c>
      <c r="AS27" s="26">
        <v>1019</v>
      </c>
      <c r="AT27" s="26">
        <v>33446</v>
      </c>
      <c r="AU27" s="26">
        <v>2518</v>
      </c>
      <c r="AV27" s="26">
        <v>581</v>
      </c>
      <c r="AW27" s="26">
        <v>220</v>
      </c>
      <c r="AX27" s="26">
        <v>1570</v>
      </c>
      <c r="AY27" s="26">
        <v>5842</v>
      </c>
      <c r="AZ27" s="26">
        <v>3441</v>
      </c>
      <c r="BA27" s="26">
        <v>2895</v>
      </c>
      <c r="BB27" s="226"/>
      <c r="BC27" s="42" t="s">
        <v>73</v>
      </c>
      <c r="BD27" s="26">
        <v>229</v>
      </c>
      <c r="BE27" s="26">
        <v>1848</v>
      </c>
      <c r="BF27" s="26">
        <v>2032</v>
      </c>
      <c r="BG27" s="26">
        <v>3450</v>
      </c>
      <c r="BH27" s="26">
        <v>277</v>
      </c>
      <c r="BI27" s="26">
        <v>7836</v>
      </c>
      <c r="BJ27" s="26">
        <v>4101</v>
      </c>
      <c r="BK27" s="26">
        <v>257</v>
      </c>
      <c r="BL27" s="41">
        <v>501</v>
      </c>
      <c r="BM27" s="41">
        <v>266</v>
      </c>
      <c r="BN27" s="226"/>
      <c r="BO27" s="42" t="s">
        <v>73</v>
      </c>
      <c r="BP27" s="41">
        <v>103470</v>
      </c>
      <c r="BQ27" s="41">
        <v>8330</v>
      </c>
      <c r="BR27" s="41">
        <v>55396</v>
      </c>
      <c r="BS27" s="41">
        <v>23876</v>
      </c>
      <c r="BT27" s="41">
        <v>3198</v>
      </c>
      <c r="BU27" s="41">
        <v>17512</v>
      </c>
      <c r="BV27" s="41">
        <v>99222</v>
      </c>
      <c r="BW27" s="41">
        <v>15357</v>
      </c>
      <c r="BX27" s="41">
        <v>3040</v>
      </c>
      <c r="BY27" s="41">
        <v>8008</v>
      </c>
      <c r="BZ27" s="41">
        <v>3097</v>
      </c>
      <c r="CA27" s="41">
        <v>1194</v>
      </c>
      <c r="CB27" s="41">
        <v>4943</v>
      </c>
      <c r="CD27" s="80" t="s">
        <v>3</v>
      </c>
      <c r="CE27" s="80" t="s">
        <v>2450</v>
      </c>
      <c r="CF27" s="78">
        <v>78889</v>
      </c>
      <c r="CG27" s="91"/>
    </row>
    <row r="28" spans="1:85" ht="14.45" customHeight="1">
      <c r="A28" s="226" t="s">
        <v>100</v>
      </c>
      <c r="B28" s="148" t="s">
        <v>90</v>
      </c>
      <c r="C28" s="71">
        <v>100122</v>
      </c>
      <c r="D28" s="71">
        <v>49539</v>
      </c>
      <c r="E28" s="71">
        <v>60612</v>
      </c>
      <c r="F28" s="71">
        <v>30004</v>
      </c>
      <c r="G28" s="71">
        <v>44603</v>
      </c>
      <c r="H28" s="71">
        <v>21774</v>
      </c>
      <c r="I28" s="71">
        <v>28909</v>
      </c>
      <c r="J28" s="71">
        <v>13680</v>
      </c>
      <c r="K28" s="71">
        <v>17721</v>
      </c>
      <c r="L28" s="71">
        <v>7961</v>
      </c>
      <c r="M28" s="146">
        <v>251967</v>
      </c>
      <c r="N28" s="146">
        <v>122958</v>
      </c>
      <c r="O28" s="226" t="s">
        <v>100</v>
      </c>
      <c r="P28" s="148" t="s">
        <v>90</v>
      </c>
      <c r="Q28" s="71">
        <v>32573</v>
      </c>
      <c r="R28" s="71">
        <v>16076</v>
      </c>
      <c r="S28" s="71">
        <v>17608</v>
      </c>
      <c r="T28" s="71">
        <v>8610</v>
      </c>
      <c r="U28" s="71">
        <v>12483</v>
      </c>
      <c r="V28" s="71">
        <v>6091</v>
      </c>
      <c r="W28" s="71">
        <v>7050</v>
      </c>
      <c r="X28" s="71">
        <v>3351</v>
      </c>
      <c r="Y28" s="71">
        <v>4494</v>
      </c>
      <c r="Z28" s="71">
        <v>1984</v>
      </c>
      <c r="AA28" s="146">
        <v>74208</v>
      </c>
      <c r="AB28" s="146">
        <v>36112</v>
      </c>
      <c r="AC28" s="226" t="s">
        <v>100</v>
      </c>
      <c r="AD28" s="148" t="s">
        <v>90</v>
      </c>
      <c r="AE28" s="31">
        <v>1825</v>
      </c>
      <c r="AF28" s="31">
        <v>1614</v>
      </c>
      <c r="AG28" s="31">
        <v>1533</v>
      </c>
      <c r="AH28" s="31">
        <v>1355</v>
      </c>
      <c r="AI28" s="31">
        <v>1182</v>
      </c>
      <c r="AJ28" s="146">
        <v>7509</v>
      </c>
      <c r="AK28" s="125">
        <v>4053</v>
      </c>
      <c r="AL28" s="71">
        <v>1246</v>
      </c>
      <c r="AM28" s="71">
        <v>4</v>
      </c>
      <c r="AN28" s="71">
        <v>539</v>
      </c>
      <c r="AO28" s="71">
        <v>1437</v>
      </c>
      <c r="AP28" s="71">
        <v>145</v>
      </c>
      <c r="AQ28" s="226" t="s">
        <v>100</v>
      </c>
      <c r="AR28" s="148" t="s">
        <v>90</v>
      </c>
      <c r="AS28" s="71">
        <v>599</v>
      </c>
      <c r="AT28" s="71">
        <v>26782</v>
      </c>
      <c r="AU28" s="71">
        <v>10119</v>
      </c>
      <c r="AV28" s="71">
        <v>3740</v>
      </c>
      <c r="AW28" s="71">
        <v>862</v>
      </c>
      <c r="AX28" s="71">
        <v>1224</v>
      </c>
      <c r="AY28" s="71">
        <v>5126</v>
      </c>
      <c r="AZ28" s="71">
        <v>2283</v>
      </c>
      <c r="BA28" s="71">
        <v>1986</v>
      </c>
      <c r="BB28" s="226" t="s">
        <v>100</v>
      </c>
      <c r="BC28" s="148" t="s">
        <v>90</v>
      </c>
      <c r="BD28" s="71">
        <v>217</v>
      </c>
      <c r="BE28" s="71">
        <v>1529</v>
      </c>
      <c r="BF28" s="71">
        <v>1242</v>
      </c>
      <c r="BG28" s="71">
        <v>2792</v>
      </c>
      <c r="BH28" s="71">
        <v>0</v>
      </c>
      <c r="BI28" s="16">
        <v>5780</v>
      </c>
      <c r="BJ28" s="71">
        <v>1846</v>
      </c>
      <c r="BK28" s="71">
        <v>433</v>
      </c>
      <c r="BL28" s="152">
        <v>48</v>
      </c>
      <c r="BM28" s="32">
        <v>13</v>
      </c>
      <c r="BN28" s="226" t="s">
        <v>100</v>
      </c>
      <c r="BO28" s="148" t="s">
        <v>90</v>
      </c>
      <c r="BP28" s="71">
        <v>74230</v>
      </c>
      <c r="BQ28" s="71">
        <v>7153</v>
      </c>
      <c r="BR28" s="71">
        <v>52486</v>
      </c>
      <c r="BS28" s="71">
        <v>29249</v>
      </c>
      <c r="BT28" s="71">
        <v>2690</v>
      </c>
      <c r="BU28" s="71">
        <v>21108</v>
      </c>
      <c r="BV28" s="71">
        <v>115556</v>
      </c>
      <c r="BW28" s="71">
        <v>21256</v>
      </c>
      <c r="BX28" s="71">
        <v>2579</v>
      </c>
      <c r="BY28" s="71">
        <v>7409</v>
      </c>
      <c r="BZ28" s="71">
        <v>4128</v>
      </c>
      <c r="CA28" s="71">
        <v>1307</v>
      </c>
      <c r="CB28" s="71">
        <v>1845</v>
      </c>
      <c r="CD28" s="80" t="s">
        <v>100</v>
      </c>
      <c r="CE28" s="80" t="s">
        <v>2478</v>
      </c>
      <c r="CF28" s="78">
        <v>103790</v>
      </c>
      <c r="CG28" s="91"/>
    </row>
    <row r="29" spans="1:85">
      <c r="A29" s="226"/>
      <c r="B29" s="148" t="s">
        <v>91</v>
      </c>
      <c r="C29" s="71">
        <v>3536</v>
      </c>
      <c r="D29" s="71">
        <v>1728</v>
      </c>
      <c r="E29" s="71">
        <v>2642</v>
      </c>
      <c r="F29" s="71">
        <v>1283</v>
      </c>
      <c r="G29" s="71">
        <v>2384</v>
      </c>
      <c r="H29" s="71">
        <v>1140</v>
      </c>
      <c r="I29" s="71">
        <v>1821</v>
      </c>
      <c r="J29" s="71">
        <v>891</v>
      </c>
      <c r="K29" s="71">
        <v>1539</v>
      </c>
      <c r="L29" s="71">
        <v>755</v>
      </c>
      <c r="M29" s="146">
        <v>11922</v>
      </c>
      <c r="N29" s="146">
        <v>5797</v>
      </c>
      <c r="O29" s="226"/>
      <c r="P29" s="148" t="s">
        <v>91</v>
      </c>
      <c r="Q29" s="71">
        <v>1058</v>
      </c>
      <c r="R29" s="71">
        <v>526</v>
      </c>
      <c r="S29" s="71">
        <v>804</v>
      </c>
      <c r="T29" s="71">
        <v>378</v>
      </c>
      <c r="U29" s="71">
        <v>763</v>
      </c>
      <c r="V29" s="71">
        <v>351</v>
      </c>
      <c r="W29" s="71">
        <v>504</v>
      </c>
      <c r="X29" s="71">
        <v>237</v>
      </c>
      <c r="Y29" s="71">
        <v>535</v>
      </c>
      <c r="Z29" s="71">
        <v>276</v>
      </c>
      <c r="AA29" s="146">
        <v>3664</v>
      </c>
      <c r="AB29" s="146">
        <v>1768</v>
      </c>
      <c r="AC29" s="226"/>
      <c r="AD29" s="148" t="s">
        <v>91</v>
      </c>
      <c r="AE29" s="31">
        <v>79</v>
      </c>
      <c r="AF29" s="31">
        <v>67</v>
      </c>
      <c r="AG29" s="31">
        <v>58</v>
      </c>
      <c r="AH29" s="31">
        <v>56</v>
      </c>
      <c r="AI29" s="31">
        <v>44</v>
      </c>
      <c r="AJ29" s="146">
        <v>304</v>
      </c>
      <c r="AK29" s="125">
        <v>199</v>
      </c>
      <c r="AL29" s="71">
        <v>89</v>
      </c>
      <c r="AM29" s="71">
        <v>27</v>
      </c>
      <c r="AN29" s="71">
        <v>4</v>
      </c>
      <c r="AO29" s="71">
        <v>24</v>
      </c>
      <c r="AP29" s="71">
        <v>12</v>
      </c>
      <c r="AQ29" s="226"/>
      <c r="AR29" s="148" t="s">
        <v>91</v>
      </c>
      <c r="AS29" s="71">
        <v>1</v>
      </c>
      <c r="AT29" s="71">
        <v>2144</v>
      </c>
      <c r="AU29" s="71">
        <v>608</v>
      </c>
      <c r="AV29" s="71">
        <v>22</v>
      </c>
      <c r="AW29" s="71">
        <v>7</v>
      </c>
      <c r="AX29" s="71">
        <v>90</v>
      </c>
      <c r="AY29" s="71">
        <v>212</v>
      </c>
      <c r="AZ29" s="71">
        <v>170</v>
      </c>
      <c r="BA29" s="71">
        <v>171</v>
      </c>
      <c r="BB29" s="226"/>
      <c r="BC29" s="148" t="s">
        <v>91</v>
      </c>
      <c r="BD29" s="71">
        <v>32</v>
      </c>
      <c r="BE29" s="71">
        <v>118</v>
      </c>
      <c r="BF29" s="71">
        <v>64</v>
      </c>
      <c r="BG29" s="71">
        <v>87</v>
      </c>
      <c r="BH29" s="71">
        <v>0</v>
      </c>
      <c r="BI29" s="16">
        <v>301</v>
      </c>
      <c r="BJ29" s="71">
        <v>217</v>
      </c>
      <c r="BK29" s="71">
        <v>73</v>
      </c>
      <c r="BL29" s="152">
        <v>32</v>
      </c>
      <c r="BM29" s="32">
        <v>19</v>
      </c>
      <c r="BN29" s="226"/>
      <c r="BO29" s="148" t="s">
        <v>91</v>
      </c>
      <c r="BP29" s="71">
        <v>4274</v>
      </c>
      <c r="BQ29" s="71">
        <v>658</v>
      </c>
      <c r="BR29" s="71">
        <v>3081</v>
      </c>
      <c r="BS29" s="71">
        <v>2523</v>
      </c>
      <c r="BT29" s="71">
        <v>38</v>
      </c>
      <c r="BU29" s="71">
        <v>1081</v>
      </c>
      <c r="BV29" s="71">
        <v>5748</v>
      </c>
      <c r="BW29" s="71">
        <v>777</v>
      </c>
      <c r="BX29" s="71">
        <v>113</v>
      </c>
      <c r="BY29" s="71">
        <v>218</v>
      </c>
      <c r="BZ29" s="71">
        <v>101</v>
      </c>
      <c r="CA29" s="71">
        <v>20</v>
      </c>
      <c r="CB29" s="71">
        <v>302</v>
      </c>
      <c r="CD29" s="80" t="s">
        <v>100</v>
      </c>
      <c r="CE29" s="80" t="s">
        <v>2479</v>
      </c>
      <c r="CF29" s="78">
        <v>6236</v>
      </c>
      <c r="CG29" s="91"/>
    </row>
    <row r="30" spans="1:85">
      <c r="A30" s="226"/>
      <c r="B30" s="25" t="s">
        <v>73</v>
      </c>
      <c r="C30" s="26">
        <v>103658</v>
      </c>
      <c r="D30" s="26">
        <v>51267</v>
      </c>
      <c r="E30" s="26">
        <v>63254</v>
      </c>
      <c r="F30" s="26">
        <v>31287</v>
      </c>
      <c r="G30" s="26">
        <v>46987</v>
      </c>
      <c r="H30" s="26">
        <v>22914</v>
      </c>
      <c r="I30" s="26">
        <v>30730</v>
      </c>
      <c r="J30" s="26">
        <v>14571</v>
      </c>
      <c r="K30" s="26">
        <v>19260</v>
      </c>
      <c r="L30" s="26">
        <v>8716</v>
      </c>
      <c r="M30" s="41">
        <v>263889</v>
      </c>
      <c r="N30" s="41">
        <v>128755</v>
      </c>
      <c r="O30" s="226"/>
      <c r="P30" s="42" t="s">
        <v>73</v>
      </c>
      <c r="Q30" s="26">
        <v>33631</v>
      </c>
      <c r="R30" s="26">
        <v>16602</v>
      </c>
      <c r="S30" s="26">
        <v>18412</v>
      </c>
      <c r="T30" s="26">
        <v>8988</v>
      </c>
      <c r="U30" s="26">
        <v>13246</v>
      </c>
      <c r="V30" s="26">
        <v>6442</v>
      </c>
      <c r="W30" s="26">
        <v>7554</v>
      </c>
      <c r="X30" s="26">
        <v>3588</v>
      </c>
      <c r="Y30" s="26">
        <v>5029</v>
      </c>
      <c r="Z30" s="26">
        <v>2260</v>
      </c>
      <c r="AA30" s="41">
        <v>77872</v>
      </c>
      <c r="AB30" s="41">
        <v>37880</v>
      </c>
      <c r="AC30" s="226"/>
      <c r="AD30" s="42" t="s">
        <v>73</v>
      </c>
      <c r="AE30" s="41">
        <v>1904</v>
      </c>
      <c r="AF30" s="41">
        <v>1681</v>
      </c>
      <c r="AG30" s="41">
        <v>1591</v>
      </c>
      <c r="AH30" s="41">
        <v>1411</v>
      </c>
      <c r="AI30" s="41">
        <v>1226</v>
      </c>
      <c r="AJ30" s="41">
        <v>7813</v>
      </c>
      <c r="AK30" s="26">
        <v>4252</v>
      </c>
      <c r="AL30" s="26">
        <v>1335</v>
      </c>
      <c r="AM30" s="26">
        <v>31</v>
      </c>
      <c r="AN30" s="26">
        <v>543</v>
      </c>
      <c r="AO30" s="26">
        <v>1461</v>
      </c>
      <c r="AP30" s="26">
        <v>157</v>
      </c>
      <c r="AQ30" s="226"/>
      <c r="AR30" s="42" t="s">
        <v>73</v>
      </c>
      <c r="AS30" s="26">
        <v>600</v>
      </c>
      <c r="AT30" s="26">
        <v>28926</v>
      </c>
      <c r="AU30" s="26">
        <v>10727</v>
      </c>
      <c r="AV30" s="26">
        <v>3762</v>
      </c>
      <c r="AW30" s="26">
        <v>869</v>
      </c>
      <c r="AX30" s="26">
        <v>1314</v>
      </c>
      <c r="AY30" s="26">
        <v>5338</v>
      </c>
      <c r="AZ30" s="26">
        <v>2453</v>
      </c>
      <c r="BA30" s="26">
        <v>2157</v>
      </c>
      <c r="BB30" s="226"/>
      <c r="BC30" s="42" t="s">
        <v>73</v>
      </c>
      <c r="BD30" s="26">
        <v>249</v>
      </c>
      <c r="BE30" s="26">
        <v>1647</v>
      </c>
      <c r="BF30" s="26">
        <v>1306</v>
      </c>
      <c r="BG30" s="26">
        <v>2879</v>
      </c>
      <c r="BH30" s="26">
        <v>0</v>
      </c>
      <c r="BI30" s="26">
        <v>6081</v>
      </c>
      <c r="BJ30" s="26">
        <v>2063</v>
      </c>
      <c r="BK30" s="26">
        <v>506</v>
      </c>
      <c r="BL30" s="41">
        <v>80</v>
      </c>
      <c r="BM30" s="41">
        <v>32</v>
      </c>
      <c r="BN30" s="226"/>
      <c r="BO30" s="42" t="s">
        <v>73</v>
      </c>
      <c r="BP30" s="41">
        <v>78504</v>
      </c>
      <c r="BQ30" s="41">
        <v>7811</v>
      </c>
      <c r="BR30" s="41">
        <v>55567</v>
      </c>
      <c r="BS30" s="41">
        <v>31772</v>
      </c>
      <c r="BT30" s="41">
        <v>2728</v>
      </c>
      <c r="BU30" s="41">
        <v>22189</v>
      </c>
      <c r="BV30" s="41">
        <v>121304</v>
      </c>
      <c r="BW30" s="41">
        <v>22033</v>
      </c>
      <c r="BX30" s="41">
        <v>2692</v>
      </c>
      <c r="BY30" s="41">
        <v>7627</v>
      </c>
      <c r="BZ30" s="41">
        <v>4229</v>
      </c>
      <c r="CA30" s="41">
        <v>1327</v>
      </c>
      <c r="CB30" s="41">
        <v>2147</v>
      </c>
      <c r="CD30" s="80" t="s">
        <v>100</v>
      </c>
      <c r="CE30" s="80" t="s">
        <v>2480</v>
      </c>
      <c r="CF30" s="78">
        <v>110026</v>
      </c>
      <c r="CG30" s="91"/>
    </row>
    <row r="31" spans="1:85">
      <c r="A31" s="226" t="s">
        <v>101</v>
      </c>
      <c r="B31" s="148" t="s">
        <v>90</v>
      </c>
      <c r="C31" s="71">
        <v>90196</v>
      </c>
      <c r="D31" s="71">
        <v>44313</v>
      </c>
      <c r="E31" s="71">
        <v>56114</v>
      </c>
      <c r="F31" s="71">
        <v>27980</v>
      </c>
      <c r="G31" s="71">
        <v>41854</v>
      </c>
      <c r="H31" s="71">
        <v>20934</v>
      </c>
      <c r="I31" s="71">
        <v>24887</v>
      </c>
      <c r="J31" s="71">
        <v>12503</v>
      </c>
      <c r="K31" s="71">
        <v>17817</v>
      </c>
      <c r="L31" s="71">
        <v>9006</v>
      </c>
      <c r="M31" s="146">
        <v>230868</v>
      </c>
      <c r="N31" s="146">
        <v>114736</v>
      </c>
      <c r="O31" s="226" t="s">
        <v>101</v>
      </c>
      <c r="P31" s="148" t="s">
        <v>90</v>
      </c>
      <c r="Q31" s="71">
        <v>36123</v>
      </c>
      <c r="R31" s="71">
        <v>17420</v>
      </c>
      <c r="S31" s="71">
        <v>19180</v>
      </c>
      <c r="T31" s="71">
        <v>9115</v>
      </c>
      <c r="U31" s="71">
        <v>13459</v>
      </c>
      <c r="V31" s="71">
        <v>6446</v>
      </c>
      <c r="W31" s="71">
        <v>6356</v>
      </c>
      <c r="X31" s="71">
        <v>3054</v>
      </c>
      <c r="Y31" s="71">
        <v>4477</v>
      </c>
      <c r="Z31" s="71">
        <v>2145</v>
      </c>
      <c r="AA31" s="146">
        <v>79595</v>
      </c>
      <c r="AB31" s="146">
        <v>38180</v>
      </c>
      <c r="AC31" s="226" t="s">
        <v>101</v>
      </c>
      <c r="AD31" s="148" t="s">
        <v>90</v>
      </c>
      <c r="AE31" s="31">
        <v>1952</v>
      </c>
      <c r="AF31" s="31">
        <v>1828</v>
      </c>
      <c r="AG31" s="31">
        <v>1755</v>
      </c>
      <c r="AH31" s="31">
        <v>1350</v>
      </c>
      <c r="AI31" s="31">
        <v>1197</v>
      </c>
      <c r="AJ31" s="146">
        <v>8082</v>
      </c>
      <c r="AK31" s="125">
        <v>5769</v>
      </c>
      <c r="AL31" s="71">
        <v>1656</v>
      </c>
      <c r="AM31" s="71">
        <v>39</v>
      </c>
      <c r="AN31" s="71">
        <v>406</v>
      </c>
      <c r="AO31" s="71">
        <v>1706</v>
      </c>
      <c r="AP31" s="71">
        <v>622</v>
      </c>
      <c r="AQ31" s="226" t="s">
        <v>101</v>
      </c>
      <c r="AR31" s="148" t="s">
        <v>90</v>
      </c>
      <c r="AS31" s="71">
        <v>877</v>
      </c>
      <c r="AT31" s="71">
        <v>44048</v>
      </c>
      <c r="AU31" s="71">
        <v>12063</v>
      </c>
      <c r="AV31" s="71">
        <v>5427</v>
      </c>
      <c r="AW31" s="71">
        <v>1255</v>
      </c>
      <c r="AX31" s="71">
        <v>2399</v>
      </c>
      <c r="AY31" s="71">
        <v>7550</v>
      </c>
      <c r="AZ31" s="71">
        <v>4640</v>
      </c>
      <c r="BA31" s="71">
        <v>4309</v>
      </c>
      <c r="BB31" s="226" t="s">
        <v>101</v>
      </c>
      <c r="BC31" s="148" t="s">
        <v>90</v>
      </c>
      <c r="BD31" s="71">
        <v>401</v>
      </c>
      <c r="BE31" s="71">
        <v>1668</v>
      </c>
      <c r="BF31" s="71">
        <v>1624</v>
      </c>
      <c r="BG31" s="71">
        <v>1779</v>
      </c>
      <c r="BH31" s="71">
        <v>13</v>
      </c>
      <c r="BI31" s="16">
        <v>5485</v>
      </c>
      <c r="BJ31" s="71">
        <v>2599</v>
      </c>
      <c r="BK31" s="71">
        <v>1589</v>
      </c>
      <c r="BL31" s="152">
        <v>68</v>
      </c>
      <c r="BM31" s="32">
        <v>40</v>
      </c>
      <c r="BN31" s="226" t="s">
        <v>101</v>
      </c>
      <c r="BO31" s="148" t="s">
        <v>90</v>
      </c>
      <c r="BP31" s="71">
        <v>140493</v>
      </c>
      <c r="BQ31" s="71">
        <v>44404</v>
      </c>
      <c r="BR31" s="71">
        <v>51449</v>
      </c>
      <c r="BS31" s="71">
        <v>44212</v>
      </c>
      <c r="BT31" s="71">
        <v>3296</v>
      </c>
      <c r="BU31" s="71">
        <v>37926</v>
      </c>
      <c r="BV31" s="71">
        <v>165859</v>
      </c>
      <c r="BW31" s="71">
        <v>33349</v>
      </c>
      <c r="BX31" s="71">
        <v>2307</v>
      </c>
      <c r="BY31" s="71">
        <v>7671</v>
      </c>
      <c r="BZ31" s="71">
        <v>8979</v>
      </c>
      <c r="CA31" s="71">
        <v>649</v>
      </c>
      <c r="CB31" s="71">
        <v>21962</v>
      </c>
      <c r="CD31" s="80" t="s">
        <v>101</v>
      </c>
      <c r="CE31" s="80" t="s">
        <v>2496</v>
      </c>
      <c r="CF31" s="78">
        <v>153145</v>
      </c>
      <c r="CG31" s="91"/>
    </row>
    <row r="32" spans="1:85">
      <c r="A32" s="226"/>
      <c r="B32" s="148" t="s">
        <v>91</v>
      </c>
      <c r="C32" s="71">
        <v>6473</v>
      </c>
      <c r="D32" s="71">
        <v>3014</v>
      </c>
      <c r="E32" s="71">
        <v>5873</v>
      </c>
      <c r="F32" s="71">
        <v>2882</v>
      </c>
      <c r="G32" s="71">
        <v>5588</v>
      </c>
      <c r="H32" s="71">
        <v>2692</v>
      </c>
      <c r="I32" s="71">
        <v>4697</v>
      </c>
      <c r="J32" s="71">
        <v>2400</v>
      </c>
      <c r="K32" s="71">
        <v>4249</v>
      </c>
      <c r="L32" s="71">
        <v>2181</v>
      </c>
      <c r="M32" s="146">
        <v>26880</v>
      </c>
      <c r="N32" s="146">
        <v>13169</v>
      </c>
      <c r="O32" s="226"/>
      <c r="P32" s="148" t="s">
        <v>91</v>
      </c>
      <c r="Q32" s="71">
        <v>1894</v>
      </c>
      <c r="R32" s="71">
        <v>857</v>
      </c>
      <c r="S32" s="71">
        <v>1556</v>
      </c>
      <c r="T32" s="71">
        <v>709</v>
      </c>
      <c r="U32" s="71">
        <v>1495</v>
      </c>
      <c r="V32" s="71">
        <v>657</v>
      </c>
      <c r="W32" s="71">
        <v>1115</v>
      </c>
      <c r="X32" s="71">
        <v>510</v>
      </c>
      <c r="Y32" s="71">
        <v>788</v>
      </c>
      <c r="Z32" s="71">
        <v>375</v>
      </c>
      <c r="AA32" s="146">
        <v>6848</v>
      </c>
      <c r="AB32" s="146">
        <v>3108</v>
      </c>
      <c r="AC32" s="226"/>
      <c r="AD32" s="148" t="s">
        <v>91</v>
      </c>
      <c r="AE32" s="31">
        <v>144</v>
      </c>
      <c r="AF32" s="31">
        <v>136</v>
      </c>
      <c r="AG32" s="31">
        <v>138</v>
      </c>
      <c r="AH32" s="31">
        <v>128</v>
      </c>
      <c r="AI32" s="31">
        <v>125</v>
      </c>
      <c r="AJ32" s="146">
        <v>671</v>
      </c>
      <c r="AK32" s="125">
        <v>465</v>
      </c>
      <c r="AL32" s="71">
        <v>236</v>
      </c>
      <c r="AM32" s="71">
        <v>101</v>
      </c>
      <c r="AN32" s="71">
        <v>22</v>
      </c>
      <c r="AO32" s="71">
        <v>77</v>
      </c>
      <c r="AP32" s="71">
        <v>57</v>
      </c>
      <c r="AQ32" s="226"/>
      <c r="AR32" s="148" t="s">
        <v>91</v>
      </c>
      <c r="AS32" s="71">
        <v>218</v>
      </c>
      <c r="AT32" s="71">
        <v>7301</v>
      </c>
      <c r="AU32" s="71">
        <v>126</v>
      </c>
      <c r="AV32" s="71">
        <v>55</v>
      </c>
      <c r="AW32" s="71">
        <v>0</v>
      </c>
      <c r="AX32" s="71">
        <v>334</v>
      </c>
      <c r="AY32" s="71">
        <v>593</v>
      </c>
      <c r="AZ32" s="71">
        <v>480</v>
      </c>
      <c r="BA32" s="71">
        <v>447</v>
      </c>
      <c r="BB32" s="226"/>
      <c r="BC32" s="148" t="s">
        <v>91</v>
      </c>
      <c r="BD32" s="71">
        <v>98</v>
      </c>
      <c r="BE32" s="71">
        <v>319</v>
      </c>
      <c r="BF32" s="71">
        <v>97</v>
      </c>
      <c r="BG32" s="71">
        <v>133</v>
      </c>
      <c r="BH32" s="71">
        <v>0</v>
      </c>
      <c r="BI32" s="16">
        <v>647</v>
      </c>
      <c r="BJ32" s="71">
        <v>534</v>
      </c>
      <c r="BK32" s="71">
        <v>407</v>
      </c>
      <c r="BL32" s="152">
        <v>135</v>
      </c>
      <c r="BM32" s="32">
        <v>90</v>
      </c>
      <c r="BN32" s="226"/>
      <c r="BO32" s="148" t="s">
        <v>91</v>
      </c>
      <c r="BP32" s="71">
        <v>12929</v>
      </c>
      <c r="BQ32" s="71">
        <v>4494</v>
      </c>
      <c r="BR32" s="71">
        <v>8366</v>
      </c>
      <c r="BS32" s="71">
        <v>7006</v>
      </c>
      <c r="BT32" s="71">
        <v>110</v>
      </c>
      <c r="BU32" s="71">
        <v>6333</v>
      </c>
      <c r="BV32" s="71">
        <v>21791</v>
      </c>
      <c r="BW32" s="71">
        <v>4810</v>
      </c>
      <c r="BX32" s="71">
        <v>104</v>
      </c>
      <c r="BY32" s="71">
        <v>574</v>
      </c>
      <c r="BZ32" s="71">
        <v>691</v>
      </c>
      <c r="CA32" s="71">
        <v>52</v>
      </c>
      <c r="CB32" s="71">
        <v>2706</v>
      </c>
      <c r="CD32" s="80" t="s">
        <v>101</v>
      </c>
      <c r="CE32" s="80" t="s">
        <v>2497</v>
      </c>
      <c r="CF32" s="78">
        <v>15418</v>
      </c>
      <c r="CG32" s="91"/>
    </row>
    <row r="33" spans="1:85">
      <c r="A33" s="226"/>
      <c r="B33" s="25" t="s">
        <v>73</v>
      </c>
      <c r="C33" s="26">
        <v>96669</v>
      </c>
      <c r="D33" s="26">
        <v>47327</v>
      </c>
      <c r="E33" s="26">
        <v>61987</v>
      </c>
      <c r="F33" s="26">
        <v>30862</v>
      </c>
      <c r="G33" s="26">
        <v>47442</v>
      </c>
      <c r="H33" s="26">
        <v>23626</v>
      </c>
      <c r="I33" s="26">
        <v>29584</v>
      </c>
      <c r="J33" s="26">
        <v>14903</v>
      </c>
      <c r="K33" s="26">
        <v>22066</v>
      </c>
      <c r="L33" s="26">
        <v>11187</v>
      </c>
      <c r="M33" s="41">
        <v>257748</v>
      </c>
      <c r="N33" s="41">
        <v>127905</v>
      </c>
      <c r="O33" s="226"/>
      <c r="P33" s="42" t="s">
        <v>73</v>
      </c>
      <c r="Q33" s="26">
        <v>38017</v>
      </c>
      <c r="R33" s="26">
        <v>18277</v>
      </c>
      <c r="S33" s="26">
        <v>20736</v>
      </c>
      <c r="T33" s="26">
        <v>9824</v>
      </c>
      <c r="U33" s="26">
        <v>14954</v>
      </c>
      <c r="V33" s="26">
        <v>7103</v>
      </c>
      <c r="W33" s="26">
        <v>7471</v>
      </c>
      <c r="X33" s="26">
        <v>3564</v>
      </c>
      <c r="Y33" s="26">
        <v>5265</v>
      </c>
      <c r="Z33" s="26">
        <v>2520</v>
      </c>
      <c r="AA33" s="41">
        <v>86443</v>
      </c>
      <c r="AB33" s="41">
        <v>41288</v>
      </c>
      <c r="AC33" s="226"/>
      <c r="AD33" s="42" t="s">
        <v>73</v>
      </c>
      <c r="AE33" s="41">
        <v>2096</v>
      </c>
      <c r="AF33" s="41">
        <v>1964</v>
      </c>
      <c r="AG33" s="41">
        <v>1893</v>
      </c>
      <c r="AH33" s="41">
        <v>1478</v>
      </c>
      <c r="AI33" s="41">
        <v>1322</v>
      </c>
      <c r="AJ33" s="41">
        <v>8753</v>
      </c>
      <c r="AK33" s="26">
        <v>6234</v>
      </c>
      <c r="AL33" s="26">
        <v>1892</v>
      </c>
      <c r="AM33" s="26">
        <v>140</v>
      </c>
      <c r="AN33" s="26">
        <v>428</v>
      </c>
      <c r="AO33" s="26">
        <v>1783</v>
      </c>
      <c r="AP33" s="26">
        <v>679</v>
      </c>
      <c r="AQ33" s="226"/>
      <c r="AR33" s="42" t="s">
        <v>73</v>
      </c>
      <c r="AS33" s="26">
        <v>1095</v>
      </c>
      <c r="AT33" s="26">
        <v>51349</v>
      </c>
      <c r="AU33" s="26">
        <v>12189</v>
      </c>
      <c r="AV33" s="26">
        <v>5482</v>
      </c>
      <c r="AW33" s="26">
        <v>1255</v>
      </c>
      <c r="AX33" s="26">
        <v>2733</v>
      </c>
      <c r="AY33" s="26">
        <v>8143</v>
      </c>
      <c r="AZ33" s="26">
        <v>5120</v>
      </c>
      <c r="BA33" s="26">
        <v>4756</v>
      </c>
      <c r="BB33" s="226"/>
      <c r="BC33" s="42" t="s">
        <v>73</v>
      </c>
      <c r="BD33" s="26">
        <v>499</v>
      </c>
      <c r="BE33" s="26">
        <v>1987</v>
      </c>
      <c r="BF33" s="26">
        <v>1721</v>
      </c>
      <c r="BG33" s="26">
        <v>1912</v>
      </c>
      <c r="BH33" s="26">
        <v>13</v>
      </c>
      <c r="BI33" s="26">
        <v>6132</v>
      </c>
      <c r="BJ33" s="26">
        <v>3133</v>
      </c>
      <c r="BK33" s="26">
        <v>1996</v>
      </c>
      <c r="BL33" s="41">
        <v>203</v>
      </c>
      <c r="BM33" s="41">
        <v>130</v>
      </c>
      <c r="BN33" s="226"/>
      <c r="BO33" s="42" t="s">
        <v>73</v>
      </c>
      <c r="BP33" s="41">
        <v>153422</v>
      </c>
      <c r="BQ33" s="41">
        <v>48898</v>
      </c>
      <c r="BR33" s="41">
        <v>59815</v>
      </c>
      <c r="BS33" s="41">
        <v>51218</v>
      </c>
      <c r="BT33" s="41">
        <v>3406</v>
      </c>
      <c r="BU33" s="41">
        <v>44259</v>
      </c>
      <c r="BV33" s="41">
        <v>187650</v>
      </c>
      <c r="BW33" s="41">
        <v>38159</v>
      </c>
      <c r="BX33" s="41">
        <v>2411</v>
      </c>
      <c r="BY33" s="41">
        <v>8245</v>
      </c>
      <c r="BZ33" s="41">
        <v>9670</v>
      </c>
      <c r="CA33" s="41">
        <v>701</v>
      </c>
      <c r="CB33" s="41">
        <v>24668</v>
      </c>
      <c r="CD33" s="80" t="s">
        <v>101</v>
      </c>
      <c r="CE33" s="80" t="s">
        <v>2498</v>
      </c>
      <c r="CF33" s="78">
        <v>168563</v>
      </c>
      <c r="CG33" s="91"/>
    </row>
    <row r="34" spans="1:85">
      <c r="A34" s="226" t="s">
        <v>102</v>
      </c>
      <c r="B34" s="148" t="s">
        <v>90</v>
      </c>
      <c r="C34" s="71">
        <v>19557</v>
      </c>
      <c r="D34" s="71">
        <v>9825</v>
      </c>
      <c r="E34" s="71">
        <v>14510</v>
      </c>
      <c r="F34" s="71">
        <v>7284</v>
      </c>
      <c r="G34" s="71">
        <v>12260</v>
      </c>
      <c r="H34" s="71">
        <v>6172</v>
      </c>
      <c r="I34" s="71">
        <v>7212</v>
      </c>
      <c r="J34" s="71">
        <v>3731</v>
      </c>
      <c r="K34" s="71">
        <v>4739</v>
      </c>
      <c r="L34" s="71">
        <v>2444</v>
      </c>
      <c r="M34" s="146">
        <v>58278</v>
      </c>
      <c r="N34" s="146">
        <v>29456</v>
      </c>
      <c r="O34" s="226" t="s">
        <v>102</v>
      </c>
      <c r="P34" s="148" t="s">
        <v>90</v>
      </c>
      <c r="Q34" s="71">
        <v>5214</v>
      </c>
      <c r="R34" s="71">
        <v>2469</v>
      </c>
      <c r="S34" s="71">
        <v>3802</v>
      </c>
      <c r="T34" s="71">
        <v>1823</v>
      </c>
      <c r="U34" s="71">
        <v>3191</v>
      </c>
      <c r="V34" s="71">
        <v>1527</v>
      </c>
      <c r="W34" s="71">
        <v>1644</v>
      </c>
      <c r="X34" s="71">
        <v>831</v>
      </c>
      <c r="Y34" s="71">
        <v>789</v>
      </c>
      <c r="Z34" s="71">
        <v>380</v>
      </c>
      <c r="AA34" s="146">
        <v>14640</v>
      </c>
      <c r="AB34" s="146">
        <v>7030</v>
      </c>
      <c r="AC34" s="226" t="s">
        <v>102</v>
      </c>
      <c r="AD34" s="148" t="s">
        <v>90</v>
      </c>
      <c r="AE34" s="31">
        <v>540</v>
      </c>
      <c r="AF34" s="31">
        <v>520</v>
      </c>
      <c r="AG34" s="31">
        <v>506</v>
      </c>
      <c r="AH34" s="31">
        <v>435</v>
      </c>
      <c r="AI34" s="31">
        <v>375</v>
      </c>
      <c r="AJ34" s="146">
        <v>2376</v>
      </c>
      <c r="AK34" s="125">
        <v>1169</v>
      </c>
      <c r="AL34" s="71">
        <v>505</v>
      </c>
      <c r="AM34" s="71">
        <v>8</v>
      </c>
      <c r="AN34" s="71">
        <v>126</v>
      </c>
      <c r="AO34" s="71">
        <v>478</v>
      </c>
      <c r="AP34" s="71">
        <v>122</v>
      </c>
      <c r="AQ34" s="226" t="s">
        <v>102</v>
      </c>
      <c r="AR34" s="148" t="s">
        <v>90</v>
      </c>
      <c r="AS34" s="71">
        <v>144</v>
      </c>
      <c r="AT34" s="71">
        <v>8726</v>
      </c>
      <c r="AU34" s="71">
        <v>1931</v>
      </c>
      <c r="AV34" s="71">
        <v>964</v>
      </c>
      <c r="AW34" s="71">
        <v>192</v>
      </c>
      <c r="AX34" s="71">
        <v>448</v>
      </c>
      <c r="AY34" s="71">
        <v>1322</v>
      </c>
      <c r="AZ34" s="71">
        <v>964</v>
      </c>
      <c r="BA34" s="71">
        <v>901</v>
      </c>
      <c r="BB34" s="226" t="s">
        <v>102</v>
      </c>
      <c r="BC34" s="148" t="s">
        <v>90</v>
      </c>
      <c r="BD34" s="71">
        <v>61</v>
      </c>
      <c r="BE34" s="71">
        <v>579</v>
      </c>
      <c r="BF34" s="71">
        <v>207</v>
      </c>
      <c r="BG34" s="71">
        <v>541</v>
      </c>
      <c r="BH34" s="71">
        <v>107</v>
      </c>
      <c r="BI34" s="16">
        <v>1495</v>
      </c>
      <c r="BJ34" s="71">
        <v>715</v>
      </c>
      <c r="BK34" s="71">
        <v>259</v>
      </c>
      <c r="BL34" s="152">
        <v>22</v>
      </c>
      <c r="BM34" s="32">
        <v>11</v>
      </c>
      <c r="BN34" s="226" t="s">
        <v>102</v>
      </c>
      <c r="BO34" s="148" t="s">
        <v>90</v>
      </c>
      <c r="BP34" s="71">
        <v>22198</v>
      </c>
      <c r="BQ34" s="71">
        <v>16681</v>
      </c>
      <c r="BR34" s="71">
        <v>10577</v>
      </c>
      <c r="BS34" s="71">
        <v>8071</v>
      </c>
      <c r="BT34" s="71">
        <v>525</v>
      </c>
      <c r="BU34" s="71">
        <v>5590</v>
      </c>
      <c r="BV34" s="71">
        <v>30116</v>
      </c>
      <c r="BW34" s="71">
        <v>5022</v>
      </c>
      <c r="BX34" s="71">
        <v>545</v>
      </c>
      <c r="BY34" s="71">
        <v>3374</v>
      </c>
      <c r="BZ34" s="71">
        <v>1780</v>
      </c>
      <c r="CA34" s="71">
        <v>284</v>
      </c>
      <c r="CB34" s="71">
        <v>2806</v>
      </c>
      <c r="CD34" s="80" t="s">
        <v>102</v>
      </c>
      <c r="CE34" s="80" t="s">
        <v>2520</v>
      </c>
      <c r="CF34" s="78">
        <v>28205</v>
      </c>
      <c r="CG34" s="91"/>
    </row>
    <row r="35" spans="1:85">
      <c r="A35" s="226"/>
      <c r="B35" s="148" t="s">
        <v>91</v>
      </c>
      <c r="C35" s="71">
        <v>2123</v>
      </c>
      <c r="D35" s="71">
        <v>1035</v>
      </c>
      <c r="E35" s="71">
        <v>1701</v>
      </c>
      <c r="F35" s="71">
        <v>850</v>
      </c>
      <c r="G35" s="71">
        <v>1428</v>
      </c>
      <c r="H35" s="71">
        <v>719</v>
      </c>
      <c r="I35" s="71">
        <v>804</v>
      </c>
      <c r="J35" s="71">
        <v>433</v>
      </c>
      <c r="K35" s="71">
        <v>624</v>
      </c>
      <c r="L35" s="71">
        <v>326</v>
      </c>
      <c r="M35" s="146">
        <v>6680</v>
      </c>
      <c r="N35" s="146">
        <v>3363</v>
      </c>
      <c r="O35" s="226"/>
      <c r="P35" s="148" t="s">
        <v>91</v>
      </c>
      <c r="Q35" s="71">
        <v>686</v>
      </c>
      <c r="R35" s="71">
        <v>345</v>
      </c>
      <c r="S35" s="71">
        <v>313</v>
      </c>
      <c r="T35" s="71">
        <v>132</v>
      </c>
      <c r="U35" s="71">
        <v>299</v>
      </c>
      <c r="V35" s="71">
        <v>140</v>
      </c>
      <c r="W35" s="71">
        <v>150</v>
      </c>
      <c r="X35" s="71">
        <v>77</v>
      </c>
      <c r="Y35" s="71">
        <v>122</v>
      </c>
      <c r="Z35" s="71">
        <v>78</v>
      </c>
      <c r="AA35" s="146">
        <v>1570</v>
      </c>
      <c r="AB35" s="146">
        <v>772</v>
      </c>
      <c r="AC35" s="226"/>
      <c r="AD35" s="148" t="s">
        <v>91</v>
      </c>
      <c r="AE35" s="31">
        <v>43</v>
      </c>
      <c r="AF35" s="31">
        <v>41</v>
      </c>
      <c r="AG35" s="31">
        <v>39</v>
      </c>
      <c r="AH35" s="31">
        <v>31</v>
      </c>
      <c r="AI35" s="31">
        <v>27</v>
      </c>
      <c r="AJ35" s="146">
        <v>181</v>
      </c>
      <c r="AK35" s="125">
        <v>109</v>
      </c>
      <c r="AL35" s="71">
        <v>64</v>
      </c>
      <c r="AM35" s="71">
        <v>15</v>
      </c>
      <c r="AN35" s="71">
        <v>5</v>
      </c>
      <c r="AO35" s="71">
        <v>32</v>
      </c>
      <c r="AP35" s="71">
        <v>9</v>
      </c>
      <c r="AQ35" s="226"/>
      <c r="AR35" s="148" t="s">
        <v>91</v>
      </c>
      <c r="AS35" s="71">
        <v>0</v>
      </c>
      <c r="AT35" s="71">
        <v>1806</v>
      </c>
      <c r="AU35" s="71">
        <v>186</v>
      </c>
      <c r="AV35" s="71">
        <v>55</v>
      </c>
      <c r="AW35" s="71">
        <v>12</v>
      </c>
      <c r="AX35" s="71">
        <v>83</v>
      </c>
      <c r="AY35" s="71">
        <v>130</v>
      </c>
      <c r="AZ35" s="71">
        <v>115</v>
      </c>
      <c r="BA35" s="71">
        <v>114</v>
      </c>
      <c r="BB35" s="226"/>
      <c r="BC35" s="148" t="s">
        <v>91</v>
      </c>
      <c r="BD35" s="71">
        <v>14</v>
      </c>
      <c r="BE35" s="71">
        <v>90</v>
      </c>
      <c r="BF35" s="71">
        <v>19</v>
      </c>
      <c r="BG35" s="71">
        <v>11</v>
      </c>
      <c r="BH35" s="71">
        <v>4</v>
      </c>
      <c r="BI35" s="16">
        <v>138</v>
      </c>
      <c r="BJ35" s="71">
        <v>85</v>
      </c>
      <c r="BK35" s="71">
        <v>62</v>
      </c>
      <c r="BL35" s="152">
        <v>16</v>
      </c>
      <c r="BM35" s="32">
        <v>11</v>
      </c>
      <c r="BN35" s="226"/>
      <c r="BO35" s="148" t="s">
        <v>91</v>
      </c>
      <c r="BP35" s="71">
        <v>2627</v>
      </c>
      <c r="BQ35" s="71">
        <v>1409</v>
      </c>
      <c r="BR35" s="71">
        <v>1697</v>
      </c>
      <c r="BS35" s="71">
        <v>765</v>
      </c>
      <c r="BT35" s="71">
        <v>24</v>
      </c>
      <c r="BU35" s="71">
        <v>590</v>
      </c>
      <c r="BV35" s="71">
        <v>3548</v>
      </c>
      <c r="BW35" s="71">
        <v>331</v>
      </c>
      <c r="BX35" s="71">
        <v>23</v>
      </c>
      <c r="BY35" s="71">
        <v>180</v>
      </c>
      <c r="BZ35" s="71">
        <v>107</v>
      </c>
      <c r="CA35" s="71">
        <v>11</v>
      </c>
      <c r="CB35" s="71">
        <v>565</v>
      </c>
      <c r="CD35" s="80" t="s">
        <v>102</v>
      </c>
      <c r="CE35" s="80" t="s">
        <v>2521</v>
      </c>
      <c r="CF35" s="78">
        <v>4450</v>
      </c>
      <c r="CG35" s="91"/>
    </row>
    <row r="36" spans="1:85">
      <c r="A36" s="226"/>
      <c r="B36" s="25" t="s">
        <v>73</v>
      </c>
      <c r="C36" s="26">
        <v>21680</v>
      </c>
      <c r="D36" s="26">
        <v>10860</v>
      </c>
      <c r="E36" s="26">
        <v>16211</v>
      </c>
      <c r="F36" s="26">
        <v>8134</v>
      </c>
      <c r="G36" s="26">
        <v>13688</v>
      </c>
      <c r="H36" s="26">
        <v>6891</v>
      </c>
      <c r="I36" s="26">
        <v>8016</v>
      </c>
      <c r="J36" s="26">
        <v>4164</v>
      </c>
      <c r="K36" s="26">
        <v>5363</v>
      </c>
      <c r="L36" s="26">
        <v>2770</v>
      </c>
      <c r="M36" s="41">
        <v>64958</v>
      </c>
      <c r="N36" s="41">
        <v>32819</v>
      </c>
      <c r="O36" s="226"/>
      <c r="P36" s="42" t="s">
        <v>73</v>
      </c>
      <c r="Q36" s="26">
        <v>5900</v>
      </c>
      <c r="R36" s="26">
        <v>2814</v>
      </c>
      <c r="S36" s="26">
        <v>4115</v>
      </c>
      <c r="T36" s="26">
        <v>1955</v>
      </c>
      <c r="U36" s="26">
        <v>3490</v>
      </c>
      <c r="V36" s="26">
        <v>1667</v>
      </c>
      <c r="W36" s="26">
        <v>1794</v>
      </c>
      <c r="X36" s="26">
        <v>908</v>
      </c>
      <c r="Y36" s="26">
        <v>911</v>
      </c>
      <c r="Z36" s="26">
        <v>458</v>
      </c>
      <c r="AA36" s="41">
        <v>16210</v>
      </c>
      <c r="AB36" s="41">
        <v>7802</v>
      </c>
      <c r="AC36" s="226"/>
      <c r="AD36" s="42" t="s">
        <v>73</v>
      </c>
      <c r="AE36" s="41">
        <v>583</v>
      </c>
      <c r="AF36" s="41">
        <v>561</v>
      </c>
      <c r="AG36" s="41">
        <v>545</v>
      </c>
      <c r="AH36" s="41">
        <v>466</v>
      </c>
      <c r="AI36" s="41">
        <v>402</v>
      </c>
      <c r="AJ36" s="41">
        <v>2557</v>
      </c>
      <c r="AK36" s="26">
        <v>1278</v>
      </c>
      <c r="AL36" s="26">
        <v>569</v>
      </c>
      <c r="AM36" s="26">
        <v>23</v>
      </c>
      <c r="AN36" s="26">
        <v>131</v>
      </c>
      <c r="AO36" s="26">
        <v>510</v>
      </c>
      <c r="AP36" s="26">
        <v>131</v>
      </c>
      <c r="AQ36" s="226"/>
      <c r="AR36" s="42" t="s">
        <v>73</v>
      </c>
      <c r="AS36" s="26">
        <v>144</v>
      </c>
      <c r="AT36" s="26">
        <v>10532</v>
      </c>
      <c r="AU36" s="26">
        <v>2117</v>
      </c>
      <c r="AV36" s="26">
        <v>1019</v>
      </c>
      <c r="AW36" s="26">
        <v>204</v>
      </c>
      <c r="AX36" s="26">
        <v>531</v>
      </c>
      <c r="AY36" s="26">
        <v>1452</v>
      </c>
      <c r="AZ36" s="26">
        <v>1079</v>
      </c>
      <c r="BA36" s="26">
        <v>1015</v>
      </c>
      <c r="BB36" s="226"/>
      <c r="BC36" s="42" t="s">
        <v>73</v>
      </c>
      <c r="BD36" s="26">
        <v>75</v>
      </c>
      <c r="BE36" s="26">
        <v>669</v>
      </c>
      <c r="BF36" s="26">
        <v>226</v>
      </c>
      <c r="BG36" s="26">
        <v>552</v>
      </c>
      <c r="BH36" s="26">
        <v>111</v>
      </c>
      <c r="BI36" s="26">
        <v>1633</v>
      </c>
      <c r="BJ36" s="26">
        <v>800</v>
      </c>
      <c r="BK36" s="26">
        <v>321</v>
      </c>
      <c r="BL36" s="41">
        <v>38</v>
      </c>
      <c r="BM36" s="41">
        <v>22</v>
      </c>
      <c r="BN36" s="226"/>
      <c r="BO36" s="42" t="s">
        <v>73</v>
      </c>
      <c r="BP36" s="41">
        <v>24825</v>
      </c>
      <c r="BQ36" s="41">
        <v>18090</v>
      </c>
      <c r="BR36" s="41">
        <v>12274</v>
      </c>
      <c r="BS36" s="41">
        <v>8836</v>
      </c>
      <c r="BT36" s="41">
        <v>549</v>
      </c>
      <c r="BU36" s="41">
        <v>6180</v>
      </c>
      <c r="BV36" s="41">
        <v>33664</v>
      </c>
      <c r="BW36" s="41">
        <v>5353</v>
      </c>
      <c r="BX36" s="41">
        <v>568</v>
      </c>
      <c r="BY36" s="41">
        <v>3554</v>
      </c>
      <c r="BZ36" s="41">
        <v>1887</v>
      </c>
      <c r="CA36" s="41">
        <v>295</v>
      </c>
      <c r="CB36" s="41">
        <v>3371</v>
      </c>
      <c r="CD36" s="80" t="s">
        <v>102</v>
      </c>
      <c r="CE36" s="80" t="s">
        <v>2522</v>
      </c>
      <c r="CF36" s="78">
        <v>32655</v>
      </c>
      <c r="CG36" s="91"/>
    </row>
    <row r="37" spans="1:85">
      <c r="A37" s="226" t="s">
        <v>103</v>
      </c>
      <c r="B37" s="148" t="s">
        <v>90</v>
      </c>
      <c r="C37" s="71">
        <v>35433</v>
      </c>
      <c r="D37" s="71">
        <v>17501</v>
      </c>
      <c r="E37" s="71">
        <v>23682</v>
      </c>
      <c r="F37" s="71">
        <v>12408</v>
      </c>
      <c r="G37" s="71">
        <v>17944</v>
      </c>
      <c r="H37" s="71">
        <v>9591</v>
      </c>
      <c r="I37" s="71">
        <v>9620</v>
      </c>
      <c r="J37" s="71">
        <v>5177</v>
      </c>
      <c r="K37" s="71">
        <v>6071</v>
      </c>
      <c r="L37" s="71">
        <v>3277</v>
      </c>
      <c r="M37" s="146">
        <v>92750</v>
      </c>
      <c r="N37" s="146">
        <v>47954</v>
      </c>
      <c r="O37" s="226" t="s">
        <v>103</v>
      </c>
      <c r="P37" s="148" t="s">
        <v>90</v>
      </c>
      <c r="Q37" s="71">
        <v>10716</v>
      </c>
      <c r="R37" s="71">
        <v>5116</v>
      </c>
      <c r="S37" s="71">
        <v>5976</v>
      </c>
      <c r="T37" s="71">
        <v>2988</v>
      </c>
      <c r="U37" s="71">
        <v>4399</v>
      </c>
      <c r="V37" s="71">
        <v>2287</v>
      </c>
      <c r="W37" s="71">
        <v>2062</v>
      </c>
      <c r="X37" s="71">
        <v>1076</v>
      </c>
      <c r="Y37" s="71">
        <v>1079</v>
      </c>
      <c r="Z37" s="71">
        <v>584</v>
      </c>
      <c r="AA37" s="146">
        <v>24232</v>
      </c>
      <c r="AB37" s="146">
        <v>12051</v>
      </c>
      <c r="AC37" s="226" t="s">
        <v>103</v>
      </c>
      <c r="AD37" s="148" t="s">
        <v>90</v>
      </c>
      <c r="AE37" s="31">
        <v>832</v>
      </c>
      <c r="AF37" s="31">
        <v>770</v>
      </c>
      <c r="AG37" s="31">
        <v>732</v>
      </c>
      <c r="AH37" s="31">
        <v>605</v>
      </c>
      <c r="AI37" s="31">
        <v>467</v>
      </c>
      <c r="AJ37" s="146">
        <v>3406</v>
      </c>
      <c r="AK37" s="125">
        <v>1715</v>
      </c>
      <c r="AL37" s="71">
        <v>684</v>
      </c>
      <c r="AM37" s="71">
        <v>28</v>
      </c>
      <c r="AN37" s="71">
        <v>61</v>
      </c>
      <c r="AO37" s="71">
        <v>682</v>
      </c>
      <c r="AP37" s="71">
        <v>105</v>
      </c>
      <c r="AQ37" s="226" t="s">
        <v>103</v>
      </c>
      <c r="AR37" s="148" t="s">
        <v>90</v>
      </c>
      <c r="AS37" s="71">
        <v>266</v>
      </c>
      <c r="AT37" s="71">
        <v>17629</v>
      </c>
      <c r="AU37" s="71">
        <v>1731</v>
      </c>
      <c r="AV37" s="71">
        <v>408</v>
      </c>
      <c r="AW37" s="71">
        <v>103</v>
      </c>
      <c r="AX37" s="71">
        <v>750</v>
      </c>
      <c r="AY37" s="71">
        <v>1888</v>
      </c>
      <c r="AZ37" s="71">
        <v>1279</v>
      </c>
      <c r="BA37" s="71">
        <v>1256</v>
      </c>
      <c r="BB37" s="226" t="s">
        <v>103</v>
      </c>
      <c r="BC37" s="148" t="s">
        <v>90</v>
      </c>
      <c r="BD37" s="71">
        <v>88</v>
      </c>
      <c r="BE37" s="71">
        <v>1144</v>
      </c>
      <c r="BF37" s="71">
        <v>45</v>
      </c>
      <c r="BG37" s="71">
        <v>865</v>
      </c>
      <c r="BH37" s="71">
        <v>20</v>
      </c>
      <c r="BI37" s="16">
        <v>2162</v>
      </c>
      <c r="BJ37" s="71">
        <v>961</v>
      </c>
      <c r="BK37" s="71">
        <v>300</v>
      </c>
      <c r="BL37" s="152">
        <v>75</v>
      </c>
      <c r="BM37" s="32">
        <v>30</v>
      </c>
      <c r="BN37" s="226" t="s">
        <v>103</v>
      </c>
      <c r="BO37" s="148" t="s">
        <v>90</v>
      </c>
      <c r="BP37" s="71">
        <v>48931</v>
      </c>
      <c r="BQ37" s="71">
        <v>13307</v>
      </c>
      <c r="BR37" s="71">
        <v>21445</v>
      </c>
      <c r="BS37" s="71">
        <v>12868</v>
      </c>
      <c r="BT37" s="71">
        <v>1361</v>
      </c>
      <c r="BU37" s="71">
        <v>10786</v>
      </c>
      <c r="BV37" s="71">
        <v>51421</v>
      </c>
      <c r="BW37" s="71">
        <v>9093</v>
      </c>
      <c r="BX37" s="71">
        <v>1323</v>
      </c>
      <c r="BY37" s="71">
        <v>3840</v>
      </c>
      <c r="BZ37" s="71">
        <v>2939</v>
      </c>
      <c r="CA37" s="71">
        <v>916</v>
      </c>
      <c r="CB37" s="71">
        <v>5133</v>
      </c>
      <c r="CD37" s="80" t="s">
        <v>103</v>
      </c>
      <c r="CE37" s="80" t="s">
        <v>2532</v>
      </c>
      <c r="CF37" s="78">
        <v>42864</v>
      </c>
      <c r="CG37" s="91"/>
    </row>
    <row r="38" spans="1:85">
      <c r="A38" s="226"/>
      <c r="B38" s="148" t="s">
        <v>91</v>
      </c>
      <c r="C38" s="71">
        <v>6823</v>
      </c>
      <c r="D38" s="71">
        <v>3418</v>
      </c>
      <c r="E38" s="71">
        <v>5950</v>
      </c>
      <c r="F38" s="71">
        <v>3022</v>
      </c>
      <c r="G38" s="71">
        <v>5402</v>
      </c>
      <c r="H38" s="71">
        <v>2789</v>
      </c>
      <c r="I38" s="71">
        <v>3990</v>
      </c>
      <c r="J38" s="71">
        <v>2068</v>
      </c>
      <c r="K38" s="71">
        <v>3345</v>
      </c>
      <c r="L38" s="71">
        <v>1780</v>
      </c>
      <c r="M38" s="146">
        <v>25510</v>
      </c>
      <c r="N38" s="146">
        <v>13077</v>
      </c>
      <c r="O38" s="226"/>
      <c r="P38" s="148" t="s">
        <v>91</v>
      </c>
      <c r="Q38" s="71">
        <v>1487</v>
      </c>
      <c r="R38" s="71">
        <v>717</v>
      </c>
      <c r="S38" s="71">
        <v>1235</v>
      </c>
      <c r="T38" s="71">
        <v>621</v>
      </c>
      <c r="U38" s="71">
        <v>1096</v>
      </c>
      <c r="V38" s="71">
        <v>571</v>
      </c>
      <c r="W38" s="71">
        <v>763</v>
      </c>
      <c r="X38" s="71">
        <v>380</v>
      </c>
      <c r="Y38" s="71">
        <v>582</v>
      </c>
      <c r="Z38" s="71">
        <v>288</v>
      </c>
      <c r="AA38" s="146">
        <v>5163</v>
      </c>
      <c r="AB38" s="146">
        <v>2577</v>
      </c>
      <c r="AC38" s="226"/>
      <c r="AD38" s="148" t="s">
        <v>91</v>
      </c>
      <c r="AE38" s="31">
        <v>139</v>
      </c>
      <c r="AF38" s="31">
        <v>135</v>
      </c>
      <c r="AG38" s="31">
        <v>128</v>
      </c>
      <c r="AH38" s="31">
        <v>108</v>
      </c>
      <c r="AI38" s="31">
        <v>92</v>
      </c>
      <c r="AJ38" s="146">
        <v>602</v>
      </c>
      <c r="AK38" s="125">
        <v>429</v>
      </c>
      <c r="AL38" s="71">
        <v>249</v>
      </c>
      <c r="AM38" s="71">
        <v>221</v>
      </c>
      <c r="AN38" s="71">
        <v>2</v>
      </c>
      <c r="AO38" s="71">
        <v>76</v>
      </c>
      <c r="AP38" s="71">
        <v>18</v>
      </c>
      <c r="AQ38" s="226"/>
      <c r="AR38" s="148" t="s">
        <v>91</v>
      </c>
      <c r="AS38" s="71">
        <v>61</v>
      </c>
      <c r="AT38" s="71">
        <v>6142</v>
      </c>
      <c r="AU38" s="71">
        <v>665</v>
      </c>
      <c r="AV38" s="71">
        <v>190</v>
      </c>
      <c r="AW38" s="71">
        <v>59</v>
      </c>
      <c r="AX38" s="71">
        <v>288</v>
      </c>
      <c r="AY38" s="71">
        <v>454</v>
      </c>
      <c r="AZ38" s="71">
        <v>382</v>
      </c>
      <c r="BA38" s="71">
        <v>373</v>
      </c>
      <c r="BB38" s="226"/>
      <c r="BC38" s="148" t="s">
        <v>91</v>
      </c>
      <c r="BD38" s="71">
        <v>52</v>
      </c>
      <c r="BE38" s="71">
        <v>280</v>
      </c>
      <c r="BF38" s="71">
        <v>1</v>
      </c>
      <c r="BG38" s="71">
        <v>143</v>
      </c>
      <c r="BH38" s="71">
        <v>32</v>
      </c>
      <c r="BI38" s="16">
        <v>508</v>
      </c>
      <c r="BJ38" s="71">
        <v>364</v>
      </c>
      <c r="BK38" s="71">
        <v>109</v>
      </c>
      <c r="BL38" s="152">
        <v>88</v>
      </c>
      <c r="BM38" s="32">
        <v>62</v>
      </c>
      <c r="BN38" s="226"/>
      <c r="BO38" s="148" t="s">
        <v>91</v>
      </c>
      <c r="BP38" s="71">
        <v>13578</v>
      </c>
      <c r="BQ38" s="71">
        <v>4864</v>
      </c>
      <c r="BR38" s="71">
        <v>6401</v>
      </c>
      <c r="BS38" s="71">
        <v>4226</v>
      </c>
      <c r="BT38" s="71">
        <v>155</v>
      </c>
      <c r="BU38" s="71">
        <v>4612</v>
      </c>
      <c r="BV38" s="71">
        <v>13858</v>
      </c>
      <c r="BW38" s="71">
        <v>2099</v>
      </c>
      <c r="BX38" s="71">
        <v>223</v>
      </c>
      <c r="BY38" s="71">
        <v>727</v>
      </c>
      <c r="BZ38" s="71">
        <v>467</v>
      </c>
      <c r="CA38" s="71">
        <v>75</v>
      </c>
      <c r="CB38" s="71">
        <v>687</v>
      </c>
      <c r="CD38" s="80" t="s">
        <v>103</v>
      </c>
      <c r="CE38" s="80" t="s">
        <v>2533</v>
      </c>
      <c r="CF38" s="78">
        <v>15395</v>
      </c>
      <c r="CG38" s="91"/>
    </row>
    <row r="39" spans="1:85">
      <c r="A39" s="226"/>
      <c r="B39" s="25" t="s">
        <v>73</v>
      </c>
      <c r="C39" s="26">
        <v>42256</v>
      </c>
      <c r="D39" s="26">
        <v>20919</v>
      </c>
      <c r="E39" s="26">
        <v>29632</v>
      </c>
      <c r="F39" s="26">
        <v>15430</v>
      </c>
      <c r="G39" s="26">
        <v>23346</v>
      </c>
      <c r="H39" s="26">
        <v>12380</v>
      </c>
      <c r="I39" s="26">
        <v>13610</v>
      </c>
      <c r="J39" s="26">
        <v>7245</v>
      </c>
      <c r="K39" s="26">
        <v>9416</v>
      </c>
      <c r="L39" s="26">
        <v>5057</v>
      </c>
      <c r="M39" s="41">
        <v>118260</v>
      </c>
      <c r="N39" s="41">
        <v>61031</v>
      </c>
      <c r="O39" s="226"/>
      <c r="P39" s="42" t="s">
        <v>73</v>
      </c>
      <c r="Q39" s="26">
        <v>12203</v>
      </c>
      <c r="R39" s="26">
        <v>5833</v>
      </c>
      <c r="S39" s="26">
        <v>7211</v>
      </c>
      <c r="T39" s="26">
        <v>3609</v>
      </c>
      <c r="U39" s="26">
        <v>5495</v>
      </c>
      <c r="V39" s="26">
        <v>2858</v>
      </c>
      <c r="W39" s="26">
        <v>2825</v>
      </c>
      <c r="X39" s="26">
        <v>1456</v>
      </c>
      <c r="Y39" s="26">
        <v>1661</v>
      </c>
      <c r="Z39" s="26">
        <v>872</v>
      </c>
      <c r="AA39" s="41">
        <v>29395</v>
      </c>
      <c r="AB39" s="41">
        <v>14628</v>
      </c>
      <c r="AC39" s="226"/>
      <c r="AD39" s="42" t="s">
        <v>73</v>
      </c>
      <c r="AE39" s="41">
        <v>971</v>
      </c>
      <c r="AF39" s="41">
        <v>905</v>
      </c>
      <c r="AG39" s="41">
        <v>860</v>
      </c>
      <c r="AH39" s="41">
        <v>713</v>
      </c>
      <c r="AI39" s="41">
        <v>559</v>
      </c>
      <c r="AJ39" s="41">
        <v>4008</v>
      </c>
      <c r="AK39" s="26">
        <v>2144</v>
      </c>
      <c r="AL39" s="26">
        <v>933</v>
      </c>
      <c r="AM39" s="26">
        <v>249</v>
      </c>
      <c r="AN39" s="26">
        <v>63</v>
      </c>
      <c r="AO39" s="26">
        <v>758</v>
      </c>
      <c r="AP39" s="26">
        <v>123</v>
      </c>
      <c r="AQ39" s="226"/>
      <c r="AR39" s="42" t="s">
        <v>73</v>
      </c>
      <c r="AS39" s="26">
        <v>327</v>
      </c>
      <c r="AT39" s="26">
        <v>23771</v>
      </c>
      <c r="AU39" s="26">
        <v>2396</v>
      </c>
      <c r="AV39" s="26">
        <v>598</v>
      </c>
      <c r="AW39" s="26">
        <v>162</v>
      </c>
      <c r="AX39" s="26">
        <v>1038</v>
      </c>
      <c r="AY39" s="26">
        <v>2342</v>
      </c>
      <c r="AZ39" s="26">
        <v>1661</v>
      </c>
      <c r="BA39" s="26">
        <v>1629</v>
      </c>
      <c r="BB39" s="226"/>
      <c r="BC39" s="42" t="s">
        <v>73</v>
      </c>
      <c r="BD39" s="26">
        <v>140</v>
      </c>
      <c r="BE39" s="26">
        <v>1424</v>
      </c>
      <c r="BF39" s="26">
        <v>46</v>
      </c>
      <c r="BG39" s="26">
        <v>1008</v>
      </c>
      <c r="BH39" s="26">
        <v>52</v>
      </c>
      <c r="BI39" s="26">
        <v>2670</v>
      </c>
      <c r="BJ39" s="26">
        <v>1325</v>
      </c>
      <c r="BK39" s="26">
        <v>409</v>
      </c>
      <c r="BL39" s="41">
        <v>163</v>
      </c>
      <c r="BM39" s="41">
        <v>92</v>
      </c>
      <c r="BN39" s="226"/>
      <c r="BO39" s="42" t="s">
        <v>73</v>
      </c>
      <c r="BP39" s="41">
        <v>62509</v>
      </c>
      <c r="BQ39" s="41">
        <v>18171</v>
      </c>
      <c r="BR39" s="41">
        <v>27846</v>
      </c>
      <c r="BS39" s="41">
        <v>17094</v>
      </c>
      <c r="BT39" s="41">
        <v>1516</v>
      </c>
      <c r="BU39" s="41">
        <v>15398</v>
      </c>
      <c r="BV39" s="41">
        <v>65279</v>
      </c>
      <c r="BW39" s="41">
        <v>11192</v>
      </c>
      <c r="BX39" s="41">
        <v>1546</v>
      </c>
      <c r="BY39" s="41">
        <v>4567</v>
      </c>
      <c r="BZ39" s="41">
        <v>3406</v>
      </c>
      <c r="CA39" s="41">
        <v>991</v>
      </c>
      <c r="CB39" s="41">
        <v>5820</v>
      </c>
      <c r="CD39" s="80" t="s">
        <v>103</v>
      </c>
      <c r="CE39" s="80" t="s">
        <v>2534</v>
      </c>
      <c r="CF39" s="78">
        <v>58259</v>
      </c>
      <c r="CG39" s="91"/>
    </row>
    <row r="40" spans="1:85">
      <c r="A40" s="226" t="s">
        <v>106</v>
      </c>
      <c r="B40" s="148" t="s">
        <v>90</v>
      </c>
      <c r="C40" s="71">
        <v>23773</v>
      </c>
      <c r="D40" s="71">
        <v>11578</v>
      </c>
      <c r="E40" s="71">
        <v>19165</v>
      </c>
      <c r="F40" s="71">
        <v>9390</v>
      </c>
      <c r="G40" s="71">
        <v>16718</v>
      </c>
      <c r="H40" s="71">
        <v>8349</v>
      </c>
      <c r="I40" s="71">
        <v>11031</v>
      </c>
      <c r="J40" s="71">
        <v>5564</v>
      </c>
      <c r="K40" s="71">
        <v>7898</v>
      </c>
      <c r="L40" s="71">
        <v>4201</v>
      </c>
      <c r="M40" s="146">
        <v>78585</v>
      </c>
      <c r="N40" s="146">
        <v>39082</v>
      </c>
      <c r="O40" s="226" t="s">
        <v>106</v>
      </c>
      <c r="P40" s="148" t="s">
        <v>90</v>
      </c>
      <c r="Q40" s="71">
        <v>6345</v>
      </c>
      <c r="R40" s="71">
        <v>2978</v>
      </c>
      <c r="S40" s="71">
        <v>4558</v>
      </c>
      <c r="T40" s="71">
        <v>2102</v>
      </c>
      <c r="U40" s="71">
        <v>4158</v>
      </c>
      <c r="V40" s="71">
        <v>1939</v>
      </c>
      <c r="W40" s="71">
        <v>2477</v>
      </c>
      <c r="X40" s="71">
        <v>1221</v>
      </c>
      <c r="Y40" s="71">
        <v>1631</v>
      </c>
      <c r="Z40" s="71">
        <v>807</v>
      </c>
      <c r="AA40" s="146">
        <v>19169</v>
      </c>
      <c r="AB40" s="146">
        <v>9047</v>
      </c>
      <c r="AC40" s="226" t="s">
        <v>106</v>
      </c>
      <c r="AD40" s="148" t="s">
        <v>90</v>
      </c>
      <c r="AE40" s="31">
        <v>725</v>
      </c>
      <c r="AF40" s="31">
        <v>698</v>
      </c>
      <c r="AG40" s="31">
        <v>692</v>
      </c>
      <c r="AH40" s="31">
        <v>636</v>
      </c>
      <c r="AI40" s="31">
        <v>580</v>
      </c>
      <c r="AJ40" s="146">
        <v>3331</v>
      </c>
      <c r="AK40" s="125">
        <v>1994</v>
      </c>
      <c r="AL40" s="71">
        <v>787</v>
      </c>
      <c r="AM40" s="71">
        <v>25</v>
      </c>
      <c r="AN40" s="71">
        <v>79</v>
      </c>
      <c r="AO40" s="71">
        <v>636</v>
      </c>
      <c r="AP40" s="71">
        <v>225</v>
      </c>
      <c r="AQ40" s="226" t="s">
        <v>106</v>
      </c>
      <c r="AR40" s="148" t="s">
        <v>90</v>
      </c>
      <c r="AS40" s="71">
        <v>83</v>
      </c>
      <c r="AT40" s="71">
        <v>9274</v>
      </c>
      <c r="AU40" s="71">
        <v>4436</v>
      </c>
      <c r="AV40" s="71">
        <v>2830</v>
      </c>
      <c r="AW40" s="71">
        <v>838</v>
      </c>
      <c r="AX40" s="71">
        <v>583</v>
      </c>
      <c r="AY40" s="71">
        <v>2160</v>
      </c>
      <c r="AZ40" s="71">
        <v>1507</v>
      </c>
      <c r="BA40" s="71">
        <v>1429</v>
      </c>
      <c r="BB40" s="226" t="s">
        <v>106</v>
      </c>
      <c r="BC40" s="148" t="s">
        <v>90</v>
      </c>
      <c r="BD40" s="71">
        <v>77</v>
      </c>
      <c r="BE40" s="71">
        <v>594</v>
      </c>
      <c r="BF40" s="71">
        <v>821</v>
      </c>
      <c r="BG40" s="71">
        <v>813</v>
      </c>
      <c r="BH40" s="71">
        <v>32</v>
      </c>
      <c r="BI40" s="16">
        <v>2337</v>
      </c>
      <c r="BJ40" s="71">
        <v>1248</v>
      </c>
      <c r="BK40" s="71">
        <v>661</v>
      </c>
      <c r="BL40" s="152">
        <v>32</v>
      </c>
      <c r="BM40" s="32">
        <v>11</v>
      </c>
      <c r="BN40" s="226" t="s">
        <v>106</v>
      </c>
      <c r="BO40" s="148" t="s">
        <v>90</v>
      </c>
      <c r="BP40" s="71">
        <v>37634</v>
      </c>
      <c r="BQ40" s="71">
        <v>22027</v>
      </c>
      <c r="BR40" s="71">
        <v>12071</v>
      </c>
      <c r="BS40" s="71">
        <v>16215</v>
      </c>
      <c r="BT40" s="71">
        <v>1376</v>
      </c>
      <c r="BU40" s="71">
        <v>13597</v>
      </c>
      <c r="BV40" s="71">
        <v>48908</v>
      </c>
      <c r="BW40" s="71">
        <v>13286</v>
      </c>
      <c r="BX40" s="71">
        <v>605</v>
      </c>
      <c r="BY40" s="71">
        <v>2708</v>
      </c>
      <c r="BZ40" s="71">
        <v>3052</v>
      </c>
      <c r="CA40" s="71">
        <v>275</v>
      </c>
      <c r="CB40" s="71">
        <v>1551</v>
      </c>
      <c r="CD40" s="80" t="s">
        <v>106</v>
      </c>
      <c r="CE40" s="80" t="s">
        <v>2553</v>
      </c>
      <c r="CF40" s="78">
        <v>47449</v>
      </c>
      <c r="CG40" s="91"/>
    </row>
    <row r="41" spans="1:85">
      <c r="A41" s="226"/>
      <c r="B41" s="148" t="s">
        <v>91</v>
      </c>
      <c r="C41" s="71">
        <v>895</v>
      </c>
      <c r="D41" s="71">
        <v>403</v>
      </c>
      <c r="E41" s="71">
        <v>840</v>
      </c>
      <c r="F41" s="71">
        <v>390</v>
      </c>
      <c r="G41" s="71">
        <v>846</v>
      </c>
      <c r="H41" s="71">
        <v>403</v>
      </c>
      <c r="I41" s="71">
        <v>709</v>
      </c>
      <c r="J41" s="71">
        <v>347</v>
      </c>
      <c r="K41" s="71">
        <v>635</v>
      </c>
      <c r="L41" s="71">
        <v>327</v>
      </c>
      <c r="M41" s="146">
        <v>3925</v>
      </c>
      <c r="N41" s="146">
        <v>1870</v>
      </c>
      <c r="O41" s="226"/>
      <c r="P41" s="148" t="s">
        <v>91</v>
      </c>
      <c r="Q41" s="71">
        <v>272</v>
      </c>
      <c r="R41" s="71">
        <v>115</v>
      </c>
      <c r="S41" s="71">
        <v>255</v>
      </c>
      <c r="T41" s="71">
        <v>103</v>
      </c>
      <c r="U41" s="71">
        <v>306</v>
      </c>
      <c r="V41" s="71">
        <v>144</v>
      </c>
      <c r="W41" s="71">
        <v>158</v>
      </c>
      <c r="X41" s="71">
        <v>74</v>
      </c>
      <c r="Y41" s="71">
        <v>157</v>
      </c>
      <c r="Z41" s="71">
        <v>91</v>
      </c>
      <c r="AA41" s="146">
        <v>1148</v>
      </c>
      <c r="AB41" s="146">
        <v>527</v>
      </c>
      <c r="AC41" s="226"/>
      <c r="AD41" s="148" t="s">
        <v>91</v>
      </c>
      <c r="AE41" s="31">
        <v>16</v>
      </c>
      <c r="AF41" s="31">
        <v>15</v>
      </c>
      <c r="AG41" s="31">
        <v>18</v>
      </c>
      <c r="AH41" s="31">
        <v>15</v>
      </c>
      <c r="AI41" s="31">
        <v>14</v>
      </c>
      <c r="AJ41" s="146">
        <v>78</v>
      </c>
      <c r="AK41" s="125">
        <v>58</v>
      </c>
      <c r="AL41" s="71">
        <v>9</v>
      </c>
      <c r="AM41" s="71">
        <v>37</v>
      </c>
      <c r="AN41" s="71">
        <v>1</v>
      </c>
      <c r="AO41" s="71">
        <v>10</v>
      </c>
      <c r="AP41" s="71">
        <v>8</v>
      </c>
      <c r="AQ41" s="226"/>
      <c r="AR41" s="148" t="s">
        <v>91</v>
      </c>
      <c r="AS41" s="71">
        <v>0</v>
      </c>
      <c r="AT41" s="71">
        <v>693</v>
      </c>
      <c r="AU41" s="71">
        <v>183</v>
      </c>
      <c r="AV41" s="71">
        <v>160</v>
      </c>
      <c r="AW41" s="71">
        <v>50</v>
      </c>
      <c r="AX41" s="71">
        <v>51</v>
      </c>
      <c r="AY41" s="71">
        <v>66</v>
      </c>
      <c r="AZ41" s="71">
        <v>66</v>
      </c>
      <c r="BA41" s="71">
        <v>41</v>
      </c>
      <c r="BB41" s="226"/>
      <c r="BC41" s="148" t="s">
        <v>91</v>
      </c>
      <c r="BD41" s="71">
        <v>9</v>
      </c>
      <c r="BE41" s="71">
        <v>35</v>
      </c>
      <c r="BF41" s="71">
        <v>16</v>
      </c>
      <c r="BG41" s="71">
        <v>15</v>
      </c>
      <c r="BH41" s="71">
        <v>0</v>
      </c>
      <c r="BI41" s="16">
        <v>75</v>
      </c>
      <c r="BJ41" s="71">
        <v>58</v>
      </c>
      <c r="BK41" s="71">
        <v>48</v>
      </c>
      <c r="BL41" s="152">
        <v>9</v>
      </c>
      <c r="BM41" s="32">
        <v>6</v>
      </c>
      <c r="BN41" s="226"/>
      <c r="BO41" s="148" t="s">
        <v>91</v>
      </c>
      <c r="BP41" s="71">
        <v>2066</v>
      </c>
      <c r="BQ41" s="71">
        <v>801</v>
      </c>
      <c r="BR41" s="71">
        <v>347</v>
      </c>
      <c r="BS41" s="71">
        <v>1019</v>
      </c>
      <c r="BT41" s="71">
        <v>15</v>
      </c>
      <c r="BU41" s="71">
        <v>761</v>
      </c>
      <c r="BV41" s="71">
        <v>2314</v>
      </c>
      <c r="BW41" s="71">
        <v>836</v>
      </c>
      <c r="BX41" s="71">
        <v>22</v>
      </c>
      <c r="BY41" s="71">
        <v>62</v>
      </c>
      <c r="BZ41" s="71">
        <v>95</v>
      </c>
      <c r="CA41" s="71">
        <v>9</v>
      </c>
      <c r="CB41" s="71">
        <v>0</v>
      </c>
      <c r="CD41" s="80" t="s">
        <v>106</v>
      </c>
      <c r="CE41" s="80" t="s">
        <v>2554</v>
      </c>
      <c r="CF41" s="78">
        <v>2825</v>
      </c>
      <c r="CG41" s="91"/>
    </row>
    <row r="42" spans="1:85">
      <c r="A42" s="226"/>
      <c r="B42" s="25" t="s">
        <v>73</v>
      </c>
      <c r="C42" s="26">
        <v>24668</v>
      </c>
      <c r="D42" s="26">
        <v>11981</v>
      </c>
      <c r="E42" s="26">
        <v>20005</v>
      </c>
      <c r="F42" s="26">
        <v>9780</v>
      </c>
      <c r="G42" s="26">
        <v>17564</v>
      </c>
      <c r="H42" s="26">
        <v>8752</v>
      </c>
      <c r="I42" s="26">
        <v>11740</v>
      </c>
      <c r="J42" s="26">
        <v>5911</v>
      </c>
      <c r="K42" s="26">
        <v>8533</v>
      </c>
      <c r="L42" s="26">
        <v>4528</v>
      </c>
      <c r="M42" s="41">
        <v>82510</v>
      </c>
      <c r="N42" s="41">
        <v>40952</v>
      </c>
      <c r="O42" s="226"/>
      <c r="P42" s="42" t="s">
        <v>73</v>
      </c>
      <c r="Q42" s="26">
        <v>6617</v>
      </c>
      <c r="R42" s="26">
        <v>3093</v>
      </c>
      <c r="S42" s="26">
        <v>4813</v>
      </c>
      <c r="T42" s="26">
        <v>2205</v>
      </c>
      <c r="U42" s="26">
        <v>4464</v>
      </c>
      <c r="V42" s="26">
        <v>2083</v>
      </c>
      <c r="W42" s="26">
        <v>2635</v>
      </c>
      <c r="X42" s="26">
        <v>1295</v>
      </c>
      <c r="Y42" s="26">
        <v>1788</v>
      </c>
      <c r="Z42" s="26">
        <v>898</v>
      </c>
      <c r="AA42" s="41">
        <v>20317</v>
      </c>
      <c r="AB42" s="41">
        <v>9574</v>
      </c>
      <c r="AC42" s="226"/>
      <c r="AD42" s="42" t="s">
        <v>73</v>
      </c>
      <c r="AE42" s="41">
        <v>741</v>
      </c>
      <c r="AF42" s="41">
        <v>713</v>
      </c>
      <c r="AG42" s="41">
        <v>710</v>
      </c>
      <c r="AH42" s="41">
        <v>651</v>
      </c>
      <c r="AI42" s="41">
        <v>594</v>
      </c>
      <c r="AJ42" s="41">
        <v>3409</v>
      </c>
      <c r="AK42" s="26">
        <v>2052</v>
      </c>
      <c r="AL42" s="26">
        <v>796</v>
      </c>
      <c r="AM42" s="26">
        <v>62</v>
      </c>
      <c r="AN42" s="26">
        <v>80</v>
      </c>
      <c r="AO42" s="26">
        <v>646</v>
      </c>
      <c r="AP42" s="26">
        <v>233</v>
      </c>
      <c r="AQ42" s="226"/>
      <c r="AR42" s="42" t="s">
        <v>73</v>
      </c>
      <c r="AS42" s="26">
        <v>83</v>
      </c>
      <c r="AT42" s="26">
        <v>9967</v>
      </c>
      <c r="AU42" s="26">
        <v>4619</v>
      </c>
      <c r="AV42" s="26">
        <v>2990</v>
      </c>
      <c r="AW42" s="26">
        <v>888</v>
      </c>
      <c r="AX42" s="26">
        <v>634</v>
      </c>
      <c r="AY42" s="26">
        <v>2226</v>
      </c>
      <c r="AZ42" s="26">
        <v>1573</v>
      </c>
      <c r="BA42" s="26">
        <v>1470</v>
      </c>
      <c r="BB42" s="226"/>
      <c r="BC42" s="42" t="s">
        <v>73</v>
      </c>
      <c r="BD42" s="26">
        <v>86</v>
      </c>
      <c r="BE42" s="26">
        <v>629</v>
      </c>
      <c r="BF42" s="26">
        <v>837</v>
      </c>
      <c r="BG42" s="26">
        <v>828</v>
      </c>
      <c r="BH42" s="26">
        <v>32</v>
      </c>
      <c r="BI42" s="26">
        <v>2412</v>
      </c>
      <c r="BJ42" s="26">
        <v>1306</v>
      </c>
      <c r="BK42" s="26">
        <v>709</v>
      </c>
      <c r="BL42" s="41">
        <v>41</v>
      </c>
      <c r="BM42" s="41">
        <v>17</v>
      </c>
      <c r="BN42" s="226"/>
      <c r="BO42" s="42" t="s">
        <v>73</v>
      </c>
      <c r="BP42" s="41">
        <v>39700</v>
      </c>
      <c r="BQ42" s="41">
        <v>22828</v>
      </c>
      <c r="BR42" s="41">
        <v>12418</v>
      </c>
      <c r="BS42" s="41">
        <v>17234</v>
      </c>
      <c r="BT42" s="41">
        <v>1391</v>
      </c>
      <c r="BU42" s="41">
        <v>14358</v>
      </c>
      <c r="BV42" s="41">
        <v>51222</v>
      </c>
      <c r="BW42" s="41">
        <v>14122</v>
      </c>
      <c r="BX42" s="41">
        <v>627</v>
      </c>
      <c r="BY42" s="41">
        <v>2770</v>
      </c>
      <c r="BZ42" s="41">
        <v>3147</v>
      </c>
      <c r="CA42" s="41">
        <v>284</v>
      </c>
      <c r="CB42" s="41">
        <v>1551</v>
      </c>
      <c r="CD42" s="80" t="s">
        <v>106</v>
      </c>
      <c r="CE42" s="80" t="s">
        <v>2555</v>
      </c>
      <c r="CF42" s="78">
        <v>50274</v>
      </c>
      <c r="CG42" s="91"/>
    </row>
    <row r="43" spans="1:85">
      <c r="A43" s="230" t="s">
        <v>2229</v>
      </c>
      <c r="B43" s="230"/>
      <c r="C43" s="230"/>
      <c r="D43" s="230"/>
      <c r="E43" s="230"/>
      <c r="F43" s="230"/>
      <c r="G43" s="230"/>
      <c r="H43" s="230"/>
      <c r="I43" s="230"/>
      <c r="J43" s="230"/>
      <c r="K43" s="230"/>
      <c r="L43" s="230"/>
      <c r="M43" s="230"/>
      <c r="N43" s="230"/>
      <c r="O43" s="230" t="s">
        <v>2238</v>
      </c>
      <c r="P43" s="230"/>
      <c r="Q43" s="230"/>
      <c r="R43" s="230"/>
      <c r="S43" s="230"/>
      <c r="T43" s="230"/>
      <c r="U43" s="230"/>
      <c r="V43" s="230"/>
      <c r="W43" s="230"/>
      <c r="X43" s="230"/>
      <c r="Y43" s="230"/>
      <c r="Z43" s="230"/>
      <c r="AA43" s="230"/>
      <c r="AB43" s="230"/>
      <c r="AC43" s="234" t="s">
        <v>2230</v>
      </c>
      <c r="AD43" s="235"/>
      <c r="AE43" s="235"/>
      <c r="AF43" s="235"/>
      <c r="AG43" s="235"/>
      <c r="AH43" s="235"/>
      <c r="AI43" s="235"/>
      <c r="AJ43" s="235"/>
      <c r="AK43" s="235"/>
      <c r="AL43" s="235"/>
      <c r="AM43" s="235"/>
      <c r="AN43" s="235"/>
      <c r="AO43" s="235"/>
      <c r="AP43" s="236"/>
      <c r="AQ43" s="240" t="s">
        <v>251</v>
      </c>
      <c r="AR43" s="240"/>
      <c r="AS43" s="240"/>
      <c r="AT43" s="240"/>
      <c r="AU43" s="240"/>
      <c r="AV43" s="240"/>
      <c r="AW43" s="240"/>
      <c r="AX43" s="240"/>
      <c r="AY43" s="240"/>
      <c r="AZ43" s="240"/>
      <c r="BA43" s="240"/>
      <c r="BB43" s="206" t="s">
        <v>252</v>
      </c>
      <c r="BC43" s="206"/>
      <c r="BD43" s="206"/>
      <c r="BE43" s="206"/>
      <c r="BF43" s="206"/>
      <c r="BG43" s="206"/>
      <c r="BH43" s="206"/>
      <c r="BI43" s="206"/>
      <c r="BJ43" s="206"/>
      <c r="BK43" s="206"/>
      <c r="BL43" s="206"/>
      <c r="BM43" s="206"/>
      <c r="BN43" s="240" t="s">
        <v>253</v>
      </c>
      <c r="BO43" s="240"/>
      <c r="BP43" s="240"/>
      <c r="BQ43" s="240"/>
      <c r="BR43" s="240"/>
      <c r="BS43" s="240"/>
      <c r="BT43" s="240"/>
      <c r="BU43" s="240"/>
      <c r="BV43" s="240"/>
      <c r="BW43" s="240"/>
      <c r="BX43" s="240"/>
      <c r="BY43" s="240"/>
      <c r="BZ43" s="240"/>
      <c r="CA43" s="240"/>
      <c r="CB43" s="240"/>
      <c r="CD43" s="80" t="str">
        <f>IF(A43="",CD42,A43)</f>
        <v xml:space="preserve"> REPARTITION DES EFFECTIFS DES ELEVES DES ECOLES PRIMAIRES PUBLIQUES PAR DREN, PAR MILIEU DE RESIDENCE ET PAR GENRE</v>
      </c>
      <c r="CE43" s="80" t="str">
        <f>CD43&amp;B43</f>
        <v xml:space="preserve"> REPARTITION DES EFFECTIFS DES ELEVES DES ECOLES PRIMAIRES PUBLIQUES PAR DREN, PAR MILIEU DE RESIDENCE ET PAR GENRE</v>
      </c>
      <c r="CF43" s="78">
        <f>(AS43+2*AT43+3*AU43+4*AV43+5*AW43)</f>
        <v>0</v>
      </c>
      <c r="CG43" s="91"/>
    </row>
    <row r="44" spans="1:85">
      <c r="A44" s="230" t="str">
        <f>"ANNEE SCOLAIRE "&amp;annee_scolaire</f>
        <v>ANNEE SCOLAIRE 2022-2023</v>
      </c>
      <c r="B44" s="230"/>
      <c r="C44" s="230"/>
      <c r="D44" s="230"/>
      <c r="E44" s="230"/>
      <c r="F44" s="230"/>
      <c r="G44" s="230"/>
      <c r="H44" s="230"/>
      <c r="I44" s="230"/>
      <c r="J44" s="230"/>
      <c r="K44" s="230"/>
      <c r="L44" s="230"/>
      <c r="M44" s="230"/>
      <c r="N44" s="230"/>
      <c r="O44" s="230" t="str">
        <f>"ANNEE SCOLAIRE "&amp;annee_scolaire</f>
        <v>ANNEE SCOLAIRE 2022-2023</v>
      </c>
      <c r="P44" s="230"/>
      <c r="Q44" s="230"/>
      <c r="R44" s="230"/>
      <c r="S44" s="230"/>
      <c r="T44" s="230"/>
      <c r="U44" s="230"/>
      <c r="V44" s="230"/>
      <c r="W44" s="230"/>
      <c r="X44" s="230"/>
      <c r="Y44" s="230"/>
      <c r="Z44" s="230"/>
      <c r="AA44" s="230"/>
      <c r="AB44" s="230"/>
      <c r="AC44" s="234" t="str">
        <f>"ANNEE SCOLAIRE "&amp;annee_scolaire</f>
        <v>ANNEE SCOLAIRE 2022-2023</v>
      </c>
      <c r="AD44" s="235"/>
      <c r="AE44" s="235"/>
      <c r="AF44" s="235"/>
      <c r="AG44" s="235"/>
      <c r="AH44" s="235"/>
      <c r="AI44" s="235"/>
      <c r="AJ44" s="235"/>
      <c r="AK44" s="235"/>
      <c r="AL44" s="235"/>
      <c r="AM44" s="235"/>
      <c r="AN44" s="235"/>
      <c r="AO44" s="235"/>
      <c r="AP44" s="236"/>
      <c r="AQ44" s="240" t="str">
        <f>"ANNEE SCOLAIRE "&amp;annee_scolaire</f>
        <v>ANNEE SCOLAIRE 2022-2023</v>
      </c>
      <c r="AR44" s="240"/>
      <c r="AS44" s="240"/>
      <c r="AT44" s="240"/>
      <c r="AU44" s="240"/>
      <c r="AV44" s="240"/>
      <c r="AW44" s="240"/>
      <c r="AX44" s="240"/>
      <c r="AY44" s="240"/>
      <c r="AZ44" s="240"/>
      <c r="BA44" s="240"/>
      <c r="BB44" s="206" t="str">
        <f>"ANNEE SCOLAIRE "&amp;annee_scolaire</f>
        <v>ANNEE SCOLAIRE 2022-2023</v>
      </c>
      <c r="BC44" s="206"/>
      <c r="BD44" s="206"/>
      <c r="BE44" s="206"/>
      <c r="BF44" s="206"/>
      <c r="BG44" s="206"/>
      <c r="BH44" s="206"/>
      <c r="BI44" s="206"/>
      <c r="BJ44" s="206"/>
      <c r="BK44" s="206"/>
      <c r="BL44" s="206"/>
      <c r="BM44" s="206"/>
      <c r="BN44" s="230" t="str">
        <f>"ANNEE SCOLAIRE "&amp;annee_scolaire</f>
        <v>ANNEE SCOLAIRE 2022-2023</v>
      </c>
      <c r="BO44" s="230"/>
      <c r="BP44" s="230"/>
      <c r="BQ44" s="230"/>
      <c r="BR44" s="230"/>
      <c r="BS44" s="230"/>
      <c r="BT44" s="230"/>
      <c r="BU44" s="230"/>
      <c r="BV44" s="230"/>
      <c r="BW44" s="230"/>
      <c r="BX44" s="230"/>
      <c r="BY44" s="230"/>
      <c r="BZ44" s="230"/>
      <c r="CA44" s="230"/>
      <c r="CB44" s="230"/>
      <c r="CD44" s="80" t="str">
        <f>IF(A44="",CD43,A44)</f>
        <v>ANNEE SCOLAIRE 2022-2023</v>
      </c>
      <c r="CE44" s="80" t="str">
        <f>CD44&amp;B44</f>
        <v>ANNEE SCOLAIRE 2022-2023</v>
      </c>
      <c r="CF44" s="78">
        <f>(AS44+2*AT44+3*AU44+4*AV44+5*AW44)</f>
        <v>0</v>
      </c>
      <c r="CG44" s="91"/>
    </row>
    <row r="45" spans="1:85" ht="14.45" customHeight="1">
      <c r="A45" s="229" t="s">
        <v>1</v>
      </c>
      <c r="B45" s="238" t="s">
        <v>270</v>
      </c>
      <c r="C45" s="230" t="s">
        <v>2067</v>
      </c>
      <c r="D45" s="230"/>
      <c r="E45" s="230" t="s">
        <v>2068</v>
      </c>
      <c r="F45" s="230"/>
      <c r="G45" s="230" t="s">
        <v>2069</v>
      </c>
      <c r="H45" s="230"/>
      <c r="I45" s="230" t="s">
        <v>2070</v>
      </c>
      <c r="J45" s="230"/>
      <c r="K45" s="230" t="s">
        <v>2071</v>
      </c>
      <c r="L45" s="230"/>
      <c r="M45" s="229" t="s">
        <v>2072</v>
      </c>
      <c r="N45" s="229"/>
      <c r="O45" s="229" t="s">
        <v>1</v>
      </c>
      <c r="P45" s="238" t="s">
        <v>270</v>
      </c>
      <c r="Q45" s="230" t="s">
        <v>2067</v>
      </c>
      <c r="R45" s="230"/>
      <c r="S45" s="230" t="s">
        <v>2068</v>
      </c>
      <c r="T45" s="230"/>
      <c r="U45" s="230" t="s">
        <v>2069</v>
      </c>
      <c r="V45" s="230"/>
      <c r="W45" s="230" t="s">
        <v>2070</v>
      </c>
      <c r="X45" s="230"/>
      <c r="Y45" s="230" t="s">
        <v>2071</v>
      </c>
      <c r="Z45" s="230"/>
      <c r="AA45" s="229" t="s">
        <v>2072</v>
      </c>
      <c r="AB45" s="229"/>
      <c r="AC45" s="229" t="s">
        <v>1</v>
      </c>
      <c r="AD45" s="238" t="s">
        <v>84</v>
      </c>
      <c r="AE45" s="239" t="s">
        <v>254</v>
      </c>
      <c r="AF45" s="239"/>
      <c r="AG45" s="239"/>
      <c r="AH45" s="239"/>
      <c r="AI45" s="239"/>
      <c r="AJ45" s="239"/>
      <c r="AK45" s="240" t="s">
        <v>134</v>
      </c>
      <c r="AL45" s="240"/>
      <c r="AM45" s="240"/>
      <c r="AN45" s="240"/>
      <c r="AO45" s="239" t="s">
        <v>255</v>
      </c>
      <c r="AP45" s="239" t="s">
        <v>2276</v>
      </c>
      <c r="AQ45" s="229" t="s">
        <v>1</v>
      </c>
      <c r="AR45" s="238" t="s">
        <v>270</v>
      </c>
      <c r="AS45" s="240" t="s">
        <v>256</v>
      </c>
      <c r="AT45" s="240"/>
      <c r="AU45" s="240"/>
      <c r="AV45" s="240"/>
      <c r="AW45" s="240"/>
      <c r="AX45" s="240"/>
      <c r="AY45" s="240"/>
      <c r="AZ45" s="240"/>
      <c r="BA45" s="240"/>
      <c r="BB45" s="238" t="s">
        <v>1</v>
      </c>
      <c r="BC45" s="238" t="s">
        <v>270</v>
      </c>
      <c r="BD45" s="206" t="s">
        <v>135</v>
      </c>
      <c r="BE45" s="206"/>
      <c r="BF45" s="206"/>
      <c r="BG45" s="206"/>
      <c r="BH45" s="206"/>
      <c r="BI45" s="206"/>
      <c r="BJ45" s="206"/>
      <c r="BK45" s="206"/>
      <c r="BL45" s="202" t="s">
        <v>136</v>
      </c>
      <c r="BM45" s="202"/>
      <c r="BN45" s="229" t="s">
        <v>1</v>
      </c>
      <c r="BO45" s="238" t="s">
        <v>270</v>
      </c>
      <c r="BP45" s="240" t="s">
        <v>257</v>
      </c>
      <c r="BQ45" s="240"/>
      <c r="BR45" s="240"/>
      <c r="BS45" s="240"/>
      <c r="BT45" s="240"/>
      <c r="BU45" s="240"/>
      <c r="BV45" s="240"/>
      <c r="BW45" s="240"/>
      <c r="BX45" s="240"/>
      <c r="BY45" s="240"/>
      <c r="BZ45" s="240"/>
      <c r="CA45" s="240"/>
      <c r="CB45" s="240"/>
      <c r="CD45" s="80" t="str">
        <f>IF(A45="",CD44,A45)</f>
        <v>DREN</v>
      </c>
      <c r="CE45" s="80" t="str">
        <f>CD45&amp;B45</f>
        <v>DRENMILIEU DE
RESIDENCE</v>
      </c>
      <c r="CF45" s="78" t="e">
        <f>(AS45+2*AT45+3*AU45+4*AV45+5*AW45)</f>
        <v>#VALUE!</v>
      </c>
      <c r="CG45" s="91"/>
    </row>
    <row r="46" spans="1:85" ht="14.45" customHeight="1">
      <c r="A46" s="229"/>
      <c r="B46" s="238"/>
      <c r="C46" s="229" t="s">
        <v>139</v>
      </c>
      <c r="D46" s="229" t="s">
        <v>48</v>
      </c>
      <c r="E46" s="229" t="s">
        <v>139</v>
      </c>
      <c r="F46" s="229" t="s">
        <v>48</v>
      </c>
      <c r="G46" s="229" t="s">
        <v>139</v>
      </c>
      <c r="H46" s="229" t="s">
        <v>48</v>
      </c>
      <c r="I46" s="229" t="s">
        <v>139</v>
      </c>
      <c r="J46" s="229" t="s">
        <v>48</v>
      </c>
      <c r="K46" s="229" t="s">
        <v>139</v>
      </c>
      <c r="L46" s="229" t="s">
        <v>48</v>
      </c>
      <c r="M46" s="229" t="s">
        <v>139</v>
      </c>
      <c r="N46" s="229" t="s">
        <v>48</v>
      </c>
      <c r="O46" s="229"/>
      <c r="P46" s="238"/>
      <c r="Q46" s="229" t="s">
        <v>139</v>
      </c>
      <c r="R46" s="229" t="s">
        <v>48</v>
      </c>
      <c r="S46" s="229" t="s">
        <v>139</v>
      </c>
      <c r="T46" s="229" t="s">
        <v>48</v>
      </c>
      <c r="U46" s="229" t="s">
        <v>139</v>
      </c>
      <c r="V46" s="229" t="s">
        <v>48</v>
      </c>
      <c r="W46" s="229" t="s">
        <v>139</v>
      </c>
      <c r="X46" s="229" t="s">
        <v>48</v>
      </c>
      <c r="Y46" s="229" t="s">
        <v>139</v>
      </c>
      <c r="Z46" s="229" t="s">
        <v>48</v>
      </c>
      <c r="AA46" s="229" t="s">
        <v>139</v>
      </c>
      <c r="AB46" s="229" t="s">
        <v>48</v>
      </c>
      <c r="AC46" s="229"/>
      <c r="AD46" s="238"/>
      <c r="AE46" s="229" t="s">
        <v>2067</v>
      </c>
      <c r="AF46" s="229" t="s">
        <v>2068</v>
      </c>
      <c r="AG46" s="229" t="s">
        <v>2069</v>
      </c>
      <c r="AH46" s="229" t="s">
        <v>2070</v>
      </c>
      <c r="AI46" s="229" t="s">
        <v>2071</v>
      </c>
      <c r="AJ46" s="229" t="s">
        <v>47</v>
      </c>
      <c r="AK46" s="229" t="s">
        <v>258</v>
      </c>
      <c r="AL46" s="229" t="s">
        <v>237</v>
      </c>
      <c r="AM46" s="229" t="s">
        <v>141</v>
      </c>
      <c r="AN46" s="229" t="s">
        <v>142</v>
      </c>
      <c r="AO46" s="239"/>
      <c r="AP46" s="239"/>
      <c r="AQ46" s="229"/>
      <c r="AR46" s="238"/>
      <c r="AS46" s="229" t="s">
        <v>335</v>
      </c>
      <c r="AT46" s="229" t="s">
        <v>278</v>
      </c>
      <c r="AU46" s="229" t="s">
        <v>336</v>
      </c>
      <c r="AV46" s="229" t="s">
        <v>337</v>
      </c>
      <c r="AW46" s="229" t="s">
        <v>338</v>
      </c>
      <c r="AX46" s="229" t="s">
        <v>144</v>
      </c>
      <c r="AY46" s="229" t="s">
        <v>145</v>
      </c>
      <c r="AZ46" s="229" t="s">
        <v>57</v>
      </c>
      <c r="BA46" s="229" t="s">
        <v>58</v>
      </c>
      <c r="BB46" s="238"/>
      <c r="BC46" s="238"/>
      <c r="BD46" s="229" t="s">
        <v>273</v>
      </c>
      <c r="BE46" s="229" t="s">
        <v>276</v>
      </c>
      <c r="BF46" s="229" t="s">
        <v>274</v>
      </c>
      <c r="BG46" s="229" t="s">
        <v>275</v>
      </c>
      <c r="BH46" s="229" t="s">
        <v>277</v>
      </c>
      <c r="BI46" s="229" t="s">
        <v>55</v>
      </c>
      <c r="BJ46" s="229" t="s">
        <v>143</v>
      </c>
      <c r="BK46" s="229" t="s">
        <v>238</v>
      </c>
      <c r="BL46" s="202"/>
      <c r="BM46" s="202"/>
      <c r="BN46" s="229"/>
      <c r="BO46" s="238"/>
      <c r="BP46" s="227" t="s">
        <v>271</v>
      </c>
      <c r="BQ46" s="227" t="s">
        <v>2082</v>
      </c>
      <c r="BR46" s="227" t="s">
        <v>282</v>
      </c>
      <c r="BS46" s="227" t="s">
        <v>279</v>
      </c>
      <c r="BT46" s="227" t="s">
        <v>280</v>
      </c>
      <c r="BU46" s="227" t="s">
        <v>2083</v>
      </c>
      <c r="BV46" s="227" t="s">
        <v>2084</v>
      </c>
      <c r="BW46" s="227" t="s">
        <v>281</v>
      </c>
      <c r="BX46" s="227" t="s">
        <v>272</v>
      </c>
      <c r="BY46" s="227" t="s">
        <v>259</v>
      </c>
      <c r="BZ46" s="227" t="s">
        <v>56</v>
      </c>
      <c r="CA46" s="227" t="s">
        <v>283</v>
      </c>
      <c r="CB46" s="227" t="s">
        <v>0</v>
      </c>
      <c r="CD46" s="80" t="str">
        <f>IF(A46="",CD45,A46)</f>
        <v>DREN</v>
      </c>
      <c r="CE46" s="80" t="str">
        <f>CD46&amp;B46</f>
        <v>DREN</v>
      </c>
      <c r="CF46" s="78" t="e">
        <f>(AS46+2*AT46+3*AU46+4*AV46+5*AW46)</f>
        <v>#VALUE!</v>
      </c>
      <c r="CG46" s="91"/>
    </row>
    <row r="47" spans="1:85">
      <c r="A47" s="229"/>
      <c r="B47" s="238"/>
      <c r="C47" s="229"/>
      <c r="D47" s="229"/>
      <c r="E47" s="229"/>
      <c r="F47" s="229"/>
      <c r="G47" s="229"/>
      <c r="H47" s="229"/>
      <c r="I47" s="229"/>
      <c r="J47" s="229"/>
      <c r="K47" s="229"/>
      <c r="L47" s="229"/>
      <c r="M47" s="229"/>
      <c r="N47" s="229"/>
      <c r="O47" s="229"/>
      <c r="P47" s="238"/>
      <c r="Q47" s="229"/>
      <c r="R47" s="229"/>
      <c r="S47" s="229"/>
      <c r="T47" s="229"/>
      <c r="U47" s="229"/>
      <c r="V47" s="229"/>
      <c r="W47" s="229"/>
      <c r="X47" s="229"/>
      <c r="Y47" s="229"/>
      <c r="Z47" s="229"/>
      <c r="AA47" s="229"/>
      <c r="AB47" s="229"/>
      <c r="AC47" s="229"/>
      <c r="AD47" s="238"/>
      <c r="AE47" s="229"/>
      <c r="AF47" s="229"/>
      <c r="AG47" s="229"/>
      <c r="AH47" s="229"/>
      <c r="AI47" s="229"/>
      <c r="AJ47" s="229"/>
      <c r="AK47" s="229"/>
      <c r="AL47" s="229"/>
      <c r="AM47" s="229"/>
      <c r="AN47" s="229"/>
      <c r="AO47" s="239"/>
      <c r="AP47" s="239"/>
      <c r="AQ47" s="229"/>
      <c r="AR47" s="238"/>
      <c r="AS47" s="229"/>
      <c r="AT47" s="229"/>
      <c r="AU47" s="229"/>
      <c r="AV47" s="229"/>
      <c r="AW47" s="229"/>
      <c r="AX47" s="229"/>
      <c r="AY47" s="229"/>
      <c r="AZ47" s="229"/>
      <c r="BA47" s="229"/>
      <c r="BB47" s="238"/>
      <c r="BC47" s="238"/>
      <c r="BD47" s="229"/>
      <c r="BE47" s="229"/>
      <c r="BF47" s="229"/>
      <c r="BG47" s="229"/>
      <c r="BH47" s="229"/>
      <c r="BI47" s="229"/>
      <c r="BJ47" s="229"/>
      <c r="BK47" s="229"/>
      <c r="BL47" s="147" t="s">
        <v>55</v>
      </c>
      <c r="BM47" s="147" t="s">
        <v>143</v>
      </c>
      <c r="BN47" s="229"/>
      <c r="BO47" s="238"/>
      <c r="BP47" s="228"/>
      <c r="BQ47" s="228"/>
      <c r="BR47" s="228"/>
      <c r="BS47" s="228"/>
      <c r="BT47" s="228"/>
      <c r="BU47" s="228"/>
      <c r="BV47" s="228"/>
      <c r="BW47" s="228"/>
      <c r="BX47" s="228"/>
      <c r="BY47" s="228"/>
      <c r="BZ47" s="228"/>
      <c r="CA47" s="228"/>
      <c r="CB47" s="228"/>
      <c r="CD47" s="80" t="str">
        <f>IF(A47="",CD46,A47)</f>
        <v>DREN</v>
      </c>
      <c r="CE47" s="80" t="str">
        <f>CD47&amp;B47</f>
        <v>DREN</v>
      </c>
      <c r="CF47" s="78">
        <f>(AS47+2*AT47+3*AU47+4*AV47+5*AW47)</f>
        <v>0</v>
      </c>
      <c r="CG47" s="91"/>
    </row>
    <row r="48" spans="1:85">
      <c r="A48" s="226" t="s">
        <v>107</v>
      </c>
      <c r="B48" s="148" t="s">
        <v>90</v>
      </c>
      <c r="C48" s="71">
        <v>32431</v>
      </c>
      <c r="D48" s="71">
        <v>15859</v>
      </c>
      <c r="E48" s="71">
        <v>23254</v>
      </c>
      <c r="F48" s="71">
        <v>11886</v>
      </c>
      <c r="G48" s="71">
        <v>18401</v>
      </c>
      <c r="H48" s="71">
        <v>9547</v>
      </c>
      <c r="I48" s="71">
        <v>12412</v>
      </c>
      <c r="J48" s="71">
        <v>6693</v>
      </c>
      <c r="K48" s="71">
        <v>8045</v>
      </c>
      <c r="L48" s="71">
        <v>4443</v>
      </c>
      <c r="M48" s="146">
        <v>94543</v>
      </c>
      <c r="N48" s="146">
        <v>48428</v>
      </c>
      <c r="O48" s="226" t="s">
        <v>107</v>
      </c>
      <c r="P48" s="148" t="s">
        <v>90</v>
      </c>
      <c r="Q48" s="71">
        <v>8777</v>
      </c>
      <c r="R48" s="71">
        <v>4088</v>
      </c>
      <c r="S48" s="71">
        <v>5486</v>
      </c>
      <c r="T48" s="71">
        <v>2547</v>
      </c>
      <c r="U48" s="71">
        <v>4300</v>
      </c>
      <c r="V48" s="71">
        <v>2089</v>
      </c>
      <c r="W48" s="71">
        <v>2435</v>
      </c>
      <c r="X48" s="71">
        <v>1217</v>
      </c>
      <c r="Y48" s="71">
        <v>1125</v>
      </c>
      <c r="Z48" s="71">
        <v>587</v>
      </c>
      <c r="AA48" s="146">
        <v>22123</v>
      </c>
      <c r="AB48" s="146">
        <v>10528</v>
      </c>
      <c r="AC48" s="226" t="s">
        <v>107</v>
      </c>
      <c r="AD48" s="148" t="s">
        <v>90</v>
      </c>
      <c r="AE48" s="31">
        <v>850</v>
      </c>
      <c r="AF48" s="31">
        <v>835</v>
      </c>
      <c r="AG48" s="31">
        <v>810</v>
      </c>
      <c r="AH48" s="31">
        <v>740</v>
      </c>
      <c r="AI48" s="31">
        <v>602</v>
      </c>
      <c r="AJ48" s="146">
        <v>3837</v>
      </c>
      <c r="AK48" s="125">
        <v>2134</v>
      </c>
      <c r="AL48" s="71">
        <v>806</v>
      </c>
      <c r="AM48" s="71">
        <v>55</v>
      </c>
      <c r="AN48" s="71">
        <v>80</v>
      </c>
      <c r="AO48" s="71">
        <v>799</v>
      </c>
      <c r="AP48" s="71">
        <v>180</v>
      </c>
      <c r="AQ48" s="226" t="s">
        <v>107</v>
      </c>
      <c r="AR48" s="148" t="s">
        <v>90</v>
      </c>
      <c r="AS48" s="71">
        <v>294</v>
      </c>
      <c r="AT48" s="71">
        <v>23999</v>
      </c>
      <c r="AU48" s="71">
        <v>3103</v>
      </c>
      <c r="AV48" s="71">
        <v>900</v>
      </c>
      <c r="AW48" s="71">
        <v>276</v>
      </c>
      <c r="AX48" s="71">
        <v>714</v>
      </c>
      <c r="AY48" s="71">
        <v>2786</v>
      </c>
      <c r="AZ48" s="71">
        <v>1224</v>
      </c>
      <c r="BA48" s="71">
        <v>1118</v>
      </c>
      <c r="BB48" s="226" t="s">
        <v>107</v>
      </c>
      <c r="BC48" s="148" t="s">
        <v>90</v>
      </c>
      <c r="BD48" s="71">
        <v>141</v>
      </c>
      <c r="BE48" s="71">
        <v>946</v>
      </c>
      <c r="BF48" s="71">
        <v>227</v>
      </c>
      <c r="BG48" s="71">
        <v>912</v>
      </c>
      <c r="BH48" s="71">
        <v>17</v>
      </c>
      <c r="BI48" s="16">
        <v>2243</v>
      </c>
      <c r="BJ48" s="71">
        <v>918</v>
      </c>
      <c r="BK48" s="71">
        <v>362</v>
      </c>
      <c r="BL48" s="152">
        <v>43</v>
      </c>
      <c r="BM48" s="32">
        <v>24</v>
      </c>
      <c r="BN48" s="226" t="s">
        <v>107</v>
      </c>
      <c r="BO48" s="148" t="s">
        <v>90</v>
      </c>
      <c r="BP48" s="71">
        <v>36230</v>
      </c>
      <c r="BQ48" s="71">
        <v>18903</v>
      </c>
      <c r="BR48" s="71">
        <v>18455</v>
      </c>
      <c r="BS48" s="71">
        <v>12561</v>
      </c>
      <c r="BT48" s="71">
        <v>1391</v>
      </c>
      <c r="BU48" s="71">
        <v>10527</v>
      </c>
      <c r="BV48" s="71">
        <v>50108</v>
      </c>
      <c r="BW48" s="71">
        <v>9506</v>
      </c>
      <c r="BX48" s="71">
        <v>934</v>
      </c>
      <c r="BY48" s="71">
        <v>2978</v>
      </c>
      <c r="BZ48" s="71">
        <v>2238</v>
      </c>
      <c r="CA48" s="71">
        <v>168</v>
      </c>
      <c r="CB48" s="71">
        <v>6760</v>
      </c>
      <c r="CD48" s="80" t="s">
        <v>107</v>
      </c>
      <c r="CE48" s="80" t="s">
        <v>2562</v>
      </c>
      <c r="CF48" s="78">
        <v>62581</v>
      </c>
      <c r="CG48" s="91"/>
    </row>
    <row r="49" spans="1:85">
      <c r="A49" s="226"/>
      <c r="B49" s="148" t="s">
        <v>91</v>
      </c>
      <c r="C49" s="71">
        <v>7082</v>
      </c>
      <c r="D49" s="71">
        <v>3474</v>
      </c>
      <c r="E49" s="71">
        <v>6343</v>
      </c>
      <c r="F49" s="71">
        <v>3173</v>
      </c>
      <c r="G49" s="71">
        <v>5858</v>
      </c>
      <c r="H49" s="71">
        <v>3059</v>
      </c>
      <c r="I49" s="71">
        <v>4590</v>
      </c>
      <c r="J49" s="71">
        <v>2418</v>
      </c>
      <c r="K49" s="71">
        <v>3638</v>
      </c>
      <c r="L49" s="71">
        <v>1968</v>
      </c>
      <c r="M49" s="146">
        <v>27511</v>
      </c>
      <c r="N49" s="146">
        <v>14092</v>
      </c>
      <c r="O49" s="226"/>
      <c r="P49" s="148" t="s">
        <v>91</v>
      </c>
      <c r="Q49" s="71">
        <v>1621</v>
      </c>
      <c r="R49" s="71">
        <v>750</v>
      </c>
      <c r="S49" s="71">
        <v>1476</v>
      </c>
      <c r="T49" s="71">
        <v>676</v>
      </c>
      <c r="U49" s="71">
        <v>1458</v>
      </c>
      <c r="V49" s="71">
        <v>701</v>
      </c>
      <c r="W49" s="71">
        <v>1031</v>
      </c>
      <c r="X49" s="71">
        <v>517</v>
      </c>
      <c r="Y49" s="71">
        <v>531</v>
      </c>
      <c r="Z49" s="71">
        <v>281</v>
      </c>
      <c r="AA49" s="146">
        <v>6117</v>
      </c>
      <c r="AB49" s="146">
        <v>2925</v>
      </c>
      <c r="AC49" s="226"/>
      <c r="AD49" s="148" t="s">
        <v>91</v>
      </c>
      <c r="AE49" s="31">
        <v>139</v>
      </c>
      <c r="AF49" s="31">
        <v>133</v>
      </c>
      <c r="AG49" s="31">
        <v>127</v>
      </c>
      <c r="AH49" s="31">
        <v>118</v>
      </c>
      <c r="AI49" s="31">
        <v>115</v>
      </c>
      <c r="AJ49" s="146">
        <v>632</v>
      </c>
      <c r="AK49" s="125">
        <v>540</v>
      </c>
      <c r="AL49" s="71">
        <v>347</v>
      </c>
      <c r="AM49" s="71">
        <v>146</v>
      </c>
      <c r="AN49" s="71">
        <v>12</v>
      </c>
      <c r="AO49" s="71">
        <v>95</v>
      </c>
      <c r="AP49" s="71">
        <v>54</v>
      </c>
      <c r="AQ49" s="226"/>
      <c r="AR49" s="148" t="s">
        <v>91</v>
      </c>
      <c r="AS49" s="71">
        <v>441</v>
      </c>
      <c r="AT49" s="71">
        <v>8897</v>
      </c>
      <c r="AU49" s="71">
        <v>111</v>
      </c>
      <c r="AV49" s="71">
        <v>23</v>
      </c>
      <c r="AW49" s="71">
        <v>7</v>
      </c>
      <c r="AX49" s="71">
        <v>347</v>
      </c>
      <c r="AY49" s="71">
        <v>670</v>
      </c>
      <c r="AZ49" s="71">
        <v>430</v>
      </c>
      <c r="BA49" s="71">
        <v>436</v>
      </c>
      <c r="BB49" s="226"/>
      <c r="BC49" s="148" t="s">
        <v>91</v>
      </c>
      <c r="BD49" s="71">
        <v>82</v>
      </c>
      <c r="BE49" s="71">
        <v>354</v>
      </c>
      <c r="BF49" s="71">
        <v>17</v>
      </c>
      <c r="BG49" s="71">
        <v>123</v>
      </c>
      <c r="BH49" s="71">
        <v>6</v>
      </c>
      <c r="BI49" s="16">
        <v>582</v>
      </c>
      <c r="BJ49" s="71">
        <v>439</v>
      </c>
      <c r="BK49" s="71">
        <v>226</v>
      </c>
      <c r="BL49" s="152">
        <v>81</v>
      </c>
      <c r="BM49" s="32">
        <v>57</v>
      </c>
      <c r="BN49" s="226"/>
      <c r="BO49" s="148" t="s">
        <v>91</v>
      </c>
      <c r="BP49" s="71">
        <v>11407</v>
      </c>
      <c r="BQ49" s="71">
        <v>4805</v>
      </c>
      <c r="BR49" s="71">
        <v>6619</v>
      </c>
      <c r="BS49" s="71">
        <v>3648</v>
      </c>
      <c r="BT49" s="71">
        <v>100</v>
      </c>
      <c r="BU49" s="71">
        <v>2335</v>
      </c>
      <c r="BV49" s="71">
        <v>14898</v>
      </c>
      <c r="BW49" s="71">
        <v>2495</v>
      </c>
      <c r="BX49" s="71">
        <v>75</v>
      </c>
      <c r="BY49" s="71">
        <v>524</v>
      </c>
      <c r="BZ49" s="71">
        <v>562</v>
      </c>
      <c r="CA49" s="71">
        <v>46</v>
      </c>
      <c r="CB49" s="71">
        <v>743</v>
      </c>
      <c r="CD49" s="80" t="s">
        <v>107</v>
      </c>
      <c r="CE49" s="80" t="s">
        <v>2563</v>
      </c>
      <c r="CF49" s="78">
        <v>18695</v>
      </c>
      <c r="CG49" s="91"/>
    </row>
    <row r="50" spans="1:85">
      <c r="A50" s="226"/>
      <c r="B50" s="25" t="s">
        <v>73</v>
      </c>
      <c r="C50" s="26">
        <v>39513</v>
      </c>
      <c r="D50" s="26">
        <v>19333</v>
      </c>
      <c r="E50" s="26">
        <v>29597</v>
      </c>
      <c r="F50" s="26">
        <v>15059</v>
      </c>
      <c r="G50" s="26">
        <v>24259</v>
      </c>
      <c r="H50" s="26">
        <v>12606</v>
      </c>
      <c r="I50" s="26">
        <v>17002</v>
      </c>
      <c r="J50" s="26">
        <v>9111</v>
      </c>
      <c r="K50" s="26">
        <v>11683</v>
      </c>
      <c r="L50" s="26">
        <v>6411</v>
      </c>
      <c r="M50" s="41">
        <v>122054</v>
      </c>
      <c r="N50" s="41">
        <v>62520</v>
      </c>
      <c r="O50" s="226"/>
      <c r="P50" s="42" t="s">
        <v>73</v>
      </c>
      <c r="Q50" s="26">
        <v>10398</v>
      </c>
      <c r="R50" s="26">
        <v>4838</v>
      </c>
      <c r="S50" s="26">
        <v>6962</v>
      </c>
      <c r="T50" s="26">
        <v>3223</v>
      </c>
      <c r="U50" s="26">
        <v>5758</v>
      </c>
      <c r="V50" s="26">
        <v>2790</v>
      </c>
      <c r="W50" s="26">
        <v>3466</v>
      </c>
      <c r="X50" s="26">
        <v>1734</v>
      </c>
      <c r="Y50" s="26">
        <v>1656</v>
      </c>
      <c r="Z50" s="26">
        <v>868</v>
      </c>
      <c r="AA50" s="41">
        <v>28240</v>
      </c>
      <c r="AB50" s="41">
        <v>13453</v>
      </c>
      <c r="AC50" s="226"/>
      <c r="AD50" s="42" t="s">
        <v>73</v>
      </c>
      <c r="AE50" s="41">
        <v>989</v>
      </c>
      <c r="AF50" s="41">
        <v>968</v>
      </c>
      <c r="AG50" s="41">
        <v>937</v>
      </c>
      <c r="AH50" s="41">
        <v>858</v>
      </c>
      <c r="AI50" s="41">
        <v>717</v>
      </c>
      <c r="AJ50" s="41">
        <v>4469</v>
      </c>
      <c r="AK50" s="26">
        <v>2674</v>
      </c>
      <c r="AL50" s="26">
        <v>1153</v>
      </c>
      <c r="AM50" s="26">
        <v>201</v>
      </c>
      <c r="AN50" s="26">
        <v>92</v>
      </c>
      <c r="AO50" s="26">
        <v>894</v>
      </c>
      <c r="AP50" s="26">
        <v>234</v>
      </c>
      <c r="AQ50" s="226"/>
      <c r="AR50" s="42" t="s">
        <v>73</v>
      </c>
      <c r="AS50" s="26">
        <v>735</v>
      </c>
      <c r="AT50" s="26">
        <v>32896</v>
      </c>
      <c r="AU50" s="26">
        <v>3214</v>
      </c>
      <c r="AV50" s="26">
        <v>923</v>
      </c>
      <c r="AW50" s="26">
        <v>283</v>
      </c>
      <c r="AX50" s="26">
        <v>1061</v>
      </c>
      <c r="AY50" s="26">
        <v>3456</v>
      </c>
      <c r="AZ50" s="26">
        <v>1654</v>
      </c>
      <c r="BA50" s="26">
        <v>1554</v>
      </c>
      <c r="BB50" s="226"/>
      <c r="BC50" s="42" t="s">
        <v>73</v>
      </c>
      <c r="BD50" s="26">
        <v>223</v>
      </c>
      <c r="BE50" s="26">
        <v>1300</v>
      </c>
      <c r="BF50" s="26">
        <v>244</v>
      </c>
      <c r="BG50" s="26">
        <v>1035</v>
      </c>
      <c r="BH50" s="26">
        <v>23</v>
      </c>
      <c r="BI50" s="26">
        <v>2825</v>
      </c>
      <c r="BJ50" s="26">
        <v>1357</v>
      </c>
      <c r="BK50" s="26">
        <v>588</v>
      </c>
      <c r="BL50" s="41">
        <v>124</v>
      </c>
      <c r="BM50" s="41">
        <v>81</v>
      </c>
      <c r="BN50" s="226"/>
      <c r="BO50" s="42" t="s">
        <v>73</v>
      </c>
      <c r="BP50" s="41">
        <v>47637</v>
      </c>
      <c r="BQ50" s="41">
        <v>23708</v>
      </c>
      <c r="BR50" s="41">
        <v>25074</v>
      </c>
      <c r="BS50" s="41">
        <v>16209</v>
      </c>
      <c r="BT50" s="41">
        <v>1491</v>
      </c>
      <c r="BU50" s="41">
        <v>12862</v>
      </c>
      <c r="BV50" s="41">
        <v>65006</v>
      </c>
      <c r="BW50" s="41">
        <v>12001</v>
      </c>
      <c r="BX50" s="41">
        <v>1009</v>
      </c>
      <c r="BY50" s="41">
        <v>3502</v>
      </c>
      <c r="BZ50" s="41">
        <v>2800</v>
      </c>
      <c r="CA50" s="41">
        <v>214</v>
      </c>
      <c r="CB50" s="41">
        <v>7503</v>
      </c>
      <c r="CD50" s="80" t="s">
        <v>107</v>
      </c>
      <c r="CE50" s="80" t="s">
        <v>2564</v>
      </c>
      <c r="CF50" s="78">
        <v>81276</v>
      </c>
      <c r="CG50" s="91"/>
    </row>
    <row r="51" spans="1:85">
      <c r="A51" s="226" t="s">
        <v>2054</v>
      </c>
      <c r="B51" s="148" t="s">
        <v>90</v>
      </c>
      <c r="C51" s="71">
        <v>61923</v>
      </c>
      <c r="D51" s="71">
        <v>31435</v>
      </c>
      <c r="E51" s="71">
        <v>42065</v>
      </c>
      <c r="F51" s="71">
        <v>21539</v>
      </c>
      <c r="G51" s="71">
        <v>31152</v>
      </c>
      <c r="H51" s="71">
        <v>16087</v>
      </c>
      <c r="I51" s="71">
        <v>19703</v>
      </c>
      <c r="J51" s="71">
        <v>9842</v>
      </c>
      <c r="K51" s="71">
        <v>11641</v>
      </c>
      <c r="L51" s="71">
        <v>5898</v>
      </c>
      <c r="M51" s="146">
        <v>166484</v>
      </c>
      <c r="N51" s="146">
        <v>84801</v>
      </c>
      <c r="O51" s="226" t="s">
        <v>2054</v>
      </c>
      <c r="P51" s="148" t="s">
        <v>90</v>
      </c>
      <c r="Q51" s="71">
        <v>17450</v>
      </c>
      <c r="R51" s="71">
        <v>8651</v>
      </c>
      <c r="S51" s="71">
        <v>10983</v>
      </c>
      <c r="T51" s="71">
        <v>5645</v>
      </c>
      <c r="U51" s="71">
        <v>7967</v>
      </c>
      <c r="V51" s="71">
        <v>4080</v>
      </c>
      <c r="W51" s="71">
        <v>4545</v>
      </c>
      <c r="X51" s="71">
        <v>2267</v>
      </c>
      <c r="Y51" s="71">
        <v>2530</v>
      </c>
      <c r="Z51" s="71">
        <v>1233</v>
      </c>
      <c r="AA51" s="146">
        <v>43475</v>
      </c>
      <c r="AB51" s="146">
        <v>21876</v>
      </c>
      <c r="AC51" s="226" t="s">
        <v>2054</v>
      </c>
      <c r="AD51" s="148" t="s">
        <v>90</v>
      </c>
      <c r="AE51" s="31">
        <v>1386</v>
      </c>
      <c r="AF51" s="31">
        <v>1204</v>
      </c>
      <c r="AG51" s="31">
        <v>1095</v>
      </c>
      <c r="AH51" s="31">
        <v>954</v>
      </c>
      <c r="AI51" s="31">
        <v>797</v>
      </c>
      <c r="AJ51" s="146">
        <v>5436</v>
      </c>
      <c r="AK51" s="125">
        <v>3280</v>
      </c>
      <c r="AL51" s="71">
        <v>635</v>
      </c>
      <c r="AM51" s="71">
        <v>6</v>
      </c>
      <c r="AN51" s="71">
        <v>324</v>
      </c>
      <c r="AO51" s="71">
        <v>994</v>
      </c>
      <c r="AP51" s="71">
        <v>101</v>
      </c>
      <c r="AQ51" s="226" t="s">
        <v>2054</v>
      </c>
      <c r="AR51" s="148" t="s">
        <v>90</v>
      </c>
      <c r="AS51" s="71">
        <v>840</v>
      </c>
      <c r="AT51" s="71">
        <v>19930</v>
      </c>
      <c r="AU51" s="71">
        <v>8086</v>
      </c>
      <c r="AV51" s="71">
        <v>3162</v>
      </c>
      <c r="AW51" s="71">
        <v>682</v>
      </c>
      <c r="AX51" s="71">
        <v>886</v>
      </c>
      <c r="AY51" s="71">
        <v>3875</v>
      </c>
      <c r="AZ51" s="71">
        <v>2121</v>
      </c>
      <c r="BA51" s="71">
        <v>1896</v>
      </c>
      <c r="BB51" s="226" t="s">
        <v>2054</v>
      </c>
      <c r="BC51" s="148" t="s">
        <v>90</v>
      </c>
      <c r="BD51" s="71">
        <v>135</v>
      </c>
      <c r="BE51" s="71">
        <v>1059</v>
      </c>
      <c r="BF51" s="71">
        <v>1591</v>
      </c>
      <c r="BG51" s="71">
        <v>1732</v>
      </c>
      <c r="BH51" s="71">
        <v>16</v>
      </c>
      <c r="BI51" s="16">
        <v>4533</v>
      </c>
      <c r="BJ51" s="71">
        <v>1599</v>
      </c>
      <c r="BK51" s="71">
        <v>295</v>
      </c>
      <c r="BL51" s="152">
        <v>56</v>
      </c>
      <c r="BM51" s="32">
        <v>20</v>
      </c>
      <c r="BN51" s="226" t="s">
        <v>2054</v>
      </c>
      <c r="BO51" s="148" t="s">
        <v>90</v>
      </c>
      <c r="BP51" s="71">
        <v>55746</v>
      </c>
      <c r="BQ51" s="71">
        <v>18501</v>
      </c>
      <c r="BR51" s="71">
        <v>29835</v>
      </c>
      <c r="BS51" s="71">
        <v>21457</v>
      </c>
      <c r="BT51" s="71">
        <v>1996</v>
      </c>
      <c r="BU51" s="71">
        <v>16557</v>
      </c>
      <c r="BV51" s="71">
        <v>70594</v>
      </c>
      <c r="BW51" s="71">
        <v>14545</v>
      </c>
      <c r="BX51" s="71">
        <v>1863</v>
      </c>
      <c r="BY51" s="71">
        <v>5021</v>
      </c>
      <c r="BZ51" s="71">
        <v>3834</v>
      </c>
      <c r="CA51" s="71">
        <v>890</v>
      </c>
      <c r="CB51" s="71">
        <v>1956</v>
      </c>
      <c r="CD51" s="80" t="s">
        <v>2054</v>
      </c>
      <c r="CE51" s="80" t="s">
        <v>2580</v>
      </c>
      <c r="CF51" s="78">
        <v>81016</v>
      </c>
      <c r="CG51" s="91"/>
    </row>
    <row r="52" spans="1:85">
      <c r="A52" s="226"/>
      <c r="B52" s="148" t="s">
        <v>91</v>
      </c>
      <c r="C52" s="71">
        <v>6341</v>
      </c>
      <c r="D52" s="71">
        <v>3079</v>
      </c>
      <c r="E52" s="71">
        <v>4330</v>
      </c>
      <c r="F52" s="71">
        <v>2131</v>
      </c>
      <c r="G52" s="71">
        <v>3211</v>
      </c>
      <c r="H52" s="71">
        <v>1655</v>
      </c>
      <c r="I52" s="71">
        <v>2116</v>
      </c>
      <c r="J52" s="71">
        <v>1041</v>
      </c>
      <c r="K52" s="71">
        <v>1471</v>
      </c>
      <c r="L52" s="71">
        <v>735</v>
      </c>
      <c r="M52" s="146">
        <v>17469</v>
      </c>
      <c r="N52" s="146">
        <v>8641</v>
      </c>
      <c r="O52" s="226"/>
      <c r="P52" s="148" t="s">
        <v>91</v>
      </c>
      <c r="Q52" s="71">
        <v>2254</v>
      </c>
      <c r="R52" s="71">
        <v>1060</v>
      </c>
      <c r="S52" s="71">
        <v>1456</v>
      </c>
      <c r="T52" s="71">
        <v>668</v>
      </c>
      <c r="U52" s="71">
        <v>958</v>
      </c>
      <c r="V52" s="71">
        <v>459</v>
      </c>
      <c r="W52" s="71">
        <v>532</v>
      </c>
      <c r="X52" s="71">
        <v>254</v>
      </c>
      <c r="Y52" s="71">
        <v>283</v>
      </c>
      <c r="Z52" s="71">
        <v>135</v>
      </c>
      <c r="AA52" s="146">
        <v>5483</v>
      </c>
      <c r="AB52" s="146">
        <v>2576</v>
      </c>
      <c r="AC52" s="226"/>
      <c r="AD52" s="148" t="s">
        <v>91</v>
      </c>
      <c r="AE52" s="31">
        <v>153</v>
      </c>
      <c r="AF52" s="31">
        <v>111</v>
      </c>
      <c r="AG52" s="31">
        <v>95</v>
      </c>
      <c r="AH52" s="31">
        <v>81</v>
      </c>
      <c r="AI52" s="31">
        <v>68</v>
      </c>
      <c r="AJ52" s="146">
        <v>508</v>
      </c>
      <c r="AK52" s="125">
        <v>284</v>
      </c>
      <c r="AL52" s="71">
        <v>64</v>
      </c>
      <c r="AM52" s="71">
        <v>7</v>
      </c>
      <c r="AN52" s="71">
        <v>54</v>
      </c>
      <c r="AO52" s="71">
        <v>64</v>
      </c>
      <c r="AP52" s="71">
        <v>12</v>
      </c>
      <c r="AQ52" s="226"/>
      <c r="AR52" s="148" t="s">
        <v>91</v>
      </c>
      <c r="AS52" s="71">
        <v>22</v>
      </c>
      <c r="AT52" s="71">
        <v>2432</v>
      </c>
      <c r="AU52" s="71">
        <v>914</v>
      </c>
      <c r="AV52" s="71">
        <v>317</v>
      </c>
      <c r="AW52" s="71">
        <v>39</v>
      </c>
      <c r="AX52" s="71">
        <v>121</v>
      </c>
      <c r="AY52" s="71">
        <v>374</v>
      </c>
      <c r="AZ52" s="71">
        <v>206</v>
      </c>
      <c r="BA52" s="71">
        <v>201</v>
      </c>
      <c r="BB52" s="226"/>
      <c r="BC52" s="148" t="s">
        <v>91</v>
      </c>
      <c r="BD52" s="71">
        <v>42</v>
      </c>
      <c r="BE52" s="71">
        <v>112</v>
      </c>
      <c r="BF52" s="71">
        <v>155</v>
      </c>
      <c r="BG52" s="71">
        <v>165</v>
      </c>
      <c r="BH52" s="71">
        <v>0</v>
      </c>
      <c r="BI52" s="16">
        <v>474</v>
      </c>
      <c r="BJ52" s="71">
        <v>228</v>
      </c>
      <c r="BK52" s="71">
        <v>66</v>
      </c>
      <c r="BL52" s="152">
        <v>40</v>
      </c>
      <c r="BM52" s="32">
        <v>19</v>
      </c>
      <c r="BN52" s="226"/>
      <c r="BO52" s="148" t="s">
        <v>91</v>
      </c>
      <c r="BP52" s="71">
        <v>6629</v>
      </c>
      <c r="BQ52" s="71">
        <v>2545</v>
      </c>
      <c r="BR52" s="71">
        <v>4564</v>
      </c>
      <c r="BS52" s="71">
        <v>3862</v>
      </c>
      <c r="BT52" s="71">
        <v>187</v>
      </c>
      <c r="BU52" s="71">
        <v>2142</v>
      </c>
      <c r="BV52" s="71">
        <v>10169</v>
      </c>
      <c r="BW52" s="71">
        <v>2137</v>
      </c>
      <c r="BX52" s="71">
        <v>114</v>
      </c>
      <c r="BY52" s="71">
        <v>387</v>
      </c>
      <c r="BZ52" s="71">
        <v>265</v>
      </c>
      <c r="CA52" s="71">
        <v>75</v>
      </c>
      <c r="CB52" s="71">
        <v>249</v>
      </c>
      <c r="CD52" s="80" t="s">
        <v>2054</v>
      </c>
      <c r="CE52" s="80" t="s">
        <v>2581</v>
      </c>
      <c r="CF52" s="78">
        <v>9091</v>
      </c>
      <c r="CG52" s="91"/>
    </row>
    <row r="53" spans="1:85">
      <c r="A53" s="226"/>
      <c r="B53" s="25" t="s">
        <v>73</v>
      </c>
      <c r="C53" s="26">
        <v>68264</v>
      </c>
      <c r="D53" s="26">
        <v>34514</v>
      </c>
      <c r="E53" s="26">
        <v>46395</v>
      </c>
      <c r="F53" s="26">
        <v>23670</v>
      </c>
      <c r="G53" s="26">
        <v>34363</v>
      </c>
      <c r="H53" s="26">
        <v>17742</v>
      </c>
      <c r="I53" s="26">
        <v>21819</v>
      </c>
      <c r="J53" s="26">
        <v>10883</v>
      </c>
      <c r="K53" s="26">
        <v>13112</v>
      </c>
      <c r="L53" s="26">
        <v>6633</v>
      </c>
      <c r="M53" s="41">
        <v>183953</v>
      </c>
      <c r="N53" s="41">
        <v>93442</v>
      </c>
      <c r="O53" s="226"/>
      <c r="P53" s="42" t="s">
        <v>73</v>
      </c>
      <c r="Q53" s="26">
        <v>19704</v>
      </c>
      <c r="R53" s="26">
        <v>9711</v>
      </c>
      <c r="S53" s="26">
        <v>12439</v>
      </c>
      <c r="T53" s="26">
        <v>6313</v>
      </c>
      <c r="U53" s="26">
        <v>8925</v>
      </c>
      <c r="V53" s="26">
        <v>4539</v>
      </c>
      <c r="W53" s="26">
        <v>5077</v>
      </c>
      <c r="X53" s="26">
        <v>2521</v>
      </c>
      <c r="Y53" s="26">
        <v>2813</v>
      </c>
      <c r="Z53" s="26">
        <v>1368</v>
      </c>
      <c r="AA53" s="41">
        <v>48958</v>
      </c>
      <c r="AB53" s="41">
        <v>24452</v>
      </c>
      <c r="AC53" s="226"/>
      <c r="AD53" s="42" t="s">
        <v>73</v>
      </c>
      <c r="AE53" s="41">
        <v>1539</v>
      </c>
      <c r="AF53" s="41">
        <v>1315</v>
      </c>
      <c r="AG53" s="41">
        <v>1190</v>
      </c>
      <c r="AH53" s="41">
        <v>1035</v>
      </c>
      <c r="AI53" s="41">
        <v>865</v>
      </c>
      <c r="AJ53" s="41">
        <v>5944</v>
      </c>
      <c r="AK53" s="26">
        <v>3564</v>
      </c>
      <c r="AL53" s="26">
        <v>699</v>
      </c>
      <c r="AM53" s="26">
        <v>13</v>
      </c>
      <c r="AN53" s="26">
        <v>378</v>
      </c>
      <c r="AO53" s="26">
        <v>1058</v>
      </c>
      <c r="AP53" s="26">
        <v>113</v>
      </c>
      <c r="AQ53" s="226"/>
      <c r="AR53" s="42" t="s">
        <v>73</v>
      </c>
      <c r="AS53" s="26">
        <v>862</v>
      </c>
      <c r="AT53" s="26">
        <v>22362</v>
      </c>
      <c r="AU53" s="26">
        <v>9000</v>
      </c>
      <c r="AV53" s="26">
        <v>3479</v>
      </c>
      <c r="AW53" s="26">
        <v>721</v>
      </c>
      <c r="AX53" s="26">
        <v>1007</v>
      </c>
      <c r="AY53" s="26">
        <v>4249</v>
      </c>
      <c r="AZ53" s="26">
        <v>2327</v>
      </c>
      <c r="BA53" s="26">
        <v>2097</v>
      </c>
      <c r="BB53" s="226"/>
      <c r="BC53" s="42" t="s">
        <v>73</v>
      </c>
      <c r="BD53" s="26">
        <v>177</v>
      </c>
      <c r="BE53" s="26">
        <v>1171</v>
      </c>
      <c r="BF53" s="26">
        <v>1746</v>
      </c>
      <c r="BG53" s="26">
        <v>1897</v>
      </c>
      <c r="BH53" s="26">
        <v>16</v>
      </c>
      <c r="BI53" s="26">
        <v>5007</v>
      </c>
      <c r="BJ53" s="26">
        <v>1827</v>
      </c>
      <c r="BK53" s="26">
        <v>361</v>
      </c>
      <c r="BL53" s="41">
        <v>96</v>
      </c>
      <c r="BM53" s="41">
        <v>39</v>
      </c>
      <c r="BN53" s="226"/>
      <c r="BO53" s="42" t="s">
        <v>73</v>
      </c>
      <c r="BP53" s="41">
        <v>62375</v>
      </c>
      <c r="BQ53" s="41">
        <v>21046</v>
      </c>
      <c r="BR53" s="41">
        <v>34399</v>
      </c>
      <c r="BS53" s="41">
        <v>25319</v>
      </c>
      <c r="BT53" s="41">
        <v>2183</v>
      </c>
      <c r="BU53" s="41">
        <v>18699</v>
      </c>
      <c r="BV53" s="41">
        <v>80763</v>
      </c>
      <c r="BW53" s="41">
        <v>16682</v>
      </c>
      <c r="BX53" s="41">
        <v>1977</v>
      </c>
      <c r="BY53" s="41">
        <v>5408</v>
      </c>
      <c r="BZ53" s="41">
        <v>4099</v>
      </c>
      <c r="CA53" s="41">
        <v>965</v>
      </c>
      <c r="CB53" s="41">
        <v>2205</v>
      </c>
      <c r="CD53" s="80" t="s">
        <v>2054</v>
      </c>
      <c r="CE53" s="80" t="s">
        <v>2582</v>
      </c>
      <c r="CF53" s="78">
        <v>90107</v>
      </c>
      <c r="CG53" s="91"/>
    </row>
    <row r="54" spans="1:85" ht="14.45" customHeight="1">
      <c r="A54" s="226" t="s">
        <v>108</v>
      </c>
      <c r="B54" s="148" t="s">
        <v>90</v>
      </c>
      <c r="C54" s="71">
        <v>52344</v>
      </c>
      <c r="D54" s="71">
        <v>25322</v>
      </c>
      <c r="E54" s="71">
        <v>43439</v>
      </c>
      <c r="F54" s="71">
        <v>21130</v>
      </c>
      <c r="G54" s="71">
        <v>36983</v>
      </c>
      <c r="H54" s="71">
        <v>18417</v>
      </c>
      <c r="I54" s="71">
        <v>27027</v>
      </c>
      <c r="J54" s="71">
        <v>13631</v>
      </c>
      <c r="K54" s="71">
        <v>18659</v>
      </c>
      <c r="L54" s="71">
        <v>10031</v>
      </c>
      <c r="M54" s="146">
        <v>178452</v>
      </c>
      <c r="N54" s="146">
        <v>88531</v>
      </c>
      <c r="O54" s="226" t="s">
        <v>108</v>
      </c>
      <c r="P54" s="148" t="s">
        <v>90</v>
      </c>
      <c r="Q54" s="71">
        <v>18254</v>
      </c>
      <c r="R54" s="71">
        <v>8370</v>
      </c>
      <c r="S54" s="71">
        <v>13879</v>
      </c>
      <c r="T54" s="71">
        <v>6305</v>
      </c>
      <c r="U54" s="71">
        <v>11284</v>
      </c>
      <c r="V54" s="71">
        <v>5331</v>
      </c>
      <c r="W54" s="71">
        <v>7084</v>
      </c>
      <c r="X54" s="71">
        <v>3445</v>
      </c>
      <c r="Y54" s="71">
        <v>3798</v>
      </c>
      <c r="Z54" s="71">
        <v>2068</v>
      </c>
      <c r="AA54" s="146">
        <v>54299</v>
      </c>
      <c r="AB54" s="146">
        <v>25519</v>
      </c>
      <c r="AC54" s="226" t="s">
        <v>108</v>
      </c>
      <c r="AD54" s="148" t="s">
        <v>90</v>
      </c>
      <c r="AE54" s="31">
        <v>1316</v>
      </c>
      <c r="AF54" s="31">
        <v>1261</v>
      </c>
      <c r="AG54" s="31">
        <v>1231</v>
      </c>
      <c r="AH54" s="31">
        <v>1148</v>
      </c>
      <c r="AI54" s="31">
        <v>1076</v>
      </c>
      <c r="AJ54" s="146">
        <v>6032</v>
      </c>
      <c r="AK54" s="125">
        <v>4601</v>
      </c>
      <c r="AL54" s="71">
        <v>1612</v>
      </c>
      <c r="AM54" s="71">
        <v>35</v>
      </c>
      <c r="AN54" s="71">
        <v>275</v>
      </c>
      <c r="AO54" s="71">
        <v>1088</v>
      </c>
      <c r="AP54" s="71">
        <v>387</v>
      </c>
      <c r="AQ54" s="226" t="s">
        <v>108</v>
      </c>
      <c r="AR54" s="148" t="s">
        <v>90</v>
      </c>
      <c r="AS54" s="71">
        <v>554</v>
      </c>
      <c r="AT54" s="71">
        <v>34696</v>
      </c>
      <c r="AU54" s="71">
        <v>8753</v>
      </c>
      <c r="AV54" s="71">
        <v>3299</v>
      </c>
      <c r="AW54" s="71">
        <v>513</v>
      </c>
      <c r="AX54" s="71">
        <v>2003</v>
      </c>
      <c r="AY54" s="71">
        <v>4954</v>
      </c>
      <c r="AZ54" s="71">
        <v>3610</v>
      </c>
      <c r="BA54" s="71">
        <v>3401</v>
      </c>
      <c r="BB54" s="226" t="s">
        <v>108</v>
      </c>
      <c r="BC54" s="148" t="s">
        <v>90</v>
      </c>
      <c r="BD54" s="71">
        <v>283</v>
      </c>
      <c r="BE54" s="71">
        <v>1730</v>
      </c>
      <c r="BF54" s="71">
        <v>1352</v>
      </c>
      <c r="BG54" s="71">
        <v>1530</v>
      </c>
      <c r="BH54" s="71">
        <v>21</v>
      </c>
      <c r="BI54" s="16">
        <v>4916</v>
      </c>
      <c r="BJ54" s="71">
        <v>2852</v>
      </c>
      <c r="BK54" s="71">
        <v>1360</v>
      </c>
      <c r="BL54" s="152">
        <v>122</v>
      </c>
      <c r="BM54" s="32">
        <v>71</v>
      </c>
      <c r="BN54" s="226" t="s">
        <v>108</v>
      </c>
      <c r="BO54" s="148" t="s">
        <v>90</v>
      </c>
      <c r="BP54" s="71">
        <v>108382</v>
      </c>
      <c r="BQ54" s="71">
        <v>43803</v>
      </c>
      <c r="BR54" s="71">
        <v>45606</v>
      </c>
      <c r="BS54" s="71">
        <v>49563</v>
      </c>
      <c r="BT54" s="71">
        <v>2475</v>
      </c>
      <c r="BU54" s="71">
        <v>34241</v>
      </c>
      <c r="BV54" s="71">
        <v>137928</v>
      </c>
      <c r="BW54" s="71">
        <v>29803</v>
      </c>
      <c r="BX54" s="71">
        <v>2333</v>
      </c>
      <c r="BY54" s="71">
        <v>7702</v>
      </c>
      <c r="BZ54" s="71">
        <v>7303</v>
      </c>
      <c r="CA54" s="71">
        <v>459</v>
      </c>
      <c r="CB54" s="71">
        <v>22819</v>
      </c>
      <c r="CD54" s="80" t="s">
        <v>108</v>
      </c>
      <c r="CE54" s="80" t="s">
        <v>2592</v>
      </c>
      <c r="CF54" s="78">
        <v>111966</v>
      </c>
      <c r="CG54" s="91"/>
    </row>
    <row r="55" spans="1:85">
      <c r="A55" s="226"/>
      <c r="B55" s="148" t="s">
        <v>91</v>
      </c>
      <c r="C55" s="71">
        <v>5158</v>
      </c>
      <c r="D55" s="71">
        <v>2377</v>
      </c>
      <c r="E55" s="71">
        <v>4899</v>
      </c>
      <c r="F55" s="71">
        <v>2330</v>
      </c>
      <c r="G55" s="71">
        <v>4831</v>
      </c>
      <c r="H55" s="71">
        <v>2329</v>
      </c>
      <c r="I55" s="71">
        <v>4112</v>
      </c>
      <c r="J55" s="71">
        <v>2099</v>
      </c>
      <c r="K55" s="71">
        <v>3671</v>
      </c>
      <c r="L55" s="71">
        <v>1932</v>
      </c>
      <c r="M55" s="146">
        <v>22671</v>
      </c>
      <c r="N55" s="146">
        <v>11067</v>
      </c>
      <c r="O55" s="226"/>
      <c r="P55" s="148" t="s">
        <v>91</v>
      </c>
      <c r="Q55" s="71">
        <v>1358</v>
      </c>
      <c r="R55" s="71">
        <v>570</v>
      </c>
      <c r="S55" s="71">
        <v>1164</v>
      </c>
      <c r="T55" s="71">
        <v>477</v>
      </c>
      <c r="U55" s="71">
        <v>1256</v>
      </c>
      <c r="V55" s="71">
        <v>562</v>
      </c>
      <c r="W55" s="71">
        <v>987</v>
      </c>
      <c r="X55" s="71">
        <v>499</v>
      </c>
      <c r="Y55" s="71">
        <v>789</v>
      </c>
      <c r="Z55" s="71">
        <v>424</v>
      </c>
      <c r="AA55" s="146">
        <v>5554</v>
      </c>
      <c r="AB55" s="146">
        <v>2532</v>
      </c>
      <c r="AC55" s="226"/>
      <c r="AD55" s="148" t="s">
        <v>91</v>
      </c>
      <c r="AE55" s="31">
        <v>102</v>
      </c>
      <c r="AF55" s="31">
        <v>104</v>
      </c>
      <c r="AG55" s="31">
        <v>97</v>
      </c>
      <c r="AH55" s="31">
        <v>95</v>
      </c>
      <c r="AI55" s="31">
        <v>101</v>
      </c>
      <c r="AJ55" s="146">
        <v>499</v>
      </c>
      <c r="AK55" s="125">
        <v>395</v>
      </c>
      <c r="AL55" s="71">
        <v>259</v>
      </c>
      <c r="AM55" s="71">
        <v>140</v>
      </c>
      <c r="AN55" s="71">
        <v>12</v>
      </c>
      <c r="AO55" s="71">
        <v>61</v>
      </c>
      <c r="AP55" s="71">
        <v>52</v>
      </c>
      <c r="AQ55" s="226"/>
      <c r="AR55" s="148" t="s">
        <v>91</v>
      </c>
      <c r="AS55" s="71">
        <v>183</v>
      </c>
      <c r="AT55" s="71">
        <v>5226</v>
      </c>
      <c r="AU55" s="71">
        <v>1103</v>
      </c>
      <c r="AV55" s="71">
        <v>249</v>
      </c>
      <c r="AW55" s="71">
        <v>0</v>
      </c>
      <c r="AX55" s="71">
        <v>325</v>
      </c>
      <c r="AY55" s="71">
        <v>436</v>
      </c>
      <c r="AZ55" s="71">
        <v>448</v>
      </c>
      <c r="BA55" s="71">
        <v>385</v>
      </c>
      <c r="BB55" s="226"/>
      <c r="BC55" s="148" t="s">
        <v>91</v>
      </c>
      <c r="BD55" s="71">
        <v>64</v>
      </c>
      <c r="BE55" s="71">
        <v>258</v>
      </c>
      <c r="BF55" s="71">
        <v>36</v>
      </c>
      <c r="BG55" s="71">
        <v>116</v>
      </c>
      <c r="BH55" s="71">
        <v>9</v>
      </c>
      <c r="BI55" s="16">
        <v>483</v>
      </c>
      <c r="BJ55" s="71">
        <v>375</v>
      </c>
      <c r="BK55" s="71">
        <v>228</v>
      </c>
      <c r="BL55" s="152">
        <v>93</v>
      </c>
      <c r="BM55" s="32">
        <v>63</v>
      </c>
      <c r="BN55" s="226"/>
      <c r="BO55" s="148" t="s">
        <v>91</v>
      </c>
      <c r="BP55" s="71">
        <v>13699</v>
      </c>
      <c r="BQ55" s="71">
        <v>4685</v>
      </c>
      <c r="BR55" s="71">
        <v>7922</v>
      </c>
      <c r="BS55" s="71">
        <v>8363</v>
      </c>
      <c r="BT55" s="71">
        <v>244</v>
      </c>
      <c r="BU55" s="71">
        <v>4358</v>
      </c>
      <c r="BV55" s="71">
        <v>19032</v>
      </c>
      <c r="BW55" s="71">
        <v>3482</v>
      </c>
      <c r="BX55" s="71">
        <v>181</v>
      </c>
      <c r="BY55" s="71">
        <v>514</v>
      </c>
      <c r="BZ55" s="71">
        <v>769</v>
      </c>
      <c r="CA55" s="71">
        <v>2161</v>
      </c>
      <c r="CB55" s="71">
        <v>1804</v>
      </c>
      <c r="CD55" s="80" t="s">
        <v>108</v>
      </c>
      <c r="CE55" s="80" t="s">
        <v>2593</v>
      </c>
      <c r="CF55" s="78">
        <v>14940</v>
      </c>
      <c r="CG55" s="91"/>
    </row>
    <row r="56" spans="1:85">
      <c r="A56" s="226"/>
      <c r="B56" s="25" t="s">
        <v>73</v>
      </c>
      <c r="C56" s="26">
        <v>57502</v>
      </c>
      <c r="D56" s="26">
        <v>27699</v>
      </c>
      <c r="E56" s="26">
        <v>48338</v>
      </c>
      <c r="F56" s="26">
        <v>23460</v>
      </c>
      <c r="G56" s="26">
        <v>41814</v>
      </c>
      <c r="H56" s="26">
        <v>20746</v>
      </c>
      <c r="I56" s="26">
        <v>31139</v>
      </c>
      <c r="J56" s="26">
        <v>15730</v>
      </c>
      <c r="K56" s="26">
        <v>22330</v>
      </c>
      <c r="L56" s="26">
        <v>11963</v>
      </c>
      <c r="M56" s="41">
        <v>201123</v>
      </c>
      <c r="N56" s="41">
        <v>99598</v>
      </c>
      <c r="O56" s="226"/>
      <c r="P56" s="42" t="s">
        <v>73</v>
      </c>
      <c r="Q56" s="26">
        <v>19612</v>
      </c>
      <c r="R56" s="26">
        <v>8940</v>
      </c>
      <c r="S56" s="26">
        <v>15043</v>
      </c>
      <c r="T56" s="26">
        <v>6782</v>
      </c>
      <c r="U56" s="26">
        <v>12540</v>
      </c>
      <c r="V56" s="26">
        <v>5893</v>
      </c>
      <c r="W56" s="26">
        <v>8071</v>
      </c>
      <c r="X56" s="26">
        <v>3944</v>
      </c>
      <c r="Y56" s="26">
        <v>4587</v>
      </c>
      <c r="Z56" s="26">
        <v>2492</v>
      </c>
      <c r="AA56" s="41">
        <v>59853</v>
      </c>
      <c r="AB56" s="41">
        <v>28051</v>
      </c>
      <c r="AC56" s="226"/>
      <c r="AD56" s="42" t="s">
        <v>73</v>
      </c>
      <c r="AE56" s="41">
        <v>1418</v>
      </c>
      <c r="AF56" s="41">
        <v>1365</v>
      </c>
      <c r="AG56" s="41">
        <v>1328</v>
      </c>
      <c r="AH56" s="41">
        <v>1243</v>
      </c>
      <c r="AI56" s="41">
        <v>1177</v>
      </c>
      <c r="AJ56" s="41">
        <v>6531</v>
      </c>
      <c r="AK56" s="26">
        <v>4996</v>
      </c>
      <c r="AL56" s="26">
        <v>1871</v>
      </c>
      <c r="AM56" s="26">
        <v>175</v>
      </c>
      <c r="AN56" s="26">
        <v>287</v>
      </c>
      <c r="AO56" s="26">
        <v>1149</v>
      </c>
      <c r="AP56" s="26">
        <v>439</v>
      </c>
      <c r="AQ56" s="226"/>
      <c r="AR56" s="42" t="s">
        <v>73</v>
      </c>
      <c r="AS56" s="26">
        <v>737</v>
      </c>
      <c r="AT56" s="26">
        <v>39922</v>
      </c>
      <c r="AU56" s="26">
        <v>9856</v>
      </c>
      <c r="AV56" s="26">
        <v>3548</v>
      </c>
      <c r="AW56" s="26">
        <v>513</v>
      </c>
      <c r="AX56" s="26">
        <v>2328</v>
      </c>
      <c r="AY56" s="26">
        <v>5390</v>
      </c>
      <c r="AZ56" s="26">
        <v>4058</v>
      </c>
      <c r="BA56" s="26">
        <v>3786</v>
      </c>
      <c r="BB56" s="226"/>
      <c r="BC56" s="42" t="s">
        <v>73</v>
      </c>
      <c r="BD56" s="26">
        <v>347</v>
      </c>
      <c r="BE56" s="26">
        <v>1988</v>
      </c>
      <c r="BF56" s="26">
        <v>1388</v>
      </c>
      <c r="BG56" s="26">
        <v>1646</v>
      </c>
      <c r="BH56" s="26">
        <v>30</v>
      </c>
      <c r="BI56" s="26">
        <v>5399</v>
      </c>
      <c r="BJ56" s="26">
        <v>3227</v>
      </c>
      <c r="BK56" s="26">
        <v>1588</v>
      </c>
      <c r="BL56" s="41">
        <v>215</v>
      </c>
      <c r="BM56" s="41">
        <v>134</v>
      </c>
      <c r="BN56" s="226"/>
      <c r="BO56" s="42" t="s">
        <v>73</v>
      </c>
      <c r="BP56" s="41">
        <v>122081</v>
      </c>
      <c r="BQ56" s="41">
        <v>48488</v>
      </c>
      <c r="BR56" s="41">
        <v>53528</v>
      </c>
      <c r="BS56" s="41">
        <v>57926</v>
      </c>
      <c r="BT56" s="41">
        <v>2719</v>
      </c>
      <c r="BU56" s="41">
        <v>38599</v>
      </c>
      <c r="BV56" s="41">
        <v>156960</v>
      </c>
      <c r="BW56" s="41">
        <v>33285</v>
      </c>
      <c r="BX56" s="41">
        <v>2514</v>
      </c>
      <c r="BY56" s="41">
        <v>8216</v>
      </c>
      <c r="BZ56" s="41">
        <v>8072</v>
      </c>
      <c r="CA56" s="41">
        <v>2620</v>
      </c>
      <c r="CB56" s="41">
        <v>24623</v>
      </c>
      <c r="CD56" s="80" t="s">
        <v>108</v>
      </c>
      <c r="CE56" s="80" t="s">
        <v>2594</v>
      </c>
      <c r="CF56" s="78">
        <v>126906</v>
      </c>
      <c r="CG56" s="91"/>
    </row>
    <row r="57" spans="1:85">
      <c r="A57" s="226" t="s">
        <v>109</v>
      </c>
      <c r="B57" s="148" t="s">
        <v>90</v>
      </c>
      <c r="C57" s="71">
        <v>25470</v>
      </c>
      <c r="D57" s="71">
        <v>12693</v>
      </c>
      <c r="E57" s="71">
        <v>15178</v>
      </c>
      <c r="F57" s="71">
        <v>7623</v>
      </c>
      <c r="G57" s="71">
        <v>10335</v>
      </c>
      <c r="H57" s="71">
        <v>5056</v>
      </c>
      <c r="I57" s="71">
        <v>5000</v>
      </c>
      <c r="J57" s="71">
        <v>2390</v>
      </c>
      <c r="K57" s="71">
        <v>2854</v>
      </c>
      <c r="L57" s="71">
        <v>1343</v>
      </c>
      <c r="M57" s="146">
        <v>58837</v>
      </c>
      <c r="N57" s="146">
        <v>29105</v>
      </c>
      <c r="O57" s="226" t="s">
        <v>109</v>
      </c>
      <c r="P57" s="148" t="s">
        <v>90</v>
      </c>
      <c r="Q57" s="71">
        <v>8865</v>
      </c>
      <c r="R57" s="71">
        <v>4360</v>
      </c>
      <c r="S57" s="71">
        <v>4392</v>
      </c>
      <c r="T57" s="71">
        <v>2218</v>
      </c>
      <c r="U57" s="71">
        <v>2628</v>
      </c>
      <c r="V57" s="71">
        <v>1214</v>
      </c>
      <c r="W57" s="71">
        <v>1141</v>
      </c>
      <c r="X57" s="71">
        <v>537</v>
      </c>
      <c r="Y57" s="71">
        <v>628</v>
      </c>
      <c r="Z57" s="71">
        <v>274</v>
      </c>
      <c r="AA57" s="146">
        <v>17654</v>
      </c>
      <c r="AB57" s="146">
        <v>8603</v>
      </c>
      <c r="AC57" s="226" t="s">
        <v>109</v>
      </c>
      <c r="AD57" s="148" t="s">
        <v>90</v>
      </c>
      <c r="AE57" s="31">
        <v>712</v>
      </c>
      <c r="AF57" s="31">
        <v>698</v>
      </c>
      <c r="AG57" s="31">
        <v>659</v>
      </c>
      <c r="AH57" s="31">
        <v>480</v>
      </c>
      <c r="AI57" s="31">
        <v>297</v>
      </c>
      <c r="AJ57" s="146">
        <v>2846</v>
      </c>
      <c r="AK57" s="125">
        <v>1270</v>
      </c>
      <c r="AL57" s="71">
        <v>660</v>
      </c>
      <c r="AM57" s="71">
        <v>3</v>
      </c>
      <c r="AN57" s="71">
        <v>236</v>
      </c>
      <c r="AO57" s="71">
        <v>654</v>
      </c>
      <c r="AP57" s="71">
        <v>141</v>
      </c>
      <c r="AQ57" s="226" t="s">
        <v>109</v>
      </c>
      <c r="AR57" s="148" t="s">
        <v>90</v>
      </c>
      <c r="AS57" s="71">
        <v>102</v>
      </c>
      <c r="AT57" s="71">
        <v>8844</v>
      </c>
      <c r="AU57" s="71">
        <v>1409</v>
      </c>
      <c r="AV57" s="71">
        <v>275</v>
      </c>
      <c r="AW57" s="71">
        <v>54</v>
      </c>
      <c r="AX57" s="71">
        <v>515</v>
      </c>
      <c r="AY57" s="71">
        <v>1613</v>
      </c>
      <c r="AZ57" s="71">
        <v>1100</v>
      </c>
      <c r="BA57" s="71">
        <v>1010</v>
      </c>
      <c r="BB57" s="226" t="s">
        <v>109</v>
      </c>
      <c r="BC57" s="148" t="s">
        <v>90</v>
      </c>
      <c r="BD57" s="71">
        <v>82</v>
      </c>
      <c r="BE57" s="71">
        <v>772</v>
      </c>
      <c r="BF57" s="71">
        <v>115</v>
      </c>
      <c r="BG57" s="71">
        <v>580</v>
      </c>
      <c r="BH57" s="71">
        <v>0</v>
      </c>
      <c r="BI57" s="16">
        <v>1549</v>
      </c>
      <c r="BJ57" s="71">
        <v>851</v>
      </c>
      <c r="BK57" s="71">
        <v>309</v>
      </c>
      <c r="BL57" s="152">
        <v>16</v>
      </c>
      <c r="BM57" s="32">
        <v>9</v>
      </c>
      <c r="BN57" s="226" t="s">
        <v>109</v>
      </c>
      <c r="BO57" s="148" t="s">
        <v>90</v>
      </c>
      <c r="BP57" s="71">
        <v>28874</v>
      </c>
      <c r="BQ57" s="71">
        <v>12155</v>
      </c>
      <c r="BR57" s="71">
        <v>14858</v>
      </c>
      <c r="BS57" s="71">
        <v>9177</v>
      </c>
      <c r="BT57" s="71">
        <v>908</v>
      </c>
      <c r="BU57" s="71">
        <v>7195</v>
      </c>
      <c r="BV57" s="71">
        <v>34108</v>
      </c>
      <c r="BW57" s="71">
        <v>7361</v>
      </c>
      <c r="BX57" s="71">
        <v>699</v>
      </c>
      <c r="BY57" s="71">
        <v>2506</v>
      </c>
      <c r="BZ57" s="71">
        <v>2409</v>
      </c>
      <c r="CA57" s="71">
        <v>157</v>
      </c>
      <c r="CB57" s="71">
        <v>1716</v>
      </c>
      <c r="CD57" s="80" t="s">
        <v>109</v>
      </c>
      <c r="CE57" s="80" t="s">
        <v>2616</v>
      </c>
      <c r="CF57" s="78">
        <v>23387</v>
      </c>
      <c r="CG57" s="91"/>
    </row>
    <row r="58" spans="1:85">
      <c r="A58" s="226"/>
      <c r="B58" s="148" t="s">
        <v>91</v>
      </c>
      <c r="C58" s="71">
        <v>1338</v>
      </c>
      <c r="D58" s="71">
        <v>631</v>
      </c>
      <c r="E58" s="71">
        <v>1066</v>
      </c>
      <c r="F58" s="71">
        <v>512</v>
      </c>
      <c r="G58" s="71">
        <v>1057</v>
      </c>
      <c r="H58" s="71">
        <v>554</v>
      </c>
      <c r="I58" s="71">
        <v>729</v>
      </c>
      <c r="J58" s="71">
        <v>356</v>
      </c>
      <c r="K58" s="71">
        <v>627</v>
      </c>
      <c r="L58" s="71">
        <v>351</v>
      </c>
      <c r="M58" s="146">
        <v>4817</v>
      </c>
      <c r="N58" s="146">
        <v>2404</v>
      </c>
      <c r="O58" s="226"/>
      <c r="P58" s="148" t="s">
        <v>91</v>
      </c>
      <c r="Q58" s="71">
        <v>471</v>
      </c>
      <c r="R58" s="71">
        <v>211</v>
      </c>
      <c r="S58" s="71">
        <v>309</v>
      </c>
      <c r="T58" s="71">
        <v>143</v>
      </c>
      <c r="U58" s="71">
        <v>333</v>
      </c>
      <c r="V58" s="71">
        <v>147</v>
      </c>
      <c r="W58" s="71">
        <v>201</v>
      </c>
      <c r="X58" s="71">
        <v>99</v>
      </c>
      <c r="Y58" s="71">
        <v>176</v>
      </c>
      <c r="Z58" s="71">
        <v>89</v>
      </c>
      <c r="AA58" s="146">
        <v>1490</v>
      </c>
      <c r="AB58" s="146">
        <v>689</v>
      </c>
      <c r="AC58" s="226"/>
      <c r="AD58" s="148" t="s">
        <v>91</v>
      </c>
      <c r="AE58" s="31">
        <v>23</v>
      </c>
      <c r="AF58" s="31">
        <v>19</v>
      </c>
      <c r="AG58" s="31">
        <v>26</v>
      </c>
      <c r="AH58" s="31">
        <v>18</v>
      </c>
      <c r="AI58" s="31">
        <v>19</v>
      </c>
      <c r="AJ58" s="146">
        <v>105</v>
      </c>
      <c r="AK58" s="125">
        <v>68</v>
      </c>
      <c r="AL58" s="71">
        <v>35</v>
      </c>
      <c r="AM58" s="71">
        <v>14</v>
      </c>
      <c r="AN58" s="71">
        <v>2</v>
      </c>
      <c r="AO58" s="71">
        <v>12</v>
      </c>
      <c r="AP58" s="71">
        <v>12</v>
      </c>
      <c r="AQ58" s="226"/>
      <c r="AR58" s="148" t="s">
        <v>91</v>
      </c>
      <c r="AS58" s="71">
        <v>0</v>
      </c>
      <c r="AT58" s="71">
        <v>1262</v>
      </c>
      <c r="AU58" s="71">
        <v>46</v>
      </c>
      <c r="AV58" s="71">
        <v>3</v>
      </c>
      <c r="AW58" s="71">
        <v>0</v>
      </c>
      <c r="AX58" s="71">
        <v>56</v>
      </c>
      <c r="AY58" s="71">
        <v>80</v>
      </c>
      <c r="AZ58" s="71">
        <v>70</v>
      </c>
      <c r="BA58" s="71">
        <v>75</v>
      </c>
      <c r="BB58" s="226"/>
      <c r="BC58" s="148" t="s">
        <v>91</v>
      </c>
      <c r="BD58" s="71">
        <v>15</v>
      </c>
      <c r="BE58" s="71">
        <v>60</v>
      </c>
      <c r="BF58" s="71">
        <v>5</v>
      </c>
      <c r="BG58" s="71">
        <v>25</v>
      </c>
      <c r="BH58" s="71">
        <v>0</v>
      </c>
      <c r="BI58" s="16">
        <v>105</v>
      </c>
      <c r="BJ58" s="71">
        <v>95</v>
      </c>
      <c r="BK58" s="71">
        <v>59</v>
      </c>
      <c r="BL58" s="152">
        <v>14</v>
      </c>
      <c r="BM58" s="32">
        <v>10</v>
      </c>
      <c r="BN58" s="226"/>
      <c r="BO58" s="148" t="s">
        <v>91</v>
      </c>
      <c r="BP58" s="71">
        <v>1400</v>
      </c>
      <c r="BQ58" s="71">
        <v>2268</v>
      </c>
      <c r="BR58" s="71">
        <v>1623</v>
      </c>
      <c r="BS58" s="71">
        <v>1012</v>
      </c>
      <c r="BT58" s="71">
        <v>26</v>
      </c>
      <c r="BU58" s="71">
        <v>502</v>
      </c>
      <c r="BV58" s="71">
        <v>3167</v>
      </c>
      <c r="BW58" s="71">
        <v>456</v>
      </c>
      <c r="BX58" s="71">
        <v>39</v>
      </c>
      <c r="BY58" s="71">
        <v>96</v>
      </c>
      <c r="BZ58" s="71">
        <v>102</v>
      </c>
      <c r="CA58" s="71">
        <v>21</v>
      </c>
      <c r="CB58" s="71">
        <v>6</v>
      </c>
      <c r="CD58" s="80" t="s">
        <v>109</v>
      </c>
      <c r="CE58" s="80" t="s">
        <v>2617</v>
      </c>
      <c r="CF58" s="78">
        <v>2674</v>
      </c>
      <c r="CG58" s="91"/>
    </row>
    <row r="59" spans="1:85">
      <c r="A59" s="226"/>
      <c r="B59" s="25" t="s">
        <v>73</v>
      </c>
      <c r="C59" s="26">
        <v>26808</v>
      </c>
      <c r="D59" s="26">
        <v>13324</v>
      </c>
      <c r="E59" s="26">
        <v>16244</v>
      </c>
      <c r="F59" s="26">
        <v>8135</v>
      </c>
      <c r="G59" s="26">
        <v>11392</v>
      </c>
      <c r="H59" s="26">
        <v>5610</v>
      </c>
      <c r="I59" s="26">
        <v>5729</v>
      </c>
      <c r="J59" s="26">
        <v>2746</v>
      </c>
      <c r="K59" s="26">
        <v>3481</v>
      </c>
      <c r="L59" s="26">
        <v>1694</v>
      </c>
      <c r="M59" s="41">
        <v>63654</v>
      </c>
      <c r="N59" s="41">
        <v>31509</v>
      </c>
      <c r="O59" s="226"/>
      <c r="P59" s="42" t="s">
        <v>73</v>
      </c>
      <c r="Q59" s="26">
        <v>9336</v>
      </c>
      <c r="R59" s="26">
        <v>4571</v>
      </c>
      <c r="S59" s="26">
        <v>4701</v>
      </c>
      <c r="T59" s="26">
        <v>2361</v>
      </c>
      <c r="U59" s="26">
        <v>2961</v>
      </c>
      <c r="V59" s="26">
        <v>1361</v>
      </c>
      <c r="W59" s="26">
        <v>1342</v>
      </c>
      <c r="X59" s="26">
        <v>636</v>
      </c>
      <c r="Y59" s="26">
        <v>804</v>
      </c>
      <c r="Z59" s="26">
        <v>363</v>
      </c>
      <c r="AA59" s="41">
        <v>19144</v>
      </c>
      <c r="AB59" s="41">
        <v>9292</v>
      </c>
      <c r="AC59" s="226"/>
      <c r="AD59" s="42" t="s">
        <v>73</v>
      </c>
      <c r="AE59" s="41">
        <v>735</v>
      </c>
      <c r="AF59" s="41">
        <v>717</v>
      </c>
      <c r="AG59" s="41">
        <v>685</v>
      </c>
      <c r="AH59" s="41">
        <v>498</v>
      </c>
      <c r="AI59" s="41">
        <v>316</v>
      </c>
      <c r="AJ59" s="41">
        <v>2951</v>
      </c>
      <c r="AK59" s="26">
        <v>1338</v>
      </c>
      <c r="AL59" s="26">
        <v>695</v>
      </c>
      <c r="AM59" s="26">
        <v>17</v>
      </c>
      <c r="AN59" s="26">
        <v>238</v>
      </c>
      <c r="AO59" s="26">
        <v>666</v>
      </c>
      <c r="AP59" s="26">
        <v>153</v>
      </c>
      <c r="AQ59" s="226"/>
      <c r="AR59" s="42" t="s">
        <v>73</v>
      </c>
      <c r="AS59" s="26">
        <v>102</v>
      </c>
      <c r="AT59" s="26">
        <v>10106</v>
      </c>
      <c r="AU59" s="26">
        <v>1455</v>
      </c>
      <c r="AV59" s="26">
        <v>278</v>
      </c>
      <c r="AW59" s="26">
        <v>54</v>
      </c>
      <c r="AX59" s="26">
        <v>571</v>
      </c>
      <c r="AY59" s="26">
        <v>1693</v>
      </c>
      <c r="AZ59" s="26">
        <v>1170</v>
      </c>
      <c r="BA59" s="26">
        <v>1085</v>
      </c>
      <c r="BB59" s="226"/>
      <c r="BC59" s="42" t="s">
        <v>73</v>
      </c>
      <c r="BD59" s="26">
        <v>97</v>
      </c>
      <c r="BE59" s="26">
        <v>832</v>
      </c>
      <c r="BF59" s="26">
        <v>120</v>
      </c>
      <c r="BG59" s="26">
        <v>605</v>
      </c>
      <c r="BH59" s="26">
        <v>0</v>
      </c>
      <c r="BI59" s="26">
        <v>1654</v>
      </c>
      <c r="BJ59" s="26">
        <v>946</v>
      </c>
      <c r="BK59" s="26">
        <v>368</v>
      </c>
      <c r="BL59" s="41">
        <v>30</v>
      </c>
      <c r="BM59" s="41">
        <v>19</v>
      </c>
      <c r="BN59" s="226"/>
      <c r="BO59" s="42" t="s">
        <v>73</v>
      </c>
      <c r="BP59" s="41">
        <v>30274</v>
      </c>
      <c r="BQ59" s="41">
        <v>14423</v>
      </c>
      <c r="BR59" s="41">
        <v>16481</v>
      </c>
      <c r="BS59" s="41">
        <v>10189</v>
      </c>
      <c r="BT59" s="41">
        <v>934</v>
      </c>
      <c r="BU59" s="41">
        <v>7697</v>
      </c>
      <c r="BV59" s="41">
        <v>37275</v>
      </c>
      <c r="BW59" s="41">
        <v>7817</v>
      </c>
      <c r="BX59" s="41">
        <v>738</v>
      </c>
      <c r="BY59" s="41">
        <v>2602</v>
      </c>
      <c r="BZ59" s="41">
        <v>2511</v>
      </c>
      <c r="CA59" s="41">
        <v>178</v>
      </c>
      <c r="CB59" s="41">
        <v>1722</v>
      </c>
      <c r="CD59" s="80" t="s">
        <v>109</v>
      </c>
      <c r="CE59" s="80" t="s">
        <v>2618</v>
      </c>
      <c r="CF59" s="78">
        <v>26061</v>
      </c>
      <c r="CG59" s="91"/>
    </row>
    <row r="60" spans="1:85">
      <c r="A60" s="226" t="s">
        <v>110</v>
      </c>
      <c r="B60" s="148" t="s">
        <v>90</v>
      </c>
      <c r="C60" s="71">
        <v>23496</v>
      </c>
      <c r="D60" s="71">
        <v>11147</v>
      </c>
      <c r="E60" s="71">
        <v>20077</v>
      </c>
      <c r="F60" s="71">
        <v>9558</v>
      </c>
      <c r="G60" s="71">
        <v>19050</v>
      </c>
      <c r="H60" s="71">
        <v>9346</v>
      </c>
      <c r="I60" s="71">
        <v>14157</v>
      </c>
      <c r="J60" s="71">
        <v>7204</v>
      </c>
      <c r="K60" s="71">
        <v>10450</v>
      </c>
      <c r="L60" s="71">
        <v>5347</v>
      </c>
      <c r="M60" s="146">
        <v>87230</v>
      </c>
      <c r="N60" s="146">
        <v>42602</v>
      </c>
      <c r="O60" s="226" t="s">
        <v>110</v>
      </c>
      <c r="P60" s="148" t="s">
        <v>90</v>
      </c>
      <c r="Q60" s="71">
        <v>6240</v>
      </c>
      <c r="R60" s="71">
        <v>2726</v>
      </c>
      <c r="S60" s="71">
        <v>5328</v>
      </c>
      <c r="T60" s="71">
        <v>2321</v>
      </c>
      <c r="U60" s="71">
        <v>5061</v>
      </c>
      <c r="V60" s="71">
        <v>2267</v>
      </c>
      <c r="W60" s="71">
        <v>3316</v>
      </c>
      <c r="X60" s="71">
        <v>1573</v>
      </c>
      <c r="Y60" s="71">
        <v>2160</v>
      </c>
      <c r="Z60" s="71">
        <v>1075</v>
      </c>
      <c r="AA60" s="146">
        <v>22105</v>
      </c>
      <c r="AB60" s="146">
        <v>9962</v>
      </c>
      <c r="AC60" s="226" t="s">
        <v>110</v>
      </c>
      <c r="AD60" s="148" t="s">
        <v>90</v>
      </c>
      <c r="AE60" s="31">
        <v>709</v>
      </c>
      <c r="AF60" s="31">
        <v>679</v>
      </c>
      <c r="AG60" s="31">
        <v>666</v>
      </c>
      <c r="AH60" s="31">
        <v>652</v>
      </c>
      <c r="AI60" s="31">
        <v>639</v>
      </c>
      <c r="AJ60" s="146">
        <v>3345</v>
      </c>
      <c r="AK60" s="125">
        <v>2417</v>
      </c>
      <c r="AL60" s="71">
        <v>931</v>
      </c>
      <c r="AM60" s="71">
        <v>144</v>
      </c>
      <c r="AN60" s="71">
        <v>83</v>
      </c>
      <c r="AO60" s="71">
        <v>613</v>
      </c>
      <c r="AP60" s="71">
        <v>214</v>
      </c>
      <c r="AQ60" s="226" t="s">
        <v>110</v>
      </c>
      <c r="AR60" s="148" t="s">
        <v>90</v>
      </c>
      <c r="AS60" s="71">
        <v>283</v>
      </c>
      <c r="AT60" s="71">
        <v>18123</v>
      </c>
      <c r="AU60" s="71">
        <v>5167</v>
      </c>
      <c r="AV60" s="71">
        <v>2578</v>
      </c>
      <c r="AW60" s="71">
        <v>327</v>
      </c>
      <c r="AX60" s="71">
        <v>1323</v>
      </c>
      <c r="AY60" s="71">
        <v>2730</v>
      </c>
      <c r="AZ60" s="71">
        <v>2093</v>
      </c>
      <c r="BA60" s="71">
        <v>2090</v>
      </c>
      <c r="BB60" s="226" t="s">
        <v>110</v>
      </c>
      <c r="BC60" s="148" t="s">
        <v>90</v>
      </c>
      <c r="BD60" s="71">
        <v>205</v>
      </c>
      <c r="BE60" s="71">
        <v>960</v>
      </c>
      <c r="BF60" s="71">
        <v>774</v>
      </c>
      <c r="BG60" s="71">
        <v>736</v>
      </c>
      <c r="BH60" s="71">
        <v>4</v>
      </c>
      <c r="BI60" s="16">
        <v>2679</v>
      </c>
      <c r="BJ60" s="71">
        <v>1619</v>
      </c>
      <c r="BK60" s="71">
        <v>661</v>
      </c>
      <c r="BL60" s="152">
        <v>49</v>
      </c>
      <c r="BM60" s="32">
        <v>27</v>
      </c>
      <c r="BN60" s="226" t="s">
        <v>110</v>
      </c>
      <c r="BO60" s="148" t="s">
        <v>90</v>
      </c>
      <c r="BP60" s="71">
        <v>52170</v>
      </c>
      <c r="BQ60" s="71">
        <v>24265</v>
      </c>
      <c r="BR60" s="71">
        <v>23135</v>
      </c>
      <c r="BS60" s="71">
        <v>27335</v>
      </c>
      <c r="BT60" s="71">
        <v>1063</v>
      </c>
      <c r="BU60" s="71">
        <v>21310</v>
      </c>
      <c r="BV60" s="71">
        <v>75121</v>
      </c>
      <c r="BW60" s="71">
        <v>18344</v>
      </c>
      <c r="BX60" s="71">
        <v>715</v>
      </c>
      <c r="BY60" s="71">
        <v>3305</v>
      </c>
      <c r="BZ60" s="71">
        <v>4540</v>
      </c>
      <c r="CA60" s="71">
        <v>289</v>
      </c>
      <c r="CB60" s="71">
        <v>6980</v>
      </c>
      <c r="CD60" s="80" t="s">
        <v>110</v>
      </c>
      <c r="CE60" s="80" t="s">
        <v>2628</v>
      </c>
      <c r="CF60" s="78">
        <v>63977</v>
      </c>
      <c r="CG60" s="91"/>
    </row>
    <row r="61" spans="1:85">
      <c r="A61" s="226"/>
      <c r="B61" s="148" t="s">
        <v>91</v>
      </c>
      <c r="C61" s="71">
        <v>3502</v>
      </c>
      <c r="D61" s="71">
        <v>1651</v>
      </c>
      <c r="E61" s="71">
        <v>3166</v>
      </c>
      <c r="F61" s="71">
        <v>1520</v>
      </c>
      <c r="G61" s="71">
        <v>3217</v>
      </c>
      <c r="H61" s="71">
        <v>1572</v>
      </c>
      <c r="I61" s="71">
        <v>2424</v>
      </c>
      <c r="J61" s="71">
        <v>1216</v>
      </c>
      <c r="K61" s="71">
        <v>1741</v>
      </c>
      <c r="L61" s="71">
        <v>907</v>
      </c>
      <c r="M61" s="146">
        <v>14050</v>
      </c>
      <c r="N61" s="146">
        <v>6866</v>
      </c>
      <c r="O61" s="226"/>
      <c r="P61" s="148" t="s">
        <v>91</v>
      </c>
      <c r="Q61" s="71">
        <v>947</v>
      </c>
      <c r="R61" s="71">
        <v>381</v>
      </c>
      <c r="S61" s="71">
        <v>802</v>
      </c>
      <c r="T61" s="71">
        <v>348</v>
      </c>
      <c r="U61" s="71">
        <v>868</v>
      </c>
      <c r="V61" s="71">
        <v>371</v>
      </c>
      <c r="W61" s="71">
        <v>550</v>
      </c>
      <c r="X61" s="71">
        <v>249</v>
      </c>
      <c r="Y61" s="71">
        <v>361</v>
      </c>
      <c r="Z61" s="71">
        <v>191</v>
      </c>
      <c r="AA61" s="146">
        <v>3528</v>
      </c>
      <c r="AB61" s="146">
        <v>1540</v>
      </c>
      <c r="AC61" s="226"/>
      <c r="AD61" s="148" t="s">
        <v>91</v>
      </c>
      <c r="AE61" s="31">
        <v>89</v>
      </c>
      <c r="AF61" s="31">
        <v>83</v>
      </c>
      <c r="AG61" s="31">
        <v>85</v>
      </c>
      <c r="AH61" s="31">
        <v>79</v>
      </c>
      <c r="AI61" s="31">
        <v>75</v>
      </c>
      <c r="AJ61" s="146">
        <v>411</v>
      </c>
      <c r="AK61" s="125">
        <v>308</v>
      </c>
      <c r="AL61" s="71">
        <v>110</v>
      </c>
      <c r="AM61" s="71">
        <v>59</v>
      </c>
      <c r="AN61" s="71">
        <v>11</v>
      </c>
      <c r="AO61" s="71">
        <v>61</v>
      </c>
      <c r="AP61" s="71">
        <v>33</v>
      </c>
      <c r="AQ61" s="226"/>
      <c r="AR61" s="148" t="s">
        <v>91</v>
      </c>
      <c r="AS61" s="71">
        <v>36</v>
      </c>
      <c r="AT61" s="71">
        <v>2829</v>
      </c>
      <c r="AU61" s="71">
        <v>585</v>
      </c>
      <c r="AV61" s="71">
        <v>308</v>
      </c>
      <c r="AW61" s="71">
        <v>81</v>
      </c>
      <c r="AX61" s="71">
        <v>213</v>
      </c>
      <c r="AY61" s="71">
        <v>353</v>
      </c>
      <c r="AZ61" s="71">
        <v>314</v>
      </c>
      <c r="BA61" s="71">
        <v>296</v>
      </c>
      <c r="BB61" s="226"/>
      <c r="BC61" s="148" t="s">
        <v>91</v>
      </c>
      <c r="BD61" s="71">
        <v>32</v>
      </c>
      <c r="BE61" s="71">
        <v>181</v>
      </c>
      <c r="BF61" s="71">
        <v>79</v>
      </c>
      <c r="BG61" s="71">
        <v>84</v>
      </c>
      <c r="BH61" s="71">
        <v>0</v>
      </c>
      <c r="BI61" s="16">
        <v>376</v>
      </c>
      <c r="BJ61" s="71">
        <v>308</v>
      </c>
      <c r="BK61" s="71">
        <v>172</v>
      </c>
      <c r="BL61" s="152">
        <v>19</v>
      </c>
      <c r="BM61" s="32">
        <v>9</v>
      </c>
      <c r="BN61" s="226"/>
      <c r="BO61" s="148" t="s">
        <v>91</v>
      </c>
      <c r="BP61" s="71">
        <v>8113</v>
      </c>
      <c r="BQ61" s="71">
        <v>2360</v>
      </c>
      <c r="BR61" s="71">
        <v>4028</v>
      </c>
      <c r="BS61" s="71">
        <v>4402</v>
      </c>
      <c r="BT61" s="71">
        <v>124</v>
      </c>
      <c r="BU61" s="71">
        <v>3386</v>
      </c>
      <c r="BV61" s="71">
        <v>14226</v>
      </c>
      <c r="BW61" s="71">
        <v>3162</v>
      </c>
      <c r="BX61" s="71">
        <v>98</v>
      </c>
      <c r="BY61" s="71">
        <v>409</v>
      </c>
      <c r="BZ61" s="71">
        <v>693</v>
      </c>
      <c r="CA61" s="71">
        <v>40</v>
      </c>
      <c r="CB61" s="71">
        <v>1284</v>
      </c>
      <c r="CD61" s="80" t="s">
        <v>110</v>
      </c>
      <c r="CE61" s="80" t="s">
        <v>2629</v>
      </c>
      <c r="CF61" s="78">
        <v>9086</v>
      </c>
      <c r="CG61" s="91"/>
    </row>
    <row r="62" spans="1:85">
      <c r="A62" s="226"/>
      <c r="B62" s="25" t="s">
        <v>73</v>
      </c>
      <c r="C62" s="26">
        <v>26998</v>
      </c>
      <c r="D62" s="26">
        <v>12798</v>
      </c>
      <c r="E62" s="26">
        <v>23243</v>
      </c>
      <c r="F62" s="26">
        <v>11078</v>
      </c>
      <c r="G62" s="26">
        <v>22267</v>
      </c>
      <c r="H62" s="26">
        <v>10918</v>
      </c>
      <c r="I62" s="26">
        <v>16581</v>
      </c>
      <c r="J62" s="26">
        <v>8420</v>
      </c>
      <c r="K62" s="26">
        <v>12191</v>
      </c>
      <c r="L62" s="26">
        <v>6254</v>
      </c>
      <c r="M62" s="41">
        <v>101280</v>
      </c>
      <c r="N62" s="41">
        <v>49468</v>
      </c>
      <c r="O62" s="226"/>
      <c r="P62" s="42" t="s">
        <v>73</v>
      </c>
      <c r="Q62" s="26">
        <v>7187</v>
      </c>
      <c r="R62" s="26">
        <v>3107</v>
      </c>
      <c r="S62" s="26">
        <v>6130</v>
      </c>
      <c r="T62" s="26">
        <v>2669</v>
      </c>
      <c r="U62" s="26">
        <v>5929</v>
      </c>
      <c r="V62" s="26">
        <v>2638</v>
      </c>
      <c r="W62" s="26">
        <v>3866</v>
      </c>
      <c r="X62" s="26">
        <v>1822</v>
      </c>
      <c r="Y62" s="26">
        <v>2521</v>
      </c>
      <c r="Z62" s="26">
        <v>1266</v>
      </c>
      <c r="AA62" s="41">
        <v>25633</v>
      </c>
      <c r="AB62" s="41">
        <v>11502</v>
      </c>
      <c r="AC62" s="226"/>
      <c r="AD62" s="42" t="s">
        <v>73</v>
      </c>
      <c r="AE62" s="41">
        <v>798</v>
      </c>
      <c r="AF62" s="41">
        <v>762</v>
      </c>
      <c r="AG62" s="41">
        <v>751</v>
      </c>
      <c r="AH62" s="41">
        <v>731</v>
      </c>
      <c r="AI62" s="41">
        <v>714</v>
      </c>
      <c r="AJ62" s="41">
        <v>3756</v>
      </c>
      <c r="AK62" s="26">
        <v>2725</v>
      </c>
      <c r="AL62" s="26">
        <v>1041</v>
      </c>
      <c r="AM62" s="26">
        <v>203</v>
      </c>
      <c r="AN62" s="26">
        <v>94</v>
      </c>
      <c r="AO62" s="26">
        <v>674</v>
      </c>
      <c r="AP62" s="26">
        <v>247</v>
      </c>
      <c r="AQ62" s="226"/>
      <c r="AR62" s="42" t="s">
        <v>73</v>
      </c>
      <c r="AS62" s="26">
        <v>319</v>
      </c>
      <c r="AT62" s="26">
        <v>20952</v>
      </c>
      <c r="AU62" s="26">
        <v>5752</v>
      </c>
      <c r="AV62" s="26">
        <v>2886</v>
      </c>
      <c r="AW62" s="26">
        <v>408</v>
      </c>
      <c r="AX62" s="26">
        <v>1536</v>
      </c>
      <c r="AY62" s="26">
        <v>3083</v>
      </c>
      <c r="AZ62" s="26">
        <v>2407</v>
      </c>
      <c r="BA62" s="26">
        <v>2386</v>
      </c>
      <c r="BB62" s="226"/>
      <c r="BC62" s="42" t="s">
        <v>73</v>
      </c>
      <c r="BD62" s="26">
        <v>237</v>
      </c>
      <c r="BE62" s="26">
        <v>1141</v>
      </c>
      <c r="BF62" s="26">
        <v>853</v>
      </c>
      <c r="BG62" s="26">
        <v>820</v>
      </c>
      <c r="BH62" s="26">
        <v>4</v>
      </c>
      <c r="BI62" s="26">
        <v>3055</v>
      </c>
      <c r="BJ62" s="26">
        <v>1927</v>
      </c>
      <c r="BK62" s="26">
        <v>833</v>
      </c>
      <c r="BL62" s="41">
        <v>68</v>
      </c>
      <c r="BM62" s="41">
        <v>36</v>
      </c>
      <c r="BN62" s="226"/>
      <c r="BO62" s="42" t="s">
        <v>73</v>
      </c>
      <c r="BP62" s="41">
        <v>60283</v>
      </c>
      <c r="BQ62" s="41">
        <v>26625</v>
      </c>
      <c r="BR62" s="41">
        <v>27163</v>
      </c>
      <c r="BS62" s="41">
        <v>31737</v>
      </c>
      <c r="BT62" s="41">
        <v>1187</v>
      </c>
      <c r="BU62" s="41">
        <v>24696</v>
      </c>
      <c r="BV62" s="41">
        <v>89347</v>
      </c>
      <c r="BW62" s="41">
        <v>21506</v>
      </c>
      <c r="BX62" s="41">
        <v>813</v>
      </c>
      <c r="BY62" s="41">
        <v>3714</v>
      </c>
      <c r="BZ62" s="41">
        <v>5233</v>
      </c>
      <c r="CA62" s="41">
        <v>329</v>
      </c>
      <c r="CB62" s="41">
        <v>8264</v>
      </c>
      <c r="CD62" s="80" t="s">
        <v>110</v>
      </c>
      <c r="CE62" s="80" t="s">
        <v>2630</v>
      </c>
      <c r="CF62" s="78">
        <v>73063</v>
      </c>
      <c r="CG62" s="91"/>
    </row>
    <row r="63" spans="1:85">
      <c r="A63" s="226" t="s">
        <v>111</v>
      </c>
      <c r="B63" s="148" t="s">
        <v>90</v>
      </c>
      <c r="C63" s="71">
        <v>23058</v>
      </c>
      <c r="D63" s="71">
        <v>11557</v>
      </c>
      <c r="E63" s="71">
        <v>14269</v>
      </c>
      <c r="F63" s="71">
        <v>7274</v>
      </c>
      <c r="G63" s="71">
        <v>9050</v>
      </c>
      <c r="H63" s="71">
        <v>4627</v>
      </c>
      <c r="I63" s="71">
        <v>4236</v>
      </c>
      <c r="J63" s="71">
        <v>2194</v>
      </c>
      <c r="K63" s="71">
        <v>2245</v>
      </c>
      <c r="L63" s="71">
        <v>1107</v>
      </c>
      <c r="M63" s="146">
        <v>52858</v>
      </c>
      <c r="N63" s="146">
        <v>26759</v>
      </c>
      <c r="O63" s="226" t="s">
        <v>111</v>
      </c>
      <c r="P63" s="148" t="s">
        <v>90</v>
      </c>
      <c r="Q63" s="71">
        <v>6721</v>
      </c>
      <c r="R63" s="71">
        <v>3292</v>
      </c>
      <c r="S63" s="71">
        <v>3308</v>
      </c>
      <c r="T63" s="71">
        <v>1694</v>
      </c>
      <c r="U63" s="71">
        <v>1900</v>
      </c>
      <c r="V63" s="71">
        <v>999</v>
      </c>
      <c r="W63" s="71">
        <v>793</v>
      </c>
      <c r="X63" s="71">
        <v>449</v>
      </c>
      <c r="Y63" s="71">
        <v>397</v>
      </c>
      <c r="Z63" s="71">
        <v>201</v>
      </c>
      <c r="AA63" s="146">
        <v>13119</v>
      </c>
      <c r="AB63" s="146">
        <v>6635</v>
      </c>
      <c r="AC63" s="226" t="s">
        <v>111</v>
      </c>
      <c r="AD63" s="148" t="s">
        <v>90</v>
      </c>
      <c r="AE63" s="31">
        <v>497</v>
      </c>
      <c r="AF63" s="31">
        <v>462</v>
      </c>
      <c r="AG63" s="31">
        <v>420</v>
      </c>
      <c r="AH63" s="31">
        <v>280</v>
      </c>
      <c r="AI63" s="31">
        <v>172</v>
      </c>
      <c r="AJ63" s="146">
        <v>1831</v>
      </c>
      <c r="AK63" s="125">
        <v>738</v>
      </c>
      <c r="AL63" s="71">
        <v>328</v>
      </c>
      <c r="AM63" s="71">
        <v>9</v>
      </c>
      <c r="AN63" s="71">
        <v>83</v>
      </c>
      <c r="AO63" s="71">
        <v>418</v>
      </c>
      <c r="AP63" s="71">
        <v>51</v>
      </c>
      <c r="AQ63" s="226" t="s">
        <v>111</v>
      </c>
      <c r="AR63" s="148" t="s">
        <v>90</v>
      </c>
      <c r="AS63" s="71">
        <v>40</v>
      </c>
      <c r="AT63" s="71">
        <v>5919</v>
      </c>
      <c r="AU63" s="71">
        <v>483</v>
      </c>
      <c r="AV63" s="71">
        <v>163</v>
      </c>
      <c r="AW63" s="71">
        <v>86</v>
      </c>
      <c r="AX63" s="71">
        <v>221</v>
      </c>
      <c r="AY63" s="71">
        <v>934</v>
      </c>
      <c r="AZ63" s="71">
        <v>521</v>
      </c>
      <c r="BA63" s="71">
        <v>463</v>
      </c>
      <c r="BB63" s="226" t="s">
        <v>111</v>
      </c>
      <c r="BC63" s="148" t="s">
        <v>90</v>
      </c>
      <c r="BD63" s="71">
        <v>18</v>
      </c>
      <c r="BE63" s="71">
        <v>538</v>
      </c>
      <c r="BF63" s="71">
        <v>3</v>
      </c>
      <c r="BG63" s="71">
        <v>513</v>
      </c>
      <c r="BH63" s="71">
        <v>0</v>
      </c>
      <c r="BI63" s="16">
        <v>1072</v>
      </c>
      <c r="BJ63" s="71">
        <v>452</v>
      </c>
      <c r="BK63" s="71">
        <v>103</v>
      </c>
      <c r="BL63" s="152">
        <v>30</v>
      </c>
      <c r="BM63" s="32">
        <v>19</v>
      </c>
      <c r="BN63" s="226" t="s">
        <v>111</v>
      </c>
      <c r="BO63" s="148" t="s">
        <v>90</v>
      </c>
      <c r="BP63" s="71">
        <v>15134</v>
      </c>
      <c r="BQ63" s="71">
        <v>3473</v>
      </c>
      <c r="BR63" s="71">
        <v>9256</v>
      </c>
      <c r="BS63" s="71">
        <v>3174</v>
      </c>
      <c r="BT63" s="71">
        <v>391</v>
      </c>
      <c r="BU63" s="71">
        <v>3636</v>
      </c>
      <c r="BV63" s="71">
        <v>22703</v>
      </c>
      <c r="BW63" s="71">
        <v>2823</v>
      </c>
      <c r="BX63" s="71">
        <v>672</v>
      </c>
      <c r="BY63" s="71">
        <v>1458</v>
      </c>
      <c r="BZ63" s="71">
        <v>1027</v>
      </c>
      <c r="CA63" s="71">
        <v>225</v>
      </c>
      <c r="CB63" s="71">
        <v>819</v>
      </c>
      <c r="CD63" s="80" t="s">
        <v>111</v>
      </c>
      <c r="CE63" s="80" t="s">
        <v>2640</v>
      </c>
      <c r="CF63" s="78">
        <v>14409</v>
      </c>
      <c r="CG63" s="91"/>
    </row>
    <row r="64" spans="1:85">
      <c r="A64" s="226"/>
      <c r="B64" s="148" t="s">
        <v>91</v>
      </c>
      <c r="C64" s="71">
        <v>2078</v>
      </c>
      <c r="D64" s="71">
        <v>1094</v>
      </c>
      <c r="E64" s="71">
        <v>1477</v>
      </c>
      <c r="F64" s="71">
        <v>788</v>
      </c>
      <c r="G64" s="71">
        <v>1210</v>
      </c>
      <c r="H64" s="71">
        <v>670</v>
      </c>
      <c r="I64" s="71">
        <v>739</v>
      </c>
      <c r="J64" s="71">
        <v>405</v>
      </c>
      <c r="K64" s="71">
        <v>607</v>
      </c>
      <c r="L64" s="71">
        <v>316</v>
      </c>
      <c r="M64" s="146">
        <v>6111</v>
      </c>
      <c r="N64" s="146">
        <v>3273</v>
      </c>
      <c r="O64" s="226"/>
      <c r="P64" s="148" t="s">
        <v>91</v>
      </c>
      <c r="Q64" s="71">
        <v>773</v>
      </c>
      <c r="R64" s="71">
        <v>410</v>
      </c>
      <c r="S64" s="71">
        <v>363</v>
      </c>
      <c r="T64" s="71">
        <v>180</v>
      </c>
      <c r="U64" s="71">
        <v>299</v>
      </c>
      <c r="V64" s="71">
        <v>169</v>
      </c>
      <c r="W64" s="71">
        <v>203</v>
      </c>
      <c r="X64" s="71">
        <v>99</v>
      </c>
      <c r="Y64" s="71">
        <v>84</v>
      </c>
      <c r="Z64" s="71">
        <v>46</v>
      </c>
      <c r="AA64" s="146">
        <v>1722</v>
      </c>
      <c r="AB64" s="146">
        <v>904</v>
      </c>
      <c r="AC64" s="226"/>
      <c r="AD64" s="148" t="s">
        <v>91</v>
      </c>
      <c r="AE64" s="31">
        <v>45</v>
      </c>
      <c r="AF64" s="31">
        <v>39</v>
      </c>
      <c r="AG64" s="31">
        <v>38</v>
      </c>
      <c r="AH64" s="31">
        <v>25</v>
      </c>
      <c r="AI64" s="31">
        <v>19</v>
      </c>
      <c r="AJ64" s="146">
        <v>166</v>
      </c>
      <c r="AK64" s="125">
        <v>77</v>
      </c>
      <c r="AL64" s="71">
        <v>36</v>
      </c>
      <c r="AM64" s="71">
        <v>6</v>
      </c>
      <c r="AN64" s="71">
        <v>4</v>
      </c>
      <c r="AO64" s="71">
        <v>27</v>
      </c>
      <c r="AP64" s="71">
        <v>4</v>
      </c>
      <c r="AQ64" s="226"/>
      <c r="AR64" s="148" t="s">
        <v>91</v>
      </c>
      <c r="AS64" s="71">
        <v>0</v>
      </c>
      <c r="AT64" s="71">
        <v>1126</v>
      </c>
      <c r="AU64" s="71">
        <v>16</v>
      </c>
      <c r="AV64" s="71">
        <v>10</v>
      </c>
      <c r="AW64" s="71">
        <v>5</v>
      </c>
      <c r="AX64" s="71">
        <v>19</v>
      </c>
      <c r="AY64" s="71">
        <v>81</v>
      </c>
      <c r="AZ64" s="71">
        <v>56</v>
      </c>
      <c r="BA64" s="71">
        <v>57</v>
      </c>
      <c r="BB64" s="226"/>
      <c r="BC64" s="148" t="s">
        <v>91</v>
      </c>
      <c r="BD64" s="71">
        <v>13</v>
      </c>
      <c r="BE64" s="71">
        <v>107</v>
      </c>
      <c r="BF64" s="71">
        <v>0</v>
      </c>
      <c r="BG64" s="71">
        <v>8</v>
      </c>
      <c r="BH64" s="71">
        <v>0</v>
      </c>
      <c r="BI64" s="16">
        <v>128</v>
      </c>
      <c r="BJ64" s="71">
        <v>96</v>
      </c>
      <c r="BK64" s="71">
        <v>36</v>
      </c>
      <c r="BL64" s="152">
        <v>13</v>
      </c>
      <c r="BM64" s="32">
        <v>11</v>
      </c>
      <c r="BN64" s="226"/>
      <c r="BO64" s="148" t="s">
        <v>91</v>
      </c>
      <c r="BP64" s="71">
        <v>2436</v>
      </c>
      <c r="BQ64" s="71">
        <v>1255</v>
      </c>
      <c r="BR64" s="71">
        <v>2049</v>
      </c>
      <c r="BS64" s="71">
        <v>695</v>
      </c>
      <c r="BT64" s="71">
        <v>259</v>
      </c>
      <c r="BU64" s="71">
        <v>310</v>
      </c>
      <c r="BV64" s="71">
        <v>4507</v>
      </c>
      <c r="BW64" s="71">
        <v>182</v>
      </c>
      <c r="BX64" s="71">
        <v>73</v>
      </c>
      <c r="BY64" s="71">
        <v>131</v>
      </c>
      <c r="BZ64" s="71">
        <v>50</v>
      </c>
      <c r="CA64" s="71">
        <v>9</v>
      </c>
      <c r="CB64" s="71">
        <v>426</v>
      </c>
      <c r="CD64" s="80" t="s">
        <v>111</v>
      </c>
      <c r="CE64" s="80" t="s">
        <v>2641</v>
      </c>
      <c r="CF64" s="78">
        <v>2365</v>
      </c>
      <c r="CG64" s="91"/>
    </row>
    <row r="65" spans="1:85">
      <c r="A65" s="226"/>
      <c r="B65" s="25" t="s">
        <v>73</v>
      </c>
      <c r="C65" s="26">
        <v>25136</v>
      </c>
      <c r="D65" s="26">
        <v>12651</v>
      </c>
      <c r="E65" s="26">
        <v>15746</v>
      </c>
      <c r="F65" s="26">
        <v>8062</v>
      </c>
      <c r="G65" s="26">
        <v>10260</v>
      </c>
      <c r="H65" s="26">
        <v>5297</v>
      </c>
      <c r="I65" s="26">
        <v>4975</v>
      </c>
      <c r="J65" s="26">
        <v>2599</v>
      </c>
      <c r="K65" s="26">
        <v>2852</v>
      </c>
      <c r="L65" s="26">
        <v>1423</v>
      </c>
      <c r="M65" s="41">
        <v>58969</v>
      </c>
      <c r="N65" s="41">
        <v>30032</v>
      </c>
      <c r="O65" s="226"/>
      <c r="P65" s="42" t="s">
        <v>73</v>
      </c>
      <c r="Q65" s="26">
        <v>7494</v>
      </c>
      <c r="R65" s="26">
        <v>3702</v>
      </c>
      <c r="S65" s="26">
        <v>3671</v>
      </c>
      <c r="T65" s="26">
        <v>1874</v>
      </c>
      <c r="U65" s="26">
        <v>2199</v>
      </c>
      <c r="V65" s="26">
        <v>1168</v>
      </c>
      <c r="W65" s="26">
        <v>996</v>
      </c>
      <c r="X65" s="26">
        <v>548</v>
      </c>
      <c r="Y65" s="26">
        <v>481</v>
      </c>
      <c r="Z65" s="26">
        <v>247</v>
      </c>
      <c r="AA65" s="41">
        <v>14841</v>
      </c>
      <c r="AB65" s="41">
        <v>7539</v>
      </c>
      <c r="AC65" s="226"/>
      <c r="AD65" s="42" t="s">
        <v>73</v>
      </c>
      <c r="AE65" s="41">
        <v>542</v>
      </c>
      <c r="AF65" s="41">
        <v>501</v>
      </c>
      <c r="AG65" s="41">
        <v>458</v>
      </c>
      <c r="AH65" s="41">
        <v>305</v>
      </c>
      <c r="AI65" s="41">
        <v>191</v>
      </c>
      <c r="AJ65" s="41">
        <v>1997</v>
      </c>
      <c r="AK65" s="26">
        <v>815</v>
      </c>
      <c r="AL65" s="26">
        <v>364</v>
      </c>
      <c r="AM65" s="26">
        <v>15</v>
      </c>
      <c r="AN65" s="26">
        <v>87</v>
      </c>
      <c r="AO65" s="26">
        <v>445</v>
      </c>
      <c r="AP65" s="26">
        <v>55</v>
      </c>
      <c r="AQ65" s="226"/>
      <c r="AR65" s="42" t="s">
        <v>73</v>
      </c>
      <c r="AS65" s="26">
        <v>40</v>
      </c>
      <c r="AT65" s="26">
        <v>7045</v>
      </c>
      <c r="AU65" s="26">
        <v>499</v>
      </c>
      <c r="AV65" s="26">
        <v>173</v>
      </c>
      <c r="AW65" s="26">
        <v>91</v>
      </c>
      <c r="AX65" s="26">
        <v>240</v>
      </c>
      <c r="AY65" s="26">
        <v>1015</v>
      </c>
      <c r="AZ65" s="26">
        <v>577</v>
      </c>
      <c r="BA65" s="26">
        <v>520</v>
      </c>
      <c r="BB65" s="226"/>
      <c r="BC65" s="42" t="s">
        <v>73</v>
      </c>
      <c r="BD65" s="26">
        <v>31</v>
      </c>
      <c r="BE65" s="26">
        <v>645</v>
      </c>
      <c r="BF65" s="26">
        <v>3</v>
      </c>
      <c r="BG65" s="26">
        <v>521</v>
      </c>
      <c r="BH65" s="26">
        <v>0</v>
      </c>
      <c r="BI65" s="26">
        <v>1200</v>
      </c>
      <c r="BJ65" s="26">
        <v>548</v>
      </c>
      <c r="BK65" s="26">
        <v>139</v>
      </c>
      <c r="BL65" s="41">
        <v>43</v>
      </c>
      <c r="BM65" s="41">
        <v>30</v>
      </c>
      <c r="BN65" s="226"/>
      <c r="BO65" s="42" t="s">
        <v>73</v>
      </c>
      <c r="BP65" s="41">
        <v>17570</v>
      </c>
      <c r="BQ65" s="41">
        <v>4728</v>
      </c>
      <c r="BR65" s="41">
        <v>11305</v>
      </c>
      <c r="BS65" s="41">
        <v>3869</v>
      </c>
      <c r="BT65" s="41">
        <v>650</v>
      </c>
      <c r="BU65" s="41">
        <v>3946</v>
      </c>
      <c r="BV65" s="41">
        <v>27210</v>
      </c>
      <c r="BW65" s="41">
        <v>3005</v>
      </c>
      <c r="BX65" s="41">
        <v>745</v>
      </c>
      <c r="BY65" s="41">
        <v>1589</v>
      </c>
      <c r="BZ65" s="41">
        <v>1077</v>
      </c>
      <c r="CA65" s="41">
        <v>234</v>
      </c>
      <c r="CB65" s="41">
        <v>1245</v>
      </c>
      <c r="CD65" s="80" t="s">
        <v>111</v>
      </c>
      <c r="CE65" s="80" t="s">
        <v>2642</v>
      </c>
      <c r="CF65" s="78">
        <v>16774</v>
      </c>
      <c r="CG65" s="91"/>
    </row>
    <row r="66" spans="1:85">
      <c r="A66" s="226" t="s">
        <v>112</v>
      </c>
      <c r="B66" s="148" t="s">
        <v>90</v>
      </c>
      <c r="C66" s="71">
        <v>38314</v>
      </c>
      <c r="D66" s="71">
        <v>19847</v>
      </c>
      <c r="E66" s="71">
        <v>22391</v>
      </c>
      <c r="F66" s="71">
        <v>11688</v>
      </c>
      <c r="G66" s="71">
        <v>13907</v>
      </c>
      <c r="H66" s="71">
        <v>7281</v>
      </c>
      <c r="I66" s="71">
        <v>7130</v>
      </c>
      <c r="J66" s="71">
        <v>3721</v>
      </c>
      <c r="K66" s="71">
        <v>4420</v>
      </c>
      <c r="L66" s="71">
        <v>2240</v>
      </c>
      <c r="M66" s="146">
        <v>86162</v>
      </c>
      <c r="N66" s="146">
        <v>44777</v>
      </c>
      <c r="O66" s="226" t="s">
        <v>112</v>
      </c>
      <c r="P66" s="148" t="s">
        <v>90</v>
      </c>
      <c r="Q66" s="71">
        <v>9342</v>
      </c>
      <c r="R66" s="71">
        <v>4854</v>
      </c>
      <c r="S66" s="71">
        <v>4666</v>
      </c>
      <c r="T66" s="71">
        <v>2433</v>
      </c>
      <c r="U66" s="71">
        <v>2752</v>
      </c>
      <c r="V66" s="71">
        <v>1458</v>
      </c>
      <c r="W66" s="71">
        <v>1168</v>
      </c>
      <c r="X66" s="71">
        <v>602</v>
      </c>
      <c r="Y66" s="71">
        <v>831</v>
      </c>
      <c r="Z66" s="71">
        <v>420</v>
      </c>
      <c r="AA66" s="146">
        <v>18759</v>
      </c>
      <c r="AB66" s="146">
        <v>9767</v>
      </c>
      <c r="AC66" s="226" t="s">
        <v>112</v>
      </c>
      <c r="AD66" s="148" t="s">
        <v>90</v>
      </c>
      <c r="AE66" s="31">
        <v>785</v>
      </c>
      <c r="AF66" s="31">
        <v>648</v>
      </c>
      <c r="AG66" s="31">
        <v>538</v>
      </c>
      <c r="AH66" s="31">
        <v>388</v>
      </c>
      <c r="AI66" s="31">
        <v>273</v>
      </c>
      <c r="AJ66" s="146">
        <v>2632</v>
      </c>
      <c r="AK66" s="125">
        <v>1250</v>
      </c>
      <c r="AL66" s="71">
        <v>454</v>
      </c>
      <c r="AM66" s="71">
        <v>13</v>
      </c>
      <c r="AN66" s="71">
        <v>85</v>
      </c>
      <c r="AO66" s="71">
        <v>553</v>
      </c>
      <c r="AP66" s="71">
        <v>40</v>
      </c>
      <c r="AQ66" s="226" t="s">
        <v>112</v>
      </c>
      <c r="AR66" s="148" t="s">
        <v>90</v>
      </c>
      <c r="AS66" s="71">
        <v>215</v>
      </c>
      <c r="AT66" s="71">
        <v>11238</v>
      </c>
      <c r="AU66" s="71">
        <v>614</v>
      </c>
      <c r="AV66" s="71">
        <v>209</v>
      </c>
      <c r="AW66" s="71">
        <v>101</v>
      </c>
      <c r="AX66" s="71">
        <v>473</v>
      </c>
      <c r="AY66" s="71">
        <v>1491</v>
      </c>
      <c r="AZ66" s="71">
        <v>1015</v>
      </c>
      <c r="BA66" s="71">
        <v>932</v>
      </c>
      <c r="BB66" s="226" t="s">
        <v>112</v>
      </c>
      <c r="BC66" s="148" t="s">
        <v>90</v>
      </c>
      <c r="BD66" s="71">
        <v>51</v>
      </c>
      <c r="BE66" s="71">
        <v>880</v>
      </c>
      <c r="BF66" s="71">
        <v>148</v>
      </c>
      <c r="BG66" s="71">
        <v>890</v>
      </c>
      <c r="BH66" s="71">
        <v>5</v>
      </c>
      <c r="BI66" s="16">
        <v>1974</v>
      </c>
      <c r="BJ66" s="71">
        <v>985</v>
      </c>
      <c r="BK66" s="71">
        <v>108</v>
      </c>
      <c r="BL66" s="152">
        <v>91</v>
      </c>
      <c r="BM66" s="32">
        <v>50</v>
      </c>
      <c r="BN66" s="226" t="s">
        <v>112</v>
      </c>
      <c r="BO66" s="148" t="s">
        <v>90</v>
      </c>
      <c r="BP66" s="71">
        <v>29829</v>
      </c>
      <c r="BQ66" s="71">
        <v>6386</v>
      </c>
      <c r="BR66" s="71">
        <v>16359</v>
      </c>
      <c r="BS66" s="71">
        <v>8750</v>
      </c>
      <c r="BT66" s="71">
        <v>811</v>
      </c>
      <c r="BU66" s="71">
        <v>7449</v>
      </c>
      <c r="BV66" s="71">
        <v>37963</v>
      </c>
      <c r="BW66" s="71">
        <v>6420</v>
      </c>
      <c r="BX66" s="71">
        <v>756</v>
      </c>
      <c r="BY66" s="71">
        <v>2507</v>
      </c>
      <c r="BZ66" s="71">
        <v>1481</v>
      </c>
      <c r="CA66" s="71">
        <v>195</v>
      </c>
      <c r="CB66" s="71">
        <v>1394</v>
      </c>
      <c r="CD66" s="80" t="s">
        <v>112</v>
      </c>
      <c r="CE66" s="80" t="s">
        <v>2658</v>
      </c>
      <c r="CF66" s="78">
        <v>25874</v>
      </c>
      <c r="CG66" s="91"/>
    </row>
    <row r="67" spans="1:85">
      <c r="A67" s="226"/>
      <c r="B67" s="148" t="s">
        <v>91</v>
      </c>
      <c r="C67" s="71">
        <v>4159</v>
      </c>
      <c r="D67" s="71">
        <v>2094</v>
      </c>
      <c r="E67" s="71">
        <v>3290</v>
      </c>
      <c r="F67" s="71">
        <v>1669</v>
      </c>
      <c r="G67" s="71">
        <v>2635</v>
      </c>
      <c r="H67" s="71">
        <v>1323</v>
      </c>
      <c r="I67" s="71">
        <v>1762</v>
      </c>
      <c r="J67" s="71">
        <v>895</v>
      </c>
      <c r="K67" s="71">
        <v>1590</v>
      </c>
      <c r="L67" s="71">
        <v>815</v>
      </c>
      <c r="M67" s="146">
        <v>13436</v>
      </c>
      <c r="N67" s="146">
        <v>6796</v>
      </c>
      <c r="O67" s="226"/>
      <c r="P67" s="148" t="s">
        <v>91</v>
      </c>
      <c r="Q67" s="71">
        <v>1065</v>
      </c>
      <c r="R67" s="71">
        <v>481</v>
      </c>
      <c r="S67" s="71">
        <v>741</v>
      </c>
      <c r="T67" s="71">
        <v>345</v>
      </c>
      <c r="U67" s="71">
        <v>695</v>
      </c>
      <c r="V67" s="71">
        <v>343</v>
      </c>
      <c r="W67" s="71">
        <v>411</v>
      </c>
      <c r="X67" s="71">
        <v>196</v>
      </c>
      <c r="Y67" s="71">
        <v>335</v>
      </c>
      <c r="Z67" s="71">
        <v>177</v>
      </c>
      <c r="AA67" s="146">
        <v>3247</v>
      </c>
      <c r="AB67" s="146">
        <v>1542</v>
      </c>
      <c r="AC67" s="226"/>
      <c r="AD67" s="148" t="s">
        <v>91</v>
      </c>
      <c r="AE67" s="31">
        <v>92</v>
      </c>
      <c r="AF67" s="31">
        <v>86</v>
      </c>
      <c r="AG67" s="31">
        <v>81</v>
      </c>
      <c r="AH67" s="31">
        <v>57</v>
      </c>
      <c r="AI67" s="31">
        <v>48</v>
      </c>
      <c r="AJ67" s="146">
        <v>364</v>
      </c>
      <c r="AK67" s="125">
        <v>203</v>
      </c>
      <c r="AL67" s="71">
        <v>103</v>
      </c>
      <c r="AM67" s="71">
        <v>39</v>
      </c>
      <c r="AN67" s="71">
        <v>12</v>
      </c>
      <c r="AO67" s="71">
        <v>52</v>
      </c>
      <c r="AP67" s="71">
        <v>16</v>
      </c>
      <c r="AQ67" s="226"/>
      <c r="AR67" s="148" t="s">
        <v>91</v>
      </c>
      <c r="AS67" s="71">
        <v>0</v>
      </c>
      <c r="AT67" s="71">
        <v>2676</v>
      </c>
      <c r="AU67" s="71">
        <v>321</v>
      </c>
      <c r="AV67" s="71">
        <v>31</v>
      </c>
      <c r="AW67" s="71">
        <v>1</v>
      </c>
      <c r="AX67" s="71">
        <v>134</v>
      </c>
      <c r="AY67" s="71">
        <v>208</v>
      </c>
      <c r="AZ67" s="71">
        <v>219</v>
      </c>
      <c r="BA67" s="71">
        <v>203</v>
      </c>
      <c r="BB67" s="226"/>
      <c r="BC67" s="148" t="s">
        <v>91</v>
      </c>
      <c r="BD67" s="71">
        <v>19</v>
      </c>
      <c r="BE67" s="71">
        <v>200</v>
      </c>
      <c r="BF67" s="71">
        <v>4</v>
      </c>
      <c r="BG67" s="71">
        <v>92</v>
      </c>
      <c r="BH67" s="71">
        <v>0</v>
      </c>
      <c r="BI67" s="16">
        <v>315</v>
      </c>
      <c r="BJ67" s="71">
        <v>245</v>
      </c>
      <c r="BK67" s="71">
        <v>48</v>
      </c>
      <c r="BL67" s="152">
        <v>58</v>
      </c>
      <c r="BM67" s="32">
        <v>44</v>
      </c>
      <c r="BN67" s="226"/>
      <c r="BO67" s="148" t="s">
        <v>91</v>
      </c>
      <c r="BP67" s="71">
        <v>5370</v>
      </c>
      <c r="BQ67" s="71">
        <v>2168</v>
      </c>
      <c r="BR67" s="71">
        <v>4570</v>
      </c>
      <c r="BS67" s="71">
        <v>2901</v>
      </c>
      <c r="BT67" s="71">
        <v>85</v>
      </c>
      <c r="BU67" s="71">
        <v>1929</v>
      </c>
      <c r="BV67" s="71">
        <v>9195</v>
      </c>
      <c r="BW67" s="71">
        <v>1586</v>
      </c>
      <c r="BX67" s="71">
        <v>256</v>
      </c>
      <c r="BY67" s="71">
        <v>362</v>
      </c>
      <c r="BZ67" s="71">
        <v>291</v>
      </c>
      <c r="CA67" s="71">
        <v>63</v>
      </c>
      <c r="CB67" s="71">
        <v>1744</v>
      </c>
      <c r="CD67" s="80" t="s">
        <v>112</v>
      </c>
      <c r="CE67" s="80" t="s">
        <v>2659</v>
      </c>
      <c r="CF67" s="78">
        <v>6444</v>
      </c>
      <c r="CG67" s="91"/>
    </row>
    <row r="68" spans="1:85">
      <c r="A68" s="226"/>
      <c r="B68" s="25" t="s">
        <v>73</v>
      </c>
      <c r="C68" s="26">
        <v>42473</v>
      </c>
      <c r="D68" s="26">
        <v>21941</v>
      </c>
      <c r="E68" s="26">
        <v>25681</v>
      </c>
      <c r="F68" s="26">
        <v>13357</v>
      </c>
      <c r="G68" s="26">
        <v>16542</v>
      </c>
      <c r="H68" s="26">
        <v>8604</v>
      </c>
      <c r="I68" s="26">
        <v>8892</v>
      </c>
      <c r="J68" s="26">
        <v>4616</v>
      </c>
      <c r="K68" s="26">
        <v>6010</v>
      </c>
      <c r="L68" s="26">
        <v>3055</v>
      </c>
      <c r="M68" s="41">
        <v>99598</v>
      </c>
      <c r="N68" s="41">
        <v>51573</v>
      </c>
      <c r="O68" s="226"/>
      <c r="P68" s="42" t="s">
        <v>73</v>
      </c>
      <c r="Q68" s="26">
        <v>10407</v>
      </c>
      <c r="R68" s="26">
        <v>5335</v>
      </c>
      <c r="S68" s="26">
        <v>5407</v>
      </c>
      <c r="T68" s="26">
        <v>2778</v>
      </c>
      <c r="U68" s="26">
        <v>3447</v>
      </c>
      <c r="V68" s="26">
        <v>1801</v>
      </c>
      <c r="W68" s="26">
        <v>1579</v>
      </c>
      <c r="X68" s="26">
        <v>798</v>
      </c>
      <c r="Y68" s="26">
        <v>1166</v>
      </c>
      <c r="Z68" s="26">
        <v>597</v>
      </c>
      <c r="AA68" s="41">
        <v>22006</v>
      </c>
      <c r="AB68" s="41">
        <v>11309</v>
      </c>
      <c r="AC68" s="226"/>
      <c r="AD68" s="42" t="s">
        <v>73</v>
      </c>
      <c r="AE68" s="41">
        <v>877</v>
      </c>
      <c r="AF68" s="41">
        <v>734</v>
      </c>
      <c r="AG68" s="41">
        <v>619</v>
      </c>
      <c r="AH68" s="41">
        <v>445</v>
      </c>
      <c r="AI68" s="41">
        <v>321</v>
      </c>
      <c r="AJ68" s="41">
        <v>2996</v>
      </c>
      <c r="AK68" s="26">
        <v>1453</v>
      </c>
      <c r="AL68" s="26">
        <v>557</v>
      </c>
      <c r="AM68" s="26">
        <v>52</v>
      </c>
      <c r="AN68" s="26">
        <v>97</v>
      </c>
      <c r="AO68" s="26">
        <v>605</v>
      </c>
      <c r="AP68" s="26">
        <v>56</v>
      </c>
      <c r="AQ68" s="226"/>
      <c r="AR68" s="42" t="s">
        <v>73</v>
      </c>
      <c r="AS68" s="26">
        <v>215</v>
      </c>
      <c r="AT68" s="26">
        <v>13914</v>
      </c>
      <c r="AU68" s="26">
        <v>935</v>
      </c>
      <c r="AV68" s="26">
        <v>240</v>
      </c>
      <c r="AW68" s="26">
        <v>102</v>
      </c>
      <c r="AX68" s="26">
        <v>607</v>
      </c>
      <c r="AY68" s="26">
        <v>1699</v>
      </c>
      <c r="AZ68" s="26">
        <v>1234</v>
      </c>
      <c r="BA68" s="26">
        <v>1135</v>
      </c>
      <c r="BB68" s="226"/>
      <c r="BC68" s="42" t="s">
        <v>73</v>
      </c>
      <c r="BD68" s="26">
        <v>70</v>
      </c>
      <c r="BE68" s="26">
        <v>1080</v>
      </c>
      <c r="BF68" s="26">
        <v>152</v>
      </c>
      <c r="BG68" s="26">
        <v>982</v>
      </c>
      <c r="BH68" s="26">
        <v>5</v>
      </c>
      <c r="BI68" s="26">
        <v>2289</v>
      </c>
      <c r="BJ68" s="26">
        <v>1230</v>
      </c>
      <c r="BK68" s="26">
        <v>156</v>
      </c>
      <c r="BL68" s="41">
        <v>149</v>
      </c>
      <c r="BM68" s="41">
        <v>94</v>
      </c>
      <c r="BN68" s="226"/>
      <c r="BO68" s="42" t="s">
        <v>73</v>
      </c>
      <c r="BP68" s="41">
        <v>35199</v>
      </c>
      <c r="BQ68" s="41">
        <v>8554</v>
      </c>
      <c r="BR68" s="41">
        <v>20929</v>
      </c>
      <c r="BS68" s="41">
        <v>11651</v>
      </c>
      <c r="BT68" s="41">
        <v>896</v>
      </c>
      <c r="BU68" s="41">
        <v>9378</v>
      </c>
      <c r="BV68" s="41">
        <v>47158</v>
      </c>
      <c r="BW68" s="41">
        <v>8006</v>
      </c>
      <c r="BX68" s="41">
        <v>1012</v>
      </c>
      <c r="BY68" s="41">
        <v>2869</v>
      </c>
      <c r="BZ68" s="41">
        <v>1772</v>
      </c>
      <c r="CA68" s="41">
        <v>258</v>
      </c>
      <c r="CB68" s="41">
        <v>3138</v>
      </c>
      <c r="CD68" s="80" t="s">
        <v>112</v>
      </c>
      <c r="CE68" s="80" t="s">
        <v>2660</v>
      </c>
      <c r="CF68" s="78">
        <v>32318</v>
      </c>
      <c r="CG68" s="91"/>
    </row>
    <row r="69" spans="1:85">
      <c r="A69" s="226" t="s">
        <v>113</v>
      </c>
      <c r="B69" s="148" t="s">
        <v>90</v>
      </c>
      <c r="C69" s="71">
        <v>59341</v>
      </c>
      <c r="D69" s="71">
        <v>28394</v>
      </c>
      <c r="E69" s="71">
        <v>43563</v>
      </c>
      <c r="F69" s="71">
        <v>21210</v>
      </c>
      <c r="G69" s="71">
        <v>38634</v>
      </c>
      <c r="H69" s="71">
        <v>18997</v>
      </c>
      <c r="I69" s="71">
        <v>27074</v>
      </c>
      <c r="J69" s="71">
        <v>13349</v>
      </c>
      <c r="K69" s="71">
        <v>20631</v>
      </c>
      <c r="L69" s="71">
        <v>10151</v>
      </c>
      <c r="M69" s="146">
        <v>189243</v>
      </c>
      <c r="N69" s="146">
        <v>92101</v>
      </c>
      <c r="O69" s="226" t="s">
        <v>113</v>
      </c>
      <c r="P69" s="148" t="s">
        <v>90</v>
      </c>
      <c r="Q69" s="71">
        <v>18867</v>
      </c>
      <c r="R69" s="71">
        <v>8649</v>
      </c>
      <c r="S69" s="71">
        <v>12502</v>
      </c>
      <c r="T69" s="71">
        <v>5760</v>
      </c>
      <c r="U69" s="71">
        <v>10874</v>
      </c>
      <c r="V69" s="71">
        <v>5057</v>
      </c>
      <c r="W69" s="71">
        <v>6454</v>
      </c>
      <c r="X69" s="71">
        <v>2925</v>
      </c>
      <c r="Y69" s="71">
        <v>4883</v>
      </c>
      <c r="Z69" s="71">
        <v>2327</v>
      </c>
      <c r="AA69" s="146">
        <v>53580</v>
      </c>
      <c r="AB69" s="146">
        <v>24718</v>
      </c>
      <c r="AC69" s="226" t="s">
        <v>113</v>
      </c>
      <c r="AD69" s="148" t="s">
        <v>90</v>
      </c>
      <c r="AE69" s="31">
        <v>1498</v>
      </c>
      <c r="AF69" s="31">
        <v>1445</v>
      </c>
      <c r="AG69" s="31">
        <v>1432</v>
      </c>
      <c r="AH69" s="31">
        <v>1326</v>
      </c>
      <c r="AI69" s="31">
        <v>1260</v>
      </c>
      <c r="AJ69" s="146">
        <v>6961</v>
      </c>
      <c r="AK69" s="125">
        <v>4563</v>
      </c>
      <c r="AL69" s="71">
        <v>1489</v>
      </c>
      <c r="AM69" s="71">
        <v>7</v>
      </c>
      <c r="AN69" s="71">
        <v>168</v>
      </c>
      <c r="AO69" s="71">
        <v>1358</v>
      </c>
      <c r="AP69" s="71">
        <v>266</v>
      </c>
      <c r="AQ69" s="226" t="s">
        <v>113</v>
      </c>
      <c r="AR69" s="148" t="s">
        <v>90</v>
      </c>
      <c r="AS69" s="71">
        <v>404</v>
      </c>
      <c r="AT69" s="71">
        <v>50175</v>
      </c>
      <c r="AU69" s="71">
        <v>8191</v>
      </c>
      <c r="AV69" s="71">
        <v>2363</v>
      </c>
      <c r="AW69" s="71">
        <v>1287</v>
      </c>
      <c r="AX69" s="71">
        <v>1525</v>
      </c>
      <c r="AY69" s="71">
        <v>5672</v>
      </c>
      <c r="AZ69" s="71">
        <v>2016</v>
      </c>
      <c r="BA69" s="71">
        <v>1989</v>
      </c>
      <c r="BB69" s="226" t="s">
        <v>113</v>
      </c>
      <c r="BC69" s="148" t="s">
        <v>90</v>
      </c>
      <c r="BD69" s="71">
        <v>352</v>
      </c>
      <c r="BE69" s="71">
        <v>1431</v>
      </c>
      <c r="BF69" s="71">
        <v>1084</v>
      </c>
      <c r="BG69" s="71">
        <v>1605</v>
      </c>
      <c r="BH69" s="71">
        <v>0</v>
      </c>
      <c r="BI69" s="16">
        <v>4472</v>
      </c>
      <c r="BJ69" s="71">
        <v>1174</v>
      </c>
      <c r="BK69" s="71">
        <v>485</v>
      </c>
      <c r="BL69" s="152">
        <v>65</v>
      </c>
      <c r="BM69" s="32">
        <v>12</v>
      </c>
      <c r="BN69" s="226" t="s">
        <v>113</v>
      </c>
      <c r="BO69" s="148" t="s">
        <v>90</v>
      </c>
      <c r="BP69" s="71">
        <v>104733</v>
      </c>
      <c r="BQ69" s="71">
        <v>34606</v>
      </c>
      <c r="BR69" s="71">
        <v>42592</v>
      </c>
      <c r="BS69" s="71">
        <v>35186</v>
      </c>
      <c r="BT69" s="71">
        <v>2069</v>
      </c>
      <c r="BU69" s="71">
        <v>25458</v>
      </c>
      <c r="BV69" s="71">
        <v>121545</v>
      </c>
      <c r="BW69" s="71">
        <v>23146</v>
      </c>
      <c r="BX69" s="71">
        <v>3131</v>
      </c>
      <c r="BY69" s="71">
        <v>6148</v>
      </c>
      <c r="BZ69" s="71">
        <v>5206</v>
      </c>
      <c r="CA69" s="71">
        <v>203</v>
      </c>
      <c r="CB69" s="71">
        <v>7666</v>
      </c>
      <c r="CD69" s="80" t="s">
        <v>113</v>
      </c>
      <c r="CE69" s="80" t="s">
        <v>2676</v>
      </c>
      <c r="CF69" s="78">
        <v>141214</v>
      </c>
      <c r="CG69" s="91"/>
    </row>
    <row r="70" spans="1:85">
      <c r="A70" s="226"/>
      <c r="B70" s="148" t="s">
        <v>91</v>
      </c>
      <c r="C70" s="71">
        <v>4620</v>
      </c>
      <c r="D70" s="71">
        <v>2141</v>
      </c>
      <c r="E70" s="71">
        <v>4176</v>
      </c>
      <c r="F70" s="71">
        <v>2044</v>
      </c>
      <c r="G70" s="71">
        <v>4011</v>
      </c>
      <c r="H70" s="71">
        <v>2013</v>
      </c>
      <c r="I70" s="71">
        <v>3690</v>
      </c>
      <c r="J70" s="71">
        <v>1843</v>
      </c>
      <c r="K70" s="71">
        <v>3553</v>
      </c>
      <c r="L70" s="71">
        <v>1842</v>
      </c>
      <c r="M70" s="146">
        <v>20050</v>
      </c>
      <c r="N70" s="146">
        <v>9883</v>
      </c>
      <c r="O70" s="226"/>
      <c r="P70" s="148" t="s">
        <v>91</v>
      </c>
      <c r="Q70" s="71">
        <v>1297</v>
      </c>
      <c r="R70" s="71">
        <v>542</v>
      </c>
      <c r="S70" s="71">
        <v>1013</v>
      </c>
      <c r="T70" s="71">
        <v>442</v>
      </c>
      <c r="U70" s="71">
        <v>975</v>
      </c>
      <c r="V70" s="71">
        <v>444</v>
      </c>
      <c r="W70" s="71">
        <v>812</v>
      </c>
      <c r="X70" s="71">
        <v>363</v>
      </c>
      <c r="Y70" s="71">
        <v>814</v>
      </c>
      <c r="Z70" s="71">
        <v>417</v>
      </c>
      <c r="AA70" s="146">
        <v>4911</v>
      </c>
      <c r="AB70" s="146">
        <v>2208</v>
      </c>
      <c r="AC70" s="226"/>
      <c r="AD70" s="148" t="s">
        <v>91</v>
      </c>
      <c r="AE70" s="31">
        <v>96</v>
      </c>
      <c r="AF70" s="31">
        <v>89</v>
      </c>
      <c r="AG70" s="31">
        <v>86</v>
      </c>
      <c r="AH70" s="31">
        <v>85</v>
      </c>
      <c r="AI70" s="31">
        <v>92</v>
      </c>
      <c r="AJ70" s="146">
        <v>448</v>
      </c>
      <c r="AK70" s="125">
        <v>339</v>
      </c>
      <c r="AL70" s="71">
        <v>210</v>
      </c>
      <c r="AM70" s="71">
        <v>76</v>
      </c>
      <c r="AN70" s="71">
        <v>6</v>
      </c>
      <c r="AO70" s="71">
        <v>49</v>
      </c>
      <c r="AP70" s="71">
        <v>37</v>
      </c>
      <c r="AQ70" s="226"/>
      <c r="AR70" s="148" t="s">
        <v>91</v>
      </c>
      <c r="AS70" s="71">
        <v>1</v>
      </c>
      <c r="AT70" s="71">
        <v>6123</v>
      </c>
      <c r="AU70" s="71">
        <v>220</v>
      </c>
      <c r="AV70" s="71">
        <v>70</v>
      </c>
      <c r="AW70" s="71">
        <v>22</v>
      </c>
      <c r="AX70" s="71">
        <v>274</v>
      </c>
      <c r="AY70" s="71">
        <v>345</v>
      </c>
      <c r="AZ70" s="71">
        <v>288</v>
      </c>
      <c r="BA70" s="71">
        <v>273</v>
      </c>
      <c r="BB70" s="226"/>
      <c r="BC70" s="148" t="s">
        <v>91</v>
      </c>
      <c r="BD70" s="71">
        <v>129</v>
      </c>
      <c r="BE70" s="71">
        <v>180</v>
      </c>
      <c r="BF70" s="71">
        <v>76</v>
      </c>
      <c r="BG70" s="71">
        <v>35</v>
      </c>
      <c r="BH70" s="71">
        <v>2</v>
      </c>
      <c r="BI70" s="16">
        <v>422</v>
      </c>
      <c r="BJ70" s="71">
        <v>275</v>
      </c>
      <c r="BK70" s="71">
        <v>192</v>
      </c>
      <c r="BL70" s="152">
        <v>47</v>
      </c>
      <c r="BM70" s="32">
        <v>23</v>
      </c>
      <c r="BN70" s="226"/>
      <c r="BO70" s="148" t="s">
        <v>91</v>
      </c>
      <c r="BP70" s="71">
        <v>11376</v>
      </c>
      <c r="BQ70" s="71">
        <v>4312</v>
      </c>
      <c r="BR70" s="71">
        <v>4119</v>
      </c>
      <c r="BS70" s="71">
        <v>4903</v>
      </c>
      <c r="BT70" s="71">
        <v>136</v>
      </c>
      <c r="BU70" s="71">
        <v>2777</v>
      </c>
      <c r="BV70" s="71">
        <v>17205</v>
      </c>
      <c r="BW70" s="71">
        <v>2281</v>
      </c>
      <c r="BX70" s="71">
        <v>165</v>
      </c>
      <c r="BY70" s="71">
        <v>399</v>
      </c>
      <c r="BZ70" s="71">
        <v>438</v>
      </c>
      <c r="CA70" s="71">
        <v>22</v>
      </c>
      <c r="CB70" s="71">
        <v>1996</v>
      </c>
      <c r="CD70" s="80" t="s">
        <v>113</v>
      </c>
      <c r="CE70" s="80" t="s">
        <v>2677</v>
      </c>
      <c r="CF70" s="78">
        <v>13297</v>
      </c>
      <c r="CG70" s="91"/>
    </row>
    <row r="71" spans="1:85">
      <c r="A71" s="226"/>
      <c r="B71" s="25" t="s">
        <v>73</v>
      </c>
      <c r="C71" s="26">
        <v>63961</v>
      </c>
      <c r="D71" s="26">
        <v>30535</v>
      </c>
      <c r="E71" s="26">
        <v>47739</v>
      </c>
      <c r="F71" s="26">
        <v>23254</v>
      </c>
      <c r="G71" s="26">
        <v>42645</v>
      </c>
      <c r="H71" s="26">
        <v>21010</v>
      </c>
      <c r="I71" s="26">
        <v>30764</v>
      </c>
      <c r="J71" s="26">
        <v>15192</v>
      </c>
      <c r="K71" s="26">
        <v>24184</v>
      </c>
      <c r="L71" s="26">
        <v>11993</v>
      </c>
      <c r="M71" s="41">
        <v>209293</v>
      </c>
      <c r="N71" s="41">
        <v>101984</v>
      </c>
      <c r="O71" s="226"/>
      <c r="P71" s="42" t="s">
        <v>73</v>
      </c>
      <c r="Q71" s="26">
        <v>20164</v>
      </c>
      <c r="R71" s="26">
        <v>9191</v>
      </c>
      <c r="S71" s="26">
        <v>13515</v>
      </c>
      <c r="T71" s="26">
        <v>6202</v>
      </c>
      <c r="U71" s="26">
        <v>11849</v>
      </c>
      <c r="V71" s="26">
        <v>5501</v>
      </c>
      <c r="W71" s="26">
        <v>7266</v>
      </c>
      <c r="X71" s="26">
        <v>3288</v>
      </c>
      <c r="Y71" s="26">
        <v>5697</v>
      </c>
      <c r="Z71" s="26">
        <v>2744</v>
      </c>
      <c r="AA71" s="41">
        <v>58491</v>
      </c>
      <c r="AB71" s="41">
        <v>26926</v>
      </c>
      <c r="AC71" s="226"/>
      <c r="AD71" s="42" t="s">
        <v>73</v>
      </c>
      <c r="AE71" s="41">
        <v>1594</v>
      </c>
      <c r="AF71" s="41">
        <v>1534</v>
      </c>
      <c r="AG71" s="41">
        <v>1518</v>
      </c>
      <c r="AH71" s="41">
        <v>1411</v>
      </c>
      <c r="AI71" s="41">
        <v>1352</v>
      </c>
      <c r="AJ71" s="41">
        <v>7409</v>
      </c>
      <c r="AK71" s="26">
        <v>4902</v>
      </c>
      <c r="AL71" s="26">
        <v>1699</v>
      </c>
      <c r="AM71" s="26">
        <v>83</v>
      </c>
      <c r="AN71" s="26">
        <v>174</v>
      </c>
      <c r="AO71" s="26">
        <v>1407</v>
      </c>
      <c r="AP71" s="26">
        <v>303</v>
      </c>
      <c r="AQ71" s="226"/>
      <c r="AR71" s="42" t="s">
        <v>73</v>
      </c>
      <c r="AS71" s="26">
        <v>405</v>
      </c>
      <c r="AT71" s="26">
        <v>56298</v>
      </c>
      <c r="AU71" s="26">
        <v>8411</v>
      </c>
      <c r="AV71" s="26">
        <v>2433</v>
      </c>
      <c r="AW71" s="26">
        <v>1309</v>
      </c>
      <c r="AX71" s="26">
        <v>1799</v>
      </c>
      <c r="AY71" s="26">
        <v>6017</v>
      </c>
      <c r="AZ71" s="26">
        <v>2304</v>
      </c>
      <c r="BA71" s="26">
        <v>2262</v>
      </c>
      <c r="BB71" s="226"/>
      <c r="BC71" s="42" t="s">
        <v>73</v>
      </c>
      <c r="BD71" s="26">
        <v>481</v>
      </c>
      <c r="BE71" s="26">
        <v>1611</v>
      </c>
      <c r="BF71" s="26">
        <v>1160</v>
      </c>
      <c r="BG71" s="26">
        <v>1640</v>
      </c>
      <c r="BH71" s="26">
        <v>2</v>
      </c>
      <c r="BI71" s="26">
        <v>4894</v>
      </c>
      <c r="BJ71" s="26">
        <v>1449</v>
      </c>
      <c r="BK71" s="26">
        <v>677</v>
      </c>
      <c r="BL71" s="41">
        <v>112</v>
      </c>
      <c r="BM71" s="41">
        <v>35</v>
      </c>
      <c r="BN71" s="226"/>
      <c r="BO71" s="42" t="s">
        <v>73</v>
      </c>
      <c r="BP71" s="41">
        <v>116109</v>
      </c>
      <c r="BQ71" s="41">
        <v>38918</v>
      </c>
      <c r="BR71" s="41">
        <v>46711</v>
      </c>
      <c r="BS71" s="41">
        <v>40089</v>
      </c>
      <c r="BT71" s="41">
        <v>2205</v>
      </c>
      <c r="BU71" s="41">
        <v>28235</v>
      </c>
      <c r="BV71" s="41">
        <v>138750</v>
      </c>
      <c r="BW71" s="41">
        <v>25427</v>
      </c>
      <c r="BX71" s="41">
        <v>3296</v>
      </c>
      <c r="BY71" s="41">
        <v>6547</v>
      </c>
      <c r="BZ71" s="41">
        <v>5644</v>
      </c>
      <c r="CA71" s="41">
        <v>225</v>
      </c>
      <c r="CB71" s="41">
        <v>9662</v>
      </c>
      <c r="CD71" s="80" t="s">
        <v>113</v>
      </c>
      <c r="CE71" s="80" t="s">
        <v>2678</v>
      </c>
      <c r="CF71" s="78">
        <v>154511</v>
      </c>
      <c r="CG71" s="91"/>
    </row>
    <row r="72" spans="1:85">
      <c r="A72" s="226" t="s">
        <v>114</v>
      </c>
      <c r="B72" s="148" t="s">
        <v>90</v>
      </c>
      <c r="C72" s="71">
        <v>82376</v>
      </c>
      <c r="D72" s="71">
        <v>40083</v>
      </c>
      <c r="E72" s="71">
        <v>68538</v>
      </c>
      <c r="F72" s="71">
        <v>34474</v>
      </c>
      <c r="G72" s="71">
        <v>60427</v>
      </c>
      <c r="H72" s="71">
        <v>31004</v>
      </c>
      <c r="I72" s="71">
        <v>43481</v>
      </c>
      <c r="J72" s="71">
        <v>22746</v>
      </c>
      <c r="K72" s="71">
        <v>29446</v>
      </c>
      <c r="L72" s="71">
        <v>15530</v>
      </c>
      <c r="M72" s="146">
        <v>284268</v>
      </c>
      <c r="N72" s="146">
        <v>143837</v>
      </c>
      <c r="O72" s="226" t="s">
        <v>114</v>
      </c>
      <c r="P72" s="148" t="s">
        <v>90</v>
      </c>
      <c r="Q72" s="71">
        <v>24330</v>
      </c>
      <c r="R72" s="71">
        <v>11196</v>
      </c>
      <c r="S72" s="71">
        <v>18202</v>
      </c>
      <c r="T72" s="71">
        <v>8695</v>
      </c>
      <c r="U72" s="71">
        <v>16727</v>
      </c>
      <c r="V72" s="71">
        <v>8153</v>
      </c>
      <c r="W72" s="71">
        <v>10238</v>
      </c>
      <c r="X72" s="71">
        <v>5219</v>
      </c>
      <c r="Y72" s="71">
        <v>4369</v>
      </c>
      <c r="Z72" s="71">
        <v>2253</v>
      </c>
      <c r="AA72" s="146">
        <v>73866</v>
      </c>
      <c r="AB72" s="146">
        <v>35516</v>
      </c>
      <c r="AC72" s="226" t="s">
        <v>114</v>
      </c>
      <c r="AD72" s="148" t="s">
        <v>90</v>
      </c>
      <c r="AE72" s="31">
        <v>2796</v>
      </c>
      <c r="AF72" s="31">
        <v>2719</v>
      </c>
      <c r="AG72" s="31">
        <v>2655</v>
      </c>
      <c r="AH72" s="31">
        <v>2511</v>
      </c>
      <c r="AI72" s="31">
        <v>2322</v>
      </c>
      <c r="AJ72" s="146">
        <v>13003</v>
      </c>
      <c r="AK72" s="125">
        <v>7372</v>
      </c>
      <c r="AL72" s="71">
        <v>2569</v>
      </c>
      <c r="AM72" s="71">
        <v>44</v>
      </c>
      <c r="AN72" s="71">
        <v>316</v>
      </c>
      <c r="AO72" s="71">
        <v>2453</v>
      </c>
      <c r="AP72" s="71">
        <v>704</v>
      </c>
      <c r="AQ72" s="226" t="s">
        <v>114</v>
      </c>
      <c r="AR72" s="148" t="s">
        <v>90</v>
      </c>
      <c r="AS72" s="71">
        <v>687</v>
      </c>
      <c r="AT72" s="71">
        <v>54435</v>
      </c>
      <c r="AU72" s="71">
        <v>17249</v>
      </c>
      <c r="AV72" s="71">
        <v>5537</v>
      </c>
      <c r="AW72" s="71">
        <v>1169</v>
      </c>
      <c r="AX72" s="71">
        <v>1848</v>
      </c>
      <c r="AY72" s="71">
        <v>8504</v>
      </c>
      <c r="AZ72" s="71">
        <v>4786</v>
      </c>
      <c r="BA72" s="71">
        <v>4641</v>
      </c>
      <c r="BB72" s="226" t="s">
        <v>114</v>
      </c>
      <c r="BC72" s="148" t="s">
        <v>90</v>
      </c>
      <c r="BD72" s="71">
        <v>393</v>
      </c>
      <c r="BE72" s="71">
        <v>2145</v>
      </c>
      <c r="BF72" s="71">
        <v>2254</v>
      </c>
      <c r="BG72" s="71">
        <v>4510</v>
      </c>
      <c r="BH72" s="71">
        <v>154</v>
      </c>
      <c r="BI72" s="16">
        <v>9456</v>
      </c>
      <c r="BJ72" s="71">
        <v>2471</v>
      </c>
      <c r="BK72" s="71">
        <v>1440</v>
      </c>
      <c r="BL72" s="152">
        <v>103</v>
      </c>
      <c r="BM72" s="32">
        <v>29</v>
      </c>
      <c r="BN72" s="226" t="s">
        <v>114</v>
      </c>
      <c r="BO72" s="148" t="s">
        <v>90</v>
      </c>
      <c r="BP72" s="71">
        <v>153316</v>
      </c>
      <c r="BQ72" s="71">
        <v>45923</v>
      </c>
      <c r="BR72" s="71">
        <v>76986</v>
      </c>
      <c r="BS72" s="71">
        <v>59991</v>
      </c>
      <c r="BT72" s="71">
        <v>3364</v>
      </c>
      <c r="BU72" s="71">
        <v>45126</v>
      </c>
      <c r="BV72" s="71">
        <v>186358</v>
      </c>
      <c r="BW72" s="71">
        <v>39267</v>
      </c>
      <c r="BX72" s="71">
        <v>3890</v>
      </c>
      <c r="BY72" s="71">
        <v>12392</v>
      </c>
      <c r="BZ72" s="71">
        <v>9113</v>
      </c>
      <c r="CA72" s="71">
        <v>641</v>
      </c>
      <c r="CB72" s="71">
        <v>8034</v>
      </c>
      <c r="CD72" s="80" t="s">
        <v>114</v>
      </c>
      <c r="CE72" s="80" t="s">
        <v>2691</v>
      </c>
      <c r="CF72" s="78">
        <v>189297</v>
      </c>
      <c r="CG72" s="91"/>
    </row>
    <row r="73" spans="1:85">
      <c r="A73" s="226"/>
      <c r="B73" s="148" t="s">
        <v>91</v>
      </c>
      <c r="C73" s="71">
        <v>4622</v>
      </c>
      <c r="D73" s="71">
        <v>2138</v>
      </c>
      <c r="E73" s="71">
        <v>4425</v>
      </c>
      <c r="F73" s="71">
        <v>2205</v>
      </c>
      <c r="G73" s="71">
        <v>4373</v>
      </c>
      <c r="H73" s="71">
        <v>2259</v>
      </c>
      <c r="I73" s="71">
        <v>3273</v>
      </c>
      <c r="J73" s="71">
        <v>1749</v>
      </c>
      <c r="K73" s="71">
        <v>2892</v>
      </c>
      <c r="L73" s="71">
        <v>1496</v>
      </c>
      <c r="M73" s="146">
        <v>19585</v>
      </c>
      <c r="N73" s="146">
        <v>9847</v>
      </c>
      <c r="O73" s="226"/>
      <c r="P73" s="148" t="s">
        <v>91</v>
      </c>
      <c r="Q73" s="71">
        <v>1299</v>
      </c>
      <c r="R73" s="71">
        <v>557</v>
      </c>
      <c r="S73" s="71">
        <v>1057</v>
      </c>
      <c r="T73" s="71">
        <v>517</v>
      </c>
      <c r="U73" s="71">
        <v>1091</v>
      </c>
      <c r="V73" s="71">
        <v>560</v>
      </c>
      <c r="W73" s="71">
        <v>640</v>
      </c>
      <c r="X73" s="71">
        <v>330</v>
      </c>
      <c r="Y73" s="71">
        <v>582</v>
      </c>
      <c r="Z73" s="71">
        <v>287</v>
      </c>
      <c r="AA73" s="146">
        <v>4669</v>
      </c>
      <c r="AB73" s="146">
        <v>2251</v>
      </c>
      <c r="AC73" s="226"/>
      <c r="AD73" s="148" t="s">
        <v>91</v>
      </c>
      <c r="AE73" s="31">
        <v>129</v>
      </c>
      <c r="AF73" s="31">
        <v>125</v>
      </c>
      <c r="AG73" s="31">
        <v>123</v>
      </c>
      <c r="AH73" s="31">
        <v>108</v>
      </c>
      <c r="AI73" s="31">
        <v>107</v>
      </c>
      <c r="AJ73" s="146">
        <v>592</v>
      </c>
      <c r="AK73" s="125">
        <v>425</v>
      </c>
      <c r="AL73" s="71">
        <v>237</v>
      </c>
      <c r="AM73" s="71">
        <v>63</v>
      </c>
      <c r="AN73" s="71">
        <v>19</v>
      </c>
      <c r="AO73" s="71">
        <v>74</v>
      </c>
      <c r="AP73" s="71">
        <v>38</v>
      </c>
      <c r="AQ73" s="226"/>
      <c r="AR73" s="148" t="s">
        <v>91</v>
      </c>
      <c r="AS73" s="71">
        <v>0</v>
      </c>
      <c r="AT73" s="71">
        <v>4561</v>
      </c>
      <c r="AU73" s="71">
        <v>611</v>
      </c>
      <c r="AV73" s="71">
        <v>58</v>
      </c>
      <c r="AW73" s="71">
        <v>2</v>
      </c>
      <c r="AX73" s="71">
        <v>147</v>
      </c>
      <c r="AY73" s="71">
        <v>454</v>
      </c>
      <c r="AZ73" s="71">
        <v>322</v>
      </c>
      <c r="BA73" s="71">
        <v>301</v>
      </c>
      <c r="BB73" s="226"/>
      <c r="BC73" s="148" t="s">
        <v>91</v>
      </c>
      <c r="BD73" s="71">
        <v>70</v>
      </c>
      <c r="BE73" s="71">
        <v>235</v>
      </c>
      <c r="BF73" s="71">
        <v>95</v>
      </c>
      <c r="BG73" s="71">
        <v>110</v>
      </c>
      <c r="BH73" s="71">
        <v>3</v>
      </c>
      <c r="BI73" s="16">
        <v>513</v>
      </c>
      <c r="BJ73" s="71">
        <v>331</v>
      </c>
      <c r="BK73" s="71">
        <v>264</v>
      </c>
      <c r="BL73" s="152">
        <v>105</v>
      </c>
      <c r="BM73" s="32">
        <v>73</v>
      </c>
      <c r="BN73" s="226"/>
      <c r="BO73" s="148" t="s">
        <v>91</v>
      </c>
      <c r="BP73" s="71">
        <v>9633</v>
      </c>
      <c r="BQ73" s="71">
        <v>2913</v>
      </c>
      <c r="BR73" s="71">
        <v>5964</v>
      </c>
      <c r="BS73" s="71">
        <v>3415</v>
      </c>
      <c r="BT73" s="71">
        <v>298</v>
      </c>
      <c r="BU73" s="71">
        <v>3173</v>
      </c>
      <c r="BV73" s="71">
        <v>14066</v>
      </c>
      <c r="BW73" s="71">
        <v>2445</v>
      </c>
      <c r="BX73" s="71">
        <v>76</v>
      </c>
      <c r="BY73" s="71">
        <v>449</v>
      </c>
      <c r="BZ73" s="71">
        <v>398</v>
      </c>
      <c r="CA73" s="71">
        <v>14</v>
      </c>
      <c r="CB73" s="71">
        <v>759</v>
      </c>
      <c r="CD73" s="80" t="s">
        <v>114</v>
      </c>
      <c r="CE73" s="80" t="s">
        <v>2692</v>
      </c>
      <c r="CF73" s="78">
        <v>11197</v>
      </c>
      <c r="CG73" s="91"/>
    </row>
    <row r="74" spans="1:85">
      <c r="A74" s="226"/>
      <c r="B74" s="25" t="s">
        <v>73</v>
      </c>
      <c r="C74" s="26">
        <v>86998</v>
      </c>
      <c r="D74" s="26">
        <v>42221</v>
      </c>
      <c r="E74" s="26">
        <v>72963</v>
      </c>
      <c r="F74" s="26">
        <v>36679</v>
      </c>
      <c r="G74" s="26">
        <v>64800</v>
      </c>
      <c r="H74" s="26">
        <v>33263</v>
      </c>
      <c r="I74" s="26">
        <v>46754</v>
      </c>
      <c r="J74" s="26">
        <v>24495</v>
      </c>
      <c r="K74" s="26">
        <v>32338</v>
      </c>
      <c r="L74" s="26">
        <v>17026</v>
      </c>
      <c r="M74" s="41">
        <v>303853</v>
      </c>
      <c r="N74" s="41">
        <v>153684</v>
      </c>
      <c r="O74" s="226"/>
      <c r="P74" s="42" t="s">
        <v>73</v>
      </c>
      <c r="Q74" s="26">
        <v>25629</v>
      </c>
      <c r="R74" s="26">
        <v>11753</v>
      </c>
      <c r="S74" s="26">
        <v>19259</v>
      </c>
      <c r="T74" s="26">
        <v>9212</v>
      </c>
      <c r="U74" s="26">
        <v>17818</v>
      </c>
      <c r="V74" s="26">
        <v>8713</v>
      </c>
      <c r="W74" s="26">
        <v>10878</v>
      </c>
      <c r="X74" s="26">
        <v>5549</v>
      </c>
      <c r="Y74" s="26">
        <v>4951</v>
      </c>
      <c r="Z74" s="26">
        <v>2540</v>
      </c>
      <c r="AA74" s="41">
        <v>78535</v>
      </c>
      <c r="AB74" s="41">
        <v>37767</v>
      </c>
      <c r="AC74" s="226"/>
      <c r="AD74" s="42" t="s">
        <v>73</v>
      </c>
      <c r="AE74" s="41">
        <v>2925</v>
      </c>
      <c r="AF74" s="41">
        <v>2844</v>
      </c>
      <c r="AG74" s="41">
        <v>2778</v>
      </c>
      <c r="AH74" s="41">
        <v>2619</v>
      </c>
      <c r="AI74" s="41">
        <v>2429</v>
      </c>
      <c r="AJ74" s="41">
        <v>13595</v>
      </c>
      <c r="AK74" s="26">
        <v>7797</v>
      </c>
      <c r="AL74" s="26">
        <v>2806</v>
      </c>
      <c r="AM74" s="26">
        <v>107</v>
      </c>
      <c r="AN74" s="26">
        <v>335</v>
      </c>
      <c r="AO74" s="26">
        <v>2527</v>
      </c>
      <c r="AP74" s="26">
        <v>742</v>
      </c>
      <c r="AQ74" s="226"/>
      <c r="AR74" s="42" t="s">
        <v>73</v>
      </c>
      <c r="AS74" s="26">
        <v>687</v>
      </c>
      <c r="AT74" s="26">
        <v>58996</v>
      </c>
      <c r="AU74" s="26">
        <v>17860</v>
      </c>
      <c r="AV74" s="26">
        <v>5595</v>
      </c>
      <c r="AW74" s="26">
        <v>1171</v>
      </c>
      <c r="AX74" s="26">
        <v>1995</v>
      </c>
      <c r="AY74" s="26">
        <v>8958</v>
      </c>
      <c r="AZ74" s="26">
        <v>5108</v>
      </c>
      <c r="BA74" s="26">
        <v>4942</v>
      </c>
      <c r="BB74" s="226"/>
      <c r="BC74" s="42" t="s">
        <v>73</v>
      </c>
      <c r="BD74" s="26">
        <v>463</v>
      </c>
      <c r="BE74" s="26">
        <v>2380</v>
      </c>
      <c r="BF74" s="26">
        <v>2349</v>
      </c>
      <c r="BG74" s="26">
        <v>4620</v>
      </c>
      <c r="BH74" s="26">
        <v>157</v>
      </c>
      <c r="BI74" s="26">
        <v>9969</v>
      </c>
      <c r="BJ74" s="26">
        <v>2802</v>
      </c>
      <c r="BK74" s="26">
        <v>1704</v>
      </c>
      <c r="BL74" s="41">
        <v>208</v>
      </c>
      <c r="BM74" s="41">
        <v>102</v>
      </c>
      <c r="BN74" s="226"/>
      <c r="BO74" s="42" t="s">
        <v>73</v>
      </c>
      <c r="BP74" s="41">
        <v>162949</v>
      </c>
      <c r="BQ74" s="41">
        <v>48836</v>
      </c>
      <c r="BR74" s="41">
        <v>82950</v>
      </c>
      <c r="BS74" s="41">
        <v>63406</v>
      </c>
      <c r="BT74" s="41">
        <v>3662</v>
      </c>
      <c r="BU74" s="41">
        <v>48299</v>
      </c>
      <c r="BV74" s="41">
        <v>200424</v>
      </c>
      <c r="BW74" s="41">
        <v>41712</v>
      </c>
      <c r="BX74" s="41">
        <v>3966</v>
      </c>
      <c r="BY74" s="41">
        <v>12841</v>
      </c>
      <c r="BZ74" s="41">
        <v>9511</v>
      </c>
      <c r="CA74" s="41">
        <v>655</v>
      </c>
      <c r="CB74" s="41">
        <v>8793</v>
      </c>
      <c r="CD74" s="80" t="s">
        <v>114</v>
      </c>
      <c r="CE74" s="80" t="s">
        <v>2693</v>
      </c>
      <c r="CF74" s="78">
        <v>200494</v>
      </c>
      <c r="CG74" s="91"/>
    </row>
    <row r="75" spans="1:85" ht="14.45" customHeight="1">
      <c r="A75" s="226" t="s">
        <v>115</v>
      </c>
      <c r="B75" s="148" t="s">
        <v>90</v>
      </c>
      <c r="C75" s="71">
        <v>62084</v>
      </c>
      <c r="D75" s="71">
        <v>29563</v>
      </c>
      <c r="E75" s="71">
        <v>50371</v>
      </c>
      <c r="F75" s="71">
        <v>24021</v>
      </c>
      <c r="G75" s="71">
        <v>46888</v>
      </c>
      <c r="H75" s="71">
        <v>22811</v>
      </c>
      <c r="I75" s="71">
        <v>35214</v>
      </c>
      <c r="J75" s="71">
        <v>17494</v>
      </c>
      <c r="K75" s="71">
        <v>26575</v>
      </c>
      <c r="L75" s="71">
        <v>13678</v>
      </c>
      <c r="M75" s="146">
        <v>221132</v>
      </c>
      <c r="N75" s="146">
        <v>107567</v>
      </c>
      <c r="O75" s="226" t="s">
        <v>115</v>
      </c>
      <c r="P75" s="148" t="s">
        <v>90</v>
      </c>
      <c r="Q75" s="71">
        <v>14903</v>
      </c>
      <c r="R75" s="71">
        <v>6551</v>
      </c>
      <c r="S75" s="71">
        <v>11520</v>
      </c>
      <c r="T75" s="71">
        <v>5058</v>
      </c>
      <c r="U75" s="71">
        <v>10973</v>
      </c>
      <c r="V75" s="71">
        <v>4903</v>
      </c>
      <c r="W75" s="71">
        <v>7039</v>
      </c>
      <c r="X75" s="71">
        <v>3222</v>
      </c>
      <c r="Y75" s="71">
        <v>4844</v>
      </c>
      <c r="Z75" s="71">
        <v>2438</v>
      </c>
      <c r="AA75" s="146">
        <v>49279</v>
      </c>
      <c r="AB75" s="146">
        <v>22172</v>
      </c>
      <c r="AC75" s="226" t="s">
        <v>115</v>
      </c>
      <c r="AD75" s="148" t="s">
        <v>90</v>
      </c>
      <c r="AE75" s="31">
        <v>1496</v>
      </c>
      <c r="AF75" s="31">
        <v>1456</v>
      </c>
      <c r="AG75" s="31">
        <v>1442</v>
      </c>
      <c r="AH75" s="31">
        <v>1385</v>
      </c>
      <c r="AI75" s="31">
        <v>1355</v>
      </c>
      <c r="AJ75" s="146">
        <v>7134</v>
      </c>
      <c r="AK75" s="125">
        <v>5449</v>
      </c>
      <c r="AL75" s="71">
        <v>2717</v>
      </c>
      <c r="AM75" s="71">
        <v>111</v>
      </c>
      <c r="AN75" s="71">
        <v>123</v>
      </c>
      <c r="AO75" s="71">
        <v>1316</v>
      </c>
      <c r="AP75" s="71">
        <v>632</v>
      </c>
      <c r="AQ75" s="226" t="s">
        <v>115</v>
      </c>
      <c r="AR75" s="148" t="s">
        <v>90</v>
      </c>
      <c r="AS75" s="71">
        <v>386</v>
      </c>
      <c r="AT75" s="71">
        <v>39128</v>
      </c>
      <c r="AU75" s="71">
        <v>14314</v>
      </c>
      <c r="AV75" s="71">
        <v>8215</v>
      </c>
      <c r="AW75" s="71">
        <v>2200</v>
      </c>
      <c r="AX75" s="71">
        <v>3145</v>
      </c>
      <c r="AY75" s="71">
        <v>6198</v>
      </c>
      <c r="AZ75" s="71">
        <v>4943</v>
      </c>
      <c r="BA75" s="71">
        <v>4813</v>
      </c>
      <c r="BB75" s="226" t="s">
        <v>115</v>
      </c>
      <c r="BC75" s="148" t="s">
        <v>90</v>
      </c>
      <c r="BD75" s="71">
        <v>264</v>
      </c>
      <c r="BE75" s="71">
        <v>2432</v>
      </c>
      <c r="BF75" s="71">
        <v>1140</v>
      </c>
      <c r="BG75" s="71">
        <v>1434</v>
      </c>
      <c r="BH75" s="71">
        <v>51</v>
      </c>
      <c r="BI75" s="16">
        <v>5321</v>
      </c>
      <c r="BJ75" s="71">
        <v>2810</v>
      </c>
      <c r="BK75" s="71">
        <v>2243</v>
      </c>
      <c r="BL75" s="152">
        <v>98</v>
      </c>
      <c r="BM75" s="32">
        <v>31</v>
      </c>
      <c r="BN75" s="226" t="s">
        <v>115</v>
      </c>
      <c r="BO75" s="148" t="s">
        <v>90</v>
      </c>
      <c r="BP75" s="71">
        <v>158852</v>
      </c>
      <c r="BQ75" s="71">
        <v>61078</v>
      </c>
      <c r="BR75" s="71">
        <v>55955</v>
      </c>
      <c r="BS75" s="71">
        <v>65353</v>
      </c>
      <c r="BT75" s="71">
        <v>2957</v>
      </c>
      <c r="BU75" s="71">
        <v>52943</v>
      </c>
      <c r="BV75" s="71">
        <v>193346</v>
      </c>
      <c r="BW75" s="71">
        <v>50364</v>
      </c>
      <c r="BX75" s="71">
        <v>1684</v>
      </c>
      <c r="BY75" s="71">
        <v>9736</v>
      </c>
      <c r="BZ75" s="71">
        <v>11813</v>
      </c>
      <c r="CA75" s="71">
        <v>560</v>
      </c>
      <c r="CB75" s="71">
        <v>19572</v>
      </c>
      <c r="CD75" s="80" t="s">
        <v>115</v>
      </c>
      <c r="CE75" s="80" t="s">
        <v>2715</v>
      </c>
      <c r="CF75" s="78">
        <v>165444</v>
      </c>
      <c r="CG75" s="91"/>
    </row>
    <row r="76" spans="1:85">
      <c r="A76" s="226"/>
      <c r="B76" s="148" t="s">
        <v>91</v>
      </c>
      <c r="C76" s="71">
        <v>4797</v>
      </c>
      <c r="D76" s="71">
        <v>2266</v>
      </c>
      <c r="E76" s="71">
        <v>4480</v>
      </c>
      <c r="F76" s="71">
        <v>2100</v>
      </c>
      <c r="G76" s="71">
        <v>4729</v>
      </c>
      <c r="H76" s="71">
        <v>2302</v>
      </c>
      <c r="I76" s="71">
        <v>4107</v>
      </c>
      <c r="J76" s="71">
        <v>2006</v>
      </c>
      <c r="K76" s="71">
        <v>3627</v>
      </c>
      <c r="L76" s="71">
        <v>1867</v>
      </c>
      <c r="M76" s="146">
        <v>21740</v>
      </c>
      <c r="N76" s="146">
        <v>10541</v>
      </c>
      <c r="O76" s="226"/>
      <c r="P76" s="148" t="s">
        <v>91</v>
      </c>
      <c r="Q76" s="71">
        <v>1080</v>
      </c>
      <c r="R76" s="71">
        <v>448</v>
      </c>
      <c r="S76" s="71">
        <v>979</v>
      </c>
      <c r="T76" s="71">
        <v>396</v>
      </c>
      <c r="U76" s="71">
        <v>1302</v>
      </c>
      <c r="V76" s="71">
        <v>556</v>
      </c>
      <c r="W76" s="71">
        <v>992</v>
      </c>
      <c r="X76" s="71">
        <v>452</v>
      </c>
      <c r="Y76" s="71">
        <v>827</v>
      </c>
      <c r="Z76" s="71">
        <v>406</v>
      </c>
      <c r="AA76" s="146">
        <v>5180</v>
      </c>
      <c r="AB76" s="146">
        <v>2258</v>
      </c>
      <c r="AC76" s="226"/>
      <c r="AD76" s="148" t="s">
        <v>91</v>
      </c>
      <c r="AE76" s="31">
        <v>110</v>
      </c>
      <c r="AF76" s="31">
        <v>102</v>
      </c>
      <c r="AG76" s="31">
        <v>107</v>
      </c>
      <c r="AH76" s="31">
        <v>100</v>
      </c>
      <c r="AI76" s="31">
        <v>107</v>
      </c>
      <c r="AJ76" s="146">
        <v>526</v>
      </c>
      <c r="AK76" s="125">
        <v>434</v>
      </c>
      <c r="AL76" s="71">
        <v>274</v>
      </c>
      <c r="AM76" s="71">
        <v>173</v>
      </c>
      <c r="AN76" s="71">
        <v>8</v>
      </c>
      <c r="AO76" s="71">
        <v>72</v>
      </c>
      <c r="AP76" s="71">
        <v>65</v>
      </c>
      <c r="AQ76" s="226"/>
      <c r="AR76" s="148" t="s">
        <v>91</v>
      </c>
      <c r="AS76" s="71">
        <v>113</v>
      </c>
      <c r="AT76" s="71">
        <v>6267</v>
      </c>
      <c r="AU76" s="71">
        <v>879</v>
      </c>
      <c r="AV76" s="71">
        <v>246</v>
      </c>
      <c r="AW76" s="71">
        <v>32</v>
      </c>
      <c r="AX76" s="71">
        <v>379</v>
      </c>
      <c r="AY76" s="71">
        <v>511</v>
      </c>
      <c r="AZ76" s="71">
        <v>453</v>
      </c>
      <c r="BA76" s="71">
        <v>439</v>
      </c>
      <c r="BB76" s="226"/>
      <c r="BC76" s="148" t="s">
        <v>91</v>
      </c>
      <c r="BD76" s="71">
        <v>41</v>
      </c>
      <c r="BE76" s="71">
        <v>355</v>
      </c>
      <c r="BF76" s="71">
        <v>27</v>
      </c>
      <c r="BG76" s="71">
        <v>87</v>
      </c>
      <c r="BH76" s="71">
        <v>0</v>
      </c>
      <c r="BI76" s="16">
        <v>510</v>
      </c>
      <c r="BJ76" s="71">
        <v>419</v>
      </c>
      <c r="BK76" s="71">
        <v>375</v>
      </c>
      <c r="BL76" s="152">
        <v>90</v>
      </c>
      <c r="BM76" s="32">
        <v>33</v>
      </c>
      <c r="BN76" s="226"/>
      <c r="BO76" s="148" t="s">
        <v>91</v>
      </c>
      <c r="BP76" s="71">
        <v>17194</v>
      </c>
      <c r="BQ76" s="71">
        <v>5645</v>
      </c>
      <c r="BR76" s="71">
        <v>7938</v>
      </c>
      <c r="BS76" s="71">
        <v>9269</v>
      </c>
      <c r="BT76" s="71">
        <v>208</v>
      </c>
      <c r="BU76" s="71">
        <v>6055</v>
      </c>
      <c r="BV76" s="71">
        <v>19304</v>
      </c>
      <c r="BW76" s="71">
        <v>5380</v>
      </c>
      <c r="BX76" s="71">
        <v>287</v>
      </c>
      <c r="BY76" s="71">
        <v>687</v>
      </c>
      <c r="BZ76" s="71">
        <v>1091</v>
      </c>
      <c r="CA76" s="71">
        <v>415</v>
      </c>
      <c r="CB76" s="71">
        <v>2411</v>
      </c>
      <c r="CD76" s="80" t="s">
        <v>115</v>
      </c>
      <c r="CE76" s="80" t="s">
        <v>2716</v>
      </c>
      <c r="CF76" s="78">
        <v>16428</v>
      </c>
      <c r="CG76" s="91"/>
    </row>
    <row r="77" spans="1:85">
      <c r="A77" s="226"/>
      <c r="B77" s="25" t="s">
        <v>73</v>
      </c>
      <c r="C77" s="26">
        <v>66881</v>
      </c>
      <c r="D77" s="26">
        <v>31829</v>
      </c>
      <c r="E77" s="26">
        <v>54851</v>
      </c>
      <c r="F77" s="26">
        <v>26121</v>
      </c>
      <c r="G77" s="26">
        <v>51617</v>
      </c>
      <c r="H77" s="26">
        <v>25113</v>
      </c>
      <c r="I77" s="26">
        <v>39321</v>
      </c>
      <c r="J77" s="26">
        <v>19500</v>
      </c>
      <c r="K77" s="26">
        <v>30202</v>
      </c>
      <c r="L77" s="26">
        <v>15545</v>
      </c>
      <c r="M77" s="41">
        <v>242872</v>
      </c>
      <c r="N77" s="41">
        <v>118108</v>
      </c>
      <c r="O77" s="226"/>
      <c r="P77" s="42" t="s">
        <v>73</v>
      </c>
      <c r="Q77" s="26">
        <v>15983</v>
      </c>
      <c r="R77" s="26">
        <v>6999</v>
      </c>
      <c r="S77" s="26">
        <v>12499</v>
      </c>
      <c r="T77" s="26">
        <v>5454</v>
      </c>
      <c r="U77" s="26">
        <v>12275</v>
      </c>
      <c r="V77" s="26">
        <v>5459</v>
      </c>
      <c r="W77" s="26">
        <v>8031</v>
      </c>
      <c r="X77" s="26">
        <v>3674</v>
      </c>
      <c r="Y77" s="26">
        <v>5671</v>
      </c>
      <c r="Z77" s="26">
        <v>2844</v>
      </c>
      <c r="AA77" s="41">
        <v>54459</v>
      </c>
      <c r="AB77" s="41">
        <v>24430</v>
      </c>
      <c r="AC77" s="226"/>
      <c r="AD77" s="42" t="s">
        <v>73</v>
      </c>
      <c r="AE77" s="41">
        <v>1606</v>
      </c>
      <c r="AF77" s="41">
        <v>1558</v>
      </c>
      <c r="AG77" s="41">
        <v>1549</v>
      </c>
      <c r="AH77" s="41">
        <v>1485</v>
      </c>
      <c r="AI77" s="41">
        <v>1462</v>
      </c>
      <c r="AJ77" s="41">
        <v>7660</v>
      </c>
      <c r="AK77" s="26">
        <v>5883</v>
      </c>
      <c r="AL77" s="26">
        <v>2991</v>
      </c>
      <c r="AM77" s="26">
        <v>284</v>
      </c>
      <c r="AN77" s="26">
        <v>131</v>
      </c>
      <c r="AO77" s="26">
        <v>1388</v>
      </c>
      <c r="AP77" s="26">
        <v>697</v>
      </c>
      <c r="AQ77" s="226"/>
      <c r="AR77" s="42" t="s">
        <v>73</v>
      </c>
      <c r="AS77" s="26">
        <v>499</v>
      </c>
      <c r="AT77" s="26">
        <v>45395</v>
      </c>
      <c r="AU77" s="26">
        <v>15193</v>
      </c>
      <c r="AV77" s="26">
        <v>8461</v>
      </c>
      <c r="AW77" s="26">
        <v>2232</v>
      </c>
      <c r="AX77" s="26">
        <v>3524</v>
      </c>
      <c r="AY77" s="26">
        <v>6709</v>
      </c>
      <c r="AZ77" s="26">
        <v>5396</v>
      </c>
      <c r="BA77" s="26">
        <v>5252</v>
      </c>
      <c r="BB77" s="226"/>
      <c r="BC77" s="42" t="s">
        <v>73</v>
      </c>
      <c r="BD77" s="26">
        <v>305</v>
      </c>
      <c r="BE77" s="26">
        <v>2787</v>
      </c>
      <c r="BF77" s="26">
        <v>1167</v>
      </c>
      <c r="BG77" s="26">
        <v>1521</v>
      </c>
      <c r="BH77" s="26">
        <v>51</v>
      </c>
      <c r="BI77" s="26">
        <v>5831</v>
      </c>
      <c r="BJ77" s="26">
        <v>3229</v>
      </c>
      <c r="BK77" s="26">
        <v>2618</v>
      </c>
      <c r="BL77" s="41">
        <v>188</v>
      </c>
      <c r="BM77" s="41">
        <v>64</v>
      </c>
      <c r="BN77" s="226"/>
      <c r="BO77" s="42" t="s">
        <v>73</v>
      </c>
      <c r="BP77" s="41">
        <v>176046</v>
      </c>
      <c r="BQ77" s="41">
        <v>66723</v>
      </c>
      <c r="BR77" s="41">
        <v>63893</v>
      </c>
      <c r="BS77" s="41">
        <v>74622</v>
      </c>
      <c r="BT77" s="41">
        <v>3165</v>
      </c>
      <c r="BU77" s="41">
        <v>58998</v>
      </c>
      <c r="BV77" s="41">
        <v>212650</v>
      </c>
      <c r="BW77" s="41">
        <v>55744</v>
      </c>
      <c r="BX77" s="41">
        <v>1971</v>
      </c>
      <c r="BY77" s="41">
        <v>10423</v>
      </c>
      <c r="BZ77" s="41">
        <v>12904</v>
      </c>
      <c r="CA77" s="41">
        <v>975</v>
      </c>
      <c r="CB77" s="41">
        <v>21983</v>
      </c>
      <c r="CD77" s="80" t="s">
        <v>115</v>
      </c>
      <c r="CE77" s="80" t="s">
        <v>2717</v>
      </c>
      <c r="CF77" s="78">
        <v>181872</v>
      </c>
      <c r="CG77" s="91"/>
    </row>
    <row r="78" spans="1:85">
      <c r="A78" s="226" t="s">
        <v>2056</v>
      </c>
      <c r="B78" s="148" t="s">
        <v>90</v>
      </c>
      <c r="C78" s="71">
        <v>85931</v>
      </c>
      <c r="D78" s="71">
        <v>42564</v>
      </c>
      <c r="E78" s="71">
        <v>47774</v>
      </c>
      <c r="F78" s="71">
        <v>23673</v>
      </c>
      <c r="G78" s="71">
        <v>33103</v>
      </c>
      <c r="H78" s="71">
        <v>16296</v>
      </c>
      <c r="I78" s="71">
        <v>19320</v>
      </c>
      <c r="J78" s="71">
        <v>9458</v>
      </c>
      <c r="K78" s="71">
        <v>11723</v>
      </c>
      <c r="L78" s="71">
        <v>5452</v>
      </c>
      <c r="M78" s="146">
        <v>197851</v>
      </c>
      <c r="N78" s="146">
        <v>97443</v>
      </c>
      <c r="O78" s="226" t="s">
        <v>2056</v>
      </c>
      <c r="P78" s="148" t="s">
        <v>90</v>
      </c>
      <c r="Q78" s="71">
        <v>32099</v>
      </c>
      <c r="R78" s="71">
        <v>15864</v>
      </c>
      <c r="S78" s="71">
        <v>15445</v>
      </c>
      <c r="T78" s="71">
        <v>7633</v>
      </c>
      <c r="U78" s="71">
        <v>10725</v>
      </c>
      <c r="V78" s="71">
        <v>5258</v>
      </c>
      <c r="W78" s="71">
        <v>5466</v>
      </c>
      <c r="X78" s="71">
        <v>2670</v>
      </c>
      <c r="Y78" s="71">
        <v>3211</v>
      </c>
      <c r="Z78" s="71">
        <v>1445</v>
      </c>
      <c r="AA78" s="146">
        <v>66946</v>
      </c>
      <c r="AB78" s="146">
        <v>32870</v>
      </c>
      <c r="AC78" s="226" t="s">
        <v>2056</v>
      </c>
      <c r="AD78" s="148" t="s">
        <v>90</v>
      </c>
      <c r="AE78" s="31">
        <v>1695</v>
      </c>
      <c r="AF78" s="31">
        <v>1546</v>
      </c>
      <c r="AG78" s="31">
        <v>1461</v>
      </c>
      <c r="AH78" s="31">
        <v>1252</v>
      </c>
      <c r="AI78" s="31">
        <v>1001</v>
      </c>
      <c r="AJ78" s="146">
        <v>6955</v>
      </c>
      <c r="AK78" s="125">
        <v>3304</v>
      </c>
      <c r="AL78" s="71">
        <v>1021</v>
      </c>
      <c r="AM78" s="71">
        <v>35</v>
      </c>
      <c r="AN78" s="71">
        <v>680</v>
      </c>
      <c r="AO78" s="71">
        <v>1437</v>
      </c>
      <c r="AP78" s="71">
        <v>178</v>
      </c>
      <c r="AQ78" s="226" t="s">
        <v>2056</v>
      </c>
      <c r="AR78" s="148" t="s">
        <v>90</v>
      </c>
      <c r="AS78" s="71">
        <v>588</v>
      </c>
      <c r="AT78" s="71">
        <v>21008</v>
      </c>
      <c r="AU78" s="71">
        <v>10415</v>
      </c>
      <c r="AV78" s="71">
        <v>4212</v>
      </c>
      <c r="AW78" s="71">
        <v>842</v>
      </c>
      <c r="AX78" s="71">
        <v>1416</v>
      </c>
      <c r="AY78" s="71">
        <v>4533</v>
      </c>
      <c r="AZ78" s="71">
        <v>2976</v>
      </c>
      <c r="BA78" s="71">
        <v>2760</v>
      </c>
      <c r="BB78" s="226" t="s">
        <v>2056</v>
      </c>
      <c r="BC78" s="148" t="s">
        <v>90</v>
      </c>
      <c r="BD78" s="71">
        <v>218</v>
      </c>
      <c r="BE78" s="71">
        <v>1149</v>
      </c>
      <c r="BF78" s="71">
        <v>1685</v>
      </c>
      <c r="BG78" s="71">
        <v>1676</v>
      </c>
      <c r="BH78" s="71">
        <v>3</v>
      </c>
      <c r="BI78" s="16">
        <v>4731</v>
      </c>
      <c r="BJ78" s="71">
        <v>1783</v>
      </c>
      <c r="BK78" s="71">
        <v>475</v>
      </c>
      <c r="BL78" s="152">
        <v>43</v>
      </c>
      <c r="BM78" s="32">
        <v>21</v>
      </c>
      <c r="BN78" s="226" t="s">
        <v>2056</v>
      </c>
      <c r="BO78" s="148" t="s">
        <v>90</v>
      </c>
      <c r="BP78" s="71">
        <v>66311</v>
      </c>
      <c r="BQ78" s="71">
        <v>11157</v>
      </c>
      <c r="BR78" s="71">
        <v>39300</v>
      </c>
      <c r="BS78" s="71">
        <v>24707</v>
      </c>
      <c r="BT78" s="71">
        <v>2498</v>
      </c>
      <c r="BU78" s="71">
        <v>21684</v>
      </c>
      <c r="BV78" s="71">
        <v>88173</v>
      </c>
      <c r="BW78" s="71">
        <v>19082</v>
      </c>
      <c r="BX78" s="71">
        <v>2898</v>
      </c>
      <c r="BY78" s="71">
        <v>6867</v>
      </c>
      <c r="BZ78" s="71">
        <v>4467</v>
      </c>
      <c r="CA78" s="71">
        <v>631</v>
      </c>
      <c r="CB78" s="71">
        <v>2442</v>
      </c>
      <c r="CD78" s="80" t="s">
        <v>2056</v>
      </c>
      <c r="CE78" s="80" t="s">
        <v>2739</v>
      </c>
      <c r="CF78" s="78">
        <v>94907</v>
      </c>
      <c r="CG78" s="91"/>
    </row>
    <row r="79" spans="1:85">
      <c r="A79" s="226"/>
      <c r="B79" s="148" t="s">
        <v>91</v>
      </c>
      <c r="C79" s="71">
        <v>2643</v>
      </c>
      <c r="D79" s="71">
        <v>1238</v>
      </c>
      <c r="E79" s="71">
        <v>1791</v>
      </c>
      <c r="F79" s="71">
        <v>867</v>
      </c>
      <c r="G79" s="71">
        <v>1577</v>
      </c>
      <c r="H79" s="71">
        <v>774</v>
      </c>
      <c r="I79" s="71">
        <v>1141</v>
      </c>
      <c r="J79" s="71">
        <v>570</v>
      </c>
      <c r="K79" s="71">
        <v>755</v>
      </c>
      <c r="L79" s="71">
        <v>416</v>
      </c>
      <c r="M79" s="146">
        <v>7907</v>
      </c>
      <c r="N79" s="146">
        <v>3865</v>
      </c>
      <c r="O79" s="226"/>
      <c r="P79" s="148" t="s">
        <v>91</v>
      </c>
      <c r="Q79" s="71">
        <v>887</v>
      </c>
      <c r="R79" s="71">
        <v>401</v>
      </c>
      <c r="S79" s="71">
        <v>514</v>
      </c>
      <c r="T79" s="71">
        <v>233</v>
      </c>
      <c r="U79" s="71">
        <v>534</v>
      </c>
      <c r="V79" s="71">
        <v>264</v>
      </c>
      <c r="W79" s="71">
        <v>301</v>
      </c>
      <c r="X79" s="71">
        <v>140</v>
      </c>
      <c r="Y79" s="71">
        <v>119</v>
      </c>
      <c r="Z79" s="71">
        <v>47</v>
      </c>
      <c r="AA79" s="146">
        <v>2355</v>
      </c>
      <c r="AB79" s="146">
        <v>1085</v>
      </c>
      <c r="AC79" s="226"/>
      <c r="AD79" s="148" t="s">
        <v>91</v>
      </c>
      <c r="AE79" s="31">
        <v>57</v>
      </c>
      <c r="AF79" s="31">
        <v>53</v>
      </c>
      <c r="AG79" s="31">
        <v>54</v>
      </c>
      <c r="AH79" s="31">
        <v>42</v>
      </c>
      <c r="AI79" s="31">
        <v>30</v>
      </c>
      <c r="AJ79" s="146">
        <v>236</v>
      </c>
      <c r="AK79" s="125">
        <v>151</v>
      </c>
      <c r="AL79" s="71">
        <v>87</v>
      </c>
      <c r="AM79" s="71">
        <v>4</v>
      </c>
      <c r="AN79" s="71">
        <v>9</v>
      </c>
      <c r="AO79" s="71">
        <v>43</v>
      </c>
      <c r="AP79" s="71">
        <v>13</v>
      </c>
      <c r="AQ79" s="226"/>
      <c r="AR79" s="148" t="s">
        <v>91</v>
      </c>
      <c r="AS79" s="71">
        <v>0</v>
      </c>
      <c r="AT79" s="71">
        <v>1215</v>
      </c>
      <c r="AU79" s="71">
        <v>594</v>
      </c>
      <c r="AV79" s="71">
        <v>92</v>
      </c>
      <c r="AW79" s="71">
        <v>7</v>
      </c>
      <c r="AX79" s="71">
        <v>111</v>
      </c>
      <c r="AY79" s="71">
        <v>190</v>
      </c>
      <c r="AZ79" s="71">
        <v>163</v>
      </c>
      <c r="BA79" s="71">
        <v>143</v>
      </c>
      <c r="BB79" s="226"/>
      <c r="BC79" s="148" t="s">
        <v>91</v>
      </c>
      <c r="BD79" s="71">
        <v>28</v>
      </c>
      <c r="BE79" s="71">
        <v>101</v>
      </c>
      <c r="BF79" s="71">
        <v>46</v>
      </c>
      <c r="BG79" s="71">
        <v>28</v>
      </c>
      <c r="BH79" s="71">
        <v>0</v>
      </c>
      <c r="BI79" s="16">
        <v>203</v>
      </c>
      <c r="BJ79" s="71">
        <v>148</v>
      </c>
      <c r="BK79" s="71">
        <v>45</v>
      </c>
      <c r="BL79" s="152">
        <v>29</v>
      </c>
      <c r="BM79" s="32">
        <v>22</v>
      </c>
      <c r="BN79" s="226"/>
      <c r="BO79" s="148" t="s">
        <v>91</v>
      </c>
      <c r="BP79" s="71">
        <v>2762</v>
      </c>
      <c r="BQ79" s="71">
        <v>1034</v>
      </c>
      <c r="BR79" s="71">
        <v>1362</v>
      </c>
      <c r="BS79" s="71">
        <v>1481</v>
      </c>
      <c r="BT79" s="71">
        <v>107</v>
      </c>
      <c r="BU79" s="71">
        <v>1372</v>
      </c>
      <c r="BV79" s="71">
        <v>6031</v>
      </c>
      <c r="BW79" s="71">
        <v>1158</v>
      </c>
      <c r="BX79" s="71">
        <v>158</v>
      </c>
      <c r="BY79" s="71">
        <v>289</v>
      </c>
      <c r="BZ79" s="71">
        <v>259</v>
      </c>
      <c r="CA79" s="71">
        <v>59</v>
      </c>
      <c r="CB79" s="71">
        <v>258</v>
      </c>
      <c r="CD79" s="80" t="s">
        <v>2056</v>
      </c>
      <c r="CE79" s="80" t="s">
        <v>2740</v>
      </c>
      <c r="CF79" s="78">
        <v>4615</v>
      </c>
      <c r="CG79" s="91"/>
    </row>
    <row r="80" spans="1:85">
      <c r="A80" s="226"/>
      <c r="B80" s="25" t="s">
        <v>73</v>
      </c>
      <c r="C80" s="26">
        <v>88574</v>
      </c>
      <c r="D80" s="26">
        <v>43802</v>
      </c>
      <c r="E80" s="26">
        <v>49565</v>
      </c>
      <c r="F80" s="26">
        <v>24540</v>
      </c>
      <c r="G80" s="26">
        <v>34680</v>
      </c>
      <c r="H80" s="26">
        <v>17070</v>
      </c>
      <c r="I80" s="26">
        <v>20461</v>
      </c>
      <c r="J80" s="26">
        <v>10028</v>
      </c>
      <c r="K80" s="26">
        <v>12478</v>
      </c>
      <c r="L80" s="26">
        <v>5868</v>
      </c>
      <c r="M80" s="41">
        <v>205758</v>
      </c>
      <c r="N80" s="41">
        <v>101308</v>
      </c>
      <c r="O80" s="226"/>
      <c r="P80" s="42" t="s">
        <v>73</v>
      </c>
      <c r="Q80" s="26">
        <v>32986</v>
      </c>
      <c r="R80" s="26">
        <v>16265</v>
      </c>
      <c r="S80" s="26">
        <v>15959</v>
      </c>
      <c r="T80" s="26">
        <v>7866</v>
      </c>
      <c r="U80" s="26">
        <v>11259</v>
      </c>
      <c r="V80" s="26">
        <v>5522</v>
      </c>
      <c r="W80" s="26">
        <v>5767</v>
      </c>
      <c r="X80" s="26">
        <v>2810</v>
      </c>
      <c r="Y80" s="26">
        <v>3330</v>
      </c>
      <c r="Z80" s="26">
        <v>1492</v>
      </c>
      <c r="AA80" s="41">
        <v>69301</v>
      </c>
      <c r="AB80" s="41">
        <v>33955</v>
      </c>
      <c r="AC80" s="226"/>
      <c r="AD80" s="42" t="s">
        <v>73</v>
      </c>
      <c r="AE80" s="41">
        <v>1752</v>
      </c>
      <c r="AF80" s="41">
        <v>1599</v>
      </c>
      <c r="AG80" s="41">
        <v>1515</v>
      </c>
      <c r="AH80" s="41">
        <v>1294</v>
      </c>
      <c r="AI80" s="41">
        <v>1031</v>
      </c>
      <c r="AJ80" s="41">
        <v>7191</v>
      </c>
      <c r="AK80" s="26">
        <v>3455</v>
      </c>
      <c r="AL80" s="26">
        <v>1108</v>
      </c>
      <c r="AM80" s="26">
        <v>39</v>
      </c>
      <c r="AN80" s="26">
        <v>689</v>
      </c>
      <c r="AO80" s="26">
        <v>1480</v>
      </c>
      <c r="AP80" s="26">
        <v>191</v>
      </c>
      <c r="AQ80" s="226"/>
      <c r="AR80" s="42" t="s">
        <v>73</v>
      </c>
      <c r="AS80" s="26">
        <v>588</v>
      </c>
      <c r="AT80" s="26">
        <v>22223</v>
      </c>
      <c r="AU80" s="26">
        <v>11009</v>
      </c>
      <c r="AV80" s="26">
        <v>4304</v>
      </c>
      <c r="AW80" s="26">
        <v>849</v>
      </c>
      <c r="AX80" s="26">
        <v>1527</v>
      </c>
      <c r="AY80" s="26">
        <v>4723</v>
      </c>
      <c r="AZ80" s="26">
        <v>3139</v>
      </c>
      <c r="BA80" s="26">
        <v>2903</v>
      </c>
      <c r="BB80" s="226"/>
      <c r="BC80" s="42" t="s">
        <v>73</v>
      </c>
      <c r="BD80" s="26">
        <v>246</v>
      </c>
      <c r="BE80" s="26">
        <v>1250</v>
      </c>
      <c r="BF80" s="26">
        <v>1731</v>
      </c>
      <c r="BG80" s="26">
        <v>1704</v>
      </c>
      <c r="BH80" s="26">
        <v>3</v>
      </c>
      <c r="BI80" s="26">
        <v>4934</v>
      </c>
      <c r="BJ80" s="26">
        <v>1931</v>
      </c>
      <c r="BK80" s="26">
        <v>520</v>
      </c>
      <c r="BL80" s="41">
        <v>72</v>
      </c>
      <c r="BM80" s="41">
        <v>43</v>
      </c>
      <c r="BN80" s="226"/>
      <c r="BO80" s="42" t="s">
        <v>73</v>
      </c>
      <c r="BP80" s="41">
        <v>69073</v>
      </c>
      <c r="BQ80" s="41">
        <v>12191</v>
      </c>
      <c r="BR80" s="41">
        <v>40662</v>
      </c>
      <c r="BS80" s="41">
        <v>26188</v>
      </c>
      <c r="BT80" s="41">
        <v>2605</v>
      </c>
      <c r="BU80" s="41">
        <v>23056</v>
      </c>
      <c r="BV80" s="41">
        <v>94204</v>
      </c>
      <c r="BW80" s="41">
        <v>20240</v>
      </c>
      <c r="BX80" s="41">
        <v>3056</v>
      </c>
      <c r="BY80" s="41">
        <v>7156</v>
      </c>
      <c r="BZ80" s="41">
        <v>4726</v>
      </c>
      <c r="CA80" s="41">
        <v>690</v>
      </c>
      <c r="CB80" s="41">
        <v>2700</v>
      </c>
      <c r="CD80" s="80" t="s">
        <v>2056</v>
      </c>
      <c r="CE80" s="80" t="s">
        <v>2741</v>
      </c>
      <c r="CF80" s="78">
        <v>99522</v>
      </c>
      <c r="CG80" s="91"/>
    </row>
    <row r="81" spans="1:85">
      <c r="A81" s="225" t="s">
        <v>146</v>
      </c>
      <c r="B81" s="97" t="s">
        <v>90</v>
      </c>
      <c r="C81" s="34">
        <f t="shared" ref="C81:N81" si="0">C7+C10+C13+C16+C19+C22+C25+C28+C31+C34+C37+C40+C48+C51+C54+C57+C60+C63+C66+C69+C72+C75+C78</f>
        <v>1303535</v>
      </c>
      <c r="D81" s="34">
        <f t="shared" si="0"/>
        <v>650689</v>
      </c>
      <c r="E81" s="34">
        <f t="shared" si="0"/>
        <v>891088</v>
      </c>
      <c r="F81" s="34">
        <f t="shared" si="0"/>
        <v>449905</v>
      </c>
      <c r="G81" s="34">
        <f t="shared" si="0"/>
        <v>700615</v>
      </c>
      <c r="H81" s="34">
        <f t="shared" si="0"/>
        <v>355697</v>
      </c>
      <c r="I81" s="34">
        <f t="shared" si="0"/>
        <v>465412</v>
      </c>
      <c r="J81" s="34">
        <f t="shared" si="0"/>
        <v>237229</v>
      </c>
      <c r="K81" s="34">
        <f t="shared" si="0"/>
        <v>312002</v>
      </c>
      <c r="L81" s="34">
        <f t="shared" si="0"/>
        <v>160687</v>
      </c>
      <c r="M81" s="34">
        <f t="shared" si="0"/>
        <v>3672652</v>
      </c>
      <c r="N81" s="34">
        <f t="shared" si="0"/>
        <v>1854207</v>
      </c>
      <c r="O81" s="225" t="s">
        <v>146</v>
      </c>
      <c r="P81" s="97" t="s">
        <v>90</v>
      </c>
      <c r="Q81" s="34">
        <f t="shared" ref="Q81:AB81" si="1">Q7+Q10+Q13+Q16+Q19+Q22+Q25+Q28+Q31+Q34+Q37+Q40+Q48+Q51+Q54+Q57+Q60+Q63+Q66+Q69+Q72+Q75+Q78</f>
        <v>379685</v>
      </c>
      <c r="R81" s="34">
        <f t="shared" si="1"/>
        <v>182136</v>
      </c>
      <c r="S81" s="34">
        <f t="shared" si="1"/>
        <v>228252</v>
      </c>
      <c r="T81" s="34">
        <f t="shared" si="1"/>
        <v>109552</v>
      </c>
      <c r="U81" s="34">
        <f t="shared" si="1"/>
        <v>178001</v>
      </c>
      <c r="V81" s="34">
        <f t="shared" si="1"/>
        <v>85666</v>
      </c>
      <c r="W81" s="34">
        <f t="shared" si="1"/>
        <v>102244</v>
      </c>
      <c r="X81" s="34">
        <f t="shared" si="1"/>
        <v>49582</v>
      </c>
      <c r="Y81" s="34">
        <f t="shared" si="1"/>
        <v>60117</v>
      </c>
      <c r="Z81" s="34">
        <f t="shared" si="1"/>
        <v>29640</v>
      </c>
      <c r="AA81" s="34">
        <f t="shared" si="1"/>
        <v>948299</v>
      </c>
      <c r="AB81" s="34">
        <f t="shared" si="1"/>
        <v>456576</v>
      </c>
      <c r="AC81" s="225" t="s">
        <v>146</v>
      </c>
      <c r="AD81" s="97" t="s">
        <v>90</v>
      </c>
      <c r="AE81" s="34">
        <f t="shared" ref="AE81:AO81" si="2">AE7+AE10+AE13+AE16+AE19+AE22+AE25+AE28+AE31+AE34+AE37+AE40+AE48+AE51+AE54+AE57+AE60+AE63+AE66+AE69+AE72+AE75+AE78</f>
        <v>30532</v>
      </c>
      <c r="AF81" s="34">
        <f t="shared" si="2"/>
        <v>28557</v>
      </c>
      <c r="AG81" s="34">
        <f t="shared" si="2"/>
        <v>27270</v>
      </c>
      <c r="AH81" s="34">
        <f t="shared" si="2"/>
        <v>23919</v>
      </c>
      <c r="AI81" s="34">
        <f t="shared" si="2"/>
        <v>20886</v>
      </c>
      <c r="AJ81" s="34">
        <f t="shared" si="2"/>
        <v>131164</v>
      </c>
      <c r="AK81" s="34">
        <f t="shared" si="2"/>
        <v>78569</v>
      </c>
      <c r="AL81" s="34">
        <f t="shared" si="2"/>
        <v>29822</v>
      </c>
      <c r="AM81" s="34">
        <f t="shared" si="2"/>
        <v>1670</v>
      </c>
      <c r="AN81" s="34">
        <f t="shared" si="2"/>
        <v>5825</v>
      </c>
      <c r="AO81" s="34">
        <f t="shared" si="2"/>
        <v>25683</v>
      </c>
      <c r="AP81" s="34">
        <f>AP7+AP10+AP13+AP16+AP19+AP22+AP25+AP28+AP31+AP34+AP37+AP40+AP48+AP51+AP54+AP57+AP60+AP63+AP66+AP69+AP72+AP75+AP78</f>
        <v>6695</v>
      </c>
      <c r="AQ81" s="225" t="s">
        <v>146</v>
      </c>
      <c r="AR81" s="97" t="s">
        <v>90</v>
      </c>
      <c r="AS81" s="34">
        <f t="shared" ref="AS81:BA81" si="3">AS7+AS10+AS13+AS16+AS19+AS22+AS25+AS28+AS31+AS34+AS37+AS40+AS48+AS51+AS54+AS57+AS60+AS63+AS66+AS69+AS72+AS75+AS78</f>
        <v>11826</v>
      </c>
      <c r="AT81" s="34">
        <f t="shared" si="3"/>
        <v>620767</v>
      </c>
      <c r="AU81" s="34">
        <f t="shared" si="3"/>
        <v>157779</v>
      </c>
      <c r="AV81" s="34">
        <f t="shared" si="3"/>
        <v>61459</v>
      </c>
      <c r="AW81" s="34">
        <f t="shared" si="3"/>
        <v>13832</v>
      </c>
      <c r="AX81" s="34">
        <f t="shared" si="3"/>
        <v>33274</v>
      </c>
      <c r="AY81" s="34">
        <f t="shared" si="3"/>
        <v>95675</v>
      </c>
      <c r="AZ81" s="34">
        <f t="shared" si="3"/>
        <v>59554</v>
      </c>
      <c r="BA81" s="34">
        <f t="shared" si="3"/>
        <v>55884</v>
      </c>
      <c r="BB81" s="225" t="s">
        <v>146</v>
      </c>
      <c r="BC81" s="97" t="s">
        <v>90</v>
      </c>
      <c r="BD81" s="34">
        <f t="shared" ref="BD81:BM81" si="4">BD7+BD10+BD13+BD16+BD19+BD22+BD25+BD28+BD31+BD34+BD37+BD40+BD48+BD51+BD54+BD57+BD60+BD63+BD66+BD69+BD72+BD75+BD78</f>
        <v>4448</v>
      </c>
      <c r="BE81" s="34">
        <f t="shared" si="4"/>
        <v>30332</v>
      </c>
      <c r="BF81" s="34">
        <f t="shared" si="4"/>
        <v>22752</v>
      </c>
      <c r="BG81" s="34">
        <f t="shared" si="4"/>
        <v>34687</v>
      </c>
      <c r="BH81" s="34">
        <f t="shared" si="4"/>
        <v>1386</v>
      </c>
      <c r="BI81" s="34">
        <f t="shared" si="4"/>
        <v>93605</v>
      </c>
      <c r="BJ81" s="34">
        <f t="shared" si="4"/>
        <v>42285</v>
      </c>
      <c r="BK81" s="34">
        <f t="shared" si="4"/>
        <v>18502</v>
      </c>
      <c r="BL81" s="34">
        <f t="shared" si="4"/>
        <v>1978</v>
      </c>
      <c r="BM81" s="34">
        <f t="shared" si="4"/>
        <v>873</v>
      </c>
      <c r="BN81" s="225" t="s">
        <v>146</v>
      </c>
      <c r="BO81" s="97" t="s">
        <v>90</v>
      </c>
      <c r="BP81" s="34">
        <f t="shared" ref="BP81:CB81" si="5">BP7+BP10+BP13+BP16+BP19+BP22+BP25+BP28+BP31+BP34+BP37+BP40+BP48+BP51+BP54+BP57+BP60+BP63+BP66+BP69+BP72+BP75+BP78</f>
        <v>1774097</v>
      </c>
      <c r="BQ81" s="34">
        <f t="shared" si="5"/>
        <v>548583</v>
      </c>
      <c r="BR81" s="34">
        <f t="shared" si="5"/>
        <v>786921</v>
      </c>
      <c r="BS81" s="34">
        <f t="shared" si="5"/>
        <v>677769</v>
      </c>
      <c r="BT81" s="34">
        <f t="shared" si="5"/>
        <v>45122</v>
      </c>
      <c r="BU81" s="34">
        <f t="shared" si="5"/>
        <v>541397</v>
      </c>
      <c r="BV81" s="34">
        <f t="shared" si="5"/>
        <v>2194453</v>
      </c>
      <c r="BW81" s="34">
        <f t="shared" si="5"/>
        <v>484795</v>
      </c>
      <c r="BX81" s="34">
        <f t="shared" si="5"/>
        <v>44064</v>
      </c>
      <c r="BY81" s="34">
        <f t="shared" si="5"/>
        <v>135216</v>
      </c>
      <c r="BZ81" s="34">
        <f t="shared" si="5"/>
        <v>120168</v>
      </c>
      <c r="CA81" s="34">
        <f t="shared" si="5"/>
        <v>14467</v>
      </c>
      <c r="CB81" s="34">
        <f t="shared" si="5"/>
        <v>160567</v>
      </c>
      <c r="CD81" s="80" t="str">
        <f t="shared" ref="CD81:CD88" si="6">IF(A81="",CD80,A81)</f>
        <v xml:space="preserve">MADAGASCAR </v>
      </c>
      <c r="CE81" s="80" t="str">
        <f t="shared" ref="CE81:CE88" si="7">CD81&amp;B81</f>
        <v>MADAGASCAR RURAL</v>
      </c>
      <c r="CF81" s="78">
        <f t="shared" ref="CF81:CF88" si="8">(AS81+2*AT81+3*AU81+4*AV81+5*AW81)</f>
        <v>2041693</v>
      </c>
      <c r="CG81" s="91"/>
    </row>
    <row r="82" spans="1:85">
      <c r="A82" s="225"/>
      <c r="B82" s="94" t="s">
        <v>91</v>
      </c>
      <c r="C82" s="34">
        <f t="shared" ref="C82:N82" si="9">C8+C11+C14+C17+C20+C23+C26+C29+C32+C35+C38+C41+C49+C52+C55+C58+C61+C64+C67+C70+C73+C76+C79</f>
        <v>121121</v>
      </c>
      <c r="D82" s="34">
        <f t="shared" si="9"/>
        <v>59133</v>
      </c>
      <c r="E82" s="34">
        <f t="shared" si="9"/>
        <v>98513</v>
      </c>
      <c r="F82" s="34">
        <f t="shared" si="9"/>
        <v>48845</v>
      </c>
      <c r="G82" s="34">
        <f t="shared" si="9"/>
        <v>89548</v>
      </c>
      <c r="H82" s="34">
        <f t="shared" si="9"/>
        <v>45139</v>
      </c>
      <c r="I82" s="34">
        <f t="shared" si="9"/>
        <v>69374</v>
      </c>
      <c r="J82" s="34">
        <f t="shared" si="9"/>
        <v>35259</v>
      </c>
      <c r="K82" s="34">
        <f t="shared" si="9"/>
        <v>57596</v>
      </c>
      <c r="L82" s="34">
        <f t="shared" si="9"/>
        <v>29854</v>
      </c>
      <c r="M82" s="34">
        <f t="shared" si="9"/>
        <v>436152</v>
      </c>
      <c r="N82" s="34">
        <f t="shared" si="9"/>
        <v>218230</v>
      </c>
      <c r="O82" s="225"/>
      <c r="P82" s="94" t="s">
        <v>91</v>
      </c>
      <c r="Q82" s="34">
        <f t="shared" ref="Q82:AB82" si="10">Q8+Q11+Q14+Q17+Q20+Q23+Q26+Q29+Q32+Q35+Q38+Q41+Q49+Q52+Q55+Q58+Q61+Q64+Q67+Q70+Q73+Q76+Q79</f>
        <v>31711</v>
      </c>
      <c r="R82" s="34">
        <f t="shared" si="10"/>
        <v>14465</v>
      </c>
      <c r="S82" s="34">
        <f t="shared" si="10"/>
        <v>23323</v>
      </c>
      <c r="T82" s="34">
        <f t="shared" si="10"/>
        <v>10645</v>
      </c>
      <c r="U82" s="34">
        <f t="shared" si="10"/>
        <v>22379</v>
      </c>
      <c r="V82" s="34">
        <f t="shared" si="10"/>
        <v>10468</v>
      </c>
      <c r="W82" s="34">
        <f t="shared" si="10"/>
        <v>15256</v>
      </c>
      <c r="X82" s="34">
        <f t="shared" si="10"/>
        <v>7241</v>
      </c>
      <c r="Y82" s="34">
        <f t="shared" si="10"/>
        <v>10875</v>
      </c>
      <c r="Z82" s="34">
        <f t="shared" si="10"/>
        <v>5462</v>
      </c>
      <c r="AA82" s="34">
        <f t="shared" si="10"/>
        <v>103544</v>
      </c>
      <c r="AB82" s="34">
        <f t="shared" si="10"/>
        <v>48281</v>
      </c>
      <c r="AC82" s="225"/>
      <c r="AD82" s="94" t="s">
        <v>91</v>
      </c>
      <c r="AE82" s="34">
        <f t="shared" ref="AE82:AO82" si="11">AE8+AE11+AE14+AE17+AE20+AE23+AE26+AE29+AE32+AE35+AE38+AE41+AE49+AE52+AE55+AE58+AE61+AE64+AE67+AE70+AE73+AE76+AE79</f>
        <v>2649</v>
      </c>
      <c r="AF82" s="34">
        <f t="shared" si="11"/>
        <v>2435</v>
      </c>
      <c r="AG82" s="34">
        <f t="shared" si="11"/>
        <v>2312</v>
      </c>
      <c r="AH82" s="34">
        <f t="shared" si="11"/>
        <v>2045</v>
      </c>
      <c r="AI82" s="34">
        <f t="shared" si="11"/>
        <v>1887</v>
      </c>
      <c r="AJ82" s="34">
        <f t="shared" si="11"/>
        <v>11328</v>
      </c>
      <c r="AK82" s="34">
        <f t="shared" si="11"/>
        <v>7576</v>
      </c>
      <c r="AL82" s="34">
        <f t="shared" si="11"/>
        <v>3882</v>
      </c>
      <c r="AM82" s="34">
        <f t="shared" si="11"/>
        <v>2268</v>
      </c>
      <c r="AN82" s="34">
        <f t="shared" si="11"/>
        <v>312</v>
      </c>
      <c r="AO82" s="34">
        <f t="shared" si="11"/>
        <v>1493</v>
      </c>
      <c r="AP82" s="34">
        <f>AP8+AP11+AP14+AP17+AP20+AP23+AP26+AP29+AP32+AP35+AP38+AP41+AP49+AP52+AP55+AP58+AP61+AP64+AP67+AP70+AP73+AP76+AP79</f>
        <v>793</v>
      </c>
      <c r="AQ82" s="225"/>
      <c r="AR82" s="94" t="s">
        <v>91</v>
      </c>
      <c r="AS82" s="34">
        <f t="shared" ref="AS82:BA82" si="12">AS8+AS11+AS14+AS17+AS20+AS23+AS26+AS29+AS32+AS35+AS38+AS41+AS49+AS52+AS55+AS58+AS61+AS64+AS67+AS70+AS73+AS76+AS79</f>
        <v>1866</v>
      </c>
      <c r="AT82" s="34">
        <f t="shared" si="12"/>
        <v>104473</v>
      </c>
      <c r="AU82" s="34">
        <f t="shared" si="12"/>
        <v>11663</v>
      </c>
      <c r="AV82" s="34">
        <f t="shared" si="12"/>
        <v>3093</v>
      </c>
      <c r="AW82" s="34">
        <f t="shared" si="12"/>
        <v>529</v>
      </c>
      <c r="AX82" s="34">
        <f t="shared" si="12"/>
        <v>5225</v>
      </c>
      <c r="AY82" s="34">
        <f t="shared" si="12"/>
        <v>9050</v>
      </c>
      <c r="AZ82" s="34">
        <f t="shared" si="12"/>
        <v>7338</v>
      </c>
      <c r="BA82" s="34">
        <f t="shared" si="12"/>
        <v>6877</v>
      </c>
      <c r="BB82" s="225"/>
      <c r="BC82" s="94" t="s">
        <v>91</v>
      </c>
      <c r="BD82" s="34">
        <f t="shared" ref="BD82:BM82" si="13">BD8+BD11+BD14+BD17+BD20+BD23+BD26+BD29+BD32+BD35+BD38+BD41+BD49+BD52+BD55+BD58+BD61+BD64+BD67+BD70+BD73+BD76+BD79</f>
        <v>1287</v>
      </c>
      <c r="BE82" s="34">
        <f t="shared" si="13"/>
        <v>4896</v>
      </c>
      <c r="BF82" s="34">
        <f t="shared" si="13"/>
        <v>1418</v>
      </c>
      <c r="BG82" s="34">
        <f t="shared" si="13"/>
        <v>2459</v>
      </c>
      <c r="BH82" s="34">
        <f t="shared" si="13"/>
        <v>141</v>
      </c>
      <c r="BI82" s="34">
        <f t="shared" si="13"/>
        <v>10201</v>
      </c>
      <c r="BJ82" s="34">
        <f t="shared" si="13"/>
        <v>7524</v>
      </c>
      <c r="BK82" s="34">
        <f t="shared" si="13"/>
        <v>3958</v>
      </c>
      <c r="BL82" s="34">
        <f t="shared" si="13"/>
        <v>1584</v>
      </c>
      <c r="BM82" s="34">
        <f t="shared" si="13"/>
        <v>1039</v>
      </c>
      <c r="BN82" s="225"/>
      <c r="BO82" s="94" t="s">
        <v>91</v>
      </c>
      <c r="BP82" s="34">
        <f t="shared" ref="BP82:CB82" si="14">BP8+BP11+BP14+BP17+BP20+BP23+BP26+BP29+BP32+BP35+BP38+BP41+BP49+BP52+BP55+BP58+BP61+BP64+BP67+BP70+BP73+BP76+BP79</f>
        <v>239565</v>
      </c>
      <c r="BQ82" s="34">
        <f t="shared" si="14"/>
        <v>73986</v>
      </c>
      <c r="BR82" s="34">
        <f t="shared" si="14"/>
        <v>118234</v>
      </c>
      <c r="BS82" s="34">
        <f t="shared" si="14"/>
        <v>104857</v>
      </c>
      <c r="BT82" s="34">
        <f t="shared" si="14"/>
        <v>3996</v>
      </c>
      <c r="BU82" s="34">
        <f t="shared" si="14"/>
        <v>82110</v>
      </c>
      <c r="BV82" s="34">
        <f t="shared" si="14"/>
        <v>303799</v>
      </c>
      <c r="BW82" s="34">
        <f t="shared" si="14"/>
        <v>66299</v>
      </c>
      <c r="BX82" s="34">
        <f t="shared" si="14"/>
        <v>3624</v>
      </c>
      <c r="BY82" s="34">
        <f t="shared" si="14"/>
        <v>10935</v>
      </c>
      <c r="BZ82" s="34">
        <f t="shared" si="14"/>
        <v>11429</v>
      </c>
      <c r="CA82" s="34">
        <f t="shared" si="14"/>
        <v>4649</v>
      </c>
      <c r="CB82" s="34">
        <f t="shared" si="14"/>
        <v>27647</v>
      </c>
      <c r="CD82" s="80" t="str">
        <f t="shared" si="6"/>
        <v xml:space="preserve">MADAGASCAR </v>
      </c>
      <c r="CE82" s="80" t="str">
        <f t="shared" si="7"/>
        <v>MADAGASCAR URBAIN</v>
      </c>
      <c r="CF82" s="78">
        <f t="shared" si="8"/>
        <v>260818</v>
      </c>
      <c r="CG82" s="91"/>
    </row>
    <row r="83" spans="1:85">
      <c r="A83" s="225"/>
      <c r="B83" s="94" t="s">
        <v>73</v>
      </c>
      <c r="C83" s="34">
        <f t="shared" ref="C83:N83" si="15">C9+C12+C15+C18+C21+C24+C27+C30+C33+C36+C39+C42+C50+C53+C56+C59+C62+C65+C68+C71+C74+C77+C80</f>
        <v>1424656</v>
      </c>
      <c r="D83" s="34">
        <f t="shared" si="15"/>
        <v>709822</v>
      </c>
      <c r="E83" s="34">
        <f t="shared" si="15"/>
        <v>989601</v>
      </c>
      <c r="F83" s="34">
        <f t="shared" si="15"/>
        <v>498750</v>
      </c>
      <c r="G83" s="34">
        <f t="shared" si="15"/>
        <v>790163</v>
      </c>
      <c r="H83" s="34">
        <f t="shared" si="15"/>
        <v>400836</v>
      </c>
      <c r="I83" s="34">
        <f t="shared" si="15"/>
        <v>534786</v>
      </c>
      <c r="J83" s="34">
        <f t="shared" si="15"/>
        <v>272488</v>
      </c>
      <c r="K83" s="34">
        <f t="shared" si="15"/>
        <v>369598</v>
      </c>
      <c r="L83" s="34">
        <f t="shared" si="15"/>
        <v>190541</v>
      </c>
      <c r="M83" s="34">
        <f t="shared" si="15"/>
        <v>4108804</v>
      </c>
      <c r="N83" s="34">
        <f t="shared" si="15"/>
        <v>2072437</v>
      </c>
      <c r="O83" s="225"/>
      <c r="P83" s="94" t="s">
        <v>73</v>
      </c>
      <c r="Q83" s="34">
        <f t="shared" ref="Q83:AB83" si="16">Q9+Q12+Q15+Q18+Q21+Q24+Q27+Q30+Q33+Q36+Q39+Q42+Q50+Q53+Q56+Q59+Q62+Q65+Q68+Q71+Q74+Q77+Q80</f>
        <v>411396</v>
      </c>
      <c r="R83" s="34">
        <f t="shared" si="16"/>
        <v>196601</v>
      </c>
      <c r="S83" s="34">
        <f t="shared" si="16"/>
        <v>251575</v>
      </c>
      <c r="T83" s="34">
        <f t="shared" si="16"/>
        <v>120197</v>
      </c>
      <c r="U83" s="34">
        <f t="shared" si="16"/>
        <v>200380</v>
      </c>
      <c r="V83" s="34">
        <f t="shared" si="16"/>
        <v>96134</v>
      </c>
      <c r="W83" s="34">
        <f t="shared" si="16"/>
        <v>117500</v>
      </c>
      <c r="X83" s="34">
        <f t="shared" si="16"/>
        <v>56823</v>
      </c>
      <c r="Y83" s="34">
        <f t="shared" si="16"/>
        <v>70992</v>
      </c>
      <c r="Z83" s="34">
        <f t="shared" si="16"/>
        <v>35102</v>
      </c>
      <c r="AA83" s="34">
        <f t="shared" si="16"/>
        <v>1051843</v>
      </c>
      <c r="AB83" s="34">
        <f t="shared" si="16"/>
        <v>504857</v>
      </c>
      <c r="AC83" s="225"/>
      <c r="AD83" s="94" t="s">
        <v>73</v>
      </c>
      <c r="AE83" s="34">
        <f t="shared" ref="AE83:AO83" si="17">AE9+AE12+AE15+AE18+AE21+AE24+AE27+AE30+AE33+AE36+AE39+AE42+AE50+AE53+AE56+AE59+AE62+AE65+AE68+AE71+AE74+AE77+AE80</f>
        <v>33181</v>
      </c>
      <c r="AF83" s="34">
        <f t="shared" si="17"/>
        <v>30992</v>
      </c>
      <c r="AG83" s="34">
        <f t="shared" si="17"/>
        <v>29582</v>
      </c>
      <c r="AH83" s="34">
        <f t="shared" si="17"/>
        <v>25964</v>
      </c>
      <c r="AI83" s="34">
        <f t="shared" si="17"/>
        <v>22773</v>
      </c>
      <c r="AJ83" s="34">
        <f t="shared" si="17"/>
        <v>142492</v>
      </c>
      <c r="AK83" s="34">
        <f t="shared" si="17"/>
        <v>86145</v>
      </c>
      <c r="AL83" s="34">
        <f t="shared" si="17"/>
        <v>33704</v>
      </c>
      <c r="AM83" s="34">
        <f t="shared" si="17"/>
        <v>3938</v>
      </c>
      <c r="AN83" s="34">
        <f t="shared" si="17"/>
        <v>6137</v>
      </c>
      <c r="AO83" s="34">
        <f t="shared" si="17"/>
        <v>27176</v>
      </c>
      <c r="AP83" s="34">
        <f>AP9+AP12+AP15+AP18+AP21+AP24+AP27+AP30+AP33+AP36+AP39+AP42+AP50+AP53+AP56+AP59+AP62+AP65+AP68+AP71+AP74+AP77+AP80</f>
        <v>7488</v>
      </c>
      <c r="AQ83" s="225"/>
      <c r="AR83" s="94" t="s">
        <v>73</v>
      </c>
      <c r="AS83" s="34">
        <f t="shared" ref="AS83:BA83" si="18">AS9+AS12+AS15+AS18+AS21+AS24+AS27+AS30+AS33+AS36+AS39+AS42+AS50+AS53+AS56+AS59+AS62+AS65+AS68+AS71+AS74+AS77+AS80</f>
        <v>13692</v>
      </c>
      <c r="AT83" s="34">
        <f t="shared" si="18"/>
        <v>725240</v>
      </c>
      <c r="AU83" s="34">
        <f t="shared" si="18"/>
        <v>169442</v>
      </c>
      <c r="AV83" s="34">
        <f t="shared" si="18"/>
        <v>64552</v>
      </c>
      <c r="AW83" s="34">
        <f t="shared" si="18"/>
        <v>14361</v>
      </c>
      <c r="AX83" s="34">
        <f t="shared" si="18"/>
        <v>38499</v>
      </c>
      <c r="AY83" s="34">
        <f t="shared" si="18"/>
        <v>104725</v>
      </c>
      <c r="AZ83" s="34">
        <f t="shared" si="18"/>
        <v>66892</v>
      </c>
      <c r="BA83" s="34">
        <f t="shared" si="18"/>
        <v>62761</v>
      </c>
      <c r="BB83" s="225"/>
      <c r="BC83" s="94" t="s">
        <v>73</v>
      </c>
      <c r="BD83" s="34">
        <f t="shared" ref="BD83:BM83" si="19">BD9+BD12+BD15+BD18+BD21+BD24+BD27+BD30+BD33+BD36+BD39+BD42+BD50+BD53+BD56+BD59+BD62+BD65+BD68+BD71+BD74+BD77+BD80</f>
        <v>5735</v>
      </c>
      <c r="BE83" s="34">
        <f t="shared" si="19"/>
        <v>35228</v>
      </c>
      <c r="BF83" s="34">
        <f t="shared" si="19"/>
        <v>24170</v>
      </c>
      <c r="BG83" s="34">
        <f t="shared" si="19"/>
        <v>37146</v>
      </c>
      <c r="BH83" s="34">
        <f t="shared" si="19"/>
        <v>1527</v>
      </c>
      <c r="BI83" s="34">
        <f t="shared" si="19"/>
        <v>103806</v>
      </c>
      <c r="BJ83" s="34">
        <f t="shared" si="19"/>
        <v>49809</v>
      </c>
      <c r="BK83" s="34">
        <f t="shared" si="19"/>
        <v>22460</v>
      </c>
      <c r="BL83" s="34">
        <f t="shared" si="19"/>
        <v>3562</v>
      </c>
      <c r="BM83" s="34">
        <f t="shared" si="19"/>
        <v>1912</v>
      </c>
      <c r="BN83" s="225"/>
      <c r="BO83" s="94" t="s">
        <v>73</v>
      </c>
      <c r="BP83" s="34">
        <f t="shared" ref="BP83:CB83" si="20">BP9+BP12+BP15+BP18+BP21+BP24+BP27+BP30+BP33+BP36+BP39+BP42+BP50+BP53+BP56+BP59+BP62+BP65+BP68+BP71+BP74+BP77+BP80</f>
        <v>2013662</v>
      </c>
      <c r="BQ83" s="34">
        <f t="shared" si="20"/>
        <v>622569</v>
      </c>
      <c r="BR83" s="34">
        <f t="shared" si="20"/>
        <v>905155</v>
      </c>
      <c r="BS83" s="34">
        <f t="shared" si="20"/>
        <v>782626</v>
      </c>
      <c r="BT83" s="34">
        <f t="shared" si="20"/>
        <v>49118</v>
      </c>
      <c r="BU83" s="34">
        <f t="shared" si="20"/>
        <v>623507</v>
      </c>
      <c r="BV83" s="34">
        <f t="shared" si="20"/>
        <v>2498252</v>
      </c>
      <c r="BW83" s="34">
        <f t="shared" si="20"/>
        <v>551094</v>
      </c>
      <c r="BX83" s="34">
        <f t="shared" si="20"/>
        <v>47688</v>
      </c>
      <c r="BY83" s="34">
        <f t="shared" si="20"/>
        <v>146151</v>
      </c>
      <c r="BZ83" s="34">
        <f t="shared" si="20"/>
        <v>131597</v>
      </c>
      <c r="CA83" s="34">
        <f t="shared" si="20"/>
        <v>19116</v>
      </c>
      <c r="CB83" s="34">
        <f t="shared" si="20"/>
        <v>188214</v>
      </c>
      <c r="CD83" s="80" t="str">
        <f t="shared" si="6"/>
        <v xml:space="preserve">MADAGASCAR </v>
      </c>
      <c r="CE83" s="80" t="str">
        <f t="shared" si="7"/>
        <v>MADAGASCAR TOTAL</v>
      </c>
      <c r="CF83" s="78">
        <f t="shared" si="8"/>
        <v>2302511</v>
      </c>
      <c r="CG83" s="91"/>
    </row>
    <row r="84" spans="1:85">
      <c r="A84" s="230" t="s">
        <v>2231</v>
      </c>
      <c r="B84" s="230"/>
      <c r="C84" s="230"/>
      <c r="D84" s="230"/>
      <c r="E84" s="230"/>
      <c r="F84" s="230"/>
      <c r="G84" s="230"/>
      <c r="H84" s="230"/>
      <c r="I84" s="230"/>
      <c r="J84" s="230"/>
      <c r="K84" s="230"/>
      <c r="L84" s="230"/>
      <c r="M84" s="230"/>
      <c r="N84" s="230"/>
      <c r="O84" s="230" t="s">
        <v>2239</v>
      </c>
      <c r="P84" s="230"/>
      <c r="Q84" s="230"/>
      <c r="R84" s="230"/>
      <c r="S84" s="230"/>
      <c r="T84" s="230"/>
      <c r="U84" s="230"/>
      <c r="V84" s="230"/>
      <c r="W84" s="230"/>
      <c r="X84" s="230"/>
      <c r="Y84" s="230"/>
      <c r="Z84" s="230"/>
      <c r="AA84" s="230"/>
      <c r="AB84" s="230"/>
      <c r="AC84" s="234" t="s">
        <v>2232</v>
      </c>
      <c r="AD84" s="235"/>
      <c r="AE84" s="235"/>
      <c r="AF84" s="235"/>
      <c r="AG84" s="235"/>
      <c r="AH84" s="235"/>
      <c r="AI84" s="235"/>
      <c r="AJ84" s="235"/>
      <c r="AK84" s="235"/>
      <c r="AL84" s="235"/>
      <c r="AM84" s="235"/>
      <c r="AN84" s="235"/>
      <c r="AO84" s="235"/>
      <c r="AP84" s="236"/>
      <c r="AQ84" s="240" t="s">
        <v>260</v>
      </c>
      <c r="AR84" s="240"/>
      <c r="AS84" s="240"/>
      <c r="AT84" s="240"/>
      <c r="AU84" s="240"/>
      <c r="AV84" s="240"/>
      <c r="AW84" s="240"/>
      <c r="AX84" s="240"/>
      <c r="AY84" s="240"/>
      <c r="AZ84" s="240"/>
      <c r="BA84" s="240"/>
      <c r="BB84" s="206" t="s">
        <v>261</v>
      </c>
      <c r="BC84" s="206"/>
      <c r="BD84" s="206"/>
      <c r="BE84" s="206"/>
      <c r="BF84" s="206"/>
      <c r="BG84" s="206"/>
      <c r="BH84" s="206"/>
      <c r="BI84" s="206"/>
      <c r="BJ84" s="206"/>
      <c r="BK84" s="206"/>
      <c r="BL84" s="206"/>
      <c r="BM84" s="206"/>
      <c r="BN84" s="230" t="s">
        <v>262</v>
      </c>
      <c r="BO84" s="230"/>
      <c r="BP84" s="230"/>
      <c r="BQ84" s="230"/>
      <c r="BR84" s="230"/>
      <c r="BS84" s="230"/>
      <c r="BT84" s="230"/>
      <c r="BU84" s="230"/>
      <c r="BV84" s="230"/>
      <c r="BW84" s="230"/>
      <c r="BX84" s="230"/>
      <c r="BY84" s="230"/>
      <c r="BZ84" s="230"/>
      <c r="CA84" s="230"/>
      <c r="CB84" s="230"/>
      <c r="CD84" s="80" t="str">
        <f t="shared" si="6"/>
        <v>REPARTITION DES EFFECTIFS DES ELEVES DES ECOLES PRIMAIRES PUBLIQUES PAR CISCO, PAR MILIEU DE RESIDENCE ET PAR GENRE</v>
      </c>
      <c r="CE84" s="80" t="str">
        <f t="shared" si="7"/>
        <v>REPARTITION DES EFFECTIFS DES ELEVES DES ECOLES PRIMAIRES PUBLIQUES PAR CISCO, PAR MILIEU DE RESIDENCE ET PAR GENRE</v>
      </c>
      <c r="CF84" s="78">
        <f t="shared" si="8"/>
        <v>0</v>
      </c>
      <c r="CG84" s="91"/>
    </row>
    <row r="85" spans="1:85">
      <c r="A85" s="230" t="str">
        <f>"ANNEE SCOLAIRE "&amp;annee_scolaire</f>
        <v>ANNEE SCOLAIRE 2022-2023</v>
      </c>
      <c r="B85" s="230"/>
      <c r="C85" s="230"/>
      <c r="D85" s="230"/>
      <c r="E85" s="230"/>
      <c r="F85" s="230"/>
      <c r="G85" s="230"/>
      <c r="H85" s="230"/>
      <c r="I85" s="230"/>
      <c r="J85" s="230"/>
      <c r="K85" s="230"/>
      <c r="L85" s="230"/>
      <c r="M85" s="230"/>
      <c r="N85" s="230"/>
      <c r="O85" s="230" t="str">
        <f>"ANNEE SCOLAIRE "&amp;annee_scolaire</f>
        <v>ANNEE SCOLAIRE 2022-2023</v>
      </c>
      <c r="P85" s="230"/>
      <c r="Q85" s="230"/>
      <c r="R85" s="230"/>
      <c r="S85" s="230"/>
      <c r="T85" s="230"/>
      <c r="U85" s="230"/>
      <c r="V85" s="230"/>
      <c r="W85" s="230"/>
      <c r="X85" s="230"/>
      <c r="Y85" s="230"/>
      <c r="Z85" s="230"/>
      <c r="AA85" s="230"/>
      <c r="AB85" s="230"/>
      <c r="AC85" s="234" t="str">
        <f>"ANNEE SCOLAIRE "&amp;annee_scolaire</f>
        <v>ANNEE SCOLAIRE 2022-2023</v>
      </c>
      <c r="AD85" s="235"/>
      <c r="AE85" s="235"/>
      <c r="AF85" s="235"/>
      <c r="AG85" s="235"/>
      <c r="AH85" s="235"/>
      <c r="AI85" s="235"/>
      <c r="AJ85" s="235"/>
      <c r="AK85" s="235"/>
      <c r="AL85" s="235"/>
      <c r="AM85" s="235"/>
      <c r="AN85" s="235"/>
      <c r="AO85" s="235"/>
      <c r="AP85" s="236"/>
      <c r="AQ85" s="240" t="str">
        <f>"ANNEE SCOLAIRE "&amp;annee_scolaire</f>
        <v>ANNEE SCOLAIRE 2022-2023</v>
      </c>
      <c r="AR85" s="240"/>
      <c r="AS85" s="240"/>
      <c r="AT85" s="240"/>
      <c r="AU85" s="240"/>
      <c r="AV85" s="240"/>
      <c r="AW85" s="240"/>
      <c r="AX85" s="240"/>
      <c r="AY85" s="240"/>
      <c r="AZ85" s="240"/>
      <c r="BA85" s="240"/>
      <c r="BB85" s="206" t="str">
        <f>"ANNEE SCOLAIRE "&amp;annee_scolaire</f>
        <v>ANNEE SCOLAIRE 2022-2023</v>
      </c>
      <c r="BC85" s="206"/>
      <c r="BD85" s="206"/>
      <c r="BE85" s="206"/>
      <c r="BF85" s="206"/>
      <c r="BG85" s="206"/>
      <c r="BH85" s="206"/>
      <c r="BI85" s="206"/>
      <c r="BJ85" s="206"/>
      <c r="BK85" s="206"/>
      <c r="BL85" s="206"/>
      <c r="BM85" s="206"/>
      <c r="BN85" s="230" t="str">
        <f>"ANNEE SCOLAIRE "&amp;annee_scolaire</f>
        <v>ANNEE SCOLAIRE 2022-2023</v>
      </c>
      <c r="BO85" s="230"/>
      <c r="BP85" s="230"/>
      <c r="BQ85" s="230"/>
      <c r="BR85" s="230"/>
      <c r="BS85" s="230"/>
      <c r="BT85" s="230"/>
      <c r="BU85" s="230"/>
      <c r="BV85" s="230"/>
      <c r="BW85" s="230"/>
      <c r="BX85" s="230"/>
      <c r="BY85" s="230"/>
      <c r="BZ85" s="230"/>
      <c r="CA85" s="230"/>
      <c r="CB85" s="230"/>
      <c r="CD85" s="80" t="str">
        <f t="shared" si="6"/>
        <v>ANNEE SCOLAIRE 2022-2023</v>
      </c>
      <c r="CE85" s="80" t="str">
        <f t="shared" si="7"/>
        <v>ANNEE SCOLAIRE 2022-2023</v>
      </c>
      <c r="CF85" s="78">
        <f t="shared" si="8"/>
        <v>0</v>
      </c>
      <c r="CG85" s="91"/>
    </row>
    <row r="86" spans="1:85" ht="14.45" customHeight="1">
      <c r="A86" s="229" t="s">
        <v>2</v>
      </c>
      <c r="B86" s="238" t="s">
        <v>270</v>
      </c>
      <c r="C86" s="230" t="s">
        <v>2067</v>
      </c>
      <c r="D86" s="230"/>
      <c r="E86" s="230" t="s">
        <v>2068</v>
      </c>
      <c r="F86" s="230"/>
      <c r="G86" s="230" t="s">
        <v>2069</v>
      </c>
      <c r="H86" s="230"/>
      <c r="I86" s="230" t="s">
        <v>2070</v>
      </c>
      <c r="J86" s="230"/>
      <c r="K86" s="230" t="s">
        <v>2071</v>
      </c>
      <c r="L86" s="230"/>
      <c r="M86" s="229" t="s">
        <v>2072</v>
      </c>
      <c r="N86" s="229"/>
      <c r="O86" s="229" t="s">
        <v>2</v>
      </c>
      <c r="P86" s="238" t="s">
        <v>270</v>
      </c>
      <c r="Q86" s="230" t="s">
        <v>2067</v>
      </c>
      <c r="R86" s="230"/>
      <c r="S86" s="230" t="s">
        <v>2068</v>
      </c>
      <c r="T86" s="230"/>
      <c r="U86" s="230" t="s">
        <v>2069</v>
      </c>
      <c r="V86" s="230"/>
      <c r="W86" s="230" t="s">
        <v>2070</v>
      </c>
      <c r="X86" s="230"/>
      <c r="Y86" s="230" t="s">
        <v>2071</v>
      </c>
      <c r="Z86" s="230"/>
      <c r="AA86" s="229" t="s">
        <v>2072</v>
      </c>
      <c r="AB86" s="229"/>
      <c r="AC86" s="229" t="s">
        <v>2</v>
      </c>
      <c r="AD86" s="238" t="s">
        <v>84</v>
      </c>
      <c r="AE86" s="239" t="s">
        <v>254</v>
      </c>
      <c r="AF86" s="239"/>
      <c r="AG86" s="239"/>
      <c r="AH86" s="239"/>
      <c r="AI86" s="239"/>
      <c r="AJ86" s="239"/>
      <c r="AK86" s="240" t="s">
        <v>134</v>
      </c>
      <c r="AL86" s="240"/>
      <c r="AM86" s="240"/>
      <c r="AN86" s="240"/>
      <c r="AO86" s="239" t="s">
        <v>255</v>
      </c>
      <c r="AP86" s="239" t="s">
        <v>2276</v>
      </c>
      <c r="AQ86" s="229" t="s">
        <v>2</v>
      </c>
      <c r="AR86" s="238" t="s">
        <v>270</v>
      </c>
      <c r="AS86" s="240" t="s">
        <v>256</v>
      </c>
      <c r="AT86" s="240"/>
      <c r="AU86" s="240"/>
      <c r="AV86" s="240"/>
      <c r="AW86" s="240"/>
      <c r="AX86" s="240"/>
      <c r="AY86" s="240"/>
      <c r="AZ86" s="240"/>
      <c r="BA86" s="240"/>
      <c r="BB86" s="238" t="s">
        <v>2</v>
      </c>
      <c r="BC86" s="238" t="s">
        <v>270</v>
      </c>
      <c r="BD86" s="206" t="s">
        <v>135</v>
      </c>
      <c r="BE86" s="206"/>
      <c r="BF86" s="206"/>
      <c r="BG86" s="206"/>
      <c r="BH86" s="206"/>
      <c r="BI86" s="206"/>
      <c r="BJ86" s="206"/>
      <c r="BK86" s="206"/>
      <c r="BL86" s="202" t="s">
        <v>136</v>
      </c>
      <c r="BM86" s="202"/>
      <c r="BN86" s="229" t="s">
        <v>2</v>
      </c>
      <c r="BO86" s="238" t="s">
        <v>270</v>
      </c>
      <c r="BP86" s="240" t="s">
        <v>257</v>
      </c>
      <c r="BQ86" s="240"/>
      <c r="BR86" s="240"/>
      <c r="BS86" s="240"/>
      <c r="BT86" s="240"/>
      <c r="BU86" s="240"/>
      <c r="BV86" s="240"/>
      <c r="BW86" s="240"/>
      <c r="BX86" s="240"/>
      <c r="BY86" s="240"/>
      <c r="BZ86" s="240"/>
      <c r="CA86" s="240"/>
      <c r="CB86" s="240"/>
      <c r="CD86" s="80" t="str">
        <f t="shared" si="6"/>
        <v>CISCO</v>
      </c>
      <c r="CE86" s="80" t="str">
        <f t="shared" si="7"/>
        <v>CISCOMILIEU DE
RESIDENCE</v>
      </c>
      <c r="CF86" s="78" t="e">
        <f t="shared" si="8"/>
        <v>#VALUE!</v>
      </c>
      <c r="CG86" s="91"/>
    </row>
    <row r="87" spans="1:85" ht="14.45" customHeight="1">
      <c r="A87" s="229"/>
      <c r="B87" s="238"/>
      <c r="C87" s="229" t="s">
        <v>139</v>
      </c>
      <c r="D87" s="229" t="s">
        <v>48</v>
      </c>
      <c r="E87" s="229" t="s">
        <v>139</v>
      </c>
      <c r="F87" s="229" t="s">
        <v>48</v>
      </c>
      <c r="G87" s="229" t="s">
        <v>139</v>
      </c>
      <c r="H87" s="229" t="s">
        <v>48</v>
      </c>
      <c r="I87" s="229" t="s">
        <v>139</v>
      </c>
      <c r="J87" s="229" t="s">
        <v>48</v>
      </c>
      <c r="K87" s="229" t="s">
        <v>139</v>
      </c>
      <c r="L87" s="229" t="s">
        <v>48</v>
      </c>
      <c r="M87" s="229" t="s">
        <v>139</v>
      </c>
      <c r="N87" s="229" t="s">
        <v>48</v>
      </c>
      <c r="O87" s="229"/>
      <c r="P87" s="238"/>
      <c r="Q87" s="229" t="s">
        <v>139</v>
      </c>
      <c r="R87" s="229" t="s">
        <v>48</v>
      </c>
      <c r="S87" s="229" t="s">
        <v>139</v>
      </c>
      <c r="T87" s="229" t="s">
        <v>48</v>
      </c>
      <c r="U87" s="229" t="s">
        <v>139</v>
      </c>
      <c r="V87" s="229" t="s">
        <v>48</v>
      </c>
      <c r="W87" s="229" t="s">
        <v>139</v>
      </c>
      <c r="X87" s="229" t="s">
        <v>48</v>
      </c>
      <c r="Y87" s="229" t="s">
        <v>139</v>
      </c>
      <c r="Z87" s="229" t="s">
        <v>48</v>
      </c>
      <c r="AA87" s="229" t="s">
        <v>139</v>
      </c>
      <c r="AB87" s="229" t="s">
        <v>48</v>
      </c>
      <c r="AC87" s="229"/>
      <c r="AD87" s="238"/>
      <c r="AE87" s="229" t="s">
        <v>2067</v>
      </c>
      <c r="AF87" s="229" t="s">
        <v>2068</v>
      </c>
      <c r="AG87" s="229" t="s">
        <v>2069</v>
      </c>
      <c r="AH87" s="229" t="s">
        <v>2070</v>
      </c>
      <c r="AI87" s="229" t="s">
        <v>2071</v>
      </c>
      <c r="AJ87" s="229" t="s">
        <v>47</v>
      </c>
      <c r="AK87" s="229" t="s">
        <v>258</v>
      </c>
      <c r="AL87" s="229" t="s">
        <v>237</v>
      </c>
      <c r="AM87" s="229" t="s">
        <v>141</v>
      </c>
      <c r="AN87" s="229" t="s">
        <v>142</v>
      </c>
      <c r="AO87" s="239"/>
      <c r="AP87" s="239"/>
      <c r="AQ87" s="229"/>
      <c r="AR87" s="238"/>
      <c r="AS87" s="229" t="s">
        <v>335</v>
      </c>
      <c r="AT87" s="229" t="s">
        <v>278</v>
      </c>
      <c r="AU87" s="229" t="s">
        <v>336</v>
      </c>
      <c r="AV87" s="229" t="s">
        <v>337</v>
      </c>
      <c r="AW87" s="229" t="s">
        <v>338</v>
      </c>
      <c r="AX87" s="229" t="s">
        <v>144</v>
      </c>
      <c r="AY87" s="229" t="s">
        <v>145</v>
      </c>
      <c r="AZ87" s="229" t="s">
        <v>57</v>
      </c>
      <c r="BA87" s="229" t="s">
        <v>58</v>
      </c>
      <c r="BB87" s="238"/>
      <c r="BC87" s="238"/>
      <c r="BD87" s="229" t="s">
        <v>273</v>
      </c>
      <c r="BE87" s="229" t="s">
        <v>276</v>
      </c>
      <c r="BF87" s="229" t="s">
        <v>274</v>
      </c>
      <c r="BG87" s="229" t="s">
        <v>275</v>
      </c>
      <c r="BH87" s="229" t="s">
        <v>277</v>
      </c>
      <c r="BI87" s="229" t="s">
        <v>55</v>
      </c>
      <c r="BJ87" s="229" t="s">
        <v>143</v>
      </c>
      <c r="BK87" s="229" t="s">
        <v>238</v>
      </c>
      <c r="BL87" s="202"/>
      <c r="BM87" s="202"/>
      <c r="BN87" s="229"/>
      <c r="BO87" s="238"/>
      <c r="BP87" s="227" t="s">
        <v>271</v>
      </c>
      <c r="BQ87" s="227" t="s">
        <v>2082</v>
      </c>
      <c r="BR87" s="227" t="s">
        <v>282</v>
      </c>
      <c r="BS87" s="227" t="s">
        <v>279</v>
      </c>
      <c r="BT87" s="227" t="s">
        <v>280</v>
      </c>
      <c r="BU87" s="227" t="s">
        <v>2083</v>
      </c>
      <c r="BV87" s="227" t="s">
        <v>2084</v>
      </c>
      <c r="BW87" s="227" t="s">
        <v>281</v>
      </c>
      <c r="BX87" s="227" t="s">
        <v>272</v>
      </c>
      <c r="BY87" s="227" t="s">
        <v>259</v>
      </c>
      <c r="BZ87" s="227" t="s">
        <v>56</v>
      </c>
      <c r="CA87" s="227" t="s">
        <v>283</v>
      </c>
      <c r="CB87" s="227" t="s">
        <v>0</v>
      </c>
      <c r="CD87" s="80" t="str">
        <f t="shared" si="6"/>
        <v>CISCO</v>
      </c>
      <c r="CE87" s="80" t="str">
        <f t="shared" si="7"/>
        <v>CISCO</v>
      </c>
      <c r="CF87" s="78" t="e">
        <f t="shared" si="8"/>
        <v>#VALUE!</v>
      </c>
      <c r="CG87" s="91"/>
    </row>
    <row r="88" spans="1:85">
      <c r="A88" s="229"/>
      <c r="B88" s="238"/>
      <c r="C88" s="229"/>
      <c r="D88" s="229"/>
      <c r="E88" s="229"/>
      <c r="F88" s="229"/>
      <c r="G88" s="229"/>
      <c r="H88" s="229"/>
      <c r="I88" s="229"/>
      <c r="J88" s="229"/>
      <c r="K88" s="229"/>
      <c r="L88" s="229"/>
      <c r="M88" s="229"/>
      <c r="N88" s="229"/>
      <c r="O88" s="229"/>
      <c r="P88" s="238"/>
      <c r="Q88" s="229"/>
      <c r="R88" s="229"/>
      <c r="S88" s="229"/>
      <c r="T88" s="229"/>
      <c r="U88" s="229"/>
      <c r="V88" s="229"/>
      <c r="W88" s="229"/>
      <c r="X88" s="229"/>
      <c r="Y88" s="229"/>
      <c r="Z88" s="229"/>
      <c r="AA88" s="229"/>
      <c r="AB88" s="229"/>
      <c r="AC88" s="229"/>
      <c r="AD88" s="238"/>
      <c r="AE88" s="229"/>
      <c r="AF88" s="229"/>
      <c r="AG88" s="229"/>
      <c r="AH88" s="229"/>
      <c r="AI88" s="229"/>
      <c r="AJ88" s="229"/>
      <c r="AK88" s="229"/>
      <c r="AL88" s="229"/>
      <c r="AM88" s="229"/>
      <c r="AN88" s="229"/>
      <c r="AO88" s="239"/>
      <c r="AP88" s="239"/>
      <c r="AQ88" s="229"/>
      <c r="AR88" s="238"/>
      <c r="AS88" s="229"/>
      <c r="AT88" s="229"/>
      <c r="AU88" s="229"/>
      <c r="AV88" s="229"/>
      <c r="AW88" s="229"/>
      <c r="AX88" s="229"/>
      <c r="AY88" s="229"/>
      <c r="AZ88" s="229"/>
      <c r="BA88" s="229"/>
      <c r="BB88" s="238"/>
      <c r="BC88" s="238"/>
      <c r="BD88" s="229"/>
      <c r="BE88" s="229"/>
      <c r="BF88" s="229"/>
      <c r="BG88" s="229"/>
      <c r="BH88" s="229"/>
      <c r="BI88" s="229"/>
      <c r="BJ88" s="229"/>
      <c r="BK88" s="229"/>
      <c r="BL88" s="147" t="s">
        <v>55</v>
      </c>
      <c r="BM88" s="147" t="s">
        <v>143</v>
      </c>
      <c r="BN88" s="229"/>
      <c r="BO88" s="238"/>
      <c r="BP88" s="228"/>
      <c r="BQ88" s="228"/>
      <c r="BR88" s="228"/>
      <c r="BS88" s="228"/>
      <c r="BT88" s="228"/>
      <c r="BU88" s="228"/>
      <c r="BV88" s="228"/>
      <c r="BW88" s="228"/>
      <c r="BX88" s="228"/>
      <c r="BY88" s="228"/>
      <c r="BZ88" s="228"/>
      <c r="CA88" s="228"/>
      <c r="CB88" s="228"/>
      <c r="CD88" s="80" t="str">
        <f t="shared" si="6"/>
        <v>CISCO</v>
      </c>
      <c r="CE88" s="80" t="str">
        <f t="shared" si="7"/>
        <v>CISCO</v>
      </c>
      <c r="CF88" s="78">
        <f t="shared" si="8"/>
        <v>0</v>
      </c>
      <c r="CG88" s="91"/>
    </row>
    <row r="89" spans="1:85" s="100" customFormat="1">
      <c r="A89" s="33" t="s">
        <v>95</v>
      </c>
      <c r="B89" s="33"/>
      <c r="C89" s="119"/>
      <c r="D89" s="119"/>
      <c r="E89" s="119"/>
      <c r="F89" s="119"/>
      <c r="G89" s="119"/>
      <c r="H89" s="119"/>
      <c r="I89" s="119"/>
      <c r="J89" s="119"/>
      <c r="K89" s="119"/>
      <c r="L89" s="119"/>
      <c r="M89" s="119"/>
      <c r="N89" s="119"/>
      <c r="O89" s="33" t="s">
        <v>95</v>
      </c>
      <c r="P89" s="33"/>
      <c r="Q89" s="119"/>
      <c r="R89" s="119"/>
      <c r="S89" s="119"/>
      <c r="T89" s="119"/>
      <c r="U89" s="119"/>
      <c r="V89" s="119"/>
      <c r="W89" s="119"/>
      <c r="X89" s="119"/>
      <c r="Y89" s="119"/>
      <c r="Z89" s="119"/>
      <c r="AA89" s="119"/>
      <c r="AB89" s="119"/>
      <c r="AC89" s="33" t="s">
        <v>95</v>
      </c>
      <c r="AD89" s="33"/>
      <c r="AE89" s="119"/>
      <c r="AF89" s="119"/>
      <c r="AG89" s="119"/>
      <c r="AH89" s="119"/>
      <c r="AI89" s="119"/>
      <c r="AJ89" s="119"/>
      <c r="AK89" s="119"/>
      <c r="AL89" s="119"/>
      <c r="AM89" s="119"/>
      <c r="AN89" s="119"/>
      <c r="AO89" s="119"/>
      <c r="AP89" s="119"/>
      <c r="AQ89" s="33" t="s">
        <v>95</v>
      </c>
      <c r="AR89" s="33"/>
      <c r="AS89" s="43"/>
      <c r="AT89" s="43"/>
      <c r="AU89" s="43"/>
      <c r="AV89" s="43"/>
      <c r="AW89" s="43"/>
      <c r="AX89" s="43"/>
      <c r="AY89" s="43"/>
      <c r="AZ89" s="43"/>
      <c r="BA89" s="43"/>
      <c r="BB89" s="33" t="s">
        <v>95</v>
      </c>
      <c r="BC89" s="33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 t="s">
        <v>95</v>
      </c>
      <c r="BO89" s="33"/>
      <c r="BP89" s="119"/>
      <c r="BQ89" s="119"/>
      <c r="BR89" s="119"/>
      <c r="BS89" s="119"/>
      <c r="BT89" s="119"/>
      <c r="BU89" s="119"/>
      <c r="BV89" s="119"/>
      <c r="BW89" s="119"/>
      <c r="BX89" s="119"/>
      <c r="BY89" s="119"/>
      <c r="BZ89" s="119"/>
      <c r="CA89" s="119"/>
      <c r="CB89" s="119"/>
      <c r="CD89" s="80" t="s">
        <v>95</v>
      </c>
      <c r="CE89" s="80" t="s">
        <v>95</v>
      </c>
      <c r="CF89" s="78">
        <v>0</v>
      </c>
      <c r="CG89" s="91"/>
    </row>
    <row r="90" spans="1:85" ht="14.45" customHeight="1">
      <c r="A90" s="226" t="s">
        <v>149</v>
      </c>
      <c r="B90" s="148" t="s">
        <v>90</v>
      </c>
      <c r="C90" s="71">
        <v>12228</v>
      </c>
      <c r="D90" s="71">
        <v>5800</v>
      </c>
      <c r="E90" s="71">
        <v>9831</v>
      </c>
      <c r="F90" s="71">
        <v>4786</v>
      </c>
      <c r="G90" s="71">
        <v>8737</v>
      </c>
      <c r="H90" s="71">
        <v>4421</v>
      </c>
      <c r="I90" s="71">
        <v>6717</v>
      </c>
      <c r="J90" s="71">
        <v>3445</v>
      </c>
      <c r="K90" s="71">
        <v>4811</v>
      </c>
      <c r="L90" s="71">
        <v>2661</v>
      </c>
      <c r="M90" s="146">
        <v>42324</v>
      </c>
      <c r="N90" s="146">
        <v>21113</v>
      </c>
      <c r="O90" s="226" t="s">
        <v>149</v>
      </c>
      <c r="P90" s="148" t="s">
        <v>90</v>
      </c>
      <c r="Q90" s="71">
        <v>3250</v>
      </c>
      <c r="R90" s="71">
        <v>1413</v>
      </c>
      <c r="S90" s="71">
        <v>2338</v>
      </c>
      <c r="T90" s="71">
        <v>1031</v>
      </c>
      <c r="U90" s="71">
        <v>2288</v>
      </c>
      <c r="V90" s="71">
        <v>1070</v>
      </c>
      <c r="W90" s="71">
        <v>1651</v>
      </c>
      <c r="X90" s="71">
        <v>788</v>
      </c>
      <c r="Y90" s="71">
        <v>913</v>
      </c>
      <c r="Z90" s="71">
        <v>501</v>
      </c>
      <c r="AA90" s="146">
        <v>10440</v>
      </c>
      <c r="AB90" s="146">
        <v>4803</v>
      </c>
      <c r="AC90" s="226" t="s">
        <v>149</v>
      </c>
      <c r="AD90" s="148" t="s">
        <v>90</v>
      </c>
      <c r="AE90" s="31">
        <v>336</v>
      </c>
      <c r="AF90" s="31">
        <v>322</v>
      </c>
      <c r="AG90" s="31">
        <v>326</v>
      </c>
      <c r="AH90" s="31">
        <v>306</v>
      </c>
      <c r="AI90" s="31">
        <v>285</v>
      </c>
      <c r="AJ90" s="146">
        <v>1575</v>
      </c>
      <c r="AK90" s="125">
        <v>1106</v>
      </c>
      <c r="AL90" s="71">
        <v>675</v>
      </c>
      <c r="AM90" s="71">
        <v>7</v>
      </c>
      <c r="AN90" s="71">
        <v>36</v>
      </c>
      <c r="AO90" s="71">
        <v>292</v>
      </c>
      <c r="AP90" s="71">
        <v>152</v>
      </c>
      <c r="AQ90" s="226" t="s">
        <v>149</v>
      </c>
      <c r="AR90" s="148" t="s">
        <v>90</v>
      </c>
      <c r="AS90" s="71">
        <v>222</v>
      </c>
      <c r="AT90" s="71">
        <v>7019</v>
      </c>
      <c r="AU90" s="71">
        <v>3236</v>
      </c>
      <c r="AV90" s="71">
        <v>1965</v>
      </c>
      <c r="AW90" s="71">
        <v>291</v>
      </c>
      <c r="AX90" s="71">
        <v>643</v>
      </c>
      <c r="AY90" s="71">
        <v>1522</v>
      </c>
      <c r="AZ90" s="71">
        <v>1188</v>
      </c>
      <c r="BA90" s="71">
        <v>1161</v>
      </c>
      <c r="BB90" s="226" t="s">
        <v>149</v>
      </c>
      <c r="BC90" s="148" t="s">
        <v>90</v>
      </c>
      <c r="BD90" s="71">
        <v>75</v>
      </c>
      <c r="BE90" s="71">
        <v>345</v>
      </c>
      <c r="BF90" s="71">
        <v>375</v>
      </c>
      <c r="BG90" s="71">
        <v>422</v>
      </c>
      <c r="BH90" s="71">
        <v>12</v>
      </c>
      <c r="BI90" s="16">
        <v>1229</v>
      </c>
      <c r="BJ90" s="71">
        <v>758</v>
      </c>
      <c r="BK90" s="71">
        <v>538</v>
      </c>
      <c r="BL90" s="152">
        <v>26</v>
      </c>
      <c r="BM90" s="32">
        <v>10</v>
      </c>
      <c r="BN90" s="226" t="s">
        <v>149</v>
      </c>
      <c r="BO90" s="148" t="s">
        <v>90</v>
      </c>
      <c r="BP90" s="71">
        <v>31345</v>
      </c>
      <c r="BQ90" s="71">
        <v>13663</v>
      </c>
      <c r="BR90" s="71">
        <v>12093</v>
      </c>
      <c r="BS90" s="71">
        <v>14742</v>
      </c>
      <c r="BT90" s="71">
        <v>587</v>
      </c>
      <c r="BU90" s="71">
        <v>7983</v>
      </c>
      <c r="BV90" s="71">
        <v>37789</v>
      </c>
      <c r="BW90" s="71">
        <v>7491</v>
      </c>
      <c r="BX90" s="71">
        <v>527</v>
      </c>
      <c r="BY90" s="71">
        <v>1510</v>
      </c>
      <c r="BZ90" s="71">
        <v>2490</v>
      </c>
      <c r="CA90" s="71">
        <v>333</v>
      </c>
      <c r="CB90" s="71">
        <v>1744</v>
      </c>
      <c r="CD90" s="80" t="s">
        <v>149</v>
      </c>
      <c r="CE90" s="80" t="s">
        <v>2342</v>
      </c>
      <c r="CF90" s="78">
        <v>33283</v>
      </c>
      <c r="CG90" s="91"/>
    </row>
    <row r="91" spans="1:85">
      <c r="A91" s="226"/>
      <c r="B91" s="148" t="s">
        <v>91</v>
      </c>
      <c r="C91" s="71">
        <v>986</v>
      </c>
      <c r="D91" s="71">
        <v>439</v>
      </c>
      <c r="E91" s="71">
        <v>963</v>
      </c>
      <c r="F91" s="71">
        <v>463</v>
      </c>
      <c r="G91" s="71">
        <v>928</v>
      </c>
      <c r="H91" s="71">
        <v>446</v>
      </c>
      <c r="I91" s="71">
        <v>879</v>
      </c>
      <c r="J91" s="71">
        <v>428</v>
      </c>
      <c r="K91" s="71">
        <v>622</v>
      </c>
      <c r="L91" s="71">
        <v>331</v>
      </c>
      <c r="M91" s="146">
        <v>4378</v>
      </c>
      <c r="N91" s="146">
        <v>2107</v>
      </c>
      <c r="O91" s="226"/>
      <c r="P91" s="148" t="s">
        <v>91</v>
      </c>
      <c r="Q91" s="71">
        <v>271</v>
      </c>
      <c r="R91" s="71">
        <v>99</v>
      </c>
      <c r="S91" s="71">
        <v>215</v>
      </c>
      <c r="T91" s="71">
        <v>88</v>
      </c>
      <c r="U91" s="71">
        <v>272</v>
      </c>
      <c r="V91" s="71">
        <v>108</v>
      </c>
      <c r="W91" s="71">
        <v>198</v>
      </c>
      <c r="X91" s="71">
        <v>88</v>
      </c>
      <c r="Y91" s="71">
        <v>92</v>
      </c>
      <c r="Z91" s="71">
        <v>44</v>
      </c>
      <c r="AA91" s="146">
        <v>1048</v>
      </c>
      <c r="AB91" s="146">
        <v>427</v>
      </c>
      <c r="AC91" s="226"/>
      <c r="AD91" s="148" t="s">
        <v>91</v>
      </c>
      <c r="AE91" s="31">
        <v>19</v>
      </c>
      <c r="AF91" s="31">
        <v>18</v>
      </c>
      <c r="AG91" s="31">
        <v>19</v>
      </c>
      <c r="AH91" s="31">
        <v>18</v>
      </c>
      <c r="AI91" s="31">
        <v>17</v>
      </c>
      <c r="AJ91" s="146">
        <v>91</v>
      </c>
      <c r="AK91" s="125">
        <v>78</v>
      </c>
      <c r="AL91" s="71">
        <v>65</v>
      </c>
      <c r="AM91" s="71">
        <v>45</v>
      </c>
      <c r="AN91" s="71">
        <v>1</v>
      </c>
      <c r="AO91" s="71">
        <v>9</v>
      </c>
      <c r="AP91" s="71">
        <v>9</v>
      </c>
      <c r="AQ91" s="226"/>
      <c r="AR91" s="148" t="s">
        <v>91</v>
      </c>
      <c r="AS91" s="71">
        <v>78</v>
      </c>
      <c r="AT91" s="71">
        <v>1182</v>
      </c>
      <c r="AU91" s="71">
        <v>69</v>
      </c>
      <c r="AV91" s="71">
        <v>92</v>
      </c>
      <c r="AW91" s="71">
        <v>15</v>
      </c>
      <c r="AX91" s="71">
        <v>36</v>
      </c>
      <c r="AY91" s="71">
        <v>87</v>
      </c>
      <c r="AZ91" s="71">
        <v>93</v>
      </c>
      <c r="BA91" s="71">
        <v>75</v>
      </c>
      <c r="BB91" s="226"/>
      <c r="BC91" s="148" t="s">
        <v>91</v>
      </c>
      <c r="BD91" s="71">
        <v>23</v>
      </c>
      <c r="BE91" s="71">
        <v>45</v>
      </c>
      <c r="BF91" s="71">
        <v>19</v>
      </c>
      <c r="BG91" s="71">
        <v>5</v>
      </c>
      <c r="BH91" s="71">
        <v>0</v>
      </c>
      <c r="BI91" s="16">
        <v>92</v>
      </c>
      <c r="BJ91" s="71">
        <v>81</v>
      </c>
      <c r="BK91" s="71">
        <v>80</v>
      </c>
      <c r="BL91" s="152">
        <v>36</v>
      </c>
      <c r="BM91" s="32">
        <v>25</v>
      </c>
      <c r="BN91" s="226"/>
      <c r="BO91" s="148" t="s">
        <v>91</v>
      </c>
      <c r="BP91" s="71">
        <v>5834</v>
      </c>
      <c r="BQ91" s="71">
        <v>2265</v>
      </c>
      <c r="BR91" s="71">
        <v>2695</v>
      </c>
      <c r="BS91" s="71">
        <v>2906</v>
      </c>
      <c r="BT91" s="71">
        <v>10</v>
      </c>
      <c r="BU91" s="71">
        <v>1915</v>
      </c>
      <c r="BV91" s="71">
        <v>6551</v>
      </c>
      <c r="BW91" s="71">
        <v>1567</v>
      </c>
      <c r="BX91" s="71">
        <v>17</v>
      </c>
      <c r="BY91" s="71">
        <v>116</v>
      </c>
      <c r="BZ91" s="71">
        <v>228</v>
      </c>
      <c r="CA91" s="71">
        <v>0</v>
      </c>
      <c r="CB91" s="71">
        <v>573</v>
      </c>
      <c r="CD91" s="80" t="s">
        <v>149</v>
      </c>
      <c r="CE91" s="80" t="s">
        <v>2343</v>
      </c>
      <c r="CF91" s="78">
        <v>3092</v>
      </c>
      <c r="CG91" s="91"/>
    </row>
    <row r="92" spans="1:85">
      <c r="A92" s="226"/>
      <c r="B92" s="25" t="s">
        <v>73</v>
      </c>
      <c r="C92" s="26">
        <v>13214</v>
      </c>
      <c r="D92" s="26">
        <v>6239</v>
      </c>
      <c r="E92" s="26">
        <v>10794</v>
      </c>
      <c r="F92" s="26">
        <v>5249</v>
      </c>
      <c r="G92" s="26">
        <v>9665</v>
      </c>
      <c r="H92" s="26">
        <v>4867</v>
      </c>
      <c r="I92" s="26">
        <v>7596</v>
      </c>
      <c r="J92" s="26">
        <v>3873</v>
      </c>
      <c r="K92" s="26">
        <v>5433</v>
      </c>
      <c r="L92" s="26">
        <v>2992</v>
      </c>
      <c r="M92" s="41">
        <v>46702</v>
      </c>
      <c r="N92" s="41">
        <v>23220</v>
      </c>
      <c r="O92" s="226"/>
      <c r="P92" s="42" t="s">
        <v>73</v>
      </c>
      <c r="Q92" s="26">
        <v>3521</v>
      </c>
      <c r="R92" s="26">
        <v>1512</v>
      </c>
      <c r="S92" s="26">
        <v>2553</v>
      </c>
      <c r="T92" s="26">
        <v>1119</v>
      </c>
      <c r="U92" s="26">
        <v>2560</v>
      </c>
      <c r="V92" s="26">
        <v>1178</v>
      </c>
      <c r="W92" s="26">
        <v>1849</v>
      </c>
      <c r="X92" s="26">
        <v>876</v>
      </c>
      <c r="Y92" s="26">
        <v>1005</v>
      </c>
      <c r="Z92" s="26">
        <v>545</v>
      </c>
      <c r="AA92" s="41">
        <v>11488</v>
      </c>
      <c r="AB92" s="41">
        <v>5230</v>
      </c>
      <c r="AC92" s="226"/>
      <c r="AD92" s="42" t="s">
        <v>73</v>
      </c>
      <c r="AE92" s="41">
        <v>355</v>
      </c>
      <c r="AF92" s="41">
        <v>340</v>
      </c>
      <c r="AG92" s="41">
        <v>345</v>
      </c>
      <c r="AH92" s="41">
        <v>324</v>
      </c>
      <c r="AI92" s="41">
        <v>302</v>
      </c>
      <c r="AJ92" s="41">
        <v>1666</v>
      </c>
      <c r="AK92" s="26">
        <v>1184</v>
      </c>
      <c r="AL92" s="26">
        <v>740</v>
      </c>
      <c r="AM92" s="26">
        <v>52</v>
      </c>
      <c r="AN92" s="26">
        <v>37</v>
      </c>
      <c r="AO92" s="26">
        <v>301</v>
      </c>
      <c r="AP92" s="26">
        <v>161</v>
      </c>
      <c r="AQ92" s="226"/>
      <c r="AR92" s="42" t="s">
        <v>73</v>
      </c>
      <c r="AS92" s="26">
        <v>300</v>
      </c>
      <c r="AT92" s="26">
        <v>8201</v>
      </c>
      <c r="AU92" s="26">
        <v>3305</v>
      </c>
      <c r="AV92" s="26">
        <v>2057</v>
      </c>
      <c r="AW92" s="26">
        <v>306</v>
      </c>
      <c r="AX92" s="26">
        <v>679</v>
      </c>
      <c r="AY92" s="26">
        <v>1609</v>
      </c>
      <c r="AZ92" s="26">
        <v>1281</v>
      </c>
      <c r="BA92" s="26">
        <v>1236</v>
      </c>
      <c r="BB92" s="226"/>
      <c r="BC92" s="42" t="s">
        <v>73</v>
      </c>
      <c r="BD92" s="26">
        <v>98</v>
      </c>
      <c r="BE92" s="26">
        <v>390</v>
      </c>
      <c r="BF92" s="26">
        <v>394</v>
      </c>
      <c r="BG92" s="26">
        <v>427</v>
      </c>
      <c r="BH92" s="26">
        <v>12</v>
      </c>
      <c r="BI92" s="26">
        <v>1321</v>
      </c>
      <c r="BJ92" s="26">
        <v>839</v>
      </c>
      <c r="BK92" s="26">
        <v>618</v>
      </c>
      <c r="BL92" s="41">
        <v>62</v>
      </c>
      <c r="BM92" s="41">
        <v>35</v>
      </c>
      <c r="BN92" s="226"/>
      <c r="BO92" s="42" t="s">
        <v>73</v>
      </c>
      <c r="BP92" s="41">
        <v>37179</v>
      </c>
      <c r="BQ92" s="41">
        <v>15928</v>
      </c>
      <c r="BR92" s="41">
        <v>14788</v>
      </c>
      <c r="BS92" s="41">
        <v>17648</v>
      </c>
      <c r="BT92" s="41">
        <v>597</v>
      </c>
      <c r="BU92" s="41">
        <v>9898</v>
      </c>
      <c r="BV92" s="41">
        <v>44340</v>
      </c>
      <c r="BW92" s="41">
        <v>9058</v>
      </c>
      <c r="BX92" s="41">
        <v>544</v>
      </c>
      <c r="BY92" s="41">
        <v>1626</v>
      </c>
      <c r="BZ92" s="41">
        <v>2718</v>
      </c>
      <c r="CA92" s="41">
        <v>333</v>
      </c>
      <c r="CB92" s="41">
        <v>2317</v>
      </c>
      <c r="CD92" s="80" t="s">
        <v>149</v>
      </c>
      <c r="CE92" s="80" t="s">
        <v>2344</v>
      </c>
      <c r="CF92" s="78">
        <v>36375</v>
      </c>
      <c r="CG92" s="91"/>
    </row>
    <row r="93" spans="1:85" ht="14.45" customHeight="1">
      <c r="A93" s="226" t="s">
        <v>150</v>
      </c>
      <c r="B93" s="148" t="s">
        <v>90</v>
      </c>
      <c r="C93" s="71">
        <v>10415</v>
      </c>
      <c r="D93" s="71">
        <v>5007</v>
      </c>
      <c r="E93" s="71">
        <v>8072</v>
      </c>
      <c r="F93" s="71">
        <v>3910</v>
      </c>
      <c r="G93" s="71">
        <v>7204</v>
      </c>
      <c r="H93" s="71">
        <v>3592</v>
      </c>
      <c r="I93" s="71">
        <v>5269</v>
      </c>
      <c r="J93" s="71">
        <v>2691</v>
      </c>
      <c r="K93" s="71">
        <v>4083</v>
      </c>
      <c r="L93" s="71">
        <v>2113</v>
      </c>
      <c r="M93" s="146">
        <v>35043</v>
      </c>
      <c r="N93" s="146">
        <v>17313</v>
      </c>
      <c r="O93" s="226" t="s">
        <v>150</v>
      </c>
      <c r="P93" s="148" t="s">
        <v>90</v>
      </c>
      <c r="Q93" s="71">
        <v>2432</v>
      </c>
      <c r="R93" s="71">
        <v>1026</v>
      </c>
      <c r="S93" s="71">
        <v>1728</v>
      </c>
      <c r="T93" s="71">
        <v>732</v>
      </c>
      <c r="U93" s="71">
        <v>1716</v>
      </c>
      <c r="V93" s="71">
        <v>753</v>
      </c>
      <c r="W93" s="71">
        <v>1104</v>
      </c>
      <c r="X93" s="71">
        <v>533</v>
      </c>
      <c r="Y93" s="71">
        <v>619</v>
      </c>
      <c r="Z93" s="71">
        <v>305</v>
      </c>
      <c r="AA93" s="146">
        <v>7599</v>
      </c>
      <c r="AB93" s="146">
        <v>3349</v>
      </c>
      <c r="AC93" s="226" t="s">
        <v>150</v>
      </c>
      <c r="AD93" s="148" t="s">
        <v>90</v>
      </c>
      <c r="AE93" s="31">
        <v>278</v>
      </c>
      <c r="AF93" s="31">
        <v>270</v>
      </c>
      <c r="AG93" s="31">
        <v>267</v>
      </c>
      <c r="AH93" s="31">
        <v>248</v>
      </c>
      <c r="AI93" s="31">
        <v>232</v>
      </c>
      <c r="AJ93" s="146">
        <v>1295</v>
      </c>
      <c r="AK93" s="125">
        <v>885</v>
      </c>
      <c r="AL93" s="71">
        <v>481</v>
      </c>
      <c r="AM93" s="71">
        <v>10</v>
      </c>
      <c r="AN93" s="71">
        <v>55</v>
      </c>
      <c r="AO93" s="71">
        <v>245</v>
      </c>
      <c r="AP93" s="71">
        <v>148</v>
      </c>
      <c r="AQ93" s="226" t="s">
        <v>150</v>
      </c>
      <c r="AR93" s="148" t="s">
        <v>90</v>
      </c>
      <c r="AS93" s="71">
        <v>152</v>
      </c>
      <c r="AT93" s="71">
        <v>7815</v>
      </c>
      <c r="AU93" s="71">
        <v>2522</v>
      </c>
      <c r="AV93" s="71">
        <v>1041</v>
      </c>
      <c r="AW93" s="71">
        <v>138</v>
      </c>
      <c r="AX93" s="71">
        <v>703</v>
      </c>
      <c r="AY93" s="71">
        <v>1110</v>
      </c>
      <c r="AZ93" s="71">
        <v>968</v>
      </c>
      <c r="BA93" s="71">
        <v>988</v>
      </c>
      <c r="BB93" s="226" t="s">
        <v>150</v>
      </c>
      <c r="BC93" s="148" t="s">
        <v>90</v>
      </c>
      <c r="BD93" s="71">
        <v>96</v>
      </c>
      <c r="BE93" s="71">
        <v>340</v>
      </c>
      <c r="BF93" s="71">
        <v>276</v>
      </c>
      <c r="BG93" s="71">
        <v>184</v>
      </c>
      <c r="BH93" s="71">
        <v>37</v>
      </c>
      <c r="BI93" s="16">
        <v>933</v>
      </c>
      <c r="BJ93" s="71">
        <v>590</v>
      </c>
      <c r="BK93" s="71">
        <v>488</v>
      </c>
      <c r="BL93" s="152">
        <v>23</v>
      </c>
      <c r="BM93" s="32">
        <v>13</v>
      </c>
      <c r="BN93" s="226" t="s">
        <v>150</v>
      </c>
      <c r="BO93" s="148" t="s">
        <v>90</v>
      </c>
      <c r="BP93" s="71">
        <v>30695</v>
      </c>
      <c r="BQ93" s="71">
        <v>1886</v>
      </c>
      <c r="BR93" s="71">
        <v>5964</v>
      </c>
      <c r="BS93" s="71">
        <v>12386</v>
      </c>
      <c r="BT93" s="71">
        <v>574</v>
      </c>
      <c r="BU93" s="71">
        <v>9127</v>
      </c>
      <c r="BV93" s="71">
        <v>33371</v>
      </c>
      <c r="BW93" s="71">
        <v>8477</v>
      </c>
      <c r="BX93" s="71">
        <v>509</v>
      </c>
      <c r="BY93" s="71">
        <v>1427</v>
      </c>
      <c r="BZ93" s="71">
        <v>2497</v>
      </c>
      <c r="CA93" s="71">
        <v>127</v>
      </c>
      <c r="CB93" s="71">
        <v>1803</v>
      </c>
      <c r="CD93" s="80" t="s">
        <v>150</v>
      </c>
      <c r="CE93" s="80" t="s">
        <v>2345</v>
      </c>
      <c r="CF93" s="78">
        <v>28202</v>
      </c>
      <c r="CG93" s="91"/>
    </row>
    <row r="94" spans="1:85">
      <c r="A94" s="226"/>
      <c r="B94" s="148" t="s">
        <v>91</v>
      </c>
      <c r="C94" s="71">
        <v>1249</v>
      </c>
      <c r="D94" s="71">
        <v>566</v>
      </c>
      <c r="E94" s="71">
        <v>875</v>
      </c>
      <c r="F94" s="71">
        <v>448</v>
      </c>
      <c r="G94" s="71">
        <v>844</v>
      </c>
      <c r="H94" s="71">
        <v>436</v>
      </c>
      <c r="I94" s="71">
        <v>543</v>
      </c>
      <c r="J94" s="71">
        <v>274</v>
      </c>
      <c r="K94" s="71">
        <v>479</v>
      </c>
      <c r="L94" s="71">
        <v>253</v>
      </c>
      <c r="M94" s="146">
        <v>3990</v>
      </c>
      <c r="N94" s="146">
        <v>1977</v>
      </c>
      <c r="O94" s="226"/>
      <c r="P94" s="148" t="s">
        <v>91</v>
      </c>
      <c r="Q94" s="71">
        <v>357</v>
      </c>
      <c r="R94" s="71">
        <v>152</v>
      </c>
      <c r="S94" s="71">
        <v>162</v>
      </c>
      <c r="T94" s="71">
        <v>76</v>
      </c>
      <c r="U94" s="71">
        <v>196</v>
      </c>
      <c r="V94" s="71">
        <v>90</v>
      </c>
      <c r="W94" s="71">
        <v>113</v>
      </c>
      <c r="X94" s="71">
        <v>52</v>
      </c>
      <c r="Y94" s="71">
        <v>85</v>
      </c>
      <c r="Z94" s="71">
        <v>47</v>
      </c>
      <c r="AA94" s="146">
        <v>913</v>
      </c>
      <c r="AB94" s="146">
        <v>417</v>
      </c>
      <c r="AC94" s="226"/>
      <c r="AD94" s="148" t="s">
        <v>91</v>
      </c>
      <c r="AE94" s="31">
        <v>32</v>
      </c>
      <c r="AF94" s="31">
        <v>32</v>
      </c>
      <c r="AG94" s="31">
        <v>32</v>
      </c>
      <c r="AH94" s="31">
        <v>28</v>
      </c>
      <c r="AI94" s="31">
        <v>27</v>
      </c>
      <c r="AJ94" s="146">
        <v>151</v>
      </c>
      <c r="AK94" s="125">
        <v>114</v>
      </c>
      <c r="AL94" s="71">
        <v>91</v>
      </c>
      <c r="AM94" s="71">
        <v>2</v>
      </c>
      <c r="AN94" s="71">
        <v>4</v>
      </c>
      <c r="AO94" s="71">
        <v>28</v>
      </c>
      <c r="AP94" s="71">
        <v>19</v>
      </c>
      <c r="AQ94" s="226"/>
      <c r="AR94" s="148" t="s">
        <v>91</v>
      </c>
      <c r="AS94" s="71">
        <v>0</v>
      </c>
      <c r="AT94" s="71">
        <v>889</v>
      </c>
      <c r="AU94" s="71">
        <v>224</v>
      </c>
      <c r="AV94" s="71">
        <v>119</v>
      </c>
      <c r="AW94" s="71">
        <v>16</v>
      </c>
      <c r="AX94" s="71">
        <v>76</v>
      </c>
      <c r="AY94" s="71">
        <v>129</v>
      </c>
      <c r="AZ94" s="71">
        <v>116</v>
      </c>
      <c r="BA94" s="71">
        <v>111</v>
      </c>
      <c r="BB94" s="226"/>
      <c r="BC94" s="148" t="s">
        <v>91</v>
      </c>
      <c r="BD94" s="71">
        <v>15</v>
      </c>
      <c r="BE94" s="71">
        <v>45</v>
      </c>
      <c r="BF94" s="71">
        <v>23</v>
      </c>
      <c r="BG94" s="71">
        <v>14</v>
      </c>
      <c r="BH94" s="71">
        <v>0</v>
      </c>
      <c r="BI94" s="16">
        <v>97</v>
      </c>
      <c r="BJ94" s="71">
        <v>76</v>
      </c>
      <c r="BK94" s="71">
        <v>65</v>
      </c>
      <c r="BL94" s="152">
        <v>3</v>
      </c>
      <c r="BM94" s="32">
        <v>1</v>
      </c>
      <c r="BN94" s="226"/>
      <c r="BO94" s="148" t="s">
        <v>91</v>
      </c>
      <c r="BP94" s="71">
        <v>3817</v>
      </c>
      <c r="BQ94" s="71">
        <v>163</v>
      </c>
      <c r="BR94" s="71">
        <v>786</v>
      </c>
      <c r="BS94" s="71">
        <v>1275</v>
      </c>
      <c r="BT94" s="71">
        <v>19</v>
      </c>
      <c r="BU94" s="71">
        <v>1185</v>
      </c>
      <c r="BV94" s="71">
        <v>4109</v>
      </c>
      <c r="BW94" s="71">
        <v>1083</v>
      </c>
      <c r="BX94" s="71">
        <v>65</v>
      </c>
      <c r="BY94" s="71">
        <v>161</v>
      </c>
      <c r="BZ94" s="71">
        <v>328</v>
      </c>
      <c r="CA94" s="71">
        <v>13</v>
      </c>
      <c r="CB94" s="71">
        <v>891</v>
      </c>
      <c r="CD94" s="80" t="s">
        <v>150</v>
      </c>
      <c r="CE94" s="80" t="s">
        <v>2346</v>
      </c>
      <c r="CF94" s="78">
        <v>3006</v>
      </c>
      <c r="CG94" s="91"/>
    </row>
    <row r="95" spans="1:85">
      <c r="A95" s="226"/>
      <c r="B95" s="25" t="s">
        <v>73</v>
      </c>
      <c r="C95" s="26">
        <v>11664</v>
      </c>
      <c r="D95" s="26">
        <v>5573</v>
      </c>
      <c r="E95" s="26">
        <v>8947</v>
      </c>
      <c r="F95" s="26">
        <v>4358</v>
      </c>
      <c r="G95" s="26">
        <v>8048</v>
      </c>
      <c r="H95" s="26">
        <v>4028</v>
      </c>
      <c r="I95" s="26">
        <v>5812</v>
      </c>
      <c r="J95" s="26">
        <v>2965</v>
      </c>
      <c r="K95" s="26">
        <v>4562</v>
      </c>
      <c r="L95" s="26">
        <v>2366</v>
      </c>
      <c r="M95" s="41">
        <v>39033</v>
      </c>
      <c r="N95" s="41">
        <v>19290</v>
      </c>
      <c r="O95" s="226"/>
      <c r="P95" s="42" t="s">
        <v>73</v>
      </c>
      <c r="Q95" s="26">
        <v>2789</v>
      </c>
      <c r="R95" s="26">
        <v>1178</v>
      </c>
      <c r="S95" s="26">
        <v>1890</v>
      </c>
      <c r="T95" s="26">
        <v>808</v>
      </c>
      <c r="U95" s="26">
        <v>1912</v>
      </c>
      <c r="V95" s="26">
        <v>843</v>
      </c>
      <c r="W95" s="26">
        <v>1217</v>
      </c>
      <c r="X95" s="26">
        <v>585</v>
      </c>
      <c r="Y95" s="26">
        <v>704</v>
      </c>
      <c r="Z95" s="26">
        <v>352</v>
      </c>
      <c r="AA95" s="41">
        <v>8512</v>
      </c>
      <c r="AB95" s="41">
        <v>3766</v>
      </c>
      <c r="AC95" s="226"/>
      <c r="AD95" s="42" t="s">
        <v>73</v>
      </c>
      <c r="AE95" s="41">
        <v>310</v>
      </c>
      <c r="AF95" s="41">
        <v>302</v>
      </c>
      <c r="AG95" s="41">
        <v>299</v>
      </c>
      <c r="AH95" s="41">
        <v>276</v>
      </c>
      <c r="AI95" s="41">
        <v>259</v>
      </c>
      <c r="AJ95" s="41">
        <v>1446</v>
      </c>
      <c r="AK95" s="26">
        <v>999</v>
      </c>
      <c r="AL95" s="26">
        <v>572</v>
      </c>
      <c r="AM95" s="26">
        <v>12</v>
      </c>
      <c r="AN95" s="26">
        <v>59</v>
      </c>
      <c r="AO95" s="26">
        <v>273</v>
      </c>
      <c r="AP95" s="26">
        <v>167</v>
      </c>
      <c r="AQ95" s="226"/>
      <c r="AR95" s="42" t="s">
        <v>73</v>
      </c>
      <c r="AS95" s="26">
        <v>152</v>
      </c>
      <c r="AT95" s="26">
        <v>8704</v>
      </c>
      <c r="AU95" s="26">
        <v>2746</v>
      </c>
      <c r="AV95" s="26">
        <v>1160</v>
      </c>
      <c r="AW95" s="26">
        <v>154</v>
      </c>
      <c r="AX95" s="26">
        <v>779</v>
      </c>
      <c r="AY95" s="26">
        <v>1239</v>
      </c>
      <c r="AZ95" s="26">
        <v>1084</v>
      </c>
      <c r="BA95" s="26">
        <v>1099</v>
      </c>
      <c r="BB95" s="226"/>
      <c r="BC95" s="42" t="s">
        <v>73</v>
      </c>
      <c r="BD95" s="26">
        <v>111</v>
      </c>
      <c r="BE95" s="26">
        <v>385</v>
      </c>
      <c r="BF95" s="26">
        <v>299</v>
      </c>
      <c r="BG95" s="26">
        <v>198</v>
      </c>
      <c r="BH95" s="26">
        <v>37</v>
      </c>
      <c r="BI95" s="26">
        <v>1030</v>
      </c>
      <c r="BJ95" s="26">
        <v>666</v>
      </c>
      <c r="BK95" s="26">
        <v>553</v>
      </c>
      <c r="BL95" s="41">
        <v>26</v>
      </c>
      <c r="BM95" s="41">
        <v>14</v>
      </c>
      <c r="BN95" s="226"/>
      <c r="BO95" s="42" t="s">
        <v>73</v>
      </c>
      <c r="BP95" s="41">
        <v>34512</v>
      </c>
      <c r="BQ95" s="41">
        <v>2049</v>
      </c>
      <c r="BR95" s="41">
        <v>6750</v>
      </c>
      <c r="BS95" s="41">
        <v>13661</v>
      </c>
      <c r="BT95" s="41">
        <v>593</v>
      </c>
      <c r="BU95" s="41">
        <v>10312</v>
      </c>
      <c r="BV95" s="41">
        <v>37480</v>
      </c>
      <c r="BW95" s="41">
        <v>9560</v>
      </c>
      <c r="BX95" s="41">
        <v>574</v>
      </c>
      <c r="BY95" s="41">
        <v>1588</v>
      </c>
      <c r="BZ95" s="41">
        <v>2825</v>
      </c>
      <c r="CA95" s="41">
        <v>140</v>
      </c>
      <c r="CB95" s="41">
        <v>2694</v>
      </c>
      <c r="CD95" s="80" t="s">
        <v>150</v>
      </c>
      <c r="CE95" s="80" t="s">
        <v>2347</v>
      </c>
      <c r="CF95" s="78">
        <v>31208</v>
      </c>
      <c r="CG95" s="91"/>
    </row>
    <row r="96" spans="1:85">
      <c r="A96" s="226" t="s">
        <v>151</v>
      </c>
      <c r="B96" s="148" t="s">
        <v>90</v>
      </c>
      <c r="C96" s="71">
        <v>4461</v>
      </c>
      <c r="D96" s="71">
        <v>2146</v>
      </c>
      <c r="E96" s="71">
        <v>3274</v>
      </c>
      <c r="F96" s="71">
        <v>1600</v>
      </c>
      <c r="G96" s="71">
        <v>2812</v>
      </c>
      <c r="H96" s="71">
        <v>1354</v>
      </c>
      <c r="I96" s="71">
        <v>1995</v>
      </c>
      <c r="J96" s="71">
        <v>975</v>
      </c>
      <c r="K96" s="71">
        <v>1272</v>
      </c>
      <c r="L96" s="71">
        <v>628</v>
      </c>
      <c r="M96" s="146">
        <v>13814</v>
      </c>
      <c r="N96" s="146">
        <v>6703</v>
      </c>
      <c r="O96" s="226" t="s">
        <v>151</v>
      </c>
      <c r="P96" s="148" t="s">
        <v>90</v>
      </c>
      <c r="Q96" s="71">
        <v>1805</v>
      </c>
      <c r="R96" s="71">
        <v>833</v>
      </c>
      <c r="S96" s="71">
        <v>1149</v>
      </c>
      <c r="T96" s="71">
        <v>534</v>
      </c>
      <c r="U96" s="71">
        <v>1001</v>
      </c>
      <c r="V96" s="71">
        <v>458</v>
      </c>
      <c r="W96" s="71">
        <v>644</v>
      </c>
      <c r="X96" s="71">
        <v>281</v>
      </c>
      <c r="Y96" s="71">
        <v>248</v>
      </c>
      <c r="Z96" s="71">
        <v>113</v>
      </c>
      <c r="AA96" s="146">
        <v>4847</v>
      </c>
      <c r="AB96" s="146">
        <v>2219</v>
      </c>
      <c r="AC96" s="226" t="s">
        <v>151</v>
      </c>
      <c r="AD96" s="148" t="s">
        <v>90</v>
      </c>
      <c r="AE96" s="31">
        <v>129</v>
      </c>
      <c r="AF96" s="31">
        <v>125</v>
      </c>
      <c r="AG96" s="31">
        <v>126</v>
      </c>
      <c r="AH96" s="31">
        <v>119</v>
      </c>
      <c r="AI96" s="31">
        <v>106</v>
      </c>
      <c r="AJ96" s="146">
        <v>605</v>
      </c>
      <c r="AK96" s="125">
        <v>305</v>
      </c>
      <c r="AL96" s="71">
        <v>28</v>
      </c>
      <c r="AM96" s="71">
        <v>0</v>
      </c>
      <c r="AN96" s="71">
        <v>77</v>
      </c>
      <c r="AO96" s="71">
        <v>117</v>
      </c>
      <c r="AP96" s="71">
        <v>23</v>
      </c>
      <c r="AQ96" s="226" t="s">
        <v>151</v>
      </c>
      <c r="AR96" s="148" t="s">
        <v>90</v>
      </c>
      <c r="AS96" s="71">
        <v>23</v>
      </c>
      <c r="AT96" s="71">
        <v>2428</v>
      </c>
      <c r="AU96" s="71">
        <v>832</v>
      </c>
      <c r="AV96" s="71">
        <v>321</v>
      </c>
      <c r="AW96" s="71">
        <v>80</v>
      </c>
      <c r="AX96" s="71">
        <v>176</v>
      </c>
      <c r="AY96" s="71">
        <v>455</v>
      </c>
      <c r="AZ96" s="71">
        <v>322</v>
      </c>
      <c r="BA96" s="71">
        <v>318</v>
      </c>
      <c r="BB96" s="226" t="s">
        <v>151</v>
      </c>
      <c r="BC96" s="148" t="s">
        <v>90</v>
      </c>
      <c r="BD96" s="71">
        <v>17</v>
      </c>
      <c r="BE96" s="71">
        <v>147</v>
      </c>
      <c r="BF96" s="71">
        <v>25</v>
      </c>
      <c r="BG96" s="71">
        <v>217</v>
      </c>
      <c r="BH96" s="71">
        <v>0</v>
      </c>
      <c r="BI96" s="16">
        <v>406</v>
      </c>
      <c r="BJ96" s="71">
        <v>160</v>
      </c>
      <c r="BK96" s="71">
        <v>47</v>
      </c>
      <c r="BL96" s="152">
        <v>7</v>
      </c>
      <c r="BM96" s="32">
        <v>3</v>
      </c>
      <c r="BN96" s="226" t="s">
        <v>151</v>
      </c>
      <c r="BO96" s="148" t="s">
        <v>90</v>
      </c>
      <c r="BP96" s="71">
        <v>14573</v>
      </c>
      <c r="BQ96" s="71">
        <v>573</v>
      </c>
      <c r="BR96" s="71">
        <v>4594</v>
      </c>
      <c r="BS96" s="71">
        <v>4663</v>
      </c>
      <c r="BT96" s="71">
        <v>142</v>
      </c>
      <c r="BU96" s="71">
        <v>3677</v>
      </c>
      <c r="BV96" s="71">
        <v>15969</v>
      </c>
      <c r="BW96" s="71">
        <v>3432</v>
      </c>
      <c r="BX96" s="71">
        <v>151</v>
      </c>
      <c r="BY96" s="71">
        <v>671</v>
      </c>
      <c r="BZ96" s="71">
        <v>1087</v>
      </c>
      <c r="CA96" s="71">
        <v>69</v>
      </c>
      <c r="CB96" s="71">
        <v>713</v>
      </c>
      <c r="CD96" s="80" t="s">
        <v>151</v>
      </c>
      <c r="CE96" s="80" t="s">
        <v>2348</v>
      </c>
      <c r="CF96" s="78">
        <v>9059</v>
      </c>
      <c r="CG96" s="91"/>
    </row>
    <row r="97" spans="1:85">
      <c r="A97" s="226"/>
      <c r="B97" s="148" t="s">
        <v>91</v>
      </c>
      <c r="C97" s="71">
        <v>1551</v>
      </c>
      <c r="D97" s="71">
        <v>736</v>
      </c>
      <c r="E97" s="71">
        <v>1273</v>
      </c>
      <c r="F97" s="71">
        <v>580</v>
      </c>
      <c r="G97" s="71">
        <v>1126</v>
      </c>
      <c r="H97" s="71">
        <v>564</v>
      </c>
      <c r="I97" s="71">
        <v>769</v>
      </c>
      <c r="J97" s="71">
        <v>376</v>
      </c>
      <c r="K97" s="71">
        <v>613</v>
      </c>
      <c r="L97" s="71">
        <v>345</v>
      </c>
      <c r="M97" s="146">
        <v>5332</v>
      </c>
      <c r="N97" s="146">
        <v>2601</v>
      </c>
      <c r="O97" s="226"/>
      <c r="P97" s="148" t="s">
        <v>91</v>
      </c>
      <c r="Q97" s="71">
        <v>510</v>
      </c>
      <c r="R97" s="71">
        <v>227</v>
      </c>
      <c r="S97" s="71">
        <v>358</v>
      </c>
      <c r="T97" s="71">
        <v>138</v>
      </c>
      <c r="U97" s="71">
        <v>367</v>
      </c>
      <c r="V97" s="71">
        <v>166</v>
      </c>
      <c r="W97" s="71">
        <v>222</v>
      </c>
      <c r="X97" s="71">
        <v>104</v>
      </c>
      <c r="Y97" s="71">
        <v>120</v>
      </c>
      <c r="Z97" s="71">
        <v>64</v>
      </c>
      <c r="AA97" s="146">
        <v>1577</v>
      </c>
      <c r="AB97" s="146">
        <v>699</v>
      </c>
      <c r="AC97" s="226"/>
      <c r="AD97" s="148" t="s">
        <v>91</v>
      </c>
      <c r="AE97" s="31">
        <v>52</v>
      </c>
      <c r="AF97" s="31">
        <v>43</v>
      </c>
      <c r="AG97" s="31">
        <v>45</v>
      </c>
      <c r="AH97" s="31">
        <v>38</v>
      </c>
      <c r="AI97" s="31">
        <v>29</v>
      </c>
      <c r="AJ97" s="146">
        <v>207</v>
      </c>
      <c r="AK97" s="125">
        <v>129</v>
      </c>
      <c r="AL97" s="71">
        <v>17</v>
      </c>
      <c r="AM97" s="71">
        <v>14</v>
      </c>
      <c r="AN97" s="71">
        <v>10</v>
      </c>
      <c r="AO97" s="71">
        <v>35</v>
      </c>
      <c r="AP97" s="71">
        <v>11</v>
      </c>
      <c r="AQ97" s="226"/>
      <c r="AR97" s="148" t="s">
        <v>91</v>
      </c>
      <c r="AS97" s="71">
        <v>0</v>
      </c>
      <c r="AT97" s="71">
        <v>1134</v>
      </c>
      <c r="AU97" s="71">
        <v>270</v>
      </c>
      <c r="AV97" s="71">
        <v>95</v>
      </c>
      <c r="AW97" s="71">
        <v>6</v>
      </c>
      <c r="AX97" s="71">
        <v>40</v>
      </c>
      <c r="AY97" s="71">
        <v>159</v>
      </c>
      <c r="AZ97" s="71">
        <v>79</v>
      </c>
      <c r="BA97" s="71">
        <v>100</v>
      </c>
      <c r="BB97" s="226"/>
      <c r="BC97" s="148" t="s">
        <v>91</v>
      </c>
      <c r="BD97" s="71">
        <v>13</v>
      </c>
      <c r="BE97" s="71">
        <v>67</v>
      </c>
      <c r="BF97" s="71">
        <v>9</v>
      </c>
      <c r="BG97" s="71">
        <v>63</v>
      </c>
      <c r="BH97" s="71">
        <v>0</v>
      </c>
      <c r="BI97" s="16">
        <v>152</v>
      </c>
      <c r="BJ97" s="71">
        <v>92</v>
      </c>
      <c r="BK97" s="71">
        <v>40</v>
      </c>
      <c r="BL97" s="152">
        <v>9</v>
      </c>
      <c r="BM97" s="32">
        <v>6</v>
      </c>
      <c r="BN97" s="226"/>
      <c r="BO97" s="148" t="s">
        <v>91</v>
      </c>
      <c r="BP97" s="71">
        <v>5073</v>
      </c>
      <c r="BQ97" s="71">
        <v>261</v>
      </c>
      <c r="BR97" s="71">
        <v>1705</v>
      </c>
      <c r="BS97" s="71">
        <v>1931</v>
      </c>
      <c r="BT97" s="71">
        <v>11</v>
      </c>
      <c r="BU97" s="71">
        <v>1491</v>
      </c>
      <c r="BV97" s="71">
        <v>4453</v>
      </c>
      <c r="BW97" s="71">
        <v>1172</v>
      </c>
      <c r="BX97" s="71">
        <v>39</v>
      </c>
      <c r="BY97" s="71">
        <v>224</v>
      </c>
      <c r="BZ97" s="71">
        <v>249</v>
      </c>
      <c r="CA97" s="71">
        <v>24</v>
      </c>
      <c r="CB97" s="71">
        <v>1142</v>
      </c>
      <c r="CD97" s="80" t="s">
        <v>151</v>
      </c>
      <c r="CE97" s="80" t="s">
        <v>2349</v>
      </c>
      <c r="CF97" s="78">
        <v>3488</v>
      </c>
      <c r="CG97" s="91"/>
    </row>
    <row r="98" spans="1:85">
      <c r="A98" s="226"/>
      <c r="B98" s="25" t="s">
        <v>73</v>
      </c>
      <c r="C98" s="26">
        <v>6012</v>
      </c>
      <c r="D98" s="26">
        <v>2882</v>
      </c>
      <c r="E98" s="26">
        <v>4547</v>
      </c>
      <c r="F98" s="26">
        <v>2180</v>
      </c>
      <c r="G98" s="26">
        <v>3938</v>
      </c>
      <c r="H98" s="26">
        <v>1918</v>
      </c>
      <c r="I98" s="26">
        <v>2764</v>
      </c>
      <c r="J98" s="26">
        <v>1351</v>
      </c>
      <c r="K98" s="26">
        <v>1885</v>
      </c>
      <c r="L98" s="26">
        <v>973</v>
      </c>
      <c r="M98" s="41">
        <v>19146</v>
      </c>
      <c r="N98" s="41">
        <v>9304</v>
      </c>
      <c r="O98" s="226"/>
      <c r="P98" s="42" t="s">
        <v>73</v>
      </c>
      <c r="Q98" s="26">
        <v>2315</v>
      </c>
      <c r="R98" s="26">
        <v>1060</v>
      </c>
      <c r="S98" s="26">
        <v>1507</v>
      </c>
      <c r="T98" s="26">
        <v>672</v>
      </c>
      <c r="U98" s="26">
        <v>1368</v>
      </c>
      <c r="V98" s="26">
        <v>624</v>
      </c>
      <c r="W98" s="26">
        <v>866</v>
      </c>
      <c r="X98" s="26">
        <v>385</v>
      </c>
      <c r="Y98" s="26">
        <v>368</v>
      </c>
      <c r="Z98" s="26">
        <v>177</v>
      </c>
      <c r="AA98" s="41">
        <v>6424</v>
      </c>
      <c r="AB98" s="41">
        <v>2918</v>
      </c>
      <c r="AC98" s="226"/>
      <c r="AD98" s="42" t="s">
        <v>73</v>
      </c>
      <c r="AE98" s="41">
        <v>181</v>
      </c>
      <c r="AF98" s="41">
        <v>168</v>
      </c>
      <c r="AG98" s="41">
        <v>171</v>
      </c>
      <c r="AH98" s="41">
        <v>157</v>
      </c>
      <c r="AI98" s="41">
        <v>135</v>
      </c>
      <c r="AJ98" s="41">
        <v>812</v>
      </c>
      <c r="AK98" s="26">
        <v>434</v>
      </c>
      <c r="AL98" s="26">
        <v>45</v>
      </c>
      <c r="AM98" s="26">
        <v>14</v>
      </c>
      <c r="AN98" s="26">
        <v>87</v>
      </c>
      <c r="AO98" s="26">
        <v>152</v>
      </c>
      <c r="AP98" s="26">
        <v>34</v>
      </c>
      <c r="AQ98" s="226"/>
      <c r="AR98" s="42" t="s">
        <v>73</v>
      </c>
      <c r="AS98" s="26">
        <v>23</v>
      </c>
      <c r="AT98" s="26">
        <v>3562</v>
      </c>
      <c r="AU98" s="26">
        <v>1102</v>
      </c>
      <c r="AV98" s="26">
        <v>416</v>
      </c>
      <c r="AW98" s="26">
        <v>86</v>
      </c>
      <c r="AX98" s="26">
        <v>216</v>
      </c>
      <c r="AY98" s="26">
        <v>614</v>
      </c>
      <c r="AZ98" s="26">
        <v>401</v>
      </c>
      <c r="BA98" s="26">
        <v>418</v>
      </c>
      <c r="BB98" s="226"/>
      <c r="BC98" s="42" t="s">
        <v>73</v>
      </c>
      <c r="BD98" s="26">
        <v>30</v>
      </c>
      <c r="BE98" s="26">
        <v>214</v>
      </c>
      <c r="BF98" s="26">
        <v>34</v>
      </c>
      <c r="BG98" s="26">
        <v>280</v>
      </c>
      <c r="BH98" s="26">
        <v>0</v>
      </c>
      <c r="BI98" s="26">
        <v>558</v>
      </c>
      <c r="BJ98" s="26">
        <v>252</v>
      </c>
      <c r="BK98" s="26">
        <v>87</v>
      </c>
      <c r="BL98" s="41">
        <v>16</v>
      </c>
      <c r="BM98" s="41">
        <v>9</v>
      </c>
      <c r="BN98" s="226"/>
      <c r="BO98" s="42" t="s">
        <v>73</v>
      </c>
      <c r="BP98" s="41">
        <v>19646</v>
      </c>
      <c r="BQ98" s="41">
        <v>834</v>
      </c>
      <c r="BR98" s="41">
        <v>6299</v>
      </c>
      <c r="BS98" s="41">
        <v>6594</v>
      </c>
      <c r="BT98" s="41">
        <v>153</v>
      </c>
      <c r="BU98" s="41">
        <v>5168</v>
      </c>
      <c r="BV98" s="41">
        <v>20422</v>
      </c>
      <c r="BW98" s="41">
        <v>4604</v>
      </c>
      <c r="BX98" s="41">
        <v>190</v>
      </c>
      <c r="BY98" s="41">
        <v>895</v>
      </c>
      <c r="BZ98" s="41">
        <v>1336</v>
      </c>
      <c r="CA98" s="41">
        <v>93</v>
      </c>
      <c r="CB98" s="41">
        <v>1855</v>
      </c>
      <c r="CD98" s="80" t="s">
        <v>151</v>
      </c>
      <c r="CE98" s="80" t="s">
        <v>2350</v>
      </c>
      <c r="CF98" s="78">
        <v>12547</v>
      </c>
      <c r="CG98" s="91"/>
    </row>
    <row r="99" spans="1:85" ht="14.45" customHeight="1">
      <c r="A99" s="226" t="s">
        <v>152</v>
      </c>
      <c r="B99" s="148" t="s">
        <v>90</v>
      </c>
      <c r="C99" s="71">
        <v>9662</v>
      </c>
      <c r="D99" s="71">
        <v>4607</v>
      </c>
      <c r="E99" s="71">
        <v>6592</v>
      </c>
      <c r="F99" s="71">
        <v>3307</v>
      </c>
      <c r="G99" s="71">
        <v>4751</v>
      </c>
      <c r="H99" s="71">
        <v>2411</v>
      </c>
      <c r="I99" s="71">
        <v>3081</v>
      </c>
      <c r="J99" s="71">
        <v>1626</v>
      </c>
      <c r="K99" s="71">
        <v>1930</v>
      </c>
      <c r="L99" s="71">
        <v>979</v>
      </c>
      <c r="M99" s="146">
        <v>26016</v>
      </c>
      <c r="N99" s="146">
        <v>12930</v>
      </c>
      <c r="O99" s="226" t="s">
        <v>152</v>
      </c>
      <c r="P99" s="148" t="s">
        <v>90</v>
      </c>
      <c r="Q99" s="71">
        <v>4200</v>
      </c>
      <c r="R99" s="71">
        <v>1912</v>
      </c>
      <c r="S99" s="71">
        <v>2226</v>
      </c>
      <c r="T99" s="71">
        <v>1096</v>
      </c>
      <c r="U99" s="71">
        <v>1496</v>
      </c>
      <c r="V99" s="71">
        <v>688</v>
      </c>
      <c r="W99" s="71">
        <v>819</v>
      </c>
      <c r="X99" s="71">
        <v>407</v>
      </c>
      <c r="Y99" s="71">
        <v>387</v>
      </c>
      <c r="Z99" s="71">
        <v>188</v>
      </c>
      <c r="AA99" s="146">
        <v>9128</v>
      </c>
      <c r="AB99" s="146">
        <v>4291</v>
      </c>
      <c r="AC99" s="226" t="s">
        <v>152</v>
      </c>
      <c r="AD99" s="148" t="s">
        <v>90</v>
      </c>
      <c r="AE99" s="31">
        <v>228</v>
      </c>
      <c r="AF99" s="31">
        <v>207</v>
      </c>
      <c r="AG99" s="31">
        <v>189</v>
      </c>
      <c r="AH99" s="31">
        <v>177</v>
      </c>
      <c r="AI99" s="31">
        <v>165</v>
      </c>
      <c r="AJ99" s="146">
        <v>966</v>
      </c>
      <c r="AK99" s="125">
        <v>776</v>
      </c>
      <c r="AL99" s="71">
        <v>70</v>
      </c>
      <c r="AM99" s="71">
        <v>0</v>
      </c>
      <c r="AN99" s="71">
        <v>102</v>
      </c>
      <c r="AO99" s="71">
        <v>185</v>
      </c>
      <c r="AP99" s="71">
        <v>58</v>
      </c>
      <c r="AQ99" s="226" t="s">
        <v>152</v>
      </c>
      <c r="AR99" s="148" t="s">
        <v>90</v>
      </c>
      <c r="AS99" s="71">
        <v>151</v>
      </c>
      <c r="AT99" s="71">
        <v>4579</v>
      </c>
      <c r="AU99" s="71">
        <v>1838</v>
      </c>
      <c r="AV99" s="71">
        <v>700</v>
      </c>
      <c r="AW99" s="71">
        <v>137</v>
      </c>
      <c r="AX99" s="71">
        <v>318</v>
      </c>
      <c r="AY99" s="71">
        <v>1014</v>
      </c>
      <c r="AZ99" s="71">
        <v>618</v>
      </c>
      <c r="BA99" s="71">
        <v>493</v>
      </c>
      <c r="BB99" s="226" t="s">
        <v>152</v>
      </c>
      <c r="BC99" s="148" t="s">
        <v>90</v>
      </c>
      <c r="BD99" s="71">
        <v>39</v>
      </c>
      <c r="BE99" s="71">
        <v>255</v>
      </c>
      <c r="BF99" s="71">
        <v>124</v>
      </c>
      <c r="BG99" s="71">
        <v>368</v>
      </c>
      <c r="BH99" s="71">
        <v>0</v>
      </c>
      <c r="BI99" s="16">
        <v>786</v>
      </c>
      <c r="BJ99" s="71">
        <v>341</v>
      </c>
      <c r="BK99" s="71">
        <v>114</v>
      </c>
      <c r="BL99" s="152">
        <v>4</v>
      </c>
      <c r="BM99" s="32">
        <v>4</v>
      </c>
      <c r="BN99" s="226" t="s">
        <v>152</v>
      </c>
      <c r="BO99" s="148" t="s">
        <v>90</v>
      </c>
      <c r="BP99" s="71">
        <v>20098</v>
      </c>
      <c r="BQ99" s="71">
        <v>965</v>
      </c>
      <c r="BR99" s="71">
        <v>7752</v>
      </c>
      <c r="BS99" s="71">
        <v>8340</v>
      </c>
      <c r="BT99" s="71">
        <v>452</v>
      </c>
      <c r="BU99" s="71">
        <v>13436</v>
      </c>
      <c r="BV99" s="71">
        <v>28706</v>
      </c>
      <c r="BW99" s="71">
        <v>12175</v>
      </c>
      <c r="BX99" s="71">
        <v>449</v>
      </c>
      <c r="BY99" s="71">
        <v>1191</v>
      </c>
      <c r="BZ99" s="71">
        <v>1970</v>
      </c>
      <c r="CA99" s="71">
        <v>46</v>
      </c>
      <c r="CB99" s="71">
        <v>1149</v>
      </c>
      <c r="CD99" s="80" t="s">
        <v>152</v>
      </c>
      <c r="CE99" s="80" t="s">
        <v>2351</v>
      </c>
      <c r="CF99" s="78">
        <v>18308</v>
      </c>
      <c r="CG99" s="91"/>
    </row>
    <row r="100" spans="1:85">
      <c r="A100" s="226"/>
      <c r="B100" s="148" t="s">
        <v>91</v>
      </c>
      <c r="C100" s="71">
        <v>0</v>
      </c>
      <c r="D100" s="71">
        <v>0</v>
      </c>
      <c r="E100" s="71">
        <v>0</v>
      </c>
      <c r="F100" s="71">
        <v>0</v>
      </c>
      <c r="G100" s="71">
        <v>0</v>
      </c>
      <c r="H100" s="71">
        <v>0</v>
      </c>
      <c r="I100" s="71">
        <v>0</v>
      </c>
      <c r="J100" s="71">
        <v>0</v>
      </c>
      <c r="K100" s="71">
        <v>0</v>
      </c>
      <c r="L100" s="71">
        <v>0</v>
      </c>
      <c r="M100" s="146">
        <v>0</v>
      </c>
      <c r="N100" s="146">
        <v>0</v>
      </c>
      <c r="O100" s="226"/>
      <c r="P100" s="148" t="s">
        <v>91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146">
        <v>0</v>
      </c>
      <c r="AB100" s="146">
        <v>0</v>
      </c>
      <c r="AC100" s="226"/>
      <c r="AD100" s="148" t="s">
        <v>91</v>
      </c>
      <c r="AE100" s="31">
        <v>0</v>
      </c>
      <c r="AF100" s="31">
        <v>0</v>
      </c>
      <c r="AG100" s="31">
        <v>0</v>
      </c>
      <c r="AH100" s="31">
        <v>0</v>
      </c>
      <c r="AI100" s="31">
        <v>0</v>
      </c>
      <c r="AJ100" s="146">
        <v>0</v>
      </c>
      <c r="AK100" s="125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226"/>
      <c r="AR100" s="148" t="s">
        <v>91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226"/>
      <c r="BC100" s="148" t="s">
        <v>91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16">
        <v>0</v>
      </c>
      <c r="BJ100" s="71">
        <v>0</v>
      </c>
      <c r="BK100" s="71">
        <v>0</v>
      </c>
      <c r="BL100" s="152">
        <v>0</v>
      </c>
      <c r="BM100" s="32">
        <v>0</v>
      </c>
      <c r="BN100" s="226"/>
      <c r="BO100" s="148" t="s">
        <v>91</v>
      </c>
      <c r="BP100" s="71">
        <v>0</v>
      </c>
      <c r="BQ100" s="71">
        <v>0</v>
      </c>
      <c r="BR100" s="71">
        <v>0</v>
      </c>
      <c r="BS100" s="71">
        <v>0</v>
      </c>
      <c r="BT100" s="71">
        <v>0</v>
      </c>
      <c r="BU100" s="71">
        <v>0</v>
      </c>
      <c r="BV100" s="71">
        <v>0</v>
      </c>
      <c r="BW100" s="71">
        <v>0</v>
      </c>
      <c r="BX100" s="71">
        <v>0</v>
      </c>
      <c r="BY100" s="71">
        <v>0</v>
      </c>
      <c r="BZ100" s="71">
        <v>0</v>
      </c>
      <c r="CA100" s="71">
        <v>0</v>
      </c>
      <c r="CB100" s="71">
        <v>0</v>
      </c>
      <c r="CD100" s="80" t="s">
        <v>152</v>
      </c>
      <c r="CE100" s="80" t="s">
        <v>2352</v>
      </c>
      <c r="CF100" s="78">
        <v>0</v>
      </c>
      <c r="CG100" s="91"/>
    </row>
    <row r="101" spans="1:85">
      <c r="A101" s="226"/>
      <c r="B101" s="25" t="s">
        <v>73</v>
      </c>
      <c r="C101" s="26">
        <v>9662</v>
      </c>
      <c r="D101" s="26">
        <v>4607</v>
      </c>
      <c r="E101" s="26">
        <v>6592</v>
      </c>
      <c r="F101" s="26">
        <v>3307</v>
      </c>
      <c r="G101" s="26">
        <v>4751</v>
      </c>
      <c r="H101" s="26">
        <v>2411</v>
      </c>
      <c r="I101" s="26">
        <v>3081</v>
      </c>
      <c r="J101" s="26">
        <v>1626</v>
      </c>
      <c r="K101" s="26">
        <v>1930</v>
      </c>
      <c r="L101" s="26">
        <v>979</v>
      </c>
      <c r="M101" s="41">
        <v>26016</v>
      </c>
      <c r="N101" s="41">
        <v>12930</v>
      </c>
      <c r="O101" s="226"/>
      <c r="P101" s="42" t="s">
        <v>73</v>
      </c>
      <c r="Q101" s="26">
        <v>4200</v>
      </c>
      <c r="R101" s="26">
        <v>1912</v>
      </c>
      <c r="S101" s="26">
        <v>2226</v>
      </c>
      <c r="T101" s="26">
        <v>1096</v>
      </c>
      <c r="U101" s="26">
        <v>1496</v>
      </c>
      <c r="V101" s="26">
        <v>688</v>
      </c>
      <c r="W101" s="26">
        <v>819</v>
      </c>
      <c r="X101" s="26">
        <v>407</v>
      </c>
      <c r="Y101" s="26">
        <v>387</v>
      </c>
      <c r="Z101" s="26">
        <v>188</v>
      </c>
      <c r="AA101" s="41">
        <v>9128</v>
      </c>
      <c r="AB101" s="41">
        <v>4291</v>
      </c>
      <c r="AC101" s="226"/>
      <c r="AD101" s="42" t="s">
        <v>73</v>
      </c>
      <c r="AE101" s="41">
        <v>228</v>
      </c>
      <c r="AF101" s="41">
        <v>207</v>
      </c>
      <c r="AG101" s="41">
        <v>189</v>
      </c>
      <c r="AH101" s="41">
        <v>177</v>
      </c>
      <c r="AI101" s="41">
        <v>165</v>
      </c>
      <c r="AJ101" s="41">
        <v>966</v>
      </c>
      <c r="AK101" s="26">
        <v>776</v>
      </c>
      <c r="AL101" s="26">
        <v>70</v>
      </c>
      <c r="AM101" s="26">
        <v>0</v>
      </c>
      <c r="AN101" s="26">
        <v>102</v>
      </c>
      <c r="AO101" s="26">
        <v>185</v>
      </c>
      <c r="AP101" s="26">
        <v>58</v>
      </c>
      <c r="AQ101" s="226"/>
      <c r="AR101" s="42" t="s">
        <v>73</v>
      </c>
      <c r="AS101" s="26">
        <v>151</v>
      </c>
      <c r="AT101" s="26">
        <v>4579</v>
      </c>
      <c r="AU101" s="26">
        <v>1838</v>
      </c>
      <c r="AV101" s="26">
        <v>700</v>
      </c>
      <c r="AW101" s="26">
        <v>137</v>
      </c>
      <c r="AX101" s="26">
        <v>318</v>
      </c>
      <c r="AY101" s="26">
        <v>1014</v>
      </c>
      <c r="AZ101" s="26">
        <v>618</v>
      </c>
      <c r="BA101" s="26">
        <v>493</v>
      </c>
      <c r="BB101" s="226"/>
      <c r="BC101" s="42" t="s">
        <v>73</v>
      </c>
      <c r="BD101" s="26">
        <v>39</v>
      </c>
      <c r="BE101" s="26">
        <v>255</v>
      </c>
      <c r="BF101" s="26">
        <v>124</v>
      </c>
      <c r="BG101" s="26">
        <v>368</v>
      </c>
      <c r="BH101" s="26">
        <v>0</v>
      </c>
      <c r="BI101" s="26">
        <v>786</v>
      </c>
      <c r="BJ101" s="26">
        <v>341</v>
      </c>
      <c r="BK101" s="26">
        <v>114</v>
      </c>
      <c r="BL101" s="41">
        <v>4</v>
      </c>
      <c r="BM101" s="41">
        <v>4</v>
      </c>
      <c r="BN101" s="226"/>
      <c r="BO101" s="42" t="s">
        <v>73</v>
      </c>
      <c r="BP101" s="41">
        <v>20098</v>
      </c>
      <c r="BQ101" s="41">
        <v>965</v>
      </c>
      <c r="BR101" s="41">
        <v>7752</v>
      </c>
      <c r="BS101" s="41">
        <v>8340</v>
      </c>
      <c r="BT101" s="41">
        <v>452</v>
      </c>
      <c r="BU101" s="41">
        <v>13436</v>
      </c>
      <c r="BV101" s="41">
        <v>28706</v>
      </c>
      <c r="BW101" s="41">
        <v>12175</v>
      </c>
      <c r="BX101" s="41">
        <v>449</v>
      </c>
      <c r="BY101" s="41">
        <v>1191</v>
      </c>
      <c r="BZ101" s="41">
        <v>1970</v>
      </c>
      <c r="CA101" s="41">
        <v>46</v>
      </c>
      <c r="CB101" s="41">
        <v>1149</v>
      </c>
      <c r="CD101" s="80" t="s">
        <v>152</v>
      </c>
      <c r="CE101" s="80" t="s">
        <v>2353</v>
      </c>
      <c r="CF101" s="78">
        <v>18308</v>
      </c>
      <c r="CG101" s="91"/>
    </row>
    <row r="102" spans="1:85">
      <c r="A102" s="226" t="s">
        <v>153</v>
      </c>
      <c r="B102" s="148" t="s">
        <v>90</v>
      </c>
      <c r="C102" s="71">
        <v>14087</v>
      </c>
      <c r="D102" s="71">
        <v>6661</v>
      </c>
      <c r="E102" s="71">
        <v>11313</v>
      </c>
      <c r="F102" s="71">
        <v>5407</v>
      </c>
      <c r="G102" s="71">
        <v>10018</v>
      </c>
      <c r="H102" s="71">
        <v>4953</v>
      </c>
      <c r="I102" s="71">
        <v>7383</v>
      </c>
      <c r="J102" s="71">
        <v>3763</v>
      </c>
      <c r="K102" s="71">
        <v>5174</v>
      </c>
      <c r="L102" s="71">
        <v>2745</v>
      </c>
      <c r="M102" s="146">
        <v>47975</v>
      </c>
      <c r="N102" s="146">
        <v>23529</v>
      </c>
      <c r="O102" s="226" t="s">
        <v>153</v>
      </c>
      <c r="P102" s="148" t="s">
        <v>90</v>
      </c>
      <c r="Q102" s="71">
        <v>3888</v>
      </c>
      <c r="R102" s="71">
        <v>1699</v>
      </c>
      <c r="S102" s="71">
        <v>2729</v>
      </c>
      <c r="T102" s="71">
        <v>1200</v>
      </c>
      <c r="U102" s="71">
        <v>2396</v>
      </c>
      <c r="V102" s="71">
        <v>1061</v>
      </c>
      <c r="W102" s="71">
        <v>1490</v>
      </c>
      <c r="X102" s="71">
        <v>714</v>
      </c>
      <c r="Y102" s="71">
        <v>571</v>
      </c>
      <c r="Z102" s="71">
        <v>298</v>
      </c>
      <c r="AA102" s="146">
        <v>11074</v>
      </c>
      <c r="AB102" s="146">
        <v>4972</v>
      </c>
      <c r="AC102" s="226" t="s">
        <v>153</v>
      </c>
      <c r="AD102" s="148" t="s">
        <v>90</v>
      </c>
      <c r="AE102" s="31">
        <v>406</v>
      </c>
      <c r="AF102" s="31">
        <v>398</v>
      </c>
      <c r="AG102" s="31">
        <v>396</v>
      </c>
      <c r="AH102" s="31">
        <v>372</v>
      </c>
      <c r="AI102" s="31">
        <v>349</v>
      </c>
      <c r="AJ102" s="146">
        <v>1921</v>
      </c>
      <c r="AK102" s="125">
        <v>1466</v>
      </c>
      <c r="AL102" s="71">
        <v>859</v>
      </c>
      <c r="AM102" s="71">
        <v>54</v>
      </c>
      <c r="AN102" s="71">
        <v>100</v>
      </c>
      <c r="AO102" s="71">
        <v>356</v>
      </c>
      <c r="AP102" s="71">
        <v>176</v>
      </c>
      <c r="AQ102" s="226" t="s">
        <v>153</v>
      </c>
      <c r="AR102" s="148" t="s">
        <v>90</v>
      </c>
      <c r="AS102" s="71">
        <v>351</v>
      </c>
      <c r="AT102" s="71">
        <v>11070</v>
      </c>
      <c r="AU102" s="71">
        <v>3894</v>
      </c>
      <c r="AV102" s="71">
        <v>1873</v>
      </c>
      <c r="AW102" s="71">
        <v>414</v>
      </c>
      <c r="AX102" s="71">
        <v>845</v>
      </c>
      <c r="AY102" s="71">
        <v>1853</v>
      </c>
      <c r="AZ102" s="71">
        <v>1404</v>
      </c>
      <c r="BA102" s="71">
        <v>1292</v>
      </c>
      <c r="BB102" s="226" t="s">
        <v>153</v>
      </c>
      <c r="BC102" s="148" t="s">
        <v>90</v>
      </c>
      <c r="BD102" s="71">
        <v>57</v>
      </c>
      <c r="BE102" s="71">
        <v>414</v>
      </c>
      <c r="BF102" s="71">
        <v>484</v>
      </c>
      <c r="BG102" s="71">
        <v>501</v>
      </c>
      <c r="BH102" s="71">
        <v>86</v>
      </c>
      <c r="BI102" s="16">
        <v>1542</v>
      </c>
      <c r="BJ102" s="71">
        <v>1038</v>
      </c>
      <c r="BK102" s="71">
        <v>539</v>
      </c>
      <c r="BL102" s="152">
        <v>48</v>
      </c>
      <c r="BM102" s="32">
        <v>32</v>
      </c>
      <c r="BN102" s="226" t="s">
        <v>153</v>
      </c>
      <c r="BO102" s="148" t="s">
        <v>90</v>
      </c>
      <c r="BP102" s="71">
        <v>29324</v>
      </c>
      <c r="BQ102" s="71">
        <v>15891</v>
      </c>
      <c r="BR102" s="71">
        <v>12975</v>
      </c>
      <c r="BS102" s="71">
        <v>14437</v>
      </c>
      <c r="BT102" s="71">
        <v>850</v>
      </c>
      <c r="BU102" s="71">
        <v>10342</v>
      </c>
      <c r="BV102" s="71">
        <v>42297</v>
      </c>
      <c r="BW102" s="71">
        <v>9443</v>
      </c>
      <c r="BX102" s="71">
        <v>683</v>
      </c>
      <c r="BY102" s="71">
        <v>2613</v>
      </c>
      <c r="BZ102" s="71">
        <v>2761</v>
      </c>
      <c r="CA102" s="71">
        <v>289</v>
      </c>
      <c r="CB102" s="71">
        <v>2655</v>
      </c>
      <c r="CD102" s="80" t="s">
        <v>153</v>
      </c>
      <c r="CE102" s="80" t="s">
        <v>2354</v>
      </c>
      <c r="CF102" s="78">
        <v>43735</v>
      </c>
      <c r="CG102" s="91"/>
    </row>
    <row r="103" spans="1:85">
      <c r="A103" s="226"/>
      <c r="B103" s="148" t="s">
        <v>91</v>
      </c>
      <c r="C103" s="71">
        <v>833</v>
      </c>
      <c r="D103" s="71">
        <v>411</v>
      </c>
      <c r="E103" s="71">
        <v>753</v>
      </c>
      <c r="F103" s="71">
        <v>359</v>
      </c>
      <c r="G103" s="71">
        <v>767</v>
      </c>
      <c r="H103" s="71">
        <v>361</v>
      </c>
      <c r="I103" s="71">
        <v>863</v>
      </c>
      <c r="J103" s="71">
        <v>434</v>
      </c>
      <c r="K103" s="71">
        <v>655</v>
      </c>
      <c r="L103" s="71">
        <v>331</v>
      </c>
      <c r="M103" s="146">
        <v>3871</v>
      </c>
      <c r="N103" s="146">
        <v>1896</v>
      </c>
      <c r="O103" s="226"/>
      <c r="P103" s="148" t="s">
        <v>91</v>
      </c>
      <c r="Q103" s="71">
        <v>157</v>
      </c>
      <c r="R103" s="71">
        <v>49</v>
      </c>
      <c r="S103" s="71">
        <v>121</v>
      </c>
      <c r="T103" s="71">
        <v>48</v>
      </c>
      <c r="U103" s="71">
        <v>174</v>
      </c>
      <c r="V103" s="71">
        <v>72</v>
      </c>
      <c r="W103" s="71">
        <v>136</v>
      </c>
      <c r="X103" s="71">
        <v>62</v>
      </c>
      <c r="Y103" s="71">
        <v>78</v>
      </c>
      <c r="Z103" s="71">
        <v>33</v>
      </c>
      <c r="AA103" s="146">
        <v>666</v>
      </c>
      <c r="AB103" s="146">
        <v>264</v>
      </c>
      <c r="AC103" s="226"/>
      <c r="AD103" s="148" t="s">
        <v>91</v>
      </c>
      <c r="AE103" s="31">
        <v>17</v>
      </c>
      <c r="AF103" s="31">
        <v>15</v>
      </c>
      <c r="AG103" s="31">
        <v>21</v>
      </c>
      <c r="AH103" s="31">
        <v>19</v>
      </c>
      <c r="AI103" s="31">
        <v>16</v>
      </c>
      <c r="AJ103" s="146">
        <v>88</v>
      </c>
      <c r="AK103" s="125">
        <v>50</v>
      </c>
      <c r="AL103" s="71">
        <v>43</v>
      </c>
      <c r="AM103" s="71">
        <v>40</v>
      </c>
      <c r="AN103" s="71">
        <v>0</v>
      </c>
      <c r="AO103" s="71">
        <v>8</v>
      </c>
      <c r="AP103" s="71">
        <v>8</v>
      </c>
      <c r="AQ103" s="226"/>
      <c r="AR103" s="148" t="s">
        <v>91</v>
      </c>
      <c r="AS103" s="71">
        <v>83</v>
      </c>
      <c r="AT103" s="71">
        <v>1050</v>
      </c>
      <c r="AU103" s="71">
        <v>35</v>
      </c>
      <c r="AV103" s="71">
        <v>0</v>
      </c>
      <c r="AW103" s="71">
        <v>0</v>
      </c>
      <c r="AX103" s="71">
        <v>62</v>
      </c>
      <c r="AY103" s="71">
        <v>52</v>
      </c>
      <c r="AZ103" s="71">
        <v>57</v>
      </c>
      <c r="BA103" s="71">
        <v>54</v>
      </c>
      <c r="BB103" s="226"/>
      <c r="BC103" s="148" t="s">
        <v>91</v>
      </c>
      <c r="BD103" s="71">
        <v>28</v>
      </c>
      <c r="BE103" s="71">
        <v>39</v>
      </c>
      <c r="BF103" s="71">
        <v>6</v>
      </c>
      <c r="BG103" s="71">
        <v>15</v>
      </c>
      <c r="BH103" s="71">
        <v>0</v>
      </c>
      <c r="BI103" s="16">
        <v>88</v>
      </c>
      <c r="BJ103" s="71">
        <v>82</v>
      </c>
      <c r="BK103" s="71">
        <v>67</v>
      </c>
      <c r="BL103" s="152">
        <v>35</v>
      </c>
      <c r="BM103" s="32">
        <v>25</v>
      </c>
      <c r="BN103" s="226"/>
      <c r="BO103" s="148" t="s">
        <v>91</v>
      </c>
      <c r="BP103" s="71">
        <v>4071</v>
      </c>
      <c r="BQ103" s="71">
        <v>429</v>
      </c>
      <c r="BR103" s="71">
        <v>3243</v>
      </c>
      <c r="BS103" s="71">
        <v>1943</v>
      </c>
      <c r="BT103" s="71">
        <v>17</v>
      </c>
      <c r="BU103" s="71">
        <v>1475</v>
      </c>
      <c r="BV103" s="71">
        <v>3841</v>
      </c>
      <c r="BW103" s="71">
        <v>1616</v>
      </c>
      <c r="BX103" s="71">
        <v>18</v>
      </c>
      <c r="BY103" s="71">
        <v>68</v>
      </c>
      <c r="BZ103" s="71">
        <v>214</v>
      </c>
      <c r="CA103" s="71">
        <v>849</v>
      </c>
      <c r="CB103" s="71">
        <v>2400</v>
      </c>
      <c r="CD103" s="80" t="s">
        <v>153</v>
      </c>
      <c r="CE103" s="80" t="s">
        <v>2355</v>
      </c>
      <c r="CF103" s="78">
        <v>2288</v>
      </c>
      <c r="CG103" s="91"/>
    </row>
    <row r="104" spans="1:85">
      <c r="A104" s="226"/>
      <c r="B104" s="25" t="s">
        <v>73</v>
      </c>
      <c r="C104" s="26">
        <v>14920</v>
      </c>
      <c r="D104" s="26">
        <v>7072</v>
      </c>
      <c r="E104" s="26">
        <v>12066</v>
      </c>
      <c r="F104" s="26">
        <v>5766</v>
      </c>
      <c r="G104" s="26">
        <v>10785</v>
      </c>
      <c r="H104" s="26">
        <v>5314</v>
      </c>
      <c r="I104" s="26">
        <v>8246</v>
      </c>
      <c r="J104" s="26">
        <v>4197</v>
      </c>
      <c r="K104" s="26">
        <v>5829</v>
      </c>
      <c r="L104" s="26">
        <v>3076</v>
      </c>
      <c r="M104" s="41">
        <v>51846</v>
      </c>
      <c r="N104" s="41">
        <v>25425</v>
      </c>
      <c r="O104" s="226"/>
      <c r="P104" s="42" t="s">
        <v>73</v>
      </c>
      <c r="Q104" s="26">
        <v>4045</v>
      </c>
      <c r="R104" s="26">
        <v>1748</v>
      </c>
      <c r="S104" s="26">
        <v>2850</v>
      </c>
      <c r="T104" s="26">
        <v>1248</v>
      </c>
      <c r="U104" s="26">
        <v>2570</v>
      </c>
      <c r="V104" s="26">
        <v>1133</v>
      </c>
      <c r="W104" s="26">
        <v>1626</v>
      </c>
      <c r="X104" s="26">
        <v>776</v>
      </c>
      <c r="Y104" s="26">
        <v>649</v>
      </c>
      <c r="Z104" s="26">
        <v>331</v>
      </c>
      <c r="AA104" s="41">
        <v>11740</v>
      </c>
      <c r="AB104" s="41">
        <v>5236</v>
      </c>
      <c r="AC104" s="226"/>
      <c r="AD104" s="42" t="s">
        <v>73</v>
      </c>
      <c r="AE104" s="41">
        <v>423</v>
      </c>
      <c r="AF104" s="41">
        <v>413</v>
      </c>
      <c r="AG104" s="41">
        <v>417</v>
      </c>
      <c r="AH104" s="41">
        <v>391</v>
      </c>
      <c r="AI104" s="41">
        <v>365</v>
      </c>
      <c r="AJ104" s="41">
        <v>2009</v>
      </c>
      <c r="AK104" s="26">
        <v>1516</v>
      </c>
      <c r="AL104" s="26">
        <v>902</v>
      </c>
      <c r="AM104" s="26">
        <v>94</v>
      </c>
      <c r="AN104" s="26">
        <v>100</v>
      </c>
      <c r="AO104" s="26">
        <v>364</v>
      </c>
      <c r="AP104" s="26">
        <v>184</v>
      </c>
      <c r="AQ104" s="226"/>
      <c r="AR104" s="42" t="s">
        <v>73</v>
      </c>
      <c r="AS104" s="26">
        <v>434</v>
      </c>
      <c r="AT104" s="26">
        <v>12120</v>
      </c>
      <c r="AU104" s="26">
        <v>3929</v>
      </c>
      <c r="AV104" s="26">
        <v>1873</v>
      </c>
      <c r="AW104" s="26">
        <v>414</v>
      </c>
      <c r="AX104" s="26">
        <v>907</v>
      </c>
      <c r="AY104" s="26">
        <v>1905</v>
      </c>
      <c r="AZ104" s="26">
        <v>1461</v>
      </c>
      <c r="BA104" s="26">
        <v>1346</v>
      </c>
      <c r="BB104" s="226"/>
      <c r="BC104" s="42" t="s">
        <v>73</v>
      </c>
      <c r="BD104" s="26">
        <v>85</v>
      </c>
      <c r="BE104" s="26">
        <v>453</v>
      </c>
      <c r="BF104" s="26">
        <v>490</v>
      </c>
      <c r="BG104" s="26">
        <v>516</v>
      </c>
      <c r="BH104" s="26">
        <v>86</v>
      </c>
      <c r="BI104" s="26">
        <v>1630</v>
      </c>
      <c r="BJ104" s="26">
        <v>1120</v>
      </c>
      <c r="BK104" s="26">
        <v>606</v>
      </c>
      <c r="BL104" s="41">
        <v>83</v>
      </c>
      <c r="BM104" s="41">
        <v>57</v>
      </c>
      <c r="BN104" s="226"/>
      <c r="BO104" s="42" t="s">
        <v>73</v>
      </c>
      <c r="BP104" s="41">
        <v>33395</v>
      </c>
      <c r="BQ104" s="41">
        <v>16320</v>
      </c>
      <c r="BR104" s="41">
        <v>16218</v>
      </c>
      <c r="BS104" s="41">
        <v>16380</v>
      </c>
      <c r="BT104" s="41">
        <v>867</v>
      </c>
      <c r="BU104" s="41">
        <v>11817</v>
      </c>
      <c r="BV104" s="41">
        <v>46138</v>
      </c>
      <c r="BW104" s="41">
        <v>11059</v>
      </c>
      <c r="BX104" s="41">
        <v>701</v>
      </c>
      <c r="BY104" s="41">
        <v>2681</v>
      </c>
      <c r="BZ104" s="41">
        <v>2975</v>
      </c>
      <c r="CA104" s="41">
        <v>1138</v>
      </c>
      <c r="CB104" s="41">
        <v>5055</v>
      </c>
      <c r="CD104" s="80" t="s">
        <v>153</v>
      </c>
      <c r="CE104" s="80" t="s">
        <v>2356</v>
      </c>
      <c r="CF104" s="78">
        <v>46023</v>
      </c>
      <c r="CG104" s="91"/>
    </row>
    <row r="105" spans="1:85" s="100" customFormat="1">
      <c r="A105" s="33" t="s">
        <v>96</v>
      </c>
      <c r="B105" s="148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119"/>
      <c r="N105" s="119"/>
      <c r="O105" s="33" t="s">
        <v>96</v>
      </c>
      <c r="P105" s="33"/>
      <c r="Q105" s="119"/>
      <c r="R105" s="119"/>
      <c r="S105" s="119"/>
      <c r="T105" s="119"/>
      <c r="U105" s="119"/>
      <c r="V105" s="119"/>
      <c r="W105" s="119"/>
      <c r="X105" s="119"/>
      <c r="Y105" s="119"/>
      <c r="Z105" s="119"/>
      <c r="AA105" s="119"/>
      <c r="AB105" s="119"/>
      <c r="AC105" s="33" t="s">
        <v>96</v>
      </c>
      <c r="AD105" s="33"/>
      <c r="AE105" s="119"/>
      <c r="AF105" s="119"/>
      <c r="AG105" s="119"/>
      <c r="AH105" s="119"/>
      <c r="AI105" s="119"/>
      <c r="AJ105" s="119"/>
      <c r="AK105" s="119"/>
      <c r="AL105" s="119"/>
      <c r="AM105" s="119"/>
      <c r="AN105" s="119"/>
      <c r="AO105" s="119"/>
      <c r="AP105" s="119"/>
      <c r="AQ105" s="33" t="s">
        <v>96</v>
      </c>
      <c r="AR105" s="148"/>
      <c r="AS105" s="43"/>
      <c r="AT105" s="43"/>
      <c r="AU105" s="43"/>
      <c r="AV105" s="43"/>
      <c r="AW105" s="43"/>
      <c r="AX105" s="43"/>
      <c r="AY105" s="43"/>
      <c r="AZ105" s="43"/>
      <c r="BA105" s="43"/>
      <c r="BB105" s="33" t="s">
        <v>96</v>
      </c>
      <c r="BC105" s="148"/>
      <c r="BD105" s="33"/>
      <c r="BE105" s="33"/>
      <c r="BF105" s="33"/>
      <c r="BG105" s="33"/>
      <c r="BH105" s="33"/>
      <c r="BI105" s="33"/>
      <c r="BJ105" s="33"/>
      <c r="BK105" s="33"/>
      <c r="BL105" s="33"/>
      <c r="BM105" s="148"/>
      <c r="BN105" s="33" t="s">
        <v>96</v>
      </c>
      <c r="BO105" s="148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D105" s="80" t="s">
        <v>96</v>
      </c>
      <c r="CE105" s="80" t="s">
        <v>96</v>
      </c>
      <c r="CF105" s="78">
        <v>0</v>
      </c>
      <c r="CG105" s="91"/>
    </row>
    <row r="106" spans="1:85" ht="14.45" customHeight="1">
      <c r="A106" s="226" t="s">
        <v>154</v>
      </c>
      <c r="B106" s="148" t="s">
        <v>90</v>
      </c>
      <c r="C106" s="71">
        <v>10677</v>
      </c>
      <c r="D106" s="71">
        <v>5324</v>
      </c>
      <c r="E106" s="71">
        <v>7198</v>
      </c>
      <c r="F106" s="71">
        <v>3655</v>
      </c>
      <c r="G106" s="71">
        <v>5328</v>
      </c>
      <c r="H106" s="71">
        <v>2764</v>
      </c>
      <c r="I106" s="71">
        <v>3065</v>
      </c>
      <c r="J106" s="71">
        <v>1560</v>
      </c>
      <c r="K106" s="71">
        <v>2038</v>
      </c>
      <c r="L106" s="71">
        <v>1028</v>
      </c>
      <c r="M106" s="146">
        <v>28306</v>
      </c>
      <c r="N106" s="146">
        <v>14331</v>
      </c>
      <c r="O106" s="226" t="s">
        <v>154</v>
      </c>
      <c r="P106" s="148" t="s">
        <v>90</v>
      </c>
      <c r="Q106" s="71">
        <v>3189</v>
      </c>
      <c r="R106" s="71">
        <v>1542</v>
      </c>
      <c r="S106" s="71">
        <v>1831</v>
      </c>
      <c r="T106" s="71">
        <v>895</v>
      </c>
      <c r="U106" s="71">
        <v>1281</v>
      </c>
      <c r="V106" s="71">
        <v>631</v>
      </c>
      <c r="W106" s="71">
        <v>685</v>
      </c>
      <c r="X106" s="71">
        <v>322</v>
      </c>
      <c r="Y106" s="71">
        <v>548</v>
      </c>
      <c r="Z106" s="71">
        <v>270</v>
      </c>
      <c r="AA106" s="146">
        <v>7534</v>
      </c>
      <c r="AB106" s="146">
        <v>3660</v>
      </c>
      <c r="AC106" s="226" t="s">
        <v>154</v>
      </c>
      <c r="AD106" s="148" t="s">
        <v>90</v>
      </c>
      <c r="AE106" s="31">
        <v>252</v>
      </c>
      <c r="AF106" s="31">
        <v>232</v>
      </c>
      <c r="AG106" s="31">
        <v>215</v>
      </c>
      <c r="AH106" s="31">
        <v>184</v>
      </c>
      <c r="AI106" s="31">
        <v>159</v>
      </c>
      <c r="AJ106" s="146">
        <v>1042</v>
      </c>
      <c r="AK106" s="125">
        <v>715</v>
      </c>
      <c r="AL106" s="71">
        <v>100</v>
      </c>
      <c r="AM106" s="71">
        <v>0</v>
      </c>
      <c r="AN106" s="71">
        <v>82</v>
      </c>
      <c r="AO106" s="71">
        <v>207</v>
      </c>
      <c r="AP106" s="71">
        <v>71</v>
      </c>
      <c r="AQ106" s="226" t="s">
        <v>154</v>
      </c>
      <c r="AR106" s="148" t="s">
        <v>90</v>
      </c>
      <c r="AS106" s="71">
        <v>30</v>
      </c>
      <c r="AT106" s="71">
        <v>3313</v>
      </c>
      <c r="AU106" s="71">
        <v>1495</v>
      </c>
      <c r="AV106" s="71">
        <v>928</v>
      </c>
      <c r="AW106" s="71">
        <v>163</v>
      </c>
      <c r="AX106" s="71">
        <v>176</v>
      </c>
      <c r="AY106" s="71">
        <v>767</v>
      </c>
      <c r="AZ106" s="71">
        <v>473</v>
      </c>
      <c r="BA106" s="71">
        <v>449</v>
      </c>
      <c r="BB106" s="226" t="s">
        <v>154</v>
      </c>
      <c r="BC106" s="148" t="s">
        <v>90</v>
      </c>
      <c r="BD106" s="71">
        <v>37</v>
      </c>
      <c r="BE106" s="71">
        <v>217</v>
      </c>
      <c r="BF106" s="71">
        <v>151</v>
      </c>
      <c r="BG106" s="71">
        <v>334</v>
      </c>
      <c r="BH106" s="71">
        <v>0</v>
      </c>
      <c r="BI106" s="16">
        <v>739</v>
      </c>
      <c r="BJ106" s="71">
        <v>410</v>
      </c>
      <c r="BK106" s="71">
        <v>228</v>
      </c>
      <c r="BL106" s="152">
        <v>8</v>
      </c>
      <c r="BM106" s="32">
        <v>5</v>
      </c>
      <c r="BN106" s="226" t="s">
        <v>154</v>
      </c>
      <c r="BO106" s="148" t="s">
        <v>90</v>
      </c>
      <c r="BP106" s="71">
        <v>14839</v>
      </c>
      <c r="BQ106" s="71">
        <v>5283</v>
      </c>
      <c r="BR106" s="71">
        <v>7811</v>
      </c>
      <c r="BS106" s="71">
        <v>5195</v>
      </c>
      <c r="BT106" s="71">
        <v>217</v>
      </c>
      <c r="BU106" s="71">
        <v>4022</v>
      </c>
      <c r="BV106" s="71">
        <v>18495</v>
      </c>
      <c r="BW106" s="71">
        <v>4199</v>
      </c>
      <c r="BX106" s="71">
        <v>395</v>
      </c>
      <c r="BY106" s="71">
        <v>1419</v>
      </c>
      <c r="BZ106" s="71">
        <v>997</v>
      </c>
      <c r="CA106" s="71">
        <v>34</v>
      </c>
      <c r="CB106" s="71">
        <v>693</v>
      </c>
      <c r="CD106" s="80" t="s">
        <v>154</v>
      </c>
      <c r="CE106" s="80" t="s">
        <v>2361</v>
      </c>
      <c r="CF106" s="78">
        <v>15668</v>
      </c>
      <c r="CG106" s="91"/>
    </row>
    <row r="107" spans="1:85">
      <c r="A107" s="226"/>
      <c r="B107" s="148" t="s">
        <v>91</v>
      </c>
      <c r="C107" s="71">
        <v>2643</v>
      </c>
      <c r="D107" s="71">
        <v>1294</v>
      </c>
      <c r="E107" s="71">
        <v>1849</v>
      </c>
      <c r="F107" s="71">
        <v>943</v>
      </c>
      <c r="G107" s="71">
        <v>1362</v>
      </c>
      <c r="H107" s="71">
        <v>689</v>
      </c>
      <c r="I107" s="71">
        <v>835</v>
      </c>
      <c r="J107" s="71">
        <v>417</v>
      </c>
      <c r="K107" s="71">
        <v>552</v>
      </c>
      <c r="L107" s="71">
        <v>271</v>
      </c>
      <c r="M107" s="146">
        <v>7241</v>
      </c>
      <c r="N107" s="146">
        <v>3614</v>
      </c>
      <c r="O107" s="226"/>
      <c r="P107" s="148" t="s">
        <v>91</v>
      </c>
      <c r="Q107" s="71">
        <v>920</v>
      </c>
      <c r="R107" s="71">
        <v>405</v>
      </c>
      <c r="S107" s="71">
        <v>482</v>
      </c>
      <c r="T107" s="71">
        <v>235</v>
      </c>
      <c r="U107" s="71">
        <v>386</v>
      </c>
      <c r="V107" s="71">
        <v>180</v>
      </c>
      <c r="W107" s="71">
        <v>232</v>
      </c>
      <c r="X107" s="71">
        <v>118</v>
      </c>
      <c r="Y107" s="71">
        <v>138</v>
      </c>
      <c r="Z107" s="71">
        <v>69</v>
      </c>
      <c r="AA107" s="146">
        <v>2158</v>
      </c>
      <c r="AB107" s="146">
        <v>1007</v>
      </c>
      <c r="AC107" s="226"/>
      <c r="AD107" s="148" t="s">
        <v>91</v>
      </c>
      <c r="AE107" s="31">
        <v>61</v>
      </c>
      <c r="AF107" s="31">
        <v>57</v>
      </c>
      <c r="AG107" s="31">
        <v>56</v>
      </c>
      <c r="AH107" s="31">
        <v>48</v>
      </c>
      <c r="AI107" s="31">
        <v>40</v>
      </c>
      <c r="AJ107" s="146">
        <v>262</v>
      </c>
      <c r="AK107" s="125">
        <v>174</v>
      </c>
      <c r="AL107" s="71">
        <v>25</v>
      </c>
      <c r="AM107" s="71">
        <v>0</v>
      </c>
      <c r="AN107" s="71">
        <v>18</v>
      </c>
      <c r="AO107" s="71">
        <v>50</v>
      </c>
      <c r="AP107" s="71">
        <v>24</v>
      </c>
      <c r="AQ107" s="226"/>
      <c r="AR107" s="148" t="s">
        <v>91</v>
      </c>
      <c r="AS107" s="71">
        <v>21</v>
      </c>
      <c r="AT107" s="71">
        <v>1169</v>
      </c>
      <c r="AU107" s="71">
        <v>381</v>
      </c>
      <c r="AV107" s="71">
        <v>141</v>
      </c>
      <c r="AW107" s="71">
        <v>6</v>
      </c>
      <c r="AX107" s="71">
        <v>53</v>
      </c>
      <c r="AY107" s="71">
        <v>208</v>
      </c>
      <c r="AZ107" s="71">
        <v>155</v>
      </c>
      <c r="BA107" s="71">
        <v>150</v>
      </c>
      <c r="BB107" s="226"/>
      <c r="BC107" s="148" t="s">
        <v>91</v>
      </c>
      <c r="BD107" s="71">
        <v>14</v>
      </c>
      <c r="BE107" s="71">
        <v>65</v>
      </c>
      <c r="BF107" s="71">
        <v>41</v>
      </c>
      <c r="BG107" s="71">
        <v>83</v>
      </c>
      <c r="BH107" s="71">
        <v>0</v>
      </c>
      <c r="BI107" s="16">
        <v>203</v>
      </c>
      <c r="BJ107" s="71">
        <v>123</v>
      </c>
      <c r="BK107" s="71">
        <v>72</v>
      </c>
      <c r="BL107" s="152">
        <v>4</v>
      </c>
      <c r="BM107" s="32">
        <v>3</v>
      </c>
      <c r="BN107" s="226"/>
      <c r="BO107" s="148" t="s">
        <v>91</v>
      </c>
      <c r="BP107" s="71">
        <v>3531</v>
      </c>
      <c r="BQ107" s="71">
        <v>1161</v>
      </c>
      <c r="BR107" s="71">
        <v>1921</v>
      </c>
      <c r="BS107" s="71">
        <v>1011</v>
      </c>
      <c r="BT107" s="71">
        <v>155</v>
      </c>
      <c r="BU107" s="71">
        <v>1540</v>
      </c>
      <c r="BV107" s="71">
        <v>3990</v>
      </c>
      <c r="BW107" s="71">
        <v>743</v>
      </c>
      <c r="BX107" s="71">
        <v>44</v>
      </c>
      <c r="BY107" s="71">
        <v>336</v>
      </c>
      <c r="BZ107" s="71">
        <v>234</v>
      </c>
      <c r="CA107" s="71">
        <v>8</v>
      </c>
      <c r="CB107" s="71">
        <v>96</v>
      </c>
      <c r="CD107" s="80" t="s">
        <v>154</v>
      </c>
      <c r="CE107" s="80" t="s">
        <v>2362</v>
      </c>
      <c r="CF107" s="78">
        <v>4096</v>
      </c>
      <c r="CG107" s="91"/>
    </row>
    <row r="108" spans="1:85">
      <c r="A108" s="226"/>
      <c r="B108" s="25" t="s">
        <v>73</v>
      </c>
      <c r="C108" s="26">
        <v>13320</v>
      </c>
      <c r="D108" s="26">
        <v>6618</v>
      </c>
      <c r="E108" s="26">
        <v>9047</v>
      </c>
      <c r="F108" s="26">
        <v>4598</v>
      </c>
      <c r="G108" s="26">
        <v>6690</v>
      </c>
      <c r="H108" s="26">
        <v>3453</v>
      </c>
      <c r="I108" s="26">
        <v>3900</v>
      </c>
      <c r="J108" s="26">
        <v>1977</v>
      </c>
      <c r="K108" s="26">
        <v>2590</v>
      </c>
      <c r="L108" s="26">
        <v>1299</v>
      </c>
      <c r="M108" s="41">
        <v>35547</v>
      </c>
      <c r="N108" s="41">
        <v>17945</v>
      </c>
      <c r="O108" s="226"/>
      <c r="P108" s="42" t="s">
        <v>73</v>
      </c>
      <c r="Q108" s="26">
        <v>4109</v>
      </c>
      <c r="R108" s="26">
        <v>1947</v>
      </c>
      <c r="S108" s="26">
        <v>2313</v>
      </c>
      <c r="T108" s="26">
        <v>1130</v>
      </c>
      <c r="U108" s="26">
        <v>1667</v>
      </c>
      <c r="V108" s="26">
        <v>811</v>
      </c>
      <c r="W108" s="26">
        <v>917</v>
      </c>
      <c r="X108" s="26">
        <v>440</v>
      </c>
      <c r="Y108" s="26">
        <v>686</v>
      </c>
      <c r="Z108" s="26">
        <v>339</v>
      </c>
      <c r="AA108" s="41">
        <v>9692</v>
      </c>
      <c r="AB108" s="41">
        <v>4667</v>
      </c>
      <c r="AC108" s="226"/>
      <c r="AD108" s="42" t="s">
        <v>73</v>
      </c>
      <c r="AE108" s="41">
        <v>313</v>
      </c>
      <c r="AF108" s="41">
        <v>289</v>
      </c>
      <c r="AG108" s="41">
        <v>271</v>
      </c>
      <c r="AH108" s="41">
        <v>232</v>
      </c>
      <c r="AI108" s="41">
        <v>199</v>
      </c>
      <c r="AJ108" s="41">
        <v>1304</v>
      </c>
      <c r="AK108" s="26">
        <v>889</v>
      </c>
      <c r="AL108" s="26">
        <v>125</v>
      </c>
      <c r="AM108" s="26">
        <v>0</v>
      </c>
      <c r="AN108" s="26">
        <v>100</v>
      </c>
      <c r="AO108" s="26">
        <v>257</v>
      </c>
      <c r="AP108" s="26">
        <v>95</v>
      </c>
      <c r="AQ108" s="226"/>
      <c r="AR108" s="42" t="s">
        <v>73</v>
      </c>
      <c r="AS108" s="26">
        <v>51</v>
      </c>
      <c r="AT108" s="26">
        <v>4482</v>
      </c>
      <c r="AU108" s="26">
        <v>1876</v>
      </c>
      <c r="AV108" s="26">
        <v>1069</v>
      </c>
      <c r="AW108" s="26">
        <v>169</v>
      </c>
      <c r="AX108" s="26">
        <v>229</v>
      </c>
      <c r="AY108" s="26">
        <v>975</v>
      </c>
      <c r="AZ108" s="26">
        <v>628</v>
      </c>
      <c r="BA108" s="26">
        <v>599</v>
      </c>
      <c r="BB108" s="226"/>
      <c r="BC108" s="42" t="s">
        <v>73</v>
      </c>
      <c r="BD108" s="26">
        <v>51</v>
      </c>
      <c r="BE108" s="26">
        <v>282</v>
      </c>
      <c r="BF108" s="26">
        <v>192</v>
      </c>
      <c r="BG108" s="26">
        <v>417</v>
      </c>
      <c r="BH108" s="26">
        <v>0</v>
      </c>
      <c r="BI108" s="26">
        <v>942</v>
      </c>
      <c r="BJ108" s="26">
        <v>533</v>
      </c>
      <c r="BK108" s="26">
        <v>300</v>
      </c>
      <c r="BL108" s="41">
        <v>12</v>
      </c>
      <c r="BM108" s="41">
        <v>8</v>
      </c>
      <c r="BN108" s="226"/>
      <c r="BO108" s="42" t="s">
        <v>73</v>
      </c>
      <c r="BP108" s="41">
        <v>18370</v>
      </c>
      <c r="BQ108" s="41">
        <v>6444</v>
      </c>
      <c r="BR108" s="41">
        <v>9732</v>
      </c>
      <c r="BS108" s="41">
        <v>6206</v>
      </c>
      <c r="BT108" s="41">
        <v>372</v>
      </c>
      <c r="BU108" s="41">
        <v>5562</v>
      </c>
      <c r="BV108" s="41">
        <v>22485</v>
      </c>
      <c r="BW108" s="41">
        <v>4942</v>
      </c>
      <c r="BX108" s="41">
        <v>439</v>
      </c>
      <c r="BY108" s="41">
        <v>1755</v>
      </c>
      <c r="BZ108" s="41">
        <v>1231</v>
      </c>
      <c r="CA108" s="41">
        <v>42</v>
      </c>
      <c r="CB108" s="41">
        <v>789</v>
      </c>
      <c r="CD108" s="80" t="s">
        <v>154</v>
      </c>
      <c r="CE108" s="80" t="s">
        <v>2363</v>
      </c>
      <c r="CF108" s="78">
        <v>19764</v>
      </c>
      <c r="CG108" s="91"/>
    </row>
    <row r="109" spans="1:85">
      <c r="A109" s="226" t="s">
        <v>155</v>
      </c>
      <c r="B109" s="148" t="s">
        <v>90</v>
      </c>
      <c r="C109" s="71">
        <v>13337</v>
      </c>
      <c r="D109" s="71">
        <v>6443</v>
      </c>
      <c r="E109" s="71">
        <v>10641</v>
      </c>
      <c r="F109" s="71">
        <v>5046</v>
      </c>
      <c r="G109" s="71">
        <v>9797</v>
      </c>
      <c r="H109" s="71">
        <v>4653</v>
      </c>
      <c r="I109" s="71">
        <v>7004</v>
      </c>
      <c r="J109" s="71">
        <v>3445</v>
      </c>
      <c r="K109" s="71">
        <v>4892</v>
      </c>
      <c r="L109" s="71">
        <v>2507</v>
      </c>
      <c r="M109" s="146">
        <v>45671</v>
      </c>
      <c r="N109" s="146">
        <v>22094</v>
      </c>
      <c r="O109" s="226" t="s">
        <v>155</v>
      </c>
      <c r="P109" s="148" t="s">
        <v>90</v>
      </c>
      <c r="Q109" s="71">
        <v>4754</v>
      </c>
      <c r="R109" s="71">
        <v>2180</v>
      </c>
      <c r="S109" s="71">
        <v>3452</v>
      </c>
      <c r="T109" s="71">
        <v>1527</v>
      </c>
      <c r="U109" s="71">
        <v>3161</v>
      </c>
      <c r="V109" s="71">
        <v>1423</v>
      </c>
      <c r="W109" s="71">
        <v>1773</v>
      </c>
      <c r="X109" s="71">
        <v>854</v>
      </c>
      <c r="Y109" s="71">
        <v>1139</v>
      </c>
      <c r="Z109" s="71">
        <v>591</v>
      </c>
      <c r="AA109" s="146">
        <v>14279</v>
      </c>
      <c r="AB109" s="146">
        <v>6575</v>
      </c>
      <c r="AC109" s="226" t="s">
        <v>155</v>
      </c>
      <c r="AD109" s="148" t="s">
        <v>90</v>
      </c>
      <c r="AE109" s="31">
        <v>345</v>
      </c>
      <c r="AF109" s="31">
        <v>333</v>
      </c>
      <c r="AG109" s="31">
        <v>334</v>
      </c>
      <c r="AH109" s="31">
        <v>309</v>
      </c>
      <c r="AI109" s="31">
        <v>296</v>
      </c>
      <c r="AJ109" s="146">
        <v>1617</v>
      </c>
      <c r="AK109" s="125">
        <v>1171</v>
      </c>
      <c r="AL109" s="71">
        <v>436</v>
      </c>
      <c r="AM109" s="71">
        <v>0</v>
      </c>
      <c r="AN109" s="71">
        <v>38</v>
      </c>
      <c r="AO109" s="71">
        <v>314</v>
      </c>
      <c r="AP109" s="71">
        <v>158</v>
      </c>
      <c r="AQ109" s="226" t="s">
        <v>155</v>
      </c>
      <c r="AR109" s="148" t="s">
        <v>90</v>
      </c>
      <c r="AS109" s="71">
        <v>98</v>
      </c>
      <c r="AT109" s="71">
        <v>11345</v>
      </c>
      <c r="AU109" s="71">
        <v>2257</v>
      </c>
      <c r="AV109" s="71">
        <v>845</v>
      </c>
      <c r="AW109" s="71">
        <v>75</v>
      </c>
      <c r="AX109" s="71">
        <v>760</v>
      </c>
      <c r="AY109" s="71">
        <v>1243</v>
      </c>
      <c r="AZ109" s="71">
        <v>976</v>
      </c>
      <c r="BA109" s="71">
        <v>929</v>
      </c>
      <c r="BB109" s="226" t="s">
        <v>155</v>
      </c>
      <c r="BC109" s="148" t="s">
        <v>90</v>
      </c>
      <c r="BD109" s="71">
        <v>56</v>
      </c>
      <c r="BE109" s="71">
        <v>373</v>
      </c>
      <c r="BF109" s="71">
        <v>273</v>
      </c>
      <c r="BG109" s="71">
        <v>429</v>
      </c>
      <c r="BH109" s="71">
        <v>0</v>
      </c>
      <c r="BI109" s="16">
        <v>1131</v>
      </c>
      <c r="BJ109" s="71">
        <v>644</v>
      </c>
      <c r="BK109" s="71">
        <v>505</v>
      </c>
      <c r="BL109" s="152">
        <v>14</v>
      </c>
      <c r="BM109" s="32">
        <v>9</v>
      </c>
      <c r="BN109" s="226" t="s">
        <v>155</v>
      </c>
      <c r="BO109" s="148" t="s">
        <v>90</v>
      </c>
      <c r="BP109" s="71">
        <v>26372</v>
      </c>
      <c r="BQ109" s="71">
        <v>5566</v>
      </c>
      <c r="BR109" s="71">
        <v>6827</v>
      </c>
      <c r="BS109" s="71">
        <v>12806</v>
      </c>
      <c r="BT109" s="71">
        <v>457</v>
      </c>
      <c r="BU109" s="71">
        <v>10403</v>
      </c>
      <c r="BV109" s="71">
        <v>33242</v>
      </c>
      <c r="BW109" s="71">
        <v>9627</v>
      </c>
      <c r="BX109" s="71">
        <v>559</v>
      </c>
      <c r="BY109" s="71">
        <v>1568</v>
      </c>
      <c r="BZ109" s="71">
        <v>1994</v>
      </c>
      <c r="CA109" s="71">
        <v>650</v>
      </c>
      <c r="CB109" s="71">
        <v>458</v>
      </c>
      <c r="CD109" s="80" t="s">
        <v>155</v>
      </c>
      <c r="CE109" s="80" t="s">
        <v>2364</v>
      </c>
      <c r="CF109" s="78">
        <v>33314</v>
      </c>
      <c r="CG109" s="91"/>
    </row>
    <row r="110" spans="1:85">
      <c r="A110" s="226"/>
      <c r="B110" s="148" t="s">
        <v>91</v>
      </c>
      <c r="C110" s="71">
        <v>1008</v>
      </c>
      <c r="D110" s="71">
        <v>459</v>
      </c>
      <c r="E110" s="71">
        <v>848</v>
      </c>
      <c r="F110" s="71">
        <v>416</v>
      </c>
      <c r="G110" s="71">
        <v>917</v>
      </c>
      <c r="H110" s="71">
        <v>435</v>
      </c>
      <c r="I110" s="71">
        <v>894</v>
      </c>
      <c r="J110" s="71">
        <v>422</v>
      </c>
      <c r="K110" s="71">
        <v>737</v>
      </c>
      <c r="L110" s="71">
        <v>383</v>
      </c>
      <c r="M110" s="146">
        <v>4404</v>
      </c>
      <c r="N110" s="146">
        <v>2115</v>
      </c>
      <c r="O110" s="226"/>
      <c r="P110" s="148" t="s">
        <v>91</v>
      </c>
      <c r="Q110" s="71">
        <v>316</v>
      </c>
      <c r="R110" s="71">
        <v>135</v>
      </c>
      <c r="S110" s="71">
        <v>192</v>
      </c>
      <c r="T110" s="71">
        <v>71</v>
      </c>
      <c r="U110" s="71">
        <v>267</v>
      </c>
      <c r="V110" s="71">
        <v>108</v>
      </c>
      <c r="W110" s="71">
        <v>253</v>
      </c>
      <c r="X110" s="71">
        <v>101</v>
      </c>
      <c r="Y110" s="71">
        <v>200</v>
      </c>
      <c r="Z110" s="71">
        <v>96</v>
      </c>
      <c r="AA110" s="146">
        <v>1228</v>
      </c>
      <c r="AB110" s="146">
        <v>511</v>
      </c>
      <c r="AC110" s="226"/>
      <c r="AD110" s="148" t="s">
        <v>91</v>
      </c>
      <c r="AE110" s="31">
        <v>30</v>
      </c>
      <c r="AF110" s="31">
        <v>26</v>
      </c>
      <c r="AG110" s="31">
        <v>26</v>
      </c>
      <c r="AH110" s="31">
        <v>25</v>
      </c>
      <c r="AI110" s="31">
        <v>26</v>
      </c>
      <c r="AJ110" s="146">
        <v>133</v>
      </c>
      <c r="AK110" s="125">
        <v>80</v>
      </c>
      <c r="AL110" s="71">
        <v>39</v>
      </c>
      <c r="AM110" s="71">
        <v>30</v>
      </c>
      <c r="AN110" s="71">
        <v>0</v>
      </c>
      <c r="AO110" s="71">
        <v>13</v>
      </c>
      <c r="AP110" s="71">
        <v>12</v>
      </c>
      <c r="AQ110" s="226"/>
      <c r="AR110" s="148" t="s">
        <v>91</v>
      </c>
      <c r="AS110" s="71">
        <v>0</v>
      </c>
      <c r="AT110" s="71">
        <v>1725</v>
      </c>
      <c r="AU110" s="71">
        <v>146</v>
      </c>
      <c r="AV110" s="71">
        <v>156</v>
      </c>
      <c r="AW110" s="71">
        <v>2</v>
      </c>
      <c r="AX110" s="71">
        <v>84</v>
      </c>
      <c r="AY110" s="71">
        <v>87</v>
      </c>
      <c r="AZ110" s="71">
        <v>99</v>
      </c>
      <c r="BA110" s="71">
        <v>75</v>
      </c>
      <c r="BB110" s="226"/>
      <c r="BC110" s="148" t="s">
        <v>91</v>
      </c>
      <c r="BD110" s="71">
        <v>36</v>
      </c>
      <c r="BE110" s="71">
        <v>71</v>
      </c>
      <c r="BF110" s="71">
        <v>12</v>
      </c>
      <c r="BG110" s="71">
        <v>13</v>
      </c>
      <c r="BH110" s="71">
        <v>0</v>
      </c>
      <c r="BI110" s="16">
        <v>132</v>
      </c>
      <c r="BJ110" s="71">
        <v>111</v>
      </c>
      <c r="BK110" s="71">
        <v>110</v>
      </c>
      <c r="BL110" s="152">
        <v>25</v>
      </c>
      <c r="BM110" s="32">
        <v>22</v>
      </c>
      <c r="BN110" s="226"/>
      <c r="BO110" s="148" t="s">
        <v>91</v>
      </c>
      <c r="BP110" s="71">
        <v>2666</v>
      </c>
      <c r="BQ110" s="71">
        <v>929</v>
      </c>
      <c r="BR110" s="71">
        <v>1285</v>
      </c>
      <c r="BS110" s="71">
        <v>1481</v>
      </c>
      <c r="BT110" s="71">
        <v>17</v>
      </c>
      <c r="BU110" s="71">
        <v>871</v>
      </c>
      <c r="BV110" s="71">
        <v>2768</v>
      </c>
      <c r="BW110" s="71">
        <v>906</v>
      </c>
      <c r="BX110" s="71">
        <v>17</v>
      </c>
      <c r="BY110" s="71">
        <v>82</v>
      </c>
      <c r="BZ110" s="71">
        <v>69</v>
      </c>
      <c r="CA110" s="71">
        <v>5</v>
      </c>
      <c r="CB110" s="71">
        <v>17</v>
      </c>
      <c r="CD110" s="80" t="s">
        <v>155</v>
      </c>
      <c r="CE110" s="80" t="s">
        <v>2365</v>
      </c>
      <c r="CF110" s="78">
        <v>4522</v>
      </c>
      <c r="CG110" s="91"/>
    </row>
    <row r="111" spans="1:85">
      <c r="A111" s="226"/>
      <c r="B111" s="25" t="s">
        <v>73</v>
      </c>
      <c r="C111" s="26">
        <v>14345</v>
      </c>
      <c r="D111" s="26">
        <v>6902</v>
      </c>
      <c r="E111" s="26">
        <v>11489</v>
      </c>
      <c r="F111" s="26">
        <v>5462</v>
      </c>
      <c r="G111" s="26">
        <v>10714</v>
      </c>
      <c r="H111" s="26">
        <v>5088</v>
      </c>
      <c r="I111" s="26">
        <v>7898</v>
      </c>
      <c r="J111" s="26">
        <v>3867</v>
      </c>
      <c r="K111" s="26">
        <v>5629</v>
      </c>
      <c r="L111" s="26">
        <v>2890</v>
      </c>
      <c r="M111" s="41">
        <v>50075</v>
      </c>
      <c r="N111" s="41">
        <v>24209</v>
      </c>
      <c r="O111" s="226"/>
      <c r="P111" s="42" t="s">
        <v>73</v>
      </c>
      <c r="Q111" s="26">
        <v>5070</v>
      </c>
      <c r="R111" s="26">
        <v>2315</v>
      </c>
      <c r="S111" s="26">
        <v>3644</v>
      </c>
      <c r="T111" s="26">
        <v>1598</v>
      </c>
      <c r="U111" s="26">
        <v>3428</v>
      </c>
      <c r="V111" s="26">
        <v>1531</v>
      </c>
      <c r="W111" s="26">
        <v>2026</v>
      </c>
      <c r="X111" s="26">
        <v>955</v>
      </c>
      <c r="Y111" s="26">
        <v>1339</v>
      </c>
      <c r="Z111" s="26">
        <v>687</v>
      </c>
      <c r="AA111" s="41">
        <v>15507</v>
      </c>
      <c r="AB111" s="41">
        <v>7086</v>
      </c>
      <c r="AC111" s="226"/>
      <c r="AD111" s="42" t="s">
        <v>73</v>
      </c>
      <c r="AE111" s="41">
        <v>375</v>
      </c>
      <c r="AF111" s="41">
        <v>359</v>
      </c>
      <c r="AG111" s="41">
        <v>360</v>
      </c>
      <c r="AH111" s="41">
        <v>334</v>
      </c>
      <c r="AI111" s="41">
        <v>322</v>
      </c>
      <c r="AJ111" s="41">
        <v>1750</v>
      </c>
      <c r="AK111" s="26">
        <v>1251</v>
      </c>
      <c r="AL111" s="26">
        <v>475</v>
      </c>
      <c r="AM111" s="26">
        <v>30</v>
      </c>
      <c r="AN111" s="26">
        <v>38</v>
      </c>
      <c r="AO111" s="26">
        <v>327</v>
      </c>
      <c r="AP111" s="26">
        <v>170</v>
      </c>
      <c r="AQ111" s="226"/>
      <c r="AR111" s="42" t="s">
        <v>73</v>
      </c>
      <c r="AS111" s="26">
        <v>98</v>
      </c>
      <c r="AT111" s="26">
        <v>13070</v>
      </c>
      <c r="AU111" s="26">
        <v>2403</v>
      </c>
      <c r="AV111" s="26">
        <v>1001</v>
      </c>
      <c r="AW111" s="26">
        <v>77</v>
      </c>
      <c r="AX111" s="26">
        <v>844</v>
      </c>
      <c r="AY111" s="26">
        <v>1330</v>
      </c>
      <c r="AZ111" s="26">
        <v>1075</v>
      </c>
      <c r="BA111" s="26">
        <v>1004</v>
      </c>
      <c r="BB111" s="226"/>
      <c r="BC111" s="42" t="s">
        <v>73</v>
      </c>
      <c r="BD111" s="26">
        <v>92</v>
      </c>
      <c r="BE111" s="26">
        <v>444</v>
      </c>
      <c r="BF111" s="26">
        <v>285</v>
      </c>
      <c r="BG111" s="26">
        <v>442</v>
      </c>
      <c r="BH111" s="26">
        <v>0</v>
      </c>
      <c r="BI111" s="26">
        <v>1263</v>
      </c>
      <c r="BJ111" s="26">
        <v>755</v>
      </c>
      <c r="BK111" s="26">
        <v>615</v>
      </c>
      <c r="BL111" s="41">
        <v>39</v>
      </c>
      <c r="BM111" s="41">
        <v>31</v>
      </c>
      <c r="BN111" s="226"/>
      <c r="BO111" s="42" t="s">
        <v>73</v>
      </c>
      <c r="BP111" s="41">
        <v>29038</v>
      </c>
      <c r="BQ111" s="41">
        <v>6495</v>
      </c>
      <c r="BR111" s="41">
        <v>8112</v>
      </c>
      <c r="BS111" s="41">
        <v>14287</v>
      </c>
      <c r="BT111" s="41">
        <v>474</v>
      </c>
      <c r="BU111" s="41">
        <v>11274</v>
      </c>
      <c r="BV111" s="41">
        <v>36010</v>
      </c>
      <c r="BW111" s="41">
        <v>10533</v>
      </c>
      <c r="BX111" s="41">
        <v>576</v>
      </c>
      <c r="BY111" s="41">
        <v>1650</v>
      </c>
      <c r="BZ111" s="41">
        <v>2063</v>
      </c>
      <c r="CA111" s="41">
        <v>655</v>
      </c>
      <c r="CB111" s="41">
        <v>475</v>
      </c>
      <c r="CD111" s="80" t="s">
        <v>155</v>
      </c>
      <c r="CE111" s="80" t="s">
        <v>2366</v>
      </c>
      <c r="CF111" s="78">
        <v>37836</v>
      </c>
      <c r="CG111" s="91"/>
    </row>
    <row r="112" spans="1:85">
      <c r="A112" s="226" t="s">
        <v>156</v>
      </c>
      <c r="B112" s="148" t="s">
        <v>90</v>
      </c>
      <c r="C112" s="71">
        <v>8967</v>
      </c>
      <c r="D112" s="71">
        <v>4130</v>
      </c>
      <c r="E112" s="71">
        <v>7547</v>
      </c>
      <c r="F112" s="71">
        <v>3583</v>
      </c>
      <c r="G112" s="71">
        <v>7347</v>
      </c>
      <c r="H112" s="71">
        <v>3563</v>
      </c>
      <c r="I112" s="71">
        <v>5895</v>
      </c>
      <c r="J112" s="71">
        <v>2893</v>
      </c>
      <c r="K112" s="71">
        <v>4705</v>
      </c>
      <c r="L112" s="71">
        <v>2438</v>
      </c>
      <c r="M112" s="146">
        <v>34461</v>
      </c>
      <c r="N112" s="146">
        <v>16607</v>
      </c>
      <c r="O112" s="226" t="s">
        <v>156</v>
      </c>
      <c r="P112" s="148" t="s">
        <v>90</v>
      </c>
      <c r="Q112" s="71">
        <v>3128</v>
      </c>
      <c r="R112" s="71">
        <v>1314</v>
      </c>
      <c r="S112" s="71">
        <v>2411</v>
      </c>
      <c r="T112" s="71">
        <v>1006</v>
      </c>
      <c r="U112" s="71">
        <v>2301</v>
      </c>
      <c r="V112" s="71">
        <v>1003</v>
      </c>
      <c r="W112" s="71">
        <v>1574</v>
      </c>
      <c r="X112" s="71">
        <v>741</v>
      </c>
      <c r="Y112" s="71">
        <v>1033</v>
      </c>
      <c r="Z112" s="71">
        <v>505</v>
      </c>
      <c r="AA112" s="146">
        <v>10447</v>
      </c>
      <c r="AB112" s="146">
        <v>4569</v>
      </c>
      <c r="AC112" s="226" t="s">
        <v>156</v>
      </c>
      <c r="AD112" s="148" t="s">
        <v>90</v>
      </c>
      <c r="AE112" s="31">
        <v>305</v>
      </c>
      <c r="AF112" s="31">
        <v>296</v>
      </c>
      <c r="AG112" s="31">
        <v>302</v>
      </c>
      <c r="AH112" s="31">
        <v>291</v>
      </c>
      <c r="AI112" s="31">
        <v>290</v>
      </c>
      <c r="AJ112" s="146">
        <v>1484</v>
      </c>
      <c r="AK112" s="125">
        <v>1290</v>
      </c>
      <c r="AL112" s="71">
        <v>344</v>
      </c>
      <c r="AM112" s="71">
        <v>0</v>
      </c>
      <c r="AN112" s="71">
        <v>31</v>
      </c>
      <c r="AO112" s="71">
        <v>285</v>
      </c>
      <c r="AP112" s="71">
        <v>124</v>
      </c>
      <c r="AQ112" s="226" t="s">
        <v>156</v>
      </c>
      <c r="AR112" s="148" t="s">
        <v>90</v>
      </c>
      <c r="AS112" s="71">
        <v>92</v>
      </c>
      <c r="AT112" s="71">
        <v>8215</v>
      </c>
      <c r="AU112" s="71">
        <v>3322</v>
      </c>
      <c r="AV112" s="71">
        <v>1351</v>
      </c>
      <c r="AW112" s="71">
        <v>213</v>
      </c>
      <c r="AX112" s="71">
        <v>744</v>
      </c>
      <c r="AY112" s="71">
        <v>1463</v>
      </c>
      <c r="AZ112" s="71">
        <v>1255</v>
      </c>
      <c r="BA112" s="71">
        <v>1203</v>
      </c>
      <c r="BB112" s="226" t="s">
        <v>156</v>
      </c>
      <c r="BC112" s="148" t="s">
        <v>90</v>
      </c>
      <c r="BD112" s="71">
        <v>27</v>
      </c>
      <c r="BE112" s="71">
        <v>317</v>
      </c>
      <c r="BF112" s="71">
        <v>336</v>
      </c>
      <c r="BG112" s="71">
        <v>458</v>
      </c>
      <c r="BH112" s="71">
        <v>2</v>
      </c>
      <c r="BI112" s="16">
        <v>1140</v>
      </c>
      <c r="BJ112" s="71">
        <v>651</v>
      </c>
      <c r="BK112" s="71">
        <v>390</v>
      </c>
      <c r="BL112" s="152">
        <v>8</v>
      </c>
      <c r="BM112" s="32">
        <v>7</v>
      </c>
      <c r="BN112" s="226" t="s">
        <v>156</v>
      </c>
      <c r="BO112" s="148" t="s">
        <v>90</v>
      </c>
      <c r="BP112" s="71">
        <v>26373</v>
      </c>
      <c r="BQ112" s="71">
        <v>5091</v>
      </c>
      <c r="BR112" s="71">
        <v>6879</v>
      </c>
      <c r="BS112" s="71">
        <v>14169</v>
      </c>
      <c r="BT112" s="71">
        <v>688</v>
      </c>
      <c r="BU112" s="71">
        <v>11846</v>
      </c>
      <c r="BV112" s="71">
        <v>30172</v>
      </c>
      <c r="BW112" s="71">
        <v>10845</v>
      </c>
      <c r="BX112" s="71">
        <v>1100</v>
      </c>
      <c r="BY112" s="71">
        <v>2415</v>
      </c>
      <c r="BZ112" s="71">
        <v>2755</v>
      </c>
      <c r="CA112" s="71">
        <v>159</v>
      </c>
      <c r="CB112" s="71">
        <v>625</v>
      </c>
      <c r="CD112" s="80" t="s">
        <v>156</v>
      </c>
      <c r="CE112" s="80" t="s">
        <v>2367</v>
      </c>
      <c r="CF112" s="78">
        <v>32957</v>
      </c>
      <c r="CG112" s="91"/>
    </row>
    <row r="113" spans="1:85">
      <c r="A113" s="226"/>
      <c r="B113" s="148" t="s">
        <v>91</v>
      </c>
      <c r="C113" s="71">
        <v>988</v>
      </c>
      <c r="D113" s="71">
        <v>486</v>
      </c>
      <c r="E113" s="71">
        <v>843</v>
      </c>
      <c r="F113" s="71">
        <v>415</v>
      </c>
      <c r="G113" s="71">
        <v>893</v>
      </c>
      <c r="H113" s="71">
        <v>432</v>
      </c>
      <c r="I113" s="71">
        <v>761</v>
      </c>
      <c r="J113" s="71">
        <v>371</v>
      </c>
      <c r="K113" s="71">
        <v>684</v>
      </c>
      <c r="L113" s="71">
        <v>348</v>
      </c>
      <c r="M113" s="146">
        <v>4169</v>
      </c>
      <c r="N113" s="146">
        <v>2052</v>
      </c>
      <c r="O113" s="226"/>
      <c r="P113" s="148" t="s">
        <v>91</v>
      </c>
      <c r="Q113" s="71">
        <v>360</v>
      </c>
      <c r="R113" s="71">
        <v>162</v>
      </c>
      <c r="S113" s="71">
        <v>257</v>
      </c>
      <c r="T113" s="71">
        <v>119</v>
      </c>
      <c r="U113" s="71">
        <v>283</v>
      </c>
      <c r="V113" s="71">
        <v>119</v>
      </c>
      <c r="W113" s="71">
        <v>216</v>
      </c>
      <c r="X113" s="71">
        <v>96</v>
      </c>
      <c r="Y113" s="71">
        <v>172</v>
      </c>
      <c r="Z113" s="71">
        <v>87</v>
      </c>
      <c r="AA113" s="146">
        <v>1288</v>
      </c>
      <c r="AB113" s="146">
        <v>583</v>
      </c>
      <c r="AC113" s="226"/>
      <c r="AD113" s="148" t="s">
        <v>91</v>
      </c>
      <c r="AE113" s="31">
        <v>40</v>
      </c>
      <c r="AF113" s="31">
        <v>39</v>
      </c>
      <c r="AG113" s="31">
        <v>38</v>
      </c>
      <c r="AH113" s="31">
        <v>38</v>
      </c>
      <c r="AI113" s="31">
        <v>39</v>
      </c>
      <c r="AJ113" s="146">
        <v>194</v>
      </c>
      <c r="AK113" s="125">
        <v>174</v>
      </c>
      <c r="AL113" s="71">
        <v>43</v>
      </c>
      <c r="AM113" s="71">
        <v>2</v>
      </c>
      <c r="AN113" s="71">
        <v>5</v>
      </c>
      <c r="AO113" s="71">
        <v>35</v>
      </c>
      <c r="AP113" s="71">
        <v>23</v>
      </c>
      <c r="AQ113" s="226"/>
      <c r="AR113" s="148" t="s">
        <v>91</v>
      </c>
      <c r="AS113" s="71">
        <v>0</v>
      </c>
      <c r="AT113" s="71">
        <v>1114</v>
      </c>
      <c r="AU113" s="71">
        <v>391</v>
      </c>
      <c r="AV113" s="71">
        <v>206</v>
      </c>
      <c r="AW113" s="71">
        <v>6</v>
      </c>
      <c r="AX113" s="71">
        <v>105</v>
      </c>
      <c r="AY113" s="71">
        <v>216</v>
      </c>
      <c r="AZ113" s="71">
        <v>201</v>
      </c>
      <c r="BA113" s="71">
        <v>202</v>
      </c>
      <c r="BB113" s="226"/>
      <c r="BC113" s="148" t="s">
        <v>91</v>
      </c>
      <c r="BD113" s="71">
        <v>14</v>
      </c>
      <c r="BE113" s="71">
        <v>60</v>
      </c>
      <c r="BF113" s="71">
        <v>31</v>
      </c>
      <c r="BG113" s="71">
        <v>55</v>
      </c>
      <c r="BH113" s="71">
        <v>0</v>
      </c>
      <c r="BI113" s="16">
        <v>160</v>
      </c>
      <c r="BJ113" s="71">
        <v>126</v>
      </c>
      <c r="BK113" s="71">
        <v>92</v>
      </c>
      <c r="BL113" s="152">
        <v>8</v>
      </c>
      <c r="BM113" s="32">
        <v>7</v>
      </c>
      <c r="BN113" s="226"/>
      <c r="BO113" s="148" t="s">
        <v>91</v>
      </c>
      <c r="BP113" s="71">
        <v>2797</v>
      </c>
      <c r="BQ113" s="71">
        <v>744</v>
      </c>
      <c r="BR113" s="71">
        <v>836</v>
      </c>
      <c r="BS113" s="71">
        <v>2215</v>
      </c>
      <c r="BT113" s="71">
        <v>25</v>
      </c>
      <c r="BU113" s="71">
        <v>1927</v>
      </c>
      <c r="BV113" s="71">
        <v>4075</v>
      </c>
      <c r="BW113" s="71">
        <v>1722</v>
      </c>
      <c r="BX113" s="71">
        <v>44</v>
      </c>
      <c r="BY113" s="71">
        <v>258</v>
      </c>
      <c r="BZ113" s="71">
        <v>417</v>
      </c>
      <c r="CA113" s="71">
        <v>8</v>
      </c>
      <c r="CB113" s="71">
        <v>161</v>
      </c>
      <c r="CD113" s="80" t="s">
        <v>156</v>
      </c>
      <c r="CE113" s="80" t="s">
        <v>2368</v>
      </c>
      <c r="CF113" s="78">
        <v>4255</v>
      </c>
      <c r="CG113" s="91"/>
    </row>
    <row r="114" spans="1:85">
      <c r="A114" s="226"/>
      <c r="B114" s="25" t="s">
        <v>73</v>
      </c>
      <c r="C114" s="26">
        <v>9955</v>
      </c>
      <c r="D114" s="26">
        <v>4616</v>
      </c>
      <c r="E114" s="26">
        <v>8390</v>
      </c>
      <c r="F114" s="26">
        <v>3998</v>
      </c>
      <c r="G114" s="26">
        <v>8240</v>
      </c>
      <c r="H114" s="26">
        <v>3995</v>
      </c>
      <c r="I114" s="26">
        <v>6656</v>
      </c>
      <c r="J114" s="26">
        <v>3264</v>
      </c>
      <c r="K114" s="26">
        <v>5389</v>
      </c>
      <c r="L114" s="26">
        <v>2786</v>
      </c>
      <c r="M114" s="41">
        <v>38630</v>
      </c>
      <c r="N114" s="41">
        <v>18659</v>
      </c>
      <c r="O114" s="226"/>
      <c r="P114" s="42" t="s">
        <v>73</v>
      </c>
      <c r="Q114" s="26">
        <v>3488</v>
      </c>
      <c r="R114" s="26">
        <v>1476</v>
      </c>
      <c r="S114" s="26">
        <v>2668</v>
      </c>
      <c r="T114" s="26">
        <v>1125</v>
      </c>
      <c r="U114" s="26">
        <v>2584</v>
      </c>
      <c r="V114" s="26">
        <v>1122</v>
      </c>
      <c r="W114" s="26">
        <v>1790</v>
      </c>
      <c r="X114" s="26">
        <v>837</v>
      </c>
      <c r="Y114" s="26">
        <v>1205</v>
      </c>
      <c r="Z114" s="26">
        <v>592</v>
      </c>
      <c r="AA114" s="41">
        <v>11735</v>
      </c>
      <c r="AB114" s="41">
        <v>5152</v>
      </c>
      <c r="AC114" s="226"/>
      <c r="AD114" s="42" t="s">
        <v>73</v>
      </c>
      <c r="AE114" s="41">
        <v>345</v>
      </c>
      <c r="AF114" s="41">
        <v>335</v>
      </c>
      <c r="AG114" s="41">
        <v>340</v>
      </c>
      <c r="AH114" s="41">
        <v>329</v>
      </c>
      <c r="AI114" s="41">
        <v>329</v>
      </c>
      <c r="AJ114" s="41">
        <v>1678</v>
      </c>
      <c r="AK114" s="26">
        <v>1464</v>
      </c>
      <c r="AL114" s="26">
        <v>387</v>
      </c>
      <c r="AM114" s="26">
        <v>2</v>
      </c>
      <c r="AN114" s="26">
        <v>36</v>
      </c>
      <c r="AO114" s="26">
        <v>320</v>
      </c>
      <c r="AP114" s="26">
        <v>147</v>
      </c>
      <c r="AQ114" s="226"/>
      <c r="AR114" s="42" t="s">
        <v>73</v>
      </c>
      <c r="AS114" s="26">
        <v>92</v>
      </c>
      <c r="AT114" s="26">
        <v>9329</v>
      </c>
      <c r="AU114" s="26">
        <v>3713</v>
      </c>
      <c r="AV114" s="26">
        <v>1557</v>
      </c>
      <c r="AW114" s="26">
        <v>219</v>
      </c>
      <c r="AX114" s="26">
        <v>849</v>
      </c>
      <c r="AY114" s="26">
        <v>1679</v>
      </c>
      <c r="AZ114" s="26">
        <v>1456</v>
      </c>
      <c r="BA114" s="26">
        <v>1405</v>
      </c>
      <c r="BB114" s="226"/>
      <c r="BC114" s="42" t="s">
        <v>73</v>
      </c>
      <c r="BD114" s="26">
        <v>41</v>
      </c>
      <c r="BE114" s="26">
        <v>377</v>
      </c>
      <c r="BF114" s="26">
        <v>367</v>
      </c>
      <c r="BG114" s="26">
        <v>513</v>
      </c>
      <c r="BH114" s="26">
        <v>2</v>
      </c>
      <c r="BI114" s="26">
        <v>1300</v>
      </c>
      <c r="BJ114" s="26">
        <v>777</v>
      </c>
      <c r="BK114" s="26">
        <v>482</v>
      </c>
      <c r="BL114" s="41">
        <v>16</v>
      </c>
      <c r="BM114" s="41">
        <v>14</v>
      </c>
      <c r="BN114" s="226"/>
      <c r="BO114" s="42" t="s">
        <v>73</v>
      </c>
      <c r="BP114" s="41">
        <v>29170</v>
      </c>
      <c r="BQ114" s="41">
        <v>5835</v>
      </c>
      <c r="BR114" s="41">
        <v>7715</v>
      </c>
      <c r="BS114" s="41">
        <v>16384</v>
      </c>
      <c r="BT114" s="41">
        <v>713</v>
      </c>
      <c r="BU114" s="41">
        <v>13773</v>
      </c>
      <c r="BV114" s="41">
        <v>34247</v>
      </c>
      <c r="BW114" s="41">
        <v>12567</v>
      </c>
      <c r="BX114" s="41">
        <v>1144</v>
      </c>
      <c r="BY114" s="41">
        <v>2673</v>
      </c>
      <c r="BZ114" s="41">
        <v>3172</v>
      </c>
      <c r="CA114" s="41">
        <v>167</v>
      </c>
      <c r="CB114" s="41">
        <v>786</v>
      </c>
      <c r="CD114" s="80" t="s">
        <v>156</v>
      </c>
      <c r="CE114" s="80" t="s">
        <v>2369</v>
      </c>
      <c r="CF114" s="78">
        <v>37212</v>
      </c>
      <c r="CG114" s="91"/>
    </row>
    <row r="115" spans="1:85" ht="14.45" customHeight="1">
      <c r="A115" s="226" t="s">
        <v>157</v>
      </c>
      <c r="B115" s="148" t="s">
        <v>90</v>
      </c>
      <c r="C115" s="71">
        <v>5195</v>
      </c>
      <c r="D115" s="71">
        <v>2532</v>
      </c>
      <c r="E115" s="71">
        <v>4258</v>
      </c>
      <c r="F115" s="71">
        <v>2070</v>
      </c>
      <c r="G115" s="71">
        <v>3519</v>
      </c>
      <c r="H115" s="71">
        <v>1773</v>
      </c>
      <c r="I115" s="71">
        <v>2611</v>
      </c>
      <c r="J115" s="71">
        <v>1381</v>
      </c>
      <c r="K115" s="71">
        <v>2151</v>
      </c>
      <c r="L115" s="71">
        <v>1115</v>
      </c>
      <c r="M115" s="146">
        <v>17734</v>
      </c>
      <c r="N115" s="146">
        <v>8871</v>
      </c>
      <c r="O115" s="226" t="s">
        <v>157</v>
      </c>
      <c r="P115" s="148" t="s">
        <v>90</v>
      </c>
      <c r="Q115" s="71">
        <v>1815</v>
      </c>
      <c r="R115" s="71">
        <v>821</v>
      </c>
      <c r="S115" s="71">
        <v>1301</v>
      </c>
      <c r="T115" s="71">
        <v>581</v>
      </c>
      <c r="U115" s="71">
        <v>899</v>
      </c>
      <c r="V115" s="71">
        <v>387</v>
      </c>
      <c r="W115" s="71">
        <v>631</v>
      </c>
      <c r="X115" s="71">
        <v>333</v>
      </c>
      <c r="Y115" s="71">
        <v>589</v>
      </c>
      <c r="Z115" s="71">
        <v>302</v>
      </c>
      <c r="AA115" s="146">
        <v>5235</v>
      </c>
      <c r="AB115" s="146">
        <v>2424</v>
      </c>
      <c r="AC115" s="226" t="s">
        <v>157</v>
      </c>
      <c r="AD115" s="148" t="s">
        <v>90</v>
      </c>
      <c r="AE115" s="31">
        <v>153</v>
      </c>
      <c r="AF115" s="31">
        <v>148</v>
      </c>
      <c r="AG115" s="31">
        <v>148</v>
      </c>
      <c r="AH115" s="31">
        <v>144</v>
      </c>
      <c r="AI115" s="31">
        <v>140</v>
      </c>
      <c r="AJ115" s="146">
        <v>733</v>
      </c>
      <c r="AK115" s="125">
        <v>566</v>
      </c>
      <c r="AL115" s="71">
        <v>220</v>
      </c>
      <c r="AM115" s="71">
        <v>0</v>
      </c>
      <c r="AN115" s="71">
        <v>56</v>
      </c>
      <c r="AO115" s="71">
        <v>137</v>
      </c>
      <c r="AP115" s="71">
        <v>76</v>
      </c>
      <c r="AQ115" s="226" t="s">
        <v>157</v>
      </c>
      <c r="AR115" s="148" t="s">
        <v>90</v>
      </c>
      <c r="AS115" s="71">
        <v>35</v>
      </c>
      <c r="AT115" s="71">
        <v>4750</v>
      </c>
      <c r="AU115" s="71">
        <v>1014</v>
      </c>
      <c r="AV115" s="71">
        <v>347</v>
      </c>
      <c r="AW115" s="71">
        <v>77</v>
      </c>
      <c r="AX115" s="71">
        <v>293</v>
      </c>
      <c r="AY115" s="71">
        <v>620</v>
      </c>
      <c r="AZ115" s="71">
        <v>443</v>
      </c>
      <c r="BA115" s="71">
        <v>423</v>
      </c>
      <c r="BB115" s="226" t="s">
        <v>157</v>
      </c>
      <c r="BC115" s="148" t="s">
        <v>90</v>
      </c>
      <c r="BD115" s="71">
        <v>31</v>
      </c>
      <c r="BE115" s="71">
        <v>284</v>
      </c>
      <c r="BF115" s="71">
        <v>79</v>
      </c>
      <c r="BG115" s="71">
        <v>175</v>
      </c>
      <c r="BH115" s="71">
        <v>20</v>
      </c>
      <c r="BI115" s="16">
        <v>589</v>
      </c>
      <c r="BJ115" s="71">
        <v>352</v>
      </c>
      <c r="BK115" s="71">
        <v>258</v>
      </c>
      <c r="BL115" s="152">
        <v>4</v>
      </c>
      <c r="BM115" s="32">
        <v>2</v>
      </c>
      <c r="BN115" s="226" t="s">
        <v>157</v>
      </c>
      <c r="BO115" s="148" t="s">
        <v>90</v>
      </c>
      <c r="BP115" s="71">
        <v>10752</v>
      </c>
      <c r="BQ115" s="71">
        <v>2124</v>
      </c>
      <c r="BR115" s="71">
        <v>2778</v>
      </c>
      <c r="BS115" s="71">
        <v>4603</v>
      </c>
      <c r="BT115" s="71">
        <v>346</v>
      </c>
      <c r="BU115" s="71">
        <v>4448</v>
      </c>
      <c r="BV115" s="71">
        <v>14849</v>
      </c>
      <c r="BW115" s="71">
        <v>4795</v>
      </c>
      <c r="BX115" s="71">
        <v>230</v>
      </c>
      <c r="BY115" s="71">
        <v>1112</v>
      </c>
      <c r="BZ115" s="71">
        <v>792</v>
      </c>
      <c r="CA115" s="71">
        <v>26</v>
      </c>
      <c r="CB115" s="71">
        <v>293</v>
      </c>
      <c r="CD115" s="80" t="s">
        <v>157</v>
      </c>
      <c r="CE115" s="80" t="s">
        <v>2370</v>
      </c>
      <c r="CF115" s="78">
        <v>14350</v>
      </c>
      <c r="CG115" s="91"/>
    </row>
    <row r="116" spans="1:85">
      <c r="A116" s="226"/>
      <c r="B116" s="148" t="s">
        <v>91</v>
      </c>
      <c r="C116" s="71">
        <v>0</v>
      </c>
      <c r="D116" s="71">
        <v>0</v>
      </c>
      <c r="E116" s="71">
        <v>0</v>
      </c>
      <c r="F116" s="71">
        <v>0</v>
      </c>
      <c r="G116" s="71">
        <v>0</v>
      </c>
      <c r="H116" s="71">
        <v>0</v>
      </c>
      <c r="I116" s="71">
        <v>0</v>
      </c>
      <c r="J116" s="71">
        <v>0</v>
      </c>
      <c r="K116" s="71">
        <v>0</v>
      </c>
      <c r="L116" s="71">
        <v>0</v>
      </c>
      <c r="M116" s="146">
        <v>0</v>
      </c>
      <c r="N116" s="146">
        <v>0</v>
      </c>
      <c r="O116" s="226"/>
      <c r="P116" s="148" t="s">
        <v>91</v>
      </c>
      <c r="Q116" s="71">
        <v>0</v>
      </c>
      <c r="R116" s="71">
        <v>0</v>
      </c>
      <c r="S116" s="71">
        <v>0</v>
      </c>
      <c r="T116" s="71">
        <v>0</v>
      </c>
      <c r="U116" s="71">
        <v>0</v>
      </c>
      <c r="V116" s="71">
        <v>0</v>
      </c>
      <c r="W116" s="71">
        <v>0</v>
      </c>
      <c r="X116" s="71">
        <v>0</v>
      </c>
      <c r="Y116" s="71">
        <v>0</v>
      </c>
      <c r="Z116" s="71">
        <v>0</v>
      </c>
      <c r="AA116" s="146">
        <v>0</v>
      </c>
      <c r="AB116" s="146">
        <v>0</v>
      </c>
      <c r="AC116" s="226"/>
      <c r="AD116" s="148" t="s">
        <v>91</v>
      </c>
      <c r="AE116" s="31">
        <v>0</v>
      </c>
      <c r="AF116" s="31">
        <v>0</v>
      </c>
      <c r="AG116" s="31">
        <v>0</v>
      </c>
      <c r="AH116" s="31">
        <v>0</v>
      </c>
      <c r="AI116" s="31">
        <v>0</v>
      </c>
      <c r="AJ116" s="146">
        <v>0</v>
      </c>
      <c r="AK116" s="125">
        <v>0</v>
      </c>
      <c r="AL116" s="71">
        <v>0</v>
      </c>
      <c r="AM116" s="71">
        <v>0</v>
      </c>
      <c r="AN116" s="71">
        <v>0</v>
      </c>
      <c r="AO116" s="71">
        <v>0</v>
      </c>
      <c r="AP116" s="71">
        <v>0</v>
      </c>
      <c r="AQ116" s="226"/>
      <c r="AR116" s="148" t="s">
        <v>91</v>
      </c>
      <c r="AS116" s="71">
        <v>0</v>
      </c>
      <c r="AT116" s="71">
        <v>0</v>
      </c>
      <c r="AU116" s="71">
        <v>0</v>
      </c>
      <c r="AV116" s="71">
        <v>0</v>
      </c>
      <c r="AW116" s="71">
        <v>0</v>
      </c>
      <c r="AX116" s="71">
        <v>0</v>
      </c>
      <c r="AY116" s="71">
        <v>0</v>
      </c>
      <c r="AZ116" s="71">
        <v>0</v>
      </c>
      <c r="BA116" s="71">
        <v>0</v>
      </c>
      <c r="BB116" s="226"/>
      <c r="BC116" s="148" t="s">
        <v>91</v>
      </c>
      <c r="BD116" s="71">
        <v>0</v>
      </c>
      <c r="BE116" s="71">
        <v>0</v>
      </c>
      <c r="BF116" s="71">
        <v>0</v>
      </c>
      <c r="BG116" s="71">
        <v>0</v>
      </c>
      <c r="BH116" s="71">
        <v>0</v>
      </c>
      <c r="BI116" s="16">
        <v>0</v>
      </c>
      <c r="BJ116" s="71">
        <v>0</v>
      </c>
      <c r="BK116" s="71">
        <v>0</v>
      </c>
      <c r="BL116" s="152">
        <v>0</v>
      </c>
      <c r="BM116" s="32">
        <v>0</v>
      </c>
      <c r="BN116" s="226"/>
      <c r="BO116" s="148" t="s">
        <v>91</v>
      </c>
      <c r="BP116" s="71">
        <v>0</v>
      </c>
      <c r="BQ116" s="71">
        <v>0</v>
      </c>
      <c r="BR116" s="71">
        <v>0</v>
      </c>
      <c r="BS116" s="71">
        <v>0</v>
      </c>
      <c r="BT116" s="71">
        <v>0</v>
      </c>
      <c r="BU116" s="71">
        <v>0</v>
      </c>
      <c r="BV116" s="71">
        <v>0</v>
      </c>
      <c r="BW116" s="71">
        <v>0</v>
      </c>
      <c r="BX116" s="71">
        <v>0</v>
      </c>
      <c r="BY116" s="71">
        <v>0</v>
      </c>
      <c r="BZ116" s="71">
        <v>0</v>
      </c>
      <c r="CA116" s="71">
        <v>0</v>
      </c>
      <c r="CB116" s="71">
        <v>0</v>
      </c>
      <c r="CD116" s="80" t="s">
        <v>157</v>
      </c>
      <c r="CE116" s="80" t="s">
        <v>2371</v>
      </c>
      <c r="CF116" s="78">
        <v>0</v>
      </c>
      <c r="CG116" s="91"/>
    </row>
    <row r="117" spans="1:85">
      <c r="A117" s="226"/>
      <c r="B117" s="25" t="s">
        <v>73</v>
      </c>
      <c r="C117" s="26">
        <v>5195</v>
      </c>
      <c r="D117" s="26">
        <v>2532</v>
      </c>
      <c r="E117" s="26">
        <v>4258</v>
      </c>
      <c r="F117" s="26">
        <v>2070</v>
      </c>
      <c r="G117" s="26">
        <v>3519</v>
      </c>
      <c r="H117" s="26">
        <v>1773</v>
      </c>
      <c r="I117" s="26">
        <v>2611</v>
      </c>
      <c r="J117" s="26">
        <v>1381</v>
      </c>
      <c r="K117" s="26">
        <v>2151</v>
      </c>
      <c r="L117" s="26">
        <v>1115</v>
      </c>
      <c r="M117" s="41">
        <v>17734</v>
      </c>
      <c r="N117" s="41">
        <v>8871</v>
      </c>
      <c r="O117" s="226"/>
      <c r="P117" s="42" t="s">
        <v>73</v>
      </c>
      <c r="Q117" s="26">
        <v>1815</v>
      </c>
      <c r="R117" s="26">
        <v>821</v>
      </c>
      <c r="S117" s="26">
        <v>1301</v>
      </c>
      <c r="T117" s="26">
        <v>581</v>
      </c>
      <c r="U117" s="26">
        <v>899</v>
      </c>
      <c r="V117" s="26">
        <v>387</v>
      </c>
      <c r="W117" s="26">
        <v>631</v>
      </c>
      <c r="X117" s="26">
        <v>333</v>
      </c>
      <c r="Y117" s="26">
        <v>589</v>
      </c>
      <c r="Z117" s="26">
        <v>302</v>
      </c>
      <c r="AA117" s="41">
        <v>5235</v>
      </c>
      <c r="AB117" s="41">
        <v>2424</v>
      </c>
      <c r="AC117" s="226"/>
      <c r="AD117" s="42" t="s">
        <v>73</v>
      </c>
      <c r="AE117" s="41">
        <v>153</v>
      </c>
      <c r="AF117" s="41">
        <v>148</v>
      </c>
      <c r="AG117" s="41">
        <v>148</v>
      </c>
      <c r="AH117" s="41">
        <v>144</v>
      </c>
      <c r="AI117" s="41">
        <v>140</v>
      </c>
      <c r="AJ117" s="41">
        <v>733</v>
      </c>
      <c r="AK117" s="26">
        <v>566</v>
      </c>
      <c r="AL117" s="26">
        <v>220</v>
      </c>
      <c r="AM117" s="26">
        <v>0</v>
      </c>
      <c r="AN117" s="26">
        <v>56</v>
      </c>
      <c r="AO117" s="26">
        <v>137</v>
      </c>
      <c r="AP117" s="26">
        <v>76</v>
      </c>
      <c r="AQ117" s="226"/>
      <c r="AR117" s="42" t="s">
        <v>73</v>
      </c>
      <c r="AS117" s="26">
        <v>35</v>
      </c>
      <c r="AT117" s="26">
        <v>4750</v>
      </c>
      <c r="AU117" s="26">
        <v>1014</v>
      </c>
      <c r="AV117" s="26">
        <v>347</v>
      </c>
      <c r="AW117" s="26">
        <v>77</v>
      </c>
      <c r="AX117" s="26">
        <v>293</v>
      </c>
      <c r="AY117" s="26">
        <v>620</v>
      </c>
      <c r="AZ117" s="26">
        <v>443</v>
      </c>
      <c r="BA117" s="26">
        <v>423</v>
      </c>
      <c r="BB117" s="226"/>
      <c r="BC117" s="42" t="s">
        <v>73</v>
      </c>
      <c r="BD117" s="26">
        <v>31</v>
      </c>
      <c r="BE117" s="26">
        <v>284</v>
      </c>
      <c r="BF117" s="26">
        <v>79</v>
      </c>
      <c r="BG117" s="26">
        <v>175</v>
      </c>
      <c r="BH117" s="26">
        <v>20</v>
      </c>
      <c r="BI117" s="26">
        <v>589</v>
      </c>
      <c r="BJ117" s="26">
        <v>352</v>
      </c>
      <c r="BK117" s="26">
        <v>258</v>
      </c>
      <c r="BL117" s="41">
        <v>4</v>
      </c>
      <c r="BM117" s="41">
        <v>2</v>
      </c>
      <c r="BN117" s="226"/>
      <c r="BO117" s="42" t="s">
        <v>73</v>
      </c>
      <c r="BP117" s="41">
        <v>10752</v>
      </c>
      <c r="BQ117" s="41">
        <v>2124</v>
      </c>
      <c r="BR117" s="41">
        <v>2778</v>
      </c>
      <c r="BS117" s="41">
        <v>4603</v>
      </c>
      <c r="BT117" s="41">
        <v>346</v>
      </c>
      <c r="BU117" s="41">
        <v>4448</v>
      </c>
      <c r="BV117" s="41">
        <v>14849</v>
      </c>
      <c r="BW117" s="41">
        <v>4795</v>
      </c>
      <c r="BX117" s="41">
        <v>230</v>
      </c>
      <c r="BY117" s="41">
        <v>1112</v>
      </c>
      <c r="BZ117" s="41">
        <v>792</v>
      </c>
      <c r="CA117" s="41">
        <v>26</v>
      </c>
      <c r="CB117" s="41">
        <v>293</v>
      </c>
      <c r="CD117" s="80" t="s">
        <v>157</v>
      </c>
      <c r="CE117" s="80" t="s">
        <v>2372</v>
      </c>
      <c r="CF117" s="78">
        <v>14350</v>
      </c>
      <c r="CG117" s="91"/>
    </row>
    <row r="118" spans="1:85" s="100" customFormat="1">
      <c r="A118" s="33" t="s">
        <v>97</v>
      </c>
      <c r="B118" s="148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119"/>
      <c r="N118" s="119"/>
      <c r="O118" s="33" t="s">
        <v>97</v>
      </c>
      <c r="P118" s="33"/>
      <c r="Q118" s="119"/>
      <c r="R118" s="119"/>
      <c r="S118" s="119"/>
      <c r="T118" s="119"/>
      <c r="U118" s="119"/>
      <c r="V118" s="119"/>
      <c r="W118" s="119"/>
      <c r="X118" s="119"/>
      <c r="Y118" s="119"/>
      <c r="Z118" s="119"/>
      <c r="AA118" s="119"/>
      <c r="AB118" s="119"/>
      <c r="AC118" s="33" t="s">
        <v>97</v>
      </c>
      <c r="AD118" s="33"/>
      <c r="AE118" s="119"/>
      <c r="AF118" s="119"/>
      <c r="AG118" s="119"/>
      <c r="AH118" s="119"/>
      <c r="AI118" s="119"/>
      <c r="AJ118" s="119"/>
      <c r="AK118" s="119"/>
      <c r="AL118" s="119"/>
      <c r="AM118" s="119"/>
      <c r="AN118" s="119"/>
      <c r="AO118" s="119"/>
      <c r="AP118" s="119"/>
      <c r="AQ118" s="33" t="s">
        <v>97</v>
      </c>
      <c r="AR118" s="148"/>
      <c r="AS118" s="43"/>
      <c r="AT118" s="43"/>
      <c r="AU118" s="43"/>
      <c r="AV118" s="43"/>
      <c r="AW118" s="43"/>
      <c r="AX118" s="43"/>
      <c r="AY118" s="43"/>
      <c r="AZ118" s="43"/>
      <c r="BA118" s="43"/>
      <c r="BB118" s="33" t="s">
        <v>97</v>
      </c>
      <c r="BC118" s="148"/>
      <c r="BD118" s="33"/>
      <c r="BE118" s="33"/>
      <c r="BF118" s="33"/>
      <c r="BG118" s="33"/>
      <c r="BH118" s="33"/>
      <c r="BI118" s="33"/>
      <c r="BJ118" s="33"/>
      <c r="BK118" s="33"/>
      <c r="BL118" s="33"/>
      <c r="BM118" s="148"/>
      <c r="BN118" s="33" t="s">
        <v>97</v>
      </c>
      <c r="BO118" s="148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D118" s="80" t="str">
        <f>IF(A118="",CD117,A118)</f>
        <v>ANALAMANGA</v>
      </c>
      <c r="CE118" s="80" t="str">
        <f>CD118&amp;B118</f>
        <v>ANALAMANGA</v>
      </c>
      <c r="CF118" s="78">
        <f>(AS118+2*AT118+3*AU118+4*AV118+5*AW118)</f>
        <v>0</v>
      </c>
      <c r="CG118" s="91"/>
    </row>
    <row r="119" spans="1:85" ht="14.45" customHeight="1">
      <c r="A119" s="226" t="s">
        <v>158</v>
      </c>
      <c r="B119" s="148" t="s">
        <v>90</v>
      </c>
      <c r="C119" s="71">
        <v>7367</v>
      </c>
      <c r="D119" s="71">
        <v>3454</v>
      </c>
      <c r="E119" s="71">
        <v>6528</v>
      </c>
      <c r="F119" s="71">
        <v>3044</v>
      </c>
      <c r="G119" s="71">
        <v>6350</v>
      </c>
      <c r="H119" s="71">
        <v>2973</v>
      </c>
      <c r="I119" s="71">
        <v>5546</v>
      </c>
      <c r="J119" s="71">
        <v>2678</v>
      </c>
      <c r="K119" s="71">
        <v>4794</v>
      </c>
      <c r="L119" s="71">
        <v>2342</v>
      </c>
      <c r="M119" s="146">
        <v>30585</v>
      </c>
      <c r="N119" s="146">
        <v>14491</v>
      </c>
      <c r="O119" s="226" t="s">
        <v>158</v>
      </c>
      <c r="P119" s="148" t="s">
        <v>90</v>
      </c>
      <c r="Q119" s="71">
        <v>1487</v>
      </c>
      <c r="R119" s="71">
        <v>609</v>
      </c>
      <c r="S119" s="71">
        <v>1402</v>
      </c>
      <c r="T119" s="71">
        <v>559</v>
      </c>
      <c r="U119" s="71">
        <v>1366</v>
      </c>
      <c r="V119" s="71">
        <v>563</v>
      </c>
      <c r="W119" s="71">
        <v>1139</v>
      </c>
      <c r="X119" s="71">
        <v>496</v>
      </c>
      <c r="Y119" s="71">
        <v>773</v>
      </c>
      <c r="Z119" s="71">
        <v>355</v>
      </c>
      <c r="AA119" s="146">
        <v>6167</v>
      </c>
      <c r="AB119" s="146">
        <v>2582</v>
      </c>
      <c r="AC119" s="226" t="s">
        <v>158</v>
      </c>
      <c r="AD119" s="148" t="s">
        <v>90</v>
      </c>
      <c r="AE119" s="31">
        <v>249</v>
      </c>
      <c r="AF119" s="31">
        <v>248</v>
      </c>
      <c r="AG119" s="31">
        <v>252</v>
      </c>
      <c r="AH119" s="31">
        <v>246</v>
      </c>
      <c r="AI119" s="31">
        <v>244</v>
      </c>
      <c r="AJ119" s="146">
        <v>1239</v>
      </c>
      <c r="AK119" s="125">
        <v>959</v>
      </c>
      <c r="AL119" s="71">
        <v>635</v>
      </c>
      <c r="AM119" s="71">
        <v>175</v>
      </c>
      <c r="AN119" s="71">
        <v>12</v>
      </c>
      <c r="AO119" s="71">
        <v>232</v>
      </c>
      <c r="AP119" s="71">
        <v>134</v>
      </c>
      <c r="AQ119" s="226" t="s">
        <v>158</v>
      </c>
      <c r="AR119" s="148" t="s">
        <v>90</v>
      </c>
      <c r="AS119" s="71">
        <v>551</v>
      </c>
      <c r="AT119" s="71">
        <v>9346</v>
      </c>
      <c r="AU119" s="71">
        <v>1632</v>
      </c>
      <c r="AV119" s="71">
        <v>712</v>
      </c>
      <c r="AW119" s="71">
        <v>101</v>
      </c>
      <c r="AX119" s="71">
        <v>516</v>
      </c>
      <c r="AY119" s="71">
        <v>1089</v>
      </c>
      <c r="AZ119" s="71">
        <v>873</v>
      </c>
      <c r="BA119" s="71">
        <v>837</v>
      </c>
      <c r="BB119" s="226" t="s">
        <v>158</v>
      </c>
      <c r="BC119" s="148" t="s">
        <v>90</v>
      </c>
      <c r="BD119" s="71">
        <v>49</v>
      </c>
      <c r="BE119" s="71">
        <v>408</v>
      </c>
      <c r="BF119" s="71">
        <v>181</v>
      </c>
      <c r="BG119" s="71">
        <v>264</v>
      </c>
      <c r="BH119" s="71">
        <v>29</v>
      </c>
      <c r="BI119" s="16">
        <v>931</v>
      </c>
      <c r="BJ119" s="71">
        <v>681</v>
      </c>
      <c r="BK119" s="71">
        <v>445</v>
      </c>
      <c r="BL119" s="152">
        <v>57</v>
      </c>
      <c r="BM119" s="32">
        <v>23</v>
      </c>
      <c r="BN119" s="226" t="s">
        <v>158</v>
      </c>
      <c r="BO119" s="148" t="s">
        <v>90</v>
      </c>
      <c r="BP119" s="71">
        <v>15842</v>
      </c>
      <c r="BQ119" s="71">
        <v>7398</v>
      </c>
      <c r="BR119" s="71">
        <v>7235</v>
      </c>
      <c r="BS119" s="71">
        <v>9183</v>
      </c>
      <c r="BT119" s="71">
        <v>360</v>
      </c>
      <c r="BU119" s="71">
        <v>6549</v>
      </c>
      <c r="BV119" s="71">
        <v>20629</v>
      </c>
      <c r="BW119" s="71">
        <v>5992</v>
      </c>
      <c r="BX119" s="71">
        <v>351</v>
      </c>
      <c r="BY119" s="71">
        <v>1545</v>
      </c>
      <c r="BZ119" s="71">
        <v>1701</v>
      </c>
      <c r="CA119" s="71">
        <v>119</v>
      </c>
      <c r="CB119" s="71">
        <v>2130</v>
      </c>
      <c r="CD119" s="80" t="s">
        <v>158</v>
      </c>
      <c r="CE119" s="80" t="s">
        <v>2376</v>
      </c>
      <c r="CF119" s="78">
        <v>27492</v>
      </c>
      <c r="CG119" s="91"/>
    </row>
    <row r="120" spans="1:85">
      <c r="A120" s="226"/>
      <c r="B120" s="148" t="s">
        <v>91</v>
      </c>
      <c r="C120" s="71">
        <v>288</v>
      </c>
      <c r="D120" s="71">
        <v>126</v>
      </c>
      <c r="E120" s="71">
        <v>270</v>
      </c>
      <c r="F120" s="71">
        <v>122</v>
      </c>
      <c r="G120" s="71">
        <v>234</v>
      </c>
      <c r="H120" s="71">
        <v>121</v>
      </c>
      <c r="I120" s="71">
        <v>219</v>
      </c>
      <c r="J120" s="71">
        <v>102</v>
      </c>
      <c r="K120" s="71">
        <v>224</v>
      </c>
      <c r="L120" s="71">
        <v>99</v>
      </c>
      <c r="M120" s="146">
        <v>1235</v>
      </c>
      <c r="N120" s="146">
        <v>570</v>
      </c>
      <c r="O120" s="226"/>
      <c r="P120" s="148" t="s">
        <v>91</v>
      </c>
      <c r="Q120" s="71">
        <v>82</v>
      </c>
      <c r="R120" s="71">
        <v>33</v>
      </c>
      <c r="S120" s="71">
        <v>57</v>
      </c>
      <c r="T120" s="71">
        <v>27</v>
      </c>
      <c r="U120" s="71">
        <v>57</v>
      </c>
      <c r="V120" s="71">
        <v>30</v>
      </c>
      <c r="W120" s="71">
        <v>53</v>
      </c>
      <c r="X120" s="71">
        <v>15</v>
      </c>
      <c r="Y120" s="71">
        <v>33</v>
      </c>
      <c r="Z120" s="71">
        <v>14</v>
      </c>
      <c r="AA120" s="146">
        <v>282</v>
      </c>
      <c r="AB120" s="146">
        <v>119</v>
      </c>
      <c r="AC120" s="226"/>
      <c r="AD120" s="148" t="s">
        <v>91</v>
      </c>
      <c r="AE120" s="31">
        <v>6</v>
      </c>
      <c r="AF120" s="31">
        <v>5</v>
      </c>
      <c r="AG120" s="31">
        <v>5</v>
      </c>
      <c r="AH120" s="31">
        <v>5</v>
      </c>
      <c r="AI120" s="31">
        <v>6</v>
      </c>
      <c r="AJ120" s="146">
        <v>27</v>
      </c>
      <c r="AK120" s="125">
        <v>23</v>
      </c>
      <c r="AL120" s="71">
        <v>12</v>
      </c>
      <c r="AM120" s="71">
        <v>2</v>
      </c>
      <c r="AN120" s="71">
        <v>0</v>
      </c>
      <c r="AO120" s="71">
        <v>4</v>
      </c>
      <c r="AP120" s="71">
        <v>3</v>
      </c>
      <c r="AQ120" s="226"/>
      <c r="AR120" s="148" t="s">
        <v>91</v>
      </c>
      <c r="AS120" s="71">
        <v>0</v>
      </c>
      <c r="AT120" s="71">
        <v>441</v>
      </c>
      <c r="AU120" s="71">
        <v>0</v>
      </c>
      <c r="AV120" s="71">
        <v>12</v>
      </c>
      <c r="AW120" s="71">
        <v>0</v>
      </c>
      <c r="AX120" s="71">
        <v>21</v>
      </c>
      <c r="AY120" s="71">
        <v>26</v>
      </c>
      <c r="AZ120" s="71">
        <v>27</v>
      </c>
      <c r="BA120" s="71">
        <v>23</v>
      </c>
      <c r="BB120" s="226"/>
      <c r="BC120" s="148" t="s">
        <v>91</v>
      </c>
      <c r="BD120" s="71">
        <v>3</v>
      </c>
      <c r="BE120" s="71">
        <v>13</v>
      </c>
      <c r="BF120" s="71">
        <v>6</v>
      </c>
      <c r="BG120" s="71">
        <v>5</v>
      </c>
      <c r="BH120" s="71">
        <v>0</v>
      </c>
      <c r="BI120" s="16">
        <v>27</v>
      </c>
      <c r="BJ120" s="71">
        <v>25</v>
      </c>
      <c r="BK120" s="71">
        <v>19</v>
      </c>
      <c r="BL120" s="152">
        <v>9</v>
      </c>
      <c r="BM120" s="32">
        <v>7</v>
      </c>
      <c r="BN120" s="226"/>
      <c r="BO120" s="148" t="s">
        <v>91</v>
      </c>
      <c r="BP120" s="71">
        <v>974</v>
      </c>
      <c r="BQ120" s="71">
        <v>253</v>
      </c>
      <c r="BR120" s="71">
        <v>199</v>
      </c>
      <c r="BS120" s="71">
        <v>485</v>
      </c>
      <c r="BT120" s="71">
        <v>2</v>
      </c>
      <c r="BU120" s="71">
        <v>199</v>
      </c>
      <c r="BV120" s="71">
        <v>548</v>
      </c>
      <c r="BW120" s="71">
        <v>209</v>
      </c>
      <c r="BX120" s="71">
        <v>42</v>
      </c>
      <c r="BY120" s="71">
        <v>31</v>
      </c>
      <c r="BZ120" s="71">
        <v>31</v>
      </c>
      <c r="CA120" s="71">
        <v>6</v>
      </c>
      <c r="CB120" s="71">
        <v>0</v>
      </c>
      <c r="CD120" s="80" t="s">
        <v>158</v>
      </c>
      <c r="CE120" s="80" t="s">
        <v>2377</v>
      </c>
      <c r="CF120" s="78">
        <v>930</v>
      </c>
      <c r="CG120" s="91"/>
    </row>
    <row r="121" spans="1:85">
      <c r="A121" s="226"/>
      <c r="B121" s="25" t="s">
        <v>73</v>
      </c>
      <c r="C121" s="26">
        <v>7655</v>
      </c>
      <c r="D121" s="26">
        <v>3580</v>
      </c>
      <c r="E121" s="26">
        <v>6798</v>
      </c>
      <c r="F121" s="26">
        <v>3166</v>
      </c>
      <c r="G121" s="26">
        <v>6584</v>
      </c>
      <c r="H121" s="26">
        <v>3094</v>
      </c>
      <c r="I121" s="26">
        <v>5765</v>
      </c>
      <c r="J121" s="26">
        <v>2780</v>
      </c>
      <c r="K121" s="26">
        <v>5018</v>
      </c>
      <c r="L121" s="26">
        <v>2441</v>
      </c>
      <c r="M121" s="41">
        <v>31820</v>
      </c>
      <c r="N121" s="41">
        <v>15061</v>
      </c>
      <c r="O121" s="226"/>
      <c r="P121" s="42" t="s">
        <v>73</v>
      </c>
      <c r="Q121" s="26">
        <v>1569</v>
      </c>
      <c r="R121" s="26">
        <v>642</v>
      </c>
      <c r="S121" s="26">
        <v>1459</v>
      </c>
      <c r="T121" s="26">
        <v>586</v>
      </c>
      <c r="U121" s="26">
        <v>1423</v>
      </c>
      <c r="V121" s="26">
        <v>593</v>
      </c>
      <c r="W121" s="26">
        <v>1192</v>
      </c>
      <c r="X121" s="26">
        <v>511</v>
      </c>
      <c r="Y121" s="26">
        <v>806</v>
      </c>
      <c r="Z121" s="26">
        <v>369</v>
      </c>
      <c r="AA121" s="41">
        <v>6449</v>
      </c>
      <c r="AB121" s="41">
        <v>2701</v>
      </c>
      <c r="AC121" s="226"/>
      <c r="AD121" s="42" t="s">
        <v>73</v>
      </c>
      <c r="AE121" s="41">
        <v>255</v>
      </c>
      <c r="AF121" s="41">
        <v>253</v>
      </c>
      <c r="AG121" s="41">
        <v>257</v>
      </c>
      <c r="AH121" s="41">
        <v>251</v>
      </c>
      <c r="AI121" s="41">
        <v>250</v>
      </c>
      <c r="AJ121" s="41">
        <v>1266</v>
      </c>
      <c r="AK121" s="26">
        <v>982</v>
      </c>
      <c r="AL121" s="26">
        <v>647</v>
      </c>
      <c r="AM121" s="26">
        <v>177</v>
      </c>
      <c r="AN121" s="26">
        <v>12</v>
      </c>
      <c r="AO121" s="26">
        <v>236</v>
      </c>
      <c r="AP121" s="26">
        <v>137</v>
      </c>
      <c r="AQ121" s="226"/>
      <c r="AR121" s="42" t="s">
        <v>73</v>
      </c>
      <c r="AS121" s="26">
        <v>551</v>
      </c>
      <c r="AT121" s="26">
        <v>9787</v>
      </c>
      <c r="AU121" s="26">
        <v>1632</v>
      </c>
      <c r="AV121" s="26">
        <v>724</v>
      </c>
      <c r="AW121" s="26">
        <v>101</v>
      </c>
      <c r="AX121" s="26">
        <v>537</v>
      </c>
      <c r="AY121" s="26">
        <v>1115</v>
      </c>
      <c r="AZ121" s="26">
        <v>900</v>
      </c>
      <c r="BA121" s="26">
        <v>860</v>
      </c>
      <c r="BB121" s="226"/>
      <c r="BC121" s="42" t="s">
        <v>73</v>
      </c>
      <c r="BD121" s="26">
        <v>52</v>
      </c>
      <c r="BE121" s="26">
        <v>421</v>
      </c>
      <c r="BF121" s="26">
        <v>187</v>
      </c>
      <c r="BG121" s="26">
        <v>269</v>
      </c>
      <c r="BH121" s="26">
        <v>29</v>
      </c>
      <c r="BI121" s="26">
        <v>958</v>
      </c>
      <c r="BJ121" s="26">
        <v>706</v>
      </c>
      <c r="BK121" s="26">
        <v>464</v>
      </c>
      <c r="BL121" s="41">
        <v>66</v>
      </c>
      <c r="BM121" s="41">
        <v>30</v>
      </c>
      <c r="BN121" s="226"/>
      <c r="BO121" s="42" t="s">
        <v>73</v>
      </c>
      <c r="BP121" s="41">
        <v>16816</v>
      </c>
      <c r="BQ121" s="41">
        <v>7651</v>
      </c>
      <c r="BR121" s="41">
        <v>7434</v>
      </c>
      <c r="BS121" s="41">
        <v>9668</v>
      </c>
      <c r="BT121" s="41">
        <v>362</v>
      </c>
      <c r="BU121" s="41">
        <v>6748</v>
      </c>
      <c r="BV121" s="41">
        <v>21177</v>
      </c>
      <c r="BW121" s="41">
        <v>6201</v>
      </c>
      <c r="BX121" s="41">
        <v>393</v>
      </c>
      <c r="BY121" s="41">
        <v>1576</v>
      </c>
      <c r="BZ121" s="41">
        <v>1732</v>
      </c>
      <c r="CA121" s="41">
        <v>125</v>
      </c>
      <c r="CB121" s="41">
        <v>2130</v>
      </c>
      <c r="CD121" s="80" t="s">
        <v>158</v>
      </c>
      <c r="CE121" s="80" t="s">
        <v>2378</v>
      </c>
      <c r="CF121" s="78">
        <v>28422</v>
      </c>
      <c r="CG121" s="91"/>
    </row>
    <row r="122" spans="1:85">
      <c r="A122" s="226" t="s">
        <v>159</v>
      </c>
      <c r="B122" s="148" t="s">
        <v>90</v>
      </c>
      <c r="C122" s="71">
        <v>4197</v>
      </c>
      <c r="D122" s="71">
        <v>1972</v>
      </c>
      <c r="E122" s="71">
        <v>3898</v>
      </c>
      <c r="F122" s="71">
        <v>1844</v>
      </c>
      <c r="G122" s="71">
        <v>3827</v>
      </c>
      <c r="H122" s="71">
        <v>1820</v>
      </c>
      <c r="I122" s="71">
        <v>3159</v>
      </c>
      <c r="J122" s="71">
        <v>1570</v>
      </c>
      <c r="K122" s="71">
        <v>2291</v>
      </c>
      <c r="L122" s="71">
        <v>1169</v>
      </c>
      <c r="M122" s="146">
        <v>17372</v>
      </c>
      <c r="N122" s="146">
        <v>8375</v>
      </c>
      <c r="O122" s="226" t="s">
        <v>159</v>
      </c>
      <c r="P122" s="148" t="s">
        <v>90</v>
      </c>
      <c r="Q122" s="71">
        <v>974</v>
      </c>
      <c r="R122" s="71">
        <v>402</v>
      </c>
      <c r="S122" s="71">
        <v>788</v>
      </c>
      <c r="T122" s="71">
        <v>321</v>
      </c>
      <c r="U122" s="71">
        <v>818</v>
      </c>
      <c r="V122" s="71">
        <v>324</v>
      </c>
      <c r="W122" s="71">
        <v>630</v>
      </c>
      <c r="X122" s="71">
        <v>282</v>
      </c>
      <c r="Y122" s="71">
        <v>256</v>
      </c>
      <c r="Z122" s="71">
        <v>107</v>
      </c>
      <c r="AA122" s="146">
        <v>3466</v>
      </c>
      <c r="AB122" s="146">
        <v>1436</v>
      </c>
      <c r="AC122" s="226" t="s">
        <v>159</v>
      </c>
      <c r="AD122" s="148" t="s">
        <v>90</v>
      </c>
      <c r="AE122" s="31">
        <v>155</v>
      </c>
      <c r="AF122" s="31">
        <v>156</v>
      </c>
      <c r="AG122" s="31">
        <v>156</v>
      </c>
      <c r="AH122" s="31">
        <v>153</v>
      </c>
      <c r="AI122" s="31">
        <v>155</v>
      </c>
      <c r="AJ122" s="146">
        <v>775</v>
      </c>
      <c r="AK122" s="125">
        <v>580</v>
      </c>
      <c r="AL122" s="71">
        <v>362</v>
      </c>
      <c r="AM122" s="71">
        <v>30</v>
      </c>
      <c r="AN122" s="71">
        <v>8</v>
      </c>
      <c r="AO122" s="71">
        <v>153</v>
      </c>
      <c r="AP122" s="71">
        <v>104</v>
      </c>
      <c r="AQ122" s="226" t="s">
        <v>159</v>
      </c>
      <c r="AR122" s="148" t="s">
        <v>90</v>
      </c>
      <c r="AS122" s="71">
        <v>127</v>
      </c>
      <c r="AT122" s="71">
        <v>3976</v>
      </c>
      <c r="AU122" s="71">
        <v>2025</v>
      </c>
      <c r="AV122" s="71">
        <v>649</v>
      </c>
      <c r="AW122" s="71">
        <v>52</v>
      </c>
      <c r="AX122" s="71">
        <v>470</v>
      </c>
      <c r="AY122" s="71">
        <v>720</v>
      </c>
      <c r="AZ122" s="71">
        <v>562</v>
      </c>
      <c r="BA122" s="71">
        <v>553</v>
      </c>
      <c r="BB122" s="226" t="s">
        <v>159</v>
      </c>
      <c r="BC122" s="148" t="s">
        <v>90</v>
      </c>
      <c r="BD122" s="71">
        <v>46</v>
      </c>
      <c r="BE122" s="71">
        <v>324</v>
      </c>
      <c r="BF122" s="71">
        <v>54</v>
      </c>
      <c r="BG122" s="71">
        <v>110</v>
      </c>
      <c r="BH122" s="71">
        <v>0</v>
      </c>
      <c r="BI122" s="16">
        <v>534</v>
      </c>
      <c r="BJ122" s="71">
        <v>343</v>
      </c>
      <c r="BK122" s="71">
        <v>290</v>
      </c>
      <c r="BL122" s="152">
        <v>2</v>
      </c>
      <c r="BM122" s="32">
        <v>1</v>
      </c>
      <c r="BN122" s="226" t="s">
        <v>159</v>
      </c>
      <c r="BO122" s="148" t="s">
        <v>90</v>
      </c>
      <c r="BP122" s="71">
        <v>11452</v>
      </c>
      <c r="BQ122" s="71">
        <v>6606</v>
      </c>
      <c r="BR122" s="71">
        <v>3431</v>
      </c>
      <c r="BS122" s="71">
        <v>5780</v>
      </c>
      <c r="BT122" s="71">
        <v>287</v>
      </c>
      <c r="BU122" s="71">
        <v>4878</v>
      </c>
      <c r="BV122" s="71">
        <v>17050</v>
      </c>
      <c r="BW122" s="71">
        <v>4394</v>
      </c>
      <c r="BX122" s="71">
        <v>258</v>
      </c>
      <c r="BY122" s="71">
        <v>865</v>
      </c>
      <c r="BZ122" s="71">
        <v>1579</v>
      </c>
      <c r="CA122" s="71">
        <v>115</v>
      </c>
      <c r="CB122" s="71">
        <v>5186</v>
      </c>
      <c r="CD122" s="80" t="s">
        <v>159</v>
      </c>
      <c r="CE122" s="80" t="s">
        <v>2379</v>
      </c>
      <c r="CF122" s="78">
        <v>17010</v>
      </c>
      <c r="CG122" s="91"/>
    </row>
    <row r="123" spans="1:85">
      <c r="A123" s="226"/>
      <c r="B123" s="148" t="s">
        <v>91</v>
      </c>
      <c r="C123" s="71">
        <v>0</v>
      </c>
      <c r="D123" s="71">
        <v>0</v>
      </c>
      <c r="E123" s="71">
        <v>0</v>
      </c>
      <c r="F123" s="71">
        <v>0</v>
      </c>
      <c r="G123" s="71">
        <v>0</v>
      </c>
      <c r="H123" s="71">
        <v>0</v>
      </c>
      <c r="I123" s="71">
        <v>0</v>
      </c>
      <c r="J123" s="71">
        <v>0</v>
      </c>
      <c r="K123" s="71">
        <v>0</v>
      </c>
      <c r="L123" s="71">
        <v>0</v>
      </c>
      <c r="M123" s="146">
        <v>0</v>
      </c>
      <c r="N123" s="146">
        <v>0</v>
      </c>
      <c r="O123" s="226"/>
      <c r="P123" s="148" t="s">
        <v>91</v>
      </c>
      <c r="Q123" s="71">
        <v>0</v>
      </c>
      <c r="R123" s="71">
        <v>0</v>
      </c>
      <c r="S123" s="71">
        <v>0</v>
      </c>
      <c r="T123" s="71">
        <v>0</v>
      </c>
      <c r="U123" s="71">
        <v>0</v>
      </c>
      <c r="V123" s="71">
        <v>0</v>
      </c>
      <c r="W123" s="71">
        <v>0</v>
      </c>
      <c r="X123" s="71">
        <v>0</v>
      </c>
      <c r="Y123" s="71">
        <v>0</v>
      </c>
      <c r="Z123" s="71">
        <v>0</v>
      </c>
      <c r="AA123" s="146">
        <v>0</v>
      </c>
      <c r="AB123" s="146">
        <v>0</v>
      </c>
      <c r="AC123" s="226"/>
      <c r="AD123" s="148" t="s">
        <v>91</v>
      </c>
      <c r="AE123" s="31">
        <v>0</v>
      </c>
      <c r="AF123" s="31">
        <v>0</v>
      </c>
      <c r="AG123" s="31">
        <v>0</v>
      </c>
      <c r="AH123" s="31">
        <v>0</v>
      </c>
      <c r="AI123" s="31">
        <v>0</v>
      </c>
      <c r="AJ123" s="146">
        <v>0</v>
      </c>
      <c r="AK123" s="125">
        <v>0</v>
      </c>
      <c r="AL123" s="71">
        <v>0</v>
      </c>
      <c r="AM123" s="71">
        <v>0</v>
      </c>
      <c r="AN123" s="71">
        <v>0</v>
      </c>
      <c r="AO123" s="71">
        <v>0</v>
      </c>
      <c r="AP123" s="71">
        <v>0</v>
      </c>
      <c r="AQ123" s="226"/>
      <c r="AR123" s="148" t="s">
        <v>91</v>
      </c>
      <c r="AS123" s="71">
        <v>0</v>
      </c>
      <c r="AT123" s="71">
        <v>0</v>
      </c>
      <c r="AU123" s="71">
        <v>0</v>
      </c>
      <c r="AV123" s="71">
        <v>0</v>
      </c>
      <c r="AW123" s="71">
        <v>0</v>
      </c>
      <c r="AX123" s="71">
        <v>0</v>
      </c>
      <c r="AY123" s="71">
        <v>0</v>
      </c>
      <c r="AZ123" s="71">
        <v>0</v>
      </c>
      <c r="BA123" s="71">
        <v>0</v>
      </c>
      <c r="BB123" s="226"/>
      <c r="BC123" s="148" t="s">
        <v>91</v>
      </c>
      <c r="BD123" s="71">
        <v>0</v>
      </c>
      <c r="BE123" s="71">
        <v>0</v>
      </c>
      <c r="BF123" s="71">
        <v>0</v>
      </c>
      <c r="BG123" s="71">
        <v>0</v>
      </c>
      <c r="BH123" s="71">
        <v>0</v>
      </c>
      <c r="BI123" s="16">
        <v>0</v>
      </c>
      <c r="BJ123" s="71">
        <v>0</v>
      </c>
      <c r="BK123" s="71">
        <v>0</v>
      </c>
      <c r="BL123" s="152">
        <v>0</v>
      </c>
      <c r="BM123" s="32">
        <v>0</v>
      </c>
      <c r="BN123" s="226"/>
      <c r="BO123" s="148" t="s">
        <v>91</v>
      </c>
      <c r="BP123" s="71">
        <v>0</v>
      </c>
      <c r="BQ123" s="71">
        <v>0</v>
      </c>
      <c r="BR123" s="71">
        <v>0</v>
      </c>
      <c r="BS123" s="71">
        <v>0</v>
      </c>
      <c r="BT123" s="71">
        <v>0</v>
      </c>
      <c r="BU123" s="71">
        <v>0</v>
      </c>
      <c r="BV123" s="71">
        <v>0</v>
      </c>
      <c r="BW123" s="71">
        <v>0</v>
      </c>
      <c r="BX123" s="71">
        <v>0</v>
      </c>
      <c r="BY123" s="71">
        <v>0</v>
      </c>
      <c r="BZ123" s="71">
        <v>0</v>
      </c>
      <c r="CA123" s="71">
        <v>0</v>
      </c>
      <c r="CB123" s="71">
        <v>0</v>
      </c>
      <c r="CD123" s="80" t="s">
        <v>159</v>
      </c>
      <c r="CE123" s="80" t="s">
        <v>2380</v>
      </c>
      <c r="CF123" s="78">
        <v>0</v>
      </c>
      <c r="CG123" s="91"/>
    </row>
    <row r="124" spans="1:85">
      <c r="A124" s="226"/>
      <c r="B124" s="25" t="s">
        <v>73</v>
      </c>
      <c r="C124" s="26">
        <v>4197</v>
      </c>
      <c r="D124" s="26">
        <v>1972</v>
      </c>
      <c r="E124" s="26">
        <v>3898</v>
      </c>
      <c r="F124" s="26">
        <v>1844</v>
      </c>
      <c r="G124" s="26">
        <v>3827</v>
      </c>
      <c r="H124" s="26">
        <v>1820</v>
      </c>
      <c r="I124" s="26">
        <v>3159</v>
      </c>
      <c r="J124" s="26">
        <v>1570</v>
      </c>
      <c r="K124" s="26">
        <v>2291</v>
      </c>
      <c r="L124" s="26">
        <v>1169</v>
      </c>
      <c r="M124" s="41">
        <v>17372</v>
      </c>
      <c r="N124" s="41">
        <v>8375</v>
      </c>
      <c r="O124" s="226"/>
      <c r="P124" s="42" t="s">
        <v>73</v>
      </c>
      <c r="Q124" s="26">
        <v>974</v>
      </c>
      <c r="R124" s="26">
        <v>402</v>
      </c>
      <c r="S124" s="26">
        <v>788</v>
      </c>
      <c r="T124" s="26">
        <v>321</v>
      </c>
      <c r="U124" s="26">
        <v>818</v>
      </c>
      <c r="V124" s="26">
        <v>324</v>
      </c>
      <c r="W124" s="26">
        <v>630</v>
      </c>
      <c r="X124" s="26">
        <v>282</v>
      </c>
      <c r="Y124" s="26">
        <v>256</v>
      </c>
      <c r="Z124" s="26">
        <v>107</v>
      </c>
      <c r="AA124" s="41">
        <v>3466</v>
      </c>
      <c r="AB124" s="41">
        <v>1436</v>
      </c>
      <c r="AC124" s="226"/>
      <c r="AD124" s="42" t="s">
        <v>73</v>
      </c>
      <c r="AE124" s="41">
        <v>155</v>
      </c>
      <c r="AF124" s="41">
        <v>156</v>
      </c>
      <c r="AG124" s="41">
        <v>156</v>
      </c>
      <c r="AH124" s="41">
        <v>153</v>
      </c>
      <c r="AI124" s="41">
        <v>155</v>
      </c>
      <c r="AJ124" s="41">
        <v>775</v>
      </c>
      <c r="AK124" s="26">
        <v>580</v>
      </c>
      <c r="AL124" s="26">
        <v>362</v>
      </c>
      <c r="AM124" s="26">
        <v>30</v>
      </c>
      <c r="AN124" s="26">
        <v>8</v>
      </c>
      <c r="AO124" s="26">
        <v>153</v>
      </c>
      <c r="AP124" s="26">
        <v>104</v>
      </c>
      <c r="AQ124" s="226"/>
      <c r="AR124" s="42" t="s">
        <v>73</v>
      </c>
      <c r="AS124" s="26">
        <v>127</v>
      </c>
      <c r="AT124" s="26">
        <v>3976</v>
      </c>
      <c r="AU124" s="26">
        <v>2025</v>
      </c>
      <c r="AV124" s="26">
        <v>649</v>
      </c>
      <c r="AW124" s="26">
        <v>52</v>
      </c>
      <c r="AX124" s="26">
        <v>470</v>
      </c>
      <c r="AY124" s="26">
        <v>720</v>
      </c>
      <c r="AZ124" s="26">
        <v>562</v>
      </c>
      <c r="BA124" s="26">
        <v>553</v>
      </c>
      <c r="BB124" s="226"/>
      <c r="BC124" s="42" t="s">
        <v>73</v>
      </c>
      <c r="BD124" s="26">
        <v>46</v>
      </c>
      <c r="BE124" s="26">
        <v>324</v>
      </c>
      <c r="BF124" s="26">
        <v>54</v>
      </c>
      <c r="BG124" s="26">
        <v>110</v>
      </c>
      <c r="BH124" s="26">
        <v>0</v>
      </c>
      <c r="BI124" s="26">
        <v>534</v>
      </c>
      <c r="BJ124" s="26">
        <v>343</v>
      </c>
      <c r="BK124" s="26">
        <v>290</v>
      </c>
      <c r="BL124" s="41">
        <v>2</v>
      </c>
      <c r="BM124" s="41">
        <v>1</v>
      </c>
      <c r="BN124" s="226"/>
      <c r="BO124" s="42" t="s">
        <v>73</v>
      </c>
      <c r="BP124" s="41">
        <v>11452</v>
      </c>
      <c r="BQ124" s="41">
        <v>6606</v>
      </c>
      <c r="BR124" s="41">
        <v>3431</v>
      </c>
      <c r="BS124" s="41">
        <v>5780</v>
      </c>
      <c r="BT124" s="41">
        <v>287</v>
      </c>
      <c r="BU124" s="41">
        <v>4878</v>
      </c>
      <c r="BV124" s="41">
        <v>17050</v>
      </c>
      <c r="BW124" s="41">
        <v>4394</v>
      </c>
      <c r="BX124" s="41">
        <v>258</v>
      </c>
      <c r="BY124" s="41">
        <v>865</v>
      </c>
      <c r="BZ124" s="41">
        <v>1579</v>
      </c>
      <c r="CA124" s="41">
        <v>115</v>
      </c>
      <c r="CB124" s="41">
        <v>5186</v>
      </c>
      <c r="CD124" s="80" t="s">
        <v>159</v>
      </c>
      <c r="CE124" s="80" t="s">
        <v>2381</v>
      </c>
      <c r="CF124" s="78">
        <v>17010</v>
      </c>
      <c r="CG124" s="91"/>
    </row>
    <row r="125" spans="1:85">
      <c r="A125" s="226" t="s">
        <v>160</v>
      </c>
      <c r="B125" s="148" t="s">
        <v>90</v>
      </c>
      <c r="C125" s="71">
        <v>7213</v>
      </c>
      <c r="D125" s="71">
        <v>3372</v>
      </c>
      <c r="E125" s="71">
        <v>6391</v>
      </c>
      <c r="F125" s="71">
        <v>3000</v>
      </c>
      <c r="G125" s="71">
        <v>5812</v>
      </c>
      <c r="H125" s="71">
        <v>2826</v>
      </c>
      <c r="I125" s="71">
        <v>4995</v>
      </c>
      <c r="J125" s="71">
        <v>2410</v>
      </c>
      <c r="K125" s="71">
        <v>3643</v>
      </c>
      <c r="L125" s="71">
        <v>1834</v>
      </c>
      <c r="M125" s="146">
        <v>28054</v>
      </c>
      <c r="N125" s="146">
        <v>13442</v>
      </c>
      <c r="O125" s="226" t="s">
        <v>160</v>
      </c>
      <c r="P125" s="148" t="s">
        <v>90</v>
      </c>
      <c r="Q125" s="71">
        <v>1568</v>
      </c>
      <c r="R125" s="71">
        <v>607</v>
      </c>
      <c r="S125" s="71">
        <v>1379</v>
      </c>
      <c r="T125" s="71">
        <v>565</v>
      </c>
      <c r="U125" s="71">
        <v>1349</v>
      </c>
      <c r="V125" s="71">
        <v>569</v>
      </c>
      <c r="W125" s="71">
        <v>990</v>
      </c>
      <c r="X125" s="71">
        <v>435</v>
      </c>
      <c r="Y125" s="71">
        <v>553</v>
      </c>
      <c r="Z125" s="71">
        <v>270</v>
      </c>
      <c r="AA125" s="146">
        <v>5839</v>
      </c>
      <c r="AB125" s="146">
        <v>2446</v>
      </c>
      <c r="AC125" s="226" t="s">
        <v>160</v>
      </c>
      <c r="AD125" s="148" t="s">
        <v>90</v>
      </c>
      <c r="AE125" s="31">
        <v>324</v>
      </c>
      <c r="AF125" s="31">
        <v>319</v>
      </c>
      <c r="AG125" s="31">
        <v>316</v>
      </c>
      <c r="AH125" s="31">
        <v>316</v>
      </c>
      <c r="AI125" s="31">
        <v>313</v>
      </c>
      <c r="AJ125" s="146">
        <v>1588</v>
      </c>
      <c r="AK125" s="125">
        <v>1071</v>
      </c>
      <c r="AL125" s="71">
        <v>642</v>
      </c>
      <c r="AM125" s="71">
        <v>3</v>
      </c>
      <c r="AN125" s="71">
        <v>29</v>
      </c>
      <c r="AO125" s="71">
        <v>308</v>
      </c>
      <c r="AP125" s="71">
        <v>133</v>
      </c>
      <c r="AQ125" s="226" t="s">
        <v>160</v>
      </c>
      <c r="AR125" s="148" t="s">
        <v>90</v>
      </c>
      <c r="AS125" s="71">
        <v>6</v>
      </c>
      <c r="AT125" s="71">
        <v>5963</v>
      </c>
      <c r="AU125" s="71">
        <v>2980</v>
      </c>
      <c r="AV125" s="71">
        <v>832</v>
      </c>
      <c r="AW125" s="71">
        <v>61</v>
      </c>
      <c r="AX125" s="71">
        <v>445</v>
      </c>
      <c r="AY125" s="71">
        <v>1451</v>
      </c>
      <c r="AZ125" s="71">
        <v>835</v>
      </c>
      <c r="BA125" s="71">
        <v>849</v>
      </c>
      <c r="BB125" s="226" t="s">
        <v>160</v>
      </c>
      <c r="BC125" s="148" t="s">
        <v>90</v>
      </c>
      <c r="BD125" s="71">
        <v>51</v>
      </c>
      <c r="BE125" s="71">
        <v>361</v>
      </c>
      <c r="BF125" s="71">
        <v>301</v>
      </c>
      <c r="BG125" s="71">
        <v>362</v>
      </c>
      <c r="BH125" s="71">
        <v>28</v>
      </c>
      <c r="BI125" s="16">
        <v>1103</v>
      </c>
      <c r="BJ125" s="71">
        <v>585</v>
      </c>
      <c r="BK125" s="71">
        <v>342</v>
      </c>
      <c r="BL125" s="152">
        <v>5</v>
      </c>
      <c r="BM125" s="32">
        <v>4</v>
      </c>
      <c r="BN125" s="226" t="s">
        <v>160</v>
      </c>
      <c r="BO125" s="148" t="s">
        <v>90</v>
      </c>
      <c r="BP125" s="71">
        <v>19702</v>
      </c>
      <c r="BQ125" s="71">
        <v>8643</v>
      </c>
      <c r="BR125" s="71">
        <v>6379</v>
      </c>
      <c r="BS125" s="71">
        <v>10605</v>
      </c>
      <c r="BT125" s="71">
        <v>827</v>
      </c>
      <c r="BU125" s="71">
        <v>9323</v>
      </c>
      <c r="BV125" s="71">
        <v>26954</v>
      </c>
      <c r="BW125" s="71">
        <v>8495</v>
      </c>
      <c r="BX125" s="71">
        <v>758</v>
      </c>
      <c r="BY125" s="71">
        <v>1721</v>
      </c>
      <c r="BZ125" s="71">
        <v>3670</v>
      </c>
      <c r="CA125" s="71">
        <v>210</v>
      </c>
      <c r="CB125" s="71">
        <v>1873</v>
      </c>
      <c r="CD125" s="80" t="s">
        <v>160</v>
      </c>
      <c r="CE125" s="80" t="s">
        <v>2382</v>
      </c>
      <c r="CF125" s="78">
        <v>24505</v>
      </c>
      <c r="CG125" s="91"/>
    </row>
    <row r="126" spans="1:85">
      <c r="A126" s="226"/>
      <c r="B126" s="148" t="s">
        <v>91</v>
      </c>
      <c r="C126" s="71">
        <v>659</v>
      </c>
      <c r="D126" s="71">
        <v>314</v>
      </c>
      <c r="E126" s="71">
        <v>644</v>
      </c>
      <c r="F126" s="71">
        <v>311</v>
      </c>
      <c r="G126" s="71">
        <v>675</v>
      </c>
      <c r="H126" s="71">
        <v>323</v>
      </c>
      <c r="I126" s="71">
        <v>617</v>
      </c>
      <c r="J126" s="71">
        <v>288</v>
      </c>
      <c r="K126" s="71">
        <v>479</v>
      </c>
      <c r="L126" s="71">
        <v>243</v>
      </c>
      <c r="M126" s="146">
        <v>3074</v>
      </c>
      <c r="N126" s="146">
        <v>1479</v>
      </c>
      <c r="O126" s="226"/>
      <c r="P126" s="148" t="s">
        <v>91</v>
      </c>
      <c r="Q126" s="71">
        <v>149</v>
      </c>
      <c r="R126" s="71">
        <v>50</v>
      </c>
      <c r="S126" s="71">
        <v>99</v>
      </c>
      <c r="T126" s="71">
        <v>43</v>
      </c>
      <c r="U126" s="71">
        <v>148</v>
      </c>
      <c r="V126" s="71">
        <v>61</v>
      </c>
      <c r="W126" s="71">
        <v>151</v>
      </c>
      <c r="X126" s="71">
        <v>66</v>
      </c>
      <c r="Y126" s="71">
        <v>69</v>
      </c>
      <c r="Z126" s="71">
        <v>41</v>
      </c>
      <c r="AA126" s="146">
        <v>616</v>
      </c>
      <c r="AB126" s="146">
        <v>261</v>
      </c>
      <c r="AC126" s="226"/>
      <c r="AD126" s="148" t="s">
        <v>91</v>
      </c>
      <c r="AE126" s="31">
        <v>35</v>
      </c>
      <c r="AF126" s="31">
        <v>35</v>
      </c>
      <c r="AG126" s="31">
        <v>34</v>
      </c>
      <c r="AH126" s="31">
        <v>36</v>
      </c>
      <c r="AI126" s="31">
        <v>36</v>
      </c>
      <c r="AJ126" s="146">
        <v>176</v>
      </c>
      <c r="AK126" s="125">
        <v>135</v>
      </c>
      <c r="AL126" s="71">
        <v>81</v>
      </c>
      <c r="AM126" s="71">
        <v>6</v>
      </c>
      <c r="AN126" s="71">
        <v>3</v>
      </c>
      <c r="AO126" s="71">
        <v>35</v>
      </c>
      <c r="AP126" s="71">
        <v>19</v>
      </c>
      <c r="AQ126" s="226"/>
      <c r="AR126" s="148" t="s">
        <v>91</v>
      </c>
      <c r="AS126" s="71">
        <v>0</v>
      </c>
      <c r="AT126" s="71">
        <v>1231</v>
      </c>
      <c r="AU126" s="71">
        <v>257</v>
      </c>
      <c r="AV126" s="71">
        <v>35</v>
      </c>
      <c r="AW126" s="71">
        <v>15</v>
      </c>
      <c r="AX126" s="71">
        <v>79</v>
      </c>
      <c r="AY126" s="71">
        <v>194</v>
      </c>
      <c r="AZ126" s="71">
        <v>143</v>
      </c>
      <c r="BA126" s="71">
        <v>119</v>
      </c>
      <c r="BB126" s="226"/>
      <c r="BC126" s="148" t="s">
        <v>91</v>
      </c>
      <c r="BD126" s="71">
        <v>13</v>
      </c>
      <c r="BE126" s="71">
        <v>47</v>
      </c>
      <c r="BF126" s="71">
        <v>23</v>
      </c>
      <c r="BG126" s="71">
        <v>40</v>
      </c>
      <c r="BH126" s="71">
        <v>7</v>
      </c>
      <c r="BI126" s="16">
        <v>130</v>
      </c>
      <c r="BJ126" s="71">
        <v>82</v>
      </c>
      <c r="BK126" s="71">
        <v>60</v>
      </c>
      <c r="BL126" s="152">
        <v>2</v>
      </c>
      <c r="BM126" s="32">
        <v>1</v>
      </c>
      <c r="BN126" s="226"/>
      <c r="BO126" s="148" t="s">
        <v>91</v>
      </c>
      <c r="BP126" s="71">
        <v>2592</v>
      </c>
      <c r="BQ126" s="71">
        <v>953</v>
      </c>
      <c r="BR126" s="71">
        <v>566</v>
      </c>
      <c r="BS126" s="71">
        <v>1147</v>
      </c>
      <c r="BT126" s="71">
        <v>65</v>
      </c>
      <c r="BU126" s="71">
        <v>868</v>
      </c>
      <c r="BV126" s="71">
        <v>2794</v>
      </c>
      <c r="BW126" s="71">
        <v>988</v>
      </c>
      <c r="BX126" s="71">
        <v>120</v>
      </c>
      <c r="BY126" s="71">
        <v>329</v>
      </c>
      <c r="BZ126" s="71">
        <v>631</v>
      </c>
      <c r="CA126" s="71">
        <v>8</v>
      </c>
      <c r="CB126" s="71">
        <v>359</v>
      </c>
      <c r="CD126" s="80" t="s">
        <v>160</v>
      </c>
      <c r="CE126" s="80" t="s">
        <v>2383</v>
      </c>
      <c r="CF126" s="78">
        <v>3448</v>
      </c>
      <c r="CG126" s="91"/>
    </row>
    <row r="127" spans="1:85">
      <c r="A127" s="226"/>
      <c r="B127" s="25" t="s">
        <v>73</v>
      </c>
      <c r="C127" s="26">
        <v>7872</v>
      </c>
      <c r="D127" s="26">
        <v>3686</v>
      </c>
      <c r="E127" s="26">
        <v>7035</v>
      </c>
      <c r="F127" s="26">
        <v>3311</v>
      </c>
      <c r="G127" s="26">
        <v>6487</v>
      </c>
      <c r="H127" s="26">
        <v>3149</v>
      </c>
      <c r="I127" s="26">
        <v>5612</v>
      </c>
      <c r="J127" s="26">
        <v>2698</v>
      </c>
      <c r="K127" s="26">
        <v>4122</v>
      </c>
      <c r="L127" s="26">
        <v>2077</v>
      </c>
      <c r="M127" s="41">
        <v>31128</v>
      </c>
      <c r="N127" s="41">
        <v>14921</v>
      </c>
      <c r="O127" s="226"/>
      <c r="P127" s="42" t="s">
        <v>73</v>
      </c>
      <c r="Q127" s="26">
        <v>1717</v>
      </c>
      <c r="R127" s="26">
        <v>657</v>
      </c>
      <c r="S127" s="26">
        <v>1478</v>
      </c>
      <c r="T127" s="26">
        <v>608</v>
      </c>
      <c r="U127" s="26">
        <v>1497</v>
      </c>
      <c r="V127" s="26">
        <v>630</v>
      </c>
      <c r="W127" s="26">
        <v>1141</v>
      </c>
      <c r="X127" s="26">
        <v>501</v>
      </c>
      <c r="Y127" s="26">
        <v>622</v>
      </c>
      <c r="Z127" s="26">
        <v>311</v>
      </c>
      <c r="AA127" s="41">
        <v>6455</v>
      </c>
      <c r="AB127" s="41">
        <v>2707</v>
      </c>
      <c r="AC127" s="226"/>
      <c r="AD127" s="42" t="s">
        <v>73</v>
      </c>
      <c r="AE127" s="41">
        <v>359</v>
      </c>
      <c r="AF127" s="41">
        <v>354</v>
      </c>
      <c r="AG127" s="41">
        <v>350</v>
      </c>
      <c r="AH127" s="41">
        <v>352</v>
      </c>
      <c r="AI127" s="41">
        <v>349</v>
      </c>
      <c r="AJ127" s="41">
        <v>1764</v>
      </c>
      <c r="AK127" s="26">
        <v>1206</v>
      </c>
      <c r="AL127" s="26">
        <v>723</v>
      </c>
      <c r="AM127" s="26">
        <v>9</v>
      </c>
      <c r="AN127" s="26">
        <v>32</v>
      </c>
      <c r="AO127" s="26">
        <v>343</v>
      </c>
      <c r="AP127" s="26">
        <v>152</v>
      </c>
      <c r="AQ127" s="226"/>
      <c r="AR127" s="42" t="s">
        <v>73</v>
      </c>
      <c r="AS127" s="26">
        <v>6</v>
      </c>
      <c r="AT127" s="26">
        <v>7194</v>
      </c>
      <c r="AU127" s="26">
        <v>3237</v>
      </c>
      <c r="AV127" s="26">
        <v>867</v>
      </c>
      <c r="AW127" s="26">
        <v>76</v>
      </c>
      <c r="AX127" s="26">
        <v>524</v>
      </c>
      <c r="AY127" s="26">
        <v>1645</v>
      </c>
      <c r="AZ127" s="26">
        <v>978</v>
      </c>
      <c r="BA127" s="26">
        <v>968</v>
      </c>
      <c r="BB127" s="226"/>
      <c r="BC127" s="42" t="s">
        <v>73</v>
      </c>
      <c r="BD127" s="26">
        <v>64</v>
      </c>
      <c r="BE127" s="26">
        <v>408</v>
      </c>
      <c r="BF127" s="26">
        <v>324</v>
      </c>
      <c r="BG127" s="26">
        <v>402</v>
      </c>
      <c r="BH127" s="26">
        <v>35</v>
      </c>
      <c r="BI127" s="26">
        <v>1233</v>
      </c>
      <c r="BJ127" s="26">
        <v>667</v>
      </c>
      <c r="BK127" s="26">
        <v>402</v>
      </c>
      <c r="BL127" s="41">
        <v>7</v>
      </c>
      <c r="BM127" s="41">
        <v>5</v>
      </c>
      <c r="BN127" s="226"/>
      <c r="BO127" s="42" t="s">
        <v>73</v>
      </c>
      <c r="BP127" s="41">
        <v>22294</v>
      </c>
      <c r="BQ127" s="41">
        <v>9596</v>
      </c>
      <c r="BR127" s="41">
        <v>6945</v>
      </c>
      <c r="BS127" s="41">
        <v>11752</v>
      </c>
      <c r="BT127" s="41">
        <v>892</v>
      </c>
      <c r="BU127" s="41">
        <v>10191</v>
      </c>
      <c r="BV127" s="41">
        <v>29748</v>
      </c>
      <c r="BW127" s="41">
        <v>9483</v>
      </c>
      <c r="BX127" s="41">
        <v>878</v>
      </c>
      <c r="BY127" s="41">
        <v>2050</v>
      </c>
      <c r="BZ127" s="41">
        <v>4301</v>
      </c>
      <c r="CA127" s="41">
        <v>218</v>
      </c>
      <c r="CB127" s="41">
        <v>2232</v>
      </c>
      <c r="CD127" s="80" t="s">
        <v>160</v>
      </c>
      <c r="CE127" s="80" t="s">
        <v>2384</v>
      </c>
      <c r="CF127" s="78">
        <v>27953</v>
      </c>
      <c r="CG127" s="91"/>
    </row>
    <row r="128" spans="1:85">
      <c r="A128" s="226" t="s">
        <v>161</v>
      </c>
      <c r="B128" s="148" t="s">
        <v>90</v>
      </c>
      <c r="C128" s="71">
        <v>7463</v>
      </c>
      <c r="D128" s="71">
        <v>3550</v>
      </c>
      <c r="E128" s="71">
        <v>6334</v>
      </c>
      <c r="F128" s="71">
        <v>3030</v>
      </c>
      <c r="G128" s="71">
        <v>5493</v>
      </c>
      <c r="H128" s="71">
        <v>2667</v>
      </c>
      <c r="I128" s="71">
        <v>4121</v>
      </c>
      <c r="J128" s="71">
        <v>2008</v>
      </c>
      <c r="K128" s="71">
        <v>2938</v>
      </c>
      <c r="L128" s="71">
        <v>1447</v>
      </c>
      <c r="M128" s="146">
        <v>26349</v>
      </c>
      <c r="N128" s="146">
        <v>12702</v>
      </c>
      <c r="O128" s="226" t="s">
        <v>161</v>
      </c>
      <c r="P128" s="148" t="s">
        <v>90</v>
      </c>
      <c r="Q128" s="71">
        <v>1852</v>
      </c>
      <c r="R128" s="71">
        <v>801</v>
      </c>
      <c r="S128" s="71">
        <v>1546</v>
      </c>
      <c r="T128" s="71">
        <v>682</v>
      </c>
      <c r="U128" s="71">
        <v>1310</v>
      </c>
      <c r="V128" s="71">
        <v>589</v>
      </c>
      <c r="W128" s="71">
        <v>865</v>
      </c>
      <c r="X128" s="71">
        <v>357</v>
      </c>
      <c r="Y128" s="71">
        <v>608</v>
      </c>
      <c r="Z128" s="71">
        <v>292</v>
      </c>
      <c r="AA128" s="146">
        <v>6181</v>
      </c>
      <c r="AB128" s="146">
        <v>2721</v>
      </c>
      <c r="AC128" s="226" t="s">
        <v>161</v>
      </c>
      <c r="AD128" s="148" t="s">
        <v>90</v>
      </c>
      <c r="AE128" s="31">
        <v>281</v>
      </c>
      <c r="AF128" s="31">
        <v>269</v>
      </c>
      <c r="AG128" s="31">
        <v>268</v>
      </c>
      <c r="AH128" s="31">
        <v>260</v>
      </c>
      <c r="AI128" s="31">
        <v>253</v>
      </c>
      <c r="AJ128" s="146">
        <v>1331</v>
      </c>
      <c r="AK128" s="125">
        <v>848</v>
      </c>
      <c r="AL128" s="71">
        <v>517</v>
      </c>
      <c r="AM128" s="71">
        <v>8</v>
      </c>
      <c r="AN128" s="71">
        <v>29</v>
      </c>
      <c r="AO128" s="71">
        <v>258</v>
      </c>
      <c r="AP128" s="71">
        <v>71</v>
      </c>
      <c r="AQ128" s="226" t="s">
        <v>161</v>
      </c>
      <c r="AR128" s="148" t="s">
        <v>90</v>
      </c>
      <c r="AS128" s="71">
        <v>11</v>
      </c>
      <c r="AT128" s="71">
        <v>4906</v>
      </c>
      <c r="AU128" s="71">
        <v>1646</v>
      </c>
      <c r="AV128" s="71">
        <v>1360</v>
      </c>
      <c r="AW128" s="71">
        <v>384</v>
      </c>
      <c r="AX128" s="71">
        <v>387</v>
      </c>
      <c r="AY128" s="71">
        <v>1083</v>
      </c>
      <c r="AZ128" s="71">
        <v>743</v>
      </c>
      <c r="BA128" s="71">
        <v>724</v>
      </c>
      <c r="BB128" s="226" t="s">
        <v>161</v>
      </c>
      <c r="BC128" s="148" t="s">
        <v>90</v>
      </c>
      <c r="BD128" s="71">
        <v>34</v>
      </c>
      <c r="BE128" s="71">
        <v>266</v>
      </c>
      <c r="BF128" s="71">
        <v>78</v>
      </c>
      <c r="BG128" s="71">
        <v>482</v>
      </c>
      <c r="BH128" s="71">
        <v>42</v>
      </c>
      <c r="BI128" s="16">
        <v>902</v>
      </c>
      <c r="BJ128" s="71">
        <v>438</v>
      </c>
      <c r="BK128" s="71">
        <v>159</v>
      </c>
      <c r="BL128" s="152">
        <v>16</v>
      </c>
      <c r="BM128" s="32">
        <v>6</v>
      </c>
      <c r="BN128" s="226" t="s">
        <v>161</v>
      </c>
      <c r="BO128" s="148" t="s">
        <v>90</v>
      </c>
      <c r="BP128" s="71">
        <v>14220</v>
      </c>
      <c r="BQ128" s="71">
        <v>8761</v>
      </c>
      <c r="BR128" s="71">
        <v>7770</v>
      </c>
      <c r="BS128" s="71">
        <v>6319</v>
      </c>
      <c r="BT128" s="71">
        <v>447</v>
      </c>
      <c r="BU128" s="71">
        <v>4435</v>
      </c>
      <c r="BV128" s="71">
        <v>17071</v>
      </c>
      <c r="BW128" s="71">
        <v>4273</v>
      </c>
      <c r="BX128" s="71">
        <v>661</v>
      </c>
      <c r="BY128" s="71">
        <v>1300</v>
      </c>
      <c r="BZ128" s="71">
        <v>1441</v>
      </c>
      <c r="CA128" s="71">
        <v>121</v>
      </c>
      <c r="CB128" s="71">
        <v>2742</v>
      </c>
      <c r="CD128" s="80" t="s">
        <v>161</v>
      </c>
      <c r="CE128" s="80" t="s">
        <v>2385</v>
      </c>
      <c r="CF128" s="78">
        <v>22121</v>
      </c>
      <c r="CG128" s="91"/>
    </row>
    <row r="129" spans="1:85">
      <c r="A129" s="226"/>
      <c r="B129" s="148" t="s">
        <v>91</v>
      </c>
      <c r="C129" s="71">
        <v>876</v>
      </c>
      <c r="D129" s="71">
        <v>398</v>
      </c>
      <c r="E129" s="71">
        <v>742</v>
      </c>
      <c r="F129" s="71">
        <v>363</v>
      </c>
      <c r="G129" s="71">
        <v>772</v>
      </c>
      <c r="H129" s="71">
        <v>381</v>
      </c>
      <c r="I129" s="71">
        <v>666</v>
      </c>
      <c r="J129" s="71">
        <v>337</v>
      </c>
      <c r="K129" s="71">
        <v>454</v>
      </c>
      <c r="L129" s="71">
        <v>250</v>
      </c>
      <c r="M129" s="146">
        <v>3510</v>
      </c>
      <c r="N129" s="146">
        <v>1729</v>
      </c>
      <c r="O129" s="226"/>
      <c r="P129" s="148" t="s">
        <v>91</v>
      </c>
      <c r="Q129" s="71">
        <v>165</v>
      </c>
      <c r="R129" s="71">
        <v>69</v>
      </c>
      <c r="S129" s="71">
        <v>140</v>
      </c>
      <c r="T129" s="71">
        <v>65</v>
      </c>
      <c r="U129" s="71">
        <v>166</v>
      </c>
      <c r="V129" s="71">
        <v>76</v>
      </c>
      <c r="W129" s="71">
        <v>143</v>
      </c>
      <c r="X129" s="71">
        <v>68</v>
      </c>
      <c r="Y129" s="71">
        <v>92</v>
      </c>
      <c r="Z129" s="71">
        <v>49</v>
      </c>
      <c r="AA129" s="146">
        <v>706</v>
      </c>
      <c r="AB129" s="146">
        <v>327</v>
      </c>
      <c r="AC129" s="226"/>
      <c r="AD129" s="148" t="s">
        <v>91</v>
      </c>
      <c r="AE129" s="31">
        <v>31</v>
      </c>
      <c r="AF129" s="31">
        <v>30</v>
      </c>
      <c r="AG129" s="31">
        <v>28</v>
      </c>
      <c r="AH129" s="31">
        <v>29</v>
      </c>
      <c r="AI129" s="31">
        <v>27</v>
      </c>
      <c r="AJ129" s="146">
        <v>145</v>
      </c>
      <c r="AK129" s="125">
        <v>112</v>
      </c>
      <c r="AL129" s="71">
        <v>41</v>
      </c>
      <c r="AM129" s="71">
        <v>28</v>
      </c>
      <c r="AN129" s="71">
        <v>7</v>
      </c>
      <c r="AO129" s="71">
        <v>26</v>
      </c>
      <c r="AP129" s="71">
        <v>12</v>
      </c>
      <c r="AQ129" s="226"/>
      <c r="AR129" s="148" t="s">
        <v>91</v>
      </c>
      <c r="AS129" s="71">
        <v>34</v>
      </c>
      <c r="AT129" s="71">
        <v>921</v>
      </c>
      <c r="AU129" s="71">
        <v>163</v>
      </c>
      <c r="AV129" s="71">
        <v>83</v>
      </c>
      <c r="AW129" s="71">
        <v>24</v>
      </c>
      <c r="AX129" s="71">
        <v>48</v>
      </c>
      <c r="AY129" s="71">
        <v>143</v>
      </c>
      <c r="AZ129" s="71">
        <v>120</v>
      </c>
      <c r="BA129" s="71">
        <v>101</v>
      </c>
      <c r="BB129" s="226"/>
      <c r="BC129" s="148" t="s">
        <v>91</v>
      </c>
      <c r="BD129" s="71">
        <v>5</v>
      </c>
      <c r="BE129" s="71">
        <v>44</v>
      </c>
      <c r="BF129" s="71">
        <v>20</v>
      </c>
      <c r="BG129" s="71">
        <v>54</v>
      </c>
      <c r="BH129" s="71">
        <v>2</v>
      </c>
      <c r="BI129" s="16">
        <v>125</v>
      </c>
      <c r="BJ129" s="71">
        <v>90</v>
      </c>
      <c r="BK129" s="71">
        <v>32</v>
      </c>
      <c r="BL129" s="152">
        <v>13</v>
      </c>
      <c r="BM129" s="32">
        <v>10</v>
      </c>
      <c r="BN129" s="226"/>
      <c r="BO129" s="148" t="s">
        <v>91</v>
      </c>
      <c r="BP129" s="71">
        <v>1627</v>
      </c>
      <c r="BQ129" s="71">
        <v>918</v>
      </c>
      <c r="BR129" s="71">
        <v>889</v>
      </c>
      <c r="BS129" s="71">
        <v>1052</v>
      </c>
      <c r="BT129" s="71">
        <v>58</v>
      </c>
      <c r="BU129" s="71">
        <v>655</v>
      </c>
      <c r="BV129" s="71">
        <v>1922</v>
      </c>
      <c r="BW129" s="71">
        <v>454</v>
      </c>
      <c r="BX129" s="71">
        <v>121</v>
      </c>
      <c r="BY129" s="71">
        <v>140</v>
      </c>
      <c r="BZ129" s="71">
        <v>132</v>
      </c>
      <c r="CA129" s="71">
        <v>35</v>
      </c>
      <c r="CB129" s="71">
        <v>165</v>
      </c>
      <c r="CD129" s="80" t="s">
        <v>161</v>
      </c>
      <c r="CE129" s="80" t="s">
        <v>2386</v>
      </c>
      <c r="CF129" s="78">
        <v>2817</v>
      </c>
      <c r="CG129" s="91"/>
    </row>
    <row r="130" spans="1:85">
      <c r="A130" s="226"/>
      <c r="B130" s="25" t="s">
        <v>73</v>
      </c>
      <c r="C130" s="26">
        <v>8339</v>
      </c>
      <c r="D130" s="26">
        <v>3948</v>
      </c>
      <c r="E130" s="26">
        <v>7076</v>
      </c>
      <c r="F130" s="26">
        <v>3393</v>
      </c>
      <c r="G130" s="26">
        <v>6265</v>
      </c>
      <c r="H130" s="26">
        <v>3048</v>
      </c>
      <c r="I130" s="26">
        <v>4787</v>
      </c>
      <c r="J130" s="26">
        <v>2345</v>
      </c>
      <c r="K130" s="26">
        <v>3392</v>
      </c>
      <c r="L130" s="26">
        <v>1697</v>
      </c>
      <c r="M130" s="41">
        <v>29859</v>
      </c>
      <c r="N130" s="41">
        <v>14431</v>
      </c>
      <c r="O130" s="226"/>
      <c r="P130" s="42" t="s">
        <v>73</v>
      </c>
      <c r="Q130" s="26">
        <v>2017</v>
      </c>
      <c r="R130" s="26">
        <v>870</v>
      </c>
      <c r="S130" s="26">
        <v>1686</v>
      </c>
      <c r="T130" s="26">
        <v>747</v>
      </c>
      <c r="U130" s="26">
        <v>1476</v>
      </c>
      <c r="V130" s="26">
        <v>665</v>
      </c>
      <c r="W130" s="26">
        <v>1008</v>
      </c>
      <c r="X130" s="26">
        <v>425</v>
      </c>
      <c r="Y130" s="26">
        <v>700</v>
      </c>
      <c r="Z130" s="26">
        <v>341</v>
      </c>
      <c r="AA130" s="41">
        <v>6887</v>
      </c>
      <c r="AB130" s="41">
        <v>3048</v>
      </c>
      <c r="AC130" s="226"/>
      <c r="AD130" s="42" t="s">
        <v>73</v>
      </c>
      <c r="AE130" s="41">
        <v>312</v>
      </c>
      <c r="AF130" s="41">
        <v>299</v>
      </c>
      <c r="AG130" s="41">
        <v>296</v>
      </c>
      <c r="AH130" s="41">
        <v>289</v>
      </c>
      <c r="AI130" s="41">
        <v>280</v>
      </c>
      <c r="AJ130" s="41">
        <v>1476</v>
      </c>
      <c r="AK130" s="26">
        <v>960</v>
      </c>
      <c r="AL130" s="26">
        <v>558</v>
      </c>
      <c r="AM130" s="26">
        <v>36</v>
      </c>
      <c r="AN130" s="26">
        <v>36</v>
      </c>
      <c r="AO130" s="26">
        <v>284</v>
      </c>
      <c r="AP130" s="26">
        <v>83</v>
      </c>
      <c r="AQ130" s="226"/>
      <c r="AR130" s="42" t="s">
        <v>73</v>
      </c>
      <c r="AS130" s="26">
        <v>45</v>
      </c>
      <c r="AT130" s="26">
        <v>5827</v>
      </c>
      <c r="AU130" s="26">
        <v>1809</v>
      </c>
      <c r="AV130" s="26">
        <v>1443</v>
      </c>
      <c r="AW130" s="26">
        <v>408</v>
      </c>
      <c r="AX130" s="26">
        <v>435</v>
      </c>
      <c r="AY130" s="26">
        <v>1226</v>
      </c>
      <c r="AZ130" s="26">
        <v>863</v>
      </c>
      <c r="BA130" s="26">
        <v>825</v>
      </c>
      <c r="BB130" s="226"/>
      <c r="BC130" s="42" t="s">
        <v>73</v>
      </c>
      <c r="BD130" s="26">
        <v>39</v>
      </c>
      <c r="BE130" s="26">
        <v>310</v>
      </c>
      <c r="BF130" s="26">
        <v>98</v>
      </c>
      <c r="BG130" s="26">
        <v>536</v>
      </c>
      <c r="BH130" s="26">
        <v>44</v>
      </c>
      <c r="BI130" s="26">
        <v>1027</v>
      </c>
      <c r="BJ130" s="26">
        <v>528</v>
      </c>
      <c r="BK130" s="26">
        <v>191</v>
      </c>
      <c r="BL130" s="41">
        <v>29</v>
      </c>
      <c r="BM130" s="41">
        <v>16</v>
      </c>
      <c r="BN130" s="226"/>
      <c r="BO130" s="42" t="s">
        <v>73</v>
      </c>
      <c r="BP130" s="41">
        <v>15847</v>
      </c>
      <c r="BQ130" s="41">
        <v>9679</v>
      </c>
      <c r="BR130" s="41">
        <v>8659</v>
      </c>
      <c r="BS130" s="41">
        <v>7371</v>
      </c>
      <c r="BT130" s="41">
        <v>505</v>
      </c>
      <c r="BU130" s="41">
        <v>5090</v>
      </c>
      <c r="BV130" s="41">
        <v>18993</v>
      </c>
      <c r="BW130" s="41">
        <v>4727</v>
      </c>
      <c r="BX130" s="41">
        <v>782</v>
      </c>
      <c r="BY130" s="41">
        <v>1440</v>
      </c>
      <c r="BZ130" s="41">
        <v>1573</v>
      </c>
      <c r="CA130" s="41">
        <v>156</v>
      </c>
      <c r="CB130" s="41">
        <v>2907</v>
      </c>
      <c r="CD130" s="80" t="s">
        <v>161</v>
      </c>
      <c r="CE130" s="80" t="s">
        <v>2387</v>
      </c>
      <c r="CF130" s="78">
        <v>24938</v>
      </c>
      <c r="CG130" s="91"/>
    </row>
    <row r="131" spans="1:85" ht="14.45" customHeight="1">
      <c r="A131" s="226" t="s">
        <v>162</v>
      </c>
      <c r="B131" s="148" t="s">
        <v>90</v>
      </c>
      <c r="C131" s="71">
        <v>8490</v>
      </c>
      <c r="D131" s="71">
        <v>3866</v>
      </c>
      <c r="E131" s="71">
        <v>7821</v>
      </c>
      <c r="F131" s="71">
        <v>3610</v>
      </c>
      <c r="G131" s="71">
        <v>8028</v>
      </c>
      <c r="H131" s="71">
        <v>3813</v>
      </c>
      <c r="I131" s="71">
        <v>6814</v>
      </c>
      <c r="J131" s="71">
        <v>3241</v>
      </c>
      <c r="K131" s="71">
        <v>5646</v>
      </c>
      <c r="L131" s="71">
        <v>2826</v>
      </c>
      <c r="M131" s="146">
        <v>36799</v>
      </c>
      <c r="N131" s="146">
        <v>17356</v>
      </c>
      <c r="O131" s="226" t="s">
        <v>162</v>
      </c>
      <c r="P131" s="148" t="s">
        <v>90</v>
      </c>
      <c r="Q131" s="71">
        <v>2000</v>
      </c>
      <c r="R131" s="71">
        <v>830</v>
      </c>
      <c r="S131" s="71">
        <v>1775</v>
      </c>
      <c r="T131" s="71">
        <v>735</v>
      </c>
      <c r="U131" s="71">
        <v>2091</v>
      </c>
      <c r="V131" s="71">
        <v>887</v>
      </c>
      <c r="W131" s="71">
        <v>1537</v>
      </c>
      <c r="X131" s="71">
        <v>652</v>
      </c>
      <c r="Y131" s="71">
        <v>839</v>
      </c>
      <c r="Z131" s="71">
        <v>400</v>
      </c>
      <c r="AA131" s="146">
        <v>8242</v>
      </c>
      <c r="AB131" s="146">
        <v>3504</v>
      </c>
      <c r="AC131" s="226" t="s">
        <v>162</v>
      </c>
      <c r="AD131" s="148" t="s">
        <v>90</v>
      </c>
      <c r="AE131" s="31">
        <v>196</v>
      </c>
      <c r="AF131" s="31">
        <v>198</v>
      </c>
      <c r="AG131" s="31">
        <v>200</v>
      </c>
      <c r="AH131" s="31">
        <v>185</v>
      </c>
      <c r="AI131" s="31">
        <v>181</v>
      </c>
      <c r="AJ131" s="146">
        <v>960</v>
      </c>
      <c r="AK131" s="125">
        <v>791</v>
      </c>
      <c r="AL131" s="71">
        <v>542</v>
      </c>
      <c r="AM131" s="71">
        <v>328</v>
      </c>
      <c r="AN131" s="71">
        <v>16</v>
      </c>
      <c r="AO131" s="71">
        <v>156</v>
      </c>
      <c r="AP131" s="71">
        <v>117</v>
      </c>
      <c r="AQ131" s="226" t="s">
        <v>162</v>
      </c>
      <c r="AR131" s="148" t="s">
        <v>90</v>
      </c>
      <c r="AS131" s="71">
        <v>294</v>
      </c>
      <c r="AT131" s="71">
        <v>10827</v>
      </c>
      <c r="AU131" s="71">
        <v>1317</v>
      </c>
      <c r="AV131" s="71">
        <v>305</v>
      </c>
      <c r="AW131" s="71">
        <v>42</v>
      </c>
      <c r="AX131" s="71">
        <v>591</v>
      </c>
      <c r="AY131" s="71">
        <v>869</v>
      </c>
      <c r="AZ131" s="71">
        <v>823</v>
      </c>
      <c r="BA131" s="71">
        <v>750</v>
      </c>
      <c r="BB131" s="226" t="s">
        <v>162</v>
      </c>
      <c r="BC131" s="148" t="s">
        <v>90</v>
      </c>
      <c r="BD131" s="71">
        <v>67</v>
      </c>
      <c r="BE131" s="71">
        <v>560</v>
      </c>
      <c r="BF131" s="71">
        <v>10</v>
      </c>
      <c r="BG131" s="71">
        <v>257</v>
      </c>
      <c r="BH131" s="71">
        <v>23</v>
      </c>
      <c r="BI131" s="16">
        <v>917</v>
      </c>
      <c r="BJ131" s="71">
        <v>759</v>
      </c>
      <c r="BK131" s="71">
        <v>507</v>
      </c>
      <c r="BL131" s="152">
        <v>150</v>
      </c>
      <c r="BM131" s="32">
        <v>72</v>
      </c>
      <c r="BN131" s="226" t="s">
        <v>162</v>
      </c>
      <c r="BO131" s="148" t="s">
        <v>90</v>
      </c>
      <c r="BP131" s="71">
        <v>26018</v>
      </c>
      <c r="BQ131" s="71">
        <v>5484</v>
      </c>
      <c r="BR131" s="71">
        <v>9987</v>
      </c>
      <c r="BS131" s="71">
        <v>12975</v>
      </c>
      <c r="BT131" s="71">
        <v>507</v>
      </c>
      <c r="BU131" s="71">
        <v>9413</v>
      </c>
      <c r="BV131" s="71">
        <v>28419</v>
      </c>
      <c r="BW131" s="71">
        <v>8048</v>
      </c>
      <c r="BX131" s="71">
        <v>436</v>
      </c>
      <c r="BY131" s="71">
        <v>1115</v>
      </c>
      <c r="BZ131" s="71">
        <v>1390</v>
      </c>
      <c r="CA131" s="71">
        <v>45</v>
      </c>
      <c r="CB131" s="71">
        <v>2861</v>
      </c>
      <c r="CD131" s="80" t="s">
        <v>162</v>
      </c>
      <c r="CE131" s="80" t="s">
        <v>2388</v>
      </c>
      <c r="CF131" s="78">
        <v>27329</v>
      </c>
      <c r="CG131" s="91"/>
    </row>
    <row r="132" spans="1:85">
      <c r="A132" s="226"/>
      <c r="B132" s="148" t="s">
        <v>91</v>
      </c>
      <c r="C132" s="71">
        <v>0</v>
      </c>
      <c r="D132" s="71">
        <v>0</v>
      </c>
      <c r="E132" s="71">
        <v>0</v>
      </c>
      <c r="F132" s="71">
        <v>0</v>
      </c>
      <c r="G132" s="71">
        <v>0</v>
      </c>
      <c r="H132" s="71">
        <v>0</v>
      </c>
      <c r="I132" s="71">
        <v>0</v>
      </c>
      <c r="J132" s="71">
        <v>0</v>
      </c>
      <c r="K132" s="71">
        <v>0</v>
      </c>
      <c r="L132" s="71">
        <v>0</v>
      </c>
      <c r="M132" s="146">
        <v>0</v>
      </c>
      <c r="N132" s="146">
        <v>0</v>
      </c>
      <c r="O132" s="226"/>
      <c r="P132" s="148" t="s">
        <v>91</v>
      </c>
      <c r="Q132" s="71">
        <v>0</v>
      </c>
      <c r="R132" s="71">
        <v>0</v>
      </c>
      <c r="S132" s="71">
        <v>0</v>
      </c>
      <c r="T132" s="71">
        <v>0</v>
      </c>
      <c r="U132" s="71">
        <v>0</v>
      </c>
      <c r="V132" s="71">
        <v>0</v>
      </c>
      <c r="W132" s="71">
        <v>0</v>
      </c>
      <c r="X132" s="71">
        <v>0</v>
      </c>
      <c r="Y132" s="71">
        <v>0</v>
      </c>
      <c r="Z132" s="71">
        <v>0</v>
      </c>
      <c r="AA132" s="146">
        <v>0</v>
      </c>
      <c r="AB132" s="146">
        <v>0</v>
      </c>
      <c r="AC132" s="226"/>
      <c r="AD132" s="148" t="s">
        <v>91</v>
      </c>
      <c r="AE132" s="31">
        <v>0</v>
      </c>
      <c r="AF132" s="31">
        <v>0</v>
      </c>
      <c r="AG132" s="31">
        <v>0</v>
      </c>
      <c r="AH132" s="31">
        <v>0</v>
      </c>
      <c r="AI132" s="31">
        <v>0</v>
      </c>
      <c r="AJ132" s="146">
        <v>0</v>
      </c>
      <c r="AK132" s="125">
        <v>0</v>
      </c>
      <c r="AL132" s="71">
        <v>0</v>
      </c>
      <c r="AM132" s="71">
        <v>0</v>
      </c>
      <c r="AN132" s="71">
        <v>0</v>
      </c>
      <c r="AO132" s="71">
        <v>0</v>
      </c>
      <c r="AP132" s="71">
        <v>0</v>
      </c>
      <c r="AQ132" s="226"/>
      <c r="AR132" s="148" t="s">
        <v>91</v>
      </c>
      <c r="AS132" s="71">
        <v>0</v>
      </c>
      <c r="AT132" s="71">
        <v>0</v>
      </c>
      <c r="AU132" s="71">
        <v>0</v>
      </c>
      <c r="AV132" s="71">
        <v>0</v>
      </c>
      <c r="AW132" s="71">
        <v>0</v>
      </c>
      <c r="AX132" s="71">
        <v>0</v>
      </c>
      <c r="AY132" s="71">
        <v>0</v>
      </c>
      <c r="AZ132" s="71">
        <v>0</v>
      </c>
      <c r="BA132" s="71">
        <v>0</v>
      </c>
      <c r="BB132" s="226"/>
      <c r="BC132" s="148" t="s">
        <v>91</v>
      </c>
      <c r="BD132" s="71">
        <v>0</v>
      </c>
      <c r="BE132" s="71">
        <v>0</v>
      </c>
      <c r="BF132" s="71">
        <v>0</v>
      </c>
      <c r="BG132" s="71">
        <v>0</v>
      </c>
      <c r="BH132" s="71">
        <v>0</v>
      </c>
      <c r="BI132" s="16">
        <v>0</v>
      </c>
      <c r="BJ132" s="71">
        <v>0</v>
      </c>
      <c r="BK132" s="71">
        <v>0</v>
      </c>
      <c r="BL132" s="152">
        <v>0</v>
      </c>
      <c r="BM132" s="32">
        <v>0</v>
      </c>
      <c r="BN132" s="226"/>
      <c r="BO132" s="148" t="s">
        <v>91</v>
      </c>
      <c r="BP132" s="71">
        <v>0</v>
      </c>
      <c r="BQ132" s="71">
        <v>0</v>
      </c>
      <c r="BR132" s="71">
        <v>0</v>
      </c>
      <c r="BS132" s="71">
        <v>0</v>
      </c>
      <c r="BT132" s="71">
        <v>0</v>
      </c>
      <c r="BU132" s="71">
        <v>0</v>
      </c>
      <c r="BV132" s="71">
        <v>0</v>
      </c>
      <c r="BW132" s="71">
        <v>0</v>
      </c>
      <c r="BX132" s="71">
        <v>0</v>
      </c>
      <c r="BY132" s="71">
        <v>0</v>
      </c>
      <c r="BZ132" s="71">
        <v>0</v>
      </c>
      <c r="CA132" s="71">
        <v>0</v>
      </c>
      <c r="CB132" s="71">
        <v>0</v>
      </c>
      <c r="CD132" s="80" t="s">
        <v>162</v>
      </c>
      <c r="CE132" s="80" t="s">
        <v>2389</v>
      </c>
      <c r="CF132" s="78">
        <v>0</v>
      </c>
      <c r="CG132" s="91"/>
    </row>
    <row r="133" spans="1:85">
      <c r="A133" s="226"/>
      <c r="B133" s="25" t="s">
        <v>73</v>
      </c>
      <c r="C133" s="26">
        <v>8490</v>
      </c>
      <c r="D133" s="26">
        <v>3866</v>
      </c>
      <c r="E133" s="26">
        <v>7821</v>
      </c>
      <c r="F133" s="26">
        <v>3610</v>
      </c>
      <c r="G133" s="26">
        <v>8028</v>
      </c>
      <c r="H133" s="26">
        <v>3813</v>
      </c>
      <c r="I133" s="26">
        <v>6814</v>
      </c>
      <c r="J133" s="26">
        <v>3241</v>
      </c>
      <c r="K133" s="26">
        <v>5646</v>
      </c>
      <c r="L133" s="26">
        <v>2826</v>
      </c>
      <c r="M133" s="41">
        <v>36799</v>
      </c>
      <c r="N133" s="41">
        <v>17356</v>
      </c>
      <c r="O133" s="226"/>
      <c r="P133" s="42" t="s">
        <v>73</v>
      </c>
      <c r="Q133" s="26">
        <v>2000</v>
      </c>
      <c r="R133" s="26">
        <v>830</v>
      </c>
      <c r="S133" s="26">
        <v>1775</v>
      </c>
      <c r="T133" s="26">
        <v>735</v>
      </c>
      <c r="U133" s="26">
        <v>2091</v>
      </c>
      <c r="V133" s="26">
        <v>887</v>
      </c>
      <c r="W133" s="26">
        <v>1537</v>
      </c>
      <c r="X133" s="26">
        <v>652</v>
      </c>
      <c r="Y133" s="26">
        <v>839</v>
      </c>
      <c r="Z133" s="26">
        <v>400</v>
      </c>
      <c r="AA133" s="41">
        <v>8242</v>
      </c>
      <c r="AB133" s="41">
        <v>3504</v>
      </c>
      <c r="AC133" s="226"/>
      <c r="AD133" s="42" t="s">
        <v>73</v>
      </c>
      <c r="AE133" s="41">
        <v>196</v>
      </c>
      <c r="AF133" s="41">
        <v>198</v>
      </c>
      <c r="AG133" s="41">
        <v>200</v>
      </c>
      <c r="AH133" s="41">
        <v>185</v>
      </c>
      <c r="AI133" s="41">
        <v>181</v>
      </c>
      <c r="AJ133" s="41">
        <v>960</v>
      </c>
      <c r="AK133" s="26">
        <v>791</v>
      </c>
      <c r="AL133" s="26">
        <v>542</v>
      </c>
      <c r="AM133" s="26">
        <v>328</v>
      </c>
      <c r="AN133" s="26">
        <v>16</v>
      </c>
      <c r="AO133" s="26">
        <v>156</v>
      </c>
      <c r="AP133" s="26">
        <v>117</v>
      </c>
      <c r="AQ133" s="226"/>
      <c r="AR133" s="42" t="s">
        <v>73</v>
      </c>
      <c r="AS133" s="26">
        <v>294</v>
      </c>
      <c r="AT133" s="26">
        <v>10827</v>
      </c>
      <c r="AU133" s="26">
        <v>1317</v>
      </c>
      <c r="AV133" s="26">
        <v>305</v>
      </c>
      <c r="AW133" s="26">
        <v>42</v>
      </c>
      <c r="AX133" s="26">
        <v>591</v>
      </c>
      <c r="AY133" s="26">
        <v>869</v>
      </c>
      <c r="AZ133" s="26">
        <v>823</v>
      </c>
      <c r="BA133" s="26">
        <v>750</v>
      </c>
      <c r="BB133" s="226"/>
      <c r="BC133" s="42" t="s">
        <v>73</v>
      </c>
      <c r="BD133" s="26">
        <v>67</v>
      </c>
      <c r="BE133" s="26">
        <v>560</v>
      </c>
      <c r="BF133" s="26">
        <v>10</v>
      </c>
      <c r="BG133" s="26">
        <v>257</v>
      </c>
      <c r="BH133" s="26">
        <v>23</v>
      </c>
      <c r="BI133" s="26">
        <v>917</v>
      </c>
      <c r="BJ133" s="26">
        <v>759</v>
      </c>
      <c r="BK133" s="26">
        <v>507</v>
      </c>
      <c r="BL133" s="41">
        <v>150</v>
      </c>
      <c r="BM133" s="41">
        <v>72</v>
      </c>
      <c r="BN133" s="226"/>
      <c r="BO133" s="42" t="s">
        <v>73</v>
      </c>
      <c r="BP133" s="41">
        <v>26018</v>
      </c>
      <c r="BQ133" s="41">
        <v>5484</v>
      </c>
      <c r="BR133" s="41">
        <v>9987</v>
      </c>
      <c r="BS133" s="41">
        <v>12975</v>
      </c>
      <c r="BT133" s="41">
        <v>507</v>
      </c>
      <c r="BU133" s="41">
        <v>9413</v>
      </c>
      <c r="BV133" s="41">
        <v>28419</v>
      </c>
      <c r="BW133" s="41">
        <v>8048</v>
      </c>
      <c r="BX133" s="41">
        <v>436</v>
      </c>
      <c r="BY133" s="41">
        <v>1115</v>
      </c>
      <c r="BZ133" s="41">
        <v>1390</v>
      </c>
      <c r="CA133" s="41">
        <v>45</v>
      </c>
      <c r="CB133" s="41">
        <v>2861</v>
      </c>
      <c r="CD133" s="80" t="s">
        <v>162</v>
      </c>
      <c r="CE133" s="80" t="s">
        <v>2390</v>
      </c>
      <c r="CF133" s="78">
        <v>27329</v>
      </c>
      <c r="CG133" s="91"/>
    </row>
    <row r="134" spans="1:85" ht="14.45" customHeight="1">
      <c r="A134" s="226" t="s">
        <v>163</v>
      </c>
      <c r="B134" s="148" t="s">
        <v>90</v>
      </c>
      <c r="C134" s="71">
        <v>5532</v>
      </c>
      <c r="D134" s="71">
        <v>2554</v>
      </c>
      <c r="E134" s="71">
        <v>5272</v>
      </c>
      <c r="F134" s="71">
        <v>2432</v>
      </c>
      <c r="G134" s="71">
        <v>5681</v>
      </c>
      <c r="H134" s="71">
        <v>2709</v>
      </c>
      <c r="I134" s="71">
        <v>4957</v>
      </c>
      <c r="J134" s="71">
        <v>2366</v>
      </c>
      <c r="K134" s="71">
        <v>4112</v>
      </c>
      <c r="L134" s="71">
        <v>2065</v>
      </c>
      <c r="M134" s="146">
        <v>25554</v>
      </c>
      <c r="N134" s="146">
        <v>12126</v>
      </c>
      <c r="O134" s="226" t="s">
        <v>163</v>
      </c>
      <c r="P134" s="148" t="s">
        <v>90</v>
      </c>
      <c r="Q134" s="71">
        <v>1122</v>
      </c>
      <c r="R134" s="71">
        <v>473</v>
      </c>
      <c r="S134" s="71">
        <v>1130</v>
      </c>
      <c r="T134" s="71">
        <v>435</v>
      </c>
      <c r="U134" s="71">
        <v>1331</v>
      </c>
      <c r="V134" s="71">
        <v>560</v>
      </c>
      <c r="W134" s="71">
        <v>1070</v>
      </c>
      <c r="X134" s="71">
        <v>449</v>
      </c>
      <c r="Y134" s="71">
        <v>591</v>
      </c>
      <c r="Z134" s="71">
        <v>273</v>
      </c>
      <c r="AA134" s="146">
        <v>5244</v>
      </c>
      <c r="AB134" s="146">
        <v>2190</v>
      </c>
      <c r="AC134" s="226" t="s">
        <v>163</v>
      </c>
      <c r="AD134" s="148" t="s">
        <v>90</v>
      </c>
      <c r="AE134" s="31">
        <v>197</v>
      </c>
      <c r="AF134" s="31">
        <v>201</v>
      </c>
      <c r="AG134" s="31">
        <v>201</v>
      </c>
      <c r="AH134" s="31">
        <v>197</v>
      </c>
      <c r="AI134" s="31">
        <v>194</v>
      </c>
      <c r="AJ134" s="146">
        <v>990</v>
      </c>
      <c r="AK134" s="125">
        <v>760</v>
      </c>
      <c r="AL134" s="71">
        <v>516</v>
      </c>
      <c r="AM134" s="71">
        <v>249</v>
      </c>
      <c r="AN134" s="71">
        <v>50</v>
      </c>
      <c r="AO134" s="71">
        <v>175</v>
      </c>
      <c r="AP134" s="71">
        <v>153</v>
      </c>
      <c r="AQ134" s="226" t="s">
        <v>163</v>
      </c>
      <c r="AR134" s="148" t="s">
        <v>90</v>
      </c>
      <c r="AS134" s="71">
        <v>149</v>
      </c>
      <c r="AT134" s="71">
        <v>10162</v>
      </c>
      <c r="AU134" s="71">
        <v>1013</v>
      </c>
      <c r="AV134" s="71">
        <v>312</v>
      </c>
      <c r="AW134" s="71">
        <v>27</v>
      </c>
      <c r="AX134" s="71">
        <v>589</v>
      </c>
      <c r="AY134" s="71">
        <v>843</v>
      </c>
      <c r="AZ134" s="71">
        <v>817</v>
      </c>
      <c r="BA134" s="71">
        <v>767</v>
      </c>
      <c r="BB134" s="226" t="s">
        <v>163</v>
      </c>
      <c r="BC134" s="148" t="s">
        <v>90</v>
      </c>
      <c r="BD134" s="71">
        <v>39</v>
      </c>
      <c r="BE134" s="71">
        <v>538</v>
      </c>
      <c r="BF134" s="71">
        <v>8</v>
      </c>
      <c r="BG134" s="71">
        <v>272</v>
      </c>
      <c r="BH134" s="71">
        <v>14</v>
      </c>
      <c r="BI134" s="16">
        <v>871</v>
      </c>
      <c r="BJ134" s="71">
        <v>705</v>
      </c>
      <c r="BK134" s="71">
        <v>568</v>
      </c>
      <c r="BL134" s="152">
        <v>117</v>
      </c>
      <c r="BM134" s="32">
        <v>48</v>
      </c>
      <c r="BN134" s="226" t="s">
        <v>163</v>
      </c>
      <c r="BO134" s="148" t="s">
        <v>90</v>
      </c>
      <c r="BP134" s="71">
        <v>16152</v>
      </c>
      <c r="BQ134" s="71">
        <v>5320</v>
      </c>
      <c r="BR134" s="71">
        <v>6759</v>
      </c>
      <c r="BS134" s="71">
        <v>11508</v>
      </c>
      <c r="BT134" s="71">
        <v>424</v>
      </c>
      <c r="BU134" s="71">
        <v>9041</v>
      </c>
      <c r="BV134" s="71">
        <v>23237</v>
      </c>
      <c r="BW134" s="71">
        <v>7867</v>
      </c>
      <c r="BX134" s="71">
        <v>449</v>
      </c>
      <c r="BY134" s="71">
        <v>987</v>
      </c>
      <c r="BZ134" s="71">
        <v>2301</v>
      </c>
      <c r="CA134" s="71">
        <v>122</v>
      </c>
      <c r="CB134" s="71">
        <v>2214</v>
      </c>
      <c r="CD134" s="80" t="s">
        <v>163</v>
      </c>
      <c r="CE134" s="80" t="s">
        <v>2391</v>
      </c>
      <c r="CF134" s="78">
        <v>24895</v>
      </c>
      <c r="CG134" s="91"/>
    </row>
    <row r="135" spans="1:85">
      <c r="A135" s="226"/>
      <c r="B135" s="148" t="s">
        <v>91</v>
      </c>
      <c r="C135" s="71">
        <v>0</v>
      </c>
      <c r="D135" s="71">
        <v>0</v>
      </c>
      <c r="E135" s="71">
        <v>0</v>
      </c>
      <c r="F135" s="71">
        <v>0</v>
      </c>
      <c r="G135" s="71">
        <v>0</v>
      </c>
      <c r="H135" s="71">
        <v>0</v>
      </c>
      <c r="I135" s="71">
        <v>0</v>
      </c>
      <c r="J135" s="71">
        <v>0</v>
      </c>
      <c r="K135" s="71">
        <v>0</v>
      </c>
      <c r="L135" s="71">
        <v>0</v>
      </c>
      <c r="M135" s="146">
        <v>0</v>
      </c>
      <c r="N135" s="146">
        <v>0</v>
      </c>
      <c r="O135" s="226"/>
      <c r="P135" s="148" t="s">
        <v>91</v>
      </c>
      <c r="Q135" s="71">
        <v>0</v>
      </c>
      <c r="R135" s="71">
        <v>0</v>
      </c>
      <c r="S135" s="71">
        <v>0</v>
      </c>
      <c r="T135" s="71">
        <v>0</v>
      </c>
      <c r="U135" s="71">
        <v>0</v>
      </c>
      <c r="V135" s="71">
        <v>0</v>
      </c>
      <c r="W135" s="71">
        <v>0</v>
      </c>
      <c r="X135" s="71">
        <v>0</v>
      </c>
      <c r="Y135" s="71">
        <v>0</v>
      </c>
      <c r="Z135" s="71">
        <v>0</v>
      </c>
      <c r="AA135" s="146">
        <v>0</v>
      </c>
      <c r="AB135" s="146">
        <v>0</v>
      </c>
      <c r="AC135" s="226"/>
      <c r="AD135" s="148" t="s">
        <v>91</v>
      </c>
      <c r="AE135" s="31">
        <v>0</v>
      </c>
      <c r="AF135" s="31">
        <v>0</v>
      </c>
      <c r="AG135" s="31">
        <v>0</v>
      </c>
      <c r="AH135" s="31">
        <v>0</v>
      </c>
      <c r="AI135" s="31">
        <v>0</v>
      </c>
      <c r="AJ135" s="146">
        <v>0</v>
      </c>
      <c r="AK135" s="125">
        <v>0</v>
      </c>
      <c r="AL135" s="71">
        <v>0</v>
      </c>
      <c r="AM135" s="71">
        <v>0</v>
      </c>
      <c r="AN135" s="71">
        <v>0</v>
      </c>
      <c r="AO135" s="71">
        <v>0</v>
      </c>
      <c r="AP135" s="71">
        <v>0</v>
      </c>
      <c r="AQ135" s="226"/>
      <c r="AR135" s="148" t="s">
        <v>91</v>
      </c>
      <c r="AS135" s="71">
        <v>0</v>
      </c>
      <c r="AT135" s="71">
        <v>0</v>
      </c>
      <c r="AU135" s="71">
        <v>0</v>
      </c>
      <c r="AV135" s="71">
        <v>0</v>
      </c>
      <c r="AW135" s="71">
        <v>0</v>
      </c>
      <c r="AX135" s="71">
        <v>0</v>
      </c>
      <c r="AY135" s="71">
        <v>0</v>
      </c>
      <c r="AZ135" s="71">
        <v>0</v>
      </c>
      <c r="BA135" s="71">
        <v>0</v>
      </c>
      <c r="BB135" s="226"/>
      <c r="BC135" s="148" t="s">
        <v>91</v>
      </c>
      <c r="BD135" s="71">
        <v>0</v>
      </c>
      <c r="BE135" s="71">
        <v>0</v>
      </c>
      <c r="BF135" s="71">
        <v>0</v>
      </c>
      <c r="BG135" s="71">
        <v>0</v>
      </c>
      <c r="BH135" s="71">
        <v>0</v>
      </c>
      <c r="BI135" s="16">
        <v>0</v>
      </c>
      <c r="BJ135" s="71">
        <v>0</v>
      </c>
      <c r="BK135" s="71">
        <v>0</v>
      </c>
      <c r="BL135" s="152">
        <v>0</v>
      </c>
      <c r="BM135" s="32">
        <v>0</v>
      </c>
      <c r="BN135" s="226"/>
      <c r="BO135" s="148" t="s">
        <v>91</v>
      </c>
      <c r="BP135" s="71">
        <v>0</v>
      </c>
      <c r="BQ135" s="71">
        <v>0</v>
      </c>
      <c r="BR135" s="71">
        <v>0</v>
      </c>
      <c r="BS135" s="71">
        <v>0</v>
      </c>
      <c r="BT135" s="71">
        <v>0</v>
      </c>
      <c r="BU135" s="71">
        <v>0</v>
      </c>
      <c r="BV135" s="71">
        <v>0</v>
      </c>
      <c r="BW135" s="71">
        <v>0</v>
      </c>
      <c r="BX135" s="71">
        <v>0</v>
      </c>
      <c r="BY135" s="71">
        <v>0</v>
      </c>
      <c r="BZ135" s="71">
        <v>0</v>
      </c>
      <c r="CA135" s="71">
        <v>0</v>
      </c>
      <c r="CB135" s="71">
        <v>0</v>
      </c>
      <c r="CD135" s="80" t="s">
        <v>163</v>
      </c>
      <c r="CE135" s="80" t="s">
        <v>2392</v>
      </c>
      <c r="CF135" s="78">
        <v>0</v>
      </c>
      <c r="CG135" s="91"/>
    </row>
    <row r="136" spans="1:85">
      <c r="A136" s="226"/>
      <c r="B136" s="25" t="s">
        <v>73</v>
      </c>
      <c r="C136" s="26">
        <v>5532</v>
      </c>
      <c r="D136" s="26">
        <v>2554</v>
      </c>
      <c r="E136" s="26">
        <v>5272</v>
      </c>
      <c r="F136" s="26">
        <v>2432</v>
      </c>
      <c r="G136" s="26">
        <v>5681</v>
      </c>
      <c r="H136" s="26">
        <v>2709</v>
      </c>
      <c r="I136" s="26">
        <v>4957</v>
      </c>
      <c r="J136" s="26">
        <v>2366</v>
      </c>
      <c r="K136" s="26">
        <v>4112</v>
      </c>
      <c r="L136" s="26">
        <v>2065</v>
      </c>
      <c r="M136" s="41">
        <v>25554</v>
      </c>
      <c r="N136" s="41">
        <v>12126</v>
      </c>
      <c r="O136" s="226"/>
      <c r="P136" s="42" t="s">
        <v>73</v>
      </c>
      <c r="Q136" s="26">
        <v>1122</v>
      </c>
      <c r="R136" s="26">
        <v>473</v>
      </c>
      <c r="S136" s="26">
        <v>1130</v>
      </c>
      <c r="T136" s="26">
        <v>435</v>
      </c>
      <c r="U136" s="26">
        <v>1331</v>
      </c>
      <c r="V136" s="26">
        <v>560</v>
      </c>
      <c r="W136" s="26">
        <v>1070</v>
      </c>
      <c r="X136" s="26">
        <v>449</v>
      </c>
      <c r="Y136" s="26">
        <v>591</v>
      </c>
      <c r="Z136" s="26">
        <v>273</v>
      </c>
      <c r="AA136" s="41">
        <v>5244</v>
      </c>
      <c r="AB136" s="41">
        <v>2190</v>
      </c>
      <c r="AC136" s="226"/>
      <c r="AD136" s="42" t="s">
        <v>73</v>
      </c>
      <c r="AE136" s="41">
        <v>197</v>
      </c>
      <c r="AF136" s="41">
        <v>201</v>
      </c>
      <c r="AG136" s="41">
        <v>201</v>
      </c>
      <c r="AH136" s="41">
        <v>197</v>
      </c>
      <c r="AI136" s="41">
        <v>194</v>
      </c>
      <c r="AJ136" s="41">
        <v>990</v>
      </c>
      <c r="AK136" s="26">
        <v>760</v>
      </c>
      <c r="AL136" s="26">
        <v>516</v>
      </c>
      <c r="AM136" s="26">
        <v>249</v>
      </c>
      <c r="AN136" s="26">
        <v>50</v>
      </c>
      <c r="AO136" s="26">
        <v>175</v>
      </c>
      <c r="AP136" s="26">
        <v>153</v>
      </c>
      <c r="AQ136" s="226"/>
      <c r="AR136" s="42" t="s">
        <v>73</v>
      </c>
      <c r="AS136" s="26">
        <v>149</v>
      </c>
      <c r="AT136" s="26">
        <v>10162</v>
      </c>
      <c r="AU136" s="26">
        <v>1013</v>
      </c>
      <c r="AV136" s="26">
        <v>312</v>
      </c>
      <c r="AW136" s="26">
        <v>27</v>
      </c>
      <c r="AX136" s="26">
        <v>589</v>
      </c>
      <c r="AY136" s="26">
        <v>843</v>
      </c>
      <c r="AZ136" s="26">
        <v>817</v>
      </c>
      <c r="BA136" s="26">
        <v>767</v>
      </c>
      <c r="BB136" s="226"/>
      <c r="BC136" s="42" t="s">
        <v>73</v>
      </c>
      <c r="BD136" s="26">
        <v>39</v>
      </c>
      <c r="BE136" s="26">
        <v>538</v>
      </c>
      <c r="BF136" s="26">
        <v>8</v>
      </c>
      <c r="BG136" s="26">
        <v>272</v>
      </c>
      <c r="BH136" s="26">
        <v>14</v>
      </c>
      <c r="BI136" s="26">
        <v>871</v>
      </c>
      <c r="BJ136" s="26">
        <v>705</v>
      </c>
      <c r="BK136" s="26">
        <v>568</v>
      </c>
      <c r="BL136" s="41">
        <v>117</v>
      </c>
      <c r="BM136" s="41">
        <v>48</v>
      </c>
      <c r="BN136" s="226"/>
      <c r="BO136" s="42" t="s">
        <v>73</v>
      </c>
      <c r="BP136" s="41">
        <v>16152</v>
      </c>
      <c r="BQ136" s="41">
        <v>5320</v>
      </c>
      <c r="BR136" s="41">
        <v>6759</v>
      </c>
      <c r="BS136" s="41">
        <v>11508</v>
      </c>
      <c r="BT136" s="41">
        <v>424</v>
      </c>
      <c r="BU136" s="41">
        <v>9041</v>
      </c>
      <c r="BV136" s="41">
        <v>23237</v>
      </c>
      <c r="BW136" s="41">
        <v>7867</v>
      </c>
      <c r="BX136" s="41">
        <v>449</v>
      </c>
      <c r="BY136" s="41">
        <v>987</v>
      </c>
      <c r="BZ136" s="41">
        <v>2301</v>
      </c>
      <c r="CA136" s="41">
        <v>122</v>
      </c>
      <c r="CB136" s="41">
        <v>2214</v>
      </c>
      <c r="CD136" s="80" t="s">
        <v>163</v>
      </c>
      <c r="CE136" s="80" t="s">
        <v>2393</v>
      </c>
      <c r="CF136" s="78">
        <v>24895</v>
      </c>
      <c r="CG136" s="91"/>
    </row>
    <row r="137" spans="1:85" ht="14.45" customHeight="1">
      <c r="A137" s="226" t="s">
        <v>164</v>
      </c>
      <c r="B137" s="148" t="s">
        <v>90</v>
      </c>
      <c r="C137" s="71">
        <v>0</v>
      </c>
      <c r="D137" s="71">
        <v>0</v>
      </c>
      <c r="E137" s="71">
        <v>0</v>
      </c>
      <c r="F137" s="71">
        <v>0</v>
      </c>
      <c r="G137" s="71">
        <v>0</v>
      </c>
      <c r="H137" s="71">
        <v>0</v>
      </c>
      <c r="I137" s="71">
        <v>0</v>
      </c>
      <c r="J137" s="71">
        <v>0</v>
      </c>
      <c r="K137" s="71">
        <v>0</v>
      </c>
      <c r="L137" s="71">
        <v>0</v>
      </c>
      <c r="M137" s="146">
        <v>0</v>
      </c>
      <c r="N137" s="146">
        <v>0</v>
      </c>
      <c r="O137" s="226" t="s">
        <v>164</v>
      </c>
      <c r="P137" s="148" t="s">
        <v>90</v>
      </c>
      <c r="Q137" s="71">
        <v>0</v>
      </c>
      <c r="R137" s="71">
        <v>0</v>
      </c>
      <c r="S137" s="71">
        <v>0</v>
      </c>
      <c r="T137" s="71">
        <v>0</v>
      </c>
      <c r="U137" s="71">
        <v>0</v>
      </c>
      <c r="V137" s="71">
        <v>0</v>
      </c>
      <c r="W137" s="71">
        <v>0</v>
      </c>
      <c r="X137" s="71">
        <v>0</v>
      </c>
      <c r="Y137" s="71">
        <v>0</v>
      </c>
      <c r="Z137" s="71">
        <v>0</v>
      </c>
      <c r="AA137" s="146">
        <v>0</v>
      </c>
      <c r="AB137" s="146">
        <v>0</v>
      </c>
      <c r="AC137" s="226" t="s">
        <v>164</v>
      </c>
      <c r="AD137" s="148" t="s">
        <v>90</v>
      </c>
      <c r="AE137" s="31">
        <v>0</v>
      </c>
      <c r="AF137" s="31">
        <v>0</v>
      </c>
      <c r="AG137" s="31">
        <v>0</v>
      </c>
      <c r="AH137" s="31">
        <v>0</v>
      </c>
      <c r="AI137" s="31">
        <v>0</v>
      </c>
      <c r="AJ137" s="146">
        <v>0</v>
      </c>
      <c r="AK137" s="125">
        <v>0</v>
      </c>
      <c r="AL137" s="71">
        <v>0</v>
      </c>
      <c r="AM137" s="71">
        <v>0</v>
      </c>
      <c r="AN137" s="71">
        <v>0</v>
      </c>
      <c r="AO137" s="71">
        <v>0</v>
      </c>
      <c r="AP137" s="71">
        <v>0</v>
      </c>
      <c r="AQ137" s="226" t="s">
        <v>164</v>
      </c>
      <c r="AR137" s="148" t="s">
        <v>90</v>
      </c>
      <c r="AS137" s="71">
        <v>0</v>
      </c>
      <c r="AT137" s="71">
        <v>0</v>
      </c>
      <c r="AU137" s="71">
        <v>0</v>
      </c>
      <c r="AV137" s="71">
        <v>0</v>
      </c>
      <c r="AW137" s="71">
        <v>0</v>
      </c>
      <c r="AX137" s="71">
        <v>0</v>
      </c>
      <c r="AY137" s="71">
        <v>0</v>
      </c>
      <c r="AZ137" s="71">
        <v>0</v>
      </c>
      <c r="BA137" s="71">
        <v>0</v>
      </c>
      <c r="BB137" s="226" t="s">
        <v>164</v>
      </c>
      <c r="BC137" s="148" t="s">
        <v>90</v>
      </c>
      <c r="BD137" s="71">
        <v>0</v>
      </c>
      <c r="BE137" s="71">
        <v>0</v>
      </c>
      <c r="BF137" s="71">
        <v>0</v>
      </c>
      <c r="BG137" s="71">
        <v>0</v>
      </c>
      <c r="BH137" s="71">
        <v>0</v>
      </c>
      <c r="BI137" s="16">
        <v>0</v>
      </c>
      <c r="BJ137" s="71">
        <v>0</v>
      </c>
      <c r="BK137" s="71">
        <v>0</v>
      </c>
      <c r="BL137" s="152">
        <v>0</v>
      </c>
      <c r="BM137" s="32">
        <v>0</v>
      </c>
      <c r="BN137" s="226" t="s">
        <v>164</v>
      </c>
      <c r="BO137" s="148" t="s">
        <v>90</v>
      </c>
      <c r="BP137" s="71">
        <v>0</v>
      </c>
      <c r="BQ137" s="71">
        <v>0</v>
      </c>
      <c r="BR137" s="71">
        <v>0</v>
      </c>
      <c r="BS137" s="71">
        <v>0</v>
      </c>
      <c r="BT137" s="71">
        <v>0</v>
      </c>
      <c r="BU137" s="71">
        <v>0</v>
      </c>
      <c r="BV137" s="71">
        <v>0</v>
      </c>
      <c r="BW137" s="71">
        <v>0</v>
      </c>
      <c r="BX137" s="71">
        <v>0</v>
      </c>
      <c r="BY137" s="71">
        <v>0</v>
      </c>
      <c r="BZ137" s="71">
        <v>0</v>
      </c>
      <c r="CA137" s="71">
        <v>0</v>
      </c>
      <c r="CB137" s="71">
        <v>0</v>
      </c>
      <c r="CD137" s="80" t="s">
        <v>164</v>
      </c>
      <c r="CE137" s="80" t="s">
        <v>2394</v>
      </c>
      <c r="CF137" s="78">
        <v>0</v>
      </c>
      <c r="CG137" s="91"/>
    </row>
    <row r="138" spans="1:85">
      <c r="A138" s="226"/>
      <c r="B138" s="148" t="s">
        <v>91</v>
      </c>
      <c r="C138" s="71">
        <v>10371</v>
      </c>
      <c r="D138" s="71">
        <v>4916</v>
      </c>
      <c r="E138" s="71">
        <v>9681</v>
      </c>
      <c r="F138" s="71">
        <v>4531</v>
      </c>
      <c r="G138" s="71">
        <v>9818</v>
      </c>
      <c r="H138" s="71">
        <v>4671</v>
      </c>
      <c r="I138" s="71">
        <v>8315</v>
      </c>
      <c r="J138" s="71">
        <v>4038</v>
      </c>
      <c r="K138" s="71">
        <v>7958</v>
      </c>
      <c r="L138" s="71">
        <v>3925</v>
      </c>
      <c r="M138" s="146">
        <v>46143</v>
      </c>
      <c r="N138" s="146">
        <v>22081</v>
      </c>
      <c r="O138" s="226"/>
      <c r="P138" s="148" t="s">
        <v>91</v>
      </c>
      <c r="Q138" s="71">
        <v>2416</v>
      </c>
      <c r="R138" s="71">
        <v>1041</v>
      </c>
      <c r="S138" s="71">
        <v>2242</v>
      </c>
      <c r="T138" s="71">
        <v>940</v>
      </c>
      <c r="U138" s="71">
        <v>2320</v>
      </c>
      <c r="V138" s="71">
        <v>1009</v>
      </c>
      <c r="W138" s="71">
        <v>1879</v>
      </c>
      <c r="X138" s="71">
        <v>870</v>
      </c>
      <c r="Y138" s="71">
        <v>1350</v>
      </c>
      <c r="Z138" s="71">
        <v>620</v>
      </c>
      <c r="AA138" s="146">
        <v>10207</v>
      </c>
      <c r="AB138" s="146">
        <v>4480</v>
      </c>
      <c r="AC138" s="226"/>
      <c r="AD138" s="148" t="s">
        <v>91</v>
      </c>
      <c r="AE138" s="31">
        <v>204</v>
      </c>
      <c r="AF138" s="31">
        <v>196</v>
      </c>
      <c r="AG138" s="31">
        <v>192</v>
      </c>
      <c r="AH138" s="31">
        <v>172</v>
      </c>
      <c r="AI138" s="31">
        <v>171</v>
      </c>
      <c r="AJ138" s="146">
        <v>935</v>
      </c>
      <c r="AK138" s="125">
        <v>671</v>
      </c>
      <c r="AL138" s="71">
        <v>314</v>
      </c>
      <c r="AM138" s="71">
        <v>616</v>
      </c>
      <c r="AN138" s="71">
        <v>4</v>
      </c>
      <c r="AO138" s="71">
        <v>94</v>
      </c>
      <c r="AP138" s="71">
        <v>84</v>
      </c>
      <c r="AQ138" s="226"/>
      <c r="AR138" s="148" t="s">
        <v>91</v>
      </c>
      <c r="AS138" s="71">
        <v>270</v>
      </c>
      <c r="AT138" s="71">
        <v>13108</v>
      </c>
      <c r="AU138" s="71">
        <v>1460</v>
      </c>
      <c r="AV138" s="71">
        <v>74</v>
      </c>
      <c r="AW138" s="71">
        <v>13</v>
      </c>
      <c r="AX138" s="71">
        <v>743</v>
      </c>
      <c r="AY138" s="71">
        <v>755</v>
      </c>
      <c r="AZ138" s="71">
        <v>748</v>
      </c>
      <c r="BA138" s="71">
        <v>680</v>
      </c>
      <c r="BB138" s="226"/>
      <c r="BC138" s="148" t="s">
        <v>91</v>
      </c>
      <c r="BD138" s="71">
        <v>152</v>
      </c>
      <c r="BE138" s="71">
        <v>512</v>
      </c>
      <c r="BF138" s="71">
        <v>3</v>
      </c>
      <c r="BG138" s="71">
        <v>245</v>
      </c>
      <c r="BH138" s="71">
        <v>23</v>
      </c>
      <c r="BI138" s="16">
        <v>935</v>
      </c>
      <c r="BJ138" s="71">
        <v>803</v>
      </c>
      <c r="BK138" s="71">
        <v>452</v>
      </c>
      <c r="BL138" s="152">
        <v>240</v>
      </c>
      <c r="BM138" s="32">
        <v>136</v>
      </c>
      <c r="BN138" s="226"/>
      <c r="BO138" s="148" t="s">
        <v>91</v>
      </c>
      <c r="BP138" s="71">
        <v>32300</v>
      </c>
      <c r="BQ138" s="71">
        <v>8672</v>
      </c>
      <c r="BR138" s="71">
        <v>10959</v>
      </c>
      <c r="BS138" s="71">
        <v>17479</v>
      </c>
      <c r="BT138" s="71">
        <v>352</v>
      </c>
      <c r="BU138" s="71">
        <v>14013</v>
      </c>
      <c r="BV138" s="71">
        <v>33745</v>
      </c>
      <c r="BW138" s="71">
        <v>11088</v>
      </c>
      <c r="BX138" s="71">
        <v>181</v>
      </c>
      <c r="BY138" s="71">
        <v>728</v>
      </c>
      <c r="BZ138" s="71">
        <v>1153</v>
      </c>
      <c r="CA138" s="71">
        <v>72</v>
      </c>
      <c r="CB138" s="71">
        <v>3251</v>
      </c>
      <c r="CD138" s="80" t="s">
        <v>164</v>
      </c>
      <c r="CE138" s="80" t="s">
        <v>2395</v>
      </c>
      <c r="CF138" s="78">
        <v>31227</v>
      </c>
      <c r="CG138" s="91"/>
    </row>
    <row r="139" spans="1:85">
      <c r="A139" s="226"/>
      <c r="B139" s="25" t="s">
        <v>73</v>
      </c>
      <c r="C139" s="26">
        <v>10371</v>
      </c>
      <c r="D139" s="26">
        <v>4916</v>
      </c>
      <c r="E139" s="26">
        <v>9681</v>
      </c>
      <c r="F139" s="26">
        <v>4531</v>
      </c>
      <c r="G139" s="26">
        <v>9818</v>
      </c>
      <c r="H139" s="26">
        <v>4671</v>
      </c>
      <c r="I139" s="26">
        <v>8315</v>
      </c>
      <c r="J139" s="26">
        <v>4038</v>
      </c>
      <c r="K139" s="26">
        <v>7958</v>
      </c>
      <c r="L139" s="26">
        <v>3925</v>
      </c>
      <c r="M139" s="41">
        <v>46143</v>
      </c>
      <c r="N139" s="41">
        <v>22081</v>
      </c>
      <c r="O139" s="226"/>
      <c r="P139" s="42" t="s">
        <v>73</v>
      </c>
      <c r="Q139" s="26">
        <v>2416</v>
      </c>
      <c r="R139" s="26">
        <v>1041</v>
      </c>
      <c r="S139" s="26">
        <v>2242</v>
      </c>
      <c r="T139" s="26">
        <v>940</v>
      </c>
      <c r="U139" s="26">
        <v>2320</v>
      </c>
      <c r="V139" s="26">
        <v>1009</v>
      </c>
      <c r="W139" s="26">
        <v>1879</v>
      </c>
      <c r="X139" s="26">
        <v>870</v>
      </c>
      <c r="Y139" s="26">
        <v>1350</v>
      </c>
      <c r="Z139" s="26">
        <v>620</v>
      </c>
      <c r="AA139" s="41">
        <v>10207</v>
      </c>
      <c r="AB139" s="41">
        <v>4480</v>
      </c>
      <c r="AC139" s="226"/>
      <c r="AD139" s="42" t="s">
        <v>73</v>
      </c>
      <c r="AE139" s="41">
        <v>204</v>
      </c>
      <c r="AF139" s="41">
        <v>196</v>
      </c>
      <c r="AG139" s="41">
        <v>192</v>
      </c>
      <c r="AH139" s="41">
        <v>172</v>
      </c>
      <c r="AI139" s="41">
        <v>171</v>
      </c>
      <c r="AJ139" s="41">
        <v>935</v>
      </c>
      <c r="AK139" s="26">
        <v>671</v>
      </c>
      <c r="AL139" s="26">
        <v>314</v>
      </c>
      <c r="AM139" s="26">
        <v>616</v>
      </c>
      <c r="AN139" s="26">
        <v>4</v>
      </c>
      <c r="AO139" s="26">
        <v>94</v>
      </c>
      <c r="AP139" s="26">
        <v>84</v>
      </c>
      <c r="AQ139" s="226"/>
      <c r="AR139" s="42" t="s">
        <v>73</v>
      </c>
      <c r="AS139" s="26">
        <v>270</v>
      </c>
      <c r="AT139" s="26">
        <v>13108</v>
      </c>
      <c r="AU139" s="26">
        <v>1460</v>
      </c>
      <c r="AV139" s="26">
        <v>74</v>
      </c>
      <c r="AW139" s="26">
        <v>13</v>
      </c>
      <c r="AX139" s="26">
        <v>743</v>
      </c>
      <c r="AY139" s="26">
        <v>755</v>
      </c>
      <c r="AZ139" s="26">
        <v>748</v>
      </c>
      <c r="BA139" s="26">
        <v>680</v>
      </c>
      <c r="BB139" s="226"/>
      <c r="BC139" s="42" t="s">
        <v>73</v>
      </c>
      <c r="BD139" s="26">
        <v>152</v>
      </c>
      <c r="BE139" s="26">
        <v>512</v>
      </c>
      <c r="BF139" s="26">
        <v>3</v>
      </c>
      <c r="BG139" s="26">
        <v>245</v>
      </c>
      <c r="BH139" s="26">
        <v>23</v>
      </c>
      <c r="BI139" s="26">
        <v>935</v>
      </c>
      <c r="BJ139" s="26">
        <v>803</v>
      </c>
      <c r="BK139" s="26">
        <v>452</v>
      </c>
      <c r="BL139" s="41">
        <v>240</v>
      </c>
      <c r="BM139" s="41">
        <v>136</v>
      </c>
      <c r="BN139" s="226"/>
      <c r="BO139" s="42" t="s">
        <v>73</v>
      </c>
      <c r="BP139" s="41">
        <v>32300</v>
      </c>
      <c r="BQ139" s="41">
        <v>8672</v>
      </c>
      <c r="BR139" s="41">
        <v>10959</v>
      </c>
      <c r="BS139" s="41">
        <v>17479</v>
      </c>
      <c r="BT139" s="41">
        <v>352</v>
      </c>
      <c r="BU139" s="41">
        <v>14013</v>
      </c>
      <c r="BV139" s="41">
        <v>33745</v>
      </c>
      <c r="BW139" s="41">
        <v>11088</v>
      </c>
      <c r="BX139" s="41">
        <v>181</v>
      </c>
      <c r="BY139" s="41">
        <v>728</v>
      </c>
      <c r="BZ139" s="41">
        <v>1153</v>
      </c>
      <c r="CA139" s="41">
        <v>72</v>
      </c>
      <c r="CB139" s="41">
        <v>3251</v>
      </c>
      <c r="CD139" s="80" t="s">
        <v>164</v>
      </c>
      <c r="CE139" s="80" t="s">
        <v>2396</v>
      </c>
      <c r="CF139" s="78">
        <v>31227</v>
      </c>
      <c r="CG139" s="91"/>
    </row>
    <row r="140" spans="1:85" ht="14.45" customHeight="1">
      <c r="A140" s="226" t="s">
        <v>165</v>
      </c>
      <c r="B140" s="148" t="s">
        <v>90</v>
      </c>
      <c r="C140" s="71">
        <v>4856</v>
      </c>
      <c r="D140" s="71">
        <v>2209</v>
      </c>
      <c r="E140" s="71">
        <v>4643</v>
      </c>
      <c r="F140" s="71">
        <v>2182</v>
      </c>
      <c r="G140" s="71">
        <v>4840</v>
      </c>
      <c r="H140" s="71">
        <v>2275</v>
      </c>
      <c r="I140" s="71">
        <v>4246</v>
      </c>
      <c r="J140" s="71">
        <v>1981</v>
      </c>
      <c r="K140" s="71">
        <v>3723</v>
      </c>
      <c r="L140" s="71">
        <v>1863</v>
      </c>
      <c r="M140" s="146">
        <v>22308</v>
      </c>
      <c r="N140" s="146">
        <v>10510</v>
      </c>
      <c r="O140" s="226" t="s">
        <v>165</v>
      </c>
      <c r="P140" s="148" t="s">
        <v>90</v>
      </c>
      <c r="Q140" s="71">
        <v>1068</v>
      </c>
      <c r="R140" s="71">
        <v>391</v>
      </c>
      <c r="S140" s="71">
        <v>867</v>
      </c>
      <c r="T140" s="71">
        <v>309</v>
      </c>
      <c r="U140" s="71">
        <v>1091</v>
      </c>
      <c r="V140" s="71">
        <v>462</v>
      </c>
      <c r="W140" s="71">
        <v>920</v>
      </c>
      <c r="X140" s="71">
        <v>359</v>
      </c>
      <c r="Y140" s="71">
        <v>687</v>
      </c>
      <c r="Z140" s="71">
        <v>329</v>
      </c>
      <c r="AA140" s="146">
        <v>4633</v>
      </c>
      <c r="AB140" s="146">
        <v>1850</v>
      </c>
      <c r="AC140" s="226" t="s">
        <v>165</v>
      </c>
      <c r="AD140" s="148" t="s">
        <v>90</v>
      </c>
      <c r="AE140" s="31">
        <v>262</v>
      </c>
      <c r="AF140" s="31">
        <v>265</v>
      </c>
      <c r="AG140" s="31">
        <v>263</v>
      </c>
      <c r="AH140" s="31">
        <v>261</v>
      </c>
      <c r="AI140" s="31">
        <v>263</v>
      </c>
      <c r="AJ140" s="146">
        <v>1314</v>
      </c>
      <c r="AK140" s="125">
        <v>915</v>
      </c>
      <c r="AL140" s="71">
        <v>669</v>
      </c>
      <c r="AM140" s="71">
        <v>109</v>
      </c>
      <c r="AN140" s="71">
        <v>12</v>
      </c>
      <c r="AO140" s="71">
        <v>260</v>
      </c>
      <c r="AP140" s="71">
        <v>187</v>
      </c>
      <c r="AQ140" s="226" t="s">
        <v>165</v>
      </c>
      <c r="AR140" s="148" t="s">
        <v>90</v>
      </c>
      <c r="AS140" s="71">
        <v>14</v>
      </c>
      <c r="AT140" s="71">
        <v>8816</v>
      </c>
      <c r="AU140" s="71">
        <v>1567</v>
      </c>
      <c r="AV140" s="71">
        <v>362</v>
      </c>
      <c r="AW140" s="71">
        <v>48</v>
      </c>
      <c r="AX140" s="71">
        <v>654</v>
      </c>
      <c r="AY140" s="71">
        <v>1171</v>
      </c>
      <c r="AZ140" s="71">
        <v>982</v>
      </c>
      <c r="BA140" s="71">
        <v>934</v>
      </c>
      <c r="BB140" s="226" t="s">
        <v>165</v>
      </c>
      <c r="BC140" s="148" t="s">
        <v>90</v>
      </c>
      <c r="BD140" s="71">
        <v>39</v>
      </c>
      <c r="BE140" s="71">
        <v>587</v>
      </c>
      <c r="BF140" s="71">
        <v>2</v>
      </c>
      <c r="BG140" s="71">
        <v>130</v>
      </c>
      <c r="BH140" s="71">
        <v>65</v>
      </c>
      <c r="BI140" s="16">
        <v>823</v>
      </c>
      <c r="BJ140" s="71">
        <v>607</v>
      </c>
      <c r="BK140" s="71">
        <v>518</v>
      </c>
      <c r="BL140" s="152">
        <v>8</v>
      </c>
      <c r="BM140" s="32">
        <v>6</v>
      </c>
      <c r="BN140" s="226" t="s">
        <v>165</v>
      </c>
      <c r="BO140" s="148" t="s">
        <v>90</v>
      </c>
      <c r="BP140" s="71">
        <v>15024</v>
      </c>
      <c r="BQ140" s="71">
        <v>9218</v>
      </c>
      <c r="BR140" s="71">
        <v>4413</v>
      </c>
      <c r="BS140" s="71">
        <v>8282</v>
      </c>
      <c r="BT140" s="71">
        <v>393</v>
      </c>
      <c r="BU140" s="71">
        <v>6346</v>
      </c>
      <c r="BV140" s="71">
        <v>20057</v>
      </c>
      <c r="BW140" s="71">
        <v>5806</v>
      </c>
      <c r="BX140" s="71">
        <v>636</v>
      </c>
      <c r="BY140" s="71">
        <v>1431</v>
      </c>
      <c r="BZ140" s="71">
        <v>3574</v>
      </c>
      <c r="CA140" s="71">
        <v>90</v>
      </c>
      <c r="CB140" s="71">
        <v>3179</v>
      </c>
      <c r="CD140" s="80" t="s">
        <v>165</v>
      </c>
      <c r="CE140" s="80" t="s">
        <v>2397</v>
      </c>
      <c r="CF140" s="78">
        <v>24035</v>
      </c>
      <c r="CG140" s="91"/>
    </row>
    <row r="141" spans="1:85">
      <c r="A141" s="226"/>
      <c r="B141" s="148" t="s">
        <v>91</v>
      </c>
      <c r="C141" s="71">
        <v>392</v>
      </c>
      <c r="D141" s="71">
        <v>187</v>
      </c>
      <c r="E141" s="71">
        <v>402</v>
      </c>
      <c r="F141" s="71">
        <v>176</v>
      </c>
      <c r="G141" s="71">
        <v>377</v>
      </c>
      <c r="H141" s="71">
        <v>173</v>
      </c>
      <c r="I141" s="71">
        <v>394</v>
      </c>
      <c r="J141" s="71">
        <v>184</v>
      </c>
      <c r="K141" s="71">
        <v>302</v>
      </c>
      <c r="L141" s="71">
        <v>151</v>
      </c>
      <c r="M141" s="146">
        <v>1867</v>
      </c>
      <c r="N141" s="146">
        <v>871</v>
      </c>
      <c r="O141" s="226"/>
      <c r="P141" s="148" t="s">
        <v>91</v>
      </c>
      <c r="Q141" s="71">
        <v>61</v>
      </c>
      <c r="R141" s="71">
        <v>28</v>
      </c>
      <c r="S141" s="71">
        <v>70</v>
      </c>
      <c r="T141" s="71">
        <v>17</v>
      </c>
      <c r="U141" s="71">
        <v>93</v>
      </c>
      <c r="V141" s="71">
        <v>34</v>
      </c>
      <c r="W141" s="71">
        <v>67</v>
      </c>
      <c r="X141" s="71">
        <v>24</v>
      </c>
      <c r="Y141" s="71">
        <v>56</v>
      </c>
      <c r="Z141" s="71">
        <v>26</v>
      </c>
      <c r="AA141" s="146">
        <v>347</v>
      </c>
      <c r="AB141" s="146">
        <v>129</v>
      </c>
      <c r="AC141" s="226"/>
      <c r="AD141" s="148" t="s">
        <v>91</v>
      </c>
      <c r="AE141" s="31">
        <v>16</v>
      </c>
      <c r="AF141" s="31">
        <v>16</v>
      </c>
      <c r="AG141" s="31">
        <v>16</v>
      </c>
      <c r="AH141" s="31">
        <v>16</v>
      </c>
      <c r="AI141" s="31">
        <v>16</v>
      </c>
      <c r="AJ141" s="146">
        <v>80</v>
      </c>
      <c r="AK141" s="125">
        <v>52</v>
      </c>
      <c r="AL141" s="71">
        <v>52</v>
      </c>
      <c r="AM141" s="71">
        <v>14</v>
      </c>
      <c r="AN141" s="71">
        <v>0</v>
      </c>
      <c r="AO141" s="71">
        <v>16</v>
      </c>
      <c r="AP141" s="71">
        <v>13</v>
      </c>
      <c r="AQ141" s="226"/>
      <c r="AR141" s="148" t="s">
        <v>91</v>
      </c>
      <c r="AS141" s="71">
        <v>0</v>
      </c>
      <c r="AT141" s="71">
        <v>936</v>
      </c>
      <c r="AU141" s="71">
        <v>86</v>
      </c>
      <c r="AV141" s="71">
        <v>7</v>
      </c>
      <c r="AW141" s="71">
        <v>0</v>
      </c>
      <c r="AX141" s="71">
        <v>48</v>
      </c>
      <c r="AY141" s="71">
        <v>78</v>
      </c>
      <c r="AZ141" s="71">
        <v>64</v>
      </c>
      <c r="BA141" s="71">
        <v>59</v>
      </c>
      <c r="BB141" s="226"/>
      <c r="BC141" s="148" t="s">
        <v>91</v>
      </c>
      <c r="BD141" s="71">
        <v>2</v>
      </c>
      <c r="BE141" s="71">
        <v>45</v>
      </c>
      <c r="BF141" s="71">
        <v>0</v>
      </c>
      <c r="BG141" s="71">
        <v>1</v>
      </c>
      <c r="BH141" s="71">
        <v>0</v>
      </c>
      <c r="BI141" s="16">
        <v>48</v>
      </c>
      <c r="BJ141" s="71">
        <v>43</v>
      </c>
      <c r="BK141" s="71">
        <v>40</v>
      </c>
      <c r="BL141" s="152">
        <v>5</v>
      </c>
      <c r="BM141" s="32">
        <v>2</v>
      </c>
      <c r="BN141" s="226"/>
      <c r="BO141" s="148" t="s">
        <v>91</v>
      </c>
      <c r="BP141" s="71">
        <v>1340</v>
      </c>
      <c r="BQ141" s="71">
        <v>863</v>
      </c>
      <c r="BR141" s="71">
        <v>477</v>
      </c>
      <c r="BS141" s="71">
        <v>774</v>
      </c>
      <c r="BT141" s="71">
        <v>28</v>
      </c>
      <c r="BU141" s="71">
        <v>626</v>
      </c>
      <c r="BV141" s="71">
        <v>2047</v>
      </c>
      <c r="BW141" s="71">
        <v>657</v>
      </c>
      <c r="BX141" s="71">
        <v>42</v>
      </c>
      <c r="BY141" s="71">
        <v>97</v>
      </c>
      <c r="BZ141" s="71">
        <v>247</v>
      </c>
      <c r="CA141" s="71">
        <v>0</v>
      </c>
      <c r="CB141" s="71">
        <v>242</v>
      </c>
      <c r="CD141" s="80" t="s">
        <v>165</v>
      </c>
      <c r="CE141" s="80" t="s">
        <v>2398</v>
      </c>
      <c r="CF141" s="78">
        <v>2158</v>
      </c>
      <c r="CG141" s="91"/>
    </row>
    <row r="142" spans="1:85">
      <c r="A142" s="226"/>
      <c r="B142" s="25" t="s">
        <v>73</v>
      </c>
      <c r="C142" s="26">
        <v>5248</v>
      </c>
      <c r="D142" s="26">
        <v>2396</v>
      </c>
      <c r="E142" s="26">
        <v>5045</v>
      </c>
      <c r="F142" s="26">
        <v>2358</v>
      </c>
      <c r="G142" s="26">
        <v>5217</v>
      </c>
      <c r="H142" s="26">
        <v>2448</v>
      </c>
      <c r="I142" s="26">
        <v>4640</v>
      </c>
      <c r="J142" s="26">
        <v>2165</v>
      </c>
      <c r="K142" s="26">
        <v>4025</v>
      </c>
      <c r="L142" s="26">
        <v>2014</v>
      </c>
      <c r="M142" s="41">
        <v>24175</v>
      </c>
      <c r="N142" s="41">
        <v>11381</v>
      </c>
      <c r="O142" s="226"/>
      <c r="P142" s="42" t="s">
        <v>73</v>
      </c>
      <c r="Q142" s="26">
        <v>1129</v>
      </c>
      <c r="R142" s="26">
        <v>419</v>
      </c>
      <c r="S142" s="26">
        <v>937</v>
      </c>
      <c r="T142" s="26">
        <v>326</v>
      </c>
      <c r="U142" s="26">
        <v>1184</v>
      </c>
      <c r="V142" s="26">
        <v>496</v>
      </c>
      <c r="W142" s="26">
        <v>987</v>
      </c>
      <c r="X142" s="26">
        <v>383</v>
      </c>
      <c r="Y142" s="26">
        <v>743</v>
      </c>
      <c r="Z142" s="26">
        <v>355</v>
      </c>
      <c r="AA142" s="41">
        <v>4980</v>
      </c>
      <c r="AB142" s="41">
        <v>1979</v>
      </c>
      <c r="AC142" s="226"/>
      <c r="AD142" s="42" t="s">
        <v>73</v>
      </c>
      <c r="AE142" s="41">
        <v>278</v>
      </c>
      <c r="AF142" s="41">
        <v>281</v>
      </c>
      <c r="AG142" s="41">
        <v>279</v>
      </c>
      <c r="AH142" s="41">
        <v>277</v>
      </c>
      <c r="AI142" s="41">
        <v>279</v>
      </c>
      <c r="AJ142" s="41">
        <v>1394</v>
      </c>
      <c r="AK142" s="26">
        <v>967</v>
      </c>
      <c r="AL142" s="26">
        <v>721</v>
      </c>
      <c r="AM142" s="26">
        <v>123</v>
      </c>
      <c r="AN142" s="26">
        <v>12</v>
      </c>
      <c r="AO142" s="26">
        <v>276</v>
      </c>
      <c r="AP142" s="26">
        <v>200</v>
      </c>
      <c r="AQ142" s="226"/>
      <c r="AR142" s="42" t="s">
        <v>73</v>
      </c>
      <c r="AS142" s="26">
        <v>14</v>
      </c>
      <c r="AT142" s="26">
        <v>9752</v>
      </c>
      <c r="AU142" s="26">
        <v>1653</v>
      </c>
      <c r="AV142" s="26">
        <v>369</v>
      </c>
      <c r="AW142" s="26">
        <v>48</v>
      </c>
      <c r="AX142" s="26">
        <v>702</v>
      </c>
      <c r="AY142" s="26">
        <v>1249</v>
      </c>
      <c r="AZ142" s="26">
        <v>1046</v>
      </c>
      <c r="BA142" s="26">
        <v>993</v>
      </c>
      <c r="BB142" s="226"/>
      <c r="BC142" s="42" t="s">
        <v>73</v>
      </c>
      <c r="BD142" s="26">
        <v>41</v>
      </c>
      <c r="BE142" s="26">
        <v>632</v>
      </c>
      <c r="BF142" s="26">
        <v>2</v>
      </c>
      <c r="BG142" s="26">
        <v>131</v>
      </c>
      <c r="BH142" s="26">
        <v>65</v>
      </c>
      <c r="BI142" s="26">
        <v>871</v>
      </c>
      <c r="BJ142" s="26">
        <v>650</v>
      </c>
      <c r="BK142" s="26">
        <v>558</v>
      </c>
      <c r="BL142" s="41">
        <v>13</v>
      </c>
      <c r="BM142" s="41">
        <v>8</v>
      </c>
      <c r="BN142" s="226"/>
      <c r="BO142" s="42" t="s">
        <v>73</v>
      </c>
      <c r="BP142" s="41">
        <v>16364</v>
      </c>
      <c r="BQ142" s="41">
        <v>10081</v>
      </c>
      <c r="BR142" s="41">
        <v>4890</v>
      </c>
      <c r="BS142" s="41">
        <v>9056</v>
      </c>
      <c r="BT142" s="41">
        <v>421</v>
      </c>
      <c r="BU142" s="41">
        <v>6972</v>
      </c>
      <c r="BV142" s="41">
        <v>22104</v>
      </c>
      <c r="BW142" s="41">
        <v>6463</v>
      </c>
      <c r="BX142" s="41">
        <v>678</v>
      </c>
      <c r="BY142" s="41">
        <v>1528</v>
      </c>
      <c r="BZ142" s="41">
        <v>3821</v>
      </c>
      <c r="CA142" s="41">
        <v>90</v>
      </c>
      <c r="CB142" s="41">
        <v>3421</v>
      </c>
      <c r="CD142" s="80" t="s">
        <v>165</v>
      </c>
      <c r="CE142" s="80" t="s">
        <v>2399</v>
      </c>
      <c r="CF142" s="78">
        <v>26193</v>
      </c>
      <c r="CG142" s="91"/>
    </row>
    <row r="143" spans="1:85" s="100" customFormat="1">
      <c r="A143" s="119" t="s">
        <v>98</v>
      </c>
      <c r="B143" s="148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119"/>
      <c r="N143" s="119"/>
      <c r="O143" s="119" t="s">
        <v>98</v>
      </c>
      <c r="P143" s="33"/>
      <c r="Q143" s="119"/>
      <c r="R143" s="119"/>
      <c r="S143" s="119"/>
      <c r="T143" s="119"/>
      <c r="U143" s="119"/>
      <c r="V143" s="119"/>
      <c r="W143" s="119"/>
      <c r="X143" s="119"/>
      <c r="Y143" s="119"/>
      <c r="Z143" s="119"/>
      <c r="AA143" s="119"/>
      <c r="AB143" s="119"/>
      <c r="AC143" s="119" t="s">
        <v>98</v>
      </c>
      <c r="AD143" s="33"/>
      <c r="AE143" s="119"/>
      <c r="AF143" s="119"/>
      <c r="AG143" s="119"/>
      <c r="AH143" s="119"/>
      <c r="AI143" s="119"/>
      <c r="AJ143" s="119"/>
      <c r="AK143" s="119"/>
      <c r="AL143" s="119"/>
      <c r="AM143" s="119"/>
      <c r="AN143" s="119"/>
      <c r="AO143" s="119"/>
      <c r="AP143" s="119"/>
      <c r="AQ143" s="119" t="s">
        <v>98</v>
      </c>
      <c r="AR143" s="43"/>
      <c r="AS143" s="43"/>
      <c r="AT143" s="43"/>
      <c r="AU143" s="43"/>
      <c r="AV143" s="43"/>
      <c r="AW143" s="43"/>
      <c r="AX143" s="43"/>
      <c r="AY143" s="43"/>
      <c r="AZ143" s="43"/>
      <c r="BA143" s="43"/>
      <c r="BB143" s="119" t="s">
        <v>98</v>
      </c>
      <c r="BC143" s="148"/>
      <c r="BD143" s="33"/>
      <c r="BE143" s="33"/>
      <c r="BF143" s="33"/>
      <c r="BG143" s="33"/>
      <c r="BH143" s="33"/>
      <c r="BI143" s="33"/>
      <c r="BJ143" s="33"/>
      <c r="BK143" s="33"/>
      <c r="BL143" s="33"/>
      <c r="BM143" s="148"/>
      <c r="BN143" s="119" t="s">
        <v>98</v>
      </c>
      <c r="BO143" s="43"/>
      <c r="BP143" s="43"/>
      <c r="BQ143" s="43"/>
      <c r="BR143" s="43"/>
      <c r="BS143" s="43"/>
      <c r="BT143" s="43"/>
      <c r="BU143" s="43"/>
      <c r="BV143" s="43"/>
      <c r="BW143" s="43"/>
      <c r="BX143" s="43"/>
      <c r="BY143" s="43"/>
      <c r="BZ143" s="43"/>
      <c r="CA143" s="43"/>
      <c r="CB143" s="43"/>
      <c r="CD143" s="80" t="str">
        <f>IF(A143="",CD142,A143)</f>
        <v>ANALANJIROFO</v>
      </c>
      <c r="CE143" s="80" t="str">
        <f>CD143&amp;B143</f>
        <v>ANALANJIROFO</v>
      </c>
      <c r="CF143" s="78">
        <f>(AS143+2*AT143+3*AU143+4*AV143+5*AW143)</f>
        <v>0</v>
      </c>
      <c r="CG143" s="91"/>
    </row>
    <row r="144" spans="1:85">
      <c r="A144" s="226" t="s">
        <v>2057</v>
      </c>
      <c r="B144" s="148" t="s">
        <v>90</v>
      </c>
      <c r="C144" s="71">
        <v>12833</v>
      </c>
      <c r="D144" s="71">
        <v>6174</v>
      </c>
      <c r="E144" s="71">
        <v>9303</v>
      </c>
      <c r="F144" s="71">
        <v>4588</v>
      </c>
      <c r="G144" s="71">
        <v>7383</v>
      </c>
      <c r="H144" s="71">
        <v>3701</v>
      </c>
      <c r="I144" s="71">
        <v>5612</v>
      </c>
      <c r="J144" s="71">
        <v>2876</v>
      </c>
      <c r="K144" s="71">
        <v>4554</v>
      </c>
      <c r="L144" s="71">
        <v>2257</v>
      </c>
      <c r="M144" s="146">
        <v>39685</v>
      </c>
      <c r="N144" s="146">
        <v>19596</v>
      </c>
      <c r="O144" s="226" t="s">
        <v>2057</v>
      </c>
      <c r="P144" s="148" t="s">
        <v>90</v>
      </c>
      <c r="Q144" s="71">
        <v>3793</v>
      </c>
      <c r="R144" s="71">
        <v>1740</v>
      </c>
      <c r="S144" s="71">
        <v>2264</v>
      </c>
      <c r="T144" s="71">
        <v>1041</v>
      </c>
      <c r="U144" s="71">
        <v>1570</v>
      </c>
      <c r="V144" s="71">
        <v>721</v>
      </c>
      <c r="W144" s="71">
        <v>847</v>
      </c>
      <c r="X144" s="71">
        <v>404</v>
      </c>
      <c r="Y144" s="71">
        <v>787</v>
      </c>
      <c r="Z144" s="71">
        <v>355</v>
      </c>
      <c r="AA144" s="146">
        <v>9261</v>
      </c>
      <c r="AB144" s="146">
        <v>4261</v>
      </c>
      <c r="AC144" s="226" t="s">
        <v>2057</v>
      </c>
      <c r="AD144" s="148" t="s">
        <v>90</v>
      </c>
      <c r="AE144" s="31">
        <v>447</v>
      </c>
      <c r="AF144" s="31">
        <v>427</v>
      </c>
      <c r="AG144" s="31">
        <v>419</v>
      </c>
      <c r="AH144" s="31">
        <v>399</v>
      </c>
      <c r="AI144" s="31">
        <v>391</v>
      </c>
      <c r="AJ144" s="146">
        <v>2083</v>
      </c>
      <c r="AK144" s="125">
        <v>1384</v>
      </c>
      <c r="AL144" s="71">
        <v>329</v>
      </c>
      <c r="AM144" s="71">
        <v>6</v>
      </c>
      <c r="AN144" s="71">
        <v>110</v>
      </c>
      <c r="AO144" s="71">
        <v>399</v>
      </c>
      <c r="AP144" s="71">
        <v>107</v>
      </c>
      <c r="AQ144" s="226" t="s">
        <v>2057</v>
      </c>
      <c r="AR144" s="148" t="s">
        <v>90</v>
      </c>
      <c r="AS144" s="71">
        <v>552</v>
      </c>
      <c r="AT144" s="71">
        <v>12188</v>
      </c>
      <c r="AU144" s="71">
        <v>2163</v>
      </c>
      <c r="AV144" s="71">
        <v>380</v>
      </c>
      <c r="AW144" s="71">
        <v>101</v>
      </c>
      <c r="AX144" s="71">
        <v>485</v>
      </c>
      <c r="AY144" s="71">
        <v>1618</v>
      </c>
      <c r="AZ144" s="71">
        <v>722</v>
      </c>
      <c r="BA144" s="71">
        <v>704</v>
      </c>
      <c r="BB144" s="226" t="s">
        <v>2057</v>
      </c>
      <c r="BC144" s="148" t="s">
        <v>90</v>
      </c>
      <c r="BD144" s="71">
        <v>87</v>
      </c>
      <c r="BE144" s="71">
        <v>348</v>
      </c>
      <c r="BF144" s="71">
        <v>484</v>
      </c>
      <c r="BG144" s="71">
        <v>524</v>
      </c>
      <c r="BH144" s="71">
        <v>0</v>
      </c>
      <c r="BI144" s="16">
        <v>1443</v>
      </c>
      <c r="BJ144" s="71">
        <v>536</v>
      </c>
      <c r="BK144" s="71">
        <v>251</v>
      </c>
      <c r="BL144" s="152">
        <v>20</v>
      </c>
      <c r="BM144" s="32">
        <v>6</v>
      </c>
      <c r="BN144" s="226" t="s">
        <v>2057</v>
      </c>
      <c r="BO144" s="148" t="s">
        <v>90</v>
      </c>
      <c r="BP144" s="71">
        <v>36888</v>
      </c>
      <c r="BQ144" s="71">
        <v>23624</v>
      </c>
      <c r="BR144" s="71">
        <v>13814</v>
      </c>
      <c r="BS144" s="71">
        <v>13436</v>
      </c>
      <c r="BT144" s="71">
        <v>1035</v>
      </c>
      <c r="BU144" s="71">
        <v>9517</v>
      </c>
      <c r="BV144" s="71">
        <v>33392</v>
      </c>
      <c r="BW144" s="71">
        <v>8338</v>
      </c>
      <c r="BX144" s="71">
        <v>910</v>
      </c>
      <c r="BY144" s="71">
        <v>2163</v>
      </c>
      <c r="BZ144" s="71">
        <v>1414</v>
      </c>
      <c r="CA144" s="71">
        <v>225</v>
      </c>
      <c r="CB144" s="71">
        <v>1125</v>
      </c>
      <c r="CD144" s="80" t="s">
        <v>2057</v>
      </c>
      <c r="CE144" s="80" t="s">
        <v>2403</v>
      </c>
      <c r="CF144" s="78">
        <v>33442</v>
      </c>
      <c r="CG144" s="91"/>
    </row>
    <row r="145" spans="1:85">
      <c r="A145" s="226"/>
      <c r="B145" s="148" t="s">
        <v>91</v>
      </c>
      <c r="C145" s="71">
        <v>714</v>
      </c>
      <c r="D145" s="71">
        <v>336</v>
      </c>
      <c r="E145" s="71">
        <v>670</v>
      </c>
      <c r="F145" s="71">
        <v>332</v>
      </c>
      <c r="G145" s="71">
        <v>748</v>
      </c>
      <c r="H145" s="71">
        <v>367</v>
      </c>
      <c r="I145" s="71">
        <v>618</v>
      </c>
      <c r="J145" s="71">
        <v>309</v>
      </c>
      <c r="K145" s="71">
        <v>569</v>
      </c>
      <c r="L145" s="71">
        <v>281</v>
      </c>
      <c r="M145" s="146">
        <v>3319</v>
      </c>
      <c r="N145" s="146">
        <v>1625</v>
      </c>
      <c r="O145" s="226"/>
      <c r="P145" s="148" t="s">
        <v>91</v>
      </c>
      <c r="Q145" s="71">
        <v>216</v>
      </c>
      <c r="R145" s="71">
        <v>88</v>
      </c>
      <c r="S145" s="71">
        <v>152</v>
      </c>
      <c r="T145" s="71">
        <v>79</v>
      </c>
      <c r="U145" s="71">
        <v>185</v>
      </c>
      <c r="V145" s="71">
        <v>70</v>
      </c>
      <c r="W145" s="71">
        <v>121</v>
      </c>
      <c r="X145" s="71">
        <v>47</v>
      </c>
      <c r="Y145" s="71">
        <v>84</v>
      </c>
      <c r="Z145" s="71">
        <v>31</v>
      </c>
      <c r="AA145" s="146">
        <v>758</v>
      </c>
      <c r="AB145" s="146">
        <v>315</v>
      </c>
      <c r="AC145" s="226"/>
      <c r="AD145" s="148" t="s">
        <v>91</v>
      </c>
      <c r="AE145" s="31">
        <v>20</v>
      </c>
      <c r="AF145" s="31">
        <v>21</v>
      </c>
      <c r="AG145" s="31">
        <v>18</v>
      </c>
      <c r="AH145" s="31">
        <v>16</v>
      </c>
      <c r="AI145" s="31">
        <v>18</v>
      </c>
      <c r="AJ145" s="146">
        <v>93</v>
      </c>
      <c r="AK145" s="125">
        <v>57</v>
      </c>
      <c r="AL145" s="71">
        <v>21</v>
      </c>
      <c r="AM145" s="71">
        <v>48</v>
      </c>
      <c r="AN145" s="71">
        <v>0</v>
      </c>
      <c r="AO145" s="71">
        <v>6</v>
      </c>
      <c r="AP145" s="71">
        <v>5</v>
      </c>
      <c r="AQ145" s="226"/>
      <c r="AR145" s="148" t="s">
        <v>91</v>
      </c>
      <c r="AS145" s="71">
        <v>20</v>
      </c>
      <c r="AT145" s="71">
        <v>1364</v>
      </c>
      <c r="AU145" s="71">
        <v>18</v>
      </c>
      <c r="AV145" s="71">
        <v>10</v>
      </c>
      <c r="AW145" s="71">
        <v>0</v>
      </c>
      <c r="AX145" s="71">
        <v>34</v>
      </c>
      <c r="AY145" s="71">
        <v>63</v>
      </c>
      <c r="AZ145" s="71">
        <v>42</v>
      </c>
      <c r="BA145" s="71">
        <v>47</v>
      </c>
      <c r="BB145" s="226"/>
      <c r="BC145" s="148" t="s">
        <v>91</v>
      </c>
      <c r="BD145" s="71">
        <v>28</v>
      </c>
      <c r="BE145" s="71">
        <v>45</v>
      </c>
      <c r="BF145" s="71">
        <v>9</v>
      </c>
      <c r="BG145" s="71">
        <v>10</v>
      </c>
      <c r="BH145" s="71">
        <v>0</v>
      </c>
      <c r="BI145" s="16">
        <v>92</v>
      </c>
      <c r="BJ145" s="71">
        <v>80</v>
      </c>
      <c r="BK145" s="71">
        <v>38</v>
      </c>
      <c r="BL145" s="152">
        <v>53</v>
      </c>
      <c r="BM145" s="32">
        <v>42</v>
      </c>
      <c r="BN145" s="226"/>
      <c r="BO145" s="148" t="s">
        <v>91</v>
      </c>
      <c r="BP145" s="71">
        <v>1074</v>
      </c>
      <c r="BQ145" s="71">
        <v>3289</v>
      </c>
      <c r="BR145" s="71">
        <v>403</v>
      </c>
      <c r="BS145" s="71">
        <v>440</v>
      </c>
      <c r="BT145" s="71">
        <v>213</v>
      </c>
      <c r="BU145" s="71">
        <v>485</v>
      </c>
      <c r="BV145" s="71">
        <v>2332</v>
      </c>
      <c r="BW145" s="71">
        <v>370</v>
      </c>
      <c r="BX145" s="71">
        <v>18</v>
      </c>
      <c r="BY145" s="71">
        <v>86</v>
      </c>
      <c r="BZ145" s="71">
        <v>51</v>
      </c>
      <c r="CA145" s="71">
        <v>4</v>
      </c>
      <c r="CB145" s="71">
        <v>346</v>
      </c>
      <c r="CD145" s="80" t="s">
        <v>2057</v>
      </c>
      <c r="CE145" s="80" t="s">
        <v>2404</v>
      </c>
      <c r="CF145" s="78">
        <v>2842</v>
      </c>
      <c r="CG145" s="91"/>
    </row>
    <row r="146" spans="1:85">
      <c r="A146" s="226"/>
      <c r="B146" s="25" t="s">
        <v>73</v>
      </c>
      <c r="C146" s="26">
        <v>13547</v>
      </c>
      <c r="D146" s="26">
        <v>6510</v>
      </c>
      <c r="E146" s="26">
        <v>9973</v>
      </c>
      <c r="F146" s="26">
        <v>4920</v>
      </c>
      <c r="G146" s="26">
        <v>8131</v>
      </c>
      <c r="H146" s="26">
        <v>4068</v>
      </c>
      <c r="I146" s="26">
        <v>6230</v>
      </c>
      <c r="J146" s="26">
        <v>3185</v>
      </c>
      <c r="K146" s="26">
        <v>5123</v>
      </c>
      <c r="L146" s="26">
        <v>2538</v>
      </c>
      <c r="M146" s="41">
        <v>43004</v>
      </c>
      <c r="N146" s="41">
        <v>21221</v>
      </c>
      <c r="O146" s="226"/>
      <c r="P146" s="42" t="s">
        <v>73</v>
      </c>
      <c r="Q146" s="26">
        <v>4009</v>
      </c>
      <c r="R146" s="26">
        <v>1828</v>
      </c>
      <c r="S146" s="26">
        <v>2416</v>
      </c>
      <c r="T146" s="26">
        <v>1120</v>
      </c>
      <c r="U146" s="26">
        <v>1755</v>
      </c>
      <c r="V146" s="26">
        <v>791</v>
      </c>
      <c r="W146" s="26">
        <v>968</v>
      </c>
      <c r="X146" s="26">
        <v>451</v>
      </c>
      <c r="Y146" s="26">
        <v>871</v>
      </c>
      <c r="Z146" s="26">
        <v>386</v>
      </c>
      <c r="AA146" s="41">
        <v>10019</v>
      </c>
      <c r="AB146" s="41">
        <v>4576</v>
      </c>
      <c r="AC146" s="226"/>
      <c r="AD146" s="42" t="s">
        <v>73</v>
      </c>
      <c r="AE146" s="41">
        <v>467</v>
      </c>
      <c r="AF146" s="41">
        <v>448</v>
      </c>
      <c r="AG146" s="41">
        <v>437</v>
      </c>
      <c r="AH146" s="41">
        <v>415</v>
      </c>
      <c r="AI146" s="41">
        <v>409</v>
      </c>
      <c r="AJ146" s="41">
        <v>2176</v>
      </c>
      <c r="AK146" s="26">
        <v>1441</v>
      </c>
      <c r="AL146" s="26">
        <v>350</v>
      </c>
      <c r="AM146" s="26">
        <v>54</v>
      </c>
      <c r="AN146" s="26">
        <v>110</v>
      </c>
      <c r="AO146" s="26">
        <v>405</v>
      </c>
      <c r="AP146" s="26">
        <v>112</v>
      </c>
      <c r="AQ146" s="226"/>
      <c r="AR146" s="42" t="s">
        <v>73</v>
      </c>
      <c r="AS146" s="26">
        <v>572</v>
      </c>
      <c r="AT146" s="26">
        <v>13552</v>
      </c>
      <c r="AU146" s="26">
        <v>2181</v>
      </c>
      <c r="AV146" s="26">
        <v>390</v>
      </c>
      <c r="AW146" s="26">
        <v>101</v>
      </c>
      <c r="AX146" s="26">
        <v>519</v>
      </c>
      <c r="AY146" s="26">
        <v>1681</v>
      </c>
      <c r="AZ146" s="26">
        <v>764</v>
      </c>
      <c r="BA146" s="26">
        <v>751</v>
      </c>
      <c r="BB146" s="226"/>
      <c r="BC146" s="42" t="s">
        <v>73</v>
      </c>
      <c r="BD146" s="26">
        <v>115</v>
      </c>
      <c r="BE146" s="26">
        <v>393</v>
      </c>
      <c r="BF146" s="26">
        <v>493</v>
      </c>
      <c r="BG146" s="26">
        <v>534</v>
      </c>
      <c r="BH146" s="26">
        <v>0</v>
      </c>
      <c r="BI146" s="26">
        <v>1535</v>
      </c>
      <c r="BJ146" s="26">
        <v>616</v>
      </c>
      <c r="BK146" s="26">
        <v>289</v>
      </c>
      <c r="BL146" s="41">
        <v>73</v>
      </c>
      <c r="BM146" s="41">
        <v>48</v>
      </c>
      <c r="BN146" s="226"/>
      <c r="BO146" s="42" t="s">
        <v>73</v>
      </c>
      <c r="BP146" s="41">
        <v>37962</v>
      </c>
      <c r="BQ146" s="41">
        <v>26913</v>
      </c>
      <c r="BR146" s="41">
        <v>14217</v>
      </c>
      <c r="BS146" s="41">
        <v>13876</v>
      </c>
      <c r="BT146" s="41">
        <v>1248</v>
      </c>
      <c r="BU146" s="41">
        <v>10002</v>
      </c>
      <c r="BV146" s="41">
        <v>35724</v>
      </c>
      <c r="BW146" s="41">
        <v>8708</v>
      </c>
      <c r="BX146" s="41">
        <v>928</v>
      </c>
      <c r="BY146" s="41">
        <v>2249</v>
      </c>
      <c r="BZ146" s="41">
        <v>1465</v>
      </c>
      <c r="CA146" s="41">
        <v>229</v>
      </c>
      <c r="CB146" s="41">
        <v>1471</v>
      </c>
      <c r="CD146" s="80" t="s">
        <v>2057</v>
      </c>
      <c r="CE146" s="80" t="s">
        <v>2405</v>
      </c>
      <c r="CF146" s="78">
        <v>36284</v>
      </c>
      <c r="CG146" s="91"/>
    </row>
    <row r="147" spans="1:85" ht="14.45" customHeight="1">
      <c r="A147" s="226" t="s">
        <v>2058</v>
      </c>
      <c r="B147" s="148" t="s">
        <v>90</v>
      </c>
      <c r="C147" s="71">
        <v>10771</v>
      </c>
      <c r="D147" s="71">
        <v>5072</v>
      </c>
      <c r="E147" s="71">
        <v>8882</v>
      </c>
      <c r="F147" s="71">
        <v>4198</v>
      </c>
      <c r="G147" s="71">
        <v>8361</v>
      </c>
      <c r="H147" s="71">
        <v>4141</v>
      </c>
      <c r="I147" s="71">
        <v>6696</v>
      </c>
      <c r="J147" s="71">
        <v>3300</v>
      </c>
      <c r="K147" s="71">
        <v>5124</v>
      </c>
      <c r="L147" s="71">
        <v>2607</v>
      </c>
      <c r="M147" s="146">
        <v>39834</v>
      </c>
      <c r="N147" s="146">
        <v>19318</v>
      </c>
      <c r="O147" s="226" t="s">
        <v>2058</v>
      </c>
      <c r="P147" s="148" t="s">
        <v>90</v>
      </c>
      <c r="Q147" s="71">
        <v>3763</v>
      </c>
      <c r="R147" s="71">
        <v>1639</v>
      </c>
      <c r="S147" s="71">
        <v>2903</v>
      </c>
      <c r="T147" s="71">
        <v>1295</v>
      </c>
      <c r="U147" s="71">
        <v>2827</v>
      </c>
      <c r="V147" s="71">
        <v>1289</v>
      </c>
      <c r="W147" s="71">
        <v>1827</v>
      </c>
      <c r="X147" s="71">
        <v>835</v>
      </c>
      <c r="Y147" s="71">
        <v>1205</v>
      </c>
      <c r="Z147" s="71">
        <v>580</v>
      </c>
      <c r="AA147" s="146">
        <v>12525</v>
      </c>
      <c r="AB147" s="146">
        <v>5638</v>
      </c>
      <c r="AC147" s="226" t="s">
        <v>2058</v>
      </c>
      <c r="AD147" s="148" t="s">
        <v>90</v>
      </c>
      <c r="AE147" s="31">
        <v>311</v>
      </c>
      <c r="AF147" s="31">
        <v>307</v>
      </c>
      <c r="AG147" s="31">
        <v>306</v>
      </c>
      <c r="AH147" s="31">
        <v>282</v>
      </c>
      <c r="AI147" s="31">
        <v>275</v>
      </c>
      <c r="AJ147" s="146">
        <v>1481</v>
      </c>
      <c r="AK147" s="125">
        <v>1237</v>
      </c>
      <c r="AL147" s="71">
        <v>292</v>
      </c>
      <c r="AM147" s="71">
        <v>4</v>
      </c>
      <c r="AN147" s="71">
        <v>39</v>
      </c>
      <c r="AO147" s="71">
        <v>289</v>
      </c>
      <c r="AP147" s="71">
        <v>92</v>
      </c>
      <c r="AQ147" s="226" t="s">
        <v>2058</v>
      </c>
      <c r="AR147" s="148" t="s">
        <v>90</v>
      </c>
      <c r="AS147" s="71">
        <v>310</v>
      </c>
      <c r="AT147" s="71">
        <v>9255</v>
      </c>
      <c r="AU147" s="71">
        <v>4220</v>
      </c>
      <c r="AV147" s="71">
        <v>493</v>
      </c>
      <c r="AW147" s="71">
        <v>35</v>
      </c>
      <c r="AX147" s="71">
        <v>727</v>
      </c>
      <c r="AY147" s="71">
        <v>1638</v>
      </c>
      <c r="AZ147" s="71">
        <v>894</v>
      </c>
      <c r="BA147" s="71">
        <v>822</v>
      </c>
      <c r="BB147" s="226" t="s">
        <v>2058</v>
      </c>
      <c r="BC147" s="148" t="s">
        <v>90</v>
      </c>
      <c r="BD147" s="71">
        <v>59</v>
      </c>
      <c r="BE147" s="71">
        <v>334</v>
      </c>
      <c r="BF147" s="71">
        <v>184</v>
      </c>
      <c r="BG147" s="71">
        <v>519</v>
      </c>
      <c r="BH147" s="71">
        <v>0</v>
      </c>
      <c r="BI147" s="16">
        <v>1096</v>
      </c>
      <c r="BJ147" s="71">
        <v>320</v>
      </c>
      <c r="BK147" s="71">
        <v>164</v>
      </c>
      <c r="BL147" s="152">
        <v>6</v>
      </c>
      <c r="BM147" s="32">
        <v>2</v>
      </c>
      <c r="BN147" s="226" t="s">
        <v>2058</v>
      </c>
      <c r="BO147" s="148" t="s">
        <v>90</v>
      </c>
      <c r="BP147" s="71">
        <v>37977</v>
      </c>
      <c r="BQ147" s="71">
        <v>2170</v>
      </c>
      <c r="BR147" s="71">
        <v>10159</v>
      </c>
      <c r="BS147" s="71">
        <v>13352</v>
      </c>
      <c r="BT147" s="71">
        <v>607</v>
      </c>
      <c r="BU147" s="71">
        <v>14221</v>
      </c>
      <c r="BV147" s="71">
        <v>39850</v>
      </c>
      <c r="BW147" s="71">
        <v>11680</v>
      </c>
      <c r="BX147" s="71">
        <v>740</v>
      </c>
      <c r="BY147" s="71">
        <v>1721</v>
      </c>
      <c r="BZ147" s="71">
        <v>1831</v>
      </c>
      <c r="CA147" s="71">
        <v>149</v>
      </c>
      <c r="CB147" s="71">
        <v>1737</v>
      </c>
      <c r="CD147" s="80" t="s">
        <v>2058</v>
      </c>
      <c r="CE147" s="80" t="s">
        <v>2406</v>
      </c>
      <c r="CF147" s="78">
        <v>33627</v>
      </c>
      <c r="CG147" s="91"/>
    </row>
    <row r="148" spans="1:85">
      <c r="A148" s="226"/>
      <c r="B148" s="148" t="s">
        <v>91</v>
      </c>
      <c r="C148" s="71">
        <v>789</v>
      </c>
      <c r="D148" s="71">
        <v>361</v>
      </c>
      <c r="E148" s="71">
        <v>797</v>
      </c>
      <c r="F148" s="71">
        <v>347</v>
      </c>
      <c r="G148" s="71">
        <v>749</v>
      </c>
      <c r="H148" s="71">
        <v>357</v>
      </c>
      <c r="I148" s="71">
        <v>641</v>
      </c>
      <c r="J148" s="71">
        <v>331</v>
      </c>
      <c r="K148" s="71">
        <v>627</v>
      </c>
      <c r="L148" s="71">
        <v>308</v>
      </c>
      <c r="M148" s="146">
        <v>3603</v>
      </c>
      <c r="N148" s="146">
        <v>1704</v>
      </c>
      <c r="O148" s="226"/>
      <c r="P148" s="148" t="s">
        <v>91</v>
      </c>
      <c r="Q148" s="71">
        <v>244</v>
      </c>
      <c r="R148" s="71">
        <v>86</v>
      </c>
      <c r="S148" s="71">
        <v>183</v>
      </c>
      <c r="T148" s="71">
        <v>67</v>
      </c>
      <c r="U148" s="71">
        <v>201</v>
      </c>
      <c r="V148" s="71">
        <v>92</v>
      </c>
      <c r="W148" s="71">
        <v>131</v>
      </c>
      <c r="X148" s="71">
        <v>61</v>
      </c>
      <c r="Y148" s="71">
        <v>175</v>
      </c>
      <c r="Z148" s="71">
        <v>88</v>
      </c>
      <c r="AA148" s="146">
        <v>934</v>
      </c>
      <c r="AB148" s="146">
        <v>394</v>
      </c>
      <c r="AC148" s="226"/>
      <c r="AD148" s="148" t="s">
        <v>91</v>
      </c>
      <c r="AE148" s="31">
        <v>21</v>
      </c>
      <c r="AF148" s="31">
        <v>21</v>
      </c>
      <c r="AG148" s="31">
        <v>20</v>
      </c>
      <c r="AH148" s="31">
        <v>18</v>
      </c>
      <c r="AI148" s="31">
        <v>19</v>
      </c>
      <c r="AJ148" s="146">
        <v>99</v>
      </c>
      <c r="AK148" s="125">
        <v>67</v>
      </c>
      <c r="AL148" s="71">
        <v>30</v>
      </c>
      <c r="AM148" s="71">
        <v>14</v>
      </c>
      <c r="AN148" s="71">
        <v>9</v>
      </c>
      <c r="AO148" s="71">
        <v>15</v>
      </c>
      <c r="AP148" s="71">
        <v>8</v>
      </c>
      <c r="AQ148" s="226"/>
      <c r="AR148" s="148" t="s">
        <v>91</v>
      </c>
      <c r="AS148" s="71">
        <v>1</v>
      </c>
      <c r="AT148" s="71">
        <v>906</v>
      </c>
      <c r="AU148" s="71">
        <v>74</v>
      </c>
      <c r="AV148" s="71">
        <v>11</v>
      </c>
      <c r="AW148" s="71">
        <v>0</v>
      </c>
      <c r="AX148" s="71">
        <v>54</v>
      </c>
      <c r="AY148" s="71">
        <v>100</v>
      </c>
      <c r="AZ148" s="71">
        <v>63</v>
      </c>
      <c r="BA148" s="71">
        <v>70</v>
      </c>
      <c r="BB148" s="226"/>
      <c r="BC148" s="148" t="s">
        <v>91</v>
      </c>
      <c r="BD148" s="71">
        <v>24</v>
      </c>
      <c r="BE148" s="71">
        <v>30</v>
      </c>
      <c r="BF148" s="71">
        <v>8</v>
      </c>
      <c r="BG148" s="71">
        <v>17</v>
      </c>
      <c r="BH148" s="71">
        <v>0</v>
      </c>
      <c r="BI148" s="16">
        <v>79</v>
      </c>
      <c r="BJ148" s="71">
        <v>52</v>
      </c>
      <c r="BK148" s="71">
        <v>30</v>
      </c>
      <c r="BL148" s="152">
        <v>5</v>
      </c>
      <c r="BM148" s="32">
        <v>4</v>
      </c>
      <c r="BN148" s="226"/>
      <c r="BO148" s="148" t="s">
        <v>91</v>
      </c>
      <c r="BP148" s="71">
        <v>2670</v>
      </c>
      <c r="BQ148" s="71">
        <v>343</v>
      </c>
      <c r="BR148" s="71">
        <v>998</v>
      </c>
      <c r="BS148" s="71">
        <v>1332</v>
      </c>
      <c r="BT148" s="71">
        <v>36</v>
      </c>
      <c r="BU148" s="71">
        <v>834</v>
      </c>
      <c r="BV148" s="71">
        <v>3615</v>
      </c>
      <c r="BW148" s="71">
        <v>951</v>
      </c>
      <c r="BX148" s="71">
        <v>35</v>
      </c>
      <c r="BY148" s="71">
        <v>110</v>
      </c>
      <c r="BZ148" s="71">
        <v>125</v>
      </c>
      <c r="CA148" s="71">
        <v>31</v>
      </c>
      <c r="CB148" s="71">
        <v>116</v>
      </c>
      <c r="CD148" s="80" t="s">
        <v>2058</v>
      </c>
      <c r="CE148" s="80" t="s">
        <v>2407</v>
      </c>
      <c r="CF148" s="78">
        <v>2079</v>
      </c>
      <c r="CG148" s="91"/>
    </row>
    <row r="149" spans="1:85">
      <c r="A149" s="226"/>
      <c r="B149" s="25" t="s">
        <v>73</v>
      </c>
      <c r="C149" s="26">
        <v>11560</v>
      </c>
      <c r="D149" s="26">
        <v>5433</v>
      </c>
      <c r="E149" s="26">
        <v>9679</v>
      </c>
      <c r="F149" s="26">
        <v>4545</v>
      </c>
      <c r="G149" s="26">
        <v>9110</v>
      </c>
      <c r="H149" s="26">
        <v>4498</v>
      </c>
      <c r="I149" s="26">
        <v>7337</v>
      </c>
      <c r="J149" s="26">
        <v>3631</v>
      </c>
      <c r="K149" s="26">
        <v>5751</v>
      </c>
      <c r="L149" s="26">
        <v>2915</v>
      </c>
      <c r="M149" s="41">
        <v>43437</v>
      </c>
      <c r="N149" s="41">
        <v>21022</v>
      </c>
      <c r="O149" s="226"/>
      <c r="P149" s="42" t="s">
        <v>73</v>
      </c>
      <c r="Q149" s="26">
        <v>4007</v>
      </c>
      <c r="R149" s="26">
        <v>1725</v>
      </c>
      <c r="S149" s="26">
        <v>3086</v>
      </c>
      <c r="T149" s="26">
        <v>1362</v>
      </c>
      <c r="U149" s="26">
        <v>3028</v>
      </c>
      <c r="V149" s="26">
        <v>1381</v>
      </c>
      <c r="W149" s="26">
        <v>1958</v>
      </c>
      <c r="X149" s="26">
        <v>896</v>
      </c>
      <c r="Y149" s="26">
        <v>1380</v>
      </c>
      <c r="Z149" s="26">
        <v>668</v>
      </c>
      <c r="AA149" s="41">
        <v>13459</v>
      </c>
      <c r="AB149" s="41">
        <v>6032</v>
      </c>
      <c r="AC149" s="226"/>
      <c r="AD149" s="42" t="s">
        <v>73</v>
      </c>
      <c r="AE149" s="41">
        <v>332</v>
      </c>
      <c r="AF149" s="41">
        <v>328</v>
      </c>
      <c r="AG149" s="41">
        <v>326</v>
      </c>
      <c r="AH149" s="41">
        <v>300</v>
      </c>
      <c r="AI149" s="41">
        <v>294</v>
      </c>
      <c r="AJ149" s="41">
        <v>1580</v>
      </c>
      <c r="AK149" s="26">
        <v>1304</v>
      </c>
      <c r="AL149" s="26">
        <v>322</v>
      </c>
      <c r="AM149" s="26">
        <v>18</v>
      </c>
      <c r="AN149" s="26">
        <v>48</v>
      </c>
      <c r="AO149" s="26">
        <v>304</v>
      </c>
      <c r="AP149" s="26">
        <v>100</v>
      </c>
      <c r="AQ149" s="226"/>
      <c r="AR149" s="42" t="s">
        <v>73</v>
      </c>
      <c r="AS149" s="26">
        <v>311</v>
      </c>
      <c r="AT149" s="26">
        <v>10161</v>
      </c>
      <c r="AU149" s="26">
        <v>4294</v>
      </c>
      <c r="AV149" s="26">
        <v>504</v>
      </c>
      <c r="AW149" s="26">
        <v>35</v>
      </c>
      <c r="AX149" s="26">
        <v>781</v>
      </c>
      <c r="AY149" s="26">
        <v>1738</v>
      </c>
      <c r="AZ149" s="26">
        <v>957</v>
      </c>
      <c r="BA149" s="26">
        <v>892</v>
      </c>
      <c r="BB149" s="226"/>
      <c r="BC149" s="42" t="s">
        <v>73</v>
      </c>
      <c r="BD149" s="26">
        <v>83</v>
      </c>
      <c r="BE149" s="26">
        <v>364</v>
      </c>
      <c r="BF149" s="26">
        <v>192</v>
      </c>
      <c r="BG149" s="26">
        <v>536</v>
      </c>
      <c r="BH149" s="26">
        <v>0</v>
      </c>
      <c r="BI149" s="26">
        <v>1175</v>
      </c>
      <c r="BJ149" s="26">
        <v>372</v>
      </c>
      <c r="BK149" s="26">
        <v>194</v>
      </c>
      <c r="BL149" s="41">
        <v>11</v>
      </c>
      <c r="BM149" s="41">
        <v>6</v>
      </c>
      <c r="BN149" s="226"/>
      <c r="BO149" s="42" t="s">
        <v>73</v>
      </c>
      <c r="BP149" s="41">
        <v>40647</v>
      </c>
      <c r="BQ149" s="41">
        <v>2513</v>
      </c>
      <c r="BR149" s="41">
        <v>11157</v>
      </c>
      <c r="BS149" s="41">
        <v>14684</v>
      </c>
      <c r="BT149" s="41">
        <v>643</v>
      </c>
      <c r="BU149" s="41">
        <v>15055</v>
      </c>
      <c r="BV149" s="41">
        <v>43465</v>
      </c>
      <c r="BW149" s="41">
        <v>12631</v>
      </c>
      <c r="BX149" s="41">
        <v>775</v>
      </c>
      <c r="BY149" s="41">
        <v>1831</v>
      </c>
      <c r="BZ149" s="41">
        <v>1956</v>
      </c>
      <c r="CA149" s="41">
        <v>180</v>
      </c>
      <c r="CB149" s="41">
        <v>1853</v>
      </c>
      <c r="CD149" s="80" t="s">
        <v>2058</v>
      </c>
      <c r="CE149" s="80" t="s">
        <v>2408</v>
      </c>
      <c r="CF149" s="78">
        <v>35706</v>
      </c>
      <c r="CG149" s="91"/>
    </row>
    <row r="150" spans="1:85" ht="14.45" customHeight="1">
      <c r="A150" s="226" t="s">
        <v>166</v>
      </c>
      <c r="B150" s="148" t="s">
        <v>90</v>
      </c>
      <c r="C150" s="71">
        <v>10573</v>
      </c>
      <c r="D150" s="71">
        <v>4915</v>
      </c>
      <c r="E150" s="71">
        <v>8500</v>
      </c>
      <c r="F150" s="71">
        <v>4006</v>
      </c>
      <c r="G150" s="71">
        <v>7426</v>
      </c>
      <c r="H150" s="71">
        <v>3609</v>
      </c>
      <c r="I150" s="71">
        <v>6135</v>
      </c>
      <c r="J150" s="71">
        <v>3010</v>
      </c>
      <c r="K150" s="71">
        <v>4622</v>
      </c>
      <c r="L150" s="71">
        <v>2298</v>
      </c>
      <c r="M150" s="146">
        <v>37256</v>
      </c>
      <c r="N150" s="146">
        <v>17838</v>
      </c>
      <c r="O150" s="226" t="s">
        <v>166</v>
      </c>
      <c r="P150" s="148" t="s">
        <v>90</v>
      </c>
      <c r="Q150" s="71">
        <v>4351</v>
      </c>
      <c r="R150" s="71">
        <v>1910</v>
      </c>
      <c r="S150" s="71">
        <v>2858</v>
      </c>
      <c r="T150" s="71">
        <v>1227</v>
      </c>
      <c r="U150" s="71">
        <v>2328</v>
      </c>
      <c r="V150" s="71">
        <v>1045</v>
      </c>
      <c r="W150" s="71">
        <v>1591</v>
      </c>
      <c r="X150" s="71">
        <v>703</v>
      </c>
      <c r="Y150" s="71">
        <v>1051</v>
      </c>
      <c r="Z150" s="71">
        <v>460</v>
      </c>
      <c r="AA150" s="146">
        <v>12179</v>
      </c>
      <c r="AB150" s="146">
        <v>5345</v>
      </c>
      <c r="AC150" s="226" t="s">
        <v>166</v>
      </c>
      <c r="AD150" s="148" t="s">
        <v>90</v>
      </c>
      <c r="AE150" s="31">
        <v>296</v>
      </c>
      <c r="AF150" s="31">
        <v>281</v>
      </c>
      <c r="AG150" s="31">
        <v>271</v>
      </c>
      <c r="AH150" s="31">
        <v>255</v>
      </c>
      <c r="AI150" s="31">
        <v>244</v>
      </c>
      <c r="AJ150" s="146">
        <v>1347</v>
      </c>
      <c r="AK150" s="125">
        <v>1045</v>
      </c>
      <c r="AL150" s="71">
        <v>299</v>
      </c>
      <c r="AM150" s="71">
        <v>9</v>
      </c>
      <c r="AN150" s="71">
        <v>162</v>
      </c>
      <c r="AO150" s="71">
        <v>231</v>
      </c>
      <c r="AP150" s="71">
        <v>81</v>
      </c>
      <c r="AQ150" s="226" t="s">
        <v>166</v>
      </c>
      <c r="AR150" s="148" t="s">
        <v>90</v>
      </c>
      <c r="AS150" s="71">
        <v>25</v>
      </c>
      <c r="AT150" s="71">
        <v>9763</v>
      </c>
      <c r="AU150" s="71">
        <v>3147</v>
      </c>
      <c r="AV150" s="71">
        <v>548</v>
      </c>
      <c r="AW150" s="71">
        <v>102</v>
      </c>
      <c r="AX150" s="71">
        <v>577</v>
      </c>
      <c r="AY150" s="71">
        <v>1280</v>
      </c>
      <c r="AZ150" s="71">
        <v>654</v>
      </c>
      <c r="BA150" s="71">
        <v>619</v>
      </c>
      <c r="BB150" s="226" t="s">
        <v>166</v>
      </c>
      <c r="BC150" s="148" t="s">
        <v>90</v>
      </c>
      <c r="BD150" s="71">
        <v>75</v>
      </c>
      <c r="BE150" s="71">
        <v>312</v>
      </c>
      <c r="BF150" s="71">
        <v>356</v>
      </c>
      <c r="BG150" s="71">
        <v>338</v>
      </c>
      <c r="BH150" s="71">
        <v>0</v>
      </c>
      <c r="BI150" s="16">
        <v>1081</v>
      </c>
      <c r="BJ150" s="71">
        <v>339</v>
      </c>
      <c r="BK150" s="71">
        <v>209</v>
      </c>
      <c r="BL150" s="152">
        <v>0</v>
      </c>
      <c r="BM150" s="32">
        <v>0</v>
      </c>
      <c r="BN150" s="226" t="s">
        <v>166</v>
      </c>
      <c r="BO150" s="148" t="s">
        <v>90</v>
      </c>
      <c r="BP150" s="71">
        <v>23789</v>
      </c>
      <c r="BQ150" s="71">
        <v>4092</v>
      </c>
      <c r="BR150" s="71">
        <v>12256</v>
      </c>
      <c r="BS150" s="71">
        <v>8432</v>
      </c>
      <c r="BT150" s="71">
        <v>225</v>
      </c>
      <c r="BU150" s="71">
        <v>6772</v>
      </c>
      <c r="BV150" s="71">
        <v>32349</v>
      </c>
      <c r="BW150" s="71">
        <v>5182</v>
      </c>
      <c r="BX150" s="71">
        <v>208</v>
      </c>
      <c r="BY150" s="71">
        <v>1818</v>
      </c>
      <c r="BZ150" s="71">
        <v>1313</v>
      </c>
      <c r="CA150" s="71">
        <v>145</v>
      </c>
      <c r="CB150" s="71">
        <v>3619</v>
      </c>
      <c r="CD150" s="80" t="s">
        <v>166</v>
      </c>
      <c r="CE150" s="80" t="s">
        <v>2409</v>
      </c>
      <c r="CF150" s="78">
        <v>31694</v>
      </c>
      <c r="CG150" s="91"/>
    </row>
    <row r="151" spans="1:85">
      <c r="A151" s="226"/>
      <c r="B151" s="148" t="s">
        <v>91</v>
      </c>
      <c r="C151" s="71">
        <v>760</v>
      </c>
      <c r="D151" s="71">
        <v>332</v>
      </c>
      <c r="E151" s="71">
        <v>754</v>
      </c>
      <c r="F151" s="71">
        <v>366</v>
      </c>
      <c r="G151" s="71">
        <v>828</v>
      </c>
      <c r="H151" s="71">
        <v>398</v>
      </c>
      <c r="I151" s="71">
        <v>620</v>
      </c>
      <c r="J151" s="71">
        <v>321</v>
      </c>
      <c r="K151" s="71">
        <v>658</v>
      </c>
      <c r="L151" s="71">
        <v>325</v>
      </c>
      <c r="M151" s="146">
        <v>3620</v>
      </c>
      <c r="N151" s="146">
        <v>1742</v>
      </c>
      <c r="O151" s="226"/>
      <c r="P151" s="148" t="s">
        <v>91</v>
      </c>
      <c r="Q151" s="71">
        <v>188</v>
      </c>
      <c r="R151" s="71">
        <v>65</v>
      </c>
      <c r="S151" s="71">
        <v>206</v>
      </c>
      <c r="T151" s="71">
        <v>78</v>
      </c>
      <c r="U151" s="71">
        <v>252</v>
      </c>
      <c r="V151" s="71">
        <v>110</v>
      </c>
      <c r="W151" s="71">
        <v>154</v>
      </c>
      <c r="X151" s="71">
        <v>67</v>
      </c>
      <c r="Y151" s="71">
        <v>128</v>
      </c>
      <c r="Z151" s="71">
        <v>67</v>
      </c>
      <c r="AA151" s="146">
        <v>928</v>
      </c>
      <c r="AB151" s="146">
        <v>387</v>
      </c>
      <c r="AC151" s="226"/>
      <c r="AD151" s="148" t="s">
        <v>91</v>
      </c>
      <c r="AE151" s="31">
        <v>23</v>
      </c>
      <c r="AF151" s="31">
        <v>21</v>
      </c>
      <c r="AG151" s="31">
        <v>22</v>
      </c>
      <c r="AH151" s="31">
        <v>19</v>
      </c>
      <c r="AI151" s="31">
        <v>19</v>
      </c>
      <c r="AJ151" s="146">
        <v>104</v>
      </c>
      <c r="AK151" s="125">
        <v>85</v>
      </c>
      <c r="AL151" s="71">
        <v>49</v>
      </c>
      <c r="AM151" s="71">
        <v>11</v>
      </c>
      <c r="AN151" s="71">
        <v>10</v>
      </c>
      <c r="AO151" s="71">
        <v>15</v>
      </c>
      <c r="AP151" s="71">
        <v>15</v>
      </c>
      <c r="AQ151" s="226"/>
      <c r="AR151" s="148" t="s">
        <v>91</v>
      </c>
      <c r="AS151" s="71">
        <v>0</v>
      </c>
      <c r="AT151" s="71">
        <v>1194</v>
      </c>
      <c r="AU151" s="71">
        <v>48</v>
      </c>
      <c r="AV151" s="71">
        <v>34</v>
      </c>
      <c r="AW151" s="71">
        <v>47</v>
      </c>
      <c r="AX151" s="71">
        <v>64</v>
      </c>
      <c r="AY151" s="71">
        <v>119</v>
      </c>
      <c r="AZ151" s="71">
        <v>77</v>
      </c>
      <c r="BA151" s="71">
        <v>84</v>
      </c>
      <c r="BB151" s="226"/>
      <c r="BC151" s="148" t="s">
        <v>91</v>
      </c>
      <c r="BD151" s="71">
        <v>23</v>
      </c>
      <c r="BE151" s="71">
        <v>66</v>
      </c>
      <c r="BF151" s="71">
        <v>7</v>
      </c>
      <c r="BG151" s="71">
        <v>5</v>
      </c>
      <c r="BH151" s="71">
        <v>0</v>
      </c>
      <c r="BI151" s="16">
        <v>101</v>
      </c>
      <c r="BJ151" s="71">
        <v>85</v>
      </c>
      <c r="BK151" s="71">
        <v>70</v>
      </c>
      <c r="BL151" s="152">
        <v>6</v>
      </c>
      <c r="BM151" s="32">
        <v>6</v>
      </c>
      <c r="BN151" s="226"/>
      <c r="BO151" s="148" t="s">
        <v>91</v>
      </c>
      <c r="BP151" s="71">
        <v>3074</v>
      </c>
      <c r="BQ151" s="71">
        <v>221</v>
      </c>
      <c r="BR151" s="71">
        <v>650</v>
      </c>
      <c r="BS151" s="71">
        <v>922</v>
      </c>
      <c r="BT151" s="71">
        <v>9</v>
      </c>
      <c r="BU151" s="71">
        <v>726</v>
      </c>
      <c r="BV151" s="71">
        <v>3170</v>
      </c>
      <c r="BW151" s="71">
        <v>576</v>
      </c>
      <c r="BX151" s="71">
        <v>4</v>
      </c>
      <c r="BY151" s="71">
        <v>126</v>
      </c>
      <c r="BZ151" s="71">
        <v>126</v>
      </c>
      <c r="CA151" s="71">
        <v>92</v>
      </c>
      <c r="CB151" s="71">
        <v>213</v>
      </c>
      <c r="CD151" s="80" t="s">
        <v>166</v>
      </c>
      <c r="CE151" s="80" t="s">
        <v>2410</v>
      </c>
      <c r="CF151" s="78">
        <v>2903</v>
      </c>
      <c r="CG151" s="91"/>
    </row>
    <row r="152" spans="1:85">
      <c r="A152" s="226"/>
      <c r="B152" s="25" t="s">
        <v>73</v>
      </c>
      <c r="C152" s="26">
        <v>11333</v>
      </c>
      <c r="D152" s="26">
        <v>5247</v>
      </c>
      <c r="E152" s="26">
        <v>9254</v>
      </c>
      <c r="F152" s="26">
        <v>4372</v>
      </c>
      <c r="G152" s="26">
        <v>8254</v>
      </c>
      <c r="H152" s="26">
        <v>4007</v>
      </c>
      <c r="I152" s="26">
        <v>6755</v>
      </c>
      <c r="J152" s="26">
        <v>3331</v>
      </c>
      <c r="K152" s="26">
        <v>5280</v>
      </c>
      <c r="L152" s="26">
        <v>2623</v>
      </c>
      <c r="M152" s="41">
        <v>40876</v>
      </c>
      <c r="N152" s="41">
        <v>19580</v>
      </c>
      <c r="O152" s="226"/>
      <c r="P152" s="42" t="s">
        <v>73</v>
      </c>
      <c r="Q152" s="26">
        <v>4539</v>
      </c>
      <c r="R152" s="26">
        <v>1975</v>
      </c>
      <c r="S152" s="26">
        <v>3064</v>
      </c>
      <c r="T152" s="26">
        <v>1305</v>
      </c>
      <c r="U152" s="26">
        <v>2580</v>
      </c>
      <c r="V152" s="26">
        <v>1155</v>
      </c>
      <c r="W152" s="26">
        <v>1745</v>
      </c>
      <c r="X152" s="26">
        <v>770</v>
      </c>
      <c r="Y152" s="26">
        <v>1179</v>
      </c>
      <c r="Z152" s="26">
        <v>527</v>
      </c>
      <c r="AA152" s="41">
        <v>13107</v>
      </c>
      <c r="AB152" s="41">
        <v>5732</v>
      </c>
      <c r="AC152" s="226"/>
      <c r="AD152" s="42" t="s">
        <v>73</v>
      </c>
      <c r="AE152" s="41">
        <v>319</v>
      </c>
      <c r="AF152" s="41">
        <v>302</v>
      </c>
      <c r="AG152" s="41">
        <v>293</v>
      </c>
      <c r="AH152" s="41">
        <v>274</v>
      </c>
      <c r="AI152" s="41">
        <v>263</v>
      </c>
      <c r="AJ152" s="41">
        <v>1451</v>
      </c>
      <c r="AK152" s="26">
        <v>1130</v>
      </c>
      <c r="AL152" s="26">
        <v>348</v>
      </c>
      <c r="AM152" s="26">
        <v>20</v>
      </c>
      <c r="AN152" s="26">
        <v>172</v>
      </c>
      <c r="AO152" s="26">
        <v>246</v>
      </c>
      <c r="AP152" s="26">
        <v>96</v>
      </c>
      <c r="AQ152" s="226"/>
      <c r="AR152" s="42" t="s">
        <v>73</v>
      </c>
      <c r="AS152" s="26">
        <v>25</v>
      </c>
      <c r="AT152" s="26">
        <v>10957</v>
      </c>
      <c r="AU152" s="26">
        <v>3195</v>
      </c>
      <c r="AV152" s="26">
        <v>582</v>
      </c>
      <c r="AW152" s="26">
        <v>149</v>
      </c>
      <c r="AX152" s="26">
        <v>641</v>
      </c>
      <c r="AY152" s="26">
        <v>1399</v>
      </c>
      <c r="AZ152" s="26">
        <v>731</v>
      </c>
      <c r="BA152" s="26">
        <v>703</v>
      </c>
      <c r="BB152" s="226"/>
      <c r="BC152" s="42" t="s">
        <v>73</v>
      </c>
      <c r="BD152" s="26">
        <v>98</v>
      </c>
      <c r="BE152" s="26">
        <v>378</v>
      </c>
      <c r="BF152" s="26">
        <v>363</v>
      </c>
      <c r="BG152" s="26">
        <v>343</v>
      </c>
      <c r="BH152" s="26">
        <v>0</v>
      </c>
      <c r="BI152" s="26">
        <v>1182</v>
      </c>
      <c r="BJ152" s="26">
        <v>424</v>
      </c>
      <c r="BK152" s="26">
        <v>279</v>
      </c>
      <c r="BL152" s="41">
        <v>6</v>
      </c>
      <c r="BM152" s="41">
        <v>6</v>
      </c>
      <c r="BN152" s="226"/>
      <c r="BO152" s="42" t="s">
        <v>73</v>
      </c>
      <c r="BP152" s="41">
        <v>26863</v>
      </c>
      <c r="BQ152" s="41">
        <v>4313</v>
      </c>
      <c r="BR152" s="41">
        <v>12906</v>
      </c>
      <c r="BS152" s="41">
        <v>9354</v>
      </c>
      <c r="BT152" s="41">
        <v>234</v>
      </c>
      <c r="BU152" s="41">
        <v>7498</v>
      </c>
      <c r="BV152" s="41">
        <v>35519</v>
      </c>
      <c r="BW152" s="41">
        <v>5758</v>
      </c>
      <c r="BX152" s="41">
        <v>212</v>
      </c>
      <c r="BY152" s="41">
        <v>1944</v>
      </c>
      <c r="BZ152" s="41">
        <v>1439</v>
      </c>
      <c r="CA152" s="41">
        <v>237</v>
      </c>
      <c r="CB152" s="41">
        <v>3832</v>
      </c>
      <c r="CD152" s="80" t="s">
        <v>166</v>
      </c>
      <c r="CE152" s="80" t="s">
        <v>2411</v>
      </c>
      <c r="CF152" s="78">
        <v>34597</v>
      </c>
      <c r="CG152" s="91"/>
    </row>
    <row r="153" spans="1:85">
      <c r="A153" s="226" t="s">
        <v>2059</v>
      </c>
      <c r="B153" s="148" t="s">
        <v>90</v>
      </c>
      <c r="C153" s="71">
        <v>0</v>
      </c>
      <c r="D153" s="71">
        <v>0</v>
      </c>
      <c r="E153" s="71">
        <v>0</v>
      </c>
      <c r="F153" s="71">
        <v>0</v>
      </c>
      <c r="G153" s="71">
        <v>0</v>
      </c>
      <c r="H153" s="71">
        <v>0</v>
      </c>
      <c r="I153" s="71">
        <v>0</v>
      </c>
      <c r="J153" s="71">
        <v>0</v>
      </c>
      <c r="K153" s="71">
        <v>0</v>
      </c>
      <c r="L153" s="71">
        <v>0</v>
      </c>
      <c r="M153" s="146">
        <v>0</v>
      </c>
      <c r="N153" s="146">
        <v>0</v>
      </c>
      <c r="O153" s="226" t="s">
        <v>2059</v>
      </c>
      <c r="P153" s="148" t="s">
        <v>90</v>
      </c>
      <c r="Q153" s="71">
        <v>0</v>
      </c>
      <c r="R153" s="71">
        <v>0</v>
      </c>
      <c r="S153" s="71">
        <v>0</v>
      </c>
      <c r="T153" s="71">
        <v>0</v>
      </c>
      <c r="U153" s="71">
        <v>0</v>
      </c>
      <c r="V153" s="71">
        <v>0</v>
      </c>
      <c r="W153" s="71">
        <v>0</v>
      </c>
      <c r="X153" s="71">
        <v>0</v>
      </c>
      <c r="Y153" s="71">
        <v>0</v>
      </c>
      <c r="Z153" s="71">
        <v>0</v>
      </c>
      <c r="AA153" s="146">
        <v>0</v>
      </c>
      <c r="AB153" s="146">
        <v>0</v>
      </c>
      <c r="AC153" s="226" t="s">
        <v>2059</v>
      </c>
      <c r="AD153" s="148" t="s">
        <v>90</v>
      </c>
      <c r="AE153" s="31">
        <v>0</v>
      </c>
      <c r="AF153" s="31">
        <v>0</v>
      </c>
      <c r="AG153" s="31">
        <v>0</v>
      </c>
      <c r="AH153" s="31">
        <v>0</v>
      </c>
      <c r="AI153" s="31">
        <v>0</v>
      </c>
      <c r="AJ153" s="146">
        <v>0</v>
      </c>
      <c r="AK153" s="125">
        <v>0</v>
      </c>
      <c r="AL153" s="71">
        <v>0</v>
      </c>
      <c r="AM153" s="71">
        <v>0</v>
      </c>
      <c r="AN153" s="71">
        <v>0</v>
      </c>
      <c r="AO153" s="71">
        <v>0</v>
      </c>
      <c r="AP153" s="71">
        <v>0</v>
      </c>
      <c r="AQ153" s="226" t="s">
        <v>2059</v>
      </c>
      <c r="AR153" s="148" t="s">
        <v>90</v>
      </c>
      <c r="AS153" s="71">
        <v>0</v>
      </c>
      <c r="AT153" s="71">
        <v>0</v>
      </c>
      <c r="AU153" s="71">
        <v>0</v>
      </c>
      <c r="AV153" s="71">
        <v>0</v>
      </c>
      <c r="AW153" s="71">
        <v>0</v>
      </c>
      <c r="AX153" s="71">
        <v>0</v>
      </c>
      <c r="AY153" s="71">
        <v>0</v>
      </c>
      <c r="AZ153" s="71">
        <v>0</v>
      </c>
      <c r="BA153" s="71">
        <v>0</v>
      </c>
      <c r="BB153" s="226" t="s">
        <v>2059</v>
      </c>
      <c r="BC153" s="148" t="s">
        <v>90</v>
      </c>
      <c r="BD153" s="71">
        <v>0</v>
      </c>
      <c r="BE153" s="71">
        <v>0</v>
      </c>
      <c r="BF153" s="71">
        <v>0</v>
      </c>
      <c r="BG153" s="71">
        <v>0</v>
      </c>
      <c r="BH153" s="71">
        <v>0</v>
      </c>
      <c r="BI153" s="16">
        <v>0</v>
      </c>
      <c r="BJ153" s="71">
        <v>0</v>
      </c>
      <c r="BK153" s="71">
        <v>0</v>
      </c>
      <c r="BL153" s="152">
        <v>0</v>
      </c>
      <c r="BM153" s="32">
        <v>0</v>
      </c>
      <c r="BN153" s="226" t="s">
        <v>2059</v>
      </c>
      <c r="BO153" s="148" t="s">
        <v>90</v>
      </c>
      <c r="BP153" s="71">
        <v>0</v>
      </c>
      <c r="BQ153" s="71">
        <v>0</v>
      </c>
      <c r="BR153" s="71">
        <v>0</v>
      </c>
      <c r="BS153" s="71">
        <v>0</v>
      </c>
      <c r="BT153" s="71">
        <v>0</v>
      </c>
      <c r="BU153" s="71">
        <v>0</v>
      </c>
      <c r="BV153" s="71">
        <v>0</v>
      </c>
      <c r="BW153" s="71">
        <v>0</v>
      </c>
      <c r="BX153" s="71">
        <v>0</v>
      </c>
      <c r="BY153" s="71">
        <v>0</v>
      </c>
      <c r="BZ153" s="71">
        <v>0</v>
      </c>
      <c r="CA153" s="71">
        <v>0</v>
      </c>
      <c r="CB153" s="71">
        <v>0</v>
      </c>
      <c r="CD153" s="80" t="s">
        <v>2059</v>
      </c>
      <c r="CE153" s="80" t="s">
        <v>2412</v>
      </c>
      <c r="CF153" s="78">
        <v>0</v>
      </c>
      <c r="CG153" s="91"/>
    </row>
    <row r="154" spans="1:85">
      <c r="A154" s="226"/>
      <c r="B154" s="148" t="s">
        <v>91</v>
      </c>
      <c r="C154" s="71">
        <v>837</v>
      </c>
      <c r="D154" s="71">
        <v>360</v>
      </c>
      <c r="E154" s="71">
        <v>812</v>
      </c>
      <c r="F154" s="71">
        <v>393</v>
      </c>
      <c r="G154" s="71">
        <v>960</v>
      </c>
      <c r="H154" s="71">
        <v>456</v>
      </c>
      <c r="I154" s="71">
        <v>716</v>
      </c>
      <c r="J154" s="71">
        <v>345</v>
      </c>
      <c r="K154" s="71">
        <v>513</v>
      </c>
      <c r="L154" s="71">
        <v>289</v>
      </c>
      <c r="M154" s="146">
        <v>3838</v>
      </c>
      <c r="N154" s="146">
        <v>1843</v>
      </c>
      <c r="O154" s="226"/>
      <c r="P154" s="148" t="s">
        <v>91</v>
      </c>
      <c r="Q154" s="71">
        <v>277</v>
      </c>
      <c r="R154" s="71">
        <v>106</v>
      </c>
      <c r="S154" s="71">
        <v>226</v>
      </c>
      <c r="T154" s="71">
        <v>90</v>
      </c>
      <c r="U154" s="71">
        <v>403</v>
      </c>
      <c r="V154" s="71">
        <v>164</v>
      </c>
      <c r="W154" s="71">
        <v>222</v>
      </c>
      <c r="X154" s="71">
        <v>95</v>
      </c>
      <c r="Y154" s="71">
        <v>50</v>
      </c>
      <c r="Z154" s="71">
        <v>27</v>
      </c>
      <c r="AA154" s="146">
        <v>1178</v>
      </c>
      <c r="AB154" s="146">
        <v>482</v>
      </c>
      <c r="AC154" s="226"/>
      <c r="AD154" s="148" t="s">
        <v>91</v>
      </c>
      <c r="AE154" s="31">
        <v>22</v>
      </c>
      <c r="AF154" s="31">
        <v>21</v>
      </c>
      <c r="AG154" s="31">
        <v>26</v>
      </c>
      <c r="AH154" s="31">
        <v>22</v>
      </c>
      <c r="AI154" s="31">
        <v>22</v>
      </c>
      <c r="AJ154" s="146">
        <v>113</v>
      </c>
      <c r="AK154" s="125">
        <v>99</v>
      </c>
      <c r="AL154" s="71">
        <v>56</v>
      </c>
      <c r="AM154" s="71">
        <v>22</v>
      </c>
      <c r="AN154" s="71">
        <v>10</v>
      </c>
      <c r="AO154" s="71">
        <v>20</v>
      </c>
      <c r="AP154" s="71">
        <v>16</v>
      </c>
      <c r="AQ154" s="226"/>
      <c r="AR154" s="148" t="s">
        <v>91</v>
      </c>
      <c r="AS154" s="71">
        <v>40</v>
      </c>
      <c r="AT154" s="71">
        <v>1556</v>
      </c>
      <c r="AU154" s="71">
        <v>16</v>
      </c>
      <c r="AV154" s="71">
        <v>4</v>
      </c>
      <c r="AW154" s="71">
        <v>0</v>
      </c>
      <c r="AX154" s="71">
        <v>62</v>
      </c>
      <c r="AY154" s="71">
        <v>135</v>
      </c>
      <c r="AZ154" s="71">
        <v>131</v>
      </c>
      <c r="BA154" s="71">
        <v>109</v>
      </c>
      <c r="BB154" s="226"/>
      <c r="BC154" s="148" t="s">
        <v>91</v>
      </c>
      <c r="BD154" s="71">
        <v>20</v>
      </c>
      <c r="BE154" s="71">
        <v>56</v>
      </c>
      <c r="BF154" s="71">
        <v>0</v>
      </c>
      <c r="BG154" s="71">
        <v>7</v>
      </c>
      <c r="BH154" s="71">
        <v>0</v>
      </c>
      <c r="BI154" s="16">
        <v>83</v>
      </c>
      <c r="BJ154" s="71">
        <v>53</v>
      </c>
      <c r="BK154" s="71">
        <v>46</v>
      </c>
      <c r="BL154" s="152">
        <v>1</v>
      </c>
      <c r="BM154" s="32">
        <v>0</v>
      </c>
      <c r="BN154" s="226"/>
      <c r="BO154" s="148" t="s">
        <v>91</v>
      </c>
      <c r="BP154" s="71">
        <v>3541</v>
      </c>
      <c r="BQ154" s="71">
        <v>319</v>
      </c>
      <c r="BR154" s="71">
        <v>824</v>
      </c>
      <c r="BS154" s="71">
        <v>1350</v>
      </c>
      <c r="BT154" s="71">
        <v>39</v>
      </c>
      <c r="BU154" s="71">
        <v>3336</v>
      </c>
      <c r="BV154" s="71">
        <v>6914</v>
      </c>
      <c r="BW154" s="71">
        <v>2633</v>
      </c>
      <c r="BX154" s="71">
        <v>53</v>
      </c>
      <c r="BY154" s="71">
        <v>331</v>
      </c>
      <c r="BZ154" s="71">
        <v>273</v>
      </c>
      <c r="CA154" s="71">
        <v>47</v>
      </c>
      <c r="CB154" s="71">
        <v>53</v>
      </c>
      <c r="CD154" s="80" t="s">
        <v>2059</v>
      </c>
      <c r="CE154" s="80" t="s">
        <v>2413</v>
      </c>
      <c r="CF154" s="78">
        <v>3216</v>
      </c>
      <c r="CG154" s="91"/>
    </row>
    <row r="155" spans="1:85">
      <c r="A155" s="226"/>
      <c r="B155" s="25" t="s">
        <v>73</v>
      </c>
      <c r="C155" s="26">
        <v>837</v>
      </c>
      <c r="D155" s="26">
        <v>360</v>
      </c>
      <c r="E155" s="26">
        <v>812</v>
      </c>
      <c r="F155" s="26">
        <v>393</v>
      </c>
      <c r="G155" s="26">
        <v>960</v>
      </c>
      <c r="H155" s="26">
        <v>456</v>
      </c>
      <c r="I155" s="26">
        <v>716</v>
      </c>
      <c r="J155" s="26">
        <v>345</v>
      </c>
      <c r="K155" s="26">
        <v>513</v>
      </c>
      <c r="L155" s="26">
        <v>289</v>
      </c>
      <c r="M155" s="41">
        <v>3838</v>
      </c>
      <c r="N155" s="41">
        <v>1843</v>
      </c>
      <c r="O155" s="226"/>
      <c r="P155" s="42" t="s">
        <v>73</v>
      </c>
      <c r="Q155" s="26">
        <v>277</v>
      </c>
      <c r="R155" s="26">
        <v>106</v>
      </c>
      <c r="S155" s="26">
        <v>226</v>
      </c>
      <c r="T155" s="26">
        <v>90</v>
      </c>
      <c r="U155" s="26">
        <v>403</v>
      </c>
      <c r="V155" s="26">
        <v>164</v>
      </c>
      <c r="W155" s="26">
        <v>222</v>
      </c>
      <c r="X155" s="26">
        <v>95</v>
      </c>
      <c r="Y155" s="26">
        <v>50</v>
      </c>
      <c r="Z155" s="26">
        <v>27</v>
      </c>
      <c r="AA155" s="41">
        <v>1178</v>
      </c>
      <c r="AB155" s="41">
        <v>482</v>
      </c>
      <c r="AC155" s="226"/>
      <c r="AD155" s="42" t="s">
        <v>73</v>
      </c>
      <c r="AE155" s="41">
        <v>22</v>
      </c>
      <c r="AF155" s="41">
        <v>21</v>
      </c>
      <c r="AG155" s="41">
        <v>26</v>
      </c>
      <c r="AH155" s="41">
        <v>22</v>
      </c>
      <c r="AI155" s="41">
        <v>22</v>
      </c>
      <c r="AJ155" s="41">
        <v>113</v>
      </c>
      <c r="AK155" s="26">
        <v>99</v>
      </c>
      <c r="AL155" s="26">
        <v>56</v>
      </c>
      <c r="AM155" s="26">
        <v>22</v>
      </c>
      <c r="AN155" s="26">
        <v>10</v>
      </c>
      <c r="AO155" s="26">
        <v>20</v>
      </c>
      <c r="AP155" s="26">
        <v>16</v>
      </c>
      <c r="AQ155" s="226"/>
      <c r="AR155" s="42" t="s">
        <v>73</v>
      </c>
      <c r="AS155" s="26">
        <v>40</v>
      </c>
      <c r="AT155" s="26">
        <v>1556</v>
      </c>
      <c r="AU155" s="26">
        <v>16</v>
      </c>
      <c r="AV155" s="26">
        <v>4</v>
      </c>
      <c r="AW155" s="26">
        <v>0</v>
      </c>
      <c r="AX155" s="26">
        <v>62</v>
      </c>
      <c r="AY155" s="26">
        <v>135</v>
      </c>
      <c r="AZ155" s="26">
        <v>131</v>
      </c>
      <c r="BA155" s="26">
        <v>109</v>
      </c>
      <c r="BB155" s="226"/>
      <c r="BC155" s="42" t="s">
        <v>73</v>
      </c>
      <c r="BD155" s="26">
        <v>20</v>
      </c>
      <c r="BE155" s="26">
        <v>56</v>
      </c>
      <c r="BF155" s="26">
        <v>0</v>
      </c>
      <c r="BG155" s="26">
        <v>7</v>
      </c>
      <c r="BH155" s="26">
        <v>0</v>
      </c>
      <c r="BI155" s="26">
        <v>83</v>
      </c>
      <c r="BJ155" s="26">
        <v>53</v>
      </c>
      <c r="BK155" s="26">
        <v>46</v>
      </c>
      <c r="BL155" s="41">
        <v>1</v>
      </c>
      <c r="BM155" s="41">
        <v>0</v>
      </c>
      <c r="BN155" s="226"/>
      <c r="BO155" s="42" t="s">
        <v>73</v>
      </c>
      <c r="BP155" s="41">
        <v>3541</v>
      </c>
      <c r="BQ155" s="41">
        <v>319</v>
      </c>
      <c r="BR155" s="41">
        <v>824</v>
      </c>
      <c r="BS155" s="41">
        <v>1350</v>
      </c>
      <c r="BT155" s="41">
        <v>39</v>
      </c>
      <c r="BU155" s="41">
        <v>3336</v>
      </c>
      <c r="BV155" s="41">
        <v>6914</v>
      </c>
      <c r="BW155" s="41">
        <v>2633</v>
      </c>
      <c r="BX155" s="41">
        <v>53</v>
      </c>
      <c r="BY155" s="41">
        <v>331</v>
      </c>
      <c r="BZ155" s="41">
        <v>273</v>
      </c>
      <c r="CA155" s="41">
        <v>47</v>
      </c>
      <c r="CB155" s="41">
        <v>53</v>
      </c>
      <c r="CD155" s="80" t="s">
        <v>2059</v>
      </c>
      <c r="CE155" s="80" t="s">
        <v>2414</v>
      </c>
      <c r="CF155" s="78">
        <v>3216</v>
      </c>
      <c r="CG155" s="91"/>
    </row>
    <row r="156" spans="1:85" ht="14.45" customHeight="1">
      <c r="A156" s="226" t="s">
        <v>167</v>
      </c>
      <c r="B156" s="148" t="s">
        <v>90</v>
      </c>
      <c r="C156" s="71">
        <v>7529</v>
      </c>
      <c r="D156" s="71">
        <v>3524</v>
      </c>
      <c r="E156" s="71">
        <v>6231</v>
      </c>
      <c r="F156" s="71">
        <v>3039</v>
      </c>
      <c r="G156" s="71">
        <v>5558</v>
      </c>
      <c r="H156" s="71">
        <v>2836</v>
      </c>
      <c r="I156" s="71">
        <v>3645</v>
      </c>
      <c r="J156" s="71">
        <v>1868</v>
      </c>
      <c r="K156" s="71">
        <v>2827</v>
      </c>
      <c r="L156" s="71">
        <v>1440</v>
      </c>
      <c r="M156" s="146">
        <v>25790</v>
      </c>
      <c r="N156" s="146">
        <v>12707</v>
      </c>
      <c r="O156" s="226" t="s">
        <v>167</v>
      </c>
      <c r="P156" s="148" t="s">
        <v>90</v>
      </c>
      <c r="Q156" s="71">
        <v>2677</v>
      </c>
      <c r="R156" s="71">
        <v>1145</v>
      </c>
      <c r="S156" s="71">
        <v>1948</v>
      </c>
      <c r="T156" s="71">
        <v>891</v>
      </c>
      <c r="U156" s="71">
        <v>1645</v>
      </c>
      <c r="V156" s="71">
        <v>757</v>
      </c>
      <c r="W156" s="71">
        <v>790</v>
      </c>
      <c r="X156" s="71">
        <v>366</v>
      </c>
      <c r="Y156" s="71">
        <v>554</v>
      </c>
      <c r="Z156" s="71">
        <v>259</v>
      </c>
      <c r="AA156" s="146">
        <v>7614</v>
      </c>
      <c r="AB156" s="146">
        <v>3418</v>
      </c>
      <c r="AC156" s="226" t="s">
        <v>167</v>
      </c>
      <c r="AD156" s="148" t="s">
        <v>90</v>
      </c>
      <c r="AE156" s="31">
        <v>225</v>
      </c>
      <c r="AF156" s="31">
        <v>217</v>
      </c>
      <c r="AG156" s="31">
        <v>216</v>
      </c>
      <c r="AH156" s="31">
        <v>209</v>
      </c>
      <c r="AI156" s="31">
        <v>206</v>
      </c>
      <c r="AJ156" s="146">
        <v>1073</v>
      </c>
      <c r="AK156" s="125">
        <v>777</v>
      </c>
      <c r="AL156" s="71">
        <v>206</v>
      </c>
      <c r="AM156" s="71">
        <v>11</v>
      </c>
      <c r="AN156" s="71">
        <v>37</v>
      </c>
      <c r="AO156" s="71">
        <v>203</v>
      </c>
      <c r="AP156" s="71">
        <v>53</v>
      </c>
      <c r="AQ156" s="226" t="s">
        <v>167</v>
      </c>
      <c r="AR156" s="148" t="s">
        <v>90</v>
      </c>
      <c r="AS156" s="71">
        <v>305</v>
      </c>
      <c r="AT156" s="71">
        <v>8084</v>
      </c>
      <c r="AU156" s="71">
        <v>682</v>
      </c>
      <c r="AV156" s="71">
        <v>103</v>
      </c>
      <c r="AW156" s="71">
        <v>11</v>
      </c>
      <c r="AX156" s="71">
        <v>341</v>
      </c>
      <c r="AY156" s="71">
        <v>965</v>
      </c>
      <c r="AZ156" s="71">
        <v>377</v>
      </c>
      <c r="BA156" s="71">
        <v>373</v>
      </c>
      <c r="BB156" s="226" t="s">
        <v>167</v>
      </c>
      <c r="BC156" s="148" t="s">
        <v>90</v>
      </c>
      <c r="BD156" s="71">
        <v>58</v>
      </c>
      <c r="BE156" s="71">
        <v>277</v>
      </c>
      <c r="BF156" s="71">
        <v>157</v>
      </c>
      <c r="BG156" s="71">
        <v>228</v>
      </c>
      <c r="BH156" s="71">
        <v>0</v>
      </c>
      <c r="BI156" s="16">
        <v>720</v>
      </c>
      <c r="BJ156" s="71">
        <v>277</v>
      </c>
      <c r="BK156" s="71">
        <v>154</v>
      </c>
      <c r="BL156" s="152">
        <v>7</v>
      </c>
      <c r="BM156" s="32">
        <v>5</v>
      </c>
      <c r="BN156" s="226" t="s">
        <v>167</v>
      </c>
      <c r="BO156" s="148" t="s">
        <v>90</v>
      </c>
      <c r="BP156" s="71">
        <v>27984</v>
      </c>
      <c r="BQ156" s="71">
        <v>1807</v>
      </c>
      <c r="BR156" s="71">
        <v>8830</v>
      </c>
      <c r="BS156" s="71">
        <v>9332</v>
      </c>
      <c r="BT156" s="71">
        <v>614</v>
      </c>
      <c r="BU156" s="71">
        <v>11979</v>
      </c>
      <c r="BV156" s="71">
        <v>30192</v>
      </c>
      <c r="BW156" s="71">
        <v>9311</v>
      </c>
      <c r="BX156" s="71">
        <v>618</v>
      </c>
      <c r="BY156" s="71">
        <v>1766</v>
      </c>
      <c r="BZ156" s="71">
        <v>1225</v>
      </c>
      <c r="CA156" s="71">
        <v>353</v>
      </c>
      <c r="CB156" s="71">
        <v>956</v>
      </c>
      <c r="CD156" s="80" t="s">
        <v>167</v>
      </c>
      <c r="CE156" s="80" t="s">
        <v>2415</v>
      </c>
      <c r="CF156" s="78">
        <v>18986</v>
      </c>
      <c r="CG156" s="91"/>
    </row>
    <row r="157" spans="1:85">
      <c r="A157" s="226"/>
      <c r="B157" s="148" t="s">
        <v>91</v>
      </c>
      <c r="C157" s="71">
        <v>0</v>
      </c>
      <c r="D157" s="71">
        <v>0</v>
      </c>
      <c r="E157" s="71">
        <v>0</v>
      </c>
      <c r="F157" s="71">
        <v>0</v>
      </c>
      <c r="G157" s="71">
        <v>0</v>
      </c>
      <c r="H157" s="71">
        <v>0</v>
      </c>
      <c r="I157" s="71">
        <v>0</v>
      </c>
      <c r="J157" s="71">
        <v>0</v>
      </c>
      <c r="K157" s="71">
        <v>0</v>
      </c>
      <c r="L157" s="71">
        <v>0</v>
      </c>
      <c r="M157" s="146">
        <v>0</v>
      </c>
      <c r="N157" s="146">
        <v>0</v>
      </c>
      <c r="O157" s="226"/>
      <c r="P157" s="148" t="s">
        <v>91</v>
      </c>
      <c r="Q157" s="71">
        <v>0</v>
      </c>
      <c r="R157" s="71">
        <v>0</v>
      </c>
      <c r="S157" s="71">
        <v>0</v>
      </c>
      <c r="T157" s="71">
        <v>0</v>
      </c>
      <c r="U157" s="71">
        <v>0</v>
      </c>
      <c r="V157" s="71">
        <v>0</v>
      </c>
      <c r="W157" s="71">
        <v>0</v>
      </c>
      <c r="X157" s="71">
        <v>0</v>
      </c>
      <c r="Y157" s="71">
        <v>0</v>
      </c>
      <c r="Z157" s="71">
        <v>0</v>
      </c>
      <c r="AA157" s="146">
        <v>0</v>
      </c>
      <c r="AB157" s="146">
        <v>0</v>
      </c>
      <c r="AC157" s="226"/>
      <c r="AD157" s="148" t="s">
        <v>91</v>
      </c>
      <c r="AE157" s="31">
        <v>0</v>
      </c>
      <c r="AF157" s="31">
        <v>0</v>
      </c>
      <c r="AG157" s="31">
        <v>0</v>
      </c>
      <c r="AH157" s="31">
        <v>0</v>
      </c>
      <c r="AI157" s="31">
        <v>0</v>
      </c>
      <c r="AJ157" s="146">
        <v>0</v>
      </c>
      <c r="AK157" s="125">
        <v>0</v>
      </c>
      <c r="AL157" s="71">
        <v>0</v>
      </c>
      <c r="AM157" s="71">
        <v>0</v>
      </c>
      <c r="AN157" s="71">
        <v>0</v>
      </c>
      <c r="AO157" s="71">
        <v>0</v>
      </c>
      <c r="AP157" s="71">
        <v>0</v>
      </c>
      <c r="AQ157" s="226"/>
      <c r="AR157" s="148" t="s">
        <v>91</v>
      </c>
      <c r="AS157" s="71">
        <v>0</v>
      </c>
      <c r="AT157" s="71">
        <v>0</v>
      </c>
      <c r="AU157" s="71">
        <v>0</v>
      </c>
      <c r="AV157" s="71">
        <v>0</v>
      </c>
      <c r="AW157" s="71">
        <v>0</v>
      </c>
      <c r="AX157" s="71">
        <v>0</v>
      </c>
      <c r="AY157" s="71">
        <v>0</v>
      </c>
      <c r="AZ157" s="71">
        <v>0</v>
      </c>
      <c r="BA157" s="71">
        <v>0</v>
      </c>
      <c r="BB157" s="226"/>
      <c r="BC157" s="148" t="s">
        <v>91</v>
      </c>
      <c r="BD157" s="71">
        <v>0</v>
      </c>
      <c r="BE157" s="71">
        <v>0</v>
      </c>
      <c r="BF157" s="71">
        <v>0</v>
      </c>
      <c r="BG157" s="71">
        <v>0</v>
      </c>
      <c r="BH157" s="71">
        <v>0</v>
      </c>
      <c r="BI157" s="16">
        <v>0</v>
      </c>
      <c r="BJ157" s="71">
        <v>0</v>
      </c>
      <c r="BK157" s="71">
        <v>0</v>
      </c>
      <c r="BL157" s="152">
        <v>0</v>
      </c>
      <c r="BM157" s="32">
        <v>0</v>
      </c>
      <c r="BN157" s="226"/>
      <c r="BO157" s="148" t="s">
        <v>91</v>
      </c>
      <c r="BP157" s="71">
        <v>0</v>
      </c>
      <c r="BQ157" s="71">
        <v>0</v>
      </c>
      <c r="BR157" s="71">
        <v>0</v>
      </c>
      <c r="BS157" s="71">
        <v>0</v>
      </c>
      <c r="BT157" s="71">
        <v>0</v>
      </c>
      <c r="BU157" s="71">
        <v>0</v>
      </c>
      <c r="BV157" s="71">
        <v>0</v>
      </c>
      <c r="BW157" s="71">
        <v>0</v>
      </c>
      <c r="BX157" s="71">
        <v>0</v>
      </c>
      <c r="BY157" s="71">
        <v>0</v>
      </c>
      <c r="BZ157" s="71">
        <v>0</v>
      </c>
      <c r="CA157" s="71">
        <v>0</v>
      </c>
      <c r="CB157" s="71">
        <v>0</v>
      </c>
      <c r="CD157" s="80" t="s">
        <v>167</v>
      </c>
      <c r="CE157" s="80" t="s">
        <v>2416</v>
      </c>
      <c r="CF157" s="78">
        <v>0</v>
      </c>
      <c r="CG157" s="91"/>
    </row>
    <row r="158" spans="1:85">
      <c r="A158" s="226"/>
      <c r="B158" s="25" t="s">
        <v>73</v>
      </c>
      <c r="C158" s="26">
        <v>7529</v>
      </c>
      <c r="D158" s="26">
        <v>3524</v>
      </c>
      <c r="E158" s="26">
        <v>6231</v>
      </c>
      <c r="F158" s="26">
        <v>3039</v>
      </c>
      <c r="G158" s="26">
        <v>5558</v>
      </c>
      <c r="H158" s="26">
        <v>2836</v>
      </c>
      <c r="I158" s="26">
        <v>3645</v>
      </c>
      <c r="J158" s="26">
        <v>1868</v>
      </c>
      <c r="K158" s="26">
        <v>2827</v>
      </c>
      <c r="L158" s="26">
        <v>1440</v>
      </c>
      <c r="M158" s="41">
        <v>25790</v>
      </c>
      <c r="N158" s="41">
        <v>12707</v>
      </c>
      <c r="O158" s="226"/>
      <c r="P158" s="42" t="s">
        <v>73</v>
      </c>
      <c r="Q158" s="26">
        <v>2677</v>
      </c>
      <c r="R158" s="26">
        <v>1145</v>
      </c>
      <c r="S158" s="26">
        <v>1948</v>
      </c>
      <c r="T158" s="26">
        <v>891</v>
      </c>
      <c r="U158" s="26">
        <v>1645</v>
      </c>
      <c r="V158" s="26">
        <v>757</v>
      </c>
      <c r="W158" s="26">
        <v>790</v>
      </c>
      <c r="X158" s="26">
        <v>366</v>
      </c>
      <c r="Y158" s="26">
        <v>554</v>
      </c>
      <c r="Z158" s="26">
        <v>259</v>
      </c>
      <c r="AA158" s="41">
        <v>7614</v>
      </c>
      <c r="AB158" s="41">
        <v>3418</v>
      </c>
      <c r="AC158" s="226"/>
      <c r="AD158" s="42" t="s">
        <v>73</v>
      </c>
      <c r="AE158" s="41">
        <v>225</v>
      </c>
      <c r="AF158" s="41">
        <v>217</v>
      </c>
      <c r="AG158" s="41">
        <v>216</v>
      </c>
      <c r="AH158" s="41">
        <v>209</v>
      </c>
      <c r="AI158" s="41">
        <v>206</v>
      </c>
      <c r="AJ158" s="41">
        <v>1073</v>
      </c>
      <c r="AK158" s="26">
        <v>777</v>
      </c>
      <c r="AL158" s="26">
        <v>206</v>
      </c>
      <c r="AM158" s="26">
        <v>11</v>
      </c>
      <c r="AN158" s="26">
        <v>37</v>
      </c>
      <c r="AO158" s="26">
        <v>203</v>
      </c>
      <c r="AP158" s="26">
        <v>53</v>
      </c>
      <c r="AQ158" s="226"/>
      <c r="AR158" s="42" t="s">
        <v>73</v>
      </c>
      <c r="AS158" s="26">
        <v>305</v>
      </c>
      <c r="AT158" s="26">
        <v>8084</v>
      </c>
      <c r="AU158" s="26">
        <v>682</v>
      </c>
      <c r="AV158" s="26">
        <v>103</v>
      </c>
      <c r="AW158" s="26">
        <v>11</v>
      </c>
      <c r="AX158" s="26">
        <v>341</v>
      </c>
      <c r="AY158" s="26">
        <v>965</v>
      </c>
      <c r="AZ158" s="26">
        <v>377</v>
      </c>
      <c r="BA158" s="26">
        <v>373</v>
      </c>
      <c r="BB158" s="226"/>
      <c r="BC158" s="42" t="s">
        <v>73</v>
      </c>
      <c r="BD158" s="26">
        <v>58</v>
      </c>
      <c r="BE158" s="26">
        <v>277</v>
      </c>
      <c r="BF158" s="26">
        <v>157</v>
      </c>
      <c r="BG158" s="26">
        <v>228</v>
      </c>
      <c r="BH158" s="26">
        <v>0</v>
      </c>
      <c r="BI158" s="26">
        <v>720</v>
      </c>
      <c r="BJ158" s="26">
        <v>277</v>
      </c>
      <c r="BK158" s="26">
        <v>154</v>
      </c>
      <c r="BL158" s="41">
        <v>7</v>
      </c>
      <c r="BM158" s="41">
        <v>5</v>
      </c>
      <c r="BN158" s="226"/>
      <c r="BO158" s="42" t="s">
        <v>73</v>
      </c>
      <c r="BP158" s="41">
        <v>27984</v>
      </c>
      <c r="BQ158" s="41">
        <v>1807</v>
      </c>
      <c r="BR158" s="41">
        <v>8830</v>
      </c>
      <c r="BS158" s="41">
        <v>9332</v>
      </c>
      <c r="BT158" s="41">
        <v>614</v>
      </c>
      <c r="BU158" s="41">
        <v>11979</v>
      </c>
      <c r="BV158" s="41">
        <v>30192</v>
      </c>
      <c r="BW158" s="41">
        <v>9311</v>
      </c>
      <c r="BX158" s="41">
        <v>618</v>
      </c>
      <c r="BY158" s="41">
        <v>1766</v>
      </c>
      <c r="BZ158" s="41">
        <v>1225</v>
      </c>
      <c r="CA158" s="41">
        <v>353</v>
      </c>
      <c r="CB158" s="41">
        <v>956</v>
      </c>
      <c r="CD158" s="80" t="s">
        <v>167</v>
      </c>
      <c r="CE158" s="80" t="s">
        <v>2417</v>
      </c>
      <c r="CF158" s="78">
        <v>18986</v>
      </c>
      <c r="CG158" s="91"/>
    </row>
    <row r="159" spans="1:85">
      <c r="A159" s="226" t="s">
        <v>168</v>
      </c>
      <c r="B159" s="148" t="s">
        <v>90</v>
      </c>
      <c r="C159" s="71">
        <v>9789</v>
      </c>
      <c r="D159" s="71">
        <v>4625</v>
      </c>
      <c r="E159" s="71">
        <v>6520</v>
      </c>
      <c r="F159" s="71">
        <v>3264</v>
      </c>
      <c r="G159" s="71">
        <v>4952</v>
      </c>
      <c r="H159" s="71">
        <v>2475</v>
      </c>
      <c r="I159" s="71">
        <v>3804</v>
      </c>
      <c r="J159" s="71">
        <v>1945</v>
      </c>
      <c r="K159" s="71">
        <v>2601</v>
      </c>
      <c r="L159" s="71">
        <v>1351</v>
      </c>
      <c r="M159" s="146">
        <v>27666</v>
      </c>
      <c r="N159" s="146">
        <v>13660</v>
      </c>
      <c r="O159" s="226" t="s">
        <v>168</v>
      </c>
      <c r="P159" s="148" t="s">
        <v>90</v>
      </c>
      <c r="Q159" s="71">
        <v>2637</v>
      </c>
      <c r="R159" s="71">
        <v>1169</v>
      </c>
      <c r="S159" s="71">
        <v>1417</v>
      </c>
      <c r="T159" s="71">
        <v>671</v>
      </c>
      <c r="U159" s="71">
        <v>901</v>
      </c>
      <c r="V159" s="71">
        <v>415</v>
      </c>
      <c r="W159" s="71">
        <v>532</v>
      </c>
      <c r="X159" s="71">
        <v>245</v>
      </c>
      <c r="Y159" s="71">
        <v>379</v>
      </c>
      <c r="Z159" s="71">
        <v>183</v>
      </c>
      <c r="AA159" s="146">
        <v>5866</v>
      </c>
      <c r="AB159" s="146">
        <v>2683</v>
      </c>
      <c r="AC159" s="226" t="s">
        <v>168</v>
      </c>
      <c r="AD159" s="148" t="s">
        <v>90</v>
      </c>
      <c r="AE159" s="31">
        <v>278</v>
      </c>
      <c r="AF159" s="31">
        <v>268</v>
      </c>
      <c r="AG159" s="31">
        <v>260</v>
      </c>
      <c r="AH159" s="31">
        <v>245</v>
      </c>
      <c r="AI159" s="31">
        <v>231</v>
      </c>
      <c r="AJ159" s="146">
        <v>1282</v>
      </c>
      <c r="AK159" s="125">
        <v>876</v>
      </c>
      <c r="AL159" s="71">
        <v>292</v>
      </c>
      <c r="AM159" s="71">
        <v>0</v>
      </c>
      <c r="AN159" s="71">
        <v>10</v>
      </c>
      <c r="AO159" s="71">
        <v>252</v>
      </c>
      <c r="AP159" s="71">
        <v>54</v>
      </c>
      <c r="AQ159" s="226" t="s">
        <v>168</v>
      </c>
      <c r="AR159" s="148" t="s">
        <v>90</v>
      </c>
      <c r="AS159" s="71">
        <v>212</v>
      </c>
      <c r="AT159" s="71">
        <v>7176</v>
      </c>
      <c r="AU159" s="71">
        <v>755</v>
      </c>
      <c r="AV159" s="71">
        <v>179</v>
      </c>
      <c r="AW159" s="71">
        <v>41</v>
      </c>
      <c r="AX159" s="71">
        <v>253</v>
      </c>
      <c r="AY159" s="71">
        <v>970</v>
      </c>
      <c r="AZ159" s="71">
        <v>401</v>
      </c>
      <c r="BA159" s="71">
        <v>371</v>
      </c>
      <c r="BB159" s="226" t="s">
        <v>168</v>
      </c>
      <c r="BC159" s="148" t="s">
        <v>90</v>
      </c>
      <c r="BD159" s="71">
        <v>54</v>
      </c>
      <c r="BE159" s="71">
        <v>197</v>
      </c>
      <c r="BF159" s="71">
        <v>320</v>
      </c>
      <c r="BG159" s="71">
        <v>222</v>
      </c>
      <c r="BH159" s="71">
        <v>0</v>
      </c>
      <c r="BI159" s="16">
        <v>793</v>
      </c>
      <c r="BJ159" s="71">
        <v>279</v>
      </c>
      <c r="BK159" s="71">
        <v>96</v>
      </c>
      <c r="BL159" s="152">
        <v>12</v>
      </c>
      <c r="BM159" s="32">
        <v>3</v>
      </c>
      <c r="BN159" s="226" t="s">
        <v>168</v>
      </c>
      <c r="BO159" s="148" t="s">
        <v>90</v>
      </c>
      <c r="BP159" s="71">
        <v>23583</v>
      </c>
      <c r="BQ159" s="71">
        <v>3113</v>
      </c>
      <c r="BR159" s="71">
        <v>7314</v>
      </c>
      <c r="BS159" s="71">
        <v>6849</v>
      </c>
      <c r="BT159" s="71">
        <v>491</v>
      </c>
      <c r="BU159" s="71">
        <v>6455</v>
      </c>
      <c r="BV159" s="71">
        <v>20359</v>
      </c>
      <c r="BW159" s="71">
        <v>6208</v>
      </c>
      <c r="BX159" s="71">
        <v>524</v>
      </c>
      <c r="BY159" s="71">
        <v>1675</v>
      </c>
      <c r="BZ159" s="71">
        <v>963</v>
      </c>
      <c r="CA159" s="71">
        <v>114</v>
      </c>
      <c r="CB159" s="71">
        <v>1783</v>
      </c>
      <c r="CD159" s="80" t="s">
        <v>168</v>
      </c>
      <c r="CE159" s="80" t="s">
        <v>2418</v>
      </c>
      <c r="CF159" s="78">
        <v>17750</v>
      </c>
      <c r="CG159" s="91"/>
    </row>
    <row r="160" spans="1:85">
      <c r="A160" s="226"/>
      <c r="B160" s="148" t="s">
        <v>91</v>
      </c>
      <c r="C160" s="71">
        <v>1613</v>
      </c>
      <c r="D160" s="71">
        <v>760</v>
      </c>
      <c r="E160" s="71">
        <v>1421</v>
      </c>
      <c r="F160" s="71">
        <v>771</v>
      </c>
      <c r="G160" s="71">
        <v>1111</v>
      </c>
      <c r="H160" s="71">
        <v>571</v>
      </c>
      <c r="I160" s="71">
        <v>891</v>
      </c>
      <c r="J160" s="71">
        <v>449</v>
      </c>
      <c r="K160" s="71">
        <v>735</v>
      </c>
      <c r="L160" s="71">
        <v>387</v>
      </c>
      <c r="M160" s="146">
        <v>5771</v>
      </c>
      <c r="N160" s="146">
        <v>2938</v>
      </c>
      <c r="O160" s="226"/>
      <c r="P160" s="148" t="s">
        <v>91</v>
      </c>
      <c r="Q160" s="71">
        <v>373</v>
      </c>
      <c r="R160" s="71">
        <v>170</v>
      </c>
      <c r="S160" s="71">
        <v>307</v>
      </c>
      <c r="T160" s="71">
        <v>146</v>
      </c>
      <c r="U160" s="71">
        <v>207</v>
      </c>
      <c r="V160" s="71">
        <v>91</v>
      </c>
      <c r="W160" s="71">
        <v>141</v>
      </c>
      <c r="X160" s="71">
        <v>59</v>
      </c>
      <c r="Y160" s="71">
        <v>173</v>
      </c>
      <c r="Z160" s="71">
        <v>80</v>
      </c>
      <c r="AA160" s="146">
        <v>1201</v>
      </c>
      <c r="AB160" s="146">
        <v>546</v>
      </c>
      <c r="AC160" s="226"/>
      <c r="AD160" s="148" t="s">
        <v>91</v>
      </c>
      <c r="AE160" s="31">
        <v>41</v>
      </c>
      <c r="AF160" s="31">
        <v>42</v>
      </c>
      <c r="AG160" s="31">
        <v>42</v>
      </c>
      <c r="AH160" s="31">
        <v>45</v>
      </c>
      <c r="AI160" s="31">
        <v>41</v>
      </c>
      <c r="AJ160" s="146">
        <v>211</v>
      </c>
      <c r="AK160" s="125">
        <v>161</v>
      </c>
      <c r="AL160" s="71">
        <v>21</v>
      </c>
      <c r="AM160" s="71">
        <v>7</v>
      </c>
      <c r="AN160" s="71">
        <v>2</v>
      </c>
      <c r="AO160" s="71">
        <v>31</v>
      </c>
      <c r="AP160" s="71">
        <v>14</v>
      </c>
      <c r="AQ160" s="226"/>
      <c r="AR160" s="148" t="s">
        <v>91</v>
      </c>
      <c r="AS160" s="71">
        <v>4</v>
      </c>
      <c r="AT160" s="71">
        <v>1342</v>
      </c>
      <c r="AU160" s="71">
        <v>105</v>
      </c>
      <c r="AV160" s="71">
        <v>30</v>
      </c>
      <c r="AW160" s="71">
        <v>4</v>
      </c>
      <c r="AX160" s="71">
        <v>71</v>
      </c>
      <c r="AY160" s="71">
        <v>161</v>
      </c>
      <c r="AZ160" s="71">
        <v>108</v>
      </c>
      <c r="BA160" s="71">
        <v>101</v>
      </c>
      <c r="BB160" s="226"/>
      <c r="BC160" s="148" t="s">
        <v>91</v>
      </c>
      <c r="BD160" s="71">
        <v>23</v>
      </c>
      <c r="BE160" s="71">
        <v>68</v>
      </c>
      <c r="BF160" s="71">
        <v>44</v>
      </c>
      <c r="BG160" s="71">
        <v>37</v>
      </c>
      <c r="BH160" s="71">
        <v>0</v>
      </c>
      <c r="BI160" s="16">
        <v>172</v>
      </c>
      <c r="BJ160" s="71">
        <v>119</v>
      </c>
      <c r="BK160" s="71">
        <v>50</v>
      </c>
      <c r="BL160" s="152">
        <v>7</v>
      </c>
      <c r="BM160" s="32">
        <v>2</v>
      </c>
      <c r="BN160" s="226"/>
      <c r="BO160" s="148" t="s">
        <v>91</v>
      </c>
      <c r="BP160" s="71">
        <v>3198</v>
      </c>
      <c r="BQ160" s="71">
        <v>1776</v>
      </c>
      <c r="BR160" s="71">
        <v>1685</v>
      </c>
      <c r="BS160" s="71">
        <v>1338</v>
      </c>
      <c r="BT160" s="71">
        <v>56</v>
      </c>
      <c r="BU160" s="71">
        <v>1643</v>
      </c>
      <c r="BV160" s="71">
        <v>4246</v>
      </c>
      <c r="BW160" s="71">
        <v>880</v>
      </c>
      <c r="BX160" s="71">
        <v>31</v>
      </c>
      <c r="BY160" s="71">
        <v>276</v>
      </c>
      <c r="BZ160" s="71">
        <v>94</v>
      </c>
      <c r="CA160" s="71">
        <v>10</v>
      </c>
      <c r="CB160" s="71">
        <v>281</v>
      </c>
      <c r="CD160" s="80" t="s">
        <v>168</v>
      </c>
      <c r="CE160" s="80" t="s">
        <v>2419</v>
      </c>
      <c r="CF160" s="78">
        <v>3143</v>
      </c>
      <c r="CG160" s="91"/>
    </row>
    <row r="161" spans="1:85">
      <c r="A161" s="226"/>
      <c r="B161" s="25" t="s">
        <v>73</v>
      </c>
      <c r="C161" s="26">
        <v>11402</v>
      </c>
      <c r="D161" s="26">
        <v>5385</v>
      </c>
      <c r="E161" s="26">
        <v>7941</v>
      </c>
      <c r="F161" s="26">
        <v>4035</v>
      </c>
      <c r="G161" s="26">
        <v>6063</v>
      </c>
      <c r="H161" s="26">
        <v>3046</v>
      </c>
      <c r="I161" s="26">
        <v>4695</v>
      </c>
      <c r="J161" s="26">
        <v>2394</v>
      </c>
      <c r="K161" s="26">
        <v>3336</v>
      </c>
      <c r="L161" s="26">
        <v>1738</v>
      </c>
      <c r="M161" s="41">
        <v>33437</v>
      </c>
      <c r="N161" s="41">
        <v>16598</v>
      </c>
      <c r="O161" s="226"/>
      <c r="P161" s="42" t="s">
        <v>73</v>
      </c>
      <c r="Q161" s="26">
        <v>3010</v>
      </c>
      <c r="R161" s="26">
        <v>1339</v>
      </c>
      <c r="S161" s="26">
        <v>1724</v>
      </c>
      <c r="T161" s="26">
        <v>817</v>
      </c>
      <c r="U161" s="26">
        <v>1108</v>
      </c>
      <c r="V161" s="26">
        <v>506</v>
      </c>
      <c r="W161" s="26">
        <v>673</v>
      </c>
      <c r="X161" s="26">
        <v>304</v>
      </c>
      <c r="Y161" s="26">
        <v>552</v>
      </c>
      <c r="Z161" s="26">
        <v>263</v>
      </c>
      <c r="AA161" s="41">
        <v>7067</v>
      </c>
      <c r="AB161" s="41">
        <v>3229</v>
      </c>
      <c r="AC161" s="226"/>
      <c r="AD161" s="42" t="s">
        <v>73</v>
      </c>
      <c r="AE161" s="41">
        <v>319</v>
      </c>
      <c r="AF161" s="41">
        <v>310</v>
      </c>
      <c r="AG161" s="41">
        <v>302</v>
      </c>
      <c r="AH161" s="41">
        <v>290</v>
      </c>
      <c r="AI161" s="41">
        <v>272</v>
      </c>
      <c r="AJ161" s="41">
        <v>1493</v>
      </c>
      <c r="AK161" s="26">
        <v>1037</v>
      </c>
      <c r="AL161" s="26">
        <v>313</v>
      </c>
      <c r="AM161" s="26">
        <v>7</v>
      </c>
      <c r="AN161" s="26">
        <v>12</v>
      </c>
      <c r="AO161" s="26">
        <v>283</v>
      </c>
      <c r="AP161" s="26">
        <v>68</v>
      </c>
      <c r="AQ161" s="226"/>
      <c r="AR161" s="42" t="s">
        <v>73</v>
      </c>
      <c r="AS161" s="26">
        <v>216</v>
      </c>
      <c r="AT161" s="26">
        <v>8518</v>
      </c>
      <c r="AU161" s="26">
        <v>860</v>
      </c>
      <c r="AV161" s="26">
        <v>209</v>
      </c>
      <c r="AW161" s="26">
        <v>45</v>
      </c>
      <c r="AX161" s="26">
        <v>324</v>
      </c>
      <c r="AY161" s="26">
        <v>1131</v>
      </c>
      <c r="AZ161" s="26">
        <v>509</v>
      </c>
      <c r="BA161" s="26">
        <v>472</v>
      </c>
      <c r="BB161" s="226"/>
      <c r="BC161" s="42" t="s">
        <v>73</v>
      </c>
      <c r="BD161" s="26">
        <v>77</v>
      </c>
      <c r="BE161" s="26">
        <v>265</v>
      </c>
      <c r="BF161" s="26">
        <v>364</v>
      </c>
      <c r="BG161" s="26">
        <v>259</v>
      </c>
      <c r="BH161" s="26">
        <v>0</v>
      </c>
      <c r="BI161" s="26">
        <v>965</v>
      </c>
      <c r="BJ161" s="26">
        <v>398</v>
      </c>
      <c r="BK161" s="26">
        <v>146</v>
      </c>
      <c r="BL161" s="41">
        <v>19</v>
      </c>
      <c r="BM161" s="41">
        <v>5</v>
      </c>
      <c r="BN161" s="226"/>
      <c r="BO161" s="42" t="s">
        <v>73</v>
      </c>
      <c r="BP161" s="41">
        <v>26781</v>
      </c>
      <c r="BQ161" s="41">
        <v>4889</v>
      </c>
      <c r="BR161" s="41">
        <v>8999</v>
      </c>
      <c r="BS161" s="41">
        <v>8187</v>
      </c>
      <c r="BT161" s="41">
        <v>547</v>
      </c>
      <c r="BU161" s="41">
        <v>8098</v>
      </c>
      <c r="BV161" s="41">
        <v>24605</v>
      </c>
      <c r="BW161" s="41">
        <v>7088</v>
      </c>
      <c r="BX161" s="41">
        <v>555</v>
      </c>
      <c r="BY161" s="41">
        <v>1951</v>
      </c>
      <c r="BZ161" s="41">
        <v>1057</v>
      </c>
      <c r="CA161" s="41">
        <v>124</v>
      </c>
      <c r="CB161" s="41">
        <v>2064</v>
      </c>
      <c r="CD161" s="80" t="s">
        <v>168</v>
      </c>
      <c r="CE161" s="80" t="s">
        <v>2420</v>
      </c>
      <c r="CF161" s="78">
        <v>20893</v>
      </c>
      <c r="CG161" s="91"/>
    </row>
    <row r="162" spans="1:85" s="100" customFormat="1">
      <c r="A162" s="33" t="s">
        <v>99</v>
      </c>
      <c r="B162" s="148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119"/>
      <c r="N162" s="119"/>
      <c r="O162" s="33" t="s">
        <v>99</v>
      </c>
      <c r="P162" s="33"/>
      <c r="Q162" s="119"/>
      <c r="R162" s="119"/>
      <c r="S162" s="119"/>
      <c r="T162" s="119"/>
      <c r="U162" s="119"/>
      <c r="V162" s="119"/>
      <c r="W162" s="119"/>
      <c r="X162" s="119"/>
      <c r="Y162" s="119"/>
      <c r="Z162" s="119"/>
      <c r="AA162" s="119"/>
      <c r="AB162" s="119"/>
      <c r="AC162" s="33" t="s">
        <v>99</v>
      </c>
      <c r="AD162" s="33"/>
      <c r="AE162" s="119"/>
      <c r="AF162" s="119"/>
      <c r="AG162" s="119"/>
      <c r="AH162" s="119"/>
      <c r="AI162" s="119"/>
      <c r="AJ162" s="119"/>
      <c r="AK162" s="119"/>
      <c r="AL162" s="119"/>
      <c r="AM162" s="119"/>
      <c r="AN162" s="119"/>
      <c r="AO162" s="119"/>
      <c r="AP162" s="119"/>
      <c r="AQ162" s="33" t="s">
        <v>99</v>
      </c>
      <c r="AR162" s="148"/>
      <c r="AS162" s="43"/>
      <c r="AT162" s="43"/>
      <c r="AU162" s="43"/>
      <c r="AV162" s="43"/>
      <c r="AW162" s="43"/>
      <c r="AX162" s="43"/>
      <c r="AY162" s="43"/>
      <c r="AZ162" s="43"/>
      <c r="BA162" s="43"/>
      <c r="BB162" s="33" t="s">
        <v>99</v>
      </c>
      <c r="BC162" s="148"/>
      <c r="BD162" s="33"/>
      <c r="BE162" s="33"/>
      <c r="BF162" s="33"/>
      <c r="BG162" s="33"/>
      <c r="BH162" s="33"/>
      <c r="BI162" s="33"/>
      <c r="BJ162" s="33"/>
      <c r="BK162" s="33"/>
      <c r="BL162" s="33"/>
      <c r="BM162" s="148"/>
      <c r="BN162" s="33" t="s">
        <v>99</v>
      </c>
      <c r="BO162" s="148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D162" s="80" t="str">
        <f>IF(A162="",CD161,A162)</f>
        <v>ANDROY</v>
      </c>
      <c r="CE162" s="80" t="str">
        <f>CD162&amp;B162</f>
        <v>ANDROY</v>
      </c>
      <c r="CF162" s="78">
        <f>(AS162+2*AT162+3*AU162+4*AV162+5*AW162)</f>
        <v>0</v>
      </c>
      <c r="CG162" s="91"/>
    </row>
    <row r="163" spans="1:85">
      <c r="A163" s="226" t="s">
        <v>169</v>
      </c>
      <c r="B163" s="148" t="s">
        <v>90</v>
      </c>
      <c r="C163" s="71">
        <v>48782</v>
      </c>
      <c r="D163" s="71">
        <v>26059</v>
      </c>
      <c r="E163" s="71">
        <v>25120</v>
      </c>
      <c r="F163" s="71">
        <v>13950</v>
      </c>
      <c r="G163" s="71">
        <v>16534</v>
      </c>
      <c r="H163" s="71">
        <v>9306</v>
      </c>
      <c r="I163" s="71">
        <v>8962</v>
      </c>
      <c r="J163" s="71">
        <v>5166</v>
      </c>
      <c r="K163" s="71">
        <v>3788</v>
      </c>
      <c r="L163" s="71">
        <v>2236</v>
      </c>
      <c r="M163" s="146">
        <v>103186</v>
      </c>
      <c r="N163" s="146">
        <v>56717</v>
      </c>
      <c r="O163" s="226" t="s">
        <v>169</v>
      </c>
      <c r="P163" s="148" t="s">
        <v>90</v>
      </c>
      <c r="Q163" s="71">
        <v>10010</v>
      </c>
      <c r="R163" s="71">
        <v>5138</v>
      </c>
      <c r="S163" s="71">
        <v>4578</v>
      </c>
      <c r="T163" s="71">
        <v>2498</v>
      </c>
      <c r="U163" s="71">
        <v>2849</v>
      </c>
      <c r="V163" s="71">
        <v>1566</v>
      </c>
      <c r="W163" s="71">
        <v>1265</v>
      </c>
      <c r="X163" s="71">
        <v>716</v>
      </c>
      <c r="Y163" s="71">
        <v>463</v>
      </c>
      <c r="Z163" s="71">
        <v>254</v>
      </c>
      <c r="AA163" s="146">
        <v>19165</v>
      </c>
      <c r="AB163" s="146">
        <v>10172</v>
      </c>
      <c r="AC163" s="226" t="s">
        <v>169</v>
      </c>
      <c r="AD163" s="148" t="s">
        <v>90</v>
      </c>
      <c r="AE163" s="31">
        <v>539</v>
      </c>
      <c r="AF163" s="31">
        <v>480</v>
      </c>
      <c r="AG163" s="31">
        <v>445</v>
      </c>
      <c r="AH163" s="31">
        <v>320</v>
      </c>
      <c r="AI163" s="31">
        <v>190</v>
      </c>
      <c r="AJ163" s="146">
        <v>1974</v>
      </c>
      <c r="AK163" s="125">
        <v>885</v>
      </c>
      <c r="AL163" s="71">
        <v>361</v>
      </c>
      <c r="AM163" s="71">
        <v>13</v>
      </c>
      <c r="AN163" s="71">
        <v>24</v>
      </c>
      <c r="AO163" s="71">
        <v>458</v>
      </c>
      <c r="AP163" s="71">
        <v>38</v>
      </c>
      <c r="AQ163" s="226" t="s">
        <v>169</v>
      </c>
      <c r="AR163" s="148" t="s">
        <v>90</v>
      </c>
      <c r="AS163" s="71">
        <v>17</v>
      </c>
      <c r="AT163" s="71">
        <v>10358</v>
      </c>
      <c r="AU163" s="71">
        <v>1023</v>
      </c>
      <c r="AV163" s="71">
        <v>218</v>
      </c>
      <c r="AW163" s="71">
        <v>49</v>
      </c>
      <c r="AX163" s="71">
        <v>530</v>
      </c>
      <c r="AY163" s="71">
        <v>1137</v>
      </c>
      <c r="AZ163" s="71">
        <v>827</v>
      </c>
      <c r="BA163" s="71">
        <v>749</v>
      </c>
      <c r="BB163" s="226" t="s">
        <v>169</v>
      </c>
      <c r="BC163" s="148" t="s">
        <v>90</v>
      </c>
      <c r="BD163" s="71">
        <v>55</v>
      </c>
      <c r="BE163" s="71">
        <v>344</v>
      </c>
      <c r="BF163" s="71">
        <v>732</v>
      </c>
      <c r="BG163" s="71">
        <v>6</v>
      </c>
      <c r="BH163" s="71">
        <v>5</v>
      </c>
      <c r="BI163" s="16">
        <v>1142</v>
      </c>
      <c r="BJ163" s="71">
        <v>514</v>
      </c>
      <c r="BK163" s="71">
        <v>91</v>
      </c>
      <c r="BL163" s="152">
        <v>24</v>
      </c>
      <c r="BM163" s="32">
        <v>9</v>
      </c>
      <c r="BN163" s="226" t="s">
        <v>169</v>
      </c>
      <c r="BO163" s="148" t="s">
        <v>90</v>
      </c>
      <c r="BP163" s="71">
        <v>13833</v>
      </c>
      <c r="BQ163" s="71">
        <v>7433</v>
      </c>
      <c r="BR163" s="71">
        <v>11054</v>
      </c>
      <c r="BS163" s="71">
        <v>3564</v>
      </c>
      <c r="BT163" s="71">
        <v>489</v>
      </c>
      <c r="BU163" s="71">
        <v>2823</v>
      </c>
      <c r="BV163" s="71">
        <v>23218</v>
      </c>
      <c r="BW163" s="71">
        <v>2099</v>
      </c>
      <c r="BX163" s="71">
        <v>651</v>
      </c>
      <c r="BY163" s="71">
        <v>2151</v>
      </c>
      <c r="BZ163" s="71">
        <v>643</v>
      </c>
      <c r="CA163" s="71">
        <v>368</v>
      </c>
      <c r="CB163" s="71">
        <v>472</v>
      </c>
      <c r="CD163" s="80" t="s">
        <v>169</v>
      </c>
      <c r="CE163" s="80" t="s">
        <v>2424</v>
      </c>
      <c r="CF163" s="78">
        <v>24919</v>
      </c>
      <c r="CG163" s="91"/>
    </row>
    <row r="164" spans="1:85">
      <c r="A164" s="226"/>
      <c r="B164" s="148" t="s">
        <v>91</v>
      </c>
      <c r="C164" s="71">
        <v>7258</v>
      </c>
      <c r="D164" s="71">
        <v>3897</v>
      </c>
      <c r="E164" s="71">
        <v>3513</v>
      </c>
      <c r="F164" s="71">
        <v>1881</v>
      </c>
      <c r="G164" s="71">
        <v>2669</v>
      </c>
      <c r="H164" s="71">
        <v>1483</v>
      </c>
      <c r="I164" s="71">
        <v>1383</v>
      </c>
      <c r="J164" s="71">
        <v>745</v>
      </c>
      <c r="K164" s="71">
        <v>985</v>
      </c>
      <c r="L164" s="71">
        <v>534</v>
      </c>
      <c r="M164" s="146">
        <v>15808</v>
      </c>
      <c r="N164" s="146">
        <v>8540</v>
      </c>
      <c r="O164" s="226"/>
      <c r="P164" s="148" t="s">
        <v>91</v>
      </c>
      <c r="Q164" s="71">
        <v>1868</v>
      </c>
      <c r="R164" s="71">
        <v>974</v>
      </c>
      <c r="S164" s="71">
        <v>885</v>
      </c>
      <c r="T164" s="71">
        <v>436</v>
      </c>
      <c r="U164" s="71">
        <v>763</v>
      </c>
      <c r="V164" s="71">
        <v>424</v>
      </c>
      <c r="W164" s="71">
        <v>331</v>
      </c>
      <c r="X164" s="71">
        <v>170</v>
      </c>
      <c r="Y164" s="71">
        <v>158</v>
      </c>
      <c r="Z164" s="71">
        <v>82</v>
      </c>
      <c r="AA164" s="146">
        <v>4005</v>
      </c>
      <c r="AB164" s="146">
        <v>2086</v>
      </c>
      <c r="AC164" s="226"/>
      <c r="AD164" s="148" t="s">
        <v>91</v>
      </c>
      <c r="AE164" s="31">
        <v>83</v>
      </c>
      <c r="AF164" s="31">
        <v>59</v>
      </c>
      <c r="AG164" s="31">
        <v>50</v>
      </c>
      <c r="AH164" s="31">
        <v>39</v>
      </c>
      <c r="AI164" s="31">
        <v>24</v>
      </c>
      <c r="AJ164" s="146">
        <v>255</v>
      </c>
      <c r="AK164" s="125">
        <v>107</v>
      </c>
      <c r="AL164" s="71">
        <v>47</v>
      </c>
      <c r="AM164" s="71">
        <v>2</v>
      </c>
      <c r="AN164" s="71">
        <v>18</v>
      </c>
      <c r="AO164" s="71">
        <v>42</v>
      </c>
      <c r="AP164" s="71">
        <v>7</v>
      </c>
      <c r="AQ164" s="226"/>
      <c r="AR164" s="148" t="s">
        <v>91</v>
      </c>
      <c r="AS164" s="71">
        <v>12</v>
      </c>
      <c r="AT164" s="71">
        <v>1554</v>
      </c>
      <c r="AU164" s="71">
        <v>182</v>
      </c>
      <c r="AV164" s="71">
        <v>30</v>
      </c>
      <c r="AW164" s="71">
        <v>1</v>
      </c>
      <c r="AX164" s="71">
        <v>90</v>
      </c>
      <c r="AY164" s="71">
        <v>147</v>
      </c>
      <c r="AZ164" s="71">
        <v>108</v>
      </c>
      <c r="BA164" s="71">
        <v>102</v>
      </c>
      <c r="BB164" s="226"/>
      <c r="BC164" s="148" t="s">
        <v>91</v>
      </c>
      <c r="BD164" s="71">
        <v>23</v>
      </c>
      <c r="BE164" s="71">
        <v>96</v>
      </c>
      <c r="BF164" s="71">
        <v>89</v>
      </c>
      <c r="BG164" s="71">
        <v>0</v>
      </c>
      <c r="BH164" s="71">
        <v>0</v>
      </c>
      <c r="BI164" s="16">
        <v>208</v>
      </c>
      <c r="BJ164" s="71">
        <v>140</v>
      </c>
      <c r="BK164" s="71">
        <v>32</v>
      </c>
      <c r="BL164" s="152">
        <v>24</v>
      </c>
      <c r="BM164" s="32">
        <v>20</v>
      </c>
      <c r="BN164" s="226"/>
      <c r="BO164" s="148" t="s">
        <v>91</v>
      </c>
      <c r="BP164" s="71">
        <v>1813</v>
      </c>
      <c r="BQ164" s="71">
        <v>1925</v>
      </c>
      <c r="BR164" s="71">
        <v>3992</v>
      </c>
      <c r="BS164" s="71">
        <v>1017</v>
      </c>
      <c r="BT164" s="71">
        <v>66</v>
      </c>
      <c r="BU164" s="71">
        <v>1204</v>
      </c>
      <c r="BV164" s="71">
        <v>5842</v>
      </c>
      <c r="BW164" s="71">
        <v>541</v>
      </c>
      <c r="BX164" s="71">
        <v>74</v>
      </c>
      <c r="BY164" s="71">
        <v>316</v>
      </c>
      <c r="BZ164" s="71">
        <v>52</v>
      </c>
      <c r="CA164" s="71">
        <v>40</v>
      </c>
      <c r="CB164" s="71">
        <v>40</v>
      </c>
      <c r="CD164" s="80" t="s">
        <v>169</v>
      </c>
      <c r="CE164" s="80" t="s">
        <v>2425</v>
      </c>
      <c r="CF164" s="78">
        <v>3791</v>
      </c>
      <c r="CG164" s="91"/>
    </row>
    <row r="165" spans="1:85">
      <c r="A165" s="226"/>
      <c r="B165" s="25" t="s">
        <v>73</v>
      </c>
      <c r="C165" s="26">
        <v>56040</v>
      </c>
      <c r="D165" s="26">
        <v>29956</v>
      </c>
      <c r="E165" s="26">
        <v>28633</v>
      </c>
      <c r="F165" s="26">
        <v>15831</v>
      </c>
      <c r="G165" s="26">
        <v>19203</v>
      </c>
      <c r="H165" s="26">
        <v>10789</v>
      </c>
      <c r="I165" s="26">
        <v>10345</v>
      </c>
      <c r="J165" s="26">
        <v>5911</v>
      </c>
      <c r="K165" s="26">
        <v>4773</v>
      </c>
      <c r="L165" s="26">
        <v>2770</v>
      </c>
      <c r="M165" s="41">
        <v>118994</v>
      </c>
      <c r="N165" s="41">
        <v>65257</v>
      </c>
      <c r="O165" s="226"/>
      <c r="P165" s="42" t="s">
        <v>73</v>
      </c>
      <c r="Q165" s="26">
        <v>11878</v>
      </c>
      <c r="R165" s="26">
        <v>6112</v>
      </c>
      <c r="S165" s="26">
        <v>5463</v>
      </c>
      <c r="T165" s="26">
        <v>2934</v>
      </c>
      <c r="U165" s="26">
        <v>3612</v>
      </c>
      <c r="V165" s="26">
        <v>1990</v>
      </c>
      <c r="W165" s="26">
        <v>1596</v>
      </c>
      <c r="X165" s="26">
        <v>886</v>
      </c>
      <c r="Y165" s="26">
        <v>621</v>
      </c>
      <c r="Z165" s="26">
        <v>336</v>
      </c>
      <c r="AA165" s="41">
        <v>23170</v>
      </c>
      <c r="AB165" s="41">
        <v>12258</v>
      </c>
      <c r="AC165" s="226"/>
      <c r="AD165" s="42" t="s">
        <v>73</v>
      </c>
      <c r="AE165" s="41">
        <v>622</v>
      </c>
      <c r="AF165" s="41">
        <v>539</v>
      </c>
      <c r="AG165" s="41">
        <v>495</v>
      </c>
      <c r="AH165" s="41">
        <v>359</v>
      </c>
      <c r="AI165" s="41">
        <v>214</v>
      </c>
      <c r="AJ165" s="41">
        <v>2229</v>
      </c>
      <c r="AK165" s="26">
        <v>992</v>
      </c>
      <c r="AL165" s="26">
        <v>408</v>
      </c>
      <c r="AM165" s="26">
        <v>15</v>
      </c>
      <c r="AN165" s="26">
        <v>42</v>
      </c>
      <c r="AO165" s="26">
        <v>500</v>
      </c>
      <c r="AP165" s="26">
        <v>45</v>
      </c>
      <c r="AQ165" s="226"/>
      <c r="AR165" s="42" t="s">
        <v>73</v>
      </c>
      <c r="AS165" s="26">
        <v>29</v>
      </c>
      <c r="AT165" s="26">
        <v>11912</v>
      </c>
      <c r="AU165" s="26">
        <v>1205</v>
      </c>
      <c r="AV165" s="26">
        <v>248</v>
      </c>
      <c r="AW165" s="26">
        <v>50</v>
      </c>
      <c r="AX165" s="26">
        <v>620</v>
      </c>
      <c r="AY165" s="26">
        <v>1284</v>
      </c>
      <c r="AZ165" s="26">
        <v>935</v>
      </c>
      <c r="BA165" s="26">
        <v>851</v>
      </c>
      <c r="BB165" s="226"/>
      <c r="BC165" s="42" t="s">
        <v>73</v>
      </c>
      <c r="BD165" s="26">
        <v>78</v>
      </c>
      <c r="BE165" s="26">
        <v>440</v>
      </c>
      <c r="BF165" s="26">
        <v>821</v>
      </c>
      <c r="BG165" s="26">
        <v>6</v>
      </c>
      <c r="BH165" s="26">
        <v>5</v>
      </c>
      <c r="BI165" s="26">
        <v>1350</v>
      </c>
      <c r="BJ165" s="26">
        <v>654</v>
      </c>
      <c r="BK165" s="26">
        <v>123</v>
      </c>
      <c r="BL165" s="41">
        <v>48</v>
      </c>
      <c r="BM165" s="41">
        <v>29</v>
      </c>
      <c r="BN165" s="226"/>
      <c r="BO165" s="42" t="s">
        <v>73</v>
      </c>
      <c r="BP165" s="41">
        <v>15646</v>
      </c>
      <c r="BQ165" s="41">
        <v>9358</v>
      </c>
      <c r="BR165" s="41">
        <v>15046</v>
      </c>
      <c r="BS165" s="41">
        <v>4581</v>
      </c>
      <c r="BT165" s="41">
        <v>555</v>
      </c>
      <c r="BU165" s="41">
        <v>4027</v>
      </c>
      <c r="BV165" s="41">
        <v>29060</v>
      </c>
      <c r="BW165" s="41">
        <v>2640</v>
      </c>
      <c r="BX165" s="41">
        <v>725</v>
      </c>
      <c r="BY165" s="41">
        <v>2467</v>
      </c>
      <c r="BZ165" s="41">
        <v>695</v>
      </c>
      <c r="CA165" s="41">
        <v>408</v>
      </c>
      <c r="CB165" s="41">
        <v>512</v>
      </c>
      <c r="CD165" s="80" t="s">
        <v>169</v>
      </c>
      <c r="CE165" s="80" t="s">
        <v>2426</v>
      </c>
      <c r="CF165" s="78">
        <v>28710</v>
      </c>
      <c r="CG165" s="91"/>
    </row>
    <row r="166" spans="1:85">
      <c r="A166" s="226" t="s">
        <v>7</v>
      </c>
      <c r="B166" s="148" t="s">
        <v>90</v>
      </c>
      <c r="C166" s="71">
        <v>25429</v>
      </c>
      <c r="D166" s="71">
        <v>13454</v>
      </c>
      <c r="E166" s="71">
        <v>12491</v>
      </c>
      <c r="F166" s="71">
        <v>6876</v>
      </c>
      <c r="G166" s="71">
        <v>7311</v>
      </c>
      <c r="H166" s="71">
        <v>3965</v>
      </c>
      <c r="I166" s="71">
        <v>3366</v>
      </c>
      <c r="J166" s="71">
        <v>1874</v>
      </c>
      <c r="K166" s="71">
        <v>1455</v>
      </c>
      <c r="L166" s="71">
        <v>761</v>
      </c>
      <c r="M166" s="146">
        <v>50052</v>
      </c>
      <c r="N166" s="146">
        <v>26930</v>
      </c>
      <c r="O166" s="226" t="s">
        <v>7</v>
      </c>
      <c r="P166" s="148" t="s">
        <v>90</v>
      </c>
      <c r="Q166" s="71">
        <v>7183</v>
      </c>
      <c r="R166" s="71">
        <v>3694</v>
      </c>
      <c r="S166" s="71">
        <v>3293</v>
      </c>
      <c r="T166" s="71">
        <v>1789</v>
      </c>
      <c r="U166" s="71">
        <v>1800</v>
      </c>
      <c r="V166" s="71">
        <v>989</v>
      </c>
      <c r="W166" s="71">
        <v>630</v>
      </c>
      <c r="X166" s="71">
        <v>348</v>
      </c>
      <c r="Y166" s="71">
        <v>229</v>
      </c>
      <c r="Z166" s="71">
        <v>106</v>
      </c>
      <c r="AA166" s="146">
        <v>13135</v>
      </c>
      <c r="AB166" s="146">
        <v>6926</v>
      </c>
      <c r="AC166" s="226" t="s">
        <v>7</v>
      </c>
      <c r="AD166" s="148" t="s">
        <v>90</v>
      </c>
      <c r="AE166" s="31">
        <v>403</v>
      </c>
      <c r="AF166" s="31">
        <v>357</v>
      </c>
      <c r="AG166" s="31">
        <v>334</v>
      </c>
      <c r="AH166" s="31">
        <v>267</v>
      </c>
      <c r="AI166" s="31">
        <v>159</v>
      </c>
      <c r="AJ166" s="146">
        <v>1520</v>
      </c>
      <c r="AK166" s="125">
        <v>586</v>
      </c>
      <c r="AL166" s="71">
        <v>177</v>
      </c>
      <c r="AM166" s="71">
        <v>6</v>
      </c>
      <c r="AN166" s="71">
        <v>64</v>
      </c>
      <c r="AO166" s="71">
        <v>342</v>
      </c>
      <c r="AP166" s="71">
        <v>40</v>
      </c>
      <c r="AQ166" s="226" t="s">
        <v>7</v>
      </c>
      <c r="AR166" s="148" t="s">
        <v>90</v>
      </c>
      <c r="AS166" s="71">
        <v>63</v>
      </c>
      <c r="AT166" s="71">
        <v>4300</v>
      </c>
      <c r="AU166" s="71">
        <v>155</v>
      </c>
      <c r="AV166" s="71">
        <v>13</v>
      </c>
      <c r="AW166" s="71">
        <v>2</v>
      </c>
      <c r="AX166" s="71">
        <v>216</v>
      </c>
      <c r="AY166" s="71">
        <v>952</v>
      </c>
      <c r="AZ166" s="71">
        <v>367</v>
      </c>
      <c r="BA166" s="71">
        <v>298</v>
      </c>
      <c r="BB166" s="226" t="s">
        <v>7</v>
      </c>
      <c r="BC166" s="148" t="s">
        <v>90</v>
      </c>
      <c r="BD166" s="71">
        <v>24</v>
      </c>
      <c r="BE166" s="71">
        <v>284</v>
      </c>
      <c r="BF166" s="71">
        <v>258</v>
      </c>
      <c r="BG166" s="71">
        <v>210</v>
      </c>
      <c r="BH166" s="71">
        <v>187</v>
      </c>
      <c r="BI166" s="16">
        <v>963</v>
      </c>
      <c r="BJ166" s="71">
        <v>408</v>
      </c>
      <c r="BK166" s="71">
        <v>81</v>
      </c>
      <c r="BL166" s="152">
        <v>5</v>
      </c>
      <c r="BM166" s="32">
        <v>3</v>
      </c>
      <c r="BN166" s="226" t="s">
        <v>7</v>
      </c>
      <c r="BO166" s="148" t="s">
        <v>90</v>
      </c>
      <c r="BP166" s="71">
        <v>12870</v>
      </c>
      <c r="BQ166" s="71">
        <v>835</v>
      </c>
      <c r="BR166" s="71">
        <v>8100</v>
      </c>
      <c r="BS166" s="71">
        <v>1813</v>
      </c>
      <c r="BT166" s="71">
        <v>307</v>
      </c>
      <c r="BU166" s="71">
        <v>1623</v>
      </c>
      <c r="BV166" s="71">
        <v>18751</v>
      </c>
      <c r="BW166" s="71">
        <v>1210</v>
      </c>
      <c r="BX166" s="71">
        <v>133</v>
      </c>
      <c r="BY166" s="71">
        <v>1552</v>
      </c>
      <c r="BZ166" s="71">
        <v>484</v>
      </c>
      <c r="CA166" s="71">
        <v>140</v>
      </c>
      <c r="CB166" s="71">
        <v>102</v>
      </c>
      <c r="CD166" s="80" t="s">
        <v>7</v>
      </c>
      <c r="CE166" s="80" t="s">
        <v>2427</v>
      </c>
      <c r="CF166" s="78">
        <v>9190</v>
      </c>
      <c r="CG166" s="91"/>
    </row>
    <row r="167" spans="1:85">
      <c r="A167" s="226"/>
      <c r="B167" s="148" t="s">
        <v>91</v>
      </c>
      <c r="C167" s="71">
        <v>2181</v>
      </c>
      <c r="D167" s="71">
        <v>1122</v>
      </c>
      <c r="E167" s="71">
        <v>1131</v>
      </c>
      <c r="F167" s="71">
        <v>596</v>
      </c>
      <c r="G167" s="71">
        <v>698</v>
      </c>
      <c r="H167" s="71">
        <v>369</v>
      </c>
      <c r="I167" s="71">
        <v>425</v>
      </c>
      <c r="J167" s="71">
        <v>231</v>
      </c>
      <c r="K167" s="71">
        <v>347</v>
      </c>
      <c r="L167" s="71">
        <v>169</v>
      </c>
      <c r="M167" s="146">
        <v>4782</v>
      </c>
      <c r="N167" s="146">
        <v>2487</v>
      </c>
      <c r="O167" s="226"/>
      <c r="P167" s="148" t="s">
        <v>91</v>
      </c>
      <c r="Q167" s="71">
        <v>737</v>
      </c>
      <c r="R167" s="71">
        <v>389</v>
      </c>
      <c r="S167" s="71">
        <v>311</v>
      </c>
      <c r="T167" s="71">
        <v>162</v>
      </c>
      <c r="U167" s="71">
        <v>147</v>
      </c>
      <c r="V167" s="71">
        <v>85</v>
      </c>
      <c r="W167" s="71">
        <v>51</v>
      </c>
      <c r="X167" s="71">
        <v>28</v>
      </c>
      <c r="Y167" s="71">
        <v>26</v>
      </c>
      <c r="Z167" s="71">
        <v>10</v>
      </c>
      <c r="AA167" s="146">
        <v>1272</v>
      </c>
      <c r="AB167" s="146">
        <v>674</v>
      </c>
      <c r="AC167" s="226"/>
      <c r="AD167" s="148" t="s">
        <v>91</v>
      </c>
      <c r="AE167" s="31">
        <v>41</v>
      </c>
      <c r="AF167" s="31">
        <v>32</v>
      </c>
      <c r="AG167" s="31">
        <v>25</v>
      </c>
      <c r="AH167" s="31">
        <v>18</v>
      </c>
      <c r="AI167" s="31">
        <v>13</v>
      </c>
      <c r="AJ167" s="146">
        <v>129</v>
      </c>
      <c r="AK167" s="125">
        <v>52</v>
      </c>
      <c r="AL167" s="71">
        <v>35</v>
      </c>
      <c r="AM167" s="71">
        <v>11</v>
      </c>
      <c r="AN167" s="71">
        <v>2</v>
      </c>
      <c r="AO167" s="71">
        <v>16</v>
      </c>
      <c r="AP167" s="71">
        <v>5</v>
      </c>
      <c r="AQ167" s="226"/>
      <c r="AR167" s="148" t="s">
        <v>91</v>
      </c>
      <c r="AS167" s="71">
        <v>0</v>
      </c>
      <c r="AT167" s="71">
        <v>916</v>
      </c>
      <c r="AU167" s="71">
        <v>12</v>
      </c>
      <c r="AV167" s="71">
        <v>0</v>
      </c>
      <c r="AW167" s="71">
        <v>0</v>
      </c>
      <c r="AX167" s="71">
        <v>37</v>
      </c>
      <c r="AY167" s="71">
        <v>70</v>
      </c>
      <c r="AZ167" s="71">
        <v>47</v>
      </c>
      <c r="BA167" s="71">
        <v>39</v>
      </c>
      <c r="BB167" s="226"/>
      <c r="BC167" s="148" t="s">
        <v>91</v>
      </c>
      <c r="BD167" s="71">
        <v>9</v>
      </c>
      <c r="BE167" s="71">
        <v>56</v>
      </c>
      <c r="BF167" s="71">
        <v>23</v>
      </c>
      <c r="BG167" s="71">
        <v>12</v>
      </c>
      <c r="BH167" s="71">
        <v>25</v>
      </c>
      <c r="BI167" s="16">
        <v>125</v>
      </c>
      <c r="BJ167" s="71">
        <v>93</v>
      </c>
      <c r="BK167" s="71">
        <v>19</v>
      </c>
      <c r="BL167" s="152">
        <v>8</v>
      </c>
      <c r="BM167" s="32">
        <v>7</v>
      </c>
      <c r="BN167" s="226"/>
      <c r="BO167" s="148" t="s">
        <v>91</v>
      </c>
      <c r="BP167" s="71">
        <v>1776</v>
      </c>
      <c r="BQ167" s="71">
        <v>26</v>
      </c>
      <c r="BR167" s="71">
        <v>1000</v>
      </c>
      <c r="BS167" s="71">
        <v>554</v>
      </c>
      <c r="BT167" s="71">
        <v>16</v>
      </c>
      <c r="BU167" s="71">
        <v>532</v>
      </c>
      <c r="BV167" s="71">
        <v>2723</v>
      </c>
      <c r="BW167" s="71">
        <v>436</v>
      </c>
      <c r="BX167" s="71">
        <v>10</v>
      </c>
      <c r="BY167" s="71">
        <v>132</v>
      </c>
      <c r="BZ167" s="71">
        <v>36</v>
      </c>
      <c r="CA167" s="71">
        <v>16</v>
      </c>
      <c r="CB167" s="71">
        <v>35</v>
      </c>
      <c r="CD167" s="80" t="s">
        <v>7</v>
      </c>
      <c r="CE167" s="80" t="s">
        <v>2428</v>
      </c>
      <c r="CF167" s="78">
        <v>1868</v>
      </c>
      <c r="CG167" s="91"/>
    </row>
    <row r="168" spans="1:85">
      <c r="A168" s="226"/>
      <c r="B168" s="25" t="s">
        <v>73</v>
      </c>
      <c r="C168" s="26">
        <v>27610</v>
      </c>
      <c r="D168" s="26">
        <v>14576</v>
      </c>
      <c r="E168" s="26">
        <v>13622</v>
      </c>
      <c r="F168" s="26">
        <v>7472</v>
      </c>
      <c r="G168" s="26">
        <v>8009</v>
      </c>
      <c r="H168" s="26">
        <v>4334</v>
      </c>
      <c r="I168" s="26">
        <v>3791</v>
      </c>
      <c r="J168" s="26">
        <v>2105</v>
      </c>
      <c r="K168" s="26">
        <v>1802</v>
      </c>
      <c r="L168" s="26">
        <v>930</v>
      </c>
      <c r="M168" s="41">
        <v>54834</v>
      </c>
      <c r="N168" s="41">
        <v>29417</v>
      </c>
      <c r="O168" s="226"/>
      <c r="P168" s="42" t="s">
        <v>73</v>
      </c>
      <c r="Q168" s="26">
        <v>7920</v>
      </c>
      <c r="R168" s="26">
        <v>4083</v>
      </c>
      <c r="S168" s="26">
        <v>3604</v>
      </c>
      <c r="T168" s="26">
        <v>1951</v>
      </c>
      <c r="U168" s="26">
        <v>1947</v>
      </c>
      <c r="V168" s="26">
        <v>1074</v>
      </c>
      <c r="W168" s="26">
        <v>681</v>
      </c>
      <c r="X168" s="26">
        <v>376</v>
      </c>
      <c r="Y168" s="26">
        <v>255</v>
      </c>
      <c r="Z168" s="26">
        <v>116</v>
      </c>
      <c r="AA168" s="41">
        <v>14407</v>
      </c>
      <c r="AB168" s="41">
        <v>7600</v>
      </c>
      <c r="AC168" s="226"/>
      <c r="AD168" s="42" t="s">
        <v>73</v>
      </c>
      <c r="AE168" s="41">
        <v>444</v>
      </c>
      <c r="AF168" s="41">
        <v>389</v>
      </c>
      <c r="AG168" s="41">
        <v>359</v>
      </c>
      <c r="AH168" s="41">
        <v>285</v>
      </c>
      <c r="AI168" s="41">
        <v>172</v>
      </c>
      <c r="AJ168" s="41">
        <v>1649</v>
      </c>
      <c r="AK168" s="26">
        <v>638</v>
      </c>
      <c r="AL168" s="26">
        <v>212</v>
      </c>
      <c r="AM168" s="26">
        <v>17</v>
      </c>
      <c r="AN168" s="26">
        <v>66</v>
      </c>
      <c r="AO168" s="26">
        <v>358</v>
      </c>
      <c r="AP168" s="26">
        <v>45</v>
      </c>
      <c r="AQ168" s="226"/>
      <c r="AR168" s="42" t="s">
        <v>73</v>
      </c>
      <c r="AS168" s="26">
        <v>63</v>
      </c>
      <c r="AT168" s="26">
        <v>5216</v>
      </c>
      <c r="AU168" s="26">
        <v>167</v>
      </c>
      <c r="AV168" s="26">
        <v>13</v>
      </c>
      <c r="AW168" s="26">
        <v>2</v>
      </c>
      <c r="AX168" s="26">
        <v>253</v>
      </c>
      <c r="AY168" s="26">
        <v>1022</v>
      </c>
      <c r="AZ168" s="26">
        <v>414</v>
      </c>
      <c r="BA168" s="26">
        <v>337</v>
      </c>
      <c r="BB168" s="226"/>
      <c r="BC168" s="42" t="s">
        <v>73</v>
      </c>
      <c r="BD168" s="26">
        <v>33</v>
      </c>
      <c r="BE168" s="26">
        <v>340</v>
      </c>
      <c r="BF168" s="26">
        <v>281</v>
      </c>
      <c r="BG168" s="26">
        <v>222</v>
      </c>
      <c r="BH168" s="26">
        <v>212</v>
      </c>
      <c r="BI168" s="26">
        <v>1088</v>
      </c>
      <c r="BJ168" s="26">
        <v>501</v>
      </c>
      <c r="BK168" s="26">
        <v>100</v>
      </c>
      <c r="BL168" s="41">
        <v>13</v>
      </c>
      <c r="BM168" s="41">
        <v>10</v>
      </c>
      <c r="BN168" s="226"/>
      <c r="BO168" s="42" t="s">
        <v>73</v>
      </c>
      <c r="BP168" s="41">
        <v>14646</v>
      </c>
      <c r="BQ168" s="41">
        <v>861</v>
      </c>
      <c r="BR168" s="41">
        <v>9100</v>
      </c>
      <c r="BS168" s="41">
        <v>2367</v>
      </c>
      <c r="BT168" s="41">
        <v>323</v>
      </c>
      <c r="BU168" s="41">
        <v>2155</v>
      </c>
      <c r="BV168" s="41">
        <v>21474</v>
      </c>
      <c r="BW168" s="41">
        <v>1646</v>
      </c>
      <c r="BX168" s="41">
        <v>143</v>
      </c>
      <c r="BY168" s="41">
        <v>1684</v>
      </c>
      <c r="BZ168" s="41">
        <v>520</v>
      </c>
      <c r="CA168" s="41">
        <v>156</v>
      </c>
      <c r="CB168" s="41">
        <v>137</v>
      </c>
      <c r="CD168" s="80" t="s">
        <v>7</v>
      </c>
      <c r="CE168" s="80" t="s">
        <v>2429</v>
      </c>
      <c r="CF168" s="78">
        <v>11058</v>
      </c>
      <c r="CG168" s="91"/>
    </row>
    <row r="169" spans="1:85">
      <c r="A169" s="226" t="s">
        <v>170</v>
      </c>
      <c r="B169" s="148" t="s">
        <v>90</v>
      </c>
      <c r="C169" s="71">
        <v>22939</v>
      </c>
      <c r="D169" s="71">
        <v>12408</v>
      </c>
      <c r="E169" s="71">
        <v>10518</v>
      </c>
      <c r="F169" s="71">
        <v>6141</v>
      </c>
      <c r="G169" s="71">
        <v>6235</v>
      </c>
      <c r="H169" s="71">
        <v>3700</v>
      </c>
      <c r="I169" s="71">
        <v>2865</v>
      </c>
      <c r="J169" s="71">
        <v>1716</v>
      </c>
      <c r="K169" s="71">
        <v>1480</v>
      </c>
      <c r="L169" s="71">
        <v>945</v>
      </c>
      <c r="M169" s="146">
        <v>44037</v>
      </c>
      <c r="N169" s="146">
        <v>24910</v>
      </c>
      <c r="O169" s="226" t="s">
        <v>170</v>
      </c>
      <c r="P169" s="148" t="s">
        <v>90</v>
      </c>
      <c r="Q169" s="71">
        <v>8922</v>
      </c>
      <c r="R169" s="71">
        <v>4780</v>
      </c>
      <c r="S169" s="71">
        <v>2839</v>
      </c>
      <c r="T169" s="71">
        <v>1603</v>
      </c>
      <c r="U169" s="71">
        <v>1578</v>
      </c>
      <c r="V169" s="71">
        <v>872</v>
      </c>
      <c r="W169" s="71">
        <v>679</v>
      </c>
      <c r="X169" s="71">
        <v>376</v>
      </c>
      <c r="Y169" s="71">
        <v>216</v>
      </c>
      <c r="Z169" s="71">
        <v>124</v>
      </c>
      <c r="AA169" s="146">
        <v>14234</v>
      </c>
      <c r="AB169" s="146">
        <v>7755</v>
      </c>
      <c r="AC169" s="226" t="s">
        <v>170</v>
      </c>
      <c r="AD169" s="148" t="s">
        <v>90</v>
      </c>
      <c r="AE169" s="31">
        <v>334</v>
      </c>
      <c r="AF169" s="31">
        <v>304</v>
      </c>
      <c r="AG169" s="31">
        <v>262</v>
      </c>
      <c r="AH169" s="31">
        <v>160</v>
      </c>
      <c r="AI169" s="31">
        <v>104</v>
      </c>
      <c r="AJ169" s="146">
        <v>1164</v>
      </c>
      <c r="AK169" s="125">
        <v>436</v>
      </c>
      <c r="AL169" s="71">
        <v>135</v>
      </c>
      <c r="AM169" s="71">
        <v>17</v>
      </c>
      <c r="AN169" s="71">
        <v>9</v>
      </c>
      <c r="AO169" s="71">
        <v>299</v>
      </c>
      <c r="AP169" s="71">
        <v>15</v>
      </c>
      <c r="AQ169" s="226" t="s">
        <v>170</v>
      </c>
      <c r="AR169" s="148" t="s">
        <v>90</v>
      </c>
      <c r="AS169" s="71">
        <v>61</v>
      </c>
      <c r="AT169" s="71">
        <v>3771</v>
      </c>
      <c r="AU169" s="71">
        <v>234</v>
      </c>
      <c r="AV169" s="71">
        <v>67</v>
      </c>
      <c r="AW169" s="71">
        <v>29</v>
      </c>
      <c r="AX169" s="71">
        <v>144</v>
      </c>
      <c r="AY169" s="71">
        <v>540</v>
      </c>
      <c r="AZ169" s="71">
        <v>347</v>
      </c>
      <c r="BA169" s="71">
        <v>310</v>
      </c>
      <c r="BB169" s="226" t="s">
        <v>170</v>
      </c>
      <c r="BC169" s="148" t="s">
        <v>90</v>
      </c>
      <c r="BD169" s="71">
        <v>19</v>
      </c>
      <c r="BE169" s="71">
        <v>313</v>
      </c>
      <c r="BF169" s="71">
        <v>167</v>
      </c>
      <c r="BG169" s="71">
        <v>27</v>
      </c>
      <c r="BH169" s="71">
        <v>131</v>
      </c>
      <c r="BI169" s="16">
        <v>657</v>
      </c>
      <c r="BJ169" s="71">
        <v>369</v>
      </c>
      <c r="BK169" s="71">
        <v>32</v>
      </c>
      <c r="BL169" s="152">
        <v>3</v>
      </c>
      <c r="BM169" s="32">
        <v>3</v>
      </c>
      <c r="BN169" s="226" t="s">
        <v>170</v>
      </c>
      <c r="BO169" s="148" t="s">
        <v>90</v>
      </c>
      <c r="BP169" s="71">
        <v>8838</v>
      </c>
      <c r="BQ169" s="71">
        <v>3490</v>
      </c>
      <c r="BR169" s="71">
        <v>6328</v>
      </c>
      <c r="BS169" s="71">
        <v>2965</v>
      </c>
      <c r="BT169" s="71">
        <v>272</v>
      </c>
      <c r="BU169" s="71">
        <v>2380</v>
      </c>
      <c r="BV169" s="71">
        <v>15367</v>
      </c>
      <c r="BW169" s="71">
        <v>1300</v>
      </c>
      <c r="BX169" s="71">
        <v>288</v>
      </c>
      <c r="BY169" s="71">
        <v>1634</v>
      </c>
      <c r="BZ169" s="71">
        <v>306</v>
      </c>
      <c r="CA169" s="71">
        <v>56</v>
      </c>
      <c r="CB169" s="71">
        <v>352</v>
      </c>
      <c r="CD169" s="80" t="s">
        <v>170</v>
      </c>
      <c r="CE169" s="80" t="s">
        <v>2430</v>
      </c>
      <c r="CF169" s="78">
        <v>8718</v>
      </c>
      <c r="CG169" s="91"/>
    </row>
    <row r="170" spans="1:85">
      <c r="A170" s="226"/>
      <c r="B170" s="148" t="s">
        <v>91</v>
      </c>
      <c r="C170" s="71">
        <v>0</v>
      </c>
      <c r="D170" s="71">
        <v>0</v>
      </c>
      <c r="E170" s="71">
        <v>0</v>
      </c>
      <c r="F170" s="71">
        <v>0</v>
      </c>
      <c r="G170" s="71">
        <v>0</v>
      </c>
      <c r="H170" s="71">
        <v>0</v>
      </c>
      <c r="I170" s="71">
        <v>0</v>
      </c>
      <c r="J170" s="71">
        <v>0</v>
      </c>
      <c r="K170" s="71">
        <v>0</v>
      </c>
      <c r="L170" s="71">
        <v>0</v>
      </c>
      <c r="M170" s="146">
        <v>0</v>
      </c>
      <c r="N170" s="146">
        <v>0</v>
      </c>
      <c r="O170" s="226"/>
      <c r="P170" s="148" t="s">
        <v>91</v>
      </c>
      <c r="Q170" s="71">
        <v>0</v>
      </c>
      <c r="R170" s="71">
        <v>0</v>
      </c>
      <c r="S170" s="71">
        <v>0</v>
      </c>
      <c r="T170" s="71">
        <v>0</v>
      </c>
      <c r="U170" s="71">
        <v>0</v>
      </c>
      <c r="V170" s="71">
        <v>0</v>
      </c>
      <c r="W170" s="71">
        <v>0</v>
      </c>
      <c r="X170" s="71">
        <v>0</v>
      </c>
      <c r="Y170" s="71">
        <v>0</v>
      </c>
      <c r="Z170" s="71">
        <v>0</v>
      </c>
      <c r="AA170" s="146">
        <v>0</v>
      </c>
      <c r="AB170" s="146">
        <v>0</v>
      </c>
      <c r="AC170" s="226"/>
      <c r="AD170" s="148" t="s">
        <v>91</v>
      </c>
      <c r="AE170" s="31">
        <v>0</v>
      </c>
      <c r="AF170" s="31">
        <v>0</v>
      </c>
      <c r="AG170" s="31">
        <v>0</v>
      </c>
      <c r="AH170" s="31">
        <v>0</v>
      </c>
      <c r="AI170" s="31">
        <v>0</v>
      </c>
      <c r="AJ170" s="146">
        <v>0</v>
      </c>
      <c r="AK170" s="125">
        <v>0</v>
      </c>
      <c r="AL170" s="71">
        <v>0</v>
      </c>
      <c r="AM170" s="71">
        <v>0</v>
      </c>
      <c r="AN170" s="71">
        <v>0</v>
      </c>
      <c r="AO170" s="71">
        <v>0</v>
      </c>
      <c r="AP170" s="71">
        <v>0</v>
      </c>
      <c r="AQ170" s="226"/>
      <c r="AR170" s="148" t="s">
        <v>91</v>
      </c>
      <c r="AS170" s="71">
        <v>0</v>
      </c>
      <c r="AT170" s="71">
        <v>0</v>
      </c>
      <c r="AU170" s="71">
        <v>0</v>
      </c>
      <c r="AV170" s="71">
        <v>0</v>
      </c>
      <c r="AW170" s="71">
        <v>0</v>
      </c>
      <c r="AX170" s="71">
        <v>0</v>
      </c>
      <c r="AY170" s="71">
        <v>0</v>
      </c>
      <c r="AZ170" s="71">
        <v>0</v>
      </c>
      <c r="BA170" s="71">
        <v>0</v>
      </c>
      <c r="BB170" s="226"/>
      <c r="BC170" s="148" t="s">
        <v>91</v>
      </c>
      <c r="BD170" s="71">
        <v>0</v>
      </c>
      <c r="BE170" s="71">
        <v>0</v>
      </c>
      <c r="BF170" s="71">
        <v>0</v>
      </c>
      <c r="BG170" s="71">
        <v>0</v>
      </c>
      <c r="BH170" s="71">
        <v>0</v>
      </c>
      <c r="BI170" s="16">
        <v>0</v>
      </c>
      <c r="BJ170" s="71">
        <v>0</v>
      </c>
      <c r="BK170" s="71">
        <v>0</v>
      </c>
      <c r="BL170" s="152">
        <v>0</v>
      </c>
      <c r="BM170" s="32">
        <v>0</v>
      </c>
      <c r="BN170" s="226"/>
      <c r="BO170" s="148" t="s">
        <v>91</v>
      </c>
      <c r="BP170" s="71">
        <v>0</v>
      </c>
      <c r="BQ170" s="71">
        <v>0</v>
      </c>
      <c r="BR170" s="71">
        <v>0</v>
      </c>
      <c r="BS170" s="71">
        <v>0</v>
      </c>
      <c r="BT170" s="71">
        <v>0</v>
      </c>
      <c r="BU170" s="71">
        <v>0</v>
      </c>
      <c r="BV170" s="71">
        <v>0</v>
      </c>
      <c r="BW170" s="71">
        <v>0</v>
      </c>
      <c r="BX170" s="71">
        <v>0</v>
      </c>
      <c r="BY170" s="71">
        <v>0</v>
      </c>
      <c r="BZ170" s="71">
        <v>0</v>
      </c>
      <c r="CA170" s="71">
        <v>0</v>
      </c>
      <c r="CB170" s="71">
        <v>0</v>
      </c>
      <c r="CD170" s="80" t="s">
        <v>170</v>
      </c>
      <c r="CE170" s="80" t="s">
        <v>2431</v>
      </c>
      <c r="CF170" s="78">
        <v>0</v>
      </c>
      <c r="CG170" s="91"/>
    </row>
    <row r="171" spans="1:85">
      <c r="A171" s="226"/>
      <c r="B171" s="25" t="s">
        <v>73</v>
      </c>
      <c r="C171" s="26">
        <v>22939</v>
      </c>
      <c r="D171" s="26">
        <v>12408</v>
      </c>
      <c r="E171" s="26">
        <v>10518</v>
      </c>
      <c r="F171" s="26">
        <v>6141</v>
      </c>
      <c r="G171" s="26">
        <v>6235</v>
      </c>
      <c r="H171" s="26">
        <v>3700</v>
      </c>
      <c r="I171" s="26">
        <v>2865</v>
      </c>
      <c r="J171" s="26">
        <v>1716</v>
      </c>
      <c r="K171" s="26">
        <v>1480</v>
      </c>
      <c r="L171" s="26">
        <v>945</v>
      </c>
      <c r="M171" s="41">
        <v>44037</v>
      </c>
      <c r="N171" s="41">
        <v>24910</v>
      </c>
      <c r="O171" s="226"/>
      <c r="P171" s="42" t="s">
        <v>73</v>
      </c>
      <c r="Q171" s="26">
        <v>8922</v>
      </c>
      <c r="R171" s="26">
        <v>4780</v>
      </c>
      <c r="S171" s="26">
        <v>2839</v>
      </c>
      <c r="T171" s="26">
        <v>1603</v>
      </c>
      <c r="U171" s="26">
        <v>1578</v>
      </c>
      <c r="V171" s="26">
        <v>872</v>
      </c>
      <c r="W171" s="26">
        <v>679</v>
      </c>
      <c r="X171" s="26">
        <v>376</v>
      </c>
      <c r="Y171" s="26">
        <v>216</v>
      </c>
      <c r="Z171" s="26">
        <v>124</v>
      </c>
      <c r="AA171" s="41">
        <v>14234</v>
      </c>
      <c r="AB171" s="41">
        <v>7755</v>
      </c>
      <c r="AC171" s="226"/>
      <c r="AD171" s="42" t="s">
        <v>73</v>
      </c>
      <c r="AE171" s="41">
        <v>334</v>
      </c>
      <c r="AF171" s="41">
        <v>304</v>
      </c>
      <c r="AG171" s="41">
        <v>262</v>
      </c>
      <c r="AH171" s="41">
        <v>160</v>
      </c>
      <c r="AI171" s="41">
        <v>104</v>
      </c>
      <c r="AJ171" s="41">
        <v>1164</v>
      </c>
      <c r="AK171" s="26">
        <v>436</v>
      </c>
      <c r="AL171" s="26">
        <v>135</v>
      </c>
      <c r="AM171" s="26">
        <v>17</v>
      </c>
      <c r="AN171" s="26">
        <v>9</v>
      </c>
      <c r="AO171" s="26">
        <v>299</v>
      </c>
      <c r="AP171" s="26">
        <v>15</v>
      </c>
      <c r="AQ171" s="226"/>
      <c r="AR171" s="42" t="s">
        <v>73</v>
      </c>
      <c r="AS171" s="26">
        <v>61</v>
      </c>
      <c r="AT171" s="26">
        <v>3771</v>
      </c>
      <c r="AU171" s="26">
        <v>234</v>
      </c>
      <c r="AV171" s="26">
        <v>67</v>
      </c>
      <c r="AW171" s="26">
        <v>29</v>
      </c>
      <c r="AX171" s="26">
        <v>144</v>
      </c>
      <c r="AY171" s="26">
        <v>540</v>
      </c>
      <c r="AZ171" s="26">
        <v>347</v>
      </c>
      <c r="BA171" s="26">
        <v>310</v>
      </c>
      <c r="BB171" s="226"/>
      <c r="BC171" s="42" t="s">
        <v>73</v>
      </c>
      <c r="BD171" s="26">
        <v>19</v>
      </c>
      <c r="BE171" s="26">
        <v>313</v>
      </c>
      <c r="BF171" s="26">
        <v>167</v>
      </c>
      <c r="BG171" s="26">
        <v>27</v>
      </c>
      <c r="BH171" s="26">
        <v>131</v>
      </c>
      <c r="BI171" s="26">
        <v>657</v>
      </c>
      <c r="BJ171" s="26">
        <v>369</v>
      </c>
      <c r="BK171" s="26">
        <v>32</v>
      </c>
      <c r="BL171" s="41">
        <v>3</v>
      </c>
      <c r="BM171" s="41">
        <v>3</v>
      </c>
      <c r="BN171" s="226"/>
      <c r="BO171" s="42" t="s">
        <v>73</v>
      </c>
      <c r="BP171" s="41">
        <v>8838</v>
      </c>
      <c r="BQ171" s="41">
        <v>3490</v>
      </c>
      <c r="BR171" s="41">
        <v>6328</v>
      </c>
      <c r="BS171" s="41">
        <v>2965</v>
      </c>
      <c r="BT171" s="41">
        <v>272</v>
      </c>
      <c r="BU171" s="41">
        <v>2380</v>
      </c>
      <c r="BV171" s="41">
        <v>15367</v>
      </c>
      <c r="BW171" s="41">
        <v>1300</v>
      </c>
      <c r="BX171" s="41">
        <v>288</v>
      </c>
      <c r="BY171" s="41">
        <v>1634</v>
      </c>
      <c r="BZ171" s="41">
        <v>306</v>
      </c>
      <c r="CA171" s="41">
        <v>56</v>
      </c>
      <c r="CB171" s="41">
        <v>352</v>
      </c>
      <c r="CD171" s="80" t="s">
        <v>170</v>
      </c>
      <c r="CE171" s="80" t="s">
        <v>2432</v>
      </c>
      <c r="CF171" s="78">
        <v>8718</v>
      </c>
      <c r="CG171" s="91"/>
    </row>
    <row r="172" spans="1:85">
      <c r="A172" s="226" t="s">
        <v>171</v>
      </c>
      <c r="B172" s="148" t="s">
        <v>90</v>
      </c>
      <c r="C172" s="71">
        <v>20793</v>
      </c>
      <c r="D172" s="71">
        <v>11013</v>
      </c>
      <c r="E172" s="71">
        <v>14827</v>
      </c>
      <c r="F172" s="71">
        <v>7887</v>
      </c>
      <c r="G172" s="71">
        <v>10134</v>
      </c>
      <c r="H172" s="71">
        <v>5586</v>
      </c>
      <c r="I172" s="71">
        <v>6082</v>
      </c>
      <c r="J172" s="71">
        <v>3384</v>
      </c>
      <c r="K172" s="71">
        <v>3017</v>
      </c>
      <c r="L172" s="71">
        <v>1831</v>
      </c>
      <c r="M172" s="146">
        <v>54853</v>
      </c>
      <c r="N172" s="146">
        <v>29701</v>
      </c>
      <c r="O172" s="226" t="s">
        <v>171</v>
      </c>
      <c r="P172" s="148" t="s">
        <v>90</v>
      </c>
      <c r="Q172" s="71">
        <v>5398</v>
      </c>
      <c r="R172" s="71">
        <v>2788</v>
      </c>
      <c r="S172" s="71">
        <v>3394</v>
      </c>
      <c r="T172" s="71">
        <v>1776</v>
      </c>
      <c r="U172" s="71">
        <v>2247</v>
      </c>
      <c r="V172" s="71">
        <v>1245</v>
      </c>
      <c r="W172" s="71">
        <v>1373</v>
      </c>
      <c r="X172" s="71">
        <v>752</v>
      </c>
      <c r="Y172" s="71">
        <v>618</v>
      </c>
      <c r="Z172" s="71">
        <v>356</v>
      </c>
      <c r="AA172" s="146">
        <v>13030</v>
      </c>
      <c r="AB172" s="146">
        <v>6917</v>
      </c>
      <c r="AC172" s="226" t="s">
        <v>171</v>
      </c>
      <c r="AD172" s="148" t="s">
        <v>90</v>
      </c>
      <c r="AE172" s="31">
        <v>450</v>
      </c>
      <c r="AF172" s="31">
        <v>382</v>
      </c>
      <c r="AG172" s="31">
        <v>342</v>
      </c>
      <c r="AH172" s="31">
        <v>285</v>
      </c>
      <c r="AI172" s="31">
        <v>216</v>
      </c>
      <c r="AJ172" s="146">
        <v>1675</v>
      </c>
      <c r="AK172" s="125">
        <v>754</v>
      </c>
      <c r="AL172" s="71">
        <v>135</v>
      </c>
      <c r="AM172" s="71">
        <v>5</v>
      </c>
      <c r="AN172" s="71">
        <v>43</v>
      </c>
      <c r="AO172" s="71">
        <v>329</v>
      </c>
      <c r="AP172" s="71">
        <v>36</v>
      </c>
      <c r="AQ172" s="226" t="s">
        <v>171</v>
      </c>
      <c r="AR172" s="148" t="s">
        <v>90</v>
      </c>
      <c r="AS172" s="71">
        <v>60</v>
      </c>
      <c r="AT172" s="71">
        <v>4059</v>
      </c>
      <c r="AU172" s="71">
        <v>66</v>
      </c>
      <c r="AV172" s="71">
        <v>0</v>
      </c>
      <c r="AW172" s="71">
        <v>2</v>
      </c>
      <c r="AX172" s="71">
        <v>222</v>
      </c>
      <c r="AY172" s="71">
        <v>888</v>
      </c>
      <c r="AZ172" s="71">
        <v>407</v>
      </c>
      <c r="BA172" s="71">
        <v>363</v>
      </c>
      <c r="BB172" s="226" t="s">
        <v>171</v>
      </c>
      <c r="BC172" s="148" t="s">
        <v>90</v>
      </c>
      <c r="BD172" s="71">
        <v>23</v>
      </c>
      <c r="BE172" s="71">
        <v>305</v>
      </c>
      <c r="BF172" s="71">
        <v>337</v>
      </c>
      <c r="BG172" s="71">
        <v>654</v>
      </c>
      <c r="BH172" s="71">
        <v>0</v>
      </c>
      <c r="BI172" s="16">
        <v>1319</v>
      </c>
      <c r="BJ172" s="71">
        <v>725</v>
      </c>
      <c r="BK172" s="71">
        <v>66</v>
      </c>
      <c r="BL172" s="152">
        <v>31</v>
      </c>
      <c r="BM172" s="32">
        <v>16</v>
      </c>
      <c r="BN172" s="226" t="s">
        <v>171</v>
      </c>
      <c r="BO172" s="148" t="s">
        <v>90</v>
      </c>
      <c r="BP172" s="71">
        <v>8782</v>
      </c>
      <c r="BQ172" s="71">
        <v>3406</v>
      </c>
      <c r="BR172" s="71">
        <v>6918</v>
      </c>
      <c r="BS172" s="71">
        <v>2875</v>
      </c>
      <c r="BT172" s="71">
        <v>376</v>
      </c>
      <c r="BU172" s="71">
        <v>2869</v>
      </c>
      <c r="BV172" s="71">
        <v>15842</v>
      </c>
      <c r="BW172" s="71">
        <v>2379</v>
      </c>
      <c r="BX172" s="71">
        <v>244</v>
      </c>
      <c r="BY172" s="71">
        <v>1674</v>
      </c>
      <c r="BZ172" s="71">
        <v>406</v>
      </c>
      <c r="CA172" s="71">
        <v>99</v>
      </c>
      <c r="CB172" s="71">
        <v>1217</v>
      </c>
      <c r="CD172" s="80" t="s">
        <v>171</v>
      </c>
      <c r="CE172" s="80" t="s">
        <v>2433</v>
      </c>
      <c r="CF172" s="78">
        <v>8386</v>
      </c>
      <c r="CG172" s="91"/>
    </row>
    <row r="173" spans="1:85">
      <c r="A173" s="226"/>
      <c r="B173" s="148" t="s">
        <v>91</v>
      </c>
      <c r="C173" s="71">
        <v>0</v>
      </c>
      <c r="D173" s="71">
        <v>0</v>
      </c>
      <c r="E173" s="71">
        <v>0</v>
      </c>
      <c r="F173" s="71">
        <v>0</v>
      </c>
      <c r="G173" s="71">
        <v>0</v>
      </c>
      <c r="H173" s="71">
        <v>0</v>
      </c>
      <c r="I173" s="71">
        <v>0</v>
      </c>
      <c r="J173" s="71">
        <v>0</v>
      </c>
      <c r="K173" s="71">
        <v>0</v>
      </c>
      <c r="L173" s="71">
        <v>0</v>
      </c>
      <c r="M173" s="146">
        <v>0</v>
      </c>
      <c r="N173" s="146">
        <v>0</v>
      </c>
      <c r="O173" s="226"/>
      <c r="P173" s="148" t="s">
        <v>91</v>
      </c>
      <c r="Q173" s="71">
        <v>0</v>
      </c>
      <c r="R173" s="71">
        <v>0</v>
      </c>
      <c r="S173" s="71">
        <v>0</v>
      </c>
      <c r="T173" s="71">
        <v>0</v>
      </c>
      <c r="U173" s="71">
        <v>0</v>
      </c>
      <c r="V173" s="71">
        <v>0</v>
      </c>
      <c r="W173" s="71">
        <v>0</v>
      </c>
      <c r="X173" s="71">
        <v>0</v>
      </c>
      <c r="Y173" s="71">
        <v>0</v>
      </c>
      <c r="Z173" s="71">
        <v>0</v>
      </c>
      <c r="AA173" s="146">
        <v>0</v>
      </c>
      <c r="AB173" s="146">
        <v>0</v>
      </c>
      <c r="AC173" s="226"/>
      <c r="AD173" s="148" t="s">
        <v>91</v>
      </c>
      <c r="AE173" s="31">
        <v>0</v>
      </c>
      <c r="AF173" s="31">
        <v>0</v>
      </c>
      <c r="AG173" s="31">
        <v>0</v>
      </c>
      <c r="AH173" s="31">
        <v>0</v>
      </c>
      <c r="AI173" s="31">
        <v>0</v>
      </c>
      <c r="AJ173" s="146">
        <v>0</v>
      </c>
      <c r="AK173" s="125">
        <v>0</v>
      </c>
      <c r="AL173" s="71">
        <v>0</v>
      </c>
      <c r="AM173" s="71">
        <v>0</v>
      </c>
      <c r="AN173" s="71">
        <v>0</v>
      </c>
      <c r="AO173" s="71">
        <v>0</v>
      </c>
      <c r="AP173" s="71">
        <v>0</v>
      </c>
      <c r="AQ173" s="226"/>
      <c r="AR173" s="148" t="s">
        <v>91</v>
      </c>
      <c r="AS173" s="71">
        <v>0</v>
      </c>
      <c r="AT173" s="71">
        <v>0</v>
      </c>
      <c r="AU173" s="71">
        <v>0</v>
      </c>
      <c r="AV173" s="71">
        <v>0</v>
      </c>
      <c r="AW173" s="71">
        <v>0</v>
      </c>
      <c r="AX173" s="71">
        <v>0</v>
      </c>
      <c r="AY173" s="71">
        <v>0</v>
      </c>
      <c r="AZ173" s="71">
        <v>0</v>
      </c>
      <c r="BA173" s="71">
        <v>0</v>
      </c>
      <c r="BB173" s="226"/>
      <c r="BC173" s="148" t="s">
        <v>91</v>
      </c>
      <c r="BD173" s="71">
        <v>0</v>
      </c>
      <c r="BE173" s="71">
        <v>0</v>
      </c>
      <c r="BF173" s="71">
        <v>0</v>
      </c>
      <c r="BG173" s="71">
        <v>0</v>
      </c>
      <c r="BH173" s="71">
        <v>0</v>
      </c>
      <c r="BI173" s="16">
        <v>0</v>
      </c>
      <c r="BJ173" s="71">
        <v>0</v>
      </c>
      <c r="BK173" s="71">
        <v>0</v>
      </c>
      <c r="BL173" s="152">
        <v>0</v>
      </c>
      <c r="BM173" s="32">
        <v>0</v>
      </c>
      <c r="BN173" s="226"/>
      <c r="BO173" s="148" t="s">
        <v>91</v>
      </c>
      <c r="BP173" s="71">
        <v>0</v>
      </c>
      <c r="BQ173" s="71">
        <v>0</v>
      </c>
      <c r="BR173" s="71">
        <v>0</v>
      </c>
      <c r="BS173" s="71">
        <v>0</v>
      </c>
      <c r="BT173" s="71">
        <v>0</v>
      </c>
      <c r="BU173" s="71">
        <v>0</v>
      </c>
      <c r="BV173" s="71">
        <v>0</v>
      </c>
      <c r="BW173" s="71">
        <v>0</v>
      </c>
      <c r="BX173" s="71">
        <v>0</v>
      </c>
      <c r="BY173" s="71">
        <v>0</v>
      </c>
      <c r="BZ173" s="71">
        <v>0</v>
      </c>
      <c r="CA173" s="71">
        <v>0</v>
      </c>
      <c r="CB173" s="71">
        <v>0</v>
      </c>
      <c r="CD173" s="80" t="s">
        <v>171</v>
      </c>
      <c r="CE173" s="80" t="s">
        <v>2434</v>
      </c>
      <c r="CF173" s="78">
        <v>0</v>
      </c>
      <c r="CG173" s="91"/>
    </row>
    <row r="174" spans="1:85">
      <c r="A174" s="226"/>
      <c r="B174" s="25" t="s">
        <v>73</v>
      </c>
      <c r="C174" s="26">
        <v>20793</v>
      </c>
      <c r="D174" s="26">
        <v>11013</v>
      </c>
      <c r="E174" s="26">
        <v>14827</v>
      </c>
      <c r="F174" s="26">
        <v>7887</v>
      </c>
      <c r="G174" s="26">
        <v>10134</v>
      </c>
      <c r="H174" s="26">
        <v>5586</v>
      </c>
      <c r="I174" s="26">
        <v>6082</v>
      </c>
      <c r="J174" s="26">
        <v>3384</v>
      </c>
      <c r="K174" s="26">
        <v>3017</v>
      </c>
      <c r="L174" s="26">
        <v>1831</v>
      </c>
      <c r="M174" s="41">
        <v>54853</v>
      </c>
      <c r="N174" s="41">
        <v>29701</v>
      </c>
      <c r="O174" s="226"/>
      <c r="P174" s="42" t="s">
        <v>73</v>
      </c>
      <c r="Q174" s="26">
        <v>5398</v>
      </c>
      <c r="R174" s="26">
        <v>2788</v>
      </c>
      <c r="S174" s="26">
        <v>3394</v>
      </c>
      <c r="T174" s="26">
        <v>1776</v>
      </c>
      <c r="U174" s="26">
        <v>2247</v>
      </c>
      <c r="V174" s="26">
        <v>1245</v>
      </c>
      <c r="W174" s="26">
        <v>1373</v>
      </c>
      <c r="X174" s="26">
        <v>752</v>
      </c>
      <c r="Y174" s="26">
        <v>618</v>
      </c>
      <c r="Z174" s="26">
        <v>356</v>
      </c>
      <c r="AA174" s="41">
        <v>13030</v>
      </c>
      <c r="AB174" s="41">
        <v>6917</v>
      </c>
      <c r="AC174" s="226"/>
      <c r="AD174" s="42" t="s">
        <v>73</v>
      </c>
      <c r="AE174" s="41">
        <v>450</v>
      </c>
      <c r="AF174" s="41">
        <v>382</v>
      </c>
      <c r="AG174" s="41">
        <v>342</v>
      </c>
      <c r="AH174" s="41">
        <v>285</v>
      </c>
      <c r="AI174" s="41">
        <v>216</v>
      </c>
      <c r="AJ174" s="41">
        <v>1675</v>
      </c>
      <c r="AK174" s="26">
        <v>754</v>
      </c>
      <c r="AL174" s="26">
        <v>135</v>
      </c>
      <c r="AM174" s="26">
        <v>5</v>
      </c>
      <c r="AN174" s="26">
        <v>43</v>
      </c>
      <c r="AO174" s="26">
        <v>329</v>
      </c>
      <c r="AP174" s="26">
        <v>36</v>
      </c>
      <c r="AQ174" s="226"/>
      <c r="AR174" s="42" t="s">
        <v>73</v>
      </c>
      <c r="AS174" s="26">
        <v>60</v>
      </c>
      <c r="AT174" s="26">
        <v>4059</v>
      </c>
      <c r="AU174" s="26">
        <v>66</v>
      </c>
      <c r="AV174" s="26">
        <v>0</v>
      </c>
      <c r="AW174" s="26">
        <v>2</v>
      </c>
      <c r="AX174" s="26">
        <v>222</v>
      </c>
      <c r="AY174" s="26">
        <v>888</v>
      </c>
      <c r="AZ174" s="26">
        <v>407</v>
      </c>
      <c r="BA174" s="26">
        <v>363</v>
      </c>
      <c r="BB174" s="226"/>
      <c r="BC174" s="42" t="s">
        <v>73</v>
      </c>
      <c r="BD174" s="26">
        <v>23</v>
      </c>
      <c r="BE174" s="26">
        <v>305</v>
      </c>
      <c r="BF174" s="26">
        <v>337</v>
      </c>
      <c r="BG174" s="26">
        <v>654</v>
      </c>
      <c r="BH174" s="26">
        <v>0</v>
      </c>
      <c r="BI174" s="26">
        <v>1319</v>
      </c>
      <c r="BJ174" s="26">
        <v>725</v>
      </c>
      <c r="BK174" s="26">
        <v>66</v>
      </c>
      <c r="BL174" s="41">
        <v>31</v>
      </c>
      <c r="BM174" s="41">
        <v>16</v>
      </c>
      <c r="BN174" s="226"/>
      <c r="BO174" s="42" t="s">
        <v>73</v>
      </c>
      <c r="BP174" s="41">
        <v>8782</v>
      </c>
      <c r="BQ174" s="41">
        <v>3406</v>
      </c>
      <c r="BR174" s="41">
        <v>6918</v>
      </c>
      <c r="BS174" s="41">
        <v>2875</v>
      </c>
      <c r="BT174" s="41">
        <v>376</v>
      </c>
      <c r="BU174" s="41">
        <v>2869</v>
      </c>
      <c r="BV174" s="41">
        <v>15842</v>
      </c>
      <c r="BW174" s="41">
        <v>2379</v>
      </c>
      <c r="BX174" s="41">
        <v>244</v>
      </c>
      <c r="BY174" s="41">
        <v>1674</v>
      </c>
      <c r="BZ174" s="41">
        <v>406</v>
      </c>
      <c r="CA174" s="41">
        <v>99</v>
      </c>
      <c r="CB174" s="41">
        <v>1217</v>
      </c>
      <c r="CD174" s="80" t="s">
        <v>171</v>
      </c>
      <c r="CE174" s="80" t="s">
        <v>2435</v>
      </c>
      <c r="CF174" s="78">
        <v>8386</v>
      </c>
      <c r="CG174" s="91"/>
    </row>
    <row r="175" spans="1:85" s="100" customFormat="1" ht="13.15" customHeight="1">
      <c r="A175" s="33" t="s">
        <v>6</v>
      </c>
      <c r="B175" s="148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119"/>
      <c r="N175" s="119"/>
      <c r="O175" s="33" t="s">
        <v>6</v>
      </c>
      <c r="P175" s="33"/>
      <c r="Q175" s="119"/>
      <c r="R175" s="119"/>
      <c r="S175" s="119"/>
      <c r="T175" s="119"/>
      <c r="U175" s="119"/>
      <c r="V175" s="119"/>
      <c r="W175" s="119"/>
      <c r="X175" s="119"/>
      <c r="Y175" s="119"/>
      <c r="Z175" s="119"/>
      <c r="AA175" s="119"/>
      <c r="AB175" s="119"/>
      <c r="AC175" s="33" t="s">
        <v>6</v>
      </c>
      <c r="AD175" s="33"/>
      <c r="AE175" s="119"/>
      <c r="AF175" s="119"/>
      <c r="AG175" s="119"/>
      <c r="AH175" s="119"/>
      <c r="AI175" s="119"/>
      <c r="AJ175" s="119"/>
      <c r="AK175" s="119"/>
      <c r="AL175" s="119"/>
      <c r="AM175" s="119"/>
      <c r="AN175" s="119"/>
      <c r="AO175" s="119"/>
      <c r="AP175" s="119"/>
      <c r="AQ175" s="33" t="s">
        <v>6</v>
      </c>
      <c r="AR175" s="148"/>
      <c r="AS175" s="43"/>
      <c r="AT175" s="43"/>
      <c r="AU175" s="43"/>
      <c r="AV175" s="43"/>
      <c r="AW175" s="43"/>
      <c r="AX175" s="43"/>
      <c r="AY175" s="43"/>
      <c r="AZ175" s="43"/>
      <c r="BA175" s="43"/>
      <c r="BB175" s="33" t="s">
        <v>6</v>
      </c>
      <c r="BC175" s="148"/>
      <c r="BD175" s="148"/>
      <c r="BE175" s="148"/>
      <c r="BF175" s="148"/>
      <c r="BG175" s="148"/>
      <c r="BH175" s="148"/>
      <c r="BI175" s="148"/>
      <c r="BJ175" s="148"/>
      <c r="BK175" s="148"/>
      <c r="BL175" s="33"/>
      <c r="BM175" s="148"/>
      <c r="BN175" s="33" t="s">
        <v>6</v>
      </c>
      <c r="BO175" s="148"/>
      <c r="BP175" s="43"/>
      <c r="BQ175" s="43"/>
      <c r="BR175" s="43"/>
      <c r="BS175" s="43"/>
      <c r="BT175" s="43"/>
      <c r="BU175" s="43"/>
      <c r="BV175" s="43"/>
      <c r="BW175" s="43"/>
      <c r="BX175" s="43"/>
      <c r="BY175" s="43"/>
      <c r="BZ175" s="43"/>
      <c r="CA175" s="43"/>
      <c r="CB175" s="43"/>
      <c r="CD175" s="80" t="str">
        <f>IF(A175="",CD174,A175)</f>
        <v>ANOSY</v>
      </c>
      <c r="CE175" s="80" t="str">
        <f>CD175&amp;B175</f>
        <v>ANOSY</v>
      </c>
      <c r="CF175" s="78">
        <f>(AS175+2*AT175+3*AU175+4*AV175+5*AW175)</f>
        <v>0</v>
      </c>
      <c r="CG175" s="91"/>
    </row>
    <row r="176" spans="1:85" ht="13.15" customHeight="1">
      <c r="A176" s="226" t="s">
        <v>1573</v>
      </c>
      <c r="B176" s="148" t="s">
        <v>90</v>
      </c>
      <c r="C176" s="71">
        <v>27403</v>
      </c>
      <c r="D176" s="71">
        <v>14762</v>
      </c>
      <c r="E176" s="71">
        <v>14768</v>
      </c>
      <c r="F176" s="71">
        <v>8162</v>
      </c>
      <c r="G176" s="71">
        <v>9118</v>
      </c>
      <c r="H176" s="71">
        <v>5086</v>
      </c>
      <c r="I176" s="71">
        <v>4879</v>
      </c>
      <c r="J176" s="71">
        <v>2719</v>
      </c>
      <c r="K176" s="71">
        <v>2331</v>
      </c>
      <c r="L176" s="71">
        <v>1370</v>
      </c>
      <c r="M176" s="146">
        <v>58499</v>
      </c>
      <c r="N176" s="146">
        <v>32099</v>
      </c>
      <c r="O176" s="226" t="s">
        <v>1573</v>
      </c>
      <c r="P176" s="148" t="s">
        <v>90</v>
      </c>
      <c r="Q176" s="71">
        <v>6363</v>
      </c>
      <c r="R176" s="71">
        <v>3377</v>
      </c>
      <c r="S176" s="71">
        <v>2612</v>
      </c>
      <c r="T176" s="71">
        <v>1464</v>
      </c>
      <c r="U176" s="71">
        <v>1657</v>
      </c>
      <c r="V176" s="71">
        <v>953</v>
      </c>
      <c r="W176" s="71">
        <v>688</v>
      </c>
      <c r="X176" s="71">
        <v>402</v>
      </c>
      <c r="Y176" s="71">
        <v>122</v>
      </c>
      <c r="Z176" s="71">
        <v>74</v>
      </c>
      <c r="AA176" s="146">
        <v>11442</v>
      </c>
      <c r="AB176" s="146">
        <v>6270</v>
      </c>
      <c r="AC176" s="226" t="s">
        <v>1573</v>
      </c>
      <c r="AD176" s="148" t="s">
        <v>90</v>
      </c>
      <c r="AE176" s="31">
        <v>373</v>
      </c>
      <c r="AF176" s="31">
        <v>323</v>
      </c>
      <c r="AG176" s="31">
        <v>288</v>
      </c>
      <c r="AH176" s="31">
        <v>223</v>
      </c>
      <c r="AI176" s="31">
        <v>146</v>
      </c>
      <c r="AJ176" s="146">
        <v>1353</v>
      </c>
      <c r="AK176" s="125">
        <v>521</v>
      </c>
      <c r="AL176" s="71">
        <v>171</v>
      </c>
      <c r="AM176" s="71">
        <v>0</v>
      </c>
      <c r="AN176" s="71">
        <v>47</v>
      </c>
      <c r="AO176" s="71">
        <v>273</v>
      </c>
      <c r="AP176" s="71">
        <v>14</v>
      </c>
      <c r="AQ176" s="226" t="s">
        <v>1573</v>
      </c>
      <c r="AR176" s="148" t="s">
        <v>90</v>
      </c>
      <c r="AS176" s="71">
        <v>305</v>
      </c>
      <c r="AT176" s="71">
        <v>4041</v>
      </c>
      <c r="AU176" s="71">
        <v>1246</v>
      </c>
      <c r="AV176" s="71">
        <v>403</v>
      </c>
      <c r="AW176" s="71">
        <v>115</v>
      </c>
      <c r="AX176" s="71">
        <v>199</v>
      </c>
      <c r="AY176" s="71">
        <v>659</v>
      </c>
      <c r="AZ176" s="71">
        <v>369</v>
      </c>
      <c r="BA176" s="71">
        <v>339</v>
      </c>
      <c r="BB176" s="226" t="s">
        <v>1573</v>
      </c>
      <c r="BC176" s="148" t="s">
        <v>90</v>
      </c>
      <c r="BD176" s="71">
        <v>25</v>
      </c>
      <c r="BE176" s="71">
        <v>254</v>
      </c>
      <c r="BF176" s="71">
        <v>242</v>
      </c>
      <c r="BG176" s="71">
        <v>356</v>
      </c>
      <c r="BH176" s="71">
        <v>0</v>
      </c>
      <c r="BI176" s="16">
        <v>877</v>
      </c>
      <c r="BJ176" s="71">
        <v>389</v>
      </c>
      <c r="BK176" s="71">
        <v>26</v>
      </c>
      <c r="BL176" s="152">
        <v>24</v>
      </c>
      <c r="BM176" s="32">
        <v>10</v>
      </c>
      <c r="BN176" s="226" t="s">
        <v>1573</v>
      </c>
      <c r="BO176" s="148" t="s">
        <v>90</v>
      </c>
      <c r="BP176" s="71">
        <v>13362</v>
      </c>
      <c r="BQ176" s="71">
        <v>1139</v>
      </c>
      <c r="BR176" s="71">
        <v>7134</v>
      </c>
      <c r="BS176" s="71">
        <v>3464</v>
      </c>
      <c r="BT176" s="71">
        <v>233</v>
      </c>
      <c r="BU176" s="71">
        <v>1821</v>
      </c>
      <c r="BV176" s="71">
        <v>15256</v>
      </c>
      <c r="BW176" s="71">
        <v>1758</v>
      </c>
      <c r="BX176" s="71">
        <v>464</v>
      </c>
      <c r="BY176" s="71">
        <v>845</v>
      </c>
      <c r="BZ176" s="71">
        <v>420</v>
      </c>
      <c r="CA176" s="71">
        <v>179</v>
      </c>
      <c r="CB176" s="71">
        <v>268</v>
      </c>
      <c r="CD176" s="80" t="s">
        <v>1573</v>
      </c>
      <c r="CE176" s="80" t="s">
        <v>2439</v>
      </c>
      <c r="CF176" s="78">
        <v>14312</v>
      </c>
      <c r="CG176" s="91"/>
    </row>
    <row r="177" spans="1:85" ht="13.15" customHeight="1">
      <c r="A177" s="226"/>
      <c r="B177" s="148" t="s">
        <v>91</v>
      </c>
      <c r="C177" s="71">
        <v>4110</v>
      </c>
      <c r="D177" s="71">
        <v>2168</v>
      </c>
      <c r="E177" s="71">
        <v>2722</v>
      </c>
      <c r="F177" s="71">
        <v>1453</v>
      </c>
      <c r="G177" s="71">
        <v>2068</v>
      </c>
      <c r="H177" s="71">
        <v>1164</v>
      </c>
      <c r="I177" s="71">
        <v>1424</v>
      </c>
      <c r="J177" s="71">
        <v>767</v>
      </c>
      <c r="K177" s="71">
        <v>860</v>
      </c>
      <c r="L177" s="71">
        <v>495</v>
      </c>
      <c r="M177" s="146">
        <v>11184</v>
      </c>
      <c r="N177" s="146">
        <v>6047</v>
      </c>
      <c r="O177" s="226"/>
      <c r="P177" s="148" t="s">
        <v>91</v>
      </c>
      <c r="Q177" s="71">
        <v>838</v>
      </c>
      <c r="R177" s="71">
        <v>432</v>
      </c>
      <c r="S177" s="71">
        <v>582</v>
      </c>
      <c r="T177" s="71">
        <v>298</v>
      </c>
      <c r="U177" s="71">
        <v>404</v>
      </c>
      <c r="V177" s="71">
        <v>240</v>
      </c>
      <c r="W177" s="71">
        <v>262</v>
      </c>
      <c r="X177" s="71">
        <v>145</v>
      </c>
      <c r="Y177" s="71">
        <v>126</v>
      </c>
      <c r="Z177" s="71">
        <v>84</v>
      </c>
      <c r="AA177" s="146">
        <v>2212</v>
      </c>
      <c r="AB177" s="146">
        <v>1199</v>
      </c>
      <c r="AC177" s="226"/>
      <c r="AD177" s="148" t="s">
        <v>91</v>
      </c>
      <c r="AE177" s="31">
        <v>94</v>
      </c>
      <c r="AF177" s="31">
        <v>71</v>
      </c>
      <c r="AG177" s="31">
        <v>59</v>
      </c>
      <c r="AH177" s="31">
        <v>57</v>
      </c>
      <c r="AI177" s="31">
        <v>48</v>
      </c>
      <c r="AJ177" s="146">
        <v>329</v>
      </c>
      <c r="AK177" s="125">
        <v>131</v>
      </c>
      <c r="AL177" s="71">
        <v>96</v>
      </c>
      <c r="AM177" s="71">
        <v>10</v>
      </c>
      <c r="AN177" s="71">
        <v>2</v>
      </c>
      <c r="AO177" s="71">
        <v>28</v>
      </c>
      <c r="AP177" s="71">
        <v>11</v>
      </c>
      <c r="AQ177" s="226"/>
      <c r="AR177" s="148" t="s">
        <v>91</v>
      </c>
      <c r="AS177" s="71">
        <v>5</v>
      </c>
      <c r="AT177" s="71">
        <v>1681</v>
      </c>
      <c r="AU177" s="71">
        <v>202</v>
      </c>
      <c r="AV177" s="71">
        <v>50</v>
      </c>
      <c r="AW177" s="71">
        <v>10</v>
      </c>
      <c r="AX177" s="71">
        <v>78</v>
      </c>
      <c r="AY177" s="71">
        <v>176</v>
      </c>
      <c r="AZ177" s="71">
        <v>117</v>
      </c>
      <c r="BA177" s="71">
        <v>118</v>
      </c>
      <c r="BB177" s="226"/>
      <c r="BC177" s="148" t="s">
        <v>91</v>
      </c>
      <c r="BD177" s="71">
        <v>12</v>
      </c>
      <c r="BE177" s="71">
        <v>133</v>
      </c>
      <c r="BF177" s="71">
        <v>85</v>
      </c>
      <c r="BG177" s="71">
        <v>92</v>
      </c>
      <c r="BH177" s="71">
        <v>0</v>
      </c>
      <c r="BI177" s="16">
        <v>322</v>
      </c>
      <c r="BJ177" s="71">
        <v>204</v>
      </c>
      <c r="BK177" s="71">
        <v>31</v>
      </c>
      <c r="BL177" s="152">
        <v>20</v>
      </c>
      <c r="BM177" s="32">
        <v>6</v>
      </c>
      <c r="BN177" s="226"/>
      <c r="BO177" s="148" t="s">
        <v>91</v>
      </c>
      <c r="BP177" s="71">
        <v>5197</v>
      </c>
      <c r="BQ177" s="71">
        <v>242</v>
      </c>
      <c r="BR177" s="71">
        <v>1171</v>
      </c>
      <c r="BS177" s="71">
        <v>428</v>
      </c>
      <c r="BT177" s="71">
        <v>69</v>
      </c>
      <c r="BU177" s="71">
        <v>307</v>
      </c>
      <c r="BV177" s="71">
        <v>3405</v>
      </c>
      <c r="BW177" s="71">
        <v>245</v>
      </c>
      <c r="BX177" s="71">
        <v>53</v>
      </c>
      <c r="BY177" s="71">
        <v>162</v>
      </c>
      <c r="BZ177" s="71">
        <v>51</v>
      </c>
      <c r="CA177" s="71">
        <v>29</v>
      </c>
      <c r="CB177" s="71">
        <v>129</v>
      </c>
      <c r="CD177" s="80" t="s">
        <v>1573</v>
      </c>
      <c r="CE177" s="80" t="s">
        <v>2440</v>
      </c>
      <c r="CF177" s="78">
        <v>4223</v>
      </c>
      <c r="CG177" s="91"/>
    </row>
    <row r="178" spans="1:85" ht="13.15" customHeight="1">
      <c r="A178" s="226"/>
      <c r="B178" s="25" t="s">
        <v>73</v>
      </c>
      <c r="C178" s="26">
        <v>31513</v>
      </c>
      <c r="D178" s="26">
        <v>16930</v>
      </c>
      <c r="E178" s="26">
        <v>17490</v>
      </c>
      <c r="F178" s="26">
        <v>9615</v>
      </c>
      <c r="G178" s="26">
        <v>11186</v>
      </c>
      <c r="H178" s="26">
        <v>6250</v>
      </c>
      <c r="I178" s="26">
        <v>6303</v>
      </c>
      <c r="J178" s="26">
        <v>3486</v>
      </c>
      <c r="K178" s="26">
        <v>3191</v>
      </c>
      <c r="L178" s="26">
        <v>1865</v>
      </c>
      <c r="M178" s="41">
        <v>69683</v>
      </c>
      <c r="N178" s="41">
        <v>38146</v>
      </c>
      <c r="O178" s="226"/>
      <c r="P178" s="42" t="s">
        <v>73</v>
      </c>
      <c r="Q178" s="26">
        <v>7201</v>
      </c>
      <c r="R178" s="26">
        <v>3809</v>
      </c>
      <c r="S178" s="26">
        <v>3194</v>
      </c>
      <c r="T178" s="26">
        <v>1762</v>
      </c>
      <c r="U178" s="26">
        <v>2061</v>
      </c>
      <c r="V178" s="26">
        <v>1193</v>
      </c>
      <c r="W178" s="26">
        <v>950</v>
      </c>
      <c r="X178" s="26">
        <v>547</v>
      </c>
      <c r="Y178" s="26">
        <v>248</v>
      </c>
      <c r="Z178" s="26">
        <v>158</v>
      </c>
      <c r="AA178" s="41">
        <v>13654</v>
      </c>
      <c r="AB178" s="41">
        <v>7469</v>
      </c>
      <c r="AC178" s="226"/>
      <c r="AD178" s="42" t="s">
        <v>73</v>
      </c>
      <c r="AE178" s="41">
        <v>467</v>
      </c>
      <c r="AF178" s="41">
        <v>394</v>
      </c>
      <c r="AG178" s="41">
        <v>347</v>
      </c>
      <c r="AH178" s="41">
        <v>280</v>
      </c>
      <c r="AI178" s="41">
        <v>194</v>
      </c>
      <c r="AJ178" s="41">
        <v>1682</v>
      </c>
      <c r="AK178" s="26">
        <v>652</v>
      </c>
      <c r="AL178" s="26">
        <v>267</v>
      </c>
      <c r="AM178" s="26">
        <v>10</v>
      </c>
      <c r="AN178" s="26">
        <v>49</v>
      </c>
      <c r="AO178" s="26">
        <v>301</v>
      </c>
      <c r="AP178" s="26">
        <v>25</v>
      </c>
      <c r="AQ178" s="226"/>
      <c r="AR178" s="42" t="s">
        <v>73</v>
      </c>
      <c r="AS178" s="26">
        <v>310</v>
      </c>
      <c r="AT178" s="26">
        <v>5722</v>
      </c>
      <c r="AU178" s="26">
        <v>1448</v>
      </c>
      <c r="AV178" s="26">
        <v>453</v>
      </c>
      <c r="AW178" s="26">
        <v>125</v>
      </c>
      <c r="AX178" s="26">
        <v>277</v>
      </c>
      <c r="AY178" s="26">
        <v>835</v>
      </c>
      <c r="AZ178" s="26">
        <v>486</v>
      </c>
      <c r="BA178" s="26">
        <v>457</v>
      </c>
      <c r="BB178" s="226"/>
      <c r="BC178" s="42" t="s">
        <v>73</v>
      </c>
      <c r="BD178" s="26">
        <v>37</v>
      </c>
      <c r="BE178" s="26">
        <v>387</v>
      </c>
      <c r="BF178" s="26">
        <v>327</v>
      </c>
      <c r="BG178" s="26">
        <v>448</v>
      </c>
      <c r="BH178" s="26">
        <v>0</v>
      </c>
      <c r="BI178" s="26">
        <v>1199</v>
      </c>
      <c r="BJ178" s="26">
        <v>593</v>
      </c>
      <c r="BK178" s="26">
        <v>57</v>
      </c>
      <c r="BL178" s="41">
        <v>44</v>
      </c>
      <c r="BM178" s="41">
        <v>16</v>
      </c>
      <c r="BN178" s="226"/>
      <c r="BO178" s="42" t="s">
        <v>73</v>
      </c>
      <c r="BP178" s="41">
        <v>18559</v>
      </c>
      <c r="BQ178" s="41">
        <v>1381</v>
      </c>
      <c r="BR178" s="41">
        <v>8305</v>
      </c>
      <c r="BS178" s="41">
        <v>3892</v>
      </c>
      <c r="BT178" s="41">
        <v>302</v>
      </c>
      <c r="BU178" s="41">
        <v>2128</v>
      </c>
      <c r="BV178" s="41">
        <v>18661</v>
      </c>
      <c r="BW178" s="41">
        <v>2003</v>
      </c>
      <c r="BX178" s="41">
        <v>517</v>
      </c>
      <c r="BY178" s="41">
        <v>1007</v>
      </c>
      <c r="BZ178" s="41">
        <v>471</v>
      </c>
      <c r="CA178" s="41">
        <v>208</v>
      </c>
      <c r="CB178" s="41">
        <v>397</v>
      </c>
      <c r="CD178" s="80" t="s">
        <v>1573</v>
      </c>
      <c r="CE178" s="80" t="s">
        <v>2441</v>
      </c>
      <c r="CF178" s="78">
        <v>18535</v>
      </c>
      <c r="CG178" s="91"/>
    </row>
    <row r="179" spans="1:85" ht="13.15" customHeight="1">
      <c r="A179" s="226" t="s">
        <v>172</v>
      </c>
      <c r="B179" s="148" t="s">
        <v>90</v>
      </c>
      <c r="C179" s="71">
        <v>14411</v>
      </c>
      <c r="D179" s="71">
        <v>7285</v>
      </c>
      <c r="E179" s="71">
        <v>7803</v>
      </c>
      <c r="F179" s="71">
        <v>4025</v>
      </c>
      <c r="G179" s="71">
        <v>4546</v>
      </c>
      <c r="H179" s="71">
        <v>2283</v>
      </c>
      <c r="I179" s="71">
        <v>1895</v>
      </c>
      <c r="J179" s="71">
        <v>974</v>
      </c>
      <c r="K179" s="71">
        <v>732</v>
      </c>
      <c r="L179" s="71">
        <v>384</v>
      </c>
      <c r="M179" s="146">
        <v>29387</v>
      </c>
      <c r="N179" s="146">
        <v>14951</v>
      </c>
      <c r="O179" s="226" t="s">
        <v>172</v>
      </c>
      <c r="P179" s="148" t="s">
        <v>90</v>
      </c>
      <c r="Q179" s="71">
        <v>3041</v>
      </c>
      <c r="R179" s="71">
        <v>1503</v>
      </c>
      <c r="S179" s="71">
        <v>1472</v>
      </c>
      <c r="T179" s="71">
        <v>723</v>
      </c>
      <c r="U179" s="71">
        <v>858</v>
      </c>
      <c r="V179" s="71">
        <v>429</v>
      </c>
      <c r="W179" s="71">
        <v>286</v>
      </c>
      <c r="X179" s="71">
        <v>134</v>
      </c>
      <c r="Y179" s="71">
        <v>96</v>
      </c>
      <c r="Z179" s="71">
        <v>51</v>
      </c>
      <c r="AA179" s="146">
        <v>5753</v>
      </c>
      <c r="AB179" s="146">
        <v>2840</v>
      </c>
      <c r="AC179" s="226" t="s">
        <v>172</v>
      </c>
      <c r="AD179" s="148" t="s">
        <v>90</v>
      </c>
      <c r="AE179" s="31">
        <v>242</v>
      </c>
      <c r="AF179" s="31">
        <v>238</v>
      </c>
      <c r="AG179" s="31">
        <v>214</v>
      </c>
      <c r="AH179" s="31">
        <v>132</v>
      </c>
      <c r="AI179" s="31">
        <v>64</v>
      </c>
      <c r="AJ179" s="146">
        <v>890</v>
      </c>
      <c r="AK179" s="125">
        <v>397</v>
      </c>
      <c r="AL179" s="71">
        <v>122</v>
      </c>
      <c r="AM179" s="71">
        <v>2</v>
      </c>
      <c r="AN179" s="71">
        <v>140</v>
      </c>
      <c r="AO179" s="71">
        <v>231</v>
      </c>
      <c r="AP179" s="71">
        <v>22</v>
      </c>
      <c r="AQ179" s="226" t="s">
        <v>172</v>
      </c>
      <c r="AR179" s="148" t="s">
        <v>90</v>
      </c>
      <c r="AS179" s="71">
        <v>8</v>
      </c>
      <c r="AT179" s="71">
        <v>3246</v>
      </c>
      <c r="AU179" s="71">
        <v>170</v>
      </c>
      <c r="AV179" s="71">
        <v>42</v>
      </c>
      <c r="AW179" s="71">
        <v>9</v>
      </c>
      <c r="AX179" s="71">
        <v>92</v>
      </c>
      <c r="AY179" s="71">
        <v>445</v>
      </c>
      <c r="AZ179" s="71">
        <v>259</v>
      </c>
      <c r="BA179" s="71">
        <v>237</v>
      </c>
      <c r="BB179" s="226" t="s">
        <v>172</v>
      </c>
      <c r="BC179" s="148" t="s">
        <v>90</v>
      </c>
      <c r="BD179" s="71">
        <v>12</v>
      </c>
      <c r="BE179" s="71">
        <v>212</v>
      </c>
      <c r="BF179" s="71">
        <v>149</v>
      </c>
      <c r="BG179" s="71">
        <v>20</v>
      </c>
      <c r="BH179" s="71">
        <v>0</v>
      </c>
      <c r="BI179" s="16">
        <v>393</v>
      </c>
      <c r="BJ179" s="71">
        <v>214</v>
      </c>
      <c r="BK179" s="71">
        <v>34</v>
      </c>
      <c r="BL179" s="152">
        <v>10</v>
      </c>
      <c r="BM179" s="32">
        <v>5</v>
      </c>
      <c r="BN179" s="226" t="s">
        <v>172</v>
      </c>
      <c r="BO179" s="148" t="s">
        <v>90</v>
      </c>
      <c r="BP179" s="71">
        <v>10446</v>
      </c>
      <c r="BQ179" s="71">
        <v>243</v>
      </c>
      <c r="BR179" s="71">
        <v>4583</v>
      </c>
      <c r="BS179" s="71">
        <v>2648</v>
      </c>
      <c r="BT179" s="71">
        <v>255</v>
      </c>
      <c r="BU179" s="71">
        <v>1862</v>
      </c>
      <c r="BV179" s="71">
        <v>9500</v>
      </c>
      <c r="BW179" s="71">
        <v>1683</v>
      </c>
      <c r="BX179" s="71">
        <v>335</v>
      </c>
      <c r="BY179" s="71">
        <v>1123</v>
      </c>
      <c r="BZ179" s="71">
        <v>433</v>
      </c>
      <c r="CA179" s="71">
        <v>320</v>
      </c>
      <c r="CB179" s="71">
        <v>654</v>
      </c>
      <c r="CD179" s="80" t="s">
        <v>172</v>
      </c>
      <c r="CE179" s="80" t="s">
        <v>2442</v>
      </c>
      <c r="CF179" s="78">
        <v>7223</v>
      </c>
      <c r="CG179" s="91"/>
    </row>
    <row r="180" spans="1:85" ht="13.15" customHeight="1">
      <c r="A180" s="226"/>
      <c r="B180" s="148" t="s">
        <v>91</v>
      </c>
      <c r="C180" s="71">
        <v>661</v>
      </c>
      <c r="D180" s="71">
        <v>310</v>
      </c>
      <c r="E180" s="71">
        <v>482</v>
      </c>
      <c r="F180" s="71">
        <v>233</v>
      </c>
      <c r="G180" s="71">
        <v>409</v>
      </c>
      <c r="H180" s="71">
        <v>204</v>
      </c>
      <c r="I180" s="71">
        <v>245</v>
      </c>
      <c r="J180" s="71">
        <v>111</v>
      </c>
      <c r="K180" s="71">
        <v>174</v>
      </c>
      <c r="L180" s="71">
        <v>90</v>
      </c>
      <c r="M180" s="146">
        <v>1971</v>
      </c>
      <c r="N180" s="146">
        <v>948</v>
      </c>
      <c r="O180" s="226"/>
      <c r="P180" s="148" t="s">
        <v>91</v>
      </c>
      <c r="Q180" s="71">
        <v>188</v>
      </c>
      <c r="R180" s="71">
        <v>98</v>
      </c>
      <c r="S180" s="71">
        <v>101</v>
      </c>
      <c r="T180" s="71">
        <v>48</v>
      </c>
      <c r="U180" s="71">
        <v>88</v>
      </c>
      <c r="V180" s="71">
        <v>47</v>
      </c>
      <c r="W180" s="71">
        <v>48</v>
      </c>
      <c r="X180" s="71">
        <v>24</v>
      </c>
      <c r="Y180" s="71">
        <v>44</v>
      </c>
      <c r="Z180" s="71">
        <v>20</v>
      </c>
      <c r="AA180" s="146">
        <v>469</v>
      </c>
      <c r="AB180" s="146">
        <v>237</v>
      </c>
      <c r="AC180" s="226"/>
      <c r="AD180" s="148" t="s">
        <v>91</v>
      </c>
      <c r="AE180" s="31">
        <v>14</v>
      </c>
      <c r="AF180" s="31">
        <v>14</v>
      </c>
      <c r="AG180" s="31">
        <v>11</v>
      </c>
      <c r="AH180" s="31">
        <v>9</v>
      </c>
      <c r="AI180" s="31">
        <v>6</v>
      </c>
      <c r="AJ180" s="146">
        <v>54</v>
      </c>
      <c r="AK180" s="125">
        <v>31</v>
      </c>
      <c r="AL180" s="71">
        <v>19</v>
      </c>
      <c r="AM180" s="71">
        <v>3</v>
      </c>
      <c r="AN180" s="71">
        <v>8</v>
      </c>
      <c r="AO180" s="71">
        <v>8</v>
      </c>
      <c r="AP180" s="71">
        <v>2</v>
      </c>
      <c r="AQ180" s="226"/>
      <c r="AR180" s="148" t="s">
        <v>91</v>
      </c>
      <c r="AS180" s="71">
        <v>0</v>
      </c>
      <c r="AT180" s="71">
        <v>686</v>
      </c>
      <c r="AU180" s="71">
        <v>0</v>
      </c>
      <c r="AV180" s="71">
        <v>15</v>
      </c>
      <c r="AW180" s="71">
        <v>0</v>
      </c>
      <c r="AX180" s="71">
        <v>23</v>
      </c>
      <c r="AY180" s="71">
        <v>43</v>
      </c>
      <c r="AZ180" s="71">
        <v>32</v>
      </c>
      <c r="BA180" s="71">
        <v>27</v>
      </c>
      <c r="BB180" s="226"/>
      <c r="BC180" s="148" t="s">
        <v>91</v>
      </c>
      <c r="BD180" s="71">
        <v>4</v>
      </c>
      <c r="BE180" s="71">
        <v>27</v>
      </c>
      <c r="BF180" s="71">
        <v>17</v>
      </c>
      <c r="BG180" s="71">
        <v>1</v>
      </c>
      <c r="BH180" s="71">
        <v>0</v>
      </c>
      <c r="BI180" s="16">
        <v>49</v>
      </c>
      <c r="BJ180" s="71">
        <v>45</v>
      </c>
      <c r="BK180" s="71">
        <v>5</v>
      </c>
      <c r="BL180" s="152">
        <v>6</v>
      </c>
      <c r="BM180" s="32">
        <v>5</v>
      </c>
      <c r="BN180" s="226"/>
      <c r="BO180" s="148" t="s">
        <v>91</v>
      </c>
      <c r="BP180" s="71">
        <v>2134</v>
      </c>
      <c r="BQ180" s="71">
        <v>89</v>
      </c>
      <c r="BR180" s="71">
        <v>2109</v>
      </c>
      <c r="BS180" s="71">
        <v>497</v>
      </c>
      <c r="BT180" s="71">
        <v>34</v>
      </c>
      <c r="BU180" s="71">
        <v>262</v>
      </c>
      <c r="BV180" s="71">
        <v>1762</v>
      </c>
      <c r="BW180" s="71">
        <v>254</v>
      </c>
      <c r="BX180" s="71">
        <v>340</v>
      </c>
      <c r="BY180" s="71">
        <v>74</v>
      </c>
      <c r="BZ180" s="71">
        <v>19</v>
      </c>
      <c r="CA180" s="71">
        <v>24</v>
      </c>
      <c r="CB180" s="71">
        <v>60</v>
      </c>
      <c r="CD180" s="80" t="s">
        <v>172</v>
      </c>
      <c r="CE180" s="80" t="s">
        <v>2443</v>
      </c>
      <c r="CF180" s="78">
        <v>1432</v>
      </c>
      <c r="CG180" s="91"/>
    </row>
    <row r="181" spans="1:85" ht="13.15" customHeight="1">
      <c r="A181" s="226"/>
      <c r="B181" s="25" t="s">
        <v>73</v>
      </c>
      <c r="C181" s="26">
        <v>15072</v>
      </c>
      <c r="D181" s="26">
        <v>7595</v>
      </c>
      <c r="E181" s="26">
        <v>8285</v>
      </c>
      <c r="F181" s="26">
        <v>4258</v>
      </c>
      <c r="G181" s="26">
        <v>4955</v>
      </c>
      <c r="H181" s="26">
        <v>2487</v>
      </c>
      <c r="I181" s="26">
        <v>2140</v>
      </c>
      <c r="J181" s="26">
        <v>1085</v>
      </c>
      <c r="K181" s="26">
        <v>906</v>
      </c>
      <c r="L181" s="26">
        <v>474</v>
      </c>
      <c r="M181" s="41">
        <v>31358</v>
      </c>
      <c r="N181" s="41">
        <v>15899</v>
      </c>
      <c r="O181" s="226"/>
      <c r="P181" s="42" t="s">
        <v>73</v>
      </c>
      <c r="Q181" s="26">
        <v>3229</v>
      </c>
      <c r="R181" s="26">
        <v>1601</v>
      </c>
      <c r="S181" s="26">
        <v>1573</v>
      </c>
      <c r="T181" s="26">
        <v>771</v>
      </c>
      <c r="U181" s="26">
        <v>946</v>
      </c>
      <c r="V181" s="26">
        <v>476</v>
      </c>
      <c r="W181" s="26">
        <v>334</v>
      </c>
      <c r="X181" s="26">
        <v>158</v>
      </c>
      <c r="Y181" s="26">
        <v>140</v>
      </c>
      <c r="Z181" s="26">
        <v>71</v>
      </c>
      <c r="AA181" s="41">
        <v>6222</v>
      </c>
      <c r="AB181" s="41">
        <v>3077</v>
      </c>
      <c r="AC181" s="226"/>
      <c r="AD181" s="42" t="s">
        <v>73</v>
      </c>
      <c r="AE181" s="41">
        <v>256</v>
      </c>
      <c r="AF181" s="41">
        <v>252</v>
      </c>
      <c r="AG181" s="41">
        <v>225</v>
      </c>
      <c r="AH181" s="41">
        <v>141</v>
      </c>
      <c r="AI181" s="41">
        <v>70</v>
      </c>
      <c r="AJ181" s="41">
        <v>944</v>
      </c>
      <c r="AK181" s="26">
        <v>428</v>
      </c>
      <c r="AL181" s="26">
        <v>141</v>
      </c>
      <c r="AM181" s="26">
        <v>5</v>
      </c>
      <c r="AN181" s="26">
        <v>148</v>
      </c>
      <c r="AO181" s="26">
        <v>239</v>
      </c>
      <c r="AP181" s="26">
        <v>24</v>
      </c>
      <c r="AQ181" s="226"/>
      <c r="AR181" s="42" t="s">
        <v>73</v>
      </c>
      <c r="AS181" s="26">
        <v>8</v>
      </c>
      <c r="AT181" s="26">
        <v>3932</v>
      </c>
      <c r="AU181" s="26">
        <v>170</v>
      </c>
      <c r="AV181" s="26">
        <v>57</v>
      </c>
      <c r="AW181" s="26">
        <v>9</v>
      </c>
      <c r="AX181" s="26">
        <v>115</v>
      </c>
      <c r="AY181" s="26">
        <v>488</v>
      </c>
      <c r="AZ181" s="26">
        <v>291</v>
      </c>
      <c r="BA181" s="26">
        <v>264</v>
      </c>
      <c r="BB181" s="226"/>
      <c r="BC181" s="42" t="s">
        <v>73</v>
      </c>
      <c r="BD181" s="26">
        <v>16</v>
      </c>
      <c r="BE181" s="26">
        <v>239</v>
      </c>
      <c r="BF181" s="26">
        <v>166</v>
      </c>
      <c r="BG181" s="26">
        <v>21</v>
      </c>
      <c r="BH181" s="26">
        <v>0</v>
      </c>
      <c r="BI181" s="26">
        <v>442</v>
      </c>
      <c r="BJ181" s="26">
        <v>259</v>
      </c>
      <c r="BK181" s="26">
        <v>39</v>
      </c>
      <c r="BL181" s="41">
        <v>16</v>
      </c>
      <c r="BM181" s="41">
        <v>10</v>
      </c>
      <c r="BN181" s="226"/>
      <c r="BO181" s="42" t="s">
        <v>73</v>
      </c>
      <c r="BP181" s="41">
        <v>12580</v>
      </c>
      <c r="BQ181" s="41">
        <v>332</v>
      </c>
      <c r="BR181" s="41">
        <v>6692</v>
      </c>
      <c r="BS181" s="41">
        <v>3145</v>
      </c>
      <c r="BT181" s="41">
        <v>289</v>
      </c>
      <c r="BU181" s="41">
        <v>2124</v>
      </c>
      <c r="BV181" s="41">
        <v>11262</v>
      </c>
      <c r="BW181" s="41">
        <v>1937</v>
      </c>
      <c r="BX181" s="41">
        <v>675</v>
      </c>
      <c r="BY181" s="41">
        <v>1197</v>
      </c>
      <c r="BZ181" s="41">
        <v>452</v>
      </c>
      <c r="CA181" s="41">
        <v>344</v>
      </c>
      <c r="CB181" s="41">
        <v>714</v>
      </c>
      <c r="CD181" s="80" t="s">
        <v>172</v>
      </c>
      <c r="CE181" s="80" t="s">
        <v>2444</v>
      </c>
      <c r="CF181" s="78">
        <v>8655</v>
      </c>
      <c r="CG181" s="91"/>
    </row>
    <row r="182" spans="1:85" ht="13.15" customHeight="1">
      <c r="A182" s="226" t="s">
        <v>2060</v>
      </c>
      <c r="B182" s="148" t="s">
        <v>90</v>
      </c>
      <c r="C182" s="71">
        <v>23145</v>
      </c>
      <c r="D182" s="71">
        <v>11900</v>
      </c>
      <c r="E182" s="71">
        <v>13036</v>
      </c>
      <c r="F182" s="71">
        <v>6783</v>
      </c>
      <c r="G182" s="71">
        <v>9494</v>
      </c>
      <c r="H182" s="71">
        <v>4925</v>
      </c>
      <c r="I182" s="71">
        <v>5954</v>
      </c>
      <c r="J182" s="71">
        <v>3096</v>
      </c>
      <c r="K182" s="71">
        <v>3539</v>
      </c>
      <c r="L182" s="71">
        <v>1733</v>
      </c>
      <c r="M182" s="146">
        <v>55168</v>
      </c>
      <c r="N182" s="146">
        <v>28437</v>
      </c>
      <c r="O182" s="226" t="s">
        <v>2060</v>
      </c>
      <c r="P182" s="148" t="s">
        <v>90</v>
      </c>
      <c r="Q182" s="71">
        <v>6452</v>
      </c>
      <c r="R182" s="71">
        <v>3340</v>
      </c>
      <c r="S182" s="71">
        <v>3426</v>
      </c>
      <c r="T182" s="71">
        <v>1766</v>
      </c>
      <c r="U182" s="71">
        <v>2538</v>
      </c>
      <c r="V182" s="71">
        <v>1344</v>
      </c>
      <c r="W182" s="71">
        <v>1401</v>
      </c>
      <c r="X182" s="71">
        <v>742</v>
      </c>
      <c r="Y182" s="71">
        <v>658</v>
      </c>
      <c r="Z182" s="71">
        <v>298</v>
      </c>
      <c r="AA182" s="146">
        <v>14475</v>
      </c>
      <c r="AB182" s="146">
        <v>7490</v>
      </c>
      <c r="AC182" s="226" t="s">
        <v>2060</v>
      </c>
      <c r="AD182" s="148" t="s">
        <v>90</v>
      </c>
      <c r="AE182" s="31">
        <v>391</v>
      </c>
      <c r="AF182" s="31">
        <v>321</v>
      </c>
      <c r="AG182" s="31">
        <v>305</v>
      </c>
      <c r="AH182" s="31">
        <v>289</v>
      </c>
      <c r="AI182" s="31">
        <v>261</v>
      </c>
      <c r="AJ182" s="146">
        <v>1567</v>
      </c>
      <c r="AK182" s="125">
        <v>579</v>
      </c>
      <c r="AL182" s="71">
        <v>229</v>
      </c>
      <c r="AM182" s="71">
        <v>2</v>
      </c>
      <c r="AN182" s="71">
        <v>56</v>
      </c>
      <c r="AO182" s="71">
        <v>270</v>
      </c>
      <c r="AP182" s="71">
        <v>45</v>
      </c>
      <c r="AQ182" s="226" t="s">
        <v>2060</v>
      </c>
      <c r="AR182" s="148" t="s">
        <v>90</v>
      </c>
      <c r="AS182" s="71">
        <v>401</v>
      </c>
      <c r="AT182" s="71">
        <v>8355</v>
      </c>
      <c r="AU182" s="71">
        <v>988</v>
      </c>
      <c r="AV182" s="71">
        <v>247</v>
      </c>
      <c r="AW182" s="71">
        <v>66</v>
      </c>
      <c r="AX182" s="71">
        <v>412</v>
      </c>
      <c r="AY182" s="71">
        <v>783</v>
      </c>
      <c r="AZ182" s="71">
        <v>571</v>
      </c>
      <c r="BA182" s="71">
        <v>537</v>
      </c>
      <c r="BB182" s="226" t="s">
        <v>2060</v>
      </c>
      <c r="BC182" s="148" t="s">
        <v>90</v>
      </c>
      <c r="BD182" s="71">
        <v>29</v>
      </c>
      <c r="BE182" s="71">
        <v>234</v>
      </c>
      <c r="BF182" s="71">
        <v>422</v>
      </c>
      <c r="BG182" s="71">
        <v>634</v>
      </c>
      <c r="BH182" s="71">
        <v>13</v>
      </c>
      <c r="BI182" s="16">
        <v>1332</v>
      </c>
      <c r="BJ182" s="71">
        <v>435</v>
      </c>
      <c r="BK182" s="71">
        <v>77</v>
      </c>
      <c r="BL182" s="152">
        <v>52</v>
      </c>
      <c r="BM182" s="32">
        <v>18</v>
      </c>
      <c r="BN182" s="226" t="s">
        <v>2060</v>
      </c>
      <c r="BO182" s="148" t="s">
        <v>90</v>
      </c>
      <c r="BP182" s="71">
        <v>17079</v>
      </c>
      <c r="BQ182" s="71">
        <v>3660</v>
      </c>
      <c r="BR182" s="71">
        <v>9347</v>
      </c>
      <c r="BS182" s="71">
        <v>4645</v>
      </c>
      <c r="BT182" s="71">
        <v>677</v>
      </c>
      <c r="BU182" s="71">
        <v>4229</v>
      </c>
      <c r="BV182" s="71">
        <v>19691</v>
      </c>
      <c r="BW182" s="71">
        <v>3277</v>
      </c>
      <c r="BX182" s="71">
        <v>1026</v>
      </c>
      <c r="BY182" s="71">
        <v>1152</v>
      </c>
      <c r="BZ182" s="71">
        <v>579</v>
      </c>
      <c r="CA182" s="71">
        <v>938</v>
      </c>
      <c r="CB182" s="71">
        <v>693</v>
      </c>
      <c r="CD182" s="80" t="s">
        <v>2060</v>
      </c>
      <c r="CE182" s="80" t="s">
        <v>2445</v>
      </c>
      <c r="CF182" s="78">
        <v>21393</v>
      </c>
      <c r="CG182" s="91"/>
    </row>
    <row r="183" spans="1:85" ht="13.15" customHeight="1">
      <c r="A183" s="226"/>
      <c r="B183" s="148" t="s">
        <v>91</v>
      </c>
      <c r="C183" s="71">
        <v>1977</v>
      </c>
      <c r="D183" s="71">
        <v>1004</v>
      </c>
      <c r="E183" s="71">
        <v>1663</v>
      </c>
      <c r="F183" s="71">
        <v>824</v>
      </c>
      <c r="G183" s="71">
        <v>1581</v>
      </c>
      <c r="H183" s="71">
        <v>796</v>
      </c>
      <c r="I183" s="71">
        <v>1270</v>
      </c>
      <c r="J183" s="71">
        <v>673</v>
      </c>
      <c r="K183" s="71">
        <v>830</v>
      </c>
      <c r="L183" s="71">
        <v>407</v>
      </c>
      <c r="M183" s="146">
        <v>7321</v>
      </c>
      <c r="N183" s="146">
        <v>3704</v>
      </c>
      <c r="O183" s="226"/>
      <c r="P183" s="148" t="s">
        <v>91</v>
      </c>
      <c r="Q183" s="71">
        <v>595</v>
      </c>
      <c r="R183" s="71">
        <v>270</v>
      </c>
      <c r="S183" s="71">
        <v>446</v>
      </c>
      <c r="T183" s="71">
        <v>209</v>
      </c>
      <c r="U183" s="71">
        <v>323</v>
      </c>
      <c r="V183" s="71">
        <v>155</v>
      </c>
      <c r="W183" s="71">
        <v>257</v>
      </c>
      <c r="X183" s="71">
        <v>129</v>
      </c>
      <c r="Y183" s="71">
        <v>86</v>
      </c>
      <c r="Z183" s="71">
        <v>33</v>
      </c>
      <c r="AA183" s="146">
        <v>1707</v>
      </c>
      <c r="AB183" s="146">
        <v>796</v>
      </c>
      <c r="AC183" s="226"/>
      <c r="AD183" s="148" t="s">
        <v>91</v>
      </c>
      <c r="AE183" s="31">
        <v>44</v>
      </c>
      <c r="AF183" s="31">
        <v>43</v>
      </c>
      <c r="AG183" s="31">
        <v>33</v>
      </c>
      <c r="AH183" s="31">
        <v>29</v>
      </c>
      <c r="AI183" s="31">
        <v>25</v>
      </c>
      <c r="AJ183" s="146">
        <v>174</v>
      </c>
      <c r="AK183" s="125">
        <v>85</v>
      </c>
      <c r="AL183" s="71">
        <v>35</v>
      </c>
      <c r="AM183" s="71">
        <v>31</v>
      </c>
      <c r="AN183" s="71">
        <v>0</v>
      </c>
      <c r="AO183" s="71">
        <v>13</v>
      </c>
      <c r="AP183" s="71">
        <v>11</v>
      </c>
      <c r="AQ183" s="226"/>
      <c r="AR183" s="148" t="s">
        <v>91</v>
      </c>
      <c r="AS183" s="71">
        <v>42</v>
      </c>
      <c r="AT183" s="71">
        <v>1915</v>
      </c>
      <c r="AU183" s="71">
        <v>114</v>
      </c>
      <c r="AV183" s="71">
        <v>0</v>
      </c>
      <c r="AW183" s="71">
        <v>0</v>
      </c>
      <c r="AX183" s="71">
        <v>68</v>
      </c>
      <c r="AY183" s="71">
        <v>94</v>
      </c>
      <c r="AZ183" s="71">
        <v>87</v>
      </c>
      <c r="BA183" s="71">
        <v>79</v>
      </c>
      <c r="BB183" s="226"/>
      <c r="BC183" s="148" t="s">
        <v>91</v>
      </c>
      <c r="BD183" s="71">
        <v>16</v>
      </c>
      <c r="BE183" s="71">
        <v>59</v>
      </c>
      <c r="BF183" s="71">
        <v>49</v>
      </c>
      <c r="BG183" s="71">
        <v>49</v>
      </c>
      <c r="BH183" s="71">
        <v>0</v>
      </c>
      <c r="BI183" s="16">
        <v>173</v>
      </c>
      <c r="BJ183" s="71">
        <v>136</v>
      </c>
      <c r="BK183" s="71">
        <v>43</v>
      </c>
      <c r="BL183" s="152">
        <v>21</v>
      </c>
      <c r="BM183" s="32">
        <v>14</v>
      </c>
      <c r="BN183" s="226"/>
      <c r="BO183" s="148" t="s">
        <v>91</v>
      </c>
      <c r="BP183" s="71">
        <v>2325</v>
      </c>
      <c r="BQ183" s="71">
        <v>876</v>
      </c>
      <c r="BR183" s="71">
        <v>867</v>
      </c>
      <c r="BS183" s="71">
        <v>446</v>
      </c>
      <c r="BT183" s="71">
        <v>197</v>
      </c>
      <c r="BU183" s="71">
        <v>1232</v>
      </c>
      <c r="BV183" s="71">
        <v>3238</v>
      </c>
      <c r="BW183" s="71">
        <v>578</v>
      </c>
      <c r="BX183" s="71">
        <v>46</v>
      </c>
      <c r="BY183" s="71">
        <v>166</v>
      </c>
      <c r="BZ183" s="71">
        <v>36</v>
      </c>
      <c r="CA183" s="71">
        <v>19</v>
      </c>
      <c r="CB183" s="71">
        <v>10</v>
      </c>
      <c r="CD183" s="80" t="s">
        <v>2060</v>
      </c>
      <c r="CE183" s="80" t="s">
        <v>2446</v>
      </c>
      <c r="CF183" s="78">
        <v>4214</v>
      </c>
      <c r="CG183" s="91"/>
    </row>
    <row r="184" spans="1:85" ht="13.15" customHeight="1">
      <c r="A184" s="226"/>
      <c r="B184" s="25" t="s">
        <v>73</v>
      </c>
      <c r="C184" s="26">
        <v>25122</v>
      </c>
      <c r="D184" s="26">
        <v>12904</v>
      </c>
      <c r="E184" s="26">
        <v>14699</v>
      </c>
      <c r="F184" s="26">
        <v>7607</v>
      </c>
      <c r="G184" s="26">
        <v>11075</v>
      </c>
      <c r="H184" s="26">
        <v>5721</v>
      </c>
      <c r="I184" s="26">
        <v>7224</v>
      </c>
      <c r="J184" s="26">
        <v>3769</v>
      </c>
      <c r="K184" s="26">
        <v>4369</v>
      </c>
      <c r="L184" s="26">
        <v>2140</v>
      </c>
      <c r="M184" s="41">
        <v>62489</v>
      </c>
      <c r="N184" s="41">
        <v>32141</v>
      </c>
      <c r="O184" s="226"/>
      <c r="P184" s="42" t="s">
        <v>73</v>
      </c>
      <c r="Q184" s="26">
        <v>7047</v>
      </c>
      <c r="R184" s="26">
        <v>3610</v>
      </c>
      <c r="S184" s="26">
        <v>3872</v>
      </c>
      <c r="T184" s="26">
        <v>1975</v>
      </c>
      <c r="U184" s="26">
        <v>2861</v>
      </c>
      <c r="V184" s="26">
        <v>1499</v>
      </c>
      <c r="W184" s="26">
        <v>1658</v>
      </c>
      <c r="X184" s="26">
        <v>871</v>
      </c>
      <c r="Y184" s="26">
        <v>744</v>
      </c>
      <c r="Z184" s="26">
        <v>331</v>
      </c>
      <c r="AA184" s="41">
        <v>16182</v>
      </c>
      <c r="AB184" s="41">
        <v>8286</v>
      </c>
      <c r="AC184" s="226"/>
      <c r="AD184" s="42" t="s">
        <v>73</v>
      </c>
      <c r="AE184" s="41">
        <v>435</v>
      </c>
      <c r="AF184" s="41">
        <v>364</v>
      </c>
      <c r="AG184" s="41">
        <v>338</v>
      </c>
      <c r="AH184" s="41">
        <v>318</v>
      </c>
      <c r="AI184" s="41">
        <v>286</v>
      </c>
      <c r="AJ184" s="41">
        <v>1741</v>
      </c>
      <c r="AK184" s="26">
        <v>664</v>
      </c>
      <c r="AL184" s="26">
        <v>264</v>
      </c>
      <c r="AM184" s="26">
        <v>33</v>
      </c>
      <c r="AN184" s="26">
        <v>56</v>
      </c>
      <c r="AO184" s="26">
        <v>283</v>
      </c>
      <c r="AP184" s="26">
        <v>56</v>
      </c>
      <c r="AQ184" s="226"/>
      <c r="AR184" s="42" t="s">
        <v>73</v>
      </c>
      <c r="AS184" s="26">
        <v>443</v>
      </c>
      <c r="AT184" s="26">
        <v>10270</v>
      </c>
      <c r="AU184" s="26">
        <v>1102</v>
      </c>
      <c r="AV184" s="26">
        <v>247</v>
      </c>
      <c r="AW184" s="26">
        <v>66</v>
      </c>
      <c r="AX184" s="26">
        <v>480</v>
      </c>
      <c r="AY184" s="26">
        <v>877</v>
      </c>
      <c r="AZ184" s="26">
        <v>658</v>
      </c>
      <c r="BA184" s="26">
        <v>616</v>
      </c>
      <c r="BB184" s="226"/>
      <c r="BC184" s="42" t="s">
        <v>73</v>
      </c>
      <c r="BD184" s="26">
        <v>45</v>
      </c>
      <c r="BE184" s="26">
        <v>293</v>
      </c>
      <c r="BF184" s="26">
        <v>471</v>
      </c>
      <c r="BG184" s="26">
        <v>683</v>
      </c>
      <c r="BH184" s="26">
        <v>13</v>
      </c>
      <c r="BI184" s="26">
        <v>1505</v>
      </c>
      <c r="BJ184" s="26">
        <v>571</v>
      </c>
      <c r="BK184" s="26">
        <v>120</v>
      </c>
      <c r="BL184" s="41">
        <v>73</v>
      </c>
      <c r="BM184" s="41">
        <v>32</v>
      </c>
      <c r="BN184" s="226"/>
      <c r="BO184" s="42" t="s">
        <v>73</v>
      </c>
      <c r="BP184" s="41">
        <v>19404</v>
      </c>
      <c r="BQ184" s="41">
        <v>4536</v>
      </c>
      <c r="BR184" s="41">
        <v>10214</v>
      </c>
      <c r="BS184" s="41">
        <v>5091</v>
      </c>
      <c r="BT184" s="41">
        <v>874</v>
      </c>
      <c r="BU184" s="41">
        <v>5461</v>
      </c>
      <c r="BV184" s="41">
        <v>22929</v>
      </c>
      <c r="BW184" s="41">
        <v>3855</v>
      </c>
      <c r="BX184" s="41">
        <v>1072</v>
      </c>
      <c r="BY184" s="41">
        <v>1318</v>
      </c>
      <c r="BZ184" s="41">
        <v>615</v>
      </c>
      <c r="CA184" s="41">
        <v>957</v>
      </c>
      <c r="CB184" s="41">
        <v>703</v>
      </c>
      <c r="CD184" s="80" t="s">
        <v>2060</v>
      </c>
      <c r="CE184" s="80" t="s">
        <v>2447</v>
      </c>
      <c r="CF184" s="78">
        <v>25607</v>
      </c>
      <c r="CG184" s="91"/>
    </row>
    <row r="185" spans="1:85" s="100" customFormat="1" ht="13.15" customHeight="1">
      <c r="A185" s="33" t="s">
        <v>3</v>
      </c>
      <c r="B185" s="148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119"/>
      <c r="N185" s="119"/>
      <c r="O185" s="33" t="s">
        <v>3</v>
      </c>
      <c r="P185" s="33"/>
      <c r="Q185" s="119"/>
      <c r="R185" s="119"/>
      <c r="S185" s="119"/>
      <c r="T185" s="119"/>
      <c r="U185" s="119"/>
      <c r="V185" s="119"/>
      <c r="W185" s="119"/>
      <c r="X185" s="119"/>
      <c r="Y185" s="119"/>
      <c r="Z185" s="119"/>
      <c r="AA185" s="119"/>
      <c r="AB185" s="119"/>
      <c r="AC185" s="33" t="s">
        <v>3</v>
      </c>
      <c r="AD185" s="33"/>
      <c r="AE185" s="119"/>
      <c r="AF185" s="119"/>
      <c r="AG185" s="119"/>
      <c r="AH185" s="119"/>
      <c r="AI185" s="119"/>
      <c r="AJ185" s="119"/>
      <c r="AK185" s="119"/>
      <c r="AL185" s="119"/>
      <c r="AM185" s="119"/>
      <c r="AN185" s="119"/>
      <c r="AO185" s="119"/>
      <c r="AP185" s="119"/>
      <c r="AQ185" s="33" t="s">
        <v>3</v>
      </c>
      <c r="AR185" s="148"/>
      <c r="AS185" s="43"/>
      <c r="AT185" s="43"/>
      <c r="AU185" s="43"/>
      <c r="AV185" s="43"/>
      <c r="AW185" s="43"/>
      <c r="AX185" s="43"/>
      <c r="AY185" s="43"/>
      <c r="AZ185" s="43"/>
      <c r="BA185" s="43"/>
      <c r="BB185" s="33" t="s">
        <v>3</v>
      </c>
      <c r="BC185" s="148"/>
      <c r="BD185" s="148"/>
      <c r="BE185" s="148"/>
      <c r="BF185" s="148"/>
      <c r="BG185" s="148"/>
      <c r="BH185" s="148"/>
      <c r="BI185" s="148"/>
      <c r="BJ185" s="148"/>
      <c r="BK185" s="148"/>
      <c r="BL185" s="33"/>
      <c r="BM185" s="148"/>
      <c r="BN185" s="33" t="s">
        <v>3</v>
      </c>
      <c r="BO185" s="148"/>
      <c r="BP185" s="43"/>
      <c r="BQ185" s="43"/>
      <c r="BR185" s="43"/>
      <c r="BS185" s="43"/>
      <c r="BT185" s="43"/>
      <c r="BU185" s="43"/>
      <c r="BV185" s="43"/>
      <c r="BW185" s="43"/>
      <c r="BX185" s="43"/>
      <c r="BY185" s="43"/>
      <c r="BZ185" s="43"/>
      <c r="CA185" s="43"/>
      <c r="CB185" s="43"/>
      <c r="CD185" s="80" t="str">
        <f>IF(A185="",CD184,A185)</f>
        <v>ATSIMO-ANDREFANA</v>
      </c>
      <c r="CE185" s="80" t="str">
        <f>CD185&amp;B185</f>
        <v>ATSIMO-ANDREFANA</v>
      </c>
      <c r="CF185" s="78">
        <f>(AS185+2*AT185+3*AU185+4*AV185+5*AW185)</f>
        <v>0</v>
      </c>
      <c r="CG185" s="91"/>
    </row>
    <row r="186" spans="1:85" ht="13.15" customHeight="1">
      <c r="A186" s="226" t="s">
        <v>10</v>
      </c>
      <c r="B186" s="148" t="s">
        <v>90</v>
      </c>
      <c r="C186" s="71">
        <v>34694</v>
      </c>
      <c r="D186" s="71">
        <v>18793</v>
      </c>
      <c r="E186" s="71">
        <v>21878</v>
      </c>
      <c r="F186" s="71">
        <v>12205</v>
      </c>
      <c r="G186" s="71">
        <v>14698</v>
      </c>
      <c r="H186" s="71">
        <v>8230</v>
      </c>
      <c r="I186" s="71">
        <v>8820</v>
      </c>
      <c r="J186" s="71">
        <v>4970</v>
      </c>
      <c r="K186" s="71">
        <v>4101</v>
      </c>
      <c r="L186" s="71">
        <v>2387</v>
      </c>
      <c r="M186" s="146">
        <v>84191</v>
      </c>
      <c r="N186" s="146">
        <v>46585</v>
      </c>
      <c r="O186" s="226" t="s">
        <v>10</v>
      </c>
      <c r="P186" s="148" t="s">
        <v>90</v>
      </c>
      <c r="Q186" s="71">
        <v>4599</v>
      </c>
      <c r="R186" s="71">
        <v>2430</v>
      </c>
      <c r="S186" s="71">
        <v>2305</v>
      </c>
      <c r="T186" s="71">
        <v>1284</v>
      </c>
      <c r="U186" s="71">
        <v>1469</v>
      </c>
      <c r="V186" s="71">
        <v>824</v>
      </c>
      <c r="W186" s="71">
        <v>681</v>
      </c>
      <c r="X186" s="71">
        <v>357</v>
      </c>
      <c r="Y186" s="71">
        <v>240</v>
      </c>
      <c r="Z186" s="71">
        <v>133</v>
      </c>
      <c r="AA186" s="146">
        <v>9294</v>
      </c>
      <c r="AB186" s="146">
        <v>5028</v>
      </c>
      <c r="AC186" s="226" t="s">
        <v>10</v>
      </c>
      <c r="AD186" s="148" t="s">
        <v>90</v>
      </c>
      <c r="AE186" s="31">
        <v>693</v>
      </c>
      <c r="AF186" s="31">
        <v>608</v>
      </c>
      <c r="AG186" s="31">
        <v>555</v>
      </c>
      <c r="AH186" s="31">
        <v>484</v>
      </c>
      <c r="AI186" s="31">
        <v>385</v>
      </c>
      <c r="AJ186" s="146">
        <v>2725</v>
      </c>
      <c r="AK186" s="125">
        <v>858</v>
      </c>
      <c r="AL186" s="71">
        <v>277</v>
      </c>
      <c r="AM186" s="71">
        <v>4</v>
      </c>
      <c r="AN186" s="71">
        <v>69</v>
      </c>
      <c r="AO186" s="71">
        <v>521</v>
      </c>
      <c r="AP186" s="71">
        <v>19</v>
      </c>
      <c r="AQ186" s="226" t="s">
        <v>10</v>
      </c>
      <c r="AR186" s="148" t="s">
        <v>90</v>
      </c>
      <c r="AS186" s="71">
        <v>146</v>
      </c>
      <c r="AT186" s="71">
        <v>4600</v>
      </c>
      <c r="AU186" s="71">
        <v>747</v>
      </c>
      <c r="AV186" s="71">
        <v>243</v>
      </c>
      <c r="AW186" s="71">
        <v>101</v>
      </c>
      <c r="AX186" s="71">
        <v>154</v>
      </c>
      <c r="AY186" s="71">
        <v>1291</v>
      </c>
      <c r="AZ186" s="71">
        <v>783</v>
      </c>
      <c r="BA186" s="71">
        <v>634</v>
      </c>
      <c r="BB186" s="226" t="s">
        <v>10</v>
      </c>
      <c r="BC186" s="148" t="s">
        <v>90</v>
      </c>
      <c r="BD186" s="71">
        <v>52</v>
      </c>
      <c r="BE186" s="71">
        <v>293</v>
      </c>
      <c r="BF186" s="71">
        <v>582</v>
      </c>
      <c r="BG186" s="71">
        <v>877</v>
      </c>
      <c r="BH186" s="71">
        <v>39</v>
      </c>
      <c r="BI186" s="16">
        <v>1843</v>
      </c>
      <c r="BJ186" s="71">
        <v>916</v>
      </c>
      <c r="BK186" s="71">
        <v>40</v>
      </c>
      <c r="BL186" s="152">
        <v>19</v>
      </c>
      <c r="BM186" s="32">
        <v>11</v>
      </c>
      <c r="BN186" s="226" t="s">
        <v>10</v>
      </c>
      <c r="BO186" s="148" t="s">
        <v>90</v>
      </c>
      <c r="BP186" s="71">
        <v>15120</v>
      </c>
      <c r="BQ186" s="71">
        <v>1838</v>
      </c>
      <c r="BR186" s="71">
        <v>9924</v>
      </c>
      <c r="BS186" s="71">
        <v>4338</v>
      </c>
      <c r="BT186" s="71">
        <v>869</v>
      </c>
      <c r="BU186" s="71">
        <v>1952</v>
      </c>
      <c r="BV186" s="71">
        <v>10128</v>
      </c>
      <c r="BW186" s="71">
        <v>1522</v>
      </c>
      <c r="BX186" s="71">
        <v>457</v>
      </c>
      <c r="BY186" s="71">
        <v>1951</v>
      </c>
      <c r="BZ186" s="71">
        <v>603</v>
      </c>
      <c r="CA186" s="71">
        <v>225</v>
      </c>
      <c r="CB186" s="71">
        <v>129</v>
      </c>
      <c r="CD186" s="80" t="s">
        <v>10</v>
      </c>
      <c r="CE186" s="80" t="s">
        <v>2451</v>
      </c>
      <c r="CF186" s="78">
        <v>13064</v>
      </c>
      <c r="CG186" s="91"/>
    </row>
    <row r="187" spans="1:85" ht="13.15" customHeight="1">
      <c r="A187" s="226"/>
      <c r="B187" s="148" t="s">
        <v>91</v>
      </c>
      <c r="C187" s="71">
        <v>3244</v>
      </c>
      <c r="D187" s="71">
        <v>1792</v>
      </c>
      <c r="E187" s="71">
        <v>1918</v>
      </c>
      <c r="F187" s="71">
        <v>1082</v>
      </c>
      <c r="G187" s="71">
        <v>1218</v>
      </c>
      <c r="H187" s="71">
        <v>706</v>
      </c>
      <c r="I187" s="71">
        <v>895</v>
      </c>
      <c r="J187" s="71">
        <v>534</v>
      </c>
      <c r="K187" s="71">
        <v>518</v>
      </c>
      <c r="L187" s="71">
        <v>292</v>
      </c>
      <c r="M187" s="146">
        <v>7793</v>
      </c>
      <c r="N187" s="146">
        <v>4406</v>
      </c>
      <c r="O187" s="226"/>
      <c r="P187" s="148" t="s">
        <v>91</v>
      </c>
      <c r="Q187" s="71">
        <v>431</v>
      </c>
      <c r="R187" s="71">
        <v>229</v>
      </c>
      <c r="S187" s="71">
        <v>216</v>
      </c>
      <c r="T187" s="71">
        <v>134</v>
      </c>
      <c r="U187" s="71">
        <v>69</v>
      </c>
      <c r="V187" s="71">
        <v>42</v>
      </c>
      <c r="W187" s="71">
        <v>51</v>
      </c>
      <c r="X187" s="71">
        <v>26</v>
      </c>
      <c r="Y187" s="71">
        <v>12</v>
      </c>
      <c r="Z187" s="71">
        <v>8</v>
      </c>
      <c r="AA187" s="146">
        <v>779</v>
      </c>
      <c r="AB187" s="146">
        <v>439</v>
      </c>
      <c r="AC187" s="226"/>
      <c r="AD187" s="148" t="s">
        <v>91</v>
      </c>
      <c r="AE187" s="31">
        <v>65</v>
      </c>
      <c r="AF187" s="31">
        <v>61</v>
      </c>
      <c r="AG187" s="31">
        <v>50</v>
      </c>
      <c r="AH187" s="31">
        <v>44</v>
      </c>
      <c r="AI187" s="31">
        <v>35</v>
      </c>
      <c r="AJ187" s="146">
        <v>255</v>
      </c>
      <c r="AK187" s="125">
        <v>93</v>
      </c>
      <c r="AL187" s="71">
        <v>47</v>
      </c>
      <c r="AM187" s="71">
        <v>4</v>
      </c>
      <c r="AN187" s="71">
        <v>5</v>
      </c>
      <c r="AO187" s="71">
        <v>40</v>
      </c>
      <c r="AP187" s="71">
        <v>4</v>
      </c>
      <c r="AQ187" s="226"/>
      <c r="AR187" s="148" t="s">
        <v>91</v>
      </c>
      <c r="AS187" s="71">
        <v>0</v>
      </c>
      <c r="AT187" s="71">
        <v>1167</v>
      </c>
      <c r="AU187" s="71">
        <v>12</v>
      </c>
      <c r="AV187" s="71">
        <v>0</v>
      </c>
      <c r="AW187" s="71">
        <v>6</v>
      </c>
      <c r="AX187" s="71">
        <v>42</v>
      </c>
      <c r="AY187" s="71">
        <v>142</v>
      </c>
      <c r="AZ187" s="71">
        <v>81</v>
      </c>
      <c r="BA187" s="71">
        <v>68</v>
      </c>
      <c r="BB187" s="226"/>
      <c r="BC187" s="148" t="s">
        <v>91</v>
      </c>
      <c r="BD187" s="71">
        <v>5</v>
      </c>
      <c r="BE187" s="71">
        <v>36</v>
      </c>
      <c r="BF187" s="71">
        <v>56</v>
      </c>
      <c r="BG187" s="71">
        <v>96</v>
      </c>
      <c r="BH187" s="71">
        <v>0</v>
      </c>
      <c r="BI187" s="16">
        <v>193</v>
      </c>
      <c r="BJ187" s="71">
        <v>118</v>
      </c>
      <c r="BK187" s="71">
        <v>11</v>
      </c>
      <c r="BL187" s="152">
        <v>8</v>
      </c>
      <c r="BM187" s="32">
        <v>6</v>
      </c>
      <c r="BN187" s="226"/>
      <c r="BO187" s="148" t="s">
        <v>91</v>
      </c>
      <c r="BP187" s="71">
        <v>3284</v>
      </c>
      <c r="BQ187" s="71">
        <v>273</v>
      </c>
      <c r="BR187" s="71">
        <v>970</v>
      </c>
      <c r="BS187" s="71">
        <v>559</v>
      </c>
      <c r="BT187" s="71">
        <v>47</v>
      </c>
      <c r="BU187" s="71">
        <v>327</v>
      </c>
      <c r="BV187" s="71">
        <v>2209</v>
      </c>
      <c r="BW187" s="71">
        <v>328</v>
      </c>
      <c r="BX187" s="71">
        <v>15</v>
      </c>
      <c r="BY187" s="71">
        <v>224</v>
      </c>
      <c r="BZ187" s="71">
        <v>58</v>
      </c>
      <c r="CA187" s="71">
        <v>74</v>
      </c>
      <c r="CB187" s="71">
        <v>351</v>
      </c>
      <c r="CD187" s="80" t="s">
        <v>10</v>
      </c>
      <c r="CE187" s="80" t="s">
        <v>2452</v>
      </c>
      <c r="CF187" s="78">
        <v>2400</v>
      </c>
      <c r="CG187" s="91"/>
    </row>
    <row r="188" spans="1:85" ht="13.15" customHeight="1">
      <c r="A188" s="226"/>
      <c r="B188" s="25" t="s">
        <v>73</v>
      </c>
      <c r="C188" s="26">
        <v>37938</v>
      </c>
      <c r="D188" s="26">
        <v>20585</v>
      </c>
      <c r="E188" s="26">
        <v>23796</v>
      </c>
      <c r="F188" s="26">
        <v>13287</v>
      </c>
      <c r="G188" s="26">
        <v>15916</v>
      </c>
      <c r="H188" s="26">
        <v>8936</v>
      </c>
      <c r="I188" s="26">
        <v>9715</v>
      </c>
      <c r="J188" s="26">
        <v>5504</v>
      </c>
      <c r="K188" s="26">
        <v>4619</v>
      </c>
      <c r="L188" s="26">
        <v>2679</v>
      </c>
      <c r="M188" s="41">
        <v>91984</v>
      </c>
      <c r="N188" s="41">
        <v>50991</v>
      </c>
      <c r="O188" s="226"/>
      <c r="P188" s="42" t="s">
        <v>73</v>
      </c>
      <c r="Q188" s="26">
        <v>5030</v>
      </c>
      <c r="R188" s="26">
        <v>2659</v>
      </c>
      <c r="S188" s="26">
        <v>2521</v>
      </c>
      <c r="T188" s="26">
        <v>1418</v>
      </c>
      <c r="U188" s="26">
        <v>1538</v>
      </c>
      <c r="V188" s="26">
        <v>866</v>
      </c>
      <c r="W188" s="26">
        <v>732</v>
      </c>
      <c r="X188" s="26">
        <v>383</v>
      </c>
      <c r="Y188" s="26">
        <v>252</v>
      </c>
      <c r="Z188" s="26">
        <v>141</v>
      </c>
      <c r="AA188" s="41">
        <v>10073</v>
      </c>
      <c r="AB188" s="41">
        <v>5467</v>
      </c>
      <c r="AC188" s="226"/>
      <c r="AD188" s="42" t="s">
        <v>73</v>
      </c>
      <c r="AE188" s="41">
        <v>758</v>
      </c>
      <c r="AF188" s="41">
        <v>669</v>
      </c>
      <c r="AG188" s="41">
        <v>605</v>
      </c>
      <c r="AH188" s="41">
        <v>528</v>
      </c>
      <c r="AI188" s="41">
        <v>420</v>
      </c>
      <c r="AJ188" s="41">
        <v>2980</v>
      </c>
      <c r="AK188" s="26">
        <v>951</v>
      </c>
      <c r="AL188" s="26">
        <v>324</v>
      </c>
      <c r="AM188" s="26">
        <v>8</v>
      </c>
      <c r="AN188" s="26">
        <v>74</v>
      </c>
      <c r="AO188" s="26">
        <v>561</v>
      </c>
      <c r="AP188" s="26">
        <v>23</v>
      </c>
      <c r="AQ188" s="226"/>
      <c r="AR188" s="42" t="s">
        <v>73</v>
      </c>
      <c r="AS188" s="26">
        <v>146</v>
      </c>
      <c r="AT188" s="26">
        <v>5767</v>
      </c>
      <c r="AU188" s="26">
        <v>759</v>
      </c>
      <c r="AV188" s="26">
        <v>243</v>
      </c>
      <c r="AW188" s="26">
        <v>107</v>
      </c>
      <c r="AX188" s="26">
        <v>196</v>
      </c>
      <c r="AY188" s="26">
        <v>1433</v>
      </c>
      <c r="AZ188" s="26">
        <v>864</v>
      </c>
      <c r="BA188" s="26">
        <v>702</v>
      </c>
      <c r="BB188" s="226"/>
      <c r="BC188" s="42" t="s">
        <v>73</v>
      </c>
      <c r="BD188" s="26">
        <v>57</v>
      </c>
      <c r="BE188" s="26">
        <v>329</v>
      </c>
      <c r="BF188" s="26">
        <v>638</v>
      </c>
      <c r="BG188" s="26">
        <v>973</v>
      </c>
      <c r="BH188" s="26">
        <v>39</v>
      </c>
      <c r="BI188" s="26">
        <v>2036</v>
      </c>
      <c r="BJ188" s="26">
        <v>1034</v>
      </c>
      <c r="BK188" s="26">
        <v>51</v>
      </c>
      <c r="BL188" s="41">
        <v>27</v>
      </c>
      <c r="BM188" s="41">
        <v>17</v>
      </c>
      <c r="BN188" s="226"/>
      <c r="BO188" s="42" t="s">
        <v>73</v>
      </c>
      <c r="BP188" s="41">
        <v>18404</v>
      </c>
      <c r="BQ188" s="41">
        <v>2111</v>
      </c>
      <c r="BR188" s="41">
        <v>10894</v>
      </c>
      <c r="BS188" s="41">
        <v>4897</v>
      </c>
      <c r="BT188" s="41">
        <v>916</v>
      </c>
      <c r="BU188" s="41">
        <v>2279</v>
      </c>
      <c r="BV188" s="41">
        <v>12337</v>
      </c>
      <c r="BW188" s="41">
        <v>1850</v>
      </c>
      <c r="BX188" s="41">
        <v>472</v>
      </c>
      <c r="BY188" s="41">
        <v>2175</v>
      </c>
      <c r="BZ188" s="41">
        <v>661</v>
      </c>
      <c r="CA188" s="41">
        <v>299</v>
      </c>
      <c r="CB188" s="41">
        <v>480</v>
      </c>
      <c r="CD188" s="80" t="s">
        <v>10</v>
      </c>
      <c r="CE188" s="80" t="s">
        <v>2453</v>
      </c>
      <c r="CF188" s="78">
        <v>15464</v>
      </c>
      <c r="CG188" s="91"/>
    </row>
    <row r="189" spans="1:85" ht="13.15" customHeight="1">
      <c r="A189" s="226" t="s">
        <v>11</v>
      </c>
      <c r="B189" s="148" t="s">
        <v>90</v>
      </c>
      <c r="C189" s="71">
        <v>5804</v>
      </c>
      <c r="D189" s="71">
        <v>3046</v>
      </c>
      <c r="E189" s="71">
        <v>3502</v>
      </c>
      <c r="F189" s="71">
        <v>1851</v>
      </c>
      <c r="G189" s="71">
        <v>1932</v>
      </c>
      <c r="H189" s="71">
        <v>1059</v>
      </c>
      <c r="I189" s="71">
        <v>880</v>
      </c>
      <c r="J189" s="71">
        <v>485</v>
      </c>
      <c r="K189" s="71">
        <v>291</v>
      </c>
      <c r="L189" s="71">
        <v>156</v>
      </c>
      <c r="M189" s="146">
        <v>12409</v>
      </c>
      <c r="N189" s="146">
        <v>6597</v>
      </c>
      <c r="O189" s="226" t="s">
        <v>11</v>
      </c>
      <c r="P189" s="148" t="s">
        <v>90</v>
      </c>
      <c r="Q189" s="71">
        <v>1212</v>
      </c>
      <c r="R189" s="71">
        <v>625</v>
      </c>
      <c r="S189" s="71">
        <v>710</v>
      </c>
      <c r="T189" s="71">
        <v>386</v>
      </c>
      <c r="U189" s="71">
        <v>348</v>
      </c>
      <c r="V189" s="71">
        <v>186</v>
      </c>
      <c r="W189" s="71">
        <v>128</v>
      </c>
      <c r="X189" s="71">
        <v>60</v>
      </c>
      <c r="Y189" s="71">
        <v>10</v>
      </c>
      <c r="Z189" s="71">
        <v>6</v>
      </c>
      <c r="AA189" s="146">
        <v>2408</v>
      </c>
      <c r="AB189" s="146">
        <v>1263</v>
      </c>
      <c r="AC189" s="226" t="s">
        <v>11</v>
      </c>
      <c r="AD189" s="148" t="s">
        <v>90</v>
      </c>
      <c r="AE189" s="31">
        <v>125</v>
      </c>
      <c r="AF189" s="31">
        <v>121</v>
      </c>
      <c r="AG189" s="31">
        <v>106</v>
      </c>
      <c r="AH189" s="31">
        <v>59</v>
      </c>
      <c r="AI189" s="31">
        <v>23</v>
      </c>
      <c r="AJ189" s="146">
        <v>434</v>
      </c>
      <c r="AK189" s="125">
        <v>122</v>
      </c>
      <c r="AL189" s="71">
        <v>43</v>
      </c>
      <c r="AM189" s="71">
        <v>3</v>
      </c>
      <c r="AN189" s="71">
        <v>406</v>
      </c>
      <c r="AO189" s="71">
        <v>115</v>
      </c>
      <c r="AP189" s="71">
        <v>7</v>
      </c>
      <c r="AQ189" s="226" t="s">
        <v>11</v>
      </c>
      <c r="AR189" s="148" t="s">
        <v>90</v>
      </c>
      <c r="AS189" s="71">
        <v>19</v>
      </c>
      <c r="AT189" s="71">
        <v>1353</v>
      </c>
      <c r="AU189" s="71">
        <v>190</v>
      </c>
      <c r="AV189" s="71">
        <v>86</v>
      </c>
      <c r="AW189" s="71">
        <v>8</v>
      </c>
      <c r="AX189" s="71">
        <v>33</v>
      </c>
      <c r="AY189" s="71">
        <v>435</v>
      </c>
      <c r="AZ189" s="71">
        <v>177</v>
      </c>
      <c r="BA189" s="71">
        <v>159</v>
      </c>
      <c r="BB189" s="226" t="s">
        <v>11</v>
      </c>
      <c r="BC189" s="148" t="s">
        <v>90</v>
      </c>
      <c r="BD189" s="71">
        <v>0</v>
      </c>
      <c r="BE189" s="71">
        <v>160</v>
      </c>
      <c r="BF189" s="71">
        <v>0</v>
      </c>
      <c r="BG189" s="71">
        <v>26</v>
      </c>
      <c r="BH189" s="71">
        <v>2</v>
      </c>
      <c r="BI189" s="16">
        <v>188</v>
      </c>
      <c r="BJ189" s="71">
        <v>103</v>
      </c>
      <c r="BK189" s="71">
        <v>12</v>
      </c>
      <c r="BL189" s="152">
        <v>3</v>
      </c>
      <c r="BM189" s="32">
        <v>1</v>
      </c>
      <c r="BN189" s="226" t="s">
        <v>11</v>
      </c>
      <c r="BO189" s="148" t="s">
        <v>90</v>
      </c>
      <c r="BP189" s="71">
        <v>3283</v>
      </c>
      <c r="BQ189" s="71">
        <v>332</v>
      </c>
      <c r="BR189" s="71">
        <v>2137</v>
      </c>
      <c r="BS189" s="71">
        <v>663</v>
      </c>
      <c r="BT189" s="71">
        <v>158</v>
      </c>
      <c r="BU189" s="71">
        <v>858</v>
      </c>
      <c r="BV189" s="71">
        <v>4634</v>
      </c>
      <c r="BW189" s="71">
        <v>611</v>
      </c>
      <c r="BX189" s="71">
        <v>192</v>
      </c>
      <c r="BY189" s="71">
        <v>377</v>
      </c>
      <c r="BZ189" s="71">
        <v>141</v>
      </c>
      <c r="CA189" s="71">
        <v>37</v>
      </c>
      <c r="CB189" s="71">
        <v>76</v>
      </c>
      <c r="CD189" s="80" t="s">
        <v>11</v>
      </c>
      <c r="CE189" s="80" t="s">
        <v>2454</v>
      </c>
      <c r="CF189" s="78">
        <v>3679</v>
      </c>
      <c r="CG189" s="91"/>
    </row>
    <row r="190" spans="1:85" ht="13.15" customHeight="1">
      <c r="A190" s="226"/>
      <c r="B190" s="148" t="s">
        <v>91</v>
      </c>
      <c r="C190" s="71">
        <v>0</v>
      </c>
      <c r="D190" s="71">
        <v>0</v>
      </c>
      <c r="E190" s="71">
        <v>0</v>
      </c>
      <c r="F190" s="71">
        <v>0</v>
      </c>
      <c r="G190" s="71">
        <v>0</v>
      </c>
      <c r="H190" s="71">
        <v>0</v>
      </c>
      <c r="I190" s="71">
        <v>0</v>
      </c>
      <c r="J190" s="71">
        <v>0</v>
      </c>
      <c r="K190" s="71">
        <v>0</v>
      </c>
      <c r="L190" s="71">
        <v>0</v>
      </c>
      <c r="M190" s="146">
        <v>0</v>
      </c>
      <c r="N190" s="146">
        <v>0</v>
      </c>
      <c r="O190" s="226"/>
      <c r="P190" s="148" t="s">
        <v>91</v>
      </c>
      <c r="Q190" s="71">
        <v>0</v>
      </c>
      <c r="R190" s="71">
        <v>0</v>
      </c>
      <c r="S190" s="71">
        <v>0</v>
      </c>
      <c r="T190" s="71">
        <v>0</v>
      </c>
      <c r="U190" s="71">
        <v>0</v>
      </c>
      <c r="V190" s="71">
        <v>0</v>
      </c>
      <c r="W190" s="71">
        <v>0</v>
      </c>
      <c r="X190" s="71">
        <v>0</v>
      </c>
      <c r="Y190" s="71">
        <v>0</v>
      </c>
      <c r="Z190" s="71">
        <v>0</v>
      </c>
      <c r="AA190" s="146">
        <v>0</v>
      </c>
      <c r="AB190" s="146">
        <v>0</v>
      </c>
      <c r="AC190" s="226"/>
      <c r="AD190" s="148" t="s">
        <v>91</v>
      </c>
      <c r="AE190" s="31">
        <v>0</v>
      </c>
      <c r="AF190" s="31">
        <v>0</v>
      </c>
      <c r="AG190" s="31">
        <v>0</v>
      </c>
      <c r="AH190" s="31">
        <v>0</v>
      </c>
      <c r="AI190" s="31">
        <v>0</v>
      </c>
      <c r="AJ190" s="146">
        <v>0</v>
      </c>
      <c r="AK190" s="125">
        <v>0</v>
      </c>
      <c r="AL190" s="71">
        <v>0</v>
      </c>
      <c r="AM190" s="71">
        <v>0</v>
      </c>
      <c r="AN190" s="71">
        <v>0</v>
      </c>
      <c r="AO190" s="71">
        <v>0</v>
      </c>
      <c r="AP190" s="71">
        <v>0</v>
      </c>
      <c r="AQ190" s="226"/>
      <c r="AR190" s="148" t="s">
        <v>91</v>
      </c>
      <c r="AS190" s="71">
        <v>0</v>
      </c>
      <c r="AT190" s="71">
        <v>0</v>
      </c>
      <c r="AU190" s="71">
        <v>0</v>
      </c>
      <c r="AV190" s="71">
        <v>0</v>
      </c>
      <c r="AW190" s="71">
        <v>0</v>
      </c>
      <c r="AX190" s="71">
        <v>0</v>
      </c>
      <c r="AY190" s="71">
        <v>0</v>
      </c>
      <c r="AZ190" s="71">
        <v>0</v>
      </c>
      <c r="BA190" s="71">
        <v>0</v>
      </c>
      <c r="BB190" s="226"/>
      <c r="BC190" s="148" t="s">
        <v>91</v>
      </c>
      <c r="BD190" s="71">
        <v>0</v>
      </c>
      <c r="BE190" s="71">
        <v>0</v>
      </c>
      <c r="BF190" s="71">
        <v>0</v>
      </c>
      <c r="BG190" s="71">
        <v>0</v>
      </c>
      <c r="BH190" s="71">
        <v>0</v>
      </c>
      <c r="BI190" s="16">
        <v>0</v>
      </c>
      <c r="BJ190" s="71">
        <v>0</v>
      </c>
      <c r="BK190" s="71">
        <v>0</v>
      </c>
      <c r="BL190" s="152">
        <v>0</v>
      </c>
      <c r="BM190" s="32">
        <v>0</v>
      </c>
      <c r="BN190" s="226"/>
      <c r="BO190" s="148" t="s">
        <v>91</v>
      </c>
      <c r="BP190" s="71">
        <v>0</v>
      </c>
      <c r="BQ190" s="71">
        <v>0</v>
      </c>
      <c r="BR190" s="71">
        <v>0</v>
      </c>
      <c r="BS190" s="71">
        <v>0</v>
      </c>
      <c r="BT190" s="71">
        <v>0</v>
      </c>
      <c r="BU190" s="71">
        <v>0</v>
      </c>
      <c r="BV190" s="71">
        <v>0</v>
      </c>
      <c r="BW190" s="71">
        <v>0</v>
      </c>
      <c r="BX190" s="71">
        <v>0</v>
      </c>
      <c r="BY190" s="71">
        <v>0</v>
      </c>
      <c r="BZ190" s="71">
        <v>0</v>
      </c>
      <c r="CA190" s="71">
        <v>0</v>
      </c>
      <c r="CB190" s="71">
        <v>0</v>
      </c>
      <c r="CD190" s="80" t="s">
        <v>11</v>
      </c>
      <c r="CE190" s="80" t="s">
        <v>2455</v>
      </c>
      <c r="CF190" s="78">
        <v>0</v>
      </c>
      <c r="CG190" s="91"/>
    </row>
    <row r="191" spans="1:85" ht="13.15" customHeight="1">
      <c r="A191" s="226"/>
      <c r="B191" s="25" t="s">
        <v>73</v>
      </c>
      <c r="C191" s="26">
        <v>5804</v>
      </c>
      <c r="D191" s="26">
        <v>3046</v>
      </c>
      <c r="E191" s="26">
        <v>3502</v>
      </c>
      <c r="F191" s="26">
        <v>1851</v>
      </c>
      <c r="G191" s="26">
        <v>1932</v>
      </c>
      <c r="H191" s="26">
        <v>1059</v>
      </c>
      <c r="I191" s="26">
        <v>880</v>
      </c>
      <c r="J191" s="26">
        <v>485</v>
      </c>
      <c r="K191" s="26">
        <v>291</v>
      </c>
      <c r="L191" s="26">
        <v>156</v>
      </c>
      <c r="M191" s="41">
        <v>12409</v>
      </c>
      <c r="N191" s="41">
        <v>6597</v>
      </c>
      <c r="O191" s="226"/>
      <c r="P191" s="42" t="s">
        <v>73</v>
      </c>
      <c r="Q191" s="26">
        <v>1212</v>
      </c>
      <c r="R191" s="26">
        <v>625</v>
      </c>
      <c r="S191" s="26">
        <v>710</v>
      </c>
      <c r="T191" s="26">
        <v>386</v>
      </c>
      <c r="U191" s="26">
        <v>348</v>
      </c>
      <c r="V191" s="26">
        <v>186</v>
      </c>
      <c r="W191" s="26">
        <v>128</v>
      </c>
      <c r="X191" s="26">
        <v>60</v>
      </c>
      <c r="Y191" s="26">
        <v>10</v>
      </c>
      <c r="Z191" s="26">
        <v>6</v>
      </c>
      <c r="AA191" s="41">
        <v>2408</v>
      </c>
      <c r="AB191" s="41">
        <v>1263</v>
      </c>
      <c r="AC191" s="226"/>
      <c r="AD191" s="42" t="s">
        <v>73</v>
      </c>
      <c r="AE191" s="41">
        <v>125</v>
      </c>
      <c r="AF191" s="41">
        <v>121</v>
      </c>
      <c r="AG191" s="41">
        <v>106</v>
      </c>
      <c r="AH191" s="41">
        <v>59</v>
      </c>
      <c r="AI191" s="41">
        <v>23</v>
      </c>
      <c r="AJ191" s="41">
        <v>434</v>
      </c>
      <c r="AK191" s="26">
        <v>122</v>
      </c>
      <c r="AL191" s="26">
        <v>43</v>
      </c>
      <c r="AM191" s="26">
        <v>3</v>
      </c>
      <c r="AN191" s="26">
        <v>406</v>
      </c>
      <c r="AO191" s="26">
        <v>115</v>
      </c>
      <c r="AP191" s="26">
        <v>7</v>
      </c>
      <c r="AQ191" s="226"/>
      <c r="AR191" s="42" t="s">
        <v>73</v>
      </c>
      <c r="AS191" s="26">
        <v>19</v>
      </c>
      <c r="AT191" s="26">
        <v>1353</v>
      </c>
      <c r="AU191" s="26">
        <v>190</v>
      </c>
      <c r="AV191" s="26">
        <v>86</v>
      </c>
      <c r="AW191" s="26">
        <v>8</v>
      </c>
      <c r="AX191" s="26">
        <v>33</v>
      </c>
      <c r="AY191" s="26">
        <v>435</v>
      </c>
      <c r="AZ191" s="26">
        <v>177</v>
      </c>
      <c r="BA191" s="26">
        <v>159</v>
      </c>
      <c r="BB191" s="226"/>
      <c r="BC191" s="42" t="s">
        <v>73</v>
      </c>
      <c r="BD191" s="26">
        <v>0</v>
      </c>
      <c r="BE191" s="26">
        <v>160</v>
      </c>
      <c r="BF191" s="26">
        <v>0</v>
      </c>
      <c r="BG191" s="26">
        <v>26</v>
      </c>
      <c r="BH191" s="26">
        <v>2</v>
      </c>
      <c r="BI191" s="26">
        <v>188</v>
      </c>
      <c r="BJ191" s="26">
        <v>103</v>
      </c>
      <c r="BK191" s="26">
        <v>12</v>
      </c>
      <c r="BL191" s="41">
        <v>3</v>
      </c>
      <c r="BM191" s="41">
        <v>1</v>
      </c>
      <c r="BN191" s="226"/>
      <c r="BO191" s="42" t="s">
        <v>73</v>
      </c>
      <c r="BP191" s="41">
        <v>3283</v>
      </c>
      <c r="BQ191" s="41">
        <v>332</v>
      </c>
      <c r="BR191" s="41">
        <v>2137</v>
      </c>
      <c r="BS191" s="41">
        <v>663</v>
      </c>
      <c r="BT191" s="41">
        <v>158</v>
      </c>
      <c r="BU191" s="41">
        <v>858</v>
      </c>
      <c r="BV191" s="41">
        <v>4634</v>
      </c>
      <c r="BW191" s="41">
        <v>611</v>
      </c>
      <c r="BX191" s="41">
        <v>192</v>
      </c>
      <c r="BY191" s="41">
        <v>377</v>
      </c>
      <c r="BZ191" s="41">
        <v>141</v>
      </c>
      <c r="CA191" s="41">
        <v>37</v>
      </c>
      <c r="CB191" s="41">
        <v>76</v>
      </c>
      <c r="CD191" s="80" t="s">
        <v>11</v>
      </c>
      <c r="CE191" s="80" t="s">
        <v>2456</v>
      </c>
      <c r="CF191" s="78">
        <v>3679</v>
      </c>
      <c r="CG191" s="91"/>
    </row>
    <row r="192" spans="1:85" ht="13.15" customHeight="1">
      <c r="A192" s="226" t="s">
        <v>12</v>
      </c>
      <c r="B192" s="148" t="s">
        <v>90</v>
      </c>
      <c r="C192" s="71">
        <v>2292</v>
      </c>
      <c r="D192" s="71">
        <v>1278</v>
      </c>
      <c r="E192" s="71">
        <v>1359</v>
      </c>
      <c r="F192" s="71">
        <v>758</v>
      </c>
      <c r="G192" s="71">
        <v>901</v>
      </c>
      <c r="H192" s="71">
        <v>486</v>
      </c>
      <c r="I192" s="71">
        <v>438</v>
      </c>
      <c r="J192" s="71">
        <v>253</v>
      </c>
      <c r="K192" s="71">
        <v>221</v>
      </c>
      <c r="L192" s="71">
        <v>133</v>
      </c>
      <c r="M192" s="146">
        <v>5211</v>
      </c>
      <c r="N192" s="146">
        <v>2908</v>
      </c>
      <c r="O192" s="226" t="s">
        <v>12</v>
      </c>
      <c r="P192" s="148" t="s">
        <v>90</v>
      </c>
      <c r="Q192" s="71">
        <v>417</v>
      </c>
      <c r="R192" s="71">
        <v>218</v>
      </c>
      <c r="S192" s="71">
        <v>198</v>
      </c>
      <c r="T192" s="71">
        <v>106</v>
      </c>
      <c r="U192" s="71">
        <v>103</v>
      </c>
      <c r="V192" s="71">
        <v>60</v>
      </c>
      <c r="W192" s="71">
        <v>37</v>
      </c>
      <c r="X192" s="71">
        <v>24</v>
      </c>
      <c r="Y192" s="71">
        <v>22</v>
      </c>
      <c r="Z192" s="71">
        <v>11</v>
      </c>
      <c r="AA192" s="146">
        <v>777</v>
      </c>
      <c r="AB192" s="146">
        <v>419</v>
      </c>
      <c r="AC192" s="226" t="s">
        <v>12</v>
      </c>
      <c r="AD192" s="148" t="s">
        <v>90</v>
      </c>
      <c r="AE192" s="31">
        <v>66</v>
      </c>
      <c r="AF192" s="31">
        <v>65</v>
      </c>
      <c r="AG192" s="31">
        <v>62</v>
      </c>
      <c r="AH192" s="31">
        <v>41</v>
      </c>
      <c r="AI192" s="31">
        <v>26</v>
      </c>
      <c r="AJ192" s="146">
        <v>260</v>
      </c>
      <c r="AK192" s="125">
        <v>107</v>
      </c>
      <c r="AL192" s="71">
        <v>42</v>
      </c>
      <c r="AM192" s="71">
        <v>5</v>
      </c>
      <c r="AN192" s="71">
        <v>0</v>
      </c>
      <c r="AO192" s="71">
        <v>62</v>
      </c>
      <c r="AP192" s="71">
        <v>2</v>
      </c>
      <c r="AQ192" s="226" t="s">
        <v>12</v>
      </c>
      <c r="AR192" s="148" t="s">
        <v>90</v>
      </c>
      <c r="AS192" s="71">
        <v>0</v>
      </c>
      <c r="AT192" s="71">
        <v>585</v>
      </c>
      <c r="AU192" s="71">
        <v>0</v>
      </c>
      <c r="AV192" s="71">
        <v>0</v>
      </c>
      <c r="AW192" s="71">
        <v>0</v>
      </c>
      <c r="AX192" s="71">
        <v>18</v>
      </c>
      <c r="AY192" s="71">
        <v>153</v>
      </c>
      <c r="AZ192" s="71">
        <v>33</v>
      </c>
      <c r="BA192" s="71">
        <v>26</v>
      </c>
      <c r="BB192" s="226" t="s">
        <v>12</v>
      </c>
      <c r="BC192" s="148" t="s">
        <v>90</v>
      </c>
      <c r="BD192" s="71">
        <v>6</v>
      </c>
      <c r="BE192" s="71">
        <v>84</v>
      </c>
      <c r="BF192" s="71">
        <v>0</v>
      </c>
      <c r="BG192" s="71">
        <v>72</v>
      </c>
      <c r="BH192" s="71">
        <v>0</v>
      </c>
      <c r="BI192" s="16">
        <v>162</v>
      </c>
      <c r="BJ192" s="71">
        <v>55</v>
      </c>
      <c r="BK192" s="71">
        <v>6</v>
      </c>
      <c r="BL192" s="152">
        <v>2</v>
      </c>
      <c r="BM192" s="32">
        <v>1</v>
      </c>
      <c r="BN192" s="226" t="s">
        <v>12</v>
      </c>
      <c r="BO192" s="148" t="s">
        <v>90</v>
      </c>
      <c r="BP192" s="71">
        <v>1611</v>
      </c>
      <c r="BQ192" s="71">
        <v>206</v>
      </c>
      <c r="BR192" s="71">
        <v>1770</v>
      </c>
      <c r="BS192" s="71">
        <v>544</v>
      </c>
      <c r="BT192" s="71">
        <v>83</v>
      </c>
      <c r="BU192" s="71">
        <v>450</v>
      </c>
      <c r="BV192" s="71">
        <v>1685</v>
      </c>
      <c r="BW192" s="71">
        <v>495</v>
      </c>
      <c r="BX192" s="71">
        <v>114</v>
      </c>
      <c r="BY192" s="71">
        <v>306</v>
      </c>
      <c r="BZ192" s="71">
        <v>94</v>
      </c>
      <c r="CA192" s="71">
        <v>13</v>
      </c>
      <c r="CB192" s="71">
        <v>141</v>
      </c>
      <c r="CD192" s="80" t="s">
        <v>12</v>
      </c>
      <c r="CE192" s="80" t="s">
        <v>2457</v>
      </c>
      <c r="CF192" s="78">
        <v>1170</v>
      </c>
      <c r="CG192" s="91"/>
    </row>
    <row r="193" spans="1:85" ht="13.15" customHeight="1">
      <c r="A193" s="226"/>
      <c r="B193" s="148" t="s">
        <v>91</v>
      </c>
      <c r="C193" s="71">
        <v>0</v>
      </c>
      <c r="D193" s="71">
        <v>0</v>
      </c>
      <c r="E193" s="71">
        <v>0</v>
      </c>
      <c r="F193" s="71">
        <v>0</v>
      </c>
      <c r="G193" s="71">
        <v>0</v>
      </c>
      <c r="H193" s="71">
        <v>0</v>
      </c>
      <c r="I193" s="71">
        <v>0</v>
      </c>
      <c r="J193" s="71">
        <v>0</v>
      </c>
      <c r="K193" s="71">
        <v>0</v>
      </c>
      <c r="L193" s="71">
        <v>0</v>
      </c>
      <c r="M193" s="146">
        <v>0</v>
      </c>
      <c r="N193" s="146">
        <v>0</v>
      </c>
      <c r="O193" s="226"/>
      <c r="P193" s="148" t="s">
        <v>91</v>
      </c>
      <c r="Q193" s="71">
        <v>0</v>
      </c>
      <c r="R193" s="71">
        <v>0</v>
      </c>
      <c r="S193" s="71">
        <v>0</v>
      </c>
      <c r="T193" s="71">
        <v>0</v>
      </c>
      <c r="U193" s="71">
        <v>0</v>
      </c>
      <c r="V193" s="71">
        <v>0</v>
      </c>
      <c r="W193" s="71">
        <v>0</v>
      </c>
      <c r="X193" s="71">
        <v>0</v>
      </c>
      <c r="Y193" s="71">
        <v>0</v>
      </c>
      <c r="Z193" s="71">
        <v>0</v>
      </c>
      <c r="AA193" s="146">
        <v>0</v>
      </c>
      <c r="AB193" s="146">
        <v>0</v>
      </c>
      <c r="AC193" s="226"/>
      <c r="AD193" s="148" t="s">
        <v>91</v>
      </c>
      <c r="AE193" s="31">
        <v>0</v>
      </c>
      <c r="AF193" s="31">
        <v>0</v>
      </c>
      <c r="AG193" s="31">
        <v>0</v>
      </c>
      <c r="AH193" s="31">
        <v>0</v>
      </c>
      <c r="AI193" s="31">
        <v>0</v>
      </c>
      <c r="AJ193" s="146">
        <v>0</v>
      </c>
      <c r="AK193" s="125">
        <v>0</v>
      </c>
      <c r="AL193" s="71">
        <v>0</v>
      </c>
      <c r="AM193" s="71">
        <v>0</v>
      </c>
      <c r="AN193" s="71">
        <v>0</v>
      </c>
      <c r="AO193" s="71">
        <v>0</v>
      </c>
      <c r="AP193" s="71">
        <v>0</v>
      </c>
      <c r="AQ193" s="226"/>
      <c r="AR193" s="148" t="s">
        <v>91</v>
      </c>
      <c r="AS193" s="71">
        <v>0</v>
      </c>
      <c r="AT193" s="71">
        <v>0</v>
      </c>
      <c r="AU193" s="71">
        <v>0</v>
      </c>
      <c r="AV193" s="71">
        <v>0</v>
      </c>
      <c r="AW193" s="71">
        <v>0</v>
      </c>
      <c r="AX193" s="71">
        <v>0</v>
      </c>
      <c r="AY193" s="71">
        <v>0</v>
      </c>
      <c r="AZ193" s="71">
        <v>0</v>
      </c>
      <c r="BA193" s="71">
        <v>0</v>
      </c>
      <c r="BB193" s="226"/>
      <c r="BC193" s="148" t="s">
        <v>91</v>
      </c>
      <c r="BD193" s="71">
        <v>0</v>
      </c>
      <c r="BE193" s="71">
        <v>0</v>
      </c>
      <c r="BF193" s="71">
        <v>0</v>
      </c>
      <c r="BG193" s="71">
        <v>0</v>
      </c>
      <c r="BH193" s="71">
        <v>0</v>
      </c>
      <c r="BI193" s="16">
        <v>0</v>
      </c>
      <c r="BJ193" s="71">
        <v>0</v>
      </c>
      <c r="BK193" s="71">
        <v>0</v>
      </c>
      <c r="BL193" s="152">
        <v>0</v>
      </c>
      <c r="BM193" s="32">
        <v>0</v>
      </c>
      <c r="BN193" s="226"/>
      <c r="BO193" s="148" t="s">
        <v>91</v>
      </c>
      <c r="BP193" s="71">
        <v>0</v>
      </c>
      <c r="BQ193" s="71">
        <v>0</v>
      </c>
      <c r="BR193" s="71">
        <v>0</v>
      </c>
      <c r="BS193" s="71">
        <v>0</v>
      </c>
      <c r="BT193" s="71">
        <v>0</v>
      </c>
      <c r="BU193" s="71">
        <v>0</v>
      </c>
      <c r="BV193" s="71">
        <v>0</v>
      </c>
      <c r="BW193" s="71">
        <v>0</v>
      </c>
      <c r="BX193" s="71">
        <v>0</v>
      </c>
      <c r="BY193" s="71">
        <v>0</v>
      </c>
      <c r="BZ193" s="71">
        <v>0</v>
      </c>
      <c r="CA193" s="71">
        <v>0</v>
      </c>
      <c r="CB193" s="71">
        <v>0</v>
      </c>
      <c r="CD193" s="80" t="s">
        <v>12</v>
      </c>
      <c r="CE193" s="80" t="s">
        <v>2458</v>
      </c>
      <c r="CF193" s="78">
        <v>0</v>
      </c>
      <c r="CG193" s="91"/>
    </row>
    <row r="194" spans="1:85" ht="13.15" customHeight="1">
      <c r="A194" s="226"/>
      <c r="B194" s="25" t="s">
        <v>73</v>
      </c>
      <c r="C194" s="26">
        <v>2292</v>
      </c>
      <c r="D194" s="26">
        <v>1278</v>
      </c>
      <c r="E194" s="26">
        <v>1359</v>
      </c>
      <c r="F194" s="26">
        <v>758</v>
      </c>
      <c r="G194" s="26">
        <v>901</v>
      </c>
      <c r="H194" s="26">
        <v>486</v>
      </c>
      <c r="I194" s="26">
        <v>438</v>
      </c>
      <c r="J194" s="26">
        <v>253</v>
      </c>
      <c r="K194" s="26">
        <v>221</v>
      </c>
      <c r="L194" s="26">
        <v>133</v>
      </c>
      <c r="M194" s="41">
        <v>5211</v>
      </c>
      <c r="N194" s="41">
        <v>2908</v>
      </c>
      <c r="O194" s="226"/>
      <c r="P194" s="42" t="s">
        <v>73</v>
      </c>
      <c r="Q194" s="26">
        <v>417</v>
      </c>
      <c r="R194" s="26">
        <v>218</v>
      </c>
      <c r="S194" s="26">
        <v>198</v>
      </c>
      <c r="T194" s="26">
        <v>106</v>
      </c>
      <c r="U194" s="26">
        <v>103</v>
      </c>
      <c r="V194" s="26">
        <v>60</v>
      </c>
      <c r="W194" s="26">
        <v>37</v>
      </c>
      <c r="X194" s="26">
        <v>24</v>
      </c>
      <c r="Y194" s="26">
        <v>22</v>
      </c>
      <c r="Z194" s="26">
        <v>11</v>
      </c>
      <c r="AA194" s="41">
        <v>777</v>
      </c>
      <c r="AB194" s="41">
        <v>419</v>
      </c>
      <c r="AC194" s="226"/>
      <c r="AD194" s="42" t="s">
        <v>73</v>
      </c>
      <c r="AE194" s="41">
        <v>66</v>
      </c>
      <c r="AF194" s="41">
        <v>65</v>
      </c>
      <c r="AG194" s="41">
        <v>62</v>
      </c>
      <c r="AH194" s="41">
        <v>41</v>
      </c>
      <c r="AI194" s="41">
        <v>26</v>
      </c>
      <c r="AJ194" s="41">
        <v>260</v>
      </c>
      <c r="AK194" s="26">
        <v>107</v>
      </c>
      <c r="AL194" s="26">
        <v>42</v>
      </c>
      <c r="AM194" s="26">
        <v>5</v>
      </c>
      <c r="AN194" s="26">
        <v>0</v>
      </c>
      <c r="AO194" s="26">
        <v>62</v>
      </c>
      <c r="AP194" s="26">
        <v>2</v>
      </c>
      <c r="AQ194" s="226"/>
      <c r="AR194" s="42" t="s">
        <v>73</v>
      </c>
      <c r="AS194" s="26">
        <v>0</v>
      </c>
      <c r="AT194" s="26">
        <v>585</v>
      </c>
      <c r="AU194" s="26">
        <v>0</v>
      </c>
      <c r="AV194" s="26">
        <v>0</v>
      </c>
      <c r="AW194" s="26">
        <v>0</v>
      </c>
      <c r="AX194" s="26">
        <v>18</v>
      </c>
      <c r="AY194" s="26">
        <v>153</v>
      </c>
      <c r="AZ194" s="26">
        <v>33</v>
      </c>
      <c r="BA194" s="26">
        <v>26</v>
      </c>
      <c r="BB194" s="226"/>
      <c r="BC194" s="42" t="s">
        <v>73</v>
      </c>
      <c r="BD194" s="26">
        <v>6</v>
      </c>
      <c r="BE194" s="26">
        <v>84</v>
      </c>
      <c r="BF194" s="26">
        <v>0</v>
      </c>
      <c r="BG194" s="26">
        <v>72</v>
      </c>
      <c r="BH194" s="26">
        <v>0</v>
      </c>
      <c r="BI194" s="26">
        <v>162</v>
      </c>
      <c r="BJ194" s="26">
        <v>55</v>
      </c>
      <c r="BK194" s="26">
        <v>6</v>
      </c>
      <c r="BL194" s="41">
        <v>2</v>
      </c>
      <c r="BM194" s="41">
        <v>1</v>
      </c>
      <c r="BN194" s="226"/>
      <c r="BO194" s="42" t="s">
        <v>73</v>
      </c>
      <c r="BP194" s="41">
        <v>1611</v>
      </c>
      <c r="BQ194" s="41">
        <v>206</v>
      </c>
      <c r="BR194" s="41">
        <v>1770</v>
      </c>
      <c r="BS194" s="41">
        <v>544</v>
      </c>
      <c r="BT194" s="41">
        <v>83</v>
      </c>
      <c r="BU194" s="41">
        <v>450</v>
      </c>
      <c r="BV194" s="41">
        <v>1685</v>
      </c>
      <c r="BW194" s="41">
        <v>495</v>
      </c>
      <c r="BX194" s="41">
        <v>114</v>
      </c>
      <c r="BY194" s="41">
        <v>306</v>
      </c>
      <c r="BZ194" s="41">
        <v>94</v>
      </c>
      <c r="CA194" s="41">
        <v>13</v>
      </c>
      <c r="CB194" s="41">
        <v>141</v>
      </c>
      <c r="CD194" s="80" t="s">
        <v>12</v>
      </c>
      <c r="CE194" s="80" t="s">
        <v>2459</v>
      </c>
      <c r="CF194" s="78">
        <v>1170</v>
      </c>
      <c r="CG194" s="91"/>
    </row>
    <row r="195" spans="1:85" ht="13.15" customHeight="1">
      <c r="A195" s="226" t="s">
        <v>13</v>
      </c>
      <c r="B195" s="148" t="s">
        <v>90</v>
      </c>
      <c r="C195" s="71">
        <v>4733</v>
      </c>
      <c r="D195" s="71">
        <v>2512</v>
      </c>
      <c r="E195" s="71">
        <v>2460</v>
      </c>
      <c r="F195" s="71">
        <v>1306</v>
      </c>
      <c r="G195" s="71">
        <v>1548</v>
      </c>
      <c r="H195" s="71">
        <v>873</v>
      </c>
      <c r="I195" s="71">
        <v>685</v>
      </c>
      <c r="J195" s="71">
        <v>375</v>
      </c>
      <c r="K195" s="71">
        <v>379</v>
      </c>
      <c r="L195" s="71">
        <v>225</v>
      </c>
      <c r="M195" s="146">
        <v>9805</v>
      </c>
      <c r="N195" s="146">
        <v>5291</v>
      </c>
      <c r="O195" s="226" t="s">
        <v>13</v>
      </c>
      <c r="P195" s="148" t="s">
        <v>90</v>
      </c>
      <c r="Q195" s="71">
        <v>1581</v>
      </c>
      <c r="R195" s="71">
        <v>811</v>
      </c>
      <c r="S195" s="71">
        <v>596</v>
      </c>
      <c r="T195" s="71">
        <v>318</v>
      </c>
      <c r="U195" s="71">
        <v>340</v>
      </c>
      <c r="V195" s="71">
        <v>183</v>
      </c>
      <c r="W195" s="71">
        <v>76</v>
      </c>
      <c r="X195" s="71">
        <v>43</v>
      </c>
      <c r="Y195" s="71">
        <v>84</v>
      </c>
      <c r="Z195" s="71">
        <v>53</v>
      </c>
      <c r="AA195" s="146">
        <v>2677</v>
      </c>
      <c r="AB195" s="146">
        <v>1408</v>
      </c>
      <c r="AC195" s="226" t="s">
        <v>13</v>
      </c>
      <c r="AD195" s="148" t="s">
        <v>90</v>
      </c>
      <c r="AE195" s="31">
        <v>112</v>
      </c>
      <c r="AF195" s="31">
        <v>106</v>
      </c>
      <c r="AG195" s="31">
        <v>99</v>
      </c>
      <c r="AH195" s="31">
        <v>60</v>
      </c>
      <c r="AI195" s="31">
        <v>36</v>
      </c>
      <c r="AJ195" s="146">
        <v>413</v>
      </c>
      <c r="AK195" s="125">
        <v>159</v>
      </c>
      <c r="AL195" s="71">
        <v>57</v>
      </c>
      <c r="AM195" s="71">
        <v>5</v>
      </c>
      <c r="AN195" s="71">
        <v>35</v>
      </c>
      <c r="AO195" s="71">
        <v>101</v>
      </c>
      <c r="AP195" s="71">
        <v>2</v>
      </c>
      <c r="AQ195" s="226" t="s">
        <v>13</v>
      </c>
      <c r="AR195" s="148" t="s">
        <v>90</v>
      </c>
      <c r="AS195" s="71">
        <v>40</v>
      </c>
      <c r="AT195" s="71">
        <v>1180</v>
      </c>
      <c r="AU195" s="71">
        <v>93</v>
      </c>
      <c r="AV195" s="71">
        <v>34</v>
      </c>
      <c r="AW195" s="71">
        <v>29</v>
      </c>
      <c r="AX195" s="71">
        <v>43</v>
      </c>
      <c r="AY195" s="71">
        <v>219</v>
      </c>
      <c r="AZ195" s="71">
        <v>141</v>
      </c>
      <c r="BA195" s="71">
        <v>108</v>
      </c>
      <c r="BB195" s="226" t="s">
        <v>13</v>
      </c>
      <c r="BC195" s="148" t="s">
        <v>90</v>
      </c>
      <c r="BD195" s="71">
        <v>9</v>
      </c>
      <c r="BE195" s="71">
        <v>185</v>
      </c>
      <c r="BF195" s="71">
        <v>0</v>
      </c>
      <c r="BG195" s="71">
        <v>0</v>
      </c>
      <c r="BH195" s="71">
        <v>2</v>
      </c>
      <c r="BI195" s="16">
        <v>196</v>
      </c>
      <c r="BJ195" s="71">
        <v>90</v>
      </c>
      <c r="BK195" s="71">
        <v>5</v>
      </c>
      <c r="BL195" s="152">
        <v>6</v>
      </c>
      <c r="BM195" s="32">
        <v>3</v>
      </c>
      <c r="BN195" s="226" t="s">
        <v>13</v>
      </c>
      <c r="BO195" s="148" t="s">
        <v>90</v>
      </c>
      <c r="BP195" s="71">
        <v>5733</v>
      </c>
      <c r="BQ195" s="71">
        <v>260</v>
      </c>
      <c r="BR195" s="71">
        <v>2459</v>
      </c>
      <c r="BS195" s="71">
        <v>1142</v>
      </c>
      <c r="BT195" s="71">
        <v>81</v>
      </c>
      <c r="BU195" s="71">
        <v>570</v>
      </c>
      <c r="BV195" s="71">
        <v>5982</v>
      </c>
      <c r="BW195" s="71">
        <v>789</v>
      </c>
      <c r="BX195" s="71">
        <v>83</v>
      </c>
      <c r="BY195" s="71">
        <v>597</v>
      </c>
      <c r="BZ195" s="71">
        <v>208</v>
      </c>
      <c r="CA195" s="71">
        <v>93</v>
      </c>
      <c r="CB195" s="71">
        <v>73</v>
      </c>
      <c r="CD195" s="80" t="s">
        <v>13</v>
      </c>
      <c r="CE195" s="80" t="s">
        <v>2460</v>
      </c>
      <c r="CF195" s="78">
        <v>2960</v>
      </c>
      <c r="CG195" s="91"/>
    </row>
    <row r="196" spans="1:85" ht="13.15" customHeight="1">
      <c r="A196" s="226"/>
      <c r="B196" s="148" t="s">
        <v>91</v>
      </c>
      <c r="C196" s="71">
        <v>0</v>
      </c>
      <c r="D196" s="71">
        <v>0</v>
      </c>
      <c r="E196" s="71">
        <v>0</v>
      </c>
      <c r="F196" s="71">
        <v>0</v>
      </c>
      <c r="G196" s="71">
        <v>0</v>
      </c>
      <c r="H196" s="71">
        <v>0</v>
      </c>
      <c r="I196" s="71">
        <v>0</v>
      </c>
      <c r="J196" s="71">
        <v>0</v>
      </c>
      <c r="K196" s="71">
        <v>0</v>
      </c>
      <c r="L196" s="71">
        <v>0</v>
      </c>
      <c r="M196" s="146">
        <v>0</v>
      </c>
      <c r="N196" s="146">
        <v>0</v>
      </c>
      <c r="O196" s="226"/>
      <c r="P196" s="148" t="s">
        <v>91</v>
      </c>
      <c r="Q196" s="71">
        <v>0</v>
      </c>
      <c r="R196" s="71">
        <v>0</v>
      </c>
      <c r="S196" s="71">
        <v>0</v>
      </c>
      <c r="T196" s="71">
        <v>0</v>
      </c>
      <c r="U196" s="71">
        <v>0</v>
      </c>
      <c r="V196" s="71">
        <v>0</v>
      </c>
      <c r="W196" s="71">
        <v>0</v>
      </c>
      <c r="X196" s="71">
        <v>0</v>
      </c>
      <c r="Y196" s="71">
        <v>0</v>
      </c>
      <c r="Z196" s="71">
        <v>0</v>
      </c>
      <c r="AA196" s="146">
        <v>0</v>
      </c>
      <c r="AB196" s="146">
        <v>0</v>
      </c>
      <c r="AC196" s="226"/>
      <c r="AD196" s="148" t="s">
        <v>91</v>
      </c>
      <c r="AE196" s="31">
        <v>0</v>
      </c>
      <c r="AF196" s="31">
        <v>0</v>
      </c>
      <c r="AG196" s="31">
        <v>0</v>
      </c>
      <c r="AH196" s="31">
        <v>0</v>
      </c>
      <c r="AI196" s="31">
        <v>0</v>
      </c>
      <c r="AJ196" s="146">
        <v>0</v>
      </c>
      <c r="AK196" s="125">
        <v>0</v>
      </c>
      <c r="AL196" s="71">
        <v>0</v>
      </c>
      <c r="AM196" s="71">
        <v>0</v>
      </c>
      <c r="AN196" s="71">
        <v>0</v>
      </c>
      <c r="AO196" s="71">
        <v>0</v>
      </c>
      <c r="AP196" s="71">
        <v>0</v>
      </c>
      <c r="AQ196" s="226"/>
      <c r="AR196" s="148" t="s">
        <v>91</v>
      </c>
      <c r="AS196" s="71">
        <v>0</v>
      </c>
      <c r="AT196" s="71">
        <v>0</v>
      </c>
      <c r="AU196" s="71">
        <v>0</v>
      </c>
      <c r="AV196" s="71">
        <v>0</v>
      </c>
      <c r="AW196" s="71">
        <v>0</v>
      </c>
      <c r="AX196" s="71">
        <v>0</v>
      </c>
      <c r="AY196" s="71">
        <v>0</v>
      </c>
      <c r="AZ196" s="71">
        <v>0</v>
      </c>
      <c r="BA196" s="71">
        <v>0</v>
      </c>
      <c r="BB196" s="226"/>
      <c r="BC196" s="148" t="s">
        <v>91</v>
      </c>
      <c r="BD196" s="71">
        <v>0</v>
      </c>
      <c r="BE196" s="71">
        <v>0</v>
      </c>
      <c r="BF196" s="71">
        <v>0</v>
      </c>
      <c r="BG196" s="71">
        <v>0</v>
      </c>
      <c r="BH196" s="71">
        <v>0</v>
      </c>
      <c r="BI196" s="16">
        <v>0</v>
      </c>
      <c r="BJ196" s="71">
        <v>0</v>
      </c>
      <c r="BK196" s="71">
        <v>0</v>
      </c>
      <c r="BL196" s="152">
        <v>0</v>
      </c>
      <c r="BM196" s="32">
        <v>0</v>
      </c>
      <c r="BN196" s="226"/>
      <c r="BO196" s="148" t="s">
        <v>91</v>
      </c>
      <c r="BP196" s="71">
        <v>0</v>
      </c>
      <c r="BQ196" s="71">
        <v>0</v>
      </c>
      <c r="BR196" s="71">
        <v>0</v>
      </c>
      <c r="BS196" s="71">
        <v>0</v>
      </c>
      <c r="BT196" s="71">
        <v>0</v>
      </c>
      <c r="BU196" s="71">
        <v>0</v>
      </c>
      <c r="BV196" s="71">
        <v>0</v>
      </c>
      <c r="BW196" s="71">
        <v>0</v>
      </c>
      <c r="BX196" s="71">
        <v>0</v>
      </c>
      <c r="BY196" s="71">
        <v>0</v>
      </c>
      <c r="BZ196" s="71">
        <v>0</v>
      </c>
      <c r="CA196" s="71">
        <v>0</v>
      </c>
      <c r="CB196" s="71">
        <v>0</v>
      </c>
      <c r="CD196" s="80" t="s">
        <v>13</v>
      </c>
      <c r="CE196" s="80" t="s">
        <v>2461</v>
      </c>
      <c r="CF196" s="78">
        <v>0</v>
      </c>
      <c r="CG196" s="91"/>
    </row>
    <row r="197" spans="1:85" ht="13.15" customHeight="1">
      <c r="A197" s="226"/>
      <c r="B197" s="25" t="s">
        <v>73</v>
      </c>
      <c r="C197" s="26">
        <v>4733</v>
      </c>
      <c r="D197" s="26">
        <v>2512</v>
      </c>
      <c r="E197" s="26">
        <v>2460</v>
      </c>
      <c r="F197" s="26">
        <v>1306</v>
      </c>
      <c r="G197" s="26">
        <v>1548</v>
      </c>
      <c r="H197" s="26">
        <v>873</v>
      </c>
      <c r="I197" s="26">
        <v>685</v>
      </c>
      <c r="J197" s="26">
        <v>375</v>
      </c>
      <c r="K197" s="26">
        <v>379</v>
      </c>
      <c r="L197" s="26">
        <v>225</v>
      </c>
      <c r="M197" s="41">
        <v>9805</v>
      </c>
      <c r="N197" s="41">
        <v>5291</v>
      </c>
      <c r="O197" s="226"/>
      <c r="P197" s="42" t="s">
        <v>73</v>
      </c>
      <c r="Q197" s="26">
        <v>1581</v>
      </c>
      <c r="R197" s="26">
        <v>811</v>
      </c>
      <c r="S197" s="26">
        <v>596</v>
      </c>
      <c r="T197" s="26">
        <v>318</v>
      </c>
      <c r="U197" s="26">
        <v>340</v>
      </c>
      <c r="V197" s="26">
        <v>183</v>
      </c>
      <c r="W197" s="26">
        <v>76</v>
      </c>
      <c r="X197" s="26">
        <v>43</v>
      </c>
      <c r="Y197" s="26">
        <v>84</v>
      </c>
      <c r="Z197" s="26">
        <v>53</v>
      </c>
      <c r="AA197" s="41">
        <v>2677</v>
      </c>
      <c r="AB197" s="41">
        <v>1408</v>
      </c>
      <c r="AC197" s="226"/>
      <c r="AD197" s="42" t="s">
        <v>73</v>
      </c>
      <c r="AE197" s="41">
        <v>112</v>
      </c>
      <c r="AF197" s="41">
        <v>106</v>
      </c>
      <c r="AG197" s="41">
        <v>99</v>
      </c>
      <c r="AH197" s="41">
        <v>60</v>
      </c>
      <c r="AI197" s="41">
        <v>36</v>
      </c>
      <c r="AJ197" s="41">
        <v>413</v>
      </c>
      <c r="AK197" s="26">
        <v>159</v>
      </c>
      <c r="AL197" s="26">
        <v>57</v>
      </c>
      <c r="AM197" s="26">
        <v>5</v>
      </c>
      <c r="AN197" s="26">
        <v>35</v>
      </c>
      <c r="AO197" s="26">
        <v>101</v>
      </c>
      <c r="AP197" s="26">
        <v>2</v>
      </c>
      <c r="AQ197" s="226"/>
      <c r="AR197" s="42" t="s">
        <v>73</v>
      </c>
      <c r="AS197" s="26">
        <v>40</v>
      </c>
      <c r="AT197" s="26">
        <v>1180</v>
      </c>
      <c r="AU197" s="26">
        <v>93</v>
      </c>
      <c r="AV197" s="26">
        <v>34</v>
      </c>
      <c r="AW197" s="26">
        <v>29</v>
      </c>
      <c r="AX197" s="26">
        <v>43</v>
      </c>
      <c r="AY197" s="26">
        <v>219</v>
      </c>
      <c r="AZ197" s="26">
        <v>141</v>
      </c>
      <c r="BA197" s="26">
        <v>108</v>
      </c>
      <c r="BB197" s="226"/>
      <c r="BC197" s="42" t="s">
        <v>73</v>
      </c>
      <c r="BD197" s="26">
        <v>9</v>
      </c>
      <c r="BE197" s="26">
        <v>185</v>
      </c>
      <c r="BF197" s="26">
        <v>0</v>
      </c>
      <c r="BG197" s="26">
        <v>0</v>
      </c>
      <c r="BH197" s="26">
        <v>2</v>
      </c>
      <c r="BI197" s="26">
        <v>196</v>
      </c>
      <c r="BJ197" s="26">
        <v>90</v>
      </c>
      <c r="BK197" s="26">
        <v>5</v>
      </c>
      <c r="BL197" s="41">
        <v>6</v>
      </c>
      <c r="BM197" s="41">
        <v>3</v>
      </c>
      <c r="BN197" s="226"/>
      <c r="BO197" s="42" t="s">
        <v>73</v>
      </c>
      <c r="BP197" s="41">
        <v>5733</v>
      </c>
      <c r="BQ197" s="41">
        <v>260</v>
      </c>
      <c r="BR197" s="41">
        <v>2459</v>
      </c>
      <c r="BS197" s="41">
        <v>1142</v>
      </c>
      <c r="BT197" s="41">
        <v>81</v>
      </c>
      <c r="BU197" s="41">
        <v>570</v>
      </c>
      <c r="BV197" s="41">
        <v>5982</v>
      </c>
      <c r="BW197" s="41">
        <v>789</v>
      </c>
      <c r="BX197" s="41">
        <v>83</v>
      </c>
      <c r="BY197" s="41">
        <v>597</v>
      </c>
      <c r="BZ197" s="41">
        <v>208</v>
      </c>
      <c r="CA197" s="41">
        <v>93</v>
      </c>
      <c r="CB197" s="41">
        <v>73</v>
      </c>
      <c r="CD197" s="80" t="s">
        <v>13</v>
      </c>
      <c r="CE197" s="80" t="s">
        <v>2462</v>
      </c>
      <c r="CF197" s="78">
        <v>2960</v>
      </c>
      <c r="CG197" s="91"/>
    </row>
    <row r="198" spans="1:85" ht="13.15" customHeight="1">
      <c r="A198" s="226" t="s">
        <v>14</v>
      </c>
      <c r="B198" s="148" t="s">
        <v>90</v>
      </c>
      <c r="C198" s="71">
        <v>25619</v>
      </c>
      <c r="D198" s="71">
        <v>14420</v>
      </c>
      <c r="E198" s="71">
        <v>18006</v>
      </c>
      <c r="F198" s="71">
        <v>10139</v>
      </c>
      <c r="G198" s="71">
        <v>12684</v>
      </c>
      <c r="H198" s="71">
        <v>7148</v>
      </c>
      <c r="I198" s="71">
        <v>7330</v>
      </c>
      <c r="J198" s="71">
        <v>4183</v>
      </c>
      <c r="K198" s="71">
        <v>3452</v>
      </c>
      <c r="L198" s="71">
        <v>2028</v>
      </c>
      <c r="M198" s="146">
        <v>67091</v>
      </c>
      <c r="N198" s="146">
        <v>37918</v>
      </c>
      <c r="O198" s="226" t="s">
        <v>14</v>
      </c>
      <c r="P198" s="148" t="s">
        <v>90</v>
      </c>
      <c r="Q198" s="71">
        <v>3248</v>
      </c>
      <c r="R198" s="71">
        <v>1782</v>
      </c>
      <c r="S198" s="71">
        <v>1585</v>
      </c>
      <c r="T198" s="71">
        <v>896</v>
      </c>
      <c r="U198" s="71">
        <v>1027</v>
      </c>
      <c r="V198" s="71">
        <v>575</v>
      </c>
      <c r="W198" s="71">
        <v>566</v>
      </c>
      <c r="X198" s="71">
        <v>339</v>
      </c>
      <c r="Y198" s="71">
        <v>318</v>
      </c>
      <c r="Z198" s="71">
        <v>194</v>
      </c>
      <c r="AA198" s="146">
        <v>6744</v>
      </c>
      <c r="AB198" s="146">
        <v>3786</v>
      </c>
      <c r="AC198" s="226" t="s">
        <v>14</v>
      </c>
      <c r="AD198" s="148" t="s">
        <v>90</v>
      </c>
      <c r="AE198" s="31">
        <v>494</v>
      </c>
      <c r="AF198" s="31">
        <v>449</v>
      </c>
      <c r="AG198" s="31">
        <v>406</v>
      </c>
      <c r="AH198" s="31">
        <v>312</v>
      </c>
      <c r="AI198" s="31">
        <v>202</v>
      </c>
      <c r="AJ198" s="146">
        <v>1863</v>
      </c>
      <c r="AK198" s="125">
        <v>770</v>
      </c>
      <c r="AL198" s="71">
        <v>238</v>
      </c>
      <c r="AM198" s="71">
        <v>16</v>
      </c>
      <c r="AN198" s="71">
        <v>23</v>
      </c>
      <c r="AO198" s="71">
        <v>410</v>
      </c>
      <c r="AP198" s="71">
        <v>14</v>
      </c>
      <c r="AQ198" s="226" t="s">
        <v>14</v>
      </c>
      <c r="AR198" s="148" t="s">
        <v>90</v>
      </c>
      <c r="AS198" s="71">
        <v>10</v>
      </c>
      <c r="AT198" s="71">
        <v>6352</v>
      </c>
      <c r="AU198" s="71">
        <v>154</v>
      </c>
      <c r="AV198" s="71">
        <v>18</v>
      </c>
      <c r="AW198" s="71">
        <v>6</v>
      </c>
      <c r="AX198" s="71">
        <v>156</v>
      </c>
      <c r="AY198" s="71">
        <v>1041</v>
      </c>
      <c r="AZ198" s="71">
        <v>567</v>
      </c>
      <c r="BA198" s="71">
        <v>486</v>
      </c>
      <c r="BB198" s="226" t="s">
        <v>14</v>
      </c>
      <c r="BC198" s="148" t="s">
        <v>90</v>
      </c>
      <c r="BD198" s="71">
        <v>27</v>
      </c>
      <c r="BE198" s="71">
        <v>260</v>
      </c>
      <c r="BF198" s="71">
        <v>521</v>
      </c>
      <c r="BG198" s="71">
        <v>436</v>
      </c>
      <c r="BH198" s="71">
        <v>65</v>
      </c>
      <c r="BI198" s="16">
        <v>1309</v>
      </c>
      <c r="BJ198" s="71">
        <v>598</v>
      </c>
      <c r="BK198" s="71">
        <v>26</v>
      </c>
      <c r="BL198" s="152">
        <v>37</v>
      </c>
      <c r="BM198" s="32">
        <v>16</v>
      </c>
      <c r="BN198" s="226" t="s">
        <v>14</v>
      </c>
      <c r="BO198" s="148" t="s">
        <v>90</v>
      </c>
      <c r="BP198" s="71">
        <v>16141</v>
      </c>
      <c r="BQ198" s="71">
        <v>1693</v>
      </c>
      <c r="BR198" s="71">
        <v>8349</v>
      </c>
      <c r="BS198" s="71">
        <v>3333</v>
      </c>
      <c r="BT198" s="71">
        <v>421</v>
      </c>
      <c r="BU198" s="71">
        <v>1668</v>
      </c>
      <c r="BV198" s="71">
        <v>14795</v>
      </c>
      <c r="BW198" s="71">
        <v>1346</v>
      </c>
      <c r="BX198" s="71">
        <v>837</v>
      </c>
      <c r="BY198" s="71">
        <v>1402</v>
      </c>
      <c r="BZ198" s="71">
        <v>546</v>
      </c>
      <c r="CA198" s="71">
        <v>158</v>
      </c>
      <c r="CB198" s="71">
        <v>134</v>
      </c>
      <c r="CD198" s="80" t="s">
        <v>14</v>
      </c>
      <c r="CE198" s="80" t="s">
        <v>2463</v>
      </c>
      <c r="CF198" s="78">
        <v>13278</v>
      </c>
      <c r="CG198" s="91"/>
    </row>
    <row r="199" spans="1:85" ht="13.15" customHeight="1">
      <c r="A199" s="226"/>
      <c r="B199" s="148" t="s">
        <v>91</v>
      </c>
      <c r="C199" s="71">
        <v>3179</v>
      </c>
      <c r="D199" s="71">
        <v>1710</v>
      </c>
      <c r="E199" s="71">
        <v>2169</v>
      </c>
      <c r="F199" s="71">
        <v>1195</v>
      </c>
      <c r="G199" s="71">
        <v>1551</v>
      </c>
      <c r="H199" s="71">
        <v>884</v>
      </c>
      <c r="I199" s="71">
        <v>1041</v>
      </c>
      <c r="J199" s="71">
        <v>588</v>
      </c>
      <c r="K199" s="71">
        <v>521</v>
      </c>
      <c r="L199" s="71">
        <v>306</v>
      </c>
      <c r="M199" s="146">
        <v>8461</v>
      </c>
      <c r="N199" s="146">
        <v>4683</v>
      </c>
      <c r="O199" s="226"/>
      <c r="P199" s="148" t="s">
        <v>91</v>
      </c>
      <c r="Q199" s="71">
        <v>249</v>
      </c>
      <c r="R199" s="71">
        <v>131</v>
      </c>
      <c r="S199" s="71">
        <v>141</v>
      </c>
      <c r="T199" s="71">
        <v>80</v>
      </c>
      <c r="U199" s="71">
        <v>82</v>
      </c>
      <c r="V199" s="71">
        <v>45</v>
      </c>
      <c r="W199" s="71">
        <v>31</v>
      </c>
      <c r="X199" s="71">
        <v>15</v>
      </c>
      <c r="Y199" s="71">
        <v>14</v>
      </c>
      <c r="Z199" s="71">
        <v>7</v>
      </c>
      <c r="AA199" s="146">
        <v>517</v>
      </c>
      <c r="AB199" s="146">
        <v>278</v>
      </c>
      <c r="AC199" s="226"/>
      <c r="AD199" s="148" t="s">
        <v>91</v>
      </c>
      <c r="AE199" s="31">
        <v>64</v>
      </c>
      <c r="AF199" s="31">
        <v>55</v>
      </c>
      <c r="AG199" s="31">
        <v>47</v>
      </c>
      <c r="AH199" s="31">
        <v>37</v>
      </c>
      <c r="AI199" s="31">
        <v>23</v>
      </c>
      <c r="AJ199" s="146">
        <v>226</v>
      </c>
      <c r="AK199" s="125">
        <v>80</v>
      </c>
      <c r="AL199" s="71">
        <v>33</v>
      </c>
      <c r="AM199" s="71">
        <v>4</v>
      </c>
      <c r="AN199" s="71">
        <v>2</v>
      </c>
      <c r="AO199" s="71">
        <v>39</v>
      </c>
      <c r="AP199" s="71">
        <v>0</v>
      </c>
      <c r="AQ199" s="226"/>
      <c r="AR199" s="148" t="s">
        <v>91</v>
      </c>
      <c r="AS199" s="71">
        <v>0</v>
      </c>
      <c r="AT199" s="71">
        <v>941</v>
      </c>
      <c r="AU199" s="71">
        <v>20</v>
      </c>
      <c r="AV199" s="71">
        <v>0</v>
      </c>
      <c r="AW199" s="71">
        <v>5</v>
      </c>
      <c r="AX199" s="71">
        <v>23</v>
      </c>
      <c r="AY199" s="71">
        <v>115</v>
      </c>
      <c r="AZ199" s="71">
        <v>65</v>
      </c>
      <c r="BA199" s="71">
        <v>56</v>
      </c>
      <c r="BB199" s="226"/>
      <c r="BC199" s="148" t="s">
        <v>91</v>
      </c>
      <c r="BD199" s="71">
        <v>4</v>
      </c>
      <c r="BE199" s="71">
        <v>46</v>
      </c>
      <c r="BF199" s="71">
        <v>82</v>
      </c>
      <c r="BG199" s="71">
        <v>49</v>
      </c>
      <c r="BH199" s="71">
        <v>3</v>
      </c>
      <c r="BI199" s="16">
        <v>184</v>
      </c>
      <c r="BJ199" s="71">
        <v>108</v>
      </c>
      <c r="BK199" s="71">
        <v>4</v>
      </c>
      <c r="BL199" s="152">
        <v>8</v>
      </c>
      <c r="BM199" s="32">
        <v>3</v>
      </c>
      <c r="BN199" s="226"/>
      <c r="BO199" s="148" t="s">
        <v>91</v>
      </c>
      <c r="BP199" s="71">
        <v>2415</v>
      </c>
      <c r="BQ199" s="71">
        <v>122</v>
      </c>
      <c r="BR199" s="71">
        <v>1818</v>
      </c>
      <c r="BS199" s="71">
        <v>303</v>
      </c>
      <c r="BT199" s="71">
        <v>51</v>
      </c>
      <c r="BU199" s="71">
        <v>162</v>
      </c>
      <c r="BV199" s="71">
        <v>2363</v>
      </c>
      <c r="BW199" s="71">
        <v>278</v>
      </c>
      <c r="BX199" s="71">
        <v>61</v>
      </c>
      <c r="BY199" s="71">
        <v>117</v>
      </c>
      <c r="BZ199" s="71">
        <v>42</v>
      </c>
      <c r="CA199" s="71">
        <v>27</v>
      </c>
      <c r="CB199" s="71">
        <v>63</v>
      </c>
      <c r="CD199" s="80" t="s">
        <v>14</v>
      </c>
      <c r="CE199" s="80" t="s">
        <v>2464</v>
      </c>
      <c r="CF199" s="78">
        <v>1967</v>
      </c>
      <c r="CG199" s="91"/>
    </row>
    <row r="200" spans="1:85" ht="13.15" customHeight="1">
      <c r="A200" s="226"/>
      <c r="B200" s="25" t="s">
        <v>73</v>
      </c>
      <c r="C200" s="26">
        <v>28798</v>
      </c>
      <c r="D200" s="26">
        <v>16130</v>
      </c>
      <c r="E200" s="26">
        <v>20175</v>
      </c>
      <c r="F200" s="26">
        <v>11334</v>
      </c>
      <c r="G200" s="26">
        <v>14235</v>
      </c>
      <c r="H200" s="26">
        <v>8032</v>
      </c>
      <c r="I200" s="26">
        <v>8371</v>
      </c>
      <c r="J200" s="26">
        <v>4771</v>
      </c>
      <c r="K200" s="26">
        <v>3973</v>
      </c>
      <c r="L200" s="26">
        <v>2334</v>
      </c>
      <c r="M200" s="41">
        <v>75552</v>
      </c>
      <c r="N200" s="41">
        <v>42601</v>
      </c>
      <c r="O200" s="226"/>
      <c r="P200" s="42" t="s">
        <v>73</v>
      </c>
      <c r="Q200" s="26">
        <v>3497</v>
      </c>
      <c r="R200" s="26">
        <v>1913</v>
      </c>
      <c r="S200" s="26">
        <v>1726</v>
      </c>
      <c r="T200" s="26">
        <v>976</v>
      </c>
      <c r="U200" s="26">
        <v>1109</v>
      </c>
      <c r="V200" s="26">
        <v>620</v>
      </c>
      <c r="W200" s="26">
        <v>597</v>
      </c>
      <c r="X200" s="26">
        <v>354</v>
      </c>
      <c r="Y200" s="26">
        <v>332</v>
      </c>
      <c r="Z200" s="26">
        <v>201</v>
      </c>
      <c r="AA200" s="41">
        <v>7261</v>
      </c>
      <c r="AB200" s="41">
        <v>4064</v>
      </c>
      <c r="AC200" s="226"/>
      <c r="AD200" s="42" t="s">
        <v>73</v>
      </c>
      <c r="AE200" s="41">
        <v>558</v>
      </c>
      <c r="AF200" s="41">
        <v>504</v>
      </c>
      <c r="AG200" s="41">
        <v>453</v>
      </c>
      <c r="AH200" s="41">
        <v>349</v>
      </c>
      <c r="AI200" s="41">
        <v>225</v>
      </c>
      <c r="AJ200" s="41">
        <v>2089</v>
      </c>
      <c r="AK200" s="26">
        <v>850</v>
      </c>
      <c r="AL200" s="26">
        <v>271</v>
      </c>
      <c r="AM200" s="26">
        <v>20</v>
      </c>
      <c r="AN200" s="26">
        <v>25</v>
      </c>
      <c r="AO200" s="26">
        <v>449</v>
      </c>
      <c r="AP200" s="26">
        <v>14</v>
      </c>
      <c r="AQ200" s="226"/>
      <c r="AR200" s="42" t="s">
        <v>73</v>
      </c>
      <c r="AS200" s="26">
        <v>10</v>
      </c>
      <c r="AT200" s="26">
        <v>7293</v>
      </c>
      <c r="AU200" s="26">
        <v>174</v>
      </c>
      <c r="AV200" s="26">
        <v>18</v>
      </c>
      <c r="AW200" s="26">
        <v>11</v>
      </c>
      <c r="AX200" s="26">
        <v>179</v>
      </c>
      <c r="AY200" s="26">
        <v>1156</v>
      </c>
      <c r="AZ200" s="26">
        <v>632</v>
      </c>
      <c r="BA200" s="26">
        <v>542</v>
      </c>
      <c r="BB200" s="226"/>
      <c r="BC200" s="42" t="s">
        <v>73</v>
      </c>
      <c r="BD200" s="26">
        <v>31</v>
      </c>
      <c r="BE200" s="26">
        <v>306</v>
      </c>
      <c r="BF200" s="26">
        <v>603</v>
      </c>
      <c r="BG200" s="26">
        <v>485</v>
      </c>
      <c r="BH200" s="26">
        <v>68</v>
      </c>
      <c r="BI200" s="26">
        <v>1493</v>
      </c>
      <c r="BJ200" s="26">
        <v>706</v>
      </c>
      <c r="BK200" s="26">
        <v>30</v>
      </c>
      <c r="BL200" s="41">
        <v>45</v>
      </c>
      <c r="BM200" s="41">
        <v>19</v>
      </c>
      <c r="BN200" s="226"/>
      <c r="BO200" s="42" t="s">
        <v>73</v>
      </c>
      <c r="BP200" s="41">
        <v>18556</v>
      </c>
      <c r="BQ200" s="41">
        <v>1815</v>
      </c>
      <c r="BR200" s="41">
        <v>10167</v>
      </c>
      <c r="BS200" s="41">
        <v>3636</v>
      </c>
      <c r="BT200" s="41">
        <v>472</v>
      </c>
      <c r="BU200" s="41">
        <v>1830</v>
      </c>
      <c r="BV200" s="41">
        <v>17158</v>
      </c>
      <c r="BW200" s="41">
        <v>1624</v>
      </c>
      <c r="BX200" s="41">
        <v>898</v>
      </c>
      <c r="BY200" s="41">
        <v>1519</v>
      </c>
      <c r="BZ200" s="41">
        <v>588</v>
      </c>
      <c r="CA200" s="41">
        <v>185</v>
      </c>
      <c r="CB200" s="41">
        <v>197</v>
      </c>
      <c r="CD200" s="80" t="s">
        <v>14</v>
      </c>
      <c r="CE200" s="80" t="s">
        <v>2465</v>
      </c>
      <c r="CF200" s="78">
        <v>15245</v>
      </c>
      <c r="CG200" s="91"/>
    </row>
    <row r="201" spans="1:85" ht="13.15" customHeight="1">
      <c r="A201" s="226" t="s">
        <v>15</v>
      </c>
      <c r="B201" s="148" t="s">
        <v>90</v>
      </c>
      <c r="C201" s="71">
        <v>8629</v>
      </c>
      <c r="D201" s="71">
        <v>4805</v>
      </c>
      <c r="E201" s="71">
        <v>5854</v>
      </c>
      <c r="F201" s="71">
        <v>3392</v>
      </c>
      <c r="G201" s="71">
        <v>3386</v>
      </c>
      <c r="H201" s="71">
        <v>1957</v>
      </c>
      <c r="I201" s="71">
        <v>2021</v>
      </c>
      <c r="J201" s="71">
        <v>1156</v>
      </c>
      <c r="K201" s="71">
        <v>896</v>
      </c>
      <c r="L201" s="71">
        <v>497</v>
      </c>
      <c r="M201" s="146">
        <v>20786</v>
      </c>
      <c r="N201" s="146">
        <v>11807</v>
      </c>
      <c r="O201" s="226" t="s">
        <v>15</v>
      </c>
      <c r="P201" s="148" t="s">
        <v>90</v>
      </c>
      <c r="Q201" s="71">
        <v>2090</v>
      </c>
      <c r="R201" s="71">
        <v>1095</v>
      </c>
      <c r="S201" s="71">
        <v>1028</v>
      </c>
      <c r="T201" s="71">
        <v>559</v>
      </c>
      <c r="U201" s="71">
        <v>510</v>
      </c>
      <c r="V201" s="71">
        <v>292</v>
      </c>
      <c r="W201" s="71">
        <v>276</v>
      </c>
      <c r="X201" s="71">
        <v>141</v>
      </c>
      <c r="Y201" s="71">
        <v>91</v>
      </c>
      <c r="Z201" s="71">
        <v>52</v>
      </c>
      <c r="AA201" s="146">
        <v>3995</v>
      </c>
      <c r="AB201" s="146">
        <v>2139</v>
      </c>
      <c r="AC201" s="226" t="s">
        <v>15</v>
      </c>
      <c r="AD201" s="148" t="s">
        <v>90</v>
      </c>
      <c r="AE201" s="31">
        <v>176</v>
      </c>
      <c r="AF201" s="31">
        <v>161</v>
      </c>
      <c r="AG201" s="31">
        <v>139</v>
      </c>
      <c r="AH201" s="31">
        <v>111</v>
      </c>
      <c r="AI201" s="31">
        <v>71</v>
      </c>
      <c r="AJ201" s="146">
        <v>658</v>
      </c>
      <c r="AK201" s="125">
        <v>214</v>
      </c>
      <c r="AL201" s="71">
        <v>86</v>
      </c>
      <c r="AM201" s="71">
        <v>0</v>
      </c>
      <c r="AN201" s="71">
        <v>36</v>
      </c>
      <c r="AO201" s="71">
        <v>153</v>
      </c>
      <c r="AP201" s="71">
        <v>7</v>
      </c>
      <c r="AQ201" s="226" t="s">
        <v>15</v>
      </c>
      <c r="AR201" s="148" t="s">
        <v>90</v>
      </c>
      <c r="AS201" s="71">
        <v>125</v>
      </c>
      <c r="AT201" s="71">
        <v>1148</v>
      </c>
      <c r="AU201" s="71">
        <v>284</v>
      </c>
      <c r="AV201" s="71">
        <v>45</v>
      </c>
      <c r="AW201" s="71">
        <v>22</v>
      </c>
      <c r="AX201" s="71">
        <v>110</v>
      </c>
      <c r="AY201" s="71">
        <v>418</v>
      </c>
      <c r="AZ201" s="71">
        <v>250</v>
      </c>
      <c r="BA201" s="71">
        <v>159</v>
      </c>
      <c r="BB201" s="226" t="s">
        <v>15</v>
      </c>
      <c r="BC201" s="148" t="s">
        <v>90</v>
      </c>
      <c r="BD201" s="71">
        <v>27</v>
      </c>
      <c r="BE201" s="71">
        <v>186</v>
      </c>
      <c r="BF201" s="71">
        <v>42</v>
      </c>
      <c r="BG201" s="71">
        <v>117</v>
      </c>
      <c r="BH201" s="71">
        <v>0</v>
      </c>
      <c r="BI201" s="16">
        <v>372</v>
      </c>
      <c r="BJ201" s="71">
        <v>179</v>
      </c>
      <c r="BK201" s="71">
        <v>10</v>
      </c>
      <c r="BL201" s="152">
        <v>16</v>
      </c>
      <c r="BM201" s="32">
        <v>8</v>
      </c>
      <c r="BN201" s="226" t="s">
        <v>15</v>
      </c>
      <c r="BO201" s="148" t="s">
        <v>90</v>
      </c>
      <c r="BP201" s="71">
        <v>4541</v>
      </c>
      <c r="BQ201" s="71">
        <v>426</v>
      </c>
      <c r="BR201" s="71">
        <v>3650</v>
      </c>
      <c r="BS201" s="71">
        <v>1598</v>
      </c>
      <c r="BT201" s="71">
        <v>188</v>
      </c>
      <c r="BU201" s="71">
        <v>1638</v>
      </c>
      <c r="BV201" s="71">
        <v>7542</v>
      </c>
      <c r="BW201" s="71">
        <v>1566</v>
      </c>
      <c r="BX201" s="71">
        <v>292</v>
      </c>
      <c r="BY201" s="71">
        <v>509</v>
      </c>
      <c r="BZ201" s="71">
        <v>154</v>
      </c>
      <c r="CA201" s="71">
        <v>74</v>
      </c>
      <c r="CB201" s="71">
        <v>184</v>
      </c>
      <c r="CD201" s="80" t="s">
        <v>15</v>
      </c>
      <c r="CE201" s="80" t="s">
        <v>2466</v>
      </c>
      <c r="CF201" s="78">
        <v>3563</v>
      </c>
      <c r="CG201" s="91"/>
    </row>
    <row r="202" spans="1:85" ht="13.15" customHeight="1">
      <c r="A202" s="226"/>
      <c r="B202" s="148" t="s">
        <v>91</v>
      </c>
      <c r="C202" s="71">
        <v>1029</v>
      </c>
      <c r="D202" s="71">
        <v>531</v>
      </c>
      <c r="E202" s="71">
        <v>701</v>
      </c>
      <c r="F202" s="71">
        <v>392</v>
      </c>
      <c r="G202" s="71">
        <v>512</v>
      </c>
      <c r="H202" s="71">
        <v>309</v>
      </c>
      <c r="I202" s="71">
        <v>345</v>
      </c>
      <c r="J202" s="71">
        <v>190</v>
      </c>
      <c r="K202" s="71">
        <v>270</v>
      </c>
      <c r="L202" s="71">
        <v>157</v>
      </c>
      <c r="M202" s="146">
        <v>2857</v>
      </c>
      <c r="N202" s="146">
        <v>1579</v>
      </c>
      <c r="O202" s="226"/>
      <c r="P202" s="148" t="s">
        <v>91</v>
      </c>
      <c r="Q202" s="71">
        <v>234</v>
      </c>
      <c r="R202" s="71">
        <v>114</v>
      </c>
      <c r="S202" s="71">
        <v>105</v>
      </c>
      <c r="T202" s="71">
        <v>51</v>
      </c>
      <c r="U202" s="71">
        <v>75</v>
      </c>
      <c r="V202" s="71">
        <v>44</v>
      </c>
      <c r="W202" s="71">
        <v>49</v>
      </c>
      <c r="X202" s="71">
        <v>28</v>
      </c>
      <c r="Y202" s="71">
        <v>38</v>
      </c>
      <c r="Z202" s="71">
        <v>27</v>
      </c>
      <c r="AA202" s="146">
        <v>501</v>
      </c>
      <c r="AB202" s="146">
        <v>264</v>
      </c>
      <c r="AC202" s="226"/>
      <c r="AD202" s="148" t="s">
        <v>91</v>
      </c>
      <c r="AE202" s="31">
        <v>22</v>
      </c>
      <c r="AF202" s="31">
        <v>21</v>
      </c>
      <c r="AG202" s="31">
        <v>18</v>
      </c>
      <c r="AH202" s="31">
        <v>16</v>
      </c>
      <c r="AI202" s="31">
        <v>16</v>
      </c>
      <c r="AJ202" s="146">
        <v>93</v>
      </c>
      <c r="AK202" s="125">
        <v>27</v>
      </c>
      <c r="AL202" s="71">
        <v>16</v>
      </c>
      <c r="AM202" s="71">
        <v>12</v>
      </c>
      <c r="AN202" s="71">
        <v>2</v>
      </c>
      <c r="AO202" s="71">
        <v>16</v>
      </c>
      <c r="AP202" s="71">
        <v>2</v>
      </c>
      <c r="AQ202" s="226"/>
      <c r="AR202" s="148" t="s">
        <v>91</v>
      </c>
      <c r="AS202" s="71">
        <v>0</v>
      </c>
      <c r="AT202" s="71">
        <v>436</v>
      </c>
      <c r="AU202" s="71">
        <v>0</v>
      </c>
      <c r="AV202" s="71">
        <v>0</v>
      </c>
      <c r="AW202" s="71">
        <v>3</v>
      </c>
      <c r="AX202" s="71">
        <v>16</v>
      </c>
      <c r="AY202" s="71">
        <v>57</v>
      </c>
      <c r="AZ202" s="71">
        <v>38</v>
      </c>
      <c r="BA202" s="71">
        <v>29</v>
      </c>
      <c r="BB202" s="226"/>
      <c r="BC202" s="148" t="s">
        <v>91</v>
      </c>
      <c r="BD202" s="71">
        <v>3</v>
      </c>
      <c r="BE202" s="71">
        <v>44</v>
      </c>
      <c r="BF202" s="71">
        <v>14</v>
      </c>
      <c r="BG202" s="71">
        <v>8</v>
      </c>
      <c r="BH202" s="71">
        <v>0</v>
      </c>
      <c r="BI202" s="16">
        <v>69</v>
      </c>
      <c r="BJ202" s="71">
        <v>42</v>
      </c>
      <c r="BK202" s="71">
        <v>3</v>
      </c>
      <c r="BL202" s="152">
        <v>9</v>
      </c>
      <c r="BM202" s="32">
        <v>7</v>
      </c>
      <c r="BN202" s="226"/>
      <c r="BO202" s="148" t="s">
        <v>91</v>
      </c>
      <c r="BP202" s="71">
        <v>521</v>
      </c>
      <c r="BQ202" s="71">
        <v>165</v>
      </c>
      <c r="BR202" s="71">
        <v>734</v>
      </c>
      <c r="BS202" s="71">
        <v>378</v>
      </c>
      <c r="BT202" s="71">
        <v>30</v>
      </c>
      <c r="BU202" s="71">
        <v>332</v>
      </c>
      <c r="BV202" s="71">
        <v>1064</v>
      </c>
      <c r="BW202" s="71">
        <v>310</v>
      </c>
      <c r="BX202" s="71">
        <v>29</v>
      </c>
      <c r="BY202" s="71">
        <v>49</v>
      </c>
      <c r="BZ202" s="71">
        <v>17</v>
      </c>
      <c r="CA202" s="71">
        <v>5</v>
      </c>
      <c r="CB202" s="71">
        <v>3</v>
      </c>
      <c r="CD202" s="80" t="s">
        <v>15</v>
      </c>
      <c r="CE202" s="80" t="s">
        <v>2467</v>
      </c>
      <c r="CF202" s="78">
        <v>887</v>
      </c>
      <c r="CG202" s="91"/>
    </row>
    <row r="203" spans="1:85" ht="13.15" customHeight="1">
      <c r="A203" s="226"/>
      <c r="B203" s="25" t="s">
        <v>73</v>
      </c>
      <c r="C203" s="26">
        <v>9658</v>
      </c>
      <c r="D203" s="26">
        <v>5336</v>
      </c>
      <c r="E203" s="26">
        <v>6555</v>
      </c>
      <c r="F203" s="26">
        <v>3784</v>
      </c>
      <c r="G203" s="26">
        <v>3898</v>
      </c>
      <c r="H203" s="26">
        <v>2266</v>
      </c>
      <c r="I203" s="26">
        <v>2366</v>
      </c>
      <c r="J203" s="26">
        <v>1346</v>
      </c>
      <c r="K203" s="26">
        <v>1166</v>
      </c>
      <c r="L203" s="26">
        <v>654</v>
      </c>
      <c r="M203" s="41">
        <v>23643</v>
      </c>
      <c r="N203" s="41">
        <v>13386</v>
      </c>
      <c r="O203" s="226"/>
      <c r="P203" s="42" t="s">
        <v>73</v>
      </c>
      <c r="Q203" s="26">
        <v>2324</v>
      </c>
      <c r="R203" s="26">
        <v>1209</v>
      </c>
      <c r="S203" s="26">
        <v>1133</v>
      </c>
      <c r="T203" s="26">
        <v>610</v>
      </c>
      <c r="U203" s="26">
        <v>585</v>
      </c>
      <c r="V203" s="26">
        <v>336</v>
      </c>
      <c r="W203" s="26">
        <v>325</v>
      </c>
      <c r="X203" s="26">
        <v>169</v>
      </c>
      <c r="Y203" s="26">
        <v>129</v>
      </c>
      <c r="Z203" s="26">
        <v>79</v>
      </c>
      <c r="AA203" s="41">
        <v>4496</v>
      </c>
      <c r="AB203" s="41">
        <v>2403</v>
      </c>
      <c r="AC203" s="226"/>
      <c r="AD203" s="42" t="s">
        <v>73</v>
      </c>
      <c r="AE203" s="41">
        <v>198</v>
      </c>
      <c r="AF203" s="41">
        <v>182</v>
      </c>
      <c r="AG203" s="41">
        <v>157</v>
      </c>
      <c r="AH203" s="41">
        <v>127</v>
      </c>
      <c r="AI203" s="41">
        <v>87</v>
      </c>
      <c r="AJ203" s="41">
        <v>751</v>
      </c>
      <c r="AK203" s="26">
        <v>241</v>
      </c>
      <c r="AL203" s="26">
        <v>102</v>
      </c>
      <c r="AM203" s="26">
        <v>12</v>
      </c>
      <c r="AN203" s="26">
        <v>38</v>
      </c>
      <c r="AO203" s="26">
        <v>169</v>
      </c>
      <c r="AP203" s="26">
        <v>9</v>
      </c>
      <c r="AQ203" s="226"/>
      <c r="AR203" s="42" t="s">
        <v>73</v>
      </c>
      <c r="AS203" s="26">
        <v>125</v>
      </c>
      <c r="AT203" s="26">
        <v>1584</v>
      </c>
      <c r="AU203" s="26">
        <v>284</v>
      </c>
      <c r="AV203" s="26">
        <v>45</v>
      </c>
      <c r="AW203" s="26">
        <v>25</v>
      </c>
      <c r="AX203" s="26">
        <v>126</v>
      </c>
      <c r="AY203" s="26">
        <v>475</v>
      </c>
      <c r="AZ203" s="26">
        <v>288</v>
      </c>
      <c r="BA203" s="26">
        <v>188</v>
      </c>
      <c r="BB203" s="226"/>
      <c r="BC203" s="42" t="s">
        <v>73</v>
      </c>
      <c r="BD203" s="26">
        <v>30</v>
      </c>
      <c r="BE203" s="26">
        <v>230</v>
      </c>
      <c r="BF203" s="26">
        <v>56</v>
      </c>
      <c r="BG203" s="26">
        <v>125</v>
      </c>
      <c r="BH203" s="26">
        <v>0</v>
      </c>
      <c r="BI203" s="26">
        <v>441</v>
      </c>
      <c r="BJ203" s="26">
        <v>221</v>
      </c>
      <c r="BK203" s="26">
        <v>13</v>
      </c>
      <c r="BL203" s="41">
        <v>25</v>
      </c>
      <c r="BM203" s="41">
        <v>15</v>
      </c>
      <c r="BN203" s="226"/>
      <c r="BO203" s="42" t="s">
        <v>73</v>
      </c>
      <c r="BP203" s="41">
        <v>5062</v>
      </c>
      <c r="BQ203" s="41">
        <v>591</v>
      </c>
      <c r="BR203" s="41">
        <v>4384</v>
      </c>
      <c r="BS203" s="41">
        <v>1976</v>
      </c>
      <c r="BT203" s="41">
        <v>218</v>
      </c>
      <c r="BU203" s="41">
        <v>1970</v>
      </c>
      <c r="BV203" s="41">
        <v>8606</v>
      </c>
      <c r="BW203" s="41">
        <v>1876</v>
      </c>
      <c r="BX203" s="41">
        <v>321</v>
      </c>
      <c r="BY203" s="41">
        <v>558</v>
      </c>
      <c r="BZ203" s="41">
        <v>171</v>
      </c>
      <c r="CA203" s="41">
        <v>79</v>
      </c>
      <c r="CB203" s="41">
        <v>187</v>
      </c>
      <c r="CD203" s="80" t="s">
        <v>15</v>
      </c>
      <c r="CE203" s="80" t="s">
        <v>2468</v>
      </c>
      <c r="CF203" s="78">
        <v>4450</v>
      </c>
      <c r="CG203" s="91"/>
    </row>
    <row r="204" spans="1:85" ht="13.15" customHeight="1">
      <c r="A204" s="226" t="s">
        <v>16</v>
      </c>
      <c r="B204" s="148" t="s">
        <v>90</v>
      </c>
      <c r="C204" s="71">
        <v>10752</v>
      </c>
      <c r="D204" s="71">
        <v>5633</v>
      </c>
      <c r="E204" s="71">
        <v>6088</v>
      </c>
      <c r="F204" s="71">
        <v>3296</v>
      </c>
      <c r="G204" s="71">
        <v>3602</v>
      </c>
      <c r="H204" s="71">
        <v>1921</v>
      </c>
      <c r="I204" s="71">
        <v>1737</v>
      </c>
      <c r="J204" s="71">
        <v>924</v>
      </c>
      <c r="K204" s="71">
        <v>1061</v>
      </c>
      <c r="L204" s="71">
        <v>585</v>
      </c>
      <c r="M204" s="146">
        <v>23240</v>
      </c>
      <c r="N204" s="146">
        <v>12359</v>
      </c>
      <c r="O204" s="226" t="s">
        <v>16</v>
      </c>
      <c r="P204" s="148" t="s">
        <v>90</v>
      </c>
      <c r="Q204" s="71">
        <v>1575</v>
      </c>
      <c r="R204" s="71">
        <v>795</v>
      </c>
      <c r="S204" s="71">
        <v>935</v>
      </c>
      <c r="T204" s="71">
        <v>491</v>
      </c>
      <c r="U204" s="71">
        <v>497</v>
      </c>
      <c r="V204" s="71">
        <v>281</v>
      </c>
      <c r="W204" s="71">
        <v>205</v>
      </c>
      <c r="X204" s="71">
        <v>100</v>
      </c>
      <c r="Y204" s="71">
        <v>199</v>
      </c>
      <c r="Z204" s="71">
        <v>118</v>
      </c>
      <c r="AA204" s="146">
        <v>3411</v>
      </c>
      <c r="AB204" s="146">
        <v>1785</v>
      </c>
      <c r="AC204" s="226" t="s">
        <v>16</v>
      </c>
      <c r="AD204" s="148" t="s">
        <v>90</v>
      </c>
      <c r="AE204" s="31">
        <v>222</v>
      </c>
      <c r="AF204" s="31">
        <v>189</v>
      </c>
      <c r="AG204" s="31">
        <v>160</v>
      </c>
      <c r="AH204" s="31">
        <v>103</v>
      </c>
      <c r="AI204" s="31">
        <v>72</v>
      </c>
      <c r="AJ204" s="146">
        <v>746</v>
      </c>
      <c r="AK204" s="125">
        <v>386</v>
      </c>
      <c r="AL204" s="71">
        <v>214</v>
      </c>
      <c r="AM204" s="71">
        <v>16</v>
      </c>
      <c r="AN204" s="71">
        <v>79</v>
      </c>
      <c r="AO204" s="71">
        <v>161</v>
      </c>
      <c r="AP204" s="71">
        <v>16</v>
      </c>
      <c r="AQ204" s="226" t="s">
        <v>16</v>
      </c>
      <c r="AR204" s="148" t="s">
        <v>90</v>
      </c>
      <c r="AS204" s="71">
        <v>137</v>
      </c>
      <c r="AT204" s="71">
        <v>2236</v>
      </c>
      <c r="AU204" s="71">
        <v>140</v>
      </c>
      <c r="AV204" s="71">
        <v>4</v>
      </c>
      <c r="AW204" s="71">
        <v>0</v>
      </c>
      <c r="AX204" s="71">
        <v>114</v>
      </c>
      <c r="AY204" s="71">
        <v>430</v>
      </c>
      <c r="AZ204" s="71">
        <v>235</v>
      </c>
      <c r="BA204" s="71">
        <v>199</v>
      </c>
      <c r="BB204" s="226" t="s">
        <v>16</v>
      </c>
      <c r="BC204" s="148" t="s">
        <v>90</v>
      </c>
      <c r="BD204" s="71">
        <v>15</v>
      </c>
      <c r="BE204" s="71">
        <v>180</v>
      </c>
      <c r="BF204" s="71">
        <v>86</v>
      </c>
      <c r="BG204" s="71">
        <v>255</v>
      </c>
      <c r="BH204" s="71">
        <v>0</v>
      </c>
      <c r="BI204" s="16">
        <v>536</v>
      </c>
      <c r="BJ204" s="71">
        <v>280</v>
      </c>
      <c r="BK204" s="71">
        <v>22</v>
      </c>
      <c r="BL204" s="152">
        <v>33</v>
      </c>
      <c r="BM204" s="32">
        <v>23</v>
      </c>
      <c r="BN204" s="226" t="s">
        <v>16</v>
      </c>
      <c r="BO204" s="148" t="s">
        <v>90</v>
      </c>
      <c r="BP204" s="71">
        <v>7630</v>
      </c>
      <c r="BQ204" s="71">
        <v>459</v>
      </c>
      <c r="BR204" s="71">
        <v>3717</v>
      </c>
      <c r="BS204" s="71">
        <v>1666</v>
      </c>
      <c r="BT204" s="71">
        <v>279</v>
      </c>
      <c r="BU204" s="71">
        <v>1524</v>
      </c>
      <c r="BV204" s="71">
        <v>8644</v>
      </c>
      <c r="BW204" s="71">
        <v>1083</v>
      </c>
      <c r="BX204" s="71">
        <v>298</v>
      </c>
      <c r="BY204" s="71">
        <v>579</v>
      </c>
      <c r="BZ204" s="71">
        <v>289</v>
      </c>
      <c r="CA204" s="71">
        <v>90</v>
      </c>
      <c r="CB204" s="71">
        <v>883</v>
      </c>
      <c r="CD204" s="80" t="s">
        <v>16</v>
      </c>
      <c r="CE204" s="80" t="s">
        <v>2469</v>
      </c>
      <c r="CF204" s="78">
        <v>5045</v>
      </c>
      <c r="CG204" s="91"/>
    </row>
    <row r="205" spans="1:85" ht="13.15" customHeight="1">
      <c r="A205" s="226"/>
      <c r="B205" s="148" t="s">
        <v>91</v>
      </c>
      <c r="C205" s="71">
        <v>0</v>
      </c>
      <c r="D205" s="71">
        <v>0</v>
      </c>
      <c r="E205" s="71">
        <v>0</v>
      </c>
      <c r="F205" s="71">
        <v>0</v>
      </c>
      <c r="G205" s="71">
        <v>0</v>
      </c>
      <c r="H205" s="71">
        <v>0</v>
      </c>
      <c r="I205" s="71">
        <v>0</v>
      </c>
      <c r="J205" s="71">
        <v>0</v>
      </c>
      <c r="K205" s="71">
        <v>0</v>
      </c>
      <c r="L205" s="71">
        <v>0</v>
      </c>
      <c r="M205" s="146">
        <v>0</v>
      </c>
      <c r="N205" s="146">
        <v>0</v>
      </c>
      <c r="O205" s="226"/>
      <c r="P205" s="148" t="s">
        <v>91</v>
      </c>
      <c r="Q205" s="71">
        <v>0</v>
      </c>
      <c r="R205" s="71">
        <v>0</v>
      </c>
      <c r="S205" s="71">
        <v>0</v>
      </c>
      <c r="T205" s="71">
        <v>0</v>
      </c>
      <c r="U205" s="71">
        <v>0</v>
      </c>
      <c r="V205" s="71">
        <v>0</v>
      </c>
      <c r="W205" s="71">
        <v>0</v>
      </c>
      <c r="X205" s="71">
        <v>0</v>
      </c>
      <c r="Y205" s="71">
        <v>0</v>
      </c>
      <c r="Z205" s="71">
        <v>0</v>
      </c>
      <c r="AA205" s="146">
        <v>0</v>
      </c>
      <c r="AB205" s="146">
        <v>0</v>
      </c>
      <c r="AC205" s="226"/>
      <c r="AD205" s="148" t="s">
        <v>91</v>
      </c>
      <c r="AE205" s="31">
        <v>0</v>
      </c>
      <c r="AF205" s="31">
        <v>0</v>
      </c>
      <c r="AG205" s="31">
        <v>0</v>
      </c>
      <c r="AH205" s="31">
        <v>0</v>
      </c>
      <c r="AI205" s="31">
        <v>0</v>
      </c>
      <c r="AJ205" s="146">
        <v>0</v>
      </c>
      <c r="AK205" s="125">
        <v>0</v>
      </c>
      <c r="AL205" s="71">
        <v>0</v>
      </c>
      <c r="AM205" s="71">
        <v>0</v>
      </c>
      <c r="AN205" s="71">
        <v>0</v>
      </c>
      <c r="AO205" s="71">
        <v>0</v>
      </c>
      <c r="AP205" s="71">
        <v>0</v>
      </c>
      <c r="AQ205" s="226"/>
      <c r="AR205" s="148" t="s">
        <v>91</v>
      </c>
      <c r="AS205" s="71">
        <v>0</v>
      </c>
      <c r="AT205" s="71">
        <v>0</v>
      </c>
      <c r="AU205" s="71">
        <v>0</v>
      </c>
      <c r="AV205" s="71">
        <v>0</v>
      </c>
      <c r="AW205" s="71">
        <v>0</v>
      </c>
      <c r="AX205" s="71">
        <v>0</v>
      </c>
      <c r="AY205" s="71">
        <v>0</v>
      </c>
      <c r="AZ205" s="71">
        <v>0</v>
      </c>
      <c r="BA205" s="71">
        <v>0</v>
      </c>
      <c r="BB205" s="226"/>
      <c r="BC205" s="148" t="s">
        <v>91</v>
      </c>
      <c r="BD205" s="71">
        <v>0</v>
      </c>
      <c r="BE205" s="71">
        <v>0</v>
      </c>
      <c r="BF205" s="71">
        <v>0</v>
      </c>
      <c r="BG205" s="71">
        <v>0</v>
      </c>
      <c r="BH205" s="71">
        <v>0</v>
      </c>
      <c r="BI205" s="16">
        <v>0</v>
      </c>
      <c r="BJ205" s="71">
        <v>0</v>
      </c>
      <c r="BK205" s="71">
        <v>0</v>
      </c>
      <c r="BL205" s="152">
        <v>0</v>
      </c>
      <c r="BM205" s="32">
        <v>0</v>
      </c>
      <c r="BN205" s="226"/>
      <c r="BO205" s="148" t="s">
        <v>91</v>
      </c>
      <c r="BP205" s="71">
        <v>0</v>
      </c>
      <c r="BQ205" s="71">
        <v>0</v>
      </c>
      <c r="BR205" s="71">
        <v>0</v>
      </c>
      <c r="BS205" s="71">
        <v>0</v>
      </c>
      <c r="BT205" s="71">
        <v>0</v>
      </c>
      <c r="BU205" s="71">
        <v>0</v>
      </c>
      <c r="BV205" s="71">
        <v>0</v>
      </c>
      <c r="BW205" s="71">
        <v>0</v>
      </c>
      <c r="BX205" s="71">
        <v>0</v>
      </c>
      <c r="BY205" s="71">
        <v>0</v>
      </c>
      <c r="BZ205" s="71">
        <v>0</v>
      </c>
      <c r="CA205" s="71">
        <v>0</v>
      </c>
      <c r="CB205" s="71">
        <v>0</v>
      </c>
      <c r="CD205" s="80" t="s">
        <v>16</v>
      </c>
      <c r="CE205" s="80" t="s">
        <v>2470</v>
      </c>
      <c r="CF205" s="78">
        <v>0</v>
      </c>
      <c r="CG205" s="91"/>
    </row>
    <row r="206" spans="1:85" ht="13.15" customHeight="1">
      <c r="A206" s="226"/>
      <c r="B206" s="25" t="s">
        <v>73</v>
      </c>
      <c r="C206" s="26">
        <v>10752</v>
      </c>
      <c r="D206" s="26">
        <v>5633</v>
      </c>
      <c r="E206" s="26">
        <v>6088</v>
      </c>
      <c r="F206" s="26">
        <v>3296</v>
      </c>
      <c r="G206" s="26">
        <v>3602</v>
      </c>
      <c r="H206" s="26">
        <v>1921</v>
      </c>
      <c r="I206" s="26">
        <v>1737</v>
      </c>
      <c r="J206" s="26">
        <v>924</v>
      </c>
      <c r="K206" s="26">
        <v>1061</v>
      </c>
      <c r="L206" s="26">
        <v>585</v>
      </c>
      <c r="M206" s="41">
        <v>23240</v>
      </c>
      <c r="N206" s="41">
        <v>12359</v>
      </c>
      <c r="O206" s="226"/>
      <c r="P206" s="42" t="s">
        <v>73</v>
      </c>
      <c r="Q206" s="26">
        <v>1575</v>
      </c>
      <c r="R206" s="26">
        <v>795</v>
      </c>
      <c r="S206" s="26">
        <v>935</v>
      </c>
      <c r="T206" s="26">
        <v>491</v>
      </c>
      <c r="U206" s="26">
        <v>497</v>
      </c>
      <c r="V206" s="26">
        <v>281</v>
      </c>
      <c r="W206" s="26">
        <v>205</v>
      </c>
      <c r="X206" s="26">
        <v>100</v>
      </c>
      <c r="Y206" s="26">
        <v>199</v>
      </c>
      <c r="Z206" s="26">
        <v>118</v>
      </c>
      <c r="AA206" s="41">
        <v>3411</v>
      </c>
      <c r="AB206" s="41">
        <v>1785</v>
      </c>
      <c r="AC206" s="226"/>
      <c r="AD206" s="42" t="s">
        <v>73</v>
      </c>
      <c r="AE206" s="41">
        <v>222</v>
      </c>
      <c r="AF206" s="41">
        <v>189</v>
      </c>
      <c r="AG206" s="41">
        <v>160</v>
      </c>
      <c r="AH206" s="41">
        <v>103</v>
      </c>
      <c r="AI206" s="41">
        <v>72</v>
      </c>
      <c r="AJ206" s="41">
        <v>746</v>
      </c>
      <c r="AK206" s="26">
        <v>386</v>
      </c>
      <c r="AL206" s="26">
        <v>214</v>
      </c>
      <c r="AM206" s="26">
        <v>16</v>
      </c>
      <c r="AN206" s="26">
        <v>79</v>
      </c>
      <c r="AO206" s="26">
        <v>161</v>
      </c>
      <c r="AP206" s="26">
        <v>16</v>
      </c>
      <c r="AQ206" s="226"/>
      <c r="AR206" s="42" t="s">
        <v>73</v>
      </c>
      <c r="AS206" s="26">
        <v>137</v>
      </c>
      <c r="AT206" s="26">
        <v>2236</v>
      </c>
      <c r="AU206" s="26">
        <v>140</v>
      </c>
      <c r="AV206" s="26">
        <v>4</v>
      </c>
      <c r="AW206" s="26">
        <v>0</v>
      </c>
      <c r="AX206" s="26">
        <v>114</v>
      </c>
      <c r="AY206" s="26">
        <v>430</v>
      </c>
      <c r="AZ206" s="26">
        <v>235</v>
      </c>
      <c r="BA206" s="26">
        <v>199</v>
      </c>
      <c r="BB206" s="226"/>
      <c r="BC206" s="42" t="s">
        <v>73</v>
      </c>
      <c r="BD206" s="26">
        <v>15</v>
      </c>
      <c r="BE206" s="26">
        <v>180</v>
      </c>
      <c r="BF206" s="26">
        <v>86</v>
      </c>
      <c r="BG206" s="26">
        <v>255</v>
      </c>
      <c r="BH206" s="26">
        <v>0</v>
      </c>
      <c r="BI206" s="26">
        <v>536</v>
      </c>
      <c r="BJ206" s="26">
        <v>280</v>
      </c>
      <c r="BK206" s="26">
        <v>22</v>
      </c>
      <c r="BL206" s="41">
        <v>33</v>
      </c>
      <c r="BM206" s="41">
        <v>23</v>
      </c>
      <c r="BN206" s="226"/>
      <c r="BO206" s="42" t="s">
        <v>73</v>
      </c>
      <c r="BP206" s="41">
        <v>7630</v>
      </c>
      <c r="BQ206" s="41">
        <v>459</v>
      </c>
      <c r="BR206" s="41">
        <v>3717</v>
      </c>
      <c r="BS206" s="41">
        <v>1666</v>
      </c>
      <c r="BT206" s="41">
        <v>279</v>
      </c>
      <c r="BU206" s="41">
        <v>1524</v>
      </c>
      <c r="BV206" s="41">
        <v>8644</v>
      </c>
      <c r="BW206" s="41">
        <v>1083</v>
      </c>
      <c r="BX206" s="41">
        <v>298</v>
      </c>
      <c r="BY206" s="41">
        <v>579</v>
      </c>
      <c r="BZ206" s="41">
        <v>289</v>
      </c>
      <c r="CA206" s="41">
        <v>90</v>
      </c>
      <c r="CB206" s="41">
        <v>883</v>
      </c>
      <c r="CD206" s="80" t="s">
        <v>16</v>
      </c>
      <c r="CE206" s="80" t="s">
        <v>2471</v>
      </c>
      <c r="CF206" s="78">
        <v>5045</v>
      </c>
      <c r="CG206" s="91"/>
    </row>
    <row r="207" spans="1:85" ht="13.15" customHeight="1">
      <c r="A207" s="226" t="s">
        <v>8</v>
      </c>
      <c r="B207" s="148" t="s">
        <v>90</v>
      </c>
      <c r="C207" s="71">
        <v>0</v>
      </c>
      <c r="D207" s="71">
        <v>0</v>
      </c>
      <c r="E207" s="71">
        <v>0</v>
      </c>
      <c r="F207" s="71">
        <v>0</v>
      </c>
      <c r="G207" s="71">
        <v>0</v>
      </c>
      <c r="H207" s="71">
        <v>0</v>
      </c>
      <c r="I207" s="71">
        <v>0</v>
      </c>
      <c r="J207" s="71">
        <v>0</v>
      </c>
      <c r="K207" s="71">
        <v>0</v>
      </c>
      <c r="L207" s="71">
        <v>0</v>
      </c>
      <c r="M207" s="146">
        <v>0</v>
      </c>
      <c r="N207" s="146">
        <v>0</v>
      </c>
      <c r="O207" s="226" t="s">
        <v>8</v>
      </c>
      <c r="P207" s="148" t="s">
        <v>90</v>
      </c>
      <c r="Q207" s="71">
        <v>0</v>
      </c>
      <c r="R207" s="71">
        <v>0</v>
      </c>
      <c r="S207" s="71">
        <v>0</v>
      </c>
      <c r="T207" s="71">
        <v>0</v>
      </c>
      <c r="U207" s="71">
        <v>0</v>
      </c>
      <c r="V207" s="71">
        <v>0</v>
      </c>
      <c r="W207" s="71">
        <v>0</v>
      </c>
      <c r="X207" s="71">
        <v>0</v>
      </c>
      <c r="Y207" s="71">
        <v>0</v>
      </c>
      <c r="Z207" s="71">
        <v>0</v>
      </c>
      <c r="AA207" s="146">
        <v>0</v>
      </c>
      <c r="AB207" s="146">
        <v>0</v>
      </c>
      <c r="AC207" s="226" t="s">
        <v>8</v>
      </c>
      <c r="AD207" s="148" t="s">
        <v>90</v>
      </c>
      <c r="AE207" s="31">
        <v>0</v>
      </c>
      <c r="AF207" s="31">
        <v>0</v>
      </c>
      <c r="AG207" s="31">
        <v>0</v>
      </c>
      <c r="AH207" s="31">
        <v>0</v>
      </c>
      <c r="AI207" s="31">
        <v>0</v>
      </c>
      <c r="AJ207" s="146">
        <v>0</v>
      </c>
      <c r="AK207" s="125">
        <v>0</v>
      </c>
      <c r="AL207" s="71">
        <v>0</v>
      </c>
      <c r="AM207" s="71">
        <v>0</v>
      </c>
      <c r="AN207" s="71">
        <v>0</v>
      </c>
      <c r="AO207" s="71">
        <v>0</v>
      </c>
      <c r="AP207" s="71">
        <v>0</v>
      </c>
      <c r="AQ207" s="226" t="s">
        <v>8</v>
      </c>
      <c r="AR207" s="148" t="s">
        <v>90</v>
      </c>
      <c r="AS207" s="71">
        <v>0</v>
      </c>
      <c r="AT207" s="71">
        <v>0</v>
      </c>
      <c r="AU207" s="71">
        <v>0</v>
      </c>
      <c r="AV207" s="71">
        <v>0</v>
      </c>
      <c r="AW207" s="71">
        <v>0</v>
      </c>
      <c r="AX207" s="71">
        <v>0</v>
      </c>
      <c r="AY207" s="71">
        <v>0</v>
      </c>
      <c r="AZ207" s="71">
        <v>0</v>
      </c>
      <c r="BA207" s="71">
        <v>0</v>
      </c>
      <c r="BB207" s="226" t="s">
        <v>8</v>
      </c>
      <c r="BC207" s="148" t="s">
        <v>90</v>
      </c>
      <c r="BD207" s="71">
        <v>0</v>
      </c>
      <c r="BE207" s="71">
        <v>0</v>
      </c>
      <c r="BF207" s="71">
        <v>0</v>
      </c>
      <c r="BG207" s="71">
        <v>0</v>
      </c>
      <c r="BH207" s="71">
        <v>0</v>
      </c>
      <c r="BI207" s="16">
        <v>0</v>
      </c>
      <c r="BJ207" s="71">
        <v>0</v>
      </c>
      <c r="BK207" s="71">
        <v>0</v>
      </c>
      <c r="BL207" s="152">
        <v>0</v>
      </c>
      <c r="BM207" s="32">
        <v>0</v>
      </c>
      <c r="BN207" s="226" t="s">
        <v>8</v>
      </c>
      <c r="BO207" s="148" t="s">
        <v>90</v>
      </c>
      <c r="BP207" s="71">
        <v>0</v>
      </c>
      <c r="BQ207" s="71">
        <v>0</v>
      </c>
      <c r="BR207" s="71">
        <v>0</v>
      </c>
      <c r="BS207" s="71">
        <v>0</v>
      </c>
      <c r="BT207" s="71">
        <v>0</v>
      </c>
      <c r="BU207" s="71">
        <v>0</v>
      </c>
      <c r="BV207" s="71">
        <v>0</v>
      </c>
      <c r="BW207" s="71">
        <v>0</v>
      </c>
      <c r="BX207" s="71">
        <v>0</v>
      </c>
      <c r="BY207" s="71">
        <v>0</v>
      </c>
      <c r="BZ207" s="71">
        <v>0</v>
      </c>
      <c r="CA207" s="71">
        <v>0</v>
      </c>
      <c r="CB207" s="71">
        <v>0</v>
      </c>
      <c r="CD207" s="80" t="s">
        <v>8</v>
      </c>
      <c r="CE207" s="80" t="s">
        <v>2472</v>
      </c>
      <c r="CF207" s="78">
        <v>0</v>
      </c>
      <c r="CG207" s="91"/>
    </row>
    <row r="208" spans="1:85" ht="13.15" customHeight="1">
      <c r="A208" s="226"/>
      <c r="B208" s="148" t="s">
        <v>91</v>
      </c>
      <c r="C208" s="71">
        <v>4735</v>
      </c>
      <c r="D208" s="71">
        <v>2337</v>
      </c>
      <c r="E208" s="71">
        <v>4168</v>
      </c>
      <c r="F208" s="71">
        <v>2087</v>
      </c>
      <c r="G208" s="71">
        <v>3376</v>
      </c>
      <c r="H208" s="71">
        <v>1790</v>
      </c>
      <c r="I208" s="71">
        <v>2401</v>
      </c>
      <c r="J208" s="71">
        <v>1257</v>
      </c>
      <c r="K208" s="71">
        <v>1666</v>
      </c>
      <c r="L208" s="71">
        <v>870</v>
      </c>
      <c r="M208" s="146">
        <v>16346</v>
      </c>
      <c r="N208" s="146">
        <v>8341</v>
      </c>
      <c r="O208" s="226"/>
      <c r="P208" s="148" t="s">
        <v>91</v>
      </c>
      <c r="Q208" s="71">
        <v>1060</v>
      </c>
      <c r="R208" s="71">
        <v>492</v>
      </c>
      <c r="S208" s="71">
        <v>1030</v>
      </c>
      <c r="T208" s="71">
        <v>532</v>
      </c>
      <c r="U208" s="71">
        <v>723</v>
      </c>
      <c r="V208" s="71">
        <v>367</v>
      </c>
      <c r="W208" s="71">
        <v>394</v>
      </c>
      <c r="X208" s="71">
        <v>207</v>
      </c>
      <c r="Y208" s="71">
        <v>191</v>
      </c>
      <c r="Z208" s="71">
        <v>100</v>
      </c>
      <c r="AA208" s="146">
        <v>3398</v>
      </c>
      <c r="AB208" s="146">
        <v>1698</v>
      </c>
      <c r="AC208" s="226"/>
      <c r="AD208" s="148" t="s">
        <v>91</v>
      </c>
      <c r="AE208" s="31">
        <v>96</v>
      </c>
      <c r="AF208" s="31">
        <v>103</v>
      </c>
      <c r="AG208" s="31">
        <v>79</v>
      </c>
      <c r="AH208" s="31">
        <v>58</v>
      </c>
      <c r="AI208" s="31">
        <v>45</v>
      </c>
      <c r="AJ208" s="146">
        <v>381</v>
      </c>
      <c r="AK208" s="125">
        <v>225</v>
      </c>
      <c r="AL208" s="71">
        <v>145</v>
      </c>
      <c r="AM208" s="71">
        <v>162</v>
      </c>
      <c r="AN208" s="71">
        <v>7</v>
      </c>
      <c r="AO208" s="71">
        <v>22</v>
      </c>
      <c r="AP208" s="71">
        <v>16</v>
      </c>
      <c r="AQ208" s="226"/>
      <c r="AR208" s="148" t="s">
        <v>91</v>
      </c>
      <c r="AS208" s="71">
        <v>180</v>
      </c>
      <c r="AT208" s="71">
        <v>3215</v>
      </c>
      <c r="AU208" s="71">
        <v>210</v>
      </c>
      <c r="AV208" s="71">
        <v>0</v>
      </c>
      <c r="AW208" s="71">
        <v>26</v>
      </c>
      <c r="AX208" s="71">
        <v>196</v>
      </c>
      <c r="AY208" s="71">
        <v>337</v>
      </c>
      <c r="AZ208" s="71">
        <v>258</v>
      </c>
      <c r="BA208" s="71">
        <v>244</v>
      </c>
      <c r="BB208" s="226"/>
      <c r="BC208" s="148" t="s">
        <v>91</v>
      </c>
      <c r="BD208" s="71">
        <v>35</v>
      </c>
      <c r="BE208" s="71">
        <v>96</v>
      </c>
      <c r="BF208" s="71">
        <v>5</v>
      </c>
      <c r="BG208" s="71">
        <v>221</v>
      </c>
      <c r="BH208" s="71">
        <v>25</v>
      </c>
      <c r="BI208" s="16">
        <v>382</v>
      </c>
      <c r="BJ208" s="71">
        <v>298</v>
      </c>
      <c r="BK208" s="71">
        <v>37</v>
      </c>
      <c r="BL208" s="152">
        <v>150</v>
      </c>
      <c r="BM208" s="32">
        <v>120</v>
      </c>
      <c r="BN208" s="226"/>
      <c r="BO208" s="148" t="s">
        <v>91</v>
      </c>
      <c r="BP208" s="71">
        <v>14428</v>
      </c>
      <c r="BQ208" s="71">
        <v>493</v>
      </c>
      <c r="BR208" s="71">
        <v>4802</v>
      </c>
      <c r="BS208" s="71">
        <v>2104</v>
      </c>
      <c r="BT208" s="71">
        <v>258</v>
      </c>
      <c r="BU208" s="71">
        <v>2247</v>
      </c>
      <c r="BV208" s="71">
        <v>11014</v>
      </c>
      <c r="BW208" s="71">
        <v>2097</v>
      </c>
      <c r="BX208" s="71">
        <v>98</v>
      </c>
      <c r="BY208" s="71">
        <v>188</v>
      </c>
      <c r="BZ208" s="71">
        <v>137</v>
      </c>
      <c r="CA208" s="71">
        <v>111</v>
      </c>
      <c r="CB208" s="71">
        <v>710</v>
      </c>
      <c r="CD208" s="80" t="s">
        <v>8</v>
      </c>
      <c r="CE208" s="80" t="s">
        <v>2473</v>
      </c>
      <c r="CF208" s="78">
        <v>7370</v>
      </c>
      <c r="CG208" s="91"/>
    </row>
    <row r="209" spans="1:85" ht="13.15" customHeight="1">
      <c r="A209" s="226"/>
      <c r="B209" s="25" t="s">
        <v>73</v>
      </c>
      <c r="C209" s="26">
        <v>4735</v>
      </c>
      <c r="D209" s="26">
        <v>2337</v>
      </c>
      <c r="E209" s="26">
        <v>4168</v>
      </c>
      <c r="F209" s="26">
        <v>2087</v>
      </c>
      <c r="G209" s="26">
        <v>3376</v>
      </c>
      <c r="H209" s="26">
        <v>1790</v>
      </c>
      <c r="I209" s="26">
        <v>2401</v>
      </c>
      <c r="J209" s="26">
        <v>1257</v>
      </c>
      <c r="K209" s="26">
        <v>1666</v>
      </c>
      <c r="L209" s="26">
        <v>870</v>
      </c>
      <c r="M209" s="41">
        <v>16346</v>
      </c>
      <c r="N209" s="41">
        <v>8341</v>
      </c>
      <c r="O209" s="226"/>
      <c r="P209" s="42" t="s">
        <v>73</v>
      </c>
      <c r="Q209" s="26">
        <v>1060</v>
      </c>
      <c r="R209" s="26">
        <v>492</v>
      </c>
      <c r="S209" s="26">
        <v>1030</v>
      </c>
      <c r="T209" s="26">
        <v>532</v>
      </c>
      <c r="U209" s="26">
        <v>723</v>
      </c>
      <c r="V209" s="26">
        <v>367</v>
      </c>
      <c r="W209" s="26">
        <v>394</v>
      </c>
      <c r="X209" s="26">
        <v>207</v>
      </c>
      <c r="Y209" s="26">
        <v>191</v>
      </c>
      <c r="Z209" s="26">
        <v>100</v>
      </c>
      <c r="AA209" s="41">
        <v>3398</v>
      </c>
      <c r="AB209" s="41">
        <v>1698</v>
      </c>
      <c r="AC209" s="226"/>
      <c r="AD209" s="42" t="s">
        <v>73</v>
      </c>
      <c r="AE209" s="41">
        <v>96</v>
      </c>
      <c r="AF209" s="41">
        <v>103</v>
      </c>
      <c r="AG209" s="41">
        <v>79</v>
      </c>
      <c r="AH209" s="41">
        <v>58</v>
      </c>
      <c r="AI209" s="41">
        <v>45</v>
      </c>
      <c r="AJ209" s="41">
        <v>381</v>
      </c>
      <c r="AK209" s="26">
        <v>225</v>
      </c>
      <c r="AL209" s="26">
        <v>145</v>
      </c>
      <c r="AM209" s="26">
        <v>162</v>
      </c>
      <c r="AN209" s="26">
        <v>7</v>
      </c>
      <c r="AO209" s="26">
        <v>22</v>
      </c>
      <c r="AP209" s="26">
        <v>16</v>
      </c>
      <c r="AQ209" s="226"/>
      <c r="AR209" s="42" t="s">
        <v>73</v>
      </c>
      <c r="AS209" s="26">
        <v>180</v>
      </c>
      <c r="AT209" s="26">
        <v>3215</v>
      </c>
      <c r="AU209" s="26">
        <v>210</v>
      </c>
      <c r="AV209" s="26">
        <v>0</v>
      </c>
      <c r="AW209" s="26">
        <v>26</v>
      </c>
      <c r="AX209" s="26">
        <v>196</v>
      </c>
      <c r="AY209" s="26">
        <v>337</v>
      </c>
      <c r="AZ209" s="26">
        <v>258</v>
      </c>
      <c r="BA209" s="26">
        <v>244</v>
      </c>
      <c r="BB209" s="226"/>
      <c r="BC209" s="42" t="s">
        <v>73</v>
      </c>
      <c r="BD209" s="26">
        <v>35</v>
      </c>
      <c r="BE209" s="26">
        <v>96</v>
      </c>
      <c r="BF209" s="26">
        <v>5</v>
      </c>
      <c r="BG209" s="26">
        <v>221</v>
      </c>
      <c r="BH209" s="26">
        <v>25</v>
      </c>
      <c r="BI209" s="26">
        <v>382</v>
      </c>
      <c r="BJ209" s="26">
        <v>298</v>
      </c>
      <c r="BK209" s="26">
        <v>37</v>
      </c>
      <c r="BL209" s="41">
        <v>150</v>
      </c>
      <c r="BM209" s="41">
        <v>120</v>
      </c>
      <c r="BN209" s="226"/>
      <c r="BO209" s="42" t="s">
        <v>73</v>
      </c>
      <c r="BP209" s="41">
        <v>14428</v>
      </c>
      <c r="BQ209" s="41">
        <v>493</v>
      </c>
      <c r="BR209" s="41">
        <v>4802</v>
      </c>
      <c r="BS209" s="41">
        <v>2104</v>
      </c>
      <c r="BT209" s="41">
        <v>258</v>
      </c>
      <c r="BU209" s="41">
        <v>2247</v>
      </c>
      <c r="BV209" s="41">
        <v>11014</v>
      </c>
      <c r="BW209" s="41">
        <v>2097</v>
      </c>
      <c r="BX209" s="41">
        <v>98</v>
      </c>
      <c r="BY209" s="41">
        <v>188</v>
      </c>
      <c r="BZ209" s="41">
        <v>137</v>
      </c>
      <c r="CA209" s="41">
        <v>111</v>
      </c>
      <c r="CB209" s="41">
        <v>710</v>
      </c>
      <c r="CD209" s="80" t="s">
        <v>8</v>
      </c>
      <c r="CE209" s="80" t="s">
        <v>2474</v>
      </c>
      <c r="CF209" s="78">
        <v>7370</v>
      </c>
      <c r="CG209" s="91"/>
    </row>
    <row r="210" spans="1:85" ht="13.15" customHeight="1">
      <c r="A210" s="226" t="s">
        <v>9</v>
      </c>
      <c r="B210" s="148" t="s">
        <v>90</v>
      </c>
      <c r="C210" s="71">
        <v>26619</v>
      </c>
      <c r="D210" s="71">
        <v>14164</v>
      </c>
      <c r="E210" s="71">
        <v>19327</v>
      </c>
      <c r="F210" s="71">
        <v>10391</v>
      </c>
      <c r="G210" s="71">
        <v>13959</v>
      </c>
      <c r="H210" s="71">
        <v>7554</v>
      </c>
      <c r="I210" s="71">
        <v>10335</v>
      </c>
      <c r="J210" s="71">
        <v>5545</v>
      </c>
      <c r="K210" s="71">
        <v>6393</v>
      </c>
      <c r="L210" s="71">
        <v>3594</v>
      </c>
      <c r="M210" s="146">
        <v>76633</v>
      </c>
      <c r="N210" s="146">
        <v>41248</v>
      </c>
      <c r="O210" s="226" t="s">
        <v>9</v>
      </c>
      <c r="P210" s="148" t="s">
        <v>90</v>
      </c>
      <c r="Q210" s="71">
        <v>5022</v>
      </c>
      <c r="R210" s="71">
        <v>2644</v>
      </c>
      <c r="S210" s="71">
        <v>3004</v>
      </c>
      <c r="T210" s="71">
        <v>1613</v>
      </c>
      <c r="U210" s="71">
        <v>2133</v>
      </c>
      <c r="V210" s="71">
        <v>1113</v>
      </c>
      <c r="W210" s="71">
        <v>1576</v>
      </c>
      <c r="X210" s="71">
        <v>833</v>
      </c>
      <c r="Y210" s="71">
        <v>1175</v>
      </c>
      <c r="Z210" s="71">
        <v>653</v>
      </c>
      <c r="AA210" s="146">
        <v>12910</v>
      </c>
      <c r="AB210" s="146">
        <v>6856</v>
      </c>
      <c r="AC210" s="226" t="s">
        <v>9</v>
      </c>
      <c r="AD210" s="148" t="s">
        <v>90</v>
      </c>
      <c r="AE210" s="31">
        <v>645</v>
      </c>
      <c r="AF210" s="31">
        <v>583</v>
      </c>
      <c r="AG210" s="31">
        <v>495</v>
      </c>
      <c r="AH210" s="31">
        <v>418</v>
      </c>
      <c r="AI210" s="31">
        <v>364</v>
      </c>
      <c r="AJ210" s="146">
        <v>2505</v>
      </c>
      <c r="AK210" s="125">
        <v>1194</v>
      </c>
      <c r="AL210" s="71">
        <v>921</v>
      </c>
      <c r="AM210" s="71">
        <v>7</v>
      </c>
      <c r="AN210" s="71">
        <v>39</v>
      </c>
      <c r="AO210" s="71">
        <v>282</v>
      </c>
      <c r="AP210" s="71">
        <v>33</v>
      </c>
      <c r="AQ210" s="226" t="s">
        <v>9</v>
      </c>
      <c r="AR210" s="148" t="s">
        <v>90</v>
      </c>
      <c r="AS210" s="71">
        <v>362</v>
      </c>
      <c r="AT210" s="71">
        <v>10233</v>
      </c>
      <c r="AU210" s="71">
        <v>668</v>
      </c>
      <c r="AV210" s="71">
        <v>151</v>
      </c>
      <c r="AW210" s="71">
        <v>14</v>
      </c>
      <c r="AX210" s="71">
        <v>665</v>
      </c>
      <c r="AY210" s="71">
        <v>1204</v>
      </c>
      <c r="AZ210" s="71">
        <v>813</v>
      </c>
      <c r="BA210" s="71">
        <v>727</v>
      </c>
      <c r="BB210" s="226" t="s">
        <v>9</v>
      </c>
      <c r="BC210" s="148" t="s">
        <v>90</v>
      </c>
      <c r="BD210" s="71">
        <v>46</v>
      </c>
      <c r="BE210" s="71">
        <v>278</v>
      </c>
      <c r="BF210" s="71">
        <v>644</v>
      </c>
      <c r="BG210" s="71">
        <v>1293</v>
      </c>
      <c r="BH210" s="71">
        <v>141</v>
      </c>
      <c r="BI210" s="16">
        <v>2402</v>
      </c>
      <c r="BJ210" s="71">
        <v>1314</v>
      </c>
      <c r="BK210" s="71">
        <v>81</v>
      </c>
      <c r="BL210" s="152">
        <v>210</v>
      </c>
      <c r="BM210" s="32">
        <v>67</v>
      </c>
      <c r="BN210" s="226" t="s">
        <v>9</v>
      </c>
      <c r="BO210" s="148" t="s">
        <v>90</v>
      </c>
      <c r="BP210" s="71">
        <v>28763</v>
      </c>
      <c r="BQ210" s="71">
        <v>2063</v>
      </c>
      <c r="BR210" s="71">
        <v>15066</v>
      </c>
      <c r="BS210" s="71">
        <v>7248</v>
      </c>
      <c r="BT210" s="71">
        <v>733</v>
      </c>
      <c r="BU210" s="71">
        <v>5784</v>
      </c>
      <c r="BV210" s="71">
        <v>29162</v>
      </c>
      <c r="BW210" s="71">
        <v>4932</v>
      </c>
      <c r="BX210" s="71">
        <v>564</v>
      </c>
      <c r="BY210" s="71">
        <v>1709</v>
      </c>
      <c r="BZ210" s="71">
        <v>808</v>
      </c>
      <c r="CA210" s="71">
        <v>287</v>
      </c>
      <c r="CB210" s="71">
        <v>2196</v>
      </c>
      <c r="CD210" s="80" t="s">
        <v>9</v>
      </c>
      <c r="CE210" s="80" t="s">
        <v>2475</v>
      </c>
      <c r="CF210" s="78">
        <v>23506</v>
      </c>
      <c r="CG210" s="91"/>
    </row>
    <row r="211" spans="1:85" ht="13.15" customHeight="1">
      <c r="A211" s="226"/>
      <c r="B211" s="148" t="s">
        <v>91</v>
      </c>
      <c r="C211" s="71">
        <v>0</v>
      </c>
      <c r="D211" s="71">
        <v>0</v>
      </c>
      <c r="E211" s="71">
        <v>0</v>
      </c>
      <c r="F211" s="71">
        <v>0</v>
      </c>
      <c r="G211" s="71">
        <v>0</v>
      </c>
      <c r="H211" s="71">
        <v>0</v>
      </c>
      <c r="I211" s="71">
        <v>0</v>
      </c>
      <c r="J211" s="71">
        <v>0</v>
      </c>
      <c r="K211" s="71">
        <v>0</v>
      </c>
      <c r="L211" s="71">
        <v>0</v>
      </c>
      <c r="M211" s="146">
        <v>0</v>
      </c>
      <c r="N211" s="146">
        <v>0</v>
      </c>
      <c r="O211" s="226"/>
      <c r="P211" s="148" t="s">
        <v>91</v>
      </c>
      <c r="Q211" s="71">
        <v>0</v>
      </c>
      <c r="R211" s="71">
        <v>0</v>
      </c>
      <c r="S211" s="71">
        <v>0</v>
      </c>
      <c r="T211" s="71">
        <v>0</v>
      </c>
      <c r="U211" s="71">
        <v>0</v>
      </c>
      <c r="V211" s="71">
        <v>0</v>
      </c>
      <c r="W211" s="71">
        <v>0</v>
      </c>
      <c r="X211" s="71">
        <v>0</v>
      </c>
      <c r="Y211" s="71">
        <v>0</v>
      </c>
      <c r="Z211" s="71">
        <v>0</v>
      </c>
      <c r="AA211" s="146">
        <v>0</v>
      </c>
      <c r="AB211" s="146">
        <v>0</v>
      </c>
      <c r="AC211" s="226"/>
      <c r="AD211" s="148" t="s">
        <v>91</v>
      </c>
      <c r="AE211" s="31">
        <v>0</v>
      </c>
      <c r="AF211" s="31">
        <v>0</v>
      </c>
      <c r="AG211" s="31">
        <v>0</v>
      </c>
      <c r="AH211" s="31">
        <v>0</v>
      </c>
      <c r="AI211" s="31">
        <v>0</v>
      </c>
      <c r="AJ211" s="146">
        <v>0</v>
      </c>
      <c r="AK211" s="125">
        <v>0</v>
      </c>
      <c r="AL211" s="71">
        <v>0</v>
      </c>
      <c r="AM211" s="71">
        <v>0</v>
      </c>
      <c r="AN211" s="71">
        <v>0</v>
      </c>
      <c r="AO211" s="71">
        <v>0</v>
      </c>
      <c r="AP211" s="71">
        <v>0</v>
      </c>
      <c r="AQ211" s="226"/>
      <c r="AR211" s="148" t="s">
        <v>91</v>
      </c>
      <c r="AS211" s="71">
        <v>0</v>
      </c>
      <c r="AT211" s="71">
        <v>0</v>
      </c>
      <c r="AU211" s="71">
        <v>0</v>
      </c>
      <c r="AV211" s="71">
        <v>0</v>
      </c>
      <c r="AW211" s="71">
        <v>0</v>
      </c>
      <c r="AX211" s="71">
        <v>0</v>
      </c>
      <c r="AY211" s="71">
        <v>0</v>
      </c>
      <c r="AZ211" s="71">
        <v>0</v>
      </c>
      <c r="BA211" s="71">
        <v>0</v>
      </c>
      <c r="BB211" s="226"/>
      <c r="BC211" s="148" t="s">
        <v>91</v>
      </c>
      <c r="BD211" s="71">
        <v>0</v>
      </c>
      <c r="BE211" s="71">
        <v>0</v>
      </c>
      <c r="BF211" s="71">
        <v>0</v>
      </c>
      <c r="BG211" s="71">
        <v>0</v>
      </c>
      <c r="BH211" s="71">
        <v>0</v>
      </c>
      <c r="BI211" s="16">
        <v>0</v>
      </c>
      <c r="BJ211" s="71">
        <v>0</v>
      </c>
      <c r="BK211" s="71">
        <v>0</v>
      </c>
      <c r="BL211" s="152">
        <v>0</v>
      </c>
      <c r="BM211" s="32">
        <v>0</v>
      </c>
      <c r="BN211" s="226"/>
      <c r="BO211" s="148" t="s">
        <v>91</v>
      </c>
      <c r="BP211" s="71">
        <v>0</v>
      </c>
      <c r="BQ211" s="71">
        <v>0</v>
      </c>
      <c r="BR211" s="71">
        <v>0</v>
      </c>
      <c r="BS211" s="71">
        <v>0</v>
      </c>
      <c r="BT211" s="71">
        <v>0</v>
      </c>
      <c r="BU211" s="71">
        <v>0</v>
      </c>
      <c r="BV211" s="71">
        <v>0</v>
      </c>
      <c r="BW211" s="71">
        <v>0</v>
      </c>
      <c r="BX211" s="71">
        <v>0</v>
      </c>
      <c r="BY211" s="71">
        <v>0</v>
      </c>
      <c r="BZ211" s="71">
        <v>0</v>
      </c>
      <c r="CA211" s="71">
        <v>0</v>
      </c>
      <c r="CB211" s="71">
        <v>0</v>
      </c>
      <c r="CD211" s="80" t="s">
        <v>9</v>
      </c>
      <c r="CE211" s="80" t="s">
        <v>2476</v>
      </c>
      <c r="CF211" s="78">
        <v>0</v>
      </c>
      <c r="CG211" s="91"/>
    </row>
    <row r="212" spans="1:85" ht="13.15" customHeight="1">
      <c r="A212" s="226"/>
      <c r="B212" s="25" t="s">
        <v>73</v>
      </c>
      <c r="C212" s="26">
        <v>26619</v>
      </c>
      <c r="D212" s="26">
        <v>14164</v>
      </c>
      <c r="E212" s="26">
        <v>19327</v>
      </c>
      <c r="F212" s="26">
        <v>10391</v>
      </c>
      <c r="G212" s="26">
        <v>13959</v>
      </c>
      <c r="H212" s="26">
        <v>7554</v>
      </c>
      <c r="I212" s="26">
        <v>10335</v>
      </c>
      <c r="J212" s="26">
        <v>5545</v>
      </c>
      <c r="K212" s="26">
        <v>6393</v>
      </c>
      <c r="L212" s="26">
        <v>3594</v>
      </c>
      <c r="M212" s="41">
        <v>76633</v>
      </c>
      <c r="N212" s="41">
        <v>41248</v>
      </c>
      <c r="O212" s="226"/>
      <c r="P212" s="42" t="s">
        <v>73</v>
      </c>
      <c r="Q212" s="26">
        <v>5022</v>
      </c>
      <c r="R212" s="26">
        <v>2644</v>
      </c>
      <c r="S212" s="26">
        <v>3004</v>
      </c>
      <c r="T212" s="26">
        <v>1613</v>
      </c>
      <c r="U212" s="26">
        <v>2133</v>
      </c>
      <c r="V212" s="26">
        <v>1113</v>
      </c>
      <c r="W212" s="26">
        <v>1576</v>
      </c>
      <c r="X212" s="26">
        <v>833</v>
      </c>
      <c r="Y212" s="26">
        <v>1175</v>
      </c>
      <c r="Z212" s="26">
        <v>653</v>
      </c>
      <c r="AA212" s="41">
        <v>12910</v>
      </c>
      <c r="AB212" s="41">
        <v>6856</v>
      </c>
      <c r="AC212" s="226"/>
      <c r="AD212" s="42" t="s">
        <v>73</v>
      </c>
      <c r="AE212" s="41">
        <v>645</v>
      </c>
      <c r="AF212" s="41">
        <v>583</v>
      </c>
      <c r="AG212" s="41">
        <v>495</v>
      </c>
      <c r="AH212" s="41">
        <v>418</v>
      </c>
      <c r="AI212" s="41">
        <v>364</v>
      </c>
      <c r="AJ212" s="41">
        <v>2505</v>
      </c>
      <c r="AK212" s="26">
        <v>1194</v>
      </c>
      <c r="AL212" s="26">
        <v>921</v>
      </c>
      <c r="AM212" s="26">
        <v>7</v>
      </c>
      <c r="AN212" s="26">
        <v>39</v>
      </c>
      <c r="AO212" s="26">
        <v>282</v>
      </c>
      <c r="AP212" s="26">
        <v>33</v>
      </c>
      <c r="AQ212" s="226"/>
      <c r="AR212" s="42" t="s">
        <v>73</v>
      </c>
      <c r="AS212" s="26">
        <v>362</v>
      </c>
      <c r="AT212" s="26">
        <v>10233</v>
      </c>
      <c r="AU212" s="26">
        <v>668</v>
      </c>
      <c r="AV212" s="26">
        <v>151</v>
      </c>
      <c r="AW212" s="26">
        <v>14</v>
      </c>
      <c r="AX212" s="26">
        <v>665</v>
      </c>
      <c r="AY212" s="26">
        <v>1204</v>
      </c>
      <c r="AZ212" s="26">
        <v>813</v>
      </c>
      <c r="BA212" s="26">
        <v>727</v>
      </c>
      <c r="BB212" s="226"/>
      <c r="BC212" s="42" t="s">
        <v>73</v>
      </c>
      <c r="BD212" s="26">
        <v>46</v>
      </c>
      <c r="BE212" s="26">
        <v>278</v>
      </c>
      <c r="BF212" s="26">
        <v>644</v>
      </c>
      <c r="BG212" s="26">
        <v>1293</v>
      </c>
      <c r="BH212" s="26">
        <v>141</v>
      </c>
      <c r="BI212" s="26">
        <v>2402</v>
      </c>
      <c r="BJ212" s="26">
        <v>1314</v>
      </c>
      <c r="BK212" s="26">
        <v>81</v>
      </c>
      <c r="BL212" s="41">
        <v>210</v>
      </c>
      <c r="BM212" s="41">
        <v>67</v>
      </c>
      <c r="BN212" s="226"/>
      <c r="BO212" s="42" t="s">
        <v>73</v>
      </c>
      <c r="BP212" s="41">
        <v>28763</v>
      </c>
      <c r="BQ212" s="41">
        <v>2063</v>
      </c>
      <c r="BR212" s="41">
        <v>15066</v>
      </c>
      <c r="BS212" s="41">
        <v>7248</v>
      </c>
      <c r="BT212" s="41">
        <v>733</v>
      </c>
      <c r="BU212" s="41">
        <v>5784</v>
      </c>
      <c r="BV212" s="41">
        <v>29162</v>
      </c>
      <c r="BW212" s="41">
        <v>4932</v>
      </c>
      <c r="BX212" s="41">
        <v>564</v>
      </c>
      <c r="BY212" s="41">
        <v>1709</v>
      </c>
      <c r="BZ212" s="41">
        <v>808</v>
      </c>
      <c r="CA212" s="41">
        <v>287</v>
      </c>
      <c r="CB212" s="41">
        <v>2196</v>
      </c>
      <c r="CD212" s="80" t="s">
        <v>9</v>
      </c>
      <c r="CE212" s="80" t="s">
        <v>2477</v>
      </c>
      <c r="CF212" s="78">
        <v>23506</v>
      </c>
      <c r="CG212" s="91"/>
    </row>
    <row r="213" spans="1:85" s="100" customFormat="1" ht="13.15" customHeight="1">
      <c r="A213" s="33" t="s">
        <v>100</v>
      </c>
      <c r="B213" s="148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119"/>
      <c r="N213" s="119"/>
      <c r="O213" s="33" t="s">
        <v>100</v>
      </c>
      <c r="P213" s="33"/>
      <c r="Q213" s="119"/>
      <c r="R213" s="119"/>
      <c r="S213" s="119"/>
      <c r="T213" s="119"/>
      <c r="U213" s="119"/>
      <c r="V213" s="119"/>
      <c r="W213" s="119"/>
      <c r="X213" s="119"/>
      <c r="Y213" s="119"/>
      <c r="Z213" s="119"/>
      <c r="AA213" s="119"/>
      <c r="AB213" s="119"/>
      <c r="AC213" s="33" t="s">
        <v>100</v>
      </c>
      <c r="AD213" s="33"/>
      <c r="AE213" s="119"/>
      <c r="AF213" s="119"/>
      <c r="AG213" s="119"/>
      <c r="AH213" s="119"/>
      <c r="AI213" s="119"/>
      <c r="AJ213" s="119"/>
      <c r="AK213" s="119"/>
      <c r="AL213" s="119"/>
      <c r="AM213" s="119"/>
      <c r="AN213" s="119"/>
      <c r="AO213" s="119"/>
      <c r="AP213" s="119"/>
      <c r="AQ213" s="33" t="s">
        <v>100</v>
      </c>
      <c r="AR213" s="148"/>
      <c r="AS213" s="43"/>
      <c r="AT213" s="43"/>
      <c r="AU213" s="43"/>
      <c r="AV213" s="43"/>
      <c r="AW213" s="43"/>
      <c r="AX213" s="43"/>
      <c r="AY213" s="43"/>
      <c r="AZ213" s="43"/>
      <c r="BA213" s="43"/>
      <c r="BB213" s="33" t="s">
        <v>100</v>
      </c>
      <c r="BC213" s="148"/>
      <c r="BD213" s="148"/>
      <c r="BE213" s="148"/>
      <c r="BF213" s="148"/>
      <c r="BG213" s="148"/>
      <c r="BH213" s="148"/>
      <c r="BI213" s="148"/>
      <c r="BJ213" s="148"/>
      <c r="BK213" s="148"/>
      <c r="BL213" s="33"/>
      <c r="BM213" s="148"/>
      <c r="BN213" s="33" t="s">
        <v>100</v>
      </c>
      <c r="BO213" s="148"/>
      <c r="BP213" s="43"/>
      <c r="BQ213" s="43"/>
      <c r="BR213" s="43"/>
      <c r="BS213" s="43"/>
      <c r="BT213" s="43"/>
      <c r="BU213" s="43"/>
      <c r="BV213" s="43"/>
      <c r="BW213" s="43"/>
      <c r="BX213" s="43"/>
      <c r="BY213" s="43"/>
      <c r="BZ213" s="43"/>
      <c r="CA213" s="43"/>
      <c r="CB213" s="43"/>
      <c r="CD213" s="80" t="str">
        <f>IF(A213="",CD212,A213)</f>
        <v>ATSIMO-ATSINANANA</v>
      </c>
      <c r="CE213" s="80" t="str">
        <f>CD213&amp;B213</f>
        <v>ATSIMO-ATSINANANA</v>
      </c>
      <c r="CF213" s="78">
        <f>(AS213+2*AT213+3*AU213+4*AV213+5*AW213)</f>
        <v>0</v>
      </c>
      <c r="CG213" s="91"/>
    </row>
    <row r="214" spans="1:85" ht="13.15" customHeight="1">
      <c r="A214" s="226" t="s">
        <v>18</v>
      </c>
      <c r="B214" s="148" t="s">
        <v>90</v>
      </c>
      <c r="C214" s="71">
        <v>5275</v>
      </c>
      <c r="D214" s="71">
        <v>2579</v>
      </c>
      <c r="E214" s="71">
        <v>2478</v>
      </c>
      <c r="F214" s="71">
        <v>1220</v>
      </c>
      <c r="G214" s="71">
        <v>1604</v>
      </c>
      <c r="H214" s="71">
        <v>761</v>
      </c>
      <c r="I214" s="71">
        <v>878</v>
      </c>
      <c r="J214" s="71">
        <v>369</v>
      </c>
      <c r="K214" s="71">
        <v>650</v>
      </c>
      <c r="L214" s="71">
        <v>240</v>
      </c>
      <c r="M214" s="146">
        <v>10885</v>
      </c>
      <c r="N214" s="146">
        <v>5169</v>
      </c>
      <c r="O214" s="226" t="s">
        <v>18</v>
      </c>
      <c r="P214" s="148" t="s">
        <v>90</v>
      </c>
      <c r="Q214" s="71">
        <v>2374</v>
      </c>
      <c r="R214" s="71">
        <v>1154</v>
      </c>
      <c r="S214" s="71">
        <v>823</v>
      </c>
      <c r="T214" s="71">
        <v>394</v>
      </c>
      <c r="U214" s="71">
        <v>583</v>
      </c>
      <c r="V214" s="71">
        <v>270</v>
      </c>
      <c r="W214" s="71">
        <v>269</v>
      </c>
      <c r="X214" s="71">
        <v>112</v>
      </c>
      <c r="Y214" s="71">
        <v>256</v>
      </c>
      <c r="Z214" s="71">
        <v>89</v>
      </c>
      <c r="AA214" s="146">
        <v>4305</v>
      </c>
      <c r="AB214" s="146">
        <v>2019</v>
      </c>
      <c r="AC214" s="226" t="s">
        <v>18</v>
      </c>
      <c r="AD214" s="148" t="s">
        <v>90</v>
      </c>
      <c r="AE214" s="31">
        <v>115</v>
      </c>
      <c r="AF214" s="31">
        <v>105</v>
      </c>
      <c r="AG214" s="31">
        <v>100</v>
      </c>
      <c r="AH214" s="31">
        <v>83</v>
      </c>
      <c r="AI214" s="31">
        <v>60</v>
      </c>
      <c r="AJ214" s="146">
        <v>463</v>
      </c>
      <c r="AK214" s="125">
        <v>216</v>
      </c>
      <c r="AL214" s="71">
        <v>68</v>
      </c>
      <c r="AM214" s="71">
        <v>0</v>
      </c>
      <c r="AN214" s="71">
        <v>53</v>
      </c>
      <c r="AO214" s="71">
        <v>102</v>
      </c>
      <c r="AP214" s="71">
        <v>6</v>
      </c>
      <c r="AQ214" s="226" t="s">
        <v>18</v>
      </c>
      <c r="AR214" s="148" t="s">
        <v>90</v>
      </c>
      <c r="AS214" s="71">
        <v>90</v>
      </c>
      <c r="AT214" s="71">
        <v>1018</v>
      </c>
      <c r="AU214" s="71">
        <v>325</v>
      </c>
      <c r="AV214" s="71">
        <v>165</v>
      </c>
      <c r="AW214" s="71">
        <v>12</v>
      </c>
      <c r="AX214" s="71">
        <v>58</v>
      </c>
      <c r="AY214" s="71">
        <v>282</v>
      </c>
      <c r="AZ214" s="71">
        <v>149</v>
      </c>
      <c r="BA214" s="71">
        <v>117</v>
      </c>
      <c r="BB214" s="226" t="s">
        <v>18</v>
      </c>
      <c r="BC214" s="148" t="s">
        <v>90</v>
      </c>
      <c r="BD214" s="71">
        <v>8</v>
      </c>
      <c r="BE214" s="71">
        <v>154</v>
      </c>
      <c r="BF214" s="71">
        <v>1</v>
      </c>
      <c r="BG214" s="71">
        <v>99</v>
      </c>
      <c r="BH214" s="71">
        <v>0</v>
      </c>
      <c r="BI214" s="16">
        <v>262</v>
      </c>
      <c r="BJ214" s="71">
        <v>62</v>
      </c>
      <c r="BK214" s="71">
        <v>16</v>
      </c>
      <c r="BL214" s="152">
        <v>1</v>
      </c>
      <c r="BM214" s="32">
        <v>0</v>
      </c>
      <c r="BN214" s="226" t="s">
        <v>18</v>
      </c>
      <c r="BO214" s="148" t="s">
        <v>90</v>
      </c>
      <c r="BP214" s="71">
        <v>4253</v>
      </c>
      <c r="BQ214" s="71">
        <v>360</v>
      </c>
      <c r="BR214" s="71">
        <v>3251</v>
      </c>
      <c r="BS214" s="71">
        <v>1016</v>
      </c>
      <c r="BT214" s="71">
        <v>59</v>
      </c>
      <c r="BU214" s="71">
        <v>1191</v>
      </c>
      <c r="BV214" s="71">
        <v>7207</v>
      </c>
      <c r="BW214" s="71">
        <v>1040</v>
      </c>
      <c r="BX214" s="71">
        <v>70</v>
      </c>
      <c r="BY214" s="71">
        <v>347</v>
      </c>
      <c r="BZ214" s="71">
        <v>189</v>
      </c>
      <c r="CA214" s="71">
        <v>104</v>
      </c>
      <c r="CB214" s="71">
        <v>6</v>
      </c>
      <c r="CD214" s="80" t="s">
        <v>18</v>
      </c>
      <c r="CE214" s="80" t="s">
        <v>2481</v>
      </c>
      <c r="CF214" s="78">
        <v>3821</v>
      </c>
      <c r="CG214" s="91"/>
    </row>
    <row r="215" spans="1:85" ht="13.15" customHeight="1">
      <c r="A215" s="226"/>
      <c r="B215" s="148" t="s">
        <v>91</v>
      </c>
      <c r="C215" s="71">
        <v>0</v>
      </c>
      <c r="D215" s="71">
        <v>0</v>
      </c>
      <c r="E215" s="71">
        <v>0</v>
      </c>
      <c r="F215" s="71">
        <v>0</v>
      </c>
      <c r="G215" s="71">
        <v>0</v>
      </c>
      <c r="H215" s="71">
        <v>0</v>
      </c>
      <c r="I215" s="71">
        <v>0</v>
      </c>
      <c r="J215" s="71">
        <v>0</v>
      </c>
      <c r="K215" s="71">
        <v>0</v>
      </c>
      <c r="L215" s="71">
        <v>0</v>
      </c>
      <c r="M215" s="146">
        <v>0</v>
      </c>
      <c r="N215" s="146">
        <v>0</v>
      </c>
      <c r="O215" s="226"/>
      <c r="P215" s="148" t="s">
        <v>91</v>
      </c>
      <c r="Q215" s="71">
        <v>0</v>
      </c>
      <c r="R215" s="71">
        <v>0</v>
      </c>
      <c r="S215" s="71">
        <v>0</v>
      </c>
      <c r="T215" s="71">
        <v>0</v>
      </c>
      <c r="U215" s="71">
        <v>0</v>
      </c>
      <c r="V215" s="71">
        <v>0</v>
      </c>
      <c r="W215" s="71">
        <v>0</v>
      </c>
      <c r="X215" s="71">
        <v>0</v>
      </c>
      <c r="Y215" s="71">
        <v>0</v>
      </c>
      <c r="Z215" s="71">
        <v>0</v>
      </c>
      <c r="AA215" s="146">
        <v>0</v>
      </c>
      <c r="AB215" s="146">
        <v>0</v>
      </c>
      <c r="AC215" s="226"/>
      <c r="AD215" s="148" t="s">
        <v>91</v>
      </c>
      <c r="AE215" s="31">
        <v>0</v>
      </c>
      <c r="AF215" s="31">
        <v>0</v>
      </c>
      <c r="AG215" s="31">
        <v>0</v>
      </c>
      <c r="AH215" s="31">
        <v>0</v>
      </c>
      <c r="AI215" s="31">
        <v>0</v>
      </c>
      <c r="AJ215" s="146">
        <v>0</v>
      </c>
      <c r="AK215" s="125">
        <v>0</v>
      </c>
      <c r="AL215" s="71">
        <v>0</v>
      </c>
      <c r="AM215" s="71">
        <v>0</v>
      </c>
      <c r="AN215" s="71">
        <v>0</v>
      </c>
      <c r="AO215" s="71">
        <v>0</v>
      </c>
      <c r="AP215" s="71">
        <v>0</v>
      </c>
      <c r="AQ215" s="226"/>
      <c r="AR215" s="148" t="s">
        <v>91</v>
      </c>
      <c r="AS215" s="71">
        <v>0</v>
      </c>
      <c r="AT215" s="71">
        <v>0</v>
      </c>
      <c r="AU215" s="71">
        <v>0</v>
      </c>
      <c r="AV215" s="71">
        <v>0</v>
      </c>
      <c r="AW215" s="71">
        <v>0</v>
      </c>
      <c r="AX215" s="71">
        <v>0</v>
      </c>
      <c r="AY215" s="71">
        <v>0</v>
      </c>
      <c r="AZ215" s="71">
        <v>0</v>
      </c>
      <c r="BA215" s="71">
        <v>0</v>
      </c>
      <c r="BB215" s="226"/>
      <c r="BC215" s="148" t="s">
        <v>91</v>
      </c>
      <c r="BD215" s="71">
        <v>0</v>
      </c>
      <c r="BE215" s="71">
        <v>0</v>
      </c>
      <c r="BF215" s="71">
        <v>0</v>
      </c>
      <c r="BG215" s="71">
        <v>0</v>
      </c>
      <c r="BH215" s="71">
        <v>0</v>
      </c>
      <c r="BI215" s="16">
        <v>0</v>
      </c>
      <c r="BJ215" s="71">
        <v>0</v>
      </c>
      <c r="BK215" s="71">
        <v>0</v>
      </c>
      <c r="BL215" s="152">
        <v>0</v>
      </c>
      <c r="BM215" s="32">
        <v>0</v>
      </c>
      <c r="BN215" s="226"/>
      <c r="BO215" s="148" t="s">
        <v>91</v>
      </c>
      <c r="BP215" s="71">
        <v>0</v>
      </c>
      <c r="BQ215" s="71">
        <v>0</v>
      </c>
      <c r="BR215" s="71">
        <v>0</v>
      </c>
      <c r="BS215" s="71">
        <v>0</v>
      </c>
      <c r="BT215" s="71">
        <v>0</v>
      </c>
      <c r="BU215" s="71">
        <v>0</v>
      </c>
      <c r="BV215" s="71">
        <v>0</v>
      </c>
      <c r="BW215" s="71">
        <v>0</v>
      </c>
      <c r="BX215" s="71">
        <v>0</v>
      </c>
      <c r="BY215" s="71">
        <v>0</v>
      </c>
      <c r="BZ215" s="71">
        <v>0</v>
      </c>
      <c r="CA215" s="71">
        <v>0</v>
      </c>
      <c r="CB215" s="71">
        <v>0</v>
      </c>
      <c r="CD215" s="80" t="s">
        <v>18</v>
      </c>
      <c r="CE215" s="80" t="s">
        <v>2482</v>
      </c>
      <c r="CF215" s="78">
        <v>0</v>
      </c>
      <c r="CG215" s="91"/>
    </row>
    <row r="216" spans="1:85" ht="13.15" customHeight="1">
      <c r="A216" s="226"/>
      <c r="B216" s="25" t="s">
        <v>73</v>
      </c>
      <c r="C216" s="26">
        <v>5275</v>
      </c>
      <c r="D216" s="26">
        <v>2579</v>
      </c>
      <c r="E216" s="26">
        <v>2478</v>
      </c>
      <c r="F216" s="26">
        <v>1220</v>
      </c>
      <c r="G216" s="26">
        <v>1604</v>
      </c>
      <c r="H216" s="26">
        <v>761</v>
      </c>
      <c r="I216" s="26">
        <v>878</v>
      </c>
      <c r="J216" s="26">
        <v>369</v>
      </c>
      <c r="K216" s="26">
        <v>650</v>
      </c>
      <c r="L216" s="26">
        <v>240</v>
      </c>
      <c r="M216" s="41">
        <v>10885</v>
      </c>
      <c r="N216" s="41">
        <v>5169</v>
      </c>
      <c r="O216" s="226"/>
      <c r="P216" s="42" t="s">
        <v>73</v>
      </c>
      <c r="Q216" s="26">
        <v>2374</v>
      </c>
      <c r="R216" s="26">
        <v>1154</v>
      </c>
      <c r="S216" s="26">
        <v>823</v>
      </c>
      <c r="T216" s="26">
        <v>394</v>
      </c>
      <c r="U216" s="26">
        <v>583</v>
      </c>
      <c r="V216" s="26">
        <v>270</v>
      </c>
      <c r="W216" s="26">
        <v>269</v>
      </c>
      <c r="X216" s="26">
        <v>112</v>
      </c>
      <c r="Y216" s="26">
        <v>256</v>
      </c>
      <c r="Z216" s="26">
        <v>89</v>
      </c>
      <c r="AA216" s="41">
        <v>4305</v>
      </c>
      <c r="AB216" s="41">
        <v>2019</v>
      </c>
      <c r="AC216" s="226"/>
      <c r="AD216" s="42" t="s">
        <v>73</v>
      </c>
      <c r="AE216" s="41">
        <v>115</v>
      </c>
      <c r="AF216" s="41">
        <v>105</v>
      </c>
      <c r="AG216" s="41">
        <v>100</v>
      </c>
      <c r="AH216" s="41">
        <v>83</v>
      </c>
      <c r="AI216" s="41">
        <v>60</v>
      </c>
      <c r="AJ216" s="41">
        <v>463</v>
      </c>
      <c r="AK216" s="26">
        <v>216</v>
      </c>
      <c r="AL216" s="26">
        <v>68</v>
      </c>
      <c r="AM216" s="26">
        <v>0</v>
      </c>
      <c r="AN216" s="26">
        <v>53</v>
      </c>
      <c r="AO216" s="26">
        <v>102</v>
      </c>
      <c r="AP216" s="26">
        <v>6</v>
      </c>
      <c r="AQ216" s="226"/>
      <c r="AR216" s="42" t="s">
        <v>73</v>
      </c>
      <c r="AS216" s="26">
        <v>90</v>
      </c>
      <c r="AT216" s="26">
        <v>1018</v>
      </c>
      <c r="AU216" s="26">
        <v>325</v>
      </c>
      <c r="AV216" s="26">
        <v>165</v>
      </c>
      <c r="AW216" s="26">
        <v>12</v>
      </c>
      <c r="AX216" s="26">
        <v>58</v>
      </c>
      <c r="AY216" s="26">
        <v>282</v>
      </c>
      <c r="AZ216" s="26">
        <v>149</v>
      </c>
      <c r="BA216" s="26">
        <v>117</v>
      </c>
      <c r="BB216" s="226"/>
      <c r="BC216" s="42" t="s">
        <v>73</v>
      </c>
      <c r="BD216" s="26">
        <v>8</v>
      </c>
      <c r="BE216" s="26">
        <v>154</v>
      </c>
      <c r="BF216" s="26">
        <v>1</v>
      </c>
      <c r="BG216" s="26">
        <v>99</v>
      </c>
      <c r="BH216" s="26">
        <v>0</v>
      </c>
      <c r="BI216" s="26">
        <v>262</v>
      </c>
      <c r="BJ216" s="26">
        <v>62</v>
      </c>
      <c r="BK216" s="26">
        <v>16</v>
      </c>
      <c r="BL216" s="41">
        <v>1</v>
      </c>
      <c r="BM216" s="41">
        <v>0</v>
      </c>
      <c r="BN216" s="226"/>
      <c r="BO216" s="42" t="s">
        <v>73</v>
      </c>
      <c r="BP216" s="41">
        <v>4253</v>
      </c>
      <c r="BQ216" s="41">
        <v>360</v>
      </c>
      <c r="BR216" s="41">
        <v>3251</v>
      </c>
      <c r="BS216" s="41">
        <v>1016</v>
      </c>
      <c r="BT216" s="41">
        <v>59</v>
      </c>
      <c r="BU216" s="41">
        <v>1191</v>
      </c>
      <c r="BV216" s="41">
        <v>7207</v>
      </c>
      <c r="BW216" s="41">
        <v>1040</v>
      </c>
      <c r="BX216" s="41">
        <v>70</v>
      </c>
      <c r="BY216" s="41">
        <v>347</v>
      </c>
      <c r="BZ216" s="41">
        <v>189</v>
      </c>
      <c r="CA216" s="41">
        <v>104</v>
      </c>
      <c r="CB216" s="41">
        <v>6</v>
      </c>
      <c r="CD216" s="80" t="s">
        <v>18</v>
      </c>
      <c r="CE216" s="80" t="s">
        <v>2483</v>
      </c>
      <c r="CF216" s="78">
        <v>3821</v>
      </c>
      <c r="CG216" s="91"/>
    </row>
    <row r="217" spans="1:85" ht="13.15" customHeight="1">
      <c r="A217" s="226" t="s">
        <v>173</v>
      </c>
      <c r="B217" s="148" t="s">
        <v>90</v>
      </c>
      <c r="C217" s="71">
        <v>38435</v>
      </c>
      <c r="D217" s="71">
        <v>19698</v>
      </c>
      <c r="E217" s="71">
        <v>22923</v>
      </c>
      <c r="F217" s="71">
        <v>11874</v>
      </c>
      <c r="G217" s="71">
        <v>16587</v>
      </c>
      <c r="H217" s="71">
        <v>8610</v>
      </c>
      <c r="I217" s="71">
        <v>11215</v>
      </c>
      <c r="J217" s="71">
        <v>5765</v>
      </c>
      <c r="K217" s="71">
        <v>6127</v>
      </c>
      <c r="L217" s="71">
        <v>3091</v>
      </c>
      <c r="M217" s="146">
        <v>95287</v>
      </c>
      <c r="N217" s="146">
        <v>49038</v>
      </c>
      <c r="O217" s="226" t="s">
        <v>173</v>
      </c>
      <c r="P217" s="148" t="s">
        <v>90</v>
      </c>
      <c r="Q217" s="71">
        <v>9845</v>
      </c>
      <c r="R217" s="71">
        <v>4990</v>
      </c>
      <c r="S217" s="71">
        <v>5957</v>
      </c>
      <c r="T217" s="71">
        <v>3078</v>
      </c>
      <c r="U217" s="71">
        <v>4132</v>
      </c>
      <c r="V217" s="71">
        <v>2130</v>
      </c>
      <c r="W217" s="71">
        <v>2511</v>
      </c>
      <c r="X217" s="71">
        <v>1337</v>
      </c>
      <c r="Y217" s="71">
        <v>1274</v>
      </c>
      <c r="Z217" s="71">
        <v>641</v>
      </c>
      <c r="AA217" s="146">
        <v>23719</v>
      </c>
      <c r="AB217" s="146">
        <v>12176</v>
      </c>
      <c r="AC217" s="226" t="s">
        <v>173</v>
      </c>
      <c r="AD217" s="148" t="s">
        <v>90</v>
      </c>
      <c r="AE217" s="31">
        <v>630</v>
      </c>
      <c r="AF217" s="31">
        <v>520</v>
      </c>
      <c r="AG217" s="31">
        <v>495</v>
      </c>
      <c r="AH217" s="31">
        <v>439</v>
      </c>
      <c r="AI217" s="31">
        <v>398</v>
      </c>
      <c r="AJ217" s="146">
        <v>2482</v>
      </c>
      <c r="AK217" s="125">
        <v>1400</v>
      </c>
      <c r="AL217" s="71">
        <v>393</v>
      </c>
      <c r="AM217" s="71">
        <v>0</v>
      </c>
      <c r="AN217" s="71">
        <v>146</v>
      </c>
      <c r="AO217" s="71">
        <v>447</v>
      </c>
      <c r="AP217" s="71">
        <v>70</v>
      </c>
      <c r="AQ217" s="226" t="s">
        <v>173</v>
      </c>
      <c r="AR217" s="148" t="s">
        <v>90</v>
      </c>
      <c r="AS217" s="71">
        <v>245</v>
      </c>
      <c r="AT217" s="71">
        <v>12232</v>
      </c>
      <c r="AU217" s="71">
        <v>3503</v>
      </c>
      <c r="AV217" s="71">
        <v>1561</v>
      </c>
      <c r="AW217" s="71">
        <v>282</v>
      </c>
      <c r="AX217" s="71">
        <v>448</v>
      </c>
      <c r="AY217" s="71">
        <v>1895</v>
      </c>
      <c r="AZ217" s="71">
        <v>816</v>
      </c>
      <c r="BA217" s="71">
        <v>737</v>
      </c>
      <c r="BB217" s="226" t="s">
        <v>173</v>
      </c>
      <c r="BC217" s="148" t="s">
        <v>90</v>
      </c>
      <c r="BD217" s="71">
        <v>70</v>
      </c>
      <c r="BE217" s="71">
        <v>464</v>
      </c>
      <c r="BF217" s="71">
        <v>554</v>
      </c>
      <c r="BG217" s="71">
        <v>1064</v>
      </c>
      <c r="BH217" s="71">
        <v>0</v>
      </c>
      <c r="BI217" s="16">
        <v>2152</v>
      </c>
      <c r="BJ217" s="71">
        <v>872</v>
      </c>
      <c r="BK217" s="71">
        <v>214</v>
      </c>
      <c r="BL217" s="152">
        <v>10</v>
      </c>
      <c r="BM217" s="32">
        <v>3</v>
      </c>
      <c r="BN217" s="226" t="s">
        <v>173</v>
      </c>
      <c r="BO217" s="148" t="s">
        <v>90</v>
      </c>
      <c r="BP217" s="71">
        <v>25920</v>
      </c>
      <c r="BQ217" s="71">
        <v>1486</v>
      </c>
      <c r="BR217" s="71">
        <v>20397</v>
      </c>
      <c r="BS217" s="71">
        <v>11736</v>
      </c>
      <c r="BT217" s="71">
        <v>1113</v>
      </c>
      <c r="BU217" s="71">
        <v>7181</v>
      </c>
      <c r="BV217" s="71">
        <v>39296</v>
      </c>
      <c r="BW217" s="71">
        <v>7160</v>
      </c>
      <c r="BX217" s="71">
        <v>836</v>
      </c>
      <c r="BY217" s="71">
        <v>1604</v>
      </c>
      <c r="BZ217" s="71">
        <v>1461</v>
      </c>
      <c r="CA217" s="71">
        <v>467</v>
      </c>
      <c r="CB217" s="71">
        <v>808</v>
      </c>
      <c r="CD217" s="80" t="s">
        <v>173</v>
      </c>
      <c r="CE217" s="80" t="s">
        <v>2484</v>
      </c>
      <c r="CF217" s="78">
        <v>42872</v>
      </c>
      <c r="CG217" s="91"/>
    </row>
    <row r="218" spans="1:85" ht="13.15" customHeight="1">
      <c r="A218" s="226"/>
      <c r="B218" s="148" t="s">
        <v>91</v>
      </c>
      <c r="C218" s="71">
        <v>1422</v>
      </c>
      <c r="D218" s="71">
        <v>684</v>
      </c>
      <c r="E218" s="71">
        <v>1065</v>
      </c>
      <c r="F218" s="71">
        <v>515</v>
      </c>
      <c r="G218" s="71">
        <v>931</v>
      </c>
      <c r="H218" s="71">
        <v>442</v>
      </c>
      <c r="I218" s="71">
        <v>780</v>
      </c>
      <c r="J218" s="71">
        <v>383</v>
      </c>
      <c r="K218" s="71">
        <v>680</v>
      </c>
      <c r="L218" s="71">
        <v>327</v>
      </c>
      <c r="M218" s="146">
        <v>4878</v>
      </c>
      <c r="N218" s="146">
        <v>2351</v>
      </c>
      <c r="O218" s="226"/>
      <c r="P218" s="148" t="s">
        <v>91</v>
      </c>
      <c r="Q218" s="71">
        <v>236</v>
      </c>
      <c r="R218" s="71">
        <v>105</v>
      </c>
      <c r="S218" s="71">
        <v>219</v>
      </c>
      <c r="T218" s="71">
        <v>92</v>
      </c>
      <c r="U218" s="71">
        <v>176</v>
      </c>
      <c r="V218" s="71">
        <v>83</v>
      </c>
      <c r="W218" s="71">
        <v>169</v>
      </c>
      <c r="X218" s="71">
        <v>76</v>
      </c>
      <c r="Y218" s="71">
        <v>195</v>
      </c>
      <c r="Z218" s="71">
        <v>95</v>
      </c>
      <c r="AA218" s="146">
        <v>995</v>
      </c>
      <c r="AB218" s="146">
        <v>451</v>
      </c>
      <c r="AC218" s="226"/>
      <c r="AD218" s="148" t="s">
        <v>91</v>
      </c>
      <c r="AE218" s="31">
        <v>40</v>
      </c>
      <c r="AF218" s="31">
        <v>38</v>
      </c>
      <c r="AG218" s="31">
        <v>28</v>
      </c>
      <c r="AH218" s="31">
        <v>28</v>
      </c>
      <c r="AI218" s="31">
        <v>21</v>
      </c>
      <c r="AJ218" s="146">
        <v>155</v>
      </c>
      <c r="AK218" s="125">
        <v>80</v>
      </c>
      <c r="AL218" s="71">
        <v>40</v>
      </c>
      <c r="AM218" s="71">
        <v>22</v>
      </c>
      <c r="AN218" s="71">
        <v>2</v>
      </c>
      <c r="AO218" s="71">
        <v>10</v>
      </c>
      <c r="AP218" s="71">
        <v>7</v>
      </c>
      <c r="AQ218" s="226"/>
      <c r="AR218" s="148" t="s">
        <v>91</v>
      </c>
      <c r="AS218" s="71">
        <v>0</v>
      </c>
      <c r="AT218" s="71">
        <v>1372</v>
      </c>
      <c r="AU218" s="71">
        <v>70</v>
      </c>
      <c r="AV218" s="71">
        <v>14</v>
      </c>
      <c r="AW218" s="71">
        <v>6</v>
      </c>
      <c r="AX218" s="71">
        <v>47</v>
      </c>
      <c r="AY218" s="71">
        <v>106</v>
      </c>
      <c r="AZ218" s="71">
        <v>73</v>
      </c>
      <c r="BA218" s="71">
        <v>83</v>
      </c>
      <c r="BB218" s="226"/>
      <c r="BC218" s="148" t="s">
        <v>91</v>
      </c>
      <c r="BD218" s="71">
        <v>18</v>
      </c>
      <c r="BE218" s="71">
        <v>45</v>
      </c>
      <c r="BF218" s="71">
        <v>28</v>
      </c>
      <c r="BG218" s="71">
        <v>64</v>
      </c>
      <c r="BH218" s="71">
        <v>0</v>
      </c>
      <c r="BI218" s="16">
        <v>155</v>
      </c>
      <c r="BJ218" s="71">
        <v>120</v>
      </c>
      <c r="BK218" s="71">
        <v>45</v>
      </c>
      <c r="BL218" s="152">
        <v>17</v>
      </c>
      <c r="BM218" s="32">
        <v>8</v>
      </c>
      <c r="BN218" s="226"/>
      <c r="BO218" s="148" t="s">
        <v>91</v>
      </c>
      <c r="BP218" s="71">
        <v>1811</v>
      </c>
      <c r="BQ218" s="71">
        <v>7</v>
      </c>
      <c r="BR218" s="71">
        <v>1656</v>
      </c>
      <c r="BS218" s="71">
        <v>1070</v>
      </c>
      <c r="BT218" s="71">
        <v>16</v>
      </c>
      <c r="BU218" s="71">
        <v>599</v>
      </c>
      <c r="BV218" s="71">
        <v>2556</v>
      </c>
      <c r="BW218" s="71">
        <v>378</v>
      </c>
      <c r="BX218" s="71">
        <v>21</v>
      </c>
      <c r="BY218" s="71">
        <v>96</v>
      </c>
      <c r="BZ218" s="71">
        <v>48</v>
      </c>
      <c r="CA218" s="71">
        <v>11</v>
      </c>
      <c r="CB218" s="71">
        <v>12</v>
      </c>
      <c r="CD218" s="80" t="s">
        <v>173</v>
      </c>
      <c r="CE218" s="80" t="s">
        <v>2485</v>
      </c>
      <c r="CF218" s="78">
        <v>3040</v>
      </c>
      <c r="CG218" s="91"/>
    </row>
    <row r="219" spans="1:85" ht="13.15" customHeight="1">
      <c r="A219" s="226"/>
      <c r="B219" s="25" t="s">
        <v>73</v>
      </c>
      <c r="C219" s="26">
        <v>39857</v>
      </c>
      <c r="D219" s="26">
        <v>20382</v>
      </c>
      <c r="E219" s="26">
        <v>23988</v>
      </c>
      <c r="F219" s="26">
        <v>12389</v>
      </c>
      <c r="G219" s="26">
        <v>17518</v>
      </c>
      <c r="H219" s="26">
        <v>9052</v>
      </c>
      <c r="I219" s="26">
        <v>11995</v>
      </c>
      <c r="J219" s="26">
        <v>6148</v>
      </c>
      <c r="K219" s="26">
        <v>6807</v>
      </c>
      <c r="L219" s="26">
        <v>3418</v>
      </c>
      <c r="M219" s="41">
        <v>100165</v>
      </c>
      <c r="N219" s="41">
        <v>51389</v>
      </c>
      <c r="O219" s="226"/>
      <c r="P219" s="42" t="s">
        <v>73</v>
      </c>
      <c r="Q219" s="26">
        <v>10081</v>
      </c>
      <c r="R219" s="26">
        <v>5095</v>
      </c>
      <c r="S219" s="26">
        <v>6176</v>
      </c>
      <c r="T219" s="26">
        <v>3170</v>
      </c>
      <c r="U219" s="26">
        <v>4308</v>
      </c>
      <c r="V219" s="26">
        <v>2213</v>
      </c>
      <c r="W219" s="26">
        <v>2680</v>
      </c>
      <c r="X219" s="26">
        <v>1413</v>
      </c>
      <c r="Y219" s="26">
        <v>1469</v>
      </c>
      <c r="Z219" s="26">
        <v>736</v>
      </c>
      <c r="AA219" s="41">
        <v>24714</v>
      </c>
      <c r="AB219" s="41">
        <v>12627</v>
      </c>
      <c r="AC219" s="226"/>
      <c r="AD219" s="42" t="s">
        <v>73</v>
      </c>
      <c r="AE219" s="41">
        <v>670</v>
      </c>
      <c r="AF219" s="41">
        <v>558</v>
      </c>
      <c r="AG219" s="41">
        <v>523</v>
      </c>
      <c r="AH219" s="41">
        <v>467</v>
      </c>
      <c r="AI219" s="41">
        <v>419</v>
      </c>
      <c r="AJ219" s="41">
        <v>2637</v>
      </c>
      <c r="AK219" s="26">
        <v>1480</v>
      </c>
      <c r="AL219" s="26">
        <v>433</v>
      </c>
      <c r="AM219" s="26">
        <v>22</v>
      </c>
      <c r="AN219" s="26">
        <v>148</v>
      </c>
      <c r="AO219" s="26">
        <v>457</v>
      </c>
      <c r="AP219" s="26">
        <v>77</v>
      </c>
      <c r="AQ219" s="226"/>
      <c r="AR219" s="42" t="s">
        <v>73</v>
      </c>
      <c r="AS219" s="26">
        <v>245</v>
      </c>
      <c r="AT219" s="26">
        <v>13604</v>
      </c>
      <c r="AU219" s="26">
        <v>3573</v>
      </c>
      <c r="AV219" s="26">
        <v>1575</v>
      </c>
      <c r="AW219" s="26">
        <v>288</v>
      </c>
      <c r="AX219" s="26">
        <v>495</v>
      </c>
      <c r="AY219" s="26">
        <v>2001</v>
      </c>
      <c r="AZ219" s="26">
        <v>889</v>
      </c>
      <c r="BA219" s="26">
        <v>820</v>
      </c>
      <c r="BB219" s="226"/>
      <c r="BC219" s="42" t="s">
        <v>73</v>
      </c>
      <c r="BD219" s="26">
        <v>88</v>
      </c>
      <c r="BE219" s="26">
        <v>509</v>
      </c>
      <c r="BF219" s="26">
        <v>582</v>
      </c>
      <c r="BG219" s="26">
        <v>1128</v>
      </c>
      <c r="BH219" s="26">
        <v>0</v>
      </c>
      <c r="BI219" s="26">
        <v>2307</v>
      </c>
      <c r="BJ219" s="26">
        <v>992</v>
      </c>
      <c r="BK219" s="26">
        <v>259</v>
      </c>
      <c r="BL219" s="41">
        <v>27</v>
      </c>
      <c r="BM219" s="41">
        <v>11</v>
      </c>
      <c r="BN219" s="226"/>
      <c r="BO219" s="42" t="s">
        <v>73</v>
      </c>
      <c r="BP219" s="41">
        <v>27731</v>
      </c>
      <c r="BQ219" s="41">
        <v>1493</v>
      </c>
      <c r="BR219" s="41">
        <v>22053</v>
      </c>
      <c r="BS219" s="41">
        <v>12806</v>
      </c>
      <c r="BT219" s="41">
        <v>1129</v>
      </c>
      <c r="BU219" s="41">
        <v>7780</v>
      </c>
      <c r="BV219" s="41">
        <v>41852</v>
      </c>
      <c r="BW219" s="41">
        <v>7538</v>
      </c>
      <c r="BX219" s="41">
        <v>857</v>
      </c>
      <c r="BY219" s="41">
        <v>1700</v>
      </c>
      <c r="BZ219" s="41">
        <v>1509</v>
      </c>
      <c r="CA219" s="41">
        <v>478</v>
      </c>
      <c r="CB219" s="41">
        <v>820</v>
      </c>
      <c r="CD219" s="80" t="s">
        <v>173</v>
      </c>
      <c r="CE219" s="80" t="s">
        <v>2486</v>
      </c>
      <c r="CF219" s="78">
        <v>45912</v>
      </c>
      <c r="CG219" s="91"/>
    </row>
    <row r="220" spans="1:85" ht="13.15" customHeight="1">
      <c r="A220" s="226" t="s">
        <v>2061</v>
      </c>
      <c r="B220" s="148" t="s">
        <v>90</v>
      </c>
      <c r="C220" s="71">
        <v>5952</v>
      </c>
      <c r="D220" s="71">
        <v>2874</v>
      </c>
      <c r="E220" s="71">
        <v>3377</v>
      </c>
      <c r="F220" s="71">
        <v>1647</v>
      </c>
      <c r="G220" s="71">
        <v>2558</v>
      </c>
      <c r="H220" s="71">
        <v>1180</v>
      </c>
      <c r="I220" s="71">
        <v>1478</v>
      </c>
      <c r="J220" s="71">
        <v>640</v>
      </c>
      <c r="K220" s="71">
        <v>1294</v>
      </c>
      <c r="L220" s="71">
        <v>518</v>
      </c>
      <c r="M220" s="146">
        <v>14659</v>
      </c>
      <c r="N220" s="146">
        <v>6859</v>
      </c>
      <c r="O220" s="226" t="s">
        <v>2061</v>
      </c>
      <c r="P220" s="148" t="s">
        <v>90</v>
      </c>
      <c r="Q220" s="71">
        <v>2602</v>
      </c>
      <c r="R220" s="71">
        <v>1275</v>
      </c>
      <c r="S220" s="71">
        <v>1087</v>
      </c>
      <c r="T220" s="71">
        <v>525</v>
      </c>
      <c r="U220" s="71">
        <v>759</v>
      </c>
      <c r="V220" s="71">
        <v>369</v>
      </c>
      <c r="W220" s="71">
        <v>281</v>
      </c>
      <c r="X220" s="71">
        <v>126</v>
      </c>
      <c r="Y220" s="71">
        <v>385</v>
      </c>
      <c r="Z220" s="71">
        <v>162</v>
      </c>
      <c r="AA220" s="146">
        <v>5114</v>
      </c>
      <c r="AB220" s="146">
        <v>2457</v>
      </c>
      <c r="AC220" s="226" t="s">
        <v>2061</v>
      </c>
      <c r="AD220" s="148" t="s">
        <v>90</v>
      </c>
      <c r="AE220" s="31">
        <v>130</v>
      </c>
      <c r="AF220" s="31">
        <v>115</v>
      </c>
      <c r="AG220" s="31">
        <v>107</v>
      </c>
      <c r="AH220" s="31">
        <v>87</v>
      </c>
      <c r="AI220" s="31">
        <v>79</v>
      </c>
      <c r="AJ220" s="146">
        <v>518</v>
      </c>
      <c r="AK220" s="125">
        <v>281</v>
      </c>
      <c r="AL220" s="71">
        <v>152</v>
      </c>
      <c r="AM220" s="71">
        <v>0</v>
      </c>
      <c r="AN220" s="71">
        <v>11</v>
      </c>
      <c r="AO220" s="71">
        <v>105</v>
      </c>
      <c r="AP220" s="71">
        <v>11</v>
      </c>
      <c r="AQ220" s="226" t="s">
        <v>2061</v>
      </c>
      <c r="AR220" s="148" t="s">
        <v>90</v>
      </c>
      <c r="AS220" s="71">
        <v>12</v>
      </c>
      <c r="AT220" s="71">
        <v>1997</v>
      </c>
      <c r="AU220" s="71">
        <v>473</v>
      </c>
      <c r="AV220" s="71">
        <v>65</v>
      </c>
      <c r="AW220" s="71">
        <v>4</v>
      </c>
      <c r="AX220" s="71">
        <v>84</v>
      </c>
      <c r="AY220" s="71">
        <v>304</v>
      </c>
      <c r="AZ220" s="71">
        <v>176</v>
      </c>
      <c r="BA220" s="71">
        <v>158</v>
      </c>
      <c r="BB220" s="226" t="s">
        <v>2061</v>
      </c>
      <c r="BC220" s="148" t="s">
        <v>90</v>
      </c>
      <c r="BD220" s="71">
        <v>23</v>
      </c>
      <c r="BE220" s="71">
        <v>205</v>
      </c>
      <c r="BF220" s="71">
        <v>0</v>
      </c>
      <c r="BG220" s="71">
        <v>163</v>
      </c>
      <c r="BH220" s="71">
        <v>0</v>
      </c>
      <c r="BI220" s="16">
        <v>391</v>
      </c>
      <c r="BJ220" s="71">
        <v>118</v>
      </c>
      <c r="BK220" s="71">
        <v>31</v>
      </c>
      <c r="BL220" s="152">
        <v>7</v>
      </c>
      <c r="BM220" s="32">
        <v>4</v>
      </c>
      <c r="BN220" s="226" t="s">
        <v>2061</v>
      </c>
      <c r="BO220" s="148" t="s">
        <v>90</v>
      </c>
      <c r="BP220" s="71">
        <v>6352</v>
      </c>
      <c r="BQ220" s="71">
        <v>664</v>
      </c>
      <c r="BR220" s="71">
        <v>2646</v>
      </c>
      <c r="BS220" s="71">
        <v>2464</v>
      </c>
      <c r="BT220" s="71">
        <v>95</v>
      </c>
      <c r="BU220" s="71">
        <v>2268</v>
      </c>
      <c r="BV220" s="71">
        <v>9871</v>
      </c>
      <c r="BW220" s="71">
        <v>2130</v>
      </c>
      <c r="BX220" s="71">
        <v>120</v>
      </c>
      <c r="BY220" s="71">
        <v>684</v>
      </c>
      <c r="BZ220" s="71">
        <v>273</v>
      </c>
      <c r="CA220" s="71">
        <v>153</v>
      </c>
      <c r="CB220" s="71">
        <v>93</v>
      </c>
      <c r="CD220" s="80" t="s">
        <v>2061</v>
      </c>
      <c r="CE220" s="80" t="s">
        <v>2487</v>
      </c>
      <c r="CF220" s="78">
        <v>5705</v>
      </c>
      <c r="CG220" s="91"/>
    </row>
    <row r="221" spans="1:85" ht="13.15" customHeight="1">
      <c r="A221" s="226"/>
      <c r="B221" s="148" t="s">
        <v>91</v>
      </c>
      <c r="C221" s="71">
        <v>0</v>
      </c>
      <c r="D221" s="71">
        <v>0</v>
      </c>
      <c r="E221" s="71">
        <v>0</v>
      </c>
      <c r="F221" s="71">
        <v>0</v>
      </c>
      <c r="G221" s="71">
        <v>0</v>
      </c>
      <c r="H221" s="71">
        <v>0</v>
      </c>
      <c r="I221" s="71">
        <v>0</v>
      </c>
      <c r="J221" s="71">
        <v>0</v>
      </c>
      <c r="K221" s="71">
        <v>0</v>
      </c>
      <c r="L221" s="71">
        <v>0</v>
      </c>
      <c r="M221" s="146">
        <v>0</v>
      </c>
      <c r="N221" s="146">
        <v>0</v>
      </c>
      <c r="O221" s="226"/>
      <c r="P221" s="148" t="s">
        <v>91</v>
      </c>
      <c r="Q221" s="71">
        <v>0</v>
      </c>
      <c r="R221" s="71">
        <v>0</v>
      </c>
      <c r="S221" s="71">
        <v>0</v>
      </c>
      <c r="T221" s="71">
        <v>0</v>
      </c>
      <c r="U221" s="71">
        <v>0</v>
      </c>
      <c r="V221" s="71">
        <v>0</v>
      </c>
      <c r="W221" s="71">
        <v>0</v>
      </c>
      <c r="X221" s="71">
        <v>0</v>
      </c>
      <c r="Y221" s="71">
        <v>0</v>
      </c>
      <c r="Z221" s="71">
        <v>0</v>
      </c>
      <c r="AA221" s="146">
        <v>0</v>
      </c>
      <c r="AB221" s="146">
        <v>0</v>
      </c>
      <c r="AC221" s="226"/>
      <c r="AD221" s="148" t="s">
        <v>91</v>
      </c>
      <c r="AE221" s="31">
        <v>0</v>
      </c>
      <c r="AF221" s="31">
        <v>0</v>
      </c>
      <c r="AG221" s="31">
        <v>0</v>
      </c>
      <c r="AH221" s="31">
        <v>0</v>
      </c>
      <c r="AI221" s="31">
        <v>0</v>
      </c>
      <c r="AJ221" s="146">
        <v>0</v>
      </c>
      <c r="AK221" s="125">
        <v>0</v>
      </c>
      <c r="AL221" s="71">
        <v>0</v>
      </c>
      <c r="AM221" s="71">
        <v>0</v>
      </c>
      <c r="AN221" s="71">
        <v>0</v>
      </c>
      <c r="AO221" s="71">
        <v>0</v>
      </c>
      <c r="AP221" s="71">
        <v>0</v>
      </c>
      <c r="AQ221" s="226"/>
      <c r="AR221" s="148" t="s">
        <v>91</v>
      </c>
      <c r="AS221" s="71">
        <v>0</v>
      </c>
      <c r="AT221" s="71">
        <v>0</v>
      </c>
      <c r="AU221" s="71">
        <v>0</v>
      </c>
      <c r="AV221" s="71">
        <v>0</v>
      </c>
      <c r="AW221" s="71">
        <v>0</v>
      </c>
      <c r="AX221" s="71">
        <v>0</v>
      </c>
      <c r="AY221" s="71">
        <v>0</v>
      </c>
      <c r="AZ221" s="71">
        <v>0</v>
      </c>
      <c r="BA221" s="71">
        <v>0</v>
      </c>
      <c r="BB221" s="226"/>
      <c r="BC221" s="148" t="s">
        <v>91</v>
      </c>
      <c r="BD221" s="71">
        <v>0</v>
      </c>
      <c r="BE221" s="71">
        <v>0</v>
      </c>
      <c r="BF221" s="71">
        <v>0</v>
      </c>
      <c r="BG221" s="71">
        <v>0</v>
      </c>
      <c r="BH221" s="71">
        <v>0</v>
      </c>
      <c r="BI221" s="16">
        <v>0</v>
      </c>
      <c r="BJ221" s="71">
        <v>0</v>
      </c>
      <c r="BK221" s="71">
        <v>0</v>
      </c>
      <c r="BL221" s="152">
        <v>0</v>
      </c>
      <c r="BM221" s="32">
        <v>0</v>
      </c>
      <c r="BN221" s="226"/>
      <c r="BO221" s="148" t="s">
        <v>91</v>
      </c>
      <c r="BP221" s="71">
        <v>0</v>
      </c>
      <c r="BQ221" s="71">
        <v>0</v>
      </c>
      <c r="BR221" s="71">
        <v>0</v>
      </c>
      <c r="BS221" s="71">
        <v>0</v>
      </c>
      <c r="BT221" s="71">
        <v>0</v>
      </c>
      <c r="BU221" s="71">
        <v>0</v>
      </c>
      <c r="BV221" s="71">
        <v>0</v>
      </c>
      <c r="BW221" s="71">
        <v>0</v>
      </c>
      <c r="BX221" s="71">
        <v>0</v>
      </c>
      <c r="BY221" s="71">
        <v>0</v>
      </c>
      <c r="BZ221" s="71">
        <v>0</v>
      </c>
      <c r="CA221" s="71">
        <v>0</v>
      </c>
      <c r="CB221" s="71">
        <v>0</v>
      </c>
      <c r="CD221" s="80" t="s">
        <v>2061</v>
      </c>
      <c r="CE221" s="80" t="s">
        <v>2488</v>
      </c>
      <c r="CF221" s="78">
        <v>0</v>
      </c>
      <c r="CG221" s="91"/>
    </row>
    <row r="222" spans="1:85" ht="13.15" customHeight="1">
      <c r="A222" s="226"/>
      <c r="B222" s="25" t="s">
        <v>73</v>
      </c>
      <c r="C222" s="26">
        <v>5952</v>
      </c>
      <c r="D222" s="26">
        <v>2874</v>
      </c>
      <c r="E222" s="26">
        <v>3377</v>
      </c>
      <c r="F222" s="26">
        <v>1647</v>
      </c>
      <c r="G222" s="26">
        <v>2558</v>
      </c>
      <c r="H222" s="26">
        <v>1180</v>
      </c>
      <c r="I222" s="26">
        <v>1478</v>
      </c>
      <c r="J222" s="26">
        <v>640</v>
      </c>
      <c r="K222" s="26">
        <v>1294</v>
      </c>
      <c r="L222" s="26">
        <v>518</v>
      </c>
      <c r="M222" s="41">
        <v>14659</v>
      </c>
      <c r="N222" s="41">
        <v>6859</v>
      </c>
      <c r="O222" s="226"/>
      <c r="P222" s="42" t="s">
        <v>73</v>
      </c>
      <c r="Q222" s="26">
        <v>2602</v>
      </c>
      <c r="R222" s="26">
        <v>1275</v>
      </c>
      <c r="S222" s="26">
        <v>1087</v>
      </c>
      <c r="T222" s="26">
        <v>525</v>
      </c>
      <c r="U222" s="26">
        <v>759</v>
      </c>
      <c r="V222" s="26">
        <v>369</v>
      </c>
      <c r="W222" s="26">
        <v>281</v>
      </c>
      <c r="X222" s="26">
        <v>126</v>
      </c>
      <c r="Y222" s="26">
        <v>385</v>
      </c>
      <c r="Z222" s="26">
        <v>162</v>
      </c>
      <c r="AA222" s="41">
        <v>5114</v>
      </c>
      <c r="AB222" s="41">
        <v>2457</v>
      </c>
      <c r="AC222" s="226"/>
      <c r="AD222" s="42" t="s">
        <v>73</v>
      </c>
      <c r="AE222" s="41">
        <v>130</v>
      </c>
      <c r="AF222" s="41">
        <v>115</v>
      </c>
      <c r="AG222" s="41">
        <v>107</v>
      </c>
      <c r="AH222" s="41">
        <v>87</v>
      </c>
      <c r="AI222" s="41">
        <v>79</v>
      </c>
      <c r="AJ222" s="41">
        <v>518</v>
      </c>
      <c r="AK222" s="26">
        <v>281</v>
      </c>
      <c r="AL222" s="26">
        <v>152</v>
      </c>
      <c r="AM222" s="26">
        <v>0</v>
      </c>
      <c r="AN222" s="26">
        <v>11</v>
      </c>
      <c r="AO222" s="26">
        <v>105</v>
      </c>
      <c r="AP222" s="26">
        <v>11</v>
      </c>
      <c r="AQ222" s="226"/>
      <c r="AR222" s="42" t="s">
        <v>73</v>
      </c>
      <c r="AS222" s="26">
        <v>12</v>
      </c>
      <c r="AT222" s="26">
        <v>1997</v>
      </c>
      <c r="AU222" s="26">
        <v>473</v>
      </c>
      <c r="AV222" s="26">
        <v>65</v>
      </c>
      <c r="AW222" s="26">
        <v>4</v>
      </c>
      <c r="AX222" s="26">
        <v>84</v>
      </c>
      <c r="AY222" s="26">
        <v>304</v>
      </c>
      <c r="AZ222" s="26">
        <v>176</v>
      </c>
      <c r="BA222" s="26">
        <v>158</v>
      </c>
      <c r="BB222" s="226"/>
      <c r="BC222" s="42" t="s">
        <v>73</v>
      </c>
      <c r="BD222" s="26">
        <v>23</v>
      </c>
      <c r="BE222" s="26">
        <v>205</v>
      </c>
      <c r="BF222" s="26">
        <v>0</v>
      </c>
      <c r="BG222" s="26">
        <v>163</v>
      </c>
      <c r="BH222" s="26">
        <v>0</v>
      </c>
      <c r="BI222" s="26">
        <v>391</v>
      </c>
      <c r="BJ222" s="26">
        <v>118</v>
      </c>
      <c r="BK222" s="26">
        <v>31</v>
      </c>
      <c r="BL222" s="41">
        <v>7</v>
      </c>
      <c r="BM222" s="41">
        <v>4</v>
      </c>
      <c r="BN222" s="226"/>
      <c r="BO222" s="42" t="s">
        <v>73</v>
      </c>
      <c r="BP222" s="41">
        <v>6352</v>
      </c>
      <c r="BQ222" s="41">
        <v>664</v>
      </c>
      <c r="BR222" s="41">
        <v>2646</v>
      </c>
      <c r="BS222" s="41">
        <v>2464</v>
      </c>
      <c r="BT222" s="41">
        <v>95</v>
      </c>
      <c r="BU222" s="41">
        <v>2268</v>
      </c>
      <c r="BV222" s="41">
        <v>9871</v>
      </c>
      <c r="BW222" s="41">
        <v>2130</v>
      </c>
      <c r="BX222" s="41">
        <v>120</v>
      </c>
      <c r="BY222" s="41">
        <v>684</v>
      </c>
      <c r="BZ222" s="41">
        <v>273</v>
      </c>
      <c r="CA222" s="41">
        <v>153</v>
      </c>
      <c r="CB222" s="41">
        <v>93</v>
      </c>
      <c r="CD222" s="80" t="s">
        <v>2061</v>
      </c>
      <c r="CE222" s="80" t="s">
        <v>2489</v>
      </c>
      <c r="CF222" s="78">
        <v>5705</v>
      </c>
      <c r="CG222" s="91"/>
    </row>
    <row r="223" spans="1:85" ht="13.15" customHeight="1">
      <c r="A223" s="226" t="s">
        <v>174</v>
      </c>
      <c r="B223" s="148" t="s">
        <v>90</v>
      </c>
      <c r="C223" s="71">
        <v>32289</v>
      </c>
      <c r="D223" s="71">
        <v>15441</v>
      </c>
      <c r="E223" s="71">
        <v>20250</v>
      </c>
      <c r="F223" s="71">
        <v>9693</v>
      </c>
      <c r="G223" s="71">
        <v>15758</v>
      </c>
      <c r="H223" s="71">
        <v>7374</v>
      </c>
      <c r="I223" s="71">
        <v>10486</v>
      </c>
      <c r="J223" s="71">
        <v>4676</v>
      </c>
      <c r="K223" s="71">
        <v>7349</v>
      </c>
      <c r="L223" s="71">
        <v>3119</v>
      </c>
      <c r="M223" s="146">
        <v>86132</v>
      </c>
      <c r="N223" s="146">
        <v>40303</v>
      </c>
      <c r="O223" s="226" t="s">
        <v>174</v>
      </c>
      <c r="P223" s="148" t="s">
        <v>90</v>
      </c>
      <c r="Q223" s="71">
        <v>11748</v>
      </c>
      <c r="R223" s="71">
        <v>5691</v>
      </c>
      <c r="S223" s="71">
        <v>6482</v>
      </c>
      <c r="T223" s="71">
        <v>3045</v>
      </c>
      <c r="U223" s="71">
        <v>4901</v>
      </c>
      <c r="V223" s="71">
        <v>2324</v>
      </c>
      <c r="W223" s="71">
        <v>2909</v>
      </c>
      <c r="X223" s="71">
        <v>1283</v>
      </c>
      <c r="Y223" s="71">
        <v>2113</v>
      </c>
      <c r="Z223" s="71">
        <v>893</v>
      </c>
      <c r="AA223" s="146">
        <v>28153</v>
      </c>
      <c r="AB223" s="146">
        <v>13236</v>
      </c>
      <c r="AC223" s="226" t="s">
        <v>174</v>
      </c>
      <c r="AD223" s="148" t="s">
        <v>90</v>
      </c>
      <c r="AE223" s="31">
        <v>551</v>
      </c>
      <c r="AF223" s="31">
        <v>489</v>
      </c>
      <c r="AG223" s="31">
        <v>458</v>
      </c>
      <c r="AH223" s="31">
        <v>424</v>
      </c>
      <c r="AI223" s="31">
        <v>395</v>
      </c>
      <c r="AJ223" s="146">
        <v>2317</v>
      </c>
      <c r="AK223" s="125">
        <v>1374</v>
      </c>
      <c r="AL223" s="71">
        <v>456</v>
      </c>
      <c r="AM223" s="71">
        <v>0</v>
      </c>
      <c r="AN223" s="71">
        <v>117</v>
      </c>
      <c r="AO223" s="71">
        <v>400</v>
      </c>
      <c r="AP223" s="71">
        <v>50</v>
      </c>
      <c r="AQ223" s="226" t="s">
        <v>174</v>
      </c>
      <c r="AR223" s="148" t="s">
        <v>90</v>
      </c>
      <c r="AS223" s="71">
        <v>111</v>
      </c>
      <c r="AT223" s="71">
        <v>7138</v>
      </c>
      <c r="AU223" s="71">
        <v>4341</v>
      </c>
      <c r="AV223" s="71">
        <v>1592</v>
      </c>
      <c r="AW223" s="71">
        <v>497</v>
      </c>
      <c r="AX223" s="71">
        <v>449</v>
      </c>
      <c r="AY223" s="71">
        <v>1558</v>
      </c>
      <c r="AZ223" s="71">
        <v>646</v>
      </c>
      <c r="BA223" s="71">
        <v>561</v>
      </c>
      <c r="BB223" s="226" t="s">
        <v>174</v>
      </c>
      <c r="BC223" s="148" t="s">
        <v>90</v>
      </c>
      <c r="BD223" s="71">
        <v>88</v>
      </c>
      <c r="BE223" s="71">
        <v>448</v>
      </c>
      <c r="BF223" s="71">
        <v>497</v>
      </c>
      <c r="BG223" s="71">
        <v>905</v>
      </c>
      <c r="BH223" s="71">
        <v>0</v>
      </c>
      <c r="BI223" s="16">
        <v>1938</v>
      </c>
      <c r="BJ223" s="71">
        <v>527</v>
      </c>
      <c r="BK223" s="71">
        <v>147</v>
      </c>
      <c r="BL223" s="152">
        <v>26</v>
      </c>
      <c r="BM223" s="32">
        <v>5</v>
      </c>
      <c r="BN223" s="226" t="s">
        <v>174</v>
      </c>
      <c r="BO223" s="148" t="s">
        <v>90</v>
      </c>
      <c r="BP223" s="71">
        <v>26932</v>
      </c>
      <c r="BQ223" s="71">
        <v>3170</v>
      </c>
      <c r="BR223" s="71">
        <v>15546</v>
      </c>
      <c r="BS223" s="71">
        <v>9606</v>
      </c>
      <c r="BT223" s="71">
        <v>769</v>
      </c>
      <c r="BU223" s="71">
        <v>6701</v>
      </c>
      <c r="BV223" s="71">
        <v>40156</v>
      </c>
      <c r="BW223" s="71">
        <v>7383</v>
      </c>
      <c r="BX223" s="71">
        <v>968</v>
      </c>
      <c r="BY223" s="71">
        <v>3024</v>
      </c>
      <c r="BZ223" s="71">
        <v>1328</v>
      </c>
      <c r="CA223" s="71">
        <v>312</v>
      </c>
      <c r="CB223" s="71">
        <v>799</v>
      </c>
      <c r="CD223" s="80" t="s">
        <v>174</v>
      </c>
      <c r="CE223" s="80" t="s">
        <v>2490</v>
      </c>
      <c r="CF223" s="78">
        <v>36263</v>
      </c>
      <c r="CG223" s="91"/>
    </row>
    <row r="224" spans="1:85" ht="13.15" customHeight="1">
      <c r="A224" s="226"/>
      <c r="B224" s="148" t="s">
        <v>91</v>
      </c>
      <c r="C224" s="71">
        <v>2114</v>
      </c>
      <c r="D224" s="71">
        <v>1044</v>
      </c>
      <c r="E224" s="71">
        <v>1577</v>
      </c>
      <c r="F224" s="71">
        <v>768</v>
      </c>
      <c r="G224" s="71">
        <v>1453</v>
      </c>
      <c r="H224" s="71">
        <v>698</v>
      </c>
      <c r="I224" s="71">
        <v>1041</v>
      </c>
      <c r="J224" s="71">
        <v>508</v>
      </c>
      <c r="K224" s="71">
        <v>859</v>
      </c>
      <c r="L224" s="71">
        <v>428</v>
      </c>
      <c r="M224" s="146">
        <v>7044</v>
      </c>
      <c r="N224" s="146">
        <v>3446</v>
      </c>
      <c r="O224" s="226"/>
      <c r="P224" s="148" t="s">
        <v>91</v>
      </c>
      <c r="Q224" s="71">
        <v>822</v>
      </c>
      <c r="R224" s="71">
        <v>421</v>
      </c>
      <c r="S224" s="71">
        <v>585</v>
      </c>
      <c r="T224" s="71">
        <v>286</v>
      </c>
      <c r="U224" s="71">
        <v>587</v>
      </c>
      <c r="V224" s="71">
        <v>268</v>
      </c>
      <c r="W224" s="71">
        <v>335</v>
      </c>
      <c r="X224" s="71">
        <v>161</v>
      </c>
      <c r="Y224" s="71">
        <v>340</v>
      </c>
      <c r="Z224" s="71">
        <v>181</v>
      </c>
      <c r="AA224" s="146">
        <v>2669</v>
      </c>
      <c r="AB224" s="146">
        <v>1317</v>
      </c>
      <c r="AC224" s="226"/>
      <c r="AD224" s="148" t="s">
        <v>91</v>
      </c>
      <c r="AE224" s="31">
        <v>39</v>
      </c>
      <c r="AF224" s="31">
        <v>29</v>
      </c>
      <c r="AG224" s="31">
        <v>30</v>
      </c>
      <c r="AH224" s="31">
        <v>28</v>
      </c>
      <c r="AI224" s="31">
        <v>23</v>
      </c>
      <c r="AJ224" s="146">
        <v>149</v>
      </c>
      <c r="AK224" s="125">
        <v>119</v>
      </c>
      <c r="AL224" s="71">
        <v>49</v>
      </c>
      <c r="AM224" s="71">
        <v>5</v>
      </c>
      <c r="AN224" s="71">
        <v>2</v>
      </c>
      <c r="AO224" s="71">
        <v>14</v>
      </c>
      <c r="AP224" s="71">
        <v>5</v>
      </c>
      <c r="AQ224" s="226"/>
      <c r="AR224" s="148" t="s">
        <v>91</v>
      </c>
      <c r="AS224" s="71">
        <v>1</v>
      </c>
      <c r="AT224" s="71">
        <v>772</v>
      </c>
      <c r="AU224" s="71">
        <v>538</v>
      </c>
      <c r="AV224" s="71">
        <v>8</v>
      </c>
      <c r="AW224" s="71">
        <v>1</v>
      </c>
      <c r="AX224" s="71">
        <v>43</v>
      </c>
      <c r="AY224" s="71">
        <v>106</v>
      </c>
      <c r="AZ224" s="71">
        <v>97</v>
      </c>
      <c r="BA224" s="71">
        <v>88</v>
      </c>
      <c r="BB224" s="226"/>
      <c r="BC224" s="148" t="s">
        <v>91</v>
      </c>
      <c r="BD224" s="71">
        <v>14</v>
      </c>
      <c r="BE224" s="71">
        <v>73</v>
      </c>
      <c r="BF224" s="71">
        <v>36</v>
      </c>
      <c r="BG224" s="71">
        <v>23</v>
      </c>
      <c r="BH224" s="71">
        <v>0</v>
      </c>
      <c r="BI224" s="16">
        <v>146</v>
      </c>
      <c r="BJ224" s="71">
        <v>97</v>
      </c>
      <c r="BK224" s="71">
        <v>28</v>
      </c>
      <c r="BL224" s="152">
        <v>15</v>
      </c>
      <c r="BM224" s="32">
        <v>11</v>
      </c>
      <c r="BN224" s="226"/>
      <c r="BO224" s="148" t="s">
        <v>91</v>
      </c>
      <c r="BP224" s="71">
        <v>2463</v>
      </c>
      <c r="BQ224" s="71">
        <v>651</v>
      </c>
      <c r="BR224" s="71">
        <v>1425</v>
      </c>
      <c r="BS224" s="71">
        <v>1453</v>
      </c>
      <c r="BT224" s="71">
        <v>22</v>
      </c>
      <c r="BU224" s="71">
        <v>482</v>
      </c>
      <c r="BV224" s="71">
        <v>3192</v>
      </c>
      <c r="BW224" s="71">
        <v>399</v>
      </c>
      <c r="BX224" s="71">
        <v>92</v>
      </c>
      <c r="BY224" s="71">
        <v>122</v>
      </c>
      <c r="BZ224" s="71">
        <v>53</v>
      </c>
      <c r="CA224" s="71">
        <v>9</v>
      </c>
      <c r="CB224" s="71">
        <v>290</v>
      </c>
      <c r="CD224" s="80" t="s">
        <v>174</v>
      </c>
      <c r="CE224" s="80" t="s">
        <v>2491</v>
      </c>
      <c r="CF224" s="78">
        <v>3196</v>
      </c>
      <c r="CG224" s="91"/>
    </row>
    <row r="225" spans="1:85" ht="13.15" customHeight="1">
      <c r="A225" s="226"/>
      <c r="B225" s="25" t="s">
        <v>73</v>
      </c>
      <c r="C225" s="26">
        <v>34403</v>
      </c>
      <c r="D225" s="26">
        <v>16485</v>
      </c>
      <c r="E225" s="26">
        <v>21827</v>
      </c>
      <c r="F225" s="26">
        <v>10461</v>
      </c>
      <c r="G225" s="26">
        <v>17211</v>
      </c>
      <c r="H225" s="26">
        <v>8072</v>
      </c>
      <c r="I225" s="26">
        <v>11527</v>
      </c>
      <c r="J225" s="26">
        <v>5184</v>
      </c>
      <c r="K225" s="26">
        <v>8208</v>
      </c>
      <c r="L225" s="26">
        <v>3547</v>
      </c>
      <c r="M225" s="41">
        <v>93176</v>
      </c>
      <c r="N225" s="41">
        <v>43749</v>
      </c>
      <c r="O225" s="226"/>
      <c r="P225" s="42" t="s">
        <v>73</v>
      </c>
      <c r="Q225" s="26">
        <v>12570</v>
      </c>
      <c r="R225" s="26">
        <v>6112</v>
      </c>
      <c r="S225" s="26">
        <v>7067</v>
      </c>
      <c r="T225" s="26">
        <v>3331</v>
      </c>
      <c r="U225" s="26">
        <v>5488</v>
      </c>
      <c r="V225" s="26">
        <v>2592</v>
      </c>
      <c r="W225" s="26">
        <v>3244</v>
      </c>
      <c r="X225" s="26">
        <v>1444</v>
      </c>
      <c r="Y225" s="26">
        <v>2453</v>
      </c>
      <c r="Z225" s="26">
        <v>1074</v>
      </c>
      <c r="AA225" s="41">
        <v>30822</v>
      </c>
      <c r="AB225" s="41">
        <v>14553</v>
      </c>
      <c r="AC225" s="226"/>
      <c r="AD225" s="42" t="s">
        <v>73</v>
      </c>
      <c r="AE225" s="41">
        <v>590</v>
      </c>
      <c r="AF225" s="41">
        <v>518</v>
      </c>
      <c r="AG225" s="41">
        <v>488</v>
      </c>
      <c r="AH225" s="41">
        <v>452</v>
      </c>
      <c r="AI225" s="41">
        <v>418</v>
      </c>
      <c r="AJ225" s="41">
        <v>2466</v>
      </c>
      <c r="AK225" s="26">
        <v>1493</v>
      </c>
      <c r="AL225" s="26">
        <v>505</v>
      </c>
      <c r="AM225" s="26">
        <v>5</v>
      </c>
      <c r="AN225" s="26">
        <v>119</v>
      </c>
      <c r="AO225" s="26">
        <v>414</v>
      </c>
      <c r="AP225" s="26">
        <v>55</v>
      </c>
      <c r="AQ225" s="226"/>
      <c r="AR225" s="42" t="s">
        <v>73</v>
      </c>
      <c r="AS225" s="26">
        <v>112</v>
      </c>
      <c r="AT225" s="26">
        <v>7910</v>
      </c>
      <c r="AU225" s="26">
        <v>4879</v>
      </c>
      <c r="AV225" s="26">
        <v>1600</v>
      </c>
      <c r="AW225" s="26">
        <v>498</v>
      </c>
      <c r="AX225" s="26">
        <v>492</v>
      </c>
      <c r="AY225" s="26">
        <v>1664</v>
      </c>
      <c r="AZ225" s="26">
        <v>743</v>
      </c>
      <c r="BA225" s="26">
        <v>649</v>
      </c>
      <c r="BB225" s="226"/>
      <c r="BC225" s="42" t="s">
        <v>73</v>
      </c>
      <c r="BD225" s="26">
        <v>102</v>
      </c>
      <c r="BE225" s="26">
        <v>521</v>
      </c>
      <c r="BF225" s="26">
        <v>533</v>
      </c>
      <c r="BG225" s="26">
        <v>928</v>
      </c>
      <c r="BH225" s="26">
        <v>0</v>
      </c>
      <c r="BI225" s="26">
        <v>2084</v>
      </c>
      <c r="BJ225" s="26">
        <v>624</v>
      </c>
      <c r="BK225" s="26">
        <v>175</v>
      </c>
      <c r="BL225" s="41">
        <v>41</v>
      </c>
      <c r="BM225" s="41">
        <v>16</v>
      </c>
      <c r="BN225" s="226"/>
      <c r="BO225" s="42" t="s">
        <v>73</v>
      </c>
      <c r="BP225" s="41">
        <v>29395</v>
      </c>
      <c r="BQ225" s="41">
        <v>3821</v>
      </c>
      <c r="BR225" s="41">
        <v>16971</v>
      </c>
      <c r="BS225" s="41">
        <v>11059</v>
      </c>
      <c r="BT225" s="41">
        <v>791</v>
      </c>
      <c r="BU225" s="41">
        <v>7183</v>
      </c>
      <c r="BV225" s="41">
        <v>43348</v>
      </c>
      <c r="BW225" s="41">
        <v>7782</v>
      </c>
      <c r="BX225" s="41">
        <v>1060</v>
      </c>
      <c r="BY225" s="41">
        <v>3146</v>
      </c>
      <c r="BZ225" s="41">
        <v>1381</v>
      </c>
      <c r="CA225" s="41">
        <v>321</v>
      </c>
      <c r="CB225" s="41">
        <v>1089</v>
      </c>
      <c r="CD225" s="80" t="s">
        <v>174</v>
      </c>
      <c r="CE225" s="80" t="s">
        <v>2492</v>
      </c>
      <c r="CF225" s="78">
        <v>39459</v>
      </c>
      <c r="CG225" s="91"/>
    </row>
    <row r="226" spans="1:85" ht="13.15" customHeight="1">
      <c r="A226" s="226" t="s">
        <v>175</v>
      </c>
      <c r="B226" s="148" t="s">
        <v>90</v>
      </c>
      <c r="C226" s="71">
        <v>18171</v>
      </c>
      <c r="D226" s="71">
        <v>8947</v>
      </c>
      <c r="E226" s="71">
        <v>11584</v>
      </c>
      <c r="F226" s="71">
        <v>5570</v>
      </c>
      <c r="G226" s="71">
        <v>8096</v>
      </c>
      <c r="H226" s="71">
        <v>3849</v>
      </c>
      <c r="I226" s="71">
        <v>4852</v>
      </c>
      <c r="J226" s="71">
        <v>2230</v>
      </c>
      <c r="K226" s="71">
        <v>2301</v>
      </c>
      <c r="L226" s="71">
        <v>993</v>
      </c>
      <c r="M226" s="146">
        <v>45004</v>
      </c>
      <c r="N226" s="146">
        <v>21589</v>
      </c>
      <c r="O226" s="226" t="s">
        <v>175</v>
      </c>
      <c r="P226" s="148" t="s">
        <v>90</v>
      </c>
      <c r="Q226" s="71">
        <v>6004</v>
      </c>
      <c r="R226" s="71">
        <v>2966</v>
      </c>
      <c r="S226" s="71">
        <v>3259</v>
      </c>
      <c r="T226" s="71">
        <v>1568</v>
      </c>
      <c r="U226" s="71">
        <v>2108</v>
      </c>
      <c r="V226" s="71">
        <v>998</v>
      </c>
      <c r="W226" s="71">
        <v>1080</v>
      </c>
      <c r="X226" s="71">
        <v>493</v>
      </c>
      <c r="Y226" s="71">
        <v>466</v>
      </c>
      <c r="Z226" s="71">
        <v>199</v>
      </c>
      <c r="AA226" s="146">
        <v>12917</v>
      </c>
      <c r="AB226" s="146">
        <v>6224</v>
      </c>
      <c r="AC226" s="226" t="s">
        <v>175</v>
      </c>
      <c r="AD226" s="148" t="s">
        <v>90</v>
      </c>
      <c r="AE226" s="31">
        <v>399</v>
      </c>
      <c r="AF226" s="31">
        <v>385</v>
      </c>
      <c r="AG226" s="31">
        <v>373</v>
      </c>
      <c r="AH226" s="31">
        <v>322</v>
      </c>
      <c r="AI226" s="31">
        <v>250</v>
      </c>
      <c r="AJ226" s="146">
        <v>1729</v>
      </c>
      <c r="AK226" s="125">
        <v>782</v>
      </c>
      <c r="AL226" s="71">
        <v>177</v>
      </c>
      <c r="AM226" s="71">
        <v>4</v>
      </c>
      <c r="AN226" s="71">
        <v>212</v>
      </c>
      <c r="AO226" s="71">
        <v>383</v>
      </c>
      <c r="AP226" s="71">
        <v>8</v>
      </c>
      <c r="AQ226" s="226" t="s">
        <v>175</v>
      </c>
      <c r="AR226" s="148" t="s">
        <v>90</v>
      </c>
      <c r="AS226" s="71">
        <v>141</v>
      </c>
      <c r="AT226" s="71">
        <v>4397</v>
      </c>
      <c r="AU226" s="71">
        <v>1477</v>
      </c>
      <c r="AV226" s="71">
        <v>357</v>
      </c>
      <c r="AW226" s="71">
        <v>67</v>
      </c>
      <c r="AX226" s="71">
        <v>185</v>
      </c>
      <c r="AY226" s="71">
        <v>1087</v>
      </c>
      <c r="AZ226" s="71">
        <v>496</v>
      </c>
      <c r="BA226" s="71">
        <v>413</v>
      </c>
      <c r="BB226" s="226" t="s">
        <v>175</v>
      </c>
      <c r="BC226" s="148" t="s">
        <v>90</v>
      </c>
      <c r="BD226" s="71">
        <v>28</v>
      </c>
      <c r="BE226" s="71">
        <v>258</v>
      </c>
      <c r="BF226" s="71">
        <v>190</v>
      </c>
      <c r="BG226" s="71">
        <v>561</v>
      </c>
      <c r="BH226" s="71">
        <v>0</v>
      </c>
      <c r="BI226" s="16">
        <v>1037</v>
      </c>
      <c r="BJ226" s="71">
        <v>267</v>
      </c>
      <c r="BK226" s="71">
        <v>25</v>
      </c>
      <c r="BL226" s="152">
        <v>4</v>
      </c>
      <c r="BM226" s="32">
        <v>1</v>
      </c>
      <c r="BN226" s="226" t="s">
        <v>175</v>
      </c>
      <c r="BO226" s="148" t="s">
        <v>90</v>
      </c>
      <c r="BP226" s="71">
        <v>10773</v>
      </c>
      <c r="BQ226" s="71">
        <v>1473</v>
      </c>
      <c r="BR226" s="71">
        <v>10646</v>
      </c>
      <c r="BS226" s="71">
        <v>4427</v>
      </c>
      <c r="BT226" s="71">
        <v>654</v>
      </c>
      <c r="BU226" s="71">
        <v>3767</v>
      </c>
      <c r="BV226" s="71">
        <v>19026</v>
      </c>
      <c r="BW226" s="71">
        <v>3543</v>
      </c>
      <c r="BX226" s="71">
        <v>585</v>
      </c>
      <c r="BY226" s="71">
        <v>1750</v>
      </c>
      <c r="BZ226" s="71">
        <v>877</v>
      </c>
      <c r="CA226" s="71">
        <v>271</v>
      </c>
      <c r="CB226" s="71">
        <v>139</v>
      </c>
      <c r="CD226" s="80" t="s">
        <v>175</v>
      </c>
      <c r="CE226" s="80" t="s">
        <v>2493</v>
      </c>
      <c r="CF226" s="78">
        <v>15129</v>
      </c>
      <c r="CG226" s="91"/>
    </row>
    <row r="227" spans="1:85" ht="13.15" customHeight="1">
      <c r="A227" s="226"/>
      <c r="B227" s="148" t="s">
        <v>91</v>
      </c>
      <c r="C227" s="71">
        <v>0</v>
      </c>
      <c r="D227" s="71">
        <v>0</v>
      </c>
      <c r="E227" s="71">
        <v>0</v>
      </c>
      <c r="F227" s="71">
        <v>0</v>
      </c>
      <c r="G227" s="71">
        <v>0</v>
      </c>
      <c r="H227" s="71">
        <v>0</v>
      </c>
      <c r="I227" s="71">
        <v>0</v>
      </c>
      <c r="J227" s="71">
        <v>0</v>
      </c>
      <c r="K227" s="71">
        <v>0</v>
      </c>
      <c r="L227" s="71">
        <v>0</v>
      </c>
      <c r="M227" s="146">
        <v>0</v>
      </c>
      <c r="N227" s="146">
        <v>0</v>
      </c>
      <c r="O227" s="226"/>
      <c r="P227" s="148" t="s">
        <v>91</v>
      </c>
      <c r="Q227" s="71">
        <v>0</v>
      </c>
      <c r="R227" s="71">
        <v>0</v>
      </c>
      <c r="S227" s="71">
        <v>0</v>
      </c>
      <c r="T227" s="71">
        <v>0</v>
      </c>
      <c r="U227" s="71">
        <v>0</v>
      </c>
      <c r="V227" s="71">
        <v>0</v>
      </c>
      <c r="W227" s="71">
        <v>0</v>
      </c>
      <c r="X227" s="71">
        <v>0</v>
      </c>
      <c r="Y227" s="71">
        <v>0</v>
      </c>
      <c r="Z227" s="71">
        <v>0</v>
      </c>
      <c r="AA227" s="146">
        <v>0</v>
      </c>
      <c r="AB227" s="146">
        <v>0</v>
      </c>
      <c r="AC227" s="226"/>
      <c r="AD227" s="148" t="s">
        <v>91</v>
      </c>
      <c r="AE227" s="31">
        <v>0</v>
      </c>
      <c r="AF227" s="31">
        <v>0</v>
      </c>
      <c r="AG227" s="31">
        <v>0</v>
      </c>
      <c r="AH227" s="31">
        <v>0</v>
      </c>
      <c r="AI227" s="31">
        <v>0</v>
      </c>
      <c r="AJ227" s="146">
        <v>0</v>
      </c>
      <c r="AK227" s="125">
        <v>0</v>
      </c>
      <c r="AL227" s="71">
        <v>0</v>
      </c>
      <c r="AM227" s="71">
        <v>0</v>
      </c>
      <c r="AN227" s="71">
        <v>0</v>
      </c>
      <c r="AO227" s="71">
        <v>0</v>
      </c>
      <c r="AP227" s="71">
        <v>0</v>
      </c>
      <c r="AQ227" s="226"/>
      <c r="AR227" s="148" t="s">
        <v>91</v>
      </c>
      <c r="AS227" s="71">
        <v>0</v>
      </c>
      <c r="AT227" s="71">
        <v>0</v>
      </c>
      <c r="AU227" s="71">
        <v>0</v>
      </c>
      <c r="AV227" s="71">
        <v>0</v>
      </c>
      <c r="AW227" s="71">
        <v>0</v>
      </c>
      <c r="AX227" s="71">
        <v>0</v>
      </c>
      <c r="AY227" s="71">
        <v>0</v>
      </c>
      <c r="AZ227" s="71">
        <v>0</v>
      </c>
      <c r="BA227" s="71">
        <v>0</v>
      </c>
      <c r="BB227" s="226"/>
      <c r="BC227" s="148" t="s">
        <v>91</v>
      </c>
      <c r="BD227" s="71">
        <v>0</v>
      </c>
      <c r="BE227" s="71">
        <v>0</v>
      </c>
      <c r="BF227" s="71">
        <v>0</v>
      </c>
      <c r="BG227" s="71">
        <v>0</v>
      </c>
      <c r="BH227" s="71">
        <v>0</v>
      </c>
      <c r="BI227" s="16">
        <v>0</v>
      </c>
      <c r="BJ227" s="71">
        <v>0</v>
      </c>
      <c r="BK227" s="71">
        <v>0</v>
      </c>
      <c r="BL227" s="152">
        <v>0</v>
      </c>
      <c r="BM227" s="32">
        <v>0</v>
      </c>
      <c r="BN227" s="226"/>
      <c r="BO227" s="148" t="s">
        <v>91</v>
      </c>
      <c r="BP227" s="71">
        <v>0</v>
      </c>
      <c r="BQ227" s="71">
        <v>0</v>
      </c>
      <c r="BR227" s="71">
        <v>0</v>
      </c>
      <c r="BS227" s="71">
        <v>0</v>
      </c>
      <c r="BT227" s="71">
        <v>0</v>
      </c>
      <c r="BU227" s="71">
        <v>0</v>
      </c>
      <c r="BV227" s="71">
        <v>0</v>
      </c>
      <c r="BW227" s="71">
        <v>0</v>
      </c>
      <c r="BX227" s="71">
        <v>0</v>
      </c>
      <c r="BY227" s="71">
        <v>0</v>
      </c>
      <c r="BZ227" s="71">
        <v>0</v>
      </c>
      <c r="CA227" s="71">
        <v>0</v>
      </c>
      <c r="CB227" s="71">
        <v>0</v>
      </c>
      <c r="CD227" s="80" t="s">
        <v>175</v>
      </c>
      <c r="CE227" s="80" t="s">
        <v>2494</v>
      </c>
      <c r="CF227" s="78">
        <v>0</v>
      </c>
      <c r="CG227" s="91"/>
    </row>
    <row r="228" spans="1:85" ht="13.15" customHeight="1">
      <c r="A228" s="226"/>
      <c r="B228" s="25" t="s">
        <v>73</v>
      </c>
      <c r="C228" s="26">
        <v>18171</v>
      </c>
      <c r="D228" s="26">
        <v>8947</v>
      </c>
      <c r="E228" s="26">
        <v>11584</v>
      </c>
      <c r="F228" s="26">
        <v>5570</v>
      </c>
      <c r="G228" s="26">
        <v>8096</v>
      </c>
      <c r="H228" s="26">
        <v>3849</v>
      </c>
      <c r="I228" s="26">
        <v>4852</v>
      </c>
      <c r="J228" s="26">
        <v>2230</v>
      </c>
      <c r="K228" s="26">
        <v>2301</v>
      </c>
      <c r="L228" s="26">
        <v>993</v>
      </c>
      <c r="M228" s="41">
        <v>45004</v>
      </c>
      <c r="N228" s="41">
        <v>21589</v>
      </c>
      <c r="O228" s="226"/>
      <c r="P228" s="42" t="s">
        <v>73</v>
      </c>
      <c r="Q228" s="26">
        <v>6004</v>
      </c>
      <c r="R228" s="26">
        <v>2966</v>
      </c>
      <c r="S228" s="26">
        <v>3259</v>
      </c>
      <c r="T228" s="26">
        <v>1568</v>
      </c>
      <c r="U228" s="26">
        <v>2108</v>
      </c>
      <c r="V228" s="26">
        <v>998</v>
      </c>
      <c r="W228" s="26">
        <v>1080</v>
      </c>
      <c r="X228" s="26">
        <v>493</v>
      </c>
      <c r="Y228" s="26">
        <v>466</v>
      </c>
      <c r="Z228" s="26">
        <v>199</v>
      </c>
      <c r="AA228" s="41">
        <v>12917</v>
      </c>
      <c r="AB228" s="41">
        <v>6224</v>
      </c>
      <c r="AC228" s="226"/>
      <c r="AD228" s="42" t="s">
        <v>73</v>
      </c>
      <c r="AE228" s="41">
        <v>399</v>
      </c>
      <c r="AF228" s="41">
        <v>385</v>
      </c>
      <c r="AG228" s="41">
        <v>373</v>
      </c>
      <c r="AH228" s="41">
        <v>322</v>
      </c>
      <c r="AI228" s="41">
        <v>250</v>
      </c>
      <c r="AJ228" s="41">
        <v>1729</v>
      </c>
      <c r="AK228" s="26">
        <v>782</v>
      </c>
      <c r="AL228" s="26">
        <v>177</v>
      </c>
      <c r="AM228" s="26">
        <v>4</v>
      </c>
      <c r="AN228" s="26">
        <v>212</v>
      </c>
      <c r="AO228" s="26">
        <v>383</v>
      </c>
      <c r="AP228" s="26">
        <v>8</v>
      </c>
      <c r="AQ228" s="226"/>
      <c r="AR228" s="42" t="s">
        <v>73</v>
      </c>
      <c r="AS228" s="26">
        <v>141</v>
      </c>
      <c r="AT228" s="26">
        <v>4397</v>
      </c>
      <c r="AU228" s="26">
        <v>1477</v>
      </c>
      <c r="AV228" s="26">
        <v>357</v>
      </c>
      <c r="AW228" s="26">
        <v>67</v>
      </c>
      <c r="AX228" s="26">
        <v>185</v>
      </c>
      <c r="AY228" s="26">
        <v>1087</v>
      </c>
      <c r="AZ228" s="26">
        <v>496</v>
      </c>
      <c r="BA228" s="26">
        <v>413</v>
      </c>
      <c r="BB228" s="226"/>
      <c r="BC228" s="42" t="s">
        <v>73</v>
      </c>
      <c r="BD228" s="26">
        <v>28</v>
      </c>
      <c r="BE228" s="26">
        <v>258</v>
      </c>
      <c r="BF228" s="26">
        <v>190</v>
      </c>
      <c r="BG228" s="26">
        <v>561</v>
      </c>
      <c r="BH228" s="26">
        <v>0</v>
      </c>
      <c r="BI228" s="26">
        <v>1037</v>
      </c>
      <c r="BJ228" s="26">
        <v>267</v>
      </c>
      <c r="BK228" s="26">
        <v>25</v>
      </c>
      <c r="BL228" s="41">
        <v>4</v>
      </c>
      <c r="BM228" s="41">
        <v>1</v>
      </c>
      <c r="BN228" s="226"/>
      <c r="BO228" s="42" t="s">
        <v>73</v>
      </c>
      <c r="BP228" s="41">
        <v>10773</v>
      </c>
      <c r="BQ228" s="41">
        <v>1473</v>
      </c>
      <c r="BR228" s="41">
        <v>10646</v>
      </c>
      <c r="BS228" s="41">
        <v>4427</v>
      </c>
      <c r="BT228" s="41">
        <v>654</v>
      </c>
      <c r="BU228" s="41">
        <v>3767</v>
      </c>
      <c r="BV228" s="41">
        <v>19026</v>
      </c>
      <c r="BW228" s="41">
        <v>3543</v>
      </c>
      <c r="BX228" s="41">
        <v>585</v>
      </c>
      <c r="BY228" s="41">
        <v>1750</v>
      </c>
      <c r="BZ228" s="41">
        <v>877</v>
      </c>
      <c r="CA228" s="41">
        <v>271</v>
      </c>
      <c r="CB228" s="41">
        <v>139</v>
      </c>
      <c r="CD228" s="80" t="s">
        <v>175</v>
      </c>
      <c r="CE228" s="80" t="s">
        <v>2495</v>
      </c>
      <c r="CF228" s="78">
        <v>15129</v>
      </c>
      <c r="CG228" s="91"/>
    </row>
    <row r="229" spans="1:85" s="100" customFormat="1" ht="13.15" customHeight="1">
      <c r="A229" s="33" t="s">
        <v>101</v>
      </c>
      <c r="B229" s="148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119"/>
      <c r="N229" s="119"/>
      <c r="O229" s="33" t="s">
        <v>101</v>
      </c>
      <c r="P229" s="33"/>
      <c r="Q229" s="119"/>
      <c r="R229" s="119"/>
      <c r="S229" s="119"/>
      <c r="T229" s="119"/>
      <c r="U229" s="119"/>
      <c r="V229" s="119"/>
      <c r="W229" s="119"/>
      <c r="X229" s="119"/>
      <c r="Y229" s="119"/>
      <c r="Z229" s="119"/>
      <c r="AA229" s="119"/>
      <c r="AB229" s="119"/>
      <c r="AC229" s="33" t="s">
        <v>101</v>
      </c>
      <c r="AD229" s="33"/>
      <c r="AE229" s="119"/>
      <c r="AF229" s="119"/>
      <c r="AG229" s="119"/>
      <c r="AH229" s="119"/>
      <c r="AI229" s="119"/>
      <c r="AJ229" s="119"/>
      <c r="AK229" s="119"/>
      <c r="AL229" s="119"/>
      <c r="AM229" s="119"/>
      <c r="AN229" s="119"/>
      <c r="AO229" s="119"/>
      <c r="AP229" s="119"/>
      <c r="AQ229" s="33" t="s">
        <v>101</v>
      </c>
      <c r="AR229" s="148"/>
      <c r="AS229" s="43"/>
      <c r="AT229" s="43"/>
      <c r="AU229" s="43"/>
      <c r="AV229" s="43"/>
      <c r="AW229" s="43"/>
      <c r="AX229" s="43"/>
      <c r="AY229" s="43"/>
      <c r="AZ229" s="43"/>
      <c r="BA229" s="43"/>
      <c r="BB229" s="33" t="s">
        <v>101</v>
      </c>
      <c r="BC229" s="148"/>
      <c r="BD229" s="148"/>
      <c r="BE229" s="148"/>
      <c r="BF229" s="148"/>
      <c r="BG229" s="148"/>
      <c r="BH229" s="148"/>
      <c r="BI229" s="148"/>
      <c r="BJ229" s="148"/>
      <c r="BK229" s="148"/>
      <c r="BL229" s="33"/>
      <c r="BM229" s="148"/>
      <c r="BN229" s="33" t="s">
        <v>101</v>
      </c>
      <c r="BO229" s="148"/>
      <c r="BP229" s="43"/>
      <c r="BQ229" s="43"/>
      <c r="BR229" s="43"/>
      <c r="BS229" s="43"/>
      <c r="BT229" s="43"/>
      <c r="BU229" s="43"/>
      <c r="BV229" s="43"/>
      <c r="BW229" s="43"/>
      <c r="BX229" s="43"/>
      <c r="BY229" s="43"/>
      <c r="BZ229" s="43"/>
      <c r="CA229" s="43"/>
      <c r="CB229" s="43"/>
      <c r="CD229" s="80" t="str">
        <f>IF(A229="",CD228,A229)</f>
        <v>ATSINANANA</v>
      </c>
      <c r="CE229" s="80" t="str">
        <f>CD229&amp;B229</f>
        <v>ATSINANANA</v>
      </c>
      <c r="CF229" s="78">
        <f>(AS229+2*AT229+3*AU229+4*AV229+5*AW229)</f>
        <v>0</v>
      </c>
      <c r="CG229" s="91"/>
    </row>
    <row r="230" spans="1:85" ht="13.15" customHeight="1">
      <c r="A230" s="226" t="s">
        <v>2062</v>
      </c>
      <c r="B230" s="148" t="s">
        <v>90</v>
      </c>
      <c r="C230" s="71">
        <v>4696</v>
      </c>
      <c r="D230" s="71">
        <v>2255</v>
      </c>
      <c r="E230" s="71">
        <v>3970</v>
      </c>
      <c r="F230" s="71">
        <v>1951</v>
      </c>
      <c r="G230" s="71">
        <v>3184</v>
      </c>
      <c r="H230" s="71">
        <v>1527</v>
      </c>
      <c r="I230" s="71">
        <v>1958</v>
      </c>
      <c r="J230" s="71">
        <v>979</v>
      </c>
      <c r="K230" s="71">
        <v>1509</v>
      </c>
      <c r="L230" s="71">
        <v>742</v>
      </c>
      <c r="M230" s="146">
        <v>15317</v>
      </c>
      <c r="N230" s="146">
        <v>7454</v>
      </c>
      <c r="O230" s="226" t="s">
        <v>2062</v>
      </c>
      <c r="P230" s="148" t="s">
        <v>90</v>
      </c>
      <c r="Q230" s="71">
        <v>1995</v>
      </c>
      <c r="R230" s="71">
        <v>949</v>
      </c>
      <c r="S230" s="71">
        <v>1542</v>
      </c>
      <c r="T230" s="71">
        <v>718</v>
      </c>
      <c r="U230" s="71">
        <v>1232</v>
      </c>
      <c r="V230" s="71">
        <v>569</v>
      </c>
      <c r="W230" s="71">
        <v>551</v>
      </c>
      <c r="X230" s="71">
        <v>249</v>
      </c>
      <c r="Y230" s="71">
        <v>319</v>
      </c>
      <c r="Z230" s="71">
        <v>149</v>
      </c>
      <c r="AA230" s="146">
        <v>5639</v>
      </c>
      <c r="AB230" s="146">
        <v>2634</v>
      </c>
      <c r="AC230" s="226" t="s">
        <v>2062</v>
      </c>
      <c r="AD230" s="148" t="s">
        <v>90</v>
      </c>
      <c r="AE230" s="31">
        <v>126</v>
      </c>
      <c r="AF230" s="31">
        <v>117</v>
      </c>
      <c r="AG230" s="31">
        <v>114</v>
      </c>
      <c r="AH230" s="31">
        <v>93</v>
      </c>
      <c r="AI230" s="31">
        <v>89</v>
      </c>
      <c r="AJ230" s="146">
        <v>539</v>
      </c>
      <c r="AK230" s="125">
        <v>400</v>
      </c>
      <c r="AL230" s="71">
        <v>67</v>
      </c>
      <c r="AM230" s="71">
        <v>0</v>
      </c>
      <c r="AN230" s="71">
        <v>15</v>
      </c>
      <c r="AO230" s="71">
        <v>107</v>
      </c>
      <c r="AP230" s="71">
        <v>44</v>
      </c>
      <c r="AQ230" s="226" t="s">
        <v>2062</v>
      </c>
      <c r="AR230" s="148" t="s">
        <v>90</v>
      </c>
      <c r="AS230" s="71">
        <v>25</v>
      </c>
      <c r="AT230" s="71">
        <v>3216</v>
      </c>
      <c r="AU230" s="71">
        <v>928</v>
      </c>
      <c r="AV230" s="71">
        <v>367</v>
      </c>
      <c r="AW230" s="71">
        <v>35</v>
      </c>
      <c r="AX230" s="71">
        <v>176</v>
      </c>
      <c r="AY230" s="71">
        <v>543</v>
      </c>
      <c r="AZ230" s="71">
        <v>370</v>
      </c>
      <c r="BA230" s="71">
        <v>331</v>
      </c>
      <c r="BB230" s="226" t="s">
        <v>2062</v>
      </c>
      <c r="BC230" s="148" t="s">
        <v>90</v>
      </c>
      <c r="BD230" s="71">
        <v>35</v>
      </c>
      <c r="BE230" s="71">
        <v>177</v>
      </c>
      <c r="BF230" s="71">
        <v>1</v>
      </c>
      <c r="BG230" s="71">
        <v>234</v>
      </c>
      <c r="BH230" s="71">
        <v>0</v>
      </c>
      <c r="BI230" s="16">
        <v>447</v>
      </c>
      <c r="BJ230" s="71">
        <v>160</v>
      </c>
      <c r="BK230" s="71">
        <v>102</v>
      </c>
      <c r="BL230" s="152">
        <v>5</v>
      </c>
      <c r="BM230" s="32">
        <v>4</v>
      </c>
      <c r="BN230" s="226" t="s">
        <v>2062</v>
      </c>
      <c r="BO230" s="148" t="s">
        <v>90</v>
      </c>
      <c r="BP230" s="71">
        <v>13133</v>
      </c>
      <c r="BQ230" s="71">
        <v>1039</v>
      </c>
      <c r="BR230" s="71">
        <v>3358</v>
      </c>
      <c r="BS230" s="71">
        <v>3509</v>
      </c>
      <c r="BT230" s="71">
        <v>206</v>
      </c>
      <c r="BU230" s="71">
        <v>5842</v>
      </c>
      <c r="BV230" s="71">
        <v>17639</v>
      </c>
      <c r="BW230" s="71">
        <v>7004</v>
      </c>
      <c r="BX230" s="71">
        <v>233</v>
      </c>
      <c r="BY230" s="71">
        <v>688</v>
      </c>
      <c r="BZ230" s="71">
        <v>1007</v>
      </c>
      <c r="CA230" s="71">
        <v>89</v>
      </c>
      <c r="CB230" s="71">
        <v>1984</v>
      </c>
      <c r="CD230" s="80" t="s">
        <v>2062</v>
      </c>
      <c r="CE230" s="80" t="s">
        <v>2499</v>
      </c>
      <c r="CF230" s="78">
        <v>10884</v>
      </c>
      <c r="CG230" s="91"/>
    </row>
    <row r="231" spans="1:85" ht="13.15" customHeight="1">
      <c r="A231" s="226"/>
      <c r="B231" s="148" t="s">
        <v>91</v>
      </c>
      <c r="C231" s="71">
        <v>0</v>
      </c>
      <c r="D231" s="71">
        <v>0</v>
      </c>
      <c r="E231" s="71">
        <v>0</v>
      </c>
      <c r="F231" s="71">
        <v>0</v>
      </c>
      <c r="G231" s="71">
        <v>0</v>
      </c>
      <c r="H231" s="71">
        <v>0</v>
      </c>
      <c r="I231" s="71">
        <v>0</v>
      </c>
      <c r="J231" s="71">
        <v>0</v>
      </c>
      <c r="K231" s="71">
        <v>0</v>
      </c>
      <c r="L231" s="71">
        <v>0</v>
      </c>
      <c r="M231" s="146">
        <v>0</v>
      </c>
      <c r="N231" s="146">
        <v>0</v>
      </c>
      <c r="O231" s="226"/>
      <c r="P231" s="148" t="s">
        <v>91</v>
      </c>
      <c r="Q231" s="71">
        <v>0</v>
      </c>
      <c r="R231" s="71">
        <v>0</v>
      </c>
      <c r="S231" s="71">
        <v>0</v>
      </c>
      <c r="T231" s="71">
        <v>0</v>
      </c>
      <c r="U231" s="71">
        <v>0</v>
      </c>
      <c r="V231" s="71">
        <v>0</v>
      </c>
      <c r="W231" s="71">
        <v>0</v>
      </c>
      <c r="X231" s="71">
        <v>0</v>
      </c>
      <c r="Y231" s="71">
        <v>0</v>
      </c>
      <c r="Z231" s="71">
        <v>0</v>
      </c>
      <c r="AA231" s="146">
        <v>0</v>
      </c>
      <c r="AB231" s="146">
        <v>0</v>
      </c>
      <c r="AC231" s="226"/>
      <c r="AD231" s="148" t="s">
        <v>91</v>
      </c>
      <c r="AE231" s="31">
        <v>0</v>
      </c>
      <c r="AF231" s="31">
        <v>0</v>
      </c>
      <c r="AG231" s="31">
        <v>0</v>
      </c>
      <c r="AH231" s="31">
        <v>0</v>
      </c>
      <c r="AI231" s="31">
        <v>0</v>
      </c>
      <c r="AJ231" s="146">
        <v>0</v>
      </c>
      <c r="AK231" s="125">
        <v>0</v>
      </c>
      <c r="AL231" s="71">
        <v>0</v>
      </c>
      <c r="AM231" s="71">
        <v>0</v>
      </c>
      <c r="AN231" s="71">
        <v>0</v>
      </c>
      <c r="AO231" s="71">
        <v>0</v>
      </c>
      <c r="AP231" s="71">
        <v>0</v>
      </c>
      <c r="AQ231" s="226"/>
      <c r="AR231" s="148" t="s">
        <v>91</v>
      </c>
      <c r="AS231" s="71">
        <v>0</v>
      </c>
      <c r="AT231" s="71">
        <v>0</v>
      </c>
      <c r="AU231" s="71">
        <v>0</v>
      </c>
      <c r="AV231" s="71">
        <v>0</v>
      </c>
      <c r="AW231" s="71">
        <v>0</v>
      </c>
      <c r="AX231" s="71">
        <v>0</v>
      </c>
      <c r="AY231" s="71">
        <v>0</v>
      </c>
      <c r="AZ231" s="71">
        <v>0</v>
      </c>
      <c r="BA231" s="71">
        <v>0</v>
      </c>
      <c r="BB231" s="226"/>
      <c r="BC231" s="148" t="s">
        <v>91</v>
      </c>
      <c r="BD231" s="71">
        <v>0</v>
      </c>
      <c r="BE231" s="71">
        <v>0</v>
      </c>
      <c r="BF231" s="71">
        <v>0</v>
      </c>
      <c r="BG231" s="71">
        <v>0</v>
      </c>
      <c r="BH231" s="71">
        <v>0</v>
      </c>
      <c r="BI231" s="16">
        <v>0</v>
      </c>
      <c r="BJ231" s="71">
        <v>0</v>
      </c>
      <c r="BK231" s="71">
        <v>0</v>
      </c>
      <c r="BL231" s="152">
        <v>0</v>
      </c>
      <c r="BM231" s="32">
        <v>0</v>
      </c>
      <c r="BN231" s="226"/>
      <c r="BO231" s="148" t="s">
        <v>91</v>
      </c>
      <c r="BP231" s="71">
        <v>0</v>
      </c>
      <c r="BQ231" s="71">
        <v>0</v>
      </c>
      <c r="BR231" s="71">
        <v>0</v>
      </c>
      <c r="BS231" s="71">
        <v>0</v>
      </c>
      <c r="BT231" s="71">
        <v>0</v>
      </c>
      <c r="BU231" s="71">
        <v>0</v>
      </c>
      <c r="BV231" s="71">
        <v>0</v>
      </c>
      <c r="BW231" s="71">
        <v>0</v>
      </c>
      <c r="BX231" s="71">
        <v>0</v>
      </c>
      <c r="BY231" s="71">
        <v>0</v>
      </c>
      <c r="BZ231" s="71">
        <v>0</v>
      </c>
      <c r="CA231" s="71">
        <v>0</v>
      </c>
      <c r="CB231" s="71">
        <v>0</v>
      </c>
      <c r="CD231" s="80" t="s">
        <v>2062</v>
      </c>
      <c r="CE231" s="80" t="s">
        <v>2500</v>
      </c>
      <c r="CF231" s="78">
        <v>0</v>
      </c>
      <c r="CG231" s="91"/>
    </row>
    <row r="232" spans="1:85" ht="13.15" customHeight="1">
      <c r="A232" s="226"/>
      <c r="B232" s="25" t="s">
        <v>73</v>
      </c>
      <c r="C232" s="26">
        <v>4696</v>
      </c>
      <c r="D232" s="26">
        <v>2255</v>
      </c>
      <c r="E232" s="26">
        <v>3970</v>
      </c>
      <c r="F232" s="26">
        <v>1951</v>
      </c>
      <c r="G232" s="26">
        <v>3184</v>
      </c>
      <c r="H232" s="26">
        <v>1527</v>
      </c>
      <c r="I232" s="26">
        <v>1958</v>
      </c>
      <c r="J232" s="26">
        <v>979</v>
      </c>
      <c r="K232" s="26">
        <v>1509</v>
      </c>
      <c r="L232" s="26">
        <v>742</v>
      </c>
      <c r="M232" s="41">
        <v>15317</v>
      </c>
      <c r="N232" s="41">
        <v>7454</v>
      </c>
      <c r="O232" s="226"/>
      <c r="P232" s="42" t="s">
        <v>73</v>
      </c>
      <c r="Q232" s="26">
        <v>1995</v>
      </c>
      <c r="R232" s="26">
        <v>949</v>
      </c>
      <c r="S232" s="26">
        <v>1542</v>
      </c>
      <c r="T232" s="26">
        <v>718</v>
      </c>
      <c r="U232" s="26">
        <v>1232</v>
      </c>
      <c r="V232" s="26">
        <v>569</v>
      </c>
      <c r="W232" s="26">
        <v>551</v>
      </c>
      <c r="X232" s="26">
        <v>249</v>
      </c>
      <c r="Y232" s="26">
        <v>319</v>
      </c>
      <c r="Z232" s="26">
        <v>149</v>
      </c>
      <c r="AA232" s="41">
        <v>5639</v>
      </c>
      <c r="AB232" s="41">
        <v>2634</v>
      </c>
      <c r="AC232" s="226"/>
      <c r="AD232" s="42" t="s">
        <v>73</v>
      </c>
      <c r="AE232" s="41">
        <v>126</v>
      </c>
      <c r="AF232" s="41">
        <v>117</v>
      </c>
      <c r="AG232" s="41">
        <v>114</v>
      </c>
      <c r="AH232" s="41">
        <v>93</v>
      </c>
      <c r="AI232" s="41">
        <v>89</v>
      </c>
      <c r="AJ232" s="41">
        <v>539</v>
      </c>
      <c r="AK232" s="26">
        <v>400</v>
      </c>
      <c r="AL232" s="26">
        <v>67</v>
      </c>
      <c r="AM232" s="26">
        <v>0</v>
      </c>
      <c r="AN232" s="26">
        <v>15</v>
      </c>
      <c r="AO232" s="26">
        <v>107</v>
      </c>
      <c r="AP232" s="26">
        <v>44</v>
      </c>
      <c r="AQ232" s="226"/>
      <c r="AR232" s="42" t="s">
        <v>73</v>
      </c>
      <c r="AS232" s="26">
        <v>25</v>
      </c>
      <c r="AT232" s="26">
        <v>3216</v>
      </c>
      <c r="AU232" s="26">
        <v>928</v>
      </c>
      <c r="AV232" s="26">
        <v>367</v>
      </c>
      <c r="AW232" s="26">
        <v>35</v>
      </c>
      <c r="AX232" s="26">
        <v>176</v>
      </c>
      <c r="AY232" s="26">
        <v>543</v>
      </c>
      <c r="AZ232" s="26">
        <v>370</v>
      </c>
      <c r="BA232" s="26">
        <v>331</v>
      </c>
      <c r="BB232" s="226"/>
      <c r="BC232" s="42" t="s">
        <v>73</v>
      </c>
      <c r="BD232" s="26">
        <v>35</v>
      </c>
      <c r="BE232" s="26">
        <v>177</v>
      </c>
      <c r="BF232" s="26">
        <v>1</v>
      </c>
      <c r="BG232" s="26">
        <v>234</v>
      </c>
      <c r="BH232" s="26">
        <v>0</v>
      </c>
      <c r="BI232" s="26">
        <v>447</v>
      </c>
      <c r="BJ232" s="26">
        <v>160</v>
      </c>
      <c r="BK232" s="26">
        <v>102</v>
      </c>
      <c r="BL232" s="41">
        <v>5</v>
      </c>
      <c r="BM232" s="41">
        <v>4</v>
      </c>
      <c r="BN232" s="226"/>
      <c r="BO232" s="42" t="s">
        <v>73</v>
      </c>
      <c r="BP232" s="41">
        <v>13133</v>
      </c>
      <c r="BQ232" s="41">
        <v>1039</v>
      </c>
      <c r="BR232" s="41">
        <v>3358</v>
      </c>
      <c r="BS232" s="41">
        <v>3509</v>
      </c>
      <c r="BT232" s="41">
        <v>206</v>
      </c>
      <c r="BU232" s="41">
        <v>5842</v>
      </c>
      <c r="BV232" s="41">
        <v>17639</v>
      </c>
      <c r="BW232" s="41">
        <v>7004</v>
      </c>
      <c r="BX232" s="41">
        <v>233</v>
      </c>
      <c r="BY232" s="41">
        <v>688</v>
      </c>
      <c r="BZ232" s="41">
        <v>1007</v>
      </c>
      <c r="CA232" s="41">
        <v>89</v>
      </c>
      <c r="CB232" s="41">
        <v>1984</v>
      </c>
      <c r="CD232" s="80" t="s">
        <v>2062</v>
      </c>
      <c r="CE232" s="80" t="s">
        <v>2501</v>
      </c>
      <c r="CF232" s="78">
        <v>10884</v>
      </c>
      <c r="CG232" s="91"/>
    </row>
    <row r="233" spans="1:85" ht="13.15" customHeight="1">
      <c r="A233" s="226" t="s">
        <v>176</v>
      </c>
      <c r="B233" s="148" t="s">
        <v>90</v>
      </c>
      <c r="C233" s="71">
        <v>14026</v>
      </c>
      <c r="D233" s="71">
        <v>6990</v>
      </c>
      <c r="E233" s="71">
        <v>8694</v>
      </c>
      <c r="F233" s="71">
        <v>4348</v>
      </c>
      <c r="G233" s="71">
        <v>6384</v>
      </c>
      <c r="H233" s="71">
        <v>3255</v>
      </c>
      <c r="I233" s="71">
        <v>4329</v>
      </c>
      <c r="J233" s="71">
        <v>2168</v>
      </c>
      <c r="K233" s="71">
        <v>2928</v>
      </c>
      <c r="L233" s="71">
        <v>1583</v>
      </c>
      <c r="M233" s="146">
        <v>36361</v>
      </c>
      <c r="N233" s="146">
        <v>18344</v>
      </c>
      <c r="O233" s="226" t="s">
        <v>176</v>
      </c>
      <c r="P233" s="148" t="s">
        <v>90</v>
      </c>
      <c r="Q233" s="71">
        <v>4739</v>
      </c>
      <c r="R233" s="71">
        <v>2263</v>
      </c>
      <c r="S233" s="71">
        <v>2604</v>
      </c>
      <c r="T233" s="71">
        <v>1247</v>
      </c>
      <c r="U233" s="71">
        <v>1869</v>
      </c>
      <c r="V233" s="71">
        <v>924</v>
      </c>
      <c r="W233" s="71">
        <v>1143</v>
      </c>
      <c r="X233" s="71">
        <v>530</v>
      </c>
      <c r="Y233" s="71">
        <v>828</v>
      </c>
      <c r="Z233" s="71">
        <v>436</v>
      </c>
      <c r="AA233" s="146">
        <v>11183</v>
      </c>
      <c r="AB233" s="146">
        <v>5400</v>
      </c>
      <c r="AC233" s="226" t="s">
        <v>176</v>
      </c>
      <c r="AD233" s="148" t="s">
        <v>90</v>
      </c>
      <c r="AE233" s="31">
        <v>386</v>
      </c>
      <c r="AF233" s="31">
        <v>381</v>
      </c>
      <c r="AG233" s="31">
        <v>364</v>
      </c>
      <c r="AH233" s="31">
        <v>309</v>
      </c>
      <c r="AI233" s="31">
        <v>261</v>
      </c>
      <c r="AJ233" s="146">
        <v>1701</v>
      </c>
      <c r="AK233" s="125">
        <v>1034</v>
      </c>
      <c r="AL233" s="71">
        <v>363</v>
      </c>
      <c r="AM233" s="71">
        <v>18</v>
      </c>
      <c r="AN233" s="71">
        <v>16</v>
      </c>
      <c r="AO233" s="71">
        <v>369</v>
      </c>
      <c r="AP233" s="71">
        <v>133</v>
      </c>
      <c r="AQ233" s="226" t="s">
        <v>176</v>
      </c>
      <c r="AR233" s="148" t="s">
        <v>90</v>
      </c>
      <c r="AS233" s="71">
        <v>224</v>
      </c>
      <c r="AT233" s="71">
        <v>7875</v>
      </c>
      <c r="AU233" s="71">
        <v>2096</v>
      </c>
      <c r="AV233" s="71">
        <v>877</v>
      </c>
      <c r="AW233" s="71">
        <v>165</v>
      </c>
      <c r="AX233" s="71">
        <v>317</v>
      </c>
      <c r="AY233" s="71">
        <v>1417</v>
      </c>
      <c r="AZ233" s="71">
        <v>826</v>
      </c>
      <c r="BA233" s="71">
        <v>765</v>
      </c>
      <c r="BB233" s="226" t="s">
        <v>176</v>
      </c>
      <c r="BC233" s="148" t="s">
        <v>90</v>
      </c>
      <c r="BD233" s="71">
        <v>48</v>
      </c>
      <c r="BE233" s="71">
        <v>275</v>
      </c>
      <c r="BF233" s="71">
        <v>373</v>
      </c>
      <c r="BG233" s="71">
        <v>240</v>
      </c>
      <c r="BH233" s="71">
        <v>3</v>
      </c>
      <c r="BI233" s="16">
        <v>939</v>
      </c>
      <c r="BJ233" s="71">
        <v>544</v>
      </c>
      <c r="BK233" s="71">
        <v>344</v>
      </c>
      <c r="BL233" s="152">
        <v>11</v>
      </c>
      <c r="BM233" s="32">
        <v>9</v>
      </c>
      <c r="BN233" s="226" t="s">
        <v>176</v>
      </c>
      <c r="BO233" s="148" t="s">
        <v>90</v>
      </c>
      <c r="BP233" s="71">
        <v>16423</v>
      </c>
      <c r="BQ233" s="71">
        <v>7429</v>
      </c>
      <c r="BR233" s="71">
        <v>7723</v>
      </c>
      <c r="BS233" s="71">
        <v>4643</v>
      </c>
      <c r="BT233" s="71">
        <v>452</v>
      </c>
      <c r="BU233" s="71">
        <v>4874</v>
      </c>
      <c r="BV233" s="71">
        <v>21293</v>
      </c>
      <c r="BW233" s="71">
        <v>4431</v>
      </c>
      <c r="BX233" s="71">
        <v>327</v>
      </c>
      <c r="BY233" s="71">
        <v>1082</v>
      </c>
      <c r="BZ233" s="71">
        <v>1041</v>
      </c>
      <c r="CA233" s="71">
        <v>199</v>
      </c>
      <c r="CB233" s="71">
        <v>4363</v>
      </c>
      <c r="CD233" s="80" t="s">
        <v>176</v>
      </c>
      <c r="CE233" s="80" t="s">
        <v>2502</v>
      </c>
      <c r="CF233" s="78">
        <v>26595</v>
      </c>
      <c r="CG233" s="91"/>
    </row>
    <row r="234" spans="1:85" ht="13.15" customHeight="1">
      <c r="A234" s="226"/>
      <c r="B234" s="148" t="s">
        <v>91</v>
      </c>
      <c r="C234" s="71">
        <v>956</v>
      </c>
      <c r="D234" s="71">
        <v>436</v>
      </c>
      <c r="E234" s="71">
        <v>845</v>
      </c>
      <c r="F234" s="71">
        <v>402</v>
      </c>
      <c r="G234" s="71">
        <v>696</v>
      </c>
      <c r="H234" s="71">
        <v>302</v>
      </c>
      <c r="I234" s="71">
        <v>600</v>
      </c>
      <c r="J234" s="71">
        <v>286</v>
      </c>
      <c r="K234" s="71">
        <v>497</v>
      </c>
      <c r="L234" s="71">
        <v>270</v>
      </c>
      <c r="M234" s="146">
        <v>3594</v>
      </c>
      <c r="N234" s="146">
        <v>1696</v>
      </c>
      <c r="O234" s="226"/>
      <c r="P234" s="148" t="s">
        <v>91</v>
      </c>
      <c r="Q234" s="71">
        <v>338</v>
      </c>
      <c r="R234" s="71">
        <v>149</v>
      </c>
      <c r="S234" s="71">
        <v>215</v>
      </c>
      <c r="T234" s="71">
        <v>95</v>
      </c>
      <c r="U234" s="71">
        <v>210</v>
      </c>
      <c r="V234" s="71">
        <v>85</v>
      </c>
      <c r="W234" s="71">
        <v>148</v>
      </c>
      <c r="X234" s="71">
        <v>56</v>
      </c>
      <c r="Y234" s="71">
        <v>112</v>
      </c>
      <c r="Z234" s="71">
        <v>46</v>
      </c>
      <c r="AA234" s="146">
        <v>1023</v>
      </c>
      <c r="AB234" s="146">
        <v>431</v>
      </c>
      <c r="AC234" s="226"/>
      <c r="AD234" s="148" t="s">
        <v>91</v>
      </c>
      <c r="AE234" s="31">
        <v>26</v>
      </c>
      <c r="AF234" s="31">
        <v>24</v>
      </c>
      <c r="AG234" s="31">
        <v>25</v>
      </c>
      <c r="AH234" s="31">
        <v>23</v>
      </c>
      <c r="AI234" s="31">
        <v>20</v>
      </c>
      <c r="AJ234" s="146">
        <v>118</v>
      </c>
      <c r="AK234" s="125">
        <v>95</v>
      </c>
      <c r="AL234" s="71">
        <v>63</v>
      </c>
      <c r="AM234" s="71">
        <v>13</v>
      </c>
      <c r="AN234" s="71">
        <v>0</v>
      </c>
      <c r="AO234" s="71">
        <v>18</v>
      </c>
      <c r="AP234" s="71">
        <v>12</v>
      </c>
      <c r="AQ234" s="226"/>
      <c r="AR234" s="148" t="s">
        <v>91</v>
      </c>
      <c r="AS234" s="71">
        <v>113</v>
      </c>
      <c r="AT234" s="71">
        <v>1424</v>
      </c>
      <c r="AU234" s="71">
        <v>34</v>
      </c>
      <c r="AV234" s="71">
        <v>21</v>
      </c>
      <c r="AW234" s="71">
        <v>0</v>
      </c>
      <c r="AX234" s="71">
        <v>43</v>
      </c>
      <c r="AY234" s="71">
        <v>127</v>
      </c>
      <c r="AZ234" s="71">
        <v>103</v>
      </c>
      <c r="BA234" s="71">
        <v>89</v>
      </c>
      <c r="BB234" s="226"/>
      <c r="BC234" s="148" t="s">
        <v>91</v>
      </c>
      <c r="BD234" s="71">
        <v>14</v>
      </c>
      <c r="BE234" s="71">
        <v>53</v>
      </c>
      <c r="BF234" s="71">
        <v>28</v>
      </c>
      <c r="BG234" s="71">
        <v>10</v>
      </c>
      <c r="BH234" s="71">
        <v>0</v>
      </c>
      <c r="BI234" s="16">
        <v>105</v>
      </c>
      <c r="BJ234" s="71">
        <v>83</v>
      </c>
      <c r="BK234" s="71">
        <v>61</v>
      </c>
      <c r="BL234" s="152">
        <v>7</v>
      </c>
      <c r="BM234" s="32">
        <v>5</v>
      </c>
      <c r="BN234" s="226"/>
      <c r="BO234" s="148" t="s">
        <v>91</v>
      </c>
      <c r="BP234" s="71">
        <v>13</v>
      </c>
      <c r="BQ234" s="71">
        <v>1028</v>
      </c>
      <c r="BR234" s="71">
        <v>1436</v>
      </c>
      <c r="BS234" s="71">
        <v>142</v>
      </c>
      <c r="BT234" s="71">
        <v>0</v>
      </c>
      <c r="BU234" s="71">
        <v>0</v>
      </c>
      <c r="BV234" s="71">
        <v>1159</v>
      </c>
      <c r="BW234" s="71">
        <v>74</v>
      </c>
      <c r="BX234" s="71">
        <v>0</v>
      </c>
      <c r="BY234" s="71">
        <v>10</v>
      </c>
      <c r="BZ234" s="71">
        <v>6</v>
      </c>
      <c r="CA234" s="71">
        <v>5</v>
      </c>
      <c r="CB234" s="71">
        <v>0</v>
      </c>
      <c r="CD234" s="80" t="s">
        <v>176</v>
      </c>
      <c r="CE234" s="80" t="s">
        <v>2503</v>
      </c>
      <c r="CF234" s="78">
        <v>3147</v>
      </c>
      <c r="CG234" s="91"/>
    </row>
    <row r="235" spans="1:85" ht="13.15" customHeight="1">
      <c r="A235" s="226"/>
      <c r="B235" s="25" t="s">
        <v>73</v>
      </c>
      <c r="C235" s="26">
        <v>14982</v>
      </c>
      <c r="D235" s="26">
        <v>7426</v>
      </c>
      <c r="E235" s="26">
        <v>9539</v>
      </c>
      <c r="F235" s="26">
        <v>4750</v>
      </c>
      <c r="G235" s="26">
        <v>7080</v>
      </c>
      <c r="H235" s="26">
        <v>3557</v>
      </c>
      <c r="I235" s="26">
        <v>4929</v>
      </c>
      <c r="J235" s="26">
        <v>2454</v>
      </c>
      <c r="K235" s="26">
        <v>3425</v>
      </c>
      <c r="L235" s="26">
        <v>1853</v>
      </c>
      <c r="M235" s="41">
        <v>39955</v>
      </c>
      <c r="N235" s="41">
        <v>20040</v>
      </c>
      <c r="O235" s="226"/>
      <c r="P235" s="42" t="s">
        <v>73</v>
      </c>
      <c r="Q235" s="26">
        <v>5077</v>
      </c>
      <c r="R235" s="26">
        <v>2412</v>
      </c>
      <c r="S235" s="26">
        <v>2819</v>
      </c>
      <c r="T235" s="26">
        <v>1342</v>
      </c>
      <c r="U235" s="26">
        <v>2079</v>
      </c>
      <c r="V235" s="26">
        <v>1009</v>
      </c>
      <c r="W235" s="26">
        <v>1291</v>
      </c>
      <c r="X235" s="26">
        <v>586</v>
      </c>
      <c r="Y235" s="26">
        <v>940</v>
      </c>
      <c r="Z235" s="26">
        <v>482</v>
      </c>
      <c r="AA235" s="41">
        <v>12206</v>
      </c>
      <c r="AB235" s="41">
        <v>5831</v>
      </c>
      <c r="AC235" s="226"/>
      <c r="AD235" s="42" t="s">
        <v>73</v>
      </c>
      <c r="AE235" s="41">
        <v>412</v>
      </c>
      <c r="AF235" s="41">
        <v>405</v>
      </c>
      <c r="AG235" s="41">
        <v>389</v>
      </c>
      <c r="AH235" s="41">
        <v>332</v>
      </c>
      <c r="AI235" s="41">
        <v>281</v>
      </c>
      <c r="AJ235" s="41">
        <v>1819</v>
      </c>
      <c r="AK235" s="26">
        <v>1129</v>
      </c>
      <c r="AL235" s="26">
        <v>426</v>
      </c>
      <c r="AM235" s="26">
        <v>31</v>
      </c>
      <c r="AN235" s="26">
        <v>16</v>
      </c>
      <c r="AO235" s="26">
        <v>387</v>
      </c>
      <c r="AP235" s="26">
        <v>145</v>
      </c>
      <c r="AQ235" s="226"/>
      <c r="AR235" s="42" t="s">
        <v>73</v>
      </c>
      <c r="AS235" s="26">
        <v>337</v>
      </c>
      <c r="AT235" s="26">
        <v>9299</v>
      </c>
      <c r="AU235" s="26">
        <v>2130</v>
      </c>
      <c r="AV235" s="26">
        <v>898</v>
      </c>
      <c r="AW235" s="26">
        <v>165</v>
      </c>
      <c r="AX235" s="26">
        <v>360</v>
      </c>
      <c r="AY235" s="26">
        <v>1544</v>
      </c>
      <c r="AZ235" s="26">
        <v>929</v>
      </c>
      <c r="BA235" s="26">
        <v>854</v>
      </c>
      <c r="BB235" s="226"/>
      <c r="BC235" s="42" t="s">
        <v>73</v>
      </c>
      <c r="BD235" s="26">
        <v>62</v>
      </c>
      <c r="BE235" s="26">
        <v>328</v>
      </c>
      <c r="BF235" s="26">
        <v>401</v>
      </c>
      <c r="BG235" s="26">
        <v>250</v>
      </c>
      <c r="BH235" s="26">
        <v>3</v>
      </c>
      <c r="BI235" s="26">
        <v>1044</v>
      </c>
      <c r="BJ235" s="26">
        <v>627</v>
      </c>
      <c r="BK235" s="26">
        <v>405</v>
      </c>
      <c r="BL235" s="41">
        <v>18</v>
      </c>
      <c r="BM235" s="41">
        <v>14</v>
      </c>
      <c r="BN235" s="226"/>
      <c r="BO235" s="42" t="s">
        <v>73</v>
      </c>
      <c r="BP235" s="41">
        <v>16436</v>
      </c>
      <c r="BQ235" s="41">
        <v>8457</v>
      </c>
      <c r="BR235" s="41">
        <v>9159</v>
      </c>
      <c r="BS235" s="41">
        <v>4785</v>
      </c>
      <c r="BT235" s="41">
        <v>452</v>
      </c>
      <c r="BU235" s="41">
        <v>4874</v>
      </c>
      <c r="BV235" s="41">
        <v>22452</v>
      </c>
      <c r="BW235" s="41">
        <v>4505</v>
      </c>
      <c r="BX235" s="41">
        <v>327</v>
      </c>
      <c r="BY235" s="41">
        <v>1092</v>
      </c>
      <c r="BZ235" s="41">
        <v>1047</v>
      </c>
      <c r="CA235" s="41">
        <v>204</v>
      </c>
      <c r="CB235" s="41">
        <v>4363</v>
      </c>
      <c r="CD235" s="80" t="s">
        <v>176</v>
      </c>
      <c r="CE235" s="80" t="s">
        <v>2504</v>
      </c>
      <c r="CF235" s="78">
        <v>29742</v>
      </c>
      <c r="CG235" s="91"/>
    </row>
    <row r="236" spans="1:85" ht="13.15" customHeight="1">
      <c r="A236" s="226" t="s">
        <v>177</v>
      </c>
      <c r="B236" s="148" t="s">
        <v>90</v>
      </c>
      <c r="C236" s="71">
        <v>26898</v>
      </c>
      <c r="D236" s="71">
        <v>13191</v>
      </c>
      <c r="E236" s="71">
        <v>14405</v>
      </c>
      <c r="F236" s="71">
        <v>7129</v>
      </c>
      <c r="G236" s="71">
        <v>10058</v>
      </c>
      <c r="H236" s="71">
        <v>4975</v>
      </c>
      <c r="I236" s="71">
        <v>5230</v>
      </c>
      <c r="J236" s="71">
        <v>2489</v>
      </c>
      <c r="K236" s="71">
        <v>3913</v>
      </c>
      <c r="L236" s="71">
        <v>1827</v>
      </c>
      <c r="M236" s="146">
        <v>60504</v>
      </c>
      <c r="N236" s="146">
        <v>29611</v>
      </c>
      <c r="O236" s="226" t="s">
        <v>177</v>
      </c>
      <c r="P236" s="148" t="s">
        <v>90</v>
      </c>
      <c r="Q236" s="71">
        <v>11597</v>
      </c>
      <c r="R236" s="71">
        <v>5613</v>
      </c>
      <c r="S236" s="71">
        <v>4776</v>
      </c>
      <c r="T236" s="71">
        <v>2298</v>
      </c>
      <c r="U236" s="71">
        <v>3121</v>
      </c>
      <c r="V236" s="71">
        <v>1526</v>
      </c>
      <c r="W236" s="71">
        <v>1123</v>
      </c>
      <c r="X236" s="71">
        <v>514</v>
      </c>
      <c r="Y236" s="71">
        <v>944</v>
      </c>
      <c r="Z236" s="71">
        <v>410</v>
      </c>
      <c r="AA236" s="146">
        <v>21561</v>
      </c>
      <c r="AB236" s="146">
        <v>10361</v>
      </c>
      <c r="AC236" s="226" t="s">
        <v>177</v>
      </c>
      <c r="AD236" s="148" t="s">
        <v>90</v>
      </c>
      <c r="AE236" s="31">
        <v>501</v>
      </c>
      <c r="AF236" s="31">
        <v>444</v>
      </c>
      <c r="AG236" s="31">
        <v>415</v>
      </c>
      <c r="AH236" s="31">
        <v>272</v>
      </c>
      <c r="AI236" s="31">
        <v>250</v>
      </c>
      <c r="AJ236" s="146">
        <v>1882</v>
      </c>
      <c r="AK236" s="125">
        <v>1388</v>
      </c>
      <c r="AL236" s="71">
        <v>215</v>
      </c>
      <c r="AM236" s="71">
        <v>0</v>
      </c>
      <c r="AN236" s="71">
        <v>80</v>
      </c>
      <c r="AO236" s="71">
        <v>403</v>
      </c>
      <c r="AP236" s="71">
        <v>128</v>
      </c>
      <c r="AQ236" s="226" t="s">
        <v>177</v>
      </c>
      <c r="AR236" s="148" t="s">
        <v>90</v>
      </c>
      <c r="AS236" s="71">
        <v>189</v>
      </c>
      <c r="AT236" s="71">
        <v>9940</v>
      </c>
      <c r="AU236" s="71">
        <v>3597</v>
      </c>
      <c r="AV236" s="71">
        <v>1308</v>
      </c>
      <c r="AW236" s="71">
        <v>270</v>
      </c>
      <c r="AX236" s="71">
        <v>525</v>
      </c>
      <c r="AY236" s="71">
        <v>1741</v>
      </c>
      <c r="AZ236" s="71">
        <v>1120</v>
      </c>
      <c r="BA236" s="71">
        <v>943</v>
      </c>
      <c r="BB236" s="226" t="s">
        <v>177</v>
      </c>
      <c r="BC236" s="148" t="s">
        <v>90</v>
      </c>
      <c r="BD236" s="71">
        <v>93</v>
      </c>
      <c r="BE236" s="71">
        <v>316</v>
      </c>
      <c r="BF236" s="71">
        <v>436</v>
      </c>
      <c r="BG236" s="71">
        <v>514</v>
      </c>
      <c r="BH236" s="71">
        <v>10</v>
      </c>
      <c r="BI236" s="16">
        <v>1369</v>
      </c>
      <c r="BJ236" s="71">
        <v>540</v>
      </c>
      <c r="BK236" s="71">
        <v>325</v>
      </c>
      <c r="BL236" s="152">
        <v>9</v>
      </c>
      <c r="BM236" s="32">
        <v>2</v>
      </c>
      <c r="BN236" s="226" t="s">
        <v>177</v>
      </c>
      <c r="BO236" s="148" t="s">
        <v>90</v>
      </c>
      <c r="BP236" s="71">
        <v>31603</v>
      </c>
      <c r="BQ236" s="71">
        <v>6739</v>
      </c>
      <c r="BR236" s="71">
        <v>12696</v>
      </c>
      <c r="BS236" s="71">
        <v>9482</v>
      </c>
      <c r="BT236" s="71">
        <v>671</v>
      </c>
      <c r="BU236" s="71">
        <v>7927</v>
      </c>
      <c r="BV236" s="71">
        <v>38935</v>
      </c>
      <c r="BW236" s="71">
        <v>6451</v>
      </c>
      <c r="BX236" s="71">
        <v>500</v>
      </c>
      <c r="BY236" s="71">
        <v>1589</v>
      </c>
      <c r="BZ236" s="71">
        <v>1652</v>
      </c>
      <c r="CA236" s="71">
        <v>69</v>
      </c>
      <c r="CB236" s="71">
        <v>3149</v>
      </c>
      <c r="CD236" s="80" t="s">
        <v>177</v>
      </c>
      <c r="CE236" s="80" t="s">
        <v>2505</v>
      </c>
      <c r="CF236" s="78">
        <v>37442</v>
      </c>
      <c r="CG236" s="91"/>
    </row>
    <row r="237" spans="1:85" ht="13.15" customHeight="1">
      <c r="A237" s="226"/>
      <c r="B237" s="148" t="s">
        <v>91</v>
      </c>
      <c r="C237" s="71">
        <v>1741</v>
      </c>
      <c r="D237" s="71">
        <v>811</v>
      </c>
      <c r="E237" s="71">
        <v>1484</v>
      </c>
      <c r="F237" s="71">
        <v>757</v>
      </c>
      <c r="G237" s="71">
        <v>1276</v>
      </c>
      <c r="H237" s="71">
        <v>599</v>
      </c>
      <c r="I237" s="71">
        <v>991</v>
      </c>
      <c r="J237" s="71">
        <v>517</v>
      </c>
      <c r="K237" s="71">
        <v>866</v>
      </c>
      <c r="L237" s="71">
        <v>436</v>
      </c>
      <c r="M237" s="146">
        <v>6358</v>
      </c>
      <c r="N237" s="146">
        <v>3120</v>
      </c>
      <c r="O237" s="226"/>
      <c r="P237" s="148" t="s">
        <v>91</v>
      </c>
      <c r="Q237" s="71">
        <v>768</v>
      </c>
      <c r="R237" s="71">
        <v>352</v>
      </c>
      <c r="S237" s="71">
        <v>593</v>
      </c>
      <c r="T237" s="71">
        <v>277</v>
      </c>
      <c r="U237" s="71">
        <v>474</v>
      </c>
      <c r="V237" s="71">
        <v>215</v>
      </c>
      <c r="W237" s="71">
        <v>313</v>
      </c>
      <c r="X237" s="71">
        <v>154</v>
      </c>
      <c r="Y237" s="71">
        <v>262</v>
      </c>
      <c r="Z237" s="71">
        <v>141</v>
      </c>
      <c r="AA237" s="146">
        <v>2410</v>
      </c>
      <c r="AB237" s="146">
        <v>1139</v>
      </c>
      <c r="AC237" s="226"/>
      <c r="AD237" s="148" t="s">
        <v>91</v>
      </c>
      <c r="AE237" s="31">
        <v>43</v>
      </c>
      <c r="AF237" s="31">
        <v>41</v>
      </c>
      <c r="AG237" s="31">
        <v>40</v>
      </c>
      <c r="AH237" s="31">
        <v>34</v>
      </c>
      <c r="AI237" s="31">
        <v>33</v>
      </c>
      <c r="AJ237" s="146">
        <v>191</v>
      </c>
      <c r="AK237" s="125">
        <v>138</v>
      </c>
      <c r="AL237" s="71">
        <v>35</v>
      </c>
      <c r="AM237" s="71">
        <v>14</v>
      </c>
      <c r="AN237" s="71">
        <v>18</v>
      </c>
      <c r="AO237" s="71">
        <v>30</v>
      </c>
      <c r="AP237" s="71">
        <v>20</v>
      </c>
      <c r="AQ237" s="226"/>
      <c r="AR237" s="148" t="s">
        <v>91</v>
      </c>
      <c r="AS237" s="71">
        <v>15</v>
      </c>
      <c r="AT237" s="71">
        <v>1487</v>
      </c>
      <c r="AU237" s="71">
        <v>86</v>
      </c>
      <c r="AV237" s="71">
        <v>3</v>
      </c>
      <c r="AW237" s="71">
        <v>0</v>
      </c>
      <c r="AX237" s="71">
        <v>108</v>
      </c>
      <c r="AY237" s="71">
        <v>175</v>
      </c>
      <c r="AZ237" s="71">
        <v>132</v>
      </c>
      <c r="BA237" s="71">
        <v>130</v>
      </c>
      <c r="BB237" s="226"/>
      <c r="BC237" s="148" t="s">
        <v>91</v>
      </c>
      <c r="BD237" s="71">
        <v>24</v>
      </c>
      <c r="BE237" s="71">
        <v>70</v>
      </c>
      <c r="BF237" s="71">
        <v>46</v>
      </c>
      <c r="BG237" s="71">
        <v>35</v>
      </c>
      <c r="BH237" s="71">
        <v>0</v>
      </c>
      <c r="BI237" s="16">
        <v>175</v>
      </c>
      <c r="BJ237" s="71">
        <v>119</v>
      </c>
      <c r="BK237" s="71">
        <v>102</v>
      </c>
      <c r="BL237" s="152">
        <v>22</v>
      </c>
      <c r="BM237" s="32">
        <v>14</v>
      </c>
      <c r="BN237" s="226"/>
      <c r="BO237" s="148" t="s">
        <v>91</v>
      </c>
      <c r="BP237" s="71">
        <v>4211</v>
      </c>
      <c r="BQ237" s="71">
        <v>997</v>
      </c>
      <c r="BR237" s="71">
        <v>1459</v>
      </c>
      <c r="BS237" s="71">
        <v>1506</v>
      </c>
      <c r="BT237" s="71">
        <v>52</v>
      </c>
      <c r="BU237" s="71">
        <v>1357</v>
      </c>
      <c r="BV237" s="71">
        <v>5191</v>
      </c>
      <c r="BW237" s="71">
        <v>1197</v>
      </c>
      <c r="BX237" s="71">
        <v>41</v>
      </c>
      <c r="BY237" s="71">
        <v>186</v>
      </c>
      <c r="BZ237" s="71">
        <v>242</v>
      </c>
      <c r="CA237" s="71">
        <v>17</v>
      </c>
      <c r="CB237" s="71">
        <v>775</v>
      </c>
      <c r="CD237" s="80" t="s">
        <v>177</v>
      </c>
      <c r="CE237" s="80" t="s">
        <v>2506</v>
      </c>
      <c r="CF237" s="78">
        <v>3259</v>
      </c>
      <c r="CG237" s="91"/>
    </row>
    <row r="238" spans="1:85" ht="13.15" customHeight="1">
      <c r="A238" s="226"/>
      <c r="B238" s="25" t="s">
        <v>73</v>
      </c>
      <c r="C238" s="26">
        <v>28639</v>
      </c>
      <c r="D238" s="26">
        <v>14002</v>
      </c>
      <c r="E238" s="26">
        <v>15889</v>
      </c>
      <c r="F238" s="26">
        <v>7886</v>
      </c>
      <c r="G238" s="26">
        <v>11334</v>
      </c>
      <c r="H238" s="26">
        <v>5574</v>
      </c>
      <c r="I238" s="26">
        <v>6221</v>
      </c>
      <c r="J238" s="26">
        <v>3006</v>
      </c>
      <c r="K238" s="26">
        <v>4779</v>
      </c>
      <c r="L238" s="26">
        <v>2263</v>
      </c>
      <c r="M238" s="41">
        <v>66862</v>
      </c>
      <c r="N238" s="41">
        <v>32731</v>
      </c>
      <c r="O238" s="226"/>
      <c r="P238" s="42" t="s">
        <v>73</v>
      </c>
      <c r="Q238" s="26">
        <v>12365</v>
      </c>
      <c r="R238" s="26">
        <v>5965</v>
      </c>
      <c r="S238" s="26">
        <v>5369</v>
      </c>
      <c r="T238" s="26">
        <v>2575</v>
      </c>
      <c r="U238" s="26">
        <v>3595</v>
      </c>
      <c r="V238" s="26">
        <v>1741</v>
      </c>
      <c r="W238" s="26">
        <v>1436</v>
      </c>
      <c r="X238" s="26">
        <v>668</v>
      </c>
      <c r="Y238" s="26">
        <v>1206</v>
      </c>
      <c r="Z238" s="26">
        <v>551</v>
      </c>
      <c r="AA238" s="41">
        <v>23971</v>
      </c>
      <c r="AB238" s="41">
        <v>11500</v>
      </c>
      <c r="AC238" s="226"/>
      <c r="AD238" s="42" t="s">
        <v>73</v>
      </c>
      <c r="AE238" s="41">
        <v>544</v>
      </c>
      <c r="AF238" s="41">
        <v>485</v>
      </c>
      <c r="AG238" s="41">
        <v>455</v>
      </c>
      <c r="AH238" s="41">
        <v>306</v>
      </c>
      <c r="AI238" s="41">
        <v>283</v>
      </c>
      <c r="AJ238" s="41">
        <v>2073</v>
      </c>
      <c r="AK238" s="26">
        <v>1526</v>
      </c>
      <c r="AL238" s="26">
        <v>250</v>
      </c>
      <c r="AM238" s="26">
        <v>14</v>
      </c>
      <c r="AN238" s="26">
        <v>98</v>
      </c>
      <c r="AO238" s="26">
        <v>433</v>
      </c>
      <c r="AP238" s="26">
        <v>148</v>
      </c>
      <c r="AQ238" s="226"/>
      <c r="AR238" s="42" t="s">
        <v>73</v>
      </c>
      <c r="AS238" s="26">
        <v>204</v>
      </c>
      <c r="AT238" s="26">
        <v>11427</v>
      </c>
      <c r="AU238" s="26">
        <v>3683</v>
      </c>
      <c r="AV238" s="26">
        <v>1311</v>
      </c>
      <c r="AW238" s="26">
        <v>270</v>
      </c>
      <c r="AX238" s="26">
        <v>633</v>
      </c>
      <c r="AY238" s="26">
        <v>1916</v>
      </c>
      <c r="AZ238" s="26">
        <v>1252</v>
      </c>
      <c r="BA238" s="26">
        <v>1073</v>
      </c>
      <c r="BB238" s="226"/>
      <c r="BC238" s="42" t="s">
        <v>73</v>
      </c>
      <c r="BD238" s="26">
        <v>117</v>
      </c>
      <c r="BE238" s="26">
        <v>386</v>
      </c>
      <c r="BF238" s="26">
        <v>482</v>
      </c>
      <c r="BG238" s="26">
        <v>549</v>
      </c>
      <c r="BH238" s="26">
        <v>10</v>
      </c>
      <c r="BI238" s="26">
        <v>1544</v>
      </c>
      <c r="BJ238" s="26">
        <v>659</v>
      </c>
      <c r="BK238" s="26">
        <v>427</v>
      </c>
      <c r="BL238" s="41">
        <v>31</v>
      </c>
      <c r="BM238" s="41">
        <v>16</v>
      </c>
      <c r="BN238" s="226"/>
      <c r="BO238" s="42" t="s">
        <v>73</v>
      </c>
      <c r="BP238" s="41">
        <v>35814</v>
      </c>
      <c r="BQ238" s="41">
        <v>7736</v>
      </c>
      <c r="BR238" s="41">
        <v>14155</v>
      </c>
      <c r="BS238" s="41">
        <v>10988</v>
      </c>
      <c r="BT238" s="41">
        <v>723</v>
      </c>
      <c r="BU238" s="41">
        <v>9284</v>
      </c>
      <c r="BV238" s="41">
        <v>44126</v>
      </c>
      <c r="BW238" s="41">
        <v>7648</v>
      </c>
      <c r="BX238" s="41">
        <v>541</v>
      </c>
      <c r="BY238" s="41">
        <v>1775</v>
      </c>
      <c r="BZ238" s="41">
        <v>1894</v>
      </c>
      <c r="CA238" s="41">
        <v>86</v>
      </c>
      <c r="CB238" s="41">
        <v>3924</v>
      </c>
      <c r="CD238" s="80" t="s">
        <v>177</v>
      </c>
      <c r="CE238" s="80" t="s">
        <v>2507</v>
      </c>
      <c r="CF238" s="78">
        <v>40701</v>
      </c>
      <c r="CG238" s="91"/>
    </row>
    <row r="239" spans="1:85" ht="13.15" customHeight="1">
      <c r="A239" s="226" t="s">
        <v>178</v>
      </c>
      <c r="B239" s="148" t="s">
        <v>90</v>
      </c>
      <c r="C239" s="71">
        <v>18120</v>
      </c>
      <c r="D239" s="71">
        <v>9083</v>
      </c>
      <c r="E239" s="71">
        <v>10516</v>
      </c>
      <c r="F239" s="71">
        <v>5280</v>
      </c>
      <c r="G239" s="71">
        <v>7514</v>
      </c>
      <c r="H239" s="71">
        <v>3680</v>
      </c>
      <c r="I239" s="71">
        <v>4375</v>
      </c>
      <c r="J239" s="71">
        <v>2181</v>
      </c>
      <c r="K239" s="71">
        <v>2902</v>
      </c>
      <c r="L239" s="71">
        <v>1374</v>
      </c>
      <c r="M239" s="146">
        <v>43427</v>
      </c>
      <c r="N239" s="146">
        <v>21598</v>
      </c>
      <c r="O239" s="226" t="s">
        <v>178</v>
      </c>
      <c r="P239" s="148" t="s">
        <v>90</v>
      </c>
      <c r="Q239" s="71">
        <v>9239</v>
      </c>
      <c r="R239" s="71">
        <v>4602</v>
      </c>
      <c r="S239" s="71">
        <v>4741</v>
      </c>
      <c r="T239" s="71">
        <v>2334</v>
      </c>
      <c r="U239" s="71">
        <v>3132</v>
      </c>
      <c r="V239" s="71">
        <v>1464</v>
      </c>
      <c r="W239" s="71">
        <v>1451</v>
      </c>
      <c r="X239" s="71">
        <v>709</v>
      </c>
      <c r="Y239" s="71">
        <v>859</v>
      </c>
      <c r="Z239" s="71">
        <v>382</v>
      </c>
      <c r="AA239" s="146">
        <v>19422</v>
      </c>
      <c r="AB239" s="146">
        <v>9491</v>
      </c>
      <c r="AC239" s="226" t="s">
        <v>178</v>
      </c>
      <c r="AD239" s="148" t="s">
        <v>90</v>
      </c>
      <c r="AE239" s="31">
        <v>342</v>
      </c>
      <c r="AF239" s="31">
        <v>304</v>
      </c>
      <c r="AG239" s="31">
        <v>291</v>
      </c>
      <c r="AH239" s="31">
        <v>248</v>
      </c>
      <c r="AI239" s="31">
        <v>227</v>
      </c>
      <c r="AJ239" s="146">
        <v>1412</v>
      </c>
      <c r="AK239" s="125">
        <v>1182</v>
      </c>
      <c r="AL239" s="71">
        <v>249</v>
      </c>
      <c r="AM239" s="71">
        <v>0</v>
      </c>
      <c r="AN239" s="71">
        <v>142</v>
      </c>
      <c r="AO239" s="71">
        <v>279</v>
      </c>
      <c r="AP239" s="71">
        <v>120</v>
      </c>
      <c r="AQ239" s="226" t="s">
        <v>178</v>
      </c>
      <c r="AR239" s="148" t="s">
        <v>90</v>
      </c>
      <c r="AS239" s="71">
        <v>199</v>
      </c>
      <c r="AT239" s="71">
        <v>5508</v>
      </c>
      <c r="AU239" s="71">
        <v>3046</v>
      </c>
      <c r="AV239" s="71">
        <v>2256</v>
      </c>
      <c r="AW239" s="71">
        <v>637</v>
      </c>
      <c r="AX239" s="71">
        <v>499</v>
      </c>
      <c r="AY239" s="71">
        <v>1340</v>
      </c>
      <c r="AZ239" s="71">
        <v>829</v>
      </c>
      <c r="BA239" s="71">
        <v>820</v>
      </c>
      <c r="BB239" s="226" t="s">
        <v>178</v>
      </c>
      <c r="BC239" s="148" t="s">
        <v>90</v>
      </c>
      <c r="BD239" s="71">
        <v>67</v>
      </c>
      <c r="BE239" s="71">
        <v>309</v>
      </c>
      <c r="BF239" s="71">
        <v>240</v>
      </c>
      <c r="BG239" s="71">
        <v>484</v>
      </c>
      <c r="BH239" s="71">
        <v>0</v>
      </c>
      <c r="BI239" s="16">
        <v>1100</v>
      </c>
      <c r="BJ239" s="71">
        <v>477</v>
      </c>
      <c r="BK239" s="71">
        <v>296</v>
      </c>
      <c r="BL239" s="152">
        <v>15</v>
      </c>
      <c r="BM239" s="32">
        <v>7</v>
      </c>
      <c r="BN239" s="226" t="s">
        <v>178</v>
      </c>
      <c r="BO239" s="148" t="s">
        <v>90</v>
      </c>
      <c r="BP239" s="71">
        <v>28995</v>
      </c>
      <c r="BQ239" s="71">
        <v>4042</v>
      </c>
      <c r="BR239" s="71">
        <v>11249</v>
      </c>
      <c r="BS239" s="71">
        <v>10747</v>
      </c>
      <c r="BT239" s="71">
        <v>396</v>
      </c>
      <c r="BU239" s="71">
        <v>4582</v>
      </c>
      <c r="BV239" s="71">
        <v>34325</v>
      </c>
      <c r="BW239" s="71">
        <v>2877</v>
      </c>
      <c r="BX239" s="71">
        <v>441</v>
      </c>
      <c r="BY239" s="71">
        <v>1663</v>
      </c>
      <c r="BZ239" s="71">
        <v>2404</v>
      </c>
      <c r="CA239" s="71">
        <v>107</v>
      </c>
      <c r="CB239" s="71">
        <v>6632</v>
      </c>
      <c r="CD239" s="80" t="s">
        <v>178</v>
      </c>
      <c r="CE239" s="80" t="s">
        <v>2508</v>
      </c>
      <c r="CF239" s="78">
        <v>32562</v>
      </c>
      <c r="CG239" s="91"/>
    </row>
    <row r="240" spans="1:85" ht="13.15" customHeight="1">
      <c r="A240" s="226"/>
      <c r="B240" s="148" t="s">
        <v>91</v>
      </c>
      <c r="C240" s="71">
        <v>0</v>
      </c>
      <c r="D240" s="71">
        <v>0</v>
      </c>
      <c r="E240" s="71">
        <v>0</v>
      </c>
      <c r="F240" s="71">
        <v>0</v>
      </c>
      <c r="G240" s="71">
        <v>0</v>
      </c>
      <c r="H240" s="71">
        <v>0</v>
      </c>
      <c r="I240" s="71">
        <v>0</v>
      </c>
      <c r="J240" s="71">
        <v>0</v>
      </c>
      <c r="K240" s="71">
        <v>0</v>
      </c>
      <c r="L240" s="71">
        <v>0</v>
      </c>
      <c r="M240" s="146">
        <v>0</v>
      </c>
      <c r="N240" s="146">
        <v>0</v>
      </c>
      <c r="O240" s="226"/>
      <c r="P240" s="148" t="s">
        <v>91</v>
      </c>
      <c r="Q240" s="71">
        <v>0</v>
      </c>
      <c r="R240" s="71">
        <v>0</v>
      </c>
      <c r="S240" s="71">
        <v>0</v>
      </c>
      <c r="T240" s="71">
        <v>0</v>
      </c>
      <c r="U240" s="71">
        <v>0</v>
      </c>
      <c r="V240" s="71">
        <v>0</v>
      </c>
      <c r="W240" s="71">
        <v>0</v>
      </c>
      <c r="X240" s="71">
        <v>0</v>
      </c>
      <c r="Y240" s="71">
        <v>0</v>
      </c>
      <c r="Z240" s="71">
        <v>0</v>
      </c>
      <c r="AA240" s="146">
        <v>0</v>
      </c>
      <c r="AB240" s="146">
        <v>0</v>
      </c>
      <c r="AC240" s="226"/>
      <c r="AD240" s="148" t="s">
        <v>91</v>
      </c>
      <c r="AE240" s="31">
        <v>0</v>
      </c>
      <c r="AF240" s="31">
        <v>0</v>
      </c>
      <c r="AG240" s="31">
        <v>0</v>
      </c>
      <c r="AH240" s="31">
        <v>0</v>
      </c>
      <c r="AI240" s="31">
        <v>0</v>
      </c>
      <c r="AJ240" s="146">
        <v>0</v>
      </c>
      <c r="AK240" s="125">
        <v>0</v>
      </c>
      <c r="AL240" s="71">
        <v>0</v>
      </c>
      <c r="AM240" s="71">
        <v>0</v>
      </c>
      <c r="AN240" s="71">
        <v>0</v>
      </c>
      <c r="AO240" s="71">
        <v>0</v>
      </c>
      <c r="AP240" s="71">
        <v>0</v>
      </c>
      <c r="AQ240" s="226"/>
      <c r="AR240" s="148" t="s">
        <v>91</v>
      </c>
      <c r="AS240" s="71">
        <v>0</v>
      </c>
      <c r="AT240" s="71">
        <v>0</v>
      </c>
      <c r="AU240" s="71">
        <v>0</v>
      </c>
      <c r="AV240" s="71">
        <v>0</v>
      </c>
      <c r="AW240" s="71">
        <v>0</v>
      </c>
      <c r="AX240" s="71">
        <v>0</v>
      </c>
      <c r="AY240" s="71">
        <v>0</v>
      </c>
      <c r="AZ240" s="71">
        <v>0</v>
      </c>
      <c r="BA240" s="71">
        <v>0</v>
      </c>
      <c r="BB240" s="226"/>
      <c r="BC240" s="148" t="s">
        <v>91</v>
      </c>
      <c r="BD240" s="71">
        <v>0</v>
      </c>
      <c r="BE240" s="71">
        <v>0</v>
      </c>
      <c r="BF240" s="71">
        <v>0</v>
      </c>
      <c r="BG240" s="71">
        <v>0</v>
      </c>
      <c r="BH240" s="71">
        <v>0</v>
      </c>
      <c r="BI240" s="16">
        <v>0</v>
      </c>
      <c r="BJ240" s="71">
        <v>0</v>
      </c>
      <c r="BK240" s="71">
        <v>0</v>
      </c>
      <c r="BL240" s="152">
        <v>0</v>
      </c>
      <c r="BM240" s="32">
        <v>0</v>
      </c>
      <c r="BN240" s="226"/>
      <c r="BO240" s="148" t="s">
        <v>91</v>
      </c>
      <c r="BP240" s="71">
        <v>0</v>
      </c>
      <c r="BQ240" s="71">
        <v>0</v>
      </c>
      <c r="BR240" s="71">
        <v>0</v>
      </c>
      <c r="BS240" s="71">
        <v>0</v>
      </c>
      <c r="BT240" s="71">
        <v>0</v>
      </c>
      <c r="BU240" s="71">
        <v>0</v>
      </c>
      <c r="BV240" s="71">
        <v>0</v>
      </c>
      <c r="BW240" s="71">
        <v>0</v>
      </c>
      <c r="BX240" s="71">
        <v>0</v>
      </c>
      <c r="BY240" s="71">
        <v>0</v>
      </c>
      <c r="BZ240" s="71">
        <v>0</v>
      </c>
      <c r="CA240" s="71">
        <v>0</v>
      </c>
      <c r="CB240" s="71">
        <v>0</v>
      </c>
      <c r="CD240" s="80" t="s">
        <v>178</v>
      </c>
      <c r="CE240" s="80" t="s">
        <v>2509</v>
      </c>
      <c r="CF240" s="78">
        <v>0</v>
      </c>
      <c r="CG240" s="91"/>
    </row>
    <row r="241" spans="1:85" ht="13.15" customHeight="1">
      <c r="A241" s="226"/>
      <c r="B241" s="25" t="s">
        <v>73</v>
      </c>
      <c r="C241" s="26">
        <v>18120</v>
      </c>
      <c r="D241" s="26">
        <v>9083</v>
      </c>
      <c r="E241" s="26">
        <v>10516</v>
      </c>
      <c r="F241" s="26">
        <v>5280</v>
      </c>
      <c r="G241" s="26">
        <v>7514</v>
      </c>
      <c r="H241" s="26">
        <v>3680</v>
      </c>
      <c r="I241" s="26">
        <v>4375</v>
      </c>
      <c r="J241" s="26">
        <v>2181</v>
      </c>
      <c r="K241" s="26">
        <v>2902</v>
      </c>
      <c r="L241" s="26">
        <v>1374</v>
      </c>
      <c r="M241" s="41">
        <v>43427</v>
      </c>
      <c r="N241" s="41">
        <v>21598</v>
      </c>
      <c r="O241" s="226"/>
      <c r="P241" s="42" t="s">
        <v>73</v>
      </c>
      <c r="Q241" s="26">
        <v>9239</v>
      </c>
      <c r="R241" s="26">
        <v>4602</v>
      </c>
      <c r="S241" s="26">
        <v>4741</v>
      </c>
      <c r="T241" s="26">
        <v>2334</v>
      </c>
      <c r="U241" s="26">
        <v>3132</v>
      </c>
      <c r="V241" s="26">
        <v>1464</v>
      </c>
      <c r="W241" s="26">
        <v>1451</v>
      </c>
      <c r="X241" s="26">
        <v>709</v>
      </c>
      <c r="Y241" s="26">
        <v>859</v>
      </c>
      <c r="Z241" s="26">
        <v>382</v>
      </c>
      <c r="AA241" s="41">
        <v>19422</v>
      </c>
      <c r="AB241" s="41">
        <v>9491</v>
      </c>
      <c r="AC241" s="226"/>
      <c r="AD241" s="42" t="s">
        <v>73</v>
      </c>
      <c r="AE241" s="41">
        <v>342</v>
      </c>
      <c r="AF241" s="41">
        <v>304</v>
      </c>
      <c r="AG241" s="41">
        <v>291</v>
      </c>
      <c r="AH241" s="41">
        <v>248</v>
      </c>
      <c r="AI241" s="41">
        <v>227</v>
      </c>
      <c r="AJ241" s="41">
        <v>1412</v>
      </c>
      <c r="AK241" s="26">
        <v>1182</v>
      </c>
      <c r="AL241" s="26">
        <v>249</v>
      </c>
      <c r="AM241" s="26">
        <v>0</v>
      </c>
      <c r="AN241" s="26">
        <v>142</v>
      </c>
      <c r="AO241" s="26">
        <v>279</v>
      </c>
      <c r="AP241" s="26">
        <v>120</v>
      </c>
      <c r="AQ241" s="226"/>
      <c r="AR241" s="42" t="s">
        <v>73</v>
      </c>
      <c r="AS241" s="26">
        <v>199</v>
      </c>
      <c r="AT241" s="26">
        <v>5508</v>
      </c>
      <c r="AU241" s="26">
        <v>3046</v>
      </c>
      <c r="AV241" s="26">
        <v>2256</v>
      </c>
      <c r="AW241" s="26">
        <v>637</v>
      </c>
      <c r="AX241" s="26">
        <v>499</v>
      </c>
      <c r="AY241" s="26">
        <v>1340</v>
      </c>
      <c r="AZ241" s="26">
        <v>829</v>
      </c>
      <c r="BA241" s="26">
        <v>820</v>
      </c>
      <c r="BB241" s="226"/>
      <c r="BC241" s="42" t="s">
        <v>73</v>
      </c>
      <c r="BD241" s="26">
        <v>67</v>
      </c>
      <c r="BE241" s="26">
        <v>309</v>
      </c>
      <c r="BF241" s="26">
        <v>240</v>
      </c>
      <c r="BG241" s="26">
        <v>484</v>
      </c>
      <c r="BH241" s="26">
        <v>0</v>
      </c>
      <c r="BI241" s="26">
        <v>1100</v>
      </c>
      <c r="BJ241" s="26">
        <v>477</v>
      </c>
      <c r="BK241" s="26">
        <v>296</v>
      </c>
      <c r="BL241" s="41">
        <v>15</v>
      </c>
      <c r="BM241" s="41">
        <v>7</v>
      </c>
      <c r="BN241" s="226"/>
      <c r="BO241" s="42" t="s">
        <v>73</v>
      </c>
      <c r="BP241" s="41">
        <v>28995</v>
      </c>
      <c r="BQ241" s="41">
        <v>4042</v>
      </c>
      <c r="BR241" s="41">
        <v>11249</v>
      </c>
      <c r="BS241" s="41">
        <v>10747</v>
      </c>
      <c r="BT241" s="41">
        <v>396</v>
      </c>
      <c r="BU241" s="41">
        <v>4582</v>
      </c>
      <c r="BV241" s="41">
        <v>34325</v>
      </c>
      <c r="BW241" s="41">
        <v>2877</v>
      </c>
      <c r="BX241" s="41">
        <v>441</v>
      </c>
      <c r="BY241" s="41">
        <v>1663</v>
      </c>
      <c r="BZ241" s="41">
        <v>2404</v>
      </c>
      <c r="CA241" s="41">
        <v>107</v>
      </c>
      <c r="CB241" s="41">
        <v>6632</v>
      </c>
      <c r="CD241" s="80" t="s">
        <v>178</v>
      </c>
      <c r="CE241" s="80" t="s">
        <v>2510</v>
      </c>
      <c r="CF241" s="78">
        <v>32562</v>
      </c>
      <c r="CG241" s="91"/>
    </row>
    <row r="242" spans="1:85" ht="13.15" customHeight="1">
      <c r="A242" s="226" t="s">
        <v>179</v>
      </c>
      <c r="B242" s="148" t="s">
        <v>90</v>
      </c>
      <c r="C242" s="71">
        <v>0</v>
      </c>
      <c r="D242" s="71">
        <v>0</v>
      </c>
      <c r="E242" s="71">
        <v>0</v>
      </c>
      <c r="F242" s="71">
        <v>0</v>
      </c>
      <c r="G242" s="71">
        <v>0</v>
      </c>
      <c r="H242" s="71">
        <v>0</v>
      </c>
      <c r="I242" s="71">
        <v>0</v>
      </c>
      <c r="J242" s="71">
        <v>0</v>
      </c>
      <c r="K242" s="71">
        <v>0</v>
      </c>
      <c r="L242" s="71">
        <v>0</v>
      </c>
      <c r="M242" s="146">
        <v>0</v>
      </c>
      <c r="N242" s="146">
        <v>0</v>
      </c>
      <c r="O242" s="226" t="s">
        <v>179</v>
      </c>
      <c r="P242" s="148" t="s">
        <v>90</v>
      </c>
      <c r="Q242" s="71">
        <v>0</v>
      </c>
      <c r="R242" s="71">
        <v>0</v>
      </c>
      <c r="S242" s="71">
        <v>0</v>
      </c>
      <c r="T242" s="71">
        <v>0</v>
      </c>
      <c r="U242" s="71">
        <v>0</v>
      </c>
      <c r="V242" s="71">
        <v>0</v>
      </c>
      <c r="W242" s="71">
        <v>0</v>
      </c>
      <c r="X242" s="71">
        <v>0</v>
      </c>
      <c r="Y242" s="71">
        <v>0</v>
      </c>
      <c r="Z242" s="71">
        <v>0</v>
      </c>
      <c r="AA242" s="146">
        <v>0</v>
      </c>
      <c r="AB242" s="146">
        <v>0</v>
      </c>
      <c r="AC242" s="226" t="s">
        <v>179</v>
      </c>
      <c r="AD242" s="148" t="s">
        <v>90</v>
      </c>
      <c r="AE242" s="31">
        <v>0</v>
      </c>
      <c r="AF242" s="31">
        <v>0</v>
      </c>
      <c r="AG242" s="31">
        <v>0</v>
      </c>
      <c r="AH242" s="31">
        <v>0</v>
      </c>
      <c r="AI242" s="31">
        <v>0</v>
      </c>
      <c r="AJ242" s="146">
        <v>0</v>
      </c>
      <c r="AK242" s="125">
        <v>0</v>
      </c>
      <c r="AL242" s="71">
        <v>0</v>
      </c>
      <c r="AM242" s="71">
        <v>0</v>
      </c>
      <c r="AN242" s="71">
        <v>0</v>
      </c>
      <c r="AO242" s="71">
        <v>0</v>
      </c>
      <c r="AP242" s="71">
        <v>0</v>
      </c>
      <c r="AQ242" s="226" t="s">
        <v>179</v>
      </c>
      <c r="AR242" s="148" t="s">
        <v>90</v>
      </c>
      <c r="AS242" s="71">
        <v>0</v>
      </c>
      <c r="AT242" s="71">
        <v>0</v>
      </c>
      <c r="AU242" s="71">
        <v>0</v>
      </c>
      <c r="AV242" s="71">
        <v>0</v>
      </c>
      <c r="AW242" s="71">
        <v>0</v>
      </c>
      <c r="AX242" s="71">
        <v>0</v>
      </c>
      <c r="AY242" s="71">
        <v>0</v>
      </c>
      <c r="AZ242" s="71">
        <v>0</v>
      </c>
      <c r="BA242" s="71">
        <v>0</v>
      </c>
      <c r="BB242" s="226" t="s">
        <v>179</v>
      </c>
      <c r="BC242" s="148" t="s">
        <v>90</v>
      </c>
      <c r="BD242" s="71">
        <v>0</v>
      </c>
      <c r="BE242" s="71">
        <v>0</v>
      </c>
      <c r="BF242" s="71">
        <v>0</v>
      </c>
      <c r="BG242" s="71">
        <v>0</v>
      </c>
      <c r="BH242" s="71">
        <v>0</v>
      </c>
      <c r="BI242" s="16">
        <v>0</v>
      </c>
      <c r="BJ242" s="71">
        <v>0</v>
      </c>
      <c r="BK242" s="71">
        <v>0</v>
      </c>
      <c r="BL242" s="152">
        <v>0</v>
      </c>
      <c r="BM242" s="32">
        <v>0</v>
      </c>
      <c r="BN242" s="226" t="s">
        <v>179</v>
      </c>
      <c r="BO242" s="148" t="s">
        <v>90</v>
      </c>
      <c r="BP242" s="71">
        <v>0</v>
      </c>
      <c r="BQ242" s="71">
        <v>0</v>
      </c>
      <c r="BR242" s="71">
        <v>0</v>
      </c>
      <c r="BS242" s="71">
        <v>0</v>
      </c>
      <c r="BT242" s="71">
        <v>0</v>
      </c>
      <c r="BU242" s="71">
        <v>0</v>
      </c>
      <c r="BV242" s="71">
        <v>0</v>
      </c>
      <c r="BW242" s="71">
        <v>0</v>
      </c>
      <c r="BX242" s="71">
        <v>0</v>
      </c>
      <c r="BY242" s="71">
        <v>0</v>
      </c>
      <c r="BZ242" s="71">
        <v>0</v>
      </c>
      <c r="CA242" s="71">
        <v>0</v>
      </c>
      <c r="CB242" s="71">
        <v>0</v>
      </c>
      <c r="CD242" s="80" t="s">
        <v>179</v>
      </c>
      <c r="CE242" s="80" t="s">
        <v>2511</v>
      </c>
      <c r="CF242" s="78">
        <v>0</v>
      </c>
      <c r="CG242" s="91"/>
    </row>
    <row r="243" spans="1:85" ht="13.15" customHeight="1">
      <c r="A243" s="226"/>
      <c r="B243" s="148" t="s">
        <v>91</v>
      </c>
      <c r="C243" s="71">
        <v>3147</v>
      </c>
      <c r="D243" s="71">
        <v>1454</v>
      </c>
      <c r="E243" s="71">
        <v>2994</v>
      </c>
      <c r="F243" s="71">
        <v>1457</v>
      </c>
      <c r="G243" s="71">
        <v>3069</v>
      </c>
      <c r="H243" s="71">
        <v>1500</v>
      </c>
      <c r="I243" s="71">
        <v>2670</v>
      </c>
      <c r="J243" s="71">
        <v>1376</v>
      </c>
      <c r="K243" s="71">
        <v>2504</v>
      </c>
      <c r="L243" s="71">
        <v>1282</v>
      </c>
      <c r="M243" s="146">
        <v>14384</v>
      </c>
      <c r="N243" s="146">
        <v>7069</v>
      </c>
      <c r="O243" s="226"/>
      <c r="P243" s="148" t="s">
        <v>91</v>
      </c>
      <c r="Q243" s="71">
        <v>664</v>
      </c>
      <c r="R243" s="71">
        <v>288</v>
      </c>
      <c r="S243" s="71">
        <v>633</v>
      </c>
      <c r="T243" s="71">
        <v>282</v>
      </c>
      <c r="U243" s="71">
        <v>657</v>
      </c>
      <c r="V243" s="71">
        <v>283</v>
      </c>
      <c r="W243" s="71">
        <v>549</v>
      </c>
      <c r="X243" s="71">
        <v>242</v>
      </c>
      <c r="Y243" s="71">
        <v>387</v>
      </c>
      <c r="Z243" s="71">
        <v>179</v>
      </c>
      <c r="AA243" s="146">
        <v>2890</v>
      </c>
      <c r="AB243" s="146">
        <v>1274</v>
      </c>
      <c r="AC243" s="226"/>
      <c r="AD243" s="148" t="s">
        <v>91</v>
      </c>
      <c r="AE243" s="31">
        <v>64</v>
      </c>
      <c r="AF243" s="31">
        <v>61</v>
      </c>
      <c r="AG243" s="31">
        <v>60</v>
      </c>
      <c r="AH243" s="31">
        <v>60</v>
      </c>
      <c r="AI243" s="31">
        <v>63</v>
      </c>
      <c r="AJ243" s="146">
        <v>308</v>
      </c>
      <c r="AK243" s="125">
        <v>195</v>
      </c>
      <c r="AL243" s="71">
        <v>115</v>
      </c>
      <c r="AM243" s="71">
        <v>61</v>
      </c>
      <c r="AN243" s="71">
        <v>4</v>
      </c>
      <c r="AO243" s="71">
        <v>24</v>
      </c>
      <c r="AP243" s="71">
        <v>22</v>
      </c>
      <c r="AQ243" s="226"/>
      <c r="AR243" s="148" t="s">
        <v>91</v>
      </c>
      <c r="AS243" s="71">
        <v>90</v>
      </c>
      <c r="AT243" s="71">
        <v>3540</v>
      </c>
      <c r="AU243" s="71">
        <v>6</v>
      </c>
      <c r="AV243" s="71">
        <v>31</v>
      </c>
      <c r="AW243" s="71">
        <v>0</v>
      </c>
      <c r="AX243" s="71">
        <v>169</v>
      </c>
      <c r="AY243" s="71">
        <v>248</v>
      </c>
      <c r="AZ243" s="71">
        <v>196</v>
      </c>
      <c r="BA243" s="71">
        <v>185</v>
      </c>
      <c r="BB243" s="226"/>
      <c r="BC243" s="148" t="s">
        <v>91</v>
      </c>
      <c r="BD243" s="71">
        <v>39</v>
      </c>
      <c r="BE243" s="71">
        <v>174</v>
      </c>
      <c r="BF243" s="71">
        <v>14</v>
      </c>
      <c r="BG243" s="71">
        <v>86</v>
      </c>
      <c r="BH243" s="71">
        <v>0</v>
      </c>
      <c r="BI243" s="16">
        <v>313</v>
      </c>
      <c r="BJ243" s="71">
        <v>281</v>
      </c>
      <c r="BK243" s="71">
        <v>201</v>
      </c>
      <c r="BL243" s="152">
        <v>83</v>
      </c>
      <c r="BM243" s="32">
        <v>52</v>
      </c>
      <c r="BN243" s="226"/>
      <c r="BO243" s="148" t="s">
        <v>91</v>
      </c>
      <c r="BP243" s="71">
        <v>7619</v>
      </c>
      <c r="BQ243" s="71">
        <v>1972</v>
      </c>
      <c r="BR243" s="71">
        <v>4608</v>
      </c>
      <c r="BS243" s="71">
        <v>5005</v>
      </c>
      <c r="BT243" s="71">
        <v>48</v>
      </c>
      <c r="BU243" s="71">
        <v>4327</v>
      </c>
      <c r="BV243" s="71">
        <v>13391</v>
      </c>
      <c r="BW243" s="71">
        <v>3097</v>
      </c>
      <c r="BX243" s="71">
        <v>48</v>
      </c>
      <c r="BY243" s="71">
        <v>309</v>
      </c>
      <c r="BZ243" s="71">
        <v>388</v>
      </c>
      <c r="CA243" s="71">
        <v>30</v>
      </c>
      <c r="CB243" s="71">
        <v>1931</v>
      </c>
      <c r="CD243" s="80" t="s">
        <v>179</v>
      </c>
      <c r="CE243" s="80" t="s">
        <v>2512</v>
      </c>
      <c r="CF243" s="78">
        <v>7312</v>
      </c>
      <c r="CG243" s="91"/>
    </row>
    <row r="244" spans="1:85" ht="13.15" customHeight="1">
      <c r="A244" s="226"/>
      <c r="B244" s="25" t="s">
        <v>73</v>
      </c>
      <c r="C244" s="26">
        <v>3147</v>
      </c>
      <c r="D244" s="26">
        <v>1454</v>
      </c>
      <c r="E244" s="26">
        <v>2994</v>
      </c>
      <c r="F244" s="26">
        <v>1457</v>
      </c>
      <c r="G244" s="26">
        <v>3069</v>
      </c>
      <c r="H244" s="26">
        <v>1500</v>
      </c>
      <c r="I244" s="26">
        <v>2670</v>
      </c>
      <c r="J244" s="26">
        <v>1376</v>
      </c>
      <c r="K244" s="26">
        <v>2504</v>
      </c>
      <c r="L244" s="26">
        <v>1282</v>
      </c>
      <c r="M244" s="41">
        <v>14384</v>
      </c>
      <c r="N244" s="41">
        <v>7069</v>
      </c>
      <c r="O244" s="226"/>
      <c r="P244" s="42" t="s">
        <v>73</v>
      </c>
      <c r="Q244" s="26">
        <v>664</v>
      </c>
      <c r="R244" s="26">
        <v>288</v>
      </c>
      <c r="S244" s="26">
        <v>633</v>
      </c>
      <c r="T244" s="26">
        <v>282</v>
      </c>
      <c r="U244" s="26">
        <v>657</v>
      </c>
      <c r="V244" s="26">
        <v>283</v>
      </c>
      <c r="W244" s="26">
        <v>549</v>
      </c>
      <c r="X244" s="26">
        <v>242</v>
      </c>
      <c r="Y244" s="26">
        <v>387</v>
      </c>
      <c r="Z244" s="26">
        <v>179</v>
      </c>
      <c r="AA244" s="41">
        <v>2890</v>
      </c>
      <c r="AB244" s="41">
        <v>1274</v>
      </c>
      <c r="AC244" s="226"/>
      <c r="AD244" s="42" t="s">
        <v>73</v>
      </c>
      <c r="AE244" s="41">
        <v>64</v>
      </c>
      <c r="AF244" s="41">
        <v>61</v>
      </c>
      <c r="AG244" s="41">
        <v>60</v>
      </c>
      <c r="AH244" s="41">
        <v>60</v>
      </c>
      <c r="AI244" s="41">
        <v>63</v>
      </c>
      <c r="AJ244" s="41">
        <v>308</v>
      </c>
      <c r="AK244" s="26">
        <v>195</v>
      </c>
      <c r="AL244" s="26">
        <v>115</v>
      </c>
      <c r="AM244" s="26">
        <v>61</v>
      </c>
      <c r="AN244" s="26">
        <v>4</v>
      </c>
      <c r="AO244" s="26">
        <v>24</v>
      </c>
      <c r="AP244" s="26">
        <v>22</v>
      </c>
      <c r="AQ244" s="226"/>
      <c r="AR244" s="42" t="s">
        <v>73</v>
      </c>
      <c r="AS244" s="26">
        <v>90</v>
      </c>
      <c r="AT244" s="26">
        <v>3540</v>
      </c>
      <c r="AU244" s="26">
        <v>6</v>
      </c>
      <c r="AV244" s="26">
        <v>31</v>
      </c>
      <c r="AW244" s="26">
        <v>0</v>
      </c>
      <c r="AX244" s="26">
        <v>169</v>
      </c>
      <c r="AY244" s="26">
        <v>248</v>
      </c>
      <c r="AZ244" s="26">
        <v>196</v>
      </c>
      <c r="BA244" s="26">
        <v>185</v>
      </c>
      <c r="BB244" s="226"/>
      <c r="BC244" s="42" t="s">
        <v>73</v>
      </c>
      <c r="BD244" s="26">
        <v>39</v>
      </c>
      <c r="BE244" s="26">
        <v>174</v>
      </c>
      <c r="BF244" s="26">
        <v>14</v>
      </c>
      <c r="BG244" s="26">
        <v>86</v>
      </c>
      <c r="BH244" s="26">
        <v>0</v>
      </c>
      <c r="BI244" s="26">
        <v>313</v>
      </c>
      <c r="BJ244" s="26">
        <v>281</v>
      </c>
      <c r="BK244" s="26">
        <v>201</v>
      </c>
      <c r="BL244" s="41">
        <v>83</v>
      </c>
      <c r="BM244" s="41">
        <v>52</v>
      </c>
      <c r="BN244" s="226"/>
      <c r="BO244" s="42" t="s">
        <v>73</v>
      </c>
      <c r="BP244" s="41">
        <v>7619</v>
      </c>
      <c r="BQ244" s="41">
        <v>1972</v>
      </c>
      <c r="BR244" s="41">
        <v>4608</v>
      </c>
      <c r="BS244" s="41">
        <v>5005</v>
      </c>
      <c r="BT244" s="41">
        <v>48</v>
      </c>
      <c r="BU244" s="41">
        <v>4327</v>
      </c>
      <c r="BV244" s="41">
        <v>13391</v>
      </c>
      <c r="BW244" s="41">
        <v>3097</v>
      </c>
      <c r="BX244" s="41">
        <v>48</v>
      </c>
      <c r="BY244" s="41">
        <v>309</v>
      </c>
      <c r="BZ244" s="41">
        <v>388</v>
      </c>
      <c r="CA244" s="41">
        <v>30</v>
      </c>
      <c r="CB244" s="41">
        <v>1931</v>
      </c>
      <c r="CD244" s="80" t="s">
        <v>179</v>
      </c>
      <c r="CE244" s="80" t="s">
        <v>2513</v>
      </c>
      <c r="CF244" s="78">
        <v>7312</v>
      </c>
      <c r="CG244" s="91"/>
    </row>
    <row r="245" spans="1:85" ht="13.15" customHeight="1">
      <c r="A245" s="226" t="s">
        <v>180</v>
      </c>
      <c r="B245" s="148" t="s">
        <v>90</v>
      </c>
      <c r="C245" s="71">
        <v>14747</v>
      </c>
      <c r="D245" s="71">
        <v>7063</v>
      </c>
      <c r="E245" s="71">
        <v>10490</v>
      </c>
      <c r="F245" s="71">
        <v>5150</v>
      </c>
      <c r="G245" s="71">
        <v>8595</v>
      </c>
      <c r="H245" s="71">
        <v>4316</v>
      </c>
      <c r="I245" s="71">
        <v>5593</v>
      </c>
      <c r="J245" s="71">
        <v>2854</v>
      </c>
      <c r="K245" s="71">
        <v>4517</v>
      </c>
      <c r="L245" s="71">
        <v>2390</v>
      </c>
      <c r="M245" s="146">
        <v>43942</v>
      </c>
      <c r="N245" s="146">
        <v>21773</v>
      </c>
      <c r="O245" s="226" t="s">
        <v>180</v>
      </c>
      <c r="P245" s="148" t="s">
        <v>90</v>
      </c>
      <c r="Q245" s="71">
        <v>4440</v>
      </c>
      <c r="R245" s="71">
        <v>2001</v>
      </c>
      <c r="S245" s="71">
        <v>2980</v>
      </c>
      <c r="T245" s="71">
        <v>1292</v>
      </c>
      <c r="U245" s="71">
        <v>2262</v>
      </c>
      <c r="V245" s="71">
        <v>1047</v>
      </c>
      <c r="W245" s="71">
        <v>1219</v>
      </c>
      <c r="X245" s="71">
        <v>581</v>
      </c>
      <c r="Y245" s="71">
        <v>1185</v>
      </c>
      <c r="Z245" s="71">
        <v>593</v>
      </c>
      <c r="AA245" s="146">
        <v>12086</v>
      </c>
      <c r="AB245" s="146">
        <v>5514</v>
      </c>
      <c r="AC245" s="226" t="s">
        <v>180</v>
      </c>
      <c r="AD245" s="148" t="s">
        <v>90</v>
      </c>
      <c r="AE245" s="31">
        <v>329</v>
      </c>
      <c r="AF245" s="31">
        <v>319</v>
      </c>
      <c r="AG245" s="31">
        <v>323</v>
      </c>
      <c r="AH245" s="31">
        <v>255</v>
      </c>
      <c r="AI245" s="31">
        <v>247</v>
      </c>
      <c r="AJ245" s="146">
        <v>1473</v>
      </c>
      <c r="AK245" s="125">
        <v>942</v>
      </c>
      <c r="AL245" s="71">
        <v>456</v>
      </c>
      <c r="AM245" s="71">
        <v>17</v>
      </c>
      <c r="AN245" s="71">
        <v>129</v>
      </c>
      <c r="AO245" s="71">
        <v>307</v>
      </c>
      <c r="AP245" s="71">
        <v>131</v>
      </c>
      <c r="AQ245" s="226" t="s">
        <v>180</v>
      </c>
      <c r="AR245" s="148" t="s">
        <v>90</v>
      </c>
      <c r="AS245" s="71">
        <v>186</v>
      </c>
      <c r="AT245" s="71">
        <v>10668</v>
      </c>
      <c r="AU245" s="71">
        <v>1929</v>
      </c>
      <c r="AV245" s="71">
        <v>469</v>
      </c>
      <c r="AW245" s="71">
        <v>98</v>
      </c>
      <c r="AX245" s="71">
        <v>419</v>
      </c>
      <c r="AY245" s="71">
        <v>1374</v>
      </c>
      <c r="AZ245" s="71">
        <v>923</v>
      </c>
      <c r="BA245" s="71">
        <v>902</v>
      </c>
      <c r="BB245" s="226" t="s">
        <v>180</v>
      </c>
      <c r="BC245" s="148" t="s">
        <v>90</v>
      </c>
      <c r="BD245" s="71">
        <v>112</v>
      </c>
      <c r="BE245" s="71">
        <v>326</v>
      </c>
      <c r="BF245" s="71">
        <v>370</v>
      </c>
      <c r="BG245" s="71">
        <v>84</v>
      </c>
      <c r="BH245" s="71">
        <v>0</v>
      </c>
      <c r="BI245" s="16">
        <v>892</v>
      </c>
      <c r="BJ245" s="71">
        <v>488</v>
      </c>
      <c r="BK245" s="71">
        <v>332</v>
      </c>
      <c r="BL245" s="152">
        <v>3</v>
      </c>
      <c r="BM245" s="32">
        <v>1</v>
      </c>
      <c r="BN245" s="226" t="s">
        <v>180</v>
      </c>
      <c r="BO245" s="148" t="s">
        <v>90</v>
      </c>
      <c r="BP245" s="71">
        <v>31005</v>
      </c>
      <c r="BQ245" s="71">
        <v>8035</v>
      </c>
      <c r="BR245" s="71">
        <v>8461</v>
      </c>
      <c r="BS245" s="71">
        <v>9138</v>
      </c>
      <c r="BT245" s="71">
        <v>863</v>
      </c>
      <c r="BU245" s="71">
        <v>8034</v>
      </c>
      <c r="BV245" s="71">
        <v>32259</v>
      </c>
      <c r="BW245" s="71">
        <v>7128</v>
      </c>
      <c r="BX245" s="71">
        <v>455</v>
      </c>
      <c r="BY245" s="71">
        <v>1603</v>
      </c>
      <c r="BZ245" s="71">
        <v>1787</v>
      </c>
      <c r="CA245" s="71">
        <v>131</v>
      </c>
      <c r="CB245" s="71">
        <v>4570</v>
      </c>
      <c r="CD245" s="80" t="s">
        <v>180</v>
      </c>
      <c r="CE245" s="80" t="s">
        <v>2514</v>
      </c>
      <c r="CF245" s="78">
        <v>29675</v>
      </c>
      <c r="CG245" s="91"/>
    </row>
    <row r="246" spans="1:85" ht="13.15" customHeight="1">
      <c r="A246" s="226"/>
      <c r="B246" s="148" t="s">
        <v>91</v>
      </c>
      <c r="C246" s="71">
        <v>0</v>
      </c>
      <c r="D246" s="71">
        <v>0</v>
      </c>
      <c r="E246" s="71">
        <v>0</v>
      </c>
      <c r="F246" s="71">
        <v>0</v>
      </c>
      <c r="G246" s="71">
        <v>0</v>
      </c>
      <c r="H246" s="71">
        <v>0</v>
      </c>
      <c r="I246" s="71">
        <v>0</v>
      </c>
      <c r="J246" s="71">
        <v>0</v>
      </c>
      <c r="K246" s="71">
        <v>0</v>
      </c>
      <c r="L246" s="71">
        <v>0</v>
      </c>
      <c r="M246" s="146">
        <v>0</v>
      </c>
      <c r="N246" s="146">
        <v>0</v>
      </c>
      <c r="O246" s="226"/>
      <c r="P246" s="148" t="s">
        <v>91</v>
      </c>
      <c r="Q246" s="71">
        <v>0</v>
      </c>
      <c r="R246" s="71">
        <v>0</v>
      </c>
      <c r="S246" s="71">
        <v>0</v>
      </c>
      <c r="T246" s="71">
        <v>0</v>
      </c>
      <c r="U246" s="71">
        <v>0</v>
      </c>
      <c r="V246" s="71">
        <v>0</v>
      </c>
      <c r="W246" s="71">
        <v>0</v>
      </c>
      <c r="X246" s="71">
        <v>0</v>
      </c>
      <c r="Y246" s="71">
        <v>0</v>
      </c>
      <c r="Z246" s="71">
        <v>0</v>
      </c>
      <c r="AA246" s="146">
        <v>0</v>
      </c>
      <c r="AB246" s="146">
        <v>0</v>
      </c>
      <c r="AC246" s="226"/>
      <c r="AD246" s="148" t="s">
        <v>91</v>
      </c>
      <c r="AE246" s="31">
        <v>0</v>
      </c>
      <c r="AF246" s="31">
        <v>0</v>
      </c>
      <c r="AG246" s="31">
        <v>0</v>
      </c>
      <c r="AH246" s="31">
        <v>0</v>
      </c>
      <c r="AI246" s="31">
        <v>0</v>
      </c>
      <c r="AJ246" s="146">
        <v>0</v>
      </c>
      <c r="AK246" s="125">
        <v>0</v>
      </c>
      <c r="AL246" s="71">
        <v>0</v>
      </c>
      <c r="AM246" s="71">
        <v>0</v>
      </c>
      <c r="AN246" s="71">
        <v>0</v>
      </c>
      <c r="AO246" s="71">
        <v>0</v>
      </c>
      <c r="AP246" s="71">
        <v>0</v>
      </c>
      <c r="AQ246" s="226"/>
      <c r="AR246" s="148" t="s">
        <v>91</v>
      </c>
      <c r="AS246" s="71">
        <v>0</v>
      </c>
      <c r="AT246" s="71">
        <v>0</v>
      </c>
      <c r="AU246" s="71">
        <v>0</v>
      </c>
      <c r="AV246" s="71">
        <v>0</v>
      </c>
      <c r="AW246" s="71">
        <v>0</v>
      </c>
      <c r="AX246" s="71">
        <v>0</v>
      </c>
      <c r="AY246" s="71">
        <v>0</v>
      </c>
      <c r="AZ246" s="71">
        <v>0</v>
      </c>
      <c r="BA246" s="71">
        <v>0</v>
      </c>
      <c r="BB246" s="226"/>
      <c r="BC246" s="148" t="s">
        <v>91</v>
      </c>
      <c r="BD246" s="71">
        <v>0</v>
      </c>
      <c r="BE246" s="71">
        <v>0</v>
      </c>
      <c r="BF246" s="71">
        <v>0</v>
      </c>
      <c r="BG246" s="71">
        <v>0</v>
      </c>
      <c r="BH246" s="71">
        <v>0</v>
      </c>
      <c r="BI246" s="16">
        <v>0</v>
      </c>
      <c r="BJ246" s="71">
        <v>0</v>
      </c>
      <c r="BK246" s="71">
        <v>0</v>
      </c>
      <c r="BL246" s="152">
        <v>0</v>
      </c>
      <c r="BM246" s="32">
        <v>0</v>
      </c>
      <c r="BN246" s="226"/>
      <c r="BO246" s="148" t="s">
        <v>91</v>
      </c>
      <c r="BP246" s="71">
        <v>0</v>
      </c>
      <c r="BQ246" s="71">
        <v>0</v>
      </c>
      <c r="BR246" s="71">
        <v>0</v>
      </c>
      <c r="BS246" s="71">
        <v>0</v>
      </c>
      <c r="BT246" s="71">
        <v>0</v>
      </c>
      <c r="BU246" s="71">
        <v>0</v>
      </c>
      <c r="BV246" s="71">
        <v>0</v>
      </c>
      <c r="BW246" s="71">
        <v>0</v>
      </c>
      <c r="BX246" s="71">
        <v>0</v>
      </c>
      <c r="BY246" s="71">
        <v>0</v>
      </c>
      <c r="BZ246" s="71">
        <v>0</v>
      </c>
      <c r="CA246" s="71">
        <v>0</v>
      </c>
      <c r="CB246" s="71">
        <v>0</v>
      </c>
      <c r="CD246" s="80" t="s">
        <v>180</v>
      </c>
      <c r="CE246" s="80" t="s">
        <v>2515</v>
      </c>
      <c r="CF246" s="78">
        <v>0</v>
      </c>
      <c r="CG246" s="91"/>
    </row>
    <row r="247" spans="1:85" ht="13.15" customHeight="1">
      <c r="A247" s="226"/>
      <c r="B247" s="25" t="s">
        <v>73</v>
      </c>
      <c r="C247" s="26">
        <v>14747</v>
      </c>
      <c r="D247" s="26">
        <v>7063</v>
      </c>
      <c r="E247" s="26">
        <v>10490</v>
      </c>
      <c r="F247" s="26">
        <v>5150</v>
      </c>
      <c r="G247" s="26">
        <v>8595</v>
      </c>
      <c r="H247" s="26">
        <v>4316</v>
      </c>
      <c r="I247" s="26">
        <v>5593</v>
      </c>
      <c r="J247" s="26">
        <v>2854</v>
      </c>
      <c r="K247" s="26">
        <v>4517</v>
      </c>
      <c r="L247" s="26">
        <v>2390</v>
      </c>
      <c r="M247" s="41">
        <v>43942</v>
      </c>
      <c r="N247" s="41">
        <v>21773</v>
      </c>
      <c r="O247" s="226"/>
      <c r="P247" s="42" t="s">
        <v>73</v>
      </c>
      <c r="Q247" s="26">
        <v>4440</v>
      </c>
      <c r="R247" s="26">
        <v>2001</v>
      </c>
      <c r="S247" s="26">
        <v>2980</v>
      </c>
      <c r="T247" s="26">
        <v>1292</v>
      </c>
      <c r="U247" s="26">
        <v>2262</v>
      </c>
      <c r="V247" s="26">
        <v>1047</v>
      </c>
      <c r="W247" s="26">
        <v>1219</v>
      </c>
      <c r="X247" s="26">
        <v>581</v>
      </c>
      <c r="Y247" s="26">
        <v>1185</v>
      </c>
      <c r="Z247" s="26">
        <v>593</v>
      </c>
      <c r="AA247" s="41">
        <v>12086</v>
      </c>
      <c r="AB247" s="41">
        <v>5514</v>
      </c>
      <c r="AC247" s="226"/>
      <c r="AD247" s="42" t="s">
        <v>73</v>
      </c>
      <c r="AE247" s="41">
        <v>329</v>
      </c>
      <c r="AF247" s="41">
        <v>319</v>
      </c>
      <c r="AG247" s="41">
        <v>323</v>
      </c>
      <c r="AH247" s="41">
        <v>255</v>
      </c>
      <c r="AI247" s="41">
        <v>247</v>
      </c>
      <c r="AJ247" s="41">
        <v>1473</v>
      </c>
      <c r="AK247" s="26">
        <v>942</v>
      </c>
      <c r="AL247" s="26">
        <v>456</v>
      </c>
      <c r="AM247" s="26">
        <v>17</v>
      </c>
      <c r="AN247" s="26">
        <v>129</v>
      </c>
      <c r="AO247" s="26">
        <v>307</v>
      </c>
      <c r="AP247" s="26">
        <v>131</v>
      </c>
      <c r="AQ247" s="226"/>
      <c r="AR247" s="42" t="s">
        <v>73</v>
      </c>
      <c r="AS247" s="26">
        <v>186</v>
      </c>
      <c r="AT247" s="26">
        <v>10668</v>
      </c>
      <c r="AU247" s="26">
        <v>1929</v>
      </c>
      <c r="AV247" s="26">
        <v>469</v>
      </c>
      <c r="AW247" s="26">
        <v>98</v>
      </c>
      <c r="AX247" s="26">
        <v>419</v>
      </c>
      <c r="AY247" s="26">
        <v>1374</v>
      </c>
      <c r="AZ247" s="26">
        <v>923</v>
      </c>
      <c r="BA247" s="26">
        <v>902</v>
      </c>
      <c r="BB247" s="226"/>
      <c r="BC247" s="42" t="s">
        <v>73</v>
      </c>
      <c r="BD247" s="26">
        <v>112</v>
      </c>
      <c r="BE247" s="26">
        <v>326</v>
      </c>
      <c r="BF247" s="26">
        <v>370</v>
      </c>
      <c r="BG247" s="26">
        <v>84</v>
      </c>
      <c r="BH247" s="26">
        <v>0</v>
      </c>
      <c r="BI247" s="26">
        <v>892</v>
      </c>
      <c r="BJ247" s="26">
        <v>488</v>
      </c>
      <c r="BK247" s="26">
        <v>332</v>
      </c>
      <c r="BL247" s="41">
        <v>3</v>
      </c>
      <c r="BM247" s="41">
        <v>1</v>
      </c>
      <c r="BN247" s="226"/>
      <c r="BO247" s="42" t="s">
        <v>73</v>
      </c>
      <c r="BP247" s="41">
        <v>31005</v>
      </c>
      <c r="BQ247" s="41">
        <v>8035</v>
      </c>
      <c r="BR247" s="41">
        <v>8461</v>
      </c>
      <c r="BS247" s="41">
        <v>9138</v>
      </c>
      <c r="BT247" s="41">
        <v>863</v>
      </c>
      <c r="BU247" s="41">
        <v>8034</v>
      </c>
      <c r="BV247" s="41">
        <v>32259</v>
      </c>
      <c r="BW247" s="41">
        <v>7128</v>
      </c>
      <c r="BX247" s="41">
        <v>455</v>
      </c>
      <c r="BY247" s="41">
        <v>1603</v>
      </c>
      <c r="BZ247" s="41">
        <v>1787</v>
      </c>
      <c r="CA247" s="41">
        <v>131</v>
      </c>
      <c r="CB247" s="41">
        <v>4570</v>
      </c>
      <c r="CD247" s="80" t="s">
        <v>180</v>
      </c>
      <c r="CE247" s="80" t="s">
        <v>2516</v>
      </c>
      <c r="CF247" s="78">
        <v>29675</v>
      </c>
      <c r="CG247" s="91"/>
    </row>
    <row r="248" spans="1:85" ht="13.15" customHeight="1">
      <c r="A248" s="226" t="s">
        <v>181</v>
      </c>
      <c r="B248" s="148" t="s">
        <v>90</v>
      </c>
      <c r="C248" s="71">
        <v>11709</v>
      </c>
      <c r="D248" s="71">
        <v>5731</v>
      </c>
      <c r="E248" s="71">
        <v>8039</v>
      </c>
      <c r="F248" s="71">
        <v>4122</v>
      </c>
      <c r="G248" s="71">
        <v>6119</v>
      </c>
      <c r="H248" s="71">
        <v>3181</v>
      </c>
      <c r="I248" s="71">
        <v>3402</v>
      </c>
      <c r="J248" s="71">
        <v>1832</v>
      </c>
      <c r="K248" s="71">
        <v>2048</v>
      </c>
      <c r="L248" s="71">
        <v>1090</v>
      </c>
      <c r="M248" s="146">
        <v>31317</v>
      </c>
      <c r="N248" s="146">
        <v>15956</v>
      </c>
      <c r="O248" s="226" t="s">
        <v>181</v>
      </c>
      <c r="P248" s="148" t="s">
        <v>90</v>
      </c>
      <c r="Q248" s="71">
        <v>4113</v>
      </c>
      <c r="R248" s="71">
        <v>1992</v>
      </c>
      <c r="S248" s="71">
        <v>2537</v>
      </c>
      <c r="T248" s="71">
        <v>1226</v>
      </c>
      <c r="U248" s="71">
        <v>1843</v>
      </c>
      <c r="V248" s="71">
        <v>916</v>
      </c>
      <c r="W248" s="71">
        <v>869</v>
      </c>
      <c r="X248" s="71">
        <v>471</v>
      </c>
      <c r="Y248" s="71">
        <v>342</v>
      </c>
      <c r="Z248" s="71">
        <v>175</v>
      </c>
      <c r="AA248" s="146">
        <v>9704</v>
      </c>
      <c r="AB248" s="146">
        <v>4780</v>
      </c>
      <c r="AC248" s="226" t="s">
        <v>181</v>
      </c>
      <c r="AD248" s="148" t="s">
        <v>90</v>
      </c>
      <c r="AE248" s="31">
        <v>268</v>
      </c>
      <c r="AF248" s="31">
        <v>263</v>
      </c>
      <c r="AG248" s="31">
        <v>248</v>
      </c>
      <c r="AH248" s="31">
        <v>173</v>
      </c>
      <c r="AI248" s="31">
        <v>123</v>
      </c>
      <c r="AJ248" s="146">
        <v>1075</v>
      </c>
      <c r="AK248" s="125">
        <v>823</v>
      </c>
      <c r="AL248" s="71">
        <v>306</v>
      </c>
      <c r="AM248" s="71">
        <v>4</v>
      </c>
      <c r="AN248" s="71">
        <v>24</v>
      </c>
      <c r="AO248" s="71">
        <v>241</v>
      </c>
      <c r="AP248" s="71">
        <v>66</v>
      </c>
      <c r="AQ248" s="226" t="s">
        <v>181</v>
      </c>
      <c r="AR248" s="148" t="s">
        <v>90</v>
      </c>
      <c r="AS248" s="71">
        <v>54</v>
      </c>
      <c r="AT248" s="71">
        <v>6841</v>
      </c>
      <c r="AU248" s="71">
        <v>467</v>
      </c>
      <c r="AV248" s="71">
        <v>150</v>
      </c>
      <c r="AW248" s="71">
        <v>50</v>
      </c>
      <c r="AX248" s="71">
        <v>463</v>
      </c>
      <c r="AY248" s="71">
        <v>1135</v>
      </c>
      <c r="AZ248" s="71">
        <v>572</v>
      </c>
      <c r="BA248" s="71">
        <v>548</v>
      </c>
      <c r="BB248" s="226" t="s">
        <v>181</v>
      </c>
      <c r="BC248" s="148" t="s">
        <v>90</v>
      </c>
      <c r="BD248" s="71">
        <v>46</v>
      </c>
      <c r="BE248" s="71">
        <v>265</v>
      </c>
      <c r="BF248" s="71">
        <v>204</v>
      </c>
      <c r="BG248" s="71">
        <v>223</v>
      </c>
      <c r="BH248" s="71">
        <v>0</v>
      </c>
      <c r="BI248" s="16">
        <v>738</v>
      </c>
      <c r="BJ248" s="71">
        <v>390</v>
      </c>
      <c r="BK248" s="71">
        <v>190</v>
      </c>
      <c r="BL248" s="152">
        <v>25</v>
      </c>
      <c r="BM248" s="32">
        <v>17</v>
      </c>
      <c r="BN248" s="226" t="s">
        <v>181</v>
      </c>
      <c r="BO248" s="148" t="s">
        <v>90</v>
      </c>
      <c r="BP248" s="71">
        <v>19334</v>
      </c>
      <c r="BQ248" s="71">
        <v>17120</v>
      </c>
      <c r="BR248" s="71">
        <v>7962</v>
      </c>
      <c r="BS248" s="71">
        <v>6693</v>
      </c>
      <c r="BT248" s="71">
        <v>708</v>
      </c>
      <c r="BU248" s="71">
        <v>6667</v>
      </c>
      <c r="BV248" s="71">
        <v>21408</v>
      </c>
      <c r="BW248" s="71">
        <v>5458</v>
      </c>
      <c r="BX248" s="71">
        <v>351</v>
      </c>
      <c r="BY248" s="71">
        <v>1046</v>
      </c>
      <c r="BZ248" s="71">
        <v>1088</v>
      </c>
      <c r="CA248" s="71">
        <v>54</v>
      </c>
      <c r="CB248" s="71">
        <v>1264</v>
      </c>
      <c r="CD248" s="80" t="s">
        <v>181</v>
      </c>
      <c r="CE248" s="80" t="s">
        <v>2517</v>
      </c>
      <c r="CF248" s="78">
        <v>15987</v>
      </c>
      <c r="CG248" s="91"/>
    </row>
    <row r="249" spans="1:85" ht="13.15" customHeight="1">
      <c r="A249" s="226"/>
      <c r="B249" s="148" t="s">
        <v>91</v>
      </c>
      <c r="C249" s="71">
        <v>629</v>
      </c>
      <c r="D249" s="71">
        <v>313</v>
      </c>
      <c r="E249" s="71">
        <v>550</v>
      </c>
      <c r="F249" s="71">
        <v>266</v>
      </c>
      <c r="G249" s="71">
        <v>547</v>
      </c>
      <c r="H249" s="71">
        <v>291</v>
      </c>
      <c r="I249" s="71">
        <v>436</v>
      </c>
      <c r="J249" s="71">
        <v>221</v>
      </c>
      <c r="K249" s="71">
        <v>382</v>
      </c>
      <c r="L249" s="71">
        <v>193</v>
      </c>
      <c r="M249" s="146">
        <v>2544</v>
      </c>
      <c r="N249" s="146">
        <v>1284</v>
      </c>
      <c r="O249" s="226"/>
      <c r="P249" s="148" t="s">
        <v>91</v>
      </c>
      <c r="Q249" s="71">
        <v>124</v>
      </c>
      <c r="R249" s="71">
        <v>68</v>
      </c>
      <c r="S249" s="71">
        <v>115</v>
      </c>
      <c r="T249" s="71">
        <v>55</v>
      </c>
      <c r="U249" s="71">
        <v>154</v>
      </c>
      <c r="V249" s="71">
        <v>74</v>
      </c>
      <c r="W249" s="71">
        <v>105</v>
      </c>
      <c r="X249" s="71">
        <v>58</v>
      </c>
      <c r="Y249" s="71">
        <v>27</v>
      </c>
      <c r="Z249" s="71">
        <v>9</v>
      </c>
      <c r="AA249" s="146">
        <v>525</v>
      </c>
      <c r="AB249" s="146">
        <v>264</v>
      </c>
      <c r="AC249" s="226"/>
      <c r="AD249" s="148" t="s">
        <v>91</v>
      </c>
      <c r="AE249" s="31">
        <v>11</v>
      </c>
      <c r="AF249" s="31">
        <v>10</v>
      </c>
      <c r="AG249" s="31">
        <v>13</v>
      </c>
      <c r="AH249" s="31">
        <v>11</v>
      </c>
      <c r="AI249" s="31">
        <v>9</v>
      </c>
      <c r="AJ249" s="146">
        <v>54</v>
      </c>
      <c r="AK249" s="125">
        <v>37</v>
      </c>
      <c r="AL249" s="71">
        <v>23</v>
      </c>
      <c r="AM249" s="71">
        <v>13</v>
      </c>
      <c r="AN249" s="71">
        <v>0</v>
      </c>
      <c r="AO249" s="71">
        <v>5</v>
      </c>
      <c r="AP249" s="71">
        <v>3</v>
      </c>
      <c r="AQ249" s="226"/>
      <c r="AR249" s="148" t="s">
        <v>91</v>
      </c>
      <c r="AS249" s="71">
        <v>0</v>
      </c>
      <c r="AT249" s="71">
        <v>850</v>
      </c>
      <c r="AU249" s="71">
        <v>0</v>
      </c>
      <c r="AV249" s="71">
        <v>0</v>
      </c>
      <c r="AW249" s="71">
        <v>0</v>
      </c>
      <c r="AX249" s="71">
        <v>14</v>
      </c>
      <c r="AY249" s="71">
        <v>43</v>
      </c>
      <c r="AZ249" s="71">
        <v>49</v>
      </c>
      <c r="BA249" s="71">
        <v>43</v>
      </c>
      <c r="BB249" s="226"/>
      <c r="BC249" s="148" t="s">
        <v>91</v>
      </c>
      <c r="BD249" s="71">
        <v>21</v>
      </c>
      <c r="BE249" s="71">
        <v>22</v>
      </c>
      <c r="BF249" s="71">
        <v>9</v>
      </c>
      <c r="BG249" s="71">
        <v>2</v>
      </c>
      <c r="BH249" s="71">
        <v>0</v>
      </c>
      <c r="BI249" s="16">
        <v>54</v>
      </c>
      <c r="BJ249" s="71">
        <v>51</v>
      </c>
      <c r="BK249" s="71">
        <v>43</v>
      </c>
      <c r="BL249" s="152">
        <v>23</v>
      </c>
      <c r="BM249" s="32">
        <v>19</v>
      </c>
      <c r="BN249" s="226"/>
      <c r="BO249" s="148" t="s">
        <v>91</v>
      </c>
      <c r="BP249" s="71">
        <v>1086</v>
      </c>
      <c r="BQ249" s="71">
        <v>497</v>
      </c>
      <c r="BR249" s="71">
        <v>863</v>
      </c>
      <c r="BS249" s="71">
        <v>353</v>
      </c>
      <c r="BT249" s="71">
        <v>10</v>
      </c>
      <c r="BU249" s="71">
        <v>649</v>
      </c>
      <c r="BV249" s="71">
        <v>2050</v>
      </c>
      <c r="BW249" s="71">
        <v>442</v>
      </c>
      <c r="BX249" s="71">
        <v>15</v>
      </c>
      <c r="BY249" s="71">
        <v>69</v>
      </c>
      <c r="BZ249" s="71">
        <v>55</v>
      </c>
      <c r="CA249" s="71">
        <v>0</v>
      </c>
      <c r="CB249" s="71">
        <v>0</v>
      </c>
      <c r="CD249" s="80" t="s">
        <v>181</v>
      </c>
      <c r="CE249" s="80" t="s">
        <v>2518</v>
      </c>
      <c r="CF249" s="78">
        <v>1700</v>
      </c>
      <c r="CG249" s="91"/>
    </row>
    <row r="250" spans="1:85" ht="13.15" customHeight="1">
      <c r="A250" s="226"/>
      <c r="B250" s="25" t="s">
        <v>73</v>
      </c>
      <c r="C250" s="26">
        <v>12338</v>
      </c>
      <c r="D250" s="26">
        <v>6044</v>
      </c>
      <c r="E250" s="26">
        <v>8589</v>
      </c>
      <c r="F250" s="26">
        <v>4388</v>
      </c>
      <c r="G250" s="26">
        <v>6666</v>
      </c>
      <c r="H250" s="26">
        <v>3472</v>
      </c>
      <c r="I250" s="26">
        <v>3838</v>
      </c>
      <c r="J250" s="26">
        <v>2053</v>
      </c>
      <c r="K250" s="26">
        <v>2430</v>
      </c>
      <c r="L250" s="26">
        <v>1283</v>
      </c>
      <c r="M250" s="41">
        <v>33861</v>
      </c>
      <c r="N250" s="41">
        <v>17240</v>
      </c>
      <c r="O250" s="226"/>
      <c r="P250" s="42" t="s">
        <v>73</v>
      </c>
      <c r="Q250" s="26">
        <v>4237</v>
      </c>
      <c r="R250" s="26">
        <v>2060</v>
      </c>
      <c r="S250" s="26">
        <v>2652</v>
      </c>
      <c r="T250" s="26">
        <v>1281</v>
      </c>
      <c r="U250" s="26">
        <v>1997</v>
      </c>
      <c r="V250" s="26">
        <v>990</v>
      </c>
      <c r="W250" s="26">
        <v>974</v>
      </c>
      <c r="X250" s="26">
        <v>529</v>
      </c>
      <c r="Y250" s="26">
        <v>369</v>
      </c>
      <c r="Z250" s="26">
        <v>184</v>
      </c>
      <c r="AA250" s="41">
        <v>10229</v>
      </c>
      <c r="AB250" s="41">
        <v>5044</v>
      </c>
      <c r="AC250" s="226"/>
      <c r="AD250" s="42" t="s">
        <v>73</v>
      </c>
      <c r="AE250" s="41">
        <v>279</v>
      </c>
      <c r="AF250" s="41">
        <v>273</v>
      </c>
      <c r="AG250" s="41">
        <v>261</v>
      </c>
      <c r="AH250" s="41">
        <v>184</v>
      </c>
      <c r="AI250" s="41">
        <v>132</v>
      </c>
      <c r="AJ250" s="41">
        <v>1129</v>
      </c>
      <c r="AK250" s="26">
        <v>860</v>
      </c>
      <c r="AL250" s="26">
        <v>329</v>
      </c>
      <c r="AM250" s="26">
        <v>17</v>
      </c>
      <c r="AN250" s="26">
        <v>24</v>
      </c>
      <c r="AO250" s="26">
        <v>246</v>
      </c>
      <c r="AP250" s="26">
        <v>69</v>
      </c>
      <c r="AQ250" s="226"/>
      <c r="AR250" s="42" t="s">
        <v>73</v>
      </c>
      <c r="AS250" s="26">
        <v>54</v>
      </c>
      <c r="AT250" s="26">
        <v>7691</v>
      </c>
      <c r="AU250" s="26">
        <v>467</v>
      </c>
      <c r="AV250" s="26">
        <v>150</v>
      </c>
      <c r="AW250" s="26">
        <v>50</v>
      </c>
      <c r="AX250" s="26">
        <v>477</v>
      </c>
      <c r="AY250" s="26">
        <v>1178</v>
      </c>
      <c r="AZ250" s="26">
        <v>621</v>
      </c>
      <c r="BA250" s="26">
        <v>591</v>
      </c>
      <c r="BB250" s="226"/>
      <c r="BC250" s="42" t="s">
        <v>73</v>
      </c>
      <c r="BD250" s="26">
        <v>67</v>
      </c>
      <c r="BE250" s="26">
        <v>287</v>
      </c>
      <c r="BF250" s="26">
        <v>213</v>
      </c>
      <c r="BG250" s="26">
        <v>225</v>
      </c>
      <c r="BH250" s="26">
        <v>0</v>
      </c>
      <c r="BI250" s="26">
        <v>792</v>
      </c>
      <c r="BJ250" s="26">
        <v>441</v>
      </c>
      <c r="BK250" s="26">
        <v>233</v>
      </c>
      <c r="BL250" s="41">
        <v>48</v>
      </c>
      <c r="BM250" s="41">
        <v>36</v>
      </c>
      <c r="BN250" s="226"/>
      <c r="BO250" s="42" t="s">
        <v>73</v>
      </c>
      <c r="BP250" s="41">
        <v>20420</v>
      </c>
      <c r="BQ250" s="41">
        <v>17617</v>
      </c>
      <c r="BR250" s="41">
        <v>8825</v>
      </c>
      <c r="BS250" s="41">
        <v>7046</v>
      </c>
      <c r="BT250" s="41">
        <v>718</v>
      </c>
      <c r="BU250" s="41">
        <v>7316</v>
      </c>
      <c r="BV250" s="41">
        <v>23458</v>
      </c>
      <c r="BW250" s="41">
        <v>5900</v>
      </c>
      <c r="BX250" s="41">
        <v>366</v>
      </c>
      <c r="BY250" s="41">
        <v>1115</v>
      </c>
      <c r="BZ250" s="41">
        <v>1143</v>
      </c>
      <c r="CA250" s="41">
        <v>54</v>
      </c>
      <c r="CB250" s="41">
        <v>1264</v>
      </c>
      <c r="CD250" s="80" t="s">
        <v>181</v>
      </c>
      <c r="CE250" s="80" t="s">
        <v>2519</v>
      </c>
      <c r="CF250" s="78">
        <v>17687</v>
      </c>
      <c r="CG250" s="91"/>
    </row>
    <row r="251" spans="1:85" s="100" customFormat="1">
      <c r="A251" s="33" t="s">
        <v>102</v>
      </c>
      <c r="B251" s="148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119"/>
      <c r="N251" s="119"/>
      <c r="O251" s="33" t="s">
        <v>102</v>
      </c>
      <c r="P251" s="33"/>
      <c r="Q251" s="119"/>
      <c r="R251" s="119"/>
      <c r="S251" s="119"/>
      <c r="T251" s="119"/>
      <c r="U251" s="119"/>
      <c r="V251" s="119"/>
      <c r="W251" s="119"/>
      <c r="X251" s="119"/>
      <c r="Y251" s="119"/>
      <c r="Z251" s="119"/>
      <c r="AA251" s="119"/>
      <c r="AB251" s="119"/>
      <c r="AC251" s="33" t="s">
        <v>102</v>
      </c>
      <c r="AD251" s="33"/>
      <c r="AE251" s="119"/>
      <c r="AF251" s="119"/>
      <c r="AG251" s="119"/>
      <c r="AH251" s="119"/>
      <c r="AI251" s="119"/>
      <c r="AJ251" s="119"/>
      <c r="AK251" s="119"/>
      <c r="AL251" s="119"/>
      <c r="AM251" s="119"/>
      <c r="AN251" s="119"/>
      <c r="AO251" s="119"/>
      <c r="AP251" s="119"/>
      <c r="AQ251" s="33" t="s">
        <v>102</v>
      </c>
      <c r="AR251" s="148"/>
      <c r="AS251" s="43"/>
      <c r="AT251" s="43"/>
      <c r="AU251" s="43"/>
      <c r="AV251" s="43"/>
      <c r="AW251" s="43"/>
      <c r="AX251" s="43"/>
      <c r="AY251" s="43"/>
      <c r="AZ251" s="43"/>
      <c r="BA251" s="43"/>
      <c r="BB251" s="33" t="s">
        <v>102</v>
      </c>
      <c r="BC251" s="148"/>
      <c r="BD251" s="148"/>
      <c r="BE251" s="148"/>
      <c r="BF251" s="148"/>
      <c r="BG251" s="148"/>
      <c r="BH251" s="148"/>
      <c r="BI251" s="148"/>
      <c r="BJ251" s="148"/>
      <c r="BK251" s="148"/>
      <c r="BL251" s="33"/>
      <c r="BM251" s="148"/>
      <c r="BN251" s="33" t="s">
        <v>102</v>
      </c>
      <c r="BO251" s="148"/>
      <c r="BP251" s="43"/>
      <c r="BQ251" s="43"/>
      <c r="BR251" s="43"/>
      <c r="BS251" s="43"/>
      <c r="BT251" s="43"/>
      <c r="BU251" s="43"/>
      <c r="BV251" s="43"/>
      <c r="BW251" s="43"/>
      <c r="BX251" s="43"/>
      <c r="BY251" s="43"/>
      <c r="BZ251" s="43"/>
      <c r="CA251" s="43"/>
      <c r="CB251" s="43"/>
      <c r="CD251" s="80" t="str">
        <f>IF(A251="",CD250,A251)</f>
        <v>BETSIBOKA</v>
      </c>
      <c r="CE251" s="80" t="str">
        <f>CD251&amp;B251</f>
        <v>BETSIBOKA</v>
      </c>
      <c r="CF251" s="78">
        <f>(AS251+2*AT251+3*AU251+4*AV251+5*AW251)</f>
        <v>0</v>
      </c>
      <c r="CG251" s="91"/>
    </row>
    <row r="252" spans="1:85">
      <c r="A252" s="226" t="s">
        <v>182</v>
      </c>
      <c r="B252" s="148" t="s">
        <v>90</v>
      </c>
      <c r="C252" s="71">
        <v>1897</v>
      </c>
      <c r="D252" s="71">
        <v>917</v>
      </c>
      <c r="E252" s="71">
        <v>1408</v>
      </c>
      <c r="F252" s="71">
        <v>704</v>
      </c>
      <c r="G252" s="71">
        <v>1056</v>
      </c>
      <c r="H252" s="71">
        <v>514</v>
      </c>
      <c r="I252" s="71">
        <v>582</v>
      </c>
      <c r="J252" s="71">
        <v>279</v>
      </c>
      <c r="K252" s="71">
        <v>376</v>
      </c>
      <c r="L252" s="71">
        <v>185</v>
      </c>
      <c r="M252" s="146">
        <v>5319</v>
      </c>
      <c r="N252" s="146">
        <v>2599</v>
      </c>
      <c r="O252" s="226" t="s">
        <v>182</v>
      </c>
      <c r="P252" s="148" t="s">
        <v>90</v>
      </c>
      <c r="Q252" s="71">
        <v>629</v>
      </c>
      <c r="R252" s="71">
        <v>286</v>
      </c>
      <c r="S252" s="71">
        <v>473</v>
      </c>
      <c r="T252" s="71">
        <v>235</v>
      </c>
      <c r="U252" s="71">
        <v>303</v>
      </c>
      <c r="V252" s="71">
        <v>129</v>
      </c>
      <c r="W252" s="71">
        <v>159</v>
      </c>
      <c r="X252" s="71">
        <v>84</v>
      </c>
      <c r="Y252" s="71">
        <v>147</v>
      </c>
      <c r="Z252" s="71">
        <v>72</v>
      </c>
      <c r="AA252" s="146">
        <v>1711</v>
      </c>
      <c r="AB252" s="146">
        <v>806</v>
      </c>
      <c r="AC252" s="226" t="s">
        <v>182</v>
      </c>
      <c r="AD252" s="148" t="s">
        <v>90</v>
      </c>
      <c r="AE252" s="31">
        <v>56</v>
      </c>
      <c r="AF252" s="31">
        <v>54</v>
      </c>
      <c r="AG252" s="31">
        <v>55</v>
      </c>
      <c r="AH252" s="31">
        <v>46</v>
      </c>
      <c r="AI252" s="31">
        <v>40</v>
      </c>
      <c r="AJ252" s="146">
        <v>251</v>
      </c>
      <c r="AK252" s="125">
        <v>115</v>
      </c>
      <c r="AL252" s="71">
        <v>37</v>
      </c>
      <c r="AM252" s="71">
        <v>0</v>
      </c>
      <c r="AN252" s="71">
        <v>16</v>
      </c>
      <c r="AO252" s="71">
        <v>50</v>
      </c>
      <c r="AP252" s="71">
        <v>5</v>
      </c>
      <c r="AQ252" s="226" t="s">
        <v>182</v>
      </c>
      <c r="AR252" s="148" t="s">
        <v>90</v>
      </c>
      <c r="AS252" s="71">
        <v>5</v>
      </c>
      <c r="AT252" s="71">
        <v>235</v>
      </c>
      <c r="AU252" s="71">
        <v>154</v>
      </c>
      <c r="AV252" s="71">
        <v>94</v>
      </c>
      <c r="AW252" s="71">
        <v>19</v>
      </c>
      <c r="AX252" s="71">
        <v>24</v>
      </c>
      <c r="AY252" s="71">
        <v>128</v>
      </c>
      <c r="AZ252" s="71">
        <v>60</v>
      </c>
      <c r="BA252" s="71">
        <v>55</v>
      </c>
      <c r="BB252" s="226" t="s">
        <v>182</v>
      </c>
      <c r="BC252" s="148" t="s">
        <v>90</v>
      </c>
      <c r="BD252" s="71">
        <v>1</v>
      </c>
      <c r="BE252" s="71">
        <v>64</v>
      </c>
      <c r="BF252" s="71">
        <v>3</v>
      </c>
      <c r="BG252" s="71">
        <v>103</v>
      </c>
      <c r="BH252" s="71">
        <v>14</v>
      </c>
      <c r="BI252" s="16">
        <v>185</v>
      </c>
      <c r="BJ252" s="71">
        <v>80</v>
      </c>
      <c r="BK252" s="71">
        <v>8</v>
      </c>
      <c r="BL252" s="152">
        <v>5</v>
      </c>
      <c r="BM252" s="32">
        <v>3</v>
      </c>
      <c r="BN252" s="226" t="s">
        <v>182</v>
      </c>
      <c r="BO252" s="148" t="s">
        <v>90</v>
      </c>
      <c r="BP252" s="71">
        <v>1185</v>
      </c>
      <c r="BQ252" s="71">
        <v>1953</v>
      </c>
      <c r="BR252" s="71">
        <v>1174</v>
      </c>
      <c r="BS252" s="71">
        <v>353</v>
      </c>
      <c r="BT252" s="71">
        <v>33</v>
      </c>
      <c r="BU252" s="71">
        <v>401</v>
      </c>
      <c r="BV252" s="71">
        <v>2521</v>
      </c>
      <c r="BW252" s="71">
        <v>454</v>
      </c>
      <c r="BX252" s="71">
        <v>38</v>
      </c>
      <c r="BY252" s="71">
        <v>328</v>
      </c>
      <c r="BZ252" s="71">
        <v>98</v>
      </c>
      <c r="CA252" s="71">
        <v>15</v>
      </c>
      <c r="CB252" s="71">
        <v>105</v>
      </c>
      <c r="CD252" s="80" t="s">
        <v>182</v>
      </c>
      <c r="CE252" s="80" t="s">
        <v>2523</v>
      </c>
      <c r="CF252" s="78">
        <v>1408</v>
      </c>
      <c r="CG252" s="91"/>
    </row>
    <row r="253" spans="1:85">
      <c r="A253" s="226"/>
      <c r="B253" s="148" t="s">
        <v>91</v>
      </c>
      <c r="C253" s="71">
        <v>0</v>
      </c>
      <c r="D253" s="71">
        <v>0</v>
      </c>
      <c r="E253" s="71">
        <v>0</v>
      </c>
      <c r="F253" s="71">
        <v>0</v>
      </c>
      <c r="G253" s="71">
        <v>0</v>
      </c>
      <c r="H253" s="71">
        <v>0</v>
      </c>
      <c r="I253" s="71">
        <v>0</v>
      </c>
      <c r="J253" s="71">
        <v>0</v>
      </c>
      <c r="K253" s="71">
        <v>0</v>
      </c>
      <c r="L253" s="71">
        <v>0</v>
      </c>
      <c r="M253" s="146">
        <v>0</v>
      </c>
      <c r="N253" s="146">
        <v>0</v>
      </c>
      <c r="O253" s="226"/>
      <c r="P253" s="148" t="s">
        <v>91</v>
      </c>
      <c r="Q253" s="71">
        <v>0</v>
      </c>
      <c r="R253" s="71">
        <v>0</v>
      </c>
      <c r="S253" s="71">
        <v>0</v>
      </c>
      <c r="T253" s="71">
        <v>0</v>
      </c>
      <c r="U253" s="71">
        <v>0</v>
      </c>
      <c r="V253" s="71">
        <v>0</v>
      </c>
      <c r="W253" s="71">
        <v>0</v>
      </c>
      <c r="X253" s="71">
        <v>0</v>
      </c>
      <c r="Y253" s="71">
        <v>0</v>
      </c>
      <c r="Z253" s="71">
        <v>0</v>
      </c>
      <c r="AA253" s="146">
        <v>0</v>
      </c>
      <c r="AB253" s="146">
        <v>0</v>
      </c>
      <c r="AC253" s="226"/>
      <c r="AD253" s="148" t="s">
        <v>91</v>
      </c>
      <c r="AE253" s="31">
        <v>0</v>
      </c>
      <c r="AF253" s="31">
        <v>0</v>
      </c>
      <c r="AG253" s="31">
        <v>0</v>
      </c>
      <c r="AH253" s="31">
        <v>0</v>
      </c>
      <c r="AI253" s="31">
        <v>0</v>
      </c>
      <c r="AJ253" s="146">
        <v>0</v>
      </c>
      <c r="AK253" s="125">
        <v>0</v>
      </c>
      <c r="AL253" s="71">
        <v>0</v>
      </c>
      <c r="AM253" s="71">
        <v>0</v>
      </c>
      <c r="AN253" s="71">
        <v>0</v>
      </c>
      <c r="AO253" s="71">
        <v>0</v>
      </c>
      <c r="AP253" s="71">
        <v>0</v>
      </c>
      <c r="AQ253" s="226"/>
      <c r="AR253" s="148" t="s">
        <v>91</v>
      </c>
      <c r="AS253" s="71">
        <v>0</v>
      </c>
      <c r="AT253" s="71">
        <v>0</v>
      </c>
      <c r="AU253" s="71">
        <v>0</v>
      </c>
      <c r="AV253" s="71">
        <v>0</v>
      </c>
      <c r="AW253" s="71">
        <v>0</v>
      </c>
      <c r="AX253" s="71">
        <v>0</v>
      </c>
      <c r="AY253" s="71">
        <v>0</v>
      </c>
      <c r="AZ253" s="71">
        <v>0</v>
      </c>
      <c r="BA253" s="71">
        <v>0</v>
      </c>
      <c r="BB253" s="226"/>
      <c r="BC253" s="148" t="s">
        <v>91</v>
      </c>
      <c r="BD253" s="71">
        <v>0</v>
      </c>
      <c r="BE253" s="71">
        <v>0</v>
      </c>
      <c r="BF253" s="71">
        <v>0</v>
      </c>
      <c r="BG253" s="71">
        <v>0</v>
      </c>
      <c r="BH253" s="71">
        <v>0</v>
      </c>
      <c r="BI253" s="16">
        <v>0</v>
      </c>
      <c r="BJ253" s="71">
        <v>0</v>
      </c>
      <c r="BK253" s="71">
        <v>0</v>
      </c>
      <c r="BL253" s="152">
        <v>0</v>
      </c>
      <c r="BM253" s="32">
        <v>0</v>
      </c>
      <c r="BN253" s="226"/>
      <c r="BO253" s="148" t="s">
        <v>91</v>
      </c>
      <c r="BP253" s="71">
        <v>0</v>
      </c>
      <c r="BQ253" s="71">
        <v>0</v>
      </c>
      <c r="BR253" s="71">
        <v>0</v>
      </c>
      <c r="BS253" s="71">
        <v>0</v>
      </c>
      <c r="BT253" s="71">
        <v>0</v>
      </c>
      <c r="BU253" s="71">
        <v>0</v>
      </c>
      <c r="BV253" s="71">
        <v>0</v>
      </c>
      <c r="BW253" s="71">
        <v>0</v>
      </c>
      <c r="BX253" s="71">
        <v>0</v>
      </c>
      <c r="BY253" s="71">
        <v>0</v>
      </c>
      <c r="BZ253" s="71">
        <v>0</v>
      </c>
      <c r="CA253" s="71">
        <v>0</v>
      </c>
      <c r="CB253" s="71">
        <v>0</v>
      </c>
      <c r="CD253" s="80" t="s">
        <v>182</v>
      </c>
      <c r="CE253" s="80" t="s">
        <v>2524</v>
      </c>
      <c r="CF253" s="78">
        <v>0</v>
      </c>
      <c r="CG253" s="91"/>
    </row>
    <row r="254" spans="1:85">
      <c r="A254" s="226"/>
      <c r="B254" s="25" t="s">
        <v>73</v>
      </c>
      <c r="C254" s="26">
        <v>1897</v>
      </c>
      <c r="D254" s="26">
        <v>917</v>
      </c>
      <c r="E254" s="26">
        <v>1408</v>
      </c>
      <c r="F254" s="26">
        <v>704</v>
      </c>
      <c r="G254" s="26">
        <v>1056</v>
      </c>
      <c r="H254" s="26">
        <v>514</v>
      </c>
      <c r="I254" s="26">
        <v>582</v>
      </c>
      <c r="J254" s="26">
        <v>279</v>
      </c>
      <c r="K254" s="26">
        <v>376</v>
      </c>
      <c r="L254" s="26">
        <v>185</v>
      </c>
      <c r="M254" s="41">
        <v>5319</v>
      </c>
      <c r="N254" s="41">
        <v>2599</v>
      </c>
      <c r="O254" s="226"/>
      <c r="P254" s="42" t="s">
        <v>73</v>
      </c>
      <c r="Q254" s="26">
        <v>629</v>
      </c>
      <c r="R254" s="26">
        <v>286</v>
      </c>
      <c r="S254" s="26">
        <v>473</v>
      </c>
      <c r="T254" s="26">
        <v>235</v>
      </c>
      <c r="U254" s="26">
        <v>303</v>
      </c>
      <c r="V254" s="26">
        <v>129</v>
      </c>
      <c r="W254" s="26">
        <v>159</v>
      </c>
      <c r="X254" s="26">
        <v>84</v>
      </c>
      <c r="Y254" s="26">
        <v>147</v>
      </c>
      <c r="Z254" s="26">
        <v>72</v>
      </c>
      <c r="AA254" s="41">
        <v>1711</v>
      </c>
      <c r="AB254" s="41">
        <v>806</v>
      </c>
      <c r="AC254" s="226"/>
      <c r="AD254" s="42" t="s">
        <v>73</v>
      </c>
      <c r="AE254" s="41">
        <v>56</v>
      </c>
      <c r="AF254" s="41">
        <v>54</v>
      </c>
      <c r="AG254" s="41">
        <v>55</v>
      </c>
      <c r="AH254" s="41">
        <v>46</v>
      </c>
      <c r="AI254" s="41">
        <v>40</v>
      </c>
      <c r="AJ254" s="41">
        <v>251</v>
      </c>
      <c r="AK254" s="26">
        <v>115</v>
      </c>
      <c r="AL254" s="26">
        <v>37</v>
      </c>
      <c r="AM254" s="26">
        <v>0</v>
      </c>
      <c r="AN254" s="26">
        <v>16</v>
      </c>
      <c r="AO254" s="26">
        <v>50</v>
      </c>
      <c r="AP254" s="26">
        <v>5</v>
      </c>
      <c r="AQ254" s="226"/>
      <c r="AR254" s="42" t="s">
        <v>73</v>
      </c>
      <c r="AS254" s="26">
        <v>5</v>
      </c>
      <c r="AT254" s="26">
        <v>235</v>
      </c>
      <c r="AU254" s="26">
        <v>154</v>
      </c>
      <c r="AV254" s="26">
        <v>94</v>
      </c>
      <c r="AW254" s="26">
        <v>19</v>
      </c>
      <c r="AX254" s="26">
        <v>24</v>
      </c>
      <c r="AY254" s="26">
        <v>128</v>
      </c>
      <c r="AZ254" s="26">
        <v>60</v>
      </c>
      <c r="BA254" s="26">
        <v>55</v>
      </c>
      <c r="BB254" s="226"/>
      <c r="BC254" s="42" t="s">
        <v>73</v>
      </c>
      <c r="BD254" s="26">
        <v>1</v>
      </c>
      <c r="BE254" s="26">
        <v>64</v>
      </c>
      <c r="BF254" s="26">
        <v>3</v>
      </c>
      <c r="BG254" s="26">
        <v>103</v>
      </c>
      <c r="BH254" s="26">
        <v>14</v>
      </c>
      <c r="BI254" s="26">
        <v>185</v>
      </c>
      <c r="BJ254" s="26">
        <v>80</v>
      </c>
      <c r="BK254" s="26">
        <v>8</v>
      </c>
      <c r="BL254" s="41">
        <v>5</v>
      </c>
      <c r="BM254" s="41">
        <v>3</v>
      </c>
      <c r="BN254" s="226"/>
      <c r="BO254" s="42" t="s">
        <v>73</v>
      </c>
      <c r="BP254" s="41">
        <v>1185</v>
      </c>
      <c r="BQ254" s="41">
        <v>1953</v>
      </c>
      <c r="BR254" s="41">
        <v>1174</v>
      </c>
      <c r="BS254" s="41">
        <v>353</v>
      </c>
      <c r="BT254" s="41">
        <v>33</v>
      </c>
      <c r="BU254" s="41">
        <v>401</v>
      </c>
      <c r="BV254" s="41">
        <v>2521</v>
      </c>
      <c r="BW254" s="41">
        <v>454</v>
      </c>
      <c r="BX254" s="41">
        <v>38</v>
      </c>
      <c r="BY254" s="41">
        <v>328</v>
      </c>
      <c r="BZ254" s="41">
        <v>98</v>
      </c>
      <c r="CA254" s="41">
        <v>15</v>
      </c>
      <c r="CB254" s="41">
        <v>105</v>
      </c>
      <c r="CD254" s="80" t="s">
        <v>182</v>
      </c>
      <c r="CE254" s="80" t="s">
        <v>2525</v>
      </c>
      <c r="CF254" s="78">
        <v>1408</v>
      </c>
      <c r="CG254" s="91"/>
    </row>
    <row r="255" spans="1:85" ht="14.45" customHeight="1">
      <c r="A255" s="226" t="s">
        <v>183</v>
      </c>
      <c r="B255" s="148" t="s">
        <v>90</v>
      </c>
      <c r="C255" s="71">
        <v>10056</v>
      </c>
      <c r="D255" s="71">
        <v>5068</v>
      </c>
      <c r="E255" s="71">
        <v>7418</v>
      </c>
      <c r="F255" s="71">
        <v>3738</v>
      </c>
      <c r="G255" s="71">
        <v>6284</v>
      </c>
      <c r="H255" s="71">
        <v>3203</v>
      </c>
      <c r="I255" s="71">
        <v>3635</v>
      </c>
      <c r="J255" s="71">
        <v>1892</v>
      </c>
      <c r="K255" s="71">
        <v>2389</v>
      </c>
      <c r="L255" s="71">
        <v>1239</v>
      </c>
      <c r="M255" s="146">
        <v>29782</v>
      </c>
      <c r="N255" s="146">
        <v>15140</v>
      </c>
      <c r="O255" s="226" t="s">
        <v>183</v>
      </c>
      <c r="P255" s="148" t="s">
        <v>90</v>
      </c>
      <c r="Q255" s="71">
        <v>2503</v>
      </c>
      <c r="R255" s="71">
        <v>1174</v>
      </c>
      <c r="S255" s="71">
        <v>1854</v>
      </c>
      <c r="T255" s="71">
        <v>864</v>
      </c>
      <c r="U255" s="71">
        <v>1517</v>
      </c>
      <c r="V255" s="71">
        <v>729</v>
      </c>
      <c r="W255" s="71">
        <v>747</v>
      </c>
      <c r="X255" s="71">
        <v>365</v>
      </c>
      <c r="Y255" s="71">
        <v>257</v>
      </c>
      <c r="Z255" s="71">
        <v>119</v>
      </c>
      <c r="AA255" s="146">
        <v>6878</v>
      </c>
      <c r="AB255" s="146">
        <v>3251</v>
      </c>
      <c r="AC255" s="226" t="s">
        <v>183</v>
      </c>
      <c r="AD255" s="148" t="s">
        <v>90</v>
      </c>
      <c r="AE255" s="31">
        <v>260</v>
      </c>
      <c r="AF255" s="31">
        <v>249</v>
      </c>
      <c r="AG255" s="31">
        <v>241</v>
      </c>
      <c r="AH255" s="31">
        <v>200</v>
      </c>
      <c r="AI255" s="31">
        <v>166</v>
      </c>
      <c r="AJ255" s="146">
        <v>1116</v>
      </c>
      <c r="AK255" s="125">
        <v>568</v>
      </c>
      <c r="AL255" s="71">
        <v>255</v>
      </c>
      <c r="AM255" s="71">
        <v>8</v>
      </c>
      <c r="AN255" s="71">
        <v>84</v>
      </c>
      <c r="AO255" s="71">
        <v>230</v>
      </c>
      <c r="AP255" s="71">
        <v>80</v>
      </c>
      <c r="AQ255" s="226" t="s">
        <v>183</v>
      </c>
      <c r="AR255" s="148" t="s">
        <v>90</v>
      </c>
      <c r="AS255" s="71">
        <v>2</v>
      </c>
      <c r="AT255" s="71">
        <v>5636</v>
      </c>
      <c r="AU255" s="71">
        <v>677</v>
      </c>
      <c r="AV255" s="71">
        <v>211</v>
      </c>
      <c r="AW255" s="71">
        <v>58</v>
      </c>
      <c r="AX255" s="71">
        <v>249</v>
      </c>
      <c r="AY255" s="71">
        <v>662</v>
      </c>
      <c r="AZ255" s="71">
        <v>505</v>
      </c>
      <c r="BA255" s="71">
        <v>465</v>
      </c>
      <c r="BB255" s="226" t="s">
        <v>183</v>
      </c>
      <c r="BC255" s="148" t="s">
        <v>90</v>
      </c>
      <c r="BD255" s="71">
        <v>38</v>
      </c>
      <c r="BE255" s="71">
        <v>275</v>
      </c>
      <c r="BF255" s="71">
        <v>77</v>
      </c>
      <c r="BG255" s="71">
        <v>267</v>
      </c>
      <c r="BH255" s="71">
        <v>10</v>
      </c>
      <c r="BI255" s="16">
        <v>667</v>
      </c>
      <c r="BJ255" s="71">
        <v>326</v>
      </c>
      <c r="BK255" s="71">
        <v>181</v>
      </c>
      <c r="BL255" s="152">
        <v>6</v>
      </c>
      <c r="BM255" s="32">
        <v>3</v>
      </c>
      <c r="BN255" s="226" t="s">
        <v>183</v>
      </c>
      <c r="BO255" s="148" t="s">
        <v>90</v>
      </c>
      <c r="BP255" s="71">
        <v>11740</v>
      </c>
      <c r="BQ255" s="71">
        <v>10621</v>
      </c>
      <c r="BR255" s="71">
        <v>4359</v>
      </c>
      <c r="BS255" s="71">
        <v>4114</v>
      </c>
      <c r="BT255" s="71">
        <v>215</v>
      </c>
      <c r="BU255" s="71">
        <v>2216</v>
      </c>
      <c r="BV255" s="71">
        <v>14899</v>
      </c>
      <c r="BW255" s="71">
        <v>2097</v>
      </c>
      <c r="BX255" s="71">
        <v>322</v>
      </c>
      <c r="BY255" s="71">
        <v>2087</v>
      </c>
      <c r="BZ255" s="71">
        <v>1072</v>
      </c>
      <c r="CA255" s="71">
        <v>197</v>
      </c>
      <c r="CB255" s="71">
        <v>1133</v>
      </c>
      <c r="CD255" s="80" t="s">
        <v>183</v>
      </c>
      <c r="CE255" s="80" t="s">
        <v>2526</v>
      </c>
      <c r="CF255" s="78">
        <v>14439</v>
      </c>
      <c r="CG255" s="91"/>
    </row>
    <row r="256" spans="1:85">
      <c r="A256" s="226"/>
      <c r="B256" s="148" t="s">
        <v>91</v>
      </c>
      <c r="C256" s="71">
        <v>768</v>
      </c>
      <c r="D256" s="71">
        <v>340</v>
      </c>
      <c r="E256" s="71">
        <v>658</v>
      </c>
      <c r="F256" s="71">
        <v>316</v>
      </c>
      <c r="G256" s="71">
        <v>663</v>
      </c>
      <c r="H256" s="71">
        <v>335</v>
      </c>
      <c r="I256" s="71">
        <v>405</v>
      </c>
      <c r="J256" s="71">
        <v>218</v>
      </c>
      <c r="K256" s="71">
        <v>370</v>
      </c>
      <c r="L256" s="71">
        <v>199</v>
      </c>
      <c r="M256" s="146">
        <v>2864</v>
      </c>
      <c r="N256" s="146">
        <v>1408</v>
      </c>
      <c r="O256" s="226"/>
      <c r="P256" s="148" t="s">
        <v>91</v>
      </c>
      <c r="Q256" s="71">
        <v>234</v>
      </c>
      <c r="R256" s="71">
        <v>115</v>
      </c>
      <c r="S256" s="71">
        <v>127</v>
      </c>
      <c r="T256" s="71">
        <v>52</v>
      </c>
      <c r="U256" s="71">
        <v>142</v>
      </c>
      <c r="V256" s="71">
        <v>64</v>
      </c>
      <c r="W256" s="71">
        <v>106</v>
      </c>
      <c r="X256" s="71">
        <v>56</v>
      </c>
      <c r="Y256" s="71">
        <v>56</v>
      </c>
      <c r="Z256" s="71">
        <v>41</v>
      </c>
      <c r="AA256" s="146">
        <v>665</v>
      </c>
      <c r="AB256" s="146">
        <v>328</v>
      </c>
      <c r="AC256" s="226"/>
      <c r="AD256" s="148" t="s">
        <v>91</v>
      </c>
      <c r="AE256" s="31">
        <v>13</v>
      </c>
      <c r="AF256" s="31">
        <v>11</v>
      </c>
      <c r="AG256" s="31">
        <v>12</v>
      </c>
      <c r="AH256" s="31">
        <v>11</v>
      </c>
      <c r="AI256" s="31">
        <v>12</v>
      </c>
      <c r="AJ256" s="146">
        <v>59</v>
      </c>
      <c r="AK256" s="125">
        <v>46</v>
      </c>
      <c r="AL256" s="71">
        <v>40</v>
      </c>
      <c r="AM256" s="71">
        <v>12</v>
      </c>
      <c r="AN256" s="71">
        <v>2</v>
      </c>
      <c r="AO256" s="71">
        <v>8</v>
      </c>
      <c r="AP256" s="71">
        <v>6</v>
      </c>
      <c r="AQ256" s="226"/>
      <c r="AR256" s="148" t="s">
        <v>91</v>
      </c>
      <c r="AS256" s="71">
        <v>0</v>
      </c>
      <c r="AT256" s="71">
        <v>1046</v>
      </c>
      <c r="AU256" s="71">
        <v>7</v>
      </c>
      <c r="AV256" s="71">
        <v>4</v>
      </c>
      <c r="AW256" s="71">
        <v>0</v>
      </c>
      <c r="AX256" s="71">
        <v>57</v>
      </c>
      <c r="AY256" s="71">
        <v>59</v>
      </c>
      <c r="AZ256" s="71">
        <v>49</v>
      </c>
      <c r="BA256" s="71">
        <v>58</v>
      </c>
      <c r="BB256" s="226"/>
      <c r="BC256" s="148" t="s">
        <v>91</v>
      </c>
      <c r="BD256" s="71">
        <v>9</v>
      </c>
      <c r="BE256" s="71">
        <v>39</v>
      </c>
      <c r="BF256" s="71">
        <v>0</v>
      </c>
      <c r="BG256" s="71">
        <v>6</v>
      </c>
      <c r="BH256" s="71">
        <v>0</v>
      </c>
      <c r="BI256" s="16">
        <v>54</v>
      </c>
      <c r="BJ256" s="71">
        <v>42</v>
      </c>
      <c r="BK256" s="71">
        <v>43</v>
      </c>
      <c r="BL256" s="152">
        <v>8</v>
      </c>
      <c r="BM256" s="32">
        <v>5</v>
      </c>
      <c r="BN256" s="226"/>
      <c r="BO256" s="148" t="s">
        <v>91</v>
      </c>
      <c r="BP256" s="71">
        <v>1226</v>
      </c>
      <c r="BQ256" s="71">
        <v>584</v>
      </c>
      <c r="BR256" s="71">
        <v>794</v>
      </c>
      <c r="BS256" s="71">
        <v>242</v>
      </c>
      <c r="BT256" s="71">
        <v>21</v>
      </c>
      <c r="BU256" s="71">
        <v>407</v>
      </c>
      <c r="BV256" s="71">
        <v>1644</v>
      </c>
      <c r="BW256" s="71">
        <v>179</v>
      </c>
      <c r="BX256" s="71">
        <v>9</v>
      </c>
      <c r="BY256" s="71">
        <v>73</v>
      </c>
      <c r="BZ256" s="71">
        <v>17</v>
      </c>
      <c r="CA256" s="71">
        <v>11</v>
      </c>
      <c r="CB256" s="71">
        <v>61</v>
      </c>
      <c r="CD256" s="80" t="s">
        <v>183</v>
      </c>
      <c r="CE256" s="80" t="s">
        <v>2527</v>
      </c>
      <c r="CF256" s="78">
        <v>2129</v>
      </c>
      <c r="CG256" s="91"/>
    </row>
    <row r="257" spans="1:85">
      <c r="A257" s="226"/>
      <c r="B257" s="25" t="s">
        <v>73</v>
      </c>
      <c r="C257" s="26">
        <v>10824</v>
      </c>
      <c r="D257" s="26">
        <v>5408</v>
      </c>
      <c r="E257" s="26">
        <v>8076</v>
      </c>
      <c r="F257" s="26">
        <v>4054</v>
      </c>
      <c r="G257" s="26">
        <v>6947</v>
      </c>
      <c r="H257" s="26">
        <v>3538</v>
      </c>
      <c r="I257" s="26">
        <v>4040</v>
      </c>
      <c r="J257" s="26">
        <v>2110</v>
      </c>
      <c r="K257" s="26">
        <v>2759</v>
      </c>
      <c r="L257" s="26">
        <v>1438</v>
      </c>
      <c r="M257" s="41">
        <v>32646</v>
      </c>
      <c r="N257" s="41">
        <v>16548</v>
      </c>
      <c r="O257" s="226"/>
      <c r="P257" s="42" t="s">
        <v>73</v>
      </c>
      <c r="Q257" s="26">
        <v>2737</v>
      </c>
      <c r="R257" s="26">
        <v>1289</v>
      </c>
      <c r="S257" s="26">
        <v>1981</v>
      </c>
      <c r="T257" s="26">
        <v>916</v>
      </c>
      <c r="U257" s="26">
        <v>1659</v>
      </c>
      <c r="V257" s="26">
        <v>793</v>
      </c>
      <c r="W257" s="26">
        <v>853</v>
      </c>
      <c r="X257" s="26">
        <v>421</v>
      </c>
      <c r="Y257" s="26">
        <v>313</v>
      </c>
      <c r="Z257" s="26">
        <v>160</v>
      </c>
      <c r="AA257" s="41">
        <v>7543</v>
      </c>
      <c r="AB257" s="41">
        <v>3579</v>
      </c>
      <c r="AC257" s="226"/>
      <c r="AD257" s="42" t="s">
        <v>73</v>
      </c>
      <c r="AE257" s="41">
        <v>273</v>
      </c>
      <c r="AF257" s="41">
        <v>260</v>
      </c>
      <c r="AG257" s="41">
        <v>253</v>
      </c>
      <c r="AH257" s="41">
        <v>211</v>
      </c>
      <c r="AI257" s="41">
        <v>178</v>
      </c>
      <c r="AJ257" s="41">
        <v>1175</v>
      </c>
      <c r="AK257" s="26">
        <v>614</v>
      </c>
      <c r="AL257" s="26">
        <v>295</v>
      </c>
      <c r="AM257" s="26">
        <v>20</v>
      </c>
      <c r="AN257" s="26">
        <v>86</v>
      </c>
      <c r="AO257" s="26">
        <v>238</v>
      </c>
      <c r="AP257" s="26">
        <v>86</v>
      </c>
      <c r="AQ257" s="226"/>
      <c r="AR257" s="42" t="s">
        <v>73</v>
      </c>
      <c r="AS257" s="26">
        <v>2</v>
      </c>
      <c r="AT257" s="26">
        <v>6682</v>
      </c>
      <c r="AU257" s="26">
        <v>684</v>
      </c>
      <c r="AV257" s="26">
        <v>215</v>
      </c>
      <c r="AW257" s="26">
        <v>58</v>
      </c>
      <c r="AX257" s="26">
        <v>306</v>
      </c>
      <c r="AY257" s="26">
        <v>721</v>
      </c>
      <c r="AZ257" s="26">
        <v>554</v>
      </c>
      <c r="BA257" s="26">
        <v>523</v>
      </c>
      <c r="BB257" s="226"/>
      <c r="BC257" s="42" t="s">
        <v>73</v>
      </c>
      <c r="BD257" s="26">
        <v>47</v>
      </c>
      <c r="BE257" s="26">
        <v>314</v>
      </c>
      <c r="BF257" s="26">
        <v>77</v>
      </c>
      <c r="BG257" s="26">
        <v>273</v>
      </c>
      <c r="BH257" s="26">
        <v>10</v>
      </c>
      <c r="BI257" s="26">
        <v>721</v>
      </c>
      <c r="BJ257" s="26">
        <v>368</v>
      </c>
      <c r="BK257" s="26">
        <v>224</v>
      </c>
      <c r="BL257" s="41">
        <v>14</v>
      </c>
      <c r="BM257" s="41">
        <v>8</v>
      </c>
      <c r="BN257" s="226"/>
      <c r="BO257" s="42" t="s">
        <v>73</v>
      </c>
      <c r="BP257" s="41">
        <v>12966</v>
      </c>
      <c r="BQ257" s="41">
        <v>11205</v>
      </c>
      <c r="BR257" s="41">
        <v>5153</v>
      </c>
      <c r="BS257" s="41">
        <v>4356</v>
      </c>
      <c r="BT257" s="41">
        <v>236</v>
      </c>
      <c r="BU257" s="41">
        <v>2623</v>
      </c>
      <c r="BV257" s="41">
        <v>16543</v>
      </c>
      <c r="BW257" s="41">
        <v>2276</v>
      </c>
      <c r="BX257" s="41">
        <v>331</v>
      </c>
      <c r="BY257" s="41">
        <v>2160</v>
      </c>
      <c r="BZ257" s="41">
        <v>1089</v>
      </c>
      <c r="CA257" s="41">
        <v>208</v>
      </c>
      <c r="CB257" s="41">
        <v>1194</v>
      </c>
      <c r="CD257" s="80" t="s">
        <v>183</v>
      </c>
      <c r="CE257" s="80" t="s">
        <v>2528</v>
      </c>
      <c r="CF257" s="78">
        <v>16568</v>
      </c>
      <c r="CG257" s="91"/>
    </row>
    <row r="258" spans="1:85">
      <c r="A258" s="226" t="s">
        <v>184</v>
      </c>
      <c r="B258" s="148" t="s">
        <v>90</v>
      </c>
      <c r="C258" s="71">
        <v>7604</v>
      </c>
      <c r="D258" s="71">
        <v>3840</v>
      </c>
      <c r="E258" s="71">
        <v>5684</v>
      </c>
      <c r="F258" s="71">
        <v>2842</v>
      </c>
      <c r="G258" s="71">
        <v>4920</v>
      </c>
      <c r="H258" s="71">
        <v>2455</v>
      </c>
      <c r="I258" s="71">
        <v>2995</v>
      </c>
      <c r="J258" s="71">
        <v>1560</v>
      </c>
      <c r="K258" s="71">
        <v>1974</v>
      </c>
      <c r="L258" s="71">
        <v>1020</v>
      </c>
      <c r="M258" s="146">
        <v>23177</v>
      </c>
      <c r="N258" s="146">
        <v>11717</v>
      </c>
      <c r="O258" s="226" t="s">
        <v>184</v>
      </c>
      <c r="P258" s="148" t="s">
        <v>90</v>
      </c>
      <c r="Q258" s="71">
        <v>2082</v>
      </c>
      <c r="R258" s="71">
        <v>1009</v>
      </c>
      <c r="S258" s="71">
        <v>1475</v>
      </c>
      <c r="T258" s="71">
        <v>724</v>
      </c>
      <c r="U258" s="71">
        <v>1371</v>
      </c>
      <c r="V258" s="71">
        <v>669</v>
      </c>
      <c r="W258" s="71">
        <v>738</v>
      </c>
      <c r="X258" s="71">
        <v>382</v>
      </c>
      <c r="Y258" s="71">
        <v>385</v>
      </c>
      <c r="Z258" s="71">
        <v>189</v>
      </c>
      <c r="AA258" s="146">
        <v>6051</v>
      </c>
      <c r="AB258" s="146">
        <v>2973</v>
      </c>
      <c r="AC258" s="226" t="s">
        <v>184</v>
      </c>
      <c r="AD258" s="148" t="s">
        <v>90</v>
      </c>
      <c r="AE258" s="31">
        <v>224</v>
      </c>
      <c r="AF258" s="31">
        <v>217</v>
      </c>
      <c r="AG258" s="31">
        <v>210</v>
      </c>
      <c r="AH258" s="31">
        <v>189</v>
      </c>
      <c r="AI258" s="31">
        <v>169</v>
      </c>
      <c r="AJ258" s="146">
        <v>1009</v>
      </c>
      <c r="AK258" s="125">
        <v>486</v>
      </c>
      <c r="AL258" s="71">
        <v>213</v>
      </c>
      <c r="AM258" s="71">
        <v>0</v>
      </c>
      <c r="AN258" s="71">
        <v>26</v>
      </c>
      <c r="AO258" s="71">
        <v>198</v>
      </c>
      <c r="AP258" s="71">
        <v>37</v>
      </c>
      <c r="AQ258" s="226" t="s">
        <v>184</v>
      </c>
      <c r="AR258" s="148" t="s">
        <v>90</v>
      </c>
      <c r="AS258" s="71">
        <v>137</v>
      </c>
      <c r="AT258" s="71">
        <v>2855</v>
      </c>
      <c r="AU258" s="71">
        <v>1100</v>
      </c>
      <c r="AV258" s="71">
        <v>659</v>
      </c>
      <c r="AW258" s="71">
        <v>115</v>
      </c>
      <c r="AX258" s="71">
        <v>175</v>
      </c>
      <c r="AY258" s="71">
        <v>532</v>
      </c>
      <c r="AZ258" s="71">
        <v>399</v>
      </c>
      <c r="BA258" s="71">
        <v>381</v>
      </c>
      <c r="BB258" s="226" t="s">
        <v>184</v>
      </c>
      <c r="BC258" s="148" t="s">
        <v>90</v>
      </c>
      <c r="BD258" s="71">
        <v>22</v>
      </c>
      <c r="BE258" s="71">
        <v>240</v>
      </c>
      <c r="BF258" s="71">
        <v>127</v>
      </c>
      <c r="BG258" s="71">
        <v>171</v>
      </c>
      <c r="BH258" s="71">
        <v>83</v>
      </c>
      <c r="BI258" s="16">
        <v>643</v>
      </c>
      <c r="BJ258" s="71">
        <v>309</v>
      </c>
      <c r="BK258" s="71">
        <v>70</v>
      </c>
      <c r="BL258" s="152">
        <v>11</v>
      </c>
      <c r="BM258" s="32">
        <v>5</v>
      </c>
      <c r="BN258" s="226" t="s">
        <v>184</v>
      </c>
      <c r="BO258" s="148" t="s">
        <v>90</v>
      </c>
      <c r="BP258" s="71">
        <v>9273</v>
      </c>
      <c r="BQ258" s="71">
        <v>4107</v>
      </c>
      <c r="BR258" s="71">
        <v>5044</v>
      </c>
      <c r="BS258" s="71">
        <v>3604</v>
      </c>
      <c r="BT258" s="71">
        <v>277</v>
      </c>
      <c r="BU258" s="71">
        <v>2973</v>
      </c>
      <c r="BV258" s="71">
        <v>12696</v>
      </c>
      <c r="BW258" s="71">
        <v>2471</v>
      </c>
      <c r="BX258" s="71">
        <v>185</v>
      </c>
      <c r="BY258" s="71">
        <v>959</v>
      </c>
      <c r="BZ258" s="71">
        <v>610</v>
      </c>
      <c r="CA258" s="71">
        <v>72</v>
      </c>
      <c r="CB258" s="71">
        <v>1568</v>
      </c>
      <c r="CD258" s="80" t="s">
        <v>184</v>
      </c>
      <c r="CE258" s="80" t="s">
        <v>2529</v>
      </c>
      <c r="CF258" s="78">
        <v>12358</v>
      </c>
      <c r="CG258" s="91"/>
    </row>
    <row r="259" spans="1:85">
      <c r="A259" s="226"/>
      <c r="B259" s="148" t="s">
        <v>91</v>
      </c>
      <c r="C259" s="71">
        <v>1355</v>
      </c>
      <c r="D259" s="71">
        <v>695</v>
      </c>
      <c r="E259" s="71">
        <v>1043</v>
      </c>
      <c r="F259" s="71">
        <v>534</v>
      </c>
      <c r="G259" s="71">
        <v>765</v>
      </c>
      <c r="H259" s="71">
        <v>384</v>
      </c>
      <c r="I259" s="71">
        <v>399</v>
      </c>
      <c r="J259" s="71">
        <v>215</v>
      </c>
      <c r="K259" s="71">
        <v>254</v>
      </c>
      <c r="L259" s="71">
        <v>127</v>
      </c>
      <c r="M259" s="146">
        <v>3816</v>
      </c>
      <c r="N259" s="146">
        <v>1955</v>
      </c>
      <c r="O259" s="226"/>
      <c r="P259" s="148" t="s">
        <v>91</v>
      </c>
      <c r="Q259" s="71">
        <v>452</v>
      </c>
      <c r="R259" s="71">
        <v>230</v>
      </c>
      <c r="S259" s="71">
        <v>186</v>
      </c>
      <c r="T259" s="71">
        <v>80</v>
      </c>
      <c r="U259" s="71">
        <v>157</v>
      </c>
      <c r="V259" s="71">
        <v>76</v>
      </c>
      <c r="W259" s="71">
        <v>44</v>
      </c>
      <c r="X259" s="71">
        <v>21</v>
      </c>
      <c r="Y259" s="71">
        <v>66</v>
      </c>
      <c r="Z259" s="71">
        <v>37</v>
      </c>
      <c r="AA259" s="146">
        <v>905</v>
      </c>
      <c r="AB259" s="146">
        <v>444</v>
      </c>
      <c r="AC259" s="226"/>
      <c r="AD259" s="148" t="s">
        <v>91</v>
      </c>
      <c r="AE259" s="31">
        <v>30</v>
      </c>
      <c r="AF259" s="31">
        <v>30</v>
      </c>
      <c r="AG259" s="31">
        <v>27</v>
      </c>
      <c r="AH259" s="31">
        <v>20</v>
      </c>
      <c r="AI259" s="31">
        <v>15</v>
      </c>
      <c r="AJ259" s="146">
        <v>122</v>
      </c>
      <c r="AK259" s="125">
        <v>63</v>
      </c>
      <c r="AL259" s="71">
        <v>24</v>
      </c>
      <c r="AM259" s="71">
        <v>3</v>
      </c>
      <c r="AN259" s="71">
        <v>3</v>
      </c>
      <c r="AO259" s="71">
        <v>24</v>
      </c>
      <c r="AP259" s="71">
        <v>3</v>
      </c>
      <c r="AQ259" s="226"/>
      <c r="AR259" s="148" t="s">
        <v>91</v>
      </c>
      <c r="AS259" s="71">
        <v>0</v>
      </c>
      <c r="AT259" s="71">
        <v>760</v>
      </c>
      <c r="AU259" s="71">
        <v>179</v>
      </c>
      <c r="AV259" s="71">
        <v>51</v>
      </c>
      <c r="AW259" s="71">
        <v>12</v>
      </c>
      <c r="AX259" s="71">
        <v>26</v>
      </c>
      <c r="AY259" s="71">
        <v>71</v>
      </c>
      <c r="AZ259" s="71">
        <v>66</v>
      </c>
      <c r="BA259" s="71">
        <v>56</v>
      </c>
      <c r="BB259" s="226"/>
      <c r="BC259" s="148" t="s">
        <v>91</v>
      </c>
      <c r="BD259" s="71">
        <v>5</v>
      </c>
      <c r="BE259" s="71">
        <v>51</v>
      </c>
      <c r="BF259" s="71">
        <v>19</v>
      </c>
      <c r="BG259" s="71">
        <v>5</v>
      </c>
      <c r="BH259" s="71">
        <v>4</v>
      </c>
      <c r="BI259" s="16">
        <v>84</v>
      </c>
      <c r="BJ259" s="71">
        <v>43</v>
      </c>
      <c r="BK259" s="71">
        <v>19</v>
      </c>
      <c r="BL259" s="152">
        <v>8</v>
      </c>
      <c r="BM259" s="32">
        <v>6</v>
      </c>
      <c r="BN259" s="226"/>
      <c r="BO259" s="148" t="s">
        <v>91</v>
      </c>
      <c r="BP259" s="71">
        <v>1401</v>
      </c>
      <c r="BQ259" s="71">
        <v>825</v>
      </c>
      <c r="BR259" s="71">
        <v>903</v>
      </c>
      <c r="BS259" s="71">
        <v>523</v>
      </c>
      <c r="BT259" s="71">
        <v>3</v>
      </c>
      <c r="BU259" s="71">
        <v>183</v>
      </c>
      <c r="BV259" s="71">
        <v>1904</v>
      </c>
      <c r="BW259" s="71">
        <v>152</v>
      </c>
      <c r="BX259" s="71">
        <v>14</v>
      </c>
      <c r="BY259" s="71">
        <v>107</v>
      </c>
      <c r="BZ259" s="71">
        <v>90</v>
      </c>
      <c r="CA259" s="71">
        <v>0</v>
      </c>
      <c r="CB259" s="71">
        <v>504</v>
      </c>
      <c r="CD259" s="80" t="s">
        <v>184</v>
      </c>
      <c r="CE259" s="80" t="s">
        <v>2530</v>
      </c>
      <c r="CF259" s="78">
        <v>2321</v>
      </c>
      <c r="CG259" s="91"/>
    </row>
    <row r="260" spans="1:85">
      <c r="A260" s="226"/>
      <c r="B260" s="25" t="s">
        <v>73</v>
      </c>
      <c r="C260" s="26">
        <v>8959</v>
      </c>
      <c r="D260" s="26">
        <v>4535</v>
      </c>
      <c r="E260" s="26">
        <v>6727</v>
      </c>
      <c r="F260" s="26">
        <v>3376</v>
      </c>
      <c r="G260" s="26">
        <v>5685</v>
      </c>
      <c r="H260" s="26">
        <v>2839</v>
      </c>
      <c r="I260" s="26">
        <v>3394</v>
      </c>
      <c r="J260" s="26">
        <v>1775</v>
      </c>
      <c r="K260" s="26">
        <v>2228</v>
      </c>
      <c r="L260" s="26">
        <v>1147</v>
      </c>
      <c r="M260" s="41">
        <v>26993</v>
      </c>
      <c r="N260" s="41">
        <v>13672</v>
      </c>
      <c r="O260" s="226"/>
      <c r="P260" s="42" t="s">
        <v>73</v>
      </c>
      <c r="Q260" s="26">
        <v>2534</v>
      </c>
      <c r="R260" s="26">
        <v>1239</v>
      </c>
      <c r="S260" s="26">
        <v>1661</v>
      </c>
      <c r="T260" s="26">
        <v>804</v>
      </c>
      <c r="U260" s="26">
        <v>1528</v>
      </c>
      <c r="V260" s="26">
        <v>745</v>
      </c>
      <c r="W260" s="26">
        <v>782</v>
      </c>
      <c r="X260" s="26">
        <v>403</v>
      </c>
      <c r="Y260" s="26">
        <v>451</v>
      </c>
      <c r="Z260" s="26">
        <v>226</v>
      </c>
      <c r="AA260" s="41">
        <v>6956</v>
      </c>
      <c r="AB260" s="41">
        <v>3417</v>
      </c>
      <c r="AC260" s="226"/>
      <c r="AD260" s="42" t="s">
        <v>73</v>
      </c>
      <c r="AE260" s="41">
        <v>254</v>
      </c>
      <c r="AF260" s="41">
        <v>247</v>
      </c>
      <c r="AG260" s="41">
        <v>237</v>
      </c>
      <c r="AH260" s="41">
        <v>209</v>
      </c>
      <c r="AI260" s="41">
        <v>184</v>
      </c>
      <c r="AJ260" s="41">
        <v>1131</v>
      </c>
      <c r="AK260" s="26">
        <v>549</v>
      </c>
      <c r="AL260" s="26">
        <v>237</v>
      </c>
      <c r="AM260" s="26">
        <v>3</v>
      </c>
      <c r="AN260" s="26">
        <v>29</v>
      </c>
      <c r="AO260" s="26">
        <v>222</v>
      </c>
      <c r="AP260" s="26">
        <v>40</v>
      </c>
      <c r="AQ260" s="226"/>
      <c r="AR260" s="42" t="s">
        <v>73</v>
      </c>
      <c r="AS260" s="26">
        <v>137</v>
      </c>
      <c r="AT260" s="26">
        <v>3615</v>
      </c>
      <c r="AU260" s="26">
        <v>1279</v>
      </c>
      <c r="AV260" s="26">
        <v>710</v>
      </c>
      <c r="AW260" s="26">
        <v>127</v>
      </c>
      <c r="AX260" s="26">
        <v>201</v>
      </c>
      <c r="AY260" s="26">
        <v>603</v>
      </c>
      <c r="AZ260" s="26">
        <v>465</v>
      </c>
      <c r="BA260" s="26">
        <v>437</v>
      </c>
      <c r="BB260" s="226"/>
      <c r="BC260" s="42" t="s">
        <v>73</v>
      </c>
      <c r="BD260" s="26">
        <v>27</v>
      </c>
      <c r="BE260" s="26">
        <v>291</v>
      </c>
      <c r="BF260" s="26">
        <v>146</v>
      </c>
      <c r="BG260" s="26">
        <v>176</v>
      </c>
      <c r="BH260" s="26">
        <v>87</v>
      </c>
      <c r="BI260" s="26">
        <v>727</v>
      </c>
      <c r="BJ260" s="26">
        <v>352</v>
      </c>
      <c r="BK260" s="26">
        <v>89</v>
      </c>
      <c r="BL260" s="41">
        <v>19</v>
      </c>
      <c r="BM260" s="41">
        <v>11</v>
      </c>
      <c r="BN260" s="226"/>
      <c r="BO260" s="42" t="s">
        <v>73</v>
      </c>
      <c r="BP260" s="41">
        <v>10674</v>
      </c>
      <c r="BQ260" s="41">
        <v>4932</v>
      </c>
      <c r="BR260" s="41">
        <v>5947</v>
      </c>
      <c r="BS260" s="41">
        <v>4127</v>
      </c>
      <c r="BT260" s="41">
        <v>280</v>
      </c>
      <c r="BU260" s="41">
        <v>3156</v>
      </c>
      <c r="BV260" s="41">
        <v>14600</v>
      </c>
      <c r="BW260" s="41">
        <v>2623</v>
      </c>
      <c r="BX260" s="41">
        <v>199</v>
      </c>
      <c r="BY260" s="41">
        <v>1066</v>
      </c>
      <c r="BZ260" s="41">
        <v>700</v>
      </c>
      <c r="CA260" s="41">
        <v>72</v>
      </c>
      <c r="CB260" s="41">
        <v>2072</v>
      </c>
      <c r="CD260" s="80" t="s">
        <v>184</v>
      </c>
      <c r="CE260" s="80" t="s">
        <v>2531</v>
      </c>
      <c r="CF260" s="78">
        <v>14679</v>
      </c>
      <c r="CG260" s="91"/>
    </row>
    <row r="261" spans="1:85" s="100" customFormat="1">
      <c r="A261" s="33" t="s">
        <v>103</v>
      </c>
      <c r="B261" s="148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119"/>
      <c r="N261" s="119"/>
      <c r="O261" s="33" t="s">
        <v>103</v>
      </c>
      <c r="P261" s="33"/>
      <c r="Q261" s="119"/>
      <c r="R261" s="119"/>
      <c r="S261" s="119"/>
      <c r="T261" s="119"/>
      <c r="U261" s="119"/>
      <c r="V261" s="119"/>
      <c r="W261" s="119"/>
      <c r="X261" s="119"/>
      <c r="Y261" s="119"/>
      <c r="Z261" s="119"/>
      <c r="AA261" s="119"/>
      <c r="AB261" s="119"/>
      <c r="AC261" s="33" t="s">
        <v>103</v>
      </c>
      <c r="AD261" s="33"/>
      <c r="AE261" s="119"/>
      <c r="AF261" s="119"/>
      <c r="AG261" s="119"/>
      <c r="AH261" s="119"/>
      <c r="AI261" s="119"/>
      <c r="AJ261" s="119"/>
      <c r="AK261" s="119"/>
      <c r="AL261" s="119"/>
      <c r="AM261" s="119"/>
      <c r="AN261" s="119"/>
      <c r="AO261" s="119"/>
      <c r="AP261" s="119"/>
      <c r="AQ261" s="33" t="s">
        <v>103</v>
      </c>
      <c r="AR261" s="148"/>
      <c r="AS261" s="43"/>
      <c r="AT261" s="43"/>
      <c r="AU261" s="43"/>
      <c r="AV261" s="43"/>
      <c r="AW261" s="43"/>
      <c r="AX261" s="43"/>
      <c r="AY261" s="43"/>
      <c r="AZ261" s="43"/>
      <c r="BA261" s="43"/>
      <c r="BB261" s="33" t="s">
        <v>103</v>
      </c>
      <c r="BC261" s="148"/>
      <c r="BD261" s="148"/>
      <c r="BE261" s="148"/>
      <c r="BF261" s="148"/>
      <c r="BG261" s="148"/>
      <c r="BH261" s="148"/>
      <c r="BI261" s="148"/>
      <c r="BJ261" s="148"/>
      <c r="BK261" s="148"/>
      <c r="BL261" s="33"/>
      <c r="BM261" s="148"/>
      <c r="BN261" s="33" t="s">
        <v>103</v>
      </c>
      <c r="BO261" s="148"/>
      <c r="BP261" s="43"/>
      <c r="BQ261" s="43"/>
      <c r="BR261" s="43"/>
      <c r="BS261" s="43"/>
      <c r="BT261" s="43"/>
      <c r="BU261" s="43"/>
      <c r="BV261" s="43"/>
      <c r="BW261" s="43"/>
      <c r="BX261" s="43"/>
      <c r="BY261" s="43"/>
      <c r="BZ261" s="43"/>
      <c r="CA261" s="43"/>
      <c r="CB261" s="43"/>
      <c r="CD261" s="80" t="str">
        <f>IF(A261="",CD260,A261)</f>
        <v>BOENY</v>
      </c>
      <c r="CE261" s="80" t="str">
        <f>CD261&amp;B261</f>
        <v>BOENY</v>
      </c>
      <c r="CF261" s="78">
        <f>(AS261+2*AT261+3*AU261+4*AV261+5*AW261)</f>
        <v>0</v>
      </c>
      <c r="CG261" s="91"/>
    </row>
    <row r="262" spans="1:85" ht="14.45" customHeight="1">
      <c r="A262" s="226" t="s">
        <v>2063</v>
      </c>
      <c r="B262" s="148" t="s">
        <v>90</v>
      </c>
      <c r="C262" s="71">
        <v>12707</v>
      </c>
      <c r="D262" s="71">
        <v>6275</v>
      </c>
      <c r="E262" s="71">
        <v>8489</v>
      </c>
      <c r="F262" s="71">
        <v>4409</v>
      </c>
      <c r="G262" s="71">
        <v>6314</v>
      </c>
      <c r="H262" s="71">
        <v>3378</v>
      </c>
      <c r="I262" s="71">
        <v>3230</v>
      </c>
      <c r="J262" s="71">
        <v>1741</v>
      </c>
      <c r="K262" s="71">
        <v>1943</v>
      </c>
      <c r="L262" s="71">
        <v>1052</v>
      </c>
      <c r="M262" s="146">
        <v>32683</v>
      </c>
      <c r="N262" s="146">
        <v>16855</v>
      </c>
      <c r="O262" s="226" t="s">
        <v>2063</v>
      </c>
      <c r="P262" s="148" t="s">
        <v>90</v>
      </c>
      <c r="Q262" s="71">
        <v>3370</v>
      </c>
      <c r="R262" s="71">
        <v>1619</v>
      </c>
      <c r="S262" s="71">
        <v>2214</v>
      </c>
      <c r="T262" s="71">
        <v>1079</v>
      </c>
      <c r="U262" s="71">
        <v>1512</v>
      </c>
      <c r="V262" s="71">
        <v>793</v>
      </c>
      <c r="W262" s="71">
        <v>714</v>
      </c>
      <c r="X262" s="71">
        <v>370</v>
      </c>
      <c r="Y262" s="71">
        <v>354</v>
      </c>
      <c r="Z262" s="71">
        <v>192</v>
      </c>
      <c r="AA262" s="146">
        <v>8164</v>
      </c>
      <c r="AB262" s="146">
        <v>4053</v>
      </c>
      <c r="AC262" s="226" t="s">
        <v>2063</v>
      </c>
      <c r="AD262" s="148" t="s">
        <v>90</v>
      </c>
      <c r="AE262" s="31">
        <v>256</v>
      </c>
      <c r="AF262" s="31">
        <v>230</v>
      </c>
      <c r="AG262" s="31">
        <v>207</v>
      </c>
      <c r="AH262" s="31">
        <v>157</v>
      </c>
      <c r="AI262" s="31">
        <v>111</v>
      </c>
      <c r="AJ262" s="146">
        <v>961</v>
      </c>
      <c r="AK262" s="125">
        <v>551</v>
      </c>
      <c r="AL262" s="71">
        <v>274</v>
      </c>
      <c r="AM262" s="71">
        <v>11</v>
      </c>
      <c r="AN262" s="71">
        <v>6</v>
      </c>
      <c r="AO262" s="71">
        <v>184</v>
      </c>
      <c r="AP262" s="71">
        <v>22</v>
      </c>
      <c r="AQ262" s="226" t="s">
        <v>2063</v>
      </c>
      <c r="AR262" s="148" t="s">
        <v>90</v>
      </c>
      <c r="AS262" s="71">
        <v>180</v>
      </c>
      <c r="AT262" s="71">
        <v>4925</v>
      </c>
      <c r="AU262" s="71">
        <v>465</v>
      </c>
      <c r="AV262" s="71">
        <v>103</v>
      </c>
      <c r="AW262" s="71">
        <v>26</v>
      </c>
      <c r="AX262" s="71">
        <v>197</v>
      </c>
      <c r="AY262" s="71">
        <v>556</v>
      </c>
      <c r="AZ262" s="71">
        <v>388</v>
      </c>
      <c r="BA262" s="71">
        <v>379</v>
      </c>
      <c r="BB262" s="226" t="s">
        <v>2063</v>
      </c>
      <c r="BC262" s="148" t="s">
        <v>90</v>
      </c>
      <c r="BD262" s="71">
        <v>39</v>
      </c>
      <c r="BE262" s="71">
        <v>345</v>
      </c>
      <c r="BF262" s="71">
        <v>1</v>
      </c>
      <c r="BG262" s="71">
        <v>363</v>
      </c>
      <c r="BH262" s="71">
        <v>0</v>
      </c>
      <c r="BI262" s="16">
        <v>748</v>
      </c>
      <c r="BJ262" s="71">
        <v>333</v>
      </c>
      <c r="BK262" s="71">
        <v>93</v>
      </c>
      <c r="BL262" s="152">
        <v>34</v>
      </c>
      <c r="BM262" s="32">
        <v>15</v>
      </c>
      <c r="BN262" s="226" t="s">
        <v>2063</v>
      </c>
      <c r="BO262" s="148" t="s">
        <v>90</v>
      </c>
      <c r="BP262" s="71">
        <v>16564</v>
      </c>
      <c r="BQ262" s="71">
        <v>4461</v>
      </c>
      <c r="BR262" s="71">
        <v>6961</v>
      </c>
      <c r="BS262" s="71">
        <v>4137</v>
      </c>
      <c r="BT262" s="71">
        <v>338</v>
      </c>
      <c r="BU262" s="71">
        <v>3571</v>
      </c>
      <c r="BV262" s="71">
        <v>16472</v>
      </c>
      <c r="BW262" s="71">
        <v>3130</v>
      </c>
      <c r="BX262" s="71">
        <v>542</v>
      </c>
      <c r="BY262" s="71">
        <v>1034</v>
      </c>
      <c r="BZ262" s="71">
        <v>679</v>
      </c>
      <c r="CA262" s="71">
        <v>289</v>
      </c>
      <c r="CB262" s="71">
        <v>1662</v>
      </c>
      <c r="CD262" s="80" t="s">
        <v>2063</v>
      </c>
      <c r="CE262" s="80" t="s">
        <v>2535</v>
      </c>
      <c r="CF262" s="78">
        <v>11967</v>
      </c>
      <c r="CG262" s="91"/>
    </row>
    <row r="263" spans="1:85">
      <c r="A263" s="226"/>
      <c r="B263" s="148" t="s">
        <v>91</v>
      </c>
      <c r="C263" s="71">
        <v>1587</v>
      </c>
      <c r="D263" s="71">
        <v>815</v>
      </c>
      <c r="E263" s="71">
        <v>1291</v>
      </c>
      <c r="F263" s="71">
        <v>705</v>
      </c>
      <c r="G263" s="71">
        <v>1060</v>
      </c>
      <c r="H263" s="71">
        <v>551</v>
      </c>
      <c r="I263" s="71">
        <v>674</v>
      </c>
      <c r="J263" s="71">
        <v>349</v>
      </c>
      <c r="K263" s="71">
        <v>481</v>
      </c>
      <c r="L263" s="71">
        <v>259</v>
      </c>
      <c r="M263" s="146">
        <v>5093</v>
      </c>
      <c r="N263" s="146">
        <v>2679</v>
      </c>
      <c r="O263" s="226"/>
      <c r="P263" s="148" t="s">
        <v>91</v>
      </c>
      <c r="Q263" s="71">
        <v>326</v>
      </c>
      <c r="R263" s="71">
        <v>172</v>
      </c>
      <c r="S263" s="71">
        <v>246</v>
      </c>
      <c r="T263" s="71">
        <v>141</v>
      </c>
      <c r="U263" s="71">
        <v>210</v>
      </c>
      <c r="V263" s="71">
        <v>115</v>
      </c>
      <c r="W263" s="71">
        <v>145</v>
      </c>
      <c r="X263" s="71">
        <v>81</v>
      </c>
      <c r="Y263" s="71">
        <v>122</v>
      </c>
      <c r="Z263" s="71">
        <v>59</v>
      </c>
      <c r="AA263" s="146">
        <v>1049</v>
      </c>
      <c r="AB263" s="146">
        <v>568</v>
      </c>
      <c r="AC263" s="226"/>
      <c r="AD263" s="148" t="s">
        <v>91</v>
      </c>
      <c r="AE263" s="31">
        <v>35</v>
      </c>
      <c r="AF263" s="31">
        <v>33</v>
      </c>
      <c r="AG263" s="31">
        <v>27</v>
      </c>
      <c r="AH263" s="31">
        <v>20</v>
      </c>
      <c r="AI263" s="31">
        <v>17</v>
      </c>
      <c r="AJ263" s="146">
        <v>132</v>
      </c>
      <c r="AK263" s="125">
        <v>71</v>
      </c>
      <c r="AL263" s="71">
        <v>45</v>
      </c>
      <c r="AM263" s="71">
        <v>10</v>
      </c>
      <c r="AN263" s="71">
        <v>1</v>
      </c>
      <c r="AO263" s="71">
        <v>16</v>
      </c>
      <c r="AP263" s="71">
        <v>3</v>
      </c>
      <c r="AQ263" s="226"/>
      <c r="AR263" s="148" t="s">
        <v>91</v>
      </c>
      <c r="AS263" s="71">
        <v>0</v>
      </c>
      <c r="AT263" s="71">
        <v>944</v>
      </c>
      <c r="AU263" s="71">
        <v>49</v>
      </c>
      <c r="AV263" s="71">
        <v>25</v>
      </c>
      <c r="AW263" s="71">
        <v>3</v>
      </c>
      <c r="AX263" s="71">
        <v>44</v>
      </c>
      <c r="AY263" s="71">
        <v>77</v>
      </c>
      <c r="AZ263" s="71">
        <v>66</v>
      </c>
      <c r="BA263" s="71">
        <v>60</v>
      </c>
      <c r="BB263" s="226"/>
      <c r="BC263" s="148" t="s">
        <v>91</v>
      </c>
      <c r="BD263" s="71">
        <v>6</v>
      </c>
      <c r="BE263" s="71">
        <v>66</v>
      </c>
      <c r="BF263" s="71">
        <v>1</v>
      </c>
      <c r="BG263" s="71">
        <v>50</v>
      </c>
      <c r="BH263" s="71">
        <v>0</v>
      </c>
      <c r="BI263" s="16">
        <v>123</v>
      </c>
      <c r="BJ263" s="71">
        <v>67</v>
      </c>
      <c r="BK263" s="71">
        <v>7</v>
      </c>
      <c r="BL263" s="152">
        <v>11</v>
      </c>
      <c r="BM263" s="32">
        <v>5</v>
      </c>
      <c r="BN263" s="226"/>
      <c r="BO263" s="148" t="s">
        <v>91</v>
      </c>
      <c r="BP263" s="71">
        <v>1433</v>
      </c>
      <c r="BQ263" s="71">
        <v>811</v>
      </c>
      <c r="BR263" s="71">
        <v>427</v>
      </c>
      <c r="BS263" s="71">
        <v>553</v>
      </c>
      <c r="BT263" s="71">
        <v>32</v>
      </c>
      <c r="BU263" s="71">
        <v>2597</v>
      </c>
      <c r="BV263" s="71">
        <v>2274</v>
      </c>
      <c r="BW263" s="71">
        <v>420</v>
      </c>
      <c r="BX263" s="71">
        <v>54</v>
      </c>
      <c r="BY263" s="71">
        <v>123</v>
      </c>
      <c r="BZ263" s="71">
        <v>87</v>
      </c>
      <c r="CA263" s="71">
        <v>20</v>
      </c>
      <c r="CB263" s="71">
        <v>41</v>
      </c>
      <c r="CD263" s="80" t="s">
        <v>2063</v>
      </c>
      <c r="CE263" s="80" t="s">
        <v>2536</v>
      </c>
      <c r="CF263" s="78">
        <v>2150</v>
      </c>
      <c r="CG263" s="91"/>
    </row>
    <row r="264" spans="1:85">
      <c r="A264" s="226"/>
      <c r="B264" s="25" t="s">
        <v>73</v>
      </c>
      <c r="C264" s="26">
        <v>14294</v>
      </c>
      <c r="D264" s="26">
        <v>7090</v>
      </c>
      <c r="E264" s="26">
        <v>9780</v>
      </c>
      <c r="F264" s="26">
        <v>5114</v>
      </c>
      <c r="G264" s="26">
        <v>7374</v>
      </c>
      <c r="H264" s="26">
        <v>3929</v>
      </c>
      <c r="I264" s="26">
        <v>3904</v>
      </c>
      <c r="J264" s="26">
        <v>2090</v>
      </c>
      <c r="K264" s="26">
        <v>2424</v>
      </c>
      <c r="L264" s="26">
        <v>1311</v>
      </c>
      <c r="M264" s="41">
        <v>37776</v>
      </c>
      <c r="N264" s="41">
        <v>19534</v>
      </c>
      <c r="O264" s="226"/>
      <c r="P264" s="42" t="s">
        <v>73</v>
      </c>
      <c r="Q264" s="26">
        <v>3696</v>
      </c>
      <c r="R264" s="26">
        <v>1791</v>
      </c>
      <c r="S264" s="26">
        <v>2460</v>
      </c>
      <c r="T264" s="26">
        <v>1220</v>
      </c>
      <c r="U264" s="26">
        <v>1722</v>
      </c>
      <c r="V264" s="26">
        <v>908</v>
      </c>
      <c r="W264" s="26">
        <v>859</v>
      </c>
      <c r="X264" s="26">
        <v>451</v>
      </c>
      <c r="Y264" s="26">
        <v>476</v>
      </c>
      <c r="Z264" s="26">
        <v>251</v>
      </c>
      <c r="AA264" s="41">
        <v>9213</v>
      </c>
      <c r="AB264" s="41">
        <v>4621</v>
      </c>
      <c r="AC264" s="226"/>
      <c r="AD264" s="42" t="s">
        <v>73</v>
      </c>
      <c r="AE264" s="41">
        <v>291</v>
      </c>
      <c r="AF264" s="41">
        <v>263</v>
      </c>
      <c r="AG264" s="41">
        <v>234</v>
      </c>
      <c r="AH264" s="41">
        <v>177</v>
      </c>
      <c r="AI264" s="41">
        <v>128</v>
      </c>
      <c r="AJ264" s="41">
        <v>1093</v>
      </c>
      <c r="AK264" s="26">
        <v>622</v>
      </c>
      <c r="AL264" s="26">
        <v>319</v>
      </c>
      <c r="AM264" s="26">
        <v>21</v>
      </c>
      <c r="AN264" s="26">
        <v>7</v>
      </c>
      <c r="AO264" s="26">
        <v>200</v>
      </c>
      <c r="AP264" s="26">
        <v>25</v>
      </c>
      <c r="AQ264" s="226"/>
      <c r="AR264" s="42" t="s">
        <v>73</v>
      </c>
      <c r="AS264" s="26">
        <v>180</v>
      </c>
      <c r="AT264" s="26">
        <v>5869</v>
      </c>
      <c r="AU264" s="26">
        <v>514</v>
      </c>
      <c r="AV264" s="26">
        <v>128</v>
      </c>
      <c r="AW264" s="26">
        <v>29</v>
      </c>
      <c r="AX264" s="26">
        <v>241</v>
      </c>
      <c r="AY264" s="26">
        <v>633</v>
      </c>
      <c r="AZ264" s="26">
        <v>454</v>
      </c>
      <c r="BA264" s="26">
        <v>439</v>
      </c>
      <c r="BB264" s="226"/>
      <c r="BC264" s="42" t="s">
        <v>73</v>
      </c>
      <c r="BD264" s="26">
        <v>45</v>
      </c>
      <c r="BE264" s="26">
        <v>411</v>
      </c>
      <c r="BF264" s="26">
        <v>2</v>
      </c>
      <c r="BG264" s="26">
        <v>413</v>
      </c>
      <c r="BH264" s="26">
        <v>0</v>
      </c>
      <c r="BI264" s="26">
        <v>871</v>
      </c>
      <c r="BJ264" s="26">
        <v>400</v>
      </c>
      <c r="BK264" s="26">
        <v>100</v>
      </c>
      <c r="BL264" s="41">
        <v>45</v>
      </c>
      <c r="BM264" s="41">
        <v>20</v>
      </c>
      <c r="BN264" s="226"/>
      <c r="BO264" s="42" t="s">
        <v>73</v>
      </c>
      <c r="BP264" s="41">
        <v>17997</v>
      </c>
      <c r="BQ264" s="41">
        <v>5272</v>
      </c>
      <c r="BR264" s="41">
        <v>7388</v>
      </c>
      <c r="BS264" s="41">
        <v>4690</v>
      </c>
      <c r="BT264" s="41">
        <v>370</v>
      </c>
      <c r="BU264" s="41">
        <v>6168</v>
      </c>
      <c r="BV264" s="41">
        <v>18746</v>
      </c>
      <c r="BW264" s="41">
        <v>3550</v>
      </c>
      <c r="BX264" s="41">
        <v>596</v>
      </c>
      <c r="BY264" s="41">
        <v>1157</v>
      </c>
      <c r="BZ264" s="41">
        <v>766</v>
      </c>
      <c r="CA264" s="41">
        <v>309</v>
      </c>
      <c r="CB264" s="41">
        <v>1703</v>
      </c>
      <c r="CD264" s="80" t="s">
        <v>2063</v>
      </c>
      <c r="CE264" s="80" t="s">
        <v>2537</v>
      </c>
      <c r="CF264" s="78">
        <v>14117</v>
      </c>
      <c r="CG264" s="91"/>
    </row>
    <row r="265" spans="1:85">
      <c r="A265" s="226" t="s">
        <v>186</v>
      </c>
      <c r="B265" s="148" t="s">
        <v>90</v>
      </c>
      <c r="C265" s="71">
        <v>0</v>
      </c>
      <c r="D265" s="71">
        <v>0</v>
      </c>
      <c r="E265" s="71">
        <v>0</v>
      </c>
      <c r="F265" s="71">
        <v>0</v>
      </c>
      <c r="G265" s="71">
        <v>0</v>
      </c>
      <c r="H265" s="71">
        <v>0</v>
      </c>
      <c r="I265" s="71">
        <v>0</v>
      </c>
      <c r="J265" s="71">
        <v>0</v>
      </c>
      <c r="K265" s="71">
        <v>0</v>
      </c>
      <c r="L265" s="71">
        <v>0</v>
      </c>
      <c r="M265" s="146">
        <v>0</v>
      </c>
      <c r="N265" s="146">
        <v>0</v>
      </c>
      <c r="O265" s="226" t="s">
        <v>186</v>
      </c>
      <c r="P265" s="148" t="s">
        <v>90</v>
      </c>
      <c r="Q265" s="71">
        <v>0</v>
      </c>
      <c r="R265" s="71">
        <v>0</v>
      </c>
      <c r="S265" s="71">
        <v>0</v>
      </c>
      <c r="T265" s="71">
        <v>0</v>
      </c>
      <c r="U265" s="71">
        <v>0</v>
      </c>
      <c r="V265" s="71">
        <v>0</v>
      </c>
      <c r="W265" s="71">
        <v>0</v>
      </c>
      <c r="X265" s="71">
        <v>0</v>
      </c>
      <c r="Y265" s="71">
        <v>0</v>
      </c>
      <c r="Z265" s="71">
        <v>0</v>
      </c>
      <c r="AA265" s="146">
        <v>0</v>
      </c>
      <c r="AB265" s="146">
        <v>0</v>
      </c>
      <c r="AC265" s="226" t="s">
        <v>186</v>
      </c>
      <c r="AD265" s="148" t="s">
        <v>90</v>
      </c>
      <c r="AE265" s="31">
        <v>0</v>
      </c>
      <c r="AF265" s="31">
        <v>0</v>
      </c>
      <c r="AG265" s="31">
        <v>0</v>
      </c>
      <c r="AH265" s="31">
        <v>0</v>
      </c>
      <c r="AI265" s="31">
        <v>0</v>
      </c>
      <c r="AJ265" s="146">
        <v>0</v>
      </c>
      <c r="AK265" s="125">
        <v>0</v>
      </c>
      <c r="AL265" s="71">
        <v>0</v>
      </c>
      <c r="AM265" s="71">
        <v>0</v>
      </c>
      <c r="AN265" s="71">
        <v>0</v>
      </c>
      <c r="AO265" s="71">
        <v>0</v>
      </c>
      <c r="AP265" s="71">
        <v>0</v>
      </c>
      <c r="AQ265" s="226" t="s">
        <v>186</v>
      </c>
      <c r="AR265" s="148" t="s">
        <v>90</v>
      </c>
      <c r="AS265" s="71">
        <v>0</v>
      </c>
      <c r="AT265" s="71">
        <v>0</v>
      </c>
      <c r="AU265" s="71">
        <v>0</v>
      </c>
      <c r="AV265" s="71">
        <v>0</v>
      </c>
      <c r="AW265" s="71">
        <v>0</v>
      </c>
      <c r="AX265" s="71">
        <v>0</v>
      </c>
      <c r="AY265" s="71">
        <v>0</v>
      </c>
      <c r="AZ265" s="71">
        <v>0</v>
      </c>
      <c r="BA265" s="71">
        <v>0</v>
      </c>
      <c r="BB265" s="226" t="s">
        <v>186</v>
      </c>
      <c r="BC265" s="148" t="s">
        <v>90</v>
      </c>
      <c r="BD265" s="71">
        <v>0</v>
      </c>
      <c r="BE265" s="71">
        <v>0</v>
      </c>
      <c r="BF265" s="71">
        <v>0</v>
      </c>
      <c r="BG265" s="71">
        <v>0</v>
      </c>
      <c r="BH265" s="71">
        <v>0</v>
      </c>
      <c r="BI265" s="16">
        <v>0</v>
      </c>
      <c r="BJ265" s="71">
        <v>0</v>
      </c>
      <c r="BK265" s="71">
        <v>0</v>
      </c>
      <c r="BL265" s="152">
        <v>0</v>
      </c>
      <c r="BM265" s="32">
        <v>0</v>
      </c>
      <c r="BN265" s="226" t="s">
        <v>186</v>
      </c>
      <c r="BO265" s="148" t="s">
        <v>90</v>
      </c>
      <c r="BP265" s="71">
        <v>0</v>
      </c>
      <c r="BQ265" s="71">
        <v>0</v>
      </c>
      <c r="BR265" s="71">
        <v>0</v>
      </c>
      <c r="BS265" s="71">
        <v>0</v>
      </c>
      <c r="BT265" s="71">
        <v>0</v>
      </c>
      <c r="BU265" s="71">
        <v>0</v>
      </c>
      <c r="BV265" s="71">
        <v>0</v>
      </c>
      <c r="BW265" s="71">
        <v>0</v>
      </c>
      <c r="BX265" s="71">
        <v>0</v>
      </c>
      <c r="BY265" s="71">
        <v>0</v>
      </c>
      <c r="BZ265" s="71">
        <v>0</v>
      </c>
      <c r="CA265" s="71">
        <v>0</v>
      </c>
      <c r="CB265" s="71">
        <v>0</v>
      </c>
      <c r="CD265" s="80" t="s">
        <v>186</v>
      </c>
      <c r="CE265" s="80" t="s">
        <v>2538</v>
      </c>
      <c r="CF265" s="78">
        <v>0</v>
      </c>
      <c r="CG265" s="91"/>
    </row>
    <row r="266" spans="1:85">
      <c r="A266" s="226"/>
      <c r="B266" s="148" t="s">
        <v>91</v>
      </c>
      <c r="C266" s="71">
        <v>2655</v>
      </c>
      <c r="D266" s="71">
        <v>1315</v>
      </c>
      <c r="E266" s="71">
        <v>2592</v>
      </c>
      <c r="F266" s="71">
        <v>1291</v>
      </c>
      <c r="G266" s="71">
        <v>2632</v>
      </c>
      <c r="H266" s="71">
        <v>1328</v>
      </c>
      <c r="I266" s="71">
        <v>2208</v>
      </c>
      <c r="J266" s="71">
        <v>1141</v>
      </c>
      <c r="K266" s="71">
        <v>2012</v>
      </c>
      <c r="L266" s="71">
        <v>1081</v>
      </c>
      <c r="M266" s="146">
        <v>12099</v>
      </c>
      <c r="N266" s="146">
        <v>6156</v>
      </c>
      <c r="O266" s="226"/>
      <c r="P266" s="148" t="s">
        <v>91</v>
      </c>
      <c r="Q266" s="71">
        <v>532</v>
      </c>
      <c r="R266" s="71">
        <v>235</v>
      </c>
      <c r="S266" s="71">
        <v>594</v>
      </c>
      <c r="T266" s="71">
        <v>281</v>
      </c>
      <c r="U266" s="71">
        <v>532</v>
      </c>
      <c r="V266" s="71">
        <v>264</v>
      </c>
      <c r="W266" s="71">
        <v>433</v>
      </c>
      <c r="X266" s="71">
        <v>201</v>
      </c>
      <c r="Y266" s="71">
        <v>317</v>
      </c>
      <c r="Z266" s="71">
        <v>154</v>
      </c>
      <c r="AA266" s="146">
        <v>2408</v>
      </c>
      <c r="AB266" s="146">
        <v>1135</v>
      </c>
      <c r="AC266" s="226"/>
      <c r="AD266" s="148" t="s">
        <v>91</v>
      </c>
      <c r="AE266" s="31">
        <v>45</v>
      </c>
      <c r="AF266" s="31">
        <v>44</v>
      </c>
      <c r="AG266" s="31">
        <v>44</v>
      </c>
      <c r="AH266" s="31">
        <v>40</v>
      </c>
      <c r="AI266" s="31">
        <v>37</v>
      </c>
      <c r="AJ266" s="146">
        <v>210</v>
      </c>
      <c r="AK266" s="125">
        <v>205</v>
      </c>
      <c r="AL266" s="71">
        <v>132</v>
      </c>
      <c r="AM266" s="71">
        <v>169</v>
      </c>
      <c r="AN266" s="71">
        <v>0</v>
      </c>
      <c r="AO266" s="71">
        <v>16</v>
      </c>
      <c r="AP266" s="71">
        <v>10</v>
      </c>
      <c r="AQ266" s="226"/>
      <c r="AR266" s="148" t="s">
        <v>91</v>
      </c>
      <c r="AS266" s="71">
        <v>61</v>
      </c>
      <c r="AT266" s="71">
        <v>3210</v>
      </c>
      <c r="AU266" s="71">
        <v>269</v>
      </c>
      <c r="AV266" s="71">
        <v>138</v>
      </c>
      <c r="AW266" s="71">
        <v>35</v>
      </c>
      <c r="AX266" s="71">
        <v>148</v>
      </c>
      <c r="AY266" s="71">
        <v>196</v>
      </c>
      <c r="AZ266" s="71">
        <v>184</v>
      </c>
      <c r="BA266" s="71">
        <v>179</v>
      </c>
      <c r="BB266" s="226"/>
      <c r="BC266" s="148" t="s">
        <v>91</v>
      </c>
      <c r="BD266" s="71">
        <v>39</v>
      </c>
      <c r="BE266" s="71">
        <v>117</v>
      </c>
      <c r="BF266" s="71">
        <v>0</v>
      </c>
      <c r="BG266" s="71">
        <v>37</v>
      </c>
      <c r="BH266" s="71">
        <v>17</v>
      </c>
      <c r="BI266" s="16">
        <v>210</v>
      </c>
      <c r="BJ266" s="71">
        <v>187</v>
      </c>
      <c r="BK266" s="71">
        <v>86</v>
      </c>
      <c r="BL266" s="152">
        <v>52</v>
      </c>
      <c r="BM266" s="32">
        <v>39</v>
      </c>
      <c r="BN266" s="226"/>
      <c r="BO266" s="148" t="s">
        <v>91</v>
      </c>
      <c r="BP266" s="71">
        <v>6981</v>
      </c>
      <c r="BQ266" s="71">
        <v>2577</v>
      </c>
      <c r="BR266" s="71">
        <v>3920</v>
      </c>
      <c r="BS266" s="71">
        <v>2370</v>
      </c>
      <c r="BT266" s="71">
        <v>50</v>
      </c>
      <c r="BU266" s="71">
        <v>1024</v>
      </c>
      <c r="BV266" s="71">
        <v>7636</v>
      </c>
      <c r="BW266" s="71">
        <v>803</v>
      </c>
      <c r="BX266" s="71">
        <v>87</v>
      </c>
      <c r="BY266" s="71">
        <v>149</v>
      </c>
      <c r="BZ266" s="71">
        <v>225</v>
      </c>
      <c r="CA266" s="71">
        <v>20</v>
      </c>
      <c r="CB266" s="71">
        <v>125</v>
      </c>
      <c r="CD266" s="80" t="s">
        <v>186</v>
      </c>
      <c r="CE266" s="80" t="s">
        <v>2539</v>
      </c>
      <c r="CF266" s="78">
        <v>8015</v>
      </c>
      <c r="CG266" s="91"/>
    </row>
    <row r="267" spans="1:85">
      <c r="A267" s="226"/>
      <c r="B267" s="25" t="s">
        <v>73</v>
      </c>
      <c r="C267" s="26">
        <v>2655</v>
      </c>
      <c r="D267" s="26">
        <v>1315</v>
      </c>
      <c r="E267" s="26">
        <v>2592</v>
      </c>
      <c r="F267" s="26">
        <v>1291</v>
      </c>
      <c r="G267" s="26">
        <v>2632</v>
      </c>
      <c r="H267" s="26">
        <v>1328</v>
      </c>
      <c r="I267" s="26">
        <v>2208</v>
      </c>
      <c r="J267" s="26">
        <v>1141</v>
      </c>
      <c r="K267" s="26">
        <v>2012</v>
      </c>
      <c r="L267" s="26">
        <v>1081</v>
      </c>
      <c r="M267" s="41">
        <v>12099</v>
      </c>
      <c r="N267" s="41">
        <v>6156</v>
      </c>
      <c r="O267" s="226"/>
      <c r="P267" s="42" t="s">
        <v>73</v>
      </c>
      <c r="Q267" s="26">
        <v>532</v>
      </c>
      <c r="R267" s="26">
        <v>235</v>
      </c>
      <c r="S267" s="26">
        <v>594</v>
      </c>
      <c r="T267" s="26">
        <v>281</v>
      </c>
      <c r="U267" s="26">
        <v>532</v>
      </c>
      <c r="V267" s="26">
        <v>264</v>
      </c>
      <c r="W267" s="26">
        <v>433</v>
      </c>
      <c r="X267" s="26">
        <v>201</v>
      </c>
      <c r="Y267" s="26">
        <v>317</v>
      </c>
      <c r="Z267" s="26">
        <v>154</v>
      </c>
      <c r="AA267" s="41">
        <v>2408</v>
      </c>
      <c r="AB267" s="41">
        <v>1135</v>
      </c>
      <c r="AC267" s="226"/>
      <c r="AD267" s="42" t="s">
        <v>73</v>
      </c>
      <c r="AE267" s="41">
        <v>45</v>
      </c>
      <c r="AF267" s="41">
        <v>44</v>
      </c>
      <c r="AG267" s="41">
        <v>44</v>
      </c>
      <c r="AH267" s="41">
        <v>40</v>
      </c>
      <c r="AI267" s="41">
        <v>37</v>
      </c>
      <c r="AJ267" s="41">
        <v>210</v>
      </c>
      <c r="AK267" s="26">
        <v>205</v>
      </c>
      <c r="AL267" s="26">
        <v>132</v>
      </c>
      <c r="AM267" s="26">
        <v>169</v>
      </c>
      <c r="AN267" s="26">
        <v>0</v>
      </c>
      <c r="AO267" s="26">
        <v>16</v>
      </c>
      <c r="AP267" s="26">
        <v>10</v>
      </c>
      <c r="AQ267" s="226"/>
      <c r="AR267" s="42" t="s">
        <v>73</v>
      </c>
      <c r="AS267" s="26">
        <v>61</v>
      </c>
      <c r="AT267" s="26">
        <v>3210</v>
      </c>
      <c r="AU267" s="26">
        <v>269</v>
      </c>
      <c r="AV267" s="26">
        <v>138</v>
      </c>
      <c r="AW267" s="26">
        <v>35</v>
      </c>
      <c r="AX267" s="26">
        <v>148</v>
      </c>
      <c r="AY267" s="26">
        <v>196</v>
      </c>
      <c r="AZ267" s="26">
        <v>184</v>
      </c>
      <c r="BA267" s="26">
        <v>179</v>
      </c>
      <c r="BB267" s="226"/>
      <c r="BC267" s="42" t="s">
        <v>73</v>
      </c>
      <c r="BD267" s="26">
        <v>39</v>
      </c>
      <c r="BE267" s="26">
        <v>117</v>
      </c>
      <c r="BF267" s="26">
        <v>0</v>
      </c>
      <c r="BG267" s="26">
        <v>37</v>
      </c>
      <c r="BH267" s="26">
        <v>17</v>
      </c>
      <c r="BI267" s="26">
        <v>210</v>
      </c>
      <c r="BJ267" s="26">
        <v>187</v>
      </c>
      <c r="BK267" s="26">
        <v>86</v>
      </c>
      <c r="BL267" s="41">
        <v>52</v>
      </c>
      <c r="BM267" s="41">
        <v>39</v>
      </c>
      <c r="BN267" s="226"/>
      <c r="BO267" s="42" t="s">
        <v>73</v>
      </c>
      <c r="BP267" s="41">
        <v>6981</v>
      </c>
      <c r="BQ267" s="41">
        <v>2577</v>
      </c>
      <c r="BR267" s="41">
        <v>3920</v>
      </c>
      <c r="BS267" s="41">
        <v>2370</v>
      </c>
      <c r="BT267" s="41">
        <v>50</v>
      </c>
      <c r="BU267" s="41">
        <v>1024</v>
      </c>
      <c r="BV267" s="41">
        <v>7636</v>
      </c>
      <c r="BW267" s="41">
        <v>803</v>
      </c>
      <c r="BX267" s="41">
        <v>87</v>
      </c>
      <c r="BY267" s="41">
        <v>149</v>
      </c>
      <c r="BZ267" s="41">
        <v>225</v>
      </c>
      <c r="CA267" s="41">
        <v>20</v>
      </c>
      <c r="CB267" s="41">
        <v>125</v>
      </c>
      <c r="CD267" s="80" t="s">
        <v>186</v>
      </c>
      <c r="CE267" s="80" t="s">
        <v>2540</v>
      </c>
      <c r="CF267" s="78">
        <v>8015</v>
      </c>
      <c r="CG267" s="91"/>
    </row>
    <row r="268" spans="1:85">
      <c r="A268" s="226" t="s">
        <v>187</v>
      </c>
      <c r="B268" s="148" t="s">
        <v>90</v>
      </c>
      <c r="C268" s="71">
        <v>5553</v>
      </c>
      <c r="D268" s="71">
        <v>2760</v>
      </c>
      <c r="E268" s="71">
        <v>3822</v>
      </c>
      <c r="F268" s="71">
        <v>2041</v>
      </c>
      <c r="G268" s="71">
        <v>2977</v>
      </c>
      <c r="H268" s="71">
        <v>1576</v>
      </c>
      <c r="I268" s="71">
        <v>1723</v>
      </c>
      <c r="J268" s="71">
        <v>959</v>
      </c>
      <c r="K268" s="71">
        <v>1062</v>
      </c>
      <c r="L268" s="71">
        <v>607</v>
      </c>
      <c r="M268" s="146">
        <v>15137</v>
      </c>
      <c r="N268" s="146">
        <v>7943</v>
      </c>
      <c r="O268" s="226" t="s">
        <v>187</v>
      </c>
      <c r="P268" s="148" t="s">
        <v>90</v>
      </c>
      <c r="Q268" s="71">
        <v>2080</v>
      </c>
      <c r="R268" s="71">
        <v>1020</v>
      </c>
      <c r="S268" s="71">
        <v>1008</v>
      </c>
      <c r="T268" s="71">
        <v>513</v>
      </c>
      <c r="U268" s="71">
        <v>786</v>
      </c>
      <c r="V268" s="71">
        <v>411</v>
      </c>
      <c r="W268" s="71">
        <v>384</v>
      </c>
      <c r="X268" s="71">
        <v>201</v>
      </c>
      <c r="Y268" s="71">
        <v>198</v>
      </c>
      <c r="Z268" s="71">
        <v>122</v>
      </c>
      <c r="AA268" s="146">
        <v>4456</v>
      </c>
      <c r="AB268" s="146">
        <v>2267</v>
      </c>
      <c r="AC268" s="226" t="s">
        <v>187</v>
      </c>
      <c r="AD268" s="148" t="s">
        <v>90</v>
      </c>
      <c r="AE268" s="31">
        <v>147</v>
      </c>
      <c r="AF268" s="31">
        <v>140</v>
      </c>
      <c r="AG268" s="31">
        <v>137</v>
      </c>
      <c r="AH268" s="31">
        <v>116</v>
      </c>
      <c r="AI268" s="31">
        <v>100</v>
      </c>
      <c r="AJ268" s="146">
        <v>640</v>
      </c>
      <c r="AK268" s="125">
        <v>333</v>
      </c>
      <c r="AL268" s="71">
        <v>137</v>
      </c>
      <c r="AM268" s="71">
        <v>9</v>
      </c>
      <c r="AN268" s="71">
        <v>17</v>
      </c>
      <c r="AO268" s="71">
        <v>131</v>
      </c>
      <c r="AP268" s="71">
        <v>38</v>
      </c>
      <c r="AQ268" s="226" t="s">
        <v>187</v>
      </c>
      <c r="AR268" s="148" t="s">
        <v>90</v>
      </c>
      <c r="AS268" s="71">
        <v>30</v>
      </c>
      <c r="AT268" s="71">
        <v>4322</v>
      </c>
      <c r="AU268" s="71">
        <v>141</v>
      </c>
      <c r="AV268" s="71">
        <v>54</v>
      </c>
      <c r="AW268" s="71">
        <v>9</v>
      </c>
      <c r="AX268" s="71">
        <v>184</v>
      </c>
      <c r="AY268" s="71">
        <v>346</v>
      </c>
      <c r="AZ268" s="71">
        <v>282</v>
      </c>
      <c r="BA268" s="71">
        <v>265</v>
      </c>
      <c r="BB268" s="226" t="s">
        <v>187</v>
      </c>
      <c r="BC268" s="148" t="s">
        <v>90</v>
      </c>
      <c r="BD268" s="71">
        <v>14</v>
      </c>
      <c r="BE268" s="71">
        <v>235</v>
      </c>
      <c r="BF268" s="71">
        <v>30</v>
      </c>
      <c r="BG268" s="71">
        <v>84</v>
      </c>
      <c r="BH268" s="71">
        <v>0</v>
      </c>
      <c r="BI268" s="16">
        <v>363</v>
      </c>
      <c r="BJ268" s="71">
        <v>208</v>
      </c>
      <c r="BK268" s="71">
        <v>96</v>
      </c>
      <c r="BL268" s="152">
        <v>7</v>
      </c>
      <c r="BM268" s="32">
        <v>4</v>
      </c>
      <c r="BN268" s="226" t="s">
        <v>187</v>
      </c>
      <c r="BO268" s="148" t="s">
        <v>90</v>
      </c>
      <c r="BP268" s="71">
        <v>11915</v>
      </c>
      <c r="BQ268" s="71">
        <v>2778</v>
      </c>
      <c r="BR268" s="71">
        <v>4181</v>
      </c>
      <c r="BS268" s="71">
        <v>3401</v>
      </c>
      <c r="BT268" s="71">
        <v>306</v>
      </c>
      <c r="BU268" s="71">
        <v>2151</v>
      </c>
      <c r="BV268" s="71">
        <v>9938</v>
      </c>
      <c r="BW268" s="71">
        <v>1679</v>
      </c>
      <c r="BX268" s="71">
        <v>169</v>
      </c>
      <c r="BY268" s="71">
        <v>892</v>
      </c>
      <c r="BZ268" s="71">
        <v>909</v>
      </c>
      <c r="CA268" s="71">
        <v>178</v>
      </c>
      <c r="CB268" s="71">
        <v>1282</v>
      </c>
      <c r="CD268" s="80" t="s">
        <v>187</v>
      </c>
      <c r="CE268" s="80" t="s">
        <v>2541</v>
      </c>
      <c r="CF268" s="78">
        <v>9358</v>
      </c>
      <c r="CG268" s="91"/>
    </row>
    <row r="269" spans="1:85">
      <c r="A269" s="226"/>
      <c r="B269" s="148" t="s">
        <v>91</v>
      </c>
      <c r="C269" s="71">
        <v>0</v>
      </c>
      <c r="D269" s="71">
        <v>0</v>
      </c>
      <c r="E269" s="71">
        <v>0</v>
      </c>
      <c r="F269" s="71">
        <v>0</v>
      </c>
      <c r="G269" s="71">
        <v>0</v>
      </c>
      <c r="H269" s="71">
        <v>0</v>
      </c>
      <c r="I269" s="71">
        <v>0</v>
      </c>
      <c r="J269" s="71">
        <v>0</v>
      </c>
      <c r="K269" s="71">
        <v>0</v>
      </c>
      <c r="L269" s="71">
        <v>0</v>
      </c>
      <c r="M269" s="146">
        <v>0</v>
      </c>
      <c r="N269" s="146">
        <v>0</v>
      </c>
      <c r="O269" s="226"/>
      <c r="P269" s="148" t="s">
        <v>91</v>
      </c>
      <c r="Q269" s="71">
        <v>0</v>
      </c>
      <c r="R269" s="71">
        <v>0</v>
      </c>
      <c r="S269" s="71">
        <v>0</v>
      </c>
      <c r="T269" s="71">
        <v>0</v>
      </c>
      <c r="U269" s="71">
        <v>0</v>
      </c>
      <c r="V269" s="71">
        <v>0</v>
      </c>
      <c r="W269" s="71">
        <v>0</v>
      </c>
      <c r="X269" s="71">
        <v>0</v>
      </c>
      <c r="Y269" s="71">
        <v>0</v>
      </c>
      <c r="Z269" s="71">
        <v>0</v>
      </c>
      <c r="AA269" s="146">
        <v>0</v>
      </c>
      <c r="AB269" s="146">
        <v>0</v>
      </c>
      <c r="AC269" s="226"/>
      <c r="AD269" s="148" t="s">
        <v>91</v>
      </c>
      <c r="AE269" s="31">
        <v>0</v>
      </c>
      <c r="AF269" s="31">
        <v>0</v>
      </c>
      <c r="AG269" s="31">
        <v>0</v>
      </c>
      <c r="AH269" s="31">
        <v>0</v>
      </c>
      <c r="AI269" s="31">
        <v>0</v>
      </c>
      <c r="AJ269" s="146">
        <v>0</v>
      </c>
      <c r="AK269" s="125">
        <v>0</v>
      </c>
      <c r="AL269" s="71">
        <v>0</v>
      </c>
      <c r="AM269" s="71">
        <v>0</v>
      </c>
      <c r="AN269" s="71">
        <v>0</v>
      </c>
      <c r="AO269" s="71">
        <v>0</v>
      </c>
      <c r="AP269" s="71">
        <v>0</v>
      </c>
      <c r="AQ269" s="226"/>
      <c r="AR269" s="148" t="s">
        <v>91</v>
      </c>
      <c r="AS269" s="71">
        <v>0</v>
      </c>
      <c r="AT269" s="71">
        <v>0</v>
      </c>
      <c r="AU269" s="71">
        <v>0</v>
      </c>
      <c r="AV269" s="71">
        <v>0</v>
      </c>
      <c r="AW269" s="71">
        <v>0</v>
      </c>
      <c r="AX269" s="71">
        <v>0</v>
      </c>
      <c r="AY269" s="71">
        <v>0</v>
      </c>
      <c r="AZ269" s="71">
        <v>0</v>
      </c>
      <c r="BA269" s="71">
        <v>0</v>
      </c>
      <c r="BB269" s="226"/>
      <c r="BC269" s="148" t="s">
        <v>91</v>
      </c>
      <c r="BD269" s="71">
        <v>0</v>
      </c>
      <c r="BE269" s="71">
        <v>0</v>
      </c>
      <c r="BF269" s="71">
        <v>0</v>
      </c>
      <c r="BG269" s="71">
        <v>0</v>
      </c>
      <c r="BH269" s="71">
        <v>0</v>
      </c>
      <c r="BI269" s="16">
        <v>0</v>
      </c>
      <c r="BJ269" s="71">
        <v>0</v>
      </c>
      <c r="BK269" s="71">
        <v>0</v>
      </c>
      <c r="BL269" s="152">
        <v>0</v>
      </c>
      <c r="BM269" s="32">
        <v>0</v>
      </c>
      <c r="BN269" s="226"/>
      <c r="BO269" s="148" t="s">
        <v>91</v>
      </c>
      <c r="BP269" s="71">
        <v>0</v>
      </c>
      <c r="BQ269" s="71">
        <v>0</v>
      </c>
      <c r="BR269" s="71">
        <v>0</v>
      </c>
      <c r="BS269" s="71">
        <v>0</v>
      </c>
      <c r="BT269" s="71">
        <v>0</v>
      </c>
      <c r="BU269" s="71">
        <v>0</v>
      </c>
      <c r="BV269" s="71">
        <v>0</v>
      </c>
      <c r="BW269" s="71">
        <v>0</v>
      </c>
      <c r="BX269" s="71">
        <v>0</v>
      </c>
      <c r="BY269" s="71">
        <v>0</v>
      </c>
      <c r="BZ269" s="71">
        <v>0</v>
      </c>
      <c r="CA269" s="71">
        <v>0</v>
      </c>
      <c r="CB269" s="71">
        <v>0</v>
      </c>
      <c r="CD269" s="80" t="s">
        <v>187</v>
      </c>
      <c r="CE269" s="80" t="s">
        <v>2542</v>
      </c>
      <c r="CF269" s="78">
        <v>0</v>
      </c>
      <c r="CG269" s="91"/>
    </row>
    <row r="270" spans="1:85">
      <c r="A270" s="226"/>
      <c r="B270" s="25" t="s">
        <v>73</v>
      </c>
      <c r="C270" s="26">
        <v>5553</v>
      </c>
      <c r="D270" s="26">
        <v>2760</v>
      </c>
      <c r="E270" s="26">
        <v>3822</v>
      </c>
      <c r="F270" s="26">
        <v>2041</v>
      </c>
      <c r="G270" s="26">
        <v>2977</v>
      </c>
      <c r="H270" s="26">
        <v>1576</v>
      </c>
      <c r="I270" s="26">
        <v>1723</v>
      </c>
      <c r="J270" s="26">
        <v>959</v>
      </c>
      <c r="K270" s="26">
        <v>1062</v>
      </c>
      <c r="L270" s="26">
        <v>607</v>
      </c>
      <c r="M270" s="41">
        <v>15137</v>
      </c>
      <c r="N270" s="41">
        <v>7943</v>
      </c>
      <c r="O270" s="226"/>
      <c r="P270" s="42" t="s">
        <v>73</v>
      </c>
      <c r="Q270" s="26">
        <v>2080</v>
      </c>
      <c r="R270" s="26">
        <v>1020</v>
      </c>
      <c r="S270" s="26">
        <v>1008</v>
      </c>
      <c r="T270" s="26">
        <v>513</v>
      </c>
      <c r="U270" s="26">
        <v>786</v>
      </c>
      <c r="V270" s="26">
        <v>411</v>
      </c>
      <c r="W270" s="26">
        <v>384</v>
      </c>
      <c r="X270" s="26">
        <v>201</v>
      </c>
      <c r="Y270" s="26">
        <v>198</v>
      </c>
      <c r="Z270" s="26">
        <v>122</v>
      </c>
      <c r="AA270" s="41">
        <v>4456</v>
      </c>
      <c r="AB270" s="41">
        <v>2267</v>
      </c>
      <c r="AC270" s="226"/>
      <c r="AD270" s="42" t="s">
        <v>73</v>
      </c>
      <c r="AE270" s="41">
        <v>147</v>
      </c>
      <c r="AF270" s="41">
        <v>140</v>
      </c>
      <c r="AG270" s="41">
        <v>137</v>
      </c>
      <c r="AH270" s="41">
        <v>116</v>
      </c>
      <c r="AI270" s="41">
        <v>100</v>
      </c>
      <c r="AJ270" s="41">
        <v>640</v>
      </c>
      <c r="AK270" s="26">
        <v>333</v>
      </c>
      <c r="AL270" s="26">
        <v>137</v>
      </c>
      <c r="AM270" s="26">
        <v>9</v>
      </c>
      <c r="AN270" s="26">
        <v>17</v>
      </c>
      <c r="AO270" s="26">
        <v>131</v>
      </c>
      <c r="AP270" s="26">
        <v>38</v>
      </c>
      <c r="AQ270" s="226"/>
      <c r="AR270" s="42" t="s">
        <v>73</v>
      </c>
      <c r="AS270" s="26">
        <v>30</v>
      </c>
      <c r="AT270" s="26">
        <v>4322</v>
      </c>
      <c r="AU270" s="26">
        <v>141</v>
      </c>
      <c r="AV270" s="26">
        <v>54</v>
      </c>
      <c r="AW270" s="26">
        <v>9</v>
      </c>
      <c r="AX270" s="26">
        <v>184</v>
      </c>
      <c r="AY270" s="26">
        <v>346</v>
      </c>
      <c r="AZ270" s="26">
        <v>282</v>
      </c>
      <c r="BA270" s="26">
        <v>265</v>
      </c>
      <c r="BB270" s="226"/>
      <c r="BC270" s="42" t="s">
        <v>73</v>
      </c>
      <c r="BD270" s="26">
        <v>14</v>
      </c>
      <c r="BE270" s="26">
        <v>235</v>
      </c>
      <c r="BF270" s="26">
        <v>30</v>
      </c>
      <c r="BG270" s="26">
        <v>84</v>
      </c>
      <c r="BH270" s="26">
        <v>0</v>
      </c>
      <c r="BI270" s="26">
        <v>363</v>
      </c>
      <c r="BJ270" s="26">
        <v>208</v>
      </c>
      <c r="BK270" s="26">
        <v>96</v>
      </c>
      <c r="BL270" s="41">
        <v>7</v>
      </c>
      <c r="BM270" s="41">
        <v>4</v>
      </c>
      <c r="BN270" s="226"/>
      <c r="BO270" s="42" t="s">
        <v>73</v>
      </c>
      <c r="BP270" s="41">
        <v>11915</v>
      </c>
      <c r="BQ270" s="41">
        <v>2778</v>
      </c>
      <c r="BR270" s="41">
        <v>4181</v>
      </c>
      <c r="BS270" s="41">
        <v>3401</v>
      </c>
      <c r="BT270" s="41">
        <v>306</v>
      </c>
      <c r="BU270" s="41">
        <v>2151</v>
      </c>
      <c r="BV270" s="41">
        <v>9938</v>
      </c>
      <c r="BW270" s="41">
        <v>1679</v>
      </c>
      <c r="BX270" s="41">
        <v>169</v>
      </c>
      <c r="BY270" s="41">
        <v>892</v>
      </c>
      <c r="BZ270" s="41">
        <v>909</v>
      </c>
      <c r="CA270" s="41">
        <v>178</v>
      </c>
      <c r="CB270" s="41">
        <v>1282</v>
      </c>
      <c r="CD270" s="80" t="s">
        <v>187</v>
      </c>
      <c r="CE270" s="80" t="s">
        <v>2543</v>
      </c>
      <c r="CF270" s="78">
        <v>9358</v>
      </c>
      <c r="CG270" s="91"/>
    </row>
    <row r="271" spans="1:85">
      <c r="A271" s="226" t="s">
        <v>188</v>
      </c>
      <c r="B271" s="148" t="s">
        <v>90</v>
      </c>
      <c r="C271" s="71">
        <v>8359</v>
      </c>
      <c r="D271" s="71">
        <v>4156</v>
      </c>
      <c r="E271" s="71">
        <v>5897</v>
      </c>
      <c r="F271" s="71">
        <v>3077</v>
      </c>
      <c r="G271" s="71">
        <v>4644</v>
      </c>
      <c r="H271" s="71">
        <v>2474</v>
      </c>
      <c r="I271" s="71">
        <v>2530</v>
      </c>
      <c r="J271" s="71">
        <v>1339</v>
      </c>
      <c r="K271" s="71">
        <v>1699</v>
      </c>
      <c r="L271" s="71">
        <v>874</v>
      </c>
      <c r="M271" s="146">
        <v>23129</v>
      </c>
      <c r="N271" s="146">
        <v>11920</v>
      </c>
      <c r="O271" s="226" t="s">
        <v>188</v>
      </c>
      <c r="P271" s="148" t="s">
        <v>90</v>
      </c>
      <c r="Q271" s="71">
        <v>2400</v>
      </c>
      <c r="R271" s="71">
        <v>1149</v>
      </c>
      <c r="S271" s="71">
        <v>1427</v>
      </c>
      <c r="T271" s="71">
        <v>705</v>
      </c>
      <c r="U271" s="71">
        <v>1139</v>
      </c>
      <c r="V271" s="71">
        <v>580</v>
      </c>
      <c r="W271" s="71">
        <v>523</v>
      </c>
      <c r="X271" s="71">
        <v>281</v>
      </c>
      <c r="Y271" s="71">
        <v>275</v>
      </c>
      <c r="Z271" s="71">
        <v>139</v>
      </c>
      <c r="AA271" s="146">
        <v>5764</v>
      </c>
      <c r="AB271" s="146">
        <v>2854</v>
      </c>
      <c r="AC271" s="226" t="s">
        <v>188</v>
      </c>
      <c r="AD271" s="148" t="s">
        <v>90</v>
      </c>
      <c r="AE271" s="31">
        <v>208</v>
      </c>
      <c r="AF271" s="31">
        <v>190</v>
      </c>
      <c r="AG271" s="31">
        <v>185</v>
      </c>
      <c r="AH271" s="31">
        <v>162</v>
      </c>
      <c r="AI271" s="31">
        <v>129</v>
      </c>
      <c r="AJ271" s="146">
        <v>874</v>
      </c>
      <c r="AK271" s="125">
        <v>450</v>
      </c>
      <c r="AL271" s="71">
        <v>187</v>
      </c>
      <c r="AM271" s="71">
        <v>2</v>
      </c>
      <c r="AN271" s="71">
        <v>36</v>
      </c>
      <c r="AO271" s="71">
        <v>172</v>
      </c>
      <c r="AP271" s="71">
        <v>29</v>
      </c>
      <c r="AQ271" s="226" t="s">
        <v>188</v>
      </c>
      <c r="AR271" s="148" t="s">
        <v>90</v>
      </c>
      <c r="AS271" s="71">
        <v>9</v>
      </c>
      <c r="AT271" s="71">
        <v>5125</v>
      </c>
      <c r="AU271" s="71">
        <v>287</v>
      </c>
      <c r="AV271" s="71">
        <v>113</v>
      </c>
      <c r="AW271" s="71">
        <v>19</v>
      </c>
      <c r="AX271" s="71">
        <v>267</v>
      </c>
      <c r="AY271" s="71">
        <v>540</v>
      </c>
      <c r="AZ271" s="71">
        <v>292</v>
      </c>
      <c r="BA271" s="71">
        <v>305</v>
      </c>
      <c r="BB271" s="226" t="s">
        <v>188</v>
      </c>
      <c r="BC271" s="148" t="s">
        <v>90</v>
      </c>
      <c r="BD271" s="71">
        <v>15</v>
      </c>
      <c r="BE271" s="71">
        <v>325</v>
      </c>
      <c r="BF271" s="71">
        <v>1</v>
      </c>
      <c r="BG271" s="71">
        <v>226</v>
      </c>
      <c r="BH271" s="71">
        <v>0</v>
      </c>
      <c r="BI271" s="16">
        <v>567</v>
      </c>
      <c r="BJ271" s="71">
        <v>230</v>
      </c>
      <c r="BK271" s="71">
        <v>70</v>
      </c>
      <c r="BL271" s="152">
        <v>21</v>
      </c>
      <c r="BM271" s="32">
        <v>5</v>
      </c>
      <c r="BN271" s="226" t="s">
        <v>188</v>
      </c>
      <c r="BO271" s="148" t="s">
        <v>90</v>
      </c>
      <c r="BP271" s="71">
        <v>11176</v>
      </c>
      <c r="BQ271" s="71">
        <v>3033</v>
      </c>
      <c r="BR271" s="71">
        <v>4310</v>
      </c>
      <c r="BS271" s="71">
        <v>2674</v>
      </c>
      <c r="BT271" s="71">
        <v>223</v>
      </c>
      <c r="BU271" s="71">
        <v>2590</v>
      </c>
      <c r="BV271" s="71">
        <v>13708</v>
      </c>
      <c r="BW271" s="71">
        <v>2366</v>
      </c>
      <c r="BX271" s="71">
        <v>164</v>
      </c>
      <c r="BY271" s="71">
        <v>852</v>
      </c>
      <c r="BZ271" s="71">
        <v>790</v>
      </c>
      <c r="CA271" s="71">
        <v>163</v>
      </c>
      <c r="CB271" s="71">
        <v>1547</v>
      </c>
      <c r="CD271" s="80" t="s">
        <v>188</v>
      </c>
      <c r="CE271" s="80" t="s">
        <v>2544</v>
      </c>
      <c r="CF271" s="78">
        <v>11667</v>
      </c>
      <c r="CG271" s="91"/>
    </row>
    <row r="272" spans="1:85">
      <c r="A272" s="226"/>
      <c r="B272" s="148" t="s">
        <v>91</v>
      </c>
      <c r="C272" s="71">
        <v>1384</v>
      </c>
      <c r="D272" s="71">
        <v>677</v>
      </c>
      <c r="E272" s="71">
        <v>1275</v>
      </c>
      <c r="F272" s="71">
        <v>625</v>
      </c>
      <c r="G272" s="71">
        <v>1190</v>
      </c>
      <c r="H272" s="71">
        <v>626</v>
      </c>
      <c r="I272" s="71">
        <v>904</v>
      </c>
      <c r="J272" s="71">
        <v>468</v>
      </c>
      <c r="K272" s="71">
        <v>768</v>
      </c>
      <c r="L272" s="71">
        <v>390</v>
      </c>
      <c r="M272" s="146">
        <v>5521</v>
      </c>
      <c r="N272" s="146">
        <v>2786</v>
      </c>
      <c r="O272" s="226"/>
      <c r="P272" s="148" t="s">
        <v>91</v>
      </c>
      <c r="Q272" s="71">
        <v>237</v>
      </c>
      <c r="R272" s="71">
        <v>110</v>
      </c>
      <c r="S272" s="71">
        <v>237</v>
      </c>
      <c r="T272" s="71">
        <v>117</v>
      </c>
      <c r="U272" s="71">
        <v>233</v>
      </c>
      <c r="V272" s="71">
        <v>124</v>
      </c>
      <c r="W272" s="71">
        <v>171</v>
      </c>
      <c r="X272" s="71">
        <v>88</v>
      </c>
      <c r="Y272" s="71">
        <v>137</v>
      </c>
      <c r="Z272" s="71">
        <v>72</v>
      </c>
      <c r="AA272" s="146">
        <v>1015</v>
      </c>
      <c r="AB272" s="146">
        <v>511</v>
      </c>
      <c r="AC272" s="226"/>
      <c r="AD272" s="148" t="s">
        <v>91</v>
      </c>
      <c r="AE272" s="31">
        <v>21</v>
      </c>
      <c r="AF272" s="31">
        <v>20</v>
      </c>
      <c r="AG272" s="31">
        <v>23</v>
      </c>
      <c r="AH272" s="31">
        <v>20</v>
      </c>
      <c r="AI272" s="31">
        <v>20</v>
      </c>
      <c r="AJ272" s="146">
        <v>104</v>
      </c>
      <c r="AK272" s="125">
        <v>88</v>
      </c>
      <c r="AL272" s="71">
        <v>69</v>
      </c>
      <c r="AM272" s="71">
        <v>42</v>
      </c>
      <c r="AN272" s="71">
        <v>1</v>
      </c>
      <c r="AO272" s="71">
        <v>9</v>
      </c>
      <c r="AP272" s="71">
        <v>4</v>
      </c>
      <c r="AQ272" s="226"/>
      <c r="AR272" s="148" t="s">
        <v>91</v>
      </c>
      <c r="AS272" s="71">
        <v>0</v>
      </c>
      <c r="AT272" s="71">
        <v>1494</v>
      </c>
      <c r="AU272" s="71">
        <v>291</v>
      </c>
      <c r="AV272" s="71">
        <v>27</v>
      </c>
      <c r="AW272" s="71">
        <v>0</v>
      </c>
      <c r="AX272" s="71">
        <v>75</v>
      </c>
      <c r="AY272" s="71">
        <v>98</v>
      </c>
      <c r="AZ272" s="71">
        <v>97</v>
      </c>
      <c r="BA272" s="71">
        <v>91</v>
      </c>
      <c r="BB272" s="226"/>
      <c r="BC272" s="148" t="s">
        <v>91</v>
      </c>
      <c r="BD272" s="71">
        <v>7</v>
      </c>
      <c r="BE272" s="71">
        <v>65</v>
      </c>
      <c r="BF272" s="71">
        <v>0</v>
      </c>
      <c r="BG272" s="71">
        <v>31</v>
      </c>
      <c r="BH272" s="71">
        <v>0</v>
      </c>
      <c r="BI272" s="16">
        <v>103</v>
      </c>
      <c r="BJ272" s="71">
        <v>66</v>
      </c>
      <c r="BK272" s="71">
        <v>15</v>
      </c>
      <c r="BL272" s="152">
        <v>23</v>
      </c>
      <c r="BM272" s="32">
        <v>16</v>
      </c>
      <c r="BN272" s="226"/>
      <c r="BO272" s="148" t="s">
        <v>91</v>
      </c>
      <c r="BP272" s="71">
        <v>3682</v>
      </c>
      <c r="BQ272" s="71">
        <v>921</v>
      </c>
      <c r="BR272" s="71">
        <v>1298</v>
      </c>
      <c r="BS272" s="71">
        <v>1113</v>
      </c>
      <c r="BT272" s="71">
        <v>32</v>
      </c>
      <c r="BU272" s="71">
        <v>668</v>
      </c>
      <c r="BV272" s="71">
        <v>2571</v>
      </c>
      <c r="BW272" s="71">
        <v>634</v>
      </c>
      <c r="BX272" s="71">
        <v>33</v>
      </c>
      <c r="BY272" s="71">
        <v>190</v>
      </c>
      <c r="BZ272" s="71">
        <v>51</v>
      </c>
      <c r="CA272" s="71">
        <v>7</v>
      </c>
      <c r="CB272" s="71">
        <v>499</v>
      </c>
      <c r="CD272" s="80" t="s">
        <v>188</v>
      </c>
      <c r="CE272" s="80" t="s">
        <v>2545</v>
      </c>
      <c r="CF272" s="78">
        <v>3969</v>
      </c>
      <c r="CG272" s="91"/>
    </row>
    <row r="273" spans="1:85">
      <c r="A273" s="226"/>
      <c r="B273" s="25" t="s">
        <v>73</v>
      </c>
      <c r="C273" s="26">
        <v>9743</v>
      </c>
      <c r="D273" s="26">
        <v>4833</v>
      </c>
      <c r="E273" s="26">
        <v>7172</v>
      </c>
      <c r="F273" s="26">
        <v>3702</v>
      </c>
      <c r="G273" s="26">
        <v>5834</v>
      </c>
      <c r="H273" s="26">
        <v>3100</v>
      </c>
      <c r="I273" s="26">
        <v>3434</v>
      </c>
      <c r="J273" s="26">
        <v>1807</v>
      </c>
      <c r="K273" s="26">
        <v>2467</v>
      </c>
      <c r="L273" s="26">
        <v>1264</v>
      </c>
      <c r="M273" s="41">
        <v>28650</v>
      </c>
      <c r="N273" s="41">
        <v>14706</v>
      </c>
      <c r="O273" s="226"/>
      <c r="P273" s="42" t="s">
        <v>73</v>
      </c>
      <c r="Q273" s="26">
        <v>2637</v>
      </c>
      <c r="R273" s="26">
        <v>1259</v>
      </c>
      <c r="S273" s="26">
        <v>1664</v>
      </c>
      <c r="T273" s="26">
        <v>822</v>
      </c>
      <c r="U273" s="26">
        <v>1372</v>
      </c>
      <c r="V273" s="26">
        <v>704</v>
      </c>
      <c r="W273" s="26">
        <v>694</v>
      </c>
      <c r="X273" s="26">
        <v>369</v>
      </c>
      <c r="Y273" s="26">
        <v>412</v>
      </c>
      <c r="Z273" s="26">
        <v>211</v>
      </c>
      <c r="AA273" s="41">
        <v>6779</v>
      </c>
      <c r="AB273" s="41">
        <v>3365</v>
      </c>
      <c r="AC273" s="226"/>
      <c r="AD273" s="42" t="s">
        <v>73</v>
      </c>
      <c r="AE273" s="41">
        <v>229</v>
      </c>
      <c r="AF273" s="41">
        <v>210</v>
      </c>
      <c r="AG273" s="41">
        <v>208</v>
      </c>
      <c r="AH273" s="41">
        <v>182</v>
      </c>
      <c r="AI273" s="41">
        <v>149</v>
      </c>
      <c r="AJ273" s="41">
        <v>978</v>
      </c>
      <c r="AK273" s="26">
        <v>538</v>
      </c>
      <c r="AL273" s="26">
        <v>256</v>
      </c>
      <c r="AM273" s="26">
        <v>44</v>
      </c>
      <c r="AN273" s="26">
        <v>37</v>
      </c>
      <c r="AO273" s="26">
        <v>181</v>
      </c>
      <c r="AP273" s="26">
        <v>33</v>
      </c>
      <c r="AQ273" s="226"/>
      <c r="AR273" s="42" t="s">
        <v>73</v>
      </c>
      <c r="AS273" s="26">
        <v>9</v>
      </c>
      <c r="AT273" s="26">
        <v>6619</v>
      </c>
      <c r="AU273" s="26">
        <v>578</v>
      </c>
      <c r="AV273" s="26">
        <v>140</v>
      </c>
      <c r="AW273" s="26">
        <v>19</v>
      </c>
      <c r="AX273" s="26">
        <v>342</v>
      </c>
      <c r="AY273" s="26">
        <v>638</v>
      </c>
      <c r="AZ273" s="26">
        <v>389</v>
      </c>
      <c r="BA273" s="26">
        <v>396</v>
      </c>
      <c r="BB273" s="226"/>
      <c r="BC273" s="42" t="s">
        <v>73</v>
      </c>
      <c r="BD273" s="26">
        <v>22</v>
      </c>
      <c r="BE273" s="26">
        <v>390</v>
      </c>
      <c r="BF273" s="26">
        <v>1</v>
      </c>
      <c r="BG273" s="26">
        <v>257</v>
      </c>
      <c r="BH273" s="26">
        <v>0</v>
      </c>
      <c r="BI273" s="26">
        <v>670</v>
      </c>
      <c r="BJ273" s="26">
        <v>296</v>
      </c>
      <c r="BK273" s="26">
        <v>85</v>
      </c>
      <c r="BL273" s="41">
        <v>44</v>
      </c>
      <c r="BM273" s="41">
        <v>21</v>
      </c>
      <c r="BN273" s="226"/>
      <c r="BO273" s="42" t="s">
        <v>73</v>
      </c>
      <c r="BP273" s="41">
        <v>14858</v>
      </c>
      <c r="BQ273" s="41">
        <v>3954</v>
      </c>
      <c r="BR273" s="41">
        <v>5608</v>
      </c>
      <c r="BS273" s="41">
        <v>3787</v>
      </c>
      <c r="BT273" s="41">
        <v>255</v>
      </c>
      <c r="BU273" s="41">
        <v>3258</v>
      </c>
      <c r="BV273" s="41">
        <v>16279</v>
      </c>
      <c r="BW273" s="41">
        <v>3000</v>
      </c>
      <c r="BX273" s="41">
        <v>197</v>
      </c>
      <c r="BY273" s="41">
        <v>1042</v>
      </c>
      <c r="BZ273" s="41">
        <v>841</v>
      </c>
      <c r="CA273" s="41">
        <v>170</v>
      </c>
      <c r="CB273" s="41">
        <v>2046</v>
      </c>
      <c r="CD273" s="80" t="s">
        <v>188</v>
      </c>
      <c r="CE273" s="80" t="s">
        <v>2546</v>
      </c>
      <c r="CF273" s="78">
        <v>15636</v>
      </c>
      <c r="CG273" s="91"/>
    </row>
    <row r="274" spans="1:85">
      <c r="A274" s="226" t="s">
        <v>4</v>
      </c>
      <c r="B274" s="148" t="s">
        <v>90</v>
      </c>
      <c r="C274" s="71">
        <v>5549</v>
      </c>
      <c r="D274" s="71">
        <v>2778</v>
      </c>
      <c r="E274" s="71">
        <v>3752</v>
      </c>
      <c r="F274" s="71">
        <v>2012</v>
      </c>
      <c r="G274" s="71">
        <v>2867</v>
      </c>
      <c r="H274" s="71">
        <v>1560</v>
      </c>
      <c r="I274" s="71">
        <v>1614</v>
      </c>
      <c r="J274" s="71">
        <v>876</v>
      </c>
      <c r="K274" s="71">
        <v>1076</v>
      </c>
      <c r="L274" s="71">
        <v>615</v>
      </c>
      <c r="M274" s="146">
        <v>14858</v>
      </c>
      <c r="N274" s="146">
        <v>7841</v>
      </c>
      <c r="O274" s="226" t="s">
        <v>4</v>
      </c>
      <c r="P274" s="148" t="s">
        <v>90</v>
      </c>
      <c r="Q274" s="71">
        <v>1671</v>
      </c>
      <c r="R274" s="71">
        <v>779</v>
      </c>
      <c r="S274" s="71">
        <v>941</v>
      </c>
      <c r="T274" s="71">
        <v>496</v>
      </c>
      <c r="U274" s="71">
        <v>718</v>
      </c>
      <c r="V274" s="71">
        <v>378</v>
      </c>
      <c r="W274" s="71">
        <v>380</v>
      </c>
      <c r="X274" s="71">
        <v>191</v>
      </c>
      <c r="Y274" s="71">
        <v>235</v>
      </c>
      <c r="Z274" s="71">
        <v>125</v>
      </c>
      <c r="AA274" s="146">
        <v>3945</v>
      </c>
      <c r="AB274" s="146">
        <v>1969</v>
      </c>
      <c r="AC274" s="226" t="s">
        <v>4</v>
      </c>
      <c r="AD274" s="148" t="s">
        <v>90</v>
      </c>
      <c r="AE274" s="31">
        <v>134</v>
      </c>
      <c r="AF274" s="31">
        <v>127</v>
      </c>
      <c r="AG274" s="31">
        <v>121</v>
      </c>
      <c r="AH274" s="31">
        <v>98</v>
      </c>
      <c r="AI274" s="31">
        <v>77</v>
      </c>
      <c r="AJ274" s="146">
        <v>557</v>
      </c>
      <c r="AK274" s="125">
        <v>248</v>
      </c>
      <c r="AL274" s="71">
        <v>78</v>
      </c>
      <c r="AM274" s="71">
        <v>6</v>
      </c>
      <c r="AN274" s="71">
        <v>1</v>
      </c>
      <c r="AO274" s="71">
        <v>113</v>
      </c>
      <c r="AP274" s="71">
        <v>10</v>
      </c>
      <c r="AQ274" s="226" t="s">
        <v>4</v>
      </c>
      <c r="AR274" s="148" t="s">
        <v>90</v>
      </c>
      <c r="AS274" s="71">
        <v>47</v>
      </c>
      <c r="AT274" s="71">
        <v>2246</v>
      </c>
      <c r="AU274" s="71">
        <v>608</v>
      </c>
      <c r="AV274" s="71">
        <v>127</v>
      </c>
      <c r="AW274" s="71">
        <v>48</v>
      </c>
      <c r="AX274" s="71">
        <v>77</v>
      </c>
      <c r="AY274" s="71">
        <v>273</v>
      </c>
      <c r="AZ274" s="71">
        <v>231</v>
      </c>
      <c r="BA274" s="71">
        <v>219</v>
      </c>
      <c r="BB274" s="226" t="s">
        <v>4</v>
      </c>
      <c r="BC274" s="148" t="s">
        <v>90</v>
      </c>
      <c r="BD274" s="71">
        <v>11</v>
      </c>
      <c r="BE274" s="71">
        <v>166</v>
      </c>
      <c r="BF274" s="71">
        <v>13</v>
      </c>
      <c r="BG274" s="71">
        <v>125</v>
      </c>
      <c r="BH274" s="71">
        <v>0</v>
      </c>
      <c r="BI274" s="16">
        <v>315</v>
      </c>
      <c r="BJ274" s="71">
        <v>131</v>
      </c>
      <c r="BK274" s="71">
        <v>34</v>
      </c>
      <c r="BL274" s="152">
        <v>11</v>
      </c>
      <c r="BM274" s="32">
        <v>5</v>
      </c>
      <c r="BN274" s="226" t="s">
        <v>4</v>
      </c>
      <c r="BO274" s="148" t="s">
        <v>90</v>
      </c>
      <c r="BP274" s="71">
        <v>5845</v>
      </c>
      <c r="BQ274" s="71">
        <v>2055</v>
      </c>
      <c r="BR274" s="71">
        <v>4290</v>
      </c>
      <c r="BS274" s="71">
        <v>2067</v>
      </c>
      <c r="BT274" s="71">
        <v>442</v>
      </c>
      <c r="BU274" s="71">
        <v>1810</v>
      </c>
      <c r="BV274" s="71">
        <v>7093</v>
      </c>
      <c r="BW274" s="71">
        <v>1346</v>
      </c>
      <c r="BX274" s="71">
        <v>371</v>
      </c>
      <c r="BY274" s="71">
        <v>504</v>
      </c>
      <c r="BZ274" s="71">
        <v>377</v>
      </c>
      <c r="CA274" s="71">
        <v>154</v>
      </c>
      <c r="CB274" s="71">
        <v>464</v>
      </c>
      <c r="CD274" s="80" t="s">
        <v>4</v>
      </c>
      <c r="CE274" s="80" t="s">
        <v>2547</v>
      </c>
      <c r="CF274" s="78">
        <v>7111</v>
      </c>
      <c r="CG274" s="91"/>
    </row>
    <row r="275" spans="1:85">
      <c r="A275" s="226"/>
      <c r="B275" s="148" t="s">
        <v>91</v>
      </c>
      <c r="C275" s="71">
        <v>0</v>
      </c>
      <c r="D275" s="71">
        <v>0</v>
      </c>
      <c r="E275" s="71">
        <v>0</v>
      </c>
      <c r="F275" s="71">
        <v>0</v>
      </c>
      <c r="G275" s="71">
        <v>0</v>
      </c>
      <c r="H275" s="71">
        <v>0</v>
      </c>
      <c r="I275" s="71">
        <v>0</v>
      </c>
      <c r="J275" s="71">
        <v>0</v>
      </c>
      <c r="K275" s="71">
        <v>0</v>
      </c>
      <c r="L275" s="71">
        <v>0</v>
      </c>
      <c r="M275" s="146">
        <v>0</v>
      </c>
      <c r="N275" s="146">
        <v>0</v>
      </c>
      <c r="O275" s="226"/>
      <c r="P275" s="148" t="s">
        <v>91</v>
      </c>
      <c r="Q275" s="71">
        <v>0</v>
      </c>
      <c r="R275" s="71">
        <v>0</v>
      </c>
      <c r="S275" s="71">
        <v>0</v>
      </c>
      <c r="T275" s="71">
        <v>0</v>
      </c>
      <c r="U275" s="71">
        <v>0</v>
      </c>
      <c r="V275" s="71">
        <v>0</v>
      </c>
      <c r="W275" s="71">
        <v>0</v>
      </c>
      <c r="X275" s="71">
        <v>0</v>
      </c>
      <c r="Y275" s="71">
        <v>0</v>
      </c>
      <c r="Z275" s="71">
        <v>0</v>
      </c>
      <c r="AA275" s="146">
        <v>0</v>
      </c>
      <c r="AB275" s="146">
        <v>0</v>
      </c>
      <c r="AC275" s="226"/>
      <c r="AD275" s="148" t="s">
        <v>91</v>
      </c>
      <c r="AE275" s="31">
        <v>0</v>
      </c>
      <c r="AF275" s="31">
        <v>0</v>
      </c>
      <c r="AG275" s="31">
        <v>0</v>
      </c>
      <c r="AH275" s="31">
        <v>0</v>
      </c>
      <c r="AI275" s="31">
        <v>0</v>
      </c>
      <c r="AJ275" s="146">
        <v>0</v>
      </c>
      <c r="AK275" s="125">
        <v>0</v>
      </c>
      <c r="AL275" s="71">
        <v>0</v>
      </c>
      <c r="AM275" s="71">
        <v>0</v>
      </c>
      <c r="AN275" s="71">
        <v>0</v>
      </c>
      <c r="AO275" s="71">
        <v>0</v>
      </c>
      <c r="AP275" s="71">
        <v>0</v>
      </c>
      <c r="AQ275" s="226"/>
      <c r="AR275" s="148" t="s">
        <v>91</v>
      </c>
      <c r="AS275" s="71">
        <v>0</v>
      </c>
      <c r="AT275" s="71">
        <v>0</v>
      </c>
      <c r="AU275" s="71">
        <v>0</v>
      </c>
      <c r="AV275" s="71">
        <v>0</v>
      </c>
      <c r="AW275" s="71">
        <v>0</v>
      </c>
      <c r="AX275" s="71">
        <v>0</v>
      </c>
      <c r="AY275" s="71">
        <v>0</v>
      </c>
      <c r="AZ275" s="71">
        <v>0</v>
      </c>
      <c r="BA275" s="71">
        <v>0</v>
      </c>
      <c r="BB275" s="226"/>
      <c r="BC275" s="148" t="s">
        <v>91</v>
      </c>
      <c r="BD275" s="71">
        <v>0</v>
      </c>
      <c r="BE275" s="71">
        <v>0</v>
      </c>
      <c r="BF275" s="71">
        <v>0</v>
      </c>
      <c r="BG275" s="71">
        <v>0</v>
      </c>
      <c r="BH275" s="71">
        <v>0</v>
      </c>
      <c r="BI275" s="16">
        <v>0</v>
      </c>
      <c r="BJ275" s="71">
        <v>0</v>
      </c>
      <c r="BK275" s="71">
        <v>0</v>
      </c>
      <c r="BL275" s="152">
        <v>0</v>
      </c>
      <c r="BM275" s="32">
        <v>0</v>
      </c>
      <c r="BN275" s="226"/>
      <c r="BO275" s="148" t="s">
        <v>91</v>
      </c>
      <c r="BP275" s="71">
        <v>0</v>
      </c>
      <c r="BQ275" s="71">
        <v>0</v>
      </c>
      <c r="BR275" s="71">
        <v>0</v>
      </c>
      <c r="BS275" s="71">
        <v>0</v>
      </c>
      <c r="BT275" s="71">
        <v>0</v>
      </c>
      <c r="BU275" s="71">
        <v>0</v>
      </c>
      <c r="BV275" s="71">
        <v>0</v>
      </c>
      <c r="BW275" s="71">
        <v>0</v>
      </c>
      <c r="BX275" s="71">
        <v>0</v>
      </c>
      <c r="BY275" s="71">
        <v>0</v>
      </c>
      <c r="BZ275" s="71">
        <v>0</v>
      </c>
      <c r="CA275" s="71">
        <v>0</v>
      </c>
      <c r="CB275" s="71">
        <v>0</v>
      </c>
      <c r="CD275" s="80" t="s">
        <v>4</v>
      </c>
      <c r="CE275" s="80" t="s">
        <v>2548</v>
      </c>
      <c r="CF275" s="78">
        <v>0</v>
      </c>
      <c r="CG275" s="91"/>
    </row>
    <row r="276" spans="1:85">
      <c r="A276" s="226"/>
      <c r="B276" s="25" t="s">
        <v>73</v>
      </c>
      <c r="C276" s="26">
        <v>5549</v>
      </c>
      <c r="D276" s="26">
        <v>2778</v>
      </c>
      <c r="E276" s="26">
        <v>3752</v>
      </c>
      <c r="F276" s="26">
        <v>2012</v>
      </c>
      <c r="G276" s="26">
        <v>2867</v>
      </c>
      <c r="H276" s="26">
        <v>1560</v>
      </c>
      <c r="I276" s="26">
        <v>1614</v>
      </c>
      <c r="J276" s="26">
        <v>876</v>
      </c>
      <c r="K276" s="26">
        <v>1076</v>
      </c>
      <c r="L276" s="26">
        <v>615</v>
      </c>
      <c r="M276" s="41">
        <v>14858</v>
      </c>
      <c r="N276" s="41">
        <v>7841</v>
      </c>
      <c r="O276" s="226"/>
      <c r="P276" s="42" t="s">
        <v>73</v>
      </c>
      <c r="Q276" s="26">
        <v>1671</v>
      </c>
      <c r="R276" s="26">
        <v>779</v>
      </c>
      <c r="S276" s="26">
        <v>941</v>
      </c>
      <c r="T276" s="26">
        <v>496</v>
      </c>
      <c r="U276" s="26">
        <v>718</v>
      </c>
      <c r="V276" s="26">
        <v>378</v>
      </c>
      <c r="W276" s="26">
        <v>380</v>
      </c>
      <c r="X276" s="26">
        <v>191</v>
      </c>
      <c r="Y276" s="26">
        <v>235</v>
      </c>
      <c r="Z276" s="26">
        <v>125</v>
      </c>
      <c r="AA276" s="41">
        <v>3945</v>
      </c>
      <c r="AB276" s="41">
        <v>1969</v>
      </c>
      <c r="AC276" s="226"/>
      <c r="AD276" s="42" t="s">
        <v>73</v>
      </c>
      <c r="AE276" s="41">
        <v>134</v>
      </c>
      <c r="AF276" s="41">
        <v>127</v>
      </c>
      <c r="AG276" s="41">
        <v>121</v>
      </c>
      <c r="AH276" s="41">
        <v>98</v>
      </c>
      <c r="AI276" s="41">
        <v>77</v>
      </c>
      <c r="AJ276" s="41">
        <v>557</v>
      </c>
      <c r="AK276" s="26">
        <v>248</v>
      </c>
      <c r="AL276" s="26">
        <v>78</v>
      </c>
      <c r="AM276" s="26">
        <v>6</v>
      </c>
      <c r="AN276" s="26">
        <v>1</v>
      </c>
      <c r="AO276" s="26">
        <v>113</v>
      </c>
      <c r="AP276" s="26">
        <v>10</v>
      </c>
      <c r="AQ276" s="226"/>
      <c r="AR276" s="42" t="s">
        <v>73</v>
      </c>
      <c r="AS276" s="26">
        <v>47</v>
      </c>
      <c r="AT276" s="26">
        <v>2246</v>
      </c>
      <c r="AU276" s="26">
        <v>608</v>
      </c>
      <c r="AV276" s="26">
        <v>127</v>
      </c>
      <c r="AW276" s="26">
        <v>48</v>
      </c>
      <c r="AX276" s="26">
        <v>77</v>
      </c>
      <c r="AY276" s="26">
        <v>273</v>
      </c>
      <c r="AZ276" s="26">
        <v>231</v>
      </c>
      <c r="BA276" s="26">
        <v>219</v>
      </c>
      <c r="BB276" s="226"/>
      <c r="BC276" s="42" t="s">
        <v>73</v>
      </c>
      <c r="BD276" s="26">
        <v>11</v>
      </c>
      <c r="BE276" s="26">
        <v>166</v>
      </c>
      <c r="BF276" s="26">
        <v>13</v>
      </c>
      <c r="BG276" s="26">
        <v>125</v>
      </c>
      <c r="BH276" s="26">
        <v>0</v>
      </c>
      <c r="BI276" s="26">
        <v>315</v>
      </c>
      <c r="BJ276" s="26">
        <v>131</v>
      </c>
      <c r="BK276" s="26">
        <v>34</v>
      </c>
      <c r="BL276" s="41">
        <v>11</v>
      </c>
      <c r="BM276" s="41">
        <v>5</v>
      </c>
      <c r="BN276" s="226"/>
      <c r="BO276" s="42" t="s">
        <v>73</v>
      </c>
      <c r="BP276" s="41">
        <v>5845</v>
      </c>
      <c r="BQ276" s="41">
        <v>2055</v>
      </c>
      <c r="BR276" s="41">
        <v>4290</v>
      </c>
      <c r="BS276" s="41">
        <v>2067</v>
      </c>
      <c r="BT276" s="41">
        <v>442</v>
      </c>
      <c r="BU276" s="41">
        <v>1810</v>
      </c>
      <c r="BV276" s="41">
        <v>7093</v>
      </c>
      <c r="BW276" s="41">
        <v>1346</v>
      </c>
      <c r="BX276" s="41">
        <v>371</v>
      </c>
      <c r="BY276" s="41">
        <v>504</v>
      </c>
      <c r="BZ276" s="41">
        <v>377</v>
      </c>
      <c r="CA276" s="41">
        <v>154</v>
      </c>
      <c r="CB276" s="41">
        <v>464</v>
      </c>
      <c r="CD276" s="80" t="s">
        <v>4</v>
      </c>
      <c r="CE276" s="80" t="s">
        <v>2549</v>
      </c>
      <c r="CF276" s="78">
        <v>7111</v>
      </c>
      <c r="CG276" s="91"/>
    </row>
    <row r="277" spans="1:85">
      <c r="A277" s="226" t="s">
        <v>189</v>
      </c>
      <c r="B277" s="148" t="s">
        <v>90</v>
      </c>
      <c r="C277" s="71">
        <v>3265</v>
      </c>
      <c r="D277" s="71">
        <v>1532</v>
      </c>
      <c r="E277" s="71">
        <v>1722</v>
      </c>
      <c r="F277" s="71">
        <v>869</v>
      </c>
      <c r="G277" s="71">
        <v>1142</v>
      </c>
      <c r="H277" s="71">
        <v>603</v>
      </c>
      <c r="I277" s="71">
        <v>523</v>
      </c>
      <c r="J277" s="71">
        <v>262</v>
      </c>
      <c r="K277" s="71">
        <v>291</v>
      </c>
      <c r="L277" s="71">
        <v>129</v>
      </c>
      <c r="M277" s="146">
        <v>6943</v>
      </c>
      <c r="N277" s="146">
        <v>3395</v>
      </c>
      <c r="O277" s="226" t="s">
        <v>189</v>
      </c>
      <c r="P277" s="148" t="s">
        <v>90</v>
      </c>
      <c r="Q277" s="71">
        <v>1195</v>
      </c>
      <c r="R277" s="71">
        <v>549</v>
      </c>
      <c r="S277" s="71">
        <v>386</v>
      </c>
      <c r="T277" s="71">
        <v>195</v>
      </c>
      <c r="U277" s="71">
        <v>244</v>
      </c>
      <c r="V277" s="71">
        <v>125</v>
      </c>
      <c r="W277" s="71">
        <v>61</v>
      </c>
      <c r="X277" s="71">
        <v>33</v>
      </c>
      <c r="Y277" s="71">
        <v>17</v>
      </c>
      <c r="Z277" s="71">
        <v>6</v>
      </c>
      <c r="AA277" s="146">
        <v>1903</v>
      </c>
      <c r="AB277" s="146">
        <v>908</v>
      </c>
      <c r="AC277" s="226" t="s">
        <v>189</v>
      </c>
      <c r="AD277" s="148" t="s">
        <v>90</v>
      </c>
      <c r="AE277" s="31">
        <v>87</v>
      </c>
      <c r="AF277" s="31">
        <v>83</v>
      </c>
      <c r="AG277" s="31">
        <v>82</v>
      </c>
      <c r="AH277" s="31">
        <v>72</v>
      </c>
      <c r="AI277" s="31">
        <v>50</v>
      </c>
      <c r="AJ277" s="146">
        <v>374</v>
      </c>
      <c r="AK277" s="125">
        <v>133</v>
      </c>
      <c r="AL277" s="71">
        <v>8</v>
      </c>
      <c r="AM277" s="71">
        <v>0</v>
      </c>
      <c r="AN277" s="71">
        <v>1</v>
      </c>
      <c r="AO277" s="71">
        <v>82</v>
      </c>
      <c r="AP277" s="71">
        <v>6</v>
      </c>
      <c r="AQ277" s="226" t="s">
        <v>189</v>
      </c>
      <c r="AR277" s="148" t="s">
        <v>90</v>
      </c>
      <c r="AS277" s="71">
        <v>0</v>
      </c>
      <c r="AT277" s="71">
        <v>1011</v>
      </c>
      <c r="AU277" s="71">
        <v>230</v>
      </c>
      <c r="AV277" s="71">
        <v>11</v>
      </c>
      <c r="AW277" s="71">
        <v>1</v>
      </c>
      <c r="AX277" s="71">
        <v>25</v>
      </c>
      <c r="AY277" s="71">
        <v>173</v>
      </c>
      <c r="AZ277" s="71">
        <v>86</v>
      </c>
      <c r="BA277" s="71">
        <v>88</v>
      </c>
      <c r="BB277" s="226" t="s">
        <v>189</v>
      </c>
      <c r="BC277" s="148" t="s">
        <v>90</v>
      </c>
      <c r="BD277" s="71">
        <v>9</v>
      </c>
      <c r="BE277" s="71">
        <v>73</v>
      </c>
      <c r="BF277" s="71">
        <v>0</v>
      </c>
      <c r="BG277" s="71">
        <v>67</v>
      </c>
      <c r="BH277" s="71">
        <v>20</v>
      </c>
      <c r="BI277" s="16">
        <v>169</v>
      </c>
      <c r="BJ277" s="71">
        <v>59</v>
      </c>
      <c r="BK277" s="71">
        <v>7</v>
      </c>
      <c r="BL277" s="152">
        <v>2</v>
      </c>
      <c r="BM277" s="32">
        <v>1</v>
      </c>
      <c r="BN277" s="226" t="s">
        <v>189</v>
      </c>
      <c r="BO277" s="148" t="s">
        <v>90</v>
      </c>
      <c r="BP277" s="71">
        <v>3431</v>
      </c>
      <c r="BQ277" s="71">
        <v>980</v>
      </c>
      <c r="BR277" s="71">
        <v>1703</v>
      </c>
      <c r="BS277" s="71">
        <v>589</v>
      </c>
      <c r="BT277" s="71">
        <v>52</v>
      </c>
      <c r="BU277" s="71">
        <v>664</v>
      </c>
      <c r="BV277" s="71">
        <v>4210</v>
      </c>
      <c r="BW277" s="71">
        <v>572</v>
      </c>
      <c r="BX277" s="71">
        <v>77</v>
      </c>
      <c r="BY277" s="71">
        <v>558</v>
      </c>
      <c r="BZ277" s="71">
        <v>184</v>
      </c>
      <c r="CA277" s="71">
        <v>132</v>
      </c>
      <c r="CB277" s="71">
        <v>178</v>
      </c>
      <c r="CD277" s="80" t="s">
        <v>189</v>
      </c>
      <c r="CE277" s="80" t="s">
        <v>2550</v>
      </c>
      <c r="CF277" s="78">
        <v>2761</v>
      </c>
      <c r="CG277" s="91"/>
    </row>
    <row r="278" spans="1:85">
      <c r="A278" s="226"/>
      <c r="B278" s="148" t="s">
        <v>91</v>
      </c>
      <c r="C278" s="71">
        <v>1197</v>
      </c>
      <c r="D278" s="71">
        <v>611</v>
      </c>
      <c r="E278" s="71">
        <v>792</v>
      </c>
      <c r="F278" s="71">
        <v>401</v>
      </c>
      <c r="G278" s="71">
        <v>520</v>
      </c>
      <c r="H278" s="71">
        <v>284</v>
      </c>
      <c r="I278" s="71">
        <v>204</v>
      </c>
      <c r="J278" s="71">
        <v>110</v>
      </c>
      <c r="K278" s="71">
        <v>84</v>
      </c>
      <c r="L278" s="71">
        <v>50</v>
      </c>
      <c r="M278" s="146">
        <v>2797</v>
      </c>
      <c r="N278" s="146">
        <v>1456</v>
      </c>
      <c r="O278" s="226"/>
      <c r="P278" s="148" t="s">
        <v>91</v>
      </c>
      <c r="Q278" s="71">
        <v>392</v>
      </c>
      <c r="R278" s="71">
        <v>200</v>
      </c>
      <c r="S278" s="71">
        <v>158</v>
      </c>
      <c r="T278" s="71">
        <v>82</v>
      </c>
      <c r="U278" s="71">
        <v>121</v>
      </c>
      <c r="V278" s="71">
        <v>68</v>
      </c>
      <c r="W278" s="71">
        <v>14</v>
      </c>
      <c r="X278" s="71">
        <v>10</v>
      </c>
      <c r="Y278" s="71">
        <v>6</v>
      </c>
      <c r="Z278" s="71">
        <v>3</v>
      </c>
      <c r="AA278" s="146">
        <v>691</v>
      </c>
      <c r="AB278" s="146">
        <v>363</v>
      </c>
      <c r="AC278" s="226"/>
      <c r="AD278" s="148" t="s">
        <v>91</v>
      </c>
      <c r="AE278" s="31">
        <v>38</v>
      </c>
      <c r="AF278" s="31">
        <v>38</v>
      </c>
      <c r="AG278" s="31">
        <v>34</v>
      </c>
      <c r="AH278" s="31">
        <v>28</v>
      </c>
      <c r="AI278" s="31">
        <v>18</v>
      </c>
      <c r="AJ278" s="146">
        <v>156</v>
      </c>
      <c r="AK278" s="125">
        <v>65</v>
      </c>
      <c r="AL278" s="71">
        <v>3</v>
      </c>
      <c r="AM278" s="71">
        <v>0</v>
      </c>
      <c r="AN278" s="71">
        <v>0</v>
      </c>
      <c r="AO278" s="71">
        <v>35</v>
      </c>
      <c r="AP278" s="71">
        <v>1</v>
      </c>
      <c r="AQ278" s="226"/>
      <c r="AR278" s="148" t="s">
        <v>91</v>
      </c>
      <c r="AS278" s="71">
        <v>0</v>
      </c>
      <c r="AT278" s="71">
        <v>494</v>
      </c>
      <c r="AU278" s="71">
        <v>56</v>
      </c>
      <c r="AV278" s="71">
        <v>0</v>
      </c>
      <c r="AW278" s="71">
        <v>21</v>
      </c>
      <c r="AX278" s="71">
        <v>21</v>
      </c>
      <c r="AY278" s="71">
        <v>83</v>
      </c>
      <c r="AZ278" s="71">
        <v>35</v>
      </c>
      <c r="BA278" s="71">
        <v>43</v>
      </c>
      <c r="BB278" s="226"/>
      <c r="BC278" s="148" t="s">
        <v>91</v>
      </c>
      <c r="BD278" s="71">
        <v>0</v>
      </c>
      <c r="BE278" s="71">
        <v>32</v>
      </c>
      <c r="BF278" s="71">
        <v>0</v>
      </c>
      <c r="BG278" s="71">
        <v>25</v>
      </c>
      <c r="BH278" s="71">
        <v>15</v>
      </c>
      <c r="BI278" s="16">
        <v>72</v>
      </c>
      <c r="BJ278" s="71">
        <v>44</v>
      </c>
      <c r="BK278" s="71">
        <v>1</v>
      </c>
      <c r="BL278" s="152">
        <v>2</v>
      </c>
      <c r="BM278" s="32">
        <v>2</v>
      </c>
      <c r="BN278" s="226"/>
      <c r="BO278" s="148" t="s">
        <v>91</v>
      </c>
      <c r="BP278" s="71">
        <v>1482</v>
      </c>
      <c r="BQ278" s="71">
        <v>555</v>
      </c>
      <c r="BR278" s="71">
        <v>756</v>
      </c>
      <c r="BS278" s="71">
        <v>190</v>
      </c>
      <c r="BT278" s="71">
        <v>41</v>
      </c>
      <c r="BU278" s="71">
        <v>323</v>
      </c>
      <c r="BV278" s="71">
        <v>1377</v>
      </c>
      <c r="BW278" s="71">
        <v>242</v>
      </c>
      <c r="BX278" s="71">
        <v>49</v>
      </c>
      <c r="BY278" s="71">
        <v>265</v>
      </c>
      <c r="BZ278" s="71">
        <v>104</v>
      </c>
      <c r="CA278" s="71">
        <v>28</v>
      </c>
      <c r="CB278" s="71">
        <v>22</v>
      </c>
      <c r="CD278" s="80" t="s">
        <v>189</v>
      </c>
      <c r="CE278" s="80" t="s">
        <v>2551</v>
      </c>
      <c r="CF278" s="78">
        <v>1261</v>
      </c>
      <c r="CG278" s="91"/>
    </row>
    <row r="279" spans="1:85">
      <c r="A279" s="226"/>
      <c r="B279" s="25" t="s">
        <v>73</v>
      </c>
      <c r="C279" s="26">
        <v>4462</v>
      </c>
      <c r="D279" s="26">
        <v>2143</v>
      </c>
      <c r="E279" s="26">
        <v>2514</v>
      </c>
      <c r="F279" s="26">
        <v>1270</v>
      </c>
      <c r="G279" s="26">
        <v>1662</v>
      </c>
      <c r="H279" s="26">
        <v>887</v>
      </c>
      <c r="I279" s="26">
        <v>727</v>
      </c>
      <c r="J279" s="26">
        <v>372</v>
      </c>
      <c r="K279" s="26">
        <v>375</v>
      </c>
      <c r="L279" s="26">
        <v>179</v>
      </c>
      <c r="M279" s="41">
        <v>9740</v>
      </c>
      <c r="N279" s="41">
        <v>4851</v>
      </c>
      <c r="O279" s="226"/>
      <c r="P279" s="42" t="s">
        <v>73</v>
      </c>
      <c r="Q279" s="26">
        <v>1587</v>
      </c>
      <c r="R279" s="26">
        <v>749</v>
      </c>
      <c r="S279" s="26">
        <v>544</v>
      </c>
      <c r="T279" s="26">
        <v>277</v>
      </c>
      <c r="U279" s="26">
        <v>365</v>
      </c>
      <c r="V279" s="26">
        <v>193</v>
      </c>
      <c r="W279" s="26">
        <v>75</v>
      </c>
      <c r="X279" s="26">
        <v>43</v>
      </c>
      <c r="Y279" s="26">
        <v>23</v>
      </c>
      <c r="Z279" s="26">
        <v>9</v>
      </c>
      <c r="AA279" s="41">
        <v>2594</v>
      </c>
      <c r="AB279" s="41">
        <v>1271</v>
      </c>
      <c r="AC279" s="226"/>
      <c r="AD279" s="42" t="s">
        <v>73</v>
      </c>
      <c r="AE279" s="41">
        <v>125</v>
      </c>
      <c r="AF279" s="41">
        <v>121</v>
      </c>
      <c r="AG279" s="41">
        <v>116</v>
      </c>
      <c r="AH279" s="41">
        <v>100</v>
      </c>
      <c r="AI279" s="41">
        <v>68</v>
      </c>
      <c r="AJ279" s="41">
        <v>530</v>
      </c>
      <c r="AK279" s="26">
        <v>198</v>
      </c>
      <c r="AL279" s="26">
        <v>11</v>
      </c>
      <c r="AM279" s="26">
        <v>0</v>
      </c>
      <c r="AN279" s="26">
        <v>1</v>
      </c>
      <c r="AO279" s="26">
        <v>117</v>
      </c>
      <c r="AP279" s="26">
        <v>7</v>
      </c>
      <c r="AQ279" s="226"/>
      <c r="AR279" s="42" t="s">
        <v>73</v>
      </c>
      <c r="AS279" s="26">
        <v>0</v>
      </c>
      <c r="AT279" s="26">
        <v>1505</v>
      </c>
      <c r="AU279" s="26">
        <v>286</v>
      </c>
      <c r="AV279" s="26">
        <v>11</v>
      </c>
      <c r="AW279" s="26">
        <v>22</v>
      </c>
      <c r="AX279" s="26">
        <v>46</v>
      </c>
      <c r="AY279" s="26">
        <v>256</v>
      </c>
      <c r="AZ279" s="26">
        <v>121</v>
      </c>
      <c r="BA279" s="26">
        <v>131</v>
      </c>
      <c r="BB279" s="226"/>
      <c r="BC279" s="42" t="s">
        <v>73</v>
      </c>
      <c r="BD279" s="26">
        <v>9</v>
      </c>
      <c r="BE279" s="26">
        <v>105</v>
      </c>
      <c r="BF279" s="26">
        <v>0</v>
      </c>
      <c r="BG279" s="26">
        <v>92</v>
      </c>
      <c r="BH279" s="26">
        <v>35</v>
      </c>
      <c r="BI279" s="26">
        <v>241</v>
      </c>
      <c r="BJ279" s="26">
        <v>103</v>
      </c>
      <c r="BK279" s="26">
        <v>8</v>
      </c>
      <c r="BL279" s="41">
        <v>4</v>
      </c>
      <c r="BM279" s="41">
        <v>3</v>
      </c>
      <c r="BN279" s="226"/>
      <c r="BO279" s="42" t="s">
        <v>73</v>
      </c>
      <c r="BP279" s="41">
        <v>4913</v>
      </c>
      <c r="BQ279" s="41">
        <v>1535</v>
      </c>
      <c r="BR279" s="41">
        <v>2459</v>
      </c>
      <c r="BS279" s="41">
        <v>779</v>
      </c>
      <c r="BT279" s="41">
        <v>93</v>
      </c>
      <c r="BU279" s="41">
        <v>987</v>
      </c>
      <c r="BV279" s="41">
        <v>5587</v>
      </c>
      <c r="BW279" s="41">
        <v>814</v>
      </c>
      <c r="BX279" s="41">
        <v>126</v>
      </c>
      <c r="BY279" s="41">
        <v>823</v>
      </c>
      <c r="BZ279" s="41">
        <v>288</v>
      </c>
      <c r="CA279" s="41">
        <v>160</v>
      </c>
      <c r="CB279" s="41">
        <v>200</v>
      </c>
      <c r="CD279" s="80" t="s">
        <v>189</v>
      </c>
      <c r="CE279" s="80" t="s">
        <v>2552</v>
      </c>
      <c r="CF279" s="78">
        <v>4022</v>
      </c>
      <c r="CG279" s="91"/>
    </row>
    <row r="280" spans="1:85" s="100" customFormat="1">
      <c r="A280" s="33" t="s">
        <v>106</v>
      </c>
      <c r="B280" s="148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119"/>
      <c r="N280" s="119"/>
      <c r="O280" s="33" t="s">
        <v>106</v>
      </c>
      <c r="P280" s="33"/>
      <c r="Q280" s="119"/>
      <c r="R280" s="119"/>
      <c r="S280" s="119"/>
      <c r="T280" s="119"/>
      <c r="U280" s="119"/>
      <c r="V280" s="119"/>
      <c r="W280" s="119"/>
      <c r="X280" s="119"/>
      <c r="Y280" s="119"/>
      <c r="Z280" s="119"/>
      <c r="AA280" s="119"/>
      <c r="AB280" s="119"/>
      <c r="AC280" s="33" t="s">
        <v>106</v>
      </c>
      <c r="AD280" s="33"/>
      <c r="AE280" s="119"/>
      <c r="AF280" s="119"/>
      <c r="AG280" s="119"/>
      <c r="AH280" s="119"/>
      <c r="AI280" s="119"/>
      <c r="AJ280" s="119"/>
      <c r="AK280" s="119"/>
      <c r="AL280" s="119"/>
      <c r="AM280" s="119"/>
      <c r="AN280" s="119"/>
      <c r="AO280" s="119"/>
      <c r="AP280" s="119"/>
      <c r="AQ280" s="33" t="s">
        <v>106</v>
      </c>
      <c r="AR280" s="148"/>
      <c r="AS280" s="43"/>
      <c r="AT280" s="43"/>
      <c r="AU280" s="43"/>
      <c r="AV280" s="43"/>
      <c r="AW280" s="43"/>
      <c r="AX280" s="43"/>
      <c r="AY280" s="43"/>
      <c r="AZ280" s="43"/>
      <c r="BA280" s="43"/>
      <c r="BB280" s="33" t="s">
        <v>106</v>
      </c>
      <c r="BC280" s="148"/>
      <c r="BD280" s="148"/>
      <c r="BE280" s="148"/>
      <c r="BF280" s="148"/>
      <c r="BG280" s="148"/>
      <c r="BH280" s="148"/>
      <c r="BI280" s="148"/>
      <c r="BJ280" s="148"/>
      <c r="BK280" s="148"/>
      <c r="BL280" s="33"/>
      <c r="BM280" s="148"/>
      <c r="BN280" s="33" t="s">
        <v>106</v>
      </c>
      <c r="BO280" s="148"/>
      <c r="BP280" s="43"/>
      <c r="BQ280" s="43"/>
      <c r="BR280" s="43"/>
      <c r="BS280" s="43"/>
      <c r="BT280" s="43"/>
      <c r="BU280" s="43"/>
      <c r="BV280" s="43"/>
      <c r="BW280" s="43"/>
      <c r="BX280" s="43"/>
      <c r="BY280" s="43"/>
      <c r="BZ280" s="43"/>
      <c r="CA280" s="43"/>
      <c r="CB280" s="43"/>
      <c r="CD280" s="80" t="str">
        <f>IF(A280="",CD279,A280)</f>
        <v>BONGOLAVA</v>
      </c>
      <c r="CE280" s="80" t="str">
        <f>CD280&amp;B280</f>
        <v>BONGOLAVA</v>
      </c>
      <c r="CF280" s="78">
        <f>(AS280+2*AT280+3*AU280+4*AV280+5*AW280)</f>
        <v>0</v>
      </c>
      <c r="CG280" s="91"/>
    </row>
    <row r="281" spans="1:85">
      <c r="A281" s="226" t="s">
        <v>190</v>
      </c>
      <c r="B281" s="148" t="s">
        <v>90</v>
      </c>
      <c r="C281" s="71">
        <v>9319</v>
      </c>
      <c r="D281" s="71">
        <v>4563</v>
      </c>
      <c r="E281" s="71">
        <v>7355</v>
      </c>
      <c r="F281" s="71">
        <v>3659</v>
      </c>
      <c r="G281" s="71">
        <v>6121</v>
      </c>
      <c r="H281" s="71">
        <v>3082</v>
      </c>
      <c r="I281" s="71">
        <v>3725</v>
      </c>
      <c r="J281" s="71">
        <v>1860</v>
      </c>
      <c r="K281" s="71">
        <v>2419</v>
      </c>
      <c r="L281" s="71">
        <v>1298</v>
      </c>
      <c r="M281" s="146">
        <v>28939</v>
      </c>
      <c r="N281" s="146">
        <v>14462</v>
      </c>
      <c r="O281" s="226" t="s">
        <v>190</v>
      </c>
      <c r="P281" s="148" t="s">
        <v>90</v>
      </c>
      <c r="Q281" s="71">
        <v>2543</v>
      </c>
      <c r="R281" s="71">
        <v>1180</v>
      </c>
      <c r="S281" s="71">
        <v>1873</v>
      </c>
      <c r="T281" s="71">
        <v>884</v>
      </c>
      <c r="U281" s="71">
        <v>1585</v>
      </c>
      <c r="V281" s="71">
        <v>741</v>
      </c>
      <c r="W281" s="71">
        <v>827</v>
      </c>
      <c r="X281" s="71">
        <v>403</v>
      </c>
      <c r="Y281" s="71">
        <v>404</v>
      </c>
      <c r="Z281" s="71">
        <v>184</v>
      </c>
      <c r="AA281" s="146">
        <v>7232</v>
      </c>
      <c r="AB281" s="146">
        <v>3392</v>
      </c>
      <c r="AC281" s="226" t="s">
        <v>190</v>
      </c>
      <c r="AD281" s="148" t="s">
        <v>90</v>
      </c>
      <c r="AE281" s="31">
        <v>310</v>
      </c>
      <c r="AF281" s="31">
        <v>302</v>
      </c>
      <c r="AG281" s="31">
        <v>293</v>
      </c>
      <c r="AH281" s="31">
        <v>266</v>
      </c>
      <c r="AI281" s="31">
        <v>225</v>
      </c>
      <c r="AJ281" s="146">
        <v>1396</v>
      </c>
      <c r="AK281" s="125">
        <v>726</v>
      </c>
      <c r="AL281" s="71">
        <v>281</v>
      </c>
      <c r="AM281" s="71">
        <v>5</v>
      </c>
      <c r="AN281" s="71">
        <v>30</v>
      </c>
      <c r="AO281" s="71">
        <v>282</v>
      </c>
      <c r="AP281" s="71">
        <v>66</v>
      </c>
      <c r="AQ281" s="226" t="s">
        <v>190</v>
      </c>
      <c r="AR281" s="148" t="s">
        <v>90</v>
      </c>
      <c r="AS281" s="71">
        <v>20</v>
      </c>
      <c r="AT281" s="71">
        <v>2281</v>
      </c>
      <c r="AU281" s="71">
        <v>1533</v>
      </c>
      <c r="AV281" s="71">
        <v>995</v>
      </c>
      <c r="AW281" s="71">
        <v>372</v>
      </c>
      <c r="AX281" s="71">
        <v>173</v>
      </c>
      <c r="AY281" s="71">
        <v>774</v>
      </c>
      <c r="AZ281" s="71">
        <v>469</v>
      </c>
      <c r="BA281" s="71">
        <v>428</v>
      </c>
      <c r="BB281" s="226" t="s">
        <v>190</v>
      </c>
      <c r="BC281" s="148" t="s">
        <v>90</v>
      </c>
      <c r="BD281" s="71">
        <v>31</v>
      </c>
      <c r="BE281" s="71">
        <v>220</v>
      </c>
      <c r="BF281" s="71">
        <v>233</v>
      </c>
      <c r="BG281" s="71">
        <v>397</v>
      </c>
      <c r="BH281" s="71">
        <v>32</v>
      </c>
      <c r="BI281" s="16">
        <v>913</v>
      </c>
      <c r="BJ281" s="71">
        <v>449</v>
      </c>
      <c r="BK281" s="71">
        <v>164</v>
      </c>
      <c r="BL281" s="152">
        <v>9</v>
      </c>
      <c r="BM281" s="32">
        <v>0</v>
      </c>
      <c r="BN281" s="226" t="s">
        <v>190</v>
      </c>
      <c r="BO281" s="148" t="s">
        <v>90</v>
      </c>
      <c r="BP281" s="71">
        <v>10235</v>
      </c>
      <c r="BQ281" s="71">
        <v>7394</v>
      </c>
      <c r="BR281" s="71">
        <v>3103</v>
      </c>
      <c r="BS281" s="71">
        <v>4073</v>
      </c>
      <c r="BT281" s="71">
        <v>313</v>
      </c>
      <c r="BU281" s="71">
        <v>3852</v>
      </c>
      <c r="BV281" s="71">
        <v>13031</v>
      </c>
      <c r="BW281" s="71">
        <v>3375</v>
      </c>
      <c r="BX281" s="71">
        <v>187</v>
      </c>
      <c r="BY281" s="71">
        <v>1070</v>
      </c>
      <c r="BZ281" s="71">
        <v>910</v>
      </c>
      <c r="CA281" s="71">
        <v>65</v>
      </c>
      <c r="CB281" s="71">
        <v>404</v>
      </c>
      <c r="CD281" s="80" t="s">
        <v>190</v>
      </c>
      <c r="CE281" s="80" t="s">
        <v>2556</v>
      </c>
      <c r="CF281" s="78">
        <v>15021</v>
      </c>
      <c r="CG281" s="91"/>
    </row>
    <row r="282" spans="1:85">
      <c r="A282" s="226"/>
      <c r="B282" s="148" t="s">
        <v>91</v>
      </c>
      <c r="C282" s="71">
        <v>0</v>
      </c>
      <c r="D282" s="71">
        <v>0</v>
      </c>
      <c r="E282" s="71">
        <v>0</v>
      </c>
      <c r="F282" s="71">
        <v>0</v>
      </c>
      <c r="G282" s="71">
        <v>0</v>
      </c>
      <c r="H282" s="71">
        <v>0</v>
      </c>
      <c r="I282" s="71">
        <v>0</v>
      </c>
      <c r="J282" s="71">
        <v>0</v>
      </c>
      <c r="K282" s="71">
        <v>0</v>
      </c>
      <c r="L282" s="71">
        <v>0</v>
      </c>
      <c r="M282" s="146">
        <v>0</v>
      </c>
      <c r="N282" s="146">
        <v>0</v>
      </c>
      <c r="O282" s="226"/>
      <c r="P282" s="148" t="s">
        <v>91</v>
      </c>
      <c r="Q282" s="71">
        <v>0</v>
      </c>
      <c r="R282" s="71">
        <v>0</v>
      </c>
      <c r="S282" s="71">
        <v>0</v>
      </c>
      <c r="T282" s="71">
        <v>0</v>
      </c>
      <c r="U282" s="71">
        <v>0</v>
      </c>
      <c r="V282" s="71">
        <v>0</v>
      </c>
      <c r="W282" s="71">
        <v>0</v>
      </c>
      <c r="X282" s="71">
        <v>0</v>
      </c>
      <c r="Y282" s="71">
        <v>0</v>
      </c>
      <c r="Z282" s="71">
        <v>0</v>
      </c>
      <c r="AA282" s="146">
        <v>0</v>
      </c>
      <c r="AB282" s="146">
        <v>0</v>
      </c>
      <c r="AC282" s="226"/>
      <c r="AD282" s="148" t="s">
        <v>91</v>
      </c>
      <c r="AE282" s="31">
        <v>0</v>
      </c>
      <c r="AF282" s="31">
        <v>0</v>
      </c>
      <c r="AG282" s="31">
        <v>0</v>
      </c>
      <c r="AH282" s="31">
        <v>0</v>
      </c>
      <c r="AI282" s="31">
        <v>0</v>
      </c>
      <c r="AJ282" s="146">
        <v>0</v>
      </c>
      <c r="AK282" s="125">
        <v>0</v>
      </c>
      <c r="AL282" s="71">
        <v>0</v>
      </c>
      <c r="AM282" s="71">
        <v>0</v>
      </c>
      <c r="AN282" s="71">
        <v>0</v>
      </c>
      <c r="AO282" s="71">
        <v>0</v>
      </c>
      <c r="AP282" s="71">
        <v>0</v>
      </c>
      <c r="AQ282" s="226"/>
      <c r="AR282" s="148" t="s">
        <v>91</v>
      </c>
      <c r="AS282" s="71">
        <v>0</v>
      </c>
      <c r="AT282" s="71">
        <v>0</v>
      </c>
      <c r="AU282" s="71">
        <v>0</v>
      </c>
      <c r="AV282" s="71">
        <v>0</v>
      </c>
      <c r="AW282" s="71">
        <v>0</v>
      </c>
      <c r="AX282" s="71">
        <v>0</v>
      </c>
      <c r="AY282" s="71">
        <v>0</v>
      </c>
      <c r="AZ282" s="71">
        <v>0</v>
      </c>
      <c r="BA282" s="71">
        <v>0</v>
      </c>
      <c r="BB282" s="226"/>
      <c r="BC282" s="148" t="s">
        <v>91</v>
      </c>
      <c r="BD282" s="71">
        <v>0</v>
      </c>
      <c r="BE282" s="71">
        <v>0</v>
      </c>
      <c r="BF282" s="71">
        <v>0</v>
      </c>
      <c r="BG282" s="71">
        <v>0</v>
      </c>
      <c r="BH282" s="71">
        <v>0</v>
      </c>
      <c r="BI282" s="16">
        <v>0</v>
      </c>
      <c r="BJ282" s="71">
        <v>0</v>
      </c>
      <c r="BK282" s="71">
        <v>0</v>
      </c>
      <c r="BL282" s="152">
        <v>0</v>
      </c>
      <c r="BM282" s="32">
        <v>0</v>
      </c>
      <c r="BN282" s="226"/>
      <c r="BO282" s="148" t="s">
        <v>91</v>
      </c>
      <c r="BP282" s="71">
        <v>0</v>
      </c>
      <c r="BQ282" s="71">
        <v>0</v>
      </c>
      <c r="BR282" s="71">
        <v>0</v>
      </c>
      <c r="BS282" s="71">
        <v>0</v>
      </c>
      <c r="BT282" s="71">
        <v>0</v>
      </c>
      <c r="BU282" s="71">
        <v>0</v>
      </c>
      <c r="BV282" s="71">
        <v>0</v>
      </c>
      <c r="BW282" s="71">
        <v>0</v>
      </c>
      <c r="BX282" s="71">
        <v>0</v>
      </c>
      <c r="BY282" s="71">
        <v>0</v>
      </c>
      <c r="BZ282" s="71">
        <v>0</v>
      </c>
      <c r="CA282" s="71">
        <v>0</v>
      </c>
      <c r="CB282" s="71">
        <v>0</v>
      </c>
      <c r="CD282" s="80" t="s">
        <v>190</v>
      </c>
      <c r="CE282" s="80" t="s">
        <v>2557</v>
      </c>
      <c r="CF282" s="78">
        <v>0</v>
      </c>
      <c r="CG282" s="91"/>
    </row>
    <row r="283" spans="1:85">
      <c r="A283" s="226"/>
      <c r="B283" s="25" t="s">
        <v>73</v>
      </c>
      <c r="C283" s="26">
        <v>9319</v>
      </c>
      <c r="D283" s="26">
        <v>4563</v>
      </c>
      <c r="E283" s="26">
        <v>7355</v>
      </c>
      <c r="F283" s="26">
        <v>3659</v>
      </c>
      <c r="G283" s="26">
        <v>6121</v>
      </c>
      <c r="H283" s="26">
        <v>3082</v>
      </c>
      <c r="I283" s="26">
        <v>3725</v>
      </c>
      <c r="J283" s="26">
        <v>1860</v>
      </c>
      <c r="K283" s="26">
        <v>2419</v>
      </c>
      <c r="L283" s="26">
        <v>1298</v>
      </c>
      <c r="M283" s="41">
        <v>28939</v>
      </c>
      <c r="N283" s="41">
        <v>14462</v>
      </c>
      <c r="O283" s="226"/>
      <c r="P283" s="42" t="s">
        <v>73</v>
      </c>
      <c r="Q283" s="26">
        <v>2543</v>
      </c>
      <c r="R283" s="26">
        <v>1180</v>
      </c>
      <c r="S283" s="26">
        <v>1873</v>
      </c>
      <c r="T283" s="26">
        <v>884</v>
      </c>
      <c r="U283" s="26">
        <v>1585</v>
      </c>
      <c r="V283" s="26">
        <v>741</v>
      </c>
      <c r="W283" s="26">
        <v>827</v>
      </c>
      <c r="X283" s="26">
        <v>403</v>
      </c>
      <c r="Y283" s="26">
        <v>404</v>
      </c>
      <c r="Z283" s="26">
        <v>184</v>
      </c>
      <c r="AA283" s="41">
        <v>7232</v>
      </c>
      <c r="AB283" s="41">
        <v>3392</v>
      </c>
      <c r="AC283" s="226"/>
      <c r="AD283" s="42" t="s">
        <v>73</v>
      </c>
      <c r="AE283" s="41">
        <v>310</v>
      </c>
      <c r="AF283" s="41">
        <v>302</v>
      </c>
      <c r="AG283" s="41">
        <v>293</v>
      </c>
      <c r="AH283" s="41">
        <v>266</v>
      </c>
      <c r="AI283" s="41">
        <v>225</v>
      </c>
      <c r="AJ283" s="41">
        <v>1396</v>
      </c>
      <c r="AK283" s="26">
        <v>726</v>
      </c>
      <c r="AL283" s="26">
        <v>281</v>
      </c>
      <c r="AM283" s="26">
        <v>5</v>
      </c>
      <c r="AN283" s="26">
        <v>30</v>
      </c>
      <c r="AO283" s="26">
        <v>282</v>
      </c>
      <c r="AP283" s="26">
        <v>66</v>
      </c>
      <c r="AQ283" s="226"/>
      <c r="AR283" s="42" t="s">
        <v>73</v>
      </c>
      <c r="AS283" s="26">
        <v>20</v>
      </c>
      <c r="AT283" s="26">
        <v>2281</v>
      </c>
      <c r="AU283" s="26">
        <v>1533</v>
      </c>
      <c r="AV283" s="26">
        <v>995</v>
      </c>
      <c r="AW283" s="26">
        <v>372</v>
      </c>
      <c r="AX283" s="26">
        <v>173</v>
      </c>
      <c r="AY283" s="26">
        <v>774</v>
      </c>
      <c r="AZ283" s="26">
        <v>469</v>
      </c>
      <c r="BA283" s="26">
        <v>428</v>
      </c>
      <c r="BB283" s="226"/>
      <c r="BC283" s="42" t="s">
        <v>73</v>
      </c>
      <c r="BD283" s="26">
        <v>31</v>
      </c>
      <c r="BE283" s="26">
        <v>220</v>
      </c>
      <c r="BF283" s="26">
        <v>233</v>
      </c>
      <c r="BG283" s="26">
        <v>397</v>
      </c>
      <c r="BH283" s="26">
        <v>32</v>
      </c>
      <c r="BI283" s="26">
        <v>913</v>
      </c>
      <c r="BJ283" s="26">
        <v>449</v>
      </c>
      <c r="BK283" s="26">
        <v>164</v>
      </c>
      <c r="BL283" s="41">
        <v>9</v>
      </c>
      <c r="BM283" s="41">
        <v>0</v>
      </c>
      <c r="BN283" s="226"/>
      <c r="BO283" s="42" t="s">
        <v>73</v>
      </c>
      <c r="BP283" s="41">
        <v>10235</v>
      </c>
      <c r="BQ283" s="41">
        <v>7394</v>
      </c>
      <c r="BR283" s="41">
        <v>3103</v>
      </c>
      <c r="BS283" s="41">
        <v>4073</v>
      </c>
      <c r="BT283" s="41">
        <v>313</v>
      </c>
      <c r="BU283" s="41">
        <v>3852</v>
      </c>
      <c r="BV283" s="41">
        <v>13031</v>
      </c>
      <c r="BW283" s="41">
        <v>3375</v>
      </c>
      <c r="BX283" s="41">
        <v>187</v>
      </c>
      <c r="BY283" s="41">
        <v>1070</v>
      </c>
      <c r="BZ283" s="41">
        <v>910</v>
      </c>
      <c r="CA283" s="41">
        <v>65</v>
      </c>
      <c r="CB283" s="41">
        <v>404</v>
      </c>
      <c r="CD283" s="80" t="s">
        <v>190</v>
      </c>
      <c r="CE283" s="80" t="s">
        <v>2558</v>
      </c>
      <c r="CF283" s="78">
        <v>15021</v>
      </c>
      <c r="CG283" s="91"/>
    </row>
    <row r="284" spans="1:85" ht="14.45" customHeight="1">
      <c r="A284" s="226" t="s">
        <v>191</v>
      </c>
      <c r="B284" s="148" t="s">
        <v>90</v>
      </c>
      <c r="C284" s="71">
        <v>14454</v>
      </c>
      <c r="D284" s="71">
        <v>7015</v>
      </c>
      <c r="E284" s="71">
        <v>11810</v>
      </c>
      <c r="F284" s="71">
        <v>5731</v>
      </c>
      <c r="G284" s="71">
        <v>10597</v>
      </c>
      <c r="H284" s="71">
        <v>5267</v>
      </c>
      <c r="I284" s="71">
        <v>7306</v>
      </c>
      <c r="J284" s="71">
        <v>3704</v>
      </c>
      <c r="K284" s="71">
        <v>5479</v>
      </c>
      <c r="L284" s="71">
        <v>2903</v>
      </c>
      <c r="M284" s="146">
        <v>49646</v>
      </c>
      <c r="N284" s="146">
        <v>24620</v>
      </c>
      <c r="O284" s="226" t="s">
        <v>191</v>
      </c>
      <c r="P284" s="148" t="s">
        <v>90</v>
      </c>
      <c r="Q284" s="71">
        <v>3802</v>
      </c>
      <c r="R284" s="71">
        <v>1798</v>
      </c>
      <c r="S284" s="71">
        <v>2685</v>
      </c>
      <c r="T284" s="71">
        <v>1218</v>
      </c>
      <c r="U284" s="71">
        <v>2573</v>
      </c>
      <c r="V284" s="71">
        <v>1198</v>
      </c>
      <c r="W284" s="71">
        <v>1650</v>
      </c>
      <c r="X284" s="71">
        <v>818</v>
      </c>
      <c r="Y284" s="71">
        <v>1227</v>
      </c>
      <c r="Z284" s="71">
        <v>623</v>
      </c>
      <c r="AA284" s="146">
        <v>11937</v>
      </c>
      <c r="AB284" s="146">
        <v>5655</v>
      </c>
      <c r="AC284" s="226" t="s">
        <v>191</v>
      </c>
      <c r="AD284" s="148" t="s">
        <v>90</v>
      </c>
      <c r="AE284" s="31">
        <v>415</v>
      </c>
      <c r="AF284" s="31">
        <v>396</v>
      </c>
      <c r="AG284" s="31">
        <v>399</v>
      </c>
      <c r="AH284" s="31">
        <v>370</v>
      </c>
      <c r="AI284" s="31">
        <v>355</v>
      </c>
      <c r="AJ284" s="146">
        <v>1935</v>
      </c>
      <c r="AK284" s="125">
        <v>1268</v>
      </c>
      <c r="AL284" s="71">
        <v>506</v>
      </c>
      <c r="AM284" s="71">
        <v>20</v>
      </c>
      <c r="AN284" s="71">
        <v>49</v>
      </c>
      <c r="AO284" s="71">
        <v>354</v>
      </c>
      <c r="AP284" s="71">
        <v>159</v>
      </c>
      <c r="AQ284" s="226" t="s">
        <v>191</v>
      </c>
      <c r="AR284" s="148" t="s">
        <v>90</v>
      </c>
      <c r="AS284" s="71">
        <v>63</v>
      </c>
      <c r="AT284" s="71">
        <v>6993</v>
      </c>
      <c r="AU284" s="71">
        <v>2903</v>
      </c>
      <c r="AV284" s="71">
        <v>1835</v>
      </c>
      <c r="AW284" s="71">
        <v>466</v>
      </c>
      <c r="AX284" s="71">
        <v>410</v>
      </c>
      <c r="AY284" s="71">
        <v>1386</v>
      </c>
      <c r="AZ284" s="71">
        <v>1038</v>
      </c>
      <c r="BA284" s="71">
        <v>1001</v>
      </c>
      <c r="BB284" s="226" t="s">
        <v>191</v>
      </c>
      <c r="BC284" s="148" t="s">
        <v>90</v>
      </c>
      <c r="BD284" s="71">
        <v>46</v>
      </c>
      <c r="BE284" s="71">
        <v>374</v>
      </c>
      <c r="BF284" s="71">
        <v>588</v>
      </c>
      <c r="BG284" s="71">
        <v>416</v>
      </c>
      <c r="BH284" s="71">
        <v>0</v>
      </c>
      <c r="BI284" s="16">
        <v>1424</v>
      </c>
      <c r="BJ284" s="71">
        <v>799</v>
      </c>
      <c r="BK284" s="71">
        <v>497</v>
      </c>
      <c r="BL284" s="152">
        <v>23</v>
      </c>
      <c r="BM284" s="32">
        <v>11</v>
      </c>
      <c r="BN284" s="226" t="s">
        <v>191</v>
      </c>
      <c r="BO284" s="148" t="s">
        <v>90</v>
      </c>
      <c r="BP284" s="71">
        <v>27399</v>
      </c>
      <c r="BQ284" s="71">
        <v>14633</v>
      </c>
      <c r="BR284" s="71">
        <v>8968</v>
      </c>
      <c r="BS284" s="71">
        <v>12142</v>
      </c>
      <c r="BT284" s="71">
        <v>1063</v>
      </c>
      <c r="BU284" s="71">
        <v>9745</v>
      </c>
      <c r="BV284" s="71">
        <v>35877</v>
      </c>
      <c r="BW284" s="71">
        <v>9911</v>
      </c>
      <c r="BX284" s="71">
        <v>418</v>
      </c>
      <c r="BY284" s="71">
        <v>1638</v>
      </c>
      <c r="BZ284" s="71">
        <v>2142</v>
      </c>
      <c r="CA284" s="71">
        <v>210</v>
      </c>
      <c r="CB284" s="71">
        <v>1147</v>
      </c>
      <c r="CD284" s="80" t="s">
        <v>191</v>
      </c>
      <c r="CE284" s="80" t="s">
        <v>2559</v>
      </c>
      <c r="CF284" s="78">
        <v>32428</v>
      </c>
      <c r="CG284" s="91"/>
    </row>
    <row r="285" spans="1:85">
      <c r="A285" s="226"/>
      <c r="B285" s="148" t="s">
        <v>91</v>
      </c>
      <c r="C285" s="71">
        <v>895</v>
      </c>
      <c r="D285" s="71">
        <v>403</v>
      </c>
      <c r="E285" s="71">
        <v>840</v>
      </c>
      <c r="F285" s="71">
        <v>390</v>
      </c>
      <c r="G285" s="71">
        <v>846</v>
      </c>
      <c r="H285" s="71">
        <v>403</v>
      </c>
      <c r="I285" s="71">
        <v>709</v>
      </c>
      <c r="J285" s="71">
        <v>347</v>
      </c>
      <c r="K285" s="71">
        <v>635</v>
      </c>
      <c r="L285" s="71">
        <v>327</v>
      </c>
      <c r="M285" s="146">
        <v>3925</v>
      </c>
      <c r="N285" s="146">
        <v>1870</v>
      </c>
      <c r="O285" s="226"/>
      <c r="P285" s="148" t="s">
        <v>91</v>
      </c>
      <c r="Q285" s="71">
        <v>272</v>
      </c>
      <c r="R285" s="71">
        <v>115</v>
      </c>
      <c r="S285" s="71">
        <v>255</v>
      </c>
      <c r="T285" s="71">
        <v>103</v>
      </c>
      <c r="U285" s="71">
        <v>306</v>
      </c>
      <c r="V285" s="71">
        <v>144</v>
      </c>
      <c r="W285" s="71">
        <v>158</v>
      </c>
      <c r="X285" s="71">
        <v>74</v>
      </c>
      <c r="Y285" s="71">
        <v>157</v>
      </c>
      <c r="Z285" s="71">
        <v>91</v>
      </c>
      <c r="AA285" s="146">
        <v>1148</v>
      </c>
      <c r="AB285" s="146">
        <v>527</v>
      </c>
      <c r="AC285" s="226"/>
      <c r="AD285" s="148" t="s">
        <v>91</v>
      </c>
      <c r="AE285" s="31">
        <v>16</v>
      </c>
      <c r="AF285" s="31">
        <v>15</v>
      </c>
      <c r="AG285" s="31">
        <v>18</v>
      </c>
      <c r="AH285" s="31">
        <v>15</v>
      </c>
      <c r="AI285" s="31">
        <v>14</v>
      </c>
      <c r="AJ285" s="146">
        <v>78</v>
      </c>
      <c r="AK285" s="125">
        <v>58</v>
      </c>
      <c r="AL285" s="71">
        <v>9</v>
      </c>
      <c r="AM285" s="71">
        <v>37</v>
      </c>
      <c r="AN285" s="71">
        <v>1</v>
      </c>
      <c r="AO285" s="71">
        <v>10</v>
      </c>
      <c r="AP285" s="71">
        <v>8</v>
      </c>
      <c r="AQ285" s="226"/>
      <c r="AR285" s="148" t="s">
        <v>91</v>
      </c>
      <c r="AS285" s="71">
        <v>0</v>
      </c>
      <c r="AT285" s="71">
        <v>693</v>
      </c>
      <c r="AU285" s="71">
        <v>183</v>
      </c>
      <c r="AV285" s="71">
        <v>160</v>
      </c>
      <c r="AW285" s="71">
        <v>50</v>
      </c>
      <c r="AX285" s="71">
        <v>51</v>
      </c>
      <c r="AY285" s="71">
        <v>66</v>
      </c>
      <c r="AZ285" s="71">
        <v>66</v>
      </c>
      <c r="BA285" s="71">
        <v>41</v>
      </c>
      <c r="BB285" s="226"/>
      <c r="BC285" s="148" t="s">
        <v>91</v>
      </c>
      <c r="BD285" s="71">
        <v>9</v>
      </c>
      <c r="BE285" s="71">
        <v>35</v>
      </c>
      <c r="BF285" s="71">
        <v>16</v>
      </c>
      <c r="BG285" s="71">
        <v>15</v>
      </c>
      <c r="BH285" s="71">
        <v>0</v>
      </c>
      <c r="BI285" s="16">
        <v>75</v>
      </c>
      <c r="BJ285" s="71">
        <v>58</v>
      </c>
      <c r="BK285" s="71">
        <v>48</v>
      </c>
      <c r="BL285" s="152">
        <v>9</v>
      </c>
      <c r="BM285" s="32">
        <v>6</v>
      </c>
      <c r="BN285" s="226"/>
      <c r="BO285" s="148" t="s">
        <v>91</v>
      </c>
      <c r="BP285" s="71">
        <v>2066</v>
      </c>
      <c r="BQ285" s="71">
        <v>801</v>
      </c>
      <c r="BR285" s="71">
        <v>347</v>
      </c>
      <c r="BS285" s="71">
        <v>1019</v>
      </c>
      <c r="BT285" s="71">
        <v>15</v>
      </c>
      <c r="BU285" s="71">
        <v>761</v>
      </c>
      <c r="BV285" s="71">
        <v>2314</v>
      </c>
      <c r="BW285" s="71">
        <v>836</v>
      </c>
      <c r="BX285" s="71">
        <v>22</v>
      </c>
      <c r="BY285" s="71">
        <v>62</v>
      </c>
      <c r="BZ285" s="71">
        <v>95</v>
      </c>
      <c r="CA285" s="71">
        <v>9</v>
      </c>
      <c r="CB285" s="71">
        <v>0</v>
      </c>
      <c r="CD285" s="80" t="s">
        <v>191</v>
      </c>
      <c r="CE285" s="80" t="s">
        <v>2560</v>
      </c>
      <c r="CF285" s="78">
        <v>2825</v>
      </c>
      <c r="CG285" s="91"/>
    </row>
    <row r="286" spans="1:85">
      <c r="A286" s="226"/>
      <c r="B286" s="25" t="s">
        <v>73</v>
      </c>
      <c r="C286" s="26">
        <v>15349</v>
      </c>
      <c r="D286" s="26">
        <v>7418</v>
      </c>
      <c r="E286" s="26">
        <v>12650</v>
      </c>
      <c r="F286" s="26">
        <v>6121</v>
      </c>
      <c r="G286" s="26">
        <v>11443</v>
      </c>
      <c r="H286" s="26">
        <v>5670</v>
      </c>
      <c r="I286" s="26">
        <v>8015</v>
      </c>
      <c r="J286" s="26">
        <v>4051</v>
      </c>
      <c r="K286" s="26">
        <v>6114</v>
      </c>
      <c r="L286" s="26">
        <v>3230</v>
      </c>
      <c r="M286" s="41">
        <v>53571</v>
      </c>
      <c r="N286" s="41">
        <v>26490</v>
      </c>
      <c r="O286" s="226"/>
      <c r="P286" s="42" t="s">
        <v>73</v>
      </c>
      <c r="Q286" s="26">
        <v>4074</v>
      </c>
      <c r="R286" s="26">
        <v>1913</v>
      </c>
      <c r="S286" s="26">
        <v>2940</v>
      </c>
      <c r="T286" s="26">
        <v>1321</v>
      </c>
      <c r="U286" s="26">
        <v>2879</v>
      </c>
      <c r="V286" s="26">
        <v>1342</v>
      </c>
      <c r="W286" s="26">
        <v>1808</v>
      </c>
      <c r="X286" s="26">
        <v>892</v>
      </c>
      <c r="Y286" s="26">
        <v>1384</v>
      </c>
      <c r="Z286" s="26">
        <v>714</v>
      </c>
      <c r="AA286" s="41">
        <v>13085</v>
      </c>
      <c r="AB286" s="41">
        <v>6182</v>
      </c>
      <c r="AC286" s="226"/>
      <c r="AD286" s="42" t="s">
        <v>73</v>
      </c>
      <c r="AE286" s="41">
        <v>431</v>
      </c>
      <c r="AF286" s="41">
        <v>411</v>
      </c>
      <c r="AG286" s="41">
        <v>417</v>
      </c>
      <c r="AH286" s="41">
        <v>385</v>
      </c>
      <c r="AI286" s="41">
        <v>369</v>
      </c>
      <c r="AJ286" s="41">
        <v>2013</v>
      </c>
      <c r="AK286" s="26">
        <v>1326</v>
      </c>
      <c r="AL286" s="26">
        <v>515</v>
      </c>
      <c r="AM286" s="26">
        <v>57</v>
      </c>
      <c r="AN286" s="26">
        <v>50</v>
      </c>
      <c r="AO286" s="26">
        <v>364</v>
      </c>
      <c r="AP286" s="26">
        <v>167</v>
      </c>
      <c r="AQ286" s="226"/>
      <c r="AR286" s="42" t="s">
        <v>73</v>
      </c>
      <c r="AS286" s="26">
        <v>63</v>
      </c>
      <c r="AT286" s="26">
        <v>7686</v>
      </c>
      <c r="AU286" s="26">
        <v>3086</v>
      </c>
      <c r="AV286" s="26">
        <v>1995</v>
      </c>
      <c r="AW286" s="26">
        <v>516</v>
      </c>
      <c r="AX286" s="26">
        <v>461</v>
      </c>
      <c r="AY286" s="26">
        <v>1452</v>
      </c>
      <c r="AZ286" s="26">
        <v>1104</v>
      </c>
      <c r="BA286" s="26">
        <v>1042</v>
      </c>
      <c r="BB286" s="226"/>
      <c r="BC286" s="42" t="s">
        <v>73</v>
      </c>
      <c r="BD286" s="26">
        <v>55</v>
      </c>
      <c r="BE286" s="26">
        <v>409</v>
      </c>
      <c r="BF286" s="26">
        <v>604</v>
      </c>
      <c r="BG286" s="26">
        <v>431</v>
      </c>
      <c r="BH286" s="26">
        <v>0</v>
      </c>
      <c r="BI286" s="26">
        <v>1499</v>
      </c>
      <c r="BJ286" s="26">
        <v>857</v>
      </c>
      <c r="BK286" s="26">
        <v>545</v>
      </c>
      <c r="BL286" s="41">
        <v>32</v>
      </c>
      <c r="BM286" s="41">
        <v>17</v>
      </c>
      <c r="BN286" s="226"/>
      <c r="BO286" s="42" t="s">
        <v>73</v>
      </c>
      <c r="BP286" s="41">
        <v>29465</v>
      </c>
      <c r="BQ286" s="41">
        <v>15434</v>
      </c>
      <c r="BR286" s="41">
        <v>9315</v>
      </c>
      <c r="BS286" s="41">
        <v>13161</v>
      </c>
      <c r="BT286" s="41">
        <v>1078</v>
      </c>
      <c r="BU286" s="41">
        <v>10506</v>
      </c>
      <c r="BV286" s="41">
        <v>38191</v>
      </c>
      <c r="BW286" s="41">
        <v>10747</v>
      </c>
      <c r="BX286" s="41">
        <v>440</v>
      </c>
      <c r="BY286" s="41">
        <v>1700</v>
      </c>
      <c r="BZ286" s="41">
        <v>2237</v>
      </c>
      <c r="CA286" s="41">
        <v>219</v>
      </c>
      <c r="CB286" s="41">
        <v>1147</v>
      </c>
      <c r="CD286" s="80" t="s">
        <v>191</v>
      </c>
      <c r="CE286" s="80" t="s">
        <v>2561</v>
      </c>
      <c r="CF286" s="78">
        <v>35253</v>
      </c>
      <c r="CG286" s="91"/>
    </row>
    <row r="287" spans="1:85" s="100" customFormat="1">
      <c r="A287" s="33" t="s">
        <v>107</v>
      </c>
      <c r="B287" s="148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119"/>
      <c r="N287" s="119"/>
      <c r="O287" s="33" t="s">
        <v>107</v>
      </c>
      <c r="P287" s="33"/>
      <c r="Q287" s="119"/>
      <c r="R287" s="119"/>
      <c r="S287" s="119"/>
      <c r="T287" s="119"/>
      <c r="U287" s="119"/>
      <c r="V287" s="119"/>
      <c r="W287" s="119"/>
      <c r="X287" s="119"/>
      <c r="Y287" s="119"/>
      <c r="Z287" s="119"/>
      <c r="AA287" s="119"/>
      <c r="AB287" s="119"/>
      <c r="AC287" s="33" t="s">
        <v>107</v>
      </c>
      <c r="AD287" s="33"/>
      <c r="AE287" s="119"/>
      <c r="AF287" s="119"/>
      <c r="AG287" s="119"/>
      <c r="AH287" s="119"/>
      <c r="AI287" s="119"/>
      <c r="AJ287" s="119"/>
      <c r="AK287" s="119"/>
      <c r="AL287" s="119"/>
      <c r="AM287" s="119"/>
      <c r="AN287" s="119"/>
      <c r="AO287" s="119"/>
      <c r="AP287" s="119"/>
      <c r="AQ287" s="33" t="s">
        <v>107</v>
      </c>
      <c r="AR287" s="148"/>
      <c r="AS287" s="43"/>
      <c r="AT287" s="43"/>
      <c r="AU287" s="43"/>
      <c r="AV287" s="43"/>
      <c r="AW287" s="43"/>
      <c r="AX287" s="43"/>
      <c r="AY287" s="43"/>
      <c r="AZ287" s="43"/>
      <c r="BA287" s="43"/>
      <c r="BB287" s="33" t="s">
        <v>107</v>
      </c>
      <c r="BC287" s="148"/>
      <c r="BD287" s="148"/>
      <c r="BE287" s="148"/>
      <c r="BF287" s="148"/>
      <c r="BG287" s="148"/>
      <c r="BH287" s="148"/>
      <c r="BI287" s="148"/>
      <c r="BJ287" s="148"/>
      <c r="BK287" s="148"/>
      <c r="BL287" s="33"/>
      <c r="BM287" s="148"/>
      <c r="BN287" s="33" t="s">
        <v>107</v>
      </c>
      <c r="BO287" s="148"/>
      <c r="BP287" s="43"/>
      <c r="BQ287" s="43"/>
      <c r="BR287" s="43"/>
      <c r="BS287" s="43"/>
      <c r="BT287" s="43"/>
      <c r="BU287" s="43"/>
      <c r="BV287" s="43"/>
      <c r="BW287" s="43"/>
      <c r="BX287" s="43"/>
      <c r="BY287" s="43"/>
      <c r="BZ287" s="43"/>
      <c r="CA287" s="43"/>
      <c r="CB287" s="43"/>
      <c r="CD287" s="80" t="str">
        <f>IF(A287="",CD286,A287)</f>
        <v>DIANA</v>
      </c>
      <c r="CE287" s="80" t="str">
        <f>CD287&amp;B287</f>
        <v>DIANA</v>
      </c>
      <c r="CF287" s="78">
        <f>(AS287+2*AT287+3*AU287+4*AV287+5*AW287)</f>
        <v>0</v>
      </c>
      <c r="CG287" s="91"/>
    </row>
    <row r="288" spans="1:85">
      <c r="A288" s="226" t="s">
        <v>192</v>
      </c>
      <c r="B288" s="148" t="s">
        <v>90</v>
      </c>
      <c r="C288" s="71">
        <v>11042</v>
      </c>
      <c r="D288" s="71">
        <v>5502</v>
      </c>
      <c r="E288" s="71">
        <v>7999</v>
      </c>
      <c r="F288" s="71">
        <v>4149</v>
      </c>
      <c r="G288" s="71">
        <v>6760</v>
      </c>
      <c r="H288" s="71">
        <v>3492</v>
      </c>
      <c r="I288" s="71">
        <v>4565</v>
      </c>
      <c r="J288" s="71">
        <v>2398</v>
      </c>
      <c r="K288" s="71">
        <v>2742</v>
      </c>
      <c r="L288" s="71">
        <v>1455</v>
      </c>
      <c r="M288" s="146">
        <v>33108</v>
      </c>
      <c r="N288" s="146">
        <v>16996</v>
      </c>
      <c r="O288" s="226" t="s">
        <v>192</v>
      </c>
      <c r="P288" s="148" t="s">
        <v>90</v>
      </c>
      <c r="Q288" s="71">
        <v>2575</v>
      </c>
      <c r="R288" s="71">
        <v>1237</v>
      </c>
      <c r="S288" s="71">
        <v>1683</v>
      </c>
      <c r="T288" s="71">
        <v>773</v>
      </c>
      <c r="U288" s="71">
        <v>1397</v>
      </c>
      <c r="V288" s="71">
        <v>666</v>
      </c>
      <c r="W288" s="71">
        <v>798</v>
      </c>
      <c r="X288" s="71">
        <v>374</v>
      </c>
      <c r="Y288" s="71">
        <v>334</v>
      </c>
      <c r="Z288" s="71">
        <v>154</v>
      </c>
      <c r="AA288" s="146">
        <v>6787</v>
      </c>
      <c r="AB288" s="146">
        <v>3204</v>
      </c>
      <c r="AC288" s="226" t="s">
        <v>192</v>
      </c>
      <c r="AD288" s="148" t="s">
        <v>90</v>
      </c>
      <c r="AE288" s="31">
        <v>295</v>
      </c>
      <c r="AF288" s="31">
        <v>289</v>
      </c>
      <c r="AG288" s="31">
        <v>285</v>
      </c>
      <c r="AH288" s="31">
        <v>267</v>
      </c>
      <c r="AI288" s="31">
        <v>212</v>
      </c>
      <c r="AJ288" s="146">
        <v>1348</v>
      </c>
      <c r="AK288" s="125">
        <v>760</v>
      </c>
      <c r="AL288" s="71">
        <v>285</v>
      </c>
      <c r="AM288" s="71">
        <v>7</v>
      </c>
      <c r="AN288" s="71">
        <v>27</v>
      </c>
      <c r="AO288" s="71">
        <v>281</v>
      </c>
      <c r="AP288" s="71">
        <v>53</v>
      </c>
      <c r="AQ288" s="226" t="s">
        <v>192</v>
      </c>
      <c r="AR288" s="148" t="s">
        <v>90</v>
      </c>
      <c r="AS288" s="71">
        <v>186</v>
      </c>
      <c r="AT288" s="71">
        <v>8944</v>
      </c>
      <c r="AU288" s="71">
        <v>1303</v>
      </c>
      <c r="AV288" s="71">
        <v>425</v>
      </c>
      <c r="AW288" s="71">
        <v>89</v>
      </c>
      <c r="AX288" s="71">
        <v>276</v>
      </c>
      <c r="AY288" s="71">
        <v>930</v>
      </c>
      <c r="AZ288" s="71">
        <v>412</v>
      </c>
      <c r="BA288" s="71">
        <v>392</v>
      </c>
      <c r="BB288" s="226" t="s">
        <v>192</v>
      </c>
      <c r="BC288" s="148" t="s">
        <v>90</v>
      </c>
      <c r="BD288" s="71">
        <v>31</v>
      </c>
      <c r="BE288" s="71">
        <v>318</v>
      </c>
      <c r="BF288" s="71">
        <v>85</v>
      </c>
      <c r="BG288" s="71">
        <v>313</v>
      </c>
      <c r="BH288" s="71">
        <v>0</v>
      </c>
      <c r="BI288" s="16">
        <v>747</v>
      </c>
      <c r="BJ288" s="71">
        <v>290</v>
      </c>
      <c r="BK288" s="71">
        <v>98</v>
      </c>
      <c r="BL288" s="152">
        <v>6</v>
      </c>
      <c r="BM288" s="32">
        <v>2</v>
      </c>
      <c r="BN288" s="226" t="s">
        <v>192</v>
      </c>
      <c r="BO288" s="148" t="s">
        <v>90</v>
      </c>
      <c r="BP288" s="71">
        <v>10187</v>
      </c>
      <c r="BQ288" s="71">
        <v>9885</v>
      </c>
      <c r="BR288" s="71">
        <v>5103</v>
      </c>
      <c r="BS288" s="71">
        <v>3724</v>
      </c>
      <c r="BT288" s="71">
        <v>351</v>
      </c>
      <c r="BU288" s="71">
        <v>2574</v>
      </c>
      <c r="BV288" s="71">
        <v>12094</v>
      </c>
      <c r="BW288" s="71">
        <v>2549</v>
      </c>
      <c r="BX288" s="71">
        <v>160</v>
      </c>
      <c r="BY288" s="71">
        <v>1002</v>
      </c>
      <c r="BZ288" s="71">
        <v>468</v>
      </c>
      <c r="CA288" s="71">
        <v>69</v>
      </c>
      <c r="CB288" s="71">
        <v>2065</v>
      </c>
      <c r="CD288" s="80" t="s">
        <v>192</v>
      </c>
      <c r="CE288" s="80" t="s">
        <v>2565</v>
      </c>
      <c r="CF288" s="78">
        <v>24128</v>
      </c>
      <c r="CG288" s="91"/>
    </row>
    <row r="289" spans="1:85">
      <c r="A289" s="226"/>
      <c r="B289" s="148" t="s">
        <v>91</v>
      </c>
      <c r="C289" s="71">
        <v>1225</v>
      </c>
      <c r="D289" s="71">
        <v>622</v>
      </c>
      <c r="E289" s="71">
        <v>1182</v>
      </c>
      <c r="F289" s="71">
        <v>607</v>
      </c>
      <c r="G289" s="71">
        <v>1052</v>
      </c>
      <c r="H289" s="71">
        <v>563</v>
      </c>
      <c r="I289" s="71">
        <v>765</v>
      </c>
      <c r="J289" s="71">
        <v>397</v>
      </c>
      <c r="K289" s="71">
        <v>648</v>
      </c>
      <c r="L289" s="71">
        <v>359</v>
      </c>
      <c r="M289" s="146">
        <v>4872</v>
      </c>
      <c r="N289" s="146">
        <v>2548</v>
      </c>
      <c r="O289" s="226"/>
      <c r="P289" s="148" t="s">
        <v>91</v>
      </c>
      <c r="Q289" s="71">
        <v>296</v>
      </c>
      <c r="R289" s="71">
        <v>143</v>
      </c>
      <c r="S289" s="71">
        <v>352</v>
      </c>
      <c r="T289" s="71">
        <v>164</v>
      </c>
      <c r="U289" s="71">
        <v>300</v>
      </c>
      <c r="V289" s="71">
        <v>140</v>
      </c>
      <c r="W289" s="71">
        <v>193</v>
      </c>
      <c r="X289" s="71">
        <v>96</v>
      </c>
      <c r="Y289" s="71">
        <v>135</v>
      </c>
      <c r="Z289" s="71">
        <v>67</v>
      </c>
      <c r="AA289" s="146">
        <v>1276</v>
      </c>
      <c r="AB289" s="146">
        <v>610</v>
      </c>
      <c r="AC289" s="226"/>
      <c r="AD289" s="148" t="s">
        <v>91</v>
      </c>
      <c r="AE289" s="31">
        <v>22</v>
      </c>
      <c r="AF289" s="31">
        <v>22</v>
      </c>
      <c r="AG289" s="31">
        <v>20</v>
      </c>
      <c r="AH289" s="31">
        <v>20</v>
      </c>
      <c r="AI289" s="31">
        <v>19</v>
      </c>
      <c r="AJ289" s="146">
        <v>103</v>
      </c>
      <c r="AK289" s="125">
        <v>92</v>
      </c>
      <c r="AL289" s="71">
        <v>67</v>
      </c>
      <c r="AM289" s="71">
        <v>5</v>
      </c>
      <c r="AN289" s="71">
        <v>0</v>
      </c>
      <c r="AO289" s="71">
        <v>15</v>
      </c>
      <c r="AP289" s="71">
        <v>12</v>
      </c>
      <c r="AQ289" s="226"/>
      <c r="AR289" s="148" t="s">
        <v>91</v>
      </c>
      <c r="AS289" s="71">
        <v>218</v>
      </c>
      <c r="AT289" s="71">
        <v>1319</v>
      </c>
      <c r="AU289" s="71">
        <v>42</v>
      </c>
      <c r="AV289" s="71">
        <v>12</v>
      </c>
      <c r="AW289" s="71">
        <v>6</v>
      </c>
      <c r="AX289" s="71">
        <v>54</v>
      </c>
      <c r="AY289" s="71">
        <v>128</v>
      </c>
      <c r="AZ289" s="71">
        <v>76</v>
      </c>
      <c r="BA289" s="71">
        <v>72</v>
      </c>
      <c r="BB289" s="226"/>
      <c r="BC289" s="148" t="s">
        <v>91</v>
      </c>
      <c r="BD289" s="71">
        <v>16</v>
      </c>
      <c r="BE289" s="71">
        <v>52</v>
      </c>
      <c r="BF289" s="71">
        <v>5</v>
      </c>
      <c r="BG289" s="71">
        <v>19</v>
      </c>
      <c r="BH289" s="71">
        <v>0</v>
      </c>
      <c r="BI289" s="16">
        <v>92</v>
      </c>
      <c r="BJ289" s="71">
        <v>76</v>
      </c>
      <c r="BK289" s="71">
        <v>50</v>
      </c>
      <c r="BL289" s="152">
        <v>20</v>
      </c>
      <c r="BM289" s="32">
        <v>17</v>
      </c>
      <c r="BN289" s="226"/>
      <c r="BO289" s="148" t="s">
        <v>91</v>
      </c>
      <c r="BP289" s="71">
        <v>1910</v>
      </c>
      <c r="BQ289" s="71">
        <v>824</v>
      </c>
      <c r="BR289" s="71">
        <v>774</v>
      </c>
      <c r="BS289" s="71">
        <v>522</v>
      </c>
      <c r="BT289" s="71">
        <v>0</v>
      </c>
      <c r="BU289" s="71">
        <v>288</v>
      </c>
      <c r="BV289" s="71">
        <v>2633</v>
      </c>
      <c r="BW289" s="71">
        <v>224</v>
      </c>
      <c r="BX289" s="71">
        <v>4</v>
      </c>
      <c r="BY289" s="71">
        <v>71</v>
      </c>
      <c r="BZ289" s="71">
        <v>31</v>
      </c>
      <c r="CA289" s="71">
        <v>0</v>
      </c>
      <c r="CB289" s="71">
        <v>138</v>
      </c>
      <c r="CD289" s="80" t="s">
        <v>192</v>
      </c>
      <c r="CE289" s="80" t="s">
        <v>2566</v>
      </c>
      <c r="CF289" s="78">
        <v>3060</v>
      </c>
      <c r="CG289" s="91"/>
    </row>
    <row r="290" spans="1:85">
      <c r="A290" s="226"/>
      <c r="B290" s="25" t="s">
        <v>73</v>
      </c>
      <c r="C290" s="26">
        <v>12267</v>
      </c>
      <c r="D290" s="26">
        <v>6124</v>
      </c>
      <c r="E290" s="26">
        <v>9181</v>
      </c>
      <c r="F290" s="26">
        <v>4756</v>
      </c>
      <c r="G290" s="26">
        <v>7812</v>
      </c>
      <c r="H290" s="26">
        <v>4055</v>
      </c>
      <c r="I290" s="26">
        <v>5330</v>
      </c>
      <c r="J290" s="26">
        <v>2795</v>
      </c>
      <c r="K290" s="26">
        <v>3390</v>
      </c>
      <c r="L290" s="26">
        <v>1814</v>
      </c>
      <c r="M290" s="41">
        <v>37980</v>
      </c>
      <c r="N290" s="41">
        <v>19544</v>
      </c>
      <c r="O290" s="226"/>
      <c r="P290" s="42" t="s">
        <v>73</v>
      </c>
      <c r="Q290" s="26">
        <v>2871</v>
      </c>
      <c r="R290" s="26">
        <v>1380</v>
      </c>
      <c r="S290" s="26">
        <v>2035</v>
      </c>
      <c r="T290" s="26">
        <v>937</v>
      </c>
      <c r="U290" s="26">
        <v>1697</v>
      </c>
      <c r="V290" s="26">
        <v>806</v>
      </c>
      <c r="W290" s="26">
        <v>991</v>
      </c>
      <c r="X290" s="26">
        <v>470</v>
      </c>
      <c r="Y290" s="26">
        <v>469</v>
      </c>
      <c r="Z290" s="26">
        <v>221</v>
      </c>
      <c r="AA290" s="41">
        <v>8063</v>
      </c>
      <c r="AB290" s="41">
        <v>3814</v>
      </c>
      <c r="AC290" s="226"/>
      <c r="AD290" s="42" t="s">
        <v>73</v>
      </c>
      <c r="AE290" s="41">
        <v>317</v>
      </c>
      <c r="AF290" s="41">
        <v>311</v>
      </c>
      <c r="AG290" s="41">
        <v>305</v>
      </c>
      <c r="AH290" s="41">
        <v>287</v>
      </c>
      <c r="AI290" s="41">
        <v>231</v>
      </c>
      <c r="AJ290" s="41">
        <v>1451</v>
      </c>
      <c r="AK290" s="26">
        <v>852</v>
      </c>
      <c r="AL290" s="26">
        <v>352</v>
      </c>
      <c r="AM290" s="26">
        <v>12</v>
      </c>
      <c r="AN290" s="26">
        <v>27</v>
      </c>
      <c r="AO290" s="26">
        <v>296</v>
      </c>
      <c r="AP290" s="26">
        <v>65</v>
      </c>
      <c r="AQ290" s="226"/>
      <c r="AR290" s="42" t="s">
        <v>73</v>
      </c>
      <c r="AS290" s="26">
        <v>404</v>
      </c>
      <c r="AT290" s="26">
        <v>10263</v>
      </c>
      <c r="AU290" s="26">
        <v>1345</v>
      </c>
      <c r="AV290" s="26">
        <v>437</v>
      </c>
      <c r="AW290" s="26">
        <v>95</v>
      </c>
      <c r="AX290" s="26">
        <v>330</v>
      </c>
      <c r="AY290" s="26">
        <v>1058</v>
      </c>
      <c r="AZ290" s="26">
        <v>488</v>
      </c>
      <c r="BA290" s="26">
        <v>464</v>
      </c>
      <c r="BB290" s="226"/>
      <c r="BC290" s="42" t="s">
        <v>73</v>
      </c>
      <c r="BD290" s="26">
        <v>47</v>
      </c>
      <c r="BE290" s="26">
        <v>370</v>
      </c>
      <c r="BF290" s="26">
        <v>90</v>
      </c>
      <c r="BG290" s="26">
        <v>332</v>
      </c>
      <c r="BH290" s="26">
        <v>0</v>
      </c>
      <c r="BI290" s="26">
        <v>839</v>
      </c>
      <c r="BJ290" s="26">
        <v>366</v>
      </c>
      <c r="BK290" s="26">
        <v>148</v>
      </c>
      <c r="BL290" s="41">
        <v>26</v>
      </c>
      <c r="BM290" s="41">
        <v>19</v>
      </c>
      <c r="BN290" s="226"/>
      <c r="BO290" s="42" t="s">
        <v>73</v>
      </c>
      <c r="BP290" s="41">
        <v>12097</v>
      </c>
      <c r="BQ290" s="41">
        <v>10709</v>
      </c>
      <c r="BR290" s="41">
        <v>5877</v>
      </c>
      <c r="BS290" s="41">
        <v>4246</v>
      </c>
      <c r="BT290" s="41">
        <v>351</v>
      </c>
      <c r="BU290" s="41">
        <v>2862</v>
      </c>
      <c r="BV290" s="41">
        <v>14727</v>
      </c>
      <c r="BW290" s="41">
        <v>2773</v>
      </c>
      <c r="BX290" s="41">
        <v>164</v>
      </c>
      <c r="BY290" s="41">
        <v>1073</v>
      </c>
      <c r="BZ290" s="41">
        <v>499</v>
      </c>
      <c r="CA290" s="41">
        <v>69</v>
      </c>
      <c r="CB290" s="41">
        <v>2203</v>
      </c>
      <c r="CD290" s="80" t="s">
        <v>192</v>
      </c>
      <c r="CE290" s="80" t="s">
        <v>2567</v>
      </c>
      <c r="CF290" s="78">
        <v>27188</v>
      </c>
      <c r="CG290" s="91"/>
    </row>
    <row r="291" spans="1:85">
      <c r="A291" s="226" t="s">
        <v>193</v>
      </c>
      <c r="B291" s="148" t="s">
        <v>90</v>
      </c>
      <c r="C291" s="71">
        <v>11989</v>
      </c>
      <c r="D291" s="71">
        <v>5840</v>
      </c>
      <c r="E291" s="71">
        <v>8949</v>
      </c>
      <c r="F291" s="71">
        <v>4583</v>
      </c>
      <c r="G291" s="71">
        <v>7016</v>
      </c>
      <c r="H291" s="71">
        <v>3667</v>
      </c>
      <c r="I291" s="71">
        <v>4710</v>
      </c>
      <c r="J291" s="71">
        <v>2578</v>
      </c>
      <c r="K291" s="71">
        <v>3373</v>
      </c>
      <c r="L291" s="71">
        <v>1904</v>
      </c>
      <c r="M291" s="146">
        <v>36037</v>
      </c>
      <c r="N291" s="146">
        <v>18572</v>
      </c>
      <c r="O291" s="226" t="s">
        <v>193</v>
      </c>
      <c r="P291" s="148" t="s">
        <v>90</v>
      </c>
      <c r="Q291" s="71">
        <v>3266</v>
      </c>
      <c r="R291" s="71">
        <v>1522</v>
      </c>
      <c r="S291" s="71">
        <v>2286</v>
      </c>
      <c r="T291" s="71">
        <v>1078</v>
      </c>
      <c r="U291" s="71">
        <v>1632</v>
      </c>
      <c r="V291" s="71">
        <v>793</v>
      </c>
      <c r="W291" s="71">
        <v>884</v>
      </c>
      <c r="X291" s="71">
        <v>428</v>
      </c>
      <c r="Y291" s="71">
        <v>459</v>
      </c>
      <c r="Z291" s="71">
        <v>249</v>
      </c>
      <c r="AA291" s="146">
        <v>8527</v>
      </c>
      <c r="AB291" s="146">
        <v>4070</v>
      </c>
      <c r="AC291" s="226" t="s">
        <v>193</v>
      </c>
      <c r="AD291" s="148" t="s">
        <v>90</v>
      </c>
      <c r="AE291" s="31">
        <v>289</v>
      </c>
      <c r="AF291" s="31">
        <v>284</v>
      </c>
      <c r="AG291" s="31">
        <v>270</v>
      </c>
      <c r="AH291" s="31">
        <v>248</v>
      </c>
      <c r="AI291" s="31">
        <v>196</v>
      </c>
      <c r="AJ291" s="146">
        <v>1287</v>
      </c>
      <c r="AK291" s="125">
        <v>730</v>
      </c>
      <c r="AL291" s="71">
        <v>276</v>
      </c>
      <c r="AM291" s="71">
        <v>11</v>
      </c>
      <c r="AN291" s="71">
        <v>29</v>
      </c>
      <c r="AO291" s="71">
        <v>263</v>
      </c>
      <c r="AP291" s="71">
        <v>70</v>
      </c>
      <c r="AQ291" s="226" t="s">
        <v>193</v>
      </c>
      <c r="AR291" s="148" t="s">
        <v>90</v>
      </c>
      <c r="AS291" s="71">
        <v>52</v>
      </c>
      <c r="AT291" s="71">
        <v>8409</v>
      </c>
      <c r="AU291" s="71">
        <v>1065</v>
      </c>
      <c r="AV291" s="71">
        <v>140</v>
      </c>
      <c r="AW291" s="71">
        <v>71</v>
      </c>
      <c r="AX291" s="71">
        <v>213</v>
      </c>
      <c r="AY291" s="71">
        <v>951</v>
      </c>
      <c r="AZ291" s="71">
        <v>444</v>
      </c>
      <c r="BA291" s="71">
        <v>405</v>
      </c>
      <c r="BB291" s="226" t="s">
        <v>193</v>
      </c>
      <c r="BC291" s="148" t="s">
        <v>90</v>
      </c>
      <c r="BD291" s="71">
        <v>85</v>
      </c>
      <c r="BE291" s="71">
        <v>317</v>
      </c>
      <c r="BF291" s="71">
        <v>140</v>
      </c>
      <c r="BG291" s="71">
        <v>280</v>
      </c>
      <c r="BH291" s="71">
        <v>3</v>
      </c>
      <c r="BI291" s="16">
        <v>825</v>
      </c>
      <c r="BJ291" s="71">
        <v>345</v>
      </c>
      <c r="BK291" s="71">
        <v>144</v>
      </c>
      <c r="BL291" s="152">
        <v>11</v>
      </c>
      <c r="BM291" s="32">
        <v>3</v>
      </c>
      <c r="BN291" s="226" t="s">
        <v>193</v>
      </c>
      <c r="BO291" s="148" t="s">
        <v>90</v>
      </c>
      <c r="BP291" s="71">
        <v>18005</v>
      </c>
      <c r="BQ291" s="71">
        <v>7879</v>
      </c>
      <c r="BR291" s="71">
        <v>8704</v>
      </c>
      <c r="BS291" s="71">
        <v>5443</v>
      </c>
      <c r="BT291" s="71">
        <v>325</v>
      </c>
      <c r="BU291" s="71">
        <v>4204</v>
      </c>
      <c r="BV291" s="71">
        <v>24584</v>
      </c>
      <c r="BW291" s="71">
        <v>3524</v>
      </c>
      <c r="BX291" s="71">
        <v>301</v>
      </c>
      <c r="BY291" s="71">
        <v>1109</v>
      </c>
      <c r="BZ291" s="71">
        <v>1116</v>
      </c>
      <c r="CA291" s="71">
        <v>44</v>
      </c>
      <c r="CB291" s="71">
        <v>4059</v>
      </c>
      <c r="CD291" s="80" t="s">
        <v>193</v>
      </c>
      <c r="CE291" s="80" t="s">
        <v>2568</v>
      </c>
      <c r="CF291" s="78">
        <v>20980</v>
      </c>
      <c r="CG291" s="91"/>
    </row>
    <row r="292" spans="1:85">
      <c r="A292" s="226"/>
      <c r="B292" s="148" t="s">
        <v>91</v>
      </c>
      <c r="C292" s="71">
        <v>1204</v>
      </c>
      <c r="D292" s="71">
        <v>574</v>
      </c>
      <c r="E292" s="71">
        <v>1079</v>
      </c>
      <c r="F292" s="71">
        <v>529</v>
      </c>
      <c r="G292" s="71">
        <v>1065</v>
      </c>
      <c r="H292" s="71">
        <v>559</v>
      </c>
      <c r="I292" s="71">
        <v>783</v>
      </c>
      <c r="J292" s="71">
        <v>436</v>
      </c>
      <c r="K292" s="71">
        <v>636</v>
      </c>
      <c r="L292" s="71">
        <v>360</v>
      </c>
      <c r="M292" s="146">
        <v>4767</v>
      </c>
      <c r="N292" s="146">
        <v>2458</v>
      </c>
      <c r="O292" s="226"/>
      <c r="P292" s="148" t="s">
        <v>91</v>
      </c>
      <c r="Q292" s="71">
        <v>288</v>
      </c>
      <c r="R292" s="71">
        <v>115</v>
      </c>
      <c r="S292" s="71">
        <v>213</v>
      </c>
      <c r="T292" s="71">
        <v>107</v>
      </c>
      <c r="U292" s="71">
        <v>248</v>
      </c>
      <c r="V292" s="71">
        <v>140</v>
      </c>
      <c r="W292" s="71">
        <v>191</v>
      </c>
      <c r="X292" s="71">
        <v>109</v>
      </c>
      <c r="Y292" s="71">
        <v>111</v>
      </c>
      <c r="Z292" s="71">
        <v>60</v>
      </c>
      <c r="AA292" s="146">
        <v>1051</v>
      </c>
      <c r="AB292" s="146">
        <v>531</v>
      </c>
      <c r="AC292" s="226"/>
      <c r="AD292" s="148" t="s">
        <v>91</v>
      </c>
      <c r="AE292" s="31">
        <v>21</v>
      </c>
      <c r="AF292" s="31">
        <v>20</v>
      </c>
      <c r="AG292" s="31">
        <v>20</v>
      </c>
      <c r="AH292" s="31">
        <v>17</v>
      </c>
      <c r="AI292" s="31">
        <v>17</v>
      </c>
      <c r="AJ292" s="146">
        <v>95</v>
      </c>
      <c r="AK292" s="125">
        <v>80</v>
      </c>
      <c r="AL292" s="71">
        <v>22</v>
      </c>
      <c r="AM292" s="71">
        <v>12</v>
      </c>
      <c r="AN292" s="71">
        <v>1</v>
      </c>
      <c r="AO292" s="71">
        <v>13</v>
      </c>
      <c r="AP292" s="71">
        <v>10</v>
      </c>
      <c r="AQ292" s="226"/>
      <c r="AR292" s="148" t="s">
        <v>91</v>
      </c>
      <c r="AS292" s="71">
        <v>110</v>
      </c>
      <c r="AT292" s="71">
        <v>1402</v>
      </c>
      <c r="AU292" s="71">
        <v>35</v>
      </c>
      <c r="AV292" s="71">
        <v>4</v>
      </c>
      <c r="AW292" s="71">
        <v>0</v>
      </c>
      <c r="AX292" s="71">
        <v>20</v>
      </c>
      <c r="AY292" s="71">
        <v>87</v>
      </c>
      <c r="AZ292" s="71">
        <v>52</v>
      </c>
      <c r="BA292" s="71">
        <v>49</v>
      </c>
      <c r="BB292" s="226"/>
      <c r="BC292" s="148" t="s">
        <v>91</v>
      </c>
      <c r="BD292" s="71">
        <v>18</v>
      </c>
      <c r="BE292" s="71">
        <v>45</v>
      </c>
      <c r="BF292" s="71">
        <v>12</v>
      </c>
      <c r="BG292" s="71">
        <v>11</v>
      </c>
      <c r="BH292" s="71">
        <v>0</v>
      </c>
      <c r="BI292" s="16">
        <v>86</v>
      </c>
      <c r="BJ292" s="71">
        <v>62</v>
      </c>
      <c r="BK292" s="71">
        <v>44</v>
      </c>
      <c r="BL292" s="152">
        <v>10</v>
      </c>
      <c r="BM292" s="32">
        <v>7</v>
      </c>
      <c r="BN292" s="226"/>
      <c r="BO292" s="148" t="s">
        <v>91</v>
      </c>
      <c r="BP292" s="71">
        <v>1272</v>
      </c>
      <c r="BQ292" s="71">
        <v>716</v>
      </c>
      <c r="BR292" s="71">
        <v>1368</v>
      </c>
      <c r="BS292" s="71">
        <v>693</v>
      </c>
      <c r="BT292" s="71">
        <v>10</v>
      </c>
      <c r="BU292" s="71">
        <v>380</v>
      </c>
      <c r="BV292" s="71">
        <v>2666</v>
      </c>
      <c r="BW292" s="71">
        <v>359</v>
      </c>
      <c r="BX292" s="71">
        <v>8</v>
      </c>
      <c r="BY292" s="71">
        <v>82</v>
      </c>
      <c r="BZ292" s="71">
        <v>71</v>
      </c>
      <c r="CA292" s="71">
        <v>0</v>
      </c>
      <c r="CB292" s="71">
        <v>72</v>
      </c>
      <c r="CD292" s="80" t="s">
        <v>193</v>
      </c>
      <c r="CE292" s="80" t="s">
        <v>2569</v>
      </c>
      <c r="CF292" s="78">
        <v>3035</v>
      </c>
      <c r="CG292" s="91"/>
    </row>
    <row r="293" spans="1:85">
      <c r="A293" s="226"/>
      <c r="B293" s="25" t="s">
        <v>73</v>
      </c>
      <c r="C293" s="26">
        <v>13193</v>
      </c>
      <c r="D293" s="26">
        <v>6414</v>
      </c>
      <c r="E293" s="26">
        <v>10028</v>
      </c>
      <c r="F293" s="26">
        <v>5112</v>
      </c>
      <c r="G293" s="26">
        <v>8081</v>
      </c>
      <c r="H293" s="26">
        <v>4226</v>
      </c>
      <c r="I293" s="26">
        <v>5493</v>
      </c>
      <c r="J293" s="26">
        <v>3014</v>
      </c>
      <c r="K293" s="26">
        <v>4009</v>
      </c>
      <c r="L293" s="26">
        <v>2264</v>
      </c>
      <c r="M293" s="41">
        <v>40804</v>
      </c>
      <c r="N293" s="41">
        <v>21030</v>
      </c>
      <c r="O293" s="226"/>
      <c r="P293" s="42" t="s">
        <v>73</v>
      </c>
      <c r="Q293" s="26">
        <v>3554</v>
      </c>
      <c r="R293" s="26">
        <v>1637</v>
      </c>
      <c r="S293" s="26">
        <v>2499</v>
      </c>
      <c r="T293" s="26">
        <v>1185</v>
      </c>
      <c r="U293" s="26">
        <v>1880</v>
      </c>
      <c r="V293" s="26">
        <v>933</v>
      </c>
      <c r="W293" s="26">
        <v>1075</v>
      </c>
      <c r="X293" s="26">
        <v>537</v>
      </c>
      <c r="Y293" s="26">
        <v>570</v>
      </c>
      <c r="Z293" s="26">
        <v>309</v>
      </c>
      <c r="AA293" s="41">
        <v>9578</v>
      </c>
      <c r="AB293" s="41">
        <v>4601</v>
      </c>
      <c r="AC293" s="226"/>
      <c r="AD293" s="42" t="s">
        <v>73</v>
      </c>
      <c r="AE293" s="41">
        <v>310</v>
      </c>
      <c r="AF293" s="41">
        <v>304</v>
      </c>
      <c r="AG293" s="41">
        <v>290</v>
      </c>
      <c r="AH293" s="41">
        <v>265</v>
      </c>
      <c r="AI293" s="41">
        <v>213</v>
      </c>
      <c r="AJ293" s="41">
        <v>1382</v>
      </c>
      <c r="AK293" s="26">
        <v>810</v>
      </c>
      <c r="AL293" s="26">
        <v>298</v>
      </c>
      <c r="AM293" s="26">
        <v>23</v>
      </c>
      <c r="AN293" s="26">
        <v>30</v>
      </c>
      <c r="AO293" s="26">
        <v>276</v>
      </c>
      <c r="AP293" s="26">
        <v>80</v>
      </c>
      <c r="AQ293" s="226"/>
      <c r="AR293" s="42" t="s">
        <v>73</v>
      </c>
      <c r="AS293" s="26">
        <v>162</v>
      </c>
      <c r="AT293" s="26">
        <v>9811</v>
      </c>
      <c r="AU293" s="26">
        <v>1100</v>
      </c>
      <c r="AV293" s="26">
        <v>144</v>
      </c>
      <c r="AW293" s="26">
        <v>71</v>
      </c>
      <c r="AX293" s="26">
        <v>233</v>
      </c>
      <c r="AY293" s="26">
        <v>1038</v>
      </c>
      <c r="AZ293" s="26">
        <v>496</v>
      </c>
      <c r="BA293" s="26">
        <v>454</v>
      </c>
      <c r="BB293" s="226"/>
      <c r="BC293" s="42" t="s">
        <v>73</v>
      </c>
      <c r="BD293" s="26">
        <v>103</v>
      </c>
      <c r="BE293" s="26">
        <v>362</v>
      </c>
      <c r="BF293" s="26">
        <v>152</v>
      </c>
      <c r="BG293" s="26">
        <v>291</v>
      </c>
      <c r="BH293" s="26">
        <v>3</v>
      </c>
      <c r="BI293" s="26">
        <v>911</v>
      </c>
      <c r="BJ293" s="26">
        <v>407</v>
      </c>
      <c r="BK293" s="26">
        <v>188</v>
      </c>
      <c r="BL293" s="41">
        <v>21</v>
      </c>
      <c r="BM293" s="41">
        <v>10</v>
      </c>
      <c r="BN293" s="226"/>
      <c r="BO293" s="42" t="s">
        <v>73</v>
      </c>
      <c r="BP293" s="41">
        <v>19277</v>
      </c>
      <c r="BQ293" s="41">
        <v>8595</v>
      </c>
      <c r="BR293" s="41">
        <v>10072</v>
      </c>
      <c r="BS293" s="41">
        <v>6136</v>
      </c>
      <c r="BT293" s="41">
        <v>335</v>
      </c>
      <c r="BU293" s="41">
        <v>4584</v>
      </c>
      <c r="BV293" s="41">
        <v>27250</v>
      </c>
      <c r="BW293" s="41">
        <v>3883</v>
      </c>
      <c r="BX293" s="41">
        <v>309</v>
      </c>
      <c r="BY293" s="41">
        <v>1191</v>
      </c>
      <c r="BZ293" s="41">
        <v>1187</v>
      </c>
      <c r="CA293" s="41">
        <v>44</v>
      </c>
      <c r="CB293" s="41">
        <v>4131</v>
      </c>
      <c r="CD293" s="80" t="s">
        <v>193</v>
      </c>
      <c r="CE293" s="80" t="s">
        <v>2570</v>
      </c>
      <c r="CF293" s="78">
        <v>24015</v>
      </c>
      <c r="CG293" s="91"/>
    </row>
    <row r="294" spans="1:85" ht="14.45" customHeight="1">
      <c r="A294" s="226" t="s">
        <v>194</v>
      </c>
      <c r="B294" s="148" t="s">
        <v>90</v>
      </c>
      <c r="C294" s="71">
        <v>0</v>
      </c>
      <c r="D294" s="71">
        <v>0</v>
      </c>
      <c r="E294" s="71">
        <v>0</v>
      </c>
      <c r="F294" s="71">
        <v>0</v>
      </c>
      <c r="G294" s="71">
        <v>0</v>
      </c>
      <c r="H294" s="71">
        <v>0</v>
      </c>
      <c r="I294" s="71">
        <v>0</v>
      </c>
      <c r="J294" s="71">
        <v>0</v>
      </c>
      <c r="K294" s="71">
        <v>0</v>
      </c>
      <c r="L294" s="71">
        <v>0</v>
      </c>
      <c r="M294" s="146">
        <v>0</v>
      </c>
      <c r="N294" s="146">
        <v>0</v>
      </c>
      <c r="O294" s="226" t="s">
        <v>194</v>
      </c>
      <c r="P294" s="148" t="s">
        <v>90</v>
      </c>
      <c r="Q294" s="71">
        <v>0</v>
      </c>
      <c r="R294" s="71">
        <v>0</v>
      </c>
      <c r="S294" s="71">
        <v>0</v>
      </c>
      <c r="T294" s="71">
        <v>0</v>
      </c>
      <c r="U294" s="71">
        <v>0</v>
      </c>
      <c r="V294" s="71">
        <v>0</v>
      </c>
      <c r="W294" s="71">
        <v>0</v>
      </c>
      <c r="X294" s="71">
        <v>0</v>
      </c>
      <c r="Y294" s="71">
        <v>0</v>
      </c>
      <c r="Z294" s="71">
        <v>0</v>
      </c>
      <c r="AA294" s="146">
        <v>0</v>
      </c>
      <c r="AB294" s="146">
        <v>0</v>
      </c>
      <c r="AC294" s="226" t="s">
        <v>194</v>
      </c>
      <c r="AD294" s="148" t="s">
        <v>90</v>
      </c>
      <c r="AE294" s="31">
        <v>0</v>
      </c>
      <c r="AF294" s="31">
        <v>0</v>
      </c>
      <c r="AG294" s="31">
        <v>0</v>
      </c>
      <c r="AH294" s="31">
        <v>0</v>
      </c>
      <c r="AI294" s="31">
        <v>0</v>
      </c>
      <c r="AJ294" s="146">
        <v>0</v>
      </c>
      <c r="AK294" s="125">
        <v>0</v>
      </c>
      <c r="AL294" s="71">
        <v>0</v>
      </c>
      <c r="AM294" s="71">
        <v>0</v>
      </c>
      <c r="AN294" s="71">
        <v>0</v>
      </c>
      <c r="AO294" s="71">
        <v>0</v>
      </c>
      <c r="AP294" s="71">
        <v>0</v>
      </c>
      <c r="AQ294" s="226" t="s">
        <v>194</v>
      </c>
      <c r="AR294" s="148" t="s">
        <v>90</v>
      </c>
      <c r="AS294" s="71">
        <v>0</v>
      </c>
      <c r="AT294" s="71">
        <v>0</v>
      </c>
      <c r="AU294" s="71">
        <v>0</v>
      </c>
      <c r="AV294" s="71">
        <v>0</v>
      </c>
      <c r="AW294" s="71">
        <v>0</v>
      </c>
      <c r="AX294" s="71">
        <v>0</v>
      </c>
      <c r="AY294" s="71">
        <v>0</v>
      </c>
      <c r="AZ294" s="71">
        <v>0</v>
      </c>
      <c r="BA294" s="71">
        <v>0</v>
      </c>
      <c r="BB294" s="226" t="s">
        <v>194</v>
      </c>
      <c r="BC294" s="148" t="s">
        <v>90</v>
      </c>
      <c r="BD294" s="71">
        <v>0</v>
      </c>
      <c r="BE294" s="71">
        <v>0</v>
      </c>
      <c r="BF294" s="71">
        <v>0</v>
      </c>
      <c r="BG294" s="71">
        <v>0</v>
      </c>
      <c r="BH294" s="71">
        <v>0</v>
      </c>
      <c r="BI294" s="16">
        <v>0</v>
      </c>
      <c r="BJ294" s="71">
        <v>0</v>
      </c>
      <c r="BK294" s="71">
        <v>0</v>
      </c>
      <c r="BL294" s="152">
        <v>0</v>
      </c>
      <c r="BM294" s="32">
        <v>0</v>
      </c>
      <c r="BN294" s="226" t="s">
        <v>194</v>
      </c>
      <c r="BO294" s="148" t="s">
        <v>90</v>
      </c>
      <c r="BP294" s="71">
        <v>0</v>
      </c>
      <c r="BQ294" s="71">
        <v>0</v>
      </c>
      <c r="BR294" s="71">
        <v>0</v>
      </c>
      <c r="BS294" s="71">
        <v>0</v>
      </c>
      <c r="BT294" s="71">
        <v>0</v>
      </c>
      <c r="BU294" s="71">
        <v>0</v>
      </c>
      <c r="BV294" s="71">
        <v>0</v>
      </c>
      <c r="BW294" s="71">
        <v>0</v>
      </c>
      <c r="BX294" s="71">
        <v>0</v>
      </c>
      <c r="BY294" s="71">
        <v>0</v>
      </c>
      <c r="BZ294" s="71">
        <v>0</v>
      </c>
      <c r="CA294" s="71">
        <v>0</v>
      </c>
      <c r="CB294" s="71">
        <v>0</v>
      </c>
      <c r="CD294" s="80" t="s">
        <v>194</v>
      </c>
      <c r="CE294" s="80" t="s">
        <v>2571</v>
      </c>
      <c r="CF294" s="78">
        <v>0</v>
      </c>
      <c r="CG294" s="91"/>
    </row>
    <row r="295" spans="1:85">
      <c r="A295" s="226"/>
      <c r="B295" s="148" t="s">
        <v>91</v>
      </c>
      <c r="C295" s="71">
        <v>1395</v>
      </c>
      <c r="D295" s="71">
        <v>723</v>
      </c>
      <c r="E295" s="71">
        <v>1216</v>
      </c>
      <c r="F295" s="71">
        <v>617</v>
      </c>
      <c r="G295" s="71">
        <v>1141</v>
      </c>
      <c r="H295" s="71">
        <v>626</v>
      </c>
      <c r="I295" s="71">
        <v>1085</v>
      </c>
      <c r="J295" s="71">
        <v>581</v>
      </c>
      <c r="K295" s="71">
        <v>871</v>
      </c>
      <c r="L295" s="71">
        <v>476</v>
      </c>
      <c r="M295" s="146">
        <v>5708</v>
      </c>
      <c r="N295" s="146">
        <v>3023</v>
      </c>
      <c r="O295" s="226"/>
      <c r="P295" s="148" t="s">
        <v>91</v>
      </c>
      <c r="Q295" s="71">
        <v>324</v>
      </c>
      <c r="R295" s="71">
        <v>165</v>
      </c>
      <c r="S295" s="71">
        <v>272</v>
      </c>
      <c r="T295" s="71">
        <v>124</v>
      </c>
      <c r="U295" s="71">
        <v>267</v>
      </c>
      <c r="V295" s="71">
        <v>134</v>
      </c>
      <c r="W295" s="71">
        <v>274</v>
      </c>
      <c r="X295" s="71">
        <v>142</v>
      </c>
      <c r="Y295" s="71">
        <v>136</v>
      </c>
      <c r="Z295" s="71">
        <v>67</v>
      </c>
      <c r="AA295" s="146">
        <v>1273</v>
      </c>
      <c r="AB295" s="146">
        <v>632</v>
      </c>
      <c r="AC295" s="226"/>
      <c r="AD295" s="148" t="s">
        <v>91</v>
      </c>
      <c r="AE295" s="31">
        <v>25</v>
      </c>
      <c r="AF295" s="31">
        <v>25</v>
      </c>
      <c r="AG295" s="31">
        <v>25</v>
      </c>
      <c r="AH295" s="31">
        <v>23</v>
      </c>
      <c r="AI295" s="31">
        <v>22</v>
      </c>
      <c r="AJ295" s="146">
        <v>120</v>
      </c>
      <c r="AK295" s="125">
        <v>120</v>
      </c>
      <c r="AL295" s="71">
        <v>83</v>
      </c>
      <c r="AM295" s="71">
        <v>90</v>
      </c>
      <c r="AN295" s="71">
        <v>1</v>
      </c>
      <c r="AO295" s="71">
        <v>17</v>
      </c>
      <c r="AP295" s="71">
        <v>11</v>
      </c>
      <c r="AQ295" s="226"/>
      <c r="AR295" s="148" t="s">
        <v>91</v>
      </c>
      <c r="AS295" s="71">
        <v>26</v>
      </c>
      <c r="AT295" s="71">
        <v>2640</v>
      </c>
      <c r="AU295" s="71">
        <v>5</v>
      </c>
      <c r="AV295" s="71">
        <v>0</v>
      </c>
      <c r="AW295" s="71">
        <v>0</v>
      </c>
      <c r="AX295" s="71">
        <v>177</v>
      </c>
      <c r="AY295" s="71">
        <v>170</v>
      </c>
      <c r="AZ295" s="71">
        <v>100</v>
      </c>
      <c r="BA295" s="71">
        <v>115</v>
      </c>
      <c r="BB295" s="226"/>
      <c r="BC295" s="148" t="s">
        <v>91</v>
      </c>
      <c r="BD295" s="71">
        <v>17</v>
      </c>
      <c r="BE295" s="71">
        <v>90</v>
      </c>
      <c r="BF295" s="71">
        <v>0</v>
      </c>
      <c r="BG295" s="71">
        <v>12</v>
      </c>
      <c r="BH295" s="71">
        <v>6</v>
      </c>
      <c r="BI295" s="16">
        <v>125</v>
      </c>
      <c r="BJ295" s="71">
        <v>103</v>
      </c>
      <c r="BK295" s="71">
        <v>57</v>
      </c>
      <c r="BL295" s="152">
        <v>29</v>
      </c>
      <c r="BM295" s="32">
        <v>18</v>
      </c>
      <c r="BN295" s="226"/>
      <c r="BO295" s="148" t="s">
        <v>91</v>
      </c>
      <c r="BP295" s="71">
        <v>3687</v>
      </c>
      <c r="BQ295" s="71">
        <v>619</v>
      </c>
      <c r="BR295" s="71">
        <v>1977</v>
      </c>
      <c r="BS295" s="71">
        <v>1100</v>
      </c>
      <c r="BT295" s="71">
        <v>46</v>
      </c>
      <c r="BU295" s="71">
        <v>1095</v>
      </c>
      <c r="BV295" s="71">
        <v>4313</v>
      </c>
      <c r="BW295" s="71">
        <v>1304</v>
      </c>
      <c r="BX295" s="71">
        <v>40</v>
      </c>
      <c r="BY295" s="71">
        <v>103</v>
      </c>
      <c r="BZ295" s="71">
        <v>193</v>
      </c>
      <c r="CA295" s="71">
        <v>16</v>
      </c>
      <c r="CB295" s="71">
        <v>461</v>
      </c>
      <c r="CD295" s="80" t="s">
        <v>194</v>
      </c>
      <c r="CE295" s="80" t="s">
        <v>2572</v>
      </c>
      <c r="CF295" s="78">
        <v>5321</v>
      </c>
      <c r="CG295" s="91"/>
    </row>
    <row r="296" spans="1:85">
      <c r="A296" s="226"/>
      <c r="B296" s="25" t="s">
        <v>73</v>
      </c>
      <c r="C296" s="26">
        <v>1395</v>
      </c>
      <c r="D296" s="26">
        <v>723</v>
      </c>
      <c r="E296" s="26">
        <v>1216</v>
      </c>
      <c r="F296" s="26">
        <v>617</v>
      </c>
      <c r="G296" s="26">
        <v>1141</v>
      </c>
      <c r="H296" s="26">
        <v>626</v>
      </c>
      <c r="I296" s="26">
        <v>1085</v>
      </c>
      <c r="J296" s="26">
        <v>581</v>
      </c>
      <c r="K296" s="26">
        <v>871</v>
      </c>
      <c r="L296" s="26">
        <v>476</v>
      </c>
      <c r="M296" s="41">
        <v>5708</v>
      </c>
      <c r="N296" s="41">
        <v>3023</v>
      </c>
      <c r="O296" s="226"/>
      <c r="P296" s="42" t="s">
        <v>73</v>
      </c>
      <c r="Q296" s="26">
        <v>324</v>
      </c>
      <c r="R296" s="26">
        <v>165</v>
      </c>
      <c r="S296" s="26">
        <v>272</v>
      </c>
      <c r="T296" s="26">
        <v>124</v>
      </c>
      <c r="U296" s="26">
        <v>267</v>
      </c>
      <c r="V296" s="26">
        <v>134</v>
      </c>
      <c r="W296" s="26">
        <v>274</v>
      </c>
      <c r="X296" s="26">
        <v>142</v>
      </c>
      <c r="Y296" s="26">
        <v>136</v>
      </c>
      <c r="Z296" s="26">
        <v>67</v>
      </c>
      <c r="AA296" s="41">
        <v>1273</v>
      </c>
      <c r="AB296" s="41">
        <v>632</v>
      </c>
      <c r="AC296" s="226"/>
      <c r="AD296" s="42" t="s">
        <v>73</v>
      </c>
      <c r="AE296" s="41">
        <v>25</v>
      </c>
      <c r="AF296" s="41">
        <v>25</v>
      </c>
      <c r="AG296" s="41">
        <v>25</v>
      </c>
      <c r="AH296" s="41">
        <v>23</v>
      </c>
      <c r="AI296" s="41">
        <v>22</v>
      </c>
      <c r="AJ296" s="41">
        <v>120</v>
      </c>
      <c r="AK296" s="26">
        <v>120</v>
      </c>
      <c r="AL296" s="26">
        <v>83</v>
      </c>
      <c r="AM296" s="26">
        <v>90</v>
      </c>
      <c r="AN296" s="26">
        <v>1</v>
      </c>
      <c r="AO296" s="26">
        <v>17</v>
      </c>
      <c r="AP296" s="26">
        <v>11</v>
      </c>
      <c r="AQ296" s="226"/>
      <c r="AR296" s="42" t="s">
        <v>73</v>
      </c>
      <c r="AS296" s="26">
        <v>26</v>
      </c>
      <c r="AT296" s="26">
        <v>2640</v>
      </c>
      <c r="AU296" s="26">
        <v>5</v>
      </c>
      <c r="AV296" s="26">
        <v>0</v>
      </c>
      <c r="AW296" s="26">
        <v>0</v>
      </c>
      <c r="AX296" s="26">
        <v>177</v>
      </c>
      <c r="AY296" s="26">
        <v>170</v>
      </c>
      <c r="AZ296" s="26">
        <v>100</v>
      </c>
      <c r="BA296" s="26">
        <v>115</v>
      </c>
      <c r="BB296" s="226"/>
      <c r="BC296" s="42" t="s">
        <v>73</v>
      </c>
      <c r="BD296" s="26">
        <v>17</v>
      </c>
      <c r="BE296" s="26">
        <v>90</v>
      </c>
      <c r="BF296" s="26">
        <v>0</v>
      </c>
      <c r="BG296" s="26">
        <v>12</v>
      </c>
      <c r="BH296" s="26">
        <v>6</v>
      </c>
      <c r="BI296" s="26">
        <v>125</v>
      </c>
      <c r="BJ296" s="26">
        <v>103</v>
      </c>
      <c r="BK296" s="26">
        <v>57</v>
      </c>
      <c r="BL296" s="41">
        <v>29</v>
      </c>
      <c r="BM296" s="41">
        <v>18</v>
      </c>
      <c r="BN296" s="226"/>
      <c r="BO296" s="42" t="s">
        <v>73</v>
      </c>
      <c r="BP296" s="41">
        <v>3687</v>
      </c>
      <c r="BQ296" s="41">
        <v>619</v>
      </c>
      <c r="BR296" s="41">
        <v>1977</v>
      </c>
      <c r="BS296" s="41">
        <v>1100</v>
      </c>
      <c r="BT296" s="41">
        <v>46</v>
      </c>
      <c r="BU296" s="41">
        <v>1095</v>
      </c>
      <c r="BV296" s="41">
        <v>4313</v>
      </c>
      <c r="BW296" s="41">
        <v>1304</v>
      </c>
      <c r="BX296" s="41">
        <v>40</v>
      </c>
      <c r="BY296" s="41">
        <v>103</v>
      </c>
      <c r="BZ296" s="41">
        <v>193</v>
      </c>
      <c r="CA296" s="41">
        <v>16</v>
      </c>
      <c r="CB296" s="41">
        <v>461</v>
      </c>
      <c r="CD296" s="80" t="s">
        <v>194</v>
      </c>
      <c r="CE296" s="80" t="s">
        <v>2573</v>
      </c>
      <c r="CF296" s="78">
        <v>5321</v>
      </c>
      <c r="CG296" s="91"/>
    </row>
    <row r="297" spans="1:85" ht="14.45" customHeight="1">
      <c r="A297" s="226" t="s">
        <v>195</v>
      </c>
      <c r="B297" s="148" t="s">
        <v>90</v>
      </c>
      <c r="C297" s="71">
        <v>9400</v>
      </c>
      <c r="D297" s="71">
        <v>4517</v>
      </c>
      <c r="E297" s="71">
        <v>6306</v>
      </c>
      <c r="F297" s="71">
        <v>3154</v>
      </c>
      <c r="G297" s="71">
        <v>4625</v>
      </c>
      <c r="H297" s="71">
        <v>2388</v>
      </c>
      <c r="I297" s="71">
        <v>3137</v>
      </c>
      <c r="J297" s="71">
        <v>1717</v>
      </c>
      <c r="K297" s="71">
        <v>1930</v>
      </c>
      <c r="L297" s="71">
        <v>1084</v>
      </c>
      <c r="M297" s="146">
        <v>25398</v>
      </c>
      <c r="N297" s="146">
        <v>12860</v>
      </c>
      <c r="O297" s="226" t="s">
        <v>195</v>
      </c>
      <c r="P297" s="148" t="s">
        <v>90</v>
      </c>
      <c r="Q297" s="71">
        <v>2936</v>
      </c>
      <c r="R297" s="71">
        <v>1329</v>
      </c>
      <c r="S297" s="71">
        <v>1517</v>
      </c>
      <c r="T297" s="71">
        <v>696</v>
      </c>
      <c r="U297" s="71">
        <v>1271</v>
      </c>
      <c r="V297" s="71">
        <v>630</v>
      </c>
      <c r="W297" s="71">
        <v>753</v>
      </c>
      <c r="X297" s="71">
        <v>415</v>
      </c>
      <c r="Y297" s="71">
        <v>332</v>
      </c>
      <c r="Z297" s="71">
        <v>184</v>
      </c>
      <c r="AA297" s="146">
        <v>6809</v>
      </c>
      <c r="AB297" s="146">
        <v>3254</v>
      </c>
      <c r="AC297" s="226" t="s">
        <v>195</v>
      </c>
      <c r="AD297" s="148" t="s">
        <v>90</v>
      </c>
      <c r="AE297" s="31">
        <v>266</v>
      </c>
      <c r="AF297" s="31">
        <v>262</v>
      </c>
      <c r="AG297" s="31">
        <v>255</v>
      </c>
      <c r="AH297" s="31">
        <v>225</v>
      </c>
      <c r="AI297" s="31">
        <v>194</v>
      </c>
      <c r="AJ297" s="146">
        <v>1202</v>
      </c>
      <c r="AK297" s="125">
        <v>644</v>
      </c>
      <c r="AL297" s="71">
        <v>245</v>
      </c>
      <c r="AM297" s="71">
        <v>37</v>
      </c>
      <c r="AN297" s="71">
        <v>24</v>
      </c>
      <c r="AO297" s="71">
        <v>255</v>
      </c>
      <c r="AP297" s="71">
        <v>57</v>
      </c>
      <c r="AQ297" s="226" t="s">
        <v>195</v>
      </c>
      <c r="AR297" s="148" t="s">
        <v>90</v>
      </c>
      <c r="AS297" s="71">
        <v>56</v>
      </c>
      <c r="AT297" s="71">
        <v>6646</v>
      </c>
      <c r="AU297" s="71">
        <v>735</v>
      </c>
      <c r="AV297" s="71">
        <v>335</v>
      </c>
      <c r="AW297" s="71">
        <v>116</v>
      </c>
      <c r="AX297" s="71">
        <v>225</v>
      </c>
      <c r="AY297" s="71">
        <v>905</v>
      </c>
      <c r="AZ297" s="71">
        <v>368</v>
      </c>
      <c r="BA297" s="71">
        <v>321</v>
      </c>
      <c r="BB297" s="226" t="s">
        <v>195</v>
      </c>
      <c r="BC297" s="148" t="s">
        <v>90</v>
      </c>
      <c r="BD297" s="71">
        <v>25</v>
      </c>
      <c r="BE297" s="71">
        <v>311</v>
      </c>
      <c r="BF297" s="71">
        <v>2</v>
      </c>
      <c r="BG297" s="71">
        <v>319</v>
      </c>
      <c r="BH297" s="71">
        <v>14</v>
      </c>
      <c r="BI297" s="16">
        <v>671</v>
      </c>
      <c r="BJ297" s="71">
        <v>283</v>
      </c>
      <c r="BK297" s="71">
        <v>120</v>
      </c>
      <c r="BL297" s="152">
        <v>26</v>
      </c>
      <c r="BM297" s="32">
        <v>19</v>
      </c>
      <c r="BN297" s="226" t="s">
        <v>195</v>
      </c>
      <c r="BO297" s="148" t="s">
        <v>90</v>
      </c>
      <c r="BP297" s="71">
        <v>8038</v>
      </c>
      <c r="BQ297" s="71">
        <v>1139</v>
      </c>
      <c r="BR297" s="71">
        <v>4648</v>
      </c>
      <c r="BS297" s="71">
        <v>3394</v>
      </c>
      <c r="BT297" s="71">
        <v>715</v>
      </c>
      <c r="BU297" s="71">
        <v>3749</v>
      </c>
      <c r="BV297" s="71">
        <v>13430</v>
      </c>
      <c r="BW297" s="71">
        <v>3433</v>
      </c>
      <c r="BX297" s="71">
        <v>473</v>
      </c>
      <c r="BY297" s="71">
        <v>867</v>
      </c>
      <c r="BZ297" s="71">
        <v>654</v>
      </c>
      <c r="CA297" s="71">
        <v>55</v>
      </c>
      <c r="CB297" s="71">
        <v>636</v>
      </c>
      <c r="CD297" s="80" t="s">
        <v>195</v>
      </c>
      <c r="CE297" s="80" t="s">
        <v>2574</v>
      </c>
      <c r="CF297" s="78">
        <v>17473</v>
      </c>
      <c r="CG297" s="91"/>
    </row>
    <row r="298" spans="1:85">
      <c r="A298" s="226"/>
      <c r="B298" s="148" t="s">
        <v>91</v>
      </c>
      <c r="C298" s="71">
        <v>0</v>
      </c>
      <c r="D298" s="71">
        <v>0</v>
      </c>
      <c r="E298" s="71">
        <v>0</v>
      </c>
      <c r="F298" s="71">
        <v>0</v>
      </c>
      <c r="G298" s="71">
        <v>0</v>
      </c>
      <c r="H298" s="71">
        <v>0</v>
      </c>
      <c r="I298" s="71">
        <v>0</v>
      </c>
      <c r="J298" s="71">
        <v>0</v>
      </c>
      <c r="K298" s="71">
        <v>0</v>
      </c>
      <c r="L298" s="71">
        <v>0</v>
      </c>
      <c r="M298" s="146">
        <v>0</v>
      </c>
      <c r="N298" s="146">
        <v>0</v>
      </c>
      <c r="O298" s="226"/>
      <c r="P298" s="148" t="s">
        <v>91</v>
      </c>
      <c r="Q298" s="71">
        <v>0</v>
      </c>
      <c r="R298" s="71">
        <v>0</v>
      </c>
      <c r="S298" s="71">
        <v>0</v>
      </c>
      <c r="T298" s="71">
        <v>0</v>
      </c>
      <c r="U298" s="71">
        <v>0</v>
      </c>
      <c r="V298" s="71">
        <v>0</v>
      </c>
      <c r="W298" s="71">
        <v>0</v>
      </c>
      <c r="X298" s="71">
        <v>0</v>
      </c>
      <c r="Y298" s="71">
        <v>0</v>
      </c>
      <c r="Z298" s="71">
        <v>0</v>
      </c>
      <c r="AA298" s="146">
        <v>0</v>
      </c>
      <c r="AB298" s="146">
        <v>0</v>
      </c>
      <c r="AC298" s="226"/>
      <c r="AD298" s="148" t="s">
        <v>91</v>
      </c>
      <c r="AE298" s="31">
        <v>0</v>
      </c>
      <c r="AF298" s="31">
        <v>0</v>
      </c>
      <c r="AG298" s="31">
        <v>0</v>
      </c>
      <c r="AH298" s="31">
        <v>0</v>
      </c>
      <c r="AI298" s="31">
        <v>0</v>
      </c>
      <c r="AJ298" s="146">
        <v>0</v>
      </c>
      <c r="AK298" s="125">
        <v>0</v>
      </c>
      <c r="AL298" s="71">
        <v>0</v>
      </c>
      <c r="AM298" s="71">
        <v>0</v>
      </c>
      <c r="AN298" s="71">
        <v>0</v>
      </c>
      <c r="AO298" s="71">
        <v>0</v>
      </c>
      <c r="AP298" s="71">
        <v>0</v>
      </c>
      <c r="AQ298" s="226"/>
      <c r="AR298" s="148" t="s">
        <v>91</v>
      </c>
      <c r="AS298" s="71">
        <v>0</v>
      </c>
      <c r="AT298" s="71">
        <v>0</v>
      </c>
      <c r="AU298" s="71">
        <v>0</v>
      </c>
      <c r="AV298" s="71">
        <v>0</v>
      </c>
      <c r="AW298" s="71">
        <v>0</v>
      </c>
      <c r="AX298" s="71">
        <v>0</v>
      </c>
      <c r="AY298" s="71">
        <v>0</v>
      </c>
      <c r="AZ298" s="71">
        <v>0</v>
      </c>
      <c r="BA298" s="71">
        <v>0</v>
      </c>
      <c r="BB298" s="226"/>
      <c r="BC298" s="148" t="s">
        <v>91</v>
      </c>
      <c r="BD298" s="71">
        <v>0</v>
      </c>
      <c r="BE298" s="71">
        <v>0</v>
      </c>
      <c r="BF298" s="71">
        <v>0</v>
      </c>
      <c r="BG298" s="71">
        <v>0</v>
      </c>
      <c r="BH298" s="71">
        <v>0</v>
      </c>
      <c r="BI298" s="16">
        <v>0</v>
      </c>
      <c r="BJ298" s="71">
        <v>0</v>
      </c>
      <c r="BK298" s="71">
        <v>0</v>
      </c>
      <c r="BL298" s="152">
        <v>0</v>
      </c>
      <c r="BM298" s="32">
        <v>0</v>
      </c>
      <c r="BN298" s="226"/>
      <c r="BO298" s="148" t="s">
        <v>91</v>
      </c>
      <c r="BP298" s="71">
        <v>0</v>
      </c>
      <c r="BQ298" s="71">
        <v>0</v>
      </c>
      <c r="BR298" s="71">
        <v>0</v>
      </c>
      <c r="BS298" s="71">
        <v>0</v>
      </c>
      <c r="BT298" s="71">
        <v>0</v>
      </c>
      <c r="BU298" s="71">
        <v>0</v>
      </c>
      <c r="BV298" s="71">
        <v>0</v>
      </c>
      <c r="BW298" s="71">
        <v>0</v>
      </c>
      <c r="BX298" s="71">
        <v>0</v>
      </c>
      <c r="BY298" s="71">
        <v>0</v>
      </c>
      <c r="BZ298" s="71">
        <v>0</v>
      </c>
      <c r="CA298" s="71">
        <v>0</v>
      </c>
      <c r="CB298" s="71">
        <v>0</v>
      </c>
      <c r="CD298" s="80" t="s">
        <v>195</v>
      </c>
      <c r="CE298" s="80" t="s">
        <v>2575</v>
      </c>
      <c r="CF298" s="78">
        <v>0</v>
      </c>
      <c r="CG298" s="91"/>
    </row>
    <row r="299" spans="1:85">
      <c r="A299" s="226"/>
      <c r="B299" s="25" t="s">
        <v>73</v>
      </c>
      <c r="C299" s="26">
        <v>9400</v>
      </c>
      <c r="D299" s="26">
        <v>4517</v>
      </c>
      <c r="E299" s="26">
        <v>6306</v>
      </c>
      <c r="F299" s="26">
        <v>3154</v>
      </c>
      <c r="G299" s="26">
        <v>4625</v>
      </c>
      <c r="H299" s="26">
        <v>2388</v>
      </c>
      <c r="I299" s="26">
        <v>3137</v>
      </c>
      <c r="J299" s="26">
        <v>1717</v>
      </c>
      <c r="K299" s="26">
        <v>1930</v>
      </c>
      <c r="L299" s="26">
        <v>1084</v>
      </c>
      <c r="M299" s="41">
        <v>25398</v>
      </c>
      <c r="N299" s="41">
        <v>12860</v>
      </c>
      <c r="O299" s="226"/>
      <c r="P299" s="42" t="s">
        <v>73</v>
      </c>
      <c r="Q299" s="26">
        <v>2936</v>
      </c>
      <c r="R299" s="26">
        <v>1329</v>
      </c>
      <c r="S299" s="26">
        <v>1517</v>
      </c>
      <c r="T299" s="26">
        <v>696</v>
      </c>
      <c r="U299" s="26">
        <v>1271</v>
      </c>
      <c r="V299" s="26">
        <v>630</v>
      </c>
      <c r="W299" s="26">
        <v>753</v>
      </c>
      <c r="X299" s="26">
        <v>415</v>
      </c>
      <c r="Y299" s="26">
        <v>332</v>
      </c>
      <c r="Z299" s="26">
        <v>184</v>
      </c>
      <c r="AA299" s="41">
        <v>6809</v>
      </c>
      <c r="AB299" s="41">
        <v>3254</v>
      </c>
      <c r="AC299" s="226"/>
      <c r="AD299" s="42" t="s">
        <v>73</v>
      </c>
      <c r="AE299" s="41">
        <v>266</v>
      </c>
      <c r="AF299" s="41">
        <v>262</v>
      </c>
      <c r="AG299" s="41">
        <v>255</v>
      </c>
      <c r="AH299" s="41">
        <v>225</v>
      </c>
      <c r="AI299" s="41">
        <v>194</v>
      </c>
      <c r="AJ299" s="41">
        <v>1202</v>
      </c>
      <c r="AK299" s="26">
        <v>644</v>
      </c>
      <c r="AL299" s="26">
        <v>245</v>
      </c>
      <c r="AM299" s="26">
        <v>37</v>
      </c>
      <c r="AN299" s="26">
        <v>24</v>
      </c>
      <c r="AO299" s="26">
        <v>255</v>
      </c>
      <c r="AP299" s="26">
        <v>57</v>
      </c>
      <c r="AQ299" s="226"/>
      <c r="AR299" s="42" t="s">
        <v>73</v>
      </c>
      <c r="AS299" s="26">
        <v>56</v>
      </c>
      <c r="AT299" s="26">
        <v>6646</v>
      </c>
      <c r="AU299" s="26">
        <v>735</v>
      </c>
      <c r="AV299" s="26">
        <v>335</v>
      </c>
      <c r="AW299" s="26">
        <v>116</v>
      </c>
      <c r="AX299" s="26">
        <v>225</v>
      </c>
      <c r="AY299" s="26">
        <v>905</v>
      </c>
      <c r="AZ299" s="26">
        <v>368</v>
      </c>
      <c r="BA299" s="26">
        <v>321</v>
      </c>
      <c r="BB299" s="226"/>
      <c r="BC299" s="42" t="s">
        <v>73</v>
      </c>
      <c r="BD299" s="26">
        <v>25</v>
      </c>
      <c r="BE299" s="26">
        <v>311</v>
      </c>
      <c r="BF299" s="26">
        <v>2</v>
      </c>
      <c r="BG299" s="26">
        <v>319</v>
      </c>
      <c r="BH299" s="26">
        <v>14</v>
      </c>
      <c r="BI299" s="26">
        <v>671</v>
      </c>
      <c r="BJ299" s="26">
        <v>283</v>
      </c>
      <c r="BK299" s="26">
        <v>120</v>
      </c>
      <c r="BL299" s="41">
        <v>26</v>
      </c>
      <c r="BM299" s="41">
        <v>19</v>
      </c>
      <c r="BN299" s="226"/>
      <c r="BO299" s="42" t="s">
        <v>73</v>
      </c>
      <c r="BP299" s="41">
        <v>8038</v>
      </c>
      <c r="BQ299" s="41">
        <v>1139</v>
      </c>
      <c r="BR299" s="41">
        <v>4648</v>
      </c>
      <c r="BS299" s="41">
        <v>3394</v>
      </c>
      <c r="BT299" s="41">
        <v>715</v>
      </c>
      <c r="BU299" s="41">
        <v>3749</v>
      </c>
      <c r="BV299" s="41">
        <v>13430</v>
      </c>
      <c r="BW299" s="41">
        <v>3433</v>
      </c>
      <c r="BX299" s="41">
        <v>473</v>
      </c>
      <c r="BY299" s="41">
        <v>867</v>
      </c>
      <c r="BZ299" s="41">
        <v>654</v>
      </c>
      <c r="CA299" s="41">
        <v>55</v>
      </c>
      <c r="CB299" s="41">
        <v>636</v>
      </c>
      <c r="CD299" s="80" t="s">
        <v>195</v>
      </c>
      <c r="CE299" s="80" t="s">
        <v>2576</v>
      </c>
      <c r="CF299" s="78">
        <v>17473</v>
      </c>
      <c r="CG299" s="91"/>
    </row>
    <row r="300" spans="1:85">
      <c r="A300" s="226" t="s">
        <v>196</v>
      </c>
      <c r="B300" s="148" t="s">
        <v>90</v>
      </c>
      <c r="C300" s="71">
        <v>0</v>
      </c>
      <c r="D300" s="71">
        <v>0</v>
      </c>
      <c r="E300" s="71">
        <v>0</v>
      </c>
      <c r="F300" s="71">
        <v>0</v>
      </c>
      <c r="G300" s="71">
        <v>0</v>
      </c>
      <c r="H300" s="71">
        <v>0</v>
      </c>
      <c r="I300" s="71">
        <v>0</v>
      </c>
      <c r="J300" s="71">
        <v>0</v>
      </c>
      <c r="K300" s="71">
        <v>0</v>
      </c>
      <c r="L300" s="71">
        <v>0</v>
      </c>
      <c r="M300" s="146">
        <v>0</v>
      </c>
      <c r="N300" s="146">
        <v>0</v>
      </c>
      <c r="O300" s="226" t="s">
        <v>196</v>
      </c>
      <c r="P300" s="148" t="s">
        <v>90</v>
      </c>
      <c r="Q300" s="71">
        <v>0</v>
      </c>
      <c r="R300" s="71">
        <v>0</v>
      </c>
      <c r="S300" s="71">
        <v>0</v>
      </c>
      <c r="T300" s="71">
        <v>0</v>
      </c>
      <c r="U300" s="71">
        <v>0</v>
      </c>
      <c r="V300" s="71">
        <v>0</v>
      </c>
      <c r="W300" s="71">
        <v>0</v>
      </c>
      <c r="X300" s="71">
        <v>0</v>
      </c>
      <c r="Y300" s="71">
        <v>0</v>
      </c>
      <c r="Z300" s="71">
        <v>0</v>
      </c>
      <c r="AA300" s="146">
        <v>0</v>
      </c>
      <c r="AB300" s="146">
        <v>0</v>
      </c>
      <c r="AC300" s="226" t="s">
        <v>196</v>
      </c>
      <c r="AD300" s="148" t="s">
        <v>90</v>
      </c>
      <c r="AE300" s="31">
        <v>0</v>
      </c>
      <c r="AF300" s="31">
        <v>0</v>
      </c>
      <c r="AG300" s="31">
        <v>0</v>
      </c>
      <c r="AH300" s="31">
        <v>0</v>
      </c>
      <c r="AI300" s="31">
        <v>0</v>
      </c>
      <c r="AJ300" s="146">
        <v>0</v>
      </c>
      <c r="AK300" s="125">
        <v>0</v>
      </c>
      <c r="AL300" s="71">
        <v>0</v>
      </c>
      <c r="AM300" s="71">
        <v>0</v>
      </c>
      <c r="AN300" s="71">
        <v>0</v>
      </c>
      <c r="AO300" s="71">
        <v>0</v>
      </c>
      <c r="AP300" s="71">
        <v>0</v>
      </c>
      <c r="AQ300" s="226" t="s">
        <v>196</v>
      </c>
      <c r="AR300" s="148" t="s">
        <v>90</v>
      </c>
      <c r="AS300" s="71">
        <v>0</v>
      </c>
      <c r="AT300" s="71">
        <v>0</v>
      </c>
      <c r="AU300" s="71">
        <v>0</v>
      </c>
      <c r="AV300" s="71">
        <v>0</v>
      </c>
      <c r="AW300" s="71">
        <v>0</v>
      </c>
      <c r="AX300" s="71">
        <v>0</v>
      </c>
      <c r="AY300" s="71">
        <v>0</v>
      </c>
      <c r="AZ300" s="71">
        <v>0</v>
      </c>
      <c r="BA300" s="71">
        <v>0</v>
      </c>
      <c r="BB300" s="226" t="s">
        <v>196</v>
      </c>
      <c r="BC300" s="148" t="s">
        <v>90</v>
      </c>
      <c r="BD300" s="71">
        <v>0</v>
      </c>
      <c r="BE300" s="71">
        <v>0</v>
      </c>
      <c r="BF300" s="71">
        <v>0</v>
      </c>
      <c r="BG300" s="71">
        <v>0</v>
      </c>
      <c r="BH300" s="71">
        <v>0</v>
      </c>
      <c r="BI300" s="16">
        <v>0</v>
      </c>
      <c r="BJ300" s="71">
        <v>0</v>
      </c>
      <c r="BK300" s="71">
        <v>0</v>
      </c>
      <c r="BL300" s="152">
        <v>0</v>
      </c>
      <c r="BM300" s="32">
        <v>0</v>
      </c>
      <c r="BN300" s="226" t="s">
        <v>196</v>
      </c>
      <c r="BO300" s="148" t="s">
        <v>90</v>
      </c>
      <c r="BP300" s="71">
        <v>0</v>
      </c>
      <c r="BQ300" s="71">
        <v>0</v>
      </c>
      <c r="BR300" s="71">
        <v>0</v>
      </c>
      <c r="BS300" s="71">
        <v>0</v>
      </c>
      <c r="BT300" s="71">
        <v>0</v>
      </c>
      <c r="BU300" s="71">
        <v>0</v>
      </c>
      <c r="BV300" s="71">
        <v>0</v>
      </c>
      <c r="BW300" s="71">
        <v>0</v>
      </c>
      <c r="BX300" s="71">
        <v>0</v>
      </c>
      <c r="BY300" s="71">
        <v>0</v>
      </c>
      <c r="BZ300" s="71">
        <v>0</v>
      </c>
      <c r="CA300" s="71">
        <v>0</v>
      </c>
      <c r="CB300" s="71">
        <v>0</v>
      </c>
      <c r="CD300" s="80" t="s">
        <v>196</v>
      </c>
      <c r="CE300" s="80" t="s">
        <v>2577</v>
      </c>
      <c r="CF300" s="78">
        <v>0</v>
      </c>
      <c r="CG300" s="91"/>
    </row>
    <row r="301" spans="1:85">
      <c r="A301" s="226"/>
      <c r="B301" s="148" t="s">
        <v>91</v>
      </c>
      <c r="C301" s="71">
        <v>3258</v>
      </c>
      <c r="D301" s="71">
        <v>1555</v>
      </c>
      <c r="E301" s="71">
        <v>2866</v>
      </c>
      <c r="F301" s="71">
        <v>1420</v>
      </c>
      <c r="G301" s="71">
        <v>2600</v>
      </c>
      <c r="H301" s="71">
        <v>1311</v>
      </c>
      <c r="I301" s="71">
        <v>1957</v>
      </c>
      <c r="J301" s="71">
        <v>1004</v>
      </c>
      <c r="K301" s="71">
        <v>1483</v>
      </c>
      <c r="L301" s="71">
        <v>773</v>
      </c>
      <c r="M301" s="146">
        <v>12164</v>
      </c>
      <c r="N301" s="146">
        <v>6063</v>
      </c>
      <c r="O301" s="226"/>
      <c r="P301" s="148" t="s">
        <v>91</v>
      </c>
      <c r="Q301" s="71">
        <v>713</v>
      </c>
      <c r="R301" s="71">
        <v>327</v>
      </c>
      <c r="S301" s="71">
        <v>639</v>
      </c>
      <c r="T301" s="71">
        <v>281</v>
      </c>
      <c r="U301" s="71">
        <v>643</v>
      </c>
      <c r="V301" s="71">
        <v>287</v>
      </c>
      <c r="W301" s="71">
        <v>373</v>
      </c>
      <c r="X301" s="71">
        <v>170</v>
      </c>
      <c r="Y301" s="71">
        <v>149</v>
      </c>
      <c r="Z301" s="71">
        <v>87</v>
      </c>
      <c r="AA301" s="146">
        <v>2517</v>
      </c>
      <c r="AB301" s="146">
        <v>1152</v>
      </c>
      <c r="AC301" s="226"/>
      <c r="AD301" s="148" t="s">
        <v>91</v>
      </c>
      <c r="AE301" s="31">
        <v>71</v>
      </c>
      <c r="AF301" s="31">
        <v>66</v>
      </c>
      <c r="AG301" s="31">
        <v>62</v>
      </c>
      <c r="AH301" s="31">
        <v>58</v>
      </c>
      <c r="AI301" s="31">
        <v>57</v>
      </c>
      <c r="AJ301" s="146">
        <v>314</v>
      </c>
      <c r="AK301" s="125">
        <v>248</v>
      </c>
      <c r="AL301" s="71">
        <v>175</v>
      </c>
      <c r="AM301" s="71">
        <v>39</v>
      </c>
      <c r="AN301" s="71">
        <v>10</v>
      </c>
      <c r="AO301" s="71">
        <v>50</v>
      </c>
      <c r="AP301" s="71">
        <v>21</v>
      </c>
      <c r="AQ301" s="226"/>
      <c r="AR301" s="148" t="s">
        <v>91</v>
      </c>
      <c r="AS301" s="71">
        <v>87</v>
      </c>
      <c r="AT301" s="71">
        <v>3536</v>
      </c>
      <c r="AU301" s="71">
        <v>29</v>
      </c>
      <c r="AV301" s="71">
        <v>7</v>
      </c>
      <c r="AW301" s="71">
        <v>1</v>
      </c>
      <c r="AX301" s="71">
        <v>96</v>
      </c>
      <c r="AY301" s="71">
        <v>285</v>
      </c>
      <c r="AZ301" s="71">
        <v>202</v>
      </c>
      <c r="BA301" s="71">
        <v>200</v>
      </c>
      <c r="BB301" s="226"/>
      <c r="BC301" s="148" t="s">
        <v>91</v>
      </c>
      <c r="BD301" s="71">
        <v>31</v>
      </c>
      <c r="BE301" s="71">
        <v>167</v>
      </c>
      <c r="BF301" s="71">
        <v>0</v>
      </c>
      <c r="BG301" s="71">
        <v>81</v>
      </c>
      <c r="BH301" s="71">
        <v>0</v>
      </c>
      <c r="BI301" s="16">
        <v>279</v>
      </c>
      <c r="BJ301" s="71">
        <v>198</v>
      </c>
      <c r="BK301" s="71">
        <v>75</v>
      </c>
      <c r="BL301" s="152">
        <v>22</v>
      </c>
      <c r="BM301" s="32">
        <v>15</v>
      </c>
      <c r="BN301" s="226"/>
      <c r="BO301" s="148" t="s">
        <v>91</v>
      </c>
      <c r="BP301" s="71">
        <v>4538</v>
      </c>
      <c r="BQ301" s="71">
        <v>2646</v>
      </c>
      <c r="BR301" s="71">
        <v>2500</v>
      </c>
      <c r="BS301" s="71">
        <v>1333</v>
      </c>
      <c r="BT301" s="71">
        <v>44</v>
      </c>
      <c r="BU301" s="71">
        <v>572</v>
      </c>
      <c r="BV301" s="71">
        <v>5286</v>
      </c>
      <c r="BW301" s="71">
        <v>608</v>
      </c>
      <c r="BX301" s="71">
        <v>23</v>
      </c>
      <c r="BY301" s="71">
        <v>268</v>
      </c>
      <c r="BZ301" s="71">
        <v>267</v>
      </c>
      <c r="CA301" s="71">
        <v>30</v>
      </c>
      <c r="CB301" s="71">
        <v>72</v>
      </c>
      <c r="CD301" s="80" t="s">
        <v>196</v>
      </c>
      <c r="CE301" s="80" t="s">
        <v>2578</v>
      </c>
      <c r="CF301" s="78">
        <v>7279</v>
      </c>
      <c r="CG301" s="91"/>
    </row>
    <row r="302" spans="1:85">
      <c r="A302" s="226"/>
      <c r="B302" s="25" t="s">
        <v>73</v>
      </c>
      <c r="C302" s="26">
        <v>3258</v>
      </c>
      <c r="D302" s="26">
        <v>1555</v>
      </c>
      <c r="E302" s="26">
        <v>2866</v>
      </c>
      <c r="F302" s="26">
        <v>1420</v>
      </c>
      <c r="G302" s="26">
        <v>2600</v>
      </c>
      <c r="H302" s="26">
        <v>1311</v>
      </c>
      <c r="I302" s="26">
        <v>1957</v>
      </c>
      <c r="J302" s="26">
        <v>1004</v>
      </c>
      <c r="K302" s="26">
        <v>1483</v>
      </c>
      <c r="L302" s="26">
        <v>773</v>
      </c>
      <c r="M302" s="41">
        <v>12164</v>
      </c>
      <c r="N302" s="41">
        <v>6063</v>
      </c>
      <c r="O302" s="226"/>
      <c r="P302" s="42" t="s">
        <v>73</v>
      </c>
      <c r="Q302" s="26">
        <v>713</v>
      </c>
      <c r="R302" s="26">
        <v>327</v>
      </c>
      <c r="S302" s="26">
        <v>639</v>
      </c>
      <c r="T302" s="26">
        <v>281</v>
      </c>
      <c r="U302" s="26">
        <v>643</v>
      </c>
      <c r="V302" s="26">
        <v>287</v>
      </c>
      <c r="W302" s="26">
        <v>373</v>
      </c>
      <c r="X302" s="26">
        <v>170</v>
      </c>
      <c r="Y302" s="26">
        <v>149</v>
      </c>
      <c r="Z302" s="26">
        <v>87</v>
      </c>
      <c r="AA302" s="41">
        <v>2517</v>
      </c>
      <c r="AB302" s="41">
        <v>1152</v>
      </c>
      <c r="AC302" s="226"/>
      <c r="AD302" s="42" t="s">
        <v>73</v>
      </c>
      <c r="AE302" s="41">
        <v>71</v>
      </c>
      <c r="AF302" s="41">
        <v>66</v>
      </c>
      <c r="AG302" s="41">
        <v>62</v>
      </c>
      <c r="AH302" s="41">
        <v>58</v>
      </c>
      <c r="AI302" s="41">
        <v>57</v>
      </c>
      <c r="AJ302" s="41">
        <v>314</v>
      </c>
      <c r="AK302" s="26">
        <v>248</v>
      </c>
      <c r="AL302" s="26">
        <v>175</v>
      </c>
      <c r="AM302" s="26">
        <v>39</v>
      </c>
      <c r="AN302" s="26">
        <v>10</v>
      </c>
      <c r="AO302" s="26">
        <v>50</v>
      </c>
      <c r="AP302" s="26">
        <v>21</v>
      </c>
      <c r="AQ302" s="226"/>
      <c r="AR302" s="42" t="s">
        <v>73</v>
      </c>
      <c r="AS302" s="26">
        <v>87</v>
      </c>
      <c r="AT302" s="26">
        <v>3536</v>
      </c>
      <c r="AU302" s="26">
        <v>29</v>
      </c>
      <c r="AV302" s="26">
        <v>7</v>
      </c>
      <c r="AW302" s="26">
        <v>1</v>
      </c>
      <c r="AX302" s="26">
        <v>96</v>
      </c>
      <c r="AY302" s="26">
        <v>285</v>
      </c>
      <c r="AZ302" s="26">
        <v>202</v>
      </c>
      <c r="BA302" s="26">
        <v>200</v>
      </c>
      <c r="BB302" s="226"/>
      <c r="BC302" s="42" t="s">
        <v>73</v>
      </c>
      <c r="BD302" s="26">
        <v>31</v>
      </c>
      <c r="BE302" s="26">
        <v>167</v>
      </c>
      <c r="BF302" s="26">
        <v>0</v>
      </c>
      <c r="BG302" s="26">
        <v>81</v>
      </c>
      <c r="BH302" s="26">
        <v>0</v>
      </c>
      <c r="BI302" s="26">
        <v>279</v>
      </c>
      <c r="BJ302" s="26">
        <v>198</v>
      </c>
      <c r="BK302" s="26">
        <v>75</v>
      </c>
      <c r="BL302" s="41">
        <v>22</v>
      </c>
      <c r="BM302" s="41">
        <v>15</v>
      </c>
      <c r="BN302" s="226"/>
      <c r="BO302" s="42" t="s">
        <v>73</v>
      </c>
      <c r="BP302" s="41">
        <v>4538</v>
      </c>
      <c r="BQ302" s="41">
        <v>2646</v>
      </c>
      <c r="BR302" s="41">
        <v>2500</v>
      </c>
      <c r="BS302" s="41">
        <v>1333</v>
      </c>
      <c r="BT302" s="41">
        <v>44</v>
      </c>
      <c r="BU302" s="41">
        <v>572</v>
      </c>
      <c r="BV302" s="41">
        <v>5286</v>
      </c>
      <c r="BW302" s="41">
        <v>608</v>
      </c>
      <c r="BX302" s="41">
        <v>23</v>
      </c>
      <c r="BY302" s="41">
        <v>268</v>
      </c>
      <c r="BZ302" s="41">
        <v>267</v>
      </c>
      <c r="CA302" s="41">
        <v>30</v>
      </c>
      <c r="CB302" s="41">
        <v>72</v>
      </c>
      <c r="CD302" s="80" t="s">
        <v>196</v>
      </c>
      <c r="CE302" s="80" t="s">
        <v>2579</v>
      </c>
      <c r="CF302" s="78">
        <v>7279</v>
      </c>
      <c r="CG302" s="91"/>
    </row>
    <row r="303" spans="1:85" s="100" customFormat="1">
      <c r="A303" s="33" t="s">
        <v>2054</v>
      </c>
      <c r="B303" s="148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119"/>
      <c r="N303" s="119"/>
      <c r="O303" s="33" t="s">
        <v>2054</v>
      </c>
      <c r="P303" s="33"/>
      <c r="Q303" s="119"/>
      <c r="R303" s="119"/>
      <c r="S303" s="119"/>
      <c r="T303" s="119"/>
      <c r="U303" s="119"/>
      <c r="V303" s="119"/>
      <c r="W303" s="119"/>
      <c r="X303" s="119"/>
      <c r="Y303" s="119"/>
      <c r="Z303" s="119"/>
      <c r="AA303" s="119"/>
      <c r="AB303" s="119"/>
      <c r="AC303" s="33" t="s">
        <v>2054</v>
      </c>
      <c r="AD303" s="33"/>
      <c r="AE303" s="119"/>
      <c r="AF303" s="119"/>
      <c r="AG303" s="119"/>
      <c r="AH303" s="119"/>
      <c r="AI303" s="119"/>
      <c r="AJ303" s="119"/>
      <c r="AK303" s="119"/>
      <c r="AL303" s="119"/>
      <c r="AM303" s="119"/>
      <c r="AN303" s="119"/>
      <c r="AO303" s="119"/>
      <c r="AP303" s="119"/>
      <c r="AQ303" s="33" t="s">
        <v>2054</v>
      </c>
      <c r="AR303" s="148"/>
      <c r="AS303" s="43"/>
      <c r="AT303" s="43"/>
      <c r="AU303" s="43"/>
      <c r="AV303" s="43"/>
      <c r="AW303" s="43"/>
      <c r="AX303" s="43"/>
      <c r="AY303" s="43"/>
      <c r="AZ303" s="43"/>
      <c r="BA303" s="43"/>
      <c r="BB303" s="33" t="s">
        <v>2054</v>
      </c>
      <c r="BC303" s="148"/>
      <c r="BD303" s="148"/>
      <c r="BE303" s="148"/>
      <c r="BF303" s="148"/>
      <c r="BG303" s="148"/>
      <c r="BH303" s="148"/>
      <c r="BI303" s="148"/>
      <c r="BJ303" s="148"/>
      <c r="BK303" s="148"/>
      <c r="BL303" s="33"/>
      <c r="BM303" s="148"/>
      <c r="BN303" s="33" t="s">
        <v>2054</v>
      </c>
      <c r="BO303" s="148"/>
      <c r="BP303" s="43"/>
      <c r="BQ303" s="43"/>
      <c r="BR303" s="43"/>
      <c r="BS303" s="43"/>
      <c r="BT303" s="43"/>
      <c r="BU303" s="43"/>
      <c r="BV303" s="43"/>
      <c r="BW303" s="43"/>
      <c r="BX303" s="43"/>
      <c r="BY303" s="43"/>
      <c r="BZ303" s="43"/>
      <c r="CA303" s="43"/>
      <c r="CB303" s="43"/>
      <c r="CD303" s="80" t="str">
        <f>IF(A303="",CD302,A303)</f>
        <v>FITOVINANY</v>
      </c>
      <c r="CE303" s="80" t="str">
        <f>CD303&amp;B303</f>
        <v>FITOVINANY</v>
      </c>
      <c r="CF303" s="78">
        <f>(AS303+2*AT303+3*AU303+4*AV303+5*AW303)</f>
        <v>0</v>
      </c>
      <c r="CG303" s="91"/>
    </row>
    <row r="304" spans="1:85">
      <c r="A304" s="226" t="s">
        <v>233</v>
      </c>
      <c r="B304" s="148" t="s">
        <v>90</v>
      </c>
      <c r="C304" s="71">
        <v>19647</v>
      </c>
      <c r="D304" s="71">
        <v>9767</v>
      </c>
      <c r="E304" s="71">
        <v>12533</v>
      </c>
      <c r="F304" s="71">
        <v>6333</v>
      </c>
      <c r="G304" s="71">
        <v>8720</v>
      </c>
      <c r="H304" s="71">
        <v>4486</v>
      </c>
      <c r="I304" s="71">
        <v>5251</v>
      </c>
      <c r="J304" s="71">
        <v>2619</v>
      </c>
      <c r="K304" s="71">
        <v>3528</v>
      </c>
      <c r="L304" s="71">
        <v>1778</v>
      </c>
      <c r="M304" s="146">
        <v>49679</v>
      </c>
      <c r="N304" s="146">
        <v>24983</v>
      </c>
      <c r="O304" s="226" t="s">
        <v>233</v>
      </c>
      <c r="P304" s="148" t="s">
        <v>90</v>
      </c>
      <c r="Q304" s="71">
        <v>5708</v>
      </c>
      <c r="R304" s="71">
        <v>2748</v>
      </c>
      <c r="S304" s="71">
        <v>3386</v>
      </c>
      <c r="T304" s="71">
        <v>1709</v>
      </c>
      <c r="U304" s="71">
        <v>2473</v>
      </c>
      <c r="V304" s="71">
        <v>1257</v>
      </c>
      <c r="W304" s="71">
        <v>1308</v>
      </c>
      <c r="X304" s="71">
        <v>640</v>
      </c>
      <c r="Y304" s="71">
        <v>889</v>
      </c>
      <c r="Z304" s="71">
        <v>414</v>
      </c>
      <c r="AA304" s="146">
        <v>13764</v>
      </c>
      <c r="AB304" s="146">
        <v>6768</v>
      </c>
      <c r="AC304" s="226" t="s">
        <v>233</v>
      </c>
      <c r="AD304" s="148" t="s">
        <v>90</v>
      </c>
      <c r="AE304" s="31">
        <v>431</v>
      </c>
      <c r="AF304" s="31">
        <v>324</v>
      </c>
      <c r="AG304" s="31">
        <v>281</v>
      </c>
      <c r="AH304" s="31">
        <v>252</v>
      </c>
      <c r="AI304" s="31">
        <v>224</v>
      </c>
      <c r="AJ304" s="146">
        <v>1512</v>
      </c>
      <c r="AK304" s="125">
        <v>900</v>
      </c>
      <c r="AL304" s="71">
        <v>64</v>
      </c>
      <c r="AM304" s="71">
        <v>0</v>
      </c>
      <c r="AN304" s="71">
        <v>169</v>
      </c>
      <c r="AO304" s="71">
        <v>236</v>
      </c>
      <c r="AP304" s="71">
        <v>17</v>
      </c>
      <c r="AQ304" s="226" t="s">
        <v>233</v>
      </c>
      <c r="AR304" s="148" t="s">
        <v>90</v>
      </c>
      <c r="AS304" s="71">
        <v>402</v>
      </c>
      <c r="AT304" s="71">
        <v>4773</v>
      </c>
      <c r="AU304" s="71">
        <v>3148</v>
      </c>
      <c r="AV304" s="71">
        <v>1615</v>
      </c>
      <c r="AW304" s="71">
        <v>238</v>
      </c>
      <c r="AX304" s="71">
        <v>189</v>
      </c>
      <c r="AY304" s="71">
        <v>1053</v>
      </c>
      <c r="AZ304" s="71">
        <v>413</v>
      </c>
      <c r="BA304" s="71">
        <v>328</v>
      </c>
      <c r="BB304" s="226" t="s">
        <v>233</v>
      </c>
      <c r="BC304" s="148" t="s">
        <v>90</v>
      </c>
      <c r="BD304" s="71">
        <v>24</v>
      </c>
      <c r="BE304" s="71">
        <v>287</v>
      </c>
      <c r="BF304" s="71">
        <v>365</v>
      </c>
      <c r="BG304" s="71">
        <v>619</v>
      </c>
      <c r="BH304" s="71">
        <v>0</v>
      </c>
      <c r="BI304" s="16">
        <v>1295</v>
      </c>
      <c r="BJ304" s="71">
        <v>376</v>
      </c>
      <c r="BK304" s="71">
        <v>55</v>
      </c>
      <c r="BL304" s="152">
        <v>10</v>
      </c>
      <c r="BM304" s="32">
        <v>5</v>
      </c>
      <c r="BN304" s="226" t="s">
        <v>233</v>
      </c>
      <c r="BO304" s="148" t="s">
        <v>90</v>
      </c>
      <c r="BP304" s="71">
        <v>17125</v>
      </c>
      <c r="BQ304" s="71">
        <v>4049</v>
      </c>
      <c r="BR304" s="71">
        <v>7548</v>
      </c>
      <c r="BS304" s="71">
        <v>6916</v>
      </c>
      <c r="BT304" s="71">
        <v>518</v>
      </c>
      <c r="BU304" s="71">
        <v>6052</v>
      </c>
      <c r="BV304" s="71">
        <v>21792</v>
      </c>
      <c r="BW304" s="71">
        <v>5245</v>
      </c>
      <c r="BX304" s="71">
        <v>464</v>
      </c>
      <c r="BY304" s="71">
        <v>1251</v>
      </c>
      <c r="BZ304" s="71">
        <v>1021</v>
      </c>
      <c r="CA304" s="71">
        <v>146</v>
      </c>
      <c r="CB304" s="71">
        <v>171</v>
      </c>
      <c r="CD304" s="80" t="s">
        <v>233</v>
      </c>
      <c r="CE304" s="80" t="s">
        <v>2583</v>
      </c>
      <c r="CF304" s="78">
        <v>27042</v>
      </c>
      <c r="CG304" s="91"/>
    </row>
    <row r="305" spans="1:85">
      <c r="A305" s="226"/>
      <c r="B305" s="148" t="s">
        <v>91</v>
      </c>
      <c r="C305" s="71">
        <v>4529</v>
      </c>
      <c r="D305" s="71">
        <v>2231</v>
      </c>
      <c r="E305" s="71">
        <v>2691</v>
      </c>
      <c r="F305" s="71">
        <v>1341</v>
      </c>
      <c r="G305" s="71">
        <v>1690</v>
      </c>
      <c r="H305" s="71">
        <v>894</v>
      </c>
      <c r="I305" s="71">
        <v>1075</v>
      </c>
      <c r="J305" s="71">
        <v>524</v>
      </c>
      <c r="K305" s="71">
        <v>664</v>
      </c>
      <c r="L305" s="71">
        <v>334</v>
      </c>
      <c r="M305" s="146">
        <v>10649</v>
      </c>
      <c r="N305" s="146">
        <v>5324</v>
      </c>
      <c r="O305" s="226"/>
      <c r="P305" s="148" t="s">
        <v>91</v>
      </c>
      <c r="Q305" s="71">
        <v>1732</v>
      </c>
      <c r="R305" s="71">
        <v>813</v>
      </c>
      <c r="S305" s="71">
        <v>939</v>
      </c>
      <c r="T305" s="71">
        <v>451</v>
      </c>
      <c r="U305" s="71">
        <v>516</v>
      </c>
      <c r="V305" s="71">
        <v>239</v>
      </c>
      <c r="W305" s="71">
        <v>272</v>
      </c>
      <c r="X305" s="71">
        <v>132</v>
      </c>
      <c r="Y305" s="71">
        <v>153</v>
      </c>
      <c r="Z305" s="71">
        <v>86</v>
      </c>
      <c r="AA305" s="146">
        <v>3612</v>
      </c>
      <c r="AB305" s="146">
        <v>1721</v>
      </c>
      <c r="AC305" s="226"/>
      <c r="AD305" s="148" t="s">
        <v>91</v>
      </c>
      <c r="AE305" s="31">
        <v>116</v>
      </c>
      <c r="AF305" s="31">
        <v>77</v>
      </c>
      <c r="AG305" s="31">
        <v>62</v>
      </c>
      <c r="AH305" s="31">
        <v>53</v>
      </c>
      <c r="AI305" s="31">
        <v>44</v>
      </c>
      <c r="AJ305" s="146">
        <v>352</v>
      </c>
      <c r="AK305" s="125">
        <v>195</v>
      </c>
      <c r="AL305" s="71">
        <v>10</v>
      </c>
      <c r="AM305" s="71">
        <v>0</v>
      </c>
      <c r="AN305" s="71">
        <v>54</v>
      </c>
      <c r="AO305" s="71">
        <v>50</v>
      </c>
      <c r="AP305" s="71">
        <v>5</v>
      </c>
      <c r="AQ305" s="226"/>
      <c r="AR305" s="148" t="s">
        <v>91</v>
      </c>
      <c r="AS305" s="71">
        <v>22</v>
      </c>
      <c r="AT305" s="71">
        <v>1115</v>
      </c>
      <c r="AU305" s="71">
        <v>793</v>
      </c>
      <c r="AV305" s="71">
        <v>292</v>
      </c>
      <c r="AW305" s="71">
        <v>39</v>
      </c>
      <c r="AX305" s="71">
        <v>68</v>
      </c>
      <c r="AY305" s="71">
        <v>232</v>
      </c>
      <c r="AZ305" s="71">
        <v>94</v>
      </c>
      <c r="BA305" s="71">
        <v>99</v>
      </c>
      <c r="BB305" s="226"/>
      <c r="BC305" s="148" t="s">
        <v>91</v>
      </c>
      <c r="BD305" s="71">
        <v>9</v>
      </c>
      <c r="BE305" s="71">
        <v>49</v>
      </c>
      <c r="BF305" s="71">
        <v>115</v>
      </c>
      <c r="BG305" s="71">
        <v>146</v>
      </c>
      <c r="BH305" s="71">
        <v>0</v>
      </c>
      <c r="BI305" s="16">
        <v>319</v>
      </c>
      <c r="BJ305" s="71">
        <v>110</v>
      </c>
      <c r="BK305" s="71">
        <v>14</v>
      </c>
      <c r="BL305" s="152">
        <v>10</v>
      </c>
      <c r="BM305" s="32">
        <v>1</v>
      </c>
      <c r="BN305" s="226"/>
      <c r="BO305" s="148" t="s">
        <v>91</v>
      </c>
      <c r="BP305" s="71">
        <v>4410</v>
      </c>
      <c r="BQ305" s="71">
        <v>2066</v>
      </c>
      <c r="BR305" s="71">
        <v>2331</v>
      </c>
      <c r="BS305" s="71">
        <v>1572</v>
      </c>
      <c r="BT305" s="71">
        <v>72</v>
      </c>
      <c r="BU305" s="71">
        <v>1337</v>
      </c>
      <c r="BV305" s="71">
        <v>6193</v>
      </c>
      <c r="BW305" s="71">
        <v>1527</v>
      </c>
      <c r="BX305" s="71">
        <v>63</v>
      </c>
      <c r="BY305" s="71">
        <v>267</v>
      </c>
      <c r="BZ305" s="71">
        <v>165</v>
      </c>
      <c r="CA305" s="71">
        <v>65</v>
      </c>
      <c r="CB305" s="71">
        <v>9</v>
      </c>
      <c r="CD305" s="80" t="s">
        <v>233</v>
      </c>
      <c r="CE305" s="80" t="s">
        <v>2584</v>
      </c>
      <c r="CF305" s="78">
        <v>5994</v>
      </c>
      <c r="CG305" s="91"/>
    </row>
    <row r="306" spans="1:85">
      <c r="A306" s="226"/>
      <c r="B306" s="25" t="s">
        <v>73</v>
      </c>
      <c r="C306" s="26">
        <v>24176</v>
      </c>
      <c r="D306" s="26">
        <v>11998</v>
      </c>
      <c r="E306" s="26">
        <v>15224</v>
      </c>
      <c r="F306" s="26">
        <v>7674</v>
      </c>
      <c r="G306" s="26">
        <v>10410</v>
      </c>
      <c r="H306" s="26">
        <v>5380</v>
      </c>
      <c r="I306" s="26">
        <v>6326</v>
      </c>
      <c r="J306" s="26">
        <v>3143</v>
      </c>
      <c r="K306" s="26">
        <v>4192</v>
      </c>
      <c r="L306" s="26">
        <v>2112</v>
      </c>
      <c r="M306" s="41">
        <v>60328</v>
      </c>
      <c r="N306" s="41">
        <v>30307</v>
      </c>
      <c r="O306" s="226"/>
      <c r="P306" s="42" t="s">
        <v>73</v>
      </c>
      <c r="Q306" s="26">
        <v>7440</v>
      </c>
      <c r="R306" s="26">
        <v>3561</v>
      </c>
      <c r="S306" s="26">
        <v>4325</v>
      </c>
      <c r="T306" s="26">
        <v>2160</v>
      </c>
      <c r="U306" s="26">
        <v>2989</v>
      </c>
      <c r="V306" s="26">
        <v>1496</v>
      </c>
      <c r="W306" s="26">
        <v>1580</v>
      </c>
      <c r="X306" s="26">
        <v>772</v>
      </c>
      <c r="Y306" s="26">
        <v>1042</v>
      </c>
      <c r="Z306" s="26">
        <v>500</v>
      </c>
      <c r="AA306" s="41">
        <v>17376</v>
      </c>
      <c r="AB306" s="41">
        <v>8489</v>
      </c>
      <c r="AC306" s="226"/>
      <c r="AD306" s="42" t="s">
        <v>73</v>
      </c>
      <c r="AE306" s="41">
        <v>547</v>
      </c>
      <c r="AF306" s="41">
        <v>401</v>
      </c>
      <c r="AG306" s="41">
        <v>343</v>
      </c>
      <c r="AH306" s="41">
        <v>305</v>
      </c>
      <c r="AI306" s="41">
        <v>268</v>
      </c>
      <c r="AJ306" s="41">
        <v>1864</v>
      </c>
      <c r="AK306" s="26">
        <v>1095</v>
      </c>
      <c r="AL306" s="26">
        <v>74</v>
      </c>
      <c r="AM306" s="26">
        <v>0</v>
      </c>
      <c r="AN306" s="26">
        <v>223</v>
      </c>
      <c r="AO306" s="26">
        <v>286</v>
      </c>
      <c r="AP306" s="26">
        <v>22</v>
      </c>
      <c r="AQ306" s="226"/>
      <c r="AR306" s="42" t="s">
        <v>73</v>
      </c>
      <c r="AS306" s="26">
        <v>424</v>
      </c>
      <c r="AT306" s="26">
        <v>5888</v>
      </c>
      <c r="AU306" s="26">
        <v>3941</v>
      </c>
      <c r="AV306" s="26">
        <v>1907</v>
      </c>
      <c r="AW306" s="26">
        <v>277</v>
      </c>
      <c r="AX306" s="26">
        <v>257</v>
      </c>
      <c r="AY306" s="26">
        <v>1285</v>
      </c>
      <c r="AZ306" s="26">
        <v>507</v>
      </c>
      <c r="BA306" s="26">
        <v>427</v>
      </c>
      <c r="BB306" s="226"/>
      <c r="BC306" s="42" t="s">
        <v>73</v>
      </c>
      <c r="BD306" s="26">
        <v>33</v>
      </c>
      <c r="BE306" s="26">
        <v>336</v>
      </c>
      <c r="BF306" s="26">
        <v>480</v>
      </c>
      <c r="BG306" s="26">
        <v>765</v>
      </c>
      <c r="BH306" s="26">
        <v>0</v>
      </c>
      <c r="BI306" s="26">
        <v>1614</v>
      </c>
      <c r="BJ306" s="26">
        <v>486</v>
      </c>
      <c r="BK306" s="26">
        <v>69</v>
      </c>
      <c r="BL306" s="41">
        <v>20</v>
      </c>
      <c r="BM306" s="41">
        <v>6</v>
      </c>
      <c r="BN306" s="226"/>
      <c r="BO306" s="42" t="s">
        <v>73</v>
      </c>
      <c r="BP306" s="41">
        <v>21535</v>
      </c>
      <c r="BQ306" s="41">
        <v>6115</v>
      </c>
      <c r="BR306" s="41">
        <v>9879</v>
      </c>
      <c r="BS306" s="41">
        <v>8488</v>
      </c>
      <c r="BT306" s="41">
        <v>590</v>
      </c>
      <c r="BU306" s="41">
        <v>7389</v>
      </c>
      <c r="BV306" s="41">
        <v>27985</v>
      </c>
      <c r="BW306" s="41">
        <v>6772</v>
      </c>
      <c r="BX306" s="41">
        <v>527</v>
      </c>
      <c r="BY306" s="41">
        <v>1518</v>
      </c>
      <c r="BZ306" s="41">
        <v>1186</v>
      </c>
      <c r="CA306" s="41">
        <v>211</v>
      </c>
      <c r="CB306" s="41">
        <v>180</v>
      </c>
      <c r="CD306" s="80" t="s">
        <v>233</v>
      </c>
      <c r="CE306" s="80" t="s">
        <v>2585</v>
      </c>
      <c r="CF306" s="78">
        <v>33036</v>
      </c>
      <c r="CG306" s="91"/>
    </row>
    <row r="307" spans="1:85">
      <c r="A307" s="226" t="s">
        <v>234</v>
      </c>
      <c r="B307" s="148" t="s">
        <v>90</v>
      </c>
      <c r="C307" s="71">
        <v>30548</v>
      </c>
      <c r="D307" s="71">
        <v>15781</v>
      </c>
      <c r="E307" s="71">
        <v>20819</v>
      </c>
      <c r="F307" s="71">
        <v>10826</v>
      </c>
      <c r="G307" s="71">
        <v>15441</v>
      </c>
      <c r="H307" s="71">
        <v>8013</v>
      </c>
      <c r="I307" s="71">
        <v>9558</v>
      </c>
      <c r="J307" s="71">
        <v>4833</v>
      </c>
      <c r="K307" s="71">
        <v>5079</v>
      </c>
      <c r="L307" s="71">
        <v>2596</v>
      </c>
      <c r="M307" s="146">
        <v>81445</v>
      </c>
      <c r="N307" s="146">
        <v>42049</v>
      </c>
      <c r="O307" s="226" t="s">
        <v>234</v>
      </c>
      <c r="P307" s="148" t="s">
        <v>90</v>
      </c>
      <c r="Q307" s="71">
        <v>8426</v>
      </c>
      <c r="R307" s="71">
        <v>4323</v>
      </c>
      <c r="S307" s="71">
        <v>5342</v>
      </c>
      <c r="T307" s="71">
        <v>2777</v>
      </c>
      <c r="U307" s="71">
        <v>3708</v>
      </c>
      <c r="V307" s="71">
        <v>1915</v>
      </c>
      <c r="W307" s="71">
        <v>2075</v>
      </c>
      <c r="X307" s="71">
        <v>1062</v>
      </c>
      <c r="Y307" s="71">
        <v>919</v>
      </c>
      <c r="Z307" s="71">
        <v>458</v>
      </c>
      <c r="AA307" s="146">
        <v>20470</v>
      </c>
      <c r="AB307" s="146">
        <v>10535</v>
      </c>
      <c r="AC307" s="226" t="s">
        <v>234</v>
      </c>
      <c r="AD307" s="148" t="s">
        <v>90</v>
      </c>
      <c r="AE307" s="31">
        <v>691</v>
      </c>
      <c r="AF307" s="31">
        <v>643</v>
      </c>
      <c r="AG307" s="31">
        <v>589</v>
      </c>
      <c r="AH307" s="31">
        <v>494</v>
      </c>
      <c r="AI307" s="31">
        <v>382</v>
      </c>
      <c r="AJ307" s="146">
        <v>2799</v>
      </c>
      <c r="AK307" s="125">
        <v>1644</v>
      </c>
      <c r="AL307" s="71">
        <v>411</v>
      </c>
      <c r="AM307" s="71">
        <v>3</v>
      </c>
      <c r="AN307" s="71">
        <v>117</v>
      </c>
      <c r="AO307" s="71">
        <v>555</v>
      </c>
      <c r="AP307" s="71">
        <v>68</v>
      </c>
      <c r="AQ307" s="226" t="s">
        <v>234</v>
      </c>
      <c r="AR307" s="148" t="s">
        <v>90</v>
      </c>
      <c r="AS307" s="71">
        <v>317</v>
      </c>
      <c r="AT307" s="71">
        <v>9817</v>
      </c>
      <c r="AU307" s="71">
        <v>3452</v>
      </c>
      <c r="AV307" s="71">
        <v>1210</v>
      </c>
      <c r="AW307" s="71">
        <v>286</v>
      </c>
      <c r="AX307" s="71">
        <v>471</v>
      </c>
      <c r="AY307" s="71">
        <v>1895</v>
      </c>
      <c r="AZ307" s="71">
        <v>943</v>
      </c>
      <c r="BA307" s="71">
        <v>862</v>
      </c>
      <c r="BB307" s="226" t="s">
        <v>234</v>
      </c>
      <c r="BC307" s="148" t="s">
        <v>90</v>
      </c>
      <c r="BD307" s="71">
        <v>81</v>
      </c>
      <c r="BE307" s="71">
        <v>518</v>
      </c>
      <c r="BF307" s="71">
        <v>958</v>
      </c>
      <c r="BG307" s="71">
        <v>734</v>
      </c>
      <c r="BH307" s="71">
        <v>16</v>
      </c>
      <c r="BI307" s="16">
        <v>2307</v>
      </c>
      <c r="BJ307" s="71">
        <v>808</v>
      </c>
      <c r="BK307" s="71">
        <v>200</v>
      </c>
      <c r="BL307" s="152">
        <v>26</v>
      </c>
      <c r="BM307" s="32">
        <v>9</v>
      </c>
      <c r="BN307" s="226" t="s">
        <v>234</v>
      </c>
      <c r="BO307" s="148" t="s">
        <v>90</v>
      </c>
      <c r="BP307" s="71">
        <v>29098</v>
      </c>
      <c r="BQ307" s="71">
        <v>10800</v>
      </c>
      <c r="BR307" s="71">
        <v>14935</v>
      </c>
      <c r="BS307" s="71">
        <v>10182</v>
      </c>
      <c r="BT307" s="71">
        <v>1169</v>
      </c>
      <c r="BU307" s="71">
        <v>7603</v>
      </c>
      <c r="BV307" s="71">
        <v>36799</v>
      </c>
      <c r="BW307" s="71">
        <v>7032</v>
      </c>
      <c r="BX307" s="71">
        <v>880</v>
      </c>
      <c r="BY307" s="71">
        <v>2475</v>
      </c>
      <c r="BZ307" s="71">
        <v>2023</v>
      </c>
      <c r="CA307" s="71">
        <v>501</v>
      </c>
      <c r="CB307" s="71">
        <v>1194</v>
      </c>
      <c r="CD307" s="80" t="s">
        <v>234</v>
      </c>
      <c r="CE307" s="80" t="s">
        <v>2586</v>
      </c>
      <c r="CF307" s="78">
        <v>36577</v>
      </c>
      <c r="CG307" s="91"/>
    </row>
    <row r="308" spans="1:85">
      <c r="A308" s="226"/>
      <c r="B308" s="148" t="s">
        <v>91</v>
      </c>
      <c r="C308" s="71">
        <v>1117</v>
      </c>
      <c r="D308" s="71">
        <v>509</v>
      </c>
      <c r="E308" s="71">
        <v>1110</v>
      </c>
      <c r="F308" s="71">
        <v>548</v>
      </c>
      <c r="G308" s="71">
        <v>1009</v>
      </c>
      <c r="H308" s="71">
        <v>496</v>
      </c>
      <c r="I308" s="71">
        <v>687</v>
      </c>
      <c r="J308" s="71">
        <v>351</v>
      </c>
      <c r="K308" s="71">
        <v>597</v>
      </c>
      <c r="L308" s="71">
        <v>291</v>
      </c>
      <c r="M308" s="146">
        <v>4520</v>
      </c>
      <c r="N308" s="146">
        <v>2195</v>
      </c>
      <c r="O308" s="226"/>
      <c r="P308" s="148" t="s">
        <v>91</v>
      </c>
      <c r="Q308" s="71">
        <v>311</v>
      </c>
      <c r="R308" s="71">
        <v>137</v>
      </c>
      <c r="S308" s="71">
        <v>331</v>
      </c>
      <c r="T308" s="71">
        <v>134</v>
      </c>
      <c r="U308" s="71">
        <v>289</v>
      </c>
      <c r="V308" s="71">
        <v>135</v>
      </c>
      <c r="W308" s="71">
        <v>141</v>
      </c>
      <c r="X308" s="71">
        <v>61</v>
      </c>
      <c r="Y308" s="71">
        <v>110</v>
      </c>
      <c r="Z308" s="71">
        <v>38</v>
      </c>
      <c r="AA308" s="146">
        <v>1182</v>
      </c>
      <c r="AB308" s="146">
        <v>505</v>
      </c>
      <c r="AC308" s="226"/>
      <c r="AD308" s="148" t="s">
        <v>91</v>
      </c>
      <c r="AE308" s="31">
        <v>21</v>
      </c>
      <c r="AF308" s="31">
        <v>22</v>
      </c>
      <c r="AG308" s="31">
        <v>19</v>
      </c>
      <c r="AH308" s="31">
        <v>17</v>
      </c>
      <c r="AI308" s="31">
        <v>15</v>
      </c>
      <c r="AJ308" s="146">
        <v>94</v>
      </c>
      <c r="AK308" s="125">
        <v>45</v>
      </c>
      <c r="AL308" s="71">
        <v>30</v>
      </c>
      <c r="AM308" s="71">
        <v>5</v>
      </c>
      <c r="AN308" s="71">
        <v>0</v>
      </c>
      <c r="AO308" s="71">
        <v>6</v>
      </c>
      <c r="AP308" s="71">
        <v>5</v>
      </c>
      <c r="AQ308" s="226"/>
      <c r="AR308" s="148" t="s">
        <v>91</v>
      </c>
      <c r="AS308" s="71">
        <v>0</v>
      </c>
      <c r="AT308" s="71">
        <v>726</v>
      </c>
      <c r="AU308" s="71">
        <v>0</v>
      </c>
      <c r="AV308" s="71">
        <v>2</v>
      </c>
      <c r="AW308" s="71">
        <v>0</v>
      </c>
      <c r="AX308" s="71">
        <v>39</v>
      </c>
      <c r="AY308" s="71">
        <v>87</v>
      </c>
      <c r="AZ308" s="71">
        <v>60</v>
      </c>
      <c r="BA308" s="71">
        <v>57</v>
      </c>
      <c r="BB308" s="226"/>
      <c r="BC308" s="148" t="s">
        <v>91</v>
      </c>
      <c r="BD308" s="71">
        <v>23</v>
      </c>
      <c r="BE308" s="71">
        <v>37</v>
      </c>
      <c r="BF308" s="71">
        <v>24</v>
      </c>
      <c r="BG308" s="71">
        <v>10</v>
      </c>
      <c r="BH308" s="71">
        <v>0</v>
      </c>
      <c r="BI308" s="16">
        <v>94</v>
      </c>
      <c r="BJ308" s="71">
        <v>77</v>
      </c>
      <c r="BK308" s="71">
        <v>43</v>
      </c>
      <c r="BL308" s="152">
        <v>25</v>
      </c>
      <c r="BM308" s="32">
        <v>16</v>
      </c>
      <c r="BN308" s="226"/>
      <c r="BO308" s="148" t="s">
        <v>91</v>
      </c>
      <c r="BP308" s="71">
        <v>1098</v>
      </c>
      <c r="BQ308" s="71">
        <v>315</v>
      </c>
      <c r="BR308" s="71">
        <v>1484</v>
      </c>
      <c r="BS308" s="71">
        <v>1874</v>
      </c>
      <c r="BT308" s="71">
        <v>91</v>
      </c>
      <c r="BU308" s="71">
        <v>703</v>
      </c>
      <c r="BV308" s="71">
        <v>2697</v>
      </c>
      <c r="BW308" s="71">
        <v>505</v>
      </c>
      <c r="BX308" s="71">
        <v>31</v>
      </c>
      <c r="BY308" s="71">
        <v>85</v>
      </c>
      <c r="BZ308" s="71">
        <v>48</v>
      </c>
      <c r="CA308" s="71">
        <v>0</v>
      </c>
      <c r="CB308" s="71">
        <v>208</v>
      </c>
      <c r="CD308" s="80" t="s">
        <v>234</v>
      </c>
      <c r="CE308" s="80" t="s">
        <v>2587</v>
      </c>
      <c r="CF308" s="78">
        <v>1460</v>
      </c>
      <c r="CG308" s="91"/>
    </row>
    <row r="309" spans="1:85">
      <c r="A309" s="226"/>
      <c r="B309" s="25" t="s">
        <v>73</v>
      </c>
      <c r="C309" s="26">
        <v>31665</v>
      </c>
      <c r="D309" s="26">
        <v>16290</v>
      </c>
      <c r="E309" s="26">
        <v>21929</v>
      </c>
      <c r="F309" s="26">
        <v>11374</v>
      </c>
      <c r="G309" s="26">
        <v>16450</v>
      </c>
      <c r="H309" s="26">
        <v>8509</v>
      </c>
      <c r="I309" s="26">
        <v>10245</v>
      </c>
      <c r="J309" s="26">
        <v>5184</v>
      </c>
      <c r="K309" s="26">
        <v>5676</v>
      </c>
      <c r="L309" s="26">
        <v>2887</v>
      </c>
      <c r="M309" s="41">
        <v>85965</v>
      </c>
      <c r="N309" s="41">
        <v>44244</v>
      </c>
      <c r="O309" s="226"/>
      <c r="P309" s="42" t="s">
        <v>73</v>
      </c>
      <c r="Q309" s="26">
        <v>8737</v>
      </c>
      <c r="R309" s="26">
        <v>4460</v>
      </c>
      <c r="S309" s="26">
        <v>5673</v>
      </c>
      <c r="T309" s="26">
        <v>2911</v>
      </c>
      <c r="U309" s="26">
        <v>3997</v>
      </c>
      <c r="V309" s="26">
        <v>2050</v>
      </c>
      <c r="W309" s="26">
        <v>2216</v>
      </c>
      <c r="X309" s="26">
        <v>1123</v>
      </c>
      <c r="Y309" s="26">
        <v>1029</v>
      </c>
      <c r="Z309" s="26">
        <v>496</v>
      </c>
      <c r="AA309" s="41">
        <v>21652</v>
      </c>
      <c r="AB309" s="41">
        <v>11040</v>
      </c>
      <c r="AC309" s="226"/>
      <c r="AD309" s="42" t="s">
        <v>73</v>
      </c>
      <c r="AE309" s="41">
        <v>712</v>
      </c>
      <c r="AF309" s="41">
        <v>665</v>
      </c>
      <c r="AG309" s="41">
        <v>608</v>
      </c>
      <c r="AH309" s="41">
        <v>511</v>
      </c>
      <c r="AI309" s="41">
        <v>397</v>
      </c>
      <c r="AJ309" s="41">
        <v>2893</v>
      </c>
      <c r="AK309" s="26">
        <v>1689</v>
      </c>
      <c r="AL309" s="26">
        <v>441</v>
      </c>
      <c r="AM309" s="26">
        <v>8</v>
      </c>
      <c r="AN309" s="26">
        <v>117</v>
      </c>
      <c r="AO309" s="26">
        <v>561</v>
      </c>
      <c r="AP309" s="26">
        <v>73</v>
      </c>
      <c r="AQ309" s="226"/>
      <c r="AR309" s="42" t="s">
        <v>73</v>
      </c>
      <c r="AS309" s="26">
        <v>317</v>
      </c>
      <c r="AT309" s="26">
        <v>10543</v>
      </c>
      <c r="AU309" s="26">
        <v>3452</v>
      </c>
      <c r="AV309" s="26">
        <v>1212</v>
      </c>
      <c r="AW309" s="26">
        <v>286</v>
      </c>
      <c r="AX309" s="26">
        <v>510</v>
      </c>
      <c r="AY309" s="26">
        <v>1982</v>
      </c>
      <c r="AZ309" s="26">
        <v>1003</v>
      </c>
      <c r="BA309" s="26">
        <v>919</v>
      </c>
      <c r="BB309" s="226"/>
      <c r="BC309" s="42" t="s">
        <v>73</v>
      </c>
      <c r="BD309" s="26">
        <v>104</v>
      </c>
      <c r="BE309" s="26">
        <v>555</v>
      </c>
      <c r="BF309" s="26">
        <v>982</v>
      </c>
      <c r="BG309" s="26">
        <v>744</v>
      </c>
      <c r="BH309" s="26">
        <v>16</v>
      </c>
      <c r="BI309" s="26">
        <v>2401</v>
      </c>
      <c r="BJ309" s="26">
        <v>885</v>
      </c>
      <c r="BK309" s="26">
        <v>243</v>
      </c>
      <c r="BL309" s="41">
        <v>51</v>
      </c>
      <c r="BM309" s="41">
        <v>25</v>
      </c>
      <c r="BN309" s="226"/>
      <c r="BO309" s="42" t="s">
        <v>73</v>
      </c>
      <c r="BP309" s="41">
        <v>30196</v>
      </c>
      <c r="BQ309" s="41">
        <v>11115</v>
      </c>
      <c r="BR309" s="41">
        <v>16419</v>
      </c>
      <c r="BS309" s="41">
        <v>12056</v>
      </c>
      <c r="BT309" s="41">
        <v>1260</v>
      </c>
      <c r="BU309" s="41">
        <v>8306</v>
      </c>
      <c r="BV309" s="41">
        <v>39496</v>
      </c>
      <c r="BW309" s="41">
        <v>7537</v>
      </c>
      <c r="BX309" s="41">
        <v>911</v>
      </c>
      <c r="BY309" s="41">
        <v>2560</v>
      </c>
      <c r="BZ309" s="41">
        <v>2071</v>
      </c>
      <c r="CA309" s="41">
        <v>501</v>
      </c>
      <c r="CB309" s="41">
        <v>1402</v>
      </c>
      <c r="CD309" s="80" t="s">
        <v>234</v>
      </c>
      <c r="CE309" s="80" t="s">
        <v>2588</v>
      </c>
      <c r="CF309" s="78">
        <v>38037</v>
      </c>
      <c r="CG309" s="91"/>
    </row>
    <row r="310" spans="1:85">
      <c r="A310" s="226" t="s">
        <v>236</v>
      </c>
      <c r="B310" s="148" t="s">
        <v>90</v>
      </c>
      <c r="C310" s="71">
        <v>11728</v>
      </c>
      <c r="D310" s="71">
        <v>5887</v>
      </c>
      <c r="E310" s="71">
        <v>8713</v>
      </c>
      <c r="F310" s="71">
        <v>4380</v>
      </c>
      <c r="G310" s="71">
        <v>6991</v>
      </c>
      <c r="H310" s="71">
        <v>3588</v>
      </c>
      <c r="I310" s="71">
        <v>4894</v>
      </c>
      <c r="J310" s="71">
        <v>2390</v>
      </c>
      <c r="K310" s="71">
        <v>3034</v>
      </c>
      <c r="L310" s="71">
        <v>1524</v>
      </c>
      <c r="M310" s="146">
        <v>35360</v>
      </c>
      <c r="N310" s="146">
        <v>17769</v>
      </c>
      <c r="O310" s="226" t="s">
        <v>236</v>
      </c>
      <c r="P310" s="148" t="s">
        <v>90</v>
      </c>
      <c r="Q310" s="71">
        <v>3316</v>
      </c>
      <c r="R310" s="71">
        <v>1580</v>
      </c>
      <c r="S310" s="71">
        <v>2255</v>
      </c>
      <c r="T310" s="71">
        <v>1159</v>
      </c>
      <c r="U310" s="71">
        <v>1786</v>
      </c>
      <c r="V310" s="71">
        <v>908</v>
      </c>
      <c r="W310" s="71">
        <v>1162</v>
      </c>
      <c r="X310" s="71">
        <v>565</v>
      </c>
      <c r="Y310" s="71">
        <v>722</v>
      </c>
      <c r="Z310" s="71">
        <v>361</v>
      </c>
      <c r="AA310" s="146">
        <v>9241</v>
      </c>
      <c r="AB310" s="146">
        <v>4573</v>
      </c>
      <c r="AC310" s="226" t="s">
        <v>236</v>
      </c>
      <c r="AD310" s="148" t="s">
        <v>90</v>
      </c>
      <c r="AE310" s="31">
        <v>264</v>
      </c>
      <c r="AF310" s="31">
        <v>237</v>
      </c>
      <c r="AG310" s="31">
        <v>225</v>
      </c>
      <c r="AH310" s="31">
        <v>208</v>
      </c>
      <c r="AI310" s="31">
        <v>191</v>
      </c>
      <c r="AJ310" s="146">
        <v>1125</v>
      </c>
      <c r="AK310" s="125">
        <v>736</v>
      </c>
      <c r="AL310" s="71">
        <v>160</v>
      </c>
      <c r="AM310" s="71">
        <v>3</v>
      </c>
      <c r="AN310" s="71">
        <v>38</v>
      </c>
      <c r="AO310" s="71">
        <v>203</v>
      </c>
      <c r="AP310" s="71">
        <v>16</v>
      </c>
      <c r="AQ310" s="226" t="s">
        <v>236</v>
      </c>
      <c r="AR310" s="148" t="s">
        <v>90</v>
      </c>
      <c r="AS310" s="71">
        <v>121</v>
      </c>
      <c r="AT310" s="71">
        <v>5340</v>
      </c>
      <c r="AU310" s="71">
        <v>1486</v>
      </c>
      <c r="AV310" s="71">
        <v>337</v>
      </c>
      <c r="AW310" s="71">
        <v>158</v>
      </c>
      <c r="AX310" s="71">
        <v>226</v>
      </c>
      <c r="AY310" s="71">
        <v>927</v>
      </c>
      <c r="AZ310" s="71">
        <v>765</v>
      </c>
      <c r="BA310" s="71">
        <v>706</v>
      </c>
      <c r="BB310" s="226" t="s">
        <v>236</v>
      </c>
      <c r="BC310" s="148" t="s">
        <v>90</v>
      </c>
      <c r="BD310" s="71">
        <v>30</v>
      </c>
      <c r="BE310" s="71">
        <v>254</v>
      </c>
      <c r="BF310" s="71">
        <v>268</v>
      </c>
      <c r="BG310" s="71">
        <v>379</v>
      </c>
      <c r="BH310" s="71">
        <v>0</v>
      </c>
      <c r="BI310" s="16">
        <v>931</v>
      </c>
      <c r="BJ310" s="71">
        <v>415</v>
      </c>
      <c r="BK310" s="71">
        <v>40</v>
      </c>
      <c r="BL310" s="152">
        <v>20</v>
      </c>
      <c r="BM310" s="32">
        <v>6</v>
      </c>
      <c r="BN310" s="226" t="s">
        <v>236</v>
      </c>
      <c r="BO310" s="148" t="s">
        <v>90</v>
      </c>
      <c r="BP310" s="71">
        <v>9523</v>
      </c>
      <c r="BQ310" s="71">
        <v>3652</v>
      </c>
      <c r="BR310" s="71">
        <v>7352</v>
      </c>
      <c r="BS310" s="71">
        <v>4359</v>
      </c>
      <c r="BT310" s="71">
        <v>309</v>
      </c>
      <c r="BU310" s="71">
        <v>2902</v>
      </c>
      <c r="BV310" s="71">
        <v>12003</v>
      </c>
      <c r="BW310" s="71">
        <v>2268</v>
      </c>
      <c r="BX310" s="71">
        <v>519</v>
      </c>
      <c r="BY310" s="71">
        <v>1295</v>
      </c>
      <c r="BZ310" s="71">
        <v>790</v>
      </c>
      <c r="CA310" s="71">
        <v>243</v>
      </c>
      <c r="CB310" s="71">
        <v>591</v>
      </c>
      <c r="CD310" s="80" t="s">
        <v>236</v>
      </c>
      <c r="CE310" s="80" t="s">
        <v>2589</v>
      </c>
      <c r="CF310" s="78">
        <v>17397</v>
      </c>
      <c r="CG310" s="91"/>
    </row>
    <row r="311" spans="1:85">
      <c r="A311" s="226"/>
      <c r="B311" s="148" t="s">
        <v>91</v>
      </c>
      <c r="C311" s="71">
        <v>695</v>
      </c>
      <c r="D311" s="71">
        <v>339</v>
      </c>
      <c r="E311" s="71">
        <v>529</v>
      </c>
      <c r="F311" s="71">
        <v>242</v>
      </c>
      <c r="G311" s="71">
        <v>512</v>
      </c>
      <c r="H311" s="71">
        <v>265</v>
      </c>
      <c r="I311" s="71">
        <v>354</v>
      </c>
      <c r="J311" s="71">
        <v>166</v>
      </c>
      <c r="K311" s="71">
        <v>210</v>
      </c>
      <c r="L311" s="71">
        <v>110</v>
      </c>
      <c r="M311" s="146">
        <v>2300</v>
      </c>
      <c r="N311" s="146">
        <v>1122</v>
      </c>
      <c r="O311" s="226"/>
      <c r="P311" s="148" t="s">
        <v>91</v>
      </c>
      <c r="Q311" s="71">
        <v>211</v>
      </c>
      <c r="R311" s="71">
        <v>110</v>
      </c>
      <c r="S311" s="71">
        <v>186</v>
      </c>
      <c r="T311" s="71">
        <v>83</v>
      </c>
      <c r="U311" s="71">
        <v>153</v>
      </c>
      <c r="V311" s="71">
        <v>85</v>
      </c>
      <c r="W311" s="71">
        <v>119</v>
      </c>
      <c r="X311" s="71">
        <v>61</v>
      </c>
      <c r="Y311" s="71">
        <v>20</v>
      </c>
      <c r="Z311" s="71">
        <v>11</v>
      </c>
      <c r="AA311" s="146">
        <v>689</v>
      </c>
      <c r="AB311" s="146">
        <v>350</v>
      </c>
      <c r="AC311" s="226"/>
      <c r="AD311" s="148" t="s">
        <v>91</v>
      </c>
      <c r="AE311" s="31">
        <v>16</v>
      </c>
      <c r="AF311" s="31">
        <v>12</v>
      </c>
      <c r="AG311" s="31">
        <v>14</v>
      </c>
      <c r="AH311" s="31">
        <v>11</v>
      </c>
      <c r="AI311" s="31">
        <v>9</v>
      </c>
      <c r="AJ311" s="146">
        <v>62</v>
      </c>
      <c r="AK311" s="125">
        <v>44</v>
      </c>
      <c r="AL311" s="71">
        <v>24</v>
      </c>
      <c r="AM311" s="71">
        <v>2</v>
      </c>
      <c r="AN311" s="71">
        <v>0</v>
      </c>
      <c r="AO311" s="71">
        <v>8</v>
      </c>
      <c r="AP311" s="71">
        <v>2</v>
      </c>
      <c r="AQ311" s="226"/>
      <c r="AR311" s="148" t="s">
        <v>91</v>
      </c>
      <c r="AS311" s="71">
        <v>0</v>
      </c>
      <c r="AT311" s="71">
        <v>591</v>
      </c>
      <c r="AU311" s="71">
        <v>121</v>
      </c>
      <c r="AV311" s="71">
        <v>23</v>
      </c>
      <c r="AW311" s="71">
        <v>0</v>
      </c>
      <c r="AX311" s="71">
        <v>14</v>
      </c>
      <c r="AY311" s="71">
        <v>55</v>
      </c>
      <c r="AZ311" s="71">
        <v>52</v>
      </c>
      <c r="BA311" s="71">
        <v>45</v>
      </c>
      <c r="BB311" s="226"/>
      <c r="BC311" s="148" t="s">
        <v>91</v>
      </c>
      <c r="BD311" s="71">
        <v>10</v>
      </c>
      <c r="BE311" s="71">
        <v>26</v>
      </c>
      <c r="BF311" s="71">
        <v>16</v>
      </c>
      <c r="BG311" s="71">
        <v>9</v>
      </c>
      <c r="BH311" s="71">
        <v>0</v>
      </c>
      <c r="BI311" s="16">
        <v>61</v>
      </c>
      <c r="BJ311" s="71">
        <v>41</v>
      </c>
      <c r="BK311" s="71">
        <v>9</v>
      </c>
      <c r="BL311" s="152">
        <v>5</v>
      </c>
      <c r="BM311" s="32">
        <v>2</v>
      </c>
      <c r="BN311" s="226"/>
      <c r="BO311" s="148" t="s">
        <v>91</v>
      </c>
      <c r="BP311" s="71">
        <v>1121</v>
      </c>
      <c r="BQ311" s="71">
        <v>164</v>
      </c>
      <c r="BR311" s="71">
        <v>749</v>
      </c>
      <c r="BS311" s="71">
        <v>416</v>
      </c>
      <c r="BT311" s="71">
        <v>24</v>
      </c>
      <c r="BU311" s="71">
        <v>102</v>
      </c>
      <c r="BV311" s="71">
        <v>1279</v>
      </c>
      <c r="BW311" s="71">
        <v>105</v>
      </c>
      <c r="BX311" s="71">
        <v>20</v>
      </c>
      <c r="BY311" s="71">
        <v>35</v>
      </c>
      <c r="BZ311" s="71">
        <v>52</v>
      </c>
      <c r="CA311" s="71">
        <v>10</v>
      </c>
      <c r="CB311" s="71">
        <v>32</v>
      </c>
      <c r="CD311" s="80" t="s">
        <v>236</v>
      </c>
      <c r="CE311" s="80" t="s">
        <v>2590</v>
      </c>
      <c r="CF311" s="78">
        <v>1637</v>
      </c>
      <c r="CG311" s="91"/>
    </row>
    <row r="312" spans="1:85">
      <c r="A312" s="226"/>
      <c r="B312" s="25" t="s">
        <v>73</v>
      </c>
      <c r="C312" s="26">
        <v>12423</v>
      </c>
      <c r="D312" s="26">
        <v>6226</v>
      </c>
      <c r="E312" s="26">
        <v>9242</v>
      </c>
      <c r="F312" s="26">
        <v>4622</v>
      </c>
      <c r="G312" s="26">
        <v>7503</v>
      </c>
      <c r="H312" s="26">
        <v>3853</v>
      </c>
      <c r="I312" s="26">
        <v>5248</v>
      </c>
      <c r="J312" s="26">
        <v>2556</v>
      </c>
      <c r="K312" s="26">
        <v>3244</v>
      </c>
      <c r="L312" s="26">
        <v>1634</v>
      </c>
      <c r="M312" s="41">
        <v>37660</v>
      </c>
      <c r="N312" s="41">
        <v>18891</v>
      </c>
      <c r="O312" s="226"/>
      <c r="P312" s="42" t="s">
        <v>73</v>
      </c>
      <c r="Q312" s="26">
        <v>3527</v>
      </c>
      <c r="R312" s="26">
        <v>1690</v>
      </c>
      <c r="S312" s="26">
        <v>2441</v>
      </c>
      <c r="T312" s="26">
        <v>1242</v>
      </c>
      <c r="U312" s="26">
        <v>1939</v>
      </c>
      <c r="V312" s="26">
        <v>993</v>
      </c>
      <c r="W312" s="26">
        <v>1281</v>
      </c>
      <c r="X312" s="26">
        <v>626</v>
      </c>
      <c r="Y312" s="26">
        <v>742</v>
      </c>
      <c r="Z312" s="26">
        <v>372</v>
      </c>
      <c r="AA312" s="41">
        <v>9930</v>
      </c>
      <c r="AB312" s="41">
        <v>4923</v>
      </c>
      <c r="AC312" s="226"/>
      <c r="AD312" s="42" t="s">
        <v>73</v>
      </c>
      <c r="AE312" s="41">
        <v>280</v>
      </c>
      <c r="AF312" s="41">
        <v>249</v>
      </c>
      <c r="AG312" s="41">
        <v>239</v>
      </c>
      <c r="AH312" s="41">
        <v>219</v>
      </c>
      <c r="AI312" s="41">
        <v>200</v>
      </c>
      <c r="AJ312" s="41">
        <v>1187</v>
      </c>
      <c r="AK312" s="26">
        <v>780</v>
      </c>
      <c r="AL312" s="26">
        <v>184</v>
      </c>
      <c r="AM312" s="26">
        <v>5</v>
      </c>
      <c r="AN312" s="26">
        <v>38</v>
      </c>
      <c r="AO312" s="26">
        <v>211</v>
      </c>
      <c r="AP312" s="26">
        <v>18</v>
      </c>
      <c r="AQ312" s="226"/>
      <c r="AR312" s="42" t="s">
        <v>73</v>
      </c>
      <c r="AS312" s="26">
        <v>121</v>
      </c>
      <c r="AT312" s="26">
        <v>5931</v>
      </c>
      <c r="AU312" s="26">
        <v>1607</v>
      </c>
      <c r="AV312" s="26">
        <v>360</v>
      </c>
      <c r="AW312" s="26">
        <v>158</v>
      </c>
      <c r="AX312" s="26">
        <v>240</v>
      </c>
      <c r="AY312" s="26">
        <v>982</v>
      </c>
      <c r="AZ312" s="26">
        <v>817</v>
      </c>
      <c r="BA312" s="26">
        <v>751</v>
      </c>
      <c r="BB312" s="226"/>
      <c r="BC312" s="42" t="s">
        <v>73</v>
      </c>
      <c r="BD312" s="26">
        <v>40</v>
      </c>
      <c r="BE312" s="26">
        <v>280</v>
      </c>
      <c r="BF312" s="26">
        <v>284</v>
      </c>
      <c r="BG312" s="26">
        <v>388</v>
      </c>
      <c r="BH312" s="26">
        <v>0</v>
      </c>
      <c r="BI312" s="26">
        <v>992</v>
      </c>
      <c r="BJ312" s="26">
        <v>456</v>
      </c>
      <c r="BK312" s="26">
        <v>49</v>
      </c>
      <c r="BL312" s="41">
        <v>25</v>
      </c>
      <c r="BM312" s="41">
        <v>8</v>
      </c>
      <c r="BN312" s="226"/>
      <c r="BO312" s="42" t="s">
        <v>73</v>
      </c>
      <c r="BP312" s="41">
        <v>10644</v>
      </c>
      <c r="BQ312" s="41">
        <v>3816</v>
      </c>
      <c r="BR312" s="41">
        <v>8101</v>
      </c>
      <c r="BS312" s="41">
        <v>4775</v>
      </c>
      <c r="BT312" s="41">
        <v>333</v>
      </c>
      <c r="BU312" s="41">
        <v>3004</v>
      </c>
      <c r="BV312" s="41">
        <v>13282</v>
      </c>
      <c r="BW312" s="41">
        <v>2373</v>
      </c>
      <c r="BX312" s="41">
        <v>539</v>
      </c>
      <c r="BY312" s="41">
        <v>1330</v>
      </c>
      <c r="BZ312" s="41">
        <v>842</v>
      </c>
      <c r="CA312" s="41">
        <v>253</v>
      </c>
      <c r="CB312" s="41">
        <v>623</v>
      </c>
      <c r="CD312" s="80" t="s">
        <v>236</v>
      </c>
      <c r="CE312" s="80" t="s">
        <v>2591</v>
      </c>
      <c r="CF312" s="78">
        <v>19034</v>
      </c>
      <c r="CG312" s="91"/>
    </row>
    <row r="313" spans="1:85" s="100" customFormat="1">
      <c r="A313" s="33" t="s">
        <v>108</v>
      </c>
      <c r="B313" s="148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119"/>
      <c r="N313" s="119"/>
      <c r="O313" s="33" t="s">
        <v>108</v>
      </c>
      <c r="P313" s="33"/>
      <c r="Q313" s="119"/>
      <c r="R313" s="119"/>
      <c r="S313" s="119"/>
      <c r="T313" s="119"/>
      <c r="U313" s="119"/>
      <c r="V313" s="119"/>
      <c r="W313" s="119"/>
      <c r="X313" s="119"/>
      <c r="Y313" s="119"/>
      <c r="Z313" s="119"/>
      <c r="AA313" s="119"/>
      <c r="AB313" s="119"/>
      <c r="AC313" s="33" t="s">
        <v>108</v>
      </c>
      <c r="AD313" s="33"/>
      <c r="AE313" s="119"/>
      <c r="AF313" s="119"/>
      <c r="AG313" s="119"/>
      <c r="AH313" s="119"/>
      <c r="AI313" s="119"/>
      <c r="AJ313" s="119"/>
      <c r="AK313" s="119"/>
      <c r="AL313" s="119"/>
      <c r="AM313" s="119"/>
      <c r="AN313" s="119"/>
      <c r="AO313" s="119"/>
      <c r="AP313" s="119"/>
      <c r="AQ313" s="33" t="s">
        <v>108</v>
      </c>
      <c r="AR313" s="148"/>
      <c r="AS313" s="43"/>
      <c r="AT313" s="43"/>
      <c r="AU313" s="43"/>
      <c r="AV313" s="43"/>
      <c r="AW313" s="43"/>
      <c r="AX313" s="43"/>
      <c r="AY313" s="43"/>
      <c r="AZ313" s="43"/>
      <c r="BA313" s="43"/>
      <c r="BB313" s="33" t="s">
        <v>108</v>
      </c>
      <c r="BC313" s="148"/>
      <c r="BD313" s="148"/>
      <c r="BE313" s="148"/>
      <c r="BF313" s="148"/>
      <c r="BG313" s="148"/>
      <c r="BH313" s="148"/>
      <c r="BI313" s="148"/>
      <c r="BJ313" s="148"/>
      <c r="BK313" s="148"/>
      <c r="BL313" s="33"/>
      <c r="BM313" s="148"/>
      <c r="BN313" s="33" t="s">
        <v>108</v>
      </c>
      <c r="BO313" s="148"/>
      <c r="BP313" s="43"/>
      <c r="BQ313" s="43"/>
      <c r="BR313" s="43"/>
      <c r="BS313" s="43"/>
      <c r="BT313" s="43"/>
      <c r="BU313" s="43"/>
      <c r="BV313" s="43"/>
      <c r="BW313" s="43"/>
      <c r="BX313" s="43"/>
      <c r="BY313" s="43"/>
      <c r="BZ313" s="43"/>
      <c r="CA313" s="43"/>
      <c r="CB313" s="43"/>
      <c r="CD313" s="80" t="str">
        <f>IF(A313="",CD312,A313)</f>
        <v>HAUTE MATSIATRA</v>
      </c>
      <c r="CE313" s="80" t="str">
        <f>CD313&amp;B313</f>
        <v>HAUTE MATSIATRA</v>
      </c>
      <c r="CF313" s="78">
        <f>(AS313+2*AT313+3*AU313+4*AV313+5*AW313)</f>
        <v>0</v>
      </c>
      <c r="CG313" s="91"/>
    </row>
    <row r="314" spans="1:85">
      <c r="A314" s="226" t="s">
        <v>197</v>
      </c>
      <c r="B314" s="148" t="s">
        <v>90</v>
      </c>
      <c r="C314" s="71">
        <v>12182</v>
      </c>
      <c r="D314" s="71">
        <v>5924</v>
      </c>
      <c r="E314" s="71">
        <v>9605</v>
      </c>
      <c r="F314" s="71">
        <v>4638</v>
      </c>
      <c r="G314" s="71">
        <v>8357</v>
      </c>
      <c r="H314" s="71">
        <v>4104</v>
      </c>
      <c r="I314" s="71">
        <v>6389</v>
      </c>
      <c r="J314" s="71">
        <v>3190</v>
      </c>
      <c r="K314" s="71">
        <v>4436</v>
      </c>
      <c r="L314" s="71">
        <v>2345</v>
      </c>
      <c r="M314" s="146">
        <v>40969</v>
      </c>
      <c r="N314" s="146">
        <v>20201</v>
      </c>
      <c r="O314" s="226" t="s">
        <v>197</v>
      </c>
      <c r="P314" s="148" t="s">
        <v>90</v>
      </c>
      <c r="Q314" s="71">
        <v>4102</v>
      </c>
      <c r="R314" s="71">
        <v>1903</v>
      </c>
      <c r="S314" s="71">
        <v>2886</v>
      </c>
      <c r="T314" s="71">
        <v>1298</v>
      </c>
      <c r="U314" s="71">
        <v>2490</v>
      </c>
      <c r="V314" s="71">
        <v>1126</v>
      </c>
      <c r="W314" s="71">
        <v>1665</v>
      </c>
      <c r="X314" s="71">
        <v>791</v>
      </c>
      <c r="Y314" s="71">
        <v>511</v>
      </c>
      <c r="Z314" s="71">
        <v>260</v>
      </c>
      <c r="AA314" s="146">
        <v>11654</v>
      </c>
      <c r="AB314" s="146">
        <v>5378</v>
      </c>
      <c r="AC314" s="226" t="s">
        <v>197</v>
      </c>
      <c r="AD314" s="148" t="s">
        <v>90</v>
      </c>
      <c r="AE314" s="31">
        <v>377</v>
      </c>
      <c r="AF314" s="31">
        <v>360</v>
      </c>
      <c r="AG314" s="31">
        <v>355</v>
      </c>
      <c r="AH314" s="31">
        <v>337</v>
      </c>
      <c r="AI314" s="31">
        <v>330</v>
      </c>
      <c r="AJ314" s="146">
        <v>1759</v>
      </c>
      <c r="AK314" s="125">
        <v>1334</v>
      </c>
      <c r="AL314" s="71">
        <v>596</v>
      </c>
      <c r="AM314" s="71">
        <v>8</v>
      </c>
      <c r="AN314" s="71">
        <v>69</v>
      </c>
      <c r="AO314" s="71">
        <v>318</v>
      </c>
      <c r="AP314" s="71">
        <v>123</v>
      </c>
      <c r="AQ314" s="226" t="s">
        <v>197</v>
      </c>
      <c r="AR314" s="148" t="s">
        <v>90</v>
      </c>
      <c r="AS314" s="71">
        <v>121</v>
      </c>
      <c r="AT314" s="71">
        <v>8704</v>
      </c>
      <c r="AU314" s="71">
        <v>1604</v>
      </c>
      <c r="AV314" s="71">
        <v>690</v>
      </c>
      <c r="AW314" s="71">
        <v>75</v>
      </c>
      <c r="AX314" s="71">
        <v>435</v>
      </c>
      <c r="AY314" s="71">
        <v>1334</v>
      </c>
      <c r="AZ314" s="71">
        <v>1009</v>
      </c>
      <c r="BA314" s="71">
        <v>964</v>
      </c>
      <c r="BB314" s="226" t="s">
        <v>197</v>
      </c>
      <c r="BC314" s="148" t="s">
        <v>90</v>
      </c>
      <c r="BD314" s="71">
        <v>70</v>
      </c>
      <c r="BE314" s="71">
        <v>386</v>
      </c>
      <c r="BF314" s="71">
        <v>561</v>
      </c>
      <c r="BG314" s="71">
        <v>460</v>
      </c>
      <c r="BH314" s="71">
        <v>0</v>
      </c>
      <c r="BI314" s="16">
        <v>1477</v>
      </c>
      <c r="BJ314" s="71">
        <v>889</v>
      </c>
      <c r="BK314" s="71">
        <v>333</v>
      </c>
      <c r="BL314" s="152">
        <v>11</v>
      </c>
      <c r="BM314" s="32">
        <v>5</v>
      </c>
      <c r="BN314" s="226" t="s">
        <v>197</v>
      </c>
      <c r="BO314" s="148" t="s">
        <v>90</v>
      </c>
      <c r="BP314" s="71">
        <v>26102</v>
      </c>
      <c r="BQ314" s="71">
        <v>6859</v>
      </c>
      <c r="BR314" s="71">
        <v>8614</v>
      </c>
      <c r="BS314" s="71">
        <v>12266</v>
      </c>
      <c r="BT314" s="71">
        <v>795</v>
      </c>
      <c r="BU314" s="71">
        <v>8764</v>
      </c>
      <c r="BV314" s="71">
        <v>31403</v>
      </c>
      <c r="BW314" s="71">
        <v>7761</v>
      </c>
      <c r="BX314" s="71">
        <v>554</v>
      </c>
      <c r="BY314" s="71">
        <v>2756</v>
      </c>
      <c r="BZ314" s="71">
        <v>1936</v>
      </c>
      <c r="CA314" s="71">
        <v>162</v>
      </c>
      <c r="CB314" s="71">
        <v>6008</v>
      </c>
      <c r="CD314" s="80" t="s">
        <v>197</v>
      </c>
      <c r="CE314" s="80" t="s">
        <v>2595</v>
      </c>
      <c r="CF314" s="78">
        <v>25476</v>
      </c>
      <c r="CG314" s="91"/>
    </row>
    <row r="315" spans="1:85">
      <c r="A315" s="226"/>
      <c r="B315" s="148" t="s">
        <v>91</v>
      </c>
      <c r="C315" s="71">
        <v>1285</v>
      </c>
      <c r="D315" s="71">
        <v>572</v>
      </c>
      <c r="E315" s="71">
        <v>1212</v>
      </c>
      <c r="F315" s="71">
        <v>582</v>
      </c>
      <c r="G315" s="71">
        <v>1067</v>
      </c>
      <c r="H315" s="71">
        <v>529</v>
      </c>
      <c r="I315" s="71">
        <v>867</v>
      </c>
      <c r="J315" s="71">
        <v>473</v>
      </c>
      <c r="K315" s="71">
        <v>806</v>
      </c>
      <c r="L315" s="71">
        <v>405</v>
      </c>
      <c r="M315" s="146">
        <v>5237</v>
      </c>
      <c r="N315" s="146">
        <v>2561</v>
      </c>
      <c r="O315" s="226"/>
      <c r="P315" s="148" t="s">
        <v>91</v>
      </c>
      <c r="Q315" s="71">
        <v>276</v>
      </c>
      <c r="R315" s="71">
        <v>113</v>
      </c>
      <c r="S315" s="71">
        <v>290</v>
      </c>
      <c r="T315" s="71">
        <v>130</v>
      </c>
      <c r="U315" s="71">
        <v>273</v>
      </c>
      <c r="V315" s="71">
        <v>133</v>
      </c>
      <c r="W315" s="71">
        <v>167</v>
      </c>
      <c r="X315" s="71">
        <v>101</v>
      </c>
      <c r="Y315" s="71">
        <v>215</v>
      </c>
      <c r="Z315" s="71">
        <v>115</v>
      </c>
      <c r="AA315" s="146">
        <v>1221</v>
      </c>
      <c r="AB315" s="146">
        <v>592</v>
      </c>
      <c r="AC315" s="226"/>
      <c r="AD315" s="148" t="s">
        <v>91</v>
      </c>
      <c r="AE315" s="31">
        <v>27</v>
      </c>
      <c r="AF315" s="31">
        <v>26</v>
      </c>
      <c r="AG315" s="31">
        <v>25</v>
      </c>
      <c r="AH315" s="31">
        <v>23</v>
      </c>
      <c r="AI315" s="31">
        <v>25</v>
      </c>
      <c r="AJ315" s="146">
        <v>126</v>
      </c>
      <c r="AK315" s="125">
        <v>117</v>
      </c>
      <c r="AL315" s="71">
        <v>67</v>
      </c>
      <c r="AM315" s="71">
        <v>29</v>
      </c>
      <c r="AN315" s="71">
        <v>2</v>
      </c>
      <c r="AO315" s="71">
        <v>19</v>
      </c>
      <c r="AP315" s="71">
        <v>15</v>
      </c>
      <c r="AQ315" s="226"/>
      <c r="AR315" s="148" t="s">
        <v>91</v>
      </c>
      <c r="AS315" s="71">
        <v>14</v>
      </c>
      <c r="AT315" s="71">
        <v>1445</v>
      </c>
      <c r="AU315" s="71">
        <v>221</v>
      </c>
      <c r="AV315" s="71">
        <v>143</v>
      </c>
      <c r="AW315" s="71">
        <v>0</v>
      </c>
      <c r="AX315" s="71">
        <v>60</v>
      </c>
      <c r="AY315" s="71">
        <v>131</v>
      </c>
      <c r="AZ315" s="71">
        <v>82</v>
      </c>
      <c r="BA315" s="71">
        <v>89</v>
      </c>
      <c r="BB315" s="226"/>
      <c r="BC315" s="148" t="s">
        <v>91</v>
      </c>
      <c r="BD315" s="71">
        <v>19</v>
      </c>
      <c r="BE315" s="71">
        <v>41</v>
      </c>
      <c r="BF315" s="71">
        <v>33</v>
      </c>
      <c r="BG315" s="71">
        <v>28</v>
      </c>
      <c r="BH315" s="71">
        <v>0</v>
      </c>
      <c r="BI315" s="16">
        <v>121</v>
      </c>
      <c r="BJ315" s="71">
        <v>81</v>
      </c>
      <c r="BK315" s="71">
        <v>64</v>
      </c>
      <c r="BL315" s="152">
        <v>9</v>
      </c>
      <c r="BM315" s="32">
        <v>6</v>
      </c>
      <c r="BN315" s="226"/>
      <c r="BO315" s="148" t="s">
        <v>91</v>
      </c>
      <c r="BP315" s="71">
        <v>2739</v>
      </c>
      <c r="BQ315" s="71">
        <v>505</v>
      </c>
      <c r="BR315" s="71">
        <v>1281</v>
      </c>
      <c r="BS315" s="71">
        <v>1953</v>
      </c>
      <c r="BT315" s="71">
        <v>23</v>
      </c>
      <c r="BU315" s="71">
        <v>1383</v>
      </c>
      <c r="BV315" s="71">
        <v>3752</v>
      </c>
      <c r="BW315" s="71">
        <v>1129</v>
      </c>
      <c r="BX315" s="71">
        <v>30</v>
      </c>
      <c r="BY315" s="71">
        <v>121</v>
      </c>
      <c r="BZ315" s="71">
        <v>177</v>
      </c>
      <c r="CA315" s="71">
        <v>4</v>
      </c>
      <c r="CB315" s="71">
        <v>11</v>
      </c>
      <c r="CD315" s="80" t="s">
        <v>197</v>
      </c>
      <c r="CE315" s="80" t="s">
        <v>2596</v>
      </c>
      <c r="CF315" s="78">
        <v>4139</v>
      </c>
      <c r="CG315" s="91"/>
    </row>
    <row r="316" spans="1:85">
      <c r="A316" s="226"/>
      <c r="B316" s="25" t="s">
        <v>73</v>
      </c>
      <c r="C316" s="26">
        <v>13467</v>
      </c>
      <c r="D316" s="26">
        <v>6496</v>
      </c>
      <c r="E316" s="26">
        <v>10817</v>
      </c>
      <c r="F316" s="26">
        <v>5220</v>
      </c>
      <c r="G316" s="26">
        <v>9424</v>
      </c>
      <c r="H316" s="26">
        <v>4633</v>
      </c>
      <c r="I316" s="26">
        <v>7256</v>
      </c>
      <c r="J316" s="26">
        <v>3663</v>
      </c>
      <c r="K316" s="26">
        <v>5242</v>
      </c>
      <c r="L316" s="26">
        <v>2750</v>
      </c>
      <c r="M316" s="41">
        <v>46206</v>
      </c>
      <c r="N316" s="41">
        <v>22762</v>
      </c>
      <c r="O316" s="226"/>
      <c r="P316" s="42" t="s">
        <v>73</v>
      </c>
      <c r="Q316" s="26">
        <v>4378</v>
      </c>
      <c r="R316" s="26">
        <v>2016</v>
      </c>
      <c r="S316" s="26">
        <v>3176</v>
      </c>
      <c r="T316" s="26">
        <v>1428</v>
      </c>
      <c r="U316" s="26">
        <v>2763</v>
      </c>
      <c r="V316" s="26">
        <v>1259</v>
      </c>
      <c r="W316" s="26">
        <v>1832</v>
      </c>
      <c r="X316" s="26">
        <v>892</v>
      </c>
      <c r="Y316" s="26">
        <v>726</v>
      </c>
      <c r="Z316" s="26">
        <v>375</v>
      </c>
      <c r="AA316" s="41">
        <v>12875</v>
      </c>
      <c r="AB316" s="41">
        <v>5970</v>
      </c>
      <c r="AC316" s="226"/>
      <c r="AD316" s="42" t="s">
        <v>73</v>
      </c>
      <c r="AE316" s="41">
        <v>404</v>
      </c>
      <c r="AF316" s="41">
        <v>386</v>
      </c>
      <c r="AG316" s="41">
        <v>380</v>
      </c>
      <c r="AH316" s="41">
        <v>360</v>
      </c>
      <c r="AI316" s="41">
        <v>355</v>
      </c>
      <c r="AJ316" s="41">
        <v>1885</v>
      </c>
      <c r="AK316" s="26">
        <v>1451</v>
      </c>
      <c r="AL316" s="26">
        <v>663</v>
      </c>
      <c r="AM316" s="26">
        <v>37</v>
      </c>
      <c r="AN316" s="26">
        <v>71</v>
      </c>
      <c r="AO316" s="26">
        <v>337</v>
      </c>
      <c r="AP316" s="26">
        <v>138</v>
      </c>
      <c r="AQ316" s="226"/>
      <c r="AR316" s="42" t="s">
        <v>73</v>
      </c>
      <c r="AS316" s="26">
        <v>135</v>
      </c>
      <c r="AT316" s="26">
        <v>10149</v>
      </c>
      <c r="AU316" s="26">
        <v>1825</v>
      </c>
      <c r="AV316" s="26">
        <v>833</v>
      </c>
      <c r="AW316" s="26">
        <v>75</v>
      </c>
      <c r="AX316" s="26">
        <v>495</v>
      </c>
      <c r="AY316" s="26">
        <v>1465</v>
      </c>
      <c r="AZ316" s="26">
        <v>1091</v>
      </c>
      <c r="BA316" s="26">
        <v>1053</v>
      </c>
      <c r="BB316" s="226"/>
      <c r="BC316" s="42" t="s">
        <v>73</v>
      </c>
      <c r="BD316" s="26">
        <v>89</v>
      </c>
      <c r="BE316" s="26">
        <v>427</v>
      </c>
      <c r="BF316" s="26">
        <v>594</v>
      </c>
      <c r="BG316" s="26">
        <v>488</v>
      </c>
      <c r="BH316" s="26">
        <v>0</v>
      </c>
      <c r="BI316" s="26">
        <v>1598</v>
      </c>
      <c r="BJ316" s="26">
        <v>970</v>
      </c>
      <c r="BK316" s="26">
        <v>397</v>
      </c>
      <c r="BL316" s="41">
        <v>20</v>
      </c>
      <c r="BM316" s="41">
        <v>11</v>
      </c>
      <c r="BN316" s="226"/>
      <c r="BO316" s="42" t="s">
        <v>73</v>
      </c>
      <c r="BP316" s="41">
        <v>28841</v>
      </c>
      <c r="BQ316" s="41">
        <v>7364</v>
      </c>
      <c r="BR316" s="41">
        <v>9895</v>
      </c>
      <c r="BS316" s="41">
        <v>14219</v>
      </c>
      <c r="BT316" s="41">
        <v>818</v>
      </c>
      <c r="BU316" s="41">
        <v>10147</v>
      </c>
      <c r="BV316" s="41">
        <v>35155</v>
      </c>
      <c r="BW316" s="41">
        <v>8890</v>
      </c>
      <c r="BX316" s="41">
        <v>584</v>
      </c>
      <c r="BY316" s="41">
        <v>2877</v>
      </c>
      <c r="BZ316" s="41">
        <v>2113</v>
      </c>
      <c r="CA316" s="41">
        <v>166</v>
      </c>
      <c r="CB316" s="41">
        <v>6019</v>
      </c>
      <c r="CD316" s="80" t="s">
        <v>197</v>
      </c>
      <c r="CE316" s="80" t="s">
        <v>2597</v>
      </c>
      <c r="CF316" s="78">
        <v>29615</v>
      </c>
      <c r="CG316" s="91"/>
    </row>
    <row r="317" spans="1:85" ht="14.45" customHeight="1">
      <c r="A317" s="226" t="s">
        <v>198</v>
      </c>
      <c r="B317" s="148" t="s">
        <v>90</v>
      </c>
      <c r="C317" s="71">
        <v>10521</v>
      </c>
      <c r="D317" s="71">
        <v>5135</v>
      </c>
      <c r="E317" s="71">
        <v>8791</v>
      </c>
      <c r="F317" s="71">
        <v>4339</v>
      </c>
      <c r="G317" s="71">
        <v>7603</v>
      </c>
      <c r="H317" s="71">
        <v>3783</v>
      </c>
      <c r="I317" s="71">
        <v>5321</v>
      </c>
      <c r="J317" s="71">
        <v>2746</v>
      </c>
      <c r="K317" s="71">
        <v>3540</v>
      </c>
      <c r="L317" s="71">
        <v>1935</v>
      </c>
      <c r="M317" s="146">
        <v>35776</v>
      </c>
      <c r="N317" s="146">
        <v>17938</v>
      </c>
      <c r="O317" s="226" t="s">
        <v>198</v>
      </c>
      <c r="P317" s="148" t="s">
        <v>90</v>
      </c>
      <c r="Q317" s="71">
        <v>3505</v>
      </c>
      <c r="R317" s="71">
        <v>1655</v>
      </c>
      <c r="S317" s="71">
        <v>2943</v>
      </c>
      <c r="T317" s="71">
        <v>1333</v>
      </c>
      <c r="U317" s="71">
        <v>2317</v>
      </c>
      <c r="V317" s="71">
        <v>1126</v>
      </c>
      <c r="W317" s="71">
        <v>1320</v>
      </c>
      <c r="X317" s="71">
        <v>667</v>
      </c>
      <c r="Y317" s="71">
        <v>635</v>
      </c>
      <c r="Z317" s="71">
        <v>352</v>
      </c>
      <c r="AA317" s="146">
        <v>10720</v>
      </c>
      <c r="AB317" s="146">
        <v>5133</v>
      </c>
      <c r="AC317" s="226" t="s">
        <v>198</v>
      </c>
      <c r="AD317" s="148" t="s">
        <v>90</v>
      </c>
      <c r="AE317" s="31">
        <v>238</v>
      </c>
      <c r="AF317" s="31">
        <v>227</v>
      </c>
      <c r="AG317" s="31">
        <v>216</v>
      </c>
      <c r="AH317" s="31">
        <v>204</v>
      </c>
      <c r="AI317" s="31">
        <v>177</v>
      </c>
      <c r="AJ317" s="146">
        <v>1062</v>
      </c>
      <c r="AK317" s="125">
        <v>806</v>
      </c>
      <c r="AL317" s="71">
        <v>258</v>
      </c>
      <c r="AM317" s="71">
        <v>0</v>
      </c>
      <c r="AN317" s="71">
        <v>77</v>
      </c>
      <c r="AO317" s="71">
        <v>189</v>
      </c>
      <c r="AP317" s="71">
        <v>61</v>
      </c>
      <c r="AQ317" s="226" t="s">
        <v>198</v>
      </c>
      <c r="AR317" s="148" t="s">
        <v>90</v>
      </c>
      <c r="AS317" s="71">
        <v>114</v>
      </c>
      <c r="AT317" s="71">
        <v>6928</v>
      </c>
      <c r="AU317" s="71">
        <v>2237</v>
      </c>
      <c r="AV317" s="71">
        <v>824</v>
      </c>
      <c r="AW317" s="71">
        <v>174</v>
      </c>
      <c r="AX317" s="71">
        <v>461</v>
      </c>
      <c r="AY317" s="71">
        <v>944</v>
      </c>
      <c r="AZ317" s="71">
        <v>711</v>
      </c>
      <c r="BA317" s="71">
        <v>662</v>
      </c>
      <c r="BB317" s="226" t="s">
        <v>198</v>
      </c>
      <c r="BC317" s="148" t="s">
        <v>90</v>
      </c>
      <c r="BD317" s="71">
        <v>28</v>
      </c>
      <c r="BE317" s="71">
        <v>284</v>
      </c>
      <c r="BF317" s="71">
        <v>255</v>
      </c>
      <c r="BG317" s="71">
        <v>331</v>
      </c>
      <c r="BH317" s="71">
        <v>0</v>
      </c>
      <c r="BI317" s="16">
        <v>898</v>
      </c>
      <c r="BJ317" s="71">
        <v>489</v>
      </c>
      <c r="BK317" s="71">
        <v>283</v>
      </c>
      <c r="BL317" s="152">
        <v>24</v>
      </c>
      <c r="BM317" s="32">
        <v>14</v>
      </c>
      <c r="BN317" s="226" t="s">
        <v>198</v>
      </c>
      <c r="BO317" s="148" t="s">
        <v>90</v>
      </c>
      <c r="BP317" s="71">
        <v>24402</v>
      </c>
      <c r="BQ317" s="71">
        <v>11055</v>
      </c>
      <c r="BR317" s="71">
        <v>9929</v>
      </c>
      <c r="BS317" s="71">
        <v>11480</v>
      </c>
      <c r="BT317" s="71">
        <v>441</v>
      </c>
      <c r="BU317" s="71">
        <v>6769</v>
      </c>
      <c r="BV317" s="71">
        <v>31273</v>
      </c>
      <c r="BW317" s="71">
        <v>6265</v>
      </c>
      <c r="BX317" s="71">
        <v>618</v>
      </c>
      <c r="BY317" s="71">
        <v>1146</v>
      </c>
      <c r="BZ317" s="71">
        <v>1386</v>
      </c>
      <c r="CA317" s="71">
        <v>49</v>
      </c>
      <c r="CB317" s="71">
        <v>1477</v>
      </c>
      <c r="CD317" s="80" t="s">
        <v>198</v>
      </c>
      <c r="CE317" s="80" t="s">
        <v>2598</v>
      </c>
      <c r="CF317" s="78">
        <v>24847</v>
      </c>
      <c r="CG317" s="91"/>
    </row>
    <row r="318" spans="1:85">
      <c r="A318" s="226"/>
      <c r="B318" s="148" t="s">
        <v>91</v>
      </c>
      <c r="C318" s="71">
        <v>331</v>
      </c>
      <c r="D318" s="71">
        <v>152</v>
      </c>
      <c r="E318" s="71">
        <v>356</v>
      </c>
      <c r="F318" s="71">
        <v>171</v>
      </c>
      <c r="G318" s="71">
        <v>355</v>
      </c>
      <c r="H318" s="71">
        <v>168</v>
      </c>
      <c r="I318" s="71">
        <v>302</v>
      </c>
      <c r="J318" s="71">
        <v>147</v>
      </c>
      <c r="K318" s="71">
        <v>268</v>
      </c>
      <c r="L318" s="71">
        <v>146</v>
      </c>
      <c r="M318" s="146">
        <v>1612</v>
      </c>
      <c r="N318" s="146">
        <v>784</v>
      </c>
      <c r="O318" s="226"/>
      <c r="P318" s="148" t="s">
        <v>91</v>
      </c>
      <c r="Q318" s="71">
        <v>80</v>
      </c>
      <c r="R318" s="71">
        <v>35</v>
      </c>
      <c r="S318" s="71">
        <v>99</v>
      </c>
      <c r="T318" s="71">
        <v>42</v>
      </c>
      <c r="U318" s="71">
        <v>136</v>
      </c>
      <c r="V318" s="71">
        <v>65</v>
      </c>
      <c r="W318" s="71">
        <v>106</v>
      </c>
      <c r="X318" s="71">
        <v>45</v>
      </c>
      <c r="Y318" s="71">
        <v>73</v>
      </c>
      <c r="Z318" s="71">
        <v>47</v>
      </c>
      <c r="AA318" s="146">
        <v>494</v>
      </c>
      <c r="AB318" s="146">
        <v>234</v>
      </c>
      <c r="AC318" s="226"/>
      <c r="AD318" s="148" t="s">
        <v>91</v>
      </c>
      <c r="AE318" s="31">
        <v>10</v>
      </c>
      <c r="AF318" s="31">
        <v>11</v>
      </c>
      <c r="AG318" s="31">
        <v>11</v>
      </c>
      <c r="AH318" s="31">
        <v>10</v>
      </c>
      <c r="AI318" s="31">
        <v>9</v>
      </c>
      <c r="AJ318" s="146">
        <v>51</v>
      </c>
      <c r="AK318" s="125">
        <v>46</v>
      </c>
      <c r="AL318" s="71">
        <v>36</v>
      </c>
      <c r="AM318" s="71">
        <v>1</v>
      </c>
      <c r="AN318" s="71">
        <v>0</v>
      </c>
      <c r="AO318" s="71">
        <v>9</v>
      </c>
      <c r="AP318" s="71">
        <v>8</v>
      </c>
      <c r="AQ318" s="226"/>
      <c r="AR318" s="148" t="s">
        <v>91</v>
      </c>
      <c r="AS318" s="71">
        <v>0</v>
      </c>
      <c r="AT318" s="71">
        <v>505</v>
      </c>
      <c r="AU318" s="71">
        <v>62</v>
      </c>
      <c r="AV318" s="71">
        <v>3</v>
      </c>
      <c r="AW318" s="71">
        <v>0</v>
      </c>
      <c r="AX318" s="71">
        <v>48</v>
      </c>
      <c r="AY318" s="71">
        <v>52</v>
      </c>
      <c r="AZ318" s="71">
        <v>54</v>
      </c>
      <c r="BA318" s="71">
        <v>43</v>
      </c>
      <c r="BB318" s="226"/>
      <c r="BC318" s="148" t="s">
        <v>91</v>
      </c>
      <c r="BD318" s="71">
        <v>4</v>
      </c>
      <c r="BE318" s="71">
        <v>21</v>
      </c>
      <c r="BF318" s="71">
        <v>3</v>
      </c>
      <c r="BG318" s="71">
        <v>21</v>
      </c>
      <c r="BH318" s="71">
        <v>0</v>
      </c>
      <c r="BI318" s="16">
        <v>49</v>
      </c>
      <c r="BJ318" s="71">
        <v>39</v>
      </c>
      <c r="BK318" s="71">
        <v>32</v>
      </c>
      <c r="BL318" s="152">
        <v>8</v>
      </c>
      <c r="BM318" s="32">
        <v>3</v>
      </c>
      <c r="BN318" s="226"/>
      <c r="BO318" s="148" t="s">
        <v>91</v>
      </c>
      <c r="BP318" s="71">
        <v>1353</v>
      </c>
      <c r="BQ318" s="71">
        <v>982</v>
      </c>
      <c r="BR318" s="71">
        <v>275</v>
      </c>
      <c r="BS318" s="71">
        <v>620</v>
      </c>
      <c r="BT318" s="71">
        <v>74</v>
      </c>
      <c r="BU318" s="71">
        <v>335</v>
      </c>
      <c r="BV318" s="71">
        <v>1528</v>
      </c>
      <c r="BW318" s="71">
        <v>369</v>
      </c>
      <c r="BX318" s="71">
        <v>54</v>
      </c>
      <c r="BY318" s="71">
        <v>86</v>
      </c>
      <c r="BZ318" s="71">
        <v>109</v>
      </c>
      <c r="CA318" s="71">
        <v>0</v>
      </c>
      <c r="CB318" s="71">
        <v>31</v>
      </c>
      <c r="CD318" s="80" t="s">
        <v>198</v>
      </c>
      <c r="CE318" s="80" t="s">
        <v>2599</v>
      </c>
      <c r="CF318" s="78">
        <v>1208</v>
      </c>
      <c r="CG318" s="91"/>
    </row>
    <row r="319" spans="1:85">
      <c r="A319" s="226"/>
      <c r="B319" s="25" t="s">
        <v>73</v>
      </c>
      <c r="C319" s="26">
        <v>10852</v>
      </c>
      <c r="D319" s="26">
        <v>5287</v>
      </c>
      <c r="E319" s="26">
        <v>9147</v>
      </c>
      <c r="F319" s="26">
        <v>4510</v>
      </c>
      <c r="G319" s="26">
        <v>7958</v>
      </c>
      <c r="H319" s="26">
        <v>3951</v>
      </c>
      <c r="I319" s="26">
        <v>5623</v>
      </c>
      <c r="J319" s="26">
        <v>2893</v>
      </c>
      <c r="K319" s="26">
        <v>3808</v>
      </c>
      <c r="L319" s="26">
        <v>2081</v>
      </c>
      <c r="M319" s="41">
        <v>37388</v>
      </c>
      <c r="N319" s="41">
        <v>18722</v>
      </c>
      <c r="O319" s="226"/>
      <c r="P319" s="42" t="s">
        <v>73</v>
      </c>
      <c r="Q319" s="26">
        <v>3585</v>
      </c>
      <c r="R319" s="26">
        <v>1690</v>
      </c>
      <c r="S319" s="26">
        <v>3042</v>
      </c>
      <c r="T319" s="26">
        <v>1375</v>
      </c>
      <c r="U319" s="26">
        <v>2453</v>
      </c>
      <c r="V319" s="26">
        <v>1191</v>
      </c>
      <c r="W319" s="26">
        <v>1426</v>
      </c>
      <c r="X319" s="26">
        <v>712</v>
      </c>
      <c r="Y319" s="26">
        <v>708</v>
      </c>
      <c r="Z319" s="26">
        <v>399</v>
      </c>
      <c r="AA319" s="41">
        <v>11214</v>
      </c>
      <c r="AB319" s="41">
        <v>5367</v>
      </c>
      <c r="AC319" s="226"/>
      <c r="AD319" s="42" t="s">
        <v>73</v>
      </c>
      <c r="AE319" s="41">
        <v>248</v>
      </c>
      <c r="AF319" s="41">
        <v>238</v>
      </c>
      <c r="AG319" s="41">
        <v>227</v>
      </c>
      <c r="AH319" s="41">
        <v>214</v>
      </c>
      <c r="AI319" s="41">
        <v>186</v>
      </c>
      <c r="AJ319" s="41">
        <v>1113</v>
      </c>
      <c r="AK319" s="26">
        <v>852</v>
      </c>
      <c r="AL319" s="26">
        <v>294</v>
      </c>
      <c r="AM319" s="26">
        <v>1</v>
      </c>
      <c r="AN319" s="26">
        <v>77</v>
      </c>
      <c r="AO319" s="26">
        <v>198</v>
      </c>
      <c r="AP319" s="26">
        <v>69</v>
      </c>
      <c r="AQ319" s="226"/>
      <c r="AR319" s="42" t="s">
        <v>73</v>
      </c>
      <c r="AS319" s="26">
        <v>114</v>
      </c>
      <c r="AT319" s="26">
        <v>7433</v>
      </c>
      <c r="AU319" s="26">
        <v>2299</v>
      </c>
      <c r="AV319" s="26">
        <v>827</v>
      </c>
      <c r="AW319" s="26">
        <v>174</v>
      </c>
      <c r="AX319" s="26">
        <v>509</v>
      </c>
      <c r="AY319" s="26">
        <v>996</v>
      </c>
      <c r="AZ319" s="26">
        <v>765</v>
      </c>
      <c r="BA319" s="26">
        <v>705</v>
      </c>
      <c r="BB319" s="226"/>
      <c r="BC319" s="42" t="s">
        <v>73</v>
      </c>
      <c r="BD319" s="26">
        <v>32</v>
      </c>
      <c r="BE319" s="26">
        <v>305</v>
      </c>
      <c r="BF319" s="26">
        <v>258</v>
      </c>
      <c r="BG319" s="26">
        <v>352</v>
      </c>
      <c r="BH319" s="26">
        <v>0</v>
      </c>
      <c r="BI319" s="26">
        <v>947</v>
      </c>
      <c r="BJ319" s="26">
        <v>528</v>
      </c>
      <c r="BK319" s="26">
        <v>315</v>
      </c>
      <c r="BL319" s="41">
        <v>32</v>
      </c>
      <c r="BM319" s="41">
        <v>17</v>
      </c>
      <c r="BN319" s="226"/>
      <c r="BO319" s="42" t="s">
        <v>73</v>
      </c>
      <c r="BP319" s="41">
        <v>25755</v>
      </c>
      <c r="BQ319" s="41">
        <v>12037</v>
      </c>
      <c r="BR319" s="41">
        <v>10204</v>
      </c>
      <c r="BS319" s="41">
        <v>12100</v>
      </c>
      <c r="BT319" s="41">
        <v>515</v>
      </c>
      <c r="BU319" s="41">
        <v>7104</v>
      </c>
      <c r="BV319" s="41">
        <v>32801</v>
      </c>
      <c r="BW319" s="41">
        <v>6634</v>
      </c>
      <c r="BX319" s="41">
        <v>672</v>
      </c>
      <c r="BY319" s="41">
        <v>1232</v>
      </c>
      <c r="BZ319" s="41">
        <v>1495</v>
      </c>
      <c r="CA319" s="41">
        <v>49</v>
      </c>
      <c r="CB319" s="41">
        <v>1508</v>
      </c>
      <c r="CD319" s="80" t="s">
        <v>198</v>
      </c>
      <c r="CE319" s="80" t="s">
        <v>2600</v>
      </c>
      <c r="CF319" s="78">
        <v>26055</v>
      </c>
      <c r="CG319" s="91"/>
    </row>
    <row r="320" spans="1:85" ht="14.45" customHeight="1">
      <c r="A320" s="226" t="s">
        <v>199</v>
      </c>
      <c r="B320" s="148" t="s">
        <v>90</v>
      </c>
      <c r="C320" s="71">
        <v>0</v>
      </c>
      <c r="D320" s="71">
        <v>0</v>
      </c>
      <c r="E320" s="71">
        <v>0</v>
      </c>
      <c r="F320" s="71">
        <v>0</v>
      </c>
      <c r="G320" s="71">
        <v>0</v>
      </c>
      <c r="H320" s="71">
        <v>0</v>
      </c>
      <c r="I320" s="71">
        <v>0</v>
      </c>
      <c r="J320" s="71">
        <v>0</v>
      </c>
      <c r="K320" s="71">
        <v>0</v>
      </c>
      <c r="L320" s="71">
        <v>0</v>
      </c>
      <c r="M320" s="146">
        <v>0</v>
      </c>
      <c r="N320" s="146">
        <v>0</v>
      </c>
      <c r="O320" s="226" t="s">
        <v>199</v>
      </c>
      <c r="P320" s="148" t="s">
        <v>90</v>
      </c>
      <c r="Q320" s="71">
        <v>0</v>
      </c>
      <c r="R320" s="71">
        <v>0</v>
      </c>
      <c r="S320" s="71">
        <v>0</v>
      </c>
      <c r="T320" s="71">
        <v>0</v>
      </c>
      <c r="U320" s="71">
        <v>0</v>
      </c>
      <c r="V320" s="71">
        <v>0</v>
      </c>
      <c r="W320" s="71">
        <v>0</v>
      </c>
      <c r="X320" s="71">
        <v>0</v>
      </c>
      <c r="Y320" s="71">
        <v>0</v>
      </c>
      <c r="Z320" s="71">
        <v>0</v>
      </c>
      <c r="AA320" s="146">
        <v>0</v>
      </c>
      <c r="AB320" s="146">
        <v>0</v>
      </c>
      <c r="AC320" s="226" t="s">
        <v>199</v>
      </c>
      <c r="AD320" s="148" t="s">
        <v>90</v>
      </c>
      <c r="AE320" s="31">
        <v>0</v>
      </c>
      <c r="AF320" s="31">
        <v>0</v>
      </c>
      <c r="AG320" s="31">
        <v>0</v>
      </c>
      <c r="AH320" s="31">
        <v>0</v>
      </c>
      <c r="AI320" s="31">
        <v>0</v>
      </c>
      <c r="AJ320" s="146">
        <v>0</v>
      </c>
      <c r="AK320" s="125">
        <v>0</v>
      </c>
      <c r="AL320" s="71">
        <v>0</v>
      </c>
      <c r="AM320" s="71">
        <v>0</v>
      </c>
      <c r="AN320" s="71">
        <v>0</v>
      </c>
      <c r="AO320" s="71">
        <v>0</v>
      </c>
      <c r="AP320" s="71">
        <v>0</v>
      </c>
      <c r="AQ320" s="226" t="s">
        <v>199</v>
      </c>
      <c r="AR320" s="148" t="s">
        <v>90</v>
      </c>
      <c r="AS320" s="71">
        <v>0</v>
      </c>
      <c r="AT320" s="71">
        <v>0</v>
      </c>
      <c r="AU320" s="71">
        <v>0</v>
      </c>
      <c r="AV320" s="71">
        <v>0</v>
      </c>
      <c r="AW320" s="71">
        <v>0</v>
      </c>
      <c r="AX320" s="71">
        <v>0</v>
      </c>
      <c r="AY320" s="71">
        <v>0</v>
      </c>
      <c r="AZ320" s="71">
        <v>0</v>
      </c>
      <c r="BA320" s="71">
        <v>0</v>
      </c>
      <c r="BB320" s="226" t="s">
        <v>199</v>
      </c>
      <c r="BC320" s="148" t="s">
        <v>90</v>
      </c>
      <c r="BD320" s="71">
        <v>0</v>
      </c>
      <c r="BE320" s="71">
        <v>0</v>
      </c>
      <c r="BF320" s="71">
        <v>0</v>
      </c>
      <c r="BG320" s="71">
        <v>0</v>
      </c>
      <c r="BH320" s="71">
        <v>0</v>
      </c>
      <c r="BI320" s="16">
        <v>0</v>
      </c>
      <c r="BJ320" s="71">
        <v>0</v>
      </c>
      <c r="BK320" s="71">
        <v>0</v>
      </c>
      <c r="BL320" s="152">
        <v>0</v>
      </c>
      <c r="BM320" s="32">
        <v>0</v>
      </c>
      <c r="BN320" s="226" t="s">
        <v>199</v>
      </c>
      <c r="BO320" s="148" t="s">
        <v>90</v>
      </c>
      <c r="BP320" s="71">
        <v>0</v>
      </c>
      <c r="BQ320" s="71">
        <v>0</v>
      </c>
      <c r="BR320" s="71">
        <v>0</v>
      </c>
      <c r="BS320" s="71">
        <v>0</v>
      </c>
      <c r="BT320" s="71">
        <v>0</v>
      </c>
      <c r="BU320" s="71">
        <v>0</v>
      </c>
      <c r="BV320" s="71">
        <v>0</v>
      </c>
      <c r="BW320" s="71">
        <v>0</v>
      </c>
      <c r="BX320" s="71">
        <v>0</v>
      </c>
      <c r="BY320" s="71">
        <v>0</v>
      </c>
      <c r="BZ320" s="71">
        <v>0</v>
      </c>
      <c r="CA320" s="71">
        <v>0</v>
      </c>
      <c r="CB320" s="71">
        <v>0</v>
      </c>
      <c r="CD320" s="80" t="s">
        <v>199</v>
      </c>
      <c r="CE320" s="80" t="s">
        <v>2601</v>
      </c>
      <c r="CF320" s="78">
        <v>0</v>
      </c>
      <c r="CG320" s="91"/>
    </row>
    <row r="321" spans="1:85">
      <c r="A321" s="226"/>
      <c r="B321" s="148" t="s">
        <v>91</v>
      </c>
      <c r="C321" s="71">
        <v>3542</v>
      </c>
      <c r="D321" s="71">
        <v>1653</v>
      </c>
      <c r="E321" s="71">
        <v>3331</v>
      </c>
      <c r="F321" s="71">
        <v>1577</v>
      </c>
      <c r="G321" s="71">
        <v>3409</v>
      </c>
      <c r="H321" s="71">
        <v>1632</v>
      </c>
      <c r="I321" s="71">
        <v>2943</v>
      </c>
      <c r="J321" s="71">
        <v>1479</v>
      </c>
      <c r="K321" s="71">
        <v>2597</v>
      </c>
      <c r="L321" s="71">
        <v>1381</v>
      </c>
      <c r="M321" s="146">
        <v>15822</v>
      </c>
      <c r="N321" s="146">
        <v>7722</v>
      </c>
      <c r="O321" s="226"/>
      <c r="P321" s="148" t="s">
        <v>91</v>
      </c>
      <c r="Q321" s="71">
        <v>1002</v>
      </c>
      <c r="R321" s="71">
        <v>422</v>
      </c>
      <c r="S321" s="71">
        <v>775</v>
      </c>
      <c r="T321" s="71">
        <v>305</v>
      </c>
      <c r="U321" s="71">
        <v>847</v>
      </c>
      <c r="V321" s="71">
        <v>364</v>
      </c>
      <c r="W321" s="71">
        <v>714</v>
      </c>
      <c r="X321" s="71">
        <v>353</v>
      </c>
      <c r="Y321" s="71">
        <v>501</v>
      </c>
      <c r="Z321" s="71">
        <v>262</v>
      </c>
      <c r="AA321" s="146">
        <v>3839</v>
      </c>
      <c r="AB321" s="146">
        <v>1706</v>
      </c>
      <c r="AC321" s="226"/>
      <c r="AD321" s="148" t="s">
        <v>91</v>
      </c>
      <c r="AE321" s="31">
        <v>65</v>
      </c>
      <c r="AF321" s="31">
        <v>67</v>
      </c>
      <c r="AG321" s="31">
        <v>61</v>
      </c>
      <c r="AH321" s="31">
        <v>62</v>
      </c>
      <c r="AI321" s="31">
        <v>67</v>
      </c>
      <c r="AJ321" s="146">
        <v>322</v>
      </c>
      <c r="AK321" s="125">
        <v>232</v>
      </c>
      <c r="AL321" s="71">
        <v>156</v>
      </c>
      <c r="AM321" s="71">
        <v>110</v>
      </c>
      <c r="AN321" s="71">
        <v>10</v>
      </c>
      <c r="AO321" s="71">
        <v>33</v>
      </c>
      <c r="AP321" s="71">
        <v>29</v>
      </c>
      <c r="AQ321" s="226"/>
      <c r="AR321" s="148" t="s">
        <v>91</v>
      </c>
      <c r="AS321" s="71">
        <v>169</v>
      </c>
      <c r="AT321" s="71">
        <v>3276</v>
      </c>
      <c r="AU321" s="71">
        <v>820</v>
      </c>
      <c r="AV321" s="71">
        <v>103</v>
      </c>
      <c r="AW321" s="71">
        <v>0</v>
      </c>
      <c r="AX321" s="71">
        <v>217</v>
      </c>
      <c r="AY321" s="71">
        <v>253</v>
      </c>
      <c r="AZ321" s="71">
        <v>312</v>
      </c>
      <c r="BA321" s="71">
        <v>253</v>
      </c>
      <c r="BB321" s="226"/>
      <c r="BC321" s="148" t="s">
        <v>91</v>
      </c>
      <c r="BD321" s="71">
        <v>41</v>
      </c>
      <c r="BE321" s="71">
        <v>196</v>
      </c>
      <c r="BF321" s="71">
        <v>0</v>
      </c>
      <c r="BG321" s="71">
        <v>67</v>
      </c>
      <c r="BH321" s="71">
        <v>9</v>
      </c>
      <c r="BI321" s="16">
        <v>313</v>
      </c>
      <c r="BJ321" s="71">
        <v>255</v>
      </c>
      <c r="BK321" s="71">
        <v>132</v>
      </c>
      <c r="BL321" s="152">
        <v>76</v>
      </c>
      <c r="BM321" s="32">
        <v>54</v>
      </c>
      <c r="BN321" s="226"/>
      <c r="BO321" s="148" t="s">
        <v>91</v>
      </c>
      <c r="BP321" s="71">
        <v>9607</v>
      </c>
      <c r="BQ321" s="71">
        <v>3198</v>
      </c>
      <c r="BR321" s="71">
        <v>6366</v>
      </c>
      <c r="BS321" s="71">
        <v>5790</v>
      </c>
      <c r="BT321" s="71">
        <v>147</v>
      </c>
      <c r="BU321" s="71">
        <v>2640</v>
      </c>
      <c r="BV321" s="71">
        <v>13752</v>
      </c>
      <c r="BW321" s="71">
        <v>1984</v>
      </c>
      <c r="BX321" s="71">
        <v>97</v>
      </c>
      <c r="BY321" s="71">
        <v>307</v>
      </c>
      <c r="BZ321" s="71">
        <v>483</v>
      </c>
      <c r="CA321" s="71">
        <v>2157</v>
      </c>
      <c r="CB321" s="71">
        <v>1762</v>
      </c>
      <c r="CD321" s="80" t="s">
        <v>199</v>
      </c>
      <c r="CE321" s="80" t="s">
        <v>2602</v>
      </c>
      <c r="CF321" s="78">
        <v>9593</v>
      </c>
      <c r="CG321" s="91"/>
    </row>
    <row r="322" spans="1:85">
      <c r="A322" s="226"/>
      <c r="B322" s="25" t="s">
        <v>73</v>
      </c>
      <c r="C322" s="26">
        <v>3542</v>
      </c>
      <c r="D322" s="26">
        <v>1653</v>
      </c>
      <c r="E322" s="26">
        <v>3331</v>
      </c>
      <c r="F322" s="26">
        <v>1577</v>
      </c>
      <c r="G322" s="26">
        <v>3409</v>
      </c>
      <c r="H322" s="26">
        <v>1632</v>
      </c>
      <c r="I322" s="26">
        <v>2943</v>
      </c>
      <c r="J322" s="26">
        <v>1479</v>
      </c>
      <c r="K322" s="26">
        <v>2597</v>
      </c>
      <c r="L322" s="26">
        <v>1381</v>
      </c>
      <c r="M322" s="41">
        <v>15822</v>
      </c>
      <c r="N322" s="41">
        <v>7722</v>
      </c>
      <c r="O322" s="226"/>
      <c r="P322" s="42" t="s">
        <v>73</v>
      </c>
      <c r="Q322" s="26">
        <v>1002</v>
      </c>
      <c r="R322" s="26">
        <v>422</v>
      </c>
      <c r="S322" s="26">
        <v>775</v>
      </c>
      <c r="T322" s="26">
        <v>305</v>
      </c>
      <c r="U322" s="26">
        <v>847</v>
      </c>
      <c r="V322" s="26">
        <v>364</v>
      </c>
      <c r="W322" s="26">
        <v>714</v>
      </c>
      <c r="X322" s="26">
        <v>353</v>
      </c>
      <c r="Y322" s="26">
        <v>501</v>
      </c>
      <c r="Z322" s="26">
        <v>262</v>
      </c>
      <c r="AA322" s="41">
        <v>3839</v>
      </c>
      <c r="AB322" s="41">
        <v>1706</v>
      </c>
      <c r="AC322" s="226"/>
      <c r="AD322" s="42" t="s">
        <v>73</v>
      </c>
      <c r="AE322" s="41">
        <v>65</v>
      </c>
      <c r="AF322" s="41">
        <v>67</v>
      </c>
      <c r="AG322" s="41">
        <v>61</v>
      </c>
      <c r="AH322" s="41">
        <v>62</v>
      </c>
      <c r="AI322" s="41">
        <v>67</v>
      </c>
      <c r="AJ322" s="41">
        <v>322</v>
      </c>
      <c r="AK322" s="26">
        <v>232</v>
      </c>
      <c r="AL322" s="26">
        <v>156</v>
      </c>
      <c r="AM322" s="26">
        <v>110</v>
      </c>
      <c r="AN322" s="26">
        <v>10</v>
      </c>
      <c r="AO322" s="26">
        <v>33</v>
      </c>
      <c r="AP322" s="26">
        <v>29</v>
      </c>
      <c r="AQ322" s="226"/>
      <c r="AR322" s="42" t="s">
        <v>73</v>
      </c>
      <c r="AS322" s="26">
        <v>169</v>
      </c>
      <c r="AT322" s="26">
        <v>3276</v>
      </c>
      <c r="AU322" s="26">
        <v>820</v>
      </c>
      <c r="AV322" s="26">
        <v>103</v>
      </c>
      <c r="AW322" s="26">
        <v>0</v>
      </c>
      <c r="AX322" s="26">
        <v>217</v>
      </c>
      <c r="AY322" s="26">
        <v>253</v>
      </c>
      <c r="AZ322" s="26">
        <v>312</v>
      </c>
      <c r="BA322" s="26">
        <v>253</v>
      </c>
      <c r="BB322" s="226"/>
      <c r="BC322" s="42" t="s">
        <v>73</v>
      </c>
      <c r="BD322" s="26">
        <v>41</v>
      </c>
      <c r="BE322" s="26">
        <v>196</v>
      </c>
      <c r="BF322" s="26">
        <v>0</v>
      </c>
      <c r="BG322" s="26">
        <v>67</v>
      </c>
      <c r="BH322" s="26">
        <v>9</v>
      </c>
      <c r="BI322" s="26">
        <v>313</v>
      </c>
      <c r="BJ322" s="26">
        <v>255</v>
      </c>
      <c r="BK322" s="26">
        <v>132</v>
      </c>
      <c r="BL322" s="41">
        <v>76</v>
      </c>
      <c r="BM322" s="41">
        <v>54</v>
      </c>
      <c r="BN322" s="226"/>
      <c r="BO322" s="42" t="s">
        <v>73</v>
      </c>
      <c r="BP322" s="41">
        <v>9607</v>
      </c>
      <c r="BQ322" s="41">
        <v>3198</v>
      </c>
      <c r="BR322" s="41">
        <v>6366</v>
      </c>
      <c r="BS322" s="41">
        <v>5790</v>
      </c>
      <c r="BT322" s="41">
        <v>147</v>
      </c>
      <c r="BU322" s="41">
        <v>2640</v>
      </c>
      <c r="BV322" s="41">
        <v>13752</v>
      </c>
      <c r="BW322" s="41">
        <v>1984</v>
      </c>
      <c r="BX322" s="41">
        <v>97</v>
      </c>
      <c r="BY322" s="41">
        <v>307</v>
      </c>
      <c r="BZ322" s="41">
        <v>483</v>
      </c>
      <c r="CA322" s="41">
        <v>2157</v>
      </c>
      <c r="CB322" s="41">
        <v>1762</v>
      </c>
      <c r="CD322" s="80" t="s">
        <v>199</v>
      </c>
      <c r="CE322" s="80" t="s">
        <v>2603</v>
      </c>
      <c r="CF322" s="78">
        <v>9593</v>
      </c>
      <c r="CG322" s="91"/>
    </row>
    <row r="323" spans="1:85">
      <c r="A323" s="226" t="s">
        <v>200</v>
      </c>
      <c r="B323" s="148" t="s">
        <v>90</v>
      </c>
      <c r="C323" s="71">
        <v>7838</v>
      </c>
      <c r="D323" s="71">
        <v>3809</v>
      </c>
      <c r="E323" s="71">
        <v>5249</v>
      </c>
      <c r="F323" s="71">
        <v>2633</v>
      </c>
      <c r="G323" s="71">
        <v>3588</v>
      </c>
      <c r="H323" s="71">
        <v>1914</v>
      </c>
      <c r="I323" s="71">
        <v>2007</v>
      </c>
      <c r="J323" s="71">
        <v>1027</v>
      </c>
      <c r="K323" s="71">
        <v>1174</v>
      </c>
      <c r="L323" s="71">
        <v>620</v>
      </c>
      <c r="M323" s="146">
        <v>19856</v>
      </c>
      <c r="N323" s="146">
        <v>10003</v>
      </c>
      <c r="O323" s="226" t="s">
        <v>200</v>
      </c>
      <c r="P323" s="148" t="s">
        <v>90</v>
      </c>
      <c r="Q323" s="71">
        <v>2760</v>
      </c>
      <c r="R323" s="71">
        <v>1291</v>
      </c>
      <c r="S323" s="71">
        <v>1408</v>
      </c>
      <c r="T323" s="71">
        <v>697</v>
      </c>
      <c r="U323" s="71">
        <v>920</v>
      </c>
      <c r="V323" s="71">
        <v>484</v>
      </c>
      <c r="W323" s="71">
        <v>423</v>
      </c>
      <c r="X323" s="71">
        <v>219</v>
      </c>
      <c r="Y323" s="71">
        <v>254</v>
      </c>
      <c r="Z323" s="71">
        <v>128</v>
      </c>
      <c r="AA323" s="146">
        <v>5765</v>
      </c>
      <c r="AB323" s="146">
        <v>2819</v>
      </c>
      <c r="AC323" s="226" t="s">
        <v>200</v>
      </c>
      <c r="AD323" s="148" t="s">
        <v>90</v>
      </c>
      <c r="AE323" s="31">
        <v>155</v>
      </c>
      <c r="AF323" s="31">
        <v>145</v>
      </c>
      <c r="AG323" s="31">
        <v>140</v>
      </c>
      <c r="AH323" s="31">
        <v>119</v>
      </c>
      <c r="AI323" s="31">
        <v>102</v>
      </c>
      <c r="AJ323" s="146">
        <v>661</v>
      </c>
      <c r="AK323" s="125">
        <v>427</v>
      </c>
      <c r="AL323" s="71">
        <v>84</v>
      </c>
      <c r="AM323" s="71">
        <v>0</v>
      </c>
      <c r="AN323" s="71">
        <v>15</v>
      </c>
      <c r="AO323" s="71">
        <v>129</v>
      </c>
      <c r="AP323" s="71">
        <v>29</v>
      </c>
      <c r="AQ323" s="226" t="s">
        <v>200</v>
      </c>
      <c r="AR323" s="148" t="s">
        <v>90</v>
      </c>
      <c r="AS323" s="71">
        <v>0</v>
      </c>
      <c r="AT323" s="71">
        <v>2652</v>
      </c>
      <c r="AU323" s="71">
        <v>442</v>
      </c>
      <c r="AV323" s="71">
        <v>105</v>
      </c>
      <c r="AW323" s="71">
        <v>41</v>
      </c>
      <c r="AX323" s="71">
        <v>145</v>
      </c>
      <c r="AY323" s="71">
        <v>528</v>
      </c>
      <c r="AZ323" s="71">
        <v>232</v>
      </c>
      <c r="BA323" s="71">
        <v>229</v>
      </c>
      <c r="BB323" s="226" t="s">
        <v>200</v>
      </c>
      <c r="BC323" s="148" t="s">
        <v>90</v>
      </c>
      <c r="BD323" s="71">
        <v>33</v>
      </c>
      <c r="BE323" s="71">
        <v>231</v>
      </c>
      <c r="BF323" s="71">
        <v>86</v>
      </c>
      <c r="BG323" s="71">
        <v>62</v>
      </c>
      <c r="BH323" s="71">
        <v>0</v>
      </c>
      <c r="BI323" s="16">
        <v>412</v>
      </c>
      <c r="BJ323" s="71">
        <v>193</v>
      </c>
      <c r="BK323" s="71">
        <v>103</v>
      </c>
      <c r="BL323" s="152">
        <v>8</v>
      </c>
      <c r="BM323" s="32">
        <v>4</v>
      </c>
      <c r="BN323" s="226" t="s">
        <v>200</v>
      </c>
      <c r="BO323" s="148" t="s">
        <v>90</v>
      </c>
      <c r="BP323" s="71">
        <v>9190</v>
      </c>
      <c r="BQ323" s="71">
        <v>3545</v>
      </c>
      <c r="BR323" s="71">
        <v>3119</v>
      </c>
      <c r="BS323" s="71">
        <v>2873</v>
      </c>
      <c r="BT323" s="71">
        <v>208</v>
      </c>
      <c r="BU323" s="71">
        <v>2371</v>
      </c>
      <c r="BV323" s="71">
        <v>12032</v>
      </c>
      <c r="BW323" s="71">
        <v>2304</v>
      </c>
      <c r="BX323" s="71">
        <v>194</v>
      </c>
      <c r="BY323" s="71">
        <v>747</v>
      </c>
      <c r="BZ323" s="71">
        <v>557</v>
      </c>
      <c r="CA323" s="71">
        <v>24</v>
      </c>
      <c r="CB323" s="71">
        <v>1678</v>
      </c>
      <c r="CD323" s="80" t="s">
        <v>200</v>
      </c>
      <c r="CE323" s="80" t="s">
        <v>2604</v>
      </c>
      <c r="CF323" s="78">
        <v>7255</v>
      </c>
      <c r="CG323" s="91"/>
    </row>
    <row r="324" spans="1:85">
      <c r="A324" s="226"/>
      <c r="B324" s="148" t="s">
        <v>91</v>
      </c>
      <c r="C324" s="71">
        <v>0</v>
      </c>
      <c r="D324" s="71">
        <v>0</v>
      </c>
      <c r="E324" s="71">
        <v>0</v>
      </c>
      <c r="F324" s="71">
        <v>0</v>
      </c>
      <c r="G324" s="71">
        <v>0</v>
      </c>
      <c r="H324" s="71">
        <v>0</v>
      </c>
      <c r="I324" s="71">
        <v>0</v>
      </c>
      <c r="J324" s="71">
        <v>0</v>
      </c>
      <c r="K324" s="71">
        <v>0</v>
      </c>
      <c r="L324" s="71">
        <v>0</v>
      </c>
      <c r="M324" s="146">
        <v>0</v>
      </c>
      <c r="N324" s="146">
        <v>0</v>
      </c>
      <c r="O324" s="226"/>
      <c r="P324" s="148" t="s">
        <v>91</v>
      </c>
      <c r="Q324" s="71">
        <v>0</v>
      </c>
      <c r="R324" s="71">
        <v>0</v>
      </c>
      <c r="S324" s="71">
        <v>0</v>
      </c>
      <c r="T324" s="71">
        <v>0</v>
      </c>
      <c r="U324" s="71">
        <v>0</v>
      </c>
      <c r="V324" s="71">
        <v>0</v>
      </c>
      <c r="W324" s="71">
        <v>0</v>
      </c>
      <c r="X324" s="71">
        <v>0</v>
      </c>
      <c r="Y324" s="71">
        <v>0</v>
      </c>
      <c r="Z324" s="71">
        <v>0</v>
      </c>
      <c r="AA324" s="146">
        <v>0</v>
      </c>
      <c r="AB324" s="146">
        <v>0</v>
      </c>
      <c r="AC324" s="226"/>
      <c r="AD324" s="148" t="s">
        <v>91</v>
      </c>
      <c r="AE324" s="31">
        <v>0</v>
      </c>
      <c r="AF324" s="31">
        <v>0</v>
      </c>
      <c r="AG324" s="31">
        <v>0</v>
      </c>
      <c r="AH324" s="31">
        <v>0</v>
      </c>
      <c r="AI324" s="31">
        <v>0</v>
      </c>
      <c r="AJ324" s="146">
        <v>0</v>
      </c>
      <c r="AK324" s="125">
        <v>0</v>
      </c>
      <c r="AL324" s="71">
        <v>0</v>
      </c>
      <c r="AM324" s="71">
        <v>0</v>
      </c>
      <c r="AN324" s="71">
        <v>0</v>
      </c>
      <c r="AO324" s="71">
        <v>0</v>
      </c>
      <c r="AP324" s="71">
        <v>0</v>
      </c>
      <c r="AQ324" s="226"/>
      <c r="AR324" s="148" t="s">
        <v>91</v>
      </c>
      <c r="AS324" s="71">
        <v>0</v>
      </c>
      <c r="AT324" s="71">
        <v>0</v>
      </c>
      <c r="AU324" s="71">
        <v>0</v>
      </c>
      <c r="AV324" s="71">
        <v>0</v>
      </c>
      <c r="AW324" s="71">
        <v>0</v>
      </c>
      <c r="AX324" s="71">
        <v>0</v>
      </c>
      <c r="AY324" s="71">
        <v>0</v>
      </c>
      <c r="AZ324" s="71">
        <v>0</v>
      </c>
      <c r="BA324" s="71">
        <v>0</v>
      </c>
      <c r="BB324" s="226"/>
      <c r="BC324" s="148" t="s">
        <v>91</v>
      </c>
      <c r="BD324" s="71">
        <v>0</v>
      </c>
      <c r="BE324" s="71">
        <v>0</v>
      </c>
      <c r="BF324" s="71">
        <v>0</v>
      </c>
      <c r="BG324" s="71">
        <v>0</v>
      </c>
      <c r="BH324" s="71">
        <v>0</v>
      </c>
      <c r="BI324" s="16">
        <v>0</v>
      </c>
      <c r="BJ324" s="71">
        <v>0</v>
      </c>
      <c r="BK324" s="71">
        <v>0</v>
      </c>
      <c r="BL324" s="152">
        <v>0</v>
      </c>
      <c r="BM324" s="32">
        <v>0</v>
      </c>
      <c r="BN324" s="226"/>
      <c r="BO324" s="148" t="s">
        <v>91</v>
      </c>
      <c r="BP324" s="71">
        <v>0</v>
      </c>
      <c r="BQ324" s="71">
        <v>0</v>
      </c>
      <c r="BR324" s="71">
        <v>0</v>
      </c>
      <c r="BS324" s="71">
        <v>0</v>
      </c>
      <c r="BT324" s="71">
        <v>0</v>
      </c>
      <c r="BU324" s="71">
        <v>0</v>
      </c>
      <c r="BV324" s="71">
        <v>0</v>
      </c>
      <c r="BW324" s="71">
        <v>0</v>
      </c>
      <c r="BX324" s="71">
        <v>0</v>
      </c>
      <c r="BY324" s="71">
        <v>0</v>
      </c>
      <c r="BZ324" s="71">
        <v>0</v>
      </c>
      <c r="CA324" s="71">
        <v>0</v>
      </c>
      <c r="CB324" s="71">
        <v>0</v>
      </c>
      <c r="CD324" s="80" t="s">
        <v>200</v>
      </c>
      <c r="CE324" s="80" t="s">
        <v>2605</v>
      </c>
      <c r="CF324" s="78">
        <v>0</v>
      </c>
      <c r="CG324" s="91"/>
    </row>
    <row r="325" spans="1:85">
      <c r="A325" s="226"/>
      <c r="B325" s="25" t="s">
        <v>73</v>
      </c>
      <c r="C325" s="26">
        <v>7838</v>
      </c>
      <c r="D325" s="26">
        <v>3809</v>
      </c>
      <c r="E325" s="26">
        <v>5249</v>
      </c>
      <c r="F325" s="26">
        <v>2633</v>
      </c>
      <c r="G325" s="26">
        <v>3588</v>
      </c>
      <c r="H325" s="26">
        <v>1914</v>
      </c>
      <c r="I325" s="26">
        <v>2007</v>
      </c>
      <c r="J325" s="26">
        <v>1027</v>
      </c>
      <c r="K325" s="26">
        <v>1174</v>
      </c>
      <c r="L325" s="26">
        <v>620</v>
      </c>
      <c r="M325" s="41">
        <v>19856</v>
      </c>
      <c r="N325" s="41">
        <v>10003</v>
      </c>
      <c r="O325" s="226"/>
      <c r="P325" s="42" t="s">
        <v>73</v>
      </c>
      <c r="Q325" s="26">
        <v>2760</v>
      </c>
      <c r="R325" s="26">
        <v>1291</v>
      </c>
      <c r="S325" s="26">
        <v>1408</v>
      </c>
      <c r="T325" s="26">
        <v>697</v>
      </c>
      <c r="U325" s="26">
        <v>920</v>
      </c>
      <c r="V325" s="26">
        <v>484</v>
      </c>
      <c r="W325" s="26">
        <v>423</v>
      </c>
      <c r="X325" s="26">
        <v>219</v>
      </c>
      <c r="Y325" s="26">
        <v>254</v>
      </c>
      <c r="Z325" s="26">
        <v>128</v>
      </c>
      <c r="AA325" s="41">
        <v>5765</v>
      </c>
      <c r="AB325" s="41">
        <v>2819</v>
      </c>
      <c r="AC325" s="226"/>
      <c r="AD325" s="42" t="s">
        <v>73</v>
      </c>
      <c r="AE325" s="41">
        <v>155</v>
      </c>
      <c r="AF325" s="41">
        <v>145</v>
      </c>
      <c r="AG325" s="41">
        <v>140</v>
      </c>
      <c r="AH325" s="41">
        <v>119</v>
      </c>
      <c r="AI325" s="41">
        <v>102</v>
      </c>
      <c r="AJ325" s="41">
        <v>661</v>
      </c>
      <c r="AK325" s="26">
        <v>427</v>
      </c>
      <c r="AL325" s="26">
        <v>84</v>
      </c>
      <c r="AM325" s="26">
        <v>0</v>
      </c>
      <c r="AN325" s="26">
        <v>15</v>
      </c>
      <c r="AO325" s="26">
        <v>129</v>
      </c>
      <c r="AP325" s="26">
        <v>29</v>
      </c>
      <c r="AQ325" s="226"/>
      <c r="AR325" s="42" t="s">
        <v>73</v>
      </c>
      <c r="AS325" s="26">
        <v>0</v>
      </c>
      <c r="AT325" s="26">
        <v>2652</v>
      </c>
      <c r="AU325" s="26">
        <v>442</v>
      </c>
      <c r="AV325" s="26">
        <v>105</v>
      </c>
      <c r="AW325" s="26">
        <v>41</v>
      </c>
      <c r="AX325" s="26">
        <v>145</v>
      </c>
      <c r="AY325" s="26">
        <v>528</v>
      </c>
      <c r="AZ325" s="26">
        <v>232</v>
      </c>
      <c r="BA325" s="26">
        <v>229</v>
      </c>
      <c r="BB325" s="226"/>
      <c r="BC325" s="42" t="s">
        <v>73</v>
      </c>
      <c r="BD325" s="26">
        <v>33</v>
      </c>
      <c r="BE325" s="26">
        <v>231</v>
      </c>
      <c r="BF325" s="26">
        <v>86</v>
      </c>
      <c r="BG325" s="26">
        <v>62</v>
      </c>
      <c r="BH325" s="26">
        <v>0</v>
      </c>
      <c r="BI325" s="26">
        <v>412</v>
      </c>
      <c r="BJ325" s="26">
        <v>193</v>
      </c>
      <c r="BK325" s="26">
        <v>103</v>
      </c>
      <c r="BL325" s="41">
        <v>8</v>
      </c>
      <c r="BM325" s="41">
        <v>4</v>
      </c>
      <c r="BN325" s="226"/>
      <c r="BO325" s="42" t="s">
        <v>73</v>
      </c>
      <c r="BP325" s="41">
        <v>9190</v>
      </c>
      <c r="BQ325" s="41">
        <v>3545</v>
      </c>
      <c r="BR325" s="41">
        <v>3119</v>
      </c>
      <c r="BS325" s="41">
        <v>2873</v>
      </c>
      <c r="BT325" s="41">
        <v>208</v>
      </c>
      <c r="BU325" s="41">
        <v>2371</v>
      </c>
      <c r="BV325" s="41">
        <v>12032</v>
      </c>
      <c r="BW325" s="41">
        <v>2304</v>
      </c>
      <c r="BX325" s="41">
        <v>194</v>
      </c>
      <c r="BY325" s="41">
        <v>747</v>
      </c>
      <c r="BZ325" s="41">
        <v>557</v>
      </c>
      <c r="CA325" s="41">
        <v>24</v>
      </c>
      <c r="CB325" s="41">
        <v>1678</v>
      </c>
      <c r="CD325" s="80" t="s">
        <v>200</v>
      </c>
      <c r="CE325" s="80" t="s">
        <v>2606</v>
      </c>
      <c r="CF325" s="78">
        <v>7255</v>
      </c>
      <c r="CG325" s="91"/>
    </row>
    <row r="326" spans="1:85">
      <c r="A326" s="226" t="s">
        <v>201</v>
      </c>
      <c r="B326" s="148" t="s">
        <v>90</v>
      </c>
      <c r="C326" s="71">
        <v>6543</v>
      </c>
      <c r="D326" s="71">
        <v>3233</v>
      </c>
      <c r="E326" s="71">
        <v>5854</v>
      </c>
      <c r="F326" s="71">
        <v>2857</v>
      </c>
      <c r="G326" s="71">
        <v>5104</v>
      </c>
      <c r="H326" s="71">
        <v>2493</v>
      </c>
      <c r="I326" s="71">
        <v>3705</v>
      </c>
      <c r="J326" s="71">
        <v>1880</v>
      </c>
      <c r="K326" s="71">
        <v>2611</v>
      </c>
      <c r="L326" s="71">
        <v>1400</v>
      </c>
      <c r="M326" s="146">
        <v>23817</v>
      </c>
      <c r="N326" s="146">
        <v>11863</v>
      </c>
      <c r="O326" s="226" t="s">
        <v>201</v>
      </c>
      <c r="P326" s="148" t="s">
        <v>90</v>
      </c>
      <c r="Q326" s="71">
        <v>2396</v>
      </c>
      <c r="R326" s="71">
        <v>1139</v>
      </c>
      <c r="S326" s="71">
        <v>2130</v>
      </c>
      <c r="T326" s="71">
        <v>973</v>
      </c>
      <c r="U326" s="71">
        <v>1685</v>
      </c>
      <c r="V326" s="71">
        <v>823</v>
      </c>
      <c r="W326" s="71">
        <v>1117</v>
      </c>
      <c r="X326" s="71">
        <v>545</v>
      </c>
      <c r="Y326" s="71">
        <v>726</v>
      </c>
      <c r="Z326" s="71">
        <v>419</v>
      </c>
      <c r="AA326" s="146">
        <v>8054</v>
      </c>
      <c r="AB326" s="146">
        <v>3899</v>
      </c>
      <c r="AC326" s="226" t="s">
        <v>201</v>
      </c>
      <c r="AD326" s="148" t="s">
        <v>90</v>
      </c>
      <c r="AE326" s="31">
        <v>153</v>
      </c>
      <c r="AF326" s="31">
        <v>143</v>
      </c>
      <c r="AG326" s="31">
        <v>143</v>
      </c>
      <c r="AH326" s="31">
        <v>134</v>
      </c>
      <c r="AI326" s="31">
        <v>131</v>
      </c>
      <c r="AJ326" s="146">
        <v>704</v>
      </c>
      <c r="AK326" s="125">
        <v>569</v>
      </c>
      <c r="AL326" s="71">
        <v>232</v>
      </c>
      <c r="AM326" s="71">
        <v>0</v>
      </c>
      <c r="AN326" s="71">
        <v>37</v>
      </c>
      <c r="AO326" s="71">
        <v>126</v>
      </c>
      <c r="AP326" s="71">
        <v>40</v>
      </c>
      <c r="AQ326" s="226" t="s">
        <v>201</v>
      </c>
      <c r="AR326" s="148" t="s">
        <v>90</v>
      </c>
      <c r="AS326" s="71">
        <v>13</v>
      </c>
      <c r="AT326" s="71">
        <v>4076</v>
      </c>
      <c r="AU326" s="71">
        <v>1435</v>
      </c>
      <c r="AV326" s="71">
        <v>626</v>
      </c>
      <c r="AW326" s="71">
        <v>23</v>
      </c>
      <c r="AX326" s="71">
        <v>244</v>
      </c>
      <c r="AY326" s="71">
        <v>625</v>
      </c>
      <c r="AZ326" s="71">
        <v>409</v>
      </c>
      <c r="BA326" s="71">
        <v>371</v>
      </c>
      <c r="BB326" s="226" t="s">
        <v>201</v>
      </c>
      <c r="BC326" s="148" t="s">
        <v>90</v>
      </c>
      <c r="BD326" s="71">
        <v>41</v>
      </c>
      <c r="BE326" s="71">
        <v>240</v>
      </c>
      <c r="BF326" s="71">
        <v>111</v>
      </c>
      <c r="BG326" s="71">
        <v>200</v>
      </c>
      <c r="BH326" s="71">
        <v>0</v>
      </c>
      <c r="BI326" s="16">
        <v>592</v>
      </c>
      <c r="BJ326" s="71">
        <v>338</v>
      </c>
      <c r="BK326" s="71">
        <v>147</v>
      </c>
      <c r="BL326" s="152">
        <v>22</v>
      </c>
      <c r="BM326" s="32">
        <v>10</v>
      </c>
      <c r="BN326" s="226" t="s">
        <v>201</v>
      </c>
      <c r="BO326" s="148" t="s">
        <v>90</v>
      </c>
      <c r="BP326" s="71">
        <v>13083</v>
      </c>
      <c r="BQ326" s="71">
        <v>5669</v>
      </c>
      <c r="BR326" s="71">
        <v>7412</v>
      </c>
      <c r="BS326" s="71">
        <v>6086</v>
      </c>
      <c r="BT326" s="71">
        <v>270</v>
      </c>
      <c r="BU326" s="71">
        <v>3799</v>
      </c>
      <c r="BV326" s="71">
        <v>17545</v>
      </c>
      <c r="BW326" s="71">
        <v>3666</v>
      </c>
      <c r="BX326" s="71">
        <v>364</v>
      </c>
      <c r="BY326" s="71">
        <v>749</v>
      </c>
      <c r="BZ326" s="71">
        <v>640</v>
      </c>
      <c r="CA326" s="71">
        <v>58</v>
      </c>
      <c r="CB326" s="71">
        <v>1725</v>
      </c>
      <c r="CD326" s="80" t="s">
        <v>201</v>
      </c>
      <c r="CE326" s="80" t="s">
        <v>2607</v>
      </c>
      <c r="CF326" s="78">
        <v>15089</v>
      </c>
      <c r="CG326" s="91"/>
    </row>
    <row r="327" spans="1:85">
      <c r="A327" s="226"/>
      <c r="B327" s="148" t="s">
        <v>91</v>
      </c>
      <c r="C327" s="71">
        <v>0</v>
      </c>
      <c r="D327" s="71">
        <v>0</v>
      </c>
      <c r="E327" s="71">
        <v>0</v>
      </c>
      <c r="F327" s="71">
        <v>0</v>
      </c>
      <c r="G327" s="71">
        <v>0</v>
      </c>
      <c r="H327" s="71">
        <v>0</v>
      </c>
      <c r="I327" s="71">
        <v>0</v>
      </c>
      <c r="J327" s="71">
        <v>0</v>
      </c>
      <c r="K327" s="71">
        <v>0</v>
      </c>
      <c r="L327" s="71">
        <v>0</v>
      </c>
      <c r="M327" s="146">
        <v>0</v>
      </c>
      <c r="N327" s="146">
        <v>0</v>
      </c>
      <c r="O327" s="226"/>
      <c r="P327" s="148" t="s">
        <v>91</v>
      </c>
      <c r="Q327" s="71">
        <v>0</v>
      </c>
      <c r="R327" s="71">
        <v>0</v>
      </c>
      <c r="S327" s="71">
        <v>0</v>
      </c>
      <c r="T327" s="71">
        <v>0</v>
      </c>
      <c r="U327" s="71">
        <v>0</v>
      </c>
      <c r="V327" s="71">
        <v>0</v>
      </c>
      <c r="W327" s="71">
        <v>0</v>
      </c>
      <c r="X327" s="71">
        <v>0</v>
      </c>
      <c r="Y327" s="71">
        <v>0</v>
      </c>
      <c r="Z327" s="71">
        <v>0</v>
      </c>
      <c r="AA327" s="146">
        <v>0</v>
      </c>
      <c r="AB327" s="146">
        <v>0</v>
      </c>
      <c r="AC327" s="226"/>
      <c r="AD327" s="148" t="s">
        <v>91</v>
      </c>
      <c r="AE327" s="31">
        <v>0</v>
      </c>
      <c r="AF327" s="31">
        <v>0</v>
      </c>
      <c r="AG327" s="31">
        <v>0</v>
      </c>
      <c r="AH327" s="31">
        <v>0</v>
      </c>
      <c r="AI327" s="31">
        <v>0</v>
      </c>
      <c r="AJ327" s="146">
        <v>0</v>
      </c>
      <c r="AK327" s="125">
        <v>0</v>
      </c>
      <c r="AL327" s="71">
        <v>0</v>
      </c>
      <c r="AM327" s="71">
        <v>0</v>
      </c>
      <c r="AN327" s="71">
        <v>0</v>
      </c>
      <c r="AO327" s="71">
        <v>0</v>
      </c>
      <c r="AP327" s="71">
        <v>0</v>
      </c>
      <c r="AQ327" s="226"/>
      <c r="AR327" s="148" t="s">
        <v>91</v>
      </c>
      <c r="AS327" s="71">
        <v>0</v>
      </c>
      <c r="AT327" s="71">
        <v>0</v>
      </c>
      <c r="AU327" s="71">
        <v>0</v>
      </c>
      <c r="AV327" s="71">
        <v>0</v>
      </c>
      <c r="AW327" s="71">
        <v>0</v>
      </c>
      <c r="AX327" s="71">
        <v>0</v>
      </c>
      <c r="AY327" s="71">
        <v>0</v>
      </c>
      <c r="AZ327" s="71">
        <v>0</v>
      </c>
      <c r="BA327" s="71">
        <v>0</v>
      </c>
      <c r="BB327" s="226"/>
      <c r="BC327" s="148" t="s">
        <v>91</v>
      </c>
      <c r="BD327" s="71">
        <v>0</v>
      </c>
      <c r="BE327" s="71">
        <v>0</v>
      </c>
      <c r="BF327" s="71">
        <v>0</v>
      </c>
      <c r="BG327" s="71">
        <v>0</v>
      </c>
      <c r="BH327" s="71">
        <v>0</v>
      </c>
      <c r="BI327" s="16">
        <v>0</v>
      </c>
      <c r="BJ327" s="71">
        <v>0</v>
      </c>
      <c r="BK327" s="71">
        <v>0</v>
      </c>
      <c r="BL327" s="152">
        <v>0</v>
      </c>
      <c r="BM327" s="32">
        <v>0</v>
      </c>
      <c r="BN327" s="226"/>
      <c r="BO327" s="148" t="s">
        <v>91</v>
      </c>
      <c r="BP327" s="71">
        <v>0</v>
      </c>
      <c r="BQ327" s="71">
        <v>0</v>
      </c>
      <c r="BR327" s="71">
        <v>0</v>
      </c>
      <c r="BS327" s="71">
        <v>0</v>
      </c>
      <c r="BT327" s="71">
        <v>0</v>
      </c>
      <c r="BU327" s="71">
        <v>0</v>
      </c>
      <c r="BV327" s="71">
        <v>0</v>
      </c>
      <c r="BW327" s="71">
        <v>0</v>
      </c>
      <c r="BX327" s="71">
        <v>0</v>
      </c>
      <c r="BY327" s="71">
        <v>0</v>
      </c>
      <c r="BZ327" s="71">
        <v>0</v>
      </c>
      <c r="CA327" s="71">
        <v>0</v>
      </c>
      <c r="CB327" s="71">
        <v>0</v>
      </c>
      <c r="CD327" s="80" t="s">
        <v>201</v>
      </c>
      <c r="CE327" s="80" t="s">
        <v>2608</v>
      </c>
      <c r="CF327" s="78">
        <v>0</v>
      </c>
      <c r="CG327" s="91"/>
    </row>
    <row r="328" spans="1:85">
      <c r="A328" s="226"/>
      <c r="B328" s="25" t="s">
        <v>73</v>
      </c>
      <c r="C328" s="26">
        <v>6543</v>
      </c>
      <c r="D328" s="26">
        <v>3233</v>
      </c>
      <c r="E328" s="26">
        <v>5854</v>
      </c>
      <c r="F328" s="26">
        <v>2857</v>
      </c>
      <c r="G328" s="26">
        <v>5104</v>
      </c>
      <c r="H328" s="26">
        <v>2493</v>
      </c>
      <c r="I328" s="26">
        <v>3705</v>
      </c>
      <c r="J328" s="26">
        <v>1880</v>
      </c>
      <c r="K328" s="26">
        <v>2611</v>
      </c>
      <c r="L328" s="26">
        <v>1400</v>
      </c>
      <c r="M328" s="41">
        <v>23817</v>
      </c>
      <c r="N328" s="41">
        <v>11863</v>
      </c>
      <c r="O328" s="226"/>
      <c r="P328" s="42" t="s">
        <v>73</v>
      </c>
      <c r="Q328" s="26">
        <v>2396</v>
      </c>
      <c r="R328" s="26">
        <v>1139</v>
      </c>
      <c r="S328" s="26">
        <v>2130</v>
      </c>
      <c r="T328" s="26">
        <v>973</v>
      </c>
      <c r="U328" s="26">
        <v>1685</v>
      </c>
      <c r="V328" s="26">
        <v>823</v>
      </c>
      <c r="W328" s="26">
        <v>1117</v>
      </c>
      <c r="X328" s="26">
        <v>545</v>
      </c>
      <c r="Y328" s="26">
        <v>726</v>
      </c>
      <c r="Z328" s="26">
        <v>419</v>
      </c>
      <c r="AA328" s="41">
        <v>8054</v>
      </c>
      <c r="AB328" s="41">
        <v>3899</v>
      </c>
      <c r="AC328" s="226"/>
      <c r="AD328" s="42" t="s">
        <v>73</v>
      </c>
      <c r="AE328" s="41">
        <v>153</v>
      </c>
      <c r="AF328" s="41">
        <v>143</v>
      </c>
      <c r="AG328" s="41">
        <v>143</v>
      </c>
      <c r="AH328" s="41">
        <v>134</v>
      </c>
      <c r="AI328" s="41">
        <v>131</v>
      </c>
      <c r="AJ328" s="41">
        <v>704</v>
      </c>
      <c r="AK328" s="26">
        <v>569</v>
      </c>
      <c r="AL328" s="26">
        <v>232</v>
      </c>
      <c r="AM328" s="26">
        <v>0</v>
      </c>
      <c r="AN328" s="26">
        <v>37</v>
      </c>
      <c r="AO328" s="26">
        <v>126</v>
      </c>
      <c r="AP328" s="26">
        <v>40</v>
      </c>
      <c r="AQ328" s="226"/>
      <c r="AR328" s="42" t="s">
        <v>73</v>
      </c>
      <c r="AS328" s="26">
        <v>13</v>
      </c>
      <c r="AT328" s="26">
        <v>4076</v>
      </c>
      <c r="AU328" s="26">
        <v>1435</v>
      </c>
      <c r="AV328" s="26">
        <v>626</v>
      </c>
      <c r="AW328" s="26">
        <v>23</v>
      </c>
      <c r="AX328" s="26">
        <v>244</v>
      </c>
      <c r="AY328" s="26">
        <v>625</v>
      </c>
      <c r="AZ328" s="26">
        <v>409</v>
      </c>
      <c r="BA328" s="26">
        <v>371</v>
      </c>
      <c r="BB328" s="226"/>
      <c r="BC328" s="42" t="s">
        <v>73</v>
      </c>
      <c r="BD328" s="26">
        <v>41</v>
      </c>
      <c r="BE328" s="26">
        <v>240</v>
      </c>
      <c r="BF328" s="26">
        <v>111</v>
      </c>
      <c r="BG328" s="26">
        <v>200</v>
      </c>
      <c r="BH328" s="26">
        <v>0</v>
      </c>
      <c r="BI328" s="26">
        <v>592</v>
      </c>
      <c r="BJ328" s="26">
        <v>338</v>
      </c>
      <c r="BK328" s="26">
        <v>147</v>
      </c>
      <c r="BL328" s="41">
        <v>22</v>
      </c>
      <c r="BM328" s="41">
        <v>10</v>
      </c>
      <c r="BN328" s="226"/>
      <c r="BO328" s="42" t="s">
        <v>73</v>
      </c>
      <c r="BP328" s="41">
        <v>13083</v>
      </c>
      <c r="BQ328" s="41">
        <v>5669</v>
      </c>
      <c r="BR328" s="41">
        <v>7412</v>
      </c>
      <c r="BS328" s="41">
        <v>6086</v>
      </c>
      <c r="BT328" s="41">
        <v>270</v>
      </c>
      <c r="BU328" s="41">
        <v>3799</v>
      </c>
      <c r="BV328" s="41">
        <v>17545</v>
      </c>
      <c r="BW328" s="41">
        <v>3666</v>
      </c>
      <c r="BX328" s="41">
        <v>364</v>
      </c>
      <c r="BY328" s="41">
        <v>749</v>
      </c>
      <c r="BZ328" s="41">
        <v>640</v>
      </c>
      <c r="CA328" s="41">
        <v>58</v>
      </c>
      <c r="CB328" s="41">
        <v>1725</v>
      </c>
      <c r="CD328" s="80" t="s">
        <v>201</v>
      </c>
      <c r="CE328" s="80" t="s">
        <v>2609</v>
      </c>
      <c r="CF328" s="78">
        <v>15089</v>
      </c>
      <c r="CG328" s="91"/>
    </row>
    <row r="329" spans="1:85">
      <c r="A329" s="226" t="s">
        <v>202</v>
      </c>
      <c r="B329" s="148" t="s">
        <v>90</v>
      </c>
      <c r="C329" s="71">
        <v>6304</v>
      </c>
      <c r="D329" s="71">
        <v>3001</v>
      </c>
      <c r="E329" s="71">
        <v>6521</v>
      </c>
      <c r="F329" s="71">
        <v>3163</v>
      </c>
      <c r="G329" s="71">
        <v>5725</v>
      </c>
      <c r="H329" s="71">
        <v>2819</v>
      </c>
      <c r="I329" s="71">
        <v>4600</v>
      </c>
      <c r="J329" s="71">
        <v>2264</v>
      </c>
      <c r="K329" s="71">
        <v>3178</v>
      </c>
      <c r="L329" s="71">
        <v>1647</v>
      </c>
      <c r="M329" s="146">
        <v>26328</v>
      </c>
      <c r="N329" s="146">
        <v>12894</v>
      </c>
      <c r="O329" s="226" t="s">
        <v>202</v>
      </c>
      <c r="P329" s="148" t="s">
        <v>90</v>
      </c>
      <c r="Q329" s="71">
        <v>2291</v>
      </c>
      <c r="R329" s="71">
        <v>1024</v>
      </c>
      <c r="S329" s="71">
        <v>2094</v>
      </c>
      <c r="T329" s="71">
        <v>948</v>
      </c>
      <c r="U329" s="71">
        <v>1758</v>
      </c>
      <c r="V329" s="71">
        <v>804</v>
      </c>
      <c r="W329" s="71">
        <v>1190</v>
      </c>
      <c r="X329" s="71">
        <v>542</v>
      </c>
      <c r="Y329" s="71">
        <v>673</v>
      </c>
      <c r="Z329" s="71">
        <v>343</v>
      </c>
      <c r="AA329" s="146">
        <v>8006</v>
      </c>
      <c r="AB329" s="146">
        <v>3661</v>
      </c>
      <c r="AC329" s="226" t="s">
        <v>202</v>
      </c>
      <c r="AD329" s="148" t="s">
        <v>90</v>
      </c>
      <c r="AE329" s="31">
        <v>150</v>
      </c>
      <c r="AF329" s="31">
        <v>157</v>
      </c>
      <c r="AG329" s="31">
        <v>152</v>
      </c>
      <c r="AH329" s="31">
        <v>143</v>
      </c>
      <c r="AI329" s="31">
        <v>128</v>
      </c>
      <c r="AJ329" s="146">
        <v>730</v>
      </c>
      <c r="AK329" s="125">
        <v>574</v>
      </c>
      <c r="AL329" s="71">
        <v>266</v>
      </c>
      <c r="AM329" s="71">
        <v>23</v>
      </c>
      <c r="AN329" s="71">
        <v>41</v>
      </c>
      <c r="AO329" s="71">
        <v>123</v>
      </c>
      <c r="AP329" s="71">
        <v>52</v>
      </c>
      <c r="AQ329" s="226" t="s">
        <v>202</v>
      </c>
      <c r="AR329" s="148" t="s">
        <v>90</v>
      </c>
      <c r="AS329" s="71">
        <v>61</v>
      </c>
      <c r="AT329" s="71">
        <v>5606</v>
      </c>
      <c r="AU329" s="71">
        <v>1071</v>
      </c>
      <c r="AV329" s="71">
        <v>307</v>
      </c>
      <c r="AW329" s="71">
        <v>136</v>
      </c>
      <c r="AX329" s="71">
        <v>313</v>
      </c>
      <c r="AY329" s="71">
        <v>649</v>
      </c>
      <c r="AZ329" s="71">
        <v>501</v>
      </c>
      <c r="BA329" s="71">
        <v>471</v>
      </c>
      <c r="BB329" s="226" t="s">
        <v>202</v>
      </c>
      <c r="BC329" s="148" t="s">
        <v>90</v>
      </c>
      <c r="BD329" s="71">
        <v>38</v>
      </c>
      <c r="BE329" s="71">
        <v>290</v>
      </c>
      <c r="BF329" s="71">
        <v>74</v>
      </c>
      <c r="BG329" s="71">
        <v>210</v>
      </c>
      <c r="BH329" s="71">
        <v>21</v>
      </c>
      <c r="BI329" s="16">
        <v>633</v>
      </c>
      <c r="BJ329" s="71">
        <v>401</v>
      </c>
      <c r="BK329" s="71">
        <v>199</v>
      </c>
      <c r="BL329" s="152">
        <v>30</v>
      </c>
      <c r="BM329" s="32">
        <v>22</v>
      </c>
      <c r="BN329" s="226" t="s">
        <v>202</v>
      </c>
      <c r="BO329" s="148" t="s">
        <v>90</v>
      </c>
      <c r="BP329" s="71">
        <v>17514</v>
      </c>
      <c r="BQ329" s="71">
        <v>7196</v>
      </c>
      <c r="BR329" s="71">
        <v>8176</v>
      </c>
      <c r="BS329" s="71">
        <v>8613</v>
      </c>
      <c r="BT329" s="71">
        <v>223</v>
      </c>
      <c r="BU329" s="71">
        <v>5732</v>
      </c>
      <c r="BV329" s="71">
        <v>23134</v>
      </c>
      <c r="BW329" s="71">
        <v>5197</v>
      </c>
      <c r="BX329" s="71">
        <v>221</v>
      </c>
      <c r="BY329" s="71">
        <v>1007</v>
      </c>
      <c r="BZ329" s="71">
        <v>1161</v>
      </c>
      <c r="CA329" s="71">
        <v>101</v>
      </c>
      <c r="CB329" s="71">
        <v>6600</v>
      </c>
      <c r="CD329" s="80" t="s">
        <v>202</v>
      </c>
      <c r="CE329" s="80" t="s">
        <v>2610</v>
      </c>
      <c r="CF329" s="78">
        <v>16394</v>
      </c>
      <c r="CG329" s="91"/>
    </row>
    <row r="330" spans="1:85">
      <c r="A330" s="226"/>
      <c r="B330" s="148" t="s">
        <v>91</v>
      </c>
      <c r="C330" s="71">
        <v>0</v>
      </c>
      <c r="D330" s="71">
        <v>0</v>
      </c>
      <c r="E330" s="71">
        <v>0</v>
      </c>
      <c r="F330" s="71">
        <v>0</v>
      </c>
      <c r="G330" s="71">
        <v>0</v>
      </c>
      <c r="H330" s="71">
        <v>0</v>
      </c>
      <c r="I330" s="71">
        <v>0</v>
      </c>
      <c r="J330" s="71">
        <v>0</v>
      </c>
      <c r="K330" s="71">
        <v>0</v>
      </c>
      <c r="L330" s="71">
        <v>0</v>
      </c>
      <c r="M330" s="146">
        <v>0</v>
      </c>
      <c r="N330" s="146">
        <v>0</v>
      </c>
      <c r="O330" s="226"/>
      <c r="P330" s="148" t="s">
        <v>91</v>
      </c>
      <c r="Q330" s="71">
        <v>0</v>
      </c>
      <c r="R330" s="71">
        <v>0</v>
      </c>
      <c r="S330" s="71">
        <v>0</v>
      </c>
      <c r="T330" s="71">
        <v>0</v>
      </c>
      <c r="U330" s="71">
        <v>0</v>
      </c>
      <c r="V330" s="71">
        <v>0</v>
      </c>
      <c r="W330" s="71">
        <v>0</v>
      </c>
      <c r="X330" s="71">
        <v>0</v>
      </c>
      <c r="Y330" s="71">
        <v>0</v>
      </c>
      <c r="Z330" s="71">
        <v>0</v>
      </c>
      <c r="AA330" s="146">
        <v>0</v>
      </c>
      <c r="AB330" s="146">
        <v>0</v>
      </c>
      <c r="AC330" s="226"/>
      <c r="AD330" s="148" t="s">
        <v>91</v>
      </c>
      <c r="AE330" s="31">
        <v>0</v>
      </c>
      <c r="AF330" s="31">
        <v>0</v>
      </c>
      <c r="AG330" s="31">
        <v>0</v>
      </c>
      <c r="AH330" s="31">
        <v>0</v>
      </c>
      <c r="AI330" s="31">
        <v>0</v>
      </c>
      <c r="AJ330" s="146">
        <v>0</v>
      </c>
      <c r="AK330" s="125">
        <v>0</v>
      </c>
      <c r="AL330" s="71">
        <v>0</v>
      </c>
      <c r="AM330" s="71">
        <v>0</v>
      </c>
      <c r="AN330" s="71">
        <v>0</v>
      </c>
      <c r="AO330" s="71">
        <v>0</v>
      </c>
      <c r="AP330" s="71">
        <v>0</v>
      </c>
      <c r="AQ330" s="226"/>
      <c r="AR330" s="148" t="s">
        <v>91</v>
      </c>
      <c r="AS330" s="71">
        <v>0</v>
      </c>
      <c r="AT330" s="71">
        <v>0</v>
      </c>
      <c r="AU330" s="71">
        <v>0</v>
      </c>
      <c r="AV330" s="71">
        <v>0</v>
      </c>
      <c r="AW330" s="71">
        <v>0</v>
      </c>
      <c r="AX330" s="71">
        <v>0</v>
      </c>
      <c r="AY330" s="71">
        <v>0</v>
      </c>
      <c r="AZ330" s="71">
        <v>0</v>
      </c>
      <c r="BA330" s="71">
        <v>0</v>
      </c>
      <c r="BB330" s="226"/>
      <c r="BC330" s="148" t="s">
        <v>91</v>
      </c>
      <c r="BD330" s="71">
        <v>0</v>
      </c>
      <c r="BE330" s="71">
        <v>0</v>
      </c>
      <c r="BF330" s="71">
        <v>0</v>
      </c>
      <c r="BG330" s="71">
        <v>0</v>
      </c>
      <c r="BH330" s="71">
        <v>0</v>
      </c>
      <c r="BI330" s="16">
        <v>0</v>
      </c>
      <c r="BJ330" s="71">
        <v>0</v>
      </c>
      <c r="BK330" s="71">
        <v>0</v>
      </c>
      <c r="BL330" s="152">
        <v>0</v>
      </c>
      <c r="BM330" s="32">
        <v>0</v>
      </c>
      <c r="BN330" s="226"/>
      <c r="BO330" s="148" t="s">
        <v>91</v>
      </c>
      <c r="BP330" s="71">
        <v>0</v>
      </c>
      <c r="BQ330" s="71">
        <v>0</v>
      </c>
      <c r="BR330" s="71">
        <v>0</v>
      </c>
      <c r="BS330" s="71">
        <v>0</v>
      </c>
      <c r="BT330" s="71">
        <v>0</v>
      </c>
      <c r="BU330" s="71">
        <v>0</v>
      </c>
      <c r="BV330" s="71">
        <v>0</v>
      </c>
      <c r="BW330" s="71">
        <v>0</v>
      </c>
      <c r="BX330" s="71">
        <v>0</v>
      </c>
      <c r="BY330" s="71">
        <v>0</v>
      </c>
      <c r="BZ330" s="71">
        <v>0</v>
      </c>
      <c r="CA330" s="71">
        <v>0</v>
      </c>
      <c r="CB330" s="71">
        <v>0</v>
      </c>
      <c r="CD330" s="80" t="s">
        <v>202</v>
      </c>
      <c r="CE330" s="80" t="s">
        <v>2611</v>
      </c>
      <c r="CF330" s="78">
        <v>0</v>
      </c>
      <c r="CG330" s="91"/>
    </row>
    <row r="331" spans="1:85">
      <c r="A331" s="226"/>
      <c r="B331" s="25" t="s">
        <v>73</v>
      </c>
      <c r="C331" s="26">
        <v>6304</v>
      </c>
      <c r="D331" s="26">
        <v>3001</v>
      </c>
      <c r="E331" s="26">
        <v>6521</v>
      </c>
      <c r="F331" s="26">
        <v>3163</v>
      </c>
      <c r="G331" s="26">
        <v>5725</v>
      </c>
      <c r="H331" s="26">
        <v>2819</v>
      </c>
      <c r="I331" s="26">
        <v>4600</v>
      </c>
      <c r="J331" s="26">
        <v>2264</v>
      </c>
      <c r="K331" s="26">
        <v>3178</v>
      </c>
      <c r="L331" s="26">
        <v>1647</v>
      </c>
      <c r="M331" s="41">
        <v>26328</v>
      </c>
      <c r="N331" s="41">
        <v>12894</v>
      </c>
      <c r="O331" s="226"/>
      <c r="P331" s="42" t="s">
        <v>73</v>
      </c>
      <c r="Q331" s="26">
        <v>2291</v>
      </c>
      <c r="R331" s="26">
        <v>1024</v>
      </c>
      <c r="S331" s="26">
        <v>2094</v>
      </c>
      <c r="T331" s="26">
        <v>948</v>
      </c>
      <c r="U331" s="26">
        <v>1758</v>
      </c>
      <c r="V331" s="26">
        <v>804</v>
      </c>
      <c r="W331" s="26">
        <v>1190</v>
      </c>
      <c r="X331" s="26">
        <v>542</v>
      </c>
      <c r="Y331" s="26">
        <v>673</v>
      </c>
      <c r="Z331" s="26">
        <v>343</v>
      </c>
      <c r="AA331" s="41">
        <v>8006</v>
      </c>
      <c r="AB331" s="41">
        <v>3661</v>
      </c>
      <c r="AC331" s="226"/>
      <c r="AD331" s="42" t="s">
        <v>73</v>
      </c>
      <c r="AE331" s="41">
        <v>150</v>
      </c>
      <c r="AF331" s="41">
        <v>157</v>
      </c>
      <c r="AG331" s="41">
        <v>152</v>
      </c>
      <c r="AH331" s="41">
        <v>143</v>
      </c>
      <c r="AI331" s="41">
        <v>128</v>
      </c>
      <c r="AJ331" s="41">
        <v>730</v>
      </c>
      <c r="AK331" s="26">
        <v>574</v>
      </c>
      <c r="AL331" s="26">
        <v>266</v>
      </c>
      <c r="AM331" s="26">
        <v>23</v>
      </c>
      <c r="AN331" s="26">
        <v>41</v>
      </c>
      <c r="AO331" s="26">
        <v>123</v>
      </c>
      <c r="AP331" s="26">
        <v>52</v>
      </c>
      <c r="AQ331" s="226"/>
      <c r="AR331" s="42" t="s">
        <v>73</v>
      </c>
      <c r="AS331" s="26">
        <v>61</v>
      </c>
      <c r="AT331" s="26">
        <v>5606</v>
      </c>
      <c r="AU331" s="26">
        <v>1071</v>
      </c>
      <c r="AV331" s="26">
        <v>307</v>
      </c>
      <c r="AW331" s="26">
        <v>136</v>
      </c>
      <c r="AX331" s="26">
        <v>313</v>
      </c>
      <c r="AY331" s="26">
        <v>649</v>
      </c>
      <c r="AZ331" s="26">
        <v>501</v>
      </c>
      <c r="BA331" s="26">
        <v>471</v>
      </c>
      <c r="BB331" s="226"/>
      <c r="BC331" s="42" t="s">
        <v>73</v>
      </c>
      <c r="BD331" s="26">
        <v>38</v>
      </c>
      <c r="BE331" s="26">
        <v>290</v>
      </c>
      <c r="BF331" s="26">
        <v>74</v>
      </c>
      <c r="BG331" s="26">
        <v>210</v>
      </c>
      <c r="BH331" s="26">
        <v>21</v>
      </c>
      <c r="BI331" s="26">
        <v>633</v>
      </c>
      <c r="BJ331" s="26">
        <v>401</v>
      </c>
      <c r="BK331" s="26">
        <v>199</v>
      </c>
      <c r="BL331" s="41">
        <v>30</v>
      </c>
      <c r="BM331" s="41">
        <v>22</v>
      </c>
      <c r="BN331" s="226"/>
      <c r="BO331" s="42" t="s">
        <v>73</v>
      </c>
      <c r="BP331" s="41">
        <v>17514</v>
      </c>
      <c r="BQ331" s="41">
        <v>7196</v>
      </c>
      <c r="BR331" s="41">
        <v>8176</v>
      </c>
      <c r="BS331" s="41">
        <v>8613</v>
      </c>
      <c r="BT331" s="41">
        <v>223</v>
      </c>
      <c r="BU331" s="41">
        <v>5732</v>
      </c>
      <c r="BV331" s="41">
        <v>23134</v>
      </c>
      <c r="BW331" s="41">
        <v>5197</v>
      </c>
      <c r="BX331" s="41">
        <v>221</v>
      </c>
      <c r="BY331" s="41">
        <v>1007</v>
      </c>
      <c r="BZ331" s="41">
        <v>1161</v>
      </c>
      <c r="CA331" s="41">
        <v>101</v>
      </c>
      <c r="CB331" s="41">
        <v>6600</v>
      </c>
      <c r="CD331" s="80" t="s">
        <v>202</v>
      </c>
      <c r="CE331" s="80" t="s">
        <v>2612</v>
      </c>
      <c r="CF331" s="78">
        <v>16394</v>
      </c>
      <c r="CG331" s="91"/>
    </row>
    <row r="332" spans="1:85">
      <c r="A332" s="226" t="s">
        <v>203</v>
      </c>
      <c r="B332" s="148" t="s">
        <v>90</v>
      </c>
      <c r="C332" s="71">
        <v>8956</v>
      </c>
      <c r="D332" s="71">
        <v>4220</v>
      </c>
      <c r="E332" s="71">
        <v>7419</v>
      </c>
      <c r="F332" s="71">
        <v>3500</v>
      </c>
      <c r="G332" s="71">
        <v>6606</v>
      </c>
      <c r="H332" s="71">
        <v>3304</v>
      </c>
      <c r="I332" s="71">
        <v>5005</v>
      </c>
      <c r="J332" s="71">
        <v>2524</v>
      </c>
      <c r="K332" s="71">
        <v>3720</v>
      </c>
      <c r="L332" s="71">
        <v>2084</v>
      </c>
      <c r="M332" s="146">
        <v>31706</v>
      </c>
      <c r="N332" s="146">
        <v>15632</v>
      </c>
      <c r="O332" s="226" t="s">
        <v>203</v>
      </c>
      <c r="P332" s="148" t="s">
        <v>90</v>
      </c>
      <c r="Q332" s="71">
        <v>3200</v>
      </c>
      <c r="R332" s="71">
        <v>1358</v>
      </c>
      <c r="S332" s="71">
        <v>2418</v>
      </c>
      <c r="T332" s="71">
        <v>1056</v>
      </c>
      <c r="U332" s="71">
        <v>2114</v>
      </c>
      <c r="V332" s="71">
        <v>968</v>
      </c>
      <c r="W332" s="71">
        <v>1369</v>
      </c>
      <c r="X332" s="71">
        <v>681</v>
      </c>
      <c r="Y332" s="71">
        <v>999</v>
      </c>
      <c r="Z332" s="71">
        <v>566</v>
      </c>
      <c r="AA332" s="146">
        <v>10100</v>
      </c>
      <c r="AB332" s="146">
        <v>4629</v>
      </c>
      <c r="AC332" s="226" t="s">
        <v>203</v>
      </c>
      <c r="AD332" s="148" t="s">
        <v>90</v>
      </c>
      <c r="AE332" s="31">
        <v>243</v>
      </c>
      <c r="AF332" s="31">
        <v>229</v>
      </c>
      <c r="AG332" s="31">
        <v>225</v>
      </c>
      <c r="AH332" s="31">
        <v>211</v>
      </c>
      <c r="AI332" s="31">
        <v>208</v>
      </c>
      <c r="AJ332" s="146">
        <v>1116</v>
      </c>
      <c r="AK332" s="125">
        <v>891</v>
      </c>
      <c r="AL332" s="71">
        <v>176</v>
      </c>
      <c r="AM332" s="71">
        <v>4</v>
      </c>
      <c r="AN332" s="71">
        <v>36</v>
      </c>
      <c r="AO332" s="71">
        <v>203</v>
      </c>
      <c r="AP332" s="71">
        <v>82</v>
      </c>
      <c r="AQ332" s="226" t="s">
        <v>203</v>
      </c>
      <c r="AR332" s="148" t="s">
        <v>90</v>
      </c>
      <c r="AS332" s="71">
        <v>245</v>
      </c>
      <c r="AT332" s="71">
        <v>6730</v>
      </c>
      <c r="AU332" s="71">
        <v>1964</v>
      </c>
      <c r="AV332" s="71">
        <v>747</v>
      </c>
      <c r="AW332" s="71">
        <v>64</v>
      </c>
      <c r="AX332" s="71">
        <v>405</v>
      </c>
      <c r="AY332" s="71">
        <v>874</v>
      </c>
      <c r="AZ332" s="71">
        <v>748</v>
      </c>
      <c r="BA332" s="71">
        <v>704</v>
      </c>
      <c r="BB332" s="226" t="s">
        <v>203</v>
      </c>
      <c r="BC332" s="148" t="s">
        <v>90</v>
      </c>
      <c r="BD332" s="71">
        <v>73</v>
      </c>
      <c r="BE332" s="71">
        <v>299</v>
      </c>
      <c r="BF332" s="71">
        <v>265</v>
      </c>
      <c r="BG332" s="71">
        <v>267</v>
      </c>
      <c r="BH332" s="71">
        <v>0</v>
      </c>
      <c r="BI332" s="16">
        <v>904</v>
      </c>
      <c r="BJ332" s="71">
        <v>542</v>
      </c>
      <c r="BK332" s="71">
        <v>295</v>
      </c>
      <c r="BL332" s="152">
        <v>27</v>
      </c>
      <c r="BM332" s="32">
        <v>16</v>
      </c>
      <c r="BN332" s="226" t="s">
        <v>203</v>
      </c>
      <c r="BO332" s="148" t="s">
        <v>90</v>
      </c>
      <c r="BP332" s="71">
        <v>18091</v>
      </c>
      <c r="BQ332" s="71">
        <v>9479</v>
      </c>
      <c r="BR332" s="71">
        <v>8356</v>
      </c>
      <c r="BS332" s="71">
        <v>8245</v>
      </c>
      <c r="BT332" s="71">
        <v>538</v>
      </c>
      <c r="BU332" s="71">
        <v>6806</v>
      </c>
      <c r="BV332" s="71">
        <v>22541</v>
      </c>
      <c r="BW332" s="71">
        <v>4610</v>
      </c>
      <c r="BX332" s="71">
        <v>382</v>
      </c>
      <c r="BY332" s="71">
        <v>1297</v>
      </c>
      <c r="BZ332" s="71">
        <v>1623</v>
      </c>
      <c r="CA332" s="71">
        <v>65</v>
      </c>
      <c r="CB332" s="71">
        <v>5331</v>
      </c>
      <c r="CD332" s="80" t="s">
        <v>203</v>
      </c>
      <c r="CE332" s="80" t="s">
        <v>2613</v>
      </c>
      <c r="CF332" s="78">
        <v>22905</v>
      </c>
      <c r="CG332" s="91"/>
    </row>
    <row r="333" spans="1:85">
      <c r="A333" s="226"/>
      <c r="B333" s="148" t="s">
        <v>91</v>
      </c>
      <c r="C333" s="71">
        <v>0</v>
      </c>
      <c r="D333" s="71">
        <v>0</v>
      </c>
      <c r="E333" s="71">
        <v>0</v>
      </c>
      <c r="F333" s="71">
        <v>0</v>
      </c>
      <c r="G333" s="71">
        <v>0</v>
      </c>
      <c r="H333" s="71">
        <v>0</v>
      </c>
      <c r="I333" s="71">
        <v>0</v>
      </c>
      <c r="J333" s="71">
        <v>0</v>
      </c>
      <c r="K333" s="71">
        <v>0</v>
      </c>
      <c r="L333" s="71">
        <v>0</v>
      </c>
      <c r="M333" s="146">
        <v>0</v>
      </c>
      <c r="N333" s="146">
        <v>0</v>
      </c>
      <c r="O333" s="226"/>
      <c r="P333" s="148" t="s">
        <v>91</v>
      </c>
      <c r="Q333" s="71">
        <v>0</v>
      </c>
      <c r="R333" s="71">
        <v>0</v>
      </c>
      <c r="S333" s="71">
        <v>0</v>
      </c>
      <c r="T333" s="71">
        <v>0</v>
      </c>
      <c r="U333" s="71">
        <v>0</v>
      </c>
      <c r="V333" s="71">
        <v>0</v>
      </c>
      <c r="W333" s="71">
        <v>0</v>
      </c>
      <c r="X333" s="71">
        <v>0</v>
      </c>
      <c r="Y333" s="71">
        <v>0</v>
      </c>
      <c r="Z333" s="71">
        <v>0</v>
      </c>
      <c r="AA333" s="146">
        <v>0</v>
      </c>
      <c r="AB333" s="146">
        <v>0</v>
      </c>
      <c r="AC333" s="226"/>
      <c r="AD333" s="148" t="s">
        <v>91</v>
      </c>
      <c r="AE333" s="31">
        <v>0</v>
      </c>
      <c r="AF333" s="31">
        <v>0</v>
      </c>
      <c r="AG333" s="31">
        <v>0</v>
      </c>
      <c r="AH333" s="31">
        <v>0</v>
      </c>
      <c r="AI333" s="31">
        <v>0</v>
      </c>
      <c r="AJ333" s="146">
        <v>0</v>
      </c>
      <c r="AK333" s="125">
        <v>0</v>
      </c>
      <c r="AL333" s="71">
        <v>0</v>
      </c>
      <c r="AM333" s="71">
        <v>0</v>
      </c>
      <c r="AN333" s="71">
        <v>0</v>
      </c>
      <c r="AO333" s="71">
        <v>0</v>
      </c>
      <c r="AP333" s="71">
        <v>0</v>
      </c>
      <c r="AQ333" s="226"/>
      <c r="AR333" s="148" t="s">
        <v>91</v>
      </c>
      <c r="AS333" s="71">
        <v>0</v>
      </c>
      <c r="AT333" s="71">
        <v>0</v>
      </c>
      <c r="AU333" s="71">
        <v>0</v>
      </c>
      <c r="AV333" s="71">
        <v>0</v>
      </c>
      <c r="AW333" s="71">
        <v>0</v>
      </c>
      <c r="AX333" s="71">
        <v>0</v>
      </c>
      <c r="AY333" s="71">
        <v>0</v>
      </c>
      <c r="AZ333" s="71">
        <v>0</v>
      </c>
      <c r="BA333" s="71">
        <v>0</v>
      </c>
      <c r="BB333" s="226"/>
      <c r="BC333" s="148" t="s">
        <v>91</v>
      </c>
      <c r="BD333" s="71">
        <v>0</v>
      </c>
      <c r="BE333" s="71">
        <v>0</v>
      </c>
      <c r="BF333" s="71">
        <v>0</v>
      </c>
      <c r="BG333" s="71">
        <v>0</v>
      </c>
      <c r="BH333" s="71">
        <v>0</v>
      </c>
      <c r="BI333" s="16">
        <v>0</v>
      </c>
      <c r="BJ333" s="71">
        <v>0</v>
      </c>
      <c r="BK333" s="71">
        <v>0</v>
      </c>
      <c r="BL333" s="152">
        <v>0</v>
      </c>
      <c r="BM333" s="32">
        <v>0</v>
      </c>
      <c r="BN333" s="226"/>
      <c r="BO333" s="148" t="s">
        <v>91</v>
      </c>
      <c r="BP333" s="71">
        <v>0</v>
      </c>
      <c r="BQ333" s="71">
        <v>0</v>
      </c>
      <c r="BR333" s="71">
        <v>0</v>
      </c>
      <c r="BS333" s="71">
        <v>0</v>
      </c>
      <c r="BT333" s="71">
        <v>0</v>
      </c>
      <c r="BU333" s="71">
        <v>0</v>
      </c>
      <c r="BV333" s="71">
        <v>0</v>
      </c>
      <c r="BW333" s="71">
        <v>0</v>
      </c>
      <c r="BX333" s="71">
        <v>0</v>
      </c>
      <c r="BY333" s="71">
        <v>0</v>
      </c>
      <c r="BZ333" s="71">
        <v>0</v>
      </c>
      <c r="CA333" s="71">
        <v>0</v>
      </c>
      <c r="CB333" s="71">
        <v>0</v>
      </c>
      <c r="CD333" s="80" t="s">
        <v>203</v>
      </c>
      <c r="CE333" s="80" t="s">
        <v>2614</v>
      </c>
      <c r="CF333" s="78">
        <v>0</v>
      </c>
      <c r="CG333" s="91"/>
    </row>
    <row r="334" spans="1:85">
      <c r="A334" s="226"/>
      <c r="B334" s="25" t="s">
        <v>73</v>
      </c>
      <c r="C334" s="26">
        <v>8956</v>
      </c>
      <c r="D334" s="26">
        <v>4220</v>
      </c>
      <c r="E334" s="26">
        <v>7419</v>
      </c>
      <c r="F334" s="26">
        <v>3500</v>
      </c>
      <c r="G334" s="26">
        <v>6606</v>
      </c>
      <c r="H334" s="26">
        <v>3304</v>
      </c>
      <c r="I334" s="26">
        <v>5005</v>
      </c>
      <c r="J334" s="26">
        <v>2524</v>
      </c>
      <c r="K334" s="26">
        <v>3720</v>
      </c>
      <c r="L334" s="26">
        <v>2084</v>
      </c>
      <c r="M334" s="41">
        <v>31706</v>
      </c>
      <c r="N334" s="41">
        <v>15632</v>
      </c>
      <c r="O334" s="226"/>
      <c r="P334" s="42" t="s">
        <v>73</v>
      </c>
      <c r="Q334" s="26">
        <v>3200</v>
      </c>
      <c r="R334" s="26">
        <v>1358</v>
      </c>
      <c r="S334" s="26">
        <v>2418</v>
      </c>
      <c r="T334" s="26">
        <v>1056</v>
      </c>
      <c r="U334" s="26">
        <v>2114</v>
      </c>
      <c r="V334" s="26">
        <v>968</v>
      </c>
      <c r="W334" s="26">
        <v>1369</v>
      </c>
      <c r="X334" s="26">
        <v>681</v>
      </c>
      <c r="Y334" s="26">
        <v>999</v>
      </c>
      <c r="Z334" s="26">
        <v>566</v>
      </c>
      <c r="AA334" s="41">
        <v>10100</v>
      </c>
      <c r="AB334" s="41">
        <v>4629</v>
      </c>
      <c r="AC334" s="226"/>
      <c r="AD334" s="42" t="s">
        <v>73</v>
      </c>
      <c r="AE334" s="41">
        <v>243</v>
      </c>
      <c r="AF334" s="41">
        <v>229</v>
      </c>
      <c r="AG334" s="41">
        <v>225</v>
      </c>
      <c r="AH334" s="41">
        <v>211</v>
      </c>
      <c r="AI334" s="41">
        <v>208</v>
      </c>
      <c r="AJ334" s="41">
        <v>1116</v>
      </c>
      <c r="AK334" s="26">
        <v>891</v>
      </c>
      <c r="AL334" s="26">
        <v>176</v>
      </c>
      <c r="AM334" s="26">
        <v>4</v>
      </c>
      <c r="AN334" s="26">
        <v>36</v>
      </c>
      <c r="AO334" s="26">
        <v>203</v>
      </c>
      <c r="AP334" s="26">
        <v>82</v>
      </c>
      <c r="AQ334" s="226"/>
      <c r="AR334" s="42" t="s">
        <v>73</v>
      </c>
      <c r="AS334" s="26">
        <v>245</v>
      </c>
      <c r="AT334" s="26">
        <v>6730</v>
      </c>
      <c r="AU334" s="26">
        <v>1964</v>
      </c>
      <c r="AV334" s="26">
        <v>747</v>
      </c>
      <c r="AW334" s="26">
        <v>64</v>
      </c>
      <c r="AX334" s="26">
        <v>405</v>
      </c>
      <c r="AY334" s="26">
        <v>874</v>
      </c>
      <c r="AZ334" s="26">
        <v>748</v>
      </c>
      <c r="BA334" s="26">
        <v>704</v>
      </c>
      <c r="BB334" s="226"/>
      <c r="BC334" s="42" t="s">
        <v>73</v>
      </c>
      <c r="BD334" s="26">
        <v>73</v>
      </c>
      <c r="BE334" s="26">
        <v>299</v>
      </c>
      <c r="BF334" s="26">
        <v>265</v>
      </c>
      <c r="BG334" s="26">
        <v>267</v>
      </c>
      <c r="BH334" s="26">
        <v>0</v>
      </c>
      <c r="BI334" s="26">
        <v>904</v>
      </c>
      <c r="BJ334" s="26">
        <v>542</v>
      </c>
      <c r="BK334" s="26">
        <v>295</v>
      </c>
      <c r="BL334" s="41">
        <v>27</v>
      </c>
      <c r="BM334" s="41">
        <v>16</v>
      </c>
      <c r="BN334" s="226"/>
      <c r="BO334" s="42" t="s">
        <v>73</v>
      </c>
      <c r="BP334" s="41">
        <v>18091</v>
      </c>
      <c r="BQ334" s="41">
        <v>9479</v>
      </c>
      <c r="BR334" s="41">
        <v>8356</v>
      </c>
      <c r="BS334" s="41">
        <v>8245</v>
      </c>
      <c r="BT334" s="41">
        <v>538</v>
      </c>
      <c r="BU334" s="41">
        <v>6806</v>
      </c>
      <c r="BV334" s="41">
        <v>22541</v>
      </c>
      <c r="BW334" s="41">
        <v>4610</v>
      </c>
      <c r="BX334" s="41">
        <v>382</v>
      </c>
      <c r="BY334" s="41">
        <v>1297</v>
      </c>
      <c r="BZ334" s="41">
        <v>1623</v>
      </c>
      <c r="CA334" s="41">
        <v>65</v>
      </c>
      <c r="CB334" s="41">
        <v>5331</v>
      </c>
      <c r="CD334" s="80" t="s">
        <v>203</v>
      </c>
      <c r="CE334" s="80" t="s">
        <v>2615</v>
      </c>
      <c r="CF334" s="78">
        <v>22905</v>
      </c>
      <c r="CG334" s="91"/>
    </row>
    <row r="335" spans="1:85" s="100" customFormat="1">
      <c r="A335" s="33" t="s">
        <v>109</v>
      </c>
      <c r="B335" s="148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119"/>
      <c r="N335" s="119"/>
      <c r="O335" s="33" t="s">
        <v>109</v>
      </c>
      <c r="P335" s="33"/>
      <c r="Q335" s="119"/>
      <c r="R335" s="119"/>
      <c r="S335" s="119"/>
      <c r="T335" s="119"/>
      <c r="U335" s="119"/>
      <c r="V335" s="119"/>
      <c r="W335" s="119"/>
      <c r="X335" s="119"/>
      <c r="Y335" s="119"/>
      <c r="Z335" s="119"/>
      <c r="AA335" s="119"/>
      <c r="AB335" s="119"/>
      <c r="AC335" s="33" t="s">
        <v>109</v>
      </c>
      <c r="AD335" s="33"/>
      <c r="AE335" s="119"/>
      <c r="AF335" s="119"/>
      <c r="AG335" s="119"/>
      <c r="AH335" s="119"/>
      <c r="AI335" s="119"/>
      <c r="AJ335" s="119"/>
      <c r="AK335" s="119"/>
      <c r="AL335" s="119"/>
      <c r="AM335" s="119"/>
      <c r="AN335" s="119"/>
      <c r="AO335" s="119"/>
      <c r="AP335" s="119"/>
      <c r="AQ335" s="33" t="s">
        <v>109</v>
      </c>
      <c r="AR335" s="148"/>
      <c r="AS335" s="43"/>
      <c r="AT335" s="43"/>
      <c r="AU335" s="43"/>
      <c r="AV335" s="43"/>
      <c r="AW335" s="43"/>
      <c r="AX335" s="43"/>
      <c r="AY335" s="43"/>
      <c r="AZ335" s="43"/>
      <c r="BA335" s="43"/>
      <c r="BB335" s="33" t="s">
        <v>109</v>
      </c>
      <c r="BC335" s="148"/>
      <c r="BD335" s="148"/>
      <c r="BE335" s="148"/>
      <c r="BF335" s="148"/>
      <c r="BG335" s="148"/>
      <c r="BH335" s="148"/>
      <c r="BI335" s="148"/>
      <c r="BJ335" s="148"/>
      <c r="BK335" s="148"/>
      <c r="BL335" s="33"/>
      <c r="BM335" s="148"/>
      <c r="BN335" s="33" t="s">
        <v>109</v>
      </c>
      <c r="BO335" s="148"/>
      <c r="BP335" s="43"/>
      <c r="BQ335" s="43"/>
      <c r="BR335" s="43"/>
      <c r="BS335" s="43"/>
      <c r="BT335" s="43"/>
      <c r="BU335" s="43"/>
      <c r="BV335" s="43"/>
      <c r="BW335" s="43"/>
      <c r="BX335" s="43"/>
      <c r="BY335" s="43"/>
      <c r="BZ335" s="43"/>
      <c r="CA335" s="43"/>
      <c r="CB335" s="43"/>
      <c r="CD335" s="80" t="str">
        <f>IF(A335="",CD334,A335)</f>
        <v>IHOROMBE</v>
      </c>
      <c r="CE335" s="80" t="str">
        <f>CD335&amp;B335</f>
        <v>IHOROMBE</v>
      </c>
      <c r="CF335" s="78">
        <f>(AS335+2*AT335+3*AU335+4*AV335+5*AW335)</f>
        <v>0</v>
      </c>
      <c r="CG335" s="91"/>
    </row>
    <row r="336" spans="1:85">
      <c r="A336" s="226" t="s">
        <v>204</v>
      </c>
      <c r="B336" s="148" t="s">
        <v>90</v>
      </c>
      <c r="C336" s="71">
        <v>4508</v>
      </c>
      <c r="D336" s="71">
        <v>2187</v>
      </c>
      <c r="E336" s="71">
        <v>2230</v>
      </c>
      <c r="F336" s="71">
        <v>1072</v>
      </c>
      <c r="G336" s="71">
        <v>1353</v>
      </c>
      <c r="H336" s="71">
        <v>579</v>
      </c>
      <c r="I336" s="71">
        <v>624</v>
      </c>
      <c r="J336" s="71">
        <v>261</v>
      </c>
      <c r="K336" s="71">
        <v>423</v>
      </c>
      <c r="L336" s="71">
        <v>175</v>
      </c>
      <c r="M336" s="146">
        <v>9138</v>
      </c>
      <c r="N336" s="146">
        <v>4274</v>
      </c>
      <c r="O336" s="226" t="s">
        <v>204</v>
      </c>
      <c r="P336" s="148" t="s">
        <v>90</v>
      </c>
      <c r="Q336" s="71">
        <v>1876</v>
      </c>
      <c r="R336" s="71">
        <v>923</v>
      </c>
      <c r="S336" s="71">
        <v>690</v>
      </c>
      <c r="T336" s="71">
        <v>336</v>
      </c>
      <c r="U336" s="71">
        <v>362</v>
      </c>
      <c r="V336" s="71">
        <v>149</v>
      </c>
      <c r="W336" s="71">
        <v>134</v>
      </c>
      <c r="X336" s="71">
        <v>54</v>
      </c>
      <c r="Y336" s="71">
        <v>124</v>
      </c>
      <c r="Z336" s="71">
        <v>43</v>
      </c>
      <c r="AA336" s="146">
        <v>3186</v>
      </c>
      <c r="AB336" s="146">
        <v>1505</v>
      </c>
      <c r="AC336" s="226" t="s">
        <v>204</v>
      </c>
      <c r="AD336" s="148" t="s">
        <v>90</v>
      </c>
      <c r="AE336" s="31">
        <v>92</v>
      </c>
      <c r="AF336" s="31">
        <v>90</v>
      </c>
      <c r="AG336" s="31">
        <v>83</v>
      </c>
      <c r="AH336" s="31">
        <v>54</v>
      </c>
      <c r="AI336" s="31">
        <v>30</v>
      </c>
      <c r="AJ336" s="146">
        <v>349</v>
      </c>
      <c r="AK336" s="125">
        <v>150</v>
      </c>
      <c r="AL336" s="71">
        <v>86</v>
      </c>
      <c r="AM336" s="71">
        <v>0</v>
      </c>
      <c r="AN336" s="71">
        <v>36</v>
      </c>
      <c r="AO336" s="71">
        <v>87</v>
      </c>
      <c r="AP336" s="71">
        <v>10</v>
      </c>
      <c r="AQ336" s="226" t="s">
        <v>204</v>
      </c>
      <c r="AR336" s="148" t="s">
        <v>90</v>
      </c>
      <c r="AS336" s="71">
        <v>15</v>
      </c>
      <c r="AT336" s="71">
        <v>810</v>
      </c>
      <c r="AU336" s="71">
        <v>218</v>
      </c>
      <c r="AV336" s="71">
        <v>41</v>
      </c>
      <c r="AW336" s="71">
        <v>9</v>
      </c>
      <c r="AX336" s="71">
        <v>51</v>
      </c>
      <c r="AY336" s="71">
        <v>182</v>
      </c>
      <c r="AZ336" s="71">
        <v>121</v>
      </c>
      <c r="BA336" s="71">
        <v>113</v>
      </c>
      <c r="BB336" s="226" t="s">
        <v>204</v>
      </c>
      <c r="BC336" s="148" t="s">
        <v>90</v>
      </c>
      <c r="BD336" s="71">
        <v>15</v>
      </c>
      <c r="BE336" s="71">
        <v>152</v>
      </c>
      <c r="BF336" s="71">
        <v>2</v>
      </c>
      <c r="BG336" s="71">
        <v>4</v>
      </c>
      <c r="BH336" s="71">
        <v>0</v>
      </c>
      <c r="BI336" s="16">
        <v>173</v>
      </c>
      <c r="BJ336" s="71">
        <v>92</v>
      </c>
      <c r="BK336" s="71">
        <v>28</v>
      </c>
      <c r="BL336" s="152">
        <v>2</v>
      </c>
      <c r="BM336" s="32">
        <v>1</v>
      </c>
      <c r="BN336" s="226" t="s">
        <v>204</v>
      </c>
      <c r="BO336" s="148" t="s">
        <v>90</v>
      </c>
      <c r="BP336" s="71">
        <v>3227</v>
      </c>
      <c r="BQ336" s="71">
        <v>237</v>
      </c>
      <c r="BR336" s="71">
        <v>2584</v>
      </c>
      <c r="BS336" s="71">
        <v>1068</v>
      </c>
      <c r="BT336" s="71">
        <v>100</v>
      </c>
      <c r="BU336" s="71">
        <v>934</v>
      </c>
      <c r="BV336" s="71">
        <v>5158</v>
      </c>
      <c r="BW336" s="71">
        <v>806</v>
      </c>
      <c r="BX336" s="71">
        <v>74</v>
      </c>
      <c r="BY336" s="71">
        <v>249</v>
      </c>
      <c r="BZ336" s="71">
        <v>255</v>
      </c>
      <c r="CA336" s="71">
        <v>43</v>
      </c>
      <c r="CB336" s="71">
        <v>204</v>
      </c>
      <c r="CD336" s="80" t="s">
        <v>204</v>
      </c>
      <c r="CE336" s="80" t="s">
        <v>2619</v>
      </c>
      <c r="CF336" s="78">
        <v>2498</v>
      </c>
      <c r="CG336" s="91"/>
    </row>
    <row r="337" spans="1:85">
      <c r="A337" s="226"/>
      <c r="B337" s="148" t="s">
        <v>91</v>
      </c>
      <c r="C337" s="71">
        <v>0</v>
      </c>
      <c r="D337" s="71">
        <v>0</v>
      </c>
      <c r="E337" s="71">
        <v>0</v>
      </c>
      <c r="F337" s="71">
        <v>0</v>
      </c>
      <c r="G337" s="71">
        <v>0</v>
      </c>
      <c r="H337" s="71">
        <v>0</v>
      </c>
      <c r="I337" s="71">
        <v>0</v>
      </c>
      <c r="J337" s="71">
        <v>0</v>
      </c>
      <c r="K337" s="71">
        <v>0</v>
      </c>
      <c r="L337" s="71">
        <v>0</v>
      </c>
      <c r="M337" s="146">
        <v>0</v>
      </c>
      <c r="N337" s="146">
        <v>0</v>
      </c>
      <c r="O337" s="226"/>
      <c r="P337" s="148" t="s">
        <v>91</v>
      </c>
      <c r="Q337" s="71">
        <v>0</v>
      </c>
      <c r="R337" s="71">
        <v>0</v>
      </c>
      <c r="S337" s="71">
        <v>0</v>
      </c>
      <c r="T337" s="71">
        <v>0</v>
      </c>
      <c r="U337" s="71">
        <v>0</v>
      </c>
      <c r="V337" s="71">
        <v>0</v>
      </c>
      <c r="W337" s="71">
        <v>0</v>
      </c>
      <c r="X337" s="71">
        <v>0</v>
      </c>
      <c r="Y337" s="71">
        <v>0</v>
      </c>
      <c r="Z337" s="71">
        <v>0</v>
      </c>
      <c r="AA337" s="146">
        <v>0</v>
      </c>
      <c r="AB337" s="146">
        <v>0</v>
      </c>
      <c r="AC337" s="226"/>
      <c r="AD337" s="148" t="s">
        <v>91</v>
      </c>
      <c r="AE337" s="31">
        <v>0</v>
      </c>
      <c r="AF337" s="31">
        <v>0</v>
      </c>
      <c r="AG337" s="31">
        <v>0</v>
      </c>
      <c r="AH337" s="31">
        <v>0</v>
      </c>
      <c r="AI337" s="31">
        <v>0</v>
      </c>
      <c r="AJ337" s="146">
        <v>0</v>
      </c>
      <c r="AK337" s="125">
        <v>0</v>
      </c>
      <c r="AL337" s="71">
        <v>0</v>
      </c>
      <c r="AM337" s="71">
        <v>0</v>
      </c>
      <c r="AN337" s="71">
        <v>0</v>
      </c>
      <c r="AO337" s="71">
        <v>0</v>
      </c>
      <c r="AP337" s="71">
        <v>0</v>
      </c>
      <c r="AQ337" s="226"/>
      <c r="AR337" s="148" t="s">
        <v>91</v>
      </c>
      <c r="AS337" s="71">
        <v>0</v>
      </c>
      <c r="AT337" s="71">
        <v>0</v>
      </c>
      <c r="AU337" s="71">
        <v>0</v>
      </c>
      <c r="AV337" s="71">
        <v>0</v>
      </c>
      <c r="AW337" s="71">
        <v>0</v>
      </c>
      <c r="AX337" s="71">
        <v>0</v>
      </c>
      <c r="AY337" s="71">
        <v>0</v>
      </c>
      <c r="AZ337" s="71">
        <v>0</v>
      </c>
      <c r="BA337" s="71">
        <v>0</v>
      </c>
      <c r="BB337" s="226"/>
      <c r="BC337" s="148" t="s">
        <v>91</v>
      </c>
      <c r="BD337" s="71">
        <v>0</v>
      </c>
      <c r="BE337" s="71">
        <v>0</v>
      </c>
      <c r="BF337" s="71">
        <v>0</v>
      </c>
      <c r="BG337" s="71">
        <v>0</v>
      </c>
      <c r="BH337" s="71">
        <v>0</v>
      </c>
      <c r="BI337" s="16">
        <v>0</v>
      </c>
      <c r="BJ337" s="71">
        <v>0</v>
      </c>
      <c r="BK337" s="71">
        <v>0</v>
      </c>
      <c r="BL337" s="152">
        <v>0</v>
      </c>
      <c r="BM337" s="32">
        <v>0</v>
      </c>
      <c r="BN337" s="226"/>
      <c r="BO337" s="148" t="s">
        <v>91</v>
      </c>
      <c r="BP337" s="71">
        <v>0</v>
      </c>
      <c r="BQ337" s="71">
        <v>0</v>
      </c>
      <c r="BR337" s="71">
        <v>0</v>
      </c>
      <c r="BS337" s="71">
        <v>0</v>
      </c>
      <c r="BT337" s="71">
        <v>0</v>
      </c>
      <c r="BU337" s="71">
        <v>0</v>
      </c>
      <c r="BV337" s="71">
        <v>0</v>
      </c>
      <c r="BW337" s="71">
        <v>0</v>
      </c>
      <c r="BX337" s="71">
        <v>0</v>
      </c>
      <c r="BY337" s="71">
        <v>0</v>
      </c>
      <c r="BZ337" s="71">
        <v>0</v>
      </c>
      <c r="CA337" s="71">
        <v>0</v>
      </c>
      <c r="CB337" s="71">
        <v>0</v>
      </c>
      <c r="CD337" s="80" t="s">
        <v>204</v>
      </c>
      <c r="CE337" s="80" t="s">
        <v>2620</v>
      </c>
      <c r="CF337" s="78">
        <v>0</v>
      </c>
      <c r="CG337" s="91"/>
    </row>
    <row r="338" spans="1:85">
      <c r="A338" s="226"/>
      <c r="B338" s="25" t="s">
        <v>73</v>
      </c>
      <c r="C338" s="26">
        <v>4508</v>
      </c>
      <c r="D338" s="26">
        <v>2187</v>
      </c>
      <c r="E338" s="26">
        <v>2230</v>
      </c>
      <c r="F338" s="26">
        <v>1072</v>
      </c>
      <c r="G338" s="26">
        <v>1353</v>
      </c>
      <c r="H338" s="26">
        <v>579</v>
      </c>
      <c r="I338" s="26">
        <v>624</v>
      </c>
      <c r="J338" s="26">
        <v>261</v>
      </c>
      <c r="K338" s="26">
        <v>423</v>
      </c>
      <c r="L338" s="26">
        <v>175</v>
      </c>
      <c r="M338" s="41">
        <v>9138</v>
      </c>
      <c r="N338" s="41">
        <v>4274</v>
      </c>
      <c r="O338" s="226"/>
      <c r="P338" s="42" t="s">
        <v>73</v>
      </c>
      <c r="Q338" s="26">
        <v>1876</v>
      </c>
      <c r="R338" s="26">
        <v>923</v>
      </c>
      <c r="S338" s="26">
        <v>690</v>
      </c>
      <c r="T338" s="26">
        <v>336</v>
      </c>
      <c r="U338" s="26">
        <v>362</v>
      </c>
      <c r="V338" s="26">
        <v>149</v>
      </c>
      <c r="W338" s="26">
        <v>134</v>
      </c>
      <c r="X338" s="26">
        <v>54</v>
      </c>
      <c r="Y338" s="26">
        <v>124</v>
      </c>
      <c r="Z338" s="26">
        <v>43</v>
      </c>
      <c r="AA338" s="41">
        <v>3186</v>
      </c>
      <c r="AB338" s="41">
        <v>1505</v>
      </c>
      <c r="AC338" s="226"/>
      <c r="AD338" s="42" t="s">
        <v>73</v>
      </c>
      <c r="AE338" s="41">
        <v>92</v>
      </c>
      <c r="AF338" s="41">
        <v>90</v>
      </c>
      <c r="AG338" s="41">
        <v>83</v>
      </c>
      <c r="AH338" s="41">
        <v>54</v>
      </c>
      <c r="AI338" s="41">
        <v>30</v>
      </c>
      <c r="AJ338" s="41">
        <v>349</v>
      </c>
      <c r="AK338" s="26">
        <v>150</v>
      </c>
      <c r="AL338" s="26">
        <v>86</v>
      </c>
      <c r="AM338" s="26">
        <v>0</v>
      </c>
      <c r="AN338" s="26">
        <v>36</v>
      </c>
      <c r="AO338" s="26">
        <v>87</v>
      </c>
      <c r="AP338" s="26">
        <v>10</v>
      </c>
      <c r="AQ338" s="226"/>
      <c r="AR338" s="42" t="s">
        <v>73</v>
      </c>
      <c r="AS338" s="26">
        <v>15</v>
      </c>
      <c r="AT338" s="26">
        <v>810</v>
      </c>
      <c r="AU338" s="26">
        <v>218</v>
      </c>
      <c r="AV338" s="26">
        <v>41</v>
      </c>
      <c r="AW338" s="26">
        <v>9</v>
      </c>
      <c r="AX338" s="26">
        <v>51</v>
      </c>
      <c r="AY338" s="26">
        <v>182</v>
      </c>
      <c r="AZ338" s="26">
        <v>121</v>
      </c>
      <c r="BA338" s="26">
        <v>113</v>
      </c>
      <c r="BB338" s="226"/>
      <c r="BC338" s="42" t="s">
        <v>73</v>
      </c>
      <c r="BD338" s="26">
        <v>15</v>
      </c>
      <c r="BE338" s="26">
        <v>152</v>
      </c>
      <c r="BF338" s="26">
        <v>2</v>
      </c>
      <c r="BG338" s="26">
        <v>4</v>
      </c>
      <c r="BH338" s="26">
        <v>0</v>
      </c>
      <c r="BI338" s="26">
        <v>173</v>
      </c>
      <c r="BJ338" s="26">
        <v>92</v>
      </c>
      <c r="BK338" s="26">
        <v>28</v>
      </c>
      <c r="BL338" s="41">
        <v>2</v>
      </c>
      <c r="BM338" s="41">
        <v>1</v>
      </c>
      <c r="BN338" s="226"/>
      <c r="BO338" s="42" t="s">
        <v>73</v>
      </c>
      <c r="BP338" s="41">
        <v>3227</v>
      </c>
      <c r="BQ338" s="41">
        <v>237</v>
      </c>
      <c r="BR338" s="41">
        <v>2584</v>
      </c>
      <c r="BS338" s="41">
        <v>1068</v>
      </c>
      <c r="BT338" s="41">
        <v>100</v>
      </c>
      <c r="BU338" s="41">
        <v>934</v>
      </c>
      <c r="BV338" s="41">
        <v>5158</v>
      </c>
      <c r="BW338" s="41">
        <v>806</v>
      </c>
      <c r="BX338" s="41">
        <v>74</v>
      </c>
      <c r="BY338" s="41">
        <v>249</v>
      </c>
      <c r="BZ338" s="41">
        <v>255</v>
      </c>
      <c r="CA338" s="41">
        <v>43</v>
      </c>
      <c r="CB338" s="41">
        <v>204</v>
      </c>
      <c r="CD338" s="80" t="s">
        <v>204</v>
      </c>
      <c r="CE338" s="80" t="s">
        <v>2621</v>
      </c>
      <c r="CF338" s="78">
        <v>2498</v>
      </c>
      <c r="CG338" s="91"/>
    </row>
    <row r="339" spans="1:85">
      <c r="A339" s="226" t="s">
        <v>205</v>
      </c>
      <c r="B339" s="148" t="s">
        <v>90</v>
      </c>
      <c r="C339" s="71">
        <v>15541</v>
      </c>
      <c r="D339" s="71">
        <v>7813</v>
      </c>
      <c r="E339" s="71">
        <v>9944</v>
      </c>
      <c r="F339" s="71">
        <v>5090</v>
      </c>
      <c r="G339" s="71">
        <v>6953</v>
      </c>
      <c r="H339" s="71">
        <v>3506</v>
      </c>
      <c r="I339" s="71">
        <v>3282</v>
      </c>
      <c r="J339" s="71">
        <v>1620</v>
      </c>
      <c r="K339" s="71">
        <v>1684</v>
      </c>
      <c r="L339" s="71">
        <v>842</v>
      </c>
      <c r="M339" s="146">
        <v>37404</v>
      </c>
      <c r="N339" s="146">
        <v>18871</v>
      </c>
      <c r="O339" s="226" t="s">
        <v>205</v>
      </c>
      <c r="P339" s="148" t="s">
        <v>90</v>
      </c>
      <c r="Q339" s="71">
        <v>4983</v>
      </c>
      <c r="R339" s="71">
        <v>2440</v>
      </c>
      <c r="S339" s="71">
        <v>2893</v>
      </c>
      <c r="T339" s="71">
        <v>1511</v>
      </c>
      <c r="U339" s="71">
        <v>1721</v>
      </c>
      <c r="V339" s="71">
        <v>827</v>
      </c>
      <c r="W339" s="71">
        <v>755</v>
      </c>
      <c r="X339" s="71">
        <v>376</v>
      </c>
      <c r="Y339" s="71">
        <v>345</v>
      </c>
      <c r="Z339" s="71">
        <v>169</v>
      </c>
      <c r="AA339" s="146">
        <v>10697</v>
      </c>
      <c r="AB339" s="146">
        <v>5323</v>
      </c>
      <c r="AC339" s="226" t="s">
        <v>205</v>
      </c>
      <c r="AD339" s="148" t="s">
        <v>90</v>
      </c>
      <c r="AE339" s="31">
        <v>461</v>
      </c>
      <c r="AF339" s="31">
        <v>458</v>
      </c>
      <c r="AG339" s="31">
        <v>439</v>
      </c>
      <c r="AH339" s="31">
        <v>314</v>
      </c>
      <c r="AI339" s="31">
        <v>183</v>
      </c>
      <c r="AJ339" s="146">
        <v>1855</v>
      </c>
      <c r="AK339" s="125">
        <v>838</v>
      </c>
      <c r="AL339" s="71">
        <v>377</v>
      </c>
      <c r="AM339" s="71">
        <v>3</v>
      </c>
      <c r="AN339" s="71">
        <v>149</v>
      </c>
      <c r="AO339" s="71">
        <v>431</v>
      </c>
      <c r="AP339" s="71">
        <v>115</v>
      </c>
      <c r="AQ339" s="226" t="s">
        <v>205</v>
      </c>
      <c r="AR339" s="148" t="s">
        <v>90</v>
      </c>
      <c r="AS339" s="71">
        <v>63</v>
      </c>
      <c r="AT339" s="71">
        <v>6216</v>
      </c>
      <c r="AU339" s="71">
        <v>820</v>
      </c>
      <c r="AV339" s="71">
        <v>123</v>
      </c>
      <c r="AW339" s="71">
        <v>24</v>
      </c>
      <c r="AX339" s="71">
        <v>358</v>
      </c>
      <c r="AY339" s="71">
        <v>1130</v>
      </c>
      <c r="AZ339" s="71">
        <v>770</v>
      </c>
      <c r="BA339" s="71">
        <v>705</v>
      </c>
      <c r="BB339" s="226" t="s">
        <v>205</v>
      </c>
      <c r="BC339" s="148" t="s">
        <v>90</v>
      </c>
      <c r="BD339" s="71">
        <v>45</v>
      </c>
      <c r="BE339" s="71">
        <v>379</v>
      </c>
      <c r="BF339" s="71">
        <v>110</v>
      </c>
      <c r="BG339" s="71">
        <v>491</v>
      </c>
      <c r="BH339" s="71">
        <v>0</v>
      </c>
      <c r="BI339" s="16">
        <v>1025</v>
      </c>
      <c r="BJ339" s="71">
        <v>581</v>
      </c>
      <c r="BK339" s="71">
        <v>238</v>
      </c>
      <c r="BL339" s="152">
        <v>13</v>
      </c>
      <c r="BM339" s="32">
        <v>8</v>
      </c>
      <c r="BN339" s="226" t="s">
        <v>205</v>
      </c>
      <c r="BO339" s="148" t="s">
        <v>90</v>
      </c>
      <c r="BP339" s="71">
        <v>19471</v>
      </c>
      <c r="BQ339" s="71">
        <v>9732</v>
      </c>
      <c r="BR339" s="71">
        <v>9613</v>
      </c>
      <c r="BS339" s="71">
        <v>5800</v>
      </c>
      <c r="BT339" s="71">
        <v>535</v>
      </c>
      <c r="BU339" s="71">
        <v>4517</v>
      </c>
      <c r="BV339" s="71">
        <v>21277</v>
      </c>
      <c r="BW339" s="71">
        <v>4632</v>
      </c>
      <c r="BX339" s="71">
        <v>446</v>
      </c>
      <c r="BY339" s="71">
        <v>1417</v>
      </c>
      <c r="BZ339" s="71">
        <v>1515</v>
      </c>
      <c r="CA339" s="71">
        <v>75</v>
      </c>
      <c r="CB339" s="71">
        <v>1269</v>
      </c>
      <c r="CD339" s="80" t="s">
        <v>205</v>
      </c>
      <c r="CE339" s="80" t="s">
        <v>2622</v>
      </c>
      <c r="CF339" s="78">
        <v>15567</v>
      </c>
      <c r="CG339" s="91"/>
    </row>
    <row r="340" spans="1:85">
      <c r="A340" s="226"/>
      <c r="B340" s="148" t="s">
        <v>91</v>
      </c>
      <c r="C340" s="71">
        <v>1338</v>
      </c>
      <c r="D340" s="71">
        <v>631</v>
      </c>
      <c r="E340" s="71">
        <v>1066</v>
      </c>
      <c r="F340" s="71">
        <v>512</v>
      </c>
      <c r="G340" s="71">
        <v>1057</v>
      </c>
      <c r="H340" s="71">
        <v>554</v>
      </c>
      <c r="I340" s="71">
        <v>729</v>
      </c>
      <c r="J340" s="71">
        <v>356</v>
      </c>
      <c r="K340" s="71">
        <v>627</v>
      </c>
      <c r="L340" s="71">
        <v>351</v>
      </c>
      <c r="M340" s="146">
        <v>4817</v>
      </c>
      <c r="N340" s="146">
        <v>2404</v>
      </c>
      <c r="O340" s="226"/>
      <c r="P340" s="148" t="s">
        <v>91</v>
      </c>
      <c r="Q340" s="71">
        <v>471</v>
      </c>
      <c r="R340" s="71">
        <v>211</v>
      </c>
      <c r="S340" s="71">
        <v>309</v>
      </c>
      <c r="T340" s="71">
        <v>143</v>
      </c>
      <c r="U340" s="71">
        <v>333</v>
      </c>
      <c r="V340" s="71">
        <v>147</v>
      </c>
      <c r="W340" s="71">
        <v>201</v>
      </c>
      <c r="X340" s="71">
        <v>99</v>
      </c>
      <c r="Y340" s="71">
        <v>176</v>
      </c>
      <c r="Z340" s="71">
        <v>89</v>
      </c>
      <c r="AA340" s="146">
        <v>1490</v>
      </c>
      <c r="AB340" s="146">
        <v>689</v>
      </c>
      <c r="AC340" s="226"/>
      <c r="AD340" s="148" t="s">
        <v>91</v>
      </c>
      <c r="AE340" s="31">
        <v>23</v>
      </c>
      <c r="AF340" s="31">
        <v>19</v>
      </c>
      <c r="AG340" s="31">
        <v>26</v>
      </c>
      <c r="AH340" s="31">
        <v>18</v>
      </c>
      <c r="AI340" s="31">
        <v>19</v>
      </c>
      <c r="AJ340" s="146">
        <v>105</v>
      </c>
      <c r="AK340" s="125">
        <v>68</v>
      </c>
      <c r="AL340" s="71">
        <v>35</v>
      </c>
      <c r="AM340" s="71">
        <v>14</v>
      </c>
      <c r="AN340" s="71">
        <v>2</v>
      </c>
      <c r="AO340" s="71">
        <v>12</v>
      </c>
      <c r="AP340" s="71">
        <v>12</v>
      </c>
      <c r="AQ340" s="226"/>
      <c r="AR340" s="148" t="s">
        <v>91</v>
      </c>
      <c r="AS340" s="71">
        <v>0</v>
      </c>
      <c r="AT340" s="71">
        <v>1262</v>
      </c>
      <c r="AU340" s="71">
        <v>46</v>
      </c>
      <c r="AV340" s="71">
        <v>3</v>
      </c>
      <c r="AW340" s="71">
        <v>0</v>
      </c>
      <c r="AX340" s="71">
        <v>56</v>
      </c>
      <c r="AY340" s="71">
        <v>80</v>
      </c>
      <c r="AZ340" s="71">
        <v>70</v>
      </c>
      <c r="BA340" s="71">
        <v>75</v>
      </c>
      <c r="BB340" s="226"/>
      <c r="BC340" s="148" t="s">
        <v>91</v>
      </c>
      <c r="BD340" s="71">
        <v>15</v>
      </c>
      <c r="BE340" s="71">
        <v>60</v>
      </c>
      <c r="BF340" s="71">
        <v>5</v>
      </c>
      <c r="BG340" s="71">
        <v>25</v>
      </c>
      <c r="BH340" s="71">
        <v>0</v>
      </c>
      <c r="BI340" s="16">
        <v>105</v>
      </c>
      <c r="BJ340" s="71">
        <v>95</v>
      </c>
      <c r="BK340" s="71">
        <v>59</v>
      </c>
      <c r="BL340" s="152">
        <v>14</v>
      </c>
      <c r="BM340" s="32">
        <v>10</v>
      </c>
      <c r="BN340" s="226"/>
      <c r="BO340" s="148" t="s">
        <v>91</v>
      </c>
      <c r="BP340" s="71">
        <v>1400</v>
      </c>
      <c r="BQ340" s="71">
        <v>2268</v>
      </c>
      <c r="BR340" s="71">
        <v>1623</v>
      </c>
      <c r="BS340" s="71">
        <v>1012</v>
      </c>
      <c r="BT340" s="71">
        <v>26</v>
      </c>
      <c r="BU340" s="71">
        <v>502</v>
      </c>
      <c r="BV340" s="71">
        <v>3167</v>
      </c>
      <c r="BW340" s="71">
        <v>456</v>
      </c>
      <c r="BX340" s="71">
        <v>39</v>
      </c>
      <c r="BY340" s="71">
        <v>96</v>
      </c>
      <c r="BZ340" s="71">
        <v>102</v>
      </c>
      <c r="CA340" s="71">
        <v>21</v>
      </c>
      <c r="CB340" s="71">
        <v>6</v>
      </c>
      <c r="CD340" s="80" t="s">
        <v>205</v>
      </c>
      <c r="CE340" s="80" t="s">
        <v>2623</v>
      </c>
      <c r="CF340" s="78">
        <v>2674</v>
      </c>
      <c r="CG340" s="91"/>
    </row>
    <row r="341" spans="1:85">
      <c r="A341" s="226"/>
      <c r="B341" s="25" t="s">
        <v>73</v>
      </c>
      <c r="C341" s="26">
        <v>16879</v>
      </c>
      <c r="D341" s="26">
        <v>8444</v>
      </c>
      <c r="E341" s="26">
        <v>11010</v>
      </c>
      <c r="F341" s="26">
        <v>5602</v>
      </c>
      <c r="G341" s="26">
        <v>8010</v>
      </c>
      <c r="H341" s="26">
        <v>4060</v>
      </c>
      <c r="I341" s="26">
        <v>4011</v>
      </c>
      <c r="J341" s="26">
        <v>1976</v>
      </c>
      <c r="K341" s="26">
        <v>2311</v>
      </c>
      <c r="L341" s="26">
        <v>1193</v>
      </c>
      <c r="M341" s="41">
        <v>42221</v>
      </c>
      <c r="N341" s="41">
        <v>21275</v>
      </c>
      <c r="O341" s="226"/>
      <c r="P341" s="42" t="s">
        <v>73</v>
      </c>
      <c r="Q341" s="26">
        <v>5454</v>
      </c>
      <c r="R341" s="26">
        <v>2651</v>
      </c>
      <c r="S341" s="26">
        <v>3202</v>
      </c>
      <c r="T341" s="26">
        <v>1654</v>
      </c>
      <c r="U341" s="26">
        <v>2054</v>
      </c>
      <c r="V341" s="26">
        <v>974</v>
      </c>
      <c r="W341" s="26">
        <v>956</v>
      </c>
      <c r="X341" s="26">
        <v>475</v>
      </c>
      <c r="Y341" s="26">
        <v>521</v>
      </c>
      <c r="Z341" s="26">
        <v>258</v>
      </c>
      <c r="AA341" s="41">
        <v>12187</v>
      </c>
      <c r="AB341" s="41">
        <v>6012</v>
      </c>
      <c r="AC341" s="226"/>
      <c r="AD341" s="42" t="s">
        <v>73</v>
      </c>
      <c r="AE341" s="41">
        <v>484</v>
      </c>
      <c r="AF341" s="41">
        <v>477</v>
      </c>
      <c r="AG341" s="41">
        <v>465</v>
      </c>
      <c r="AH341" s="41">
        <v>332</v>
      </c>
      <c r="AI341" s="41">
        <v>202</v>
      </c>
      <c r="AJ341" s="41">
        <v>1960</v>
      </c>
      <c r="AK341" s="26">
        <v>906</v>
      </c>
      <c r="AL341" s="26">
        <v>412</v>
      </c>
      <c r="AM341" s="26">
        <v>17</v>
      </c>
      <c r="AN341" s="26">
        <v>151</v>
      </c>
      <c r="AO341" s="26">
        <v>443</v>
      </c>
      <c r="AP341" s="26">
        <v>127</v>
      </c>
      <c r="AQ341" s="226"/>
      <c r="AR341" s="42" t="s">
        <v>73</v>
      </c>
      <c r="AS341" s="26">
        <v>63</v>
      </c>
      <c r="AT341" s="26">
        <v>7478</v>
      </c>
      <c r="AU341" s="26">
        <v>866</v>
      </c>
      <c r="AV341" s="26">
        <v>126</v>
      </c>
      <c r="AW341" s="26">
        <v>24</v>
      </c>
      <c r="AX341" s="26">
        <v>414</v>
      </c>
      <c r="AY341" s="26">
        <v>1210</v>
      </c>
      <c r="AZ341" s="26">
        <v>840</v>
      </c>
      <c r="BA341" s="26">
        <v>780</v>
      </c>
      <c r="BB341" s="226"/>
      <c r="BC341" s="42" t="s">
        <v>73</v>
      </c>
      <c r="BD341" s="26">
        <v>60</v>
      </c>
      <c r="BE341" s="26">
        <v>439</v>
      </c>
      <c r="BF341" s="26">
        <v>115</v>
      </c>
      <c r="BG341" s="26">
        <v>516</v>
      </c>
      <c r="BH341" s="26">
        <v>0</v>
      </c>
      <c r="BI341" s="26">
        <v>1130</v>
      </c>
      <c r="BJ341" s="26">
        <v>676</v>
      </c>
      <c r="BK341" s="26">
        <v>297</v>
      </c>
      <c r="BL341" s="41">
        <v>27</v>
      </c>
      <c r="BM341" s="41">
        <v>18</v>
      </c>
      <c r="BN341" s="226"/>
      <c r="BO341" s="42" t="s">
        <v>73</v>
      </c>
      <c r="BP341" s="41">
        <v>20871</v>
      </c>
      <c r="BQ341" s="41">
        <v>12000</v>
      </c>
      <c r="BR341" s="41">
        <v>11236</v>
      </c>
      <c r="BS341" s="41">
        <v>6812</v>
      </c>
      <c r="BT341" s="41">
        <v>561</v>
      </c>
      <c r="BU341" s="41">
        <v>5019</v>
      </c>
      <c r="BV341" s="41">
        <v>24444</v>
      </c>
      <c r="BW341" s="41">
        <v>5088</v>
      </c>
      <c r="BX341" s="41">
        <v>485</v>
      </c>
      <c r="BY341" s="41">
        <v>1513</v>
      </c>
      <c r="BZ341" s="41">
        <v>1617</v>
      </c>
      <c r="CA341" s="41">
        <v>96</v>
      </c>
      <c r="CB341" s="41">
        <v>1275</v>
      </c>
      <c r="CD341" s="80" t="s">
        <v>205</v>
      </c>
      <c r="CE341" s="80" t="s">
        <v>2624</v>
      </c>
      <c r="CF341" s="78">
        <v>18241</v>
      </c>
      <c r="CG341" s="91"/>
    </row>
    <row r="342" spans="1:85">
      <c r="A342" s="226" t="s">
        <v>206</v>
      </c>
      <c r="B342" s="148" t="s">
        <v>90</v>
      </c>
      <c r="C342" s="71">
        <v>5421</v>
      </c>
      <c r="D342" s="71">
        <v>2693</v>
      </c>
      <c r="E342" s="71">
        <v>3004</v>
      </c>
      <c r="F342" s="71">
        <v>1461</v>
      </c>
      <c r="G342" s="71">
        <v>2029</v>
      </c>
      <c r="H342" s="71">
        <v>971</v>
      </c>
      <c r="I342" s="71">
        <v>1094</v>
      </c>
      <c r="J342" s="71">
        <v>509</v>
      </c>
      <c r="K342" s="71">
        <v>747</v>
      </c>
      <c r="L342" s="71">
        <v>326</v>
      </c>
      <c r="M342" s="146">
        <v>12295</v>
      </c>
      <c r="N342" s="146">
        <v>5960</v>
      </c>
      <c r="O342" s="226" t="s">
        <v>206</v>
      </c>
      <c r="P342" s="148" t="s">
        <v>90</v>
      </c>
      <c r="Q342" s="71">
        <v>2006</v>
      </c>
      <c r="R342" s="71">
        <v>997</v>
      </c>
      <c r="S342" s="71">
        <v>809</v>
      </c>
      <c r="T342" s="71">
        <v>371</v>
      </c>
      <c r="U342" s="71">
        <v>545</v>
      </c>
      <c r="V342" s="71">
        <v>238</v>
      </c>
      <c r="W342" s="71">
        <v>252</v>
      </c>
      <c r="X342" s="71">
        <v>107</v>
      </c>
      <c r="Y342" s="71">
        <v>159</v>
      </c>
      <c r="Z342" s="71">
        <v>62</v>
      </c>
      <c r="AA342" s="146">
        <v>3771</v>
      </c>
      <c r="AB342" s="146">
        <v>1775</v>
      </c>
      <c r="AC342" s="226" t="s">
        <v>206</v>
      </c>
      <c r="AD342" s="148" t="s">
        <v>90</v>
      </c>
      <c r="AE342" s="31">
        <v>159</v>
      </c>
      <c r="AF342" s="31">
        <v>150</v>
      </c>
      <c r="AG342" s="31">
        <v>137</v>
      </c>
      <c r="AH342" s="31">
        <v>112</v>
      </c>
      <c r="AI342" s="31">
        <v>84</v>
      </c>
      <c r="AJ342" s="146">
        <v>642</v>
      </c>
      <c r="AK342" s="125">
        <v>282</v>
      </c>
      <c r="AL342" s="71">
        <v>197</v>
      </c>
      <c r="AM342" s="71">
        <v>0</v>
      </c>
      <c r="AN342" s="71">
        <v>51</v>
      </c>
      <c r="AO342" s="71">
        <v>136</v>
      </c>
      <c r="AP342" s="71">
        <v>16</v>
      </c>
      <c r="AQ342" s="226" t="s">
        <v>206</v>
      </c>
      <c r="AR342" s="148" t="s">
        <v>90</v>
      </c>
      <c r="AS342" s="71">
        <v>24</v>
      </c>
      <c r="AT342" s="71">
        <v>1818</v>
      </c>
      <c r="AU342" s="71">
        <v>371</v>
      </c>
      <c r="AV342" s="71">
        <v>111</v>
      </c>
      <c r="AW342" s="71">
        <v>21</v>
      </c>
      <c r="AX342" s="71">
        <v>106</v>
      </c>
      <c r="AY342" s="71">
        <v>301</v>
      </c>
      <c r="AZ342" s="71">
        <v>209</v>
      </c>
      <c r="BA342" s="71">
        <v>192</v>
      </c>
      <c r="BB342" s="226" t="s">
        <v>206</v>
      </c>
      <c r="BC342" s="148" t="s">
        <v>90</v>
      </c>
      <c r="BD342" s="71">
        <v>22</v>
      </c>
      <c r="BE342" s="71">
        <v>241</v>
      </c>
      <c r="BF342" s="71">
        <v>3</v>
      </c>
      <c r="BG342" s="71">
        <v>85</v>
      </c>
      <c r="BH342" s="71">
        <v>0</v>
      </c>
      <c r="BI342" s="16">
        <v>351</v>
      </c>
      <c r="BJ342" s="71">
        <v>178</v>
      </c>
      <c r="BK342" s="71">
        <v>43</v>
      </c>
      <c r="BL342" s="152">
        <v>1</v>
      </c>
      <c r="BM342" s="32">
        <v>0</v>
      </c>
      <c r="BN342" s="226" t="s">
        <v>206</v>
      </c>
      <c r="BO342" s="148" t="s">
        <v>90</v>
      </c>
      <c r="BP342" s="71">
        <v>6176</v>
      </c>
      <c r="BQ342" s="71">
        <v>2186</v>
      </c>
      <c r="BR342" s="71">
        <v>2661</v>
      </c>
      <c r="BS342" s="71">
        <v>2309</v>
      </c>
      <c r="BT342" s="71">
        <v>273</v>
      </c>
      <c r="BU342" s="71">
        <v>1744</v>
      </c>
      <c r="BV342" s="71">
        <v>7673</v>
      </c>
      <c r="BW342" s="71">
        <v>1923</v>
      </c>
      <c r="BX342" s="71">
        <v>179</v>
      </c>
      <c r="BY342" s="71">
        <v>840</v>
      </c>
      <c r="BZ342" s="71">
        <v>639</v>
      </c>
      <c r="CA342" s="71">
        <v>39</v>
      </c>
      <c r="CB342" s="71">
        <v>243</v>
      </c>
      <c r="CD342" s="80" t="s">
        <v>206</v>
      </c>
      <c r="CE342" s="80" t="s">
        <v>2625</v>
      </c>
      <c r="CF342" s="78">
        <v>5322</v>
      </c>
      <c r="CG342" s="91"/>
    </row>
    <row r="343" spans="1:85">
      <c r="A343" s="226"/>
      <c r="B343" s="148" t="s">
        <v>91</v>
      </c>
      <c r="C343" s="71">
        <v>0</v>
      </c>
      <c r="D343" s="71">
        <v>0</v>
      </c>
      <c r="E343" s="71">
        <v>0</v>
      </c>
      <c r="F343" s="71">
        <v>0</v>
      </c>
      <c r="G343" s="71">
        <v>0</v>
      </c>
      <c r="H343" s="71">
        <v>0</v>
      </c>
      <c r="I343" s="71">
        <v>0</v>
      </c>
      <c r="J343" s="71">
        <v>0</v>
      </c>
      <c r="K343" s="71">
        <v>0</v>
      </c>
      <c r="L343" s="71">
        <v>0</v>
      </c>
      <c r="M343" s="146">
        <v>0</v>
      </c>
      <c r="N343" s="146">
        <v>0</v>
      </c>
      <c r="O343" s="226"/>
      <c r="P343" s="148" t="s">
        <v>91</v>
      </c>
      <c r="Q343" s="71">
        <v>0</v>
      </c>
      <c r="R343" s="71">
        <v>0</v>
      </c>
      <c r="S343" s="71">
        <v>0</v>
      </c>
      <c r="T343" s="71">
        <v>0</v>
      </c>
      <c r="U343" s="71">
        <v>0</v>
      </c>
      <c r="V343" s="71">
        <v>0</v>
      </c>
      <c r="W343" s="71">
        <v>0</v>
      </c>
      <c r="X343" s="71">
        <v>0</v>
      </c>
      <c r="Y343" s="71">
        <v>0</v>
      </c>
      <c r="Z343" s="71">
        <v>0</v>
      </c>
      <c r="AA343" s="146">
        <v>0</v>
      </c>
      <c r="AB343" s="146">
        <v>0</v>
      </c>
      <c r="AC343" s="226"/>
      <c r="AD343" s="148" t="s">
        <v>91</v>
      </c>
      <c r="AE343" s="31">
        <v>0</v>
      </c>
      <c r="AF343" s="31">
        <v>0</v>
      </c>
      <c r="AG343" s="31">
        <v>0</v>
      </c>
      <c r="AH343" s="31">
        <v>0</v>
      </c>
      <c r="AI343" s="31">
        <v>0</v>
      </c>
      <c r="AJ343" s="146">
        <v>0</v>
      </c>
      <c r="AK343" s="125">
        <v>0</v>
      </c>
      <c r="AL343" s="71">
        <v>0</v>
      </c>
      <c r="AM343" s="71">
        <v>0</v>
      </c>
      <c r="AN343" s="71">
        <v>0</v>
      </c>
      <c r="AO343" s="71">
        <v>0</v>
      </c>
      <c r="AP343" s="71">
        <v>0</v>
      </c>
      <c r="AQ343" s="226"/>
      <c r="AR343" s="148" t="s">
        <v>91</v>
      </c>
      <c r="AS343" s="71">
        <v>0</v>
      </c>
      <c r="AT343" s="71">
        <v>0</v>
      </c>
      <c r="AU343" s="71">
        <v>0</v>
      </c>
      <c r="AV343" s="71">
        <v>0</v>
      </c>
      <c r="AW343" s="71">
        <v>0</v>
      </c>
      <c r="AX343" s="71">
        <v>0</v>
      </c>
      <c r="AY343" s="71">
        <v>0</v>
      </c>
      <c r="AZ343" s="71">
        <v>0</v>
      </c>
      <c r="BA343" s="71">
        <v>0</v>
      </c>
      <c r="BB343" s="226"/>
      <c r="BC343" s="148" t="s">
        <v>91</v>
      </c>
      <c r="BD343" s="71">
        <v>0</v>
      </c>
      <c r="BE343" s="71">
        <v>0</v>
      </c>
      <c r="BF343" s="71">
        <v>0</v>
      </c>
      <c r="BG343" s="71">
        <v>0</v>
      </c>
      <c r="BH343" s="71">
        <v>0</v>
      </c>
      <c r="BI343" s="16">
        <v>0</v>
      </c>
      <c r="BJ343" s="71">
        <v>0</v>
      </c>
      <c r="BK343" s="71">
        <v>0</v>
      </c>
      <c r="BL343" s="152">
        <v>0</v>
      </c>
      <c r="BM343" s="32">
        <v>0</v>
      </c>
      <c r="BN343" s="226"/>
      <c r="BO343" s="148" t="s">
        <v>91</v>
      </c>
      <c r="BP343" s="71">
        <v>0</v>
      </c>
      <c r="BQ343" s="71">
        <v>0</v>
      </c>
      <c r="BR343" s="71">
        <v>0</v>
      </c>
      <c r="BS343" s="71">
        <v>0</v>
      </c>
      <c r="BT343" s="71">
        <v>0</v>
      </c>
      <c r="BU343" s="71">
        <v>0</v>
      </c>
      <c r="BV343" s="71">
        <v>0</v>
      </c>
      <c r="BW343" s="71">
        <v>0</v>
      </c>
      <c r="BX343" s="71">
        <v>0</v>
      </c>
      <c r="BY343" s="71">
        <v>0</v>
      </c>
      <c r="BZ343" s="71">
        <v>0</v>
      </c>
      <c r="CA343" s="71">
        <v>0</v>
      </c>
      <c r="CB343" s="71">
        <v>0</v>
      </c>
      <c r="CD343" s="80" t="s">
        <v>206</v>
      </c>
      <c r="CE343" s="80" t="s">
        <v>2626</v>
      </c>
      <c r="CF343" s="78">
        <v>0</v>
      </c>
      <c r="CG343" s="91"/>
    </row>
    <row r="344" spans="1:85">
      <c r="A344" s="226"/>
      <c r="B344" s="25" t="s">
        <v>73</v>
      </c>
      <c r="C344" s="26">
        <v>5421</v>
      </c>
      <c r="D344" s="26">
        <v>2693</v>
      </c>
      <c r="E344" s="26">
        <v>3004</v>
      </c>
      <c r="F344" s="26">
        <v>1461</v>
      </c>
      <c r="G344" s="26">
        <v>2029</v>
      </c>
      <c r="H344" s="26">
        <v>971</v>
      </c>
      <c r="I344" s="26">
        <v>1094</v>
      </c>
      <c r="J344" s="26">
        <v>509</v>
      </c>
      <c r="K344" s="26">
        <v>747</v>
      </c>
      <c r="L344" s="26">
        <v>326</v>
      </c>
      <c r="M344" s="41">
        <v>12295</v>
      </c>
      <c r="N344" s="41">
        <v>5960</v>
      </c>
      <c r="O344" s="226"/>
      <c r="P344" s="42" t="s">
        <v>73</v>
      </c>
      <c r="Q344" s="26">
        <v>2006</v>
      </c>
      <c r="R344" s="26">
        <v>997</v>
      </c>
      <c r="S344" s="26">
        <v>809</v>
      </c>
      <c r="T344" s="26">
        <v>371</v>
      </c>
      <c r="U344" s="26">
        <v>545</v>
      </c>
      <c r="V344" s="26">
        <v>238</v>
      </c>
      <c r="W344" s="26">
        <v>252</v>
      </c>
      <c r="X344" s="26">
        <v>107</v>
      </c>
      <c r="Y344" s="26">
        <v>159</v>
      </c>
      <c r="Z344" s="26">
        <v>62</v>
      </c>
      <c r="AA344" s="41">
        <v>3771</v>
      </c>
      <c r="AB344" s="41">
        <v>1775</v>
      </c>
      <c r="AC344" s="226"/>
      <c r="AD344" s="42" t="s">
        <v>73</v>
      </c>
      <c r="AE344" s="41">
        <v>159</v>
      </c>
      <c r="AF344" s="41">
        <v>150</v>
      </c>
      <c r="AG344" s="41">
        <v>137</v>
      </c>
      <c r="AH344" s="41">
        <v>112</v>
      </c>
      <c r="AI344" s="41">
        <v>84</v>
      </c>
      <c r="AJ344" s="41">
        <v>642</v>
      </c>
      <c r="AK344" s="26">
        <v>282</v>
      </c>
      <c r="AL344" s="26">
        <v>197</v>
      </c>
      <c r="AM344" s="26">
        <v>0</v>
      </c>
      <c r="AN344" s="26">
        <v>51</v>
      </c>
      <c r="AO344" s="26">
        <v>136</v>
      </c>
      <c r="AP344" s="26">
        <v>16</v>
      </c>
      <c r="AQ344" s="226"/>
      <c r="AR344" s="42" t="s">
        <v>73</v>
      </c>
      <c r="AS344" s="26">
        <v>24</v>
      </c>
      <c r="AT344" s="26">
        <v>1818</v>
      </c>
      <c r="AU344" s="26">
        <v>371</v>
      </c>
      <c r="AV344" s="26">
        <v>111</v>
      </c>
      <c r="AW344" s="26">
        <v>21</v>
      </c>
      <c r="AX344" s="26">
        <v>106</v>
      </c>
      <c r="AY344" s="26">
        <v>301</v>
      </c>
      <c r="AZ344" s="26">
        <v>209</v>
      </c>
      <c r="BA344" s="26">
        <v>192</v>
      </c>
      <c r="BB344" s="226"/>
      <c r="BC344" s="42" t="s">
        <v>73</v>
      </c>
      <c r="BD344" s="26">
        <v>22</v>
      </c>
      <c r="BE344" s="26">
        <v>241</v>
      </c>
      <c r="BF344" s="26">
        <v>3</v>
      </c>
      <c r="BG344" s="26">
        <v>85</v>
      </c>
      <c r="BH344" s="26">
        <v>0</v>
      </c>
      <c r="BI344" s="26">
        <v>351</v>
      </c>
      <c r="BJ344" s="26">
        <v>178</v>
      </c>
      <c r="BK344" s="26">
        <v>43</v>
      </c>
      <c r="BL344" s="41">
        <v>1</v>
      </c>
      <c r="BM344" s="41">
        <v>0</v>
      </c>
      <c r="BN344" s="226"/>
      <c r="BO344" s="42" t="s">
        <v>73</v>
      </c>
      <c r="BP344" s="41">
        <v>6176</v>
      </c>
      <c r="BQ344" s="41">
        <v>2186</v>
      </c>
      <c r="BR344" s="41">
        <v>2661</v>
      </c>
      <c r="BS344" s="41">
        <v>2309</v>
      </c>
      <c r="BT344" s="41">
        <v>273</v>
      </c>
      <c r="BU344" s="41">
        <v>1744</v>
      </c>
      <c r="BV344" s="41">
        <v>7673</v>
      </c>
      <c r="BW344" s="41">
        <v>1923</v>
      </c>
      <c r="BX344" s="41">
        <v>179</v>
      </c>
      <c r="BY344" s="41">
        <v>840</v>
      </c>
      <c r="BZ344" s="41">
        <v>639</v>
      </c>
      <c r="CA344" s="41">
        <v>39</v>
      </c>
      <c r="CB344" s="41">
        <v>243</v>
      </c>
      <c r="CD344" s="80" t="s">
        <v>206</v>
      </c>
      <c r="CE344" s="80" t="s">
        <v>2627</v>
      </c>
      <c r="CF344" s="78">
        <v>5322</v>
      </c>
      <c r="CG344" s="91"/>
    </row>
    <row r="345" spans="1:85" s="100" customFormat="1">
      <c r="A345" s="119" t="s">
        <v>110</v>
      </c>
      <c r="B345" s="33"/>
      <c r="C345" s="119"/>
      <c r="D345" s="119"/>
      <c r="E345" s="119"/>
      <c r="F345" s="119"/>
      <c r="G345" s="119"/>
      <c r="H345" s="119"/>
      <c r="I345" s="119"/>
      <c r="J345" s="119"/>
      <c r="K345" s="119"/>
      <c r="L345" s="119"/>
      <c r="M345" s="119"/>
      <c r="N345" s="119"/>
      <c r="O345" s="119" t="s">
        <v>110</v>
      </c>
      <c r="P345" s="33"/>
      <c r="Q345" s="119"/>
      <c r="R345" s="119"/>
      <c r="S345" s="119"/>
      <c r="T345" s="119"/>
      <c r="U345" s="119"/>
      <c r="V345" s="119"/>
      <c r="W345" s="119"/>
      <c r="X345" s="119"/>
      <c r="Y345" s="119"/>
      <c r="Z345" s="119"/>
      <c r="AA345" s="119"/>
      <c r="AB345" s="119"/>
      <c r="AC345" s="119" t="s">
        <v>110</v>
      </c>
      <c r="AD345" s="33"/>
      <c r="AE345" s="119"/>
      <c r="AF345" s="119"/>
      <c r="AG345" s="119"/>
      <c r="AH345" s="119"/>
      <c r="AI345" s="119"/>
      <c r="AJ345" s="119"/>
      <c r="AK345" s="119"/>
      <c r="AL345" s="119"/>
      <c r="AM345" s="119"/>
      <c r="AN345" s="119"/>
      <c r="AO345" s="119"/>
      <c r="AP345" s="119"/>
      <c r="AQ345" s="119" t="s">
        <v>110</v>
      </c>
      <c r="AR345" s="119"/>
      <c r="AS345" s="119"/>
      <c r="AT345" s="119"/>
      <c r="AU345" s="119"/>
      <c r="AV345" s="119"/>
      <c r="AW345" s="119"/>
      <c r="AX345" s="119"/>
      <c r="AY345" s="119"/>
      <c r="AZ345" s="119"/>
      <c r="BA345" s="119"/>
      <c r="BB345" s="119" t="s">
        <v>110</v>
      </c>
      <c r="BC345" s="148"/>
      <c r="BD345" s="148"/>
      <c r="BE345" s="148"/>
      <c r="BF345" s="148"/>
      <c r="BG345" s="148"/>
      <c r="BH345" s="148"/>
      <c r="BI345" s="148"/>
      <c r="BJ345" s="148"/>
      <c r="BK345" s="148"/>
      <c r="BL345" s="33"/>
      <c r="BM345" s="148"/>
      <c r="BN345" s="119" t="s">
        <v>110</v>
      </c>
      <c r="BO345" s="119"/>
      <c r="BP345" s="119"/>
      <c r="BQ345" s="119"/>
      <c r="BR345" s="119"/>
      <c r="BS345" s="119"/>
      <c r="BT345" s="119"/>
      <c r="BU345" s="119"/>
      <c r="BV345" s="119"/>
      <c r="BW345" s="119"/>
      <c r="BX345" s="119"/>
      <c r="BY345" s="119"/>
      <c r="BZ345" s="119"/>
      <c r="CA345" s="119"/>
      <c r="CB345" s="119"/>
      <c r="CD345" s="80" t="str">
        <f>IF(A345="",CD344,A345)</f>
        <v>ITASY</v>
      </c>
      <c r="CE345" s="80" t="str">
        <f>CD345&amp;B345</f>
        <v>ITASY</v>
      </c>
      <c r="CF345" s="78">
        <f>(AS345+2*AT345+3*AU345+4*AV345+5*AW345)</f>
        <v>0</v>
      </c>
      <c r="CG345" s="91"/>
    </row>
    <row r="346" spans="1:85">
      <c r="A346" s="226" t="s">
        <v>207</v>
      </c>
      <c r="B346" s="148" t="s">
        <v>90</v>
      </c>
      <c r="C346" s="71">
        <v>8121</v>
      </c>
      <c r="D346" s="71">
        <v>3798</v>
      </c>
      <c r="E346" s="71">
        <v>7023</v>
      </c>
      <c r="F346" s="71">
        <v>3295</v>
      </c>
      <c r="G346" s="71">
        <v>6957</v>
      </c>
      <c r="H346" s="71">
        <v>3370</v>
      </c>
      <c r="I346" s="71">
        <v>5241</v>
      </c>
      <c r="J346" s="71">
        <v>2611</v>
      </c>
      <c r="K346" s="71">
        <v>3941</v>
      </c>
      <c r="L346" s="71">
        <v>1999</v>
      </c>
      <c r="M346" s="146">
        <v>31283</v>
      </c>
      <c r="N346" s="146">
        <v>15073</v>
      </c>
      <c r="O346" s="243" t="s">
        <v>207</v>
      </c>
      <c r="P346" s="148" t="s">
        <v>90</v>
      </c>
      <c r="Q346" s="71">
        <v>2133</v>
      </c>
      <c r="R346" s="71">
        <v>908</v>
      </c>
      <c r="S346" s="71">
        <v>1745</v>
      </c>
      <c r="T346" s="71">
        <v>749</v>
      </c>
      <c r="U346" s="71">
        <v>1844</v>
      </c>
      <c r="V346" s="71">
        <v>786</v>
      </c>
      <c r="W346" s="71">
        <v>1172</v>
      </c>
      <c r="X346" s="71">
        <v>527</v>
      </c>
      <c r="Y346" s="71">
        <v>790</v>
      </c>
      <c r="Z346" s="71">
        <v>394</v>
      </c>
      <c r="AA346" s="146">
        <v>7684</v>
      </c>
      <c r="AB346" s="146">
        <v>3364</v>
      </c>
      <c r="AC346" s="243" t="s">
        <v>207</v>
      </c>
      <c r="AD346" s="148" t="s">
        <v>90</v>
      </c>
      <c r="AE346" s="31">
        <v>271</v>
      </c>
      <c r="AF346" s="31">
        <v>255</v>
      </c>
      <c r="AG346" s="31">
        <v>254</v>
      </c>
      <c r="AH346" s="31">
        <v>253</v>
      </c>
      <c r="AI346" s="31">
        <v>253</v>
      </c>
      <c r="AJ346" s="146">
        <v>1286</v>
      </c>
      <c r="AK346" s="125">
        <v>919</v>
      </c>
      <c r="AL346" s="71">
        <v>351</v>
      </c>
      <c r="AM346" s="71">
        <v>41</v>
      </c>
      <c r="AN346" s="71">
        <v>40</v>
      </c>
      <c r="AO346" s="71">
        <v>243</v>
      </c>
      <c r="AP346" s="71">
        <v>108</v>
      </c>
      <c r="AQ346" s="243" t="s">
        <v>207</v>
      </c>
      <c r="AR346" s="148" t="s">
        <v>90</v>
      </c>
      <c r="AS346" s="71">
        <v>161</v>
      </c>
      <c r="AT346" s="71">
        <v>7298</v>
      </c>
      <c r="AU346" s="71">
        <v>1463</v>
      </c>
      <c r="AV346" s="71">
        <v>861</v>
      </c>
      <c r="AW346" s="71">
        <v>105</v>
      </c>
      <c r="AX346" s="71">
        <v>559</v>
      </c>
      <c r="AY346" s="71">
        <v>1041</v>
      </c>
      <c r="AZ346" s="71">
        <v>810</v>
      </c>
      <c r="BA346" s="71">
        <v>847</v>
      </c>
      <c r="BB346" s="243" t="s">
        <v>207</v>
      </c>
      <c r="BC346" s="148" t="s">
        <v>90</v>
      </c>
      <c r="BD346" s="71">
        <v>72</v>
      </c>
      <c r="BE346" s="71">
        <v>312</v>
      </c>
      <c r="BF346" s="71">
        <v>316</v>
      </c>
      <c r="BG346" s="71">
        <v>298</v>
      </c>
      <c r="BH346" s="71">
        <v>1</v>
      </c>
      <c r="BI346" s="16">
        <v>999</v>
      </c>
      <c r="BJ346" s="71">
        <v>648</v>
      </c>
      <c r="BK346" s="71">
        <v>336</v>
      </c>
      <c r="BL346" s="152">
        <v>29</v>
      </c>
      <c r="BM346" s="32">
        <v>18</v>
      </c>
      <c r="BN346" s="243" t="s">
        <v>207</v>
      </c>
      <c r="BO346" s="148" t="s">
        <v>90</v>
      </c>
      <c r="BP346" s="71">
        <v>19857</v>
      </c>
      <c r="BQ346" s="71">
        <v>5515</v>
      </c>
      <c r="BR346" s="71">
        <v>7241</v>
      </c>
      <c r="BS346" s="71">
        <v>11574</v>
      </c>
      <c r="BT346" s="71">
        <v>370</v>
      </c>
      <c r="BU346" s="71">
        <v>9990</v>
      </c>
      <c r="BV346" s="71">
        <v>29279</v>
      </c>
      <c r="BW346" s="71">
        <v>8926</v>
      </c>
      <c r="BX346" s="71">
        <v>293</v>
      </c>
      <c r="BY346" s="71">
        <v>1468</v>
      </c>
      <c r="BZ346" s="71">
        <v>1892</v>
      </c>
      <c r="CA346" s="71">
        <v>28</v>
      </c>
      <c r="CB346" s="71">
        <v>2244</v>
      </c>
      <c r="CD346" s="80" t="s">
        <v>207</v>
      </c>
      <c r="CE346" s="80" t="s">
        <v>2631</v>
      </c>
      <c r="CF346" s="78">
        <v>23115</v>
      </c>
      <c r="CG346" s="91"/>
    </row>
    <row r="347" spans="1:85">
      <c r="A347" s="226"/>
      <c r="B347" s="148" t="s">
        <v>91</v>
      </c>
      <c r="C347" s="71">
        <v>2067</v>
      </c>
      <c r="D347" s="71">
        <v>931</v>
      </c>
      <c r="E347" s="71">
        <v>1815</v>
      </c>
      <c r="F347" s="71">
        <v>856</v>
      </c>
      <c r="G347" s="71">
        <v>1880</v>
      </c>
      <c r="H347" s="71">
        <v>903</v>
      </c>
      <c r="I347" s="71">
        <v>1380</v>
      </c>
      <c r="J347" s="71">
        <v>685</v>
      </c>
      <c r="K347" s="71">
        <v>996</v>
      </c>
      <c r="L347" s="71">
        <v>510</v>
      </c>
      <c r="M347" s="146">
        <v>8138</v>
      </c>
      <c r="N347" s="146">
        <v>3885</v>
      </c>
      <c r="O347" s="243"/>
      <c r="P347" s="148" t="s">
        <v>91</v>
      </c>
      <c r="Q347" s="71">
        <v>591</v>
      </c>
      <c r="R347" s="71">
        <v>223</v>
      </c>
      <c r="S347" s="71">
        <v>499</v>
      </c>
      <c r="T347" s="71">
        <v>215</v>
      </c>
      <c r="U347" s="71">
        <v>508</v>
      </c>
      <c r="V347" s="71">
        <v>217</v>
      </c>
      <c r="W347" s="71">
        <v>314</v>
      </c>
      <c r="X347" s="71">
        <v>144</v>
      </c>
      <c r="Y347" s="71">
        <v>223</v>
      </c>
      <c r="Z347" s="71">
        <v>116</v>
      </c>
      <c r="AA347" s="146">
        <v>2135</v>
      </c>
      <c r="AB347" s="146">
        <v>915</v>
      </c>
      <c r="AC347" s="243"/>
      <c r="AD347" s="148" t="s">
        <v>91</v>
      </c>
      <c r="AE347" s="31">
        <v>50</v>
      </c>
      <c r="AF347" s="31">
        <v>47</v>
      </c>
      <c r="AG347" s="31">
        <v>47</v>
      </c>
      <c r="AH347" s="31">
        <v>44</v>
      </c>
      <c r="AI347" s="31">
        <v>43</v>
      </c>
      <c r="AJ347" s="146">
        <v>231</v>
      </c>
      <c r="AK347" s="125">
        <v>175</v>
      </c>
      <c r="AL347" s="71">
        <v>47</v>
      </c>
      <c r="AM347" s="71">
        <v>41</v>
      </c>
      <c r="AN347" s="71">
        <v>6</v>
      </c>
      <c r="AO347" s="71">
        <v>32</v>
      </c>
      <c r="AP347" s="71">
        <v>21</v>
      </c>
      <c r="AQ347" s="243"/>
      <c r="AR347" s="148" t="s">
        <v>91</v>
      </c>
      <c r="AS347" s="71">
        <v>0</v>
      </c>
      <c r="AT347" s="71">
        <v>1548</v>
      </c>
      <c r="AU347" s="71">
        <v>308</v>
      </c>
      <c r="AV347" s="71">
        <v>211</v>
      </c>
      <c r="AW347" s="71">
        <v>73</v>
      </c>
      <c r="AX347" s="71">
        <v>132</v>
      </c>
      <c r="AY347" s="71">
        <v>206</v>
      </c>
      <c r="AZ347" s="71">
        <v>187</v>
      </c>
      <c r="BA347" s="71">
        <v>176</v>
      </c>
      <c r="BB347" s="243"/>
      <c r="BC347" s="148" t="s">
        <v>91</v>
      </c>
      <c r="BD347" s="71">
        <v>23</v>
      </c>
      <c r="BE347" s="71">
        <v>95</v>
      </c>
      <c r="BF347" s="71">
        <v>45</v>
      </c>
      <c r="BG347" s="71">
        <v>43</v>
      </c>
      <c r="BH347" s="71">
        <v>0</v>
      </c>
      <c r="BI347" s="16">
        <v>206</v>
      </c>
      <c r="BJ347" s="71">
        <v>184</v>
      </c>
      <c r="BK347" s="71">
        <v>136</v>
      </c>
      <c r="BL347" s="152">
        <v>9</v>
      </c>
      <c r="BM347" s="32">
        <v>1</v>
      </c>
      <c r="BN347" s="243"/>
      <c r="BO347" s="148" t="s">
        <v>91</v>
      </c>
      <c r="BP347" s="71">
        <v>4234</v>
      </c>
      <c r="BQ347" s="71">
        <v>716</v>
      </c>
      <c r="BR347" s="71">
        <v>1653</v>
      </c>
      <c r="BS347" s="71">
        <v>2602</v>
      </c>
      <c r="BT347" s="71">
        <v>37</v>
      </c>
      <c r="BU347" s="71">
        <v>1874</v>
      </c>
      <c r="BV347" s="71">
        <v>6937</v>
      </c>
      <c r="BW347" s="71">
        <v>1778</v>
      </c>
      <c r="BX347" s="71">
        <v>46</v>
      </c>
      <c r="BY347" s="71">
        <v>225</v>
      </c>
      <c r="BZ347" s="71">
        <v>343</v>
      </c>
      <c r="CA347" s="71">
        <v>6</v>
      </c>
      <c r="CB347" s="71">
        <v>426</v>
      </c>
      <c r="CD347" s="80" t="s">
        <v>207</v>
      </c>
      <c r="CE347" s="80" t="s">
        <v>2632</v>
      </c>
      <c r="CF347" s="78">
        <v>5229</v>
      </c>
      <c r="CG347" s="91"/>
    </row>
    <row r="348" spans="1:85">
      <c r="A348" s="226"/>
      <c r="B348" s="25" t="s">
        <v>73</v>
      </c>
      <c r="C348" s="26">
        <v>10188</v>
      </c>
      <c r="D348" s="26">
        <v>4729</v>
      </c>
      <c r="E348" s="26">
        <v>8838</v>
      </c>
      <c r="F348" s="26">
        <v>4151</v>
      </c>
      <c r="G348" s="26">
        <v>8837</v>
      </c>
      <c r="H348" s="26">
        <v>4273</v>
      </c>
      <c r="I348" s="26">
        <v>6621</v>
      </c>
      <c r="J348" s="26">
        <v>3296</v>
      </c>
      <c r="K348" s="26">
        <v>4937</v>
      </c>
      <c r="L348" s="26">
        <v>2509</v>
      </c>
      <c r="M348" s="41">
        <v>39421</v>
      </c>
      <c r="N348" s="41">
        <v>18958</v>
      </c>
      <c r="O348" s="243"/>
      <c r="P348" s="42" t="s">
        <v>73</v>
      </c>
      <c r="Q348" s="26">
        <v>2724</v>
      </c>
      <c r="R348" s="26">
        <v>1131</v>
      </c>
      <c r="S348" s="26">
        <v>2244</v>
      </c>
      <c r="T348" s="26">
        <v>964</v>
      </c>
      <c r="U348" s="26">
        <v>2352</v>
      </c>
      <c r="V348" s="26">
        <v>1003</v>
      </c>
      <c r="W348" s="26">
        <v>1486</v>
      </c>
      <c r="X348" s="26">
        <v>671</v>
      </c>
      <c r="Y348" s="26">
        <v>1013</v>
      </c>
      <c r="Z348" s="26">
        <v>510</v>
      </c>
      <c r="AA348" s="41">
        <v>9819</v>
      </c>
      <c r="AB348" s="41">
        <v>4279</v>
      </c>
      <c r="AC348" s="243"/>
      <c r="AD348" s="42" t="s">
        <v>73</v>
      </c>
      <c r="AE348" s="41">
        <v>321</v>
      </c>
      <c r="AF348" s="41">
        <v>302</v>
      </c>
      <c r="AG348" s="41">
        <v>301</v>
      </c>
      <c r="AH348" s="41">
        <v>297</v>
      </c>
      <c r="AI348" s="41">
        <v>296</v>
      </c>
      <c r="AJ348" s="41">
        <v>1517</v>
      </c>
      <c r="AK348" s="26">
        <v>1094</v>
      </c>
      <c r="AL348" s="26">
        <v>398</v>
      </c>
      <c r="AM348" s="26">
        <v>82</v>
      </c>
      <c r="AN348" s="26">
        <v>46</v>
      </c>
      <c r="AO348" s="26">
        <v>275</v>
      </c>
      <c r="AP348" s="26">
        <v>129</v>
      </c>
      <c r="AQ348" s="243"/>
      <c r="AR348" s="42" t="s">
        <v>73</v>
      </c>
      <c r="AS348" s="26">
        <v>161</v>
      </c>
      <c r="AT348" s="26">
        <v>8846</v>
      </c>
      <c r="AU348" s="26">
        <v>1771</v>
      </c>
      <c r="AV348" s="26">
        <v>1072</v>
      </c>
      <c r="AW348" s="26">
        <v>178</v>
      </c>
      <c r="AX348" s="26">
        <v>691</v>
      </c>
      <c r="AY348" s="26">
        <v>1247</v>
      </c>
      <c r="AZ348" s="26">
        <v>997</v>
      </c>
      <c r="BA348" s="26">
        <v>1023</v>
      </c>
      <c r="BB348" s="243"/>
      <c r="BC348" s="42" t="s">
        <v>73</v>
      </c>
      <c r="BD348" s="26">
        <v>95</v>
      </c>
      <c r="BE348" s="26">
        <v>407</v>
      </c>
      <c r="BF348" s="26">
        <v>361</v>
      </c>
      <c r="BG348" s="26">
        <v>341</v>
      </c>
      <c r="BH348" s="26">
        <v>1</v>
      </c>
      <c r="BI348" s="26">
        <v>1205</v>
      </c>
      <c r="BJ348" s="26">
        <v>832</v>
      </c>
      <c r="BK348" s="26">
        <v>472</v>
      </c>
      <c r="BL348" s="41">
        <v>38</v>
      </c>
      <c r="BM348" s="41">
        <v>19</v>
      </c>
      <c r="BN348" s="243"/>
      <c r="BO348" s="42" t="s">
        <v>73</v>
      </c>
      <c r="BP348" s="41">
        <v>24091</v>
      </c>
      <c r="BQ348" s="41">
        <v>6231</v>
      </c>
      <c r="BR348" s="41">
        <v>8894</v>
      </c>
      <c r="BS348" s="41">
        <v>14176</v>
      </c>
      <c r="BT348" s="41">
        <v>407</v>
      </c>
      <c r="BU348" s="41">
        <v>11864</v>
      </c>
      <c r="BV348" s="41">
        <v>36216</v>
      </c>
      <c r="BW348" s="41">
        <v>10704</v>
      </c>
      <c r="BX348" s="41">
        <v>339</v>
      </c>
      <c r="BY348" s="41">
        <v>1693</v>
      </c>
      <c r="BZ348" s="41">
        <v>2235</v>
      </c>
      <c r="CA348" s="41">
        <v>34</v>
      </c>
      <c r="CB348" s="41">
        <v>2670</v>
      </c>
      <c r="CD348" s="80" t="s">
        <v>207</v>
      </c>
      <c r="CE348" s="80" t="s">
        <v>2633</v>
      </c>
      <c r="CF348" s="78">
        <v>28344</v>
      </c>
      <c r="CG348" s="91"/>
    </row>
    <row r="349" spans="1:85">
      <c r="A349" s="226" t="s">
        <v>208</v>
      </c>
      <c r="B349" s="148" t="s">
        <v>90</v>
      </c>
      <c r="C349" s="71">
        <v>7898</v>
      </c>
      <c r="D349" s="71">
        <v>3750</v>
      </c>
      <c r="E349" s="71">
        <v>6797</v>
      </c>
      <c r="F349" s="71">
        <v>3222</v>
      </c>
      <c r="G349" s="71">
        <v>6441</v>
      </c>
      <c r="H349" s="71">
        <v>3230</v>
      </c>
      <c r="I349" s="71">
        <v>4795</v>
      </c>
      <c r="J349" s="71">
        <v>2488</v>
      </c>
      <c r="K349" s="71">
        <v>3334</v>
      </c>
      <c r="L349" s="71">
        <v>1711</v>
      </c>
      <c r="M349" s="146">
        <v>29265</v>
      </c>
      <c r="N349" s="146">
        <v>14401</v>
      </c>
      <c r="O349" s="243" t="s">
        <v>208</v>
      </c>
      <c r="P349" s="148" t="s">
        <v>90</v>
      </c>
      <c r="Q349" s="71">
        <v>2340</v>
      </c>
      <c r="R349" s="71">
        <v>1036</v>
      </c>
      <c r="S349" s="71">
        <v>2060</v>
      </c>
      <c r="T349" s="71">
        <v>906</v>
      </c>
      <c r="U349" s="71">
        <v>1852</v>
      </c>
      <c r="V349" s="71">
        <v>879</v>
      </c>
      <c r="W349" s="71">
        <v>1251</v>
      </c>
      <c r="X349" s="71">
        <v>629</v>
      </c>
      <c r="Y349" s="71">
        <v>784</v>
      </c>
      <c r="Z349" s="71">
        <v>389</v>
      </c>
      <c r="AA349" s="146">
        <v>8287</v>
      </c>
      <c r="AB349" s="146">
        <v>3839</v>
      </c>
      <c r="AC349" s="243" t="s">
        <v>208</v>
      </c>
      <c r="AD349" s="148" t="s">
        <v>90</v>
      </c>
      <c r="AE349" s="31">
        <v>233</v>
      </c>
      <c r="AF349" s="31">
        <v>226</v>
      </c>
      <c r="AG349" s="31">
        <v>222</v>
      </c>
      <c r="AH349" s="31">
        <v>217</v>
      </c>
      <c r="AI349" s="31">
        <v>210</v>
      </c>
      <c r="AJ349" s="146">
        <v>1108</v>
      </c>
      <c r="AK349" s="125">
        <v>818</v>
      </c>
      <c r="AL349" s="71">
        <v>408</v>
      </c>
      <c r="AM349" s="71">
        <v>80</v>
      </c>
      <c r="AN349" s="71">
        <v>21</v>
      </c>
      <c r="AO349" s="71">
        <v>203</v>
      </c>
      <c r="AP349" s="71">
        <v>69</v>
      </c>
      <c r="AQ349" s="243" t="s">
        <v>208</v>
      </c>
      <c r="AR349" s="148" t="s">
        <v>90</v>
      </c>
      <c r="AS349" s="71">
        <v>62</v>
      </c>
      <c r="AT349" s="71">
        <v>6538</v>
      </c>
      <c r="AU349" s="71">
        <v>1671</v>
      </c>
      <c r="AV349" s="71">
        <v>1048</v>
      </c>
      <c r="AW349" s="71">
        <v>121</v>
      </c>
      <c r="AX349" s="71">
        <v>490</v>
      </c>
      <c r="AY349" s="71">
        <v>930</v>
      </c>
      <c r="AZ349" s="71">
        <v>740</v>
      </c>
      <c r="BA349" s="71">
        <v>712</v>
      </c>
      <c r="BB349" s="243" t="s">
        <v>208</v>
      </c>
      <c r="BC349" s="148" t="s">
        <v>90</v>
      </c>
      <c r="BD349" s="71">
        <v>50</v>
      </c>
      <c r="BE349" s="71">
        <v>360</v>
      </c>
      <c r="BF349" s="71">
        <v>226</v>
      </c>
      <c r="BG349" s="71">
        <v>232</v>
      </c>
      <c r="BH349" s="71">
        <v>1</v>
      </c>
      <c r="BI349" s="16">
        <v>869</v>
      </c>
      <c r="BJ349" s="71">
        <v>521</v>
      </c>
      <c r="BK349" s="71">
        <v>185</v>
      </c>
      <c r="BL349" s="152">
        <v>13</v>
      </c>
      <c r="BM349" s="32">
        <v>7</v>
      </c>
      <c r="BN349" s="243" t="s">
        <v>208</v>
      </c>
      <c r="BO349" s="148" t="s">
        <v>90</v>
      </c>
      <c r="BP349" s="71">
        <v>19385</v>
      </c>
      <c r="BQ349" s="71">
        <v>11301</v>
      </c>
      <c r="BR349" s="71">
        <v>9158</v>
      </c>
      <c r="BS349" s="71">
        <v>9956</v>
      </c>
      <c r="BT349" s="71">
        <v>469</v>
      </c>
      <c r="BU349" s="71">
        <v>7305</v>
      </c>
      <c r="BV349" s="71">
        <v>28288</v>
      </c>
      <c r="BW349" s="71">
        <v>6119</v>
      </c>
      <c r="BX349" s="71">
        <v>271</v>
      </c>
      <c r="BY349" s="71">
        <v>997</v>
      </c>
      <c r="BZ349" s="71">
        <v>1622</v>
      </c>
      <c r="CA349" s="71">
        <v>132</v>
      </c>
      <c r="CB349" s="71">
        <v>3167</v>
      </c>
      <c r="CD349" s="80" t="s">
        <v>208</v>
      </c>
      <c r="CE349" s="80" t="s">
        <v>2634</v>
      </c>
      <c r="CF349" s="78">
        <v>22948</v>
      </c>
      <c r="CG349" s="91"/>
    </row>
    <row r="350" spans="1:85">
      <c r="A350" s="226"/>
      <c r="B350" s="148" t="s">
        <v>91</v>
      </c>
      <c r="C350" s="71">
        <v>258</v>
      </c>
      <c r="D350" s="71">
        <v>123</v>
      </c>
      <c r="E350" s="71">
        <v>241</v>
      </c>
      <c r="F350" s="71">
        <v>122</v>
      </c>
      <c r="G350" s="71">
        <v>255</v>
      </c>
      <c r="H350" s="71">
        <v>125</v>
      </c>
      <c r="I350" s="71">
        <v>242</v>
      </c>
      <c r="J350" s="71">
        <v>119</v>
      </c>
      <c r="K350" s="71">
        <v>160</v>
      </c>
      <c r="L350" s="71">
        <v>86</v>
      </c>
      <c r="M350" s="146">
        <v>1156</v>
      </c>
      <c r="N350" s="146">
        <v>575</v>
      </c>
      <c r="O350" s="243"/>
      <c r="P350" s="148" t="s">
        <v>91</v>
      </c>
      <c r="Q350" s="71">
        <v>55</v>
      </c>
      <c r="R350" s="71">
        <v>23</v>
      </c>
      <c r="S350" s="71">
        <v>61</v>
      </c>
      <c r="T350" s="71">
        <v>26</v>
      </c>
      <c r="U350" s="71">
        <v>63</v>
      </c>
      <c r="V350" s="71">
        <v>31</v>
      </c>
      <c r="W350" s="71">
        <v>58</v>
      </c>
      <c r="X350" s="71">
        <v>24</v>
      </c>
      <c r="Y350" s="71">
        <v>29</v>
      </c>
      <c r="Z350" s="71">
        <v>16</v>
      </c>
      <c r="AA350" s="146">
        <v>266</v>
      </c>
      <c r="AB350" s="146">
        <v>120</v>
      </c>
      <c r="AC350" s="243"/>
      <c r="AD350" s="148" t="s">
        <v>91</v>
      </c>
      <c r="AE350" s="31">
        <v>9</v>
      </c>
      <c r="AF350" s="31">
        <v>6</v>
      </c>
      <c r="AG350" s="31">
        <v>9</v>
      </c>
      <c r="AH350" s="31">
        <v>8</v>
      </c>
      <c r="AI350" s="31">
        <v>6</v>
      </c>
      <c r="AJ350" s="146">
        <v>38</v>
      </c>
      <c r="AK350" s="125">
        <v>29</v>
      </c>
      <c r="AL350" s="71">
        <v>14</v>
      </c>
      <c r="AM350" s="71">
        <v>7</v>
      </c>
      <c r="AN350" s="71">
        <v>4</v>
      </c>
      <c r="AO350" s="71">
        <v>6</v>
      </c>
      <c r="AP350" s="71">
        <v>5</v>
      </c>
      <c r="AQ350" s="243"/>
      <c r="AR350" s="148" t="s">
        <v>91</v>
      </c>
      <c r="AS350" s="71">
        <v>0</v>
      </c>
      <c r="AT350" s="71">
        <v>347</v>
      </c>
      <c r="AU350" s="71">
        <v>63</v>
      </c>
      <c r="AV350" s="71">
        <v>0</v>
      </c>
      <c r="AW350" s="71">
        <v>0</v>
      </c>
      <c r="AX350" s="71">
        <v>29</v>
      </c>
      <c r="AY350" s="71">
        <v>33</v>
      </c>
      <c r="AZ350" s="71">
        <v>32</v>
      </c>
      <c r="BA350" s="71">
        <v>31</v>
      </c>
      <c r="BB350" s="243"/>
      <c r="BC350" s="148" t="s">
        <v>91</v>
      </c>
      <c r="BD350" s="71">
        <v>5</v>
      </c>
      <c r="BE350" s="71">
        <v>18</v>
      </c>
      <c r="BF350" s="71">
        <v>5</v>
      </c>
      <c r="BG350" s="71">
        <v>8</v>
      </c>
      <c r="BH350" s="71">
        <v>0</v>
      </c>
      <c r="BI350" s="16">
        <v>36</v>
      </c>
      <c r="BJ350" s="71">
        <v>33</v>
      </c>
      <c r="BK350" s="71">
        <v>22</v>
      </c>
      <c r="BL350" s="152">
        <v>6</v>
      </c>
      <c r="BM350" s="32">
        <v>6</v>
      </c>
      <c r="BN350" s="243"/>
      <c r="BO350" s="148" t="s">
        <v>91</v>
      </c>
      <c r="BP350" s="71">
        <v>460</v>
      </c>
      <c r="BQ350" s="71">
        <v>401</v>
      </c>
      <c r="BR350" s="71">
        <v>644</v>
      </c>
      <c r="BS350" s="71">
        <v>226</v>
      </c>
      <c r="BT350" s="71">
        <v>14</v>
      </c>
      <c r="BU350" s="71">
        <v>212</v>
      </c>
      <c r="BV350" s="71">
        <v>1397</v>
      </c>
      <c r="BW350" s="71">
        <v>146</v>
      </c>
      <c r="BX350" s="71">
        <v>12</v>
      </c>
      <c r="BY350" s="71">
        <v>25</v>
      </c>
      <c r="BZ350" s="71">
        <v>24</v>
      </c>
      <c r="CA350" s="71">
        <v>6</v>
      </c>
      <c r="CB350" s="71">
        <v>0</v>
      </c>
      <c r="CD350" s="80" t="s">
        <v>208</v>
      </c>
      <c r="CE350" s="80" t="s">
        <v>2635</v>
      </c>
      <c r="CF350" s="78">
        <v>883</v>
      </c>
      <c r="CG350" s="91"/>
    </row>
    <row r="351" spans="1:85">
      <c r="A351" s="226"/>
      <c r="B351" s="25" t="s">
        <v>73</v>
      </c>
      <c r="C351" s="26">
        <v>8156</v>
      </c>
      <c r="D351" s="26">
        <v>3873</v>
      </c>
      <c r="E351" s="26">
        <v>7038</v>
      </c>
      <c r="F351" s="26">
        <v>3344</v>
      </c>
      <c r="G351" s="26">
        <v>6696</v>
      </c>
      <c r="H351" s="26">
        <v>3355</v>
      </c>
      <c r="I351" s="26">
        <v>5037</v>
      </c>
      <c r="J351" s="26">
        <v>2607</v>
      </c>
      <c r="K351" s="26">
        <v>3494</v>
      </c>
      <c r="L351" s="26">
        <v>1797</v>
      </c>
      <c r="M351" s="41">
        <v>30421</v>
      </c>
      <c r="N351" s="41">
        <v>14976</v>
      </c>
      <c r="O351" s="243"/>
      <c r="P351" s="42" t="s">
        <v>73</v>
      </c>
      <c r="Q351" s="26">
        <v>2395</v>
      </c>
      <c r="R351" s="26">
        <v>1059</v>
      </c>
      <c r="S351" s="26">
        <v>2121</v>
      </c>
      <c r="T351" s="26">
        <v>932</v>
      </c>
      <c r="U351" s="26">
        <v>1915</v>
      </c>
      <c r="V351" s="26">
        <v>910</v>
      </c>
      <c r="W351" s="26">
        <v>1309</v>
      </c>
      <c r="X351" s="26">
        <v>653</v>
      </c>
      <c r="Y351" s="26">
        <v>813</v>
      </c>
      <c r="Z351" s="26">
        <v>405</v>
      </c>
      <c r="AA351" s="41">
        <v>8553</v>
      </c>
      <c r="AB351" s="41">
        <v>3959</v>
      </c>
      <c r="AC351" s="243"/>
      <c r="AD351" s="42" t="s">
        <v>73</v>
      </c>
      <c r="AE351" s="41">
        <v>242</v>
      </c>
      <c r="AF351" s="41">
        <v>232</v>
      </c>
      <c r="AG351" s="41">
        <v>231</v>
      </c>
      <c r="AH351" s="41">
        <v>225</v>
      </c>
      <c r="AI351" s="41">
        <v>216</v>
      </c>
      <c r="AJ351" s="41">
        <v>1146</v>
      </c>
      <c r="AK351" s="26">
        <v>847</v>
      </c>
      <c r="AL351" s="26">
        <v>422</v>
      </c>
      <c r="AM351" s="26">
        <v>87</v>
      </c>
      <c r="AN351" s="26">
        <v>25</v>
      </c>
      <c r="AO351" s="26">
        <v>209</v>
      </c>
      <c r="AP351" s="26">
        <v>74</v>
      </c>
      <c r="AQ351" s="243"/>
      <c r="AR351" s="42" t="s">
        <v>73</v>
      </c>
      <c r="AS351" s="26">
        <v>62</v>
      </c>
      <c r="AT351" s="26">
        <v>6885</v>
      </c>
      <c r="AU351" s="26">
        <v>1734</v>
      </c>
      <c r="AV351" s="26">
        <v>1048</v>
      </c>
      <c r="AW351" s="26">
        <v>121</v>
      </c>
      <c r="AX351" s="26">
        <v>519</v>
      </c>
      <c r="AY351" s="26">
        <v>963</v>
      </c>
      <c r="AZ351" s="26">
        <v>772</v>
      </c>
      <c r="BA351" s="26">
        <v>743</v>
      </c>
      <c r="BB351" s="243"/>
      <c r="BC351" s="42" t="s">
        <v>73</v>
      </c>
      <c r="BD351" s="26">
        <v>55</v>
      </c>
      <c r="BE351" s="26">
        <v>378</v>
      </c>
      <c r="BF351" s="26">
        <v>231</v>
      </c>
      <c r="BG351" s="26">
        <v>240</v>
      </c>
      <c r="BH351" s="26">
        <v>1</v>
      </c>
      <c r="BI351" s="26">
        <v>905</v>
      </c>
      <c r="BJ351" s="26">
        <v>554</v>
      </c>
      <c r="BK351" s="26">
        <v>207</v>
      </c>
      <c r="BL351" s="41">
        <v>19</v>
      </c>
      <c r="BM351" s="41">
        <v>13</v>
      </c>
      <c r="BN351" s="243"/>
      <c r="BO351" s="42" t="s">
        <v>73</v>
      </c>
      <c r="BP351" s="41">
        <v>19845</v>
      </c>
      <c r="BQ351" s="41">
        <v>11702</v>
      </c>
      <c r="BR351" s="41">
        <v>9802</v>
      </c>
      <c r="BS351" s="41">
        <v>10182</v>
      </c>
      <c r="BT351" s="41">
        <v>483</v>
      </c>
      <c r="BU351" s="41">
        <v>7517</v>
      </c>
      <c r="BV351" s="41">
        <v>29685</v>
      </c>
      <c r="BW351" s="41">
        <v>6265</v>
      </c>
      <c r="BX351" s="41">
        <v>283</v>
      </c>
      <c r="BY351" s="41">
        <v>1022</v>
      </c>
      <c r="BZ351" s="41">
        <v>1646</v>
      </c>
      <c r="CA351" s="41">
        <v>138</v>
      </c>
      <c r="CB351" s="41">
        <v>3167</v>
      </c>
      <c r="CD351" s="80" t="s">
        <v>208</v>
      </c>
      <c r="CE351" s="80" t="s">
        <v>2636</v>
      </c>
      <c r="CF351" s="78">
        <v>23831</v>
      </c>
      <c r="CG351" s="91"/>
    </row>
    <row r="352" spans="1:85">
      <c r="A352" s="226" t="s">
        <v>209</v>
      </c>
      <c r="B352" s="148" t="s">
        <v>90</v>
      </c>
      <c r="C352" s="71">
        <v>7477</v>
      </c>
      <c r="D352" s="71">
        <v>3599</v>
      </c>
      <c r="E352" s="71">
        <v>6257</v>
      </c>
      <c r="F352" s="71">
        <v>3041</v>
      </c>
      <c r="G352" s="71">
        <v>5652</v>
      </c>
      <c r="H352" s="71">
        <v>2746</v>
      </c>
      <c r="I352" s="71">
        <v>4121</v>
      </c>
      <c r="J352" s="71">
        <v>2105</v>
      </c>
      <c r="K352" s="71">
        <v>3175</v>
      </c>
      <c r="L352" s="71">
        <v>1637</v>
      </c>
      <c r="M352" s="146">
        <v>26682</v>
      </c>
      <c r="N352" s="146">
        <v>13128</v>
      </c>
      <c r="O352" s="243" t="s">
        <v>209</v>
      </c>
      <c r="P352" s="148" t="s">
        <v>90</v>
      </c>
      <c r="Q352" s="71">
        <v>1767</v>
      </c>
      <c r="R352" s="71">
        <v>782</v>
      </c>
      <c r="S352" s="71">
        <v>1523</v>
      </c>
      <c r="T352" s="71">
        <v>666</v>
      </c>
      <c r="U352" s="71">
        <v>1365</v>
      </c>
      <c r="V352" s="71">
        <v>602</v>
      </c>
      <c r="W352" s="71">
        <v>893</v>
      </c>
      <c r="X352" s="71">
        <v>417</v>
      </c>
      <c r="Y352" s="71">
        <v>586</v>
      </c>
      <c r="Z352" s="71">
        <v>292</v>
      </c>
      <c r="AA352" s="146">
        <v>6134</v>
      </c>
      <c r="AB352" s="146">
        <v>2759</v>
      </c>
      <c r="AC352" s="243" t="s">
        <v>209</v>
      </c>
      <c r="AD352" s="148" t="s">
        <v>90</v>
      </c>
      <c r="AE352" s="31">
        <v>205</v>
      </c>
      <c r="AF352" s="31">
        <v>198</v>
      </c>
      <c r="AG352" s="31">
        <v>190</v>
      </c>
      <c r="AH352" s="31">
        <v>182</v>
      </c>
      <c r="AI352" s="31">
        <v>176</v>
      </c>
      <c r="AJ352" s="146">
        <v>951</v>
      </c>
      <c r="AK352" s="125">
        <v>680</v>
      </c>
      <c r="AL352" s="71">
        <v>172</v>
      </c>
      <c r="AM352" s="71">
        <v>23</v>
      </c>
      <c r="AN352" s="71">
        <v>22</v>
      </c>
      <c r="AO352" s="71">
        <v>167</v>
      </c>
      <c r="AP352" s="71">
        <v>37</v>
      </c>
      <c r="AQ352" s="243" t="s">
        <v>209</v>
      </c>
      <c r="AR352" s="148" t="s">
        <v>90</v>
      </c>
      <c r="AS352" s="71">
        <v>60</v>
      </c>
      <c r="AT352" s="71">
        <v>4287</v>
      </c>
      <c r="AU352" s="71">
        <v>2033</v>
      </c>
      <c r="AV352" s="71">
        <v>669</v>
      </c>
      <c r="AW352" s="71">
        <v>101</v>
      </c>
      <c r="AX352" s="71">
        <v>274</v>
      </c>
      <c r="AY352" s="71">
        <v>759</v>
      </c>
      <c r="AZ352" s="71">
        <v>543</v>
      </c>
      <c r="BA352" s="71">
        <v>531</v>
      </c>
      <c r="BB352" s="243" t="s">
        <v>209</v>
      </c>
      <c r="BC352" s="148" t="s">
        <v>90</v>
      </c>
      <c r="BD352" s="71">
        <v>83</v>
      </c>
      <c r="BE352" s="71">
        <v>288</v>
      </c>
      <c r="BF352" s="71">
        <v>232</v>
      </c>
      <c r="BG352" s="71">
        <v>206</v>
      </c>
      <c r="BH352" s="71">
        <v>2</v>
      </c>
      <c r="BI352" s="16">
        <v>811</v>
      </c>
      <c r="BJ352" s="71">
        <v>450</v>
      </c>
      <c r="BK352" s="71">
        <v>140</v>
      </c>
      <c r="BL352" s="152">
        <v>7</v>
      </c>
      <c r="BM352" s="32">
        <v>2</v>
      </c>
      <c r="BN352" s="243" t="s">
        <v>209</v>
      </c>
      <c r="BO352" s="148" t="s">
        <v>90</v>
      </c>
      <c r="BP352" s="71">
        <v>12928</v>
      </c>
      <c r="BQ352" s="71">
        <v>7449</v>
      </c>
      <c r="BR352" s="71">
        <v>6736</v>
      </c>
      <c r="BS352" s="71">
        <v>5805</v>
      </c>
      <c r="BT352" s="71">
        <v>224</v>
      </c>
      <c r="BU352" s="71">
        <v>4015</v>
      </c>
      <c r="BV352" s="71">
        <v>17554</v>
      </c>
      <c r="BW352" s="71">
        <v>3299</v>
      </c>
      <c r="BX352" s="71">
        <v>151</v>
      </c>
      <c r="BY352" s="71">
        <v>840</v>
      </c>
      <c r="BZ352" s="71">
        <v>1026</v>
      </c>
      <c r="CA352" s="71">
        <v>129</v>
      </c>
      <c r="CB352" s="71">
        <v>1569</v>
      </c>
      <c r="CD352" s="80" t="s">
        <v>209</v>
      </c>
      <c r="CE352" s="80" t="s">
        <v>2637</v>
      </c>
      <c r="CF352" s="78">
        <v>17914</v>
      </c>
      <c r="CG352" s="91"/>
    </row>
    <row r="353" spans="1:85">
      <c r="A353" s="226"/>
      <c r="B353" s="148" t="s">
        <v>91</v>
      </c>
      <c r="C353" s="71">
        <v>1177</v>
      </c>
      <c r="D353" s="71">
        <v>597</v>
      </c>
      <c r="E353" s="71">
        <v>1110</v>
      </c>
      <c r="F353" s="71">
        <v>542</v>
      </c>
      <c r="G353" s="71">
        <v>1082</v>
      </c>
      <c r="H353" s="71">
        <v>544</v>
      </c>
      <c r="I353" s="71">
        <v>802</v>
      </c>
      <c r="J353" s="71">
        <v>412</v>
      </c>
      <c r="K353" s="71">
        <v>585</v>
      </c>
      <c r="L353" s="71">
        <v>311</v>
      </c>
      <c r="M353" s="146">
        <v>4756</v>
      </c>
      <c r="N353" s="146">
        <v>2406</v>
      </c>
      <c r="O353" s="243"/>
      <c r="P353" s="148" t="s">
        <v>91</v>
      </c>
      <c r="Q353" s="71">
        <v>301</v>
      </c>
      <c r="R353" s="71">
        <v>135</v>
      </c>
      <c r="S353" s="71">
        <v>242</v>
      </c>
      <c r="T353" s="71">
        <v>107</v>
      </c>
      <c r="U353" s="71">
        <v>297</v>
      </c>
      <c r="V353" s="71">
        <v>123</v>
      </c>
      <c r="W353" s="71">
        <v>178</v>
      </c>
      <c r="X353" s="71">
        <v>81</v>
      </c>
      <c r="Y353" s="71">
        <v>109</v>
      </c>
      <c r="Z353" s="71">
        <v>59</v>
      </c>
      <c r="AA353" s="146">
        <v>1127</v>
      </c>
      <c r="AB353" s="146">
        <v>505</v>
      </c>
      <c r="AC353" s="243"/>
      <c r="AD353" s="148" t="s">
        <v>91</v>
      </c>
      <c r="AE353" s="31">
        <v>30</v>
      </c>
      <c r="AF353" s="31">
        <v>30</v>
      </c>
      <c r="AG353" s="31">
        <v>29</v>
      </c>
      <c r="AH353" s="31">
        <v>27</v>
      </c>
      <c r="AI353" s="31">
        <v>26</v>
      </c>
      <c r="AJ353" s="146">
        <v>142</v>
      </c>
      <c r="AK353" s="125">
        <v>104</v>
      </c>
      <c r="AL353" s="71">
        <v>49</v>
      </c>
      <c r="AM353" s="71">
        <v>11</v>
      </c>
      <c r="AN353" s="71">
        <v>1</v>
      </c>
      <c r="AO353" s="71">
        <v>23</v>
      </c>
      <c r="AP353" s="71">
        <v>7</v>
      </c>
      <c r="AQ353" s="243"/>
      <c r="AR353" s="148" t="s">
        <v>91</v>
      </c>
      <c r="AS353" s="71">
        <v>36</v>
      </c>
      <c r="AT353" s="71">
        <v>934</v>
      </c>
      <c r="AU353" s="71">
        <v>214</v>
      </c>
      <c r="AV353" s="71">
        <v>97</v>
      </c>
      <c r="AW353" s="71">
        <v>8</v>
      </c>
      <c r="AX353" s="71">
        <v>52</v>
      </c>
      <c r="AY353" s="71">
        <v>114</v>
      </c>
      <c r="AZ353" s="71">
        <v>95</v>
      </c>
      <c r="BA353" s="71">
        <v>89</v>
      </c>
      <c r="BB353" s="243"/>
      <c r="BC353" s="148" t="s">
        <v>91</v>
      </c>
      <c r="BD353" s="71">
        <v>4</v>
      </c>
      <c r="BE353" s="71">
        <v>68</v>
      </c>
      <c r="BF353" s="71">
        <v>29</v>
      </c>
      <c r="BG353" s="71">
        <v>33</v>
      </c>
      <c r="BH353" s="71">
        <v>0</v>
      </c>
      <c r="BI353" s="16">
        <v>134</v>
      </c>
      <c r="BJ353" s="71">
        <v>91</v>
      </c>
      <c r="BK353" s="71">
        <v>14</v>
      </c>
      <c r="BL353" s="152">
        <v>4</v>
      </c>
      <c r="BM353" s="32">
        <v>2</v>
      </c>
      <c r="BN353" s="243"/>
      <c r="BO353" s="148" t="s">
        <v>91</v>
      </c>
      <c r="BP353" s="71">
        <v>3419</v>
      </c>
      <c r="BQ353" s="71">
        <v>1243</v>
      </c>
      <c r="BR353" s="71">
        <v>1731</v>
      </c>
      <c r="BS353" s="71">
        <v>1574</v>
      </c>
      <c r="BT353" s="71">
        <v>73</v>
      </c>
      <c r="BU353" s="71">
        <v>1300</v>
      </c>
      <c r="BV353" s="71">
        <v>5892</v>
      </c>
      <c r="BW353" s="71">
        <v>1238</v>
      </c>
      <c r="BX353" s="71">
        <v>40</v>
      </c>
      <c r="BY353" s="71">
        <v>159</v>
      </c>
      <c r="BZ353" s="71">
        <v>326</v>
      </c>
      <c r="CA353" s="71">
        <v>28</v>
      </c>
      <c r="CB353" s="71">
        <v>858</v>
      </c>
      <c r="CD353" s="80" t="s">
        <v>209</v>
      </c>
      <c r="CE353" s="80" t="s">
        <v>2638</v>
      </c>
      <c r="CF353" s="78">
        <v>2974</v>
      </c>
      <c r="CG353" s="91"/>
    </row>
    <row r="354" spans="1:85">
      <c r="A354" s="226"/>
      <c r="B354" s="25" t="s">
        <v>73</v>
      </c>
      <c r="C354" s="26">
        <v>8654</v>
      </c>
      <c r="D354" s="26">
        <v>4196</v>
      </c>
      <c r="E354" s="26">
        <v>7367</v>
      </c>
      <c r="F354" s="26">
        <v>3583</v>
      </c>
      <c r="G354" s="26">
        <v>6734</v>
      </c>
      <c r="H354" s="26">
        <v>3290</v>
      </c>
      <c r="I354" s="26">
        <v>4923</v>
      </c>
      <c r="J354" s="26">
        <v>2517</v>
      </c>
      <c r="K354" s="26">
        <v>3760</v>
      </c>
      <c r="L354" s="26">
        <v>1948</v>
      </c>
      <c r="M354" s="41">
        <v>31438</v>
      </c>
      <c r="N354" s="41">
        <v>15534</v>
      </c>
      <c r="O354" s="243"/>
      <c r="P354" s="42" t="s">
        <v>73</v>
      </c>
      <c r="Q354" s="26">
        <v>2068</v>
      </c>
      <c r="R354" s="26">
        <v>917</v>
      </c>
      <c r="S354" s="26">
        <v>1765</v>
      </c>
      <c r="T354" s="26">
        <v>773</v>
      </c>
      <c r="U354" s="26">
        <v>1662</v>
      </c>
      <c r="V354" s="26">
        <v>725</v>
      </c>
      <c r="W354" s="26">
        <v>1071</v>
      </c>
      <c r="X354" s="26">
        <v>498</v>
      </c>
      <c r="Y354" s="26">
        <v>695</v>
      </c>
      <c r="Z354" s="26">
        <v>351</v>
      </c>
      <c r="AA354" s="41">
        <v>7261</v>
      </c>
      <c r="AB354" s="41">
        <v>3264</v>
      </c>
      <c r="AC354" s="243"/>
      <c r="AD354" s="42" t="s">
        <v>73</v>
      </c>
      <c r="AE354" s="41">
        <v>235</v>
      </c>
      <c r="AF354" s="41">
        <v>228</v>
      </c>
      <c r="AG354" s="41">
        <v>219</v>
      </c>
      <c r="AH354" s="41">
        <v>209</v>
      </c>
      <c r="AI354" s="41">
        <v>202</v>
      </c>
      <c r="AJ354" s="41">
        <v>1093</v>
      </c>
      <c r="AK354" s="26">
        <v>784</v>
      </c>
      <c r="AL354" s="26">
        <v>221</v>
      </c>
      <c r="AM354" s="26">
        <v>34</v>
      </c>
      <c r="AN354" s="26">
        <v>23</v>
      </c>
      <c r="AO354" s="26">
        <v>190</v>
      </c>
      <c r="AP354" s="26">
        <v>44</v>
      </c>
      <c r="AQ354" s="243"/>
      <c r="AR354" s="42" t="s">
        <v>73</v>
      </c>
      <c r="AS354" s="26">
        <v>96</v>
      </c>
      <c r="AT354" s="26">
        <v>5221</v>
      </c>
      <c r="AU354" s="26">
        <v>2247</v>
      </c>
      <c r="AV354" s="26">
        <v>766</v>
      </c>
      <c r="AW354" s="26">
        <v>109</v>
      </c>
      <c r="AX354" s="26">
        <v>326</v>
      </c>
      <c r="AY354" s="26">
        <v>873</v>
      </c>
      <c r="AZ354" s="26">
        <v>638</v>
      </c>
      <c r="BA354" s="26">
        <v>620</v>
      </c>
      <c r="BB354" s="243"/>
      <c r="BC354" s="42" t="s">
        <v>73</v>
      </c>
      <c r="BD354" s="26">
        <v>87</v>
      </c>
      <c r="BE354" s="26">
        <v>356</v>
      </c>
      <c r="BF354" s="26">
        <v>261</v>
      </c>
      <c r="BG354" s="26">
        <v>239</v>
      </c>
      <c r="BH354" s="26">
        <v>2</v>
      </c>
      <c r="BI354" s="26">
        <v>945</v>
      </c>
      <c r="BJ354" s="26">
        <v>541</v>
      </c>
      <c r="BK354" s="26">
        <v>154</v>
      </c>
      <c r="BL354" s="41">
        <v>11</v>
      </c>
      <c r="BM354" s="41">
        <v>4</v>
      </c>
      <c r="BN354" s="243"/>
      <c r="BO354" s="42" t="s">
        <v>73</v>
      </c>
      <c r="BP354" s="41">
        <v>16347</v>
      </c>
      <c r="BQ354" s="41">
        <v>8692</v>
      </c>
      <c r="BR354" s="41">
        <v>8467</v>
      </c>
      <c r="BS354" s="41">
        <v>7379</v>
      </c>
      <c r="BT354" s="41">
        <v>297</v>
      </c>
      <c r="BU354" s="41">
        <v>5315</v>
      </c>
      <c r="BV354" s="41">
        <v>23446</v>
      </c>
      <c r="BW354" s="41">
        <v>4537</v>
      </c>
      <c r="BX354" s="41">
        <v>191</v>
      </c>
      <c r="BY354" s="41">
        <v>999</v>
      </c>
      <c r="BZ354" s="41">
        <v>1352</v>
      </c>
      <c r="CA354" s="41">
        <v>157</v>
      </c>
      <c r="CB354" s="41">
        <v>2427</v>
      </c>
      <c r="CD354" s="80" t="s">
        <v>209</v>
      </c>
      <c r="CE354" s="80" t="s">
        <v>2639</v>
      </c>
      <c r="CF354" s="78">
        <v>20888</v>
      </c>
      <c r="CG354" s="91"/>
    </row>
    <row r="355" spans="1:85" s="100" customFormat="1">
      <c r="A355" s="33" t="s">
        <v>111</v>
      </c>
      <c r="B355" s="33"/>
      <c r="C355" s="119"/>
      <c r="D355" s="119"/>
      <c r="E355" s="119"/>
      <c r="F355" s="119"/>
      <c r="G355" s="119"/>
      <c r="H355" s="119"/>
      <c r="I355" s="119"/>
      <c r="J355" s="119"/>
      <c r="K355" s="119"/>
      <c r="L355" s="119"/>
      <c r="M355" s="119"/>
      <c r="N355" s="119"/>
      <c r="O355" s="33" t="s">
        <v>111</v>
      </c>
      <c r="P355" s="33"/>
      <c r="Q355" s="119"/>
      <c r="R355" s="119"/>
      <c r="S355" s="119"/>
      <c r="T355" s="119"/>
      <c r="U355" s="119"/>
      <c r="V355" s="119"/>
      <c r="W355" s="119"/>
      <c r="X355" s="119"/>
      <c r="Y355" s="119"/>
      <c r="Z355" s="119"/>
      <c r="AA355" s="119"/>
      <c r="AB355" s="119"/>
      <c r="AC355" s="33" t="s">
        <v>111</v>
      </c>
      <c r="AD355" s="33"/>
      <c r="AE355" s="119"/>
      <c r="AF355" s="119"/>
      <c r="AG355" s="119"/>
      <c r="AH355" s="119"/>
      <c r="AI355" s="119"/>
      <c r="AJ355" s="119"/>
      <c r="AK355" s="119"/>
      <c r="AL355" s="119"/>
      <c r="AM355" s="119"/>
      <c r="AN355" s="119"/>
      <c r="AO355" s="119"/>
      <c r="AP355" s="119"/>
      <c r="AQ355" s="33" t="s">
        <v>111</v>
      </c>
      <c r="AR355" s="148"/>
      <c r="AS355" s="43"/>
      <c r="AT355" s="43"/>
      <c r="AU355" s="43"/>
      <c r="AV355" s="43"/>
      <c r="AW355" s="43"/>
      <c r="AX355" s="43"/>
      <c r="AY355" s="43"/>
      <c r="AZ355" s="43"/>
      <c r="BA355" s="43"/>
      <c r="BB355" s="33" t="s">
        <v>111</v>
      </c>
      <c r="BC355" s="148"/>
      <c r="BD355" s="148"/>
      <c r="BE355" s="148"/>
      <c r="BF355" s="148"/>
      <c r="BG355" s="148"/>
      <c r="BH355" s="148"/>
      <c r="BI355" s="148"/>
      <c r="BJ355" s="148"/>
      <c r="BK355" s="148"/>
      <c r="BL355" s="33"/>
      <c r="BM355" s="148"/>
      <c r="BN355" s="33" t="s">
        <v>111</v>
      </c>
      <c r="BO355" s="148"/>
      <c r="BP355" s="43"/>
      <c r="BQ355" s="43"/>
      <c r="BR355" s="43"/>
      <c r="BS355" s="43"/>
      <c r="BT355" s="43"/>
      <c r="BU355" s="43"/>
      <c r="BV355" s="43"/>
      <c r="BW355" s="43"/>
      <c r="BX355" s="43"/>
      <c r="BY355" s="43"/>
      <c r="BZ355" s="43"/>
      <c r="CA355" s="43"/>
      <c r="CB355" s="43"/>
      <c r="CD355" s="80" t="str">
        <f>IF(A355="",CD354,A355)</f>
        <v>MELAKY</v>
      </c>
      <c r="CE355" s="80" t="str">
        <f>CD355&amp;B355</f>
        <v>MELAKY</v>
      </c>
      <c r="CF355" s="78">
        <f>(AS355+2*AT355+3*AU355+4*AV355+5*AW355)</f>
        <v>0</v>
      </c>
      <c r="CG355" s="91"/>
    </row>
    <row r="356" spans="1:85" ht="14.45" customHeight="1">
      <c r="A356" s="226" t="s">
        <v>19</v>
      </c>
      <c r="B356" s="148" t="s">
        <v>90</v>
      </c>
      <c r="C356" s="71">
        <v>3292</v>
      </c>
      <c r="D356" s="71">
        <v>1595</v>
      </c>
      <c r="E356" s="71">
        <v>1966</v>
      </c>
      <c r="F356" s="71">
        <v>1006</v>
      </c>
      <c r="G356" s="71">
        <v>1185</v>
      </c>
      <c r="H356" s="71">
        <v>623</v>
      </c>
      <c r="I356" s="71">
        <v>546</v>
      </c>
      <c r="J356" s="71">
        <v>277</v>
      </c>
      <c r="K356" s="71">
        <v>355</v>
      </c>
      <c r="L356" s="71">
        <v>181</v>
      </c>
      <c r="M356" s="146">
        <v>7344</v>
      </c>
      <c r="N356" s="146">
        <v>3682</v>
      </c>
      <c r="O356" s="226" t="s">
        <v>19</v>
      </c>
      <c r="P356" s="148" t="s">
        <v>90</v>
      </c>
      <c r="Q356" s="71">
        <v>1107</v>
      </c>
      <c r="R356" s="71">
        <v>524</v>
      </c>
      <c r="S356" s="71">
        <v>568</v>
      </c>
      <c r="T356" s="71">
        <v>297</v>
      </c>
      <c r="U356" s="71">
        <v>217</v>
      </c>
      <c r="V356" s="71">
        <v>121</v>
      </c>
      <c r="W356" s="71">
        <v>87</v>
      </c>
      <c r="X356" s="71">
        <v>44</v>
      </c>
      <c r="Y356" s="71">
        <v>66</v>
      </c>
      <c r="Z356" s="71">
        <v>34</v>
      </c>
      <c r="AA356" s="146">
        <v>2045</v>
      </c>
      <c r="AB356" s="146">
        <v>1020</v>
      </c>
      <c r="AC356" s="226" t="s">
        <v>19</v>
      </c>
      <c r="AD356" s="148" t="s">
        <v>90</v>
      </c>
      <c r="AE356" s="31">
        <v>71</v>
      </c>
      <c r="AF356" s="31">
        <v>67</v>
      </c>
      <c r="AG356" s="31">
        <v>67</v>
      </c>
      <c r="AH356" s="31">
        <v>51</v>
      </c>
      <c r="AI356" s="31">
        <v>32</v>
      </c>
      <c r="AJ356" s="146">
        <v>288</v>
      </c>
      <c r="AK356" s="125">
        <v>116</v>
      </c>
      <c r="AL356" s="71">
        <v>68</v>
      </c>
      <c r="AM356" s="71">
        <v>0</v>
      </c>
      <c r="AN356" s="71">
        <v>10</v>
      </c>
      <c r="AO356" s="71">
        <v>64</v>
      </c>
      <c r="AP356" s="71">
        <v>9</v>
      </c>
      <c r="AQ356" s="226" t="s">
        <v>19</v>
      </c>
      <c r="AR356" s="148" t="s">
        <v>90</v>
      </c>
      <c r="AS356" s="71">
        <v>10</v>
      </c>
      <c r="AT356" s="71">
        <v>854</v>
      </c>
      <c r="AU356" s="71">
        <v>125</v>
      </c>
      <c r="AV356" s="71">
        <v>82</v>
      </c>
      <c r="AW356" s="71">
        <v>54</v>
      </c>
      <c r="AX356" s="71">
        <v>49</v>
      </c>
      <c r="AY356" s="71">
        <v>187</v>
      </c>
      <c r="AZ356" s="71">
        <v>100</v>
      </c>
      <c r="BA356" s="71">
        <v>88</v>
      </c>
      <c r="BB356" s="226" t="s">
        <v>19</v>
      </c>
      <c r="BC356" s="148" t="s">
        <v>90</v>
      </c>
      <c r="BD356" s="71">
        <v>3</v>
      </c>
      <c r="BE356" s="71">
        <v>100</v>
      </c>
      <c r="BF356" s="71">
        <v>0</v>
      </c>
      <c r="BG356" s="71">
        <v>53</v>
      </c>
      <c r="BH356" s="71">
        <v>0</v>
      </c>
      <c r="BI356" s="16">
        <v>156</v>
      </c>
      <c r="BJ356" s="71">
        <v>75</v>
      </c>
      <c r="BK356" s="71">
        <v>19</v>
      </c>
      <c r="BL356" s="152">
        <v>4</v>
      </c>
      <c r="BM356" s="32">
        <v>4</v>
      </c>
      <c r="BN356" s="226" t="s">
        <v>19</v>
      </c>
      <c r="BO356" s="148" t="s">
        <v>90</v>
      </c>
      <c r="BP356" s="71">
        <v>2638</v>
      </c>
      <c r="BQ356" s="71">
        <v>213</v>
      </c>
      <c r="BR356" s="71">
        <v>1094</v>
      </c>
      <c r="BS356" s="71">
        <v>808</v>
      </c>
      <c r="BT356" s="71">
        <v>62</v>
      </c>
      <c r="BU356" s="71">
        <v>770</v>
      </c>
      <c r="BV356" s="71">
        <v>4531</v>
      </c>
      <c r="BW356" s="71">
        <v>735</v>
      </c>
      <c r="BX356" s="71">
        <v>51</v>
      </c>
      <c r="BY356" s="71">
        <v>266</v>
      </c>
      <c r="BZ356" s="71">
        <v>229</v>
      </c>
      <c r="CA356" s="71">
        <v>69</v>
      </c>
      <c r="CB356" s="71">
        <v>215</v>
      </c>
      <c r="CD356" s="80" t="s">
        <v>19</v>
      </c>
      <c r="CE356" s="80" t="s">
        <v>2643</v>
      </c>
      <c r="CF356" s="78">
        <v>2691</v>
      </c>
      <c r="CG356" s="91"/>
    </row>
    <row r="357" spans="1:85">
      <c r="A357" s="226"/>
      <c r="B357" s="148" t="s">
        <v>91</v>
      </c>
      <c r="C357" s="71">
        <v>0</v>
      </c>
      <c r="D357" s="71">
        <v>0</v>
      </c>
      <c r="E357" s="71">
        <v>0</v>
      </c>
      <c r="F357" s="71">
        <v>0</v>
      </c>
      <c r="G357" s="71">
        <v>0</v>
      </c>
      <c r="H357" s="71">
        <v>0</v>
      </c>
      <c r="I357" s="71">
        <v>0</v>
      </c>
      <c r="J357" s="71">
        <v>0</v>
      </c>
      <c r="K357" s="71">
        <v>0</v>
      </c>
      <c r="L357" s="71">
        <v>0</v>
      </c>
      <c r="M357" s="146">
        <v>0</v>
      </c>
      <c r="N357" s="146">
        <v>0</v>
      </c>
      <c r="O357" s="226"/>
      <c r="P357" s="148" t="s">
        <v>91</v>
      </c>
      <c r="Q357" s="71">
        <v>0</v>
      </c>
      <c r="R357" s="71">
        <v>0</v>
      </c>
      <c r="S357" s="71">
        <v>0</v>
      </c>
      <c r="T357" s="71">
        <v>0</v>
      </c>
      <c r="U357" s="71">
        <v>0</v>
      </c>
      <c r="V357" s="71">
        <v>0</v>
      </c>
      <c r="W357" s="71">
        <v>0</v>
      </c>
      <c r="X357" s="71">
        <v>0</v>
      </c>
      <c r="Y357" s="71">
        <v>0</v>
      </c>
      <c r="Z357" s="71">
        <v>0</v>
      </c>
      <c r="AA357" s="146">
        <v>0</v>
      </c>
      <c r="AB357" s="146">
        <v>0</v>
      </c>
      <c r="AC357" s="226"/>
      <c r="AD357" s="148" t="s">
        <v>91</v>
      </c>
      <c r="AE357" s="31">
        <v>0</v>
      </c>
      <c r="AF357" s="31">
        <v>0</v>
      </c>
      <c r="AG357" s="31">
        <v>0</v>
      </c>
      <c r="AH357" s="31">
        <v>0</v>
      </c>
      <c r="AI357" s="31">
        <v>0</v>
      </c>
      <c r="AJ357" s="146">
        <v>0</v>
      </c>
      <c r="AK357" s="125">
        <v>0</v>
      </c>
      <c r="AL357" s="71">
        <v>0</v>
      </c>
      <c r="AM357" s="71">
        <v>0</v>
      </c>
      <c r="AN357" s="71">
        <v>0</v>
      </c>
      <c r="AO357" s="71">
        <v>0</v>
      </c>
      <c r="AP357" s="71">
        <v>0</v>
      </c>
      <c r="AQ357" s="226"/>
      <c r="AR357" s="148" t="s">
        <v>91</v>
      </c>
      <c r="AS357" s="71">
        <v>0</v>
      </c>
      <c r="AT357" s="71">
        <v>0</v>
      </c>
      <c r="AU357" s="71">
        <v>0</v>
      </c>
      <c r="AV357" s="71">
        <v>0</v>
      </c>
      <c r="AW357" s="71">
        <v>0</v>
      </c>
      <c r="AX357" s="71">
        <v>0</v>
      </c>
      <c r="AY357" s="71">
        <v>0</v>
      </c>
      <c r="AZ357" s="71">
        <v>0</v>
      </c>
      <c r="BA357" s="71">
        <v>0</v>
      </c>
      <c r="BB357" s="226"/>
      <c r="BC357" s="148" t="s">
        <v>91</v>
      </c>
      <c r="BD357" s="71">
        <v>0</v>
      </c>
      <c r="BE357" s="71">
        <v>0</v>
      </c>
      <c r="BF357" s="71">
        <v>0</v>
      </c>
      <c r="BG357" s="71">
        <v>0</v>
      </c>
      <c r="BH357" s="71">
        <v>0</v>
      </c>
      <c r="BI357" s="16">
        <v>0</v>
      </c>
      <c r="BJ357" s="71">
        <v>0</v>
      </c>
      <c r="BK357" s="71">
        <v>0</v>
      </c>
      <c r="BL357" s="152">
        <v>0</v>
      </c>
      <c r="BM357" s="32">
        <v>0</v>
      </c>
      <c r="BN357" s="226"/>
      <c r="BO357" s="148" t="s">
        <v>91</v>
      </c>
      <c r="BP357" s="71">
        <v>0</v>
      </c>
      <c r="BQ357" s="71">
        <v>0</v>
      </c>
      <c r="BR357" s="71">
        <v>0</v>
      </c>
      <c r="BS357" s="71">
        <v>0</v>
      </c>
      <c r="BT357" s="71">
        <v>0</v>
      </c>
      <c r="BU357" s="71">
        <v>0</v>
      </c>
      <c r="BV357" s="71">
        <v>0</v>
      </c>
      <c r="BW357" s="71">
        <v>0</v>
      </c>
      <c r="BX357" s="71">
        <v>0</v>
      </c>
      <c r="BY357" s="71">
        <v>0</v>
      </c>
      <c r="BZ357" s="71">
        <v>0</v>
      </c>
      <c r="CA357" s="71">
        <v>0</v>
      </c>
      <c r="CB357" s="71">
        <v>0</v>
      </c>
      <c r="CD357" s="80" t="s">
        <v>19</v>
      </c>
      <c r="CE357" s="80" t="s">
        <v>2644</v>
      </c>
      <c r="CF357" s="78">
        <v>0</v>
      </c>
      <c r="CG357" s="91"/>
    </row>
    <row r="358" spans="1:85">
      <c r="A358" s="226"/>
      <c r="B358" s="25" t="s">
        <v>73</v>
      </c>
      <c r="C358" s="26">
        <v>3292</v>
      </c>
      <c r="D358" s="26">
        <v>1595</v>
      </c>
      <c r="E358" s="26">
        <v>1966</v>
      </c>
      <c r="F358" s="26">
        <v>1006</v>
      </c>
      <c r="G358" s="26">
        <v>1185</v>
      </c>
      <c r="H358" s="26">
        <v>623</v>
      </c>
      <c r="I358" s="26">
        <v>546</v>
      </c>
      <c r="J358" s="26">
        <v>277</v>
      </c>
      <c r="K358" s="26">
        <v>355</v>
      </c>
      <c r="L358" s="26">
        <v>181</v>
      </c>
      <c r="M358" s="41">
        <v>7344</v>
      </c>
      <c r="N358" s="41">
        <v>3682</v>
      </c>
      <c r="O358" s="226"/>
      <c r="P358" s="42" t="s">
        <v>73</v>
      </c>
      <c r="Q358" s="26">
        <v>1107</v>
      </c>
      <c r="R358" s="26">
        <v>524</v>
      </c>
      <c r="S358" s="26">
        <v>568</v>
      </c>
      <c r="T358" s="26">
        <v>297</v>
      </c>
      <c r="U358" s="26">
        <v>217</v>
      </c>
      <c r="V358" s="26">
        <v>121</v>
      </c>
      <c r="W358" s="26">
        <v>87</v>
      </c>
      <c r="X358" s="26">
        <v>44</v>
      </c>
      <c r="Y358" s="26">
        <v>66</v>
      </c>
      <c r="Z358" s="26">
        <v>34</v>
      </c>
      <c r="AA358" s="41">
        <v>2045</v>
      </c>
      <c r="AB358" s="41">
        <v>1020</v>
      </c>
      <c r="AC358" s="226"/>
      <c r="AD358" s="42" t="s">
        <v>73</v>
      </c>
      <c r="AE358" s="41">
        <v>71</v>
      </c>
      <c r="AF358" s="41">
        <v>67</v>
      </c>
      <c r="AG358" s="41">
        <v>67</v>
      </c>
      <c r="AH358" s="41">
        <v>51</v>
      </c>
      <c r="AI358" s="41">
        <v>32</v>
      </c>
      <c r="AJ358" s="41">
        <v>288</v>
      </c>
      <c r="AK358" s="26">
        <v>116</v>
      </c>
      <c r="AL358" s="26">
        <v>68</v>
      </c>
      <c r="AM358" s="26">
        <v>0</v>
      </c>
      <c r="AN358" s="26">
        <v>10</v>
      </c>
      <c r="AO358" s="26">
        <v>64</v>
      </c>
      <c r="AP358" s="26">
        <v>9</v>
      </c>
      <c r="AQ358" s="226"/>
      <c r="AR358" s="42" t="s">
        <v>73</v>
      </c>
      <c r="AS358" s="26">
        <v>10</v>
      </c>
      <c r="AT358" s="26">
        <v>854</v>
      </c>
      <c r="AU358" s="26">
        <v>125</v>
      </c>
      <c r="AV358" s="26">
        <v>82</v>
      </c>
      <c r="AW358" s="26">
        <v>54</v>
      </c>
      <c r="AX358" s="26">
        <v>49</v>
      </c>
      <c r="AY358" s="26">
        <v>187</v>
      </c>
      <c r="AZ358" s="26">
        <v>100</v>
      </c>
      <c r="BA358" s="26">
        <v>88</v>
      </c>
      <c r="BB358" s="226"/>
      <c r="BC358" s="42" t="s">
        <v>73</v>
      </c>
      <c r="BD358" s="26">
        <v>3</v>
      </c>
      <c r="BE358" s="26">
        <v>100</v>
      </c>
      <c r="BF358" s="26">
        <v>0</v>
      </c>
      <c r="BG358" s="26">
        <v>53</v>
      </c>
      <c r="BH358" s="26">
        <v>0</v>
      </c>
      <c r="BI358" s="26">
        <v>156</v>
      </c>
      <c r="BJ358" s="26">
        <v>75</v>
      </c>
      <c r="BK358" s="26">
        <v>19</v>
      </c>
      <c r="BL358" s="41">
        <v>4</v>
      </c>
      <c r="BM358" s="41">
        <v>4</v>
      </c>
      <c r="BN358" s="226"/>
      <c r="BO358" s="42" t="s">
        <v>73</v>
      </c>
      <c r="BP358" s="41">
        <v>2638</v>
      </c>
      <c r="BQ358" s="41">
        <v>213</v>
      </c>
      <c r="BR358" s="41">
        <v>1094</v>
      </c>
      <c r="BS358" s="41">
        <v>808</v>
      </c>
      <c r="BT358" s="41">
        <v>62</v>
      </c>
      <c r="BU358" s="41">
        <v>770</v>
      </c>
      <c r="BV358" s="41">
        <v>4531</v>
      </c>
      <c r="BW358" s="41">
        <v>735</v>
      </c>
      <c r="BX358" s="41">
        <v>51</v>
      </c>
      <c r="BY358" s="41">
        <v>266</v>
      </c>
      <c r="BZ358" s="41">
        <v>229</v>
      </c>
      <c r="CA358" s="41">
        <v>69</v>
      </c>
      <c r="CB358" s="41">
        <v>215</v>
      </c>
      <c r="CD358" s="80" t="s">
        <v>19</v>
      </c>
      <c r="CE358" s="80" t="s">
        <v>2645</v>
      </c>
      <c r="CF358" s="78">
        <v>2691</v>
      </c>
      <c r="CG358" s="91"/>
    </row>
    <row r="359" spans="1:85">
      <c r="A359" s="226" t="s">
        <v>210</v>
      </c>
      <c r="B359" s="148" t="s">
        <v>90</v>
      </c>
      <c r="C359" s="71">
        <v>7173</v>
      </c>
      <c r="D359" s="71">
        <v>3577</v>
      </c>
      <c r="E359" s="71">
        <v>4389</v>
      </c>
      <c r="F359" s="71">
        <v>2172</v>
      </c>
      <c r="G359" s="71">
        <v>2973</v>
      </c>
      <c r="H359" s="71">
        <v>1437</v>
      </c>
      <c r="I359" s="71">
        <v>1366</v>
      </c>
      <c r="J359" s="71">
        <v>702</v>
      </c>
      <c r="K359" s="71">
        <v>727</v>
      </c>
      <c r="L359" s="71">
        <v>337</v>
      </c>
      <c r="M359" s="146">
        <v>16628</v>
      </c>
      <c r="N359" s="146">
        <v>8225</v>
      </c>
      <c r="O359" s="226" t="s">
        <v>210</v>
      </c>
      <c r="P359" s="148" t="s">
        <v>90</v>
      </c>
      <c r="Q359" s="71">
        <v>2037</v>
      </c>
      <c r="R359" s="71">
        <v>977</v>
      </c>
      <c r="S359" s="71">
        <v>866</v>
      </c>
      <c r="T359" s="71">
        <v>445</v>
      </c>
      <c r="U359" s="71">
        <v>525</v>
      </c>
      <c r="V359" s="71">
        <v>271</v>
      </c>
      <c r="W359" s="71">
        <v>209</v>
      </c>
      <c r="X359" s="71">
        <v>126</v>
      </c>
      <c r="Y359" s="71">
        <v>97</v>
      </c>
      <c r="Z359" s="71">
        <v>39</v>
      </c>
      <c r="AA359" s="146">
        <v>3734</v>
      </c>
      <c r="AB359" s="146">
        <v>1858</v>
      </c>
      <c r="AC359" s="226" t="s">
        <v>210</v>
      </c>
      <c r="AD359" s="148" t="s">
        <v>90</v>
      </c>
      <c r="AE359" s="31">
        <v>125</v>
      </c>
      <c r="AF359" s="31">
        <v>103</v>
      </c>
      <c r="AG359" s="31">
        <v>89</v>
      </c>
      <c r="AH359" s="31">
        <v>55</v>
      </c>
      <c r="AI359" s="31">
        <v>32</v>
      </c>
      <c r="AJ359" s="146">
        <v>404</v>
      </c>
      <c r="AK359" s="125">
        <v>165</v>
      </c>
      <c r="AL359" s="71">
        <v>65</v>
      </c>
      <c r="AM359" s="71">
        <v>4</v>
      </c>
      <c r="AN359" s="71">
        <v>27</v>
      </c>
      <c r="AO359" s="71">
        <v>83</v>
      </c>
      <c r="AP359" s="71">
        <v>4</v>
      </c>
      <c r="AQ359" s="226" t="s">
        <v>210</v>
      </c>
      <c r="AR359" s="148" t="s">
        <v>90</v>
      </c>
      <c r="AS359" s="71">
        <v>0</v>
      </c>
      <c r="AT359" s="71">
        <v>1610</v>
      </c>
      <c r="AU359" s="71">
        <v>216</v>
      </c>
      <c r="AV359" s="71">
        <v>55</v>
      </c>
      <c r="AW359" s="71">
        <v>18</v>
      </c>
      <c r="AX359" s="71">
        <v>51</v>
      </c>
      <c r="AY359" s="71">
        <v>219</v>
      </c>
      <c r="AZ359" s="71">
        <v>169</v>
      </c>
      <c r="BA359" s="71">
        <v>162</v>
      </c>
      <c r="BB359" s="226" t="s">
        <v>210</v>
      </c>
      <c r="BC359" s="148" t="s">
        <v>90</v>
      </c>
      <c r="BD359" s="71">
        <v>4</v>
      </c>
      <c r="BE359" s="71">
        <v>115</v>
      </c>
      <c r="BF359" s="71">
        <v>1</v>
      </c>
      <c r="BG359" s="71">
        <v>197</v>
      </c>
      <c r="BH359" s="71">
        <v>0</v>
      </c>
      <c r="BI359" s="16">
        <v>317</v>
      </c>
      <c r="BJ359" s="71">
        <v>134</v>
      </c>
      <c r="BK359" s="71">
        <v>12</v>
      </c>
      <c r="BL359" s="152">
        <v>7</v>
      </c>
      <c r="BM359" s="32">
        <v>3</v>
      </c>
      <c r="BN359" s="226" t="s">
        <v>210</v>
      </c>
      <c r="BO359" s="148" t="s">
        <v>90</v>
      </c>
      <c r="BP359" s="71">
        <v>3236</v>
      </c>
      <c r="BQ359" s="71">
        <v>1582</v>
      </c>
      <c r="BR359" s="71">
        <v>2054</v>
      </c>
      <c r="BS359" s="71">
        <v>645</v>
      </c>
      <c r="BT359" s="71">
        <v>56</v>
      </c>
      <c r="BU359" s="71">
        <v>552</v>
      </c>
      <c r="BV359" s="71">
        <v>5546</v>
      </c>
      <c r="BW359" s="71">
        <v>506</v>
      </c>
      <c r="BX359" s="71">
        <v>282</v>
      </c>
      <c r="BY359" s="71">
        <v>323</v>
      </c>
      <c r="BZ359" s="71">
        <v>266</v>
      </c>
      <c r="CA359" s="71">
        <v>23</v>
      </c>
      <c r="CB359" s="71">
        <v>101</v>
      </c>
      <c r="CD359" s="80" t="s">
        <v>210</v>
      </c>
      <c r="CE359" s="80" t="s">
        <v>2646</v>
      </c>
      <c r="CF359" s="78">
        <v>4178</v>
      </c>
      <c r="CG359" s="91"/>
    </row>
    <row r="360" spans="1:85">
      <c r="A360" s="226"/>
      <c r="B360" s="148" t="s">
        <v>91</v>
      </c>
      <c r="C360" s="71">
        <v>0</v>
      </c>
      <c r="D360" s="71">
        <v>0</v>
      </c>
      <c r="E360" s="71">
        <v>0</v>
      </c>
      <c r="F360" s="71">
        <v>0</v>
      </c>
      <c r="G360" s="71">
        <v>0</v>
      </c>
      <c r="H360" s="71">
        <v>0</v>
      </c>
      <c r="I360" s="71">
        <v>0</v>
      </c>
      <c r="J360" s="71">
        <v>0</v>
      </c>
      <c r="K360" s="71">
        <v>0</v>
      </c>
      <c r="L360" s="71">
        <v>0</v>
      </c>
      <c r="M360" s="146">
        <v>0</v>
      </c>
      <c r="N360" s="146">
        <v>0</v>
      </c>
      <c r="O360" s="226"/>
      <c r="P360" s="148" t="s">
        <v>91</v>
      </c>
      <c r="Q360" s="71">
        <v>0</v>
      </c>
      <c r="R360" s="71">
        <v>0</v>
      </c>
      <c r="S360" s="71">
        <v>0</v>
      </c>
      <c r="T360" s="71">
        <v>0</v>
      </c>
      <c r="U360" s="71">
        <v>0</v>
      </c>
      <c r="V360" s="71">
        <v>0</v>
      </c>
      <c r="W360" s="71">
        <v>0</v>
      </c>
      <c r="X360" s="71">
        <v>0</v>
      </c>
      <c r="Y360" s="71">
        <v>0</v>
      </c>
      <c r="Z360" s="71">
        <v>0</v>
      </c>
      <c r="AA360" s="146">
        <v>0</v>
      </c>
      <c r="AB360" s="146">
        <v>0</v>
      </c>
      <c r="AC360" s="226"/>
      <c r="AD360" s="148" t="s">
        <v>91</v>
      </c>
      <c r="AE360" s="31">
        <v>0</v>
      </c>
      <c r="AF360" s="31">
        <v>0</v>
      </c>
      <c r="AG360" s="31">
        <v>0</v>
      </c>
      <c r="AH360" s="31">
        <v>0</v>
      </c>
      <c r="AI360" s="31">
        <v>0</v>
      </c>
      <c r="AJ360" s="146">
        <v>0</v>
      </c>
      <c r="AK360" s="125">
        <v>0</v>
      </c>
      <c r="AL360" s="71">
        <v>0</v>
      </c>
      <c r="AM360" s="71">
        <v>0</v>
      </c>
      <c r="AN360" s="71">
        <v>0</v>
      </c>
      <c r="AO360" s="71">
        <v>0</v>
      </c>
      <c r="AP360" s="71">
        <v>0</v>
      </c>
      <c r="AQ360" s="226"/>
      <c r="AR360" s="148" t="s">
        <v>91</v>
      </c>
      <c r="AS360" s="71">
        <v>0</v>
      </c>
      <c r="AT360" s="71">
        <v>0</v>
      </c>
      <c r="AU360" s="71">
        <v>0</v>
      </c>
      <c r="AV360" s="71">
        <v>0</v>
      </c>
      <c r="AW360" s="71">
        <v>0</v>
      </c>
      <c r="AX360" s="71">
        <v>0</v>
      </c>
      <c r="AY360" s="71">
        <v>0</v>
      </c>
      <c r="AZ360" s="71">
        <v>0</v>
      </c>
      <c r="BA360" s="71">
        <v>0</v>
      </c>
      <c r="BB360" s="226"/>
      <c r="BC360" s="148" t="s">
        <v>91</v>
      </c>
      <c r="BD360" s="71">
        <v>0</v>
      </c>
      <c r="BE360" s="71">
        <v>0</v>
      </c>
      <c r="BF360" s="71">
        <v>0</v>
      </c>
      <c r="BG360" s="71">
        <v>0</v>
      </c>
      <c r="BH360" s="71">
        <v>0</v>
      </c>
      <c r="BI360" s="16">
        <v>0</v>
      </c>
      <c r="BJ360" s="71">
        <v>0</v>
      </c>
      <c r="BK360" s="71">
        <v>0</v>
      </c>
      <c r="BL360" s="152">
        <v>0</v>
      </c>
      <c r="BM360" s="32">
        <v>0</v>
      </c>
      <c r="BN360" s="226"/>
      <c r="BO360" s="148" t="s">
        <v>91</v>
      </c>
      <c r="BP360" s="71">
        <v>0</v>
      </c>
      <c r="BQ360" s="71">
        <v>0</v>
      </c>
      <c r="BR360" s="71">
        <v>0</v>
      </c>
      <c r="BS360" s="71">
        <v>0</v>
      </c>
      <c r="BT360" s="71">
        <v>0</v>
      </c>
      <c r="BU360" s="71">
        <v>0</v>
      </c>
      <c r="BV360" s="71">
        <v>0</v>
      </c>
      <c r="BW360" s="71">
        <v>0</v>
      </c>
      <c r="BX360" s="71">
        <v>0</v>
      </c>
      <c r="BY360" s="71">
        <v>0</v>
      </c>
      <c r="BZ360" s="71">
        <v>0</v>
      </c>
      <c r="CA360" s="71">
        <v>0</v>
      </c>
      <c r="CB360" s="71">
        <v>0</v>
      </c>
      <c r="CD360" s="80" t="s">
        <v>210</v>
      </c>
      <c r="CE360" s="80" t="s">
        <v>2647</v>
      </c>
      <c r="CF360" s="78">
        <v>0</v>
      </c>
      <c r="CG360" s="91"/>
    </row>
    <row r="361" spans="1:85">
      <c r="A361" s="226"/>
      <c r="B361" s="25" t="s">
        <v>73</v>
      </c>
      <c r="C361" s="26">
        <v>7173</v>
      </c>
      <c r="D361" s="26">
        <v>3577</v>
      </c>
      <c r="E361" s="26">
        <v>4389</v>
      </c>
      <c r="F361" s="26">
        <v>2172</v>
      </c>
      <c r="G361" s="26">
        <v>2973</v>
      </c>
      <c r="H361" s="26">
        <v>1437</v>
      </c>
      <c r="I361" s="26">
        <v>1366</v>
      </c>
      <c r="J361" s="26">
        <v>702</v>
      </c>
      <c r="K361" s="26">
        <v>727</v>
      </c>
      <c r="L361" s="26">
        <v>337</v>
      </c>
      <c r="M361" s="41">
        <v>16628</v>
      </c>
      <c r="N361" s="41">
        <v>8225</v>
      </c>
      <c r="O361" s="226"/>
      <c r="P361" s="42" t="s">
        <v>73</v>
      </c>
      <c r="Q361" s="26">
        <v>2037</v>
      </c>
      <c r="R361" s="26">
        <v>977</v>
      </c>
      <c r="S361" s="26">
        <v>866</v>
      </c>
      <c r="T361" s="26">
        <v>445</v>
      </c>
      <c r="U361" s="26">
        <v>525</v>
      </c>
      <c r="V361" s="26">
        <v>271</v>
      </c>
      <c r="W361" s="26">
        <v>209</v>
      </c>
      <c r="X361" s="26">
        <v>126</v>
      </c>
      <c r="Y361" s="26">
        <v>97</v>
      </c>
      <c r="Z361" s="26">
        <v>39</v>
      </c>
      <c r="AA361" s="41">
        <v>3734</v>
      </c>
      <c r="AB361" s="41">
        <v>1858</v>
      </c>
      <c r="AC361" s="226"/>
      <c r="AD361" s="42" t="s">
        <v>73</v>
      </c>
      <c r="AE361" s="41">
        <v>125</v>
      </c>
      <c r="AF361" s="41">
        <v>103</v>
      </c>
      <c r="AG361" s="41">
        <v>89</v>
      </c>
      <c r="AH361" s="41">
        <v>55</v>
      </c>
      <c r="AI361" s="41">
        <v>32</v>
      </c>
      <c r="AJ361" s="41">
        <v>404</v>
      </c>
      <c r="AK361" s="26">
        <v>165</v>
      </c>
      <c r="AL361" s="26">
        <v>65</v>
      </c>
      <c r="AM361" s="26">
        <v>4</v>
      </c>
      <c r="AN361" s="26">
        <v>27</v>
      </c>
      <c r="AO361" s="26">
        <v>83</v>
      </c>
      <c r="AP361" s="26">
        <v>4</v>
      </c>
      <c r="AQ361" s="226"/>
      <c r="AR361" s="42" t="s">
        <v>73</v>
      </c>
      <c r="AS361" s="26">
        <v>0</v>
      </c>
      <c r="AT361" s="26">
        <v>1610</v>
      </c>
      <c r="AU361" s="26">
        <v>216</v>
      </c>
      <c r="AV361" s="26">
        <v>55</v>
      </c>
      <c r="AW361" s="26">
        <v>18</v>
      </c>
      <c r="AX361" s="26">
        <v>51</v>
      </c>
      <c r="AY361" s="26">
        <v>219</v>
      </c>
      <c r="AZ361" s="26">
        <v>169</v>
      </c>
      <c r="BA361" s="26">
        <v>162</v>
      </c>
      <c r="BB361" s="226"/>
      <c r="BC361" s="42" t="s">
        <v>73</v>
      </c>
      <c r="BD361" s="26">
        <v>4</v>
      </c>
      <c r="BE361" s="26">
        <v>115</v>
      </c>
      <c r="BF361" s="26">
        <v>1</v>
      </c>
      <c r="BG361" s="26">
        <v>197</v>
      </c>
      <c r="BH361" s="26">
        <v>0</v>
      </c>
      <c r="BI361" s="26">
        <v>317</v>
      </c>
      <c r="BJ361" s="26">
        <v>134</v>
      </c>
      <c r="BK361" s="26">
        <v>12</v>
      </c>
      <c r="BL361" s="41">
        <v>7</v>
      </c>
      <c r="BM361" s="41">
        <v>3</v>
      </c>
      <c r="BN361" s="226"/>
      <c r="BO361" s="42" t="s">
        <v>73</v>
      </c>
      <c r="BP361" s="41">
        <v>3236</v>
      </c>
      <c r="BQ361" s="41">
        <v>1582</v>
      </c>
      <c r="BR361" s="41">
        <v>2054</v>
      </c>
      <c r="BS361" s="41">
        <v>645</v>
      </c>
      <c r="BT361" s="41">
        <v>56</v>
      </c>
      <c r="BU361" s="41">
        <v>552</v>
      </c>
      <c r="BV361" s="41">
        <v>5546</v>
      </c>
      <c r="BW361" s="41">
        <v>506</v>
      </c>
      <c r="BX361" s="41">
        <v>282</v>
      </c>
      <c r="BY361" s="41">
        <v>323</v>
      </c>
      <c r="BZ361" s="41">
        <v>266</v>
      </c>
      <c r="CA361" s="41">
        <v>23</v>
      </c>
      <c r="CB361" s="41">
        <v>101</v>
      </c>
      <c r="CD361" s="80" t="s">
        <v>210</v>
      </c>
      <c r="CE361" s="80" t="s">
        <v>2648</v>
      </c>
      <c r="CF361" s="78">
        <v>4178</v>
      </c>
      <c r="CG361" s="91"/>
    </row>
    <row r="362" spans="1:85">
      <c r="A362" s="226" t="s">
        <v>20</v>
      </c>
      <c r="B362" s="148" t="s">
        <v>90</v>
      </c>
      <c r="C362" s="71">
        <v>4230</v>
      </c>
      <c r="D362" s="71">
        <v>2088</v>
      </c>
      <c r="E362" s="71">
        <v>2511</v>
      </c>
      <c r="F362" s="71">
        <v>1275</v>
      </c>
      <c r="G362" s="71">
        <v>1481</v>
      </c>
      <c r="H362" s="71">
        <v>752</v>
      </c>
      <c r="I362" s="71">
        <v>747</v>
      </c>
      <c r="J362" s="71">
        <v>374</v>
      </c>
      <c r="K362" s="71">
        <v>259</v>
      </c>
      <c r="L362" s="71">
        <v>128</v>
      </c>
      <c r="M362" s="146">
        <v>9228</v>
      </c>
      <c r="N362" s="146">
        <v>4617</v>
      </c>
      <c r="O362" s="226" t="s">
        <v>20</v>
      </c>
      <c r="P362" s="148" t="s">
        <v>90</v>
      </c>
      <c r="Q362" s="71">
        <v>1178</v>
      </c>
      <c r="R362" s="71">
        <v>599</v>
      </c>
      <c r="S362" s="71">
        <v>527</v>
      </c>
      <c r="T362" s="71">
        <v>278</v>
      </c>
      <c r="U362" s="71">
        <v>311</v>
      </c>
      <c r="V362" s="71">
        <v>173</v>
      </c>
      <c r="W362" s="71">
        <v>175</v>
      </c>
      <c r="X362" s="71">
        <v>101</v>
      </c>
      <c r="Y362" s="71">
        <v>60</v>
      </c>
      <c r="Z362" s="71">
        <v>36</v>
      </c>
      <c r="AA362" s="146">
        <v>2251</v>
      </c>
      <c r="AB362" s="146">
        <v>1187</v>
      </c>
      <c r="AC362" s="226" t="s">
        <v>20</v>
      </c>
      <c r="AD362" s="148" t="s">
        <v>90</v>
      </c>
      <c r="AE362" s="31">
        <v>111</v>
      </c>
      <c r="AF362" s="31">
        <v>110</v>
      </c>
      <c r="AG362" s="31">
        <v>103</v>
      </c>
      <c r="AH362" s="31">
        <v>71</v>
      </c>
      <c r="AI362" s="31">
        <v>40</v>
      </c>
      <c r="AJ362" s="146">
        <v>435</v>
      </c>
      <c r="AK362" s="125">
        <v>138</v>
      </c>
      <c r="AL362" s="71">
        <v>20</v>
      </c>
      <c r="AM362" s="71">
        <v>3</v>
      </c>
      <c r="AN362" s="71">
        <v>7</v>
      </c>
      <c r="AO362" s="71">
        <v>109</v>
      </c>
      <c r="AP362" s="71">
        <v>2</v>
      </c>
      <c r="AQ362" s="226" t="s">
        <v>20</v>
      </c>
      <c r="AR362" s="148" t="s">
        <v>90</v>
      </c>
      <c r="AS362" s="71">
        <v>0</v>
      </c>
      <c r="AT362" s="71">
        <v>794</v>
      </c>
      <c r="AU362" s="71">
        <v>38</v>
      </c>
      <c r="AV362" s="71">
        <v>2</v>
      </c>
      <c r="AW362" s="71">
        <v>0</v>
      </c>
      <c r="AX362" s="71">
        <v>5</v>
      </c>
      <c r="AY362" s="71">
        <v>155</v>
      </c>
      <c r="AZ362" s="71">
        <v>76</v>
      </c>
      <c r="BA362" s="71">
        <v>61</v>
      </c>
      <c r="BB362" s="226" t="s">
        <v>20</v>
      </c>
      <c r="BC362" s="148" t="s">
        <v>90</v>
      </c>
      <c r="BD362" s="71">
        <v>4</v>
      </c>
      <c r="BE362" s="71">
        <v>115</v>
      </c>
      <c r="BF362" s="71">
        <v>2</v>
      </c>
      <c r="BG362" s="71">
        <v>59</v>
      </c>
      <c r="BH362" s="71">
        <v>0</v>
      </c>
      <c r="BI362" s="16">
        <v>180</v>
      </c>
      <c r="BJ362" s="71">
        <v>61</v>
      </c>
      <c r="BK362" s="71">
        <v>7</v>
      </c>
      <c r="BL362" s="152">
        <v>2</v>
      </c>
      <c r="BM362" s="32">
        <v>1</v>
      </c>
      <c r="BN362" s="226" t="s">
        <v>20</v>
      </c>
      <c r="BO362" s="148" t="s">
        <v>90</v>
      </c>
      <c r="BP362" s="71">
        <v>2616</v>
      </c>
      <c r="BQ362" s="71">
        <v>541</v>
      </c>
      <c r="BR362" s="71">
        <v>1207</v>
      </c>
      <c r="BS362" s="71">
        <v>276</v>
      </c>
      <c r="BT362" s="71">
        <v>93</v>
      </c>
      <c r="BU362" s="71">
        <v>565</v>
      </c>
      <c r="BV362" s="71">
        <v>2580</v>
      </c>
      <c r="BW362" s="71">
        <v>139</v>
      </c>
      <c r="BX362" s="71">
        <v>76</v>
      </c>
      <c r="BY362" s="71">
        <v>276</v>
      </c>
      <c r="BZ362" s="71">
        <v>110</v>
      </c>
      <c r="CA362" s="71">
        <v>15</v>
      </c>
      <c r="CB362" s="71">
        <v>50</v>
      </c>
      <c r="CD362" s="80" t="s">
        <v>20</v>
      </c>
      <c r="CE362" s="80" t="s">
        <v>2649</v>
      </c>
      <c r="CF362" s="78">
        <v>1710</v>
      </c>
      <c r="CG362" s="91"/>
    </row>
    <row r="363" spans="1:85">
      <c r="A363" s="226"/>
      <c r="B363" s="148" t="s">
        <v>91</v>
      </c>
      <c r="C363" s="71">
        <v>1124</v>
      </c>
      <c r="D363" s="71">
        <v>590</v>
      </c>
      <c r="E363" s="71">
        <v>724</v>
      </c>
      <c r="F363" s="71">
        <v>396</v>
      </c>
      <c r="G363" s="71">
        <v>434</v>
      </c>
      <c r="H363" s="71">
        <v>245</v>
      </c>
      <c r="I363" s="71">
        <v>285</v>
      </c>
      <c r="J363" s="71">
        <v>145</v>
      </c>
      <c r="K363" s="71">
        <v>201</v>
      </c>
      <c r="L363" s="71">
        <v>105</v>
      </c>
      <c r="M363" s="146">
        <v>2768</v>
      </c>
      <c r="N363" s="146">
        <v>1481</v>
      </c>
      <c r="O363" s="226"/>
      <c r="P363" s="148" t="s">
        <v>91</v>
      </c>
      <c r="Q363" s="71">
        <v>422</v>
      </c>
      <c r="R363" s="71">
        <v>221</v>
      </c>
      <c r="S363" s="71">
        <v>179</v>
      </c>
      <c r="T363" s="71">
        <v>90</v>
      </c>
      <c r="U363" s="71">
        <v>93</v>
      </c>
      <c r="V363" s="71">
        <v>53</v>
      </c>
      <c r="W363" s="71">
        <v>69</v>
      </c>
      <c r="X363" s="71">
        <v>34</v>
      </c>
      <c r="Y363" s="71">
        <v>15</v>
      </c>
      <c r="Z363" s="71">
        <v>10</v>
      </c>
      <c r="AA363" s="146">
        <v>778</v>
      </c>
      <c r="AB363" s="146">
        <v>408</v>
      </c>
      <c r="AC363" s="226"/>
      <c r="AD363" s="148" t="s">
        <v>91</v>
      </c>
      <c r="AE363" s="31">
        <v>28</v>
      </c>
      <c r="AF363" s="31">
        <v>26</v>
      </c>
      <c r="AG363" s="31">
        <v>22</v>
      </c>
      <c r="AH363" s="31">
        <v>14</v>
      </c>
      <c r="AI363" s="31">
        <v>9</v>
      </c>
      <c r="AJ363" s="146">
        <v>99</v>
      </c>
      <c r="AK363" s="125">
        <v>34</v>
      </c>
      <c r="AL363" s="71">
        <v>16</v>
      </c>
      <c r="AM363" s="71">
        <v>4</v>
      </c>
      <c r="AN363" s="71">
        <v>4</v>
      </c>
      <c r="AO363" s="71">
        <v>21</v>
      </c>
      <c r="AP363" s="71">
        <v>0</v>
      </c>
      <c r="AQ363" s="226"/>
      <c r="AR363" s="148" t="s">
        <v>91</v>
      </c>
      <c r="AS363" s="71">
        <v>0</v>
      </c>
      <c r="AT363" s="71">
        <v>519</v>
      </c>
      <c r="AU363" s="71">
        <v>5</v>
      </c>
      <c r="AV363" s="71">
        <v>0</v>
      </c>
      <c r="AW363" s="71">
        <v>0</v>
      </c>
      <c r="AX363" s="71">
        <v>5</v>
      </c>
      <c r="AY363" s="71">
        <v>48</v>
      </c>
      <c r="AZ363" s="71">
        <v>30</v>
      </c>
      <c r="BA363" s="71">
        <v>33</v>
      </c>
      <c r="BB363" s="226"/>
      <c r="BC363" s="148" t="s">
        <v>91</v>
      </c>
      <c r="BD363" s="71">
        <v>8</v>
      </c>
      <c r="BE363" s="71">
        <v>47</v>
      </c>
      <c r="BF363" s="71">
        <v>0</v>
      </c>
      <c r="BG363" s="71">
        <v>8</v>
      </c>
      <c r="BH363" s="71">
        <v>0</v>
      </c>
      <c r="BI363" s="16">
        <v>63</v>
      </c>
      <c r="BJ363" s="71">
        <v>38</v>
      </c>
      <c r="BK363" s="71">
        <v>7</v>
      </c>
      <c r="BL363" s="152">
        <v>4</v>
      </c>
      <c r="BM363" s="32">
        <v>3</v>
      </c>
      <c r="BN363" s="226"/>
      <c r="BO363" s="148" t="s">
        <v>91</v>
      </c>
      <c r="BP363" s="71">
        <v>984</v>
      </c>
      <c r="BQ363" s="71">
        <v>634</v>
      </c>
      <c r="BR363" s="71">
        <v>1323</v>
      </c>
      <c r="BS363" s="71">
        <v>62</v>
      </c>
      <c r="BT363" s="71">
        <v>125</v>
      </c>
      <c r="BU363" s="71">
        <v>63</v>
      </c>
      <c r="BV363" s="71">
        <v>1699</v>
      </c>
      <c r="BW363" s="71">
        <v>141</v>
      </c>
      <c r="BX363" s="71">
        <v>52</v>
      </c>
      <c r="BY363" s="71">
        <v>76</v>
      </c>
      <c r="BZ363" s="71">
        <v>24</v>
      </c>
      <c r="CA363" s="71">
        <v>5</v>
      </c>
      <c r="CB363" s="71">
        <v>65</v>
      </c>
      <c r="CD363" s="80" t="s">
        <v>20</v>
      </c>
      <c r="CE363" s="80" t="s">
        <v>2650</v>
      </c>
      <c r="CF363" s="78">
        <v>1053</v>
      </c>
      <c r="CG363" s="91"/>
    </row>
    <row r="364" spans="1:85">
      <c r="A364" s="226"/>
      <c r="B364" s="25" t="s">
        <v>73</v>
      </c>
      <c r="C364" s="26">
        <v>5354</v>
      </c>
      <c r="D364" s="26">
        <v>2678</v>
      </c>
      <c r="E364" s="26">
        <v>3235</v>
      </c>
      <c r="F364" s="26">
        <v>1671</v>
      </c>
      <c r="G364" s="26">
        <v>1915</v>
      </c>
      <c r="H364" s="26">
        <v>997</v>
      </c>
      <c r="I364" s="26">
        <v>1032</v>
      </c>
      <c r="J364" s="26">
        <v>519</v>
      </c>
      <c r="K364" s="26">
        <v>460</v>
      </c>
      <c r="L364" s="26">
        <v>233</v>
      </c>
      <c r="M364" s="41">
        <v>11996</v>
      </c>
      <c r="N364" s="41">
        <v>6098</v>
      </c>
      <c r="O364" s="226"/>
      <c r="P364" s="42" t="s">
        <v>73</v>
      </c>
      <c r="Q364" s="26">
        <v>1600</v>
      </c>
      <c r="R364" s="26">
        <v>820</v>
      </c>
      <c r="S364" s="26">
        <v>706</v>
      </c>
      <c r="T364" s="26">
        <v>368</v>
      </c>
      <c r="U364" s="26">
        <v>404</v>
      </c>
      <c r="V364" s="26">
        <v>226</v>
      </c>
      <c r="W364" s="26">
        <v>244</v>
      </c>
      <c r="X364" s="26">
        <v>135</v>
      </c>
      <c r="Y364" s="26">
        <v>75</v>
      </c>
      <c r="Z364" s="26">
        <v>46</v>
      </c>
      <c r="AA364" s="41">
        <v>3029</v>
      </c>
      <c r="AB364" s="41">
        <v>1595</v>
      </c>
      <c r="AC364" s="226"/>
      <c r="AD364" s="42" t="s">
        <v>73</v>
      </c>
      <c r="AE364" s="41">
        <v>139</v>
      </c>
      <c r="AF364" s="41">
        <v>136</v>
      </c>
      <c r="AG364" s="41">
        <v>125</v>
      </c>
      <c r="AH364" s="41">
        <v>85</v>
      </c>
      <c r="AI364" s="41">
        <v>49</v>
      </c>
      <c r="AJ364" s="41">
        <v>534</v>
      </c>
      <c r="AK364" s="26">
        <v>172</v>
      </c>
      <c r="AL364" s="26">
        <v>36</v>
      </c>
      <c r="AM364" s="26">
        <v>7</v>
      </c>
      <c r="AN364" s="26">
        <v>11</v>
      </c>
      <c r="AO364" s="26">
        <v>130</v>
      </c>
      <c r="AP364" s="26">
        <v>2</v>
      </c>
      <c r="AQ364" s="226"/>
      <c r="AR364" s="42" t="s">
        <v>73</v>
      </c>
      <c r="AS364" s="26">
        <v>0</v>
      </c>
      <c r="AT364" s="26">
        <v>1313</v>
      </c>
      <c r="AU364" s="26">
        <v>43</v>
      </c>
      <c r="AV364" s="26">
        <v>2</v>
      </c>
      <c r="AW364" s="26">
        <v>0</v>
      </c>
      <c r="AX364" s="26">
        <v>10</v>
      </c>
      <c r="AY364" s="26">
        <v>203</v>
      </c>
      <c r="AZ364" s="26">
        <v>106</v>
      </c>
      <c r="BA364" s="26">
        <v>94</v>
      </c>
      <c r="BB364" s="226"/>
      <c r="BC364" s="42" t="s">
        <v>73</v>
      </c>
      <c r="BD364" s="26">
        <v>12</v>
      </c>
      <c r="BE364" s="26">
        <v>162</v>
      </c>
      <c r="BF364" s="26">
        <v>2</v>
      </c>
      <c r="BG364" s="26">
        <v>67</v>
      </c>
      <c r="BH364" s="26">
        <v>0</v>
      </c>
      <c r="BI364" s="26">
        <v>243</v>
      </c>
      <c r="BJ364" s="26">
        <v>99</v>
      </c>
      <c r="BK364" s="26">
        <v>14</v>
      </c>
      <c r="BL364" s="41">
        <v>6</v>
      </c>
      <c r="BM364" s="41">
        <v>4</v>
      </c>
      <c r="BN364" s="226"/>
      <c r="BO364" s="42" t="s">
        <v>73</v>
      </c>
      <c r="BP364" s="41">
        <v>3600</v>
      </c>
      <c r="BQ364" s="41">
        <v>1175</v>
      </c>
      <c r="BR364" s="41">
        <v>2530</v>
      </c>
      <c r="BS364" s="41">
        <v>338</v>
      </c>
      <c r="BT364" s="41">
        <v>218</v>
      </c>
      <c r="BU364" s="41">
        <v>628</v>
      </c>
      <c r="BV364" s="41">
        <v>4279</v>
      </c>
      <c r="BW364" s="41">
        <v>280</v>
      </c>
      <c r="BX364" s="41">
        <v>128</v>
      </c>
      <c r="BY364" s="41">
        <v>352</v>
      </c>
      <c r="BZ364" s="41">
        <v>134</v>
      </c>
      <c r="CA364" s="41">
        <v>20</v>
      </c>
      <c r="CB364" s="41">
        <v>115</v>
      </c>
      <c r="CD364" s="80" t="s">
        <v>20</v>
      </c>
      <c r="CE364" s="80" t="s">
        <v>2651</v>
      </c>
      <c r="CF364" s="78">
        <v>2763</v>
      </c>
      <c r="CG364" s="91"/>
    </row>
    <row r="365" spans="1:85">
      <c r="A365" s="226" t="s">
        <v>211</v>
      </c>
      <c r="B365" s="148" t="s">
        <v>90</v>
      </c>
      <c r="C365" s="71">
        <v>5708</v>
      </c>
      <c r="D365" s="71">
        <v>2954</v>
      </c>
      <c r="E365" s="71">
        <v>3620</v>
      </c>
      <c r="F365" s="71">
        <v>1934</v>
      </c>
      <c r="G365" s="71">
        <v>2331</v>
      </c>
      <c r="H365" s="71">
        <v>1258</v>
      </c>
      <c r="I365" s="71">
        <v>1220</v>
      </c>
      <c r="J365" s="71">
        <v>672</v>
      </c>
      <c r="K365" s="71">
        <v>665</v>
      </c>
      <c r="L365" s="71">
        <v>346</v>
      </c>
      <c r="M365" s="146">
        <v>13544</v>
      </c>
      <c r="N365" s="146">
        <v>7164</v>
      </c>
      <c r="O365" s="226" t="s">
        <v>211</v>
      </c>
      <c r="P365" s="148" t="s">
        <v>90</v>
      </c>
      <c r="Q365" s="71">
        <v>1777</v>
      </c>
      <c r="R365" s="71">
        <v>896</v>
      </c>
      <c r="S365" s="71">
        <v>962</v>
      </c>
      <c r="T365" s="71">
        <v>482</v>
      </c>
      <c r="U365" s="71">
        <v>633</v>
      </c>
      <c r="V365" s="71">
        <v>323</v>
      </c>
      <c r="W365" s="71">
        <v>271</v>
      </c>
      <c r="X365" s="71">
        <v>151</v>
      </c>
      <c r="Y365" s="71">
        <v>149</v>
      </c>
      <c r="Z365" s="71">
        <v>82</v>
      </c>
      <c r="AA365" s="146">
        <v>3792</v>
      </c>
      <c r="AB365" s="146">
        <v>1934</v>
      </c>
      <c r="AC365" s="226" t="s">
        <v>211</v>
      </c>
      <c r="AD365" s="148" t="s">
        <v>90</v>
      </c>
      <c r="AE365" s="31">
        <v>107</v>
      </c>
      <c r="AF365" s="31">
        <v>100</v>
      </c>
      <c r="AG365" s="31">
        <v>91</v>
      </c>
      <c r="AH365" s="31">
        <v>69</v>
      </c>
      <c r="AI365" s="31">
        <v>46</v>
      </c>
      <c r="AJ365" s="146">
        <v>413</v>
      </c>
      <c r="AK365" s="125">
        <v>184</v>
      </c>
      <c r="AL365" s="71">
        <v>107</v>
      </c>
      <c r="AM365" s="71">
        <v>0</v>
      </c>
      <c r="AN365" s="71">
        <v>33</v>
      </c>
      <c r="AO365" s="71">
        <v>89</v>
      </c>
      <c r="AP365" s="71">
        <v>11</v>
      </c>
      <c r="AQ365" s="226" t="s">
        <v>211</v>
      </c>
      <c r="AR365" s="148" t="s">
        <v>90</v>
      </c>
      <c r="AS365" s="71">
        <v>10</v>
      </c>
      <c r="AT365" s="71">
        <v>1936</v>
      </c>
      <c r="AU365" s="71">
        <v>53</v>
      </c>
      <c r="AV365" s="71">
        <v>23</v>
      </c>
      <c r="AW365" s="71">
        <v>12</v>
      </c>
      <c r="AX365" s="71">
        <v>88</v>
      </c>
      <c r="AY365" s="71">
        <v>219</v>
      </c>
      <c r="AZ365" s="71">
        <v>107</v>
      </c>
      <c r="BA365" s="71">
        <v>107</v>
      </c>
      <c r="BB365" s="226" t="s">
        <v>211</v>
      </c>
      <c r="BC365" s="148" t="s">
        <v>90</v>
      </c>
      <c r="BD365" s="71">
        <v>4</v>
      </c>
      <c r="BE365" s="71">
        <v>121</v>
      </c>
      <c r="BF365" s="71">
        <v>0</v>
      </c>
      <c r="BG365" s="71">
        <v>102</v>
      </c>
      <c r="BH365" s="71">
        <v>0</v>
      </c>
      <c r="BI365" s="16">
        <v>227</v>
      </c>
      <c r="BJ365" s="71">
        <v>98</v>
      </c>
      <c r="BK365" s="71">
        <v>26</v>
      </c>
      <c r="BL365" s="152">
        <v>13</v>
      </c>
      <c r="BM365" s="32">
        <v>10</v>
      </c>
      <c r="BN365" s="226" t="s">
        <v>211</v>
      </c>
      <c r="BO365" s="148" t="s">
        <v>90</v>
      </c>
      <c r="BP365" s="71">
        <v>5274</v>
      </c>
      <c r="BQ365" s="71">
        <v>1032</v>
      </c>
      <c r="BR365" s="71">
        <v>3825</v>
      </c>
      <c r="BS365" s="71">
        <v>1144</v>
      </c>
      <c r="BT365" s="71">
        <v>179</v>
      </c>
      <c r="BU365" s="71">
        <v>1409</v>
      </c>
      <c r="BV365" s="71">
        <v>7503</v>
      </c>
      <c r="BW365" s="71">
        <v>1261</v>
      </c>
      <c r="BX365" s="71">
        <v>243</v>
      </c>
      <c r="BY365" s="71">
        <v>393</v>
      </c>
      <c r="BZ365" s="71">
        <v>381</v>
      </c>
      <c r="CA365" s="71">
        <v>98</v>
      </c>
      <c r="CB365" s="71">
        <v>418</v>
      </c>
      <c r="CD365" s="80" t="s">
        <v>211</v>
      </c>
      <c r="CE365" s="80" t="s">
        <v>2652</v>
      </c>
      <c r="CF365" s="78">
        <v>4193</v>
      </c>
      <c r="CG365" s="91"/>
    </row>
    <row r="366" spans="1:85">
      <c r="A366" s="226"/>
      <c r="B366" s="148" t="s">
        <v>91</v>
      </c>
      <c r="C366" s="71">
        <v>954</v>
      </c>
      <c r="D366" s="71">
        <v>504</v>
      </c>
      <c r="E366" s="71">
        <v>753</v>
      </c>
      <c r="F366" s="71">
        <v>392</v>
      </c>
      <c r="G366" s="71">
        <v>776</v>
      </c>
      <c r="H366" s="71">
        <v>425</v>
      </c>
      <c r="I366" s="71">
        <v>454</v>
      </c>
      <c r="J366" s="71">
        <v>260</v>
      </c>
      <c r="K366" s="71">
        <v>406</v>
      </c>
      <c r="L366" s="71">
        <v>211</v>
      </c>
      <c r="M366" s="146">
        <v>3343</v>
      </c>
      <c r="N366" s="146">
        <v>1792</v>
      </c>
      <c r="O366" s="226"/>
      <c r="P366" s="148" t="s">
        <v>91</v>
      </c>
      <c r="Q366" s="71">
        <v>351</v>
      </c>
      <c r="R366" s="71">
        <v>189</v>
      </c>
      <c r="S366" s="71">
        <v>184</v>
      </c>
      <c r="T366" s="71">
        <v>90</v>
      </c>
      <c r="U366" s="71">
        <v>206</v>
      </c>
      <c r="V366" s="71">
        <v>116</v>
      </c>
      <c r="W366" s="71">
        <v>134</v>
      </c>
      <c r="X366" s="71">
        <v>65</v>
      </c>
      <c r="Y366" s="71">
        <v>69</v>
      </c>
      <c r="Z366" s="71">
        <v>36</v>
      </c>
      <c r="AA366" s="146">
        <v>944</v>
      </c>
      <c r="AB366" s="146">
        <v>496</v>
      </c>
      <c r="AC366" s="226"/>
      <c r="AD366" s="148" t="s">
        <v>91</v>
      </c>
      <c r="AE366" s="31">
        <v>17</v>
      </c>
      <c r="AF366" s="31">
        <v>13</v>
      </c>
      <c r="AG366" s="31">
        <v>16</v>
      </c>
      <c r="AH366" s="31">
        <v>11</v>
      </c>
      <c r="AI366" s="31">
        <v>10</v>
      </c>
      <c r="AJ366" s="146">
        <v>67</v>
      </c>
      <c r="AK366" s="125">
        <v>43</v>
      </c>
      <c r="AL366" s="71">
        <v>20</v>
      </c>
      <c r="AM366" s="71">
        <v>2</v>
      </c>
      <c r="AN366" s="71">
        <v>0</v>
      </c>
      <c r="AO366" s="71">
        <v>6</v>
      </c>
      <c r="AP366" s="71">
        <v>4</v>
      </c>
      <c r="AQ366" s="226"/>
      <c r="AR366" s="148" t="s">
        <v>91</v>
      </c>
      <c r="AS366" s="71">
        <v>0</v>
      </c>
      <c r="AT366" s="71">
        <v>607</v>
      </c>
      <c r="AU366" s="71">
        <v>11</v>
      </c>
      <c r="AV366" s="71">
        <v>10</v>
      </c>
      <c r="AW366" s="71">
        <v>5</v>
      </c>
      <c r="AX366" s="71">
        <v>14</v>
      </c>
      <c r="AY366" s="71">
        <v>33</v>
      </c>
      <c r="AZ366" s="71">
        <v>26</v>
      </c>
      <c r="BA366" s="71">
        <v>24</v>
      </c>
      <c r="BB366" s="226"/>
      <c r="BC366" s="148" t="s">
        <v>91</v>
      </c>
      <c r="BD366" s="71">
        <v>5</v>
      </c>
      <c r="BE366" s="71">
        <v>60</v>
      </c>
      <c r="BF366" s="71">
        <v>0</v>
      </c>
      <c r="BG366" s="71">
        <v>0</v>
      </c>
      <c r="BH366" s="71">
        <v>0</v>
      </c>
      <c r="BI366" s="16">
        <v>65</v>
      </c>
      <c r="BJ366" s="71">
        <v>58</v>
      </c>
      <c r="BK366" s="71">
        <v>29</v>
      </c>
      <c r="BL366" s="152">
        <v>9</v>
      </c>
      <c r="BM366" s="32">
        <v>8</v>
      </c>
      <c r="BN366" s="226"/>
      <c r="BO366" s="148" t="s">
        <v>91</v>
      </c>
      <c r="BP366" s="71">
        <v>1452</v>
      </c>
      <c r="BQ366" s="71">
        <v>621</v>
      </c>
      <c r="BR366" s="71">
        <v>726</v>
      </c>
      <c r="BS366" s="71">
        <v>633</v>
      </c>
      <c r="BT366" s="71">
        <v>134</v>
      </c>
      <c r="BU366" s="71">
        <v>247</v>
      </c>
      <c r="BV366" s="71">
        <v>2808</v>
      </c>
      <c r="BW366" s="71">
        <v>41</v>
      </c>
      <c r="BX366" s="71">
        <v>21</v>
      </c>
      <c r="BY366" s="71">
        <v>55</v>
      </c>
      <c r="BZ366" s="71">
        <v>26</v>
      </c>
      <c r="CA366" s="71">
        <v>4</v>
      </c>
      <c r="CB366" s="71">
        <v>361</v>
      </c>
      <c r="CD366" s="80" t="s">
        <v>211</v>
      </c>
      <c r="CE366" s="80" t="s">
        <v>2653</v>
      </c>
      <c r="CF366" s="78">
        <v>1312</v>
      </c>
      <c r="CG366" s="91"/>
    </row>
    <row r="367" spans="1:85">
      <c r="A367" s="226"/>
      <c r="B367" s="25" t="s">
        <v>73</v>
      </c>
      <c r="C367" s="26">
        <v>6662</v>
      </c>
      <c r="D367" s="26">
        <v>3458</v>
      </c>
      <c r="E367" s="26">
        <v>4373</v>
      </c>
      <c r="F367" s="26">
        <v>2326</v>
      </c>
      <c r="G367" s="26">
        <v>3107</v>
      </c>
      <c r="H367" s="26">
        <v>1683</v>
      </c>
      <c r="I367" s="26">
        <v>1674</v>
      </c>
      <c r="J367" s="26">
        <v>932</v>
      </c>
      <c r="K367" s="26">
        <v>1071</v>
      </c>
      <c r="L367" s="26">
        <v>557</v>
      </c>
      <c r="M367" s="41">
        <v>16887</v>
      </c>
      <c r="N367" s="41">
        <v>8956</v>
      </c>
      <c r="O367" s="226"/>
      <c r="P367" s="42" t="s">
        <v>73</v>
      </c>
      <c r="Q367" s="26">
        <v>2128</v>
      </c>
      <c r="R367" s="26">
        <v>1085</v>
      </c>
      <c r="S367" s="26">
        <v>1146</v>
      </c>
      <c r="T367" s="26">
        <v>572</v>
      </c>
      <c r="U367" s="26">
        <v>839</v>
      </c>
      <c r="V367" s="26">
        <v>439</v>
      </c>
      <c r="W367" s="26">
        <v>405</v>
      </c>
      <c r="X367" s="26">
        <v>216</v>
      </c>
      <c r="Y367" s="26">
        <v>218</v>
      </c>
      <c r="Z367" s="26">
        <v>118</v>
      </c>
      <c r="AA367" s="41">
        <v>4736</v>
      </c>
      <c r="AB367" s="41">
        <v>2430</v>
      </c>
      <c r="AC367" s="226"/>
      <c r="AD367" s="42" t="s">
        <v>73</v>
      </c>
      <c r="AE367" s="41">
        <v>124</v>
      </c>
      <c r="AF367" s="41">
        <v>113</v>
      </c>
      <c r="AG367" s="41">
        <v>107</v>
      </c>
      <c r="AH367" s="41">
        <v>80</v>
      </c>
      <c r="AI367" s="41">
        <v>56</v>
      </c>
      <c r="AJ367" s="41">
        <v>480</v>
      </c>
      <c r="AK367" s="26">
        <v>227</v>
      </c>
      <c r="AL367" s="26">
        <v>127</v>
      </c>
      <c r="AM367" s="26">
        <v>2</v>
      </c>
      <c r="AN367" s="26">
        <v>33</v>
      </c>
      <c r="AO367" s="26">
        <v>95</v>
      </c>
      <c r="AP367" s="26">
        <v>15</v>
      </c>
      <c r="AQ367" s="226"/>
      <c r="AR367" s="42" t="s">
        <v>73</v>
      </c>
      <c r="AS367" s="26">
        <v>10</v>
      </c>
      <c r="AT367" s="26">
        <v>2543</v>
      </c>
      <c r="AU367" s="26">
        <v>64</v>
      </c>
      <c r="AV367" s="26">
        <v>33</v>
      </c>
      <c r="AW367" s="26">
        <v>17</v>
      </c>
      <c r="AX367" s="26">
        <v>102</v>
      </c>
      <c r="AY367" s="26">
        <v>252</v>
      </c>
      <c r="AZ367" s="26">
        <v>133</v>
      </c>
      <c r="BA367" s="26">
        <v>131</v>
      </c>
      <c r="BB367" s="226"/>
      <c r="BC367" s="42" t="s">
        <v>73</v>
      </c>
      <c r="BD367" s="26">
        <v>9</v>
      </c>
      <c r="BE367" s="26">
        <v>181</v>
      </c>
      <c r="BF367" s="26">
        <v>0</v>
      </c>
      <c r="BG367" s="26">
        <v>102</v>
      </c>
      <c r="BH367" s="26">
        <v>0</v>
      </c>
      <c r="BI367" s="26">
        <v>292</v>
      </c>
      <c r="BJ367" s="26">
        <v>156</v>
      </c>
      <c r="BK367" s="26">
        <v>55</v>
      </c>
      <c r="BL367" s="41">
        <v>22</v>
      </c>
      <c r="BM367" s="41">
        <v>18</v>
      </c>
      <c r="BN367" s="226"/>
      <c r="BO367" s="42" t="s">
        <v>73</v>
      </c>
      <c r="BP367" s="41">
        <v>6726</v>
      </c>
      <c r="BQ367" s="41">
        <v>1653</v>
      </c>
      <c r="BR367" s="41">
        <v>4551</v>
      </c>
      <c r="BS367" s="41">
        <v>1777</v>
      </c>
      <c r="BT367" s="41">
        <v>313</v>
      </c>
      <c r="BU367" s="41">
        <v>1656</v>
      </c>
      <c r="BV367" s="41">
        <v>10311</v>
      </c>
      <c r="BW367" s="41">
        <v>1302</v>
      </c>
      <c r="BX367" s="41">
        <v>264</v>
      </c>
      <c r="BY367" s="41">
        <v>448</v>
      </c>
      <c r="BZ367" s="41">
        <v>407</v>
      </c>
      <c r="CA367" s="41">
        <v>102</v>
      </c>
      <c r="CB367" s="41">
        <v>779</v>
      </c>
      <c r="CD367" s="80" t="s">
        <v>211</v>
      </c>
      <c r="CE367" s="80" t="s">
        <v>2654</v>
      </c>
      <c r="CF367" s="78">
        <v>5505</v>
      </c>
      <c r="CG367" s="91"/>
    </row>
    <row r="368" spans="1:85">
      <c r="A368" s="226" t="s">
        <v>21</v>
      </c>
      <c r="B368" s="148" t="s">
        <v>90</v>
      </c>
      <c r="C368" s="71">
        <v>2655</v>
      </c>
      <c r="D368" s="71">
        <v>1343</v>
      </c>
      <c r="E368" s="71">
        <v>1783</v>
      </c>
      <c r="F368" s="71">
        <v>887</v>
      </c>
      <c r="G368" s="71">
        <v>1080</v>
      </c>
      <c r="H368" s="71">
        <v>557</v>
      </c>
      <c r="I368" s="71">
        <v>357</v>
      </c>
      <c r="J368" s="71">
        <v>169</v>
      </c>
      <c r="K368" s="71">
        <v>239</v>
      </c>
      <c r="L368" s="71">
        <v>115</v>
      </c>
      <c r="M368" s="146">
        <v>6114</v>
      </c>
      <c r="N368" s="146">
        <v>3071</v>
      </c>
      <c r="O368" s="226" t="s">
        <v>21</v>
      </c>
      <c r="P368" s="148" t="s">
        <v>90</v>
      </c>
      <c r="Q368" s="71">
        <v>622</v>
      </c>
      <c r="R368" s="71">
        <v>296</v>
      </c>
      <c r="S368" s="71">
        <v>385</v>
      </c>
      <c r="T368" s="71">
        <v>192</v>
      </c>
      <c r="U368" s="71">
        <v>214</v>
      </c>
      <c r="V368" s="71">
        <v>111</v>
      </c>
      <c r="W368" s="71">
        <v>51</v>
      </c>
      <c r="X368" s="71">
        <v>27</v>
      </c>
      <c r="Y368" s="71">
        <v>25</v>
      </c>
      <c r="Z368" s="71">
        <v>10</v>
      </c>
      <c r="AA368" s="146">
        <v>1297</v>
      </c>
      <c r="AB368" s="146">
        <v>636</v>
      </c>
      <c r="AC368" s="226" t="s">
        <v>21</v>
      </c>
      <c r="AD368" s="148" t="s">
        <v>90</v>
      </c>
      <c r="AE368" s="31">
        <v>83</v>
      </c>
      <c r="AF368" s="31">
        <v>82</v>
      </c>
      <c r="AG368" s="31">
        <v>70</v>
      </c>
      <c r="AH368" s="31">
        <v>34</v>
      </c>
      <c r="AI368" s="31">
        <v>22</v>
      </c>
      <c r="AJ368" s="146">
        <v>291</v>
      </c>
      <c r="AK368" s="125">
        <v>135</v>
      </c>
      <c r="AL368" s="71">
        <v>68</v>
      </c>
      <c r="AM368" s="71">
        <v>2</v>
      </c>
      <c r="AN368" s="71">
        <v>6</v>
      </c>
      <c r="AO368" s="71">
        <v>73</v>
      </c>
      <c r="AP368" s="71">
        <v>25</v>
      </c>
      <c r="AQ368" s="226" t="s">
        <v>21</v>
      </c>
      <c r="AR368" s="148" t="s">
        <v>90</v>
      </c>
      <c r="AS368" s="71">
        <v>20</v>
      </c>
      <c r="AT368" s="71">
        <v>725</v>
      </c>
      <c r="AU368" s="71">
        <v>51</v>
      </c>
      <c r="AV368" s="71">
        <v>1</v>
      </c>
      <c r="AW368" s="71">
        <v>2</v>
      </c>
      <c r="AX368" s="71">
        <v>28</v>
      </c>
      <c r="AY368" s="71">
        <v>154</v>
      </c>
      <c r="AZ368" s="71">
        <v>69</v>
      </c>
      <c r="BA368" s="71">
        <v>45</v>
      </c>
      <c r="BB368" s="226" t="s">
        <v>21</v>
      </c>
      <c r="BC368" s="148" t="s">
        <v>90</v>
      </c>
      <c r="BD368" s="71">
        <v>3</v>
      </c>
      <c r="BE368" s="71">
        <v>87</v>
      </c>
      <c r="BF368" s="71">
        <v>0</v>
      </c>
      <c r="BG368" s="71">
        <v>102</v>
      </c>
      <c r="BH368" s="71">
        <v>0</v>
      </c>
      <c r="BI368" s="16">
        <v>192</v>
      </c>
      <c r="BJ368" s="71">
        <v>84</v>
      </c>
      <c r="BK368" s="71">
        <v>39</v>
      </c>
      <c r="BL368" s="152">
        <v>4</v>
      </c>
      <c r="BM368" s="32">
        <v>1</v>
      </c>
      <c r="BN368" s="226" t="s">
        <v>21</v>
      </c>
      <c r="BO368" s="148" t="s">
        <v>90</v>
      </c>
      <c r="BP368" s="71">
        <v>1370</v>
      </c>
      <c r="BQ368" s="71">
        <v>105</v>
      </c>
      <c r="BR368" s="71">
        <v>1076</v>
      </c>
      <c r="BS368" s="71">
        <v>301</v>
      </c>
      <c r="BT368" s="71">
        <v>1</v>
      </c>
      <c r="BU368" s="71">
        <v>340</v>
      </c>
      <c r="BV368" s="71">
        <v>2543</v>
      </c>
      <c r="BW368" s="71">
        <v>182</v>
      </c>
      <c r="BX368" s="71">
        <v>20</v>
      </c>
      <c r="BY368" s="71">
        <v>200</v>
      </c>
      <c r="BZ368" s="71">
        <v>41</v>
      </c>
      <c r="CA368" s="71">
        <v>20</v>
      </c>
      <c r="CB368" s="71">
        <v>35</v>
      </c>
      <c r="CD368" s="80" t="s">
        <v>21</v>
      </c>
      <c r="CE368" s="80" t="s">
        <v>2655</v>
      </c>
      <c r="CF368" s="78">
        <v>1637</v>
      </c>
      <c r="CG368" s="91"/>
    </row>
    <row r="369" spans="1:85">
      <c r="A369" s="226"/>
      <c r="B369" s="148" t="s">
        <v>91</v>
      </c>
      <c r="C369" s="71">
        <v>0</v>
      </c>
      <c r="D369" s="71">
        <v>0</v>
      </c>
      <c r="E369" s="71">
        <v>0</v>
      </c>
      <c r="F369" s="71">
        <v>0</v>
      </c>
      <c r="G369" s="71">
        <v>0</v>
      </c>
      <c r="H369" s="71">
        <v>0</v>
      </c>
      <c r="I369" s="71">
        <v>0</v>
      </c>
      <c r="J369" s="71">
        <v>0</v>
      </c>
      <c r="K369" s="71">
        <v>0</v>
      </c>
      <c r="L369" s="71">
        <v>0</v>
      </c>
      <c r="M369" s="146">
        <v>0</v>
      </c>
      <c r="N369" s="146">
        <v>0</v>
      </c>
      <c r="O369" s="226"/>
      <c r="P369" s="148" t="s">
        <v>91</v>
      </c>
      <c r="Q369" s="71">
        <v>0</v>
      </c>
      <c r="R369" s="71">
        <v>0</v>
      </c>
      <c r="S369" s="71">
        <v>0</v>
      </c>
      <c r="T369" s="71">
        <v>0</v>
      </c>
      <c r="U369" s="71">
        <v>0</v>
      </c>
      <c r="V369" s="71">
        <v>0</v>
      </c>
      <c r="W369" s="71">
        <v>0</v>
      </c>
      <c r="X369" s="71">
        <v>0</v>
      </c>
      <c r="Y369" s="71">
        <v>0</v>
      </c>
      <c r="Z369" s="71">
        <v>0</v>
      </c>
      <c r="AA369" s="146">
        <v>0</v>
      </c>
      <c r="AB369" s="146">
        <v>0</v>
      </c>
      <c r="AC369" s="226"/>
      <c r="AD369" s="148" t="s">
        <v>91</v>
      </c>
      <c r="AE369" s="31">
        <v>0</v>
      </c>
      <c r="AF369" s="31">
        <v>0</v>
      </c>
      <c r="AG369" s="31">
        <v>0</v>
      </c>
      <c r="AH369" s="31">
        <v>0</v>
      </c>
      <c r="AI369" s="31">
        <v>0</v>
      </c>
      <c r="AJ369" s="146">
        <v>0</v>
      </c>
      <c r="AK369" s="125">
        <v>0</v>
      </c>
      <c r="AL369" s="71">
        <v>0</v>
      </c>
      <c r="AM369" s="71">
        <v>0</v>
      </c>
      <c r="AN369" s="71">
        <v>0</v>
      </c>
      <c r="AO369" s="71">
        <v>0</v>
      </c>
      <c r="AP369" s="71">
        <v>0</v>
      </c>
      <c r="AQ369" s="226"/>
      <c r="AR369" s="148" t="s">
        <v>91</v>
      </c>
      <c r="AS369" s="71">
        <v>0</v>
      </c>
      <c r="AT369" s="71">
        <v>0</v>
      </c>
      <c r="AU369" s="71">
        <v>0</v>
      </c>
      <c r="AV369" s="71">
        <v>0</v>
      </c>
      <c r="AW369" s="71">
        <v>0</v>
      </c>
      <c r="AX369" s="71">
        <v>0</v>
      </c>
      <c r="AY369" s="71">
        <v>0</v>
      </c>
      <c r="AZ369" s="71">
        <v>0</v>
      </c>
      <c r="BA369" s="71">
        <v>0</v>
      </c>
      <c r="BB369" s="226"/>
      <c r="BC369" s="148" t="s">
        <v>91</v>
      </c>
      <c r="BD369" s="71">
        <v>0</v>
      </c>
      <c r="BE369" s="71">
        <v>0</v>
      </c>
      <c r="BF369" s="71">
        <v>0</v>
      </c>
      <c r="BG369" s="71">
        <v>0</v>
      </c>
      <c r="BH369" s="71">
        <v>0</v>
      </c>
      <c r="BI369" s="16">
        <v>0</v>
      </c>
      <c r="BJ369" s="71">
        <v>0</v>
      </c>
      <c r="BK369" s="71">
        <v>0</v>
      </c>
      <c r="BL369" s="152">
        <v>0</v>
      </c>
      <c r="BM369" s="32">
        <v>0</v>
      </c>
      <c r="BN369" s="226"/>
      <c r="BO369" s="148" t="s">
        <v>91</v>
      </c>
      <c r="BP369" s="71">
        <v>0</v>
      </c>
      <c r="BQ369" s="71">
        <v>0</v>
      </c>
      <c r="BR369" s="71">
        <v>0</v>
      </c>
      <c r="BS369" s="71">
        <v>0</v>
      </c>
      <c r="BT369" s="71">
        <v>0</v>
      </c>
      <c r="BU369" s="71">
        <v>0</v>
      </c>
      <c r="BV369" s="71">
        <v>0</v>
      </c>
      <c r="BW369" s="71">
        <v>0</v>
      </c>
      <c r="BX369" s="71">
        <v>0</v>
      </c>
      <c r="BY369" s="71">
        <v>0</v>
      </c>
      <c r="BZ369" s="71">
        <v>0</v>
      </c>
      <c r="CA369" s="71">
        <v>0</v>
      </c>
      <c r="CB369" s="71">
        <v>0</v>
      </c>
      <c r="CD369" s="80" t="s">
        <v>21</v>
      </c>
      <c r="CE369" s="80" t="s">
        <v>2656</v>
      </c>
      <c r="CF369" s="78">
        <v>0</v>
      </c>
      <c r="CG369" s="91"/>
    </row>
    <row r="370" spans="1:85">
      <c r="A370" s="226"/>
      <c r="B370" s="25" t="s">
        <v>73</v>
      </c>
      <c r="C370" s="26">
        <v>2655</v>
      </c>
      <c r="D370" s="26">
        <v>1343</v>
      </c>
      <c r="E370" s="26">
        <v>1783</v>
      </c>
      <c r="F370" s="26">
        <v>887</v>
      </c>
      <c r="G370" s="26">
        <v>1080</v>
      </c>
      <c r="H370" s="26">
        <v>557</v>
      </c>
      <c r="I370" s="26">
        <v>357</v>
      </c>
      <c r="J370" s="26">
        <v>169</v>
      </c>
      <c r="K370" s="26">
        <v>239</v>
      </c>
      <c r="L370" s="26">
        <v>115</v>
      </c>
      <c r="M370" s="41">
        <v>6114</v>
      </c>
      <c r="N370" s="41">
        <v>3071</v>
      </c>
      <c r="O370" s="226"/>
      <c r="P370" s="42" t="s">
        <v>73</v>
      </c>
      <c r="Q370" s="26">
        <v>622</v>
      </c>
      <c r="R370" s="26">
        <v>296</v>
      </c>
      <c r="S370" s="26">
        <v>385</v>
      </c>
      <c r="T370" s="26">
        <v>192</v>
      </c>
      <c r="U370" s="26">
        <v>214</v>
      </c>
      <c r="V370" s="26">
        <v>111</v>
      </c>
      <c r="W370" s="26">
        <v>51</v>
      </c>
      <c r="X370" s="26">
        <v>27</v>
      </c>
      <c r="Y370" s="26">
        <v>25</v>
      </c>
      <c r="Z370" s="26">
        <v>10</v>
      </c>
      <c r="AA370" s="41">
        <v>1297</v>
      </c>
      <c r="AB370" s="41">
        <v>636</v>
      </c>
      <c r="AC370" s="226"/>
      <c r="AD370" s="42" t="s">
        <v>73</v>
      </c>
      <c r="AE370" s="41">
        <v>83</v>
      </c>
      <c r="AF370" s="41">
        <v>82</v>
      </c>
      <c r="AG370" s="41">
        <v>70</v>
      </c>
      <c r="AH370" s="41">
        <v>34</v>
      </c>
      <c r="AI370" s="41">
        <v>22</v>
      </c>
      <c r="AJ370" s="41">
        <v>291</v>
      </c>
      <c r="AK370" s="26">
        <v>135</v>
      </c>
      <c r="AL370" s="26">
        <v>68</v>
      </c>
      <c r="AM370" s="26">
        <v>2</v>
      </c>
      <c r="AN370" s="26">
        <v>6</v>
      </c>
      <c r="AO370" s="26">
        <v>73</v>
      </c>
      <c r="AP370" s="26">
        <v>25</v>
      </c>
      <c r="AQ370" s="226"/>
      <c r="AR370" s="42" t="s">
        <v>73</v>
      </c>
      <c r="AS370" s="26">
        <v>20</v>
      </c>
      <c r="AT370" s="26">
        <v>725</v>
      </c>
      <c r="AU370" s="26">
        <v>51</v>
      </c>
      <c r="AV370" s="26">
        <v>1</v>
      </c>
      <c r="AW370" s="26">
        <v>2</v>
      </c>
      <c r="AX370" s="26">
        <v>28</v>
      </c>
      <c r="AY370" s="26">
        <v>154</v>
      </c>
      <c r="AZ370" s="26">
        <v>69</v>
      </c>
      <c r="BA370" s="26">
        <v>45</v>
      </c>
      <c r="BB370" s="226"/>
      <c r="BC370" s="42" t="s">
        <v>73</v>
      </c>
      <c r="BD370" s="26">
        <v>3</v>
      </c>
      <c r="BE370" s="26">
        <v>87</v>
      </c>
      <c r="BF370" s="26">
        <v>0</v>
      </c>
      <c r="BG370" s="26">
        <v>102</v>
      </c>
      <c r="BH370" s="26">
        <v>0</v>
      </c>
      <c r="BI370" s="26">
        <v>192</v>
      </c>
      <c r="BJ370" s="26">
        <v>84</v>
      </c>
      <c r="BK370" s="26">
        <v>39</v>
      </c>
      <c r="BL370" s="41">
        <v>4</v>
      </c>
      <c r="BM370" s="41">
        <v>1</v>
      </c>
      <c r="BN370" s="226"/>
      <c r="BO370" s="42" t="s">
        <v>73</v>
      </c>
      <c r="BP370" s="41">
        <v>1370</v>
      </c>
      <c r="BQ370" s="41">
        <v>105</v>
      </c>
      <c r="BR370" s="41">
        <v>1076</v>
      </c>
      <c r="BS370" s="41">
        <v>301</v>
      </c>
      <c r="BT370" s="41">
        <v>1</v>
      </c>
      <c r="BU370" s="41">
        <v>340</v>
      </c>
      <c r="BV370" s="41">
        <v>2543</v>
      </c>
      <c r="BW370" s="41">
        <v>182</v>
      </c>
      <c r="BX370" s="41">
        <v>20</v>
      </c>
      <c r="BY370" s="41">
        <v>200</v>
      </c>
      <c r="BZ370" s="41">
        <v>41</v>
      </c>
      <c r="CA370" s="41">
        <v>20</v>
      </c>
      <c r="CB370" s="41">
        <v>35</v>
      </c>
      <c r="CD370" s="80" t="s">
        <v>21</v>
      </c>
      <c r="CE370" s="80" t="s">
        <v>2657</v>
      </c>
      <c r="CF370" s="78">
        <v>1637</v>
      </c>
      <c r="CG370" s="91"/>
    </row>
    <row r="371" spans="1:85" s="100" customFormat="1">
      <c r="A371" s="33" t="s">
        <v>112</v>
      </c>
      <c r="B371" s="33"/>
      <c r="C371" s="119"/>
      <c r="D371" s="119"/>
      <c r="E371" s="119"/>
      <c r="F371" s="119"/>
      <c r="G371" s="119"/>
      <c r="H371" s="119"/>
      <c r="I371" s="119"/>
      <c r="J371" s="119"/>
      <c r="K371" s="119"/>
      <c r="L371" s="119"/>
      <c r="M371" s="119"/>
      <c r="N371" s="119"/>
      <c r="O371" s="33" t="s">
        <v>112</v>
      </c>
      <c r="P371" s="33"/>
      <c r="Q371" s="119"/>
      <c r="R371" s="119"/>
      <c r="S371" s="119"/>
      <c r="T371" s="119"/>
      <c r="U371" s="119"/>
      <c r="V371" s="119"/>
      <c r="W371" s="119"/>
      <c r="X371" s="119"/>
      <c r="Y371" s="119"/>
      <c r="Z371" s="119"/>
      <c r="AA371" s="119"/>
      <c r="AB371" s="119"/>
      <c r="AC371" s="33" t="s">
        <v>112</v>
      </c>
      <c r="AD371" s="33"/>
      <c r="AE371" s="119"/>
      <c r="AF371" s="119"/>
      <c r="AG371" s="119"/>
      <c r="AH371" s="119"/>
      <c r="AI371" s="119"/>
      <c r="AJ371" s="119"/>
      <c r="AK371" s="119"/>
      <c r="AL371" s="119"/>
      <c r="AM371" s="119"/>
      <c r="AN371" s="119"/>
      <c r="AO371" s="119"/>
      <c r="AP371" s="119"/>
      <c r="AQ371" s="33" t="s">
        <v>112</v>
      </c>
      <c r="AR371" s="148"/>
      <c r="AS371" s="43"/>
      <c r="AT371" s="43"/>
      <c r="AU371" s="43"/>
      <c r="AV371" s="43"/>
      <c r="AW371" s="43"/>
      <c r="AX371" s="43"/>
      <c r="AY371" s="43"/>
      <c r="AZ371" s="43"/>
      <c r="BA371" s="43"/>
      <c r="BB371" s="33" t="s">
        <v>112</v>
      </c>
      <c r="BC371" s="148"/>
      <c r="BD371" s="148"/>
      <c r="BE371" s="148"/>
      <c r="BF371" s="148"/>
      <c r="BG371" s="148"/>
      <c r="BH371" s="148"/>
      <c r="BI371" s="148"/>
      <c r="BJ371" s="148"/>
      <c r="BK371" s="148"/>
      <c r="BL371" s="33"/>
      <c r="BM371" s="148"/>
      <c r="BN371" s="33" t="s">
        <v>112</v>
      </c>
      <c r="BO371" s="148"/>
      <c r="BP371" s="43"/>
      <c r="BQ371" s="43"/>
      <c r="BR371" s="43"/>
      <c r="BS371" s="43"/>
      <c r="BT371" s="43"/>
      <c r="BU371" s="43"/>
      <c r="BV371" s="43"/>
      <c r="BW371" s="43"/>
      <c r="BX371" s="43"/>
      <c r="BY371" s="43"/>
      <c r="BZ371" s="43"/>
      <c r="CA371" s="43"/>
      <c r="CB371" s="43"/>
      <c r="CD371" s="80" t="str">
        <f>IF(A371="",CD370,A371)</f>
        <v>MENABE</v>
      </c>
      <c r="CE371" s="80" t="str">
        <f>CD371&amp;B371</f>
        <v>MENABE</v>
      </c>
      <c r="CF371" s="78">
        <f>(AS371+2*AT371+3*AU371+4*AV371+5*AW371)</f>
        <v>0</v>
      </c>
      <c r="CG371" s="91"/>
    </row>
    <row r="372" spans="1:85" ht="14.45" customHeight="1">
      <c r="A372" s="226" t="s">
        <v>212</v>
      </c>
      <c r="B372" s="148" t="s">
        <v>90</v>
      </c>
      <c r="C372" s="71">
        <v>9876</v>
      </c>
      <c r="D372" s="71">
        <v>5049</v>
      </c>
      <c r="E372" s="71">
        <v>5487</v>
      </c>
      <c r="F372" s="71">
        <v>2850</v>
      </c>
      <c r="G372" s="71">
        <v>3536</v>
      </c>
      <c r="H372" s="71">
        <v>1813</v>
      </c>
      <c r="I372" s="71">
        <v>1892</v>
      </c>
      <c r="J372" s="71">
        <v>956</v>
      </c>
      <c r="K372" s="71">
        <v>1346</v>
      </c>
      <c r="L372" s="71">
        <v>676</v>
      </c>
      <c r="M372" s="146">
        <v>22137</v>
      </c>
      <c r="N372" s="146">
        <v>11344</v>
      </c>
      <c r="O372" s="226" t="s">
        <v>212</v>
      </c>
      <c r="P372" s="148" t="s">
        <v>90</v>
      </c>
      <c r="Q372" s="71">
        <v>2734</v>
      </c>
      <c r="R372" s="71">
        <v>1389</v>
      </c>
      <c r="S372" s="71">
        <v>1314</v>
      </c>
      <c r="T372" s="71">
        <v>648</v>
      </c>
      <c r="U372" s="71">
        <v>753</v>
      </c>
      <c r="V372" s="71">
        <v>380</v>
      </c>
      <c r="W372" s="71">
        <v>312</v>
      </c>
      <c r="X372" s="71">
        <v>139</v>
      </c>
      <c r="Y372" s="71">
        <v>348</v>
      </c>
      <c r="Z372" s="71">
        <v>179</v>
      </c>
      <c r="AA372" s="146">
        <v>5461</v>
      </c>
      <c r="AB372" s="146">
        <v>2735</v>
      </c>
      <c r="AC372" s="226" t="s">
        <v>212</v>
      </c>
      <c r="AD372" s="148" t="s">
        <v>90</v>
      </c>
      <c r="AE372" s="31">
        <v>181</v>
      </c>
      <c r="AF372" s="31">
        <v>144</v>
      </c>
      <c r="AG372" s="31">
        <v>122</v>
      </c>
      <c r="AH372" s="31">
        <v>99</v>
      </c>
      <c r="AI372" s="31">
        <v>74</v>
      </c>
      <c r="AJ372" s="146">
        <v>620</v>
      </c>
      <c r="AK372" s="125">
        <v>250</v>
      </c>
      <c r="AL372" s="71">
        <v>52</v>
      </c>
      <c r="AM372" s="71">
        <v>0</v>
      </c>
      <c r="AN372" s="71">
        <v>2</v>
      </c>
      <c r="AO372" s="71">
        <v>117</v>
      </c>
      <c r="AP372" s="71">
        <v>6</v>
      </c>
      <c r="AQ372" s="226" t="s">
        <v>212</v>
      </c>
      <c r="AR372" s="148" t="s">
        <v>90</v>
      </c>
      <c r="AS372" s="71">
        <v>0</v>
      </c>
      <c r="AT372" s="71">
        <v>2210</v>
      </c>
      <c r="AU372" s="71">
        <v>147</v>
      </c>
      <c r="AV372" s="71">
        <v>9</v>
      </c>
      <c r="AW372" s="71">
        <v>22</v>
      </c>
      <c r="AX372" s="71">
        <v>75</v>
      </c>
      <c r="AY372" s="71">
        <v>270</v>
      </c>
      <c r="AZ372" s="71">
        <v>257</v>
      </c>
      <c r="BA372" s="71">
        <v>231</v>
      </c>
      <c r="BB372" s="226" t="s">
        <v>212</v>
      </c>
      <c r="BC372" s="148" t="s">
        <v>90</v>
      </c>
      <c r="BD372" s="71">
        <v>18</v>
      </c>
      <c r="BE372" s="71">
        <v>243</v>
      </c>
      <c r="BF372" s="71">
        <v>78</v>
      </c>
      <c r="BG372" s="71">
        <v>113</v>
      </c>
      <c r="BH372" s="71">
        <v>5</v>
      </c>
      <c r="BI372" s="16">
        <v>457</v>
      </c>
      <c r="BJ372" s="71">
        <v>227</v>
      </c>
      <c r="BK372" s="71">
        <v>34</v>
      </c>
      <c r="BL372" s="152">
        <v>24</v>
      </c>
      <c r="BM372" s="32">
        <v>9</v>
      </c>
      <c r="BN372" s="226" t="s">
        <v>212</v>
      </c>
      <c r="BO372" s="148" t="s">
        <v>90</v>
      </c>
      <c r="BP372" s="71">
        <v>6684</v>
      </c>
      <c r="BQ372" s="71">
        <v>1253</v>
      </c>
      <c r="BR372" s="71">
        <v>4149</v>
      </c>
      <c r="BS372" s="71">
        <v>1293</v>
      </c>
      <c r="BT372" s="71">
        <v>167</v>
      </c>
      <c r="BU372" s="71">
        <v>1544</v>
      </c>
      <c r="BV372" s="71">
        <v>8925</v>
      </c>
      <c r="BW372" s="71">
        <v>992</v>
      </c>
      <c r="BX372" s="71">
        <v>186</v>
      </c>
      <c r="BY372" s="71">
        <v>552</v>
      </c>
      <c r="BZ372" s="71">
        <v>383</v>
      </c>
      <c r="CA372" s="71">
        <v>36</v>
      </c>
      <c r="CB372" s="71">
        <v>253</v>
      </c>
      <c r="CD372" s="80" t="s">
        <v>212</v>
      </c>
      <c r="CE372" s="80" t="s">
        <v>2661</v>
      </c>
      <c r="CF372" s="78">
        <v>5007</v>
      </c>
      <c r="CG372" s="91"/>
    </row>
    <row r="373" spans="1:85">
      <c r="A373" s="226"/>
      <c r="B373" s="148" t="s">
        <v>91</v>
      </c>
      <c r="C373" s="71">
        <v>0</v>
      </c>
      <c r="D373" s="71">
        <v>0</v>
      </c>
      <c r="E373" s="71">
        <v>0</v>
      </c>
      <c r="F373" s="71">
        <v>0</v>
      </c>
      <c r="G373" s="71">
        <v>0</v>
      </c>
      <c r="H373" s="71">
        <v>0</v>
      </c>
      <c r="I373" s="71">
        <v>0</v>
      </c>
      <c r="J373" s="71">
        <v>0</v>
      </c>
      <c r="K373" s="71">
        <v>0</v>
      </c>
      <c r="L373" s="71">
        <v>0</v>
      </c>
      <c r="M373" s="146">
        <v>0</v>
      </c>
      <c r="N373" s="146">
        <v>0</v>
      </c>
      <c r="O373" s="226"/>
      <c r="P373" s="148" t="s">
        <v>91</v>
      </c>
      <c r="Q373" s="71">
        <v>0</v>
      </c>
      <c r="R373" s="71">
        <v>0</v>
      </c>
      <c r="S373" s="71">
        <v>0</v>
      </c>
      <c r="T373" s="71">
        <v>0</v>
      </c>
      <c r="U373" s="71">
        <v>0</v>
      </c>
      <c r="V373" s="71">
        <v>0</v>
      </c>
      <c r="W373" s="71">
        <v>0</v>
      </c>
      <c r="X373" s="71">
        <v>0</v>
      </c>
      <c r="Y373" s="71">
        <v>0</v>
      </c>
      <c r="Z373" s="71">
        <v>0</v>
      </c>
      <c r="AA373" s="146">
        <v>0</v>
      </c>
      <c r="AB373" s="146">
        <v>0</v>
      </c>
      <c r="AC373" s="226"/>
      <c r="AD373" s="148" t="s">
        <v>91</v>
      </c>
      <c r="AE373" s="31">
        <v>0</v>
      </c>
      <c r="AF373" s="31">
        <v>0</v>
      </c>
      <c r="AG373" s="31">
        <v>0</v>
      </c>
      <c r="AH373" s="31">
        <v>0</v>
      </c>
      <c r="AI373" s="31">
        <v>0</v>
      </c>
      <c r="AJ373" s="146">
        <v>0</v>
      </c>
      <c r="AK373" s="125">
        <v>0</v>
      </c>
      <c r="AL373" s="71">
        <v>0</v>
      </c>
      <c r="AM373" s="71">
        <v>0</v>
      </c>
      <c r="AN373" s="71">
        <v>0</v>
      </c>
      <c r="AO373" s="71">
        <v>0</v>
      </c>
      <c r="AP373" s="71">
        <v>0</v>
      </c>
      <c r="AQ373" s="226"/>
      <c r="AR373" s="148" t="s">
        <v>91</v>
      </c>
      <c r="AS373" s="71">
        <v>0</v>
      </c>
      <c r="AT373" s="71">
        <v>0</v>
      </c>
      <c r="AU373" s="71">
        <v>0</v>
      </c>
      <c r="AV373" s="71">
        <v>0</v>
      </c>
      <c r="AW373" s="71">
        <v>0</v>
      </c>
      <c r="AX373" s="71">
        <v>0</v>
      </c>
      <c r="AY373" s="71">
        <v>0</v>
      </c>
      <c r="AZ373" s="71">
        <v>0</v>
      </c>
      <c r="BA373" s="71">
        <v>0</v>
      </c>
      <c r="BB373" s="226"/>
      <c r="BC373" s="148" t="s">
        <v>91</v>
      </c>
      <c r="BD373" s="71">
        <v>0</v>
      </c>
      <c r="BE373" s="71">
        <v>0</v>
      </c>
      <c r="BF373" s="71">
        <v>0</v>
      </c>
      <c r="BG373" s="71">
        <v>0</v>
      </c>
      <c r="BH373" s="71">
        <v>0</v>
      </c>
      <c r="BI373" s="16">
        <v>0</v>
      </c>
      <c r="BJ373" s="71">
        <v>0</v>
      </c>
      <c r="BK373" s="71">
        <v>0</v>
      </c>
      <c r="BL373" s="152">
        <v>0</v>
      </c>
      <c r="BM373" s="32">
        <v>0</v>
      </c>
      <c r="BN373" s="226"/>
      <c r="BO373" s="148" t="s">
        <v>91</v>
      </c>
      <c r="BP373" s="71">
        <v>0</v>
      </c>
      <c r="BQ373" s="71">
        <v>0</v>
      </c>
      <c r="BR373" s="71">
        <v>0</v>
      </c>
      <c r="BS373" s="71">
        <v>0</v>
      </c>
      <c r="BT373" s="71">
        <v>0</v>
      </c>
      <c r="BU373" s="71">
        <v>0</v>
      </c>
      <c r="BV373" s="71">
        <v>0</v>
      </c>
      <c r="BW373" s="71">
        <v>0</v>
      </c>
      <c r="BX373" s="71">
        <v>0</v>
      </c>
      <c r="BY373" s="71">
        <v>0</v>
      </c>
      <c r="BZ373" s="71">
        <v>0</v>
      </c>
      <c r="CA373" s="71">
        <v>0</v>
      </c>
      <c r="CB373" s="71">
        <v>0</v>
      </c>
      <c r="CD373" s="80" t="s">
        <v>212</v>
      </c>
      <c r="CE373" s="80" t="s">
        <v>2662</v>
      </c>
      <c r="CF373" s="78">
        <v>0</v>
      </c>
      <c r="CG373" s="91"/>
    </row>
    <row r="374" spans="1:85">
      <c r="A374" s="226"/>
      <c r="B374" s="25" t="s">
        <v>73</v>
      </c>
      <c r="C374" s="26">
        <v>9876</v>
      </c>
      <c r="D374" s="26">
        <v>5049</v>
      </c>
      <c r="E374" s="26">
        <v>5487</v>
      </c>
      <c r="F374" s="26">
        <v>2850</v>
      </c>
      <c r="G374" s="26">
        <v>3536</v>
      </c>
      <c r="H374" s="26">
        <v>1813</v>
      </c>
      <c r="I374" s="26">
        <v>1892</v>
      </c>
      <c r="J374" s="26">
        <v>956</v>
      </c>
      <c r="K374" s="26">
        <v>1346</v>
      </c>
      <c r="L374" s="26">
        <v>676</v>
      </c>
      <c r="M374" s="41">
        <v>22137</v>
      </c>
      <c r="N374" s="41">
        <v>11344</v>
      </c>
      <c r="O374" s="226"/>
      <c r="P374" s="42" t="s">
        <v>73</v>
      </c>
      <c r="Q374" s="26">
        <v>2734</v>
      </c>
      <c r="R374" s="26">
        <v>1389</v>
      </c>
      <c r="S374" s="26">
        <v>1314</v>
      </c>
      <c r="T374" s="26">
        <v>648</v>
      </c>
      <c r="U374" s="26">
        <v>753</v>
      </c>
      <c r="V374" s="26">
        <v>380</v>
      </c>
      <c r="W374" s="26">
        <v>312</v>
      </c>
      <c r="X374" s="26">
        <v>139</v>
      </c>
      <c r="Y374" s="26">
        <v>348</v>
      </c>
      <c r="Z374" s="26">
        <v>179</v>
      </c>
      <c r="AA374" s="41">
        <v>5461</v>
      </c>
      <c r="AB374" s="41">
        <v>2735</v>
      </c>
      <c r="AC374" s="226"/>
      <c r="AD374" s="42" t="s">
        <v>73</v>
      </c>
      <c r="AE374" s="41">
        <v>181</v>
      </c>
      <c r="AF374" s="41">
        <v>144</v>
      </c>
      <c r="AG374" s="41">
        <v>122</v>
      </c>
      <c r="AH374" s="41">
        <v>99</v>
      </c>
      <c r="AI374" s="41">
        <v>74</v>
      </c>
      <c r="AJ374" s="41">
        <v>620</v>
      </c>
      <c r="AK374" s="26">
        <v>250</v>
      </c>
      <c r="AL374" s="26">
        <v>52</v>
      </c>
      <c r="AM374" s="26">
        <v>0</v>
      </c>
      <c r="AN374" s="26">
        <v>2</v>
      </c>
      <c r="AO374" s="26">
        <v>117</v>
      </c>
      <c r="AP374" s="26">
        <v>6</v>
      </c>
      <c r="AQ374" s="226"/>
      <c r="AR374" s="42" t="s">
        <v>73</v>
      </c>
      <c r="AS374" s="26">
        <v>0</v>
      </c>
      <c r="AT374" s="26">
        <v>2210</v>
      </c>
      <c r="AU374" s="26">
        <v>147</v>
      </c>
      <c r="AV374" s="26">
        <v>9</v>
      </c>
      <c r="AW374" s="26">
        <v>22</v>
      </c>
      <c r="AX374" s="26">
        <v>75</v>
      </c>
      <c r="AY374" s="26">
        <v>270</v>
      </c>
      <c r="AZ374" s="26">
        <v>257</v>
      </c>
      <c r="BA374" s="26">
        <v>231</v>
      </c>
      <c r="BB374" s="226"/>
      <c r="BC374" s="42" t="s">
        <v>73</v>
      </c>
      <c r="BD374" s="26">
        <v>18</v>
      </c>
      <c r="BE374" s="26">
        <v>243</v>
      </c>
      <c r="BF374" s="26">
        <v>78</v>
      </c>
      <c r="BG374" s="26">
        <v>113</v>
      </c>
      <c r="BH374" s="26">
        <v>5</v>
      </c>
      <c r="BI374" s="26">
        <v>457</v>
      </c>
      <c r="BJ374" s="26">
        <v>227</v>
      </c>
      <c r="BK374" s="26">
        <v>34</v>
      </c>
      <c r="BL374" s="41">
        <v>24</v>
      </c>
      <c r="BM374" s="41">
        <v>9</v>
      </c>
      <c r="BN374" s="226"/>
      <c r="BO374" s="42" t="s">
        <v>73</v>
      </c>
      <c r="BP374" s="41">
        <v>6684</v>
      </c>
      <c r="BQ374" s="41">
        <v>1253</v>
      </c>
      <c r="BR374" s="41">
        <v>4149</v>
      </c>
      <c r="BS374" s="41">
        <v>1293</v>
      </c>
      <c r="BT374" s="41">
        <v>167</v>
      </c>
      <c r="BU374" s="41">
        <v>1544</v>
      </c>
      <c r="BV374" s="41">
        <v>8925</v>
      </c>
      <c r="BW374" s="41">
        <v>992</v>
      </c>
      <c r="BX374" s="41">
        <v>186</v>
      </c>
      <c r="BY374" s="41">
        <v>552</v>
      </c>
      <c r="BZ374" s="41">
        <v>383</v>
      </c>
      <c r="CA374" s="41">
        <v>36</v>
      </c>
      <c r="CB374" s="41">
        <v>253</v>
      </c>
      <c r="CD374" s="80" t="s">
        <v>212</v>
      </c>
      <c r="CE374" s="80" t="s">
        <v>2663</v>
      </c>
      <c r="CF374" s="78">
        <v>5007</v>
      </c>
      <c r="CG374" s="91"/>
    </row>
    <row r="375" spans="1:85">
      <c r="A375" s="226" t="s">
        <v>17</v>
      </c>
      <c r="B375" s="148" t="s">
        <v>90</v>
      </c>
      <c r="C375" s="71">
        <v>10309</v>
      </c>
      <c r="D375" s="71">
        <v>5170</v>
      </c>
      <c r="E375" s="71">
        <v>5754</v>
      </c>
      <c r="F375" s="71">
        <v>2861</v>
      </c>
      <c r="G375" s="71">
        <v>3519</v>
      </c>
      <c r="H375" s="71">
        <v>1855</v>
      </c>
      <c r="I375" s="71">
        <v>1669</v>
      </c>
      <c r="J375" s="71">
        <v>844</v>
      </c>
      <c r="K375" s="71">
        <v>890</v>
      </c>
      <c r="L375" s="71">
        <v>464</v>
      </c>
      <c r="M375" s="146">
        <v>22141</v>
      </c>
      <c r="N375" s="146">
        <v>11194</v>
      </c>
      <c r="O375" s="226" t="s">
        <v>17</v>
      </c>
      <c r="P375" s="148" t="s">
        <v>90</v>
      </c>
      <c r="Q375" s="71">
        <v>1971</v>
      </c>
      <c r="R375" s="71">
        <v>1008</v>
      </c>
      <c r="S375" s="71">
        <v>1198</v>
      </c>
      <c r="T375" s="71">
        <v>608</v>
      </c>
      <c r="U375" s="71">
        <v>665</v>
      </c>
      <c r="V375" s="71">
        <v>360</v>
      </c>
      <c r="W375" s="71">
        <v>272</v>
      </c>
      <c r="X375" s="71">
        <v>141</v>
      </c>
      <c r="Y375" s="71">
        <v>139</v>
      </c>
      <c r="Z375" s="71">
        <v>69</v>
      </c>
      <c r="AA375" s="146">
        <v>4245</v>
      </c>
      <c r="AB375" s="146">
        <v>2186</v>
      </c>
      <c r="AC375" s="226" t="s">
        <v>17</v>
      </c>
      <c r="AD375" s="148" t="s">
        <v>90</v>
      </c>
      <c r="AE375" s="31">
        <v>213</v>
      </c>
      <c r="AF375" s="31">
        <v>164</v>
      </c>
      <c r="AG375" s="31">
        <v>135</v>
      </c>
      <c r="AH375" s="31">
        <v>82</v>
      </c>
      <c r="AI375" s="31">
        <v>57</v>
      </c>
      <c r="AJ375" s="146">
        <v>651</v>
      </c>
      <c r="AK375" s="125">
        <v>393</v>
      </c>
      <c r="AL375" s="71">
        <v>166</v>
      </c>
      <c r="AM375" s="71">
        <v>0</v>
      </c>
      <c r="AN375" s="71">
        <v>34</v>
      </c>
      <c r="AO375" s="71">
        <v>141</v>
      </c>
      <c r="AP375" s="71">
        <v>7</v>
      </c>
      <c r="AQ375" s="226" t="s">
        <v>17</v>
      </c>
      <c r="AR375" s="148" t="s">
        <v>90</v>
      </c>
      <c r="AS375" s="71">
        <v>205</v>
      </c>
      <c r="AT375" s="71">
        <v>2842</v>
      </c>
      <c r="AU375" s="71">
        <v>138</v>
      </c>
      <c r="AV375" s="71">
        <v>37</v>
      </c>
      <c r="AW375" s="71">
        <v>43</v>
      </c>
      <c r="AX375" s="71">
        <v>118</v>
      </c>
      <c r="AY375" s="71">
        <v>413</v>
      </c>
      <c r="AZ375" s="71">
        <v>302</v>
      </c>
      <c r="BA375" s="71">
        <v>265</v>
      </c>
      <c r="BB375" s="226" t="s">
        <v>17</v>
      </c>
      <c r="BC375" s="148" t="s">
        <v>90</v>
      </c>
      <c r="BD375" s="71">
        <v>4</v>
      </c>
      <c r="BE375" s="71">
        <v>173</v>
      </c>
      <c r="BF375" s="71">
        <v>64</v>
      </c>
      <c r="BG375" s="71">
        <v>298</v>
      </c>
      <c r="BH375" s="71">
        <v>0</v>
      </c>
      <c r="BI375" s="16">
        <v>539</v>
      </c>
      <c r="BJ375" s="71">
        <v>254</v>
      </c>
      <c r="BK375" s="71">
        <v>20</v>
      </c>
      <c r="BL375" s="152">
        <v>28</v>
      </c>
      <c r="BM375" s="32">
        <v>15</v>
      </c>
      <c r="BN375" s="226" t="s">
        <v>17</v>
      </c>
      <c r="BO375" s="148" t="s">
        <v>90</v>
      </c>
      <c r="BP375" s="71">
        <v>9942</v>
      </c>
      <c r="BQ375" s="71">
        <v>2188</v>
      </c>
      <c r="BR375" s="71">
        <v>3152</v>
      </c>
      <c r="BS375" s="71">
        <v>2831</v>
      </c>
      <c r="BT375" s="71">
        <v>244</v>
      </c>
      <c r="BU375" s="71">
        <v>2350</v>
      </c>
      <c r="BV375" s="71">
        <v>9746</v>
      </c>
      <c r="BW375" s="71">
        <v>2427</v>
      </c>
      <c r="BX375" s="71">
        <v>52</v>
      </c>
      <c r="BY375" s="71">
        <v>596</v>
      </c>
      <c r="BZ375" s="71">
        <v>322</v>
      </c>
      <c r="CA375" s="71">
        <v>47</v>
      </c>
      <c r="CB375" s="71">
        <v>195</v>
      </c>
      <c r="CD375" s="80" t="s">
        <v>17</v>
      </c>
      <c r="CE375" s="80" t="s">
        <v>2664</v>
      </c>
      <c r="CF375" s="78">
        <v>6666</v>
      </c>
      <c r="CG375" s="91"/>
    </row>
    <row r="376" spans="1:85">
      <c r="A376" s="226"/>
      <c r="B376" s="148" t="s">
        <v>91</v>
      </c>
      <c r="C376" s="71">
        <v>534</v>
      </c>
      <c r="D376" s="71">
        <v>248</v>
      </c>
      <c r="E376" s="71">
        <v>486</v>
      </c>
      <c r="F376" s="71">
        <v>240</v>
      </c>
      <c r="G376" s="71">
        <v>444</v>
      </c>
      <c r="H376" s="71">
        <v>206</v>
      </c>
      <c r="I376" s="71">
        <v>315</v>
      </c>
      <c r="J376" s="71">
        <v>158</v>
      </c>
      <c r="K376" s="71">
        <v>299</v>
      </c>
      <c r="L376" s="71">
        <v>165</v>
      </c>
      <c r="M376" s="146">
        <v>2078</v>
      </c>
      <c r="N376" s="146">
        <v>1017</v>
      </c>
      <c r="O376" s="226"/>
      <c r="P376" s="148" t="s">
        <v>91</v>
      </c>
      <c r="Q376" s="71">
        <v>79</v>
      </c>
      <c r="R376" s="71">
        <v>30</v>
      </c>
      <c r="S376" s="71">
        <v>95</v>
      </c>
      <c r="T376" s="71">
        <v>38</v>
      </c>
      <c r="U376" s="71">
        <v>97</v>
      </c>
      <c r="V376" s="71">
        <v>40</v>
      </c>
      <c r="W376" s="71">
        <v>38</v>
      </c>
      <c r="X376" s="71">
        <v>19</v>
      </c>
      <c r="Y376" s="71">
        <v>2</v>
      </c>
      <c r="Z376" s="71">
        <v>1</v>
      </c>
      <c r="AA376" s="146">
        <v>311</v>
      </c>
      <c r="AB376" s="146">
        <v>128</v>
      </c>
      <c r="AC376" s="226"/>
      <c r="AD376" s="148" t="s">
        <v>91</v>
      </c>
      <c r="AE376" s="31">
        <v>19</v>
      </c>
      <c r="AF376" s="31">
        <v>18</v>
      </c>
      <c r="AG376" s="31">
        <v>16</v>
      </c>
      <c r="AH376" s="31">
        <v>11</v>
      </c>
      <c r="AI376" s="31">
        <v>10</v>
      </c>
      <c r="AJ376" s="146">
        <v>74</v>
      </c>
      <c r="AK376" s="125">
        <v>38</v>
      </c>
      <c r="AL376" s="71">
        <v>14</v>
      </c>
      <c r="AM376" s="71">
        <v>1</v>
      </c>
      <c r="AN376" s="71">
        <v>0</v>
      </c>
      <c r="AO376" s="71">
        <v>7</v>
      </c>
      <c r="AP376" s="71">
        <v>4</v>
      </c>
      <c r="AQ376" s="226"/>
      <c r="AR376" s="148" t="s">
        <v>91</v>
      </c>
      <c r="AS376" s="71">
        <v>0</v>
      </c>
      <c r="AT376" s="71">
        <v>669</v>
      </c>
      <c r="AU376" s="71">
        <v>16</v>
      </c>
      <c r="AV376" s="71">
        <v>0</v>
      </c>
      <c r="AW376" s="71">
        <v>0</v>
      </c>
      <c r="AX376" s="71">
        <v>29</v>
      </c>
      <c r="AY376" s="71">
        <v>33</v>
      </c>
      <c r="AZ376" s="71">
        <v>53</v>
      </c>
      <c r="BA376" s="71">
        <v>34</v>
      </c>
      <c r="BB376" s="226"/>
      <c r="BC376" s="148" t="s">
        <v>91</v>
      </c>
      <c r="BD376" s="71">
        <v>0</v>
      </c>
      <c r="BE376" s="71">
        <v>38</v>
      </c>
      <c r="BF376" s="71">
        <v>4</v>
      </c>
      <c r="BG376" s="71">
        <v>32</v>
      </c>
      <c r="BH376" s="71">
        <v>0</v>
      </c>
      <c r="BI376" s="16">
        <v>74</v>
      </c>
      <c r="BJ376" s="71">
        <v>64</v>
      </c>
      <c r="BK376" s="71">
        <v>24</v>
      </c>
      <c r="BL376" s="152">
        <v>6</v>
      </c>
      <c r="BM376" s="32">
        <v>5</v>
      </c>
      <c r="BN376" s="226"/>
      <c r="BO376" s="148" t="s">
        <v>91</v>
      </c>
      <c r="BP376" s="71">
        <v>1163</v>
      </c>
      <c r="BQ376" s="71">
        <v>309</v>
      </c>
      <c r="BR376" s="71">
        <v>916</v>
      </c>
      <c r="BS376" s="71">
        <v>1157</v>
      </c>
      <c r="BT376" s="71">
        <v>8</v>
      </c>
      <c r="BU376" s="71">
        <v>546</v>
      </c>
      <c r="BV376" s="71">
        <v>2290</v>
      </c>
      <c r="BW376" s="71">
        <v>471</v>
      </c>
      <c r="BX376" s="71">
        <v>8</v>
      </c>
      <c r="BY376" s="71">
        <v>59</v>
      </c>
      <c r="BZ376" s="71">
        <v>82</v>
      </c>
      <c r="CA376" s="71">
        <v>5</v>
      </c>
      <c r="CB376" s="71">
        <v>0</v>
      </c>
      <c r="CD376" s="80" t="s">
        <v>17</v>
      </c>
      <c r="CE376" s="80" t="s">
        <v>2665</v>
      </c>
      <c r="CF376" s="78">
        <v>1386</v>
      </c>
      <c r="CG376" s="91"/>
    </row>
    <row r="377" spans="1:85">
      <c r="A377" s="226"/>
      <c r="B377" s="25" t="s">
        <v>73</v>
      </c>
      <c r="C377" s="26">
        <v>10843</v>
      </c>
      <c r="D377" s="26">
        <v>5418</v>
      </c>
      <c r="E377" s="26">
        <v>6240</v>
      </c>
      <c r="F377" s="26">
        <v>3101</v>
      </c>
      <c r="G377" s="26">
        <v>3963</v>
      </c>
      <c r="H377" s="26">
        <v>2061</v>
      </c>
      <c r="I377" s="26">
        <v>1984</v>
      </c>
      <c r="J377" s="26">
        <v>1002</v>
      </c>
      <c r="K377" s="26">
        <v>1189</v>
      </c>
      <c r="L377" s="26">
        <v>629</v>
      </c>
      <c r="M377" s="41">
        <v>24219</v>
      </c>
      <c r="N377" s="41">
        <v>12211</v>
      </c>
      <c r="O377" s="226"/>
      <c r="P377" s="42" t="s">
        <v>73</v>
      </c>
      <c r="Q377" s="26">
        <v>2050</v>
      </c>
      <c r="R377" s="26">
        <v>1038</v>
      </c>
      <c r="S377" s="26">
        <v>1293</v>
      </c>
      <c r="T377" s="26">
        <v>646</v>
      </c>
      <c r="U377" s="26">
        <v>762</v>
      </c>
      <c r="V377" s="26">
        <v>400</v>
      </c>
      <c r="W377" s="26">
        <v>310</v>
      </c>
      <c r="X377" s="26">
        <v>160</v>
      </c>
      <c r="Y377" s="26">
        <v>141</v>
      </c>
      <c r="Z377" s="26">
        <v>70</v>
      </c>
      <c r="AA377" s="41">
        <v>4556</v>
      </c>
      <c r="AB377" s="41">
        <v>2314</v>
      </c>
      <c r="AC377" s="226"/>
      <c r="AD377" s="42" t="s">
        <v>73</v>
      </c>
      <c r="AE377" s="41">
        <v>232</v>
      </c>
      <c r="AF377" s="41">
        <v>182</v>
      </c>
      <c r="AG377" s="41">
        <v>151</v>
      </c>
      <c r="AH377" s="41">
        <v>93</v>
      </c>
      <c r="AI377" s="41">
        <v>67</v>
      </c>
      <c r="AJ377" s="41">
        <v>725</v>
      </c>
      <c r="AK377" s="26">
        <v>431</v>
      </c>
      <c r="AL377" s="26">
        <v>180</v>
      </c>
      <c r="AM377" s="26">
        <v>1</v>
      </c>
      <c r="AN377" s="26">
        <v>34</v>
      </c>
      <c r="AO377" s="26">
        <v>148</v>
      </c>
      <c r="AP377" s="26">
        <v>11</v>
      </c>
      <c r="AQ377" s="226"/>
      <c r="AR377" s="42" t="s">
        <v>73</v>
      </c>
      <c r="AS377" s="26">
        <v>205</v>
      </c>
      <c r="AT377" s="26">
        <v>3511</v>
      </c>
      <c r="AU377" s="26">
        <v>154</v>
      </c>
      <c r="AV377" s="26">
        <v>37</v>
      </c>
      <c r="AW377" s="26">
        <v>43</v>
      </c>
      <c r="AX377" s="26">
        <v>147</v>
      </c>
      <c r="AY377" s="26">
        <v>446</v>
      </c>
      <c r="AZ377" s="26">
        <v>355</v>
      </c>
      <c r="BA377" s="26">
        <v>299</v>
      </c>
      <c r="BB377" s="226"/>
      <c r="BC377" s="42" t="s">
        <v>73</v>
      </c>
      <c r="BD377" s="26">
        <v>4</v>
      </c>
      <c r="BE377" s="26">
        <v>211</v>
      </c>
      <c r="BF377" s="26">
        <v>68</v>
      </c>
      <c r="BG377" s="26">
        <v>330</v>
      </c>
      <c r="BH377" s="26">
        <v>0</v>
      </c>
      <c r="BI377" s="26">
        <v>613</v>
      </c>
      <c r="BJ377" s="26">
        <v>318</v>
      </c>
      <c r="BK377" s="26">
        <v>44</v>
      </c>
      <c r="BL377" s="41">
        <v>34</v>
      </c>
      <c r="BM377" s="41">
        <v>20</v>
      </c>
      <c r="BN377" s="226"/>
      <c r="BO377" s="42" t="s">
        <v>73</v>
      </c>
      <c r="BP377" s="41">
        <v>11105</v>
      </c>
      <c r="BQ377" s="41">
        <v>2497</v>
      </c>
      <c r="BR377" s="41">
        <v>4068</v>
      </c>
      <c r="BS377" s="41">
        <v>3988</v>
      </c>
      <c r="BT377" s="41">
        <v>252</v>
      </c>
      <c r="BU377" s="41">
        <v>2896</v>
      </c>
      <c r="BV377" s="41">
        <v>12036</v>
      </c>
      <c r="BW377" s="41">
        <v>2898</v>
      </c>
      <c r="BX377" s="41">
        <v>60</v>
      </c>
      <c r="BY377" s="41">
        <v>655</v>
      </c>
      <c r="BZ377" s="41">
        <v>404</v>
      </c>
      <c r="CA377" s="41">
        <v>52</v>
      </c>
      <c r="CB377" s="41">
        <v>195</v>
      </c>
      <c r="CD377" s="80" t="s">
        <v>17</v>
      </c>
      <c r="CE377" s="80" t="s">
        <v>2666</v>
      </c>
      <c r="CF377" s="78">
        <v>8052</v>
      </c>
      <c r="CG377" s="91"/>
    </row>
    <row r="378" spans="1:85">
      <c r="A378" s="226" t="s">
        <v>213</v>
      </c>
      <c r="B378" s="148" t="s">
        <v>90</v>
      </c>
      <c r="C378" s="71">
        <v>4117</v>
      </c>
      <c r="D378" s="71">
        <v>2287</v>
      </c>
      <c r="E378" s="71">
        <v>2212</v>
      </c>
      <c r="F378" s="71">
        <v>1250</v>
      </c>
      <c r="G378" s="71">
        <v>1316</v>
      </c>
      <c r="H378" s="71">
        <v>759</v>
      </c>
      <c r="I378" s="71">
        <v>519</v>
      </c>
      <c r="J378" s="71">
        <v>312</v>
      </c>
      <c r="K378" s="71">
        <v>179</v>
      </c>
      <c r="L378" s="71">
        <v>90</v>
      </c>
      <c r="M378" s="146">
        <v>8343</v>
      </c>
      <c r="N378" s="146">
        <v>4698</v>
      </c>
      <c r="O378" s="226" t="s">
        <v>213</v>
      </c>
      <c r="P378" s="148" t="s">
        <v>90</v>
      </c>
      <c r="Q378" s="71">
        <v>1077</v>
      </c>
      <c r="R378" s="71">
        <v>597</v>
      </c>
      <c r="S378" s="71">
        <v>457</v>
      </c>
      <c r="T378" s="71">
        <v>259</v>
      </c>
      <c r="U378" s="71">
        <v>275</v>
      </c>
      <c r="V378" s="71">
        <v>162</v>
      </c>
      <c r="W378" s="71">
        <v>57</v>
      </c>
      <c r="X378" s="71">
        <v>36</v>
      </c>
      <c r="Y378" s="71">
        <v>37</v>
      </c>
      <c r="Z378" s="71">
        <v>14</v>
      </c>
      <c r="AA378" s="146">
        <v>1903</v>
      </c>
      <c r="AB378" s="146">
        <v>1068</v>
      </c>
      <c r="AC378" s="226" t="s">
        <v>213</v>
      </c>
      <c r="AD378" s="148" t="s">
        <v>90</v>
      </c>
      <c r="AE378" s="31">
        <v>83</v>
      </c>
      <c r="AF378" s="31">
        <v>80</v>
      </c>
      <c r="AG378" s="31">
        <v>65</v>
      </c>
      <c r="AH378" s="31">
        <v>43</v>
      </c>
      <c r="AI378" s="31">
        <v>18</v>
      </c>
      <c r="AJ378" s="146">
        <v>289</v>
      </c>
      <c r="AK378" s="125">
        <v>112</v>
      </c>
      <c r="AL378" s="71">
        <v>19</v>
      </c>
      <c r="AM378" s="71">
        <v>0</v>
      </c>
      <c r="AN378" s="71">
        <v>6</v>
      </c>
      <c r="AO378" s="71">
        <v>77</v>
      </c>
      <c r="AP378" s="71">
        <v>1</v>
      </c>
      <c r="AQ378" s="226" t="s">
        <v>213</v>
      </c>
      <c r="AR378" s="148" t="s">
        <v>90</v>
      </c>
      <c r="AS378" s="71">
        <v>0</v>
      </c>
      <c r="AT378" s="71">
        <v>747</v>
      </c>
      <c r="AU378" s="71">
        <v>13</v>
      </c>
      <c r="AV378" s="71">
        <v>6</v>
      </c>
      <c r="AW378" s="71">
        <v>0</v>
      </c>
      <c r="AX378" s="71">
        <v>37</v>
      </c>
      <c r="AY378" s="71">
        <v>139</v>
      </c>
      <c r="AZ378" s="71">
        <v>113</v>
      </c>
      <c r="BA378" s="71">
        <v>98</v>
      </c>
      <c r="BB378" s="226" t="s">
        <v>213</v>
      </c>
      <c r="BC378" s="148" t="s">
        <v>90</v>
      </c>
      <c r="BD378" s="71">
        <v>7</v>
      </c>
      <c r="BE378" s="71">
        <v>123</v>
      </c>
      <c r="BF378" s="71">
        <v>1</v>
      </c>
      <c r="BG378" s="71">
        <v>5</v>
      </c>
      <c r="BH378" s="71">
        <v>0</v>
      </c>
      <c r="BI378" s="16">
        <v>136</v>
      </c>
      <c r="BJ378" s="71">
        <v>61</v>
      </c>
      <c r="BK378" s="71">
        <v>6</v>
      </c>
      <c r="BL378" s="152">
        <v>1</v>
      </c>
      <c r="BM378" s="32">
        <v>0</v>
      </c>
      <c r="BN378" s="226" t="s">
        <v>213</v>
      </c>
      <c r="BO378" s="148" t="s">
        <v>90</v>
      </c>
      <c r="BP378" s="71">
        <v>3787</v>
      </c>
      <c r="BQ378" s="71">
        <v>190</v>
      </c>
      <c r="BR378" s="71">
        <v>1678</v>
      </c>
      <c r="BS378" s="71">
        <v>1108</v>
      </c>
      <c r="BT378" s="71">
        <v>121</v>
      </c>
      <c r="BU378" s="71">
        <v>860</v>
      </c>
      <c r="BV378" s="71">
        <v>4703</v>
      </c>
      <c r="BW378" s="71">
        <v>710</v>
      </c>
      <c r="BX378" s="71">
        <v>304</v>
      </c>
      <c r="BY378" s="71">
        <v>248</v>
      </c>
      <c r="BZ378" s="71">
        <v>168</v>
      </c>
      <c r="CA378" s="71">
        <v>42</v>
      </c>
      <c r="CB378" s="71">
        <v>452</v>
      </c>
      <c r="CD378" s="80" t="s">
        <v>213</v>
      </c>
      <c r="CE378" s="80" t="s">
        <v>2667</v>
      </c>
      <c r="CF378" s="78">
        <v>1557</v>
      </c>
      <c r="CG378" s="91"/>
    </row>
    <row r="379" spans="1:85">
      <c r="A379" s="226"/>
      <c r="B379" s="148" t="s">
        <v>91</v>
      </c>
      <c r="C379" s="71">
        <v>1211</v>
      </c>
      <c r="D379" s="71">
        <v>614</v>
      </c>
      <c r="E379" s="71">
        <v>850</v>
      </c>
      <c r="F379" s="71">
        <v>454</v>
      </c>
      <c r="G379" s="71">
        <v>539</v>
      </c>
      <c r="H379" s="71">
        <v>281</v>
      </c>
      <c r="I379" s="71">
        <v>303</v>
      </c>
      <c r="J379" s="71">
        <v>140</v>
      </c>
      <c r="K379" s="71">
        <v>174</v>
      </c>
      <c r="L379" s="71">
        <v>94</v>
      </c>
      <c r="M379" s="146">
        <v>3077</v>
      </c>
      <c r="N379" s="146">
        <v>1583</v>
      </c>
      <c r="O379" s="226"/>
      <c r="P379" s="148" t="s">
        <v>91</v>
      </c>
      <c r="Q379" s="71">
        <v>261</v>
      </c>
      <c r="R379" s="71">
        <v>104</v>
      </c>
      <c r="S379" s="71">
        <v>208</v>
      </c>
      <c r="T379" s="71">
        <v>107</v>
      </c>
      <c r="U379" s="71">
        <v>124</v>
      </c>
      <c r="V379" s="71">
        <v>55</v>
      </c>
      <c r="W379" s="71">
        <v>63</v>
      </c>
      <c r="X379" s="71">
        <v>23</v>
      </c>
      <c r="Y379" s="71">
        <v>11</v>
      </c>
      <c r="Z379" s="71">
        <v>5</v>
      </c>
      <c r="AA379" s="146">
        <v>667</v>
      </c>
      <c r="AB379" s="146">
        <v>294</v>
      </c>
      <c r="AC379" s="226"/>
      <c r="AD379" s="148" t="s">
        <v>91</v>
      </c>
      <c r="AE379" s="31">
        <v>23</v>
      </c>
      <c r="AF379" s="31">
        <v>22</v>
      </c>
      <c r="AG379" s="31">
        <v>22</v>
      </c>
      <c r="AH379" s="31">
        <v>13</v>
      </c>
      <c r="AI379" s="31">
        <v>6</v>
      </c>
      <c r="AJ379" s="146">
        <v>86</v>
      </c>
      <c r="AK379" s="125">
        <v>39</v>
      </c>
      <c r="AL379" s="71">
        <v>11</v>
      </c>
      <c r="AM379" s="71">
        <v>5</v>
      </c>
      <c r="AN379" s="71">
        <v>4</v>
      </c>
      <c r="AO379" s="71">
        <v>19</v>
      </c>
      <c r="AP379" s="71">
        <v>2</v>
      </c>
      <c r="AQ379" s="226"/>
      <c r="AR379" s="148" t="s">
        <v>91</v>
      </c>
      <c r="AS379" s="71">
        <v>0</v>
      </c>
      <c r="AT379" s="71">
        <v>328</v>
      </c>
      <c r="AU379" s="71">
        <v>0</v>
      </c>
      <c r="AV379" s="71">
        <v>0</v>
      </c>
      <c r="AW379" s="71">
        <v>0</v>
      </c>
      <c r="AX379" s="71">
        <v>14</v>
      </c>
      <c r="AY379" s="71">
        <v>35</v>
      </c>
      <c r="AZ379" s="71">
        <v>33</v>
      </c>
      <c r="BA379" s="71">
        <v>39</v>
      </c>
      <c r="BB379" s="226"/>
      <c r="BC379" s="148" t="s">
        <v>91</v>
      </c>
      <c r="BD379" s="71">
        <v>2</v>
      </c>
      <c r="BE379" s="71">
        <v>52</v>
      </c>
      <c r="BF379" s="71">
        <v>0</v>
      </c>
      <c r="BG379" s="71">
        <v>0</v>
      </c>
      <c r="BH379" s="71">
        <v>0</v>
      </c>
      <c r="BI379" s="16">
        <v>54</v>
      </c>
      <c r="BJ379" s="71">
        <v>38</v>
      </c>
      <c r="BK379" s="71">
        <v>3</v>
      </c>
      <c r="BL379" s="152">
        <v>1</v>
      </c>
      <c r="BM379" s="32">
        <v>1</v>
      </c>
      <c r="BN379" s="226"/>
      <c r="BO379" s="148" t="s">
        <v>91</v>
      </c>
      <c r="BP379" s="71">
        <v>974</v>
      </c>
      <c r="BQ379" s="71">
        <v>61</v>
      </c>
      <c r="BR379" s="71">
        <v>837</v>
      </c>
      <c r="BS379" s="71">
        <v>273</v>
      </c>
      <c r="BT379" s="71">
        <v>4</v>
      </c>
      <c r="BU379" s="71">
        <v>174</v>
      </c>
      <c r="BV379" s="71">
        <v>1284</v>
      </c>
      <c r="BW379" s="71">
        <v>192</v>
      </c>
      <c r="BX379" s="71">
        <v>194</v>
      </c>
      <c r="BY379" s="71">
        <v>69</v>
      </c>
      <c r="BZ379" s="71">
        <v>80</v>
      </c>
      <c r="CA379" s="71">
        <v>4</v>
      </c>
      <c r="CB379" s="71">
        <v>1350</v>
      </c>
      <c r="CD379" s="80" t="s">
        <v>213</v>
      </c>
      <c r="CE379" s="80" t="s">
        <v>2668</v>
      </c>
      <c r="CF379" s="78">
        <v>656</v>
      </c>
      <c r="CG379" s="91"/>
    </row>
    <row r="380" spans="1:85">
      <c r="A380" s="226"/>
      <c r="B380" s="25" t="s">
        <v>73</v>
      </c>
      <c r="C380" s="26">
        <v>5328</v>
      </c>
      <c r="D380" s="26">
        <v>2901</v>
      </c>
      <c r="E380" s="26">
        <v>3062</v>
      </c>
      <c r="F380" s="26">
        <v>1704</v>
      </c>
      <c r="G380" s="26">
        <v>1855</v>
      </c>
      <c r="H380" s="26">
        <v>1040</v>
      </c>
      <c r="I380" s="26">
        <v>822</v>
      </c>
      <c r="J380" s="26">
        <v>452</v>
      </c>
      <c r="K380" s="26">
        <v>353</v>
      </c>
      <c r="L380" s="26">
        <v>184</v>
      </c>
      <c r="M380" s="41">
        <v>11420</v>
      </c>
      <c r="N380" s="41">
        <v>6281</v>
      </c>
      <c r="O380" s="226"/>
      <c r="P380" s="42" t="s">
        <v>73</v>
      </c>
      <c r="Q380" s="26">
        <v>1338</v>
      </c>
      <c r="R380" s="26">
        <v>701</v>
      </c>
      <c r="S380" s="26">
        <v>665</v>
      </c>
      <c r="T380" s="26">
        <v>366</v>
      </c>
      <c r="U380" s="26">
        <v>399</v>
      </c>
      <c r="V380" s="26">
        <v>217</v>
      </c>
      <c r="W380" s="26">
        <v>120</v>
      </c>
      <c r="X380" s="26">
        <v>59</v>
      </c>
      <c r="Y380" s="26">
        <v>48</v>
      </c>
      <c r="Z380" s="26">
        <v>19</v>
      </c>
      <c r="AA380" s="41">
        <v>2570</v>
      </c>
      <c r="AB380" s="41">
        <v>1362</v>
      </c>
      <c r="AC380" s="226"/>
      <c r="AD380" s="42" t="s">
        <v>73</v>
      </c>
      <c r="AE380" s="41">
        <v>106</v>
      </c>
      <c r="AF380" s="41">
        <v>102</v>
      </c>
      <c r="AG380" s="41">
        <v>87</v>
      </c>
      <c r="AH380" s="41">
        <v>56</v>
      </c>
      <c r="AI380" s="41">
        <v>24</v>
      </c>
      <c r="AJ380" s="41">
        <v>375</v>
      </c>
      <c r="AK380" s="26">
        <v>151</v>
      </c>
      <c r="AL380" s="26">
        <v>30</v>
      </c>
      <c r="AM380" s="26">
        <v>5</v>
      </c>
      <c r="AN380" s="26">
        <v>10</v>
      </c>
      <c r="AO380" s="26">
        <v>96</v>
      </c>
      <c r="AP380" s="26">
        <v>3</v>
      </c>
      <c r="AQ380" s="226"/>
      <c r="AR380" s="42" t="s">
        <v>73</v>
      </c>
      <c r="AS380" s="26">
        <v>0</v>
      </c>
      <c r="AT380" s="26">
        <v>1075</v>
      </c>
      <c r="AU380" s="26">
        <v>13</v>
      </c>
      <c r="AV380" s="26">
        <v>6</v>
      </c>
      <c r="AW380" s="26">
        <v>0</v>
      </c>
      <c r="AX380" s="26">
        <v>51</v>
      </c>
      <c r="AY380" s="26">
        <v>174</v>
      </c>
      <c r="AZ380" s="26">
        <v>146</v>
      </c>
      <c r="BA380" s="26">
        <v>137</v>
      </c>
      <c r="BB380" s="226"/>
      <c r="BC380" s="42" t="s">
        <v>73</v>
      </c>
      <c r="BD380" s="26">
        <v>9</v>
      </c>
      <c r="BE380" s="26">
        <v>175</v>
      </c>
      <c r="BF380" s="26">
        <v>1</v>
      </c>
      <c r="BG380" s="26">
        <v>5</v>
      </c>
      <c r="BH380" s="26">
        <v>0</v>
      </c>
      <c r="BI380" s="26">
        <v>190</v>
      </c>
      <c r="BJ380" s="26">
        <v>99</v>
      </c>
      <c r="BK380" s="26">
        <v>9</v>
      </c>
      <c r="BL380" s="41">
        <v>2</v>
      </c>
      <c r="BM380" s="41">
        <v>1</v>
      </c>
      <c r="BN380" s="226"/>
      <c r="BO380" s="42" t="s">
        <v>73</v>
      </c>
      <c r="BP380" s="41">
        <v>4761</v>
      </c>
      <c r="BQ380" s="41">
        <v>251</v>
      </c>
      <c r="BR380" s="41">
        <v>2515</v>
      </c>
      <c r="BS380" s="41">
        <v>1381</v>
      </c>
      <c r="BT380" s="41">
        <v>125</v>
      </c>
      <c r="BU380" s="41">
        <v>1034</v>
      </c>
      <c r="BV380" s="41">
        <v>5987</v>
      </c>
      <c r="BW380" s="41">
        <v>902</v>
      </c>
      <c r="BX380" s="41">
        <v>498</v>
      </c>
      <c r="BY380" s="41">
        <v>317</v>
      </c>
      <c r="BZ380" s="41">
        <v>248</v>
      </c>
      <c r="CA380" s="41">
        <v>46</v>
      </c>
      <c r="CB380" s="41">
        <v>1802</v>
      </c>
      <c r="CD380" s="80" t="s">
        <v>213</v>
      </c>
      <c r="CE380" s="80" t="s">
        <v>2669</v>
      </c>
      <c r="CF380" s="78">
        <v>2213</v>
      </c>
      <c r="CG380" s="91"/>
    </row>
    <row r="381" spans="1:85">
      <c r="A381" s="226" t="s">
        <v>214</v>
      </c>
      <c r="B381" s="148" t="s">
        <v>90</v>
      </c>
      <c r="C381" s="71">
        <v>8114</v>
      </c>
      <c r="D381" s="71">
        <v>4129</v>
      </c>
      <c r="E381" s="71">
        <v>4727</v>
      </c>
      <c r="F381" s="71">
        <v>2451</v>
      </c>
      <c r="G381" s="71">
        <v>2936</v>
      </c>
      <c r="H381" s="71">
        <v>1443</v>
      </c>
      <c r="I381" s="71">
        <v>1530</v>
      </c>
      <c r="J381" s="71">
        <v>755</v>
      </c>
      <c r="K381" s="71">
        <v>1026</v>
      </c>
      <c r="L381" s="71">
        <v>506</v>
      </c>
      <c r="M381" s="146">
        <v>18333</v>
      </c>
      <c r="N381" s="146">
        <v>9284</v>
      </c>
      <c r="O381" s="226" t="s">
        <v>214</v>
      </c>
      <c r="P381" s="148" t="s">
        <v>90</v>
      </c>
      <c r="Q381" s="71">
        <v>2213</v>
      </c>
      <c r="R381" s="71">
        <v>1158</v>
      </c>
      <c r="S381" s="71">
        <v>898</v>
      </c>
      <c r="T381" s="71">
        <v>482</v>
      </c>
      <c r="U381" s="71">
        <v>511</v>
      </c>
      <c r="V381" s="71">
        <v>258</v>
      </c>
      <c r="W381" s="71">
        <v>223</v>
      </c>
      <c r="X381" s="71">
        <v>114</v>
      </c>
      <c r="Y381" s="71">
        <v>46</v>
      </c>
      <c r="Z381" s="71">
        <v>19</v>
      </c>
      <c r="AA381" s="146">
        <v>3891</v>
      </c>
      <c r="AB381" s="146">
        <v>2031</v>
      </c>
      <c r="AC381" s="226" t="s">
        <v>214</v>
      </c>
      <c r="AD381" s="148" t="s">
        <v>90</v>
      </c>
      <c r="AE381" s="31">
        <v>152</v>
      </c>
      <c r="AF381" s="31">
        <v>133</v>
      </c>
      <c r="AG381" s="31">
        <v>109</v>
      </c>
      <c r="AH381" s="31">
        <v>89</v>
      </c>
      <c r="AI381" s="31">
        <v>75</v>
      </c>
      <c r="AJ381" s="146">
        <v>558</v>
      </c>
      <c r="AK381" s="125">
        <v>257</v>
      </c>
      <c r="AL381" s="71">
        <v>118</v>
      </c>
      <c r="AM381" s="71">
        <v>1</v>
      </c>
      <c r="AN381" s="71">
        <v>15</v>
      </c>
      <c r="AO381" s="71">
        <v>116</v>
      </c>
      <c r="AP381" s="71">
        <v>20</v>
      </c>
      <c r="AQ381" s="226" t="s">
        <v>214</v>
      </c>
      <c r="AR381" s="148" t="s">
        <v>90</v>
      </c>
      <c r="AS381" s="71">
        <v>0</v>
      </c>
      <c r="AT381" s="71">
        <v>2862</v>
      </c>
      <c r="AU381" s="71">
        <v>84</v>
      </c>
      <c r="AV381" s="71">
        <v>151</v>
      </c>
      <c r="AW381" s="71">
        <v>33</v>
      </c>
      <c r="AX381" s="71">
        <v>109</v>
      </c>
      <c r="AY381" s="71">
        <v>325</v>
      </c>
      <c r="AZ381" s="71">
        <v>186</v>
      </c>
      <c r="BA381" s="71">
        <v>186</v>
      </c>
      <c r="BB381" s="226" t="s">
        <v>214</v>
      </c>
      <c r="BC381" s="148" t="s">
        <v>90</v>
      </c>
      <c r="BD381" s="71">
        <v>12</v>
      </c>
      <c r="BE381" s="71">
        <v>202</v>
      </c>
      <c r="BF381" s="71">
        <v>1</v>
      </c>
      <c r="BG381" s="71">
        <v>172</v>
      </c>
      <c r="BH381" s="71">
        <v>0</v>
      </c>
      <c r="BI381" s="16">
        <v>387</v>
      </c>
      <c r="BJ381" s="71">
        <v>186</v>
      </c>
      <c r="BK381" s="71">
        <v>39</v>
      </c>
      <c r="BL381" s="152">
        <v>4</v>
      </c>
      <c r="BM381" s="32">
        <v>2</v>
      </c>
      <c r="BN381" s="226" t="s">
        <v>214</v>
      </c>
      <c r="BO381" s="148" t="s">
        <v>90</v>
      </c>
      <c r="BP381" s="71">
        <v>4678</v>
      </c>
      <c r="BQ381" s="71">
        <v>1643</v>
      </c>
      <c r="BR381" s="71">
        <v>3608</v>
      </c>
      <c r="BS381" s="71">
        <v>1731</v>
      </c>
      <c r="BT381" s="71">
        <v>126</v>
      </c>
      <c r="BU381" s="71">
        <v>1275</v>
      </c>
      <c r="BV381" s="71">
        <v>6753</v>
      </c>
      <c r="BW381" s="71">
        <v>1177</v>
      </c>
      <c r="BX381" s="71">
        <v>146</v>
      </c>
      <c r="BY381" s="71">
        <v>524</v>
      </c>
      <c r="BZ381" s="71">
        <v>296</v>
      </c>
      <c r="CA381" s="71">
        <v>30</v>
      </c>
      <c r="CB381" s="71">
        <v>160</v>
      </c>
      <c r="CD381" s="80" t="s">
        <v>214</v>
      </c>
      <c r="CE381" s="80" t="s">
        <v>2670</v>
      </c>
      <c r="CF381" s="78">
        <v>6745</v>
      </c>
      <c r="CG381" s="91"/>
    </row>
    <row r="382" spans="1:85">
      <c r="A382" s="226"/>
      <c r="B382" s="148" t="s">
        <v>91</v>
      </c>
      <c r="C382" s="71">
        <v>920</v>
      </c>
      <c r="D382" s="71">
        <v>472</v>
      </c>
      <c r="E382" s="71">
        <v>645</v>
      </c>
      <c r="F382" s="71">
        <v>319</v>
      </c>
      <c r="G382" s="71">
        <v>457</v>
      </c>
      <c r="H382" s="71">
        <v>253</v>
      </c>
      <c r="I382" s="71">
        <v>274</v>
      </c>
      <c r="J382" s="71">
        <v>145</v>
      </c>
      <c r="K382" s="71">
        <v>175</v>
      </c>
      <c r="L382" s="71">
        <v>88</v>
      </c>
      <c r="M382" s="146">
        <v>2471</v>
      </c>
      <c r="N382" s="146">
        <v>1277</v>
      </c>
      <c r="O382" s="226"/>
      <c r="P382" s="148" t="s">
        <v>91</v>
      </c>
      <c r="Q382" s="71">
        <v>299</v>
      </c>
      <c r="R382" s="71">
        <v>135</v>
      </c>
      <c r="S382" s="71">
        <v>142</v>
      </c>
      <c r="T382" s="71">
        <v>70</v>
      </c>
      <c r="U382" s="71">
        <v>107</v>
      </c>
      <c r="V382" s="71">
        <v>64</v>
      </c>
      <c r="W382" s="71">
        <v>87</v>
      </c>
      <c r="X382" s="71">
        <v>46</v>
      </c>
      <c r="Y382" s="71">
        <v>0</v>
      </c>
      <c r="Z382" s="71">
        <v>0</v>
      </c>
      <c r="AA382" s="146">
        <v>635</v>
      </c>
      <c r="AB382" s="146">
        <v>315</v>
      </c>
      <c r="AC382" s="226"/>
      <c r="AD382" s="148" t="s">
        <v>91</v>
      </c>
      <c r="AE382" s="31">
        <v>20</v>
      </c>
      <c r="AF382" s="31">
        <v>17</v>
      </c>
      <c r="AG382" s="31">
        <v>16</v>
      </c>
      <c r="AH382" s="31">
        <v>12</v>
      </c>
      <c r="AI382" s="31">
        <v>10</v>
      </c>
      <c r="AJ382" s="146">
        <v>75</v>
      </c>
      <c r="AK382" s="125">
        <v>35</v>
      </c>
      <c r="AL382" s="71">
        <v>11</v>
      </c>
      <c r="AM382" s="71">
        <v>0</v>
      </c>
      <c r="AN382" s="71">
        <v>2</v>
      </c>
      <c r="AO382" s="71">
        <v>11</v>
      </c>
      <c r="AP382" s="71">
        <v>2</v>
      </c>
      <c r="AQ382" s="226"/>
      <c r="AR382" s="148" t="s">
        <v>91</v>
      </c>
      <c r="AS382" s="71">
        <v>0</v>
      </c>
      <c r="AT382" s="71">
        <v>214</v>
      </c>
      <c r="AU382" s="71">
        <v>246</v>
      </c>
      <c r="AV382" s="71">
        <v>0</v>
      </c>
      <c r="AW382" s="71">
        <v>1</v>
      </c>
      <c r="AX382" s="71">
        <v>24</v>
      </c>
      <c r="AY382" s="71">
        <v>41</v>
      </c>
      <c r="AZ382" s="71">
        <v>34</v>
      </c>
      <c r="BA382" s="71">
        <v>33</v>
      </c>
      <c r="BB382" s="226"/>
      <c r="BC382" s="148" t="s">
        <v>91</v>
      </c>
      <c r="BD382" s="71">
        <v>6</v>
      </c>
      <c r="BE382" s="71">
        <v>40</v>
      </c>
      <c r="BF382" s="71">
        <v>0</v>
      </c>
      <c r="BG382" s="71">
        <v>13</v>
      </c>
      <c r="BH382" s="71">
        <v>0</v>
      </c>
      <c r="BI382" s="16">
        <v>59</v>
      </c>
      <c r="BJ382" s="71">
        <v>39</v>
      </c>
      <c r="BK382" s="71">
        <v>10</v>
      </c>
      <c r="BL382" s="152">
        <v>7</v>
      </c>
      <c r="BM382" s="32">
        <v>4</v>
      </c>
      <c r="BN382" s="226"/>
      <c r="BO382" s="148" t="s">
        <v>91</v>
      </c>
      <c r="BP382" s="71">
        <v>666</v>
      </c>
      <c r="BQ382" s="71">
        <v>232</v>
      </c>
      <c r="BR382" s="71">
        <v>957</v>
      </c>
      <c r="BS382" s="71">
        <v>404</v>
      </c>
      <c r="BT382" s="71">
        <v>23</v>
      </c>
      <c r="BU382" s="71">
        <v>269</v>
      </c>
      <c r="BV382" s="71">
        <v>1895</v>
      </c>
      <c r="BW382" s="71">
        <v>191</v>
      </c>
      <c r="BX382" s="71">
        <v>28</v>
      </c>
      <c r="BY382" s="71">
        <v>74</v>
      </c>
      <c r="BZ382" s="71">
        <v>50</v>
      </c>
      <c r="CA382" s="71">
        <v>0</v>
      </c>
      <c r="CB382" s="71">
        <v>0</v>
      </c>
      <c r="CD382" s="80" t="s">
        <v>214</v>
      </c>
      <c r="CE382" s="80" t="s">
        <v>2671</v>
      </c>
      <c r="CF382" s="78">
        <v>1171</v>
      </c>
      <c r="CG382" s="91"/>
    </row>
    <row r="383" spans="1:85">
      <c r="A383" s="226"/>
      <c r="B383" s="25" t="s">
        <v>73</v>
      </c>
      <c r="C383" s="26">
        <v>9034</v>
      </c>
      <c r="D383" s="26">
        <v>4601</v>
      </c>
      <c r="E383" s="26">
        <v>5372</v>
      </c>
      <c r="F383" s="26">
        <v>2770</v>
      </c>
      <c r="G383" s="26">
        <v>3393</v>
      </c>
      <c r="H383" s="26">
        <v>1696</v>
      </c>
      <c r="I383" s="26">
        <v>1804</v>
      </c>
      <c r="J383" s="26">
        <v>900</v>
      </c>
      <c r="K383" s="26">
        <v>1201</v>
      </c>
      <c r="L383" s="26">
        <v>594</v>
      </c>
      <c r="M383" s="41">
        <v>20804</v>
      </c>
      <c r="N383" s="41">
        <v>10561</v>
      </c>
      <c r="O383" s="226"/>
      <c r="P383" s="42" t="s">
        <v>73</v>
      </c>
      <c r="Q383" s="26">
        <v>2512</v>
      </c>
      <c r="R383" s="26">
        <v>1293</v>
      </c>
      <c r="S383" s="26">
        <v>1040</v>
      </c>
      <c r="T383" s="26">
        <v>552</v>
      </c>
      <c r="U383" s="26">
        <v>618</v>
      </c>
      <c r="V383" s="26">
        <v>322</v>
      </c>
      <c r="W383" s="26">
        <v>310</v>
      </c>
      <c r="X383" s="26">
        <v>160</v>
      </c>
      <c r="Y383" s="26">
        <v>46</v>
      </c>
      <c r="Z383" s="26">
        <v>19</v>
      </c>
      <c r="AA383" s="41">
        <v>4526</v>
      </c>
      <c r="AB383" s="41">
        <v>2346</v>
      </c>
      <c r="AC383" s="226"/>
      <c r="AD383" s="42" t="s">
        <v>73</v>
      </c>
      <c r="AE383" s="41">
        <v>172</v>
      </c>
      <c r="AF383" s="41">
        <v>150</v>
      </c>
      <c r="AG383" s="41">
        <v>125</v>
      </c>
      <c r="AH383" s="41">
        <v>101</v>
      </c>
      <c r="AI383" s="41">
        <v>85</v>
      </c>
      <c r="AJ383" s="41">
        <v>633</v>
      </c>
      <c r="AK383" s="26">
        <v>292</v>
      </c>
      <c r="AL383" s="26">
        <v>129</v>
      </c>
      <c r="AM383" s="26">
        <v>1</v>
      </c>
      <c r="AN383" s="26">
        <v>17</v>
      </c>
      <c r="AO383" s="26">
        <v>127</v>
      </c>
      <c r="AP383" s="26">
        <v>22</v>
      </c>
      <c r="AQ383" s="226"/>
      <c r="AR383" s="42" t="s">
        <v>73</v>
      </c>
      <c r="AS383" s="26">
        <v>0</v>
      </c>
      <c r="AT383" s="26">
        <v>3076</v>
      </c>
      <c r="AU383" s="26">
        <v>330</v>
      </c>
      <c r="AV383" s="26">
        <v>151</v>
      </c>
      <c r="AW383" s="26">
        <v>34</v>
      </c>
      <c r="AX383" s="26">
        <v>133</v>
      </c>
      <c r="AY383" s="26">
        <v>366</v>
      </c>
      <c r="AZ383" s="26">
        <v>220</v>
      </c>
      <c r="BA383" s="26">
        <v>219</v>
      </c>
      <c r="BB383" s="226"/>
      <c r="BC383" s="42" t="s">
        <v>73</v>
      </c>
      <c r="BD383" s="26">
        <v>18</v>
      </c>
      <c r="BE383" s="26">
        <v>242</v>
      </c>
      <c r="BF383" s="26">
        <v>1</v>
      </c>
      <c r="BG383" s="26">
        <v>185</v>
      </c>
      <c r="BH383" s="26">
        <v>0</v>
      </c>
      <c r="BI383" s="26">
        <v>446</v>
      </c>
      <c r="BJ383" s="26">
        <v>225</v>
      </c>
      <c r="BK383" s="26">
        <v>49</v>
      </c>
      <c r="BL383" s="41">
        <v>11</v>
      </c>
      <c r="BM383" s="41">
        <v>6</v>
      </c>
      <c r="BN383" s="226"/>
      <c r="BO383" s="42" t="s">
        <v>73</v>
      </c>
      <c r="BP383" s="41">
        <v>5344</v>
      </c>
      <c r="BQ383" s="41">
        <v>1875</v>
      </c>
      <c r="BR383" s="41">
        <v>4565</v>
      </c>
      <c r="BS383" s="41">
        <v>2135</v>
      </c>
      <c r="BT383" s="41">
        <v>149</v>
      </c>
      <c r="BU383" s="41">
        <v>1544</v>
      </c>
      <c r="BV383" s="41">
        <v>8648</v>
      </c>
      <c r="BW383" s="41">
        <v>1368</v>
      </c>
      <c r="BX383" s="41">
        <v>174</v>
      </c>
      <c r="BY383" s="41">
        <v>598</v>
      </c>
      <c r="BZ383" s="41">
        <v>346</v>
      </c>
      <c r="CA383" s="41">
        <v>30</v>
      </c>
      <c r="CB383" s="41">
        <v>160</v>
      </c>
      <c r="CD383" s="80" t="s">
        <v>214</v>
      </c>
      <c r="CE383" s="80" t="s">
        <v>2672</v>
      </c>
      <c r="CF383" s="78">
        <v>7916</v>
      </c>
      <c r="CG383" s="91"/>
    </row>
    <row r="384" spans="1:85">
      <c r="A384" s="226" t="s">
        <v>215</v>
      </c>
      <c r="B384" s="148" t="s">
        <v>90</v>
      </c>
      <c r="C384" s="71">
        <v>5898</v>
      </c>
      <c r="D384" s="71">
        <v>3212</v>
      </c>
      <c r="E384" s="71">
        <v>4211</v>
      </c>
      <c r="F384" s="71">
        <v>2276</v>
      </c>
      <c r="G384" s="71">
        <v>2600</v>
      </c>
      <c r="H384" s="71">
        <v>1411</v>
      </c>
      <c r="I384" s="71">
        <v>1520</v>
      </c>
      <c r="J384" s="71">
        <v>854</v>
      </c>
      <c r="K384" s="71">
        <v>979</v>
      </c>
      <c r="L384" s="71">
        <v>504</v>
      </c>
      <c r="M384" s="146">
        <v>15208</v>
      </c>
      <c r="N384" s="146">
        <v>8257</v>
      </c>
      <c r="O384" s="226" t="s">
        <v>215</v>
      </c>
      <c r="P384" s="148" t="s">
        <v>90</v>
      </c>
      <c r="Q384" s="71">
        <v>1347</v>
      </c>
      <c r="R384" s="71">
        <v>702</v>
      </c>
      <c r="S384" s="71">
        <v>799</v>
      </c>
      <c r="T384" s="71">
        <v>436</v>
      </c>
      <c r="U384" s="71">
        <v>548</v>
      </c>
      <c r="V384" s="71">
        <v>298</v>
      </c>
      <c r="W384" s="71">
        <v>304</v>
      </c>
      <c r="X384" s="71">
        <v>172</v>
      </c>
      <c r="Y384" s="71">
        <v>261</v>
      </c>
      <c r="Z384" s="71">
        <v>139</v>
      </c>
      <c r="AA384" s="146">
        <v>3259</v>
      </c>
      <c r="AB384" s="146">
        <v>1747</v>
      </c>
      <c r="AC384" s="226" t="s">
        <v>215</v>
      </c>
      <c r="AD384" s="148" t="s">
        <v>90</v>
      </c>
      <c r="AE384" s="31">
        <v>156</v>
      </c>
      <c r="AF384" s="31">
        <v>127</v>
      </c>
      <c r="AG384" s="31">
        <v>107</v>
      </c>
      <c r="AH384" s="31">
        <v>75</v>
      </c>
      <c r="AI384" s="31">
        <v>49</v>
      </c>
      <c r="AJ384" s="146">
        <v>514</v>
      </c>
      <c r="AK384" s="125">
        <v>238</v>
      </c>
      <c r="AL384" s="71">
        <v>99</v>
      </c>
      <c r="AM384" s="71">
        <v>12</v>
      </c>
      <c r="AN384" s="71">
        <v>28</v>
      </c>
      <c r="AO384" s="71">
        <v>102</v>
      </c>
      <c r="AP384" s="71">
        <v>6</v>
      </c>
      <c r="AQ384" s="226" t="s">
        <v>215</v>
      </c>
      <c r="AR384" s="148" t="s">
        <v>90</v>
      </c>
      <c r="AS384" s="71">
        <v>10</v>
      </c>
      <c r="AT384" s="71">
        <v>2577</v>
      </c>
      <c r="AU384" s="71">
        <v>232</v>
      </c>
      <c r="AV384" s="71">
        <v>6</v>
      </c>
      <c r="AW384" s="71">
        <v>3</v>
      </c>
      <c r="AX384" s="71">
        <v>134</v>
      </c>
      <c r="AY384" s="71">
        <v>344</v>
      </c>
      <c r="AZ384" s="71">
        <v>157</v>
      </c>
      <c r="BA384" s="71">
        <v>152</v>
      </c>
      <c r="BB384" s="226" t="s">
        <v>215</v>
      </c>
      <c r="BC384" s="148" t="s">
        <v>90</v>
      </c>
      <c r="BD384" s="71">
        <v>10</v>
      </c>
      <c r="BE384" s="71">
        <v>139</v>
      </c>
      <c r="BF384" s="71">
        <v>4</v>
      </c>
      <c r="BG384" s="71">
        <v>302</v>
      </c>
      <c r="BH384" s="71">
        <v>0</v>
      </c>
      <c r="BI384" s="16">
        <v>455</v>
      </c>
      <c r="BJ384" s="71">
        <v>257</v>
      </c>
      <c r="BK384" s="71">
        <v>9</v>
      </c>
      <c r="BL384" s="152">
        <v>34</v>
      </c>
      <c r="BM384" s="32">
        <v>24</v>
      </c>
      <c r="BN384" s="226" t="s">
        <v>215</v>
      </c>
      <c r="BO384" s="148" t="s">
        <v>90</v>
      </c>
      <c r="BP384" s="71">
        <v>4738</v>
      </c>
      <c r="BQ384" s="71">
        <v>1112</v>
      </c>
      <c r="BR384" s="71">
        <v>3772</v>
      </c>
      <c r="BS384" s="71">
        <v>1787</v>
      </c>
      <c r="BT384" s="71">
        <v>153</v>
      </c>
      <c r="BU384" s="71">
        <v>1420</v>
      </c>
      <c r="BV384" s="71">
        <v>7836</v>
      </c>
      <c r="BW384" s="71">
        <v>1114</v>
      </c>
      <c r="BX384" s="71">
        <v>68</v>
      </c>
      <c r="BY384" s="71">
        <v>587</v>
      </c>
      <c r="BZ384" s="71">
        <v>312</v>
      </c>
      <c r="CA384" s="71">
        <v>40</v>
      </c>
      <c r="CB384" s="71">
        <v>334</v>
      </c>
      <c r="CD384" s="80" t="s">
        <v>215</v>
      </c>
      <c r="CE384" s="80" t="s">
        <v>2673</v>
      </c>
      <c r="CF384" s="78">
        <v>5899</v>
      </c>
      <c r="CG384" s="91"/>
    </row>
    <row r="385" spans="1:85">
      <c r="A385" s="226"/>
      <c r="B385" s="148" t="s">
        <v>91</v>
      </c>
      <c r="C385" s="71">
        <v>1494</v>
      </c>
      <c r="D385" s="71">
        <v>760</v>
      </c>
      <c r="E385" s="71">
        <v>1309</v>
      </c>
      <c r="F385" s="71">
        <v>656</v>
      </c>
      <c r="G385" s="71">
        <v>1195</v>
      </c>
      <c r="H385" s="71">
        <v>583</v>
      </c>
      <c r="I385" s="71">
        <v>870</v>
      </c>
      <c r="J385" s="71">
        <v>452</v>
      </c>
      <c r="K385" s="71">
        <v>942</v>
      </c>
      <c r="L385" s="71">
        <v>468</v>
      </c>
      <c r="M385" s="146">
        <v>5810</v>
      </c>
      <c r="N385" s="146">
        <v>2919</v>
      </c>
      <c r="O385" s="226"/>
      <c r="P385" s="148" t="s">
        <v>91</v>
      </c>
      <c r="Q385" s="71">
        <v>426</v>
      </c>
      <c r="R385" s="71">
        <v>212</v>
      </c>
      <c r="S385" s="71">
        <v>296</v>
      </c>
      <c r="T385" s="71">
        <v>130</v>
      </c>
      <c r="U385" s="71">
        <v>367</v>
      </c>
      <c r="V385" s="71">
        <v>184</v>
      </c>
      <c r="W385" s="71">
        <v>223</v>
      </c>
      <c r="X385" s="71">
        <v>108</v>
      </c>
      <c r="Y385" s="71">
        <v>322</v>
      </c>
      <c r="Z385" s="71">
        <v>171</v>
      </c>
      <c r="AA385" s="146">
        <v>1634</v>
      </c>
      <c r="AB385" s="146">
        <v>805</v>
      </c>
      <c r="AC385" s="226"/>
      <c r="AD385" s="148" t="s">
        <v>91</v>
      </c>
      <c r="AE385" s="31">
        <v>30</v>
      </c>
      <c r="AF385" s="31">
        <v>29</v>
      </c>
      <c r="AG385" s="31">
        <v>27</v>
      </c>
      <c r="AH385" s="31">
        <v>21</v>
      </c>
      <c r="AI385" s="31">
        <v>22</v>
      </c>
      <c r="AJ385" s="146">
        <v>129</v>
      </c>
      <c r="AK385" s="125">
        <v>91</v>
      </c>
      <c r="AL385" s="71">
        <v>67</v>
      </c>
      <c r="AM385" s="71">
        <v>33</v>
      </c>
      <c r="AN385" s="71">
        <v>6</v>
      </c>
      <c r="AO385" s="71">
        <v>15</v>
      </c>
      <c r="AP385" s="71">
        <v>8</v>
      </c>
      <c r="AQ385" s="226"/>
      <c r="AR385" s="148" t="s">
        <v>91</v>
      </c>
      <c r="AS385" s="71">
        <v>0</v>
      </c>
      <c r="AT385" s="71">
        <v>1465</v>
      </c>
      <c r="AU385" s="71">
        <v>59</v>
      </c>
      <c r="AV385" s="71">
        <v>31</v>
      </c>
      <c r="AW385" s="71">
        <v>0</v>
      </c>
      <c r="AX385" s="71">
        <v>67</v>
      </c>
      <c r="AY385" s="71">
        <v>99</v>
      </c>
      <c r="AZ385" s="71">
        <v>99</v>
      </c>
      <c r="BA385" s="71">
        <v>97</v>
      </c>
      <c r="BB385" s="226"/>
      <c r="BC385" s="148" t="s">
        <v>91</v>
      </c>
      <c r="BD385" s="71">
        <v>11</v>
      </c>
      <c r="BE385" s="71">
        <v>70</v>
      </c>
      <c r="BF385" s="71">
        <v>0</v>
      </c>
      <c r="BG385" s="71">
        <v>47</v>
      </c>
      <c r="BH385" s="71">
        <v>0</v>
      </c>
      <c r="BI385" s="16">
        <v>128</v>
      </c>
      <c r="BJ385" s="71">
        <v>104</v>
      </c>
      <c r="BK385" s="71">
        <v>11</v>
      </c>
      <c r="BL385" s="152">
        <v>44</v>
      </c>
      <c r="BM385" s="32">
        <v>34</v>
      </c>
      <c r="BN385" s="226"/>
      <c r="BO385" s="148" t="s">
        <v>91</v>
      </c>
      <c r="BP385" s="71">
        <v>2567</v>
      </c>
      <c r="BQ385" s="71">
        <v>1566</v>
      </c>
      <c r="BR385" s="71">
        <v>1860</v>
      </c>
      <c r="BS385" s="71">
        <v>1067</v>
      </c>
      <c r="BT385" s="71">
        <v>50</v>
      </c>
      <c r="BU385" s="71">
        <v>940</v>
      </c>
      <c r="BV385" s="71">
        <v>3726</v>
      </c>
      <c r="BW385" s="71">
        <v>732</v>
      </c>
      <c r="BX385" s="71">
        <v>26</v>
      </c>
      <c r="BY385" s="71">
        <v>160</v>
      </c>
      <c r="BZ385" s="71">
        <v>79</v>
      </c>
      <c r="CA385" s="71">
        <v>54</v>
      </c>
      <c r="CB385" s="71">
        <v>394</v>
      </c>
      <c r="CD385" s="80" t="s">
        <v>215</v>
      </c>
      <c r="CE385" s="80" t="s">
        <v>2674</v>
      </c>
      <c r="CF385" s="78">
        <v>3231</v>
      </c>
      <c r="CG385" s="91"/>
    </row>
    <row r="386" spans="1:85">
      <c r="A386" s="226"/>
      <c r="B386" s="25" t="s">
        <v>73</v>
      </c>
      <c r="C386" s="26">
        <v>7392</v>
      </c>
      <c r="D386" s="26">
        <v>3972</v>
      </c>
      <c r="E386" s="26">
        <v>5520</v>
      </c>
      <c r="F386" s="26">
        <v>2932</v>
      </c>
      <c r="G386" s="26">
        <v>3795</v>
      </c>
      <c r="H386" s="26">
        <v>1994</v>
      </c>
      <c r="I386" s="26">
        <v>2390</v>
      </c>
      <c r="J386" s="26">
        <v>1306</v>
      </c>
      <c r="K386" s="26">
        <v>1921</v>
      </c>
      <c r="L386" s="26">
        <v>972</v>
      </c>
      <c r="M386" s="41">
        <v>21018</v>
      </c>
      <c r="N386" s="41">
        <v>11176</v>
      </c>
      <c r="O386" s="226"/>
      <c r="P386" s="42" t="s">
        <v>73</v>
      </c>
      <c r="Q386" s="26">
        <v>1773</v>
      </c>
      <c r="R386" s="26">
        <v>914</v>
      </c>
      <c r="S386" s="26">
        <v>1095</v>
      </c>
      <c r="T386" s="26">
        <v>566</v>
      </c>
      <c r="U386" s="26">
        <v>915</v>
      </c>
      <c r="V386" s="26">
        <v>482</v>
      </c>
      <c r="W386" s="26">
        <v>527</v>
      </c>
      <c r="X386" s="26">
        <v>280</v>
      </c>
      <c r="Y386" s="26">
        <v>583</v>
      </c>
      <c r="Z386" s="26">
        <v>310</v>
      </c>
      <c r="AA386" s="41">
        <v>4893</v>
      </c>
      <c r="AB386" s="41">
        <v>2552</v>
      </c>
      <c r="AC386" s="226"/>
      <c r="AD386" s="42" t="s">
        <v>73</v>
      </c>
      <c r="AE386" s="41">
        <v>186</v>
      </c>
      <c r="AF386" s="41">
        <v>156</v>
      </c>
      <c r="AG386" s="41">
        <v>134</v>
      </c>
      <c r="AH386" s="41">
        <v>96</v>
      </c>
      <c r="AI386" s="41">
        <v>71</v>
      </c>
      <c r="AJ386" s="41">
        <v>643</v>
      </c>
      <c r="AK386" s="26">
        <v>329</v>
      </c>
      <c r="AL386" s="26">
        <v>166</v>
      </c>
      <c r="AM386" s="26">
        <v>45</v>
      </c>
      <c r="AN386" s="26">
        <v>34</v>
      </c>
      <c r="AO386" s="26">
        <v>117</v>
      </c>
      <c r="AP386" s="26">
        <v>14</v>
      </c>
      <c r="AQ386" s="226"/>
      <c r="AR386" s="42" t="s">
        <v>73</v>
      </c>
      <c r="AS386" s="26">
        <v>10</v>
      </c>
      <c r="AT386" s="26">
        <v>4042</v>
      </c>
      <c r="AU386" s="26">
        <v>291</v>
      </c>
      <c r="AV386" s="26">
        <v>37</v>
      </c>
      <c r="AW386" s="26">
        <v>3</v>
      </c>
      <c r="AX386" s="26">
        <v>201</v>
      </c>
      <c r="AY386" s="26">
        <v>443</v>
      </c>
      <c r="AZ386" s="26">
        <v>256</v>
      </c>
      <c r="BA386" s="26">
        <v>249</v>
      </c>
      <c r="BB386" s="226"/>
      <c r="BC386" s="42" t="s">
        <v>73</v>
      </c>
      <c r="BD386" s="26">
        <v>21</v>
      </c>
      <c r="BE386" s="26">
        <v>209</v>
      </c>
      <c r="BF386" s="26">
        <v>4</v>
      </c>
      <c r="BG386" s="26">
        <v>349</v>
      </c>
      <c r="BH386" s="26">
        <v>0</v>
      </c>
      <c r="BI386" s="26">
        <v>583</v>
      </c>
      <c r="BJ386" s="26">
        <v>361</v>
      </c>
      <c r="BK386" s="26">
        <v>20</v>
      </c>
      <c r="BL386" s="41">
        <v>78</v>
      </c>
      <c r="BM386" s="41">
        <v>58</v>
      </c>
      <c r="BN386" s="226"/>
      <c r="BO386" s="42" t="s">
        <v>73</v>
      </c>
      <c r="BP386" s="41">
        <v>7305</v>
      </c>
      <c r="BQ386" s="41">
        <v>2678</v>
      </c>
      <c r="BR386" s="41">
        <v>5632</v>
      </c>
      <c r="BS386" s="41">
        <v>2854</v>
      </c>
      <c r="BT386" s="41">
        <v>203</v>
      </c>
      <c r="BU386" s="41">
        <v>2360</v>
      </c>
      <c r="BV386" s="41">
        <v>11562</v>
      </c>
      <c r="BW386" s="41">
        <v>1846</v>
      </c>
      <c r="BX386" s="41">
        <v>94</v>
      </c>
      <c r="BY386" s="41">
        <v>747</v>
      </c>
      <c r="BZ386" s="41">
        <v>391</v>
      </c>
      <c r="CA386" s="41">
        <v>94</v>
      </c>
      <c r="CB386" s="41">
        <v>728</v>
      </c>
      <c r="CD386" s="80" t="s">
        <v>215</v>
      </c>
      <c r="CE386" s="80" t="s">
        <v>2675</v>
      </c>
      <c r="CF386" s="78">
        <v>9130</v>
      </c>
      <c r="CG386" s="91"/>
    </row>
    <row r="387" spans="1:85" s="100" customFormat="1">
      <c r="A387" s="33" t="s">
        <v>113</v>
      </c>
      <c r="B387" s="33"/>
      <c r="C387" s="119"/>
      <c r="D387" s="119"/>
      <c r="E387" s="119"/>
      <c r="F387" s="119"/>
      <c r="G387" s="119"/>
      <c r="H387" s="119"/>
      <c r="I387" s="119"/>
      <c r="J387" s="119"/>
      <c r="K387" s="119"/>
      <c r="L387" s="119"/>
      <c r="M387" s="119"/>
      <c r="N387" s="119"/>
      <c r="O387" s="33" t="s">
        <v>113</v>
      </c>
      <c r="P387" s="33"/>
      <c r="Q387" s="119"/>
      <c r="R387" s="119"/>
      <c r="S387" s="119"/>
      <c r="T387" s="119"/>
      <c r="U387" s="119"/>
      <c r="V387" s="119"/>
      <c r="W387" s="119"/>
      <c r="X387" s="119"/>
      <c r="Y387" s="119"/>
      <c r="Z387" s="119"/>
      <c r="AA387" s="119"/>
      <c r="AB387" s="119"/>
      <c r="AC387" s="33" t="s">
        <v>113</v>
      </c>
      <c r="AD387" s="33"/>
      <c r="AE387" s="119"/>
      <c r="AF387" s="119"/>
      <c r="AG387" s="119"/>
      <c r="AH387" s="119"/>
      <c r="AI387" s="119"/>
      <c r="AJ387" s="119"/>
      <c r="AK387" s="119"/>
      <c r="AL387" s="119"/>
      <c r="AM387" s="119"/>
      <c r="AN387" s="119"/>
      <c r="AO387" s="119"/>
      <c r="AP387" s="119"/>
      <c r="AQ387" s="33" t="s">
        <v>113</v>
      </c>
      <c r="AR387" s="148"/>
      <c r="AS387" s="43"/>
      <c r="AT387" s="43"/>
      <c r="AU387" s="43"/>
      <c r="AV387" s="43"/>
      <c r="AW387" s="43"/>
      <c r="AX387" s="43"/>
      <c r="AY387" s="43"/>
      <c r="AZ387" s="43"/>
      <c r="BA387" s="43"/>
      <c r="BB387" s="33" t="s">
        <v>113</v>
      </c>
      <c r="BC387" s="148"/>
      <c r="BD387" s="148"/>
      <c r="BE387" s="148"/>
      <c r="BF387" s="148"/>
      <c r="BG387" s="148"/>
      <c r="BH387" s="148"/>
      <c r="BI387" s="148"/>
      <c r="BJ387" s="148"/>
      <c r="BK387" s="148"/>
      <c r="BL387" s="33"/>
      <c r="BM387" s="148"/>
      <c r="BN387" s="33" t="s">
        <v>113</v>
      </c>
      <c r="BO387" s="148"/>
      <c r="BP387" s="43"/>
      <c r="BQ387" s="43"/>
      <c r="BR387" s="43"/>
      <c r="BS387" s="43"/>
      <c r="BT387" s="43"/>
      <c r="BU387" s="43"/>
      <c r="BV387" s="43"/>
      <c r="BW387" s="43"/>
      <c r="BX387" s="43"/>
      <c r="BY387" s="43"/>
      <c r="BZ387" s="43"/>
      <c r="CA387" s="43"/>
      <c r="CB387" s="43"/>
      <c r="CD387" s="80" t="str">
        <f>IF(A387="",CD386,A387)</f>
        <v>SAVA</v>
      </c>
      <c r="CE387" s="80" t="str">
        <f>CD387&amp;B387</f>
        <v>SAVA</v>
      </c>
      <c r="CF387" s="78">
        <f>(AS387+2*AT387+3*AU387+4*AV387+5*AW387)</f>
        <v>0</v>
      </c>
      <c r="CG387" s="91"/>
    </row>
    <row r="388" spans="1:85">
      <c r="A388" s="226" t="s">
        <v>216</v>
      </c>
      <c r="B388" s="148" t="s">
        <v>90</v>
      </c>
      <c r="C388" s="71">
        <v>7625</v>
      </c>
      <c r="D388" s="71">
        <v>3569</v>
      </c>
      <c r="E388" s="71">
        <v>6513</v>
      </c>
      <c r="F388" s="71">
        <v>3128</v>
      </c>
      <c r="G388" s="71">
        <v>5853</v>
      </c>
      <c r="H388" s="71">
        <v>2906</v>
      </c>
      <c r="I388" s="71">
        <v>4710</v>
      </c>
      <c r="J388" s="71">
        <v>2267</v>
      </c>
      <c r="K388" s="71">
        <v>3820</v>
      </c>
      <c r="L388" s="71">
        <v>1907</v>
      </c>
      <c r="M388" s="146">
        <v>28521</v>
      </c>
      <c r="N388" s="146">
        <v>13777</v>
      </c>
      <c r="O388" s="226" t="s">
        <v>216</v>
      </c>
      <c r="P388" s="148" t="s">
        <v>90</v>
      </c>
      <c r="Q388" s="71">
        <v>2078</v>
      </c>
      <c r="R388" s="71">
        <v>953</v>
      </c>
      <c r="S388" s="71">
        <v>1586</v>
      </c>
      <c r="T388" s="71">
        <v>694</v>
      </c>
      <c r="U388" s="71">
        <v>1343</v>
      </c>
      <c r="V388" s="71">
        <v>626</v>
      </c>
      <c r="W388" s="71">
        <v>875</v>
      </c>
      <c r="X388" s="71">
        <v>356</v>
      </c>
      <c r="Y388" s="71">
        <v>499</v>
      </c>
      <c r="Z388" s="71">
        <v>245</v>
      </c>
      <c r="AA388" s="146">
        <v>6381</v>
      </c>
      <c r="AB388" s="146">
        <v>2874</v>
      </c>
      <c r="AC388" s="226" t="s">
        <v>216</v>
      </c>
      <c r="AD388" s="148" t="s">
        <v>90</v>
      </c>
      <c r="AE388" s="31">
        <v>235</v>
      </c>
      <c r="AF388" s="31">
        <v>225</v>
      </c>
      <c r="AG388" s="31">
        <v>225</v>
      </c>
      <c r="AH388" s="31">
        <v>214</v>
      </c>
      <c r="AI388" s="31">
        <v>194</v>
      </c>
      <c r="AJ388" s="146">
        <v>1093</v>
      </c>
      <c r="AK388" s="125">
        <v>741</v>
      </c>
      <c r="AL388" s="71">
        <v>80</v>
      </c>
      <c r="AM388" s="71">
        <v>0</v>
      </c>
      <c r="AN388" s="71">
        <v>99</v>
      </c>
      <c r="AO388" s="71">
        <v>202</v>
      </c>
      <c r="AP388" s="71">
        <v>61</v>
      </c>
      <c r="AQ388" s="226" t="s">
        <v>216</v>
      </c>
      <c r="AR388" s="148" t="s">
        <v>90</v>
      </c>
      <c r="AS388" s="71">
        <v>81</v>
      </c>
      <c r="AT388" s="71">
        <v>8506</v>
      </c>
      <c r="AU388" s="71">
        <v>962</v>
      </c>
      <c r="AV388" s="71">
        <v>251</v>
      </c>
      <c r="AW388" s="71">
        <v>108</v>
      </c>
      <c r="AX388" s="71">
        <v>216</v>
      </c>
      <c r="AY388" s="71">
        <v>936</v>
      </c>
      <c r="AZ388" s="71">
        <v>289</v>
      </c>
      <c r="BA388" s="71">
        <v>296</v>
      </c>
      <c r="BB388" s="226" t="s">
        <v>216</v>
      </c>
      <c r="BC388" s="148" t="s">
        <v>90</v>
      </c>
      <c r="BD388" s="71">
        <v>61</v>
      </c>
      <c r="BE388" s="71">
        <v>254</v>
      </c>
      <c r="BF388" s="71">
        <v>208</v>
      </c>
      <c r="BG388" s="71">
        <v>368</v>
      </c>
      <c r="BH388" s="71">
        <v>0</v>
      </c>
      <c r="BI388" s="16">
        <v>891</v>
      </c>
      <c r="BJ388" s="71">
        <v>196</v>
      </c>
      <c r="BK388" s="71">
        <v>133</v>
      </c>
      <c r="BL388" s="152">
        <v>16</v>
      </c>
      <c r="BM388" s="32">
        <v>3</v>
      </c>
      <c r="BN388" s="226" t="s">
        <v>216</v>
      </c>
      <c r="BO388" s="148" t="s">
        <v>90</v>
      </c>
      <c r="BP388" s="71">
        <v>19163</v>
      </c>
      <c r="BQ388" s="71">
        <v>5870</v>
      </c>
      <c r="BR388" s="71">
        <v>6200</v>
      </c>
      <c r="BS388" s="71">
        <v>7570</v>
      </c>
      <c r="BT388" s="71">
        <v>376</v>
      </c>
      <c r="BU388" s="71">
        <v>4077</v>
      </c>
      <c r="BV388" s="71">
        <v>19661</v>
      </c>
      <c r="BW388" s="71">
        <v>3721</v>
      </c>
      <c r="BX388" s="71">
        <v>444</v>
      </c>
      <c r="BY388" s="71">
        <v>1004</v>
      </c>
      <c r="BZ388" s="71">
        <v>926</v>
      </c>
      <c r="CA388" s="71">
        <v>37</v>
      </c>
      <c r="CB388" s="71">
        <v>1360</v>
      </c>
      <c r="CD388" s="80" t="s">
        <v>216</v>
      </c>
      <c r="CE388" s="80" t="s">
        <v>2679</v>
      </c>
      <c r="CF388" s="78">
        <v>21523</v>
      </c>
      <c r="CG388" s="91"/>
    </row>
    <row r="389" spans="1:85">
      <c r="A389" s="226"/>
      <c r="B389" s="148" t="s">
        <v>91</v>
      </c>
      <c r="C389" s="71">
        <v>585</v>
      </c>
      <c r="D389" s="71">
        <v>264</v>
      </c>
      <c r="E389" s="71">
        <v>622</v>
      </c>
      <c r="F389" s="71">
        <v>278</v>
      </c>
      <c r="G389" s="71">
        <v>568</v>
      </c>
      <c r="H389" s="71">
        <v>261</v>
      </c>
      <c r="I389" s="71">
        <v>571</v>
      </c>
      <c r="J389" s="71">
        <v>278</v>
      </c>
      <c r="K389" s="71">
        <v>563</v>
      </c>
      <c r="L389" s="71">
        <v>271</v>
      </c>
      <c r="M389" s="146">
        <v>2909</v>
      </c>
      <c r="N389" s="146">
        <v>1352</v>
      </c>
      <c r="O389" s="226"/>
      <c r="P389" s="148" t="s">
        <v>91</v>
      </c>
      <c r="Q389" s="71">
        <v>162</v>
      </c>
      <c r="R389" s="71">
        <v>69</v>
      </c>
      <c r="S389" s="71">
        <v>136</v>
      </c>
      <c r="T389" s="71">
        <v>50</v>
      </c>
      <c r="U389" s="71">
        <v>120</v>
      </c>
      <c r="V389" s="71">
        <v>57</v>
      </c>
      <c r="W389" s="71">
        <v>122</v>
      </c>
      <c r="X389" s="71">
        <v>40</v>
      </c>
      <c r="Y389" s="71">
        <v>102</v>
      </c>
      <c r="Z389" s="71">
        <v>57</v>
      </c>
      <c r="AA389" s="146">
        <v>642</v>
      </c>
      <c r="AB389" s="146">
        <v>273</v>
      </c>
      <c r="AC389" s="226"/>
      <c r="AD389" s="148" t="s">
        <v>91</v>
      </c>
      <c r="AE389" s="31">
        <v>18</v>
      </c>
      <c r="AF389" s="31">
        <v>19</v>
      </c>
      <c r="AG389" s="31">
        <v>16</v>
      </c>
      <c r="AH389" s="31">
        <v>17</v>
      </c>
      <c r="AI389" s="31">
        <v>21</v>
      </c>
      <c r="AJ389" s="146">
        <v>91</v>
      </c>
      <c r="AK389" s="125">
        <v>76</v>
      </c>
      <c r="AL389" s="71">
        <v>24</v>
      </c>
      <c r="AM389" s="71">
        <v>17</v>
      </c>
      <c r="AN389" s="71">
        <v>1</v>
      </c>
      <c r="AO389" s="71">
        <v>9</v>
      </c>
      <c r="AP389" s="71">
        <v>6</v>
      </c>
      <c r="AQ389" s="226"/>
      <c r="AR389" s="148" t="s">
        <v>91</v>
      </c>
      <c r="AS389" s="71">
        <v>0</v>
      </c>
      <c r="AT389" s="71">
        <v>1125</v>
      </c>
      <c r="AU389" s="71">
        <v>69</v>
      </c>
      <c r="AV389" s="71">
        <v>28</v>
      </c>
      <c r="AW389" s="71">
        <v>0</v>
      </c>
      <c r="AX389" s="71">
        <v>52</v>
      </c>
      <c r="AY389" s="71">
        <v>82</v>
      </c>
      <c r="AZ389" s="71">
        <v>53</v>
      </c>
      <c r="BA389" s="71">
        <v>54</v>
      </c>
      <c r="BB389" s="226"/>
      <c r="BC389" s="148" t="s">
        <v>91</v>
      </c>
      <c r="BD389" s="71">
        <v>21</v>
      </c>
      <c r="BE389" s="71">
        <v>25</v>
      </c>
      <c r="BF389" s="71">
        <v>32</v>
      </c>
      <c r="BG389" s="71">
        <v>10</v>
      </c>
      <c r="BH389" s="71">
        <v>0</v>
      </c>
      <c r="BI389" s="16">
        <v>88</v>
      </c>
      <c r="BJ389" s="71">
        <v>49</v>
      </c>
      <c r="BK389" s="71">
        <v>34</v>
      </c>
      <c r="BL389" s="152">
        <v>16</v>
      </c>
      <c r="BM389" s="32">
        <v>7</v>
      </c>
      <c r="BN389" s="226"/>
      <c r="BO389" s="148" t="s">
        <v>91</v>
      </c>
      <c r="BP389" s="71">
        <v>1722</v>
      </c>
      <c r="BQ389" s="71">
        <v>213</v>
      </c>
      <c r="BR389" s="71">
        <v>188</v>
      </c>
      <c r="BS389" s="71">
        <v>388</v>
      </c>
      <c r="BT389" s="71">
        <v>18</v>
      </c>
      <c r="BU389" s="71">
        <v>306</v>
      </c>
      <c r="BV389" s="71">
        <v>1989</v>
      </c>
      <c r="BW389" s="71">
        <v>208</v>
      </c>
      <c r="BX389" s="71">
        <v>7</v>
      </c>
      <c r="BY389" s="71">
        <v>92</v>
      </c>
      <c r="BZ389" s="71">
        <v>44</v>
      </c>
      <c r="CA389" s="71">
        <v>6</v>
      </c>
      <c r="CB389" s="71">
        <v>4</v>
      </c>
      <c r="CD389" s="80" t="s">
        <v>216</v>
      </c>
      <c r="CE389" s="80" t="s">
        <v>2680</v>
      </c>
      <c r="CF389" s="78">
        <v>2569</v>
      </c>
      <c r="CG389" s="91"/>
    </row>
    <row r="390" spans="1:85">
      <c r="A390" s="226"/>
      <c r="B390" s="25" t="s">
        <v>73</v>
      </c>
      <c r="C390" s="26">
        <v>8210</v>
      </c>
      <c r="D390" s="26">
        <v>3833</v>
      </c>
      <c r="E390" s="26">
        <v>7135</v>
      </c>
      <c r="F390" s="26">
        <v>3406</v>
      </c>
      <c r="G390" s="26">
        <v>6421</v>
      </c>
      <c r="H390" s="26">
        <v>3167</v>
      </c>
      <c r="I390" s="26">
        <v>5281</v>
      </c>
      <c r="J390" s="26">
        <v>2545</v>
      </c>
      <c r="K390" s="26">
        <v>4383</v>
      </c>
      <c r="L390" s="26">
        <v>2178</v>
      </c>
      <c r="M390" s="41">
        <v>31430</v>
      </c>
      <c r="N390" s="41">
        <v>15129</v>
      </c>
      <c r="O390" s="226"/>
      <c r="P390" s="42" t="s">
        <v>73</v>
      </c>
      <c r="Q390" s="26">
        <v>2240</v>
      </c>
      <c r="R390" s="26">
        <v>1022</v>
      </c>
      <c r="S390" s="26">
        <v>1722</v>
      </c>
      <c r="T390" s="26">
        <v>744</v>
      </c>
      <c r="U390" s="26">
        <v>1463</v>
      </c>
      <c r="V390" s="26">
        <v>683</v>
      </c>
      <c r="W390" s="26">
        <v>997</v>
      </c>
      <c r="X390" s="26">
        <v>396</v>
      </c>
      <c r="Y390" s="26">
        <v>601</v>
      </c>
      <c r="Z390" s="26">
        <v>302</v>
      </c>
      <c r="AA390" s="41">
        <v>7023</v>
      </c>
      <c r="AB390" s="41">
        <v>3147</v>
      </c>
      <c r="AC390" s="226"/>
      <c r="AD390" s="42" t="s">
        <v>73</v>
      </c>
      <c r="AE390" s="41">
        <v>253</v>
      </c>
      <c r="AF390" s="41">
        <v>244</v>
      </c>
      <c r="AG390" s="41">
        <v>241</v>
      </c>
      <c r="AH390" s="41">
        <v>231</v>
      </c>
      <c r="AI390" s="41">
        <v>215</v>
      </c>
      <c r="AJ390" s="41">
        <v>1184</v>
      </c>
      <c r="AK390" s="26">
        <v>817</v>
      </c>
      <c r="AL390" s="26">
        <v>104</v>
      </c>
      <c r="AM390" s="26">
        <v>17</v>
      </c>
      <c r="AN390" s="26">
        <v>100</v>
      </c>
      <c r="AO390" s="26">
        <v>211</v>
      </c>
      <c r="AP390" s="26">
        <v>67</v>
      </c>
      <c r="AQ390" s="226"/>
      <c r="AR390" s="42" t="s">
        <v>73</v>
      </c>
      <c r="AS390" s="26">
        <v>81</v>
      </c>
      <c r="AT390" s="26">
        <v>9631</v>
      </c>
      <c r="AU390" s="26">
        <v>1031</v>
      </c>
      <c r="AV390" s="26">
        <v>279</v>
      </c>
      <c r="AW390" s="26">
        <v>108</v>
      </c>
      <c r="AX390" s="26">
        <v>268</v>
      </c>
      <c r="AY390" s="26">
        <v>1018</v>
      </c>
      <c r="AZ390" s="26">
        <v>342</v>
      </c>
      <c r="BA390" s="26">
        <v>350</v>
      </c>
      <c r="BB390" s="226"/>
      <c r="BC390" s="42" t="s">
        <v>73</v>
      </c>
      <c r="BD390" s="26">
        <v>82</v>
      </c>
      <c r="BE390" s="26">
        <v>279</v>
      </c>
      <c r="BF390" s="26">
        <v>240</v>
      </c>
      <c r="BG390" s="26">
        <v>378</v>
      </c>
      <c r="BH390" s="26">
        <v>0</v>
      </c>
      <c r="BI390" s="26">
        <v>979</v>
      </c>
      <c r="BJ390" s="26">
        <v>245</v>
      </c>
      <c r="BK390" s="26">
        <v>167</v>
      </c>
      <c r="BL390" s="41">
        <v>32</v>
      </c>
      <c r="BM390" s="41">
        <v>10</v>
      </c>
      <c r="BN390" s="226"/>
      <c r="BO390" s="42" t="s">
        <v>73</v>
      </c>
      <c r="BP390" s="41">
        <v>20885</v>
      </c>
      <c r="BQ390" s="41">
        <v>6083</v>
      </c>
      <c r="BR390" s="41">
        <v>6388</v>
      </c>
      <c r="BS390" s="41">
        <v>7958</v>
      </c>
      <c r="BT390" s="41">
        <v>394</v>
      </c>
      <c r="BU390" s="41">
        <v>4383</v>
      </c>
      <c r="BV390" s="41">
        <v>21650</v>
      </c>
      <c r="BW390" s="41">
        <v>3929</v>
      </c>
      <c r="BX390" s="41">
        <v>451</v>
      </c>
      <c r="BY390" s="41">
        <v>1096</v>
      </c>
      <c r="BZ390" s="41">
        <v>970</v>
      </c>
      <c r="CA390" s="41">
        <v>43</v>
      </c>
      <c r="CB390" s="41">
        <v>1364</v>
      </c>
      <c r="CD390" s="80" t="s">
        <v>216</v>
      </c>
      <c r="CE390" s="80" t="s">
        <v>2681</v>
      </c>
      <c r="CF390" s="78">
        <v>24092</v>
      </c>
      <c r="CG390" s="91"/>
    </row>
    <row r="391" spans="1:85">
      <c r="A391" s="226" t="s">
        <v>217</v>
      </c>
      <c r="B391" s="148" t="s">
        <v>90</v>
      </c>
      <c r="C391" s="71">
        <v>13578</v>
      </c>
      <c r="D391" s="71">
        <v>6475</v>
      </c>
      <c r="E391" s="71">
        <v>9888</v>
      </c>
      <c r="F391" s="71">
        <v>4816</v>
      </c>
      <c r="G391" s="71">
        <v>8662</v>
      </c>
      <c r="H391" s="71">
        <v>4230</v>
      </c>
      <c r="I391" s="71">
        <v>5792</v>
      </c>
      <c r="J391" s="71">
        <v>2872</v>
      </c>
      <c r="K391" s="71">
        <v>4575</v>
      </c>
      <c r="L391" s="71">
        <v>2239</v>
      </c>
      <c r="M391" s="146">
        <v>42495</v>
      </c>
      <c r="N391" s="146">
        <v>20632</v>
      </c>
      <c r="O391" s="226" t="s">
        <v>217</v>
      </c>
      <c r="P391" s="148" t="s">
        <v>90</v>
      </c>
      <c r="Q391" s="71">
        <v>5170</v>
      </c>
      <c r="R391" s="71">
        <v>2292</v>
      </c>
      <c r="S391" s="71">
        <v>3369</v>
      </c>
      <c r="T391" s="71">
        <v>1544</v>
      </c>
      <c r="U391" s="71">
        <v>2974</v>
      </c>
      <c r="V391" s="71">
        <v>1333</v>
      </c>
      <c r="W391" s="71">
        <v>1690</v>
      </c>
      <c r="X391" s="71">
        <v>772</v>
      </c>
      <c r="Y391" s="71">
        <v>1357</v>
      </c>
      <c r="Z391" s="71">
        <v>638</v>
      </c>
      <c r="AA391" s="146">
        <v>14560</v>
      </c>
      <c r="AB391" s="146">
        <v>6579</v>
      </c>
      <c r="AC391" s="226" t="s">
        <v>217</v>
      </c>
      <c r="AD391" s="148" t="s">
        <v>90</v>
      </c>
      <c r="AE391" s="31">
        <v>324</v>
      </c>
      <c r="AF391" s="31">
        <v>309</v>
      </c>
      <c r="AG391" s="31">
        <v>305</v>
      </c>
      <c r="AH391" s="31">
        <v>280</v>
      </c>
      <c r="AI391" s="31">
        <v>266</v>
      </c>
      <c r="AJ391" s="146">
        <v>1484</v>
      </c>
      <c r="AK391" s="125">
        <v>1016</v>
      </c>
      <c r="AL391" s="71">
        <v>381</v>
      </c>
      <c r="AM391" s="71">
        <v>4</v>
      </c>
      <c r="AN391" s="71">
        <v>20</v>
      </c>
      <c r="AO391" s="71">
        <v>297</v>
      </c>
      <c r="AP391" s="71">
        <v>57</v>
      </c>
      <c r="AQ391" s="226" t="s">
        <v>217</v>
      </c>
      <c r="AR391" s="148" t="s">
        <v>90</v>
      </c>
      <c r="AS391" s="71">
        <v>125</v>
      </c>
      <c r="AT391" s="71">
        <v>12977</v>
      </c>
      <c r="AU391" s="71">
        <v>514</v>
      </c>
      <c r="AV391" s="71">
        <v>158</v>
      </c>
      <c r="AW391" s="71">
        <v>177</v>
      </c>
      <c r="AX391" s="71">
        <v>392</v>
      </c>
      <c r="AY391" s="71">
        <v>1050</v>
      </c>
      <c r="AZ391" s="71">
        <v>488</v>
      </c>
      <c r="BA391" s="71">
        <v>454</v>
      </c>
      <c r="BB391" s="226" t="s">
        <v>217</v>
      </c>
      <c r="BC391" s="148" t="s">
        <v>90</v>
      </c>
      <c r="BD391" s="71">
        <v>71</v>
      </c>
      <c r="BE391" s="71">
        <v>322</v>
      </c>
      <c r="BF391" s="71">
        <v>207</v>
      </c>
      <c r="BG391" s="71">
        <v>358</v>
      </c>
      <c r="BH391" s="71">
        <v>0</v>
      </c>
      <c r="BI391" s="16">
        <v>958</v>
      </c>
      <c r="BJ391" s="71">
        <v>224</v>
      </c>
      <c r="BK391" s="71">
        <v>87</v>
      </c>
      <c r="BL391" s="152">
        <v>11</v>
      </c>
      <c r="BM391" s="32">
        <v>3</v>
      </c>
      <c r="BN391" s="226" t="s">
        <v>217</v>
      </c>
      <c r="BO391" s="148" t="s">
        <v>90</v>
      </c>
      <c r="BP391" s="71">
        <v>25272</v>
      </c>
      <c r="BQ391" s="71">
        <v>10645</v>
      </c>
      <c r="BR391" s="71">
        <v>10211</v>
      </c>
      <c r="BS391" s="71">
        <v>7987</v>
      </c>
      <c r="BT391" s="71">
        <v>422</v>
      </c>
      <c r="BU391" s="71">
        <v>5201</v>
      </c>
      <c r="BV391" s="71">
        <v>29522</v>
      </c>
      <c r="BW391" s="71">
        <v>4603</v>
      </c>
      <c r="BX391" s="71">
        <v>608</v>
      </c>
      <c r="BY391" s="71">
        <v>1329</v>
      </c>
      <c r="BZ391" s="71">
        <v>1274</v>
      </c>
      <c r="CA391" s="71">
        <v>67</v>
      </c>
      <c r="CB391" s="71">
        <v>2154</v>
      </c>
      <c r="CD391" s="80" t="s">
        <v>217</v>
      </c>
      <c r="CE391" s="80" t="s">
        <v>2682</v>
      </c>
      <c r="CF391" s="78">
        <v>29138</v>
      </c>
      <c r="CG391" s="91"/>
    </row>
    <row r="392" spans="1:85">
      <c r="A392" s="226"/>
      <c r="B392" s="148" t="s">
        <v>91</v>
      </c>
      <c r="C392" s="71">
        <v>1650</v>
      </c>
      <c r="D392" s="71">
        <v>760</v>
      </c>
      <c r="E392" s="71">
        <v>1666</v>
      </c>
      <c r="F392" s="71">
        <v>828</v>
      </c>
      <c r="G392" s="71">
        <v>1600</v>
      </c>
      <c r="H392" s="71">
        <v>773</v>
      </c>
      <c r="I392" s="71">
        <v>1460</v>
      </c>
      <c r="J392" s="71">
        <v>755</v>
      </c>
      <c r="K392" s="71">
        <v>1556</v>
      </c>
      <c r="L392" s="71">
        <v>827</v>
      </c>
      <c r="M392" s="146">
        <v>7932</v>
      </c>
      <c r="N392" s="146">
        <v>3943</v>
      </c>
      <c r="O392" s="226"/>
      <c r="P392" s="148" t="s">
        <v>91</v>
      </c>
      <c r="Q392" s="71">
        <v>450</v>
      </c>
      <c r="R392" s="71">
        <v>188</v>
      </c>
      <c r="S392" s="71">
        <v>405</v>
      </c>
      <c r="T392" s="71">
        <v>187</v>
      </c>
      <c r="U392" s="71">
        <v>390</v>
      </c>
      <c r="V392" s="71">
        <v>151</v>
      </c>
      <c r="W392" s="71">
        <v>297</v>
      </c>
      <c r="X392" s="71">
        <v>138</v>
      </c>
      <c r="Y392" s="71">
        <v>392</v>
      </c>
      <c r="Z392" s="71">
        <v>199</v>
      </c>
      <c r="AA392" s="146">
        <v>1934</v>
      </c>
      <c r="AB392" s="146">
        <v>863</v>
      </c>
      <c r="AC392" s="226"/>
      <c r="AD392" s="148" t="s">
        <v>91</v>
      </c>
      <c r="AE392" s="31">
        <v>33</v>
      </c>
      <c r="AF392" s="31">
        <v>33</v>
      </c>
      <c r="AG392" s="31">
        <v>33</v>
      </c>
      <c r="AH392" s="31">
        <v>33</v>
      </c>
      <c r="AI392" s="31">
        <v>37</v>
      </c>
      <c r="AJ392" s="146">
        <v>169</v>
      </c>
      <c r="AK392" s="125">
        <v>134</v>
      </c>
      <c r="AL392" s="71">
        <v>83</v>
      </c>
      <c r="AM392" s="71">
        <v>29</v>
      </c>
      <c r="AN392" s="71">
        <v>2</v>
      </c>
      <c r="AO392" s="71">
        <v>19</v>
      </c>
      <c r="AP392" s="71">
        <v>14</v>
      </c>
      <c r="AQ392" s="226"/>
      <c r="AR392" s="148" t="s">
        <v>91</v>
      </c>
      <c r="AS392" s="71">
        <v>1</v>
      </c>
      <c r="AT392" s="71">
        <v>2552</v>
      </c>
      <c r="AU392" s="71">
        <v>7</v>
      </c>
      <c r="AV392" s="71">
        <v>26</v>
      </c>
      <c r="AW392" s="71">
        <v>19</v>
      </c>
      <c r="AX392" s="71">
        <v>120</v>
      </c>
      <c r="AY392" s="71">
        <v>119</v>
      </c>
      <c r="AZ392" s="71">
        <v>126</v>
      </c>
      <c r="BA392" s="71">
        <v>106</v>
      </c>
      <c r="BB392" s="226"/>
      <c r="BC392" s="148" t="s">
        <v>91</v>
      </c>
      <c r="BD392" s="71">
        <v>44</v>
      </c>
      <c r="BE392" s="71">
        <v>77</v>
      </c>
      <c r="BF392" s="71">
        <v>23</v>
      </c>
      <c r="BG392" s="71">
        <v>14</v>
      </c>
      <c r="BH392" s="71">
        <v>2</v>
      </c>
      <c r="BI392" s="16">
        <v>160</v>
      </c>
      <c r="BJ392" s="71">
        <v>105</v>
      </c>
      <c r="BK392" s="71">
        <v>88</v>
      </c>
      <c r="BL392" s="152">
        <v>17</v>
      </c>
      <c r="BM392" s="32">
        <v>13</v>
      </c>
      <c r="BN392" s="226"/>
      <c r="BO392" s="148" t="s">
        <v>91</v>
      </c>
      <c r="BP392" s="71">
        <v>3916</v>
      </c>
      <c r="BQ392" s="71">
        <v>2295</v>
      </c>
      <c r="BR392" s="71">
        <v>2126</v>
      </c>
      <c r="BS392" s="71">
        <v>2614</v>
      </c>
      <c r="BT392" s="71">
        <v>45</v>
      </c>
      <c r="BU392" s="71">
        <v>1299</v>
      </c>
      <c r="BV392" s="71">
        <v>8077</v>
      </c>
      <c r="BW392" s="71">
        <v>1082</v>
      </c>
      <c r="BX392" s="71">
        <v>73</v>
      </c>
      <c r="BY392" s="71">
        <v>137</v>
      </c>
      <c r="BZ392" s="71">
        <v>180</v>
      </c>
      <c r="CA392" s="71">
        <v>12</v>
      </c>
      <c r="CB392" s="71">
        <v>581</v>
      </c>
      <c r="CD392" s="80" t="s">
        <v>217</v>
      </c>
      <c r="CE392" s="80" t="s">
        <v>2683</v>
      </c>
      <c r="CF392" s="78">
        <v>5325</v>
      </c>
      <c r="CG392" s="91"/>
    </row>
    <row r="393" spans="1:85">
      <c r="A393" s="226"/>
      <c r="B393" s="25" t="s">
        <v>73</v>
      </c>
      <c r="C393" s="26">
        <v>15228</v>
      </c>
      <c r="D393" s="26">
        <v>7235</v>
      </c>
      <c r="E393" s="26">
        <v>11554</v>
      </c>
      <c r="F393" s="26">
        <v>5644</v>
      </c>
      <c r="G393" s="26">
        <v>10262</v>
      </c>
      <c r="H393" s="26">
        <v>5003</v>
      </c>
      <c r="I393" s="26">
        <v>7252</v>
      </c>
      <c r="J393" s="26">
        <v>3627</v>
      </c>
      <c r="K393" s="26">
        <v>6131</v>
      </c>
      <c r="L393" s="26">
        <v>3066</v>
      </c>
      <c r="M393" s="41">
        <v>50427</v>
      </c>
      <c r="N393" s="41">
        <v>24575</v>
      </c>
      <c r="O393" s="226"/>
      <c r="P393" s="42" t="s">
        <v>73</v>
      </c>
      <c r="Q393" s="26">
        <v>5620</v>
      </c>
      <c r="R393" s="26">
        <v>2480</v>
      </c>
      <c r="S393" s="26">
        <v>3774</v>
      </c>
      <c r="T393" s="26">
        <v>1731</v>
      </c>
      <c r="U393" s="26">
        <v>3364</v>
      </c>
      <c r="V393" s="26">
        <v>1484</v>
      </c>
      <c r="W393" s="26">
        <v>1987</v>
      </c>
      <c r="X393" s="26">
        <v>910</v>
      </c>
      <c r="Y393" s="26">
        <v>1749</v>
      </c>
      <c r="Z393" s="26">
        <v>837</v>
      </c>
      <c r="AA393" s="41">
        <v>16494</v>
      </c>
      <c r="AB393" s="41">
        <v>7442</v>
      </c>
      <c r="AC393" s="226"/>
      <c r="AD393" s="42" t="s">
        <v>73</v>
      </c>
      <c r="AE393" s="41">
        <v>357</v>
      </c>
      <c r="AF393" s="41">
        <v>342</v>
      </c>
      <c r="AG393" s="41">
        <v>338</v>
      </c>
      <c r="AH393" s="41">
        <v>313</v>
      </c>
      <c r="AI393" s="41">
        <v>303</v>
      </c>
      <c r="AJ393" s="41">
        <v>1653</v>
      </c>
      <c r="AK393" s="26">
        <v>1150</v>
      </c>
      <c r="AL393" s="26">
        <v>464</v>
      </c>
      <c r="AM393" s="26">
        <v>33</v>
      </c>
      <c r="AN393" s="26">
        <v>22</v>
      </c>
      <c r="AO393" s="26">
        <v>316</v>
      </c>
      <c r="AP393" s="26">
        <v>71</v>
      </c>
      <c r="AQ393" s="226"/>
      <c r="AR393" s="42" t="s">
        <v>73</v>
      </c>
      <c r="AS393" s="26">
        <v>126</v>
      </c>
      <c r="AT393" s="26">
        <v>15529</v>
      </c>
      <c r="AU393" s="26">
        <v>521</v>
      </c>
      <c r="AV393" s="26">
        <v>184</v>
      </c>
      <c r="AW393" s="26">
        <v>196</v>
      </c>
      <c r="AX393" s="26">
        <v>512</v>
      </c>
      <c r="AY393" s="26">
        <v>1169</v>
      </c>
      <c r="AZ393" s="26">
        <v>614</v>
      </c>
      <c r="BA393" s="26">
        <v>560</v>
      </c>
      <c r="BB393" s="226"/>
      <c r="BC393" s="42" t="s">
        <v>73</v>
      </c>
      <c r="BD393" s="26">
        <v>115</v>
      </c>
      <c r="BE393" s="26">
        <v>399</v>
      </c>
      <c r="BF393" s="26">
        <v>230</v>
      </c>
      <c r="BG393" s="26">
        <v>372</v>
      </c>
      <c r="BH393" s="26">
        <v>2</v>
      </c>
      <c r="BI393" s="26">
        <v>1118</v>
      </c>
      <c r="BJ393" s="26">
        <v>329</v>
      </c>
      <c r="BK393" s="26">
        <v>175</v>
      </c>
      <c r="BL393" s="41">
        <v>28</v>
      </c>
      <c r="BM393" s="41">
        <v>16</v>
      </c>
      <c r="BN393" s="226"/>
      <c r="BO393" s="42" t="s">
        <v>73</v>
      </c>
      <c r="BP393" s="41">
        <v>29188</v>
      </c>
      <c r="BQ393" s="41">
        <v>12940</v>
      </c>
      <c r="BR393" s="41">
        <v>12337</v>
      </c>
      <c r="BS393" s="41">
        <v>10601</v>
      </c>
      <c r="BT393" s="41">
        <v>467</v>
      </c>
      <c r="BU393" s="41">
        <v>6500</v>
      </c>
      <c r="BV393" s="41">
        <v>37599</v>
      </c>
      <c r="BW393" s="41">
        <v>5685</v>
      </c>
      <c r="BX393" s="41">
        <v>681</v>
      </c>
      <c r="BY393" s="41">
        <v>1466</v>
      </c>
      <c r="BZ393" s="41">
        <v>1454</v>
      </c>
      <c r="CA393" s="41">
        <v>79</v>
      </c>
      <c r="CB393" s="41">
        <v>2735</v>
      </c>
      <c r="CD393" s="80" t="s">
        <v>217</v>
      </c>
      <c r="CE393" s="80" t="s">
        <v>2684</v>
      </c>
      <c r="CF393" s="78">
        <v>34463</v>
      </c>
      <c r="CG393" s="91"/>
    </row>
    <row r="394" spans="1:85">
      <c r="A394" s="226" t="s">
        <v>218</v>
      </c>
      <c r="B394" s="148" t="s">
        <v>90</v>
      </c>
      <c r="C394" s="71">
        <v>20401</v>
      </c>
      <c r="D394" s="71">
        <v>9929</v>
      </c>
      <c r="E394" s="71">
        <v>15277</v>
      </c>
      <c r="F394" s="71">
        <v>7548</v>
      </c>
      <c r="G394" s="71">
        <v>13453</v>
      </c>
      <c r="H394" s="71">
        <v>6549</v>
      </c>
      <c r="I394" s="71">
        <v>9410</v>
      </c>
      <c r="J394" s="71">
        <v>4675</v>
      </c>
      <c r="K394" s="71">
        <v>6963</v>
      </c>
      <c r="L394" s="71">
        <v>3432</v>
      </c>
      <c r="M394" s="146">
        <v>65504</v>
      </c>
      <c r="N394" s="146">
        <v>32133</v>
      </c>
      <c r="O394" s="226" t="s">
        <v>218</v>
      </c>
      <c r="P394" s="148" t="s">
        <v>90</v>
      </c>
      <c r="Q394" s="71">
        <v>6066</v>
      </c>
      <c r="R394" s="71">
        <v>2863</v>
      </c>
      <c r="S394" s="71">
        <v>4245</v>
      </c>
      <c r="T394" s="71">
        <v>2002</v>
      </c>
      <c r="U394" s="71">
        <v>3560</v>
      </c>
      <c r="V394" s="71">
        <v>1678</v>
      </c>
      <c r="W394" s="71">
        <v>2226</v>
      </c>
      <c r="X394" s="71">
        <v>1064</v>
      </c>
      <c r="Y394" s="71">
        <v>1762</v>
      </c>
      <c r="Z394" s="71">
        <v>840</v>
      </c>
      <c r="AA394" s="146">
        <v>17859</v>
      </c>
      <c r="AB394" s="146">
        <v>8447</v>
      </c>
      <c r="AC394" s="226" t="s">
        <v>218</v>
      </c>
      <c r="AD394" s="148" t="s">
        <v>90</v>
      </c>
      <c r="AE394" s="31">
        <v>484</v>
      </c>
      <c r="AF394" s="31">
        <v>471</v>
      </c>
      <c r="AG394" s="31">
        <v>464</v>
      </c>
      <c r="AH394" s="31">
        <v>422</v>
      </c>
      <c r="AI394" s="31">
        <v>405</v>
      </c>
      <c r="AJ394" s="146">
        <v>2246</v>
      </c>
      <c r="AK394" s="125">
        <v>1533</v>
      </c>
      <c r="AL394" s="71">
        <v>581</v>
      </c>
      <c r="AM394" s="71">
        <v>3</v>
      </c>
      <c r="AN394" s="71">
        <v>20</v>
      </c>
      <c r="AO394" s="71">
        <v>440</v>
      </c>
      <c r="AP394" s="71">
        <v>73</v>
      </c>
      <c r="AQ394" s="226" t="s">
        <v>218</v>
      </c>
      <c r="AR394" s="148" t="s">
        <v>90</v>
      </c>
      <c r="AS394" s="71">
        <v>131</v>
      </c>
      <c r="AT394" s="71">
        <v>17956</v>
      </c>
      <c r="AU394" s="71">
        <v>3251</v>
      </c>
      <c r="AV394" s="71">
        <v>829</v>
      </c>
      <c r="AW394" s="71">
        <v>547</v>
      </c>
      <c r="AX394" s="71">
        <v>550</v>
      </c>
      <c r="AY394" s="71">
        <v>1869</v>
      </c>
      <c r="AZ394" s="71">
        <v>685</v>
      </c>
      <c r="BA394" s="71">
        <v>704</v>
      </c>
      <c r="BB394" s="226" t="s">
        <v>218</v>
      </c>
      <c r="BC394" s="148" t="s">
        <v>90</v>
      </c>
      <c r="BD394" s="71">
        <v>140</v>
      </c>
      <c r="BE394" s="71">
        <v>450</v>
      </c>
      <c r="BF394" s="71">
        <v>417</v>
      </c>
      <c r="BG394" s="71">
        <v>445</v>
      </c>
      <c r="BH394" s="71">
        <v>0</v>
      </c>
      <c r="BI394" s="16">
        <v>1452</v>
      </c>
      <c r="BJ394" s="71">
        <v>406</v>
      </c>
      <c r="BK394" s="71">
        <v>128</v>
      </c>
      <c r="BL394" s="152">
        <v>26</v>
      </c>
      <c r="BM394" s="32">
        <v>4</v>
      </c>
      <c r="BN394" s="226" t="s">
        <v>218</v>
      </c>
      <c r="BO394" s="148" t="s">
        <v>90</v>
      </c>
      <c r="BP394" s="71">
        <v>36049</v>
      </c>
      <c r="BQ394" s="71">
        <v>5863</v>
      </c>
      <c r="BR394" s="71">
        <v>13382</v>
      </c>
      <c r="BS394" s="71">
        <v>11995</v>
      </c>
      <c r="BT394" s="71">
        <v>716</v>
      </c>
      <c r="BU394" s="71">
        <v>10650</v>
      </c>
      <c r="BV394" s="71">
        <v>39050</v>
      </c>
      <c r="BW394" s="71">
        <v>9149</v>
      </c>
      <c r="BX394" s="71">
        <v>992</v>
      </c>
      <c r="BY394" s="71">
        <v>1823</v>
      </c>
      <c r="BZ394" s="71">
        <v>1531</v>
      </c>
      <c r="CA394" s="71">
        <v>72</v>
      </c>
      <c r="CB394" s="71">
        <v>1975</v>
      </c>
      <c r="CD394" s="80" t="s">
        <v>218</v>
      </c>
      <c r="CE394" s="80" t="s">
        <v>2685</v>
      </c>
      <c r="CF394" s="78">
        <v>51847</v>
      </c>
      <c r="CG394" s="91"/>
    </row>
    <row r="395" spans="1:85">
      <c r="A395" s="226"/>
      <c r="B395" s="148" t="s">
        <v>91</v>
      </c>
      <c r="C395" s="71">
        <v>1955</v>
      </c>
      <c r="D395" s="71">
        <v>911</v>
      </c>
      <c r="E395" s="71">
        <v>1511</v>
      </c>
      <c r="F395" s="71">
        <v>739</v>
      </c>
      <c r="G395" s="71">
        <v>1442</v>
      </c>
      <c r="H395" s="71">
        <v>764</v>
      </c>
      <c r="I395" s="71">
        <v>1262</v>
      </c>
      <c r="J395" s="71">
        <v>608</v>
      </c>
      <c r="K395" s="71">
        <v>1128</v>
      </c>
      <c r="L395" s="71">
        <v>565</v>
      </c>
      <c r="M395" s="146">
        <v>7298</v>
      </c>
      <c r="N395" s="146">
        <v>3587</v>
      </c>
      <c r="O395" s="226"/>
      <c r="P395" s="148" t="s">
        <v>91</v>
      </c>
      <c r="Q395" s="71">
        <v>565</v>
      </c>
      <c r="R395" s="71">
        <v>238</v>
      </c>
      <c r="S395" s="71">
        <v>380</v>
      </c>
      <c r="T395" s="71">
        <v>165</v>
      </c>
      <c r="U395" s="71">
        <v>327</v>
      </c>
      <c r="V395" s="71">
        <v>160</v>
      </c>
      <c r="W395" s="71">
        <v>272</v>
      </c>
      <c r="X395" s="71">
        <v>128</v>
      </c>
      <c r="Y395" s="71">
        <v>254</v>
      </c>
      <c r="Z395" s="71">
        <v>128</v>
      </c>
      <c r="AA395" s="146">
        <v>1798</v>
      </c>
      <c r="AB395" s="146">
        <v>819</v>
      </c>
      <c r="AC395" s="226"/>
      <c r="AD395" s="148" t="s">
        <v>91</v>
      </c>
      <c r="AE395" s="31">
        <v>35</v>
      </c>
      <c r="AF395" s="31">
        <v>29</v>
      </c>
      <c r="AG395" s="31">
        <v>29</v>
      </c>
      <c r="AH395" s="31">
        <v>27</v>
      </c>
      <c r="AI395" s="31">
        <v>26</v>
      </c>
      <c r="AJ395" s="146">
        <v>146</v>
      </c>
      <c r="AK395" s="125">
        <v>102</v>
      </c>
      <c r="AL395" s="71">
        <v>78</v>
      </c>
      <c r="AM395" s="71">
        <v>24</v>
      </c>
      <c r="AN395" s="71">
        <v>3</v>
      </c>
      <c r="AO395" s="71">
        <v>17</v>
      </c>
      <c r="AP395" s="71">
        <v>13</v>
      </c>
      <c r="AQ395" s="226"/>
      <c r="AR395" s="148" t="s">
        <v>91</v>
      </c>
      <c r="AS395" s="71">
        <v>0</v>
      </c>
      <c r="AT395" s="71">
        <v>1897</v>
      </c>
      <c r="AU395" s="71">
        <v>93</v>
      </c>
      <c r="AV395" s="71">
        <v>16</v>
      </c>
      <c r="AW395" s="71">
        <v>3</v>
      </c>
      <c r="AX395" s="71">
        <v>81</v>
      </c>
      <c r="AY395" s="71">
        <v>115</v>
      </c>
      <c r="AZ395" s="71">
        <v>83</v>
      </c>
      <c r="BA395" s="71">
        <v>88</v>
      </c>
      <c r="BB395" s="226"/>
      <c r="BC395" s="148" t="s">
        <v>91</v>
      </c>
      <c r="BD395" s="71">
        <v>49</v>
      </c>
      <c r="BE395" s="71">
        <v>62</v>
      </c>
      <c r="BF395" s="71">
        <v>17</v>
      </c>
      <c r="BG395" s="71">
        <v>4</v>
      </c>
      <c r="BH395" s="71">
        <v>0</v>
      </c>
      <c r="BI395" s="16">
        <v>132</v>
      </c>
      <c r="BJ395" s="71">
        <v>87</v>
      </c>
      <c r="BK395" s="71">
        <v>54</v>
      </c>
      <c r="BL395" s="152">
        <v>9</v>
      </c>
      <c r="BM395" s="32">
        <v>2</v>
      </c>
      <c r="BN395" s="226"/>
      <c r="BO395" s="148" t="s">
        <v>91</v>
      </c>
      <c r="BP395" s="71">
        <v>4785</v>
      </c>
      <c r="BQ395" s="71">
        <v>1324</v>
      </c>
      <c r="BR395" s="71">
        <v>1239</v>
      </c>
      <c r="BS395" s="71">
        <v>1399</v>
      </c>
      <c r="BT395" s="71">
        <v>59</v>
      </c>
      <c r="BU395" s="71">
        <v>783</v>
      </c>
      <c r="BV395" s="71">
        <v>3928</v>
      </c>
      <c r="BW395" s="71">
        <v>677</v>
      </c>
      <c r="BX395" s="71">
        <v>67</v>
      </c>
      <c r="BY395" s="71">
        <v>124</v>
      </c>
      <c r="BZ395" s="71">
        <v>118</v>
      </c>
      <c r="CA395" s="71">
        <v>4</v>
      </c>
      <c r="CB395" s="71">
        <v>1281</v>
      </c>
      <c r="CD395" s="80" t="s">
        <v>218</v>
      </c>
      <c r="CE395" s="80" t="s">
        <v>2686</v>
      </c>
      <c r="CF395" s="78">
        <v>4152</v>
      </c>
      <c r="CG395" s="91"/>
    </row>
    <row r="396" spans="1:85">
      <c r="A396" s="226"/>
      <c r="B396" s="25" t="s">
        <v>73</v>
      </c>
      <c r="C396" s="26">
        <v>22356</v>
      </c>
      <c r="D396" s="26">
        <v>10840</v>
      </c>
      <c r="E396" s="26">
        <v>16788</v>
      </c>
      <c r="F396" s="26">
        <v>8287</v>
      </c>
      <c r="G396" s="26">
        <v>14895</v>
      </c>
      <c r="H396" s="26">
        <v>7313</v>
      </c>
      <c r="I396" s="26">
        <v>10672</v>
      </c>
      <c r="J396" s="26">
        <v>5283</v>
      </c>
      <c r="K396" s="26">
        <v>8091</v>
      </c>
      <c r="L396" s="26">
        <v>3997</v>
      </c>
      <c r="M396" s="41">
        <v>72802</v>
      </c>
      <c r="N396" s="41">
        <v>35720</v>
      </c>
      <c r="O396" s="226"/>
      <c r="P396" s="42" t="s">
        <v>73</v>
      </c>
      <c r="Q396" s="26">
        <v>6631</v>
      </c>
      <c r="R396" s="26">
        <v>3101</v>
      </c>
      <c r="S396" s="26">
        <v>4625</v>
      </c>
      <c r="T396" s="26">
        <v>2167</v>
      </c>
      <c r="U396" s="26">
        <v>3887</v>
      </c>
      <c r="V396" s="26">
        <v>1838</v>
      </c>
      <c r="W396" s="26">
        <v>2498</v>
      </c>
      <c r="X396" s="26">
        <v>1192</v>
      </c>
      <c r="Y396" s="26">
        <v>2016</v>
      </c>
      <c r="Z396" s="26">
        <v>968</v>
      </c>
      <c r="AA396" s="41">
        <v>19657</v>
      </c>
      <c r="AB396" s="41">
        <v>9266</v>
      </c>
      <c r="AC396" s="226"/>
      <c r="AD396" s="42" t="s">
        <v>73</v>
      </c>
      <c r="AE396" s="41">
        <v>519</v>
      </c>
      <c r="AF396" s="41">
        <v>500</v>
      </c>
      <c r="AG396" s="41">
        <v>493</v>
      </c>
      <c r="AH396" s="41">
        <v>449</v>
      </c>
      <c r="AI396" s="41">
        <v>431</v>
      </c>
      <c r="AJ396" s="41">
        <v>2392</v>
      </c>
      <c r="AK396" s="26">
        <v>1635</v>
      </c>
      <c r="AL396" s="26">
        <v>659</v>
      </c>
      <c r="AM396" s="26">
        <v>27</v>
      </c>
      <c r="AN396" s="26">
        <v>23</v>
      </c>
      <c r="AO396" s="26">
        <v>457</v>
      </c>
      <c r="AP396" s="26">
        <v>86</v>
      </c>
      <c r="AQ396" s="226"/>
      <c r="AR396" s="42" t="s">
        <v>73</v>
      </c>
      <c r="AS396" s="26">
        <v>131</v>
      </c>
      <c r="AT396" s="26">
        <v>19853</v>
      </c>
      <c r="AU396" s="26">
        <v>3344</v>
      </c>
      <c r="AV396" s="26">
        <v>845</v>
      </c>
      <c r="AW396" s="26">
        <v>550</v>
      </c>
      <c r="AX396" s="26">
        <v>631</v>
      </c>
      <c r="AY396" s="26">
        <v>1984</v>
      </c>
      <c r="AZ396" s="26">
        <v>768</v>
      </c>
      <c r="BA396" s="26">
        <v>792</v>
      </c>
      <c r="BB396" s="226"/>
      <c r="BC396" s="42" t="s">
        <v>73</v>
      </c>
      <c r="BD396" s="26">
        <v>189</v>
      </c>
      <c r="BE396" s="26">
        <v>512</v>
      </c>
      <c r="BF396" s="26">
        <v>434</v>
      </c>
      <c r="BG396" s="26">
        <v>449</v>
      </c>
      <c r="BH396" s="26">
        <v>0</v>
      </c>
      <c r="BI396" s="26">
        <v>1584</v>
      </c>
      <c r="BJ396" s="26">
        <v>493</v>
      </c>
      <c r="BK396" s="26">
        <v>182</v>
      </c>
      <c r="BL396" s="41">
        <v>35</v>
      </c>
      <c r="BM396" s="41">
        <v>6</v>
      </c>
      <c r="BN396" s="226"/>
      <c r="BO396" s="42" t="s">
        <v>73</v>
      </c>
      <c r="BP396" s="41">
        <v>40834</v>
      </c>
      <c r="BQ396" s="41">
        <v>7187</v>
      </c>
      <c r="BR396" s="41">
        <v>14621</v>
      </c>
      <c r="BS396" s="41">
        <v>13394</v>
      </c>
      <c r="BT396" s="41">
        <v>775</v>
      </c>
      <c r="BU396" s="41">
        <v>11433</v>
      </c>
      <c r="BV396" s="41">
        <v>42978</v>
      </c>
      <c r="BW396" s="41">
        <v>9826</v>
      </c>
      <c r="BX396" s="41">
        <v>1059</v>
      </c>
      <c r="BY396" s="41">
        <v>1947</v>
      </c>
      <c r="BZ396" s="41">
        <v>1649</v>
      </c>
      <c r="CA396" s="41">
        <v>76</v>
      </c>
      <c r="CB396" s="41">
        <v>3256</v>
      </c>
      <c r="CD396" s="80" t="s">
        <v>218</v>
      </c>
      <c r="CE396" s="80" t="s">
        <v>2687</v>
      </c>
      <c r="CF396" s="78">
        <v>55999</v>
      </c>
      <c r="CG396" s="91"/>
    </row>
    <row r="397" spans="1:85">
      <c r="A397" s="226" t="s">
        <v>1968</v>
      </c>
      <c r="B397" s="148" t="s">
        <v>90</v>
      </c>
      <c r="C397" s="71">
        <v>17737</v>
      </c>
      <c r="D397" s="71">
        <v>8421</v>
      </c>
      <c r="E397" s="71">
        <v>11885</v>
      </c>
      <c r="F397" s="71">
        <v>5718</v>
      </c>
      <c r="G397" s="71">
        <v>10666</v>
      </c>
      <c r="H397" s="71">
        <v>5312</v>
      </c>
      <c r="I397" s="71">
        <v>7162</v>
      </c>
      <c r="J397" s="71">
        <v>3535</v>
      </c>
      <c r="K397" s="71">
        <v>5273</v>
      </c>
      <c r="L397" s="71">
        <v>2573</v>
      </c>
      <c r="M397" s="146">
        <v>52723</v>
      </c>
      <c r="N397" s="146">
        <v>25559</v>
      </c>
      <c r="O397" s="226" t="s">
        <v>1968</v>
      </c>
      <c r="P397" s="148" t="s">
        <v>90</v>
      </c>
      <c r="Q397" s="71">
        <v>5553</v>
      </c>
      <c r="R397" s="71">
        <v>2541</v>
      </c>
      <c r="S397" s="71">
        <v>3302</v>
      </c>
      <c r="T397" s="71">
        <v>1520</v>
      </c>
      <c r="U397" s="71">
        <v>2997</v>
      </c>
      <c r="V397" s="71">
        <v>1420</v>
      </c>
      <c r="W397" s="71">
        <v>1663</v>
      </c>
      <c r="X397" s="71">
        <v>733</v>
      </c>
      <c r="Y397" s="71">
        <v>1265</v>
      </c>
      <c r="Z397" s="71">
        <v>604</v>
      </c>
      <c r="AA397" s="146">
        <v>14780</v>
      </c>
      <c r="AB397" s="146">
        <v>6818</v>
      </c>
      <c r="AC397" s="226" t="s">
        <v>1968</v>
      </c>
      <c r="AD397" s="148" t="s">
        <v>90</v>
      </c>
      <c r="AE397" s="31">
        <v>455</v>
      </c>
      <c r="AF397" s="31">
        <v>440</v>
      </c>
      <c r="AG397" s="31">
        <v>438</v>
      </c>
      <c r="AH397" s="31">
        <v>410</v>
      </c>
      <c r="AI397" s="31">
        <v>395</v>
      </c>
      <c r="AJ397" s="146">
        <v>2138</v>
      </c>
      <c r="AK397" s="125">
        <v>1273</v>
      </c>
      <c r="AL397" s="71">
        <v>447</v>
      </c>
      <c r="AM397" s="71">
        <v>0</v>
      </c>
      <c r="AN397" s="71">
        <v>29</v>
      </c>
      <c r="AO397" s="71">
        <v>419</v>
      </c>
      <c r="AP397" s="71">
        <v>75</v>
      </c>
      <c r="AQ397" s="226" t="s">
        <v>1968</v>
      </c>
      <c r="AR397" s="148" t="s">
        <v>90</v>
      </c>
      <c r="AS397" s="71">
        <v>67</v>
      </c>
      <c r="AT397" s="71">
        <v>10736</v>
      </c>
      <c r="AU397" s="71">
        <v>3464</v>
      </c>
      <c r="AV397" s="71">
        <v>1125</v>
      </c>
      <c r="AW397" s="71">
        <v>455</v>
      </c>
      <c r="AX397" s="71">
        <v>367</v>
      </c>
      <c r="AY397" s="71">
        <v>1817</v>
      </c>
      <c r="AZ397" s="71">
        <v>554</v>
      </c>
      <c r="BA397" s="71">
        <v>535</v>
      </c>
      <c r="BB397" s="226" t="s">
        <v>1968</v>
      </c>
      <c r="BC397" s="148" t="s">
        <v>90</v>
      </c>
      <c r="BD397" s="71">
        <v>80</v>
      </c>
      <c r="BE397" s="71">
        <v>405</v>
      </c>
      <c r="BF397" s="71">
        <v>252</v>
      </c>
      <c r="BG397" s="71">
        <v>434</v>
      </c>
      <c r="BH397" s="71">
        <v>0</v>
      </c>
      <c r="BI397" s="16">
        <v>1171</v>
      </c>
      <c r="BJ397" s="71">
        <v>348</v>
      </c>
      <c r="BK397" s="71">
        <v>137</v>
      </c>
      <c r="BL397" s="152">
        <v>12</v>
      </c>
      <c r="BM397" s="32">
        <v>2</v>
      </c>
      <c r="BN397" s="226" t="s">
        <v>1968</v>
      </c>
      <c r="BO397" s="148" t="s">
        <v>90</v>
      </c>
      <c r="BP397" s="71">
        <v>24249</v>
      </c>
      <c r="BQ397" s="71">
        <v>12228</v>
      </c>
      <c r="BR397" s="71">
        <v>12799</v>
      </c>
      <c r="BS397" s="71">
        <v>7634</v>
      </c>
      <c r="BT397" s="71">
        <v>555</v>
      </c>
      <c r="BU397" s="71">
        <v>5530</v>
      </c>
      <c r="BV397" s="71">
        <v>33312</v>
      </c>
      <c r="BW397" s="71">
        <v>5673</v>
      </c>
      <c r="BX397" s="71">
        <v>1087</v>
      </c>
      <c r="BY397" s="71">
        <v>1992</v>
      </c>
      <c r="BZ397" s="71">
        <v>1475</v>
      </c>
      <c r="CA397" s="71">
        <v>27</v>
      </c>
      <c r="CB397" s="71">
        <v>2177</v>
      </c>
      <c r="CD397" s="80" t="s">
        <v>1968</v>
      </c>
      <c r="CE397" s="80" t="s">
        <v>2688</v>
      </c>
      <c r="CF397" s="78">
        <v>38706</v>
      </c>
      <c r="CG397" s="91"/>
    </row>
    <row r="398" spans="1:85">
      <c r="A398" s="226"/>
      <c r="B398" s="148" t="s">
        <v>91</v>
      </c>
      <c r="C398" s="71">
        <v>430</v>
      </c>
      <c r="D398" s="71">
        <v>206</v>
      </c>
      <c r="E398" s="71">
        <v>377</v>
      </c>
      <c r="F398" s="71">
        <v>199</v>
      </c>
      <c r="G398" s="71">
        <v>401</v>
      </c>
      <c r="H398" s="71">
        <v>215</v>
      </c>
      <c r="I398" s="71">
        <v>397</v>
      </c>
      <c r="J398" s="71">
        <v>202</v>
      </c>
      <c r="K398" s="71">
        <v>306</v>
      </c>
      <c r="L398" s="71">
        <v>179</v>
      </c>
      <c r="M398" s="146">
        <v>1911</v>
      </c>
      <c r="N398" s="146">
        <v>1001</v>
      </c>
      <c r="O398" s="226"/>
      <c r="P398" s="148" t="s">
        <v>91</v>
      </c>
      <c r="Q398" s="71">
        <v>120</v>
      </c>
      <c r="R398" s="71">
        <v>47</v>
      </c>
      <c r="S398" s="71">
        <v>92</v>
      </c>
      <c r="T398" s="71">
        <v>40</v>
      </c>
      <c r="U398" s="71">
        <v>138</v>
      </c>
      <c r="V398" s="71">
        <v>76</v>
      </c>
      <c r="W398" s="71">
        <v>121</v>
      </c>
      <c r="X398" s="71">
        <v>57</v>
      </c>
      <c r="Y398" s="71">
        <v>66</v>
      </c>
      <c r="Z398" s="71">
        <v>33</v>
      </c>
      <c r="AA398" s="146">
        <v>537</v>
      </c>
      <c r="AB398" s="146">
        <v>253</v>
      </c>
      <c r="AC398" s="226"/>
      <c r="AD398" s="148" t="s">
        <v>91</v>
      </c>
      <c r="AE398" s="31">
        <v>10</v>
      </c>
      <c r="AF398" s="31">
        <v>8</v>
      </c>
      <c r="AG398" s="31">
        <v>8</v>
      </c>
      <c r="AH398" s="31">
        <v>8</v>
      </c>
      <c r="AI398" s="31">
        <v>8</v>
      </c>
      <c r="AJ398" s="146">
        <v>42</v>
      </c>
      <c r="AK398" s="125">
        <v>27</v>
      </c>
      <c r="AL398" s="71">
        <v>25</v>
      </c>
      <c r="AM398" s="71">
        <v>6</v>
      </c>
      <c r="AN398" s="71">
        <v>0</v>
      </c>
      <c r="AO398" s="71">
        <v>4</v>
      </c>
      <c r="AP398" s="71">
        <v>4</v>
      </c>
      <c r="AQ398" s="226"/>
      <c r="AR398" s="148" t="s">
        <v>91</v>
      </c>
      <c r="AS398" s="71">
        <v>0</v>
      </c>
      <c r="AT398" s="71">
        <v>549</v>
      </c>
      <c r="AU398" s="71">
        <v>51</v>
      </c>
      <c r="AV398" s="71">
        <v>0</v>
      </c>
      <c r="AW398" s="71">
        <v>0</v>
      </c>
      <c r="AX398" s="71">
        <v>21</v>
      </c>
      <c r="AY398" s="71">
        <v>29</v>
      </c>
      <c r="AZ398" s="71">
        <v>26</v>
      </c>
      <c r="BA398" s="71">
        <v>25</v>
      </c>
      <c r="BB398" s="226"/>
      <c r="BC398" s="148" t="s">
        <v>91</v>
      </c>
      <c r="BD398" s="71">
        <v>15</v>
      </c>
      <c r="BE398" s="71">
        <v>16</v>
      </c>
      <c r="BF398" s="71">
        <v>4</v>
      </c>
      <c r="BG398" s="71">
        <v>7</v>
      </c>
      <c r="BH398" s="71">
        <v>0</v>
      </c>
      <c r="BI398" s="16">
        <v>42</v>
      </c>
      <c r="BJ398" s="71">
        <v>34</v>
      </c>
      <c r="BK398" s="71">
        <v>16</v>
      </c>
      <c r="BL398" s="152">
        <v>5</v>
      </c>
      <c r="BM398" s="32">
        <v>1</v>
      </c>
      <c r="BN398" s="226"/>
      <c r="BO398" s="148" t="s">
        <v>91</v>
      </c>
      <c r="BP398" s="71">
        <v>953</v>
      </c>
      <c r="BQ398" s="71">
        <v>480</v>
      </c>
      <c r="BR398" s="71">
        <v>566</v>
      </c>
      <c r="BS398" s="71">
        <v>502</v>
      </c>
      <c r="BT398" s="71">
        <v>14</v>
      </c>
      <c r="BU398" s="71">
        <v>389</v>
      </c>
      <c r="BV398" s="71">
        <v>3211</v>
      </c>
      <c r="BW398" s="71">
        <v>314</v>
      </c>
      <c r="BX398" s="71">
        <v>18</v>
      </c>
      <c r="BY398" s="71">
        <v>46</v>
      </c>
      <c r="BZ398" s="71">
        <v>96</v>
      </c>
      <c r="CA398" s="71">
        <v>0</v>
      </c>
      <c r="CB398" s="71">
        <v>130</v>
      </c>
      <c r="CD398" s="80" t="s">
        <v>1968</v>
      </c>
      <c r="CE398" s="80" t="s">
        <v>2689</v>
      </c>
      <c r="CF398" s="78">
        <v>1251</v>
      </c>
      <c r="CG398" s="91"/>
    </row>
    <row r="399" spans="1:85">
      <c r="A399" s="226"/>
      <c r="B399" s="25" t="s">
        <v>73</v>
      </c>
      <c r="C399" s="26">
        <v>18167</v>
      </c>
      <c r="D399" s="26">
        <v>8627</v>
      </c>
      <c r="E399" s="26">
        <v>12262</v>
      </c>
      <c r="F399" s="26">
        <v>5917</v>
      </c>
      <c r="G399" s="26">
        <v>11067</v>
      </c>
      <c r="H399" s="26">
        <v>5527</v>
      </c>
      <c r="I399" s="26">
        <v>7559</v>
      </c>
      <c r="J399" s="26">
        <v>3737</v>
      </c>
      <c r="K399" s="26">
        <v>5579</v>
      </c>
      <c r="L399" s="26">
        <v>2752</v>
      </c>
      <c r="M399" s="41">
        <v>54634</v>
      </c>
      <c r="N399" s="41">
        <v>26560</v>
      </c>
      <c r="O399" s="226"/>
      <c r="P399" s="42" t="s">
        <v>73</v>
      </c>
      <c r="Q399" s="26">
        <v>5673</v>
      </c>
      <c r="R399" s="26">
        <v>2588</v>
      </c>
      <c r="S399" s="26">
        <v>3394</v>
      </c>
      <c r="T399" s="26">
        <v>1560</v>
      </c>
      <c r="U399" s="26">
        <v>3135</v>
      </c>
      <c r="V399" s="26">
        <v>1496</v>
      </c>
      <c r="W399" s="26">
        <v>1784</v>
      </c>
      <c r="X399" s="26">
        <v>790</v>
      </c>
      <c r="Y399" s="26">
        <v>1331</v>
      </c>
      <c r="Z399" s="26">
        <v>637</v>
      </c>
      <c r="AA399" s="41">
        <v>15317</v>
      </c>
      <c r="AB399" s="41">
        <v>7071</v>
      </c>
      <c r="AC399" s="226"/>
      <c r="AD399" s="42" t="s">
        <v>73</v>
      </c>
      <c r="AE399" s="41">
        <v>465</v>
      </c>
      <c r="AF399" s="41">
        <v>448</v>
      </c>
      <c r="AG399" s="41">
        <v>446</v>
      </c>
      <c r="AH399" s="41">
        <v>418</v>
      </c>
      <c r="AI399" s="41">
        <v>403</v>
      </c>
      <c r="AJ399" s="41">
        <v>2180</v>
      </c>
      <c r="AK399" s="26">
        <v>1300</v>
      </c>
      <c r="AL399" s="26">
        <v>472</v>
      </c>
      <c r="AM399" s="26">
        <v>6</v>
      </c>
      <c r="AN399" s="26">
        <v>29</v>
      </c>
      <c r="AO399" s="26">
        <v>423</v>
      </c>
      <c r="AP399" s="26">
        <v>79</v>
      </c>
      <c r="AQ399" s="226"/>
      <c r="AR399" s="42" t="s">
        <v>73</v>
      </c>
      <c r="AS399" s="26">
        <v>67</v>
      </c>
      <c r="AT399" s="26">
        <v>11285</v>
      </c>
      <c r="AU399" s="26">
        <v>3515</v>
      </c>
      <c r="AV399" s="26">
        <v>1125</v>
      </c>
      <c r="AW399" s="26">
        <v>455</v>
      </c>
      <c r="AX399" s="26">
        <v>388</v>
      </c>
      <c r="AY399" s="26">
        <v>1846</v>
      </c>
      <c r="AZ399" s="26">
        <v>580</v>
      </c>
      <c r="BA399" s="26">
        <v>560</v>
      </c>
      <c r="BB399" s="226"/>
      <c r="BC399" s="42" t="s">
        <v>73</v>
      </c>
      <c r="BD399" s="26">
        <v>95</v>
      </c>
      <c r="BE399" s="26">
        <v>421</v>
      </c>
      <c r="BF399" s="26">
        <v>256</v>
      </c>
      <c r="BG399" s="26">
        <v>441</v>
      </c>
      <c r="BH399" s="26">
        <v>0</v>
      </c>
      <c r="BI399" s="26">
        <v>1213</v>
      </c>
      <c r="BJ399" s="26">
        <v>382</v>
      </c>
      <c r="BK399" s="26">
        <v>153</v>
      </c>
      <c r="BL399" s="41">
        <v>17</v>
      </c>
      <c r="BM399" s="41">
        <v>3</v>
      </c>
      <c r="BN399" s="226"/>
      <c r="BO399" s="42" t="s">
        <v>73</v>
      </c>
      <c r="BP399" s="41">
        <v>25202</v>
      </c>
      <c r="BQ399" s="41">
        <v>12708</v>
      </c>
      <c r="BR399" s="41">
        <v>13365</v>
      </c>
      <c r="BS399" s="41">
        <v>8136</v>
      </c>
      <c r="BT399" s="41">
        <v>569</v>
      </c>
      <c r="BU399" s="41">
        <v>5919</v>
      </c>
      <c r="BV399" s="41">
        <v>36523</v>
      </c>
      <c r="BW399" s="41">
        <v>5987</v>
      </c>
      <c r="BX399" s="41">
        <v>1105</v>
      </c>
      <c r="BY399" s="41">
        <v>2038</v>
      </c>
      <c r="BZ399" s="41">
        <v>1571</v>
      </c>
      <c r="CA399" s="41">
        <v>27</v>
      </c>
      <c r="CB399" s="41">
        <v>2307</v>
      </c>
      <c r="CD399" s="80" t="s">
        <v>1968</v>
      </c>
      <c r="CE399" s="80" t="s">
        <v>2690</v>
      </c>
      <c r="CF399" s="78">
        <v>39957</v>
      </c>
      <c r="CG399" s="91"/>
    </row>
    <row r="400" spans="1:85" s="100" customFormat="1">
      <c r="A400" s="33" t="s">
        <v>114</v>
      </c>
      <c r="B400" s="3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  <c r="N400" s="43"/>
      <c r="O400" s="33" t="s">
        <v>114</v>
      </c>
      <c r="P400" s="33"/>
      <c r="Q400" s="119"/>
      <c r="R400" s="119"/>
      <c r="S400" s="119"/>
      <c r="T400" s="119"/>
      <c r="U400" s="119"/>
      <c r="V400" s="119"/>
      <c r="W400" s="119"/>
      <c r="X400" s="119"/>
      <c r="Y400" s="119"/>
      <c r="Z400" s="119"/>
      <c r="AA400" s="119"/>
      <c r="AB400" s="119"/>
      <c r="AC400" s="33" t="s">
        <v>114</v>
      </c>
      <c r="AD400" s="33"/>
      <c r="AE400" s="119"/>
      <c r="AF400" s="119"/>
      <c r="AG400" s="119"/>
      <c r="AH400" s="119"/>
      <c r="AI400" s="119"/>
      <c r="AJ400" s="119"/>
      <c r="AK400" s="119"/>
      <c r="AL400" s="119"/>
      <c r="AM400" s="119"/>
      <c r="AN400" s="119"/>
      <c r="AO400" s="119"/>
      <c r="AP400" s="119"/>
      <c r="AQ400" s="33" t="s">
        <v>114</v>
      </c>
      <c r="AR400" s="148"/>
      <c r="AS400" s="43"/>
      <c r="AT400" s="43"/>
      <c r="AU400" s="43"/>
      <c r="AV400" s="43"/>
      <c r="AW400" s="43"/>
      <c r="AX400" s="43"/>
      <c r="AY400" s="43"/>
      <c r="AZ400" s="43"/>
      <c r="BA400" s="43"/>
      <c r="BB400" s="33" t="s">
        <v>114</v>
      </c>
      <c r="BC400" s="148"/>
      <c r="BD400" s="148"/>
      <c r="BE400" s="148"/>
      <c r="BF400" s="148"/>
      <c r="BG400" s="148"/>
      <c r="BH400" s="148"/>
      <c r="BI400" s="148"/>
      <c r="BJ400" s="148"/>
      <c r="BK400" s="148"/>
      <c r="BL400" s="33"/>
      <c r="BM400" s="148"/>
      <c r="BN400" s="33" t="s">
        <v>114</v>
      </c>
      <c r="BO400" s="148"/>
      <c r="BP400" s="43"/>
      <c r="BQ400" s="43"/>
      <c r="BR400" s="43"/>
      <c r="BS400" s="43"/>
      <c r="BT400" s="43"/>
      <c r="BU400" s="43"/>
      <c r="BV400" s="43"/>
      <c r="BW400" s="43"/>
      <c r="BX400" s="43"/>
      <c r="BY400" s="43"/>
      <c r="BZ400" s="43"/>
      <c r="CA400" s="43"/>
      <c r="CB400" s="43"/>
      <c r="CD400" s="80" t="str">
        <f>IF(A400="",CD399,A400)</f>
        <v>SOFIA</v>
      </c>
      <c r="CE400" s="80" t="str">
        <f>CD400&amp;B400</f>
        <v>SOFIA</v>
      </c>
      <c r="CF400" s="78">
        <f>(AS400+2*AT400+3*AU400+4*AV400+5*AW400)</f>
        <v>0</v>
      </c>
      <c r="CG400" s="91"/>
    </row>
    <row r="401" spans="1:85">
      <c r="A401" s="226" t="s">
        <v>220</v>
      </c>
      <c r="B401" s="148" t="s">
        <v>90</v>
      </c>
      <c r="C401" s="71">
        <v>13057</v>
      </c>
      <c r="D401" s="71">
        <v>6372</v>
      </c>
      <c r="E401" s="71">
        <v>9543</v>
      </c>
      <c r="F401" s="71">
        <v>4924</v>
      </c>
      <c r="G401" s="71">
        <v>7410</v>
      </c>
      <c r="H401" s="71">
        <v>3886</v>
      </c>
      <c r="I401" s="71">
        <v>4678</v>
      </c>
      <c r="J401" s="71">
        <v>2487</v>
      </c>
      <c r="K401" s="71">
        <v>2790</v>
      </c>
      <c r="L401" s="71">
        <v>1517</v>
      </c>
      <c r="M401" s="146">
        <v>37478</v>
      </c>
      <c r="N401" s="146">
        <v>19186</v>
      </c>
      <c r="O401" s="226" t="s">
        <v>220</v>
      </c>
      <c r="P401" s="148" t="s">
        <v>90</v>
      </c>
      <c r="Q401" s="71">
        <v>3757</v>
      </c>
      <c r="R401" s="71">
        <v>1770</v>
      </c>
      <c r="S401" s="71">
        <v>2318</v>
      </c>
      <c r="T401" s="71">
        <v>1147</v>
      </c>
      <c r="U401" s="71">
        <v>1795</v>
      </c>
      <c r="V401" s="71">
        <v>903</v>
      </c>
      <c r="W401" s="71">
        <v>915</v>
      </c>
      <c r="X401" s="71">
        <v>481</v>
      </c>
      <c r="Y401" s="71">
        <v>401</v>
      </c>
      <c r="Z401" s="71">
        <v>220</v>
      </c>
      <c r="AA401" s="146">
        <v>9186</v>
      </c>
      <c r="AB401" s="146">
        <v>4521</v>
      </c>
      <c r="AC401" s="226" t="s">
        <v>220</v>
      </c>
      <c r="AD401" s="148" t="s">
        <v>90</v>
      </c>
      <c r="AE401" s="31">
        <v>393</v>
      </c>
      <c r="AF401" s="31">
        <v>386</v>
      </c>
      <c r="AG401" s="31">
        <v>364</v>
      </c>
      <c r="AH401" s="31">
        <v>339</v>
      </c>
      <c r="AI401" s="31">
        <v>306</v>
      </c>
      <c r="AJ401" s="146">
        <v>1788</v>
      </c>
      <c r="AK401" s="125">
        <v>932</v>
      </c>
      <c r="AL401" s="71">
        <v>369</v>
      </c>
      <c r="AM401" s="71">
        <v>4</v>
      </c>
      <c r="AN401" s="71">
        <v>41</v>
      </c>
      <c r="AO401" s="71">
        <v>348</v>
      </c>
      <c r="AP401" s="71">
        <v>72</v>
      </c>
      <c r="AQ401" s="226" t="s">
        <v>220</v>
      </c>
      <c r="AR401" s="148" t="s">
        <v>90</v>
      </c>
      <c r="AS401" s="71">
        <v>138</v>
      </c>
      <c r="AT401" s="71">
        <v>5206</v>
      </c>
      <c r="AU401" s="71">
        <v>2483</v>
      </c>
      <c r="AV401" s="71">
        <v>1346</v>
      </c>
      <c r="AW401" s="71">
        <v>254</v>
      </c>
      <c r="AX401" s="71">
        <v>163</v>
      </c>
      <c r="AY401" s="71">
        <v>1093</v>
      </c>
      <c r="AZ401" s="71">
        <v>522</v>
      </c>
      <c r="BA401" s="71">
        <v>506</v>
      </c>
      <c r="BB401" s="226" t="s">
        <v>220</v>
      </c>
      <c r="BC401" s="148" t="s">
        <v>90</v>
      </c>
      <c r="BD401" s="71">
        <v>22</v>
      </c>
      <c r="BE401" s="71">
        <v>293</v>
      </c>
      <c r="BF401" s="71">
        <v>212</v>
      </c>
      <c r="BG401" s="71">
        <v>593</v>
      </c>
      <c r="BH401" s="71">
        <v>95</v>
      </c>
      <c r="BI401" s="16">
        <v>1215</v>
      </c>
      <c r="BJ401" s="71">
        <v>385</v>
      </c>
      <c r="BK401" s="71">
        <v>175</v>
      </c>
      <c r="BL401" s="152">
        <v>29</v>
      </c>
      <c r="BM401" s="32">
        <v>14</v>
      </c>
      <c r="BN401" s="226" t="s">
        <v>220</v>
      </c>
      <c r="BO401" s="148" t="s">
        <v>90</v>
      </c>
      <c r="BP401" s="71">
        <v>14677</v>
      </c>
      <c r="BQ401" s="71">
        <v>5892</v>
      </c>
      <c r="BR401" s="71">
        <v>7576</v>
      </c>
      <c r="BS401" s="71">
        <v>5175</v>
      </c>
      <c r="BT401" s="71">
        <v>512</v>
      </c>
      <c r="BU401" s="71">
        <v>4368</v>
      </c>
      <c r="BV401" s="71">
        <v>20691</v>
      </c>
      <c r="BW401" s="71">
        <v>4427</v>
      </c>
      <c r="BX401" s="71">
        <v>548</v>
      </c>
      <c r="BY401" s="71">
        <v>1395</v>
      </c>
      <c r="BZ401" s="71">
        <v>877</v>
      </c>
      <c r="CA401" s="71">
        <v>62</v>
      </c>
      <c r="CB401" s="71">
        <v>663</v>
      </c>
      <c r="CD401" s="80" t="s">
        <v>220</v>
      </c>
      <c r="CE401" s="80" t="s">
        <v>2694</v>
      </c>
      <c r="CF401" s="78">
        <v>24653</v>
      </c>
      <c r="CG401" s="91"/>
    </row>
    <row r="402" spans="1:85">
      <c r="A402" s="226"/>
      <c r="B402" s="148" t="s">
        <v>91</v>
      </c>
      <c r="C402" s="71">
        <v>895</v>
      </c>
      <c r="D402" s="71">
        <v>416</v>
      </c>
      <c r="E402" s="71">
        <v>651</v>
      </c>
      <c r="F402" s="71">
        <v>348</v>
      </c>
      <c r="G402" s="71">
        <v>432</v>
      </c>
      <c r="H402" s="71">
        <v>261</v>
      </c>
      <c r="I402" s="71">
        <v>228</v>
      </c>
      <c r="J402" s="71">
        <v>134</v>
      </c>
      <c r="K402" s="71">
        <v>166</v>
      </c>
      <c r="L402" s="71">
        <v>82</v>
      </c>
      <c r="M402" s="146">
        <v>2372</v>
      </c>
      <c r="N402" s="146">
        <v>1241</v>
      </c>
      <c r="O402" s="226"/>
      <c r="P402" s="148" t="s">
        <v>91</v>
      </c>
      <c r="Q402" s="71">
        <v>273</v>
      </c>
      <c r="R402" s="71">
        <v>130</v>
      </c>
      <c r="S402" s="71">
        <v>176</v>
      </c>
      <c r="T402" s="71">
        <v>94</v>
      </c>
      <c r="U402" s="71">
        <v>114</v>
      </c>
      <c r="V402" s="71">
        <v>68</v>
      </c>
      <c r="W402" s="71">
        <v>43</v>
      </c>
      <c r="X402" s="71">
        <v>28</v>
      </c>
      <c r="Y402" s="71">
        <v>35</v>
      </c>
      <c r="Z402" s="71">
        <v>12</v>
      </c>
      <c r="AA402" s="146">
        <v>641</v>
      </c>
      <c r="AB402" s="146">
        <v>332</v>
      </c>
      <c r="AC402" s="226"/>
      <c r="AD402" s="148" t="s">
        <v>91</v>
      </c>
      <c r="AE402" s="31">
        <v>22</v>
      </c>
      <c r="AF402" s="31">
        <v>22</v>
      </c>
      <c r="AG402" s="31">
        <v>20</v>
      </c>
      <c r="AH402" s="31">
        <v>17</v>
      </c>
      <c r="AI402" s="31">
        <v>17</v>
      </c>
      <c r="AJ402" s="146">
        <v>98</v>
      </c>
      <c r="AK402" s="125">
        <v>56</v>
      </c>
      <c r="AL402" s="71">
        <v>31</v>
      </c>
      <c r="AM402" s="71">
        <v>0</v>
      </c>
      <c r="AN402" s="71">
        <v>2</v>
      </c>
      <c r="AO402" s="71">
        <v>18</v>
      </c>
      <c r="AP402" s="71">
        <v>6</v>
      </c>
      <c r="AQ402" s="226"/>
      <c r="AR402" s="148" t="s">
        <v>91</v>
      </c>
      <c r="AS402" s="71">
        <v>0</v>
      </c>
      <c r="AT402" s="71">
        <v>466</v>
      </c>
      <c r="AU402" s="71">
        <v>156</v>
      </c>
      <c r="AV402" s="71">
        <v>13</v>
      </c>
      <c r="AW402" s="71">
        <v>0</v>
      </c>
      <c r="AX402" s="71">
        <v>11</v>
      </c>
      <c r="AY402" s="71">
        <v>64</v>
      </c>
      <c r="AZ402" s="71">
        <v>27</v>
      </c>
      <c r="BA402" s="71">
        <v>21</v>
      </c>
      <c r="BB402" s="226"/>
      <c r="BC402" s="148" t="s">
        <v>91</v>
      </c>
      <c r="BD402" s="71">
        <v>0</v>
      </c>
      <c r="BE402" s="71">
        <v>19</v>
      </c>
      <c r="BF402" s="71">
        <v>24</v>
      </c>
      <c r="BG402" s="71">
        <v>20</v>
      </c>
      <c r="BH402" s="71">
        <v>3</v>
      </c>
      <c r="BI402" s="16">
        <v>66</v>
      </c>
      <c r="BJ402" s="71">
        <v>32</v>
      </c>
      <c r="BK402" s="71">
        <v>11</v>
      </c>
      <c r="BL402" s="152">
        <v>1</v>
      </c>
      <c r="BM402" s="32">
        <v>1</v>
      </c>
      <c r="BN402" s="226"/>
      <c r="BO402" s="148" t="s">
        <v>91</v>
      </c>
      <c r="BP402" s="71">
        <v>1240</v>
      </c>
      <c r="BQ402" s="71">
        <v>284</v>
      </c>
      <c r="BR402" s="71">
        <v>808</v>
      </c>
      <c r="BS402" s="71">
        <v>378</v>
      </c>
      <c r="BT402" s="71">
        <v>76</v>
      </c>
      <c r="BU402" s="71">
        <v>606</v>
      </c>
      <c r="BV402" s="71">
        <v>1309</v>
      </c>
      <c r="BW402" s="71">
        <v>436</v>
      </c>
      <c r="BX402" s="71">
        <v>26</v>
      </c>
      <c r="BY402" s="71">
        <v>79</v>
      </c>
      <c r="BZ402" s="71">
        <v>38</v>
      </c>
      <c r="CA402" s="71">
        <v>3</v>
      </c>
      <c r="CB402" s="71">
        <v>19</v>
      </c>
      <c r="CD402" s="80" t="s">
        <v>220</v>
      </c>
      <c r="CE402" s="80" t="s">
        <v>2695</v>
      </c>
      <c r="CF402" s="78">
        <v>1452</v>
      </c>
      <c r="CG402" s="91"/>
    </row>
    <row r="403" spans="1:85">
      <c r="A403" s="226"/>
      <c r="B403" s="25" t="s">
        <v>73</v>
      </c>
      <c r="C403" s="26">
        <v>13952</v>
      </c>
      <c r="D403" s="26">
        <v>6788</v>
      </c>
      <c r="E403" s="26">
        <v>10194</v>
      </c>
      <c r="F403" s="26">
        <v>5272</v>
      </c>
      <c r="G403" s="26">
        <v>7842</v>
      </c>
      <c r="H403" s="26">
        <v>4147</v>
      </c>
      <c r="I403" s="26">
        <v>4906</v>
      </c>
      <c r="J403" s="26">
        <v>2621</v>
      </c>
      <c r="K403" s="26">
        <v>2956</v>
      </c>
      <c r="L403" s="26">
        <v>1599</v>
      </c>
      <c r="M403" s="41">
        <v>39850</v>
      </c>
      <c r="N403" s="41">
        <v>20427</v>
      </c>
      <c r="O403" s="226"/>
      <c r="P403" s="42" t="s">
        <v>73</v>
      </c>
      <c r="Q403" s="26">
        <v>4030</v>
      </c>
      <c r="R403" s="26">
        <v>1900</v>
      </c>
      <c r="S403" s="26">
        <v>2494</v>
      </c>
      <c r="T403" s="26">
        <v>1241</v>
      </c>
      <c r="U403" s="26">
        <v>1909</v>
      </c>
      <c r="V403" s="26">
        <v>971</v>
      </c>
      <c r="W403" s="26">
        <v>958</v>
      </c>
      <c r="X403" s="26">
        <v>509</v>
      </c>
      <c r="Y403" s="26">
        <v>436</v>
      </c>
      <c r="Z403" s="26">
        <v>232</v>
      </c>
      <c r="AA403" s="41">
        <v>9827</v>
      </c>
      <c r="AB403" s="41">
        <v>4853</v>
      </c>
      <c r="AC403" s="226"/>
      <c r="AD403" s="42" t="s">
        <v>73</v>
      </c>
      <c r="AE403" s="41">
        <v>415</v>
      </c>
      <c r="AF403" s="41">
        <v>408</v>
      </c>
      <c r="AG403" s="41">
        <v>384</v>
      </c>
      <c r="AH403" s="41">
        <v>356</v>
      </c>
      <c r="AI403" s="41">
        <v>323</v>
      </c>
      <c r="AJ403" s="41">
        <v>1886</v>
      </c>
      <c r="AK403" s="26">
        <v>988</v>
      </c>
      <c r="AL403" s="26">
        <v>400</v>
      </c>
      <c r="AM403" s="26">
        <v>4</v>
      </c>
      <c r="AN403" s="26">
        <v>43</v>
      </c>
      <c r="AO403" s="26">
        <v>366</v>
      </c>
      <c r="AP403" s="26">
        <v>78</v>
      </c>
      <c r="AQ403" s="226"/>
      <c r="AR403" s="42" t="s">
        <v>73</v>
      </c>
      <c r="AS403" s="26">
        <v>138</v>
      </c>
      <c r="AT403" s="26">
        <v>5672</v>
      </c>
      <c r="AU403" s="26">
        <v>2639</v>
      </c>
      <c r="AV403" s="26">
        <v>1359</v>
      </c>
      <c r="AW403" s="26">
        <v>254</v>
      </c>
      <c r="AX403" s="26">
        <v>174</v>
      </c>
      <c r="AY403" s="26">
        <v>1157</v>
      </c>
      <c r="AZ403" s="26">
        <v>549</v>
      </c>
      <c r="BA403" s="26">
        <v>527</v>
      </c>
      <c r="BB403" s="226"/>
      <c r="BC403" s="42" t="s">
        <v>73</v>
      </c>
      <c r="BD403" s="26">
        <v>22</v>
      </c>
      <c r="BE403" s="26">
        <v>312</v>
      </c>
      <c r="BF403" s="26">
        <v>236</v>
      </c>
      <c r="BG403" s="26">
        <v>613</v>
      </c>
      <c r="BH403" s="26">
        <v>98</v>
      </c>
      <c r="BI403" s="26">
        <v>1281</v>
      </c>
      <c r="BJ403" s="26">
        <v>417</v>
      </c>
      <c r="BK403" s="26">
        <v>186</v>
      </c>
      <c r="BL403" s="41">
        <v>30</v>
      </c>
      <c r="BM403" s="41">
        <v>15</v>
      </c>
      <c r="BN403" s="226"/>
      <c r="BO403" s="42" t="s">
        <v>73</v>
      </c>
      <c r="BP403" s="41">
        <v>15917</v>
      </c>
      <c r="BQ403" s="41">
        <v>6176</v>
      </c>
      <c r="BR403" s="41">
        <v>8384</v>
      </c>
      <c r="BS403" s="41">
        <v>5553</v>
      </c>
      <c r="BT403" s="41">
        <v>588</v>
      </c>
      <c r="BU403" s="41">
        <v>4974</v>
      </c>
      <c r="BV403" s="41">
        <v>22000</v>
      </c>
      <c r="BW403" s="41">
        <v>4863</v>
      </c>
      <c r="BX403" s="41">
        <v>574</v>
      </c>
      <c r="BY403" s="41">
        <v>1474</v>
      </c>
      <c r="BZ403" s="41">
        <v>915</v>
      </c>
      <c r="CA403" s="41">
        <v>65</v>
      </c>
      <c r="CB403" s="41">
        <v>682</v>
      </c>
      <c r="CD403" s="80" t="s">
        <v>220</v>
      </c>
      <c r="CE403" s="80" t="s">
        <v>2696</v>
      </c>
      <c r="CF403" s="78">
        <v>26105</v>
      </c>
      <c r="CG403" s="91"/>
    </row>
    <row r="404" spans="1:85">
      <c r="A404" s="226" t="s">
        <v>221</v>
      </c>
      <c r="B404" s="148" t="s">
        <v>90</v>
      </c>
      <c r="C404" s="71">
        <v>7854</v>
      </c>
      <c r="D404" s="71">
        <v>3773</v>
      </c>
      <c r="E404" s="71">
        <v>6654</v>
      </c>
      <c r="F404" s="71">
        <v>3366</v>
      </c>
      <c r="G404" s="71">
        <v>5693</v>
      </c>
      <c r="H404" s="71">
        <v>2984</v>
      </c>
      <c r="I404" s="71">
        <v>3836</v>
      </c>
      <c r="J404" s="71">
        <v>2150</v>
      </c>
      <c r="K404" s="71">
        <v>2758</v>
      </c>
      <c r="L404" s="71">
        <v>1533</v>
      </c>
      <c r="M404" s="146">
        <v>26795</v>
      </c>
      <c r="N404" s="146">
        <v>13806</v>
      </c>
      <c r="O404" s="226" t="s">
        <v>221</v>
      </c>
      <c r="P404" s="148" t="s">
        <v>90</v>
      </c>
      <c r="Q404" s="71">
        <v>2636</v>
      </c>
      <c r="R404" s="71">
        <v>1143</v>
      </c>
      <c r="S404" s="71">
        <v>2024</v>
      </c>
      <c r="T404" s="71">
        <v>958</v>
      </c>
      <c r="U404" s="71">
        <v>1777</v>
      </c>
      <c r="V404" s="71">
        <v>881</v>
      </c>
      <c r="W404" s="71">
        <v>933</v>
      </c>
      <c r="X404" s="71">
        <v>501</v>
      </c>
      <c r="Y404" s="71">
        <v>512</v>
      </c>
      <c r="Z404" s="71">
        <v>269</v>
      </c>
      <c r="AA404" s="146">
        <v>7882</v>
      </c>
      <c r="AB404" s="146">
        <v>3752</v>
      </c>
      <c r="AC404" s="226" t="s">
        <v>221</v>
      </c>
      <c r="AD404" s="148" t="s">
        <v>90</v>
      </c>
      <c r="AE404" s="31">
        <v>280</v>
      </c>
      <c r="AF404" s="31">
        <v>267</v>
      </c>
      <c r="AG404" s="31">
        <v>245</v>
      </c>
      <c r="AH404" s="31">
        <v>224</v>
      </c>
      <c r="AI404" s="31">
        <v>210</v>
      </c>
      <c r="AJ404" s="146">
        <v>1226</v>
      </c>
      <c r="AK404" s="125">
        <v>695</v>
      </c>
      <c r="AL404" s="71">
        <v>302</v>
      </c>
      <c r="AM404" s="71">
        <v>10</v>
      </c>
      <c r="AN404" s="71">
        <v>21</v>
      </c>
      <c r="AO404" s="71">
        <v>217</v>
      </c>
      <c r="AP404" s="71">
        <v>76</v>
      </c>
      <c r="AQ404" s="226" t="s">
        <v>221</v>
      </c>
      <c r="AR404" s="148" t="s">
        <v>90</v>
      </c>
      <c r="AS404" s="71">
        <v>71</v>
      </c>
      <c r="AT404" s="71">
        <v>6351</v>
      </c>
      <c r="AU404" s="71">
        <v>894</v>
      </c>
      <c r="AV404" s="71">
        <v>204</v>
      </c>
      <c r="AW404" s="71">
        <v>42</v>
      </c>
      <c r="AX404" s="71">
        <v>261</v>
      </c>
      <c r="AY404" s="71">
        <v>768</v>
      </c>
      <c r="AZ404" s="71">
        <v>474</v>
      </c>
      <c r="BA404" s="71">
        <v>449</v>
      </c>
      <c r="BB404" s="226" t="s">
        <v>221</v>
      </c>
      <c r="BC404" s="148" t="s">
        <v>90</v>
      </c>
      <c r="BD404" s="71">
        <v>26</v>
      </c>
      <c r="BE404" s="71">
        <v>241</v>
      </c>
      <c r="BF404" s="71">
        <v>220</v>
      </c>
      <c r="BG404" s="71">
        <v>500</v>
      </c>
      <c r="BH404" s="71">
        <v>42</v>
      </c>
      <c r="BI404" s="16">
        <v>1029</v>
      </c>
      <c r="BJ404" s="71">
        <v>375</v>
      </c>
      <c r="BK404" s="71">
        <v>153</v>
      </c>
      <c r="BL404" s="152">
        <v>22</v>
      </c>
      <c r="BM404" s="32">
        <v>5</v>
      </c>
      <c r="BN404" s="226" t="s">
        <v>221</v>
      </c>
      <c r="BO404" s="148" t="s">
        <v>90</v>
      </c>
      <c r="BP404" s="71">
        <v>10914</v>
      </c>
      <c r="BQ404" s="71">
        <v>6615</v>
      </c>
      <c r="BR404" s="71">
        <v>8821</v>
      </c>
      <c r="BS404" s="71">
        <v>5788</v>
      </c>
      <c r="BT404" s="71">
        <v>457</v>
      </c>
      <c r="BU404" s="71">
        <v>5283</v>
      </c>
      <c r="BV404" s="71">
        <v>19028</v>
      </c>
      <c r="BW404" s="71">
        <v>4666</v>
      </c>
      <c r="BX404" s="71">
        <v>444</v>
      </c>
      <c r="BY404" s="71">
        <v>1052</v>
      </c>
      <c r="BZ404" s="71">
        <v>778</v>
      </c>
      <c r="CA404" s="71">
        <v>54</v>
      </c>
      <c r="CB404" s="71">
        <v>398</v>
      </c>
      <c r="CD404" s="80" t="s">
        <v>221</v>
      </c>
      <c r="CE404" s="80" t="s">
        <v>2697</v>
      </c>
      <c r="CF404" s="78">
        <v>16481</v>
      </c>
      <c r="CG404" s="91"/>
    </row>
    <row r="405" spans="1:85">
      <c r="A405" s="226"/>
      <c r="B405" s="148" t="s">
        <v>91</v>
      </c>
      <c r="C405" s="71">
        <v>908</v>
      </c>
      <c r="D405" s="71">
        <v>427</v>
      </c>
      <c r="E405" s="71">
        <v>864</v>
      </c>
      <c r="F405" s="71">
        <v>398</v>
      </c>
      <c r="G405" s="71">
        <v>973</v>
      </c>
      <c r="H405" s="71">
        <v>497</v>
      </c>
      <c r="I405" s="71">
        <v>740</v>
      </c>
      <c r="J405" s="71">
        <v>394</v>
      </c>
      <c r="K405" s="71">
        <v>631</v>
      </c>
      <c r="L405" s="71">
        <v>327</v>
      </c>
      <c r="M405" s="146">
        <v>4116</v>
      </c>
      <c r="N405" s="146">
        <v>2043</v>
      </c>
      <c r="O405" s="226"/>
      <c r="P405" s="148" t="s">
        <v>91</v>
      </c>
      <c r="Q405" s="71">
        <v>276</v>
      </c>
      <c r="R405" s="71">
        <v>131</v>
      </c>
      <c r="S405" s="71">
        <v>183</v>
      </c>
      <c r="T405" s="71">
        <v>80</v>
      </c>
      <c r="U405" s="71">
        <v>271</v>
      </c>
      <c r="V405" s="71">
        <v>133</v>
      </c>
      <c r="W405" s="71">
        <v>155</v>
      </c>
      <c r="X405" s="71">
        <v>79</v>
      </c>
      <c r="Y405" s="71">
        <v>105</v>
      </c>
      <c r="Z405" s="71">
        <v>52</v>
      </c>
      <c r="AA405" s="146">
        <v>990</v>
      </c>
      <c r="AB405" s="146">
        <v>475</v>
      </c>
      <c r="AC405" s="226"/>
      <c r="AD405" s="148" t="s">
        <v>91</v>
      </c>
      <c r="AE405" s="31">
        <v>20</v>
      </c>
      <c r="AF405" s="31">
        <v>20</v>
      </c>
      <c r="AG405" s="31">
        <v>20</v>
      </c>
      <c r="AH405" s="31">
        <v>18</v>
      </c>
      <c r="AI405" s="31">
        <v>16</v>
      </c>
      <c r="AJ405" s="146">
        <v>94</v>
      </c>
      <c r="AK405" s="125">
        <v>68</v>
      </c>
      <c r="AL405" s="71">
        <v>42</v>
      </c>
      <c r="AM405" s="71">
        <v>24</v>
      </c>
      <c r="AN405" s="71">
        <v>0</v>
      </c>
      <c r="AO405" s="71">
        <v>9</v>
      </c>
      <c r="AP405" s="71">
        <v>4</v>
      </c>
      <c r="AQ405" s="226"/>
      <c r="AR405" s="148" t="s">
        <v>91</v>
      </c>
      <c r="AS405" s="71">
        <v>0</v>
      </c>
      <c r="AT405" s="71">
        <v>1112</v>
      </c>
      <c r="AU405" s="71">
        <v>57</v>
      </c>
      <c r="AV405" s="71">
        <v>5</v>
      </c>
      <c r="AW405" s="71">
        <v>0</v>
      </c>
      <c r="AX405" s="71">
        <v>29</v>
      </c>
      <c r="AY405" s="71">
        <v>73</v>
      </c>
      <c r="AZ405" s="71">
        <v>64</v>
      </c>
      <c r="BA405" s="71">
        <v>46</v>
      </c>
      <c r="BB405" s="226"/>
      <c r="BC405" s="148" t="s">
        <v>91</v>
      </c>
      <c r="BD405" s="71">
        <v>16</v>
      </c>
      <c r="BE405" s="71">
        <v>51</v>
      </c>
      <c r="BF405" s="71">
        <v>18</v>
      </c>
      <c r="BG405" s="71">
        <v>7</v>
      </c>
      <c r="BH405" s="71">
        <v>0</v>
      </c>
      <c r="BI405" s="16">
        <v>92</v>
      </c>
      <c r="BJ405" s="71">
        <v>74</v>
      </c>
      <c r="BK405" s="71">
        <v>55</v>
      </c>
      <c r="BL405" s="152">
        <v>47</v>
      </c>
      <c r="BM405" s="32">
        <v>36</v>
      </c>
      <c r="BN405" s="226"/>
      <c r="BO405" s="148" t="s">
        <v>91</v>
      </c>
      <c r="BP405" s="71">
        <v>1047</v>
      </c>
      <c r="BQ405" s="71">
        <v>714</v>
      </c>
      <c r="BR405" s="71">
        <v>766</v>
      </c>
      <c r="BS405" s="71">
        <v>537</v>
      </c>
      <c r="BT405" s="71">
        <v>42</v>
      </c>
      <c r="BU405" s="71">
        <v>357</v>
      </c>
      <c r="BV405" s="71">
        <v>1240</v>
      </c>
      <c r="BW405" s="71">
        <v>229</v>
      </c>
      <c r="BX405" s="71">
        <v>7</v>
      </c>
      <c r="BY405" s="71">
        <v>41</v>
      </c>
      <c r="BZ405" s="71">
        <v>32</v>
      </c>
      <c r="CA405" s="71">
        <v>1</v>
      </c>
      <c r="CB405" s="71">
        <v>206</v>
      </c>
      <c r="CD405" s="80" t="s">
        <v>221</v>
      </c>
      <c r="CE405" s="80" t="s">
        <v>2698</v>
      </c>
      <c r="CF405" s="78">
        <v>2415</v>
      </c>
      <c r="CG405" s="91"/>
    </row>
    <row r="406" spans="1:85">
      <c r="A406" s="226"/>
      <c r="B406" s="25" t="s">
        <v>73</v>
      </c>
      <c r="C406" s="26">
        <v>8762</v>
      </c>
      <c r="D406" s="26">
        <v>4200</v>
      </c>
      <c r="E406" s="26">
        <v>7518</v>
      </c>
      <c r="F406" s="26">
        <v>3764</v>
      </c>
      <c r="G406" s="26">
        <v>6666</v>
      </c>
      <c r="H406" s="26">
        <v>3481</v>
      </c>
      <c r="I406" s="26">
        <v>4576</v>
      </c>
      <c r="J406" s="26">
        <v>2544</v>
      </c>
      <c r="K406" s="26">
        <v>3389</v>
      </c>
      <c r="L406" s="26">
        <v>1860</v>
      </c>
      <c r="M406" s="41">
        <v>30911</v>
      </c>
      <c r="N406" s="41">
        <v>15849</v>
      </c>
      <c r="O406" s="226"/>
      <c r="P406" s="42" t="s">
        <v>73</v>
      </c>
      <c r="Q406" s="26">
        <v>2912</v>
      </c>
      <c r="R406" s="26">
        <v>1274</v>
      </c>
      <c r="S406" s="26">
        <v>2207</v>
      </c>
      <c r="T406" s="26">
        <v>1038</v>
      </c>
      <c r="U406" s="26">
        <v>2048</v>
      </c>
      <c r="V406" s="26">
        <v>1014</v>
      </c>
      <c r="W406" s="26">
        <v>1088</v>
      </c>
      <c r="X406" s="26">
        <v>580</v>
      </c>
      <c r="Y406" s="26">
        <v>617</v>
      </c>
      <c r="Z406" s="26">
        <v>321</v>
      </c>
      <c r="AA406" s="41">
        <v>8872</v>
      </c>
      <c r="AB406" s="41">
        <v>4227</v>
      </c>
      <c r="AC406" s="226"/>
      <c r="AD406" s="42" t="s">
        <v>73</v>
      </c>
      <c r="AE406" s="41">
        <v>300</v>
      </c>
      <c r="AF406" s="41">
        <v>287</v>
      </c>
      <c r="AG406" s="41">
        <v>265</v>
      </c>
      <c r="AH406" s="41">
        <v>242</v>
      </c>
      <c r="AI406" s="41">
        <v>226</v>
      </c>
      <c r="AJ406" s="41">
        <v>1320</v>
      </c>
      <c r="AK406" s="26">
        <v>763</v>
      </c>
      <c r="AL406" s="26">
        <v>344</v>
      </c>
      <c r="AM406" s="26">
        <v>34</v>
      </c>
      <c r="AN406" s="26">
        <v>21</v>
      </c>
      <c r="AO406" s="26">
        <v>226</v>
      </c>
      <c r="AP406" s="26">
        <v>80</v>
      </c>
      <c r="AQ406" s="226"/>
      <c r="AR406" s="42" t="s">
        <v>73</v>
      </c>
      <c r="AS406" s="26">
        <v>71</v>
      </c>
      <c r="AT406" s="26">
        <v>7463</v>
      </c>
      <c r="AU406" s="26">
        <v>951</v>
      </c>
      <c r="AV406" s="26">
        <v>209</v>
      </c>
      <c r="AW406" s="26">
        <v>42</v>
      </c>
      <c r="AX406" s="26">
        <v>290</v>
      </c>
      <c r="AY406" s="26">
        <v>841</v>
      </c>
      <c r="AZ406" s="26">
        <v>538</v>
      </c>
      <c r="BA406" s="26">
        <v>495</v>
      </c>
      <c r="BB406" s="226"/>
      <c r="BC406" s="42" t="s">
        <v>73</v>
      </c>
      <c r="BD406" s="26">
        <v>42</v>
      </c>
      <c r="BE406" s="26">
        <v>292</v>
      </c>
      <c r="BF406" s="26">
        <v>238</v>
      </c>
      <c r="BG406" s="26">
        <v>507</v>
      </c>
      <c r="BH406" s="26">
        <v>42</v>
      </c>
      <c r="BI406" s="26">
        <v>1121</v>
      </c>
      <c r="BJ406" s="26">
        <v>449</v>
      </c>
      <c r="BK406" s="26">
        <v>208</v>
      </c>
      <c r="BL406" s="41">
        <v>69</v>
      </c>
      <c r="BM406" s="41">
        <v>41</v>
      </c>
      <c r="BN406" s="226"/>
      <c r="BO406" s="42" t="s">
        <v>73</v>
      </c>
      <c r="BP406" s="41">
        <v>11961</v>
      </c>
      <c r="BQ406" s="41">
        <v>7329</v>
      </c>
      <c r="BR406" s="41">
        <v>9587</v>
      </c>
      <c r="BS406" s="41">
        <v>6325</v>
      </c>
      <c r="BT406" s="41">
        <v>499</v>
      </c>
      <c r="BU406" s="41">
        <v>5640</v>
      </c>
      <c r="BV406" s="41">
        <v>20268</v>
      </c>
      <c r="BW406" s="41">
        <v>4895</v>
      </c>
      <c r="BX406" s="41">
        <v>451</v>
      </c>
      <c r="BY406" s="41">
        <v>1093</v>
      </c>
      <c r="BZ406" s="41">
        <v>810</v>
      </c>
      <c r="CA406" s="41">
        <v>55</v>
      </c>
      <c r="CB406" s="41">
        <v>604</v>
      </c>
      <c r="CD406" s="80" t="s">
        <v>221</v>
      </c>
      <c r="CE406" s="80" t="s">
        <v>2699</v>
      </c>
      <c r="CF406" s="78">
        <v>18896</v>
      </c>
      <c r="CG406" s="91"/>
    </row>
    <row r="407" spans="1:85">
      <c r="A407" s="226" t="s">
        <v>222</v>
      </c>
      <c r="B407" s="148" t="s">
        <v>90</v>
      </c>
      <c r="C407" s="71">
        <v>7432</v>
      </c>
      <c r="D407" s="71">
        <v>3518</v>
      </c>
      <c r="E407" s="71">
        <v>6638</v>
      </c>
      <c r="F407" s="71">
        <v>3238</v>
      </c>
      <c r="G407" s="71">
        <v>6957</v>
      </c>
      <c r="H407" s="71">
        <v>3438</v>
      </c>
      <c r="I407" s="71">
        <v>5326</v>
      </c>
      <c r="J407" s="71">
        <v>2720</v>
      </c>
      <c r="K407" s="71">
        <v>3744</v>
      </c>
      <c r="L407" s="71">
        <v>2011</v>
      </c>
      <c r="M407" s="146">
        <v>30097</v>
      </c>
      <c r="N407" s="146">
        <v>14925</v>
      </c>
      <c r="O407" s="226" t="s">
        <v>222</v>
      </c>
      <c r="P407" s="148" t="s">
        <v>90</v>
      </c>
      <c r="Q407" s="71">
        <v>2241</v>
      </c>
      <c r="R407" s="71">
        <v>993</v>
      </c>
      <c r="S407" s="71">
        <v>1736</v>
      </c>
      <c r="T407" s="71">
        <v>774</v>
      </c>
      <c r="U407" s="71">
        <v>2150</v>
      </c>
      <c r="V407" s="71">
        <v>970</v>
      </c>
      <c r="W407" s="71">
        <v>1420</v>
      </c>
      <c r="X407" s="71">
        <v>700</v>
      </c>
      <c r="Y407" s="71">
        <v>484</v>
      </c>
      <c r="Z407" s="71">
        <v>268</v>
      </c>
      <c r="AA407" s="146">
        <v>8031</v>
      </c>
      <c r="AB407" s="146">
        <v>3705</v>
      </c>
      <c r="AC407" s="226" t="s">
        <v>222</v>
      </c>
      <c r="AD407" s="148" t="s">
        <v>90</v>
      </c>
      <c r="AE407" s="31">
        <v>345</v>
      </c>
      <c r="AF407" s="31">
        <v>342</v>
      </c>
      <c r="AG407" s="31">
        <v>351</v>
      </c>
      <c r="AH407" s="31">
        <v>331</v>
      </c>
      <c r="AI407" s="31">
        <v>315</v>
      </c>
      <c r="AJ407" s="146">
        <v>1684</v>
      </c>
      <c r="AK407" s="125">
        <v>913</v>
      </c>
      <c r="AL407" s="71">
        <v>577</v>
      </c>
      <c r="AM407" s="71">
        <v>17</v>
      </c>
      <c r="AN407" s="71">
        <v>21</v>
      </c>
      <c r="AO407" s="71">
        <v>324</v>
      </c>
      <c r="AP407" s="71">
        <v>72</v>
      </c>
      <c r="AQ407" s="226" t="s">
        <v>222</v>
      </c>
      <c r="AR407" s="148" t="s">
        <v>90</v>
      </c>
      <c r="AS407" s="71">
        <v>155</v>
      </c>
      <c r="AT407" s="71">
        <v>7497</v>
      </c>
      <c r="AU407" s="71">
        <v>2342</v>
      </c>
      <c r="AV407" s="71">
        <v>585</v>
      </c>
      <c r="AW407" s="71">
        <v>129</v>
      </c>
      <c r="AX407" s="71">
        <v>227</v>
      </c>
      <c r="AY407" s="71">
        <v>1053</v>
      </c>
      <c r="AZ407" s="71">
        <v>614</v>
      </c>
      <c r="BA407" s="71">
        <v>621</v>
      </c>
      <c r="BB407" s="226" t="s">
        <v>222</v>
      </c>
      <c r="BC407" s="148" t="s">
        <v>90</v>
      </c>
      <c r="BD407" s="71">
        <v>53</v>
      </c>
      <c r="BE407" s="71">
        <v>253</v>
      </c>
      <c r="BF407" s="71">
        <v>240</v>
      </c>
      <c r="BG407" s="71">
        <v>649</v>
      </c>
      <c r="BH407" s="71">
        <v>0</v>
      </c>
      <c r="BI407" s="16">
        <v>1195</v>
      </c>
      <c r="BJ407" s="71">
        <v>271</v>
      </c>
      <c r="BK407" s="71">
        <v>180</v>
      </c>
      <c r="BL407" s="152">
        <v>5</v>
      </c>
      <c r="BM407" s="32">
        <v>1</v>
      </c>
      <c r="BN407" s="226" t="s">
        <v>222</v>
      </c>
      <c r="BO407" s="148" t="s">
        <v>90</v>
      </c>
      <c r="BP407" s="71">
        <v>20703</v>
      </c>
      <c r="BQ407" s="71">
        <v>6832</v>
      </c>
      <c r="BR407" s="71">
        <v>7308</v>
      </c>
      <c r="BS407" s="71">
        <v>9367</v>
      </c>
      <c r="BT407" s="71">
        <v>343</v>
      </c>
      <c r="BU407" s="71">
        <v>6095</v>
      </c>
      <c r="BV407" s="71">
        <v>22885</v>
      </c>
      <c r="BW407" s="71">
        <v>5226</v>
      </c>
      <c r="BX407" s="71">
        <v>595</v>
      </c>
      <c r="BY407" s="71">
        <v>1500</v>
      </c>
      <c r="BZ407" s="71">
        <v>1279</v>
      </c>
      <c r="CA407" s="71">
        <v>116</v>
      </c>
      <c r="CB407" s="71">
        <v>575</v>
      </c>
      <c r="CD407" s="80" t="s">
        <v>222</v>
      </c>
      <c r="CE407" s="80" t="s">
        <v>2700</v>
      </c>
      <c r="CF407" s="78">
        <v>25160</v>
      </c>
      <c r="CG407" s="91"/>
    </row>
    <row r="408" spans="1:85">
      <c r="A408" s="226"/>
      <c r="B408" s="148" t="s">
        <v>91</v>
      </c>
      <c r="C408" s="71">
        <v>848</v>
      </c>
      <c r="D408" s="71">
        <v>372</v>
      </c>
      <c r="E408" s="71">
        <v>844</v>
      </c>
      <c r="F408" s="71">
        <v>440</v>
      </c>
      <c r="G408" s="71">
        <v>826</v>
      </c>
      <c r="H408" s="71">
        <v>436</v>
      </c>
      <c r="I408" s="71">
        <v>626</v>
      </c>
      <c r="J408" s="71">
        <v>319</v>
      </c>
      <c r="K408" s="71">
        <v>491</v>
      </c>
      <c r="L408" s="71">
        <v>241</v>
      </c>
      <c r="M408" s="146">
        <v>3635</v>
      </c>
      <c r="N408" s="146">
        <v>1808</v>
      </c>
      <c r="O408" s="226"/>
      <c r="P408" s="148" t="s">
        <v>91</v>
      </c>
      <c r="Q408" s="71">
        <v>282</v>
      </c>
      <c r="R408" s="71">
        <v>112</v>
      </c>
      <c r="S408" s="71">
        <v>260</v>
      </c>
      <c r="T408" s="71">
        <v>131</v>
      </c>
      <c r="U408" s="71">
        <v>258</v>
      </c>
      <c r="V408" s="71">
        <v>136</v>
      </c>
      <c r="W408" s="71">
        <v>169</v>
      </c>
      <c r="X408" s="71">
        <v>87</v>
      </c>
      <c r="Y408" s="71">
        <v>136</v>
      </c>
      <c r="Z408" s="71">
        <v>63</v>
      </c>
      <c r="AA408" s="146">
        <v>1105</v>
      </c>
      <c r="AB408" s="146">
        <v>529</v>
      </c>
      <c r="AC408" s="226"/>
      <c r="AD408" s="148" t="s">
        <v>91</v>
      </c>
      <c r="AE408" s="31">
        <v>36</v>
      </c>
      <c r="AF408" s="31">
        <v>35</v>
      </c>
      <c r="AG408" s="31">
        <v>35</v>
      </c>
      <c r="AH408" s="31">
        <v>33</v>
      </c>
      <c r="AI408" s="31">
        <v>33</v>
      </c>
      <c r="AJ408" s="146">
        <v>172</v>
      </c>
      <c r="AK408" s="125">
        <v>111</v>
      </c>
      <c r="AL408" s="71">
        <v>58</v>
      </c>
      <c r="AM408" s="71">
        <v>11</v>
      </c>
      <c r="AN408" s="71">
        <v>11</v>
      </c>
      <c r="AO408" s="71">
        <v>30</v>
      </c>
      <c r="AP408" s="71">
        <v>12</v>
      </c>
      <c r="AQ408" s="226"/>
      <c r="AR408" s="148" t="s">
        <v>91</v>
      </c>
      <c r="AS408" s="71">
        <v>0</v>
      </c>
      <c r="AT408" s="71">
        <v>921</v>
      </c>
      <c r="AU408" s="71">
        <v>107</v>
      </c>
      <c r="AV408" s="71">
        <v>8</v>
      </c>
      <c r="AW408" s="71">
        <v>2</v>
      </c>
      <c r="AX408" s="71">
        <v>26</v>
      </c>
      <c r="AY408" s="71">
        <v>115</v>
      </c>
      <c r="AZ408" s="71">
        <v>60</v>
      </c>
      <c r="BA408" s="71">
        <v>70</v>
      </c>
      <c r="BB408" s="226"/>
      <c r="BC408" s="148" t="s">
        <v>91</v>
      </c>
      <c r="BD408" s="71">
        <v>9</v>
      </c>
      <c r="BE408" s="71">
        <v>39</v>
      </c>
      <c r="BF408" s="71">
        <v>34</v>
      </c>
      <c r="BG408" s="71">
        <v>47</v>
      </c>
      <c r="BH408" s="71">
        <v>0</v>
      </c>
      <c r="BI408" s="16">
        <v>129</v>
      </c>
      <c r="BJ408" s="71">
        <v>59</v>
      </c>
      <c r="BK408" s="71">
        <v>42</v>
      </c>
      <c r="BL408" s="152">
        <v>5</v>
      </c>
      <c r="BM408" s="32">
        <v>4</v>
      </c>
      <c r="BN408" s="226"/>
      <c r="BO408" s="148" t="s">
        <v>91</v>
      </c>
      <c r="BP408" s="71">
        <v>1969</v>
      </c>
      <c r="BQ408" s="71">
        <v>842</v>
      </c>
      <c r="BR408" s="71">
        <v>1165</v>
      </c>
      <c r="BS408" s="71">
        <v>1032</v>
      </c>
      <c r="BT408" s="71">
        <v>101</v>
      </c>
      <c r="BU408" s="71">
        <v>810</v>
      </c>
      <c r="BV408" s="71">
        <v>2886</v>
      </c>
      <c r="BW408" s="71">
        <v>701</v>
      </c>
      <c r="BX408" s="71">
        <v>5</v>
      </c>
      <c r="BY408" s="71">
        <v>151</v>
      </c>
      <c r="BZ408" s="71">
        <v>177</v>
      </c>
      <c r="CA408" s="71">
        <v>0</v>
      </c>
      <c r="CB408" s="71">
        <v>117</v>
      </c>
      <c r="CD408" s="80" t="s">
        <v>222</v>
      </c>
      <c r="CE408" s="80" t="s">
        <v>2701</v>
      </c>
      <c r="CF408" s="78">
        <v>2205</v>
      </c>
      <c r="CG408" s="91"/>
    </row>
    <row r="409" spans="1:85">
      <c r="A409" s="226"/>
      <c r="B409" s="25" t="s">
        <v>73</v>
      </c>
      <c r="C409" s="26">
        <v>8280</v>
      </c>
      <c r="D409" s="26">
        <v>3890</v>
      </c>
      <c r="E409" s="26">
        <v>7482</v>
      </c>
      <c r="F409" s="26">
        <v>3678</v>
      </c>
      <c r="G409" s="26">
        <v>7783</v>
      </c>
      <c r="H409" s="26">
        <v>3874</v>
      </c>
      <c r="I409" s="26">
        <v>5952</v>
      </c>
      <c r="J409" s="26">
        <v>3039</v>
      </c>
      <c r="K409" s="26">
        <v>4235</v>
      </c>
      <c r="L409" s="26">
        <v>2252</v>
      </c>
      <c r="M409" s="41">
        <v>33732</v>
      </c>
      <c r="N409" s="41">
        <v>16733</v>
      </c>
      <c r="O409" s="226"/>
      <c r="P409" s="42" t="s">
        <v>73</v>
      </c>
      <c r="Q409" s="26">
        <v>2523</v>
      </c>
      <c r="R409" s="26">
        <v>1105</v>
      </c>
      <c r="S409" s="26">
        <v>1996</v>
      </c>
      <c r="T409" s="26">
        <v>905</v>
      </c>
      <c r="U409" s="26">
        <v>2408</v>
      </c>
      <c r="V409" s="26">
        <v>1106</v>
      </c>
      <c r="W409" s="26">
        <v>1589</v>
      </c>
      <c r="X409" s="26">
        <v>787</v>
      </c>
      <c r="Y409" s="26">
        <v>620</v>
      </c>
      <c r="Z409" s="26">
        <v>331</v>
      </c>
      <c r="AA409" s="41">
        <v>9136</v>
      </c>
      <c r="AB409" s="41">
        <v>4234</v>
      </c>
      <c r="AC409" s="226"/>
      <c r="AD409" s="42" t="s">
        <v>73</v>
      </c>
      <c r="AE409" s="41">
        <v>381</v>
      </c>
      <c r="AF409" s="41">
        <v>377</v>
      </c>
      <c r="AG409" s="41">
        <v>386</v>
      </c>
      <c r="AH409" s="41">
        <v>364</v>
      </c>
      <c r="AI409" s="41">
        <v>348</v>
      </c>
      <c r="AJ409" s="41">
        <v>1856</v>
      </c>
      <c r="AK409" s="26">
        <v>1024</v>
      </c>
      <c r="AL409" s="26">
        <v>635</v>
      </c>
      <c r="AM409" s="26">
        <v>28</v>
      </c>
      <c r="AN409" s="26">
        <v>32</v>
      </c>
      <c r="AO409" s="26">
        <v>354</v>
      </c>
      <c r="AP409" s="26">
        <v>84</v>
      </c>
      <c r="AQ409" s="226"/>
      <c r="AR409" s="42" t="s">
        <v>73</v>
      </c>
      <c r="AS409" s="26">
        <v>155</v>
      </c>
      <c r="AT409" s="26">
        <v>8418</v>
      </c>
      <c r="AU409" s="26">
        <v>2449</v>
      </c>
      <c r="AV409" s="26">
        <v>593</v>
      </c>
      <c r="AW409" s="26">
        <v>131</v>
      </c>
      <c r="AX409" s="26">
        <v>253</v>
      </c>
      <c r="AY409" s="26">
        <v>1168</v>
      </c>
      <c r="AZ409" s="26">
        <v>674</v>
      </c>
      <c r="BA409" s="26">
        <v>691</v>
      </c>
      <c r="BB409" s="226"/>
      <c r="BC409" s="42" t="s">
        <v>73</v>
      </c>
      <c r="BD409" s="26">
        <v>62</v>
      </c>
      <c r="BE409" s="26">
        <v>292</v>
      </c>
      <c r="BF409" s="26">
        <v>274</v>
      </c>
      <c r="BG409" s="26">
        <v>696</v>
      </c>
      <c r="BH409" s="26">
        <v>0</v>
      </c>
      <c r="BI409" s="26">
        <v>1324</v>
      </c>
      <c r="BJ409" s="26">
        <v>330</v>
      </c>
      <c r="BK409" s="26">
        <v>222</v>
      </c>
      <c r="BL409" s="41">
        <v>10</v>
      </c>
      <c r="BM409" s="41">
        <v>5</v>
      </c>
      <c r="BN409" s="226"/>
      <c r="BO409" s="42" t="s">
        <v>73</v>
      </c>
      <c r="BP409" s="41">
        <v>22672</v>
      </c>
      <c r="BQ409" s="41">
        <v>7674</v>
      </c>
      <c r="BR409" s="41">
        <v>8473</v>
      </c>
      <c r="BS409" s="41">
        <v>10399</v>
      </c>
      <c r="BT409" s="41">
        <v>444</v>
      </c>
      <c r="BU409" s="41">
        <v>6905</v>
      </c>
      <c r="BV409" s="41">
        <v>25771</v>
      </c>
      <c r="BW409" s="41">
        <v>5927</v>
      </c>
      <c r="BX409" s="41">
        <v>600</v>
      </c>
      <c r="BY409" s="41">
        <v>1651</v>
      </c>
      <c r="BZ409" s="41">
        <v>1456</v>
      </c>
      <c r="CA409" s="41">
        <v>116</v>
      </c>
      <c r="CB409" s="41">
        <v>692</v>
      </c>
      <c r="CD409" s="80" t="s">
        <v>222</v>
      </c>
      <c r="CE409" s="80" t="s">
        <v>2702</v>
      </c>
      <c r="CF409" s="78">
        <v>27365</v>
      </c>
      <c r="CG409" s="91"/>
    </row>
    <row r="410" spans="1:85" ht="14.45" customHeight="1">
      <c r="A410" s="226" t="s">
        <v>991</v>
      </c>
      <c r="B410" s="148" t="s">
        <v>90</v>
      </c>
      <c r="C410" s="71">
        <v>13757</v>
      </c>
      <c r="D410" s="71">
        <v>6639</v>
      </c>
      <c r="E410" s="71">
        <v>12246</v>
      </c>
      <c r="F410" s="71">
        <v>6050</v>
      </c>
      <c r="G410" s="71">
        <v>11410</v>
      </c>
      <c r="H410" s="71">
        <v>5738</v>
      </c>
      <c r="I410" s="71">
        <v>9403</v>
      </c>
      <c r="J410" s="71">
        <v>4670</v>
      </c>
      <c r="K410" s="71">
        <v>6658</v>
      </c>
      <c r="L410" s="71">
        <v>3407</v>
      </c>
      <c r="M410" s="146">
        <v>53474</v>
      </c>
      <c r="N410" s="146">
        <v>26504</v>
      </c>
      <c r="O410" s="226" t="s">
        <v>991</v>
      </c>
      <c r="P410" s="148" t="s">
        <v>90</v>
      </c>
      <c r="Q410" s="71">
        <v>3660</v>
      </c>
      <c r="R410" s="71">
        <v>1611</v>
      </c>
      <c r="S410" s="71">
        <v>2834</v>
      </c>
      <c r="T410" s="71">
        <v>1309</v>
      </c>
      <c r="U410" s="71">
        <v>2740</v>
      </c>
      <c r="V410" s="71">
        <v>1253</v>
      </c>
      <c r="W410" s="71">
        <v>1852</v>
      </c>
      <c r="X410" s="71">
        <v>850</v>
      </c>
      <c r="Y410" s="71">
        <v>284</v>
      </c>
      <c r="Z410" s="71">
        <v>144</v>
      </c>
      <c r="AA410" s="146">
        <v>11370</v>
      </c>
      <c r="AB410" s="146">
        <v>5167</v>
      </c>
      <c r="AC410" s="226" t="s">
        <v>991</v>
      </c>
      <c r="AD410" s="148" t="s">
        <v>90</v>
      </c>
      <c r="AE410" s="31">
        <v>516</v>
      </c>
      <c r="AF410" s="31">
        <v>512</v>
      </c>
      <c r="AG410" s="31">
        <v>508</v>
      </c>
      <c r="AH410" s="31">
        <v>495</v>
      </c>
      <c r="AI410" s="31">
        <v>473</v>
      </c>
      <c r="AJ410" s="146">
        <v>2504</v>
      </c>
      <c r="AK410" s="125">
        <v>1523</v>
      </c>
      <c r="AL410" s="71">
        <v>307</v>
      </c>
      <c r="AM410" s="71">
        <v>7</v>
      </c>
      <c r="AN410" s="71">
        <v>62</v>
      </c>
      <c r="AO410" s="71">
        <v>478</v>
      </c>
      <c r="AP410" s="71">
        <v>140</v>
      </c>
      <c r="AQ410" s="226" t="s">
        <v>991</v>
      </c>
      <c r="AR410" s="148" t="s">
        <v>90</v>
      </c>
      <c r="AS410" s="71">
        <v>126</v>
      </c>
      <c r="AT410" s="71">
        <v>9624</v>
      </c>
      <c r="AU410" s="71">
        <v>5523</v>
      </c>
      <c r="AV410" s="71">
        <v>1913</v>
      </c>
      <c r="AW410" s="71">
        <v>413</v>
      </c>
      <c r="AX410" s="71">
        <v>540</v>
      </c>
      <c r="AY410" s="71">
        <v>1671</v>
      </c>
      <c r="AZ410" s="71">
        <v>1268</v>
      </c>
      <c r="BA410" s="71">
        <v>1212</v>
      </c>
      <c r="BB410" s="226" t="s">
        <v>991</v>
      </c>
      <c r="BC410" s="148" t="s">
        <v>90</v>
      </c>
      <c r="BD410" s="71">
        <v>82</v>
      </c>
      <c r="BE410" s="71">
        <v>378</v>
      </c>
      <c r="BF410" s="71">
        <v>548</v>
      </c>
      <c r="BG410" s="71">
        <v>705</v>
      </c>
      <c r="BH410" s="71">
        <v>13</v>
      </c>
      <c r="BI410" s="16">
        <v>1726</v>
      </c>
      <c r="BJ410" s="71">
        <v>401</v>
      </c>
      <c r="BK410" s="71">
        <v>274</v>
      </c>
      <c r="BL410" s="152">
        <v>9</v>
      </c>
      <c r="BM410" s="32">
        <v>2</v>
      </c>
      <c r="BN410" s="226" t="s">
        <v>991</v>
      </c>
      <c r="BO410" s="148" t="s">
        <v>90</v>
      </c>
      <c r="BP410" s="71">
        <v>38630</v>
      </c>
      <c r="BQ410" s="71">
        <v>5677</v>
      </c>
      <c r="BR410" s="71">
        <v>15195</v>
      </c>
      <c r="BS410" s="71">
        <v>13816</v>
      </c>
      <c r="BT410" s="71">
        <v>558</v>
      </c>
      <c r="BU410" s="71">
        <v>9401</v>
      </c>
      <c r="BV410" s="71">
        <v>35852</v>
      </c>
      <c r="BW410" s="71">
        <v>7703</v>
      </c>
      <c r="BX410" s="71">
        <v>656</v>
      </c>
      <c r="BY410" s="71">
        <v>3474</v>
      </c>
      <c r="BZ410" s="71">
        <v>2118</v>
      </c>
      <c r="CA410" s="71">
        <v>111</v>
      </c>
      <c r="CB410" s="71">
        <v>1633</v>
      </c>
      <c r="CD410" s="80" t="s">
        <v>991</v>
      </c>
      <c r="CE410" s="80" t="s">
        <v>2703</v>
      </c>
      <c r="CF410" s="78">
        <v>45660</v>
      </c>
      <c r="CG410" s="91"/>
    </row>
    <row r="411" spans="1:85">
      <c r="A411" s="226"/>
      <c r="B411" s="148" t="s">
        <v>91</v>
      </c>
      <c r="C411" s="71">
        <v>257</v>
      </c>
      <c r="D411" s="71">
        <v>113</v>
      </c>
      <c r="E411" s="71">
        <v>257</v>
      </c>
      <c r="F411" s="71">
        <v>119</v>
      </c>
      <c r="G411" s="71">
        <v>247</v>
      </c>
      <c r="H411" s="71">
        <v>118</v>
      </c>
      <c r="I411" s="71">
        <v>231</v>
      </c>
      <c r="J411" s="71">
        <v>122</v>
      </c>
      <c r="K411" s="71">
        <v>175</v>
      </c>
      <c r="L411" s="71">
        <v>91</v>
      </c>
      <c r="M411" s="146">
        <v>1167</v>
      </c>
      <c r="N411" s="146">
        <v>563</v>
      </c>
      <c r="O411" s="226"/>
      <c r="P411" s="148" t="s">
        <v>91</v>
      </c>
      <c r="Q411" s="71">
        <v>92</v>
      </c>
      <c r="R411" s="71">
        <v>34</v>
      </c>
      <c r="S411" s="71">
        <v>66</v>
      </c>
      <c r="T411" s="71">
        <v>30</v>
      </c>
      <c r="U411" s="71">
        <v>73</v>
      </c>
      <c r="V411" s="71">
        <v>45</v>
      </c>
      <c r="W411" s="71">
        <v>73</v>
      </c>
      <c r="X411" s="71">
        <v>41</v>
      </c>
      <c r="Y411" s="71">
        <v>62</v>
      </c>
      <c r="Z411" s="71">
        <v>30</v>
      </c>
      <c r="AA411" s="146">
        <v>366</v>
      </c>
      <c r="AB411" s="146">
        <v>180</v>
      </c>
      <c r="AC411" s="226"/>
      <c r="AD411" s="148" t="s">
        <v>91</v>
      </c>
      <c r="AE411" s="31">
        <v>5</v>
      </c>
      <c r="AF411" s="31">
        <v>5</v>
      </c>
      <c r="AG411" s="31">
        <v>5</v>
      </c>
      <c r="AH411" s="31">
        <v>5</v>
      </c>
      <c r="AI411" s="31">
        <v>4</v>
      </c>
      <c r="AJ411" s="146">
        <v>24</v>
      </c>
      <c r="AK411" s="125">
        <v>42</v>
      </c>
      <c r="AL411" s="71">
        <v>20</v>
      </c>
      <c r="AM411" s="71">
        <v>12</v>
      </c>
      <c r="AN411" s="71">
        <v>0</v>
      </c>
      <c r="AO411" s="71">
        <v>3</v>
      </c>
      <c r="AP411" s="71">
        <v>3</v>
      </c>
      <c r="AQ411" s="226"/>
      <c r="AR411" s="148" t="s">
        <v>91</v>
      </c>
      <c r="AS411" s="71">
        <v>0</v>
      </c>
      <c r="AT411" s="71">
        <v>406</v>
      </c>
      <c r="AU411" s="71">
        <v>28</v>
      </c>
      <c r="AV411" s="71">
        <v>0</v>
      </c>
      <c r="AW411" s="71">
        <v>0</v>
      </c>
      <c r="AX411" s="71">
        <v>10</v>
      </c>
      <c r="AY411" s="71">
        <v>39</v>
      </c>
      <c r="AZ411" s="71">
        <v>32</v>
      </c>
      <c r="BA411" s="71">
        <v>30</v>
      </c>
      <c r="BB411" s="226"/>
      <c r="BC411" s="148" t="s">
        <v>91</v>
      </c>
      <c r="BD411" s="71">
        <v>6</v>
      </c>
      <c r="BE411" s="71">
        <v>16</v>
      </c>
      <c r="BF411" s="71">
        <v>1</v>
      </c>
      <c r="BG411" s="71">
        <v>1</v>
      </c>
      <c r="BH411" s="71">
        <v>0</v>
      </c>
      <c r="BI411" s="16">
        <v>24</v>
      </c>
      <c r="BJ411" s="71">
        <v>17</v>
      </c>
      <c r="BK411" s="71">
        <v>16</v>
      </c>
      <c r="BL411" s="152">
        <v>10</v>
      </c>
      <c r="BM411" s="32">
        <v>6</v>
      </c>
      <c r="BN411" s="226"/>
      <c r="BO411" s="148" t="s">
        <v>91</v>
      </c>
      <c r="BP411" s="71">
        <v>1057</v>
      </c>
      <c r="BQ411" s="71">
        <v>120</v>
      </c>
      <c r="BR411" s="71">
        <v>431</v>
      </c>
      <c r="BS411" s="71">
        <v>667</v>
      </c>
      <c r="BT411" s="71">
        <v>0</v>
      </c>
      <c r="BU411" s="71">
        <v>497</v>
      </c>
      <c r="BV411" s="71">
        <v>1553</v>
      </c>
      <c r="BW411" s="71">
        <v>376</v>
      </c>
      <c r="BX411" s="71">
        <v>32</v>
      </c>
      <c r="BY411" s="71">
        <v>31</v>
      </c>
      <c r="BZ411" s="71">
        <v>7</v>
      </c>
      <c r="CA411" s="71">
        <v>0</v>
      </c>
      <c r="CB411" s="71">
        <v>179</v>
      </c>
      <c r="CD411" s="80" t="s">
        <v>991</v>
      </c>
      <c r="CE411" s="80" t="s">
        <v>2704</v>
      </c>
      <c r="CF411" s="78">
        <v>896</v>
      </c>
      <c r="CG411" s="91"/>
    </row>
    <row r="412" spans="1:85">
      <c r="A412" s="226"/>
      <c r="B412" s="25" t="s">
        <v>73</v>
      </c>
      <c r="C412" s="26">
        <v>14014</v>
      </c>
      <c r="D412" s="26">
        <v>6752</v>
      </c>
      <c r="E412" s="26">
        <v>12503</v>
      </c>
      <c r="F412" s="26">
        <v>6169</v>
      </c>
      <c r="G412" s="26">
        <v>11657</v>
      </c>
      <c r="H412" s="26">
        <v>5856</v>
      </c>
      <c r="I412" s="26">
        <v>9634</v>
      </c>
      <c r="J412" s="26">
        <v>4792</v>
      </c>
      <c r="K412" s="26">
        <v>6833</v>
      </c>
      <c r="L412" s="26">
        <v>3498</v>
      </c>
      <c r="M412" s="41">
        <v>54641</v>
      </c>
      <c r="N412" s="41">
        <v>27067</v>
      </c>
      <c r="O412" s="226"/>
      <c r="P412" s="42" t="s">
        <v>73</v>
      </c>
      <c r="Q412" s="26">
        <v>3752</v>
      </c>
      <c r="R412" s="26">
        <v>1645</v>
      </c>
      <c r="S412" s="26">
        <v>2900</v>
      </c>
      <c r="T412" s="26">
        <v>1339</v>
      </c>
      <c r="U412" s="26">
        <v>2813</v>
      </c>
      <c r="V412" s="26">
        <v>1298</v>
      </c>
      <c r="W412" s="26">
        <v>1925</v>
      </c>
      <c r="X412" s="26">
        <v>891</v>
      </c>
      <c r="Y412" s="26">
        <v>346</v>
      </c>
      <c r="Z412" s="26">
        <v>174</v>
      </c>
      <c r="AA412" s="41">
        <v>11736</v>
      </c>
      <c r="AB412" s="41">
        <v>5347</v>
      </c>
      <c r="AC412" s="226"/>
      <c r="AD412" s="42" t="s">
        <v>73</v>
      </c>
      <c r="AE412" s="41">
        <v>521</v>
      </c>
      <c r="AF412" s="41">
        <v>517</v>
      </c>
      <c r="AG412" s="41">
        <v>513</v>
      </c>
      <c r="AH412" s="41">
        <v>500</v>
      </c>
      <c r="AI412" s="41">
        <v>477</v>
      </c>
      <c r="AJ412" s="41">
        <v>2528</v>
      </c>
      <c r="AK412" s="26">
        <v>1565</v>
      </c>
      <c r="AL412" s="26">
        <v>327</v>
      </c>
      <c r="AM412" s="26">
        <v>19</v>
      </c>
      <c r="AN412" s="26">
        <v>62</v>
      </c>
      <c r="AO412" s="26">
        <v>481</v>
      </c>
      <c r="AP412" s="26">
        <v>143</v>
      </c>
      <c r="AQ412" s="226"/>
      <c r="AR412" s="42" t="s">
        <v>73</v>
      </c>
      <c r="AS412" s="26">
        <v>126</v>
      </c>
      <c r="AT412" s="26">
        <v>10030</v>
      </c>
      <c r="AU412" s="26">
        <v>5551</v>
      </c>
      <c r="AV412" s="26">
        <v>1913</v>
      </c>
      <c r="AW412" s="26">
        <v>413</v>
      </c>
      <c r="AX412" s="26">
        <v>550</v>
      </c>
      <c r="AY412" s="26">
        <v>1710</v>
      </c>
      <c r="AZ412" s="26">
        <v>1300</v>
      </c>
      <c r="BA412" s="26">
        <v>1242</v>
      </c>
      <c r="BB412" s="226"/>
      <c r="BC412" s="42" t="s">
        <v>73</v>
      </c>
      <c r="BD412" s="26">
        <v>88</v>
      </c>
      <c r="BE412" s="26">
        <v>394</v>
      </c>
      <c r="BF412" s="26">
        <v>549</v>
      </c>
      <c r="BG412" s="26">
        <v>706</v>
      </c>
      <c r="BH412" s="26">
        <v>13</v>
      </c>
      <c r="BI412" s="26">
        <v>1750</v>
      </c>
      <c r="BJ412" s="26">
        <v>418</v>
      </c>
      <c r="BK412" s="26">
        <v>290</v>
      </c>
      <c r="BL412" s="41">
        <v>19</v>
      </c>
      <c r="BM412" s="41">
        <v>8</v>
      </c>
      <c r="BN412" s="226"/>
      <c r="BO412" s="42" t="s">
        <v>73</v>
      </c>
      <c r="BP412" s="41">
        <v>39687</v>
      </c>
      <c r="BQ412" s="41">
        <v>5797</v>
      </c>
      <c r="BR412" s="41">
        <v>15626</v>
      </c>
      <c r="BS412" s="41">
        <v>14483</v>
      </c>
      <c r="BT412" s="41">
        <v>558</v>
      </c>
      <c r="BU412" s="41">
        <v>9898</v>
      </c>
      <c r="BV412" s="41">
        <v>37405</v>
      </c>
      <c r="BW412" s="41">
        <v>8079</v>
      </c>
      <c r="BX412" s="41">
        <v>688</v>
      </c>
      <c r="BY412" s="41">
        <v>3505</v>
      </c>
      <c r="BZ412" s="41">
        <v>2125</v>
      </c>
      <c r="CA412" s="41">
        <v>111</v>
      </c>
      <c r="CB412" s="41">
        <v>1812</v>
      </c>
      <c r="CD412" s="80" t="s">
        <v>991</v>
      </c>
      <c r="CE412" s="80" t="s">
        <v>2705</v>
      </c>
      <c r="CF412" s="78">
        <v>46556</v>
      </c>
      <c r="CG412" s="91"/>
    </row>
    <row r="413" spans="1:85">
      <c r="A413" s="226" t="s">
        <v>223</v>
      </c>
      <c r="B413" s="148" t="s">
        <v>90</v>
      </c>
      <c r="C413" s="71">
        <v>8155</v>
      </c>
      <c r="D413" s="71">
        <v>4102</v>
      </c>
      <c r="E413" s="71">
        <v>6173</v>
      </c>
      <c r="F413" s="71">
        <v>3186</v>
      </c>
      <c r="G413" s="71">
        <v>5025</v>
      </c>
      <c r="H413" s="71">
        <v>2642</v>
      </c>
      <c r="I413" s="71">
        <v>3153</v>
      </c>
      <c r="J413" s="71">
        <v>1642</v>
      </c>
      <c r="K413" s="71">
        <v>2014</v>
      </c>
      <c r="L413" s="71">
        <v>1032</v>
      </c>
      <c r="M413" s="146">
        <v>24520</v>
      </c>
      <c r="N413" s="146">
        <v>12604</v>
      </c>
      <c r="O413" s="226" t="s">
        <v>223</v>
      </c>
      <c r="P413" s="148" t="s">
        <v>90</v>
      </c>
      <c r="Q413" s="71">
        <v>2170</v>
      </c>
      <c r="R413" s="71">
        <v>1069</v>
      </c>
      <c r="S413" s="71">
        <v>1426</v>
      </c>
      <c r="T413" s="71">
        <v>730</v>
      </c>
      <c r="U413" s="71">
        <v>970</v>
      </c>
      <c r="V413" s="71">
        <v>490</v>
      </c>
      <c r="W413" s="71">
        <v>493</v>
      </c>
      <c r="X413" s="71">
        <v>256</v>
      </c>
      <c r="Y413" s="71">
        <v>223</v>
      </c>
      <c r="Z413" s="71">
        <v>98</v>
      </c>
      <c r="AA413" s="146">
        <v>5282</v>
      </c>
      <c r="AB413" s="146">
        <v>2643</v>
      </c>
      <c r="AC413" s="226" t="s">
        <v>223</v>
      </c>
      <c r="AD413" s="148" t="s">
        <v>90</v>
      </c>
      <c r="AE413" s="31">
        <v>220</v>
      </c>
      <c r="AF413" s="31">
        <v>209</v>
      </c>
      <c r="AG413" s="31">
        <v>202</v>
      </c>
      <c r="AH413" s="31">
        <v>184</v>
      </c>
      <c r="AI413" s="31">
        <v>152</v>
      </c>
      <c r="AJ413" s="146">
        <v>967</v>
      </c>
      <c r="AK413" s="125">
        <v>472</v>
      </c>
      <c r="AL413" s="71">
        <v>106</v>
      </c>
      <c r="AM413" s="71">
        <v>1</v>
      </c>
      <c r="AN413" s="71">
        <v>39</v>
      </c>
      <c r="AO413" s="71">
        <v>186</v>
      </c>
      <c r="AP413" s="71">
        <v>62</v>
      </c>
      <c r="AQ413" s="226" t="s">
        <v>223</v>
      </c>
      <c r="AR413" s="148" t="s">
        <v>90</v>
      </c>
      <c r="AS413" s="71">
        <v>98</v>
      </c>
      <c r="AT413" s="71">
        <v>4003</v>
      </c>
      <c r="AU413" s="71">
        <v>829</v>
      </c>
      <c r="AV413" s="71">
        <v>190</v>
      </c>
      <c r="AW413" s="71">
        <v>103</v>
      </c>
      <c r="AX413" s="71">
        <v>190</v>
      </c>
      <c r="AY413" s="71">
        <v>483</v>
      </c>
      <c r="AZ413" s="71">
        <v>290</v>
      </c>
      <c r="BA413" s="71">
        <v>247</v>
      </c>
      <c r="BB413" s="226" t="s">
        <v>223</v>
      </c>
      <c r="BC413" s="148" t="s">
        <v>90</v>
      </c>
      <c r="BD413" s="71">
        <v>39</v>
      </c>
      <c r="BE413" s="71">
        <v>195</v>
      </c>
      <c r="BF413" s="71">
        <v>111</v>
      </c>
      <c r="BG413" s="71">
        <v>327</v>
      </c>
      <c r="BH413" s="71">
        <v>0</v>
      </c>
      <c r="BI413" s="16">
        <v>672</v>
      </c>
      <c r="BJ413" s="71">
        <v>179</v>
      </c>
      <c r="BK413" s="71">
        <v>129</v>
      </c>
      <c r="BL413" s="152">
        <v>13</v>
      </c>
      <c r="BM413" s="32">
        <v>2</v>
      </c>
      <c r="BN413" s="226" t="s">
        <v>223</v>
      </c>
      <c r="BO413" s="148" t="s">
        <v>90</v>
      </c>
      <c r="BP413" s="71">
        <v>11899</v>
      </c>
      <c r="BQ413" s="71">
        <v>1666</v>
      </c>
      <c r="BR413" s="71">
        <v>8231</v>
      </c>
      <c r="BS413" s="71">
        <v>4502</v>
      </c>
      <c r="BT413" s="71">
        <v>297</v>
      </c>
      <c r="BU413" s="71">
        <v>4112</v>
      </c>
      <c r="BV413" s="71">
        <v>15438</v>
      </c>
      <c r="BW413" s="71">
        <v>3181</v>
      </c>
      <c r="BX413" s="71">
        <v>210</v>
      </c>
      <c r="BY413" s="71">
        <v>745</v>
      </c>
      <c r="BZ413" s="71">
        <v>610</v>
      </c>
      <c r="CA413" s="71">
        <v>34</v>
      </c>
      <c r="CB413" s="71">
        <v>336</v>
      </c>
      <c r="CD413" s="80" t="s">
        <v>223</v>
      </c>
      <c r="CE413" s="80" t="s">
        <v>2706</v>
      </c>
      <c r="CF413" s="78">
        <v>11866</v>
      </c>
      <c r="CG413" s="91"/>
    </row>
    <row r="414" spans="1:85">
      <c r="A414" s="226"/>
      <c r="B414" s="148" t="s">
        <v>91</v>
      </c>
      <c r="C414" s="71">
        <v>775</v>
      </c>
      <c r="D414" s="71">
        <v>371</v>
      </c>
      <c r="E414" s="71">
        <v>792</v>
      </c>
      <c r="F414" s="71">
        <v>421</v>
      </c>
      <c r="G414" s="71">
        <v>802</v>
      </c>
      <c r="H414" s="71">
        <v>403</v>
      </c>
      <c r="I414" s="71">
        <v>568</v>
      </c>
      <c r="J414" s="71">
        <v>334</v>
      </c>
      <c r="K414" s="71">
        <v>516</v>
      </c>
      <c r="L414" s="71">
        <v>287</v>
      </c>
      <c r="M414" s="146">
        <v>3453</v>
      </c>
      <c r="N414" s="146">
        <v>1816</v>
      </c>
      <c r="O414" s="226"/>
      <c r="P414" s="148" t="s">
        <v>91</v>
      </c>
      <c r="Q414" s="71">
        <v>128</v>
      </c>
      <c r="R414" s="71">
        <v>65</v>
      </c>
      <c r="S414" s="71">
        <v>113</v>
      </c>
      <c r="T414" s="71">
        <v>66</v>
      </c>
      <c r="U414" s="71">
        <v>157</v>
      </c>
      <c r="V414" s="71">
        <v>71</v>
      </c>
      <c r="W414" s="71">
        <v>63</v>
      </c>
      <c r="X414" s="71">
        <v>31</v>
      </c>
      <c r="Y414" s="71">
        <v>85</v>
      </c>
      <c r="Z414" s="71">
        <v>46</v>
      </c>
      <c r="AA414" s="146">
        <v>546</v>
      </c>
      <c r="AB414" s="146">
        <v>279</v>
      </c>
      <c r="AC414" s="226"/>
      <c r="AD414" s="148" t="s">
        <v>91</v>
      </c>
      <c r="AE414" s="31">
        <v>21</v>
      </c>
      <c r="AF414" s="31">
        <v>18</v>
      </c>
      <c r="AG414" s="31">
        <v>17</v>
      </c>
      <c r="AH414" s="31">
        <v>13</v>
      </c>
      <c r="AI414" s="31">
        <v>12</v>
      </c>
      <c r="AJ414" s="146">
        <v>81</v>
      </c>
      <c r="AK414" s="125">
        <v>52</v>
      </c>
      <c r="AL414" s="71">
        <v>16</v>
      </c>
      <c r="AM414" s="71">
        <v>6</v>
      </c>
      <c r="AN414" s="71">
        <v>0</v>
      </c>
      <c r="AO414" s="71">
        <v>4</v>
      </c>
      <c r="AP414" s="71">
        <v>4</v>
      </c>
      <c r="AQ414" s="226"/>
      <c r="AR414" s="148" t="s">
        <v>91</v>
      </c>
      <c r="AS414" s="71">
        <v>0</v>
      </c>
      <c r="AT414" s="71">
        <v>480</v>
      </c>
      <c r="AU414" s="71">
        <v>72</v>
      </c>
      <c r="AV414" s="71">
        <v>0</v>
      </c>
      <c r="AW414" s="71">
        <v>0</v>
      </c>
      <c r="AX414" s="71">
        <v>32</v>
      </c>
      <c r="AY414" s="71">
        <v>52</v>
      </c>
      <c r="AZ414" s="71">
        <v>32</v>
      </c>
      <c r="BA414" s="71">
        <v>31</v>
      </c>
      <c r="BB414" s="226"/>
      <c r="BC414" s="148" t="s">
        <v>91</v>
      </c>
      <c r="BD414" s="71">
        <v>10</v>
      </c>
      <c r="BE414" s="71">
        <v>49</v>
      </c>
      <c r="BF414" s="71">
        <v>5</v>
      </c>
      <c r="BG414" s="71">
        <v>17</v>
      </c>
      <c r="BH414" s="71">
        <v>0</v>
      </c>
      <c r="BI414" s="16">
        <v>81</v>
      </c>
      <c r="BJ414" s="71">
        <v>54</v>
      </c>
      <c r="BK414" s="71">
        <v>52</v>
      </c>
      <c r="BL414" s="152">
        <v>6</v>
      </c>
      <c r="BM414" s="32">
        <v>2</v>
      </c>
      <c r="BN414" s="226"/>
      <c r="BO414" s="148" t="s">
        <v>91</v>
      </c>
      <c r="BP414" s="71">
        <v>1040</v>
      </c>
      <c r="BQ414" s="71">
        <v>61</v>
      </c>
      <c r="BR414" s="71">
        <v>624</v>
      </c>
      <c r="BS414" s="71">
        <v>46</v>
      </c>
      <c r="BT414" s="71">
        <v>2</v>
      </c>
      <c r="BU414" s="71">
        <v>110</v>
      </c>
      <c r="BV414" s="71">
        <v>1131</v>
      </c>
      <c r="BW414" s="71">
        <v>133</v>
      </c>
      <c r="BX414" s="71">
        <v>2</v>
      </c>
      <c r="BY414" s="71">
        <v>61</v>
      </c>
      <c r="BZ414" s="71">
        <v>41</v>
      </c>
      <c r="CA414" s="71">
        <v>7</v>
      </c>
      <c r="CB414" s="71">
        <v>39</v>
      </c>
      <c r="CD414" s="80" t="s">
        <v>223</v>
      </c>
      <c r="CE414" s="80" t="s">
        <v>2707</v>
      </c>
      <c r="CF414" s="78">
        <v>1176</v>
      </c>
      <c r="CG414" s="91"/>
    </row>
    <row r="415" spans="1:85">
      <c r="A415" s="226"/>
      <c r="B415" s="25" t="s">
        <v>73</v>
      </c>
      <c r="C415" s="26">
        <v>8930</v>
      </c>
      <c r="D415" s="26">
        <v>4473</v>
      </c>
      <c r="E415" s="26">
        <v>6965</v>
      </c>
      <c r="F415" s="26">
        <v>3607</v>
      </c>
      <c r="G415" s="26">
        <v>5827</v>
      </c>
      <c r="H415" s="26">
        <v>3045</v>
      </c>
      <c r="I415" s="26">
        <v>3721</v>
      </c>
      <c r="J415" s="26">
        <v>1976</v>
      </c>
      <c r="K415" s="26">
        <v>2530</v>
      </c>
      <c r="L415" s="26">
        <v>1319</v>
      </c>
      <c r="M415" s="41">
        <v>27973</v>
      </c>
      <c r="N415" s="41">
        <v>14420</v>
      </c>
      <c r="O415" s="226"/>
      <c r="P415" s="42" t="s">
        <v>73</v>
      </c>
      <c r="Q415" s="26">
        <v>2298</v>
      </c>
      <c r="R415" s="26">
        <v>1134</v>
      </c>
      <c r="S415" s="26">
        <v>1539</v>
      </c>
      <c r="T415" s="26">
        <v>796</v>
      </c>
      <c r="U415" s="26">
        <v>1127</v>
      </c>
      <c r="V415" s="26">
        <v>561</v>
      </c>
      <c r="W415" s="26">
        <v>556</v>
      </c>
      <c r="X415" s="26">
        <v>287</v>
      </c>
      <c r="Y415" s="26">
        <v>308</v>
      </c>
      <c r="Z415" s="26">
        <v>144</v>
      </c>
      <c r="AA415" s="41">
        <v>5828</v>
      </c>
      <c r="AB415" s="41">
        <v>2922</v>
      </c>
      <c r="AC415" s="226"/>
      <c r="AD415" s="42" t="s">
        <v>73</v>
      </c>
      <c r="AE415" s="41">
        <v>241</v>
      </c>
      <c r="AF415" s="41">
        <v>227</v>
      </c>
      <c r="AG415" s="41">
        <v>219</v>
      </c>
      <c r="AH415" s="41">
        <v>197</v>
      </c>
      <c r="AI415" s="41">
        <v>164</v>
      </c>
      <c r="AJ415" s="41">
        <v>1048</v>
      </c>
      <c r="AK415" s="26">
        <v>524</v>
      </c>
      <c r="AL415" s="26">
        <v>122</v>
      </c>
      <c r="AM415" s="26">
        <v>7</v>
      </c>
      <c r="AN415" s="26">
        <v>39</v>
      </c>
      <c r="AO415" s="26">
        <v>190</v>
      </c>
      <c r="AP415" s="26">
        <v>66</v>
      </c>
      <c r="AQ415" s="226"/>
      <c r="AR415" s="42" t="s">
        <v>73</v>
      </c>
      <c r="AS415" s="26">
        <v>98</v>
      </c>
      <c r="AT415" s="26">
        <v>4483</v>
      </c>
      <c r="AU415" s="26">
        <v>901</v>
      </c>
      <c r="AV415" s="26">
        <v>190</v>
      </c>
      <c r="AW415" s="26">
        <v>103</v>
      </c>
      <c r="AX415" s="26">
        <v>222</v>
      </c>
      <c r="AY415" s="26">
        <v>535</v>
      </c>
      <c r="AZ415" s="26">
        <v>322</v>
      </c>
      <c r="BA415" s="26">
        <v>278</v>
      </c>
      <c r="BB415" s="226"/>
      <c r="BC415" s="42" t="s">
        <v>73</v>
      </c>
      <c r="BD415" s="26">
        <v>49</v>
      </c>
      <c r="BE415" s="26">
        <v>244</v>
      </c>
      <c r="BF415" s="26">
        <v>116</v>
      </c>
      <c r="BG415" s="26">
        <v>344</v>
      </c>
      <c r="BH415" s="26">
        <v>0</v>
      </c>
      <c r="BI415" s="26">
        <v>753</v>
      </c>
      <c r="BJ415" s="26">
        <v>233</v>
      </c>
      <c r="BK415" s="26">
        <v>181</v>
      </c>
      <c r="BL415" s="41">
        <v>19</v>
      </c>
      <c r="BM415" s="41">
        <v>4</v>
      </c>
      <c r="BN415" s="226"/>
      <c r="BO415" s="42" t="s">
        <v>73</v>
      </c>
      <c r="BP415" s="41">
        <v>12939</v>
      </c>
      <c r="BQ415" s="41">
        <v>1727</v>
      </c>
      <c r="BR415" s="41">
        <v>8855</v>
      </c>
      <c r="BS415" s="41">
        <v>4548</v>
      </c>
      <c r="BT415" s="41">
        <v>299</v>
      </c>
      <c r="BU415" s="41">
        <v>4222</v>
      </c>
      <c r="BV415" s="41">
        <v>16569</v>
      </c>
      <c r="BW415" s="41">
        <v>3314</v>
      </c>
      <c r="BX415" s="41">
        <v>212</v>
      </c>
      <c r="BY415" s="41">
        <v>806</v>
      </c>
      <c r="BZ415" s="41">
        <v>651</v>
      </c>
      <c r="CA415" s="41">
        <v>41</v>
      </c>
      <c r="CB415" s="41">
        <v>375</v>
      </c>
      <c r="CD415" s="80" t="s">
        <v>223</v>
      </c>
      <c r="CE415" s="80" t="s">
        <v>2708</v>
      </c>
      <c r="CF415" s="78">
        <v>13042</v>
      </c>
      <c r="CG415" s="91"/>
    </row>
    <row r="416" spans="1:85">
      <c r="A416" s="226" t="s">
        <v>224</v>
      </c>
      <c r="B416" s="148" t="s">
        <v>90</v>
      </c>
      <c r="C416" s="71">
        <v>16526</v>
      </c>
      <c r="D416" s="71">
        <v>7952</v>
      </c>
      <c r="E416" s="71">
        <v>14281</v>
      </c>
      <c r="F416" s="71">
        <v>7085</v>
      </c>
      <c r="G416" s="71">
        <v>13411</v>
      </c>
      <c r="H416" s="71">
        <v>6692</v>
      </c>
      <c r="I416" s="71">
        <v>10414</v>
      </c>
      <c r="J416" s="71">
        <v>5366</v>
      </c>
      <c r="K416" s="71">
        <v>7813</v>
      </c>
      <c r="L416" s="71">
        <v>4036</v>
      </c>
      <c r="M416" s="146">
        <v>62445</v>
      </c>
      <c r="N416" s="146">
        <v>31131</v>
      </c>
      <c r="O416" s="226" t="s">
        <v>224</v>
      </c>
      <c r="P416" s="148" t="s">
        <v>90</v>
      </c>
      <c r="Q416" s="71">
        <v>5609</v>
      </c>
      <c r="R416" s="71">
        <v>2546</v>
      </c>
      <c r="S416" s="71">
        <v>4423</v>
      </c>
      <c r="T416" s="71">
        <v>2057</v>
      </c>
      <c r="U416" s="71">
        <v>4424</v>
      </c>
      <c r="V416" s="71">
        <v>2137</v>
      </c>
      <c r="W416" s="71">
        <v>3008</v>
      </c>
      <c r="X416" s="71">
        <v>1521</v>
      </c>
      <c r="Y416" s="71">
        <v>2112</v>
      </c>
      <c r="Z416" s="71">
        <v>1089</v>
      </c>
      <c r="AA416" s="146">
        <v>19576</v>
      </c>
      <c r="AB416" s="146">
        <v>9350</v>
      </c>
      <c r="AC416" s="226" t="s">
        <v>224</v>
      </c>
      <c r="AD416" s="148" t="s">
        <v>90</v>
      </c>
      <c r="AE416" s="31">
        <v>647</v>
      </c>
      <c r="AF416" s="31">
        <v>622</v>
      </c>
      <c r="AG416" s="31">
        <v>619</v>
      </c>
      <c r="AH416" s="31">
        <v>590</v>
      </c>
      <c r="AI416" s="31">
        <v>551</v>
      </c>
      <c r="AJ416" s="146">
        <v>3029</v>
      </c>
      <c r="AK416" s="125">
        <v>1898</v>
      </c>
      <c r="AL416" s="71">
        <v>820</v>
      </c>
      <c r="AM416" s="71">
        <v>5</v>
      </c>
      <c r="AN416" s="71">
        <v>94</v>
      </c>
      <c r="AO416" s="71">
        <v>571</v>
      </c>
      <c r="AP416" s="71">
        <v>194</v>
      </c>
      <c r="AQ416" s="226" t="s">
        <v>224</v>
      </c>
      <c r="AR416" s="148" t="s">
        <v>90</v>
      </c>
      <c r="AS416" s="71">
        <v>72</v>
      </c>
      <c r="AT416" s="71">
        <v>14600</v>
      </c>
      <c r="AU416" s="71">
        <v>3535</v>
      </c>
      <c r="AV416" s="71">
        <v>993</v>
      </c>
      <c r="AW416" s="71">
        <v>177</v>
      </c>
      <c r="AX416" s="71">
        <v>366</v>
      </c>
      <c r="AY416" s="71">
        <v>2130</v>
      </c>
      <c r="AZ416" s="71">
        <v>1110</v>
      </c>
      <c r="BA416" s="71">
        <v>1090</v>
      </c>
      <c r="BB416" s="226" t="s">
        <v>224</v>
      </c>
      <c r="BC416" s="148" t="s">
        <v>90</v>
      </c>
      <c r="BD416" s="71">
        <v>127</v>
      </c>
      <c r="BE416" s="71">
        <v>484</v>
      </c>
      <c r="BF416" s="71">
        <v>616</v>
      </c>
      <c r="BG416" s="71">
        <v>1038</v>
      </c>
      <c r="BH416" s="71">
        <v>4</v>
      </c>
      <c r="BI416" s="16">
        <v>2269</v>
      </c>
      <c r="BJ416" s="71">
        <v>524</v>
      </c>
      <c r="BK416" s="71">
        <v>362</v>
      </c>
      <c r="BL416" s="152">
        <v>11</v>
      </c>
      <c r="BM416" s="32">
        <v>2</v>
      </c>
      <c r="BN416" s="226" t="s">
        <v>224</v>
      </c>
      <c r="BO416" s="148" t="s">
        <v>90</v>
      </c>
      <c r="BP416" s="71">
        <v>36311</v>
      </c>
      <c r="BQ416" s="71">
        <v>11835</v>
      </c>
      <c r="BR416" s="71">
        <v>20256</v>
      </c>
      <c r="BS416" s="71">
        <v>14460</v>
      </c>
      <c r="BT416" s="71">
        <v>696</v>
      </c>
      <c r="BU416" s="71">
        <v>9954</v>
      </c>
      <c r="BV416" s="71">
        <v>46538</v>
      </c>
      <c r="BW416" s="71">
        <v>8681</v>
      </c>
      <c r="BX416" s="71">
        <v>992</v>
      </c>
      <c r="BY416" s="71">
        <v>2879</v>
      </c>
      <c r="BZ416" s="71">
        <v>2524</v>
      </c>
      <c r="CA416" s="71">
        <v>194</v>
      </c>
      <c r="CB416" s="71">
        <v>3633</v>
      </c>
      <c r="CD416" s="80" t="s">
        <v>224</v>
      </c>
      <c r="CE416" s="80" t="s">
        <v>2709</v>
      </c>
      <c r="CF416" s="78">
        <v>44734</v>
      </c>
      <c r="CG416" s="91"/>
    </row>
    <row r="417" spans="1:85">
      <c r="A417" s="226"/>
      <c r="B417" s="148" t="s">
        <v>91</v>
      </c>
      <c r="C417" s="71">
        <v>455</v>
      </c>
      <c r="D417" s="71">
        <v>212</v>
      </c>
      <c r="E417" s="71">
        <v>493</v>
      </c>
      <c r="F417" s="71">
        <v>221</v>
      </c>
      <c r="G417" s="71">
        <v>585</v>
      </c>
      <c r="H417" s="71">
        <v>283</v>
      </c>
      <c r="I417" s="71">
        <v>503</v>
      </c>
      <c r="J417" s="71">
        <v>254</v>
      </c>
      <c r="K417" s="71">
        <v>546</v>
      </c>
      <c r="L417" s="71">
        <v>290</v>
      </c>
      <c r="M417" s="146">
        <v>2582</v>
      </c>
      <c r="N417" s="146">
        <v>1260</v>
      </c>
      <c r="O417" s="226"/>
      <c r="P417" s="148" t="s">
        <v>91</v>
      </c>
      <c r="Q417" s="71">
        <v>113</v>
      </c>
      <c r="R417" s="71">
        <v>33</v>
      </c>
      <c r="S417" s="71">
        <v>163</v>
      </c>
      <c r="T417" s="71">
        <v>75</v>
      </c>
      <c r="U417" s="71">
        <v>159</v>
      </c>
      <c r="V417" s="71">
        <v>77</v>
      </c>
      <c r="W417" s="71">
        <v>85</v>
      </c>
      <c r="X417" s="71">
        <v>40</v>
      </c>
      <c r="Y417" s="71">
        <v>90</v>
      </c>
      <c r="Z417" s="71">
        <v>50</v>
      </c>
      <c r="AA417" s="146">
        <v>610</v>
      </c>
      <c r="AB417" s="146">
        <v>275</v>
      </c>
      <c r="AC417" s="226"/>
      <c r="AD417" s="148" t="s">
        <v>91</v>
      </c>
      <c r="AE417" s="31">
        <v>16</v>
      </c>
      <c r="AF417" s="31">
        <v>15</v>
      </c>
      <c r="AG417" s="31">
        <v>16</v>
      </c>
      <c r="AH417" s="31">
        <v>13</v>
      </c>
      <c r="AI417" s="31">
        <v>15</v>
      </c>
      <c r="AJ417" s="146">
        <v>75</v>
      </c>
      <c r="AK417" s="125">
        <v>64</v>
      </c>
      <c r="AL417" s="71">
        <v>41</v>
      </c>
      <c r="AM417" s="71">
        <v>5</v>
      </c>
      <c r="AN417" s="71">
        <v>6</v>
      </c>
      <c r="AO417" s="71">
        <v>7</v>
      </c>
      <c r="AP417" s="71">
        <v>6</v>
      </c>
      <c r="AQ417" s="226"/>
      <c r="AR417" s="148" t="s">
        <v>91</v>
      </c>
      <c r="AS417" s="71">
        <v>0</v>
      </c>
      <c r="AT417" s="71">
        <v>770</v>
      </c>
      <c r="AU417" s="71">
        <v>75</v>
      </c>
      <c r="AV417" s="71">
        <v>32</v>
      </c>
      <c r="AW417" s="71">
        <v>0</v>
      </c>
      <c r="AX417" s="71">
        <v>12</v>
      </c>
      <c r="AY417" s="71">
        <v>69</v>
      </c>
      <c r="AZ417" s="71">
        <v>67</v>
      </c>
      <c r="BA417" s="71">
        <v>63</v>
      </c>
      <c r="BB417" s="226"/>
      <c r="BC417" s="148" t="s">
        <v>91</v>
      </c>
      <c r="BD417" s="71">
        <v>22</v>
      </c>
      <c r="BE417" s="71">
        <v>29</v>
      </c>
      <c r="BF417" s="71">
        <v>11</v>
      </c>
      <c r="BG417" s="71">
        <v>11</v>
      </c>
      <c r="BH417" s="71">
        <v>0</v>
      </c>
      <c r="BI417" s="16">
        <v>73</v>
      </c>
      <c r="BJ417" s="71">
        <v>58</v>
      </c>
      <c r="BK417" s="71">
        <v>55</v>
      </c>
      <c r="BL417" s="152">
        <v>22</v>
      </c>
      <c r="BM417" s="32">
        <v>17</v>
      </c>
      <c r="BN417" s="226"/>
      <c r="BO417" s="148" t="s">
        <v>91</v>
      </c>
      <c r="BP417" s="71">
        <v>1346</v>
      </c>
      <c r="BQ417" s="71">
        <v>235</v>
      </c>
      <c r="BR417" s="71">
        <v>496</v>
      </c>
      <c r="BS417" s="71">
        <v>473</v>
      </c>
      <c r="BT417" s="71">
        <v>9</v>
      </c>
      <c r="BU417" s="71">
        <v>177</v>
      </c>
      <c r="BV417" s="71">
        <v>2157</v>
      </c>
      <c r="BW417" s="71">
        <v>107</v>
      </c>
      <c r="BX417" s="71">
        <v>1</v>
      </c>
      <c r="BY417" s="71">
        <v>47</v>
      </c>
      <c r="BZ417" s="71">
        <v>93</v>
      </c>
      <c r="CA417" s="71">
        <v>3</v>
      </c>
      <c r="CB417" s="71">
        <v>199</v>
      </c>
      <c r="CD417" s="80" t="s">
        <v>224</v>
      </c>
      <c r="CE417" s="80" t="s">
        <v>2710</v>
      </c>
      <c r="CF417" s="78">
        <v>1893</v>
      </c>
      <c r="CG417" s="91"/>
    </row>
    <row r="418" spans="1:85">
      <c r="A418" s="226"/>
      <c r="B418" s="25" t="s">
        <v>73</v>
      </c>
      <c r="C418" s="26">
        <v>16981</v>
      </c>
      <c r="D418" s="26">
        <v>8164</v>
      </c>
      <c r="E418" s="26">
        <v>14774</v>
      </c>
      <c r="F418" s="26">
        <v>7306</v>
      </c>
      <c r="G418" s="26">
        <v>13996</v>
      </c>
      <c r="H418" s="26">
        <v>6975</v>
      </c>
      <c r="I418" s="26">
        <v>10917</v>
      </c>
      <c r="J418" s="26">
        <v>5620</v>
      </c>
      <c r="K418" s="26">
        <v>8359</v>
      </c>
      <c r="L418" s="26">
        <v>4326</v>
      </c>
      <c r="M418" s="41">
        <v>65027</v>
      </c>
      <c r="N418" s="41">
        <v>32391</v>
      </c>
      <c r="O418" s="226"/>
      <c r="P418" s="42" t="s">
        <v>73</v>
      </c>
      <c r="Q418" s="26">
        <v>5722</v>
      </c>
      <c r="R418" s="26">
        <v>2579</v>
      </c>
      <c r="S418" s="26">
        <v>4586</v>
      </c>
      <c r="T418" s="26">
        <v>2132</v>
      </c>
      <c r="U418" s="26">
        <v>4583</v>
      </c>
      <c r="V418" s="26">
        <v>2214</v>
      </c>
      <c r="W418" s="26">
        <v>3093</v>
      </c>
      <c r="X418" s="26">
        <v>1561</v>
      </c>
      <c r="Y418" s="26">
        <v>2202</v>
      </c>
      <c r="Z418" s="26">
        <v>1139</v>
      </c>
      <c r="AA418" s="41">
        <v>20186</v>
      </c>
      <c r="AB418" s="41">
        <v>9625</v>
      </c>
      <c r="AC418" s="226"/>
      <c r="AD418" s="42" t="s">
        <v>73</v>
      </c>
      <c r="AE418" s="41">
        <v>663</v>
      </c>
      <c r="AF418" s="41">
        <v>637</v>
      </c>
      <c r="AG418" s="41">
        <v>635</v>
      </c>
      <c r="AH418" s="41">
        <v>603</v>
      </c>
      <c r="AI418" s="41">
        <v>566</v>
      </c>
      <c r="AJ418" s="41">
        <v>3104</v>
      </c>
      <c r="AK418" s="26">
        <v>1962</v>
      </c>
      <c r="AL418" s="26">
        <v>861</v>
      </c>
      <c r="AM418" s="26">
        <v>10</v>
      </c>
      <c r="AN418" s="26">
        <v>100</v>
      </c>
      <c r="AO418" s="26">
        <v>578</v>
      </c>
      <c r="AP418" s="26">
        <v>200</v>
      </c>
      <c r="AQ418" s="226"/>
      <c r="AR418" s="42" t="s">
        <v>73</v>
      </c>
      <c r="AS418" s="26">
        <v>72</v>
      </c>
      <c r="AT418" s="26">
        <v>15370</v>
      </c>
      <c r="AU418" s="26">
        <v>3610</v>
      </c>
      <c r="AV418" s="26">
        <v>1025</v>
      </c>
      <c r="AW418" s="26">
        <v>177</v>
      </c>
      <c r="AX418" s="26">
        <v>378</v>
      </c>
      <c r="AY418" s="26">
        <v>2199</v>
      </c>
      <c r="AZ418" s="26">
        <v>1177</v>
      </c>
      <c r="BA418" s="26">
        <v>1153</v>
      </c>
      <c r="BB418" s="226"/>
      <c r="BC418" s="42" t="s">
        <v>73</v>
      </c>
      <c r="BD418" s="26">
        <v>149</v>
      </c>
      <c r="BE418" s="26">
        <v>513</v>
      </c>
      <c r="BF418" s="26">
        <v>627</v>
      </c>
      <c r="BG418" s="26">
        <v>1049</v>
      </c>
      <c r="BH418" s="26">
        <v>4</v>
      </c>
      <c r="BI418" s="26">
        <v>2342</v>
      </c>
      <c r="BJ418" s="26">
        <v>582</v>
      </c>
      <c r="BK418" s="26">
        <v>417</v>
      </c>
      <c r="BL418" s="41">
        <v>33</v>
      </c>
      <c r="BM418" s="41">
        <v>19</v>
      </c>
      <c r="BN418" s="226"/>
      <c r="BO418" s="42" t="s">
        <v>73</v>
      </c>
      <c r="BP418" s="41">
        <v>37657</v>
      </c>
      <c r="BQ418" s="41">
        <v>12070</v>
      </c>
      <c r="BR418" s="41">
        <v>20752</v>
      </c>
      <c r="BS418" s="41">
        <v>14933</v>
      </c>
      <c r="BT418" s="41">
        <v>705</v>
      </c>
      <c r="BU418" s="41">
        <v>10131</v>
      </c>
      <c r="BV418" s="41">
        <v>48695</v>
      </c>
      <c r="BW418" s="41">
        <v>8788</v>
      </c>
      <c r="BX418" s="41">
        <v>993</v>
      </c>
      <c r="BY418" s="41">
        <v>2926</v>
      </c>
      <c r="BZ418" s="41">
        <v>2617</v>
      </c>
      <c r="CA418" s="41">
        <v>197</v>
      </c>
      <c r="CB418" s="41">
        <v>3832</v>
      </c>
      <c r="CD418" s="80" t="s">
        <v>224</v>
      </c>
      <c r="CE418" s="80" t="s">
        <v>2711</v>
      </c>
      <c r="CF418" s="78">
        <v>46627</v>
      </c>
      <c r="CG418" s="91"/>
    </row>
    <row r="419" spans="1:85">
      <c r="A419" s="226" t="s">
        <v>2064</v>
      </c>
      <c r="B419" s="148" t="s">
        <v>90</v>
      </c>
      <c r="C419" s="71">
        <v>15595</v>
      </c>
      <c r="D419" s="71">
        <v>7727</v>
      </c>
      <c r="E419" s="71">
        <v>13003</v>
      </c>
      <c r="F419" s="71">
        <v>6625</v>
      </c>
      <c r="G419" s="71">
        <v>10521</v>
      </c>
      <c r="H419" s="71">
        <v>5624</v>
      </c>
      <c r="I419" s="71">
        <v>6671</v>
      </c>
      <c r="J419" s="71">
        <v>3711</v>
      </c>
      <c r="K419" s="71">
        <v>3669</v>
      </c>
      <c r="L419" s="71">
        <v>1994</v>
      </c>
      <c r="M419" s="146">
        <v>49459</v>
      </c>
      <c r="N419" s="146">
        <v>25681</v>
      </c>
      <c r="O419" s="226" t="s">
        <v>2064</v>
      </c>
      <c r="P419" s="148" t="s">
        <v>90</v>
      </c>
      <c r="Q419" s="71">
        <v>4257</v>
      </c>
      <c r="R419" s="71">
        <v>2064</v>
      </c>
      <c r="S419" s="71">
        <v>3441</v>
      </c>
      <c r="T419" s="71">
        <v>1720</v>
      </c>
      <c r="U419" s="71">
        <v>2871</v>
      </c>
      <c r="V419" s="71">
        <v>1519</v>
      </c>
      <c r="W419" s="71">
        <v>1617</v>
      </c>
      <c r="X419" s="71">
        <v>910</v>
      </c>
      <c r="Y419" s="71">
        <v>353</v>
      </c>
      <c r="Z419" s="71">
        <v>165</v>
      </c>
      <c r="AA419" s="146">
        <v>12539</v>
      </c>
      <c r="AB419" s="146">
        <v>6378</v>
      </c>
      <c r="AC419" s="226" t="s">
        <v>2064</v>
      </c>
      <c r="AD419" s="148" t="s">
        <v>90</v>
      </c>
      <c r="AE419" s="31">
        <v>395</v>
      </c>
      <c r="AF419" s="31">
        <v>381</v>
      </c>
      <c r="AG419" s="31">
        <v>366</v>
      </c>
      <c r="AH419" s="31">
        <v>348</v>
      </c>
      <c r="AI419" s="31">
        <v>315</v>
      </c>
      <c r="AJ419" s="146">
        <v>1805</v>
      </c>
      <c r="AK419" s="125">
        <v>939</v>
      </c>
      <c r="AL419" s="71">
        <v>88</v>
      </c>
      <c r="AM419" s="71">
        <v>0</v>
      </c>
      <c r="AN419" s="71">
        <v>38</v>
      </c>
      <c r="AO419" s="71">
        <v>329</v>
      </c>
      <c r="AP419" s="71">
        <v>88</v>
      </c>
      <c r="AQ419" s="226" t="s">
        <v>2064</v>
      </c>
      <c r="AR419" s="148" t="s">
        <v>90</v>
      </c>
      <c r="AS419" s="71">
        <v>27</v>
      </c>
      <c r="AT419" s="71">
        <v>7154</v>
      </c>
      <c r="AU419" s="71">
        <v>1643</v>
      </c>
      <c r="AV419" s="71">
        <v>306</v>
      </c>
      <c r="AW419" s="71">
        <v>51</v>
      </c>
      <c r="AX419" s="71">
        <v>101</v>
      </c>
      <c r="AY419" s="71">
        <v>1306</v>
      </c>
      <c r="AZ419" s="71">
        <v>508</v>
      </c>
      <c r="BA419" s="71">
        <v>516</v>
      </c>
      <c r="BB419" s="226" t="s">
        <v>2064</v>
      </c>
      <c r="BC419" s="148" t="s">
        <v>90</v>
      </c>
      <c r="BD419" s="71">
        <v>44</v>
      </c>
      <c r="BE419" s="71">
        <v>301</v>
      </c>
      <c r="BF419" s="71">
        <v>307</v>
      </c>
      <c r="BG419" s="71">
        <v>698</v>
      </c>
      <c r="BH419" s="71">
        <v>0</v>
      </c>
      <c r="BI419" s="16">
        <v>1350</v>
      </c>
      <c r="BJ419" s="71">
        <v>336</v>
      </c>
      <c r="BK419" s="71">
        <v>167</v>
      </c>
      <c r="BL419" s="152">
        <v>14</v>
      </c>
      <c r="BM419" s="32">
        <v>3</v>
      </c>
      <c r="BN419" s="226" t="s">
        <v>2064</v>
      </c>
      <c r="BO419" s="148" t="s">
        <v>90</v>
      </c>
      <c r="BP419" s="71">
        <v>20182</v>
      </c>
      <c r="BQ419" s="71">
        <v>7406</v>
      </c>
      <c r="BR419" s="71">
        <v>9599</v>
      </c>
      <c r="BS419" s="71">
        <v>6883</v>
      </c>
      <c r="BT419" s="71">
        <v>501</v>
      </c>
      <c r="BU419" s="71">
        <v>5913</v>
      </c>
      <c r="BV419" s="71">
        <v>25926</v>
      </c>
      <c r="BW419" s="71">
        <v>5383</v>
      </c>
      <c r="BX419" s="71">
        <v>445</v>
      </c>
      <c r="BY419" s="71">
        <v>1347</v>
      </c>
      <c r="BZ419" s="71">
        <v>927</v>
      </c>
      <c r="CA419" s="71">
        <v>70</v>
      </c>
      <c r="CB419" s="71">
        <v>796</v>
      </c>
      <c r="CD419" s="80" t="s">
        <v>2064</v>
      </c>
      <c r="CE419" s="80" t="s">
        <v>2712</v>
      </c>
      <c r="CF419" s="78">
        <v>20743</v>
      </c>
      <c r="CG419" s="91"/>
    </row>
    <row r="420" spans="1:85">
      <c r="A420" s="226"/>
      <c r="B420" s="148" t="s">
        <v>91</v>
      </c>
      <c r="C420" s="71">
        <v>484</v>
      </c>
      <c r="D420" s="71">
        <v>227</v>
      </c>
      <c r="E420" s="71">
        <v>524</v>
      </c>
      <c r="F420" s="71">
        <v>258</v>
      </c>
      <c r="G420" s="71">
        <v>508</v>
      </c>
      <c r="H420" s="71">
        <v>261</v>
      </c>
      <c r="I420" s="71">
        <v>377</v>
      </c>
      <c r="J420" s="71">
        <v>192</v>
      </c>
      <c r="K420" s="71">
        <v>367</v>
      </c>
      <c r="L420" s="71">
        <v>178</v>
      </c>
      <c r="M420" s="146">
        <v>2260</v>
      </c>
      <c r="N420" s="146">
        <v>1116</v>
      </c>
      <c r="O420" s="226"/>
      <c r="P420" s="148" t="s">
        <v>91</v>
      </c>
      <c r="Q420" s="71">
        <v>135</v>
      </c>
      <c r="R420" s="71">
        <v>52</v>
      </c>
      <c r="S420" s="71">
        <v>96</v>
      </c>
      <c r="T420" s="71">
        <v>41</v>
      </c>
      <c r="U420" s="71">
        <v>59</v>
      </c>
      <c r="V420" s="71">
        <v>30</v>
      </c>
      <c r="W420" s="71">
        <v>52</v>
      </c>
      <c r="X420" s="71">
        <v>24</v>
      </c>
      <c r="Y420" s="71">
        <v>69</v>
      </c>
      <c r="Z420" s="71">
        <v>34</v>
      </c>
      <c r="AA420" s="146">
        <v>411</v>
      </c>
      <c r="AB420" s="146">
        <v>181</v>
      </c>
      <c r="AC420" s="226"/>
      <c r="AD420" s="148" t="s">
        <v>91</v>
      </c>
      <c r="AE420" s="31">
        <v>9</v>
      </c>
      <c r="AF420" s="31">
        <v>10</v>
      </c>
      <c r="AG420" s="31">
        <v>10</v>
      </c>
      <c r="AH420" s="31">
        <v>9</v>
      </c>
      <c r="AI420" s="31">
        <v>10</v>
      </c>
      <c r="AJ420" s="146">
        <v>48</v>
      </c>
      <c r="AK420" s="125">
        <v>32</v>
      </c>
      <c r="AL420" s="71">
        <v>29</v>
      </c>
      <c r="AM420" s="71">
        <v>5</v>
      </c>
      <c r="AN420" s="71">
        <v>0</v>
      </c>
      <c r="AO420" s="71">
        <v>3</v>
      </c>
      <c r="AP420" s="71">
        <v>3</v>
      </c>
      <c r="AQ420" s="226"/>
      <c r="AR420" s="148" t="s">
        <v>91</v>
      </c>
      <c r="AS420" s="71">
        <v>0</v>
      </c>
      <c r="AT420" s="71">
        <v>406</v>
      </c>
      <c r="AU420" s="71">
        <v>116</v>
      </c>
      <c r="AV420" s="71">
        <v>0</v>
      </c>
      <c r="AW420" s="71">
        <v>0</v>
      </c>
      <c r="AX420" s="71">
        <v>27</v>
      </c>
      <c r="AY420" s="71">
        <v>42</v>
      </c>
      <c r="AZ420" s="71">
        <v>40</v>
      </c>
      <c r="BA420" s="71">
        <v>40</v>
      </c>
      <c r="BB420" s="226"/>
      <c r="BC420" s="148" t="s">
        <v>91</v>
      </c>
      <c r="BD420" s="71">
        <v>7</v>
      </c>
      <c r="BE420" s="71">
        <v>32</v>
      </c>
      <c r="BF420" s="71">
        <v>2</v>
      </c>
      <c r="BG420" s="71">
        <v>7</v>
      </c>
      <c r="BH420" s="71">
        <v>0</v>
      </c>
      <c r="BI420" s="16">
        <v>48</v>
      </c>
      <c r="BJ420" s="71">
        <v>37</v>
      </c>
      <c r="BK420" s="71">
        <v>33</v>
      </c>
      <c r="BL420" s="152">
        <v>14</v>
      </c>
      <c r="BM420" s="32">
        <v>7</v>
      </c>
      <c r="BN420" s="226"/>
      <c r="BO420" s="148" t="s">
        <v>91</v>
      </c>
      <c r="BP420" s="71">
        <v>1934</v>
      </c>
      <c r="BQ420" s="71">
        <v>657</v>
      </c>
      <c r="BR420" s="71">
        <v>1674</v>
      </c>
      <c r="BS420" s="71">
        <v>282</v>
      </c>
      <c r="BT420" s="71">
        <v>68</v>
      </c>
      <c r="BU420" s="71">
        <v>616</v>
      </c>
      <c r="BV420" s="71">
        <v>3790</v>
      </c>
      <c r="BW420" s="71">
        <v>463</v>
      </c>
      <c r="BX420" s="71">
        <v>3</v>
      </c>
      <c r="BY420" s="71">
        <v>39</v>
      </c>
      <c r="BZ420" s="71">
        <v>10</v>
      </c>
      <c r="CA420" s="71">
        <v>0</v>
      </c>
      <c r="CB420" s="71">
        <v>0</v>
      </c>
      <c r="CD420" s="80" t="s">
        <v>2064</v>
      </c>
      <c r="CE420" s="80" t="s">
        <v>2713</v>
      </c>
      <c r="CF420" s="78">
        <v>1160</v>
      </c>
      <c r="CG420" s="91"/>
    </row>
    <row r="421" spans="1:85">
      <c r="A421" s="226"/>
      <c r="B421" s="25" t="s">
        <v>73</v>
      </c>
      <c r="C421" s="26">
        <v>16079</v>
      </c>
      <c r="D421" s="26">
        <v>7954</v>
      </c>
      <c r="E421" s="26">
        <v>13527</v>
      </c>
      <c r="F421" s="26">
        <v>6883</v>
      </c>
      <c r="G421" s="26">
        <v>11029</v>
      </c>
      <c r="H421" s="26">
        <v>5885</v>
      </c>
      <c r="I421" s="26">
        <v>7048</v>
      </c>
      <c r="J421" s="26">
        <v>3903</v>
      </c>
      <c r="K421" s="26">
        <v>4036</v>
      </c>
      <c r="L421" s="26">
        <v>2172</v>
      </c>
      <c r="M421" s="41">
        <v>51719</v>
      </c>
      <c r="N421" s="41">
        <v>26797</v>
      </c>
      <c r="O421" s="226"/>
      <c r="P421" s="42" t="s">
        <v>73</v>
      </c>
      <c r="Q421" s="26">
        <v>4392</v>
      </c>
      <c r="R421" s="26">
        <v>2116</v>
      </c>
      <c r="S421" s="26">
        <v>3537</v>
      </c>
      <c r="T421" s="26">
        <v>1761</v>
      </c>
      <c r="U421" s="26">
        <v>2930</v>
      </c>
      <c r="V421" s="26">
        <v>1549</v>
      </c>
      <c r="W421" s="26">
        <v>1669</v>
      </c>
      <c r="X421" s="26">
        <v>934</v>
      </c>
      <c r="Y421" s="26">
        <v>422</v>
      </c>
      <c r="Z421" s="26">
        <v>199</v>
      </c>
      <c r="AA421" s="41">
        <v>12950</v>
      </c>
      <c r="AB421" s="41">
        <v>6559</v>
      </c>
      <c r="AC421" s="226"/>
      <c r="AD421" s="42" t="s">
        <v>73</v>
      </c>
      <c r="AE421" s="41">
        <v>404</v>
      </c>
      <c r="AF421" s="41">
        <v>391</v>
      </c>
      <c r="AG421" s="41">
        <v>376</v>
      </c>
      <c r="AH421" s="41">
        <v>357</v>
      </c>
      <c r="AI421" s="41">
        <v>325</v>
      </c>
      <c r="AJ421" s="41">
        <v>1853</v>
      </c>
      <c r="AK421" s="26">
        <v>971</v>
      </c>
      <c r="AL421" s="26">
        <v>117</v>
      </c>
      <c r="AM421" s="26">
        <v>5</v>
      </c>
      <c r="AN421" s="26">
        <v>38</v>
      </c>
      <c r="AO421" s="26">
        <v>332</v>
      </c>
      <c r="AP421" s="26">
        <v>91</v>
      </c>
      <c r="AQ421" s="226"/>
      <c r="AR421" s="42" t="s">
        <v>73</v>
      </c>
      <c r="AS421" s="26">
        <v>27</v>
      </c>
      <c r="AT421" s="26">
        <v>7560</v>
      </c>
      <c r="AU421" s="26">
        <v>1759</v>
      </c>
      <c r="AV421" s="26">
        <v>306</v>
      </c>
      <c r="AW421" s="26">
        <v>51</v>
      </c>
      <c r="AX421" s="26">
        <v>128</v>
      </c>
      <c r="AY421" s="26">
        <v>1348</v>
      </c>
      <c r="AZ421" s="26">
        <v>548</v>
      </c>
      <c r="BA421" s="26">
        <v>556</v>
      </c>
      <c r="BB421" s="226"/>
      <c r="BC421" s="42" t="s">
        <v>73</v>
      </c>
      <c r="BD421" s="26">
        <v>51</v>
      </c>
      <c r="BE421" s="26">
        <v>333</v>
      </c>
      <c r="BF421" s="26">
        <v>309</v>
      </c>
      <c r="BG421" s="26">
        <v>705</v>
      </c>
      <c r="BH421" s="26">
        <v>0</v>
      </c>
      <c r="BI421" s="26">
        <v>1398</v>
      </c>
      <c r="BJ421" s="26">
        <v>373</v>
      </c>
      <c r="BK421" s="26">
        <v>200</v>
      </c>
      <c r="BL421" s="41">
        <v>28</v>
      </c>
      <c r="BM421" s="41">
        <v>10</v>
      </c>
      <c r="BN421" s="226"/>
      <c r="BO421" s="42" t="s">
        <v>73</v>
      </c>
      <c r="BP421" s="41">
        <v>22116</v>
      </c>
      <c r="BQ421" s="41">
        <v>8063</v>
      </c>
      <c r="BR421" s="41">
        <v>11273</v>
      </c>
      <c r="BS421" s="41">
        <v>7165</v>
      </c>
      <c r="BT421" s="41">
        <v>569</v>
      </c>
      <c r="BU421" s="41">
        <v>6529</v>
      </c>
      <c r="BV421" s="41">
        <v>29716</v>
      </c>
      <c r="BW421" s="41">
        <v>5846</v>
      </c>
      <c r="BX421" s="41">
        <v>448</v>
      </c>
      <c r="BY421" s="41">
        <v>1386</v>
      </c>
      <c r="BZ421" s="41">
        <v>937</v>
      </c>
      <c r="CA421" s="41">
        <v>70</v>
      </c>
      <c r="CB421" s="41">
        <v>796</v>
      </c>
      <c r="CD421" s="80" t="s">
        <v>2064</v>
      </c>
      <c r="CE421" s="80" t="s">
        <v>2714</v>
      </c>
      <c r="CF421" s="78">
        <v>21903</v>
      </c>
      <c r="CG421" s="91"/>
    </row>
    <row r="422" spans="1:85" s="100" customFormat="1">
      <c r="A422" s="33" t="s">
        <v>225</v>
      </c>
      <c r="B422" s="33"/>
      <c r="C422" s="119"/>
      <c r="D422" s="119"/>
      <c r="E422" s="119"/>
      <c r="F422" s="119"/>
      <c r="G422" s="119"/>
      <c r="H422" s="119"/>
      <c r="I422" s="119"/>
      <c r="J422" s="119"/>
      <c r="K422" s="119"/>
      <c r="L422" s="119"/>
      <c r="M422" s="119"/>
      <c r="N422" s="119"/>
      <c r="O422" s="33" t="s">
        <v>225</v>
      </c>
      <c r="P422" s="33"/>
      <c r="Q422" s="119"/>
      <c r="R422" s="119"/>
      <c r="S422" s="119"/>
      <c r="T422" s="119"/>
      <c r="U422" s="119"/>
      <c r="V422" s="119"/>
      <c r="W422" s="119"/>
      <c r="X422" s="119"/>
      <c r="Y422" s="119"/>
      <c r="Z422" s="119"/>
      <c r="AA422" s="119"/>
      <c r="AB422" s="119"/>
      <c r="AC422" s="33" t="s">
        <v>225</v>
      </c>
      <c r="AD422" s="33"/>
      <c r="AE422" s="119"/>
      <c r="AF422" s="119"/>
      <c r="AG422" s="119"/>
      <c r="AH422" s="119"/>
      <c r="AI422" s="119"/>
      <c r="AJ422" s="119"/>
      <c r="AK422" s="119"/>
      <c r="AL422" s="119"/>
      <c r="AM422" s="119"/>
      <c r="AN422" s="119"/>
      <c r="AO422" s="119"/>
      <c r="AP422" s="119"/>
      <c r="AQ422" s="33" t="s">
        <v>225</v>
      </c>
      <c r="AR422" s="148"/>
      <c r="AS422" s="43"/>
      <c r="AT422" s="43"/>
      <c r="AU422" s="43"/>
      <c r="AV422" s="43"/>
      <c r="AW422" s="43"/>
      <c r="AX422" s="43"/>
      <c r="AY422" s="43"/>
      <c r="AZ422" s="43"/>
      <c r="BA422" s="43"/>
      <c r="BB422" s="33" t="s">
        <v>225</v>
      </c>
      <c r="BC422" s="148"/>
      <c r="BD422" s="148"/>
      <c r="BE422" s="148"/>
      <c r="BF422" s="148"/>
      <c r="BG422" s="148"/>
      <c r="BH422" s="148"/>
      <c r="BI422" s="148"/>
      <c r="BJ422" s="148"/>
      <c r="BK422" s="148"/>
      <c r="BL422" s="33"/>
      <c r="BM422" s="148"/>
      <c r="BN422" s="33" t="s">
        <v>225</v>
      </c>
      <c r="BO422" s="148"/>
      <c r="BP422" s="43"/>
      <c r="BQ422" s="43"/>
      <c r="BR422" s="43"/>
      <c r="BS422" s="43"/>
      <c r="BT422" s="43"/>
      <c r="BU422" s="43"/>
      <c r="BV422" s="43"/>
      <c r="BW422" s="43"/>
      <c r="BX422" s="43"/>
      <c r="BY422" s="43"/>
      <c r="BZ422" s="43"/>
      <c r="CA422" s="43"/>
      <c r="CB422" s="43"/>
      <c r="CD422" s="80" t="str">
        <f>IF(A422="",CD421,A422)</f>
        <v>VAKINAKARATRA</v>
      </c>
      <c r="CE422" s="80" t="str">
        <f>CD422&amp;B422</f>
        <v>VAKINAKARATRA</v>
      </c>
      <c r="CF422" s="78">
        <f>(AS422+2*AT422+3*AU422+4*AV422+5*AW422)</f>
        <v>0</v>
      </c>
      <c r="CG422" s="91"/>
    </row>
    <row r="423" spans="1:85">
      <c r="A423" s="226" t="s">
        <v>5</v>
      </c>
      <c r="B423" s="148" t="s">
        <v>90</v>
      </c>
      <c r="C423" s="71">
        <v>8192</v>
      </c>
      <c r="D423" s="71">
        <v>3913</v>
      </c>
      <c r="E423" s="71">
        <v>7273</v>
      </c>
      <c r="F423" s="71">
        <v>3524</v>
      </c>
      <c r="G423" s="71">
        <v>6949</v>
      </c>
      <c r="H423" s="71">
        <v>3383</v>
      </c>
      <c r="I423" s="71">
        <v>5233</v>
      </c>
      <c r="J423" s="71">
        <v>2573</v>
      </c>
      <c r="K423" s="71">
        <v>3945</v>
      </c>
      <c r="L423" s="71">
        <v>2129</v>
      </c>
      <c r="M423" s="146">
        <v>31592</v>
      </c>
      <c r="N423" s="146">
        <v>15522</v>
      </c>
      <c r="O423" s="226" t="s">
        <v>5</v>
      </c>
      <c r="P423" s="148" t="s">
        <v>90</v>
      </c>
      <c r="Q423" s="71">
        <v>1962</v>
      </c>
      <c r="R423" s="71">
        <v>885</v>
      </c>
      <c r="S423" s="71">
        <v>1610</v>
      </c>
      <c r="T423" s="71">
        <v>688</v>
      </c>
      <c r="U423" s="71">
        <v>1691</v>
      </c>
      <c r="V423" s="71">
        <v>744</v>
      </c>
      <c r="W423" s="71">
        <v>1078</v>
      </c>
      <c r="X423" s="71">
        <v>477</v>
      </c>
      <c r="Y423" s="71">
        <v>715</v>
      </c>
      <c r="Z423" s="71">
        <v>367</v>
      </c>
      <c r="AA423" s="146">
        <v>7056</v>
      </c>
      <c r="AB423" s="146">
        <v>3161</v>
      </c>
      <c r="AC423" s="226" t="s">
        <v>5</v>
      </c>
      <c r="AD423" s="148" t="s">
        <v>90</v>
      </c>
      <c r="AE423" s="31">
        <v>188</v>
      </c>
      <c r="AF423" s="31">
        <v>192</v>
      </c>
      <c r="AG423" s="31">
        <v>188</v>
      </c>
      <c r="AH423" s="31">
        <v>186</v>
      </c>
      <c r="AI423" s="31">
        <v>186</v>
      </c>
      <c r="AJ423" s="146">
        <v>940</v>
      </c>
      <c r="AK423" s="125">
        <v>799</v>
      </c>
      <c r="AL423" s="71">
        <v>511</v>
      </c>
      <c r="AM423" s="71">
        <v>17</v>
      </c>
      <c r="AN423" s="71">
        <v>12</v>
      </c>
      <c r="AO423" s="71">
        <v>180</v>
      </c>
      <c r="AP423" s="71">
        <v>104</v>
      </c>
      <c r="AQ423" s="226" t="s">
        <v>5</v>
      </c>
      <c r="AR423" s="148" t="s">
        <v>90</v>
      </c>
      <c r="AS423" s="71">
        <v>134</v>
      </c>
      <c r="AT423" s="71">
        <v>4907</v>
      </c>
      <c r="AU423" s="71">
        <v>2544</v>
      </c>
      <c r="AV423" s="71">
        <v>926</v>
      </c>
      <c r="AW423" s="71">
        <v>241</v>
      </c>
      <c r="AX423" s="71">
        <v>450</v>
      </c>
      <c r="AY423" s="71">
        <v>884</v>
      </c>
      <c r="AZ423" s="71">
        <v>680</v>
      </c>
      <c r="BA423" s="71">
        <v>687</v>
      </c>
      <c r="BB423" s="226" t="s">
        <v>5</v>
      </c>
      <c r="BC423" s="148" t="s">
        <v>90</v>
      </c>
      <c r="BD423" s="71">
        <v>55</v>
      </c>
      <c r="BE423" s="71">
        <v>386</v>
      </c>
      <c r="BF423" s="71">
        <v>74</v>
      </c>
      <c r="BG423" s="71">
        <v>189</v>
      </c>
      <c r="BH423" s="71">
        <v>0</v>
      </c>
      <c r="BI423" s="16">
        <v>704</v>
      </c>
      <c r="BJ423" s="71">
        <v>447</v>
      </c>
      <c r="BK423" s="71">
        <v>399</v>
      </c>
      <c r="BL423" s="152">
        <v>12</v>
      </c>
      <c r="BM423" s="32">
        <v>4</v>
      </c>
      <c r="BN423" s="226" t="s">
        <v>5</v>
      </c>
      <c r="BO423" s="148" t="s">
        <v>90</v>
      </c>
      <c r="BP423" s="71">
        <v>23142</v>
      </c>
      <c r="BQ423" s="71">
        <v>9461</v>
      </c>
      <c r="BR423" s="71">
        <v>6914</v>
      </c>
      <c r="BS423" s="71">
        <v>8940</v>
      </c>
      <c r="BT423" s="71">
        <v>431</v>
      </c>
      <c r="BU423" s="71">
        <v>7332</v>
      </c>
      <c r="BV423" s="71">
        <v>27086</v>
      </c>
      <c r="BW423" s="71">
        <v>7145</v>
      </c>
      <c r="BX423" s="71">
        <v>149</v>
      </c>
      <c r="BY423" s="71">
        <v>1279</v>
      </c>
      <c r="BZ423" s="71">
        <v>1598</v>
      </c>
      <c r="CA423" s="71">
        <v>97</v>
      </c>
      <c r="CB423" s="71">
        <v>2450</v>
      </c>
      <c r="CD423" s="80" t="s">
        <v>5</v>
      </c>
      <c r="CE423" s="80" t="s">
        <v>2718</v>
      </c>
      <c r="CF423" s="78">
        <v>22489</v>
      </c>
      <c r="CG423" s="91"/>
    </row>
    <row r="424" spans="1:85">
      <c r="A424" s="226"/>
      <c r="B424" s="148" t="s">
        <v>91</v>
      </c>
      <c r="C424" s="71">
        <v>727</v>
      </c>
      <c r="D424" s="71">
        <v>368</v>
      </c>
      <c r="E424" s="71">
        <v>627</v>
      </c>
      <c r="F424" s="71">
        <v>281</v>
      </c>
      <c r="G424" s="71">
        <v>729</v>
      </c>
      <c r="H424" s="71">
        <v>342</v>
      </c>
      <c r="I424" s="71">
        <v>679</v>
      </c>
      <c r="J424" s="71">
        <v>334</v>
      </c>
      <c r="K424" s="71">
        <v>531</v>
      </c>
      <c r="L424" s="71">
        <v>278</v>
      </c>
      <c r="M424" s="146">
        <v>3293</v>
      </c>
      <c r="N424" s="146">
        <v>1603</v>
      </c>
      <c r="O424" s="226"/>
      <c r="P424" s="148" t="s">
        <v>91</v>
      </c>
      <c r="Q424" s="71">
        <v>171</v>
      </c>
      <c r="R424" s="71">
        <v>67</v>
      </c>
      <c r="S424" s="71">
        <v>95</v>
      </c>
      <c r="T424" s="71">
        <v>27</v>
      </c>
      <c r="U424" s="71">
        <v>151</v>
      </c>
      <c r="V424" s="71">
        <v>56</v>
      </c>
      <c r="W424" s="71">
        <v>141</v>
      </c>
      <c r="X424" s="71">
        <v>60</v>
      </c>
      <c r="Y424" s="71">
        <v>100</v>
      </c>
      <c r="Z424" s="71">
        <v>48</v>
      </c>
      <c r="AA424" s="146">
        <v>658</v>
      </c>
      <c r="AB424" s="146">
        <v>258</v>
      </c>
      <c r="AC424" s="226"/>
      <c r="AD424" s="148" t="s">
        <v>91</v>
      </c>
      <c r="AE424" s="31">
        <v>16</v>
      </c>
      <c r="AF424" s="31">
        <v>14</v>
      </c>
      <c r="AG424" s="31">
        <v>15</v>
      </c>
      <c r="AH424" s="31">
        <v>14</v>
      </c>
      <c r="AI424" s="31">
        <v>13</v>
      </c>
      <c r="AJ424" s="146">
        <v>72</v>
      </c>
      <c r="AK424" s="125">
        <v>75</v>
      </c>
      <c r="AL424" s="71">
        <v>53</v>
      </c>
      <c r="AM424" s="71">
        <v>34</v>
      </c>
      <c r="AN424" s="71">
        <v>0</v>
      </c>
      <c r="AO424" s="71">
        <v>8</v>
      </c>
      <c r="AP424" s="71">
        <v>6</v>
      </c>
      <c r="AQ424" s="226"/>
      <c r="AR424" s="148" t="s">
        <v>91</v>
      </c>
      <c r="AS424" s="71">
        <v>0</v>
      </c>
      <c r="AT424" s="71">
        <v>900</v>
      </c>
      <c r="AU424" s="71">
        <v>184</v>
      </c>
      <c r="AV424" s="71">
        <v>42</v>
      </c>
      <c r="AW424" s="71">
        <v>2</v>
      </c>
      <c r="AX424" s="71">
        <v>50</v>
      </c>
      <c r="AY424" s="71">
        <v>76</v>
      </c>
      <c r="AZ424" s="71">
        <v>64</v>
      </c>
      <c r="BA424" s="71">
        <v>56</v>
      </c>
      <c r="BB424" s="226"/>
      <c r="BC424" s="148" t="s">
        <v>91</v>
      </c>
      <c r="BD424" s="71">
        <v>9</v>
      </c>
      <c r="BE424" s="71">
        <v>50</v>
      </c>
      <c r="BF424" s="71">
        <v>6</v>
      </c>
      <c r="BG424" s="71">
        <v>5</v>
      </c>
      <c r="BH424" s="71">
        <v>0</v>
      </c>
      <c r="BI424" s="16">
        <v>70</v>
      </c>
      <c r="BJ424" s="71">
        <v>60</v>
      </c>
      <c r="BK424" s="71">
        <v>58</v>
      </c>
      <c r="BL424" s="152">
        <v>16</v>
      </c>
      <c r="BM424" s="32">
        <v>7</v>
      </c>
      <c r="BN424" s="226"/>
      <c r="BO424" s="148" t="s">
        <v>91</v>
      </c>
      <c r="BP424" s="71">
        <v>1867</v>
      </c>
      <c r="BQ424" s="71">
        <v>707</v>
      </c>
      <c r="BR424" s="71">
        <v>494</v>
      </c>
      <c r="BS424" s="71">
        <v>1873</v>
      </c>
      <c r="BT424" s="71">
        <v>10</v>
      </c>
      <c r="BU424" s="71">
        <v>1310</v>
      </c>
      <c r="BV424" s="71">
        <v>1983</v>
      </c>
      <c r="BW424" s="71">
        <v>1040</v>
      </c>
      <c r="BX424" s="71">
        <v>22</v>
      </c>
      <c r="BY424" s="71">
        <v>72</v>
      </c>
      <c r="BZ424" s="71">
        <v>82</v>
      </c>
      <c r="CA424" s="71">
        <v>4</v>
      </c>
      <c r="CB424" s="71">
        <v>56</v>
      </c>
      <c r="CD424" s="80" t="s">
        <v>5</v>
      </c>
      <c r="CE424" s="80" t="s">
        <v>2719</v>
      </c>
      <c r="CF424" s="78">
        <v>2530</v>
      </c>
      <c r="CG424" s="91"/>
    </row>
    <row r="425" spans="1:85">
      <c r="A425" s="226"/>
      <c r="B425" s="25" t="s">
        <v>73</v>
      </c>
      <c r="C425" s="26">
        <v>8919</v>
      </c>
      <c r="D425" s="26">
        <v>4281</v>
      </c>
      <c r="E425" s="26">
        <v>7900</v>
      </c>
      <c r="F425" s="26">
        <v>3805</v>
      </c>
      <c r="G425" s="26">
        <v>7678</v>
      </c>
      <c r="H425" s="26">
        <v>3725</v>
      </c>
      <c r="I425" s="26">
        <v>5912</v>
      </c>
      <c r="J425" s="26">
        <v>2907</v>
      </c>
      <c r="K425" s="26">
        <v>4476</v>
      </c>
      <c r="L425" s="26">
        <v>2407</v>
      </c>
      <c r="M425" s="41">
        <v>34885</v>
      </c>
      <c r="N425" s="41">
        <v>17125</v>
      </c>
      <c r="O425" s="226"/>
      <c r="P425" s="42" t="s">
        <v>73</v>
      </c>
      <c r="Q425" s="26">
        <v>2133</v>
      </c>
      <c r="R425" s="26">
        <v>952</v>
      </c>
      <c r="S425" s="26">
        <v>1705</v>
      </c>
      <c r="T425" s="26">
        <v>715</v>
      </c>
      <c r="U425" s="26">
        <v>1842</v>
      </c>
      <c r="V425" s="26">
        <v>800</v>
      </c>
      <c r="W425" s="26">
        <v>1219</v>
      </c>
      <c r="X425" s="26">
        <v>537</v>
      </c>
      <c r="Y425" s="26">
        <v>815</v>
      </c>
      <c r="Z425" s="26">
        <v>415</v>
      </c>
      <c r="AA425" s="41">
        <v>7714</v>
      </c>
      <c r="AB425" s="41">
        <v>3419</v>
      </c>
      <c r="AC425" s="226"/>
      <c r="AD425" s="42" t="s">
        <v>73</v>
      </c>
      <c r="AE425" s="41">
        <v>204</v>
      </c>
      <c r="AF425" s="41">
        <v>206</v>
      </c>
      <c r="AG425" s="41">
        <v>203</v>
      </c>
      <c r="AH425" s="41">
        <v>200</v>
      </c>
      <c r="AI425" s="41">
        <v>199</v>
      </c>
      <c r="AJ425" s="41">
        <v>1012</v>
      </c>
      <c r="AK425" s="26">
        <v>874</v>
      </c>
      <c r="AL425" s="26">
        <v>564</v>
      </c>
      <c r="AM425" s="26">
        <v>51</v>
      </c>
      <c r="AN425" s="26">
        <v>12</v>
      </c>
      <c r="AO425" s="26">
        <v>188</v>
      </c>
      <c r="AP425" s="26">
        <v>110</v>
      </c>
      <c r="AQ425" s="226"/>
      <c r="AR425" s="42" t="s">
        <v>73</v>
      </c>
      <c r="AS425" s="26">
        <v>134</v>
      </c>
      <c r="AT425" s="26">
        <v>5807</v>
      </c>
      <c r="AU425" s="26">
        <v>2728</v>
      </c>
      <c r="AV425" s="26">
        <v>968</v>
      </c>
      <c r="AW425" s="26">
        <v>243</v>
      </c>
      <c r="AX425" s="26">
        <v>500</v>
      </c>
      <c r="AY425" s="26">
        <v>960</v>
      </c>
      <c r="AZ425" s="26">
        <v>744</v>
      </c>
      <c r="BA425" s="26">
        <v>743</v>
      </c>
      <c r="BB425" s="226"/>
      <c r="BC425" s="42" t="s">
        <v>73</v>
      </c>
      <c r="BD425" s="26">
        <v>64</v>
      </c>
      <c r="BE425" s="26">
        <v>436</v>
      </c>
      <c r="BF425" s="26">
        <v>80</v>
      </c>
      <c r="BG425" s="26">
        <v>194</v>
      </c>
      <c r="BH425" s="26">
        <v>0</v>
      </c>
      <c r="BI425" s="26">
        <v>774</v>
      </c>
      <c r="BJ425" s="26">
        <v>507</v>
      </c>
      <c r="BK425" s="26">
        <v>457</v>
      </c>
      <c r="BL425" s="41">
        <v>28</v>
      </c>
      <c r="BM425" s="41">
        <v>11</v>
      </c>
      <c r="BN425" s="226"/>
      <c r="BO425" s="42" t="s">
        <v>73</v>
      </c>
      <c r="BP425" s="41">
        <v>25009</v>
      </c>
      <c r="BQ425" s="41">
        <v>10168</v>
      </c>
      <c r="BR425" s="41">
        <v>7408</v>
      </c>
      <c r="BS425" s="41">
        <v>10813</v>
      </c>
      <c r="BT425" s="41">
        <v>441</v>
      </c>
      <c r="BU425" s="41">
        <v>8642</v>
      </c>
      <c r="BV425" s="41">
        <v>29069</v>
      </c>
      <c r="BW425" s="41">
        <v>8185</v>
      </c>
      <c r="BX425" s="41">
        <v>171</v>
      </c>
      <c r="BY425" s="41">
        <v>1351</v>
      </c>
      <c r="BZ425" s="41">
        <v>1680</v>
      </c>
      <c r="CA425" s="41">
        <v>101</v>
      </c>
      <c r="CB425" s="41">
        <v>2506</v>
      </c>
      <c r="CD425" s="80" t="s">
        <v>5</v>
      </c>
      <c r="CE425" s="80" t="s">
        <v>2720</v>
      </c>
      <c r="CF425" s="78">
        <v>25019</v>
      </c>
      <c r="CG425" s="91"/>
    </row>
    <row r="426" spans="1:85">
      <c r="A426" s="226" t="s">
        <v>226</v>
      </c>
      <c r="B426" s="148" t="s">
        <v>90</v>
      </c>
      <c r="C426" s="71">
        <v>14004</v>
      </c>
      <c r="D426" s="71">
        <v>6666</v>
      </c>
      <c r="E426" s="71">
        <v>11226</v>
      </c>
      <c r="F426" s="71">
        <v>5289</v>
      </c>
      <c r="G426" s="71">
        <v>10654</v>
      </c>
      <c r="H426" s="71">
        <v>5231</v>
      </c>
      <c r="I426" s="71">
        <v>7975</v>
      </c>
      <c r="J426" s="71">
        <v>4005</v>
      </c>
      <c r="K426" s="71">
        <v>5688</v>
      </c>
      <c r="L426" s="71">
        <v>2924</v>
      </c>
      <c r="M426" s="146">
        <v>49547</v>
      </c>
      <c r="N426" s="146">
        <v>24115</v>
      </c>
      <c r="O426" s="226" t="s">
        <v>226</v>
      </c>
      <c r="P426" s="148" t="s">
        <v>90</v>
      </c>
      <c r="Q426" s="71">
        <v>3514</v>
      </c>
      <c r="R426" s="71">
        <v>1524</v>
      </c>
      <c r="S426" s="71">
        <v>2421</v>
      </c>
      <c r="T426" s="71">
        <v>1041</v>
      </c>
      <c r="U426" s="71">
        <v>2299</v>
      </c>
      <c r="V426" s="71">
        <v>1012</v>
      </c>
      <c r="W426" s="71">
        <v>1448</v>
      </c>
      <c r="X426" s="71">
        <v>634</v>
      </c>
      <c r="Y426" s="71">
        <v>770</v>
      </c>
      <c r="Z426" s="71">
        <v>389</v>
      </c>
      <c r="AA426" s="146">
        <v>10452</v>
      </c>
      <c r="AB426" s="146">
        <v>4600</v>
      </c>
      <c r="AC426" s="226" t="s">
        <v>226</v>
      </c>
      <c r="AD426" s="148" t="s">
        <v>90</v>
      </c>
      <c r="AE426" s="31">
        <v>336</v>
      </c>
      <c r="AF426" s="31">
        <v>334</v>
      </c>
      <c r="AG426" s="31">
        <v>334</v>
      </c>
      <c r="AH426" s="31">
        <v>319</v>
      </c>
      <c r="AI426" s="31">
        <v>314</v>
      </c>
      <c r="AJ426" s="146">
        <v>1637</v>
      </c>
      <c r="AK426" s="125">
        <v>1228</v>
      </c>
      <c r="AL426" s="71">
        <v>473</v>
      </c>
      <c r="AM426" s="71">
        <v>28</v>
      </c>
      <c r="AN426" s="71">
        <v>4</v>
      </c>
      <c r="AO426" s="71">
        <v>314</v>
      </c>
      <c r="AP426" s="71">
        <v>153</v>
      </c>
      <c r="AQ426" s="226" t="s">
        <v>226</v>
      </c>
      <c r="AR426" s="148" t="s">
        <v>90</v>
      </c>
      <c r="AS426" s="71">
        <v>54</v>
      </c>
      <c r="AT426" s="71">
        <v>6984</v>
      </c>
      <c r="AU426" s="71">
        <v>3317</v>
      </c>
      <c r="AV426" s="71">
        <v>2941</v>
      </c>
      <c r="AW426" s="71">
        <v>482</v>
      </c>
      <c r="AX426" s="71">
        <v>764</v>
      </c>
      <c r="AY426" s="71">
        <v>1311</v>
      </c>
      <c r="AZ426" s="71">
        <v>1116</v>
      </c>
      <c r="BA426" s="71">
        <v>1080</v>
      </c>
      <c r="BB426" s="226" t="s">
        <v>226</v>
      </c>
      <c r="BC426" s="148" t="s">
        <v>90</v>
      </c>
      <c r="BD426" s="71">
        <v>63</v>
      </c>
      <c r="BE426" s="71">
        <v>516</v>
      </c>
      <c r="BF426" s="71">
        <v>326</v>
      </c>
      <c r="BG426" s="71">
        <v>236</v>
      </c>
      <c r="BH426" s="71">
        <v>0</v>
      </c>
      <c r="BI426" s="16">
        <v>1141</v>
      </c>
      <c r="BJ426" s="71">
        <v>629</v>
      </c>
      <c r="BK426" s="71">
        <v>528</v>
      </c>
      <c r="BL426" s="152">
        <v>13</v>
      </c>
      <c r="BM426" s="32">
        <v>6</v>
      </c>
      <c r="BN426" s="226" t="s">
        <v>226</v>
      </c>
      <c r="BO426" s="148" t="s">
        <v>90</v>
      </c>
      <c r="BP426" s="71">
        <v>32429</v>
      </c>
      <c r="BQ426" s="71">
        <v>10546</v>
      </c>
      <c r="BR426" s="71">
        <v>12828</v>
      </c>
      <c r="BS426" s="71">
        <v>16180</v>
      </c>
      <c r="BT426" s="71">
        <v>588</v>
      </c>
      <c r="BU426" s="71">
        <v>12626</v>
      </c>
      <c r="BV426" s="71">
        <v>42008</v>
      </c>
      <c r="BW426" s="71">
        <v>11773</v>
      </c>
      <c r="BX426" s="71">
        <v>303</v>
      </c>
      <c r="BY426" s="71">
        <v>2603</v>
      </c>
      <c r="BZ426" s="71">
        <v>2725</v>
      </c>
      <c r="CA426" s="71">
        <v>123</v>
      </c>
      <c r="CB426" s="71">
        <v>3560</v>
      </c>
      <c r="CD426" s="80" t="s">
        <v>226</v>
      </c>
      <c r="CE426" s="80" t="s">
        <v>2721</v>
      </c>
      <c r="CF426" s="78">
        <v>38147</v>
      </c>
      <c r="CG426" s="91"/>
    </row>
    <row r="427" spans="1:85">
      <c r="A427" s="226"/>
      <c r="B427" s="148" t="s">
        <v>91</v>
      </c>
      <c r="C427" s="71">
        <v>0</v>
      </c>
      <c r="D427" s="71">
        <v>0</v>
      </c>
      <c r="E427" s="71">
        <v>0</v>
      </c>
      <c r="F427" s="71">
        <v>0</v>
      </c>
      <c r="G427" s="71">
        <v>0</v>
      </c>
      <c r="H427" s="71">
        <v>0</v>
      </c>
      <c r="I427" s="71">
        <v>0</v>
      </c>
      <c r="J427" s="71">
        <v>0</v>
      </c>
      <c r="K427" s="71">
        <v>0</v>
      </c>
      <c r="L427" s="71">
        <v>0</v>
      </c>
      <c r="M427" s="146">
        <v>0</v>
      </c>
      <c r="N427" s="146">
        <v>0</v>
      </c>
      <c r="O427" s="226"/>
      <c r="P427" s="148" t="s">
        <v>91</v>
      </c>
      <c r="Q427" s="71">
        <v>0</v>
      </c>
      <c r="R427" s="71">
        <v>0</v>
      </c>
      <c r="S427" s="71">
        <v>0</v>
      </c>
      <c r="T427" s="71">
        <v>0</v>
      </c>
      <c r="U427" s="71">
        <v>0</v>
      </c>
      <c r="V427" s="71">
        <v>0</v>
      </c>
      <c r="W427" s="71">
        <v>0</v>
      </c>
      <c r="X427" s="71">
        <v>0</v>
      </c>
      <c r="Y427" s="71">
        <v>0</v>
      </c>
      <c r="Z427" s="71">
        <v>0</v>
      </c>
      <c r="AA427" s="146">
        <v>0</v>
      </c>
      <c r="AB427" s="146">
        <v>0</v>
      </c>
      <c r="AC427" s="226"/>
      <c r="AD427" s="148" t="s">
        <v>91</v>
      </c>
      <c r="AE427" s="31">
        <v>0</v>
      </c>
      <c r="AF427" s="31">
        <v>0</v>
      </c>
      <c r="AG427" s="31">
        <v>0</v>
      </c>
      <c r="AH427" s="31">
        <v>0</v>
      </c>
      <c r="AI427" s="31">
        <v>0</v>
      </c>
      <c r="AJ427" s="146">
        <v>0</v>
      </c>
      <c r="AK427" s="125">
        <v>0</v>
      </c>
      <c r="AL427" s="71">
        <v>0</v>
      </c>
      <c r="AM427" s="71">
        <v>0</v>
      </c>
      <c r="AN427" s="71">
        <v>0</v>
      </c>
      <c r="AO427" s="71">
        <v>0</v>
      </c>
      <c r="AP427" s="71">
        <v>0</v>
      </c>
      <c r="AQ427" s="226"/>
      <c r="AR427" s="148" t="s">
        <v>91</v>
      </c>
      <c r="AS427" s="71">
        <v>0</v>
      </c>
      <c r="AT427" s="71">
        <v>0</v>
      </c>
      <c r="AU427" s="71">
        <v>0</v>
      </c>
      <c r="AV427" s="71">
        <v>0</v>
      </c>
      <c r="AW427" s="71">
        <v>0</v>
      </c>
      <c r="AX427" s="71">
        <v>0</v>
      </c>
      <c r="AY427" s="71">
        <v>0</v>
      </c>
      <c r="AZ427" s="71">
        <v>0</v>
      </c>
      <c r="BA427" s="71">
        <v>0</v>
      </c>
      <c r="BB427" s="226"/>
      <c r="BC427" s="148" t="s">
        <v>91</v>
      </c>
      <c r="BD427" s="71">
        <v>0</v>
      </c>
      <c r="BE427" s="71">
        <v>0</v>
      </c>
      <c r="BF427" s="71">
        <v>0</v>
      </c>
      <c r="BG427" s="71">
        <v>0</v>
      </c>
      <c r="BH427" s="71">
        <v>0</v>
      </c>
      <c r="BI427" s="16">
        <v>0</v>
      </c>
      <c r="BJ427" s="71">
        <v>0</v>
      </c>
      <c r="BK427" s="71">
        <v>0</v>
      </c>
      <c r="BL427" s="152">
        <v>0</v>
      </c>
      <c r="BM427" s="32">
        <v>0</v>
      </c>
      <c r="BN427" s="226"/>
      <c r="BO427" s="148" t="s">
        <v>91</v>
      </c>
      <c r="BP427" s="71">
        <v>0</v>
      </c>
      <c r="BQ427" s="71">
        <v>0</v>
      </c>
      <c r="BR427" s="71">
        <v>0</v>
      </c>
      <c r="BS427" s="71">
        <v>0</v>
      </c>
      <c r="BT427" s="71">
        <v>0</v>
      </c>
      <c r="BU427" s="71">
        <v>0</v>
      </c>
      <c r="BV427" s="71">
        <v>0</v>
      </c>
      <c r="BW427" s="71">
        <v>0</v>
      </c>
      <c r="BX427" s="71">
        <v>0</v>
      </c>
      <c r="BY427" s="71">
        <v>0</v>
      </c>
      <c r="BZ427" s="71">
        <v>0</v>
      </c>
      <c r="CA427" s="71">
        <v>0</v>
      </c>
      <c r="CB427" s="71">
        <v>0</v>
      </c>
      <c r="CD427" s="80" t="s">
        <v>226</v>
      </c>
      <c r="CE427" s="80" t="s">
        <v>2722</v>
      </c>
      <c r="CF427" s="78">
        <v>0</v>
      </c>
      <c r="CG427" s="91"/>
    </row>
    <row r="428" spans="1:85">
      <c r="A428" s="226"/>
      <c r="B428" s="25" t="s">
        <v>73</v>
      </c>
      <c r="C428" s="26">
        <v>14004</v>
      </c>
      <c r="D428" s="26">
        <v>6666</v>
      </c>
      <c r="E428" s="26">
        <v>11226</v>
      </c>
      <c r="F428" s="26">
        <v>5289</v>
      </c>
      <c r="G428" s="26">
        <v>10654</v>
      </c>
      <c r="H428" s="26">
        <v>5231</v>
      </c>
      <c r="I428" s="26">
        <v>7975</v>
      </c>
      <c r="J428" s="26">
        <v>4005</v>
      </c>
      <c r="K428" s="26">
        <v>5688</v>
      </c>
      <c r="L428" s="26">
        <v>2924</v>
      </c>
      <c r="M428" s="41">
        <v>49547</v>
      </c>
      <c r="N428" s="41">
        <v>24115</v>
      </c>
      <c r="O428" s="226"/>
      <c r="P428" s="42" t="s">
        <v>73</v>
      </c>
      <c r="Q428" s="26">
        <v>3514</v>
      </c>
      <c r="R428" s="26">
        <v>1524</v>
      </c>
      <c r="S428" s="26">
        <v>2421</v>
      </c>
      <c r="T428" s="26">
        <v>1041</v>
      </c>
      <c r="U428" s="26">
        <v>2299</v>
      </c>
      <c r="V428" s="26">
        <v>1012</v>
      </c>
      <c r="W428" s="26">
        <v>1448</v>
      </c>
      <c r="X428" s="26">
        <v>634</v>
      </c>
      <c r="Y428" s="26">
        <v>770</v>
      </c>
      <c r="Z428" s="26">
        <v>389</v>
      </c>
      <c r="AA428" s="41">
        <v>10452</v>
      </c>
      <c r="AB428" s="41">
        <v>4600</v>
      </c>
      <c r="AC428" s="226"/>
      <c r="AD428" s="42" t="s">
        <v>73</v>
      </c>
      <c r="AE428" s="41">
        <v>336</v>
      </c>
      <c r="AF428" s="41">
        <v>334</v>
      </c>
      <c r="AG428" s="41">
        <v>334</v>
      </c>
      <c r="AH428" s="41">
        <v>319</v>
      </c>
      <c r="AI428" s="41">
        <v>314</v>
      </c>
      <c r="AJ428" s="41">
        <v>1637</v>
      </c>
      <c r="AK428" s="26">
        <v>1228</v>
      </c>
      <c r="AL428" s="26">
        <v>473</v>
      </c>
      <c r="AM428" s="26">
        <v>28</v>
      </c>
      <c r="AN428" s="26">
        <v>4</v>
      </c>
      <c r="AO428" s="26">
        <v>314</v>
      </c>
      <c r="AP428" s="26">
        <v>153</v>
      </c>
      <c r="AQ428" s="226"/>
      <c r="AR428" s="42" t="s">
        <v>73</v>
      </c>
      <c r="AS428" s="26">
        <v>54</v>
      </c>
      <c r="AT428" s="26">
        <v>6984</v>
      </c>
      <c r="AU428" s="26">
        <v>3317</v>
      </c>
      <c r="AV428" s="26">
        <v>2941</v>
      </c>
      <c r="AW428" s="26">
        <v>482</v>
      </c>
      <c r="AX428" s="26">
        <v>764</v>
      </c>
      <c r="AY428" s="26">
        <v>1311</v>
      </c>
      <c r="AZ428" s="26">
        <v>1116</v>
      </c>
      <c r="BA428" s="26">
        <v>1080</v>
      </c>
      <c r="BB428" s="226"/>
      <c r="BC428" s="42" t="s">
        <v>73</v>
      </c>
      <c r="BD428" s="26">
        <v>63</v>
      </c>
      <c r="BE428" s="26">
        <v>516</v>
      </c>
      <c r="BF428" s="26">
        <v>326</v>
      </c>
      <c r="BG428" s="26">
        <v>236</v>
      </c>
      <c r="BH428" s="26">
        <v>0</v>
      </c>
      <c r="BI428" s="26">
        <v>1141</v>
      </c>
      <c r="BJ428" s="26">
        <v>629</v>
      </c>
      <c r="BK428" s="26">
        <v>528</v>
      </c>
      <c r="BL428" s="41">
        <v>13</v>
      </c>
      <c r="BM428" s="41">
        <v>6</v>
      </c>
      <c r="BN428" s="226"/>
      <c r="BO428" s="42" t="s">
        <v>73</v>
      </c>
      <c r="BP428" s="41">
        <v>32429</v>
      </c>
      <c r="BQ428" s="41">
        <v>10546</v>
      </c>
      <c r="BR428" s="41">
        <v>12828</v>
      </c>
      <c r="BS428" s="41">
        <v>16180</v>
      </c>
      <c r="BT428" s="41">
        <v>588</v>
      </c>
      <c r="BU428" s="41">
        <v>12626</v>
      </c>
      <c r="BV428" s="41">
        <v>42008</v>
      </c>
      <c r="BW428" s="41">
        <v>11773</v>
      </c>
      <c r="BX428" s="41">
        <v>303</v>
      </c>
      <c r="BY428" s="41">
        <v>2603</v>
      </c>
      <c r="BZ428" s="41">
        <v>2725</v>
      </c>
      <c r="CA428" s="41">
        <v>123</v>
      </c>
      <c r="CB428" s="41">
        <v>3560</v>
      </c>
      <c r="CD428" s="80" t="s">
        <v>226</v>
      </c>
      <c r="CE428" s="80" t="s">
        <v>2723</v>
      </c>
      <c r="CF428" s="78">
        <v>38147</v>
      </c>
      <c r="CG428" s="91"/>
    </row>
    <row r="429" spans="1:85">
      <c r="A429" s="226" t="s">
        <v>227</v>
      </c>
      <c r="B429" s="148" t="s">
        <v>90</v>
      </c>
      <c r="C429" s="71">
        <v>0</v>
      </c>
      <c r="D429" s="71">
        <v>0</v>
      </c>
      <c r="E429" s="71">
        <v>0</v>
      </c>
      <c r="F429" s="71">
        <v>0</v>
      </c>
      <c r="G429" s="71">
        <v>0</v>
      </c>
      <c r="H429" s="71">
        <v>0</v>
      </c>
      <c r="I429" s="71">
        <v>0</v>
      </c>
      <c r="J429" s="71">
        <v>0</v>
      </c>
      <c r="K429" s="71">
        <v>0</v>
      </c>
      <c r="L429" s="71">
        <v>0</v>
      </c>
      <c r="M429" s="146">
        <v>0</v>
      </c>
      <c r="N429" s="146">
        <v>0</v>
      </c>
      <c r="O429" s="226" t="s">
        <v>227</v>
      </c>
      <c r="P429" s="148" t="s">
        <v>90</v>
      </c>
      <c r="Q429" s="71">
        <v>0</v>
      </c>
      <c r="R429" s="71">
        <v>0</v>
      </c>
      <c r="S429" s="71">
        <v>0</v>
      </c>
      <c r="T429" s="71">
        <v>0</v>
      </c>
      <c r="U429" s="71">
        <v>0</v>
      </c>
      <c r="V429" s="71">
        <v>0</v>
      </c>
      <c r="W429" s="71">
        <v>0</v>
      </c>
      <c r="X429" s="71">
        <v>0</v>
      </c>
      <c r="Y429" s="71">
        <v>0</v>
      </c>
      <c r="Z429" s="71">
        <v>0</v>
      </c>
      <c r="AA429" s="146">
        <v>0</v>
      </c>
      <c r="AB429" s="146">
        <v>0</v>
      </c>
      <c r="AC429" s="226" t="s">
        <v>227</v>
      </c>
      <c r="AD429" s="148" t="s">
        <v>90</v>
      </c>
      <c r="AE429" s="31">
        <v>0</v>
      </c>
      <c r="AF429" s="31">
        <v>0</v>
      </c>
      <c r="AG429" s="31">
        <v>0</v>
      </c>
      <c r="AH429" s="31">
        <v>0</v>
      </c>
      <c r="AI429" s="31">
        <v>0</v>
      </c>
      <c r="AJ429" s="146">
        <v>0</v>
      </c>
      <c r="AK429" s="125">
        <v>0</v>
      </c>
      <c r="AL429" s="71">
        <v>0</v>
      </c>
      <c r="AM429" s="71">
        <v>0</v>
      </c>
      <c r="AN429" s="71">
        <v>0</v>
      </c>
      <c r="AO429" s="71">
        <v>0</v>
      </c>
      <c r="AP429" s="71">
        <v>0</v>
      </c>
      <c r="AQ429" s="226" t="s">
        <v>227</v>
      </c>
      <c r="AR429" s="148" t="s">
        <v>90</v>
      </c>
      <c r="AS429" s="71">
        <v>0</v>
      </c>
      <c r="AT429" s="71">
        <v>0</v>
      </c>
      <c r="AU429" s="71">
        <v>0</v>
      </c>
      <c r="AV429" s="71">
        <v>0</v>
      </c>
      <c r="AW429" s="71">
        <v>0</v>
      </c>
      <c r="AX429" s="71">
        <v>0</v>
      </c>
      <c r="AY429" s="71">
        <v>0</v>
      </c>
      <c r="AZ429" s="71">
        <v>0</v>
      </c>
      <c r="BA429" s="71">
        <v>0</v>
      </c>
      <c r="BB429" s="226" t="s">
        <v>227</v>
      </c>
      <c r="BC429" s="148" t="s">
        <v>90</v>
      </c>
      <c r="BD429" s="71">
        <v>0</v>
      </c>
      <c r="BE429" s="71">
        <v>0</v>
      </c>
      <c r="BF429" s="71">
        <v>0</v>
      </c>
      <c r="BG429" s="71">
        <v>0</v>
      </c>
      <c r="BH429" s="71">
        <v>0</v>
      </c>
      <c r="BI429" s="16">
        <v>0</v>
      </c>
      <c r="BJ429" s="71">
        <v>0</v>
      </c>
      <c r="BK429" s="71">
        <v>0</v>
      </c>
      <c r="BL429" s="152">
        <v>0</v>
      </c>
      <c r="BM429" s="32">
        <v>0</v>
      </c>
      <c r="BN429" s="226" t="s">
        <v>227</v>
      </c>
      <c r="BO429" s="148" t="s">
        <v>90</v>
      </c>
      <c r="BP429" s="71">
        <v>0</v>
      </c>
      <c r="BQ429" s="71">
        <v>0</v>
      </c>
      <c r="BR429" s="71">
        <v>0</v>
      </c>
      <c r="BS429" s="71">
        <v>0</v>
      </c>
      <c r="BT429" s="71">
        <v>0</v>
      </c>
      <c r="BU429" s="71">
        <v>0</v>
      </c>
      <c r="BV429" s="71">
        <v>0</v>
      </c>
      <c r="BW429" s="71">
        <v>0</v>
      </c>
      <c r="BX429" s="71">
        <v>0</v>
      </c>
      <c r="BY429" s="71">
        <v>0</v>
      </c>
      <c r="BZ429" s="71">
        <v>0</v>
      </c>
      <c r="CA429" s="71">
        <v>0</v>
      </c>
      <c r="CB429" s="71">
        <v>0</v>
      </c>
      <c r="CD429" s="80" t="s">
        <v>227</v>
      </c>
      <c r="CE429" s="80" t="s">
        <v>2724</v>
      </c>
      <c r="CF429" s="78">
        <v>0</v>
      </c>
      <c r="CG429" s="91"/>
    </row>
    <row r="430" spans="1:85">
      <c r="A430" s="226"/>
      <c r="B430" s="148" t="s">
        <v>91</v>
      </c>
      <c r="C430" s="71">
        <v>3362</v>
      </c>
      <c r="D430" s="71">
        <v>1569</v>
      </c>
      <c r="E430" s="71">
        <v>3108</v>
      </c>
      <c r="F430" s="71">
        <v>1491</v>
      </c>
      <c r="G430" s="71">
        <v>3350</v>
      </c>
      <c r="H430" s="71">
        <v>1628</v>
      </c>
      <c r="I430" s="71">
        <v>2887</v>
      </c>
      <c r="J430" s="71">
        <v>1403</v>
      </c>
      <c r="K430" s="71">
        <v>2584</v>
      </c>
      <c r="L430" s="71">
        <v>1320</v>
      </c>
      <c r="M430" s="146">
        <v>15291</v>
      </c>
      <c r="N430" s="146">
        <v>7411</v>
      </c>
      <c r="O430" s="226"/>
      <c r="P430" s="148" t="s">
        <v>91</v>
      </c>
      <c r="Q430" s="71">
        <v>800</v>
      </c>
      <c r="R430" s="71">
        <v>336</v>
      </c>
      <c r="S430" s="71">
        <v>699</v>
      </c>
      <c r="T430" s="71">
        <v>292</v>
      </c>
      <c r="U430" s="71">
        <v>991</v>
      </c>
      <c r="V430" s="71">
        <v>425</v>
      </c>
      <c r="W430" s="71">
        <v>741</v>
      </c>
      <c r="X430" s="71">
        <v>343</v>
      </c>
      <c r="Y430" s="71">
        <v>613</v>
      </c>
      <c r="Z430" s="71">
        <v>301</v>
      </c>
      <c r="AA430" s="146">
        <v>3844</v>
      </c>
      <c r="AB430" s="146">
        <v>1697</v>
      </c>
      <c r="AC430" s="226"/>
      <c r="AD430" s="148" t="s">
        <v>91</v>
      </c>
      <c r="AE430" s="31">
        <v>75</v>
      </c>
      <c r="AF430" s="31">
        <v>69</v>
      </c>
      <c r="AG430" s="31">
        <v>72</v>
      </c>
      <c r="AH430" s="31">
        <v>68</v>
      </c>
      <c r="AI430" s="31">
        <v>74</v>
      </c>
      <c r="AJ430" s="146">
        <v>358</v>
      </c>
      <c r="AK430" s="125">
        <v>277</v>
      </c>
      <c r="AL430" s="71">
        <v>172</v>
      </c>
      <c r="AM430" s="71">
        <v>128</v>
      </c>
      <c r="AN430" s="71">
        <v>6</v>
      </c>
      <c r="AO430" s="71">
        <v>53</v>
      </c>
      <c r="AP430" s="71">
        <v>49</v>
      </c>
      <c r="AQ430" s="226"/>
      <c r="AR430" s="148" t="s">
        <v>91</v>
      </c>
      <c r="AS430" s="71">
        <v>113</v>
      </c>
      <c r="AT430" s="71">
        <v>4420</v>
      </c>
      <c r="AU430" s="71">
        <v>483</v>
      </c>
      <c r="AV430" s="71">
        <v>79</v>
      </c>
      <c r="AW430" s="71">
        <v>7</v>
      </c>
      <c r="AX430" s="71">
        <v>245</v>
      </c>
      <c r="AY430" s="71">
        <v>333</v>
      </c>
      <c r="AZ430" s="71">
        <v>293</v>
      </c>
      <c r="BA430" s="71">
        <v>286</v>
      </c>
      <c r="BB430" s="226"/>
      <c r="BC430" s="148" t="s">
        <v>91</v>
      </c>
      <c r="BD430" s="71">
        <v>24</v>
      </c>
      <c r="BE430" s="71">
        <v>256</v>
      </c>
      <c r="BF430" s="71">
        <v>0</v>
      </c>
      <c r="BG430" s="71">
        <v>67</v>
      </c>
      <c r="BH430" s="71">
        <v>0</v>
      </c>
      <c r="BI430" s="16">
        <v>347</v>
      </c>
      <c r="BJ430" s="71">
        <v>293</v>
      </c>
      <c r="BK430" s="71">
        <v>260</v>
      </c>
      <c r="BL430" s="152">
        <v>67</v>
      </c>
      <c r="BM430" s="32">
        <v>23</v>
      </c>
      <c r="BN430" s="226"/>
      <c r="BO430" s="148" t="s">
        <v>91</v>
      </c>
      <c r="BP430" s="71">
        <v>13808</v>
      </c>
      <c r="BQ430" s="71">
        <v>4133</v>
      </c>
      <c r="BR430" s="71">
        <v>5878</v>
      </c>
      <c r="BS430" s="71">
        <v>6378</v>
      </c>
      <c r="BT430" s="71">
        <v>173</v>
      </c>
      <c r="BU430" s="71">
        <v>4445</v>
      </c>
      <c r="BV430" s="71">
        <v>14868</v>
      </c>
      <c r="BW430" s="71">
        <v>3975</v>
      </c>
      <c r="BX430" s="71">
        <v>247</v>
      </c>
      <c r="BY430" s="71">
        <v>556</v>
      </c>
      <c r="BZ430" s="71">
        <v>943</v>
      </c>
      <c r="CA430" s="71">
        <v>405</v>
      </c>
      <c r="CB430" s="71">
        <v>2217</v>
      </c>
      <c r="CD430" s="80" t="s">
        <v>227</v>
      </c>
      <c r="CE430" s="80" t="s">
        <v>2725</v>
      </c>
      <c r="CF430" s="78">
        <v>10753</v>
      </c>
      <c r="CG430" s="91"/>
    </row>
    <row r="431" spans="1:85">
      <c r="A431" s="226"/>
      <c r="B431" s="25" t="s">
        <v>73</v>
      </c>
      <c r="C431" s="26">
        <v>3362</v>
      </c>
      <c r="D431" s="26">
        <v>1569</v>
      </c>
      <c r="E431" s="26">
        <v>3108</v>
      </c>
      <c r="F431" s="26">
        <v>1491</v>
      </c>
      <c r="G431" s="26">
        <v>3350</v>
      </c>
      <c r="H431" s="26">
        <v>1628</v>
      </c>
      <c r="I431" s="26">
        <v>2887</v>
      </c>
      <c r="J431" s="26">
        <v>1403</v>
      </c>
      <c r="K431" s="26">
        <v>2584</v>
      </c>
      <c r="L431" s="26">
        <v>1320</v>
      </c>
      <c r="M431" s="41">
        <v>15291</v>
      </c>
      <c r="N431" s="41">
        <v>7411</v>
      </c>
      <c r="O431" s="226"/>
      <c r="P431" s="42" t="s">
        <v>73</v>
      </c>
      <c r="Q431" s="26">
        <v>800</v>
      </c>
      <c r="R431" s="26">
        <v>336</v>
      </c>
      <c r="S431" s="26">
        <v>699</v>
      </c>
      <c r="T431" s="26">
        <v>292</v>
      </c>
      <c r="U431" s="26">
        <v>991</v>
      </c>
      <c r="V431" s="26">
        <v>425</v>
      </c>
      <c r="W431" s="26">
        <v>741</v>
      </c>
      <c r="X431" s="26">
        <v>343</v>
      </c>
      <c r="Y431" s="26">
        <v>613</v>
      </c>
      <c r="Z431" s="26">
        <v>301</v>
      </c>
      <c r="AA431" s="41">
        <v>3844</v>
      </c>
      <c r="AB431" s="41">
        <v>1697</v>
      </c>
      <c r="AC431" s="226"/>
      <c r="AD431" s="42" t="s">
        <v>73</v>
      </c>
      <c r="AE431" s="41">
        <v>75</v>
      </c>
      <c r="AF431" s="41">
        <v>69</v>
      </c>
      <c r="AG431" s="41">
        <v>72</v>
      </c>
      <c r="AH431" s="41">
        <v>68</v>
      </c>
      <c r="AI431" s="41">
        <v>74</v>
      </c>
      <c r="AJ431" s="41">
        <v>358</v>
      </c>
      <c r="AK431" s="26">
        <v>277</v>
      </c>
      <c r="AL431" s="26">
        <v>172</v>
      </c>
      <c r="AM431" s="26">
        <v>128</v>
      </c>
      <c r="AN431" s="26">
        <v>6</v>
      </c>
      <c r="AO431" s="26">
        <v>53</v>
      </c>
      <c r="AP431" s="26">
        <v>49</v>
      </c>
      <c r="AQ431" s="226"/>
      <c r="AR431" s="42" t="s">
        <v>73</v>
      </c>
      <c r="AS431" s="26">
        <v>113</v>
      </c>
      <c r="AT431" s="26">
        <v>4420</v>
      </c>
      <c r="AU431" s="26">
        <v>483</v>
      </c>
      <c r="AV431" s="26">
        <v>79</v>
      </c>
      <c r="AW431" s="26">
        <v>7</v>
      </c>
      <c r="AX431" s="26">
        <v>245</v>
      </c>
      <c r="AY431" s="26">
        <v>333</v>
      </c>
      <c r="AZ431" s="26">
        <v>293</v>
      </c>
      <c r="BA431" s="26">
        <v>286</v>
      </c>
      <c r="BB431" s="226"/>
      <c r="BC431" s="42" t="s">
        <v>73</v>
      </c>
      <c r="BD431" s="26">
        <v>24</v>
      </c>
      <c r="BE431" s="26">
        <v>256</v>
      </c>
      <c r="BF431" s="26">
        <v>0</v>
      </c>
      <c r="BG431" s="26">
        <v>67</v>
      </c>
      <c r="BH431" s="26">
        <v>0</v>
      </c>
      <c r="BI431" s="26">
        <v>347</v>
      </c>
      <c r="BJ431" s="26">
        <v>293</v>
      </c>
      <c r="BK431" s="26">
        <v>260</v>
      </c>
      <c r="BL431" s="41">
        <v>67</v>
      </c>
      <c r="BM431" s="41">
        <v>23</v>
      </c>
      <c r="BN431" s="226"/>
      <c r="BO431" s="42" t="s">
        <v>73</v>
      </c>
      <c r="BP431" s="41">
        <v>13808</v>
      </c>
      <c r="BQ431" s="41">
        <v>4133</v>
      </c>
      <c r="BR431" s="41">
        <v>5878</v>
      </c>
      <c r="BS431" s="41">
        <v>6378</v>
      </c>
      <c r="BT431" s="41">
        <v>173</v>
      </c>
      <c r="BU431" s="41">
        <v>4445</v>
      </c>
      <c r="BV431" s="41">
        <v>14868</v>
      </c>
      <c r="BW431" s="41">
        <v>3975</v>
      </c>
      <c r="BX431" s="41">
        <v>247</v>
      </c>
      <c r="BY431" s="41">
        <v>556</v>
      </c>
      <c r="BZ431" s="41">
        <v>943</v>
      </c>
      <c r="CA431" s="41">
        <v>405</v>
      </c>
      <c r="CB431" s="41">
        <v>2217</v>
      </c>
      <c r="CD431" s="80" t="s">
        <v>227</v>
      </c>
      <c r="CE431" s="80" t="s">
        <v>2726</v>
      </c>
      <c r="CF431" s="78">
        <v>10753</v>
      </c>
      <c r="CG431" s="91"/>
    </row>
    <row r="432" spans="1:85">
      <c r="A432" s="226" t="s">
        <v>228</v>
      </c>
      <c r="B432" s="148" t="s">
        <v>90</v>
      </c>
      <c r="C432" s="71">
        <v>13428</v>
      </c>
      <c r="D432" s="71">
        <v>6343</v>
      </c>
      <c r="E432" s="71">
        <v>11105</v>
      </c>
      <c r="F432" s="71">
        <v>5292</v>
      </c>
      <c r="G432" s="71">
        <v>10406</v>
      </c>
      <c r="H432" s="71">
        <v>5039</v>
      </c>
      <c r="I432" s="71">
        <v>7901</v>
      </c>
      <c r="J432" s="71">
        <v>3938</v>
      </c>
      <c r="K432" s="71">
        <v>6398</v>
      </c>
      <c r="L432" s="71">
        <v>3266</v>
      </c>
      <c r="M432" s="146">
        <v>49238</v>
      </c>
      <c r="N432" s="146">
        <v>23878</v>
      </c>
      <c r="O432" s="226" t="s">
        <v>228</v>
      </c>
      <c r="P432" s="148" t="s">
        <v>90</v>
      </c>
      <c r="Q432" s="71">
        <v>3035</v>
      </c>
      <c r="R432" s="71">
        <v>1310</v>
      </c>
      <c r="S432" s="71">
        <v>2505</v>
      </c>
      <c r="T432" s="71">
        <v>1099</v>
      </c>
      <c r="U432" s="71">
        <v>2420</v>
      </c>
      <c r="V432" s="71">
        <v>1063</v>
      </c>
      <c r="W432" s="71">
        <v>1420</v>
      </c>
      <c r="X432" s="71">
        <v>655</v>
      </c>
      <c r="Y432" s="71">
        <v>1437</v>
      </c>
      <c r="Z432" s="71">
        <v>702</v>
      </c>
      <c r="AA432" s="146">
        <v>10817</v>
      </c>
      <c r="AB432" s="146">
        <v>4829</v>
      </c>
      <c r="AC432" s="226" t="s">
        <v>228</v>
      </c>
      <c r="AD432" s="148" t="s">
        <v>90</v>
      </c>
      <c r="AE432" s="31">
        <v>306</v>
      </c>
      <c r="AF432" s="31">
        <v>284</v>
      </c>
      <c r="AG432" s="31">
        <v>274</v>
      </c>
      <c r="AH432" s="31">
        <v>260</v>
      </c>
      <c r="AI432" s="31">
        <v>257</v>
      </c>
      <c r="AJ432" s="146">
        <v>1381</v>
      </c>
      <c r="AK432" s="125">
        <v>1148</v>
      </c>
      <c r="AL432" s="71">
        <v>706</v>
      </c>
      <c r="AM432" s="71">
        <v>51</v>
      </c>
      <c r="AN432" s="71">
        <v>26</v>
      </c>
      <c r="AO432" s="71">
        <v>242</v>
      </c>
      <c r="AP432" s="71">
        <v>158</v>
      </c>
      <c r="AQ432" s="226" t="s">
        <v>228</v>
      </c>
      <c r="AR432" s="148" t="s">
        <v>90</v>
      </c>
      <c r="AS432" s="71">
        <v>44</v>
      </c>
      <c r="AT432" s="71">
        <v>12868</v>
      </c>
      <c r="AU432" s="71">
        <v>2023</v>
      </c>
      <c r="AV432" s="71">
        <v>1362</v>
      </c>
      <c r="AW432" s="71">
        <v>262</v>
      </c>
      <c r="AX432" s="71">
        <v>852</v>
      </c>
      <c r="AY432" s="71">
        <v>1336</v>
      </c>
      <c r="AZ432" s="71">
        <v>1109</v>
      </c>
      <c r="BA432" s="71">
        <v>1055</v>
      </c>
      <c r="BB432" s="226" t="s">
        <v>228</v>
      </c>
      <c r="BC432" s="148" t="s">
        <v>90</v>
      </c>
      <c r="BD432" s="71">
        <v>61</v>
      </c>
      <c r="BE432" s="71">
        <v>524</v>
      </c>
      <c r="BF432" s="71">
        <v>261</v>
      </c>
      <c r="BG432" s="71">
        <v>240</v>
      </c>
      <c r="BH432" s="71">
        <v>35</v>
      </c>
      <c r="BI432" s="16">
        <v>1121</v>
      </c>
      <c r="BJ432" s="71">
        <v>652</v>
      </c>
      <c r="BK432" s="71">
        <v>649</v>
      </c>
      <c r="BL432" s="152">
        <v>49</v>
      </c>
      <c r="BM432" s="32">
        <v>17</v>
      </c>
      <c r="BN432" s="226" t="s">
        <v>228</v>
      </c>
      <c r="BO432" s="148" t="s">
        <v>90</v>
      </c>
      <c r="BP432" s="71">
        <v>35066</v>
      </c>
      <c r="BQ432" s="71">
        <v>11637</v>
      </c>
      <c r="BR432" s="71">
        <v>12432</v>
      </c>
      <c r="BS432" s="71">
        <v>12194</v>
      </c>
      <c r="BT432" s="71">
        <v>697</v>
      </c>
      <c r="BU432" s="71">
        <v>10202</v>
      </c>
      <c r="BV432" s="71">
        <v>41118</v>
      </c>
      <c r="BW432" s="71">
        <v>9739</v>
      </c>
      <c r="BX432" s="71">
        <v>378</v>
      </c>
      <c r="BY432" s="71">
        <v>1893</v>
      </c>
      <c r="BZ432" s="71">
        <v>2586</v>
      </c>
      <c r="CA432" s="71">
        <v>83</v>
      </c>
      <c r="CB432" s="71">
        <v>6574</v>
      </c>
      <c r="CD432" s="80" t="s">
        <v>228</v>
      </c>
      <c r="CE432" s="80" t="s">
        <v>2727</v>
      </c>
      <c r="CF432" s="78">
        <v>38607</v>
      </c>
      <c r="CG432" s="91"/>
    </row>
    <row r="433" spans="1:85">
      <c r="A433" s="226"/>
      <c r="B433" s="148" t="s">
        <v>91</v>
      </c>
      <c r="C433" s="71">
        <v>0</v>
      </c>
      <c r="D433" s="71">
        <v>0</v>
      </c>
      <c r="E433" s="71">
        <v>0</v>
      </c>
      <c r="F433" s="71">
        <v>0</v>
      </c>
      <c r="G433" s="71">
        <v>0</v>
      </c>
      <c r="H433" s="71">
        <v>0</v>
      </c>
      <c r="I433" s="71">
        <v>0</v>
      </c>
      <c r="J433" s="71">
        <v>0</v>
      </c>
      <c r="K433" s="71">
        <v>0</v>
      </c>
      <c r="L433" s="71">
        <v>0</v>
      </c>
      <c r="M433" s="146">
        <v>0</v>
      </c>
      <c r="N433" s="146">
        <v>0</v>
      </c>
      <c r="O433" s="226"/>
      <c r="P433" s="148" t="s">
        <v>91</v>
      </c>
      <c r="Q433" s="71">
        <v>0</v>
      </c>
      <c r="R433" s="71">
        <v>0</v>
      </c>
      <c r="S433" s="71">
        <v>0</v>
      </c>
      <c r="T433" s="71">
        <v>0</v>
      </c>
      <c r="U433" s="71">
        <v>0</v>
      </c>
      <c r="V433" s="71">
        <v>0</v>
      </c>
      <c r="W433" s="71">
        <v>0</v>
      </c>
      <c r="X433" s="71">
        <v>0</v>
      </c>
      <c r="Y433" s="71">
        <v>0</v>
      </c>
      <c r="Z433" s="71">
        <v>0</v>
      </c>
      <c r="AA433" s="146">
        <v>0</v>
      </c>
      <c r="AB433" s="146">
        <v>0</v>
      </c>
      <c r="AC433" s="226"/>
      <c r="AD433" s="148" t="s">
        <v>91</v>
      </c>
      <c r="AE433" s="31">
        <v>0</v>
      </c>
      <c r="AF433" s="31">
        <v>0</v>
      </c>
      <c r="AG433" s="31">
        <v>0</v>
      </c>
      <c r="AH433" s="31">
        <v>0</v>
      </c>
      <c r="AI433" s="31">
        <v>0</v>
      </c>
      <c r="AJ433" s="146">
        <v>0</v>
      </c>
      <c r="AK433" s="125">
        <v>0</v>
      </c>
      <c r="AL433" s="71">
        <v>0</v>
      </c>
      <c r="AM433" s="71">
        <v>0</v>
      </c>
      <c r="AN433" s="71">
        <v>0</v>
      </c>
      <c r="AO433" s="71">
        <v>0</v>
      </c>
      <c r="AP433" s="71">
        <v>0</v>
      </c>
      <c r="AQ433" s="226"/>
      <c r="AR433" s="148" t="s">
        <v>91</v>
      </c>
      <c r="AS433" s="71">
        <v>0</v>
      </c>
      <c r="AT433" s="71">
        <v>0</v>
      </c>
      <c r="AU433" s="71">
        <v>0</v>
      </c>
      <c r="AV433" s="71">
        <v>0</v>
      </c>
      <c r="AW433" s="71">
        <v>0</v>
      </c>
      <c r="AX433" s="71">
        <v>0</v>
      </c>
      <c r="AY433" s="71">
        <v>0</v>
      </c>
      <c r="AZ433" s="71">
        <v>0</v>
      </c>
      <c r="BA433" s="71">
        <v>0</v>
      </c>
      <c r="BB433" s="226"/>
      <c r="BC433" s="148" t="s">
        <v>91</v>
      </c>
      <c r="BD433" s="71">
        <v>0</v>
      </c>
      <c r="BE433" s="71">
        <v>0</v>
      </c>
      <c r="BF433" s="71">
        <v>0</v>
      </c>
      <c r="BG433" s="71">
        <v>0</v>
      </c>
      <c r="BH433" s="71">
        <v>0</v>
      </c>
      <c r="BI433" s="16">
        <v>0</v>
      </c>
      <c r="BJ433" s="71">
        <v>0</v>
      </c>
      <c r="BK433" s="71">
        <v>0</v>
      </c>
      <c r="BL433" s="152">
        <v>0</v>
      </c>
      <c r="BM433" s="32">
        <v>0</v>
      </c>
      <c r="BN433" s="226"/>
      <c r="BO433" s="148" t="s">
        <v>91</v>
      </c>
      <c r="BP433" s="71">
        <v>0</v>
      </c>
      <c r="BQ433" s="71">
        <v>0</v>
      </c>
      <c r="BR433" s="71">
        <v>0</v>
      </c>
      <c r="BS433" s="71">
        <v>0</v>
      </c>
      <c r="BT433" s="71">
        <v>0</v>
      </c>
      <c r="BU433" s="71">
        <v>0</v>
      </c>
      <c r="BV433" s="71">
        <v>0</v>
      </c>
      <c r="BW433" s="71">
        <v>0</v>
      </c>
      <c r="BX433" s="71">
        <v>0</v>
      </c>
      <c r="BY433" s="71">
        <v>0</v>
      </c>
      <c r="BZ433" s="71">
        <v>0</v>
      </c>
      <c r="CA433" s="71">
        <v>0</v>
      </c>
      <c r="CB433" s="71">
        <v>0</v>
      </c>
      <c r="CD433" s="80" t="s">
        <v>228</v>
      </c>
      <c r="CE433" s="80" t="s">
        <v>2728</v>
      </c>
      <c r="CF433" s="78">
        <v>0</v>
      </c>
      <c r="CG433" s="91"/>
    </row>
    <row r="434" spans="1:85">
      <c r="A434" s="226"/>
      <c r="B434" s="25" t="s">
        <v>73</v>
      </c>
      <c r="C434" s="26">
        <v>13428</v>
      </c>
      <c r="D434" s="26">
        <v>6343</v>
      </c>
      <c r="E434" s="26">
        <v>11105</v>
      </c>
      <c r="F434" s="26">
        <v>5292</v>
      </c>
      <c r="G434" s="26">
        <v>10406</v>
      </c>
      <c r="H434" s="26">
        <v>5039</v>
      </c>
      <c r="I434" s="26">
        <v>7901</v>
      </c>
      <c r="J434" s="26">
        <v>3938</v>
      </c>
      <c r="K434" s="26">
        <v>6398</v>
      </c>
      <c r="L434" s="26">
        <v>3266</v>
      </c>
      <c r="M434" s="41">
        <v>49238</v>
      </c>
      <c r="N434" s="41">
        <v>23878</v>
      </c>
      <c r="O434" s="226"/>
      <c r="P434" s="42" t="s">
        <v>73</v>
      </c>
      <c r="Q434" s="26">
        <v>3035</v>
      </c>
      <c r="R434" s="26">
        <v>1310</v>
      </c>
      <c r="S434" s="26">
        <v>2505</v>
      </c>
      <c r="T434" s="26">
        <v>1099</v>
      </c>
      <c r="U434" s="26">
        <v>2420</v>
      </c>
      <c r="V434" s="26">
        <v>1063</v>
      </c>
      <c r="W434" s="26">
        <v>1420</v>
      </c>
      <c r="X434" s="26">
        <v>655</v>
      </c>
      <c r="Y434" s="26">
        <v>1437</v>
      </c>
      <c r="Z434" s="26">
        <v>702</v>
      </c>
      <c r="AA434" s="41">
        <v>10817</v>
      </c>
      <c r="AB434" s="41">
        <v>4829</v>
      </c>
      <c r="AC434" s="226"/>
      <c r="AD434" s="42" t="s">
        <v>73</v>
      </c>
      <c r="AE434" s="41">
        <v>306</v>
      </c>
      <c r="AF434" s="41">
        <v>284</v>
      </c>
      <c r="AG434" s="41">
        <v>274</v>
      </c>
      <c r="AH434" s="41">
        <v>260</v>
      </c>
      <c r="AI434" s="41">
        <v>257</v>
      </c>
      <c r="AJ434" s="41">
        <v>1381</v>
      </c>
      <c r="AK434" s="26">
        <v>1148</v>
      </c>
      <c r="AL434" s="26">
        <v>706</v>
      </c>
      <c r="AM434" s="26">
        <v>51</v>
      </c>
      <c r="AN434" s="26">
        <v>26</v>
      </c>
      <c r="AO434" s="26">
        <v>242</v>
      </c>
      <c r="AP434" s="26">
        <v>158</v>
      </c>
      <c r="AQ434" s="226"/>
      <c r="AR434" s="42" t="s">
        <v>73</v>
      </c>
      <c r="AS434" s="26">
        <v>44</v>
      </c>
      <c r="AT434" s="26">
        <v>12868</v>
      </c>
      <c r="AU434" s="26">
        <v>2023</v>
      </c>
      <c r="AV434" s="26">
        <v>1362</v>
      </c>
      <c r="AW434" s="26">
        <v>262</v>
      </c>
      <c r="AX434" s="26">
        <v>852</v>
      </c>
      <c r="AY434" s="26">
        <v>1336</v>
      </c>
      <c r="AZ434" s="26">
        <v>1109</v>
      </c>
      <c r="BA434" s="26">
        <v>1055</v>
      </c>
      <c r="BB434" s="226"/>
      <c r="BC434" s="42" t="s">
        <v>73</v>
      </c>
      <c r="BD434" s="26">
        <v>61</v>
      </c>
      <c r="BE434" s="26">
        <v>524</v>
      </c>
      <c r="BF434" s="26">
        <v>261</v>
      </c>
      <c r="BG434" s="26">
        <v>240</v>
      </c>
      <c r="BH434" s="26">
        <v>35</v>
      </c>
      <c r="BI434" s="26">
        <v>1121</v>
      </c>
      <c r="BJ434" s="26">
        <v>652</v>
      </c>
      <c r="BK434" s="26">
        <v>649</v>
      </c>
      <c r="BL434" s="41">
        <v>49</v>
      </c>
      <c r="BM434" s="41">
        <v>17</v>
      </c>
      <c r="BN434" s="226"/>
      <c r="BO434" s="42" t="s">
        <v>73</v>
      </c>
      <c r="BP434" s="41">
        <v>35066</v>
      </c>
      <c r="BQ434" s="41">
        <v>11637</v>
      </c>
      <c r="BR434" s="41">
        <v>12432</v>
      </c>
      <c r="BS434" s="41">
        <v>12194</v>
      </c>
      <c r="BT434" s="41">
        <v>697</v>
      </c>
      <c r="BU434" s="41">
        <v>10202</v>
      </c>
      <c r="BV434" s="41">
        <v>41118</v>
      </c>
      <c r="BW434" s="41">
        <v>9739</v>
      </c>
      <c r="BX434" s="41">
        <v>378</v>
      </c>
      <c r="BY434" s="41">
        <v>1893</v>
      </c>
      <c r="BZ434" s="41">
        <v>2586</v>
      </c>
      <c r="CA434" s="41">
        <v>83</v>
      </c>
      <c r="CB434" s="41">
        <v>6574</v>
      </c>
      <c r="CD434" s="80" t="s">
        <v>228</v>
      </c>
      <c r="CE434" s="80" t="s">
        <v>2729</v>
      </c>
      <c r="CF434" s="78">
        <v>38607</v>
      </c>
      <c r="CG434" s="91"/>
    </row>
    <row r="435" spans="1:85">
      <c r="A435" s="226" t="s">
        <v>229</v>
      </c>
      <c r="B435" s="148" t="s">
        <v>90</v>
      </c>
      <c r="C435" s="71">
        <v>10561</v>
      </c>
      <c r="D435" s="71">
        <v>5069</v>
      </c>
      <c r="E435" s="71">
        <v>8402</v>
      </c>
      <c r="F435" s="71">
        <v>4049</v>
      </c>
      <c r="G435" s="71">
        <v>7450</v>
      </c>
      <c r="H435" s="71">
        <v>3524</v>
      </c>
      <c r="I435" s="71">
        <v>5427</v>
      </c>
      <c r="J435" s="71">
        <v>2645</v>
      </c>
      <c r="K435" s="71">
        <v>3856</v>
      </c>
      <c r="L435" s="71">
        <v>1908</v>
      </c>
      <c r="M435" s="146">
        <v>35696</v>
      </c>
      <c r="N435" s="146">
        <v>17195</v>
      </c>
      <c r="O435" s="226" t="s">
        <v>229</v>
      </c>
      <c r="P435" s="148" t="s">
        <v>90</v>
      </c>
      <c r="Q435" s="71">
        <v>2564</v>
      </c>
      <c r="R435" s="71">
        <v>1176</v>
      </c>
      <c r="S435" s="71">
        <v>1913</v>
      </c>
      <c r="T435" s="71">
        <v>891</v>
      </c>
      <c r="U435" s="71">
        <v>1690</v>
      </c>
      <c r="V435" s="71">
        <v>749</v>
      </c>
      <c r="W435" s="71">
        <v>1053</v>
      </c>
      <c r="X435" s="71">
        <v>488</v>
      </c>
      <c r="Y435" s="71">
        <v>468</v>
      </c>
      <c r="Z435" s="71">
        <v>203</v>
      </c>
      <c r="AA435" s="146">
        <v>7688</v>
      </c>
      <c r="AB435" s="146">
        <v>3507</v>
      </c>
      <c r="AC435" s="226" t="s">
        <v>229</v>
      </c>
      <c r="AD435" s="148" t="s">
        <v>90</v>
      </c>
      <c r="AE435" s="31">
        <v>300</v>
      </c>
      <c r="AF435" s="31">
        <v>285</v>
      </c>
      <c r="AG435" s="31">
        <v>286</v>
      </c>
      <c r="AH435" s="31">
        <v>270</v>
      </c>
      <c r="AI435" s="31">
        <v>258</v>
      </c>
      <c r="AJ435" s="146">
        <v>1399</v>
      </c>
      <c r="AK435" s="125">
        <v>977</v>
      </c>
      <c r="AL435" s="71">
        <v>485</v>
      </c>
      <c r="AM435" s="71">
        <v>2</v>
      </c>
      <c r="AN435" s="71">
        <v>47</v>
      </c>
      <c r="AO435" s="71">
        <v>244</v>
      </c>
      <c r="AP435" s="71">
        <v>89</v>
      </c>
      <c r="AQ435" s="226" t="s">
        <v>229</v>
      </c>
      <c r="AR435" s="148" t="s">
        <v>90</v>
      </c>
      <c r="AS435" s="71">
        <v>32</v>
      </c>
      <c r="AT435" s="71">
        <v>5361</v>
      </c>
      <c r="AU435" s="71">
        <v>2346</v>
      </c>
      <c r="AV435" s="71">
        <v>1537</v>
      </c>
      <c r="AW435" s="71">
        <v>581</v>
      </c>
      <c r="AX435" s="71">
        <v>399</v>
      </c>
      <c r="AY435" s="71">
        <v>1109</v>
      </c>
      <c r="AZ435" s="71">
        <v>808</v>
      </c>
      <c r="BA435" s="71">
        <v>799</v>
      </c>
      <c r="BB435" s="226" t="s">
        <v>229</v>
      </c>
      <c r="BC435" s="148" t="s">
        <v>90</v>
      </c>
      <c r="BD435" s="71">
        <v>26</v>
      </c>
      <c r="BE435" s="71">
        <v>377</v>
      </c>
      <c r="BF435" s="71">
        <v>280</v>
      </c>
      <c r="BG435" s="71">
        <v>362</v>
      </c>
      <c r="BH435" s="71">
        <v>15</v>
      </c>
      <c r="BI435" s="16">
        <v>1060</v>
      </c>
      <c r="BJ435" s="71">
        <v>445</v>
      </c>
      <c r="BK435" s="71">
        <v>307</v>
      </c>
      <c r="BL435" s="152">
        <v>12</v>
      </c>
      <c r="BM435" s="32">
        <v>3</v>
      </c>
      <c r="BN435" s="226" t="s">
        <v>229</v>
      </c>
      <c r="BO435" s="148" t="s">
        <v>90</v>
      </c>
      <c r="BP435" s="71">
        <v>19927</v>
      </c>
      <c r="BQ435" s="71">
        <v>11465</v>
      </c>
      <c r="BR435" s="71">
        <v>11337</v>
      </c>
      <c r="BS435" s="71">
        <v>8718</v>
      </c>
      <c r="BT435" s="71">
        <v>381</v>
      </c>
      <c r="BU435" s="71">
        <v>6577</v>
      </c>
      <c r="BV435" s="71">
        <v>29068</v>
      </c>
      <c r="BW435" s="71">
        <v>6118</v>
      </c>
      <c r="BX435" s="71">
        <v>183</v>
      </c>
      <c r="BY435" s="71">
        <v>1256</v>
      </c>
      <c r="BZ435" s="71">
        <v>1797</v>
      </c>
      <c r="CA435" s="71">
        <v>110</v>
      </c>
      <c r="CB435" s="71">
        <v>2542</v>
      </c>
      <c r="CD435" s="80" t="s">
        <v>229</v>
      </c>
      <c r="CE435" s="80" t="s">
        <v>2730</v>
      </c>
      <c r="CF435" s="78">
        <v>26845</v>
      </c>
      <c r="CG435" s="91"/>
    </row>
    <row r="436" spans="1:85">
      <c r="A436" s="226"/>
      <c r="B436" s="148" t="s">
        <v>91</v>
      </c>
      <c r="C436" s="71">
        <v>708</v>
      </c>
      <c r="D436" s="71">
        <v>329</v>
      </c>
      <c r="E436" s="71">
        <v>745</v>
      </c>
      <c r="F436" s="71">
        <v>328</v>
      </c>
      <c r="G436" s="71">
        <v>650</v>
      </c>
      <c r="H436" s="71">
        <v>332</v>
      </c>
      <c r="I436" s="71">
        <v>541</v>
      </c>
      <c r="J436" s="71">
        <v>269</v>
      </c>
      <c r="K436" s="71">
        <v>512</v>
      </c>
      <c r="L436" s="71">
        <v>269</v>
      </c>
      <c r="M436" s="146">
        <v>3156</v>
      </c>
      <c r="N436" s="146">
        <v>1527</v>
      </c>
      <c r="O436" s="226"/>
      <c r="P436" s="148" t="s">
        <v>91</v>
      </c>
      <c r="Q436" s="71">
        <v>109</v>
      </c>
      <c r="R436" s="71">
        <v>45</v>
      </c>
      <c r="S436" s="71">
        <v>185</v>
      </c>
      <c r="T436" s="71">
        <v>77</v>
      </c>
      <c r="U436" s="71">
        <v>160</v>
      </c>
      <c r="V436" s="71">
        <v>75</v>
      </c>
      <c r="W436" s="71">
        <v>110</v>
      </c>
      <c r="X436" s="71">
        <v>49</v>
      </c>
      <c r="Y436" s="71">
        <v>114</v>
      </c>
      <c r="Z436" s="71">
        <v>57</v>
      </c>
      <c r="AA436" s="146">
        <v>678</v>
      </c>
      <c r="AB436" s="146">
        <v>303</v>
      </c>
      <c r="AC436" s="226"/>
      <c r="AD436" s="148" t="s">
        <v>91</v>
      </c>
      <c r="AE436" s="31">
        <v>19</v>
      </c>
      <c r="AF436" s="31">
        <v>19</v>
      </c>
      <c r="AG436" s="31">
        <v>20</v>
      </c>
      <c r="AH436" s="31">
        <v>18</v>
      </c>
      <c r="AI436" s="31">
        <v>20</v>
      </c>
      <c r="AJ436" s="146">
        <v>96</v>
      </c>
      <c r="AK436" s="125">
        <v>82</v>
      </c>
      <c r="AL436" s="71">
        <v>49</v>
      </c>
      <c r="AM436" s="71">
        <v>11</v>
      </c>
      <c r="AN436" s="71">
        <v>2</v>
      </c>
      <c r="AO436" s="71">
        <v>11</v>
      </c>
      <c r="AP436" s="71">
        <v>10</v>
      </c>
      <c r="AQ436" s="226"/>
      <c r="AR436" s="148" t="s">
        <v>91</v>
      </c>
      <c r="AS436" s="71">
        <v>0</v>
      </c>
      <c r="AT436" s="71">
        <v>947</v>
      </c>
      <c r="AU436" s="71">
        <v>212</v>
      </c>
      <c r="AV436" s="71">
        <v>125</v>
      </c>
      <c r="AW436" s="71">
        <v>23</v>
      </c>
      <c r="AX436" s="71">
        <v>84</v>
      </c>
      <c r="AY436" s="71">
        <v>102</v>
      </c>
      <c r="AZ436" s="71">
        <v>96</v>
      </c>
      <c r="BA436" s="71">
        <v>97</v>
      </c>
      <c r="BB436" s="226"/>
      <c r="BC436" s="148" t="s">
        <v>91</v>
      </c>
      <c r="BD436" s="71">
        <v>8</v>
      </c>
      <c r="BE436" s="71">
        <v>49</v>
      </c>
      <c r="BF436" s="71">
        <v>21</v>
      </c>
      <c r="BG436" s="71">
        <v>15</v>
      </c>
      <c r="BH436" s="71">
        <v>0</v>
      </c>
      <c r="BI436" s="16">
        <v>93</v>
      </c>
      <c r="BJ436" s="71">
        <v>66</v>
      </c>
      <c r="BK436" s="71">
        <v>57</v>
      </c>
      <c r="BL436" s="152">
        <v>7</v>
      </c>
      <c r="BM436" s="32">
        <v>3</v>
      </c>
      <c r="BN436" s="226"/>
      <c r="BO436" s="148" t="s">
        <v>91</v>
      </c>
      <c r="BP436" s="71">
        <v>1519</v>
      </c>
      <c r="BQ436" s="71">
        <v>805</v>
      </c>
      <c r="BR436" s="71">
        <v>1566</v>
      </c>
      <c r="BS436" s="71">
        <v>1018</v>
      </c>
      <c r="BT436" s="71">
        <v>25</v>
      </c>
      <c r="BU436" s="71">
        <v>300</v>
      </c>
      <c r="BV436" s="71">
        <v>2453</v>
      </c>
      <c r="BW436" s="71">
        <v>365</v>
      </c>
      <c r="BX436" s="71">
        <v>18</v>
      </c>
      <c r="BY436" s="71">
        <v>59</v>
      </c>
      <c r="BZ436" s="71">
        <v>66</v>
      </c>
      <c r="CA436" s="71">
        <v>6</v>
      </c>
      <c r="CB436" s="71">
        <v>138</v>
      </c>
      <c r="CD436" s="80" t="s">
        <v>229</v>
      </c>
      <c r="CE436" s="80" t="s">
        <v>2731</v>
      </c>
      <c r="CF436" s="78">
        <v>3145</v>
      </c>
      <c r="CG436" s="91"/>
    </row>
    <row r="437" spans="1:85">
      <c r="A437" s="226"/>
      <c r="B437" s="25" t="s">
        <v>73</v>
      </c>
      <c r="C437" s="26">
        <v>11269</v>
      </c>
      <c r="D437" s="26">
        <v>5398</v>
      </c>
      <c r="E437" s="26">
        <v>9147</v>
      </c>
      <c r="F437" s="26">
        <v>4377</v>
      </c>
      <c r="G437" s="26">
        <v>8100</v>
      </c>
      <c r="H437" s="26">
        <v>3856</v>
      </c>
      <c r="I437" s="26">
        <v>5968</v>
      </c>
      <c r="J437" s="26">
        <v>2914</v>
      </c>
      <c r="K437" s="26">
        <v>4368</v>
      </c>
      <c r="L437" s="26">
        <v>2177</v>
      </c>
      <c r="M437" s="41">
        <v>38852</v>
      </c>
      <c r="N437" s="41">
        <v>18722</v>
      </c>
      <c r="O437" s="226"/>
      <c r="P437" s="42" t="s">
        <v>73</v>
      </c>
      <c r="Q437" s="26">
        <v>2673</v>
      </c>
      <c r="R437" s="26">
        <v>1221</v>
      </c>
      <c r="S437" s="26">
        <v>2098</v>
      </c>
      <c r="T437" s="26">
        <v>968</v>
      </c>
      <c r="U437" s="26">
        <v>1850</v>
      </c>
      <c r="V437" s="26">
        <v>824</v>
      </c>
      <c r="W437" s="26">
        <v>1163</v>
      </c>
      <c r="X437" s="26">
        <v>537</v>
      </c>
      <c r="Y437" s="26">
        <v>582</v>
      </c>
      <c r="Z437" s="26">
        <v>260</v>
      </c>
      <c r="AA437" s="41">
        <v>8366</v>
      </c>
      <c r="AB437" s="41">
        <v>3810</v>
      </c>
      <c r="AC437" s="226"/>
      <c r="AD437" s="42" t="s">
        <v>73</v>
      </c>
      <c r="AE437" s="41">
        <v>319</v>
      </c>
      <c r="AF437" s="41">
        <v>304</v>
      </c>
      <c r="AG437" s="41">
        <v>306</v>
      </c>
      <c r="AH437" s="41">
        <v>288</v>
      </c>
      <c r="AI437" s="41">
        <v>278</v>
      </c>
      <c r="AJ437" s="41">
        <v>1495</v>
      </c>
      <c r="AK437" s="26">
        <v>1059</v>
      </c>
      <c r="AL437" s="26">
        <v>534</v>
      </c>
      <c r="AM437" s="26">
        <v>13</v>
      </c>
      <c r="AN437" s="26">
        <v>49</v>
      </c>
      <c r="AO437" s="26">
        <v>255</v>
      </c>
      <c r="AP437" s="26">
        <v>99</v>
      </c>
      <c r="AQ437" s="226"/>
      <c r="AR437" s="42" t="s">
        <v>73</v>
      </c>
      <c r="AS437" s="26">
        <v>32</v>
      </c>
      <c r="AT437" s="26">
        <v>6308</v>
      </c>
      <c r="AU437" s="26">
        <v>2558</v>
      </c>
      <c r="AV437" s="26">
        <v>1662</v>
      </c>
      <c r="AW437" s="26">
        <v>604</v>
      </c>
      <c r="AX437" s="26">
        <v>483</v>
      </c>
      <c r="AY437" s="26">
        <v>1211</v>
      </c>
      <c r="AZ437" s="26">
        <v>904</v>
      </c>
      <c r="BA437" s="26">
        <v>896</v>
      </c>
      <c r="BB437" s="226"/>
      <c r="BC437" s="42" t="s">
        <v>73</v>
      </c>
      <c r="BD437" s="26">
        <v>34</v>
      </c>
      <c r="BE437" s="26">
        <v>426</v>
      </c>
      <c r="BF437" s="26">
        <v>301</v>
      </c>
      <c r="BG437" s="26">
        <v>377</v>
      </c>
      <c r="BH437" s="26">
        <v>15</v>
      </c>
      <c r="BI437" s="26">
        <v>1153</v>
      </c>
      <c r="BJ437" s="26">
        <v>511</v>
      </c>
      <c r="BK437" s="26">
        <v>364</v>
      </c>
      <c r="BL437" s="41">
        <v>19</v>
      </c>
      <c r="BM437" s="41">
        <v>6</v>
      </c>
      <c r="BN437" s="226"/>
      <c r="BO437" s="42" t="s">
        <v>73</v>
      </c>
      <c r="BP437" s="41">
        <v>21446</v>
      </c>
      <c r="BQ437" s="41">
        <v>12270</v>
      </c>
      <c r="BR437" s="41">
        <v>12903</v>
      </c>
      <c r="BS437" s="41">
        <v>9736</v>
      </c>
      <c r="BT437" s="41">
        <v>406</v>
      </c>
      <c r="BU437" s="41">
        <v>6877</v>
      </c>
      <c r="BV437" s="41">
        <v>31521</v>
      </c>
      <c r="BW437" s="41">
        <v>6483</v>
      </c>
      <c r="BX437" s="41">
        <v>201</v>
      </c>
      <c r="BY437" s="41">
        <v>1315</v>
      </c>
      <c r="BZ437" s="41">
        <v>1863</v>
      </c>
      <c r="CA437" s="41">
        <v>116</v>
      </c>
      <c r="CB437" s="41">
        <v>2680</v>
      </c>
      <c r="CD437" s="80" t="s">
        <v>229</v>
      </c>
      <c r="CE437" s="80" t="s">
        <v>2732</v>
      </c>
      <c r="CF437" s="78">
        <v>29990</v>
      </c>
      <c r="CG437" s="91"/>
    </row>
    <row r="438" spans="1:85">
      <c r="A438" s="226" t="s">
        <v>230</v>
      </c>
      <c r="B438" s="148" t="s">
        <v>90</v>
      </c>
      <c r="C438" s="71">
        <v>6048</v>
      </c>
      <c r="D438" s="71">
        <v>2776</v>
      </c>
      <c r="E438" s="71">
        <v>5518</v>
      </c>
      <c r="F438" s="71">
        <v>2591</v>
      </c>
      <c r="G438" s="71">
        <v>5356</v>
      </c>
      <c r="H438" s="71">
        <v>2600</v>
      </c>
      <c r="I438" s="71">
        <v>4456</v>
      </c>
      <c r="J438" s="71">
        <v>2191</v>
      </c>
      <c r="K438" s="71">
        <v>3617</v>
      </c>
      <c r="L438" s="71">
        <v>1845</v>
      </c>
      <c r="M438" s="146">
        <v>24995</v>
      </c>
      <c r="N438" s="146">
        <v>12003</v>
      </c>
      <c r="O438" s="226" t="s">
        <v>230</v>
      </c>
      <c r="P438" s="148" t="s">
        <v>90</v>
      </c>
      <c r="Q438" s="71">
        <v>1311</v>
      </c>
      <c r="R438" s="71">
        <v>535</v>
      </c>
      <c r="S438" s="71">
        <v>1165</v>
      </c>
      <c r="T438" s="71">
        <v>482</v>
      </c>
      <c r="U438" s="71">
        <v>1141</v>
      </c>
      <c r="V438" s="71">
        <v>498</v>
      </c>
      <c r="W438" s="71">
        <v>966</v>
      </c>
      <c r="X438" s="71">
        <v>460</v>
      </c>
      <c r="Y438" s="71">
        <v>714</v>
      </c>
      <c r="Z438" s="71">
        <v>367</v>
      </c>
      <c r="AA438" s="146">
        <v>5297</v>
      </c>
      <c r="AB438" s="146">
        <v>2342</v>
      </c>
      <c r="AC438" s="226" t="s">
        <v>230</v>
      </c>
      <c r="AD438" s="148" t="s">
        <v>90</v>
      </c>
      <c r="AE438" s="31">
        <v>182</v>
      </c>
      <c r="AF438" s="31">
        <v>178</v>
      </c>
      <c r="AG438" s="31">
        <v>181</v>
      </c>
      <c r="AH438" s="31">
        <v>179</v>
      </c>
      <c r="AI438" s="31">
        <v>175</v>
      </c>
      <c r="AJ438" s="146">
        <v>895</v>
      </c>
      <c r="AK438" s="125">
        <v>651</v>
      </c>
      <c r="AL438" s="71">
        <v>365</v>
      </c>
      <c r="AM438" s="71">
        <v>13</v>
      </c>
      <c r="AN438" s="71">
        <v>20</v>
      </c>
      <c r="AO438" s="71">
        <v>171</v>
      </c>
      <c r="AP438" s="71">
        <v>70</v>
      </c>
      <c r="AQ438" s="226" t="s">
        <v>230</v>
      </c>
      <c r="AR438" s="148" t="s">
        <v>90</v>
      </c>
      <c r="AS438" s="71">
        <v>100</v>
      </c>
      <c r="AT438" s="71">
        <v>5833</v>
      </c>
      <c r="AU438" s="71">
        <v>2234</v>
      </c>
      <c r="AV438" s="71">
        <v>663</v>
      </c>
      <c r="AW438" s="71">
        <v>288</v>
      </c>
      <c r="AX438" s="71">
        <v>460</v>
      </c>
      <c r="AY438" s="71">
        <v>747</v>
      </c>
      <c r="AZ438" s="71">
        <v>703</v>
      </c>
      <c r="BA438" s="71">
        <v>668</v>
      </c>
      <c r="BB438" s="226" t="s">
        <v>230</v>
      </c>
      <c r="BC438" s="148" t="s">
        <v>90</v>
      </c>
      <c r="BD438" s="71">
        <v>35</v>
      </c>
      <c r="BE438" s="71">
        <v>308</v>
      </c>
      <c r="BF438" s="71">
        <v>86</v>
      </c>
      <c r="BG438" s="71">
        <v>243</v>
      </c>
      <c r="BH438" s="71">
        <v>0</v>
      </c>
      <c r="BI438" s="16">
        <v>672</v>
      </c>
      <c r="BJ438" s="71">
        <v>347</v>
      </c>
      <c r="BK438" s="71">
        <v>206</v>
      </c>
      <c r="BL438" s="152">
        <v>5</v>
      </c>
      <c r="BM438" s="32">
        <v>0</v>
      </c>
      <c r="BN438" s="226" t="s">
        <v>230</v>
      </c>
      <c r="BO438" s="148" t="s">
        <v>90</v>
      </c>
      <c r="BP438" s="71">
        <v>29640</v>
      </c>
      <c r="BQ438" s="71">
        <v>9465</v>
      </c>
      <c r="BR438" s="71">
        <v>6972</v>
      </c>
      <c r="BS438" s="71">
        <v>14385</v>
      </c>
      <c r="BT438" s="71">
        <v>376</v>
      </c>
      <c r="BU438" s="71">
        <v>11297</v>
      </c>
      <c r="BV438" s="71">
        <v>32820</v>
      </c>
      <c r="BW438" s="71">
        <v>11462</v>
      </c>
      <c r="BX438" s="71">
        <v>441</v>
      </c>
      <c r="BY438" s="71">
        <v>1274</v>
      </c>
      <c r="BZ438" s="71">
        <v>2006</v>
      </c>
      <c r="CA438" s="71">
        <v>60</v>
      </c>
      <c r="CB438" s="71">
        <v>3029</v>
      </c>
      <c r="CD438" s="80" t="s">
        <v>230</v>
      </c>
      <c r="CE438" s="80" t="s">
        <v>2733</v>
      </c>
      <c r="CF438" s="78">
        <v>22560</v>
      </c>
      <c r="CG438" s="91"/>
    </row>
    <row r="439" spans="1:85">
      <c r="A439" s="226"/>
      <c r="B439" s="148" t="s">
        <v>91</v>
      </c>
      <c r="C439" s="71">
        <v>0</v>
      </c>
      <c r="D439" s="71">
        <v>0</v>
      </c>
      <c r="E439" s="71">
        <v>0</v>
      </c>
      <c r="F439" s="71">
        <v>0</v>
      </c>
      <c r="G439" s="71">
        <v>0</v>
      </c>
      <c r="H439" s="71">
        <v>0</v>
      </c>
      <c r="I439" s="71">
        <v>0</v>
      </c>
      <c r="J439" s="71">
        <v>0</v>
      </c>
      <c r="K439" s="71">
        <v>0</v>
      </c>
      <c r="L439" s="71">
        <v>0</v>
      </c>
      <c r="M439" s="146">
        <v>0</v>
      </c>
      <c r="N439" s="146">
        <v>0</v>
      </c>
      <c r="O439" s="226"/>
      <c r="P439" s="148" t="s">
        <v>91</v>
      </c>
      <c r="Q439" s="71">
        <v>0</v>
      </c>
      <c r="R439" s="71">
        <v>0</v>
      </c>
      <c r="S439" s="71">
        <v>0</v>
      </c>
      <c r="T439" s="71">
        <v>0</v>
      </c>
      <c r="U439" s="71">
        <v>0</v>
      </c>
      <c r="V439" s="71">
        <v>0</v>
      </c>
      <c r="W439" s="71">
        <v>0</v>
      </c>
      <c r="X439" s="71">
        <v>0</v>
      </c>
      <c r="Y439" s="71">
        <v>0</v>
      </c>
      <c r="Z439" s="71">
        <v>0</v>
      </c>
      <c r="AA439" s="146">
        <v>0</v>
      </c>
      <c r="AB439" s="146">
        <v>0</v>
      </c>
      <c r="AC439" s="226"/>
      <c r="AD439" s="148" t="s">
        <v>91</v>
      </c>
      <c r="AE439" s="31">
        <v>0</v>
      </c>
      <c r="AF439" s="31">
        <v>0</v>
      </c>
      <c r="AG439" s="31">
        <v>0</v>
      </c>
      <c r="AH439" s="31">
        <v>0</v>
      </c>
      <c r="AI439" s="31">
        <v>0</v>
      </c>
      <c r="AJ439" s="146">
        <v>0</v>
      </c>
      <c r="AK439" s="125">
        <v>0</v>
      </c>
      <c r="AL439" s="71">
        <v>0</v>
      </c>
      <c r="AM439" s="71">
        <v>0</v>
      </c>
      <c r="AN439" s="71">
        <v>0</v>
      </c>
      <c r="AO439" s="71">
        <v>0</v>
      </c>
      <c r="AP439" s="71">
        <v>0</v>
      </c>
      <c r="AQ439" s="226"/>
      <c r="AR439" s="148" t="s">
        <v>91</v>
      </c>
      <c r="AS439" s="71">
        <v>0</v>
      </c>
      <c r="AT439" s="71">
        <v>0</v>
      </c>
      <c r="AU439" s="71">
        <v>0</v>
      </c>
      <c r="AV439" s="71">
        <v>0</v>
      </c>
      <c r="AW439" s="71">
        <v>0</v>
      </c>
      <c r="AX439" s="71">
        <v>0</v>
      </c>
      <c r="AY439" s="71">
        <v>0</v>
      </c>
      <c r="AZ439" s="71">
        <v>0</v>
      </c>
      <c r="BA439" s="71">
        <v>0</v>
      </c>
      <c r="BB439" s="226"/>
      <c r="BC439" s="148" t="s">
        <v>91</v>
      </c>
      <c r="BD439" s="71">
        <v>0</v>
      </c>
      <c r="BE439" s="71">
        <v>0</v>
      </c>
      <c r="BF439" s="71">
        <v>0</v>
      </c>
      <c r="BG439" s="71">
        <v>0</v>
      </c>
      <c r="BH439" s="71">
        <v>0</v>
      </c>
      <c r="BI439" s="16">
        <v>0</v>
      </c>
      <c r="BJ439" s="71">
        <v>0</v>
      </c>
      <c r="BK439" s="71">
        <v>0</v>
      </c>
      <c r="BL439" s="152">
        <v>0</v>
      </c>
      <c r="BM439" s="32">
        <v>0</v>
      </c>
      <c r="BN439" s="226"/>
      <c r="BO439" s="148" t="s">
        <v>91</v>
      </c>
      <c r="BP439" s="71">
        <v>0</v>
      </c>
      <c r="BQ439" s="71">
        <v>0</v>
      </c>
      <c r="BR439" s="71">
        <v>0</v>
      </c>
      <c r="BS439" s="71">
        <v>0</v>
      </c>
      <c r="BT439" s="71">
        <v>0</v>
      </c>
      <c r="BU439" s="71">
        <v>0</v>
      </c>
      <c r="BV439" s="71">
        <v>0</v>
      </c>
      <c r="BW439" s="71">
        <v>0</v>
      </c>
      <c r="BX439" s="71">
        <v>0</v>
      </c>
      <c r="BY439" s="71">
        <v>0</v>
      </c>
      <c r="BZ439" s="71">
        <v>0</v>
      </c>
      <c r="CA439" s="71">
        <v>0</v>
      </c>
      <c r="CB439" s="71">
        <v>0</v>
      </c>
      <c r="CD439" s="80" t="s">
        <v>230</v>
      </c>
      <c r="CE439" s="80" t="s">
        <v>2734</v>
      </c>
      <c r="CF439" s="78">
        <v>0</v>
      </c>
      <c r="CG439" s="91"/>
    </row>
    <row r="440" spans="1:85">
      <c r="A440" s="226"/>
      <c r="B440" s="25" t="s">
        <v>73</v>
      </c>
      <c r="C440" s="26">
        <v>6048</v>
      </c>
      <c r="D440" s="26">
        <v>2776</v>
      </c>
      <c r="E440" s="26">
        <v>5518</v>
      </c>
      <c r="F440" s="26">
        <v>2591</v>
      </c>
      <c r="G440" s="26">
        <v>5356</v>
      </c>
      <c r="H440" s="26">
        <v>2600</v>
      </c>
      <c r="I440" s="26">
        <v>4456</v>
      </c>
      <c r="J440" s="26">
        <v>2191</v>
      </c>
      <c r="K440" s="26">
        <v>3617</v>
      </c>
      <c r="L440" s="26">
        <v>1845</v>
      </c>
      <c r="M440" s="41">
        <v>24995</v>
      </c>
      <c r="N440" s="41">
        <v>12003</v>
      </c>
      <c r="O440" s="226"/>
      <c r="P440" s="42" t="s">
        <v>73</v>
      </c>
      <c r="Q440" s="26">
        <v>1311</v>
      </c>
      <c r="R440" s="26">
        <v>535</v>
      </c>
      <c r="S440" s="26">
        <v>1165</v>
      </c>
      <c r="T440" s="26">
        <v>482</v>
      </c>
      <c r="U440" s="26">
        <v>1141</v>
      </c>
      <c r="V440" s="26">
        <v>498</v>
      </c>
      <c r="W440" s="26">
        <v>966</v>
      </c>
      <c r="X440" s="26">
        <v>460</v>
      </c>
      <c r="Y440" s="26">
        <v>714</v>
      </c>
      <c r="Z440" s="26">
        <v>367</v>
      </c>
      <c r="AA440" s="41">
        <v>5297</v>
      </c>
      <c r="AB440" s="41">
        <v>2342</v>
      </c>
      <c r="AC440" s="226"/>
      <c r="AD440" s="42" t="s">
        <v>73</v>
      </c>
      <c r="AE440" s="41">
        <v>182</v>
      </c>
      <c r="AF440" s="41">
        <v>178</v>
      </c>
      <c r="AG440" s="41">
        <v>181</v>
      </c>
      <c r="AH440" s="41">
        <v>179</v>
      </c>
      <c r="AI440" s="41">
        <v>175</v>
      </c>
      <c r="AJ440" s="41">
        <v>895</v>
      </c>
      <c r="AK440" s="26">
        <v>651</v>
      </c>
      <c r="AL440" s="26">
        <v>365</v>
      </c>
      <c r="AM440" s="26">
        <v>13</v>
      </c>
      <c r="AN440" s="26">
        <v>20</v>
      </c>
      <c r="AO440" s="26">
        <v>171</v>
      </c>
      <c r="AP440" s="26">
        <v>70</v>
      </c>
      <c r="AQ440" s="226"/>
      <c r="AR440" s="42" t="s">
        <v>73</v>
      </c>
      <c r="AS440" s="26">
        <v>100</v>
      </c>
      <c r="AT440" s="26">
        <v>5833</v>
      </c>
      <c r="AU440" s="26">
        <v>2234</v>
      </c>
      <c r="AV440" s="26">
        <v>663</v>
      </c>
      <c r="AW440" s="26">
        <v>288</v>
      </c>
      <c r="AX440" s="26">
        <v>460</v>
      </c>
      <c r="AY440" s="26">
        <v>747</v>
      </c>
      <c r="AZ440" s="26">
        <v>703</v>
      </c>
      <c r="BA440" s="26">
        <v>668</v>
      </c>
      <c r="BB440" s="226"/>
      <c r="BC440" s="42" t="s">
        <v>73</v>
      </c>
      <c r="BD440" s="26">
        <v>35</v>
      </c>
      <c r="BE440" s="26">
        <v>308</v>
      </c>
      <c r="BF440" s="26">
        <v>86</v>
      </c>
      <c r="BG440" s="26">
        <v>243</v>
      </c>
      <c r="BH440" s="26">
        <v>0</v>
      </c>
      <c r="BI440" s="26">
        <v>672</v>
      </c>
      <c r="BJ440" s="26">
        <v>347</v>
      </c>
      <c r="BK440" s="26">
        <v>206</v>
      </c>
      <c r="BL440" s="41">
        <v>5</v>
      </c>
      <c r="BM440" s="41">
        <v>0</v>
      </c>
      <c r="BN440" s="226"/>
      <c r="BO440" s="42" t="s">
        <v>73</v>
      </c>
      <c r="BP440" s="41">
        <v>29640</v>
      </c>
      <c r="BQ440" s="41">
        <v>9465</v>
      </c>
      <c r="BR440" s="41">
        <v>6972</v>
      </c>
      <c r="BS440" s="41">
        <v>14385</v>
      </c>
      <c r="BT440" s="41">
        <v>376</v>
      </c>
      <c r="BU440" s="41">
        <v>11297</v>
      </c>
      <c r="BV440" s="41">
        <v>32820</v>
      </c>
      <c r="BW440" s="41">
        <v>11462</v>
      </c>
      <c r="BX440" s="41">
        <v>441</v>
      </c>
      <c r="BY440" s="41">
        <v>1274</v>
      </c>
      <c r="BZ440" s="41">
        <v>2006</v>
      </c>
      <c r="CA440" s="41">
        <v>60</v>
      </c>
      <c r="CB440" s="41">
        <v>3029</v>
      </c>
      <c r="CD440" s="80" t="s">
        <v>230</v>
      </c>
      <c r="CE440" s="80" t="s">
        <v>2735</v>
      </c>
      <c r="CF440" s="78">
        <v>22560</v>
      </c>
      <c r="CG440" s="91"/>
    </row>
    <row r="441" spans="1:85">
      <c r="A441" s="226" t="s">
        <v>231</v>
      </c>
      <c r="B441" s="148" t="s">
        <v>90</v>
      </c>
      <c r="C441" s="71">
        <v>9851</v>
      </c>
      <c r="D441" s="71">
        <v>4796</v>
      </c>
      <c r="E441" s="71">
        <v>6847</v>
      </c>
      <c r="F441" s="71">
        <v>3276</v>
      </c>
      <c r="G441" s="71">
        <v>6073</v>
      </c>
      <c r="H441" s="71">
        <v>3034</v>
      </c>
      <c r="I441" s="71">
        <v>4222</v>
      </c>
      <c r="J441" s="71">
        <v>2142</v>
      </c>
      <c r="K441" s="71">
        <v>3071</v>
      </c>
      <c r="L441" s="71">
        <v>1606</v>
      </c>
      <c r="M441" s="146">
        <v>30064</v>
      </c>
      <c r="N441" s="146">
        <v>14854</v>
      </c>
      <c r="O441" s="226" t="s">
        <v>231</v>
      </c>
      <c r="P441" s="148" t="s">
        <v>90</v>
      </c>
      <c r="Q441" s="71">
        <v>2517</v>
      </c>
      <c r="R441" s="71">
        <v>1121</v>
      </c>
      <c r="S441" s="71">
        <v>1906</v>
      </c>
      <c r="T441" s="71">
        <v>857</v>
      </c>
      <c r="U441" s="71">
        <v>1732</v>
      </c>
      <c r="V441" s="71">
        <v>837</v>
      </c>
      <c r="W441" s="71">
        <v>1074</v>
      </c>
      <c r="X441" s="71">
        <v>508</v>
      </c>
      <c r="Y441" s="71">
        <v>740</v>
      </c>
      <c r="Z441" s="71">
        <v>410</v>
      </c>
      <c r="AA441" s="146">
        <v>7969</v>
      </c>
      <c r="AB441" s="146">
        <v>3733</v>
      </c>
      <c r="AC441" s="226" t="s">
        <v>231</v>
      </c>
      <c r="AD441" s="148" t="s">
        <v>90</v>
      </c>
      <c r="AE441" s="31">
        <v>184</v>
      </c>
      <c r="AF441" s="31">
        <v>183</v>
      </c>
      <c r="AG441" s="31">
        <v>179</v>
      </c>
      <c r="AH441" s="31">
        <v>171</v>
      </c>
      <c r="AI441" s="31">
        <v>165</v>
      </c>
      <c r="AJ441" s="146">
        <v>882</v>
      </c>
      <c r="AK441" s="125">
        <v>646</v>
      </c>
      <c r="AL441" s="71">
        <v>177</v>
      </c>
      <c r="AM441" s="71">
        <v>0</v>
      </c>
      <c r="AN441" s="71">
        <v>14</v>
      </c>
      <c r="AO441" s="71">
        <v>165</v>
      </c>
      <c r="AP441" s="71">
        <v>58</v>
      </c>
      <c r="AQ441" s="226" t="s">
        <v>231</v>
      </c>
      <c r="AR441" s="148" t="s">
        <v>90</v>
      </c>
      <c r="AS441" s="71">
        <v>22</v>
      </c>
      <c r="AT441" s="71">
        <v>3175</v>
      </c>
      <c r="AU441" s="71">
        <v>1850</v>
      </c>
      <c r="AV441" s="71">
        <v>786</v>
      </c>
      <c r="AW441" s="71">
        <v>346</v>
      </c>
      <c r="AX441" s="71">
        <v>220</v>
      </c>
      <c r="AY441" s="71">
        <v>811</v>
      </c>
      <c r="AZ441" s="71">
        <v>527</v>
      </c>
      <c r="BA441" s="71">
        <v>524</v>
      </c>
      <c r="BB441" s="226" t="s">
        <v>231</v>
      </c>
      <c r="BC441" s="148" t="s">
        <v>90</v>
      </c>
      <c r="BD441" s="71">
        <v>24</v>
      </c>
      <c r="BE441" s="71">
        <v>321</v>
      </c>
      <c r="BF441" s="71">
        <v>113</v>
      </c>
      <c r="BG441" s="71">
        <v>164</v>
      </c>
      <c r="BH441" s="71">
        <v>1</v>
      </c>
      <c r="BI441" s="16">
        <v>623</v>
      </c>
      <c r="BJ441" s="71">
        <v>290</v>
      </c>
      <c r="BK441" s="71">
        <v>154</v>
      </c>
      <c r="BL441" s="152">
        <v>7</v>
      </c>
      <c r="BM441" s="32">
        <v>1</v>
      </c>
      <c r="BN441" s="226" t="s">
        <v>231</v>
      </c>
      <c r="BO441" s="148" t="s">
        <v>90</v>
      </c>
      <c r="BP441" s="71">
        <v>18648</v>
      </c>
      <c r="BQ441" s="71">
        <v>8504</v>
      </c>
      <c r="BR441" s="71">
        <v>5472</v>
      </c>
      <c r="BS441" s="71">
        <v>4936</v>
      </c>
      <c r="BT441" s="71">
        <v>484</v>
      </c>
      <c r="BU441" s="71">
        <v>4909</v>
      </c>
      <c r="BV441" s="71">
        <v>21246</v>
      </c>
      <c r="BW441" s="71">
        <v>4127</v>
      </c>
      <c r="BX441" s="71">
        <v>230</v>
      </c>
      <c r="BY441" s="71">
        <v>1431</v>
      </c>
      <c r="BZ441" s="71">
        <v>1101</v>
      </c>
      <c r="CA441" s="71">
        <v>87</v>
      </c>
      <c r="CB441" s="71">
        <v>1417</v>
      </c>
      <c r="CD441" s="80" t="s">
        <v>231</v>
      </c>
      <c r="CE441" s="80" t="s">
        <v>2736</v>
      </c>
      <c r="CF441" s="78">
        <v>16796</v>
      </c>
      <c r="CG441" s="91"/>
    </row>
    <row r="442" spans="1:85">
      <c r="A442" s="226"/>
      <c r="B442" s="148" t="s">
        <v>91</v>
      </c>
      <c r="C442" s="71">
        <v>0</v>
      </c>
      <c r="D442" s="71">
        <v>0</v>
      </c>
      <c r="E442" s="71">
        <v>0</v>
      </c>
      <c r="F442" s="71">
        <v>0</v>
      </c>
      <c r="G442" s="71">
        <v>0</v>
      </c>
      <c r="H442" s="71">
        <v>0</v>
      </c>
      <c r="I442" s="71">
        <v>0</v>
      </c>
      <c r="J442" s="71">
        <v>0</v>
      </c>
      <c r="K442" s="71">
        <v>0</v>
      </c>
      <c r="L442" s="71">
        <v>0</v>
      </c>
      <c r="M442" s="146">
        <v>0</v>
      </c>
      <c r="N442" s="146">
        <v>0</v>
      </c>
      <c r="O442" s="226"/>
      <c r="P442" s="148" t="s">
        <v>91</v>
      </c>
      <c r="Q442" s="71">
        <v>0</v>
      </c>
      <c r="R442" s="71">
        <v>0</v>
      </c>
      <c r="S442" s="71">
        <v>0</v>
      </c>
      <c r="T442" s="71">
        <v>0</v>
      </c>
      <c r="U442" s="71">
        <v>0</v>
      </c>
      <c r="V442" s="71">
        <v>0</v>
      </c>
      <c r="W442" s="71">
        <v>0</v>
      </c>
      <c r="X442" s="71">
        <v>0</v>
      </c>
      <c r="Y442" s="71">
        <v>0</v>
      </c>
      <c r="Z442" s="71">
        <v>0</v>
      </c>
      <c r="AA442" s="146">
        <v>0</v>
      </c>
      <c r="AB442" s="146">
        <v>0</v>
      </c>
      <c r="AC442" s="226"/>
      <c r="AD442" s="148" t="s">
        <v>91</v>
      </c>
      <c r="AE442" s="31">
        <v>0</v>
      </c>
      <c r="AF442" s="31">
        <v>0</v>
      </c>
      <c r="AG442" s="31">
        <v>0</v>
      </c>
      <c r="AH442" s="31">
        <v>0</v>
      </c>
      <c r="AI442" s="31">
        <v>0</v>
      </c>
      <c r="AJ442" s="146">
        <v>0</v>
      </c>
      <c r="AK442" s="125">
        <v>0</v>
      </c>
      <c r="AL442" s="71">
        <v>0</v>
      </c>
      <c r="AM442" s="71">
        <v>0</v>
      </c>
      <c r="AN442" s="71">
        <v>0</v>
      </c>
      <c r="AO442" s="71">
        <v>0</v>
      </c>
      <c r="AP442" s="71">
        <v>0</v>
      </c>
      <c r="AQ442" s="226"/>
      <c r="AR442" s="148" t="s">
        <v>91</v>
      </c>
      <c r="AS442" s="71">
        <v>0</v>
      </c>
      <c r="AT442" s="71">
        <v>0</v>
      </c>
      <c r="AU442" s="71">
        <v>0</v>
      </c>
      <c r="AV442" s="71">
        <v>0</v>
      </c>
      <c r="AW442" s="71">
        <v>0</v>
      </c>
      <c r="AX442" s="71">
        <v>0</v>
      </c>
      <c r="AY442" s="71">
        <v>0</v>
      </c>
      <c r="AZ442" s="71">
        <v>0</v>
      </c>
      <c r="BA442" s="71">
        <v>0</v>
      </c>
      <c r="BB442" s="226"/>
      <c r="BC442" s="148" t="s">
        <v>91</v>
      </c>
      <c r="BD442" s="71">
        <v>0</v>
      </c>
      <c r="BE442" s="71">
        <v>0</v>
      </c>
      <c r="BF442" s="71">
        <v>0</v>
      </c>
      <c r="BG442" s="71">
        <v>0</v>
      </c>
      <c r="BH442" s="71">
        <v>0</v>
      </c>
      <c r="BI442" s="16">
        <v>0</v>
      </c>
      <c r="BJ442" s="71">
        <v>0</v>
      </c>
      <c r="BK442" s="71">
        <v>0</v>
      </c>
      <c r="BL442" s="152">
        <v>0</v>
      </c>
      <c r="BM442" s="32">
        <v>0</v>
      </c>
      <c r="BN442" s="226"/>
      <c r="BO442" s="148" t="s">
        <v>91</v>
      </c>
      <c r="BP442" s="71">
        <v>0</v>
      </c>
      <c r="BQ442" s="71">
        <v>0</v>
      </c>
      <c r="BR442" s="71">
        <v>0</v>
      </c>
      <c r="BS442" s="71">
        <v>0</v>
      </c>
      <c r="BT442" s="71">
        <v>0</v>
      </c>
      <c r="BU442" s="71">
        <v>0</v>
      </c>
      <c r="BV442" s="71">
        <v>0</v>
      </c>
      <c r="BW442" s="71">
        <v>0</v>
      </c>
      <c r="BX442" s="71">
        <v>0</v>
      </c>
      <c r="BY442" s="71">
        <v>0</v>
      </c>
      <c r="BZ442" s="71">
        <v>0</v>
      </c>
      <c r="CA442" s="71">
        <v>0</v>
      </c>
      <c r="CB442" s="71">
        <v>0</v>
      </c>
      <c r="CD442" s="80" t="s">
        <v>231</v>
      </c>
      <c r="CE442" s="80" t="s">
        <v>2737</v>
      </c>
      <c r="CF442" s="78">
        <v>0</v>
      </c>
      <c r="CG442" s="91"/>
    </row>
    <row r="443" spans="1:85">
      <c r="A443" s="226"/>
      <c r="B443" s="25" t="s">
        <v>73</v>
      </c>
      <c r="C443" s="26">
        <v>9851</v>
      </c>
      <c r="D443" s="26">
        <v>4796</v>
      </c>
      <c r="E443" s="26">
        <v>6847</v>
      </c>
      <c r="F443" s="26">
        <v>3276</v>
      </c>
      <c r="G443" s="26">
        <v>6073</v>
      </c>
      <c r="H443" s="26">
        <v>3034</v>
      </c>
      <c r="I443" s="26">
        <v>4222</v>
      </c>
      <c r="J443" s="26">
        <v>2142</v>
      </c>
      <c r="K443" s="26">
        <v>3071</v>
      </c>
      <c r="L443" s="26">
        <v>1606</v>
      </c>
      <c r="M443" s="41">
        <v>30064</v>
      </c>
      <c r="N443" s="41">
        <v>14854</v>
      </c>
      <c r="O443" s="226"/>
      <c r="P443" s="42" t="s">
        <v>73</v>
      </c>
      <c r="Q443" s="26">
        <v>2517</v>
      </c>
      <c r="R443" s="26">
        <v>1121</v>
      </c>
      <c r="S443" s="26">
        <v>1906</v>
      </c>
      <c r="T443" s="26">
        <v>857</v>
      </c>
      <c r="U443" s="26">
        <v>1732</v>
      </c>
      <c r="V443" s="26">
        <v>837</v>
      </c>
      <c r="W443" s="26">
        <v>1074</v>
      </c>
      <c r="X443" s="26">
        <v>508</v>
      </c>
      <c r="Y443" s="26">
        <v>740</v>
      </c>
      <c r="Z443" s="26">
        <v>410</v>
      </c>
      <c r="AA443" s="41">
        <v>7969</v>
      </c>
      <c r="AB443" s="41">
        <v>3733</v>
      </c>
      <c r="AC443" s="226"/>
      <c r="AD443" s="42" t="s">
        <v>73</v>
      </c>
      <c r="AE443" s="41">
        <v>184</v>
      </c>
      <c r="AF443" s="41">
        <v>183</v>
      </c>
      <c r="AG443" s="41">
        <v>179</v>
      </c>
      <c r="AH443" s="41">
        <v>171</v>
      </c>
      <c r="AI443" s="41">
        <v>165</v>
      </c>
      <c r="AJ443" s="41">
        <v>882</v>
      </c>
      <c r="AK443" s="26">
        <v>646</v>
      </c>
      <c r="AL443" s="26">
        <v>177</v>
      </c>
      <c r="AM443" s="26">
        <v>0</v>
      </c>
      <c r="AN443" s="26">
        <v>14</v>
      </c>
      <c r="AO443" s="26">
        <v>165</v>
      </c>
      <c r="AP443" s="26">
        <v>58</v>
      </c>
      <c r="AQ443" s="226"/>
      <c r="AR443" s="42" t="s">
        <v>73</v>
      </c>
      <c r="AS443" s="26">
        <v>22</v>
      </c>
      <c r="AT443" s="26">
        <v>3175</v>
      </c>
      <c r="AU443" s="26">
        <v>1850</v>
      </c>
      <c r="AV443" s="26">
        <v>786</v>
      </c>
      <c r="AW443" s="26">
        <v>346</v>
      </c>
      <c r="AX443" s="26">
        <v>220</v>
      </c>
      <c r="AY443" s="26">
        <v>811</v>
      </c>
      <c r="AZ443" s="26">
        <v>527</v>
      </c>
      <c r="BA443" s="26">
        <v>524</v>
      </c>
      <c r="BB443" s="226"/>
      <c r="BC443" s="42" t="s">
        <v>73</v>
      </c>
      <c r="BD443" s="26">
        <v>24</v>
      </c>
      <c r="BE443" s="26">
        <v>321</v>
      </c>
      <c r="BF443" s="26">
        <v>113</v>
      </c>
      <c r="BG443" s="26">
        <v>164</v>
      </c>
      <c r="BH443" s="26">
        <v>1</v>
      </c>
      <c r="BI443" s="26">
        <v>623</v>
      </c>
      <c r="BJ443" s="26">
        <v>290</v>
      </c>
      <c r="BK443" s="26">
        <v>154</v>
      </c>
      <c r="BL443" s="41">
        <v>7</v>
      </c>
      <c r="BM443" s="41">
        <v>1</v>
      </c>
      <c r="BN443" s="226"/>
      <c r="BO443" s="42" t="s">
        <v>73</v>
      </c>
      <c r="BP443" s="41">
        <v>18648</v>
      </c>
      <c r="BQ443" s="41">
        <v>8504</v>
      </c>
      <c r="BR443" s="41">
        <v>5472</v>
      </c>
      <c r="BS443" s="41">
        <v>4936</v>
      </c>
      <c r="BT443" s="41">
        <v>484</v>
      </c>
      <c r="BU443" s="41">
        <v>4909</v>
      </c>
      <c r="BV443" s="41">
        <v>21246</v>
      </c>
      <c r="BW443" s="41">
        <v>4127</v>
      </c>
      <c r="BX443" s="41">
        <v>230</v>
      </c>
      <c r="BY443" s="41">
        <v>1431</v>
      </c>
      <c r="BZ443" s="41">
        <v>1101</v>
      </c>
      <c r="CA443" s="41">
        <v>87</v>
      </c>
      <c r="CB443" s="41">
        <v>1417</v>
      </c>
      <c r="CD443" s="80" t="s">
        <v>231</v>
      </c>
      <c r="CE443" s="80" t="s">
        <v>2738</v>
      </c>
      <c r="CF443" s="78">
        <v>16796</v>
      </c>
      <c r="CG443" s="91"/>
    </row>
    <row r="444" spans="1:85" s="100" customFormat="1">
      <c r="A444" s="33" t="s">
        <v>2056</v>
      </c>
      <c r="B444" s="33"/>
      <c r="C444" s="119"/>
      <c r="D444" s="119"/>
      <c r="E444" s="119"/>
      <c r="F444" s="119"/>
      <c r="G444" s="119"/>
      <c r="H444" s="119"/>
      <c r="I444" s="119"/>
      <c r="J444" s="119"/>
      <c r="K444" s="119"/>
      <c r="L444" s="119"/>
      <c r="M444" s="119"/>
      <c r="N444" s="119"/>
      <c r="O444" s="33" t="s">
        <v>2056</v>
      </c>
      <c r="P444" s="33"/>
      <c r="Q444" s="119"/>
      <c r="R444" s="119"/>
      <c r="S444" s="119"/>
      <c r="T444" s="119"/>
      <c r="U444" s="119"/>
      <c r="V444" s="119"/>
      <c r="W444" s="119"/>
      <c r="X444" s="119"/>
      <c r="Y444" s="119"/>
      <c r="Z444" s="119"/>
      <c r="AA444" s="119"/>
      <c r="AB444" s="119"/>
      <c r="AC444" s="33" t="s">
        <v>2056</v>
      </c>
      <c r="AD444" s="33"/>
      <c r="AE444" s="119"/>
      <c r="AF444" s="119"/>
      <c r="AG444" s="119"/>
      <c r="AH444" s="119"/>
      <c r="AI444" s="119"/>
      <c r="AJ444" s="119"/>
      <c r="AK444" s="119"/>
      <c r="AL444" s="119"/>
      <c r="AM444" s="119"/>
      <c r="AN444" s="119"/>
      <c r="AO444" s="119"/>
      <c r="AP444" s="119"/>
      <c r="AQ444" s="33" t="s">
        <v>2056</v>
      </c>
      <c r="AR444" s="148"/>
      <c r="AS444" s="43"/>
      <c r="AT444" s="43"/>
      <c r="AU444" s="43"/>
      <c r="AV444" s="43"/>
      <c r="AW444" s="43"/>
      <c r="AX444" s="43"/>
      <c r="AY444" s="43"/>
      <c r="AZ444" s="43"/>
      <c r="BA444" s="43"/>
      <c r="BB444" s="33" t="s">
        <v>2056</v>
      </c>
      <c r="BC444" s="148"/>
      <c r="BD444" s="148"/>
      <c r="BE444" s="148"/>
      <c r="BF444" s="148"/>
      <c r="BG444" s="148"/>
      <c r="BH444" s="148"/>
      <c r="BI444" s="148"/>
      <c r="BJ444" s="148"/>
      <c r="BK444" s="148"/>
      <c r="BL444" s="33"/>
      <c r="BM444" s="148"/>
      <c r="BN444" s="33" t="s">
        <v>2056</v>
      </c>
      <c r="BO444" s="148"/>
      <c r="BP444" s="43"/>
      <c r="BQ444" s="43"/>
      <c r="BR444" s="43"/>
      <c r="BS444" s="43"/>
      <c r="BT444" s="43"/>
      <c r="BU444" s="43"/>
      <c r="BV444" s="43"/>
      <c r="BW444" s="43"/>
      <c r="BX444" s="43"/>
      <c r="BY444" s="43"/>
      <c r="BZ444" s="43"/>
      <c r="CA444" s="43"/>
      <c r="CB444" s="43"/>
      <c r="CD444" s="80" t="str">
        <f>IF(A444="",CD443,A444)</f>
        <v>VATOVAVY</v>
      </c>
      <c r="CE444" s="80" t="str">
        <f>CD444&amp;B444</f>
        <v>VATOVAVY</v>
      </c>
      <c r="CF444" s="78">
        <f>(AS444+2*AT444+3*AU444+4*AV444+5*AW444)</f>
        <v>0</v>
      </c>
      <c r="CG444" s="91"/>
    </row>
    <row r="445" spans="1:85">
      <c r="A445" s="226" t="s">
        <v>232</v>
      </c>
      <c r="B445" s="148" t="s">
        <v>90</v>
      </c>
      <c r="C445" s="71">
        <v>19028</v>
      </c>
      <c r="D445" s="71">
        <v>9351</v>
      </c>
      <c r="E445" s="71">
        <v>10323</v>
      </c>
      <c r="F445" s="71">
        <v>5048</v>
      </c>
      <c r="G445" s="71">
        <v>7135</v>
      </c>
      <c r="H445" s="71">
        <v>3421</v>
      </c>
      <c r="I445" s="71">
        <v>3941</v>
      </c>
      <c r="J445" s="71">
        <v>1899</v>
      </c>
      <c r="K445" s="71">
        <v>2303</v>
      </c>
      <c r="L445" s="71">
        <v>1019</v>
      </c>
      <c r="M445" s="146">
        <v>42730</v>
      </c>
      <c r="N445" s="146">
        <v>20738</v>
      </c>
      <c r="O445" s="226" t="s">
        <v>232</v>
      </c>
      <c r="P445" s="148" t="s">
        <v>90</v>
      </c>
      <c r="Q445" s="71">
        <v>6845</v>
      </c>
      <c r="R445" s="71">
        <v>3340</v>
      </c>
      <c r="S445" s="71">
        <v>2795</v>
      </c>
      <c r="T445" s="71">
        <v>1368</v>
      </c>
      <c r="U445" s="71">
        <v>1878</v>
      </c>
      <c r="V445" s="71">
        <v>893</v>
      </c>
      <c r="W445" s="71">
        <v>871</v>
      </c>
      <c r="X445" s="71">
        <v>433</v>
      </c>
      <c r="Y445" s="71">
        <v>479</v>
      </c>
      <c r="Z445" s="71">
        <v>204</v>
      </c>
      <c r="AA445" s="146">
        <v>12868</v>
      </c>
      <c r="AB445" s="146">
        <v>6238</v>
      </c>
      <c r="AC445" s="226" t="s">
        <v>232</v>
      </c>
      <c r="AD445" s="148" t="s">
        <v>90</v>
      </c>
      <c r="AE445" s="31">
        <v>410</v>
      </c>
      <c r="AF445" s="31">
        <v>377</v>
      </c>
      <c r="AG445" s="31">
        <v>351</v>
      </c>
      <c r="AH445" s="31">
        <v>304</v>
      </c>
      <c r="AI445" s="31">
        <v>242</v>
      </c>
      <c r="AJ445" s="146">
        <v>1684</v>
      </c>
      <c r="AK445" s="125">
        <v>969</v>
      </c>
      <c r="AL445" s="71">
        <v>389</v>
      </c>
      <c r="AM445" s="71">
        <v>12</v>
      </c>
      <c r="AN445" s="71">
        <v>114</v>
      </c>
      <c r="AO445" s="71">
        <v>355</v>
      </c>
      <c r="AP445" s="71">
        <v>34</v>
      </c>
      <c r="AQ445" s="226" t="s">
        <v>232</v>
      </c>
      <c r="AR445" s="148" t="s">
        <v>90</v>
      </c>
      <c r="AS445" s="71">
        <v>149</v>
      </c>
      <c r="AT445" s="71">
        <v>5497</v>
      </c>
      <c r="AU445" s="71">
        <v>2469</v>
      </c>
      <c r="AV445" s="71">
        <v>877</v>
      </c>
      <c r="AW445" s="71">
        <v>251</v>
      </c>
      <c r="AX445" s="71">
        <v>391</v>
      </c>
      <c r="AY445" s="71">
        <v>1147</v>
      </c>
      <c r="AZ445" s="71">
        <v>929</v>
      </c>
      <c r="BA445" s="71">
        <v>912</v>
      </c>
      <c r="BB445" s="226" t="s">
        <v>232</v>
      </c>
      <c r="BC445" s="148" t="s">
        <v>90</v>
      </c>
      <c r="BD445" s="71">
        <v>35</v>
      </c>
      <c r="BE445" s="71">
        <v>272</v>
      </c>
      <c r="BF445" s="71">
        <v>352</v>
      </c>
      <c r="BG445" s="71">
        <v>408</v>
      </c>
      <c r="BH445" s="71">
        <v>0</v>
      </c>
      <c r="BI445" s="16">
        <v>1067</v>
      </c>
      <c r="BJ445" s="71">
        <v>421</v>
      </c>
      <c r="BK445" s="71">
        <v>85</v>
      </c>
      <c r="BL445" s="152">
        <v>10</v>
      </c>
      <c r="BM445" s="32">
        <v>5</v>
      </c>
      <c r="BN445" s="226" t="s">
        <v>232</v>
      </c>
      <c r="BO445" s="148" t="s">
        <v>90</v>
      </c>
      <c r="BP445" s="71">
        <v>19613</v>
      </c>
      <c r="BQ445" s="71">
        <v>6066</v>
      </c>
      <c r="BR445" s="71">
        <v>10405</v>
      </c>
      <c r="BS445" s="71">
        <v>7768</v>
      </c>
      <c r="BT445" s="71">
        <v>708</v>
      </c>
      <c r="BU445" s="71">
        <v>6135</v>
      </c>
      <c r="BV445" s="71">
        <v>24528</v>
      </c>
      <c r="BW445" s="71">
        <v>5153</v>
      </c>
      <c r="BX445" s="71">
        <v>799</v>
      </c>
      <c r="BY445" s="71">
        <v>2657</v>
      </c>
      <c r="BZ445" s="71">
        <v>1461</v>
      </c>
      <c r="CA445" s="71">
        <v>163</v>
      </c>
      <c r="CB445" s="71">
        <v>893</v>
      </c>
      <c r="CD445" s="80" t="s">
        <v>232</v>
      </c>
      <c r="CE445" s="80" t="s">
        <v>2742</v>
      </c>
      <c r="CF445" s="78">
        <v>23313</v>
      </c>
      <c r="CG445" s="91"/>
    </row>
    <row r="446" spans="1:85">
      <c r="A446" s="226"/>
      <c r="B446" s="148" t="s">
        <v>91</v>
      </c>
      <c r="C446" s="71">
        <v>1637</v>
      </c>
      <c r="D446" s="71">
        <v>799</v>
      </c>
      <c r="E446" s="71">
        <v>977</v>
      </c>
      <c r="F446" s="71">
        <v>491</v>
      </c>
      <c r="G446" s="71">
        <v>794</v>
      </c>
      <c r="H446" s="71">
        <v>387</v>
      </c>
      <c r="I446" s="71">
        <v>439</v>
      </c>
      <c r="J446" s="71">
        <v>220</v>
      </c>
      <c r="K446" s="71">
        <v>306</v>
      </c>
      <c r="L446" s="71">
        <v>159</v>
      </c>
      <c r="M446" s="146">
        <v>4153</v>
      </c>
      <c r="N446" s="146">
        <v>2056</v>
      </c>
      <c r="O446" s="226"/>
      <c r="P446" s="148" t="s">
        <v>91</v>
      </c>
      <c r="Q446" s="71">
        <v>564</v>
      </c>
      <c r="R446" s="71">
        <v>258</v>
      </c>
      <c r="S446" s="71">
        <v>300</v>
      </c>
      <c r="T446" s="71">
        <v>149</v>
      </c>
      <c r="U446" s="71">
        <v>278</v>
      </c>
      <c r="V446" s="71">
        <v>140</v>
      </c>
      <c r="W446" s="71">
        <v>130</v>
      </c>
      <c r="X446" s="71">
        <v>59</v>
      </c>
      <c r="Y446" s="71">
        <v>79</v>
      </c>
      <c r="Z446" s="71">
        <v>40</v>
      </c>
      <c r="AA446" s="146">
        <v>1351</v>
      </c>
      <c r="AB446" s="146">
        <v>646</v>
      </c>
      <c r="AC446" s="226"/>
      <c r="AD446" s="148" t="s">
        <v>91</v>
      </c>
      <c r="AE446" s="31">
        <v>37</v>
      </c>
      <c r="AF446" s="31">
        <v>35</v>
      </c>
      <c r="AG446" s="31">
        <v>35</v>
      </c>
      <c r="AH446" s="31">
        <v>25</v>
      </c>
      <c r="AI446" s="31">
        <v>18</v>
      </c>
      <c r="AJ446" s="146">
        <v>150</v>
      </c>
      <c r="AK446" s="125">
        <v>93</v>
      </c>
      <c r="AL446" s="71">
        <v>53</v>
      </c>
      <c r="AM446" s="71">
        <v>0</v>
      </c>
      <c r="AN446" s="71">
        <v>6</v>
      </c>
      <c r="AO446" s="71">
        <v>33</v>
      </c>
      <c r="AP446" s="71">
        <v>5</v>
      </c>
      <c r="AQ446" s="226"/>
      <c r="AR446" s="148" t="s">
        <v>91</v>
      </c>
      <c r="AS446" s="71">
        <v>0</v>
      </c>
      <c r="AT446" s="71">
        <v>650</v>
      </c>
      <c r="AU446" s="71">
        <v>220</v>
      </c>
      <c r="AV446" s="71">
        <v>41</v>
      </c>
      <c r="AW446" s="71">
        <v>7</v>
      </c>
      <c r="AX446" s="71">
        <v>60</v>
      </c>
      <c r="AY446" s="71">
        <v>124</v>
      </c>
      <c r="AZ446" s="71">
        <v>102</v>
      </c>
      <c r="BA446" s="71">
        <v>83</v>
      </c>
      <c r="BB446" s="226"/>
      <c r="BC446" s="148" t="s">
        <v>91</v>
      </c>
      <c r="BD446" s="71">
        <v>11</v>
      </c>
      <c r="BE446" s="71">
        <v>51</v>
      </c>
      <c r="BF446" s="71">
        <v>34</v>
      </c>
      <c r="BG446" s="71">
        <v>22</v>
      </c>
      <c r="BH446" s="71">
        <v>0</v>
      </c>
      <c r="BI446" s="16">
        <v>118</v>
      </c>
      <c r="BJ446" s="71">
        <v>73</v>
      </c>
      <c r="BK446" s="71">
        <v>18</v>
      </c>
      <c r="BL446" s="152">
        <v>10</v>
      </c>
      <c r="BM446" s="32">
        <v>7</v>
      </c>
      <c r="BN446" s="226"/>
      <c r="BO446" s="148" t="s">
        <v>91</v>
      </c>
      <c r="BP446" s="71">
        <v>1725</v>
      </c>
      <c r="BQ446" s="71">
        <v>756</v>
      </c>
      <c r="BR446" s="71">
        <v>716</v>
      </c>
      <c r="BS446" s="71">
        <v>809</v>
      </c>
      <c r="BT446" s="71">
        <v>95</v>
      </c>
      <c r="BU446" s="71">
        <v>709</v>
      </c>
      <c r="BV446" s="71">
        <v>3681</v>
      </c>
      <c r="BW446" s="71">
        <v>627</v>
      </c>
      <c r="BX446" s="71">
        <v>139</v>
      </c>
      <c r="BY446" s="71">
        <v>216</v>
      </c>
      <c r="BZ446" s="71">
        <v>168</v>
      </c>
      <c r="CA446" s="71">
        <v>55</v>
      </c>
      <c r="CB446" s="71">
        <v>258</v>
      </c>
      <c r="CD446" s="80" t="s">
        <v>232</v>
      </c>
      <c r="CE446" s="80" t="s">
        <v>2743</v>
      </c>
      <c r="CF446" s="78">
        <v>2159</v>
      </c>
      <c r="CG446" s="91"/>
    </row>
    <row r="447" spans="1:85">
      <c r="A447" s="226"/>
      <c r="B447" s="25" t="s">
        <v>73</v>
      </c>
      <c r="C447" s="26">
        <v>20665</v>
      </c>
      <c r="D447" s="26">
        <v>10150</v>
      </c>
      <c r="E447" s="26">
        <v>11300</v>
      </c>
      <c r="F447" s="26">
        <v>5539</v>
      </c>
      <c r="G447" s="26">
        <v>7929</v>
      </c>
      <c r="H447" s="26">
        <v>3808</v>
      </c>
      <c r="I447" s="26">
        <v>4380</v>
      </c>
      <c r="J447" s="26">
        <v>2119</v>
      </c>
      <c r="K447" s="26">
        <v>2609</v>
      </c>
      <c r="L447" s="26">
        <v>1178</v>
      </c>
      <c r="M447" s="41">
        <v>46883</v>
      </c>
      <c r="N447" s="41">
        <v>22794</v>
      </c>
      <c r="O447" s="226"/>
      <c r="P447" s="42" t="s">
        <v>73</v>
      </c>
      <c r="Q447" s="26">
        <v>7409</v>
      </c>
      <c r="R447" s="26">
        <v>3598</v>
      </c>
      <c r="S447" s="26">
        <v>3095</v>
      </c>
      <c r="T447" s="26">
        <v>1517</v>
      </c>
      <c r="U447" s="26">
        <v>2156</v>
      </c>
      <c r="V447" s="26">
        <v>1033</v>
      </c>
      <c r="W447" s="26">
        <v>1001</v>
      </c>
      <c r="X447" s="26">
        <v>492</v>
      </c>
      <c r="Y447" s="26">
        <v>558</v>
      </c>
      <c r="Z447" s="26">
        <v>244</v>
      </c>
      <c r="AA447" s="41">
        <v>14219</v>
      </c>
      <c r="AB447" s="41">
        <v>6884</v>
      </c>
      <c r="AC447" s="226"/>
      <c r="AD447" s="42" t="s">
        <v>73</v>
      </c>
      <c r="AE447" s="41">
        <v>447</v>
      </c>
      <c r="AF447" s="41">
        <v>412</v>
      </c>
      <c r="AG447" s="41">
        <v>386</v>
      </c>
      <c r="AH447" s="41">
        <v>329</v>
      </c>
      <c r="AI447" s="41">
        <v>260</v>
      </c>
      <c r="AJ447" s="41">
        <v>1834</v>
      </c>
      <c r="AK447" s="26">
        <v>1062</v>
      </c>
      <c r="AL447" s="26">
        <v>442</v>
      </c>
      <c r="AM447" s="26">
        <v>12</v>
      </c>
      <c r="AN447" s="26">
        <v>120</v>
      </c>
      <c r="AO447" s="26">
        <v>388</v>
      </c>
      <c r="AP447" s="26">
        <v>39</v>
      </c>
      <c r="AQ447" s="226"/>
      <c r="AR447" s="42" t="s">
        <v>73</v>
      </c>
      <c r="AS447" s="26">
        <v>149</v>
      </c>
      <c r="AT447" s="26">
        <v>6147</v>
      </c>
      <c r="AU447" s="26">
        <v>2689</v>
      </c>
      <c r="AV447" s="26">
        <v>918</v>
      </c>
      <c r="AW447" s="26">
        <v>258</v>
      </c>
      <c r="AX447" s="26">
        <v>451</v>
      </c>
      <c r="AY447" s="26">
        <v>1271</v>
      </c>
      <c r="AZ447" s="26">
        <v>1031</v>
      </c>
      <c r="BA447" s="26">
        <v>995</v>
      </c>
      <c r="BB447" s="226"/>
      <c r="BC447" s="42" t="s">
        <v>73</v>
      </c>
      <c r="BD447" s="26">
        <v>46</v>
      </c>
      <c r="BE447" s="26">
        <v>323</v>
      </c>
      <c r="BF447" s="26">
        <v>386</v>
      </c>
      <c r="BG447" s="26">
        <v>430</v>
      </c>
      <c r="BH447" s="26">
        <v>0</v>
      </c>
      <c r="BI447" s="26">
        <v>1185</v>
      </c>
      <c r="BJ447" s="26">
        <v>494</v>
      </c>
      <c r="BK447" s="26">
        <v>103</v>
      </c>
      <c r="BL447" s="41">
        <v>20</v>
      </c>
      <c r="BM447" s="41">
        <v>12</v>
      </c>
      <c r="BN447" s="226"/>
      <c r="BO447" s="42" t="s">
        <v>73</v>
      </c>
      <c r="BP447" s="41">
        <v>21338</v>
      </c>
      <c r="BQ447" s="41">
        <v>6822</v>
      </c>
      <c r="BR447" s="41">
        <v>11121</v>
      </c>
      <c r="BS447" s="41">
        <v>8577</v>
      </c>
      <c r="BT447" s="41">
        <v>803</v>
      </c>
      <c r="BU447" s="41">
        <v>6844</v>
      </c>
      <c r="BV447" s="41">
        <v>28209</v>
      </c>
      <c r="BW447" s="41">
        <v>5780</v>
      </c>
      <c r="BX447" s="41">
        <v>938</v>
      </c>
      <c r="BY447" s="41">
        <v>2873</v>
      </c>
      <c r="BZ447" s="41">
        <v>1629</v>
      </c>
      <c r="CA447" s="41">
        <v>218</v>
      </c>
      <c r="CB447" s="41">
        <v>1151</v>
      </c>
      <c r="CD447" s="80" t="s">
        <v>232</v>
      </c>
      <c r="CE447" s="80" t="s">
        <v>2744</v>
      </c>
      <c r="CF447" s="78">
        <v>25472</v>
      </c>
      <c r="CG447" s="91"/>
    </row>
    <row r="448" spans="1:85">
      <c r="A448" s="226" t="s">
        <v>235</v>
      </c>
      <c r="B448" s="148" t="s">
        <v>90</v>
      </c>
      <c r="C448" s="71">
        <v>26426</v>
      </c>
      <c r="D448" s="71">
        <v>12919</v>
      </c>
      <c r="E448" s="71">
        <v>15798</v>
      </c>
      <c r="F448" s="71">
        <v>7699</v>
      </c>
      <c r="G448" s="71">
        <v>10796</v>
      </c>
      <c r="H448" s="71">
        <v>5280</v>
      </c>
      <c r="I448" s="71">
        <v>5886</v>
      </c>
      <c r="J448" s="71">
        <v>2827</v>
      </c>
      <c r="K448" s="71">
        <v>3515</v>
      </c>
      <c r="L448" s="71">
        <v>1660</v>
      </c>
      <c r="M448" s="146">
        <v>62421</v>
      </c>
      <c r="N448" s="146">
        <v>30385</v>
      </c>
      <c r="O448" s="226" t="s">
        <v>235</v>
      </c>
      <c r="P448" s="148" t="s">
        <v>90</v>
      </c>
      <c r="Q448" s="71">
        <v>9583</v>
      </c>
      <c r="R448" s="71">
        <v>4657</v>
      </c>
      <c r="S448" s="71">
        <v>4931</v>
      </c>
      <c r="T448" s="71">
        <v>2413</v>
      </c>
      <c r="U448" s="71">
        <v>3349</v>
      </c>
      <c r="V448" s="71">
        <v>1631</v>
      </c>
      <c r="W448" s="71">
        <v>1485</v>
      </c>
      <c r="X448" s="71">
        <v>691</v>
      </c>
      <c r="Y448" s="71">
        <v>758</v>
      </c>
      <c r="Z448" s="71">
        <v>323</v>
      </c>
      <c r="AA448" s="146">
        <v>20106</v>
      </c>
      <c r="AB448" s="146">
        <v>9715</v>
      </c>
      <c r="AC448" s="226" t="s">
        <v>235</v>
      </c>
      <c r="AD448" s="148" t="s">
        <v>90</v>
      </c>
      <c r="AE448" s="31">
        <v>574</v>
      </c>
      <c r="AF448" s="31">
        <v>550</v>
      </c>
      <c r="AG448" s="31">
        <v>526</v>
      </c>
      <c r="AH448" s="31">
        <v>426</v>
      </c>
      <c r="AI448" s="31">
        <v>318</v>
      </c>
      <c r="AJ448" s="146">
        <v>2394</v>
      </c>
      <c r="AK448" s="125">
        <v>859</v>
      </c>
      <c r="AL448" s="71">
        <v>189</v>
      </c>
      <c r="AM448" s="71">
        <v>11</v>
      </c>
      <c r="AN448" s="71">
        <v>177</v>
      </c>
      <c r="AO448" s="71">
        <v>527</v>
      </c>
      <c r="AP448" s="71">
        <v>54</v>
      </c>
      <c r="AQ448" s="226" t="s">
        <v>235</v>
      </c>
      <c r="AR448" s="148" t="s">
        <v>90</v>
      </c>
      <c r="AS448" s="71">
        <v>182</v>
      </c>
      <c r="AT448" s="71">
        <v>7337</v>
      </c>
      <c r="AU448" s="71">
        <v>2050</v>
      </c>
      <c r="AV448" s="71">
        <v>1088</v>
      </c>
      <c r="AW448" s="71">
        <v>137</v>
      </c>
      <c r="AX448" s="71">
        <v>434</v>
      </c>
      <c r="AY448" s="71">
        <v>1381</v>
      </c>
      <c r="AZ448" s="71">
        <v>754</v>
      </c>
      <c r="BA448" s="71">
        <v>727</v>
      </c>
      <c r="BB448" s="226" t="s">
        <v>235</v>
      </c>
      <c r="BC448" s="148" t="s">
        <v>90</v>
      </c>
      <c r="BD448" s="71">
        <v>64</v>
      </c>
      <c r="BE448" s="71">
        <v>383</v>
      </c>
      <c r="BF448" s="71">
        <v>435</v>
      </c>
      <c r="BG448" s="71">
        <v>556</v>
      </c>
      <c r="BH448" s="71">
        <v>3</v>
      </c>
      <c r="BI448" s="16">
        <v>1441</v>
      </c>
      <c r="BJ448" s="71">
        <v>586</v>
      </c>
      <c r="BK448" s="71">
        <v>126</v>
      </c>
      <c r="BL448" s="152">
        <v>24</v>
      </c>
      <c r="BM448" s="32">
        <v>14</v>
      </c>
      <c r="BN448" s="226" t="s">
        <v>235</v>
      </c>
      <c r="BO448" s="148" t="s">
        <v>90</v>
      </c>
      <c r="BP448" s="71">
        <v>15969</v>
      </c>
      <c r="BQ448" s="71">
        <v>2974</v>
      </c>
      <c r="BR448" s="71">
        <v>8798</v>
      </c>
      <c r="BS448" s="71">
        <v>7023</v>
      </c>
      <c r="BT448" s="71">
        <v>689</v>
      </c>
      <c r="BU448" s="71">
        <v>7056</v>
      </c>
      <c r="BV448" s="71">
        <v>22581</v>
      </c>
      <c r="BW448" s="71">
        <v>6022</v>
      </c>
      <c r="BX448" s="71">
        <v>735</v>
      </c>
      <c r="BY448" s="71">
        <v>1537</v>
      </c>
      <c r="BZ448" s="71">
        <v>1269</v>
      </c>
      <c r="CA448" s="71">
        <v>194</v>
      </c>
      <c r="CB448" s="71">
        <v>785</v>
      </c>
      <c r="CD448" s="80" t="s">
        <v>235</v>
      </c>
      <c r="CE448" s="80" t="s">
        <v>2745</v>
      </c>
      <c r="CF448" s="78">
        <v>26043</v>
      </c>
      <c r="CG448" s="91"/>
    </row>
    <row r="449" spans="1:85">
      <c r="A449" s="226"/>
      <c r="B449" s="148" t="s">
        <v>91</v>
      </c>
      <c r="C449" s="71">
        <v>1006</v>
      </c>
      <c r="D449" s="71">
        <v>439</v>
      </c>
      <c r="E449" s="71">
        <v>814</v>
      </c>
      <c r="F449" s="71">
        <v>376</v>
      </c>
      <c r="G449" s="71">
        <v>783</v>
      </c>
      <c r="H449" s="71">
        <v>387</v>
      </c>
      <c r="I449" s="71">
        <v>702</v>
      </c>
      <c r="J449" s="71">
        <v>350</v>
      </c>
      <c r="K449" s="71">
        <v>449</v>
      </c>
      <c r="L449" s="71">
        <v>257</v>
      </c>
      <c r="M449" s="146">
        <v>3754</v>
      </c>
      <c r="N449" s="146">
        <v>1809</v>
      </c>
      <c r="O449" s="226"/>
      <c r="P449" s="148" t="s">
        <v>91</v>
      </c>
      <c r="Q449" s="71">
        <v>323</v>
      </c>
      <c r="R449" s="71">
        <v>143</v>
      </c>
      <c r="S449" s="71">
        <v>214</v>
      </c>
      <c r="T449" s="71">
        <v>84</v>
      </c>
      <c r="U449" s="71">
        <v>256</v>
      </c>
      <c r="V449" s="71">
        <v>124</v>
      </c>
      <c r="W449" s="71">
        <v>171</v>
      </c>
      <c r="X449" s="71">
        <v>81</v>
      </c>
      <c r="Y449" s="71">
        <v>40</v>
      </c>
      <c r="Z449" s="71">
        <v>7</v>
      </c>
      <c r="AA449" s="146">
        <v>1004</v>
      </c>
      <c r="AB449" s="146">
        <v>439</v>
      </c>
      <c r="AC449" s="226"/>
      <c r="AD449" s="148" t="s">
        <v>91</v>
      </c>
      <c r="AE449" s="31">
        <v>20</v>
      </c>
      <c r="AF449" s="31">
        <v>18</v>
      </c>
      <c r="AG449" s="31">
        <v>19</v>
      </c>
      <c r="AH449" s="31">
        <v>17</v>
      </c>
      <c r="AI449" s="31">
        <v>12</v>
      </c>
      <c r="AJ449" s="146">
        <v>86</v>
      </c>
      <c r="AK449" s="125">
        <v>58</v>
      </c>
      <c r="AL449" s="71">
        <v>34</v>
      </c>
      <c r="AM449" s="71">
        <v>4</v>
      </c>
      <c r="AN449" s="71">
        <v>3</v>
      </c>
      <c r="AO449" s="71">
        <v>10</v>
      </c>
      <c r="AP449" s="71">
        <v>8</v>
      </c>
      <c r="AQ449" s="226"/>
      <c r="AR449" s="148" t="s">
        <v>91</v>
      </c>
      <c r="AS449" s="71">
        <v>0</v>
      </c>
      <c r="AT449" s="71">
        <v>565</v>
      </c>
      <c r="AU449" s="71">
        <v>374</v>
      </c>
      <c r="AV449" s="71">
        <v>51</v>
      </c>
      <c r="AW449" s="71">
        <v>0</v>
      </c>
      <c r="AX449" s="71">
        <v>51</v>
      </c>
      <c r="AY449" s="71">
        <v>66</v>
      </c>
      <c r="AZ449" s="71">
        <v>61</v>
      </c>
      <c r="BA449" s="71">
        <v>60</v>
      </c>
      <c r="BB449" s="226"/>
      <c r="BC449" s="148" t="s">
        <v>91</v>
      </c>
      <c r="BD449" s="71">
        <v>17</v>
      </c>
      <c r="BE449" s="71">
        <v>50</v>
      </c>
      <c r="BF449" s="71">
        <v>12</v>
      </c>
      <c r="BG449" s="71">
        <v>6</v>
      </c>
      <c r="BH449" s="71">
        <v>0</v>
      </c>
      <c r="BI449" s="16">
        <v>85</v>
      </c>
      <c r="BJ449" s="71">
        <v>75</v>
      </c>
      <c r="BK449" s="71">
        <v>27</v>
      </c>
      <c r="BL449" s="152">
        <v>19</v>
      </c>
      <c r="BM449" s="32">
        <v>15</v>
      </c>
      <c r="BN449" s="226"/>
      <c r="BO449" s="148" t="s">
        <v>91</v>
      </c>
      <c r="BP449" s="71">
        <v>1037</v>
      </c>
      <c r="BQ449" s="71">
        <v>278</v>
      </c>
      <c r="BR449" s="71">
        <v>646</v>
      </c>
      <c r="BS449" s="71">
        <v>672</v>
      </c>
      <c r="BT449" s="71">
        <v>12</v>
      </c>
      <c r="BU449" s="71">
        <v>663</v>
      </c>
      <c r="BV449" s="71">
        <v>2350</v>
      </c>
      <c r="BW449" s="71">
        <v>531</v>
      </c>
      <c r="BX449" s="71">
        <v>19</v>
      </c>
      <c r="BY449" s="71">
        <v>73</v>
      </c>
      <c r="BZ449" s="71">
        <v>91</v>
      </c>
      <c r="CA449" s="71">
        <v>4</v>
      </c>
      <c r="CB449" s="71">
        <v>0</v>
      </c>
      <c r="CD449" s="80" t="s">
        <v>235</v>
      </c>
      <c r="CE449" s="80" t="s">
        <v>2746</v>
      </c>
      <c r="CF449" s="78">
        <v>2456</v>
      </c>
      <c r="CG449" s="91"/>
    </row>
    <row r="450" spans="1:85">
      <c r="A450" s="226"/>
      <c r="B450" s="25" t="s">
        <v>73</v>
      </c>
      <c r="C450" s="26">
        <v>27432</v>
      </c>
      <c r="D450" s="26">
        <v>13358</v>
      </c>
      <c r="E450" s="26">
        <v>16612</v>
      </c>
      <c r="F450" s="26">
        <v>8075</v>
      </c>
      <c r="G450" s="26">
        <v>11579</v>
      </c>
      <c r="H450" s="26">
        <v>5667</v>
      </c>
      <c r="I450" s="26">
        <v>6588</v>
      </c>
      <c r="J450" s="26">
        <v>3177</v>
      </c>
      <c r="K450" s="26">
        <v>3964</v>
      </c>
      <c r="L450" s="26">
        <v>1917</v>
      </c>
      <c r="M450" s="41">
        <v>66175</v>
      </c>
      <c r="N450" s="41">
        <v>32194</v>
      </c>
      <c r="O450" s="226"/>
      <c r="P450" s="42" t="s">
        <v>73</v>
      </c>
      <c r="Q450" s="26">
        <v>9906</v>
      </c>
      <c r="R450" s="26">
        <v>4800</v>
      </c>
      <c r="S450" s="26">
        <v>5145</v>
      </c>
      <c r="T450" s="26">
        <v>2497</v>
      </c>
      <c r="U450" s="26">
        <v>3605</v>
      </c>
      <c r="V450" s="26">
        <v>1755</v>
      </c>
      <c r="W450" s="26">
        <v>1656</v>
      </c>
      <c r="X450" s="26">
        <v>772</v>
      </c>
      <c r="Y450" s="26">
        <v>798</v>
      </c>
      <c r="Z450" s="26">
        <v>330</v>
      </c>
      <c r="AA450" s="41">
        <v>21110</v>
      </c>
      <c r="AB450" s="41">
        <v>10154</v>
      </c>
      <c r="AC450" s="226"/>
      <c r="AD450" s="42" t="s">
        <v>73</v>
      </c>
      <c r="AE450" s="41">
        <v>594</v>
      </c>
      <c r="AF450" s="41">
        <v>568</v>
      </c>
      <c r="AG450" s="41">
        <v>545</v>
      </c>
      <c r="AH450" s="41">
        <v>443</v>
      </c>
      <c r="AI450" s="41">
        <v>330</v>
      </c>
      <c r="AJ450" s="41">
        <v>2480</v>
      </c>
      <c r="AK450" s="26">
        <v>917</v>
      </c>
      <c r="AL450" s="26">
        <v>223</v>
      </c>
      <c r="AM450" s="26">
        <v>15</v>
      </c>
      <c r="AN450" s="26">
        <v>180</v>
      </c>
      <c r="AO450" s="26">
        <v>537</v>
      </c>
      <c r="AP450" s="26">
        <v>62</v>
      </c>
      <c r="AQ450" s="226"/>
      <c r="AR450" s="42" t="s">
        <v>73</v>
      </c>
      <c r="AS450" s="26">
        <v>182</v>
      </c>
      <c r="AT450" s="26">
        <v>7902</v>
      </c>
      <c r="AU450" s="26">
        <v>2424</v>
      </c>
      <c r="AV450" s="26">
        <v>1139</v>
      </c>
      <c r="AW450" s="26">
        <v>137</v>
      </c>
      <c r="AX450" s="26">
        <v>485</v>
      </c>
      <c r="AY450" s="26">
        <v>1447</v>
      </c>
      <c r="AZ450" s="26">
        <v>815</v>
      </c>
      <c r="BA450" s="26">
        <v>787</v>
      </c>
      <c r="BB450" s="226"/>
      <c r="BC450" s="42" t="s">
        <v>73</v>
      </c>
      <c r="BD450" s="26">
        <v>81</v>
      </c>
      <c r="BE450" s="26">
        <v>433</v>
      </c>
      <c r="BF450" s="26">
        <v>447</v>
      </c>
      <c r="BG450" s="26">
        <v>562</v>
      </c>
      <c r="BH450" s="26">
        <v>3</v>
      </c>
      <c r="BI450" s="26">
        <v>1526</v>
      </c>
      <c r="BJ450" s="26">
        <v>661</v>
      </c>
      <c r="BK450" s="26">
        <v>153</v>
      </c>
      <c r="BL450" s="41">
        <v>43</v>
      </c>
      <c r="BM450" s="41">
        <v>29</v>
      </c>
      <c r="BN450" s="226"/>
      <c r="BO450" s="42" t="s">
        <v>73</v>
      </c>
      <c r="BP450" s="41">
        <v>17006</v>
      </c>
      <c r="BQ450" s="41">
        <v>3252</v>
      </c>
      <c r="BR450" s="41">
        <v>9444</v>
      </c>
      <c r="BS450" s="41">
        <v>7695</v>
      </c>
      <c r="BT450" s="41">
        <v>701</v>
      </c>
      <c r="BU450" s="41">
        <v>7719</v>
      </c>
      <c r="BV450" s="41">
        <v>24931</v>
      </c>
      <c r="BW450" s="41">
        <v>6553</v>
      </c>
      <c r="BX450" s="41">
        <v>754</v>
      </c>
      <c r="BY450" s="41">
        <v>1610</v>
      </c>
      <c r="BZ450" s="41">
        <v>1360</v>
      </c>
      <c r="CA450" s="41">
        <v>198</v>
      </c>
      <c r="CB450" s="41">
        <v>785</v>
      </c>
      <c r="CD450" s="80" t="s">
        <v>235</v>
      </c>
      <c r="CE450" s="80" t="s">
        <v>2747</v>
      </c>
      <c r="CF450" s="78">
        <v>28499</v>
      </c>
      <c r="CG450" s="91"/>
    </row>
    <row r="451" spans="1:85">
      <c r="A451" s="226" t="s">
        <v>2055</v>
      </c>
      <c r="B451" s="148" t="s">
        <v>90</v>
      </c>
      <c r="C451" s="71">
        <v>40477</v>
      </c>
      <c r="D451" s="71">
        <v>20294</v>
      </c>
      <c r="E451" s="71">
        <v>21653</v>
      </c>
      <c r="F451" s="71">
        <v>10926</v>
      </c>
      <c r="G451" s="71">
        <v>15172</v>
      </c>
      <c r="H451" s="71">
        <v>7595</v>
      </c>
      <c r="I451" s="71">
        <v>9493</v>
      </c>
      <c r="J451" s="71">
        <v>4732</v>
      </c>
      <c r="K451" s="71">
        <v>5905</v>
      </c>
      <c r="L451" s="71">
        <v>2773</v>
      </c>
      <c r="M451" s="146">
        <v>92700</v>
      </c>
      <c r="N451" s="146">
        <v>46320</v>
      </c>
      <c r="O451" s="226" t="s">
        <v>2055</v>
      </c>
      <c r="P451" s="148" t="s">
        <v>90</v>
      </c>
      <c r="Q451" s="71">
        <v>15671</v>
      </c>
      <c r="R451" s="71">
        <v>7867</v>
      </c>
      <c r="S451" s="71">
        <v>7719</v>
      </c>
      <c r="T451" s="71">
        <v>3852</v>
      </c>
      <c r="U451" s="71">
        <v>5498</v>
      </c>
      <c r="V451" s="71">
        <v>2734</v>
      </c>
      <c r="W451" s="71">
        <v>3110</v>
      </c>
      <c r="X451" s="71">
        <v>1546</v>
      </c>
      <c r="Y451" s="71">
        <v>1974</v>
      </c>
      <c r="Z451" s="71">
        <v>918</v>
      </c>
      <c r="AA451" s="146">
        <v>33972</v>
      </c>
      <c r="AB451" s="146">
        <v>16917</v>
      </c>
      <c r="AC451" s="226" t="s">
        <v>2055</v>
      </c>
      <c r="AD451" s="148" t="s">
        <v>90</v>
      </c>
      <c r="AE451" s="31">
        <v>711</v>
      </c>
      <c r="AF451" s="31">
        <v>619</v>
      </c>
      <c r="AG451" s="31">
        <v>584</v>
      </c>
      <c r="AH451" s="31">
        <v>522</v>
      </c>
      <c r="AI451" s="31">
        <v>441</v>
      </c>
      <c r="AJ451" s="146">
        <v>2877</v>
      </c>
      <c r="AK451" s="125">
        <v>1476</v>
      </c>
      <c r="AL451" s="71">
        <v>443</v>
      </c>
      <c r="AM451" s="71">
        <v>12</v>
      </c>
      <c r="AN451" s="71">
        <v>389</v>
      </c>
      <c r="AO451" s="71">
        <v>555</v>
      </c>
      <c r="AP451" s="71">
        <v>90</v>
      </c>
      <c r="AQ451" s="226" t="s">
        <v>2055</v>
      </c>
      <c r="AR451" s="148" t="s">
        <v>90</v>
      </c>
      <c r="AS451" s="71">
        <v>257</v>
      </c>
      <c r="AT451" s="71">
        <v>8174</v>
      </c>
      <c r="AU451" s="71">
        <v>5896</v>
      </c>
      <c r="AV451" s="71">
        <v>2247</v>
      </c>
      <c r="AW451" s="71">
        <v>454</v>
      </c>
      <c r="AX451" s="71">
        <v>591</v>
      </c>
      <c r="AY451" s="71">
        <v>2005</v>
      </c>
      <c r="AZ451" s="71">
        <v>1293</v>
      </c>
      <c r="BA451" s="71">
        <v>1121</v>
      </c>
      <c r="BB451" s="226" t="s">
        <v>2055</v>
      </c>
      <c r="BC451" s="148" t="s">
        <v>90</v>
      </c>
      <c r="BD451" s="71">
        <v>119</v>
      </c>
      <c r="BE451" s="71">
        <v>494</v>
      </c>
      <c r="BF451" s="71">
        <v>898</v>
      </c>
      <c r="BG451" s="71">
        <v>712</v>
      </c>
      <c r="BH451" s="71">
        <v>0</v>
      </c>
      <c r="BI451" s="16">
        <v>2223</v>
      </c>
      <c r="BJ451" s="71">
        <v>776</v>
      </c>
      <c r="BK451" s="71">
        <v>264</v>
      </c>
      <c r="BL451" s="152">
        <v>9</v>
      </c>
      <c r="BM451" s="32">
        <v>2</v>
      </c>
      <c r="BN451" s="226" t="s">
        <v>2055</v>
      </c>
      <c r="BO451" s="148" t="s">
        <v>90</v>
      </c>
      <c r="BP451" s="71">
        <v>30729</v>
      </c>
      <c r="BQ451" s="71">
        <v>2117</v>
      </c>
      <c r="BR451" s="71">
        <v>20097</v>
      </c>
      <c r="BS451" s="71">
        <v>9916</v>
      </c>
      <c r="BT451" s="71">
        <v>1101</v>
      </c>
      <c r="BU451" s="71">
        <v>8493</v>
      </c>
      <c r="BV451" s="71">
        <v>41064</v>
      </c>
      <c r="BW451" s="71">
        <v>7907</v>
      </c>
      <c r="BX451" s="71">
        <v>1364</v>
      </c>
      <c r="BY451" s="71">
        <v>2673</v>
      </c>
      <c r="BZ451" s="71">
        <v>1737</v>
      </c>
      <c r="CA451" s="71">
        <v>274</v>
      </c>
      <c r="CB451" s="71">
        <v>764</v>
      </c>
      <c r="CD451" s="80" t="s">
        <v>2055</v>
      </c>
      <c r="CE451" s="80" t="s">
        <v>2748</v>
      </c>
      <c r="CF451" s="78">
        <v>45551</v>
      </c>
      <c r="CG451" s="91"/>
    </row>
    <row r="452" spans="1:85">
      <c r="A452" s="226"/>
      <c r="B452" s="148" t="s">
        <v>91</v>
      </c>
      <c r="C452" s="71">
        <v>0</v>
      </c>
      <c r="D452" s="71">
        <v>0</v>
      </c>
      <c r="E452" s="71">
        <v>0</v>
      </c>
      <c r="F452" s="71">
        <v>0</v>
      </c>
      <c r="G452" s="71">
        <v>0</v>
      </c>
      <c r="H452" s="71">
        <v>0</v>
      </c>
      <c r="I452" s="71">
        <v>0</v>
      </c>
      <c r="J452" s="71">
        <v>0</v>
      </c>
      <c r="K452" s="71">
        <v>0</v>
      </c>
      <c r="L452" s="71">
        <v>0</v>
      </c>
      <c r="M452" s="146">
        <v>0</v>
      </c>
      <c r="N452" s="146">
        <v>0</v>
      </c>
      <c r="O452" s="226"/>
      <c r="P452" s="148" t="s">
        <v>91</v>
      </c>
      <c r="Q452" s="71">
        <v>0</v>
      </c>
      <c r="R452" s="71">
        <v>0</v>
      </c>
      <c r="S452" s="71">
        <v>0</v>
      </c>
      <c r="T452" s="71">
        <v>0</v>
      </c>
      <c r="U452" s="71">
        <v>0</v>
      </c>
      <c r="V452" s="71">
        <v>0</v>
      </c>
      <c r="W452" s="71">
        <v>0</v>
      </c>
      <c r="X452" s="71">
        <v>0</v>
      </c>
      <c r="Y452" s="71">
        <v>0</v>
      </c>
      <c r="Z452" s="71">
        <v>0</v>
      </c>
      <c r="AA452" s="146">
        <v>0</v>
      </c>
      <c r="AB452" s="146">
        <v>0</v>
      </c>
      <c r="AC452" s="226"/>
      <c r="AD452" s="148" t="s">
        <v>91</v>
      </c>
      <c r="AE452" s="31">
        <v>0</v>
      </c>
      <c r="AF452" s="31">
        <v>0</v>
      </c>
      <c r="AG452" s="31">
        <v>0</v>
      </c>
      <c r="AH452" s="31">
        <v>0</v>
      </c>
      <c r="AI452" s="31">
        <v>0</v>
      </c>
      <c r="AJ452" s="146">
        <v>0</v>
      </c>
      <c r="AK452" s="125">
        <v>0</v>
      </c>
      <c r="AL452" s="71">
        <v>0</v>
      </c>
      <c r="AM452" s="71">
        <v>0</v>
      </c>
      <c r="AN452" s="71">
        <v>0</v>
      </c>
      <c r="AO452" s="71">
        <v>0</v>
      </c>
      <c r="AP452" s="71">
        <v>0</v>
      </c>
      <c r="AQ452" s="226"/>
      <c r="AR452" s="148" t="s">
        <v>91</v>
      </c>
      <c r="AS452" s="71">
        <v>0</v>
      </c>
      <c r="AT452" s="71">
        <v>0</v>
      </c>
      <c r="AU452" s="71">
        <v>0</v>
      </c>
      <c r="AV452" s="71">
        <v>0</v>
      </c>
      <c r="AW452" s="71">
        <v>0</v>
      </c>
      <c r="AX452" s="71">
        <v>0</v>
      </c>
      <c r="AY452" s="71">
        <v>0</v>
      </c>
      <c r="AZ452" s="71">
        <v>0</v>
      </c>
      <c r="BA452" s="71">
        <v>0</v>
      </c>
      <c r="BB452" s="226"/>
      <c r="BC452" s="148" t="s">
        <v>91</v>
      </c>
      <c r="BD452" s="71">
        <v>0</v>
      </c>
      <c r="BE452" s="71">
        <v>0</v>
      </c>
      <c r="BF452" s="71">
        <v>0</v>
      </c>
      <c r="BG452" s="71">
        <v>0</v>
      </c>
      <c r="BH452" s="71">
        <v>0</v>
      </c>
      <c r="BI452" s="16">
        <v>0</v>
      </c>
      <c r="BJ452" s="71">
        <v>0</v>
      </c>
      <c r="BK452" s="71">
        <v>0</v>
      </c>
      <c r="BL452" s="152">
        <v>0</v>
      </c>
      <c r="BM452" s="32">
        <v>0</v>
      </c>
      <c r="BN452" s="226"/>
      <c r="BO452" s="148" t="s">
        <v>91</v>
      </c>
      <c r="BP452" s="71">
        <v>0</v>
      </c>
      <c r="BQ452" s="71">
        <v>0</v>
      </c>
      <c r="BR452" s="71">
        <v>0</v>
      </c>
      <c r="BS452" s="71">
        <v>0</v>
      </c>
      <c r="BT452" s="71">
        <v>0</v>
      </c>
      <c r="BU452" s="71">
        <v>0</v>
      </c>
      <c r="BV452" s="71">
        <v>0</v>
      </c>
      <c r="BW452" s="71">
        <v>0</v>
      </c>
      <c r="BX452" s="71">
        <v>0</v>
      </c>
      <c r="BY452" s="71">
        <v>0</v>
      </c>
      <c r="BZ452" s="71">
        <v>0</v>
      </c>
      <c r="CA452" s="71">
        <v>0</v>
      </c>
      <c r="CB452" s="71">
        <v>0</v>
      </c>
      <c r="CD452" s="80" t="s">
        <v>2055</v>
      </c>
      <c r="CE452" s="80" t="s">
        <v>2749</v>
      </c>
      <c r="CF452" s="78">
        <v>0</v>
      </c>
      <c r="CG452" s="91"/>
    </row>
    <row r="453" spans="1:85">
      <c r="A453" s="226"/>
      <c r="B453" s="25" t="s">
        <v>73</v>
      </c>
      <c r="C453" s="26">
        <v>40477</v>
      </c>
      <c r="D453" s="26">
        <v>20294</v>
      </c>
      <c r="E453" s="26">
        <v>21653</v>
      </c>
      <c r="F453" s="26">
        <v>10926</v>
      </c>
      <c r="G453" s="26">
        <v>15172</v>
      </c>
      <c r="H453" s="26">
        <v>7595</v>
      </c>
      <c r="I453" s="26">
        <v>9493</v>
      </c>
      <c r="J453" s="26">
        <v>4732</v>
      </c>
      <c r="K453" s="26">
        <v>5905</v>
      </c>
      <c r="L453" s="26">
        <v>2773</v>
      </c>
      <c r="M453" s="41">
        <v>92700</v>
      </c>
      <c r="N453" s="41">
        <v>46320</v>
      </c>
      <c r="O453" s="226"/>
      <c r="P453" s="42" t="s">
        <v>73</v>
      </c>
      <c r="Q453" s="26">
        <v>15671</v>
      </c>
      <c r="R453" s="26">
        <v>7867</v>
      </c>
      <c r="S453" s="26">
        <v>7719</v>
      </c>
      <c r="T453" s="26">
        <v>3852</v>
      </c>
      <c r="U453" s="26">
        <v>5498</v>
      </c>
      <c r="V453" s="26">
        <v>2734</v>
      </c>
      <c r="W453" s="26">
        <v>3110</v>
      </c>
      <c r="X453" s="26">
        <v>1546</v>
      </c>
      <c r="Y453" s="26">
        <v>1974</v>
      </c>
      <c r="Z453" s="26">
        <v>918</v>
      </c>
      <c r="AA453" s="41">
        <v>33972</v>
      </c>
      <c r="AB453" s="41">
        <v>16917</v>
      </c>
      <c r="AC453" s="226"/>
      <c r="AD453" s="42" t="s">
        <v>73</v>
      </c>
      <c r="AE453" s="41">
        <v>711</v>
      </c>
      <c r="AF453" s="41">
        <v>619</v>
      </c>
      <c r="AG453" s="41">
        <v>584</v>
      </c>
      <c r="AH453" s="41">
        <v>522</v>
      </c>
      <c r="AI453" s="41">
        <v>441</v>
      </c>
      <c r="AJ453" s="41">
        <v>2877</v>
      </c>
      <c r="AK453" s="26">
        <v>1476</v>
      </c>
      <c r="AL453" s="26">
        <v>443</v>
      </c>
      <c r="AM453" s="26">
        <v>12</v>
      </c>
      <c r="AN453" s="26">
        <v>389</v>
      </c>
      <c r="AO453" s="26">
        <v>555</v>
      </c>
      <c r="AP453" s="26">
        <v>90</v>
      </c>
      <c r="AQ453" s="226"/>
      <c r="AR453" s="42" t="s">
        <v>73</v>
      </c>
      <c r="AS453" s="26">
        <v>257</v>
      </c>
      <c r="AT453" s="26">
        <v>8174</v>
      </c>
      <c r="AU453" s="26">
        <v>5896</v>
      </c>
      <c r="AV453" s="26">
        <v>2247</v>
      </c>
      <c r="AW453" s="26">
        <v>454</v>
      </c>
      <c r="AX453" s="26">
        <v>591</v>
      </c>
      <c r="AY453" s="26">
        <v>2005</v>
      </c>
      <c r="AZ453" s="26">
        <v>1293</v>
      </c>
      <c r="BA453" s="26">
        <v>1121</v>
      </c>
      <c r="BB453" s="226"/>
      <c r="BC453" s="42" t="s">
        <v>73</v>
      </c>
      <c r="BD453" s="26">
        <v>119</v>
      </c>
      <c r="BE453" s="26">
        <v>494</v>
      </c>
      <c r="BF453" s="26">
        <v>898</v>
      </c>
      <c r="BG453" s="26">
        <v>712</v>
      </c>
      <c r="BH453" s="26">
        <v>0</v>
      </c>
      <c r="BI453" s="26">
        <v>2223</v>
      </c>
      <c r="BJ453" s="26">
        <v>776</v>
      </c>
      <c r="BK453" s="26">
        <v>264</v>
      </c>
      <c r="BL453" s="41">
        <v>9</v>
      </c>
      <c r="BM453" s="41">
        <v>2</v>
      </c>
      <c r="BN453" s="226"/>
      <c r="BO453" s="42" t="s">
        <v>73</v>
      </c>
      <c r="BP453" s="41">
        <v>30729</v>
      </c>
      <c r="BQ453" s="41">
        <v>2117</v>
      </c>
      <c r="BR453" s="41">
        <v>20097</v>
      </c>
      <c r="BS453" s="41">
        <v>9916</v>
      </c>
      <c r="BT453" s="41">
        <v>1101</v>
      </c>
      <c r="BU453" s="41">
        <v>8493</v>
      </c>
      <c r="BV453" s="41">
        <v>41064</v>
      </c>
      <c r="BW453" s="41">
        <v>7907</v>
      </c>
      <c r="BX453" s="41">
        <v>1364</v>
      </c>
      <c r="BY453" s="41">
        <v>2673</v>
      </c>
      <c r="BZ453" s="41">
        <v>1737</v>
      </c>
      <c r="CA453" s="41">
        <v>274</v>
      </c>
      <c r="CB453" s="41">
        <v>764</v>
      </c>
      <c r="CD453" s="80" t="s">
        <v>2055</v>
      </c>
      <c r="CE453" s="80" t="s">
        <v>2750</v>
      </c>
      <c r="CF453" s="78">
        <v>45551</v>
      </c>
      <c r="CG453" s="91"/>
    </row>
  </sheetData>
  <autoFilter ref="A6:CG453" xr:uid="{00000000-0009-0000-0000-000016000000}"/>
  <mergeCells count="1158">
    <mergeCell ref="BW87:BW88"/>
    <mergeCell ref="BX87:BX88"/>
    <mergeCell ref="BY87:BY88"/>
    <mergeCell ref="BZ87:BZ88"/>
    <mergeCell ref="CA87:CA88"/>
    <mergeCell ref="CB87:CB88"/>
    <mergeCell ref="BD87:BD88"/>
    <mergeCell ref="BE87:BE88"/>
    <mergeCell ref="BF87:BF88"/>
    <mergeCell ref="BG87:BG88"/>
    <mergeCell ref="BH87:BH88"/>
    <mergeCell ref="BI87:BI88"/>
    <mergeCell ref="BJ87:BJ88"/>
    <mergeCell ref="BK87:BK88"/>
    <mergeCell ref="BP87:BP88"/>
    <mergeCell ref="BQ87:BQ88"/>
    <mergeCell ref="BR87:BR88"/>
    <mergeCell ref="BS87:BS88"/>
    <mergeCell ref="BT87:BT88"/>
    <mergeCell ref="BU87:BU88"/>
    <mergeCell ref="BV87:BV88"/>
    <mergeCell ref="BA87:BA88"/>
    <mergeCell ref="BB86:BB88"/>
    <mergeCell ref="BC86:BC88"/>
    <mergeCell ref="BD86:BK86"/>
    <mergeCell ref="BL86:BM87"/>
    <mergeCell ref="BN86:BN88"/>
    <mergeCell ref="BO86:BO88"/>
    <mergeCell ref="BP86:CB86"/>
    <mergeCell ref="C87:C88"/>
    <mergeCell ref="D87:D88"/>
    <mergeCell ref="E87:E88"/>
    <mergeCell ref="F87:F88"/>
    <mergeCell ref="G87:G88"/>
    <mergeCell ref="H87:H88"/>
    <mergeCell ref="I87:I88"/>
    <mergeCell ref="J87:J88"/>
    <mergeCell ref="K87:K88"/>
    <mergeCell ref="L87:L88"/>
    <mergeCell ref="M87:M88"/>
    <mergeCell ref="N87:N88"/>
    <mergeCell ref="Q87:Q88"/>
    <mergeCell ref="R87:R88"/>
    <mergeCell ref="S87:S88"/>
    <mergeCell ref="T87:T88"/>
    <mergeCell ref="U87:U88"/>
    <mergeCell ref="V87:V88"/>
    <mergeCell ref="W87:W88"/>
    <mergeCell ref="X87:X88"/>
    <mergeCell ref="Y87:Y88"/>
    <mergeCell ref="AU87:AU88"/>
    <mergeCell ref="AV87:AV88"/>
    <mergeCell ref="AW87:AW88"/>
    <mergeCell ref="Z87:Z88"/>
    <mergeCell ref="AA87:AA88"/>
    <mergeCell ref="AB87:AB88"/>
    <mergeCell ref="AE87:AE88"/>
    <mergeCell ref="AF87:AF88"/>
    <mergeCell ref="AG87:AG88"/>
    <mergeCell ref="AH87:AH88"/>
    <mergeCell ref="AI87:AI88"/>
    <mergeCell ref="AJ87:AJ88"/>
    <mergeCell ref="AK87:AK88"/>
    <mergeCell ref="AL87:AL88"/>
    <mergeCell ref="AM87:AM88"/>
    <mergeCell ref="AN87:AN88"/>
    <mergeCell ref="AS87:AS88"/>
    <mergeCell ref="AT87:AT88"/>
    <mergeCell ref="AY87:AY88"/>
    <mergeCell ref="AZ87:AZ88"/>
    <mergeCell ref="AX87:AX88"/>
    <mergeCell ref="A451:A453"/>
    <mergeCell ref="O451:O453"/>
    <mergeCell ref="AC451:AC453"/>
    <mergeCell ref="AQ451:AQ453"/>
    <mergeCell ref="BB451:BB453"/>
    <mergeCell ref="BN451:BN453"/>
    <mergeCell ref="BN448:BN450"/>
    <mergeCell ref="A448:A450"/>
    <mergeCell ref="O448:O450"/>
    <mergeCell ref="AC448:AC450"/>
    <mergeCell ref="AQ448:AQ450"/>
    <mergeCell ref="BB448:BB450"/>
    <mergeCell ref="BN404:BN406"/>
    <mergeCell ref="BN394:BN396"/>
    <mergeCell ref="BN381:BN383"/>
    <mergeCell ref="A423:A425"/>
    <mergeCell ref="O423:O425"/>
    <mergeCell ref="AC423:AC425"/>
    <mergeCell ref="AQ423:AQ425"/>
    <mergeCell ref="BB423:BB425"/>
    <mergeCell ref="BN423:BN425"/>
    <mergeCell ref="BN416:BN418"/>
    <mergeCell ref="A445:A447"/>
    <mergeCell ref="O445:O447"/>
    <mergeCell ref="AC445:AC447"/>
    <mergeCell ref="AQ445:AQ447"/>
    <mergeCell ref="BB445:BB447"/>
    <mergeCell ref="BN445:BN447"/>
    <mergeCell ref="BN438:BN440"/>
    <mergeCell ref="A441:A443"/>
    <mergeCell ref="O441:O443"/>
    <mergeCell ref="AC441:AC443"/>
    <mergeCell ref="AQ441:AQ443"/>
    <mergeCell ref="BB441:BB443"/>
    <mergeCell ref="BN441:BN443"/>
    <mergeCell ref="A438:A440"/>
    <mergeCell ref="O438:O440"/>
    <mergeCell ref="AC438:AC440"/>
    <mergeCell ref="AQ438:AQ440"/>
    <mergeCell ref="BB438:BB440"/>
    <mergeCell ref="A435:A437"/>
    <mergeCell ref="O435:O437"/>
    <mergeCell ref="AC435:AC437"/>
    <mergeCell ref="AQ435:AQ437"/>
    <mergeCell ref="BB435:BB437"/>
    <mergeCell ref="BN435:BN437"/>
    <mergeCell ref="A432:A434"/>
    <mergeCell ref="O432:O434"/>
    <mergeCell ref="AC432:AC434"/>
    <mergeCell ref="AQ432:AQ434"/>
    <mergeCell ref="BB432:BB434"/>
    <mergeCell ref="BN426:BN428"/>
    <mergeCell ref="A429:A431"/>
    <mergeCell ref="O429:O431"/>
    <mergeCell ref="AC429:AC431"/>
    <mergeCell ref="AQ429:AQ431"/>
    <mergeCell ref="BB429:BB431"/>
    <mergeCell ref="BN429:BN431"/>
    <mergeCell ref="A426:A428"/>
    <mergeCell ref="O426:O428"/>
    <mergeCell ref="AC426:AC428"/>
    <mergeCell ref="AQ426:AQ428"/>
    <mergeCell ref="BB426:BB428"/>
    <mergeCell ref="BN432:BN434"/>
    <mergeCell ref="A419:A421"/>
    <mergeCell ref="O419:O421"/>
    <mergeCell ref="AC419:AC421"/>
    <mergeCell ref="AQ419:AQ421"/>
    <mergeCell ref="BB419:BB421"/>
    <mergeCell ref="BN419:BN421"/>
    <mergeCell ref="A416:A418"/>
    <mergeCell ref="O416:O418"/>
    <mergeCell ref="AC416:AC418"/>
    <mergeCell ref="AQ416:AQ418"/>
    <mergeCell ref="BB416:BB418"/>
    <mergeCell ref="BN410:BN412"/>
    <mergeCell ref="A413:A415"/>
    <mergeCell ref="O413:O415"/>
    <mergeCell ref="AC413:AC415"/>
    <mergeCell ref="AQ413:AQ415"/>
    <mergeCell ref="BB413:BB415"/>
    <mergeCell ref="BN413:BN415"/>
    <mergeCell ref="A410:A412"/>
    <mergeCell ref="O410:O412"/>
    <mergeCell ref="AC410:AC412"/>
    <mergeCell ref="AQ410:AQ412"/>
    <mergeCell ref="BB410:BB412"/>
    <mergeCell ref="A407:A409"/>
    <mergeCell ref="O407:O409"/>
    <mergeCell ref="AC407:AC409"/>
    <mergeCell ref="AQ407:AQ409"/>
    <mergeCell ref="BB407:BB409"/>
    <mergeCell ref="BN407:BN409"/>
    <mergeCell ref="A404:A406"/>
    <mergeCell ref="O404:O406"/>
    <mergeCell ref="AC404:AC406"/>
    <mergeCell ref="AQ404:AQ406"/>
    <mergeCell ref="BB404:BB406"/>
    <mergeCell ref="A401:A403"/>
    <mergeCell ref="O401:O403"/>
    <mergeCell ref="AC401:AC403"/>
    <mergeCell ref="AQ401:AQ403"/>
    <mergeCell ref="BB401:BB403"/>
    <mergeCell ref="BN401:BN403"/>
    <mergeCell ref="A397:A399"/>
    <mergeCell ref="O397:O399"/>
    <mergeCell ref="AC397:AC399"/>
    <mergeCell ref="AQ397:AQ399"/>
    <mergeCell ref="BB397:BB399"/>
    <mergeCell ref="BN397:BN399"/>
    <mergeCell ref="A394:A396"/>
    <mergeCell ref="O394:O396"/>
    <mergeCell ref="AC394:AC396"/>
    <mergeCell ref="AQ394:AQ396"/>
    <mergeCell ref="BB394:BB396"/>
    <mergeCell ref="BN388:BN390"/>
    <mergeCell ref="A391:A393"/>
    <mergeCell ref="O391:O393"/>
    <mergeCell ref="AC391:AC393"/>
    <mergeCell ref="AQ391:AQ393"/>
    <mergeCell ref="BB391:BB393"/>
    <mergeCell ref="BN391:BN393"/>
    <mergeCell ref="A388:A390"/>
    <mergeCell ref="O388:O390"/>
    <mergeCell ref="AC388:AC390"/>
    <mergeCell ref="AQ388:AQ390"/>
    <mergeCell ref="BB388:BB390"/>
    <mergeCell ref="A372:A374"/>
    <mergeCell ref="O372:O374"/>
    <mergeCell ref="AC372:AC374"/>
    <mergeCell ref="AQ372:AQ374"/>
    <mergeCell ref="BB372:BB374"/>
    <mergeCell ref="BN372:BN374"/>
    <mergeCell ref="A384:A386"/>
    <mergeCell ref="O384:O386"/>
    <mergeCell ref="AC384:AC386"/>
    <mergeCell ref="AQ384:AQ386"/>
    <mergeCell ref="BB384:BB386"/>
    <mergeCell ref="BN384:BN386"/>
    <mergeCell ref="A381:A383"/>
    <mergeCell ref="O381:O383"/>
    <mergeCell ref="AC381:AC383"/>
    <mergeCell ref="AQ381:AQ383"/>
    <mergeCell ref="BB381:BB383"/>
    <mergeCell ref="BN375:BN377"/>
    <mergeCell ref="A378:A380"/>
    <mergeCell ref="O378:O380"/>
    <mergeCell ref="AC378:AC380"/>
    <mergeCell ref="AQ378:AQ380"/>
    <mergeCell ref="BB378:BB380"/>
    <mergeCell ref="BN378:BN380"/>
    <mergeCell ref="A375:A377"/>
    <mergeCell ref="O375:O377"/>
    <mergeCell ref="AC375:AC377"/>
    <mergeCell ref="AQ375:AQ377"/>
    <mergeCell ref="BB375:BB377"/>
    <mergeCell ref="BN365:BN367"/>
    <mergeCell ref="A368:A370"/>
    <mergeCell ref="O368:O370"/>
    <mergeCell ref="AC368:AC370"/>
    <mergeCell ref="AQ368:AQ370"/>
    <mergeCell ref="BB368:BB370"/>
    <mergeCell ref="BN368:BN370"/>
    <mergeCell ref="A365:A367"/>
    <mergeCell ref="O365:O367"/>
    <mergeCell ref="AC365:AC367"/>
    <mergeCell ref="AQ365:AQ367"/>
    <mergeCell ref="BB365:BB367"/>
    <mergeCell ref="BN359:BN361"/>
    <mergeCell ref="A362:A364"/>
    <mergeCell ref="O362:O364"/>
    <mergeCell ref="AC362:AC364"/>
    <mergeCell ref="AQ362:AQ364"/>
    <mergeCell ref="BB362:BB364"/>
    <mergeCell ref="A359:A361"/>
    <mergeCell ref="O359:O361"/>
    <mergeCell ref="AC359:AC361"/>
    <mergeCell ref="AQ359:AQ361"/>
    <mergeCell ref="BB359:BB361"/>
    <mergeCell ref="BN362:BN364"/>
    <mergeCell ref="BN352:BN354"/>
    <mergeCell ref="A356:A358"/>
    <mergeCell ref="O356:O358"/>
    <mergeCell ref="AC356:AC358"/>
    <mergeCell ref="AQ356:AQ358"/>
    <mergeCell ref="BB356:BB358"/>
    <mergeCell ref="BN356:BN358"/>
    <mergeCell ref="A352:A354"/>
    <mergeCell ref="O352:O354"/>
    <mergeCell ref="AC352:AC354"/>
    <mergeCell ref="AQ352:AQ354"/>
    <mergeCell ref="BB352:BB354"/>
    <mergeCell ref="BN346:BN348"/>
    <mergeCell ref="A349:A351"/>
    <mergeCell ref="O349:O351"/>
    <mergeCell ref="AC349:AC351"/>
    <mergeCell ref="AQ349:AQ351"/>
    <mergeCell ref="BB349:BB351"/>
    <mergeCell ref="BN349:BN351"/>
    <mergeCell ref="A346:A348"/>
    <mergeCell ref="O346:O348"/>
    <mergeCell ref="AC346:AC348"/>
    <mergeCell ref="AQ346:AQ348"/>
    <mergeCell ref="BB346:BB348"/>
    <mergeCell ref="BN342:BN344"/>
    <mergeCell ref="A342:A344"/>
    <mergeCell ref="O342:O344"/>
    <mergeCell ref="AC342:AC344"/>
    <mergeCell ref="AQ342:AQ344"/>
    <mergeCell ref="BB342:BB344"/>
    <mergeCell ref="BN336:BN338"/>
    <mergeCell ref="A339:A341"/>
    <mergeCell ref="O339:O341"/>
    <mergeCell ref="AC339:AC341"/>
    <mergeCell ref="AQ339:AQ341"/>
    <mergeCell ref="BB339:BB341"/>
    <mergeCell ref="BN339:BN341"/>
    <mergeCell ref="A336:A338"/>
    <mergeCell ref="O336:O338"/>
    <mergeCell ref="AC336:AC338"/>
    <mergeCell ref="AQ336:AQ338"/>
    <mergeCell ref="BB336:BB338"/>
    <mergeCell ref="BN329:BN331"/>
    <mergeCell ref="A332:A334"/>
    <mergeCell ref="O332:O334"/>
    <mergeCell ref="AC332:AC334"/>
    <mergeCell ref="AQ332:AQ334"/>
    <mergeCell ref="BB332:BB334"/>
    <mergeCell ref="BN332:BN334"/>
    <mergeCell ref="A329:A331"/>
    <mergeCell ref="O329:O331"/>
    <mergeCell ref="AC329:AC331"/>
    <mergeCell ref="AQ329:AQ331"/>
    <mergeCell ref="BB329:BB331"/>
    <mergeCell ref="BN323:BN325"/>
    <mergeCell ref="A326:A328"/>
    <mergeCell ref="O326:O328"/>
    <mergeCell ref="AC326:AC328"/>
    <mergeCell ref="AQ326:AQ328"/>
    <mergeCell ref="BB326:BB328"/>
    <mergeCell ref="BN326:BN328"/>
    <mergeCell ref="A323:A325"/>
    <mergeCell ref="O323:O325"/>
    <mergeCell ref="AC323:AC325"/>
    <mergeCell ref="AQ323:AQ325"/>
    <mergeCell ref="BB323:BB325"/>
    <mergeCell ref="A310:A312"/>
    <mergeCell ref="O310:O312"/>
    <mergeCell ref="AC310:AC312"/>
    <mergeCell ref="AQ310:AQ312"/>
    <mergeCell ref="BB310:BB312"/>
    <mergeCell ref="BN310:BN312"/>
    <mergeCell ref="A307:A309"/>
    <mergeCell ref="O307:O309"/>
    <mergeCell ref="AC307:AC309"/>
    <mergeCell ref="AQ307:AQ309"/>
    <mergeCell ref="BN317:BN319"/>
    <mergeCell ref="A320:A322"/>
    <mergeCell ref="O320:O322"/>
    <mergeCell ref="AC320:AC322"/>
    <mergeCell ref="AQ320:AQ322"/>
    <mergeCell ref="BB320:BB322"/>
    <mergeCell ref="BN320:BN322"/>
    <mergeCell ref="A317:A319"/>
    <mergeCell ref="O317:O319"/>
    <mergeCell ref="AC317:AC319"/>
    <mergeCell ref="AQ317:AQ319"/>
    <mergeCell ref="BB317:BB319"/>
    <mergeCell ref="A314:A316"/>
    <mergeCell ref="O314:O316"/>
    <mergeCell ref="AC314:AC316"/>
    <mergeCell ref="AQ314:AQ316"/>
    <mergeCell ref="BB314:BB316"/>
    <mergeCell ref="BN314:BN316"/>
    <mergeCell ref="BB307:BB309"/>
    <mergeCell ref="BN307:BN309"/>
    <mergeCell ref="BN297:BN299"/>
    <mergeCell ref="A300:A302"/>
    <mergeCell ref="O300:O302"/>
    <mergeCell ref="AC300:AC302"/>
    <mergeCell ref="AQ300:AQ302"/>
    <mergeCell ref="BB300:BB302"/>
    <mergeCell ref="BN300:BN302"/>
    <mergeCell ref="A297:A299"/>
    <mergeCell ref="O297:O299"/>
    <mergeCell ref="AC297:AC299"/>
    <mergeCell ref="AQ297:AQ299"/>
    <mergeCell ref="BB297:BB299"/>
    <mergeCell ref="BN291:BN293"/>
    <mergeCell ref="A294:A296"/>
    <mergeCell ref="O294:O296"/>
    <mergeCell ref="AC294:AC296"/>
    <mergeCell ref="AQ294:AQ296"/>
    <mergeCell ref="BB294:BB296"/>
    <mergeCell ref="BN294:BN296"/>
    <mergeCell ref="A291:A293"/>
    <mergeCell ref="O291:O293"/>
    <mergeCell ref="AC291:AC293"/>
    <mergeCell ref="AQ291:AQ293"/>
    <mergeCell ref="BB291:BB293"/>
    <mergeCell ref="BN284:BN286"/>
    <mergeCell ref="A288:A290"/>
    <mergeCell ref="O288:O290"/>
    <mergeCell ref="AC288:AC290"/>
    <mergeCell ref="AQ288:AQ290"/>
    <mergeCell ref="BB288:BB290"/>
    <mergeCell ref="BN288:BN290"/>
    <mergeCell ref="A284:A286"/>
    <mergeCell ref="O284:O286"/>
    <mergeCell ref="AC284:AC286"/>
    <mergeCell ref="AQ284:AQ286"/>
    <mergeCell ref="BB284:BB286"/>
    <mergeCell ref="A281:A283"/>
    <mergeCell ref="O281:O283"/>
    <mergeCell ref="AC281:AC283"/>
    <mergeCell ref="AQ281:AQ283"/>
    <mergeCell ref="BB281:BB283"/>
    <mergeCell ref="BN281:BN283"/>
    <mergeCell ref="BN274:BN276"/>
    <mergeCell ref="A277:A279"/>
    <mergeCell ref="O277:O279"/>
    <mergeCell ref="AC277:AC279"/>
    <mergeCell ref="AQ277:AQ279"/>
    <mergeCell ref="BB277:BB279"/>
    <mergeCell ref="BN277:BN279"/>
    <mergeCell ref="A274:A276"/>
    <mergeCell ref="O274:O276"/>
    <mergeCell ref="AC274:AC276"/>
    <mergeCell ref="AQ274:AQ276"/>
    <mergeCell ref="BB274:BB276"/>
    <mergeCell ref="BN268:BN270"/>
    <mergeCell ref="A271:A273"/>
    <mergeCell ref="O271:O273"/>
    <mergeCell ref="AC271:AC273"/>
    <mergeCell ref="AQ271:AQ273"/>
    <mergeCell ref="BB271:BB273"/>
    <mergeCell ref="BN271:BN273"/>
    <mergeCell ref="A268:A270"/>
    <mergeCell ref="O268:O270"/>
    <mergeCell ref="AC268:AC270"/>
    <mergeCell ref="AQ268:AQ270"/>
    <mergeCell ref="BB268:BB270"/>
    <mergeCell ref="A252:A254"/>
    <mergeCell ref="O252:O254"/>
    <mergeCell ref="AC252:AC254"/>
    <mergeCell ref="AQ252:AQ254"/>
    <mergeCell ref="BB252:BB254"/>
    <mergeCell ref="BN252:BN254"/>
    <mergeCell ref="BN262:BN264"/>
    <mergeCell ref="A265:A267"/>
    <mergeCell ref="O265:O267"/>
    <mergeCell ref="AC265:AC267"/>
    <mergeCell ref="AQ265:AQ267"/>
    <mergeCell ref="BB265:BB267"/>
    <mergeCell ref="BN265:BN267"/>
    <mergeCell ref="A262:A264"/>
    <mergeCell ref="O262:O264"/>
    <mergeCell ref="AC262:AC264"/>
    <mergeCell ref="AQ262:AQ264"/>
    <mergeCell ref="BB262:BB264"/>
    <mergeCell ref="BN255:BN257"/>
    <mergeCell ref="A258:A260"/>
    <mergeCell ref="O258:O260"/>
    <mergeCell ref="AC258:AC260"/>
    <mergeCell ref="AQ258:AQ260"/>
    <mergeCell ref="BB258:BB260"/>
    <mergeCell ref="BN258:BN260"/>
    <mergeCell ref="A255:A257"/>
    <mergeCell ref="O255:O257"/>
    <mergeCell ref="AC255:AC257"/>
    <mergeCell ref="AQ255:AQ257"/>
    <mergeCell ref="BB255:BB257"/>
    <mergeCell ref="BN245:BN247"/>
    <mergeCell ref="A248:A250"/>
    <mergeCell ref="O248:O250"/>
    <mergeCell ref="AC248:AC250"/>
    <mergeCell ref="AQ248:AQ250"/>
    <mergeCell ref="BB248:BB250"/>
    <mergeCell ref="BN248:BN250"/>
    <mergeCell ref="A245:A247"/>
    <mergeCell ref="O245:O247"/>
    <mergeCell ref="AC245:AC247"/>
    <mergeCell ref="AQ245:AQ247"/>
    <mergeCell ref="BB245:BB247"/>
    <mergeCell ref="BN239:BN241"/>
    <mergeCell ref="A242:A244"/>
    <mergeCell ref="O242:O244"/>
    <mergeCell ref="AC242:AC244"/>
    <mergeCell ref="AQ242:AQ244"/>
    <mergeCell ref="BB242:BB244"/>
    <mergeCell ref="BN242:BN244"/>
    <mergeCell ref="A239:A241"/>
    <mergeCell ref="O239:O241"/>
    <mergeCell ref="AC239:AC241"/>
    <mergeCell ref="AQ239:AQ241"/>
    <mergeCell ref="BB239:BB241"/>
    <mergeCell ref="BN233:BN235"/>
    <mergeCell ref="A236:A238"/>
    <mergeCell ref="O236:O238"/>
    <mergeCell ref="AC236:AC238"/>
    <mergeCell ref="AQ236:AQ238"/>
    <mergeCell ref="BB236:BB238"/>
    <mergeCell ref="BN236:BN238"/>
    <mergeCell ref="A233:A235"/>
    <mergeCell ref="O233:O235"/>
    <mergeCell ref="AC233:AC235"/>
    <mergeCell ref="AQ233:AQ235"/>
    <mergeCell ref="BB233:BB235"/>
    <mergeCell ref="BN226:BN228"/>
    <mergeCell ref="A230:A232"/>
    <mergeCell ref="O230:O232"/>
    <mergeCell ref="AC230:AC232"/>
    <mergeCell ref="AQ230:AQ232"/>
    <mergeCell ref="BB230:BB232"/>
    <mergeCell ref="BN230:BN232"/>
    <mergeCell ref="A226:A228"/>
    <mergeCell ref="O226:O228"/>
    <mergeCell ref="AC226:AC228"/>
    <mergeCell ref="AQ226:AQ228"/>
    <mergeCell ref="BB226:BB228"/>
    <mergeCell ref="BN220:BN222"/>
    <mergeCell ref="A223:A225"/>
    <mergeCell ref="O223:O225"/>
    <mergeCell ref="AC223:AC225"/>
    <mergeCell ref="AQ223:AQ225"/>
    <mergeCell ref="BB223:BB225"/>
    <mergeCell ref="BN223:BN225"/>
    <mergeCell ref="A220:A222"/>
    <mergeCell ref="O220:O222"/>
    <mergeCell ref="AC220:AC222"/>
    <mergeCell ref="AQ220:AQ222"/>
    <mergeCell ref="BB220:BB222"/>
    <mergeCell ref="BN214:BN216"/>
    <mergeCell ref="A217:A219"/>
    <mergeCell ref="O217:O219"/>
    <mergeCell ref="AC217:AC219"/>
    <mergeCell ref="AQ217:AQ219"/>
    <mergeCell ref="BB217:BB219"/>
    <mergeCell ref="BN217:BN219"/>
    <mergeCell ref="A214:A216"/>
    <mergeCell ref="O214:O216"/>
    <mergeCell ref="AC214:AC216"/>
    <mergeCell ref="AQ214:AQ216"/>
    <mergeCell ref="BB214:BB216"/>
    <mergeCell ref="AQ192:AQ194"/>
    <mergeCell ref="BB192:BB194"/>
    <mergeCell ref="BN210:BN212"/>
    <mergeCell ref="A210:A212"/>
    <mergeCell ref="O210:O212"/>
    <mergeCell ref="AC210:AC212"/>
    <mergeCell ref="AQ210:AQ212"/>
    <mergeCell ref="BB210:BB212"/>
    <mergeCell ref="BN204:BN206"/>
    <mergeCell ref="A207:A209"/>
    <mergeCell ref="O207:O209"/>
    <mergeCell ref="AC207:AC209"/>
    <mergeCell ref="AQ207:AQ209"/>
    <mergeCell ref="BB207:BB209"/>
    <mergeCell ref="BN207:BN209"/>
    <mergeCell ref="A204:A206"/>
    <mergeCell ref="O204:O206"/>
    <mergeCell ref="AC204:AC206"/>
    <mergeCell ref="AQ204:AQ206"/>
    <mergeCell ref="BB204:BB206"/>
    <mergeCell ref="BN176:BN178"/>
    <mergeCell ref="A179:A181"/>
    <mergeCell ref="O179:O181"/>
    <mergeCell ref="AC179:AC181"/>
    <mergeCell ref="AQ179:AQ181"/>
    <mergeCell ref="BB179:BB181"/>
    <mergeCell ref="BN179:BN181"/>
    <mergeCell ref="A176:A178"/>
    <mergeCell ref="O176:O178"/>
    <mergeCell ref="AC176:AC178"/>
    <mergeCell ref="BN198:BN200"/>
    <mergeCell ref="A201:A203"/>
    <mergeCell ref="O201:O203"/>
    <mergeCell ref="AC201:AC203"/>
    <mergeCell ref="AQ201:AQ203"/>
    <mergeCell ref="BB201:BB203"/>
    <mergeCell ref="BN201:BN203"/>
    <mergeCell ref="A198:A200"/>
    <mergeCell ref="O198:O200"/>
    <mergeCell ref="AC198:AC200"/>
    <mergeCell ref="AQ198:AQ200"/>
    <mergeCell ref="BB198:BB200"/>
    <mergeCell ref="BN192:BN194"/>
    <mergeCell ref="A195:A197"/>
    <mergeCell ref="O195:O197"/>
    <mergeCell ref="AC195:AC197"/>
    <mergeCell ref="AQ195:AQ197"/>
    <mergeCell ref="BB195:BB197"/>
    <mergeCell ref="BN195:BN197"/>
    <mergeCell ref="A192:A194"/>
    <mergeCell ref="O192:O194"/>
    <mergeCell ref="AC192:AC194"/>
    <mergeCell ref="BN186:BN188"/>
    <mergeCell ref="A189:A191"/>
    <mergeCell ref="O189:O191"/>
    <mergeCell ref="AC189:AC191"/>
    <mergeCell ref="AQ189:AQ191"/>
    <mergeCell ref="BB189:BB191"/>
    <mergeCell ref="BN189:BN191"/>
    <mergeCell ref="A186:A188"/>
    <mergeCell ref="O186:O188"/>
    <mergeCell ref="AC186:AC188"/>
    <mergeCell ref="AQ186:AQ188"/>
    <mergeCell ref="BB186:BB188"/>
    <mergeCell ref="BN182:BN184"/>
    <mergeCell ref="A182:A184"/>
    <mergeCell ref="O182:O184"/>
    <mergeCell ref="AC182:AC184"/>
    <mergeCell ref="AQ182:AQ184"/>
    <mergeCell ref="BB182:BB184"/>
    <mergeCell ref="AQ176:AQ178"/>
    <mergeCell ref="BB176:BB178"/>
    <mergeCell ref="A172:A174"/>
    <mergeCell ref="O172:O174"/>
    <mergeCell ref="AC172:AC174"/>
    <mergeCell ref="AQ172:AQ174"/>
    <mergeCell ref="BB172:BB174"/>
    <mergeCell ref="BN172:BN174"/>
    <mergeCell ref="BB163:BB165"/>
    <mergeCell ref="BN169:BN171"/>
    <mergeCell ref="BN153:BN155"/>
    <mergeCell ref="A156:A158"/>
    <mergeCell ref="O156:O158"/>
    <mergeCell ref="AC156:AC158"/>
    <mergeCell ref="AQ156:AQ158"/>
    <mergeCell ref="BB156:BB158"/>
    <mergeCell ref="BN156:BN158"/>
    <mergeCell ref="A153:A155"/>
    <mergeCell ref="O153:O155"/>
    <mergeCell ref="AC153:AC155"/>
    <mergeCell ref="AQ153:AQ155"/>
    <mergeCell ref="BB153:BB155"/>
    <mergeCell ref="BN159:BN161"/>
    <mergeCell ref="A159:A161"/>
    <mergeCell ref="O159:O161"/>
    <mergeCell ref="AC159:AC161"/>
    <mergeCell ref="AQ159:AQ161"/>
    <mergeCell ref="BB159:BB161"/>
    <mergeCell ref="BN163:BN165"/>
    <mergeCell ref="A166:A168"/>
    <mergeCell ref="O166:O168"/>
    <mergeCell ref="AC166:AC168"/>
    <mergeCell ref="AQ166:AQ168"/>
    <mergeCell ref="BB166:BB168"/>
    <mergeCell ref="BN166:BN168"/>
    <mergeCell ref="A163:A165"/>
    <mergeCell ref="A169:A171"/>
    <mergeCell ref="O169:O171"/>
    <mergeCell ref="AC169:AC171"/>
    <mergeCell ref="AQ169:AQ171"/>
    <mergeCell ref="BN147:BN149"/>
    <mergeCell ref="A150:A152"/>
    <mergeCell ref="O150:O152"/>
    <mergeCell ref="AC150:AC152"/>
    <mergeCell ref="AQ150:AQ152"/>
    <mergeCell ref="BB150:BB152"/>
    <mergeCell ref="BN150:BN152"/>
    <mergeCell ref="A147:A149"/>
    <mergeCell ref="O147:O149"/>
    <mergeCell ref="AC147:AC149"/>
    <mergeCell ref="AQ147:AQ149"/>
    <mergeCell ref="BB147:BB149"/>
    <mergeCell ref="BB169:BB171"/>
    <mergeCell ref="O163:O165"/>
    <mergeCell ref="AC163:AC165"/>
    <mergeCell ref="AQ163:AQ165"/>
    <mergeCell ref="BN140:BN142"/>
    <mergeCell ref="A144:A146"/>
    <mergeCell ref="O144:O146"/>
    <mergeCell ref="AC144:AC146"/>
    <mergeCell ref="AQ144:AQ146"/>
    <mergeCell ref="BB144:BB146"/>
    <mergeCell ref="BN144:BN146"/>
    <mergeCell ref="A140:A142"/>
    <mergeCell ref="O140:O142"/>
    <mergeCell ref="AC140:AC142"/>
    <mergeCell ref="AQ140:AQ142"/>
    <mergeCell ref="BB140:BB142"/>
    <mergeCell ref="BN134:BN136"/>
    <mergeCell ref="A137:A139"/>
    <mergeCell ref="O137:O139"/>
    <mergeCell ref="AC137:AC139"/>
    <mergeCell ref="AQ137:AQ139"/>
    <mergeCell ref="BB137:BB139"/>
    <mergeCell ref="BN137:BN139"/>
    <mergeCell ref="A134:A136"/>
    <mergeCell ref="O134:O136"/>
    <mergeCell ref="AC134:AC136"/>
    <mergeCell ref="AQ134:AQ136"/>
    <mergeCell ref="BB134:BB136"/>
    <mergeCell ref="BN128:BN130"/>
    <mergeCell ref="A131:A133"/>
    <mergeCell ref="O131:O133"/>
    <mergeCell ref="AC131:AC133"/>
    <mergeCell ref="AQ131:AQ133"/>
    <mergeCell ref="BB131:BB133"/>
    <mergeCell ref="BN131:BN133"/>
    <mergeCell ref="A128:A130"/>
    <mergeCell ref="O128:O130"/>
    <mergeCell ref="AC128:AC130"/>
    <mergeCell ref="AQ128:AQ130"/>
    <mergeCell ref="BB128:BB130"/>
    <mergeCell ref="BN122:BN124"/>
    <mergeCell ref="A125:A127"/>
    <mergeCell ref="O125:O127"/>
    <mergeCell ref="AC125:AC127"/>
    <mergeCell ref="AQ125:AQ127"/>
    <mergeCell ref="BB125:BB127"/>
    <mergeCell ref="BN125:BN127"/>
    <mergeCell ref="A122:A124"/>
    <mergeCell ref="O122:O124"/>
    <mergeCell ref="AC122:AC124"/>
    <mergeCell ref="AQ122:AQ124"/>
    <mergeCell ref="BB122:BB124"/>
    <mergeCell ref="A119:A121"/>
    <mergeCell ref="O119:O121"/>
    <mergeCell ref="AC119:AC121"/>
    <mergeCell ref="AQ119:AQ121"/>
    <mergeCell ref="BB119:BB121"/>
    <mergeCell ref="BN119:BN121"/>
    <mergeCell ref="BN112:BN114"/>
    <mergeCell ref="A115:A117"/>
    <mergeCell ref="O115:O117"/>
    <mergeCell ref="AC115:AC117"/>
    <mergeCell ref="AQ115:AQ117"/>
    <mergeCell ref="BB115:BB117"/>
    <mergeCell ref="BN115:BN117"/>
    <mergeCell ref="A112:A114"/>
    <mergeCell ref="O112:O114"/>
    <mergeCell ref="AC112:AC114"/>
    <mergeCell ref="AQ112:AQ114"/>
    <mergeCell ref="BB112:BB114"/>
    <mergeCell ref="A86:A88"/>
    <mergeCell ref="B86:B88"/>
    <mergeCell ref="C86:D86"/>
    <mergeCell ref="E86:F86"/>
    <mergeCell ref="BN106:BN108"/>
    <mergeCell ref="A109:A111"/>
    <mergeCell ref="O109:O111"/>
    <mergeCell ref="AC109:AC111"/>
    <mergeCell ref="AQ109:AQ111"/>
    <mergeCell ref="BB109:BB111"/>
    <mergeCell ref="BN109:BN111"/>
    <mergeCell ref="A106:A108"/>
    <mergeCell ref="O106:O108"/>
    <mergeCell ref="AC106:AC108"/>
    <mergeCell ref="AQ106:AQ108"/>
    <mergeCell ref="BB106:BB108"/>
    <mergeCell ref="BN99:BN101"/>
    <mergeCell ref="A102:A104"/>
    <mergeCell ref="O102:O104"/>
    <mergeCell ref="AC102:AC104"/>
    <mergeCell ref="AQ102:AQ104"/>
    <mergeCell ref="BB102:BB104"/>
    <mergeCell ref="BN102:BN104"/>
    <mergeCell ref="A99:A101"/>
    <mergeCell ref="O99:O101"/>
    <mergeCell ref="AC99:AC101"/>
    <mergeCell ref="AQ99:AQ101"/>
    <mergeCell ref="BB99:BB101"/>
    <mergeCell ref="AO86:AO88"/>
    <mergeCell ref="AQ86:AQ88"/>
    <mergeCell ref="AR86:AR88"/>
    <mergeCell ref="AS86:BA86"/>
    <mergeCell ref="A63:A65"/>
    <mergeCell ref="O63:O65"/>
    <mergeCell ref="AC63:AC65"/>
    <mergeCell ref="AQ63:AQ65"/>
    <mergeCell ref="BN93:BN95"/>
    <mergeCell ref="A96:A98"/>
    <mergeCell ref="O96:O98"/>
    <mergeCell ref="AC96:AC98"/>
    <mergeCell ref="AQ96:AQ98"/>
    <mergeCell ref="BB96:BB98"/>
    <mergeCell ref="BN96:BN98"/>
    <mergeCell ref="A93:A95"/>
    <mergeCell ref="O93:O95"/>
    <mergeCell ref="AC93:AC95"/>
    <mergeCell ref="AQ93:AQ95"/>
    <mergeCell ref="BB93:BB95"/>
    <mergeCell ref="BN84:CB84"/>
    <mergeCell ref="A85:N85"/>
    <mergeCell ref="O85:AB85"/>
    <mergeCell ref="AQ85:BA85"/>
    <mergeCell ref="BB85:BM85"/>
    <mergeCell ref="BN85:CB85"/>
    <mergeCell ref="A84:N84"/>
    <mergeCell ref="O84:AB84"/>
    <mergeCell ref="AQ84:BA84"/>
    <mergeCell ref="BB84:BM84"/>
    <mergeCell ref="A90:A92"/>
    <mergeCell ref="O90:O92"/>
    <mergeCell ref="AC90:AC92"/>
    <mergeCell ref="AQ90:AQ92"/>
    <mergeCell ref="BB90:BB92"/>
    <mergeCell ref="BN90:BN92"/>
    <mergeCell ref="W86:X86"/>
    <mergeCell ref="Y86:Z86"/>
    <mergeCell ref="AA86:AB86"/>
    <mergeCell ref="AC86:AC88"/>
    <mergeCell ref="AD86:AD88"/>
    <mergeCell ref="AE86:AJ86"/>
    <mergeCell ref="AK86:AN86"/>
    <mergeCell ref="BB81:BB83"/>
    <mergeCell ref="BN81:BN83"/>
    <mergeCell ref="BN54:BN56"/>
    <mergeCell ref="A57:A59"/>
    <mergeCell ref="O57:O59"/>
    <mergeCell ref="AC57:AC59"/>
    <mergeCell ref="AQ57:AQ59"/>
    <mergeCell ref="AQ78:AQ80"/>
    <mergeCell ref="BB78:BB80"/>
    <mergeCell ref="BN72:BN74"/>
    <mergeCell ref="A75:A77"/>
    <mergeCell ref="O75:O77"/>
    <mergeCell ref="AC75:AC77"/>
    <mergeCell ref="AQ75:AQ77"/>
    <mergeCell ref="BB75:BB77"/>
    <mergeCell ref="BN75:BN77"/>
    <mergeCell ref="A72:A74"/>
    <mergeCell ref="O72:O74"/>
    <mergeCell ref="AC72:AC74"/>
    <mergeCell ref="AQ72:AQ74"/>
    <mergeCell ref="O69:O71"/>
    <mergeCell ref="BB69:BB71"/>
    <mergeCell ref="BN69:BN71"/>
    <mergeCell ref="A66:A68"/>
    <mergeCell ref="O66:O68"/>
    <mergeCell ref="Q45:R45"/>
    <mergeCell ref="S45:T45"/>
    <mergeCell ref="U45:V45"/>
    <mergeCell ref="W45:X45"/>
    <mergeCell ref="Y45:Z45"/>
    <mergeCell ref="BB45:BB47"/>
    <mergeCell ref="BC45:BC47"/>
    <mergeCell ref="BL45:BM46"/>
    <mergeCell ref="BN45:BN47"/>
    <mergeCell ref="AL46:AL47"/>
    <mergeCell ref="AM46:AM47"/>
    <mergeCell ref="AN46:AN47"/>
    <mergeCell ref="AS46:AS47"/>
    <mergeCell ref="V46:V47"/>
    <mergeCell ref="W46:W47"/>
    <mergeCell ref="X46:X47"/>
    <mergeCell ref="Y46:Y47"/>
    <mergeCell ref="Z46:Z47"/>
    <mergeCell ref="AA46:AA47"/>
    <mergeCell ref="U46:U47"/>
    <mergeCell ref="AB46:AB47"/>
    <mergeCell ref="AE46:AE47"/>
    <mergeCell ref="AF46:AF47"/>
    <mergeCell ref="AG46:AG47"/>
    <mergeCell ref="AH46:AH47"/>
    <mergeCell ref="AI46:AI47"/>
    <mergeCell ref="AJ46:AJ47"/>
    <mergeCell ref="C45:D45"/>
    <mergeCell ref="E45:F45"/>
    <mergeCell ref="G45:H45"/>
    <mergeCell ref="I45:J45"/>
    <mergeCell ref="K45:L45"/>
    <mergeCell ref="M45:N45"/>
    <mergeCell ref="A44:N44"/>
    <mergeCell ref="O44:AB44"/>
    <mergeCell ref="AQ44:BA44"/>
    <mergeCell ref="BB44:BM44"/>
    <mergeCell ref="BP45:CB45"/>
    <mergeCell ref="BD45:BK45"/>
    <mergeCell ref="AS45:BA45"/>
    <mergeCell ref="A45:A47"/>
    <mergeCell ref="B45:B47"/>
    <mergeCell ref="O45:O47"/>
    <mergeCell ref="P45:P47"/>
    <mergeCell ref="AC45:AC47"/>
    <mergeCell ref="AD45:AD47"/>
    <mergeCell ref="AO45:AO47"/>
    <mergeCell ref="AQ45:AQ47"/>
    <mergeCell ref="AR45:AR47"/>
    <mergeCell ref="AW46:AW47"/>
    <mergeCell ref="AX46:AX47"/>
    <mergeCell ref="AY46:AY47"/>
    <mergeCell ref="AP45:AP47"/>
    <mergeCell ref="BZ46:BZ47"/>
    <mergeCell ref="Q46:Q47"/>
    <mergeCell ref="R46:R47"/>
    <mergeCell ref="S46:S47"/>
    <mergeCell ref="T46:T47"/>
    <mergeCell ref="AA45:AB45"/>
    <mergeCell ref="A43:N43"/>
    <mergeCell ref="O43:AB43"/>
    <mergeCell ref="AQ43:BA43"/>
    <mergeCell ref="BB43:BM43"/>
    <mergeCell ref="BN43:CB43"/>
    <mergeCell ref="A37:A39"/>
    <mergeCell ref="O37:O39"/>
    <mergeCell ref="AC37:AC39"/>
    <mergeCell ref="AQ37:AQ39"/>
    <mergeCell ref="BB37:BB39"/>
    <mergeCell ref="BN31:BN33"/>
    <mergeCell ref="A34:A36"/>
    <mergeCell ref="O34:O36"/>
    <mergeCell ref="AC34:AC36"/>
    <mergeCell ref="AQ34:AQ36"/>
    <mergeCell ref="BB34:BB36"/>
    <mergeCell ref="BN34:BN36"/>
    <mergeCell ref="A31:A33"/>
    <mergeCell ref="O31:O33"/>
    <mergeCell ref="AC31:AC33"/>
    <mergeCell ref="AQ31:AQ33"/>
    <mergeCell ref="BB31:BB33"/>
    <mergeCell ref="BN40:BN42"/>
    <mergeCell ref="A40:A42"/>
    <mergeCell ref="O40:O42"/>
    <mergeCell ref="AC40:AC42"/>
    <mergeCell ref="AQ40:AQ42"/>
    <mergeCell ref="BB40:BB42"/>
    <mergeCell ref="A28:A30"/>
    <mergeCell ref="O28:O30"/>
    <mergeCell ref="AC28:AC30"/>
    <mergeCell ref="AQ28:AQ30"/>
    <mergeCell ref="BB28:BB30"/>
    <mergeCell ref="BN28:BN30"/>
    <mergeCell ref="A25:A27"/>
    <mergeCell ref="O25:O27"/>
    <mergeCell ref="AC25:AC27"/>
    <mergeCell ref="AQ25:AQ27"/>
    <mergeCell ref="BB25:BB27"/>
    <mergeCell ref="BN19:BN21"/>
    <mergeCell ref="A22:A24"/>
    <mergeCell ref="O22:O24"/>
    <mergeCell ref="AC22:AC24"/>
    <mergeCell ref="AQ22:AQ24"/>
    <mergeCell ref="BB22:BB24"/>
    <mergeCell ref="BN22:BN24"/>
    <mergeCell ref="A19:A21"/>
    <mergeCell ref="O19:O21"/>
    <mergeCell ref="AC19:AC21"/>
    <mergeCell ref="AQ19:AQ21"/>
    <mergeCell ref="BB19:BB21"/>
    <mergeCell ref="A3:N3"/>
    <mergeCell ref="O3:AB3"/>
    <mergeCell ref="AQ3:BA3"/>
    <mergeCell ref="BB3:BM3"/>
    <mergeCell ref="BC4:BC6"/>
    <mergeCell ref="BN4:BN6"/>
    <mergeCell ref="BO4:BO6"/>
    <mergeCell ref="BP4:CB4"/>
    <mergeCell ref="BD4:BK4"/>
    <mergeCell ref="BB4:BB6"/>
    <mergeCell ref="AQ4:AQ6"/>
    <mergeCell ref="AR4:AR6"/>
    <mergeCell ref="AS4:BA4"/>
    <mergeCell ref="C5:C6"/>
    <mergeCell ref="D5:D6"/>
    <mergeCell ref="E5:E6"/>
    <mergeCell ref="I5:I6"/>
    <mergeCell ref="J5:J6"/>
    <mergeCell ref="K5:K6"/>
    <mergeCell ref="L5:L6"/>
    <mergeCell ref="M5:M6"/>
    <mergeCell ref="N5:N6"/>
    <mergeCell ref="Q5:Q6"/>
    <mergeCell ref="R5:R6"/>
    <mergeCell ref="AG5:AG6"/>
    <mergeCell ref="AH5:AH6"/>
    <mergeCell ref="AI5:AI6"/>
    <mergeCell ref="AJ5:AJ6"/>
    <mergeCell ref="AK5:AK6"/>
    <mergeCell ref="BZ5:BZ6"/>
    <mergeCell ref="CA5:CA6"/>
    <mergeCell ref="CB5:CB6"/>
    <mergeCell ref="A2:N2"/>
    <mergeCell ref="O2:AB2"/>
    <mergeCell ref="AQ2:BA2"/>
    <mergeCell ref="BB2:BM2"/>
    <mergeCell ref="BN2:CB2"/>
    <mergeCell ref="A1:N1"/>
    <mergeCell ref="O1:AB1"/>
    <mergeCell ref="AQ1:BA1"/>
    <mergeCell ref="BB1:BM1"/>
    <mergeCell ref="AA4:AB4"/>
    <mergeCell ref="AC4:AC6"/>
    <mergeCell ref="AD4:AD6"/>
    <mergeCell ref="AE4:AJ4"/>
    <mergeCell ref="AK4:AN4"/>
    <mergeCell ref="AO4:AO6"/>
    <mergeCell ref="P4:P6"/>
    <mergeCell ref="Q4:R4"/>
    <mergeCell ref="S4:T4"/>
    <mergeCell ref="U4:V4"/>
    <mergeCell ref="W4:X4"/>
    <mergeCell ref="Y4:Z4"/>
    <mergeCell ref="BN3:CB3"/>
    <mergeCell ref="A4:A6"/>
    <mergeCell ref="F5:F6"/>
    <mergeCell ref="G5:G6"/>
    <mergeCell ref="H5:H6"/>
    <mergeCell ref="B4:B6"/>
    <mergeCell ref="C4:D4"/>
    <mergeCell ref="E4:F4"/>
    <mergeCell ref="G4:H4"/>
    <mergeCell ref="I4:J4"/>
    <mergeCell ref="K4:L4"/>
    <mergeCell ref="BN304:BN306"/>
    <mergeCell ref="AC60:AC62"/>
    <mergeCell ref="AQ60:AQ62"/>
    <mergeCell ref="BB57:BB59"/>
    <mergeCell ref="BN57:BN59"/>
    <mergeCell ref="A54:A56"/>
    <mergeCell ref="O54:O56"/>
    <mergeCell ref="AC54:AC56"/>
    <mergeCell ref="AQ54:AQ56"/>
    <mergeCell ref="BB54:BB56"/>
    <mergeCell ref="BN66:BN68"/>
    <mergeCell ref="A69:A71"/>
    <mergeCell ref="AP86:AP88"/>
    <mergeCell ref="BN78:BN80"/>
    <mergeCell ref="A78:A80"/>
    <mergeCell ref="O78:O80"/>
    <mergeCell ref="AC78:AC80"/>
    <mergeCell ref="O60:O62"/>
    <mergeCell ref="AC69:AC71"/>
    <mergeCell ref="BB63:BB65"/>
    <mergeCell ref="BN63:BN65"/>
    <mergeCell ref="A60:A62"/>
    <mergeCell ref="BB60:BB62"/>
    <mergeCell ref="G86:H86"/>
    <mergeCell ref="I86:J86"/>
    <mergeCell ref="K86:L86"/>
    <mergeCell ref="M86:N86"/>
    <mergeCell ref="O86:O88"/>
    <mergeCell ref="P86:P88"/>
    <mergeCell ref="Q86:R86"/>
    <mergeCell ref="S86:T86"/>
    <mergeCell ref="U86:V86"/>
    <mergeCell ref="M46:M47"/>
    <mergeCell ref="N46:N47"/>
    <mergeCell ref="A51:A53"/>
    <mergeCell ref="O51:O53"/>
    <mergeCell ref="AC51:AC53"/>
    <mergeCell ref="AQ51:AQ53"/>
    <mergeCell ref="M4:N4"/>
    <mergeCell ref="O4:O6"/>
    <mergeCell ref="A16:A18"/>
    <mergeCell ref="O16:O18"/>
    <mergeCell ref="AC16:AC18"/>
    <mergeCell ref="AQ16:AQ18"/>
    <mergeCell ref="A304:A306"/>
    <mergeCell ref="O304:O306"/>
    <mergeCell ref="AC304:AC306"/>
    <mergeCell ref="AQ304:AQ306"/>
    <mergeCell ref="BB304:BB306"/>
    <mergeCell ref="A13:A15"/>
    <mergeCell ref="O13:O15"/>
    <mergeCell ref="AC13:AC15"/>
    <mergeCell ref="AQ13:AQ15"/>
    <mergeCell ref="BB13:BB15"/>
    <mergeCell ref="A10:A12"/>
    <mergeCell ref="O10:O12"/>
    <mergeCell ref="AC10:AC12"/>
    <mergeCell ref="AQ10:AQ12"/>
    <mergeCell ref="BB10:BB12"/>
    <mergeCell ref="A7:A9"/>
    <mergeCell ref="O7:O9"/>
    <mergeCell ref="AC7:AC9"/>
    <mergeCell ref="AQ7:AQ9"/>
    <mergeCell ref="BB7:BB9"/>
    <mergeCell ref="S5:S6"/>
    <mergeCell ref="T5:T6"/>
    <mergeCell ref="U5:U6"/>
    <mergeCell ref="AB5:AB6"/>
    <mergeCell ref="AE5:AE6"/>
    <mergeCell ref="AF5:AF6"/>
    <mergeCell ref="Y5:Y6"/>
    <mergeCell ref="Z5:Z6"/>
    <mergeCell ref="AA5:AA6"/>
    <mergeCell ref="V5:V6"/>
    <mergeCell ref="W5:W6"/>
    <mergeCell ref="X5:X6"/>
    <mergeCell ref="A81:A83"/>
    <mergeCell ref="O81:O83"/>
    <mergeCell ref="AC81:AC83"/>
    <mergeCell ref="AQ81:AQ83"/>
    <mergeCell ref="A48:A50"/>
    <mergeCell ref="O48:O50"/>
    <mergeCell ref="AC48:AC50"/>
    <mergeCell ref="AQ48:AQ50"/>
    <mergeCell ref="AQ69:AQ71"/>
    <mergeCell ref="AP4:AP6"/>
    <mergeCell ref="C46:C47"/>
    <mergeCell ref="D46:D47"/>
    <mergeCell ref="E46:E47"/>
    <mergeCell ref="F46:F47"/>
    <mergeCell ref="G46:G47"/>
    <mergeCell ref="H46:H47"/>
    <mergeCell ref="I46:I47"/>
    <mergeCell ref="J46:J47"/>
    <mergeCell ref="K46:K47"/>
    <mergeCell ref="L46:L47"/>
    <mergeCell ref="AC84:AP84"/>
    <mergeCell ref="AC85:AP85"/>
    <mergeCell ref="CA46:CA47"/>
    <mergeCell ref="CB46:CB47"/>
    <mergeCell ref="BD46:BD47"/>
    <mergeCell ref="BE46:BE47"/>
    <mergeCell ref="BF46:BF47"/>
    <mergeCell ref="BG46:BG47"/>
    <mergeCell ref="BH46:BH47"/>
    <mergeCell ref="BI46:BI47"/>
    <mergeCell ref="BJ46:BJ47"/>
    <mergeCell ref="BK46:BK47"/>
    <mergeCell ref="BP46:BP47"/>
    <mergeCell ref="AZ46:AZ47"/>
    <mergeCell ref="BA46:BA47"/>
    <mergeCell ref="BQ46:BQ47"/>
    <mergeCell ref="BR46:BR47"/>
    <mergeCell ref="BS46:BS47"/>
    <mergeCell ref="BT46:BT47"/>
    <mergeCell ref="BU46:BU47"/>
    <mergeCell ref="BO45:BO47"/>
    <mergeCell ref="BB51:BB53"/>
    <mergeCell ref="BN51:BN53"/>
    <mergeCell ref="AE45:AJ45"/>
    <mergeCell ref="AK45:AN45"/>
    <mergeCell ref="AC66:AC68"/>
    <mergeCell ref="AQ66:AQ68"/>
    <mergeCell ref="BB66:BB68"/>
    <mergeCell ref="BN60:BN62"/>
    <mergeCell ref="AC1:AP1"/>
    <mergeCell ref="AC2:AP2"/>
    <mergeCell ref="AC3:AP3"/>
    <mergeCell ref="AC43:AP43"/>
    <mergeCell ref="AC44:AP44"/>
    <mergeCell ref="BV5:BV6"/>
    <mergeCell ref="BW5:BW6"/>
    <mergeCell ref="BX5:BX6"/>
    <mergeCell ref="BY5:BY6"/>
    <mergeCell ref="AT5:AT6"/>
    <mergeCell ref="AU5:AU6"/>
    <mergeCell ref="AV5:AV6"/>
    <mergeCell ref="AW5:AW6"/>
    <mergeCell ref="AX5:AX6"/>
    <mergeCell ref="AY5:AY6"/>
    <mergeCell ref="BN1:CB1"/>
    <mergeCell ref="BN13:BN15"/>
    <mergeCell ref="BL4:BM5"/>
    <mergeCell ref="BP5:BP6"/>
    <mergeCell ref="BQ5:BQ6"/>
    <mergeCell ref="BR5:BR6"/>
    <mergeCell ref="BS5:BS6"/>
    <mergeCell ref="AL5:AL6"/>
    <mergeCell ref="AM5:AM6"/>
    <mergeCell ref="AN5:AN6"/>
    <mergeCell ref="AS5:AS6"/>
    <mergeCell ref="BD5:BD6"/>
    <mergeCell ref="BE5:BE6"/>
    <mergeCell ref="BF5:BF6"/>
    <mergeCell ref="BG5:BG6"/>
    <mergeCell ref="BH5:BH6"/>
    <mergeCell ref="BI5:BI6"/>
    <mergeCell ref="BB16:BB18"/>
    <mergeCell ref="BN16:BN18"/>
    <mergeCell ref="BN25:BN27"/>
    <mergeCell ref="BB48:BB50"/>
    <mergeCell ref="BN48:BN50"/>
    <mergeCell ref="BB72:BB74"/>
    <mergeCell ref="BV46:BV47"/>
    <mergeCell ref="BW46:BW47"/>
    <mergeCell ref="BX46:BX47"/>
    <mergeCell ref="BY46:BY47"/>
    <mergeCell ref="AZ5:AZ6"/>
    <mergeCell ref="BA5:BA6"/>
    <mergeCell ref="AK46:AK47"/>
    <mergeCell ref="AT46:AT47"/>
    <mergeCell ref="AU46:AU47"/>
    <mergeCell ref="AV46:AV47"/>
    <mergeCell ref="BT5:BT6"/>
    <mergeCell ref="BU5:BU6"/>
    <mergeCell ref="BJ5:BJ6"/>
    <mergeCell ref="BK5:BK6"/>
    <mergeCell ref="BN7:BN9"/>
    <mergeCell ref="BN10:BN12"/>
    <mergeCell ref="BN37:BN39"/>
    <mergeCell ref="BN44:CB44"/>
  </mergeCells>
  <printOptions horizontalCentered="1"/>
  <pageMargins left="0.23622047244094491" right="0.23622047244094491" top="0.35433070866141736" bottom="0.35433070866141736" header="0.11811023622047245" footer="0.11811023622047245"/>
  <pageSetup paperSize="9" scale="84" firstPageNumber="58" orientation="landscape" horizontalDpi="300" verticalDpi="300" r:id="rId1"/>
  <headerFooter>
    <oddFooter>&amp;R&amp;8&amp;P</oddFooter>
  </headerFooter>
  <rowBreaks count="11" manualBreakCount="11">
    <brk id="42" max="16383" man="1"/>
    <brk id="83" max="92" man="1"/>
    <brk id="127" max="79" man="1"/>
    <brk id="161" max="79" man="1"/>
    <brk id="203" max="79" man="1"/>
    <brk id="247" max="79" man="1"/>
    <brk id="286" max="79" man="1"/>
    <brk id="325" max="79" man="1"/>
    <brk id="364" max="79" man="1"/>
    <brk id="399" max="79" man="1"/>
    <brk id="437" max="79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Feuil36">
    <tabColor rgb="FFFFC000"/>
  </sheetPr>
  <dimension ref="A1:CB453"/>
  <sheetViews>
    <sheetView view="pageBreakPreview" zoomScale="90" zoomScaleNormal="100" zoomScaleSheetLayoutView="90" workbookViewId="0">
      <selection sqref="A1:L1"/>
    </sheetView>
  </sheetViews>
  <sheetFormatPr baseColWidth="10" defaultRowHeight="15"/>
  <cols>
    <col min="1" max="1" width="14.5703125" customWidth="1"/>
    <col min="2" max="2" width="13.28515625" customWidth="1"/>
    <col min="3" max="12" width="14.28515625" customWidth="1"/>
    <col min="13" max="13" width="14.5703125" customWidth="1"/>
    <col min="14" max="14" width="13.28515625" customWidth="1"/>
    <col min="15" max="24" width="14.28515625" customWidth="1"/>
    <col min="25" max="25" width="14.5703125" customWidth="1"/>
    <col min="26" max="26" width="13.28515625" customWidth="1"/>
    <col min="27" max="36" width="14.140625" customWidth="1"/>
    <col min="37" max="37" width="14.5703125" customWidth="1"/>
    <col min="38" max="38" width="13.28515625" customWidth="1"/>
    <col min="39" max="47" width="15.7109375" customWidth="1"/>
    <col min="48" max="48" width="14.5703125" customWidth="1"/>
    <col min="49" max="49" width="13.28515625" customWidth="1"/>
    <col min="50" max="59" width="14.28515625" customWidth="1"/>
    <col min="60" max="60" width="14.5703125" customWidth="1"/>
    <col min="61" max="61" width="13.28515625" customWidth="1"/>
    <col min="62" max="71" width="9.85546875" customWidth="1"/>
    <col min="72" max="72" width="10.42578125" customWidth="1"/>
    <col min="73" max="73" width="12.7109375" customWidth="1"/>
    <col min="74" max="75" width="10.28515625" customWidth="1"/>
    <col min="77" max="77" width="11.5703125" style="76"/>
    <col min="78" max="79" width="11.5703125" style="77"/>
    <col min="80" max="80" width="5.7109375" bestFit="1" customWidth="1"/>
  </cols>
  <sheetData>
    <row r="1" spans="1:80" ht="21">
      <c r="A1" s="247" t="s">
        <v>284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 t="s">
        <v>285</v>
      </c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 t="s">
        <v>286</v>
      </c>
      <c r="Z1" s="247"/>
      <c r="AA1" s="247"/>
      <c r="AB1" s="247"/>
      <c r="AC1" s="247"/>
      <c r="AD1" s="247"/>
      <c r="AE1" s="247"/>
      <c r="AF1" s="247"/>
      <c r="AG1" s="247"/>
      <c r="AH1" s="247"/>
      <c r="AI1" s="247"/>
      <c r="AJ1" s="247"/>
      <c r="AK1" s="247" t="s">
        <v>287</v>
      </c>
      <c r="AL1" s="247"/>
      <c r="AM1" s="247"/>
      <c r="AN1" s="247"/>
      <c r="AO1" s="247"/>
      <c r="AP1" s="247"/>
      <c r="AQ1" s="247"/>
      <c r="AR1" s="247"/>
      <c r="AS1" s="247"/>
      <c r="AT1" s="247"/>
      <c r="AU1" s="247"/>
      <c r="AV1" s="247" t="s">
        <v>288</v>
      </c>
      <c r="AW1" s="247"/>
      <c r="AX1" s="247"/>
      <c r="AY1" s="247"/>
      <c r="AZ1" s="247"/>
      <c r="BA1" s="247"/>
      <c r="BB1" s="247"/>
      <c r="BC1" s="247"/>
      <c r="BD1" s="247"/>
      <c r="BE1" s="247"/>
      <c r="BF1" s="247"/>
      <c r="BG1" s="247"/>
      <c r="BH1" s="247" t="s">
        <v>250</v>
      </c>
      <c r="BI1" s="247"/>
      <c r="BJ1" s="247"/>
      <c r="BK1" s="247"/>
      <c r="BL1" s="247"/>
      <c r="BM1" s="247"/>
      <c r="BN1" s="247"/>
      <c r="BO1" s="247"/>
      <c r="BP1" s="247"/>
      <c r="BQ1" s="247"/>
      <c r="BR1" s="247"/>
      <c r="BS1" s="247"/>
      <c r="BT1" s="247"/>
      <c r="BU1" s="247"/>
      <c r="BV1" s="247"/>
      <c r="BW1" s="247"/>
    </row>
    <row r="2" spans="1:80">
      <c r="A2" s="245" t="s">
        <v>2218</v>
      </c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 t="s">
        <v>2248</v>
      </c>
      <c r="N2" s="245"/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 t="s">
        <v>289</v>
      </c>
      <c r="Z2" s="245"/>
      <c r="AA2" s="245"/>
      <c r="AB2" s="245"/>
      <c r="AC2" s="245"/>
      <c r="AD2" s="245"/>
      <c r="AE2" s="245"/>
      <c r="AF2" s="245"/>
      <c r="AG2" s="245"/>
      <c r="AH2" s="245"/>
      <c r="AI2" s="245"/>
      <c r="AJ2" s="245"/>
      <c r="AK2" s="245" t="s">
        <v>290</v>
      </c>
      <c r="AL2" s="245"/>
      <c r="AM2" s="245"/>
      <c r="AN2" s="245"/>
      <c r="AO2" s="245"/>
      <c r="AP2" s="245"/>
      <c r="AQ2" s="245"/>
      <c r="AR2" s="245"/>
      <c r="AS2" s="245"/>
      <c r="AT2" s="245"/>
      <c r="AU2" s="245"/>
      <c r="AV2" s="245" t="s">
        <v>291</v>
      </c>
      <c r="AW2" s="245"/>
      <c r="AX2" s="245"/>
      <c r="AY2" s="245"/>
      <c r="AZ2" s="245"/>
      <c r="BA2" s="245"/>
      <c r="BB2" s="245"/>
      <c r="BC2" s="245"/>
      <c r="BD2" s="245"/>
      <c r="BE2" s="245"/>
      <c r="BF2" s="245"/>
      <c r="BG2" s="245"/>
      <c r="BH2" s="245" t="s">
        <v>292</v>
      </c>
      <c r="BI2" s="245"/>
      <c r="BJ2" s="245"/>
      <c r="BK2" s="245"/>
      <c r="BL2" s="245"/>
      <c r="BM2" s="245"/>
      <c r="BN2" s="245"/>
      <c r="BO2" s="245"/>
      <c r="BP2" s="245"/>
      <c r="BQ2" s="245"/>
      <c r="BR2" s="245"/>
      <c r="BS2" s="245"/>
      <c r="BT2" s="245"/>
      <c r="BU2" s="245"/>
      <c r="BV2" s="245"/>
      <c r="BW2" s="245"/>
    </row>
    <row r="3" spans="1:80">
      <c r="A3" s="245" t="str">
        <f>"ANNEE SCOLAIRE "&amp;annee_scolaire</f>
        <v>ANNEE SCOLAIRE 2022-2023</v>
      </c>
      <c r="B3" s="245"/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 t="str">
        <f>"ANNEE SCOLAIRE "&amp;annee_scolaire</f>
        <v>ANNEE SCOLAIRE 2022-2023</v>
      </c>
      <c r="N3" s="245"/>
      <c r="O3" s="245"/>
      <c r="P3" s="245"/>
      <c r="Q3" s="245"/>
      <c r="R3" s="245"/>
      <c r="S3" s="245"/>
      <c r="T3" s="245"/>
      <c r="U3" s="245"/>
      <c r="V3" s="245"/>
      <c r="W3" s="245"/>
      <c r="X3" s="245"/>
      <c r="Y3" s="245" t="str">
        <f>"ANNEE SCOLAIRE "&amp;annee_scolaire</f>
        <v>ANNEE SCOLAIRE 2022-2023</v>
      </c>
      <c r="Z3" s="245"/>
      <c r="AA3" s="245"/>
      <c r="AB3" s="245"/>
      <c r="AC3" s="245"/>
      <c r="AD3" s="245"/>
      <c r="AE3" s="245"/>
      <c r="AF3" s="245"/>
      <c r="AG3" s="245"/>
      <c r="AH3" s="245"/>
      <c r="AI3" s="245"/>
      <c r="AJ3" s="245"/>
      <c r="AK3" s="245" t="str">
        <f>"ANNEE SCOLAIRE "&amp;annee_scolaire</f>
        <v>ANNEE SCOLAIRE 2022-2023</v>
      </c>
      <c r="AL3" s="245"/>
      <c r="AM3" s="245"/>
      <c r="AN3" s="245"/>
      <c r="AO3" s="245"/>
      <c r="AP3" s="245"/>
      <c r="AQ3" s="245"/>
      <c r="AR3" s="245"/>
      <c r="AS3" s="245"/>
      <c r="AT3" s="245"/>
      <c r="AU3" s="245"/>
      <c r="AV3" s="245" t="str">
        <f>"ANNEE SCOLAIRE "&amp;annee_scolaire</f>
        <v>ANNEE SCOLAIRE 2022-2023</v>
      </c>
      <c r="AW3" s="245"/>
      <c r="AX3" s="245"/>
      <c r="AY3" s="245"/>
      <c r="AZ3" s="245"/>
      <c r="BA3" s="245"/>
      <c r="BB3" s="245"/>
      <c r="BC3" s="245"/>
      <c r="BD3" s="245"/>
      <c r="BE3" s="245"/>
      <c r="BF3" s="245"/>
      <c r="BG3" s="245"/>
      <c r="BH3" s="245" t="str">
        <f>"ANNEE SCOLAIRE "&amp;annee_scolaire</f>
        <v>ANNEE SCOLAIRE 2022-2023</v>
      </c>
      <c r="BI3" s="245"/>
      <c r="BJ3" s="245"/>
      <c r="BK3" s="245"/>
      <c r="BL3" s="245"/>
      <c r="BM3" s="245"/>
      <c r="BN3" s="245"/>
      <c r="BO3" s="245"/>
      <c r="BP3" s="245"/>
      <c r="BQ3" s="245"/>
      <c r="BR3" s="245"/>
      <c r="BS3" s="245"/>
      <c r="BT3" s="245"/>
      <c r="BU3" s="245"/>
      <c r="BV3" s="245"/>
      <c r="BW3" s="245"/>
    </row>
    <row r="4" spans="1:80" ht="14.45" customHeight="1">
      <c r="A4" s="244" t="s">
        <v>1</v>
      </c>
      <c r="B4" s="238" t="s">
        <v>270</v>
      </c>
      <c r="C4" s="245" t="s">
        <v>2047</v>
      </c>
      <c r="D4" s="245"/>
      <c r="E4" s="245" t="s">
        <v>2046</v>
      </c>
      <c r="F4" s="245"/>
      <c r="G4" s="245" t="s">
        <v>2050</v>
      </c>
      <c r="H4" s="245"/>
      <c r="I4" s="245" t="s">
        <v>2049</v>
      </c>
      <c r="J4" s="245"/>
      <c r="K4" s="245" t="s">
        <v>73</v>
      </c>
      <c r="L4" s="245"/>
      <c r="M4" s="244" t="s">
        <v>1</v>
      </c>
      <c r="N4" s="244" t="s">
        <v>84</v>
      </c>
      <c r="O4" s="245" t="s">
        <v>2047</v>
      </c>
      <c r="P4" s="245"/>
      <c r="Q4" s="245" t="s">
        <v>2046</v>
      </c>
      <c r="R4" s="245"/>
      <c r="S4" s="245" t="s">
        <v>2050</v>
      </c>
      <c r="T4" s="245"/>
      <c r="U4" s="245" t="s">
        <v>2049</v>
      </c>
      <c r="V4" s="245"/>
      <c r="W4" s="245" t="s">
        <v>73</v>
      </c>
      <c r="X4" s="245"/>
      <c r="Y4" s="244" t="s">
        <v>1</v>
      </c>
      <c r="Z4" s="244" t="s">
        <v>84</v>
      </c>
      <c r="AA4" s="245" t="s">
        <v>293</v>
      </c>
      <c r="AB4" s="245"/>
      <c r="AC4" s="245"/>
      <c r="AD4" s="245"/>
      <c r="AE4" s="245"/>
      <c r="AF4" s="245" t="s">
        <v>134</v>
      </c>
      <c r="AG4" s="245"/>
      <c r="AH4" s="245"/>
      <c r="AI4" s="245"/>
      <c r="AJ4" s="244" t="s">
        <v>294</v>
      </c>
      <c r="AK4" s="244" t="s">
        <v>1</v>
      </c>
      <c r="AL4" s="244" t="s">
        <v>84</v>
      </c>
      <c r="AM4" s="245" t="s">
        <v>295</v>
      </c>
      <c r="AN4" s="245"/>
      <c r="AO4" s="245"/>
      <c r="AP4" s="245"/>
      <c r="AQ4" s="245"/>
      <c r="AR4" s="245"/>
      <c r="AS4" s="245"/>
      <c r="AT4" s="245"/>
      <c r="AU4" s="245"/>
      <c r="AV4" s="244" t="s">
        <v>1</v>
      </c>
      <c r="AW4" s="244" t="s">
        <v>84</v>
      </c>
      <c r="AX4" s="245" t="s">
        <v>135</v>
      </c>
      <c r="AY4" s="245"/>
      <c r="AZ4" s="245"/>
      <c r="BA4" s="245"/>
      <c r="BB4" s="245"/>
      <c r="BC4" s="245"/>
      <c r="BD4" s="245"/>
      <c r="BE4" s="245"/>
      <c r="BF4" s="244" t="s">
        <v>136</v>
      </c>
      <c r="BG4" s="244"/>
      <c r="BH4" s="244" t="s">
        <v>1</v>
      </c>
      <c r="BI4" s="244" t="s">
        <v>84</v>
      </c>
      <c r="BJ4" s="245" t="s">
        <v>296</v>
      </c>
      <c r="BK4" s="245"/>
      <c r="BL4" s="245"/>
      <c r="BM4" s="245"/>
      <c r="BN4" s="245"/>
      <c r="BO4" s="245"/>
      <c r="BP4" s="245"/>
      <c r="BQ4" s="245"/>
      <c r="BR4" s="245"/>
      <c r="BS4" s="245"/>
      <c r="BT4" s="245"/>
      <c r="BU4" s="245"/>
      <c r="BV4" s="245"/>
      <c r="BW4" s="245"/>
    </row>
    <row r="5" spans="1:80" ht="14.45" customHeight="1">
      <c r="A5" s="244"/>
      <c r="B5" s="238"/>
      <c r="C5" s="210" t="s">
        <v>139</v>
      </c>
      <c r="D5" s="210" t="s">
        <v>48</v>
      </c>
      <c r="E5" s="210" t="s">
        <v>139</v>
      </c>
      <c r="F5" s="210" t="s">
        <v>48</v>
      </c>
      <c r="G5" s="210" t="s">
        <v>139</v>
      </c>
      <c r="H5" s="210" t="s">
        <v>48</v>
      </c>
      <c r="I5" s="210" t="s">
        <v>139</v>
      </c>
      <c r="J5" s="210" t="s">
        <v>48</v>
      </c>
      <c r="K5" s="210" t="s">
        <v>139</v>
      </c>
      <c r="L5" s="210" t="s">
        <v>48</v>
      </c>
      <c r="M5" s="244"/>
      <c r="N5" s="244"/>
      <c r="O5" s="210" t="s">
        <v>139</v>
      </c>
      <c r="P5" s="210" t="s">
        <v>48</v>
      </c>
      <c r="Q5" s="210" t="s">
        <v>139</v>
      </c>
      <c r="R5" s="210" t="s">
        <v>48</v>
      </c>
      <c r="S5" s="210" t="s">
        <v>139</v>
      </c>
      <c r="T5" s="210" t="s">
        <v>48</v>
      </c>
      <c r="U5" s="210" t="s">
        <v>139</v>
      </c>
      <c r="V5" s="210" t="s">
        <v>48</v>
      </c>
      <c r="W5" s="210" t="s">
        <v>139</v>
      </c>
      <c r="X5" s="210" t="s">
        <v>48</v>
      </c>
      <c r="Y5" s="244"/>
      <c r="Z5" s="244"/>
      <c r="AA5" s="210" t="s">
        <v>2078</v>
      </c>
      <c r="AB5" s="210" t="s">
        <v>2079</v>
      </c>
      <c r="AC5" s="210" t="s">
        <v>2080</v>
      </c>
      <c r="AD5" s="210" t="s">
        <v>2081</v>
      </c>
      <c r="AE5" s="210" t="s">
        <v>73</v>
      </c>
      <c r="AF5" s="210" t="s">
        <v>297</v>
      </c>
      <c r="AG5" s="210" t="s">
        <v>237</v>
      </c>
      <c r="AH5" s="210" t="s">
        <v>141</v>
      </c>
      <c r="AI5" s="210" t="s">
        <v>142</v>
      </c>
      <c r="AJ5" s="244"/>
      <c r="AK5" s="244"/>
      <c r="AL5" s="244"/>
      <c r="AM5" s="210" t="s">
        <v>335</v>
      </c>
      <c r="AN5" s="210" t="s">
        <v>278</v>
      </c>
      <c r="AO5" s="210" t="s">
        <v>336</v>
      </c>
      <c r="AP5" s="210" t="s">
        <v>337</v>
      </c>
      <c r="AQ5" s="210" t="s">
        <v>338</v>
      </c>
      <c r="AR5" s="210" t="s">
        <v>144</v>
      </c>
      <c r="AS5" s="210" t="s">
        <v>145</v>
      </c>
      <c r="AT5" s="210" t="s">
        <v>57</v>
      </c>
      <c r="AU5" s="210" t="s">
        <v>58</v>
      </c>
      <c r="AV5" s="244"/>
      <c r="AW5" s="244"/>
      <c r="AX5" s="210" t="s">
        <v>273</v>
      </c>
      <c r="AY5" s="210" t="s">
        <v>276</v>
      </c>
      <c r="AZ5" s="210" t="s">
        <v>274</v>
      </c>
      <c r="BA5" s="210" t="s">
        <v>275</v>
      </c>
      <c r="BB5" s="210" t="s">
        <v>277</v>
      </c>
      <c r="BC5" s="210" t="s">
        <v>55</v>
      </c>
      <c r="BD5" s="210" t="s">
        <v>143</v>
      </c>
      <c r="BE5" s="210" t="s">
        <v>238</v>
      </c>
      <c r="BF5" s="244"/>
      <c r="BG5" s="244"/>
      <c r="BH5" s="244"/>
      <c r="BI5" s="244"/>
      <c r="BJ5" s="210" t="s">
        <v>66</v>
      </c>
      <c r="BK5" s="210" t="s">
        <v>67</v>
      </c>
      <c r="BL5" s="210" t="s">
        <v>68</v>
      </c>
      <c r="BM5" s="210" t="s">
        <v>2085</v>
      </c>
      <c r="BN5" s="210" t="s">
        <v>2083</v>
      </c>
      <c r="BO5" s="210" t="s">
        <v>333</v>
      </c>
      <c r="BP5" s="210" t="s">
        <v>2086</v>
      </c>
      <c r="BQ5" s="210" t="s">
        <v>2087</v>
      </c>
      <c r="BR5" s="210" t="s">
        <v>332</v>
      </c>
      <c r="BS5" s="210" t="s">
        <v>2048</v>
      </c>
      <c r="BT5" s="210" t="s">
        <v>69</v>
      </c>
      <c r="BU5" s="210" t="s">
        <v>70</v>
      </c>
      <c r="BV5" s="210" t="s">
        <v>2053</v>
      </c>
      <c r="BW5" s="210" t="s">
        <v>0</v>
      </c>
    </row>
    <row r="6" spans="1:80">
      <c r="A6" s="244"/>
      <c r="B6" s="238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44"/>
      <c r="N6" s="244"/>
      <c r="O6" s="210"/>
      <c r="P6" s="210"/>
      <c r="Q6" s="210"/>
      <c r="R6" s="210"/>
      <c r="S6" s="210"/>
      <c r="T6" s="210"/>
      <c r="U6" s="210"/>
      <c r="V6" s="210"/>
      <c r="W6" s="210"/>
      <c r="X6" s="210"/>
      <c r="Y6" s="244"/>
      <c r="Z6" s="244"/>
      <c r="AA6" s="210"/>
      <c r="AB6" s="210"/>
      <c r="AC6" s="210"/>
      <c r="AD6" s="210"/>
      <c r="AE6" s="210"/>
      <c r="AF6" s="210"/>
      <c r="AG6" s="210"/>
      <c r="AH6" s="210"/>
      <c r="AI6" s="210"/>
      <c r="AJ6" s="244"/>
      <c r="AK6" s="244"/>
      <c r="AL6" s="244"/>
      <c r="AM6" s="210"/>
      <c r="AN6" s="210"/>
      <c r="AO6" s="210"/>
      <c r="AP6" s="210"/>
      <c r="AQ6" s="210"/>
      <c r="AR6" s="210"/>
      <c r="AS6" s="210"/>
      <c r="AT6" s="210"/>
      <c r="AU6" s="210"/>
      <c r="AV6" s="244"/>
      <c r="AW6" s="244"/>
      <c r="AX6" s="210"/>
      <c r="AY6" s="210"/>
      <c r="AZ6" s="210"/>
      <c r="BA6" s="210"/>
      <c r="BB6" s="210"/>
      <c r="BC6" s="210"/>
      <c r="BD6" s="210"/>
      <c r="BE6" s="210"/>
      <c r="BF6" s="150" t="s">
        <v>55</v>
      </c>
      <c r="BG6" s="150" t="s">
        <v>143</v>
      </c>
      <c r="BH6" s="244"/>
      <c r="BI6" s="244"/>
      <c r="BJ6" s="210"/>
      <c r="BK6" s="210"/>
      <c r="BL6" s="210"/>
      <c r="BM6" s="210"/>
      <c r="BN6" s="210"/>
      <c r="BO6" s="210"/>
      <c r="BP6" s="210"/>
      <c r="BQ6" s="210"/>
      <c r="BR6" s="210"/>
      <c r="BS6" s="210"/>
      <c r="BT6" s="210"/>
      <c r="BU6" s="210"/>
      <c r="BV6" s="210"/>
      <c r="BW6" s="210"/>
      <c r="CA6" s="78" t="s">
        <v>390</v>
      </c>
      <c r="CB6" s="78"/>
    </row>
    <row r="7" spans="1:80" ht="14.45" customHeight="1">
      <c r="A7" s="212" t="s">
        <v>95</v>
      </c>
      <c r="B7" s="44" t="s">
        <v>90</v>
      </c>
      <c r="C7" s="71">
        <v>14891</v>
      </c>
      <c r="D7" s="71">
        <v>7807</v>
      </c>
      <c r="E7" s="71">
        <v>8057</v>
      </c>
      <c r="F7" s="71">
        <v>4378</v>
      </c>
      <c r="G7" s="71">
        <v>7826</v>
      </c>
      <c r="H7" s="71">
        <v>4198</v>
      </c>
      <c r="I7" s="71">
        <v>8142</v>
      </c>
      <c r="J7" s="71">
        <v>4574</v>
      </c>
      <c r="K7" s="149">
        <v>38916</v>
      </c>
      <c r="L7" s="149">
        <v>20957</v>
      </c>
      <c r="M7" s="212" t="s">
        <v>95</v>
      </c>
      <c r="N7" s="44" t="s">
        <v>90</v>
      </c>
      <c r="O7" s="71">
        <v>880</v>
      </c>
      <c r="P7" s="71">
        <v>421</v>
      </c>
      <c r="Q7" s="71">
        <v>669</v>
      </c>
      <c r="R7" s="71">
        <v>338</v>
      </c>
      <c r="S7" s="71">
        <v>847</v>
      </c>
      <c r="T7" s="71">
        <v>429</v>
      </c>
      <c r="U7" s="71">
        <v>2060</v>
      </c>
      <c r="V7" s="71">
        <v>1204</v>
      </c>
      <c r="W7" s="149">
        <v>4456</v>
      </c>
      <c r="X7" s="149">
        <v>2392</v>
      </c>
      <c r="Y7" s="212" t="s">
        <v>95</v>
      </c>
      <c r="Z7" s="44" t="s">
        <v>90</v>
      </c>
      <c r="AA7" s="31">
        <v>302</v>
      </c>
      <c r="AB7" s="31">
        <v>234</v>
      </c>
      <c r="AC7" s="31">
        <v>233</v>
      </c>
      <c r="AD7" s="31">
        <v>246</v>
      </c>
      <c r="AE7" s="149">
        <v>1015</v>
      </c>
      <c r="AF7" s="125">
        <v>967</v>
      </c>
      <c r="AG7" s="71">
        <v>515</v>
      </c>
      <c r="AH7" s="71">
        <v>71</v>
      </c>
      <c r="AI7" s="71">
        <v>83</v>
      </c>
      <c r="AJ7" s="71">
        <v>183</v>
      </c>
      <c r="AK7" s="212" t="s">
        <v>95</v>
      </c>
      <c r="AL7" s="44" t="s">
        <v>90</v>
      </c>
      <c r="AM7" s="71">
        <v>304</v>
      </c>
      <c r="AN7" s="71">
        <v>13521</v>
      </c>
      <c r="AO7" s="71">
        <v>2210</v>
      </c>
      <c r="AP7" s="71">
        <v>466</v>
      </c>
      <c r="AQ7" s="71">
        <v>55</v>
      </c>
      <c r="AR7" s="71">
        <v>385</v>
      </c>
      <c r="AS7" s="71">
        <v>1077</v>
      </c>
      <c r="AT7" s="71">
        <v>907</v>
      </c>
      <c r="AU7" s="71">
        <v>860</v>
      </c>
      <c r="AV7" s="212" t="s">
        <v>95</v>
      </c>
      <c r="AW7" s="44" t="s">
        <v>90</v>
      </c>
      <c r="AX7" s="71">
        <v>580</v>
      </c>
      <c r="AY7" s="71">
        <v>485</v>
      </c>
      <c r="AZ7" s="71">
        <v>18</v>
      </c>
      <c r="BA7" s="71">
        <v>758</v>
      </c>
      <c r="BB7" s="71">
        <v>19</v>
      </c>
      <c r="BC7" s="16">
        <v>1860</v>
      </c>
      <c r="BD7" s="71">
        <v>928</v>
      </c>
      <c r="BE7" s="71">
        <v>782</v>
      </c>
      <c r="BF7" s="152">
        <v>210</v>
      </c>
      <c r="BG7" s="32">
        <v>90</v>
      </c>
      <c r="BH7" s="212" t="s">
        <v>95</v>
      </c>
      <c r="BI7" s="44" t="s">
        <v>90</v>
      </c>
      <c r="BJ7" s="71">
        <v>14091</v>
      </c>
      <c r="BK7" s="71">
        <v>16039</v>
      </c>
      <c r="BL7" s="71">
        <v>2836</v>
      </c>
      <c r="BM7" s="71">
        <v>1743</v>
      </c>
      <c r="BN7" s="71">
        <v>983</v>
      </c>
      <c r="BO7" s="71">
        <v>12813</v>
      </c>
      <c r="BP7" s="71">
        <v>1449</v>
      </c>
      <c r="BQ7" s="71">
        <v>399</v>
      </c>
      <c r="BR7" s="71">
        <v>1782</v>
      </c>
      <c r="BS7" s="71">
        <v>329</v>
      </c>
      <c r="BT7" s="71">
        <v>159</v>
      </c>
      <c r="BU7" s="71">
        <v>300</v>
      </c>
      <c r="BV7" s="71">
        <v>743</v>
      </c>
      <c r="BW7" s="71">
        <v>17815</v>
      </c>
      <c r="BX7" s="24"/>
      <c r="BY7" s="80" t="s">
        <v>95</v>
      </c>
      <c r="BZ7" s="80" t="s">
        <v>2339</v>
      </c>
      <c r="CA7" s="78">
        <v>36115</v>
      </c>
      <c r="CB7" s="91"/>
    </row>
    <row r="8" spans="1:80">
      <c r="A8" s="212"/>
      <c r="B8" s="44" t="s">
        <v>91</v>
      </c>
      <c r="C8" s="71">
        <v>2999</v>
      </c>
      <c r="D8" s="71">
        <v>1563</v>
      </c>
      <c r="E8" s="71">
        <v>1929</v>
      </c>
      <c r="F8" s="71">
        <v>1002</v>
      </c>
      <c r="G8" s="71">
        <v>1849</v>
      </c>
      <c r="H8" s="71">
        <v>1043</v>
      </c>
      <c r="I8" s="71">
        <v>2184</v>
      </c>
      <c r="J8" s="71">
        <v>1269</v>
      </c>
      <c r="K8" s="149">
        <v>8961</v>
      </c>
      <c r="L8" s="149">
        <v>4877</v>
      </c>
      <c r="M8" s="212"/>
      <c r="N8" s="44" t="s">
        <v>91</v>
      </c>
      <c r="O8" s="71">
        <v>210</v>
      </c>
      <c r="P8" s="71">
        <v>103</v>
      </c>
      <c r="Q8" s="71">
        <v>180</v>
      </c>
      <c r="R8" s="71">
        <v>84</v>
      </c>
      <c r="S8" s="71">
        <v>186</v>
      </c>
      <c r="T8" s="71">
        <v>108</v>
      </c>
      <c r="U8" s="71">
        <v>519</v>
      </c>
      <c r="V8" s="71">
        <v>293</v>
      </c>
      <c r="W8" s="149">
        <v>1095</v>
      </c>
      <c r="X8" s="149">
        <v>588</v>
      </c>
      <c r="Y8" s="212"/>
      <c r="Z8" s="44" t="s">
        <v>91</v>
      </c>
      <c r="AA8" s="31">
        <v>53</v>
      </c>
      <c r="AB8" s="31">
        <v>40</v>
      </c>
      <c r="AC8" s="31">
        <v>40</v>
      </c>
      <c r="AD8" s="31">
        <v>45</v>
      </c>
      <c r="AE8" s="149">
        <v>178</v>
      </c>
      <c r="AF8" s="125">
        <v>159</v>
      </c>
      <c r="AG8" s="71">
        <v>77</v>
      </c>
      <c r="AH8" s="71">
        <v>122</v>
      </c>
      <c r="AI8" s="71">
        <v>18</v>
      </c>
      <c r="AJ8" s="71">
        <v>15</v>
      </c>
      <c r="AK8" s="212"/>
      <c r="AL8" s="44" t="s">
        <v>91</v>
      </c>
      <c r="AM8" s="71">
        <v>6</v>
      </c>
      <c r="AN8" s="71">
        <v>2195</v>
      </c>
      <c r="AO8" s="71">
        <v>292</v>
      </c>
      <c r="AP8" s="71">
        <v>200</v>
      </c>
      <c r="AQ8" s="71">
        <v>19</v>
      </c>
      <c r="AR8" s="71">
        <v>60</v>
      </c>
      <c r="AS8" s="71">
        <v>166</v>
      </c>
      <c r="AT8" s="71">
        <v>190</v>
      </c>
      <c r="AU8" s="71">
        <v>159</v>
      </c>
      <c r="AV8" s="212"/>
      <c r="AW8" s="44" t="s">
        <v>91</v>
      </c>
      <c r="AX8" s="71">
        <v>215</v>
      </c>
      <c r="AY8" s="71">
        <v>72</v>
      </c>
      <c r="AZ8" s="71">
        <v>2</v>
      </c>
      <c r="BA8" s="71">
        <v>56</v>
      </c>
      <c r="BB8" s="71">
        <v>0</v>
      </c>
      <c r="BC8" s="16">
        <v>345</v>
      </c>
      <c r="BD8" s="71">
        <v>250</v>
      </c>
      <c r="BE8" s="71">
        <v>218</v>
      </c>
      <c r="BF8" s="152">
        <v>105</v>
      </c>
      <c r="BG8" s="32">
        <v>67</v>
      </c>
      <c r="BH8" s="212"/>
      <c r="BI8" s="44" t="s">
        <v>91</v>
      </c>
      <c r="BJ8" s="71">
        <v>3552</v>
      </c>
      <c r="BK8" s="71">
        <v>6283</v>
      </c>
      <c r="BL8" s="71">
        <v>1610</v>
      </c>
      <c r="BM8" s="71">
        <v>608</v>
      </c>
      <c r="BN8" s="71">
        <v>121</v>
      </c>
      <c r="BO8" s="71">
        <v>4880</v>
      </c>
      <c r="BP8" s="71">
        <v>385</v>
      </c>
      <c r="BQ8" s="71">
        <v>21</v>
      </c>
      <c r="BR8" s="71">
        <v>596</v>
      </c>
      <c r="BS8" s="71">
        <v>0</v>
      </c>
      <c r="BT8" s="71">
        <v>0</v>
      </c>
      <c r="BU8" s="71">
        <v>160</v>
      </c>
      <c r="BV8" s="71">
        <v>35</v>
      </c>
      <c r="BW8" s="71">
        <v>3261</v>
      </c>
      <c r="BX8" s="24"/>
      <c r="BY8" s="80" t="s">
        <v>95</v>
      </c>
      <c r="BZ8" s="80" t="s">
        <v>2340</v>
      </c>
      <c r="CA8" s="78">
        <v>6167</v>
      </c>
      <c r="CB8" s="91"/>
    </row>
    <row r="9" spans="1:80">
      <c r="A9" s="212"/>
      <c r="B9" s="66" t="s">
        <v>73</v>
      </c>
      <c r="C9" s="26">
        <v>17890</v>
      </c>
      <c r="D9" s="26">
        <v>9370</v>
      </c>
      <c r="E9" s="68">
        <v>9986</v>
      </c>
      <c r="F9" s="68">
        <v>5380</v>
      </c>
      <c r="G9" s="68">
        <v>9675</v>
      </c>
      <c r="H9" s="68">
        <v>5241</v>
      </c>
      <c r="I9" s="68">
        <v>10326</v>
      </c>
      <c r="J9" s="68">
        <v>5843</v>
      </c>
      <c r="K9" s="68">
        <v>47877</v>
      </c>
      <c r="L9" s="68">
        <v>25834</v>
      </c>
      <c r="M9" s="212"/>
      <c r="N9" s="66" t="s">
        <v>73</v>
      </c>
      <c r="O9" s="26">
        <v>1090</v>
      </c>
      <c r="P9" s="26">
        <v>524</v>
      </c>
      <c r="Q9" s="68">
        <v>849</v>
      </c>
      <c r="R9" s="68">
        <v>422</v>
      </c>
      <c r="S9" s="68">
        <v>1033</v>
      </c>
      <c r="T9" s="68">
        <v>537</v>
      </c>
      <c r="U9" s="68">
        <v>2579</v>
      </c>
      <c r="V9" s="68">
        <v>1497</v>
      </c>
      <c r="W9" s="68">
        <v>5551</v>
      </c>
      <c r="X9" s="68">
        <v>2980</v>
      </c>
      <c r="Y9" s="212"/>
      <c r="Z9" s="66" t="s">
        <v>73</v>
      </c>
      <c r="AA9" s="68">
        <v>355</v>
      </c>
      <c r="AB9" s="68">
        <v>274</v>
      </c>
      <c r="AC9" s="68">
        <v>273</v>
      </c>
      <c r="AD9" s="68">
        <v>291</v>
      </c>
      <c r="AE9" s="68">
        <v>1193</v>
      </c>
      <c r="AF9" s="68">
        <v>1126</v>
      </c>
      <c r="AG9" s="68">
        <v>592</v>
      </c>
      <c r="AH9" s="68">
        <v>193</v>
      </c>
      <c r="AI9" s="68">
        <v>101</v>
      </c>
      <c r="AJ9" s="68">
        <v>198</v>
      </c>
      <c r="AK9" s="212"/>
      <c r="AL9" s="66" t="s">
        <v>73</v>
      </c>
      <c r="AM9" s="68">
        <v>310</v>
      </c>
      <c r="AN9" s="68">
        <v>15716</v>
      </c>
      <c r="AO9" s="68">
        <v>2502</v>
      </c>
      <c r="AP9" s="68">
        <v>666</v>
      </c>
      <c r="AQ9" s="68">
        <v>74</v>
      </c>
      <c r="AR9" s="68">
        <v>445</v>
      </c>
      <c r="AS9" s="68">
        <v>1243</v>
      </c>
      <c r="AT9" s="68">
        <v>1097</v>
      </c>
      <c r="AU9" s="68">
        <v>1019</v>
      </c>
      <c r="AV9" s="212"/>
      <c r="AW9" s="66" t="s">
        <v>73</v>
      </c>
      <c r="AX9" s="26">
        <v>795</v>
      </c>
      <c r="AY9" s="26">
        <v>557</v>
      </c>
      <c r="AZ9" s="26">
        <v>20</v>
      </c>
      <c r="BA9" s="26">
        <v>814</v>
      </c>
      <c r="BB9" s="26">
        <v>19</v>
      </c>
      <c r="BC9" s="26">
        <v>2205</v>
      </c>
      <c r="BD9" s="26">
        <v>1178</v>
      </c>
      <c r="BE9" s="26">
        <v>1000</v>
      </c>
      <c r="BF9" s="41">
        <v>315</v>
      </c>
      <c r="BG9" s="41">
        <v>157</v>
      </c>
      <c r="BH9" s="212"/>
      <c r="BI9" s="66" t="s">
        <v>73</v>
      </c>
      <c r="BJ9" s="68">
        <v>17643</v>
      </c>
      <c r="BK9" s="68">
        <v>22322</v>
      </c>
      <c r="BL9" s="68">
        <v>4446</v>
      </c>
      <c r="BM9" s="68">
        <v>2351</v>
      </c>
      <c r="BN9" s="68">
        <v>1104</v>
      </c>
      <c r="BO9" s="68">
        <v>17693</v>
      </c>
      <c r="BP9" s="68">
        <v>1834</v>
      </c>
      <c r="BQ9" s="68">
        <v>420</v>
      </c>
      <c r="BR9" s="68">
        <v>2378</v>
      </c>
      <c r="BS9" s="68">
        <v>329</v>
      </c>
      <c r="BT9" s="68">
        <v>159</v>
      </c>
      <c r="BU9" s="68">
        <v>460</v>
      </c>
      <c r="BV9" s="68">
        <v>778</v>
      </c>
      <c r="BW9" s="68">
        <v>21076</v>
      </c>
      <c r="BX9" s="24"/>
      <c r="BY9" s="80" t="s">
        <v>95</v>
      </c>
      <c r="BZ9" s="80" t="s">
        <v>2341</v>
      </c>
      <c r="CA9" s="78">
        <v>42282</v>
      </c>
      <c r="CB9" s="91"/>
    </row>
    <row r="10" spans="1:80" ht="14.45" customHeight="1">
      <c r="A10" s="212" t="s">
        <v>96</v>
      </c>
      <c r="B10" s="44" t="s">
        <v>90</v>
      </c>
      <c r="C10" s="71">
        <v>8833</v>
      </c>
      <c r="D10" s="71">
        <v>4594</v>
      </c>
      <c r="E10" s="71">
        <v>6436</v>
      </c>
      <c r="F10" s="71">
        <v>3338</v>
      </c>
      <c r="G10" s="71">
        <v>5103</v>
      </c>
      <c r="H10" s="71">
        <v>2727</v>
      </c>
      <c r="I10" s="71">
        <v>4532</v>
      </c>
      <c r="J10" s="71">
        <v>2385</v>
      </c>
      <c r="K10" s="149">
        <v>24904</v>
      </c>
      <c r="L10" s="149">
        <v>13044</v>
      </c>
      <c r="M10" s="212" t="s">
        <v>96</v>
      </c>
      <c r="N10" s="44" t="s">
        <v>90</v>
      </c>
      <c r="O10" s="71">
        <v>1343</v>
      </c>
      <c r="P10" s="71">
        <v>699</v>
      </c>
      <c r="Q10" s="71">
        <v>547</v>
      </c>
      <c r="R10" s="71">
        <v>264</v>
      </c>
      <c r="S10" s="71">
        <v>652</v>
      </c>
      <c r="T10" s="71">
        <v>342</v>
      </c>
      <c r="U10" s="71">
        <v>777</v>
      </c>
      <c r="V10" s="71">
        <v>420</v>
      </c>
      <c r="W10" s="149">
        <v>3319</v>
      </c>
      <c r="X10" s="149">
        <v>1725</v>
      </c>
      <c r="Y10" s="212" t="s">
        <v>96</v>
      </c>
      <c r="Z10" s="44" t="s">
        <v>90</v>
      </c>
      <c r="AA10" s="31">
        <v>226</v>
      </c>
      <c r="AB10" s="31">
        <v>197</v>
      </c>
      <c r="AC10" s="31">
        <v>178</v>
      </c>
      <c r="AD10" s="31">
        <v>178</v>
      </c>
      <c r="AE10" s="149">
        <v>779</v>
      </c>
      <c r="AF10" s="125">
        <v>809</v>
      </c>
      <c r="AG10" s="71">
        <v>231</v>
      </c>
      <c r="AH10" s="71">
        <v>9</v>
      </c>
      <c r="AI10" s="71">
        <v>24</v>
      </c>
      <c r="AJ10" s="71">
        <v>155</v>
      </c>
      <c r="AK10" s="212" t="s">
        <v>96</v>
      </c>
      <c r="AL10" s="44" t="s">
        <v>90</v>
      </c>
      <c r="AM10" s="71">
        <v>45</v>
      </c>
      <c r="AN10" s="71">
        <v>7234</v>
      </c>
      <c r="AO10" s="71">
        <v>2062</v>
      </c>
      <c r="AP10" s="71">
        <v>385</v>
      </c>
      <c r="AQ10" s="71">
        <v>43</v>
      </c>
      <c r="AR10" s="71">
        <v>257</v>
      </c>
      <c r="AS10" s="71">
        <v>814</v>
      </c>
      <c r="AT10" s="71">
        <v>669</v>
      </c>
      <c r="AU10" s="71">
        <v>605</v>
      </c>
      <c r="AV10" s="212" t="s">
        <v>96</v>
      </c>
      <c r="AW10" s="44" t="s">
        <v>90</v>
      </c>
      <c r="AX10" s="71">
        <v>416</v>
      </c>
      <c r="AY10" s="71">
        <v>388</v>
      </c>
      <c r="AZ10" s="71">
        <v>40</v>
      </c>
      <c r="BA10" s="71">
        <v>589</v>
      </c>
      <c r="BB10" s="71">
        <v>15</v>
      </c>
      <c r="BC10" s="16">
        <v>1448</v>
      </c>
      <c r="BD10" s="71">
        <v>704</v>
      </c>
      <c r="BE10" s="71">
        <v>676</v>
      </c>
      <c r="BF10" s="152">
        <v>102</v>
      </c>
      <c r="BG10" s="32">
        <v>48</v>
      </c>
      <c r="BH10" s="212" t="s">
        <v>96</v>
      </c>
      <c r="BI10" s="44" t="s">
        <v>90</v>
      </c>
      <c r="BJ10" s="71">
        <v>9196</v>
      </c>
      <c r="BK10" s="71">
        <v>7568</v>
      </c>
      <c r="BL10" s="71">
        <v>4498</v>
      </c>
      <c r="BM10" s="71">
        <v>1400</v>
      </c>
      <c r="BN10" s="71">
        <v>402</v>
      </c>
      <c r="BO10" s="71">
        <v>8303</v>
      </c>
      <c r="BP10" s="71">
        <v>724</v>
      </c>
      <c r="BQ10" s="71">
        <v>381</v>
      </c>
      <c r="BR10" s="71">
        <v>1432</v>
      </c>
      <c r="BS10" s="71">
        <v>43</v>
      </c>
      <c r="BT10" s="71">
        <v>7</v>
      </c>
      <c r="BU10" s="71">
        <v>51</v>
      </c>
      <c r="BV10" s="71">
        <v>270</v>
      </c>
      <c r="BW10" s="71">
        <v>5507</v>
      </c>
      <c r="BX10" s="24"/>
      <c r="BY10" s="80" t="s">
        <v>96</v>
      </c>
      <c r="BZ10" s="80" t="s">
        <v>2358</v>
      </c>
      <c r="CA10" s="78">
        <v>22454</v>
      </c>
      <c r="CB10" s="91"/>
    </row>
    <row r="11" spans="1:80">
      <c r="A11" s="212"/>
      <c r="B11" s="44" t="s">
        <v>91</v>
      </c>
      <c r="C11" s="71">
        <v>1671</v>
      </c>
      <c r="D11" s="71">
        <v>908</v>
      </c>
      <c r="E11" s="71">
        <v>1208</v>
      </c>
      <c r="F11" s="71">
        <v>639</v>
      </c>
      <c r="G11" s="71">
        <v>1080</v>
      </c>
      <c r="H11" s="71">
        <v>597</v>
      </c>
      <c r="I11" s="71">
        <v>980</v>
      </c>
      <c r="J11" s="71">
        <v>555</v>
      </c>
      <c r="K11" s="149">
        <v>4939</v>
      </c>
      <c r="L11" s="149">
        <v>2699</v>
      </c>
      <c r="M11" s="212"/>
      <c r="N11" s="44" t="s">
        <v>91</v>
      </c>
      <c r="O11" s="71">
        <v>230</v>
      </c>
      <c r="P11" s="71">
        <v>107</v>
      </c>
      <c r="Q11" s="71">
        <v>85</v>
      </c>
      <c r="R11" s="71">
        <v>36</v>
      </c>
      <c r="S11" s="71">
        <v>74</v>
      </c>
      <c r="T11" s="71">
        <v>39</v>
      </c>
      <c r="U11" s="71">
        <v>190</v>
      </c>
      <c r="V11" s="71">
        <v>107</v>
      </c>
      <c r="W11" s="149">
        <v>579</v>
      </c>
      <c r="X11" s="149">
        <v>289</v>
      </c>
      <c r="Y11" s="212"/>
      <c r="Z11" s="44" t="s">
        <v>91</v>
      </c>
      <c r="AA11" s="31">
        <v>38</v>
      </c>
      <c r="AB11" s="31">
        <v>33</v>
      </c>
      <c r="AC11" s="31">
        <v>30</v>
      </c>
      <c r="AD11" s="31">
        <v>31</v>
      </c>
      <c r="AE11" s="149">
        <v>132</v>
      </c>
      <c r="AF11" s="125">
        <v>130</v>
      </c>
      <c r="AG11" s="71">
        <v>40</v>
      </c>
      <c r="AH11" s="71">
        <v>32</v>
      </c>
      <c r="AI11" s="71">
        <v>11</v>
      </c>
      <c r="AJ11" s="71">
        <v>15</v>
      </c>
      <c r="AK11" s="212"/>
      <c r="AL11" s="44" t="s">
        <v>91</v>
      </c>
      <c r="AM11" s="71">
        <v>0</v>
      </c>
      <c r="AN11" s="71">
        <v>1942</v>
      </c>
      <c r="AO11" s="71">
        <v>165</v>
      </c>
      <c r="AP11" s="71">
        <v>1</v>
      </c>
      <c r="AQ11" s="71">
        <v>0</v>
      </c>
      <c r="AR11" s="71">
        <v>61</v>
      </c>
      <c r="AS11" s="71">
        <v>142</v>
      </c>
      <c r="AT11" s="71">
        <v>122</v>
      </c>
      <c r="AU11" s="71">
        <v>110</v>
      </c>
      <c r="AV11" s="212"/>
      <c r="AW11" s="44" t="s">
        <v>91</v>
      </c>
      <c r="AX11" s="71">
        <v>155</v>
      </c>
      <c r="AY11" s="71">
        <v>83</v>
      </c>
      <c r="AZ11" s="71">
        <v>8</v>
      </c>
      <c r="BA11" s="71">
        <v>40</v>
      </c>
      <c r="BB11" s="71">
        <v>0</v>
      </c>
      <c r="BC11" s="16">
        <v>286</v>
      </c>
      <c r="BD11" s="71">
        <v>207</v>
      </c>
      <c r="BE11" s="71">
        <v>211</v>
      </c>
      <c r="BF11" s="152">
        <v>66</v>
      </c>
      <c r="BG11" s="32">
        <v>39</v>
      </c>
      <c r="BH11" s="212"/>
      <c r="BI11" s="44" t="s">
        <v>91</v>
      </c>
      <c r="BJ11" s="71">
        <v>2274</v>
      </c>
      <c r="BK11" s="71">
        <v>4362</v>
      </c>
      <c r="BL11" s="71">
        <v>3134</v>
      </c>
      <c r="BM11" s="71">
        <v>417</v>
      </c>
      <c r="BN11" s="71">
        <v>295</v>
      </c>
      <c r="BO11" s="71">
        <v>3076</v>
      </c>
      <c r="BP11" s="71">
        <v>670</v>
      </c>
      <c r="BQ11" s="71">
        <v>602</v>
      </c>
      <c r="BR11" s="71">
        <v>679</v>
      </c>
      <c r="BS11" s="71">
        <v>2</v>
      </c>
      <c r="BT11" s="71">
        <v>2</v>
      </c>
      <c r="BU11" s="71">
        <v>205</v>
      </c>
      <c r="BV11" s="71">
        <v>460</v>
      </c>
      <c r="BW11" s="71">
        <v>2828</v>
      </c>
      <c r="BX11" s="24"/>
      <c r="BY11" s="80" t="s">
        <v>96</v>
      </c>
      <c r="BZ11" s="80" t="s">
        <v>2359</v>
      </c>
      <c r="CA11" s="78">
        <v>4383</v>
      </c>
      <c r="CB11" s="91"/>
    </row>
    <row r="12" spans="1:80">
      <c r="A12" s="212"/>
      <c r="B12" s="66" t="s">
        <v>73</v>
      </c>
      <c r="C12" s="26">
        <v>10504</v>
      </c>
      <c r="D12" s="26">
        <v>5502</v>
      </c>
      <c r="E12" s="68">
        <v>7644</v>
      </c>
      <c r="F12" s="68">
        <v>3977</v>
      </c>
      <c r="G12" s="68">
        <v>6183</v>
      </c>
      <c r="H12" s="68">
        <v>3324</v>
      </c>
      <c r="I12" s="68">
        <v>5512</v>
      </c>
      <c r="J12" s="68">
        <v>2940</v>
      </c>
      <c r="K12" s="68">
        <v>29843</v>
      </c>
      <c r="L12" s="68">
        <v>15743</v>
      </c>
      <c r="M12" s="212"/>
      <c r="N12" s="66" t="s">
        <v>73</v>
      </c>
      <c r="O12" s="26">
        <v>1573</v>
      </c>
      <c r="P12" s="26">
        <v>806</v>
      </c>
      <c r="Q12" s="68">
        <v>632</v>
      </c>
      <c r="R12" s="68">
        <v>300</v>
      </c>
      <c r="S12" s="68">
        <v>726</v>
      </c>
      <c r="T12" s="68">
        <v>381</v>
      </c>
      <c r="U12" s="68">
        <v>967</v>
      </c>
      <c r="V12" s="68">
        <v>527</v>
      </c>
      <c r="W12" s="68">
        <v>3898</v>
      </c>
      <c r="X12" s="68">
        <v>2014</v>
      </c>
      <c r="Y12" s="212"/>
      <c r="Z12" s="66" t="s">
        <v>73</v>
      </c>
      <c r="AA12" s="68">
        <v>264</v>
      </c>
      <c r="AB12" s="68">
        <v>230</v>
      </c>
      <c r="AC12" s="68">
        <v>208</v>
      </c>
      <c r="AD12" s="68">
        <v>209</v>
      </c>
      <c r="AE12" s="68">
        <v>911</v>
      </c>
      <c r="AF12" s="68">
        <v>939</v>
      </c>
      <c r="AG12" s="68">
        <v>271</v>
      </c>
      <c r="AH12" s="68">
        <v>41</v>
      </c>
      <c r="AI12" s="68">
        <v>35</v>
      </c>
      <c r="AJ12" s="68">
        <v>170</v>
      </c>
      <c r="AK12" s="212"/>
      <c r="AL12" s="66" t="s">
        <v>73</v>
      </c>
      <c r="AM12" s="68">
        <v>45</v>
      </c>
      <c r="AN12" s="68">
        <v>9176</v>
      </c>
      <c r="AO12" s="68">
        <v>2227</v>
      </c>
      <c r="AP12" s="68">
        <v>386</v>
      </c>
      <c r="AQ12" s="68">
        <v>43</v>
      </c>
      <c r="AR12" s="68">
        <v>318</v>
      </c>
      <c r="AS12" s="68">
        <v>956</v>
      </c>
      <c r="AT12" s="68">
        <v>791</v>
      </c>
      <c r="AU12" s="68">
        <v>715</v>
      </c>
      <c r="AV12" s="212"/>
      <c r="AW12" s="66" t="s">
        <v>73</v>
      </c>
      <c r="AX12" s="26">
        <v>571</v>
      </c>
      <c r="AY12" s="26">
        <v>471</v>
      </c>
      <c r="AZ12" s="26">
        <v>48</v>
      </c>
      <c r="BA12" s="26">
        <v>629</v>
      </c>
      <c r="BB12" s="26">
        <v>15</v>
      </c>
      <c r="BC12" s="26">
        <v>1734</v>
      </c>
      <c r="BD12" s="26">
        <v>911</v>
      </c>
      <c r="BE12" s="26">
        <v>887</v>
      </c>
      <c r="BF12" s="41">
        <v>168</v>
      </c>
      <c r="BG12" s="41">
        <v>87</v>
      </c>
      <c r="BH12" s="212"/>
      <c r="BI12" s="66" t="s">
        <v>73</v>
      </c>
      <c r="BJ12" s="68">
        <v>11470</v>
      </c>
      <c r="BK12" s="68">
        <v>11930</v>
      </c>
      <c r="BL12" s="68">
        <v>7632</v>
      </c>
      <c r="BM12" s="68">
        <v>1817</v>
      </c>
      <c r="BN12" s="68">
        <v>697</v>
      </c>
      <c r="BO12" s="68">
        <v>11379</v>
      </c>
      <c r="BP12" s="68">
        <v>1394</v>
      </c>
      <c r="BQ12" s="68">
        <v>983</v>
      </c>
      <c r="BR12" s="68">
        <v>2111</v>
      </c>
      <c r="BS12" s="68">
        <v>45</v>
      </c>
      <c r="BT12" s="68">
        <v>9</v>
      </c>
      <c r="BU12" s="68">
        <v>256</v>
      </c>
      <c r="BV12" s="68">
        <v>730</v>
      </c>
      <c r="BW12" s="68">
        <v>8335</v>
      </c>
      <c r="BX12" s="24"/>
      <c r="BY12" s="80" t="s">
        <v>96</v>
      </c>
      <c r="BZ12" s="80" t="s">
        <v>2360</v>
      </c>
      <c r="CA12" s="78">
        <v>26837</v>
      </c>
      <c r="CB12" s="91"/>
    </row>
    <row r="13" spans="1:80" ht="14.45" customHeight="1">
      <c r="A13" s="212" t="s">
        <v>97</v>
      </c>
      <c r="B13" s="44" t="s">
        <v>90</v>
      </c>
      <c r="C13" s="71">
        <v>22752</v>
      </c>
      <c r="D13" s="71">
        <v>11603</v>
      </c>
      <c r="E13" s="71">
        <v>18624</v>
      </c>
      <c r="F13" s="71">
        <v>9732</v>
      </c>
      <c r="G13" s="71">
        <v>15620</v>
      </c>
      <c r="H13" s="71">
        <v>8592</v>
      </c>
      <c r="I13" s="71">
        <v>13412</v>
      </c>
      <c r="J13" s="71">
        <v>7487</v>
      </c>
      <c r="K13" s="149">
        <v>70408</v>
      </c>
      <c r="L13" s="149">
        <v>37414</v>
      </c>
      <c r="M13" s="212" t="s">
        <v>97</v>
      </c>
      <c r="N13" s="44" t="s">
        <v>90</v>
      </c>
      <c r="O13" s="71">
        <v>3209</v>
      </c>
      <c r="P13" s="71">
        <v>1411</v>
      </c>
      <c r="Q13" s="71">
        <v>1676</v>
      </c>
      <c r="R13" s="71">
        <v>796</v>
      </c>
      <c r="S13" s="71">
        <v>1739</v>
      </c>
      <c r="T13" s="71">
        <v>902</v>
      </c>
      <c r="U13" s="71">
        <v>1981</v>
      </c>
      <c r="V13" s="71">
        <v>1143</v>
      </c>
      <c r="W13" s="149">
        <v>8605</v>
      </c>
      <c r="X13" s="149">
        <v>4252</v>
      </c>
      <c r="Y13" s="212" t="s">
        <v>97</v>
      </c>
      <c r="Z13" s="44" t="s">
        <v>90</v>
      </c>
      <c r="AA13" s="31">
        <v>510</v>
      </c>
      <c r="AB13" s="31">
        <v>443</v>
      </c>
      <c r="AC13" s="31">
        <v>402</v>
      </c>
      <c r="AD13" s="31">
        <v>395</v>
      </c>
      <c r="AE13" s="149">
        <v>1750</v>
      </c>
      <c r="AF13" s="125">
        <v>1685</v>
      </c>
      <c r="AG13" s="71">
        <v>1033</v>
      </c>
      <c r="AH13" s="71">
        <v>548</v>
      </c>
      <c r="AI13" s="71">
        <v>82</v>
      </c>
      <c r="AJ13" s="71">
        <v>237</v>
      </c>
      <c r="AK13" s="212" t="s">
        <v>97</v>
      </c>
      <c r="AL13" s="44" t="s">
        <v>90</v>
      </c>
      <c r="AM13" s="71">
        <v>482</v>
      </c>
      <c r="AN13" s="71">
        <v>23719</v>
      </c>
      <c r="AO13" s="71">
        <v>3984</v>
      </c>
      <c r="AP13" s="71">
        <v>1019</v>
      </c>
      <c r="AQ13" s="71">
        <v>138</v>
      </c>
      <c r="AR13" s="71">
        <v>682</v>
      </c>
      <c r="AS13" s="71">
        <v>1895</v>
      </c>
      <c r="AT13" s="71">
        <v>1663</v>
      </c>
      <c r="AU13" s="71">
        <v>1556</v>
      </c>
      <c r="AV13" s="212" t="s">
        <v>97</v>
      </c>
      <c r="AW13" s="44" t="s">
        <v>90</v>
      </c>
      <c r="AX13" s="71">
        <v>764</v>
      </c>
      <c r="AY13" s="71">
        <v>1590</v>
      </c>
      <c r="AZ13" s="71">
        <v>21</v>
      </c>
      <c r="BA13" s="71">
        <v>870</v>
      </c>
      <c r="BB13" s="71">
        <v>66</v>
      </c>
      <c r="BC13" s="16">
        <v>3311</v>
      </c>
      <c r="BD13" s="71">
        <v>1971</v>
      </c>
      <c r="BE13" s="71">
        <v>1393</v>
      </c>
      <c r="BF13" s="152">
        <v>778</v>
      </c>
      <c r="BG13" s="32">
        <v>427</v>
      </c>
      <c r="BH13" s="212" t="s">
        <v>97</v>
      </c>
      <c r="BI13" s="44" t="s">
        <v>90</v>
      </c>
      <c r="BJ13" s="71">
        <v>20147</v>
      </c>
      <c r="BK13" s="71">
        <v>31137</v>
      </c>
      <c r="BL13" s="71">
        <v>8305</v>
      </c>
      <c r="BM13" s="71">
        <v>3755</v>
      </c>
      <c r="BN13" s="71">
        <v>3293</v>
      </c>
      <c r="BO13" s="71">
        <v>24269</v>
      </c>
      <c r="BP13" s="71">
        <v>2966</v>
      </c>
      <c r="BQ13" s="71">
        <v>1927</v>
      </c>
      <c r="BR13" s="71">
        <v>4038</v>
      </c>
      <c r="BS13" s="71">
        <v>93</v>
      </c>
      <c r="BT13" s="71">
        <v>26</v>
      </c>
      <c r="BU13" s="71">
        <v>1010</v>
      </c>
      <c r="BV13" s="71">
        <v>626</v>
      </c>
      <c r="BW13" s="71">
        <v>29491</v>
      </c>
      <c r="BX13" s="24"/>
      <c r="BY13" s="80" t="s">
        <v>97</v>
      </c>
      <c r="BZ13" s="80" t="s">
        <v>2373</v>
      </c>
      <c r="CA13" s="78">
        <v>64638</v>
      </c>
      <c r="CB13" s="91"/>
    </row>
    <row r="14" spans="1:80">
      <c r="A14" s="212"/>
      <c r="B14" s="44" t="s">
        <v>91</v>
      </c>
      <c r="C14" s="71">
        <v>8271</v>
      </c>
      <c r="D14" s="71">
        <v>4213</v>
      </c>
      <c r="E14" s="71">
        <v>6738</v>
      </c>
      <c r="F14" s="71">
        <v>3504</v>
      </c>
      <c r="G14" s="71">
        <v>6221</v>
      </c>
      <c r="H14" s="71">
        <v>3337</v>
      </c>
      <c r="I14" s="71">
        <v>5346</v>
      </c>
      <c r="J14" s="71">
        <v>2932</v>
      </c>
      <c r="K14" s="149">
        <v>26576</v>
      </c>
      <c r="L14" s="149">
        <v>13986</v>
      </c>
      <c r="M14" s="212"/>
      <c r="N14" s="44" t="s">
        <v>91</v>
      </c>
      <c r="O14" s="71">
        <v>1188</v>
      </c>
      <c r="P14" s="71">
        <v>514</v>
      </c>
      <c r="Q14" s="71">
        <v>940</v>
      </c>
      <c r="R14" s="71">
        <v>498</v>
      </c>
      <c r="S14" s="71">
        <v>805</v>
      </c>
      <c r="T14" s="71">
        <v>357</v>
      </c>
      <c r="U14" s="71">
        <v>786</v>
      </c>
      <c r="V14" s="71">
        <v>452</v>
      </c>
      <c r="W14" s="149">
        <v>3719</v>
      </c>
      <c r="X14" s="149">
        <v>1821</v>
      </c>
      <c r="Y14" s="212"/>
      <c r="Z14" s="44" t="s">
        <v>91</v>
      </c>
      <c r="AA14" s="31">
        <v>145</v>
      </c>
      <c r="AB14" s="31">
        <v>129</v>
      </c>
      <c r="AC14" s="31">
        <v>121</v>
      </c>
      <c r="AD14" s="31">
        <v>114</v>
      </c>
      <c r="AE14" s="149">
        <v>509</v>
      </c>
      <c r="AF14" s="125">
        <v>459</v>
      </c>
      <c r="AG14" s="71">
        <v>318</v>
      </c>
      <c r="AH14" s="71">
        <v>340</v>
      </c>
      <c r="AI14" s="71">
        <v>17</v>
      </c>
      <c r="AJ14" s="71">
        <v>33</v>
      </c>
      <c r="AK14" s="212"/>
      <c r="AL14" s="44" t="s">
        <v>91</v>
      </c>
      <c r="AM14" s="71">
        <v>274</v>
      </c>
      <c r="AN14" s="71">
        <v>9573</v>
      </c>
      <c r="AO14" s="71">
        <v>438</v>
      </c>
      <c r="AP14" s="71">
        <v>100</v>
      </c>
      <c r="AQ14" s="71">
        <v>0</v>
      </c>
      <c r="AR14" s="71">
        <v>345</v>
      </c>
      <c r="AS14" s="71">
        <v>470</v>
      </c>
      <c r="AT14" s="71">
        <v>505</v>
      </c>
      <c r="AU14" s="71">
        <v>474</v>
      </c>
      <c r="AV14" s="212"/>
      <c r="AW14" s="44" t="s">
        <v>91</v>
      </c>
      <c r="AX14" s="71">
        <v>251</v>
      </c>
      <c r="AY14" s="71">
        <v>488</v>
      </c>
      <c r="AZ14" s="71">
        <v>1</v>
      </c>
      <c r="BA14" s="71">
        <v>166</v>
      </c>
      <c r="BB14" s="71">
        <v>8</v>
      </c>
      <c r="BC14" s="16">
        <v>914</v>
      </c>
      <c r="BD14" s="71">
        <v>647</v>
      </c>
      <c r="BE14" s="71">
        <v>299</v>
      </c>
      <c r="BF14" s="152">
        <v>472</v>
      </c>
      <c r="BG14" s="32">
        <v>298</v>
      </c>
      <c r="BH14" s="212"/>
      <c r="BI14" s="44" t="s">
        <v>91</v>
      </c>
      <c r="BJ14" s="71">
        <v>6466</v>
      </c>
      <c r="BK14" s="71">
        <v>20627</v>
      </c>
      <c r="BL14" s="71">
        <v>6791</v>
      </c>
      <c r="BM14" s="71">
        <v>5560</v>
      </c>
      <c r="BN14" s="71">
        <v>4047</v>
      </c>
      <c r="BO14" s="71">
        <v>15053</v>
      </c>
      <c r="BP14" s="71">
        <v>3016</v>
      </c>
      <c r="BQ14" s="71">
        <v>2596</v>
      </c>
      <c r="BR14" s="71">
        <v>4269</v>
      </c>
      <c r="BS14" s="71">
        <v>56</v>
      </c>
      <c r="BT14" s="71">
        <v>52</v>
      </c>
      <c r="BU14" s="71">
        <v>1371</v>
      </c>
      <c r="BV14" s="71">
        <v>887</v>
      </c>
      <c r="BW14" s="71">
        <v>3133</v>
      </c>
      <c r="BX14" s="24"/>
      <c r="BY14" s="80" t="s">
        <v>97</v>
      </c>
      <c r="BZ14" s="80" t="s">
        <v>2374</v>
      </c>
      <c r="CA14" s="78">
        <v>21134</v>
      </c>
      <c r="CB14" s="91"/>
    </row>
    <row r="15" spans="1:80">
      <c r="A15" s="212"/>
      <c r="B15" s="66" t="s">
        <v>73</v>
      </c>
      <c r="C15" s="26">
        <v>31023</v>
      </c>
      <c r="D15" s="26">
        <v>15816</v>
      </c>
      <c r="E15" s="68">
        <v>25362</v>
      </c>
      <c r="F15" s="68">
        <v>13236</v>
      </c>
      <c r="G15" s="68">
        <v>21841</v>
      </c>
      <c r="H15" s="68">
        <v>11929</v>
      </c>
      <c r="I15" s="68">
        <v>18758</v>
      </c>
      <c r="J15" s="68">
        <v>10419</v>
      </c>
      <c r="K15" s="68">
        <v>96984</v>
      </c>
      <c r="L15" s="68">
        <v>51400</v>
      </c>
      <c r="M15" s="212"/>
      <c r="N15" s="66" t="s">
        <v>73</v>
      </c>
      <c r="O15" s="26">
        <v>4397</v>
      </c>
      <c r="P15" s="26">
        <v>1925</v>
      </c>
      <c r="Q15" s="68">
        <v>2616</v>
      </c>
      <c r="R15" s="68">
        <v>1294</v>
      </c>
      <c r="S15" s="68">
        <v>2544</v>
      </c>
      <c r="T15" s="68">
        <v>1259</v>
      </c>
      <c r="U15" s="68">
        <v>2767</v>
      </c>
      <c r="V15" s="68">
        <v>1595</v>
      </c>
      <c r="W15" s="68">
        <v>12324</v>
      </c>
      <c r="X15" s="68">
        <v>6073</v>
      </c>
      <c r="Y15" s="212"/>
      <c r="Z15" s="66" t="s">
        <v>73</v>
      </c>
      <c r="AA15" s="68">
        <v>655</v>
      </c>
      <c r="AB15" s="68">
        <v>572</v>
      </c>
      <c r="AC15" s="68">
        <v>523</v>
      </c>
      <c r="AD15" s="68">
        <v>509</v>
      </c>
      <c r="AE15" s="68">
        <v>2259</v>
      </c>
      <c r="AF15" s="68">
        <v>2144</v>
      </c>
      <c r="AG15" s="68">
        <v>1351</v>
      </c>
      <c r="AH15" s="68">
        <v>888</v>
      </c>
      <c r="AI15" s="68">
        <v>99</v>
      </c>
      <c r="AJ15" s="68">
        <v>270</v>
      </c>
      <c r="AK15" s="212"/>
      <c r="AL15" s="66" t="s">
        <v>73</v>
      </c>
      <c r="AM15" s="68">
        <v>756</v>
      </c>
      <c r="AN15" s="68">
        <v>33292</v>
      </c>
      <c r="AO15" s="68">
        <v>4422</v>
      </c>
      <c r="AP15" s="68">
        <v>1119</v>
      </c>
      <c r="AQ15" s="68">
        <v>138</v>
      </c>
      <c r="AR15" s="68">
        <v>1027</v>
      </c>
      <c r="AS15" s="68">
        <v>2365</v>
      </c>
      <c r="AT15" s="68">
        <v>2168</v>
      </c>
      <c r="AU15" s="68">
        <v>2030</v>
      </c>
      <c r="AV15" s="212"/>
      <c r="AW15" s="66" t="s">
        <v>73</v>
      </c>
      <c r="AX15" s="26">
        <v>1015</v>
      </c>
      <c r="AY15" s="26">
        <v>2078</v>
      </c>
      <c r="AZ15" s="26">
        <v>22</v>
      </c>
      <c r="BA15" s="26">
        <v>1036</v>
      </c>
      <c r="BB15" s="26">
        <v>74</v>
      </c>
      <c r="BC15" s="26">
        <v>4225</v>
      </c>
      <c r="BD15" s="26">
        <v>2618</v>
      </c>
      <c r="BE15" s="26">
        <v>1692</v>
      </c>
      <c r="BF15" s="41">
        <v>1250</v>
      </c>
      <c r="BG15" s="41">
        <v>725</v>
      </c>
      <c r="BH15" s="212"/>
      <c r="BI15" s="66" t="s">
        <v>73</v>
      </c>
      <c r="BJ15" s="68">
        <v>26613</v>
      </c>
      <c r="BK15" s="68">
        <v>51764</v>
      </c>
      <c r="BL15" s="68">
        <v>15096</v>
      </c>
      <c r="BM15" s="68">
        <v>9315</v>
      </c>
      <c r="BN15" s="68">
        <v>7340</v>
      </c>
      <c r="BO15" s="68">
        <v>39322</v>
      </c>
      <c r="BP15" s="68">
        <v>5982</v>
      </c>
      <c r="BQ15" s="68">
        <v>4523</v>
      </c>
      <c r="BR15" s="68">
        <v>8307</v>
      </c>
      <c r="BS15" s="68">
        <v>149</v>
      </c>
      <c r="BT15" s="68">
        <v>78</v>
      </c>
      <c r="BU15" s="68">
        <v>2381</v>
      </c>
      <c r="BV15" s="68">
        <v>1513</v>
      </c>
      <c r="BW15" s="68">
        <v>32624</v>
      </c>
      <c r="BX15" s="24"/>
      <c r="BY15" s="80" t="s">
        <v>97</v>
      </c>
      <c r="BZ15" s="80" t="s">
        <v>2375</v>
      </c>
      <c r="CA15" s="78">
        <v>85772</v>
      </c>
      <c r="CB15" s="91"/>
    </row>
    <row r="16" spans="1:80" ht="14.45" customHeight="1">
      <c r="A16" s="212" t="s">
        <v>98</v>
      </c>
      <c r="B16" s="44" t="s">
        <v>90</v>
      </c>
      <c r="C16" s="71">
        <v>13359</v>
      </c>
      <c r="D16" s="71">
        <v>6610</v>
      </c>
      <c r="E16" s="71">
        <v>7453</v>
      </c>
      <c r="F16" s="71">
        <v>3613</v>
      </c>
      <c r="G16" s="71">
        <v>7463</v>
      </c>
      <c r="H16" s="71">
        <v>3631</v>
      </c>
      <c r="I16" s="71">
        <v>7074</v>
      </c>
      <c r="J16" s="71">
        <v>3217</v>
      </c>
      <c r="K16" s="149">
        <v>35349</v>
      </c>
      <c r="L16" s="149">
        <v>17071</v>
      </c>
      <c r="M16" s="212" t="s">
        <v>98</v>
      </c>
      <c r="N16" s="44" t="s">
        <v>90</v>
      </c>
      <c r="O16" s="71">
        <v>1158</v>
      </c>
      <c r="P16" s="71">
        <v>536</v>
      </c>
      <c r="Q16" s="71">
        <v>707</v>
      </c>
      <c r="R16" s="71">
        <v>320</v>
      </c>
      <c r="S16" s="71">
        <v>758</v>
      </c>
      <c r="T16" s="71">
        <v>363</v>
      </c>
      <c r="U16" s="71">
        <v>1591</v>
      </c>
      <c r="V16" s="71">
        <v>741</v>
      </c>
      <c r="W16" s="149">
        <v>4214</v>
      </c>
      <c r="X16" s="149">
        <v>1960</v>
      </c>
      <c r="Y16" s="212" t="s">
        <v>98</v>
      </c>
      <c r="Z16" s="44" t="s">
        <v>90</v>
      </c>
      <c r="AA16" s="31">
        <v>286</v>
      </c>
      <c r="AB16" s="31">
        <v>217</v>
      </c>
      <c r="AC16" s="31">
        <v>222</v>
      </c>
      <c r="AD16" s="31">
        <v>219</v>
      </c>
      <c r="AE16" s="149">
        <v>944</v>
      </c>
      <c r="AF16" s="125">
        <v>968</v>
      </c>
      <c r="AG16" s="71">
        <v>311</v>
      </c>
      <c r="AH16" s="71">
        <v>76</v>
      </c>
      <c r="AI16" s="71">
        <v>62</v>
      </c>
      <c r="AJ16" s="71">
        <v>166</v>
      </c>
      <c r="AK16" s="212" t="s">
        <v>98</v>
      </c>
      <c r="AL16" s="44" t="s">
        <v>90</v>
      </c>
      <c r="AM16" s="71">
        <v>409</v>
      </c>
      <c r="AN16" s="71">
        <v>12794</v>
      </c>
      <c r="AO16" s="71">
        <v>2299</v>
      </c>
      <c r="AP16" s="71">
        <v>439</v>
      </c>
      <c r="AQ16" s="71">
        <v>46</v>
      </c>
      <c r="AR16" s="71">
        <v>296</v>
      </c>
      <c r="AS16" s="71">
        <v>1124</v>
      </c>
      <c r="AT16" s="71">
        <v>607</v>
      </c>
      <c r="AU16" s="71">
        <v>549</v>
      </c>
      <c r="AV16" s="212" t="s">
        <v>98</v>
      </c>
      <c r="AW16" s="44" t="s">
        <v>90</v>
      </c>
      <c r="AX16" s="71">
        <v>240</v>
      </c>
      <c r="AY16" s="71">
        <v>598</v>
      </c>
      <c r="AZ16" s="71">
        <v>118</v>
      </c>
      <c r="BA16" s="71">
        <v>837</v>
      </c>
      <c r="BB16" s="71">
        <v>0</v>
      </c>
      <c r="BC16" s="16">
        <v>1793</v>
      </c>
      <c r="BD16" s="71">
        <v>438</v>
      </c>
      <c r="BE16" s="71">
        <v>561</v>
      </c>
      <c r="BF16" s="152">
        <v>166</v>
      </c>
      <c r="BG16" s="32">
        <v>32</v>
      </c>
      <c r="BH16" s="212" t="s">
        <v>98</v>
      </c>
      <c r="BI16" s="44" t="s">
        <v>90</v>
      </c>
      <c r="BJ16" s="71">
        <v>10896</v>
      </c>
      <c r="BK16" s="71">
        <v>10644</v>
      </c>
      <c r="BL16" s="71">
        <v>2784</v>
      </c>
      <c r="BM16" s="71">
        <v>3185</v>
      </c>
      <c r="BN16" s="71">
        <v>3339</v>
      </c>
      <c r="BO16" s="71">
        <v>10064</v>
      </c>
      <c r="BP16" s="71">
        <v>2617</v>
      </c>
      <c r="BQ16" s="71">
        <v>2282</v>
      </c>
      <c r="BR16" s="71">
        <v>3035</v>
      </c>
      <c r="BS16" s="71">
        <v>379</v>
      </c>
      <c r="BT16" s="71">
        <v>124</v>
      </c>
      <c r="BU16" s="71">
        <v>969</v>
      </c>
      <c r="BV16" s="71">
        <v>923</v>
      </c>
      <c r="BW16" s="71">
        <v>6263</v>
      </c>
      <c r="BX16" s="24"/>
      <c r="BY16" s="80" t="s">
        <v>98</v>
      </c>
      <c r="BZ16" s="80" t="s">
        <v>2400</v>
      </c>
      <c r="CA16" s="78">
        <v>34880</v>
      </c>
      <c r="CB16" s="91"/>
    </row>
    <row r="17" spans="1:80">
      <c r="A17" s="212"/>
      <c r="B17" s="44" t="s">
        <v>91</v>
      </c>
      <c r="C17" s="71">
        <v>3657</v>
      </c>
      <c r="D17" s="71">
        <v>1904</v>
      </c>
      <c r="E17" s="71">
        <v>2646</v>
      </c>
      <c r="F17" s="71">
        <v>1393</v>
      </c>
      <c r="G17" s="71">
        <v>2438</v>
      </c>
      <c r="H17" s="71">
        <v>1320</v>
      </c>
      <c r="I17" s="71">
        <v>2488</v>
      </c>
      <c r="J17" s="71">
        <v>1374</v>
      </c>
      <c r="K17" s="149">
        <v>11229</v>
      </c>
      <c r="L17" s="149">
        <v>5991</v>
      </c>
      <c r="M17" s="212"/>
      <c r="N17" s="44" t="s">
        <v>91</v>
      </c>
      <c r="O17" s="71">
        <v>636</v>
      </c>
      <c r="P17" s="71">
        <v>314</v>
      </c>
      <c r="Q17" s="71">
        <v>432</v>
      </c>
      <c r="R17" s="71">
        <v>239</v>
      </c>
      <c r="S17" s="71">
        <v>296</v>
      </c>
      <c r="T17" s="71">
        <v>156</v>
      </c>
      <c r="U17" s="71">
        <v>585</v>
      </c>
      <c r="V17" s="71">
        <v>338</v>
      </c>
      <c r="W17" s="149">
        <v>1949</v>
      </c>
      <c r="X17" s="149">
        <v>1047</v>
      </c>
      <c r="Y17" s="212"/>
      <c r="Z17" s="44" t="s">
        <v>91</v>
      </c>
      <c r="AA17" s="31">
        <v>74</v>
      </c>
      <c r="AB17" s="31">
        <v>55</v>
      </c>
      <c r="AC17" s="31">
        <v>60</v>
      </c>
      <c r="AD17" s="31">
        <v>64</v>
      </c>
      <c r="AE17" s="149">
        <v>253</v>
      </c>
      <c r="AF17" s="125">
        <v>228</v>
      </c>
      <c r="AG17" s="71">
        <v>81</v>
      </c>
      <c r="AH17" s="71">
        <v>66</v>
      </c>
      <c r="AI17" s="71">
        <v>7</v>
      </c>
      <c r="AJ17" s="71">
        <v>18</v>
      </c>
      <c r="AK17" s="212"/>
      <c r="AL17" s="44" t="s">
        <v>91</v>
      </c>
      <c r="AM17" s="71">
        <v>67</v>
      </c>
      <c r="AN17" s="71">
        <v>3329</v>
      </c>
      <c r="AO17" s="71">
        <v>999</v>
      </c>
      <c r="AP17" s="71">
        <v>66</v>
      </c>
      <c r="AQ17" s="71">
        <v>0</v>
      </c>
      <c r="AR17" s="71">
        <v>56</v>
      </c>
      <c r="AS17" s="71">
        <v>250</v>
      </c>
      <c r="AT17" s="71">
        <v>192</v>
      </c>
      <c r="AU17" s="71">
        <v>132</v>
      </c>
      <c r="AV17" s="212"/>
      <c r="AW17" s="44" t="s">
        <v>91</v>
      </c>
      <c r="AX17" s="71">
        <v>231</v>
      </c>
      <c r="AY17" s="71">
        <v>191</v>
      </c>
      <c r="AZ17" s="71">
        <v>20</v>
      </c>
      <c r="BA17" s="71">
        <v>107</v>
      </c>
      <c r="BB17" s="71">
        <v>1</v>
      </c>
      <c r="BC17" s="16">
        <v>550</v>
      </c>
      <c r="BD17" s="71">
        <v>276</v>
      </c>
      <c r="BE17" s="71">
        <v>283</v>
      </c>
      <c r="BF17" s="152">
        <v>80</v>
      </c>
      <c r="BG17" s="32">
        <v>34</v>
      </c>
      <c r="BH17" s="212"/>
      <c r="BI17" s="44" t="s">
        <v>91</v>
      </c>
      <c r="BJ17" s="71">
        <v>2733</v>
      </c>
      <c r="BK17" s="71">
        <v>3645</v>
      </c>
      <c r="BL17" s="71">
        <v>1503</v>
      </c>
      <c r="BM17" s="71">
        <v>427</v>
      </c>
      <c r="BN17" s="71">
        <v>339</v>
      </c>
      <c r="BO17" s="71">
        <v>2760</v>
      </c>
      <c r="BP17" s="71">
        <v>546</v>
      </c>
      <c r="BQ17" s="71">
        <v>335</v>
      </c>
      <c r="BR17" s="71">
        <v>683</v>
      </c>
      <c r="BS17" s="71">
        <v>6</v>
      </c>
      <c r="BT17" s="71">
        <v>16</v>
      </c>
      <c r="BU17" s="71">
        <v>78</v>
      </c>
      <c r="BV17" s="71">
        <v>72</v>
      </c>
      <c r="BW17" s="71">
        <v>3300</v>
      </c>
      <c r="BX17" s="24"/>
      <c r="BY17" s="80" t="s">
        <v>98</v>
      </c>
      <c r="BZ17" s="80" t="s">
        <v>2401</v>
      </c>
      <c r="CA17" s="78">
        <v>9986</v>
      </c>
      <c r="CB17" s="91"/>
    </row>
    <row r="18" spans="1:80">
      <c r="A18" s="212"/>
      <c r="B18" s="66" t="s">
        <v>73</v>
      </c>
      <c r="C18" s="26">
        <v>17016</v>
      </c>
      <c r="D18" s="26">
        <v>8514</v>
      </c>
      <c r="E18" s="68">
        <v>10099</v>
      </c>
      <c r="F18" s="68">
        <v>5006</v>
      </c>
      <c r="G18" s="68">
        <v>9901</v>
      </c>
      <c r="H18" s="68">
        <v>4951</v>
      </c>
      <c r="I18" s="68">
        <v>9562</v>
      </c>
      <c r="J18" s="68">
        <v>4591</v>
      </c>
      <c r="K18" s="68">
        <v>46578</v>
      </c>
      <c r="L18" s="68">
        <v>23062</v>
      </c>
      <c r="M18" s="212"/>
      <c r="N18" s="66" t="s">
        <v>73</v>
      </c>
      <c r="O18" s="26">
        <v>1794</v>
      </c>
      <c r="P18" s="26">
        <v>850</v>
      </c>
      <c r="Q18" s="68">
        <v>1139</v>
      </c>
      <c r="R18" s="68">
        <v>559</v>
      </c>
      <c r="S18" s="68">
        <v>1054</v>
      </c>
      <c r="T18" s="68">
        <v>519</v>
      </c>
      <c r="U18" s="68">
        <v>2176</v>
      </c>
      <c r="V18" s="68">
        <v>1079</v>
      </c>
      <c r="W18" s="68">
        <v>6163</v>
      </c>
      <c r="X18" s="68">
        <v>3007</v>
      </c>
      <c r="Y18" s="212"/>
      <c r="Z18" s="66" t="s">
        <v>73</v>
      </c>
      <c r="AA18" s="68">
        <v>360</v>
      </c>
      <c r="AB18" s="68">
        <v>272</v>
      </c>
      <c r="AC18" s="68">
        <v>282</v>
      </c>
      <c r="AD18" s="68">
        <v>283</v>
      </c>
      <c r="AE18" s="68">
        <v>1197</v>
      </c>
      <c r="AF18" s="68">
        <v>1196</v>
      </c>
      <c r="AG18" s="68">
        <v>392</v>
      </c>
      <c r="AH18" s="68">
        <v>142</v>
      </c>
      <c r="AI18" s="68">
        <v>69</v>
      </c>
      <c r="AJ18" s="68">
        <v>184</v>
      </c>
      <c r="AK18" s="212"/>
      <c r="AL18" s="66" t="s">
        <v>73</v>
      </c>
      <c r="AM18" s="68">
        <v>476</v>
      </c>
      <c r="AN18" s="68">
        <v>16123</v>
      </c>
      <c r="AO18" s="68">
        <v>3298</v>
      </c>
      <c r="AP18" s="68">
        <v>505</v>
      </c>
      <c r="AQ18" s="68">
        <v>46</v>
      </c>
      <c r="AR18" s="68">
        <v>352</v>
      </c>
      <c r="AS18" s="68">
        <v>1374</v>
      </c>
      <c r="AT18" s="68">
        <v>799</v>
      </c>
      <c r="AU18" s="68">
        <v>681</v>
      </c>
      <c r="AV18" s="212"/>
      <c r="AW18" s="66" t="s">
        <v>73</v>
      </c>
      <c r="AX18" s="26">
        <v>471</v>
      </c>
      <c r="AY18" s="26">
        <v>789</v>
      </c>
      <c r="AZ18" s="26">
        <v>138</v>
      </c>
      <c r="BA18" s="26">
        <v>944</v>
      </c>
      <c r="BB18" s="26">
        <v>1</v>
      </c>
      <c r="BC18" s="26">
        <v>2343</v>
      </c>
      <c r="BD18" s="26">
        <v>714</v>
      </c>
      <c r="BE18" s="26">
        <v>844</v>
      </c>
      <c r="BF18" s="41">
        <v>246</v>
      </c>
      <c r="BG18" s="41">
        <v>66</v>
      </c>
      <c r="BH18" s="212"/>
      <c r="BI18" s="66" t="s">
        <v>73</v>
      </c>
      <c r="BJ18" s="68">
        <v>13629</v>
      </c>
      <c r="BK18" s="68">
        <v>14289</v>
      </c>
      <c r="BL18" s="68">
        <v>4287</v>
      </c>
      <c r="BM18" s="68">
        <v>3612</v>
      </c>
      <c r="BN18" s="68">
        <v>3678</v>
      </c>
      <c r="BO18" s="68">
        <v>12824</v>
      </c>
      <c r="BP18" s="68">
        <v>3163</v>
      </c>
      <c r="BQ18" s="68">
        <v>2617</v>
      </c>
      <c r="BR18" s="68">
        <v>3718</v>
      </c>
      <c r="BS18" s="68">
        <v>385</v>
      </c>
      <c r="BT18" s="68">
        <v>140</v>
      </c>
      <c r="BU18" s="68">
        <v>1047</v>
      </c>
      <c r="BV18" s="68">
        <v>995</v>
      </c>
      <c r="BW18" s="68">
        <v>9563</v>
      </c>
      <c r="BX18" s="24"/>
      <c r="BY18" s="80" t="s">
        <v>98</v>
      </c>
      <c r="BZ18" s="80" t="s">
        <v>2402</v>
      </c>
      <c r="CA18" s="78">
        <v>44866</v>
      </c>
      <c r="CB18" s="91"/>
    </row>
    <row r="19" spans="1:80" ht="14.45" customHeight="1">
      <c r="A19" s="212" t="s">
        <v>99</v>
      </c>
      <c r="B19" s="44" t="s">
        <v>90</v>
      </c>
      <c r="C19" s="71">
        <v>6509</v>
      </c>
      <c r="D19" s="71">
        <v>3745</v>
      </c>
      <c r="E19" s="71">
        <v>4537</v>
      </c>
      <c r="F19" s="71">
        <v>2549</v>
      </c>
      <c r="G19" s="71">
        <v>3592</v>
      </c>
      <c r="H19" s="71">
        <v>2053</v>
      </c>
      <c r="I19" s="71">
        <v>3782</v>
      </c>
      <c r="J19" s="71">
        <v>2045</v>
      </c>
      <c r="K19" s="149">
        <v>18420</v>
      </c>
      <c r="L19" s="149">
        <v>10392</v>
      </c>
      <c r="M19" s="212" t="s">
        <v>99</v>
      </c>
      <c r="N19" s="44" t="s">
        <v>90</v>
      </c>
      <c r="O19" s="71">
        <v>978</v>
      </c>
      <c r="P19" s="71">
        <v>571</v>
      </c>
      <c r="Q19" s="71">
        <v>637</v>
      </c>
      <c r="R19" s="71">
        <v>322</v>
      </c>
      <c r="S19" s="71">
        <v>459</v>
      </c>
      <c r="T19" s="71">
        <v>270</v>
      </c>
      <c r="U19" s="71">
        <v>816</v>
      </c>
      <c r="V19" s="71">
        <v>433</v>
      </c>
      <c r="W19" s="149">
        <v>2890</v>
      </c>
      <c r="X19" s="149">
        <v>1596</v>
      </c>
      <c r="Y19" s="212" t="s">
        <v>99</v>
      </c>
      <c r="Z19" s="44" t="s">
        <v>90</v>
      </c>
      <c r="AA19" s="31">
        <v>108</v>
      </c>
      <c r="AB19" s="31">
        <v>98</v>
      </c>
      <c r="AC19" s="31">
        <v>86</v>
      </c>
      <c r="AD19" s="31">
        <v>81</v>
      </c>
      <c r="AE19" s="149">
        <v>373</v>
      </c>
      <c r="AF19" s="125">
        <v>266</v>
      </c>
      <c r="AG19" s="71">
        <v>103</v>
      </c>
      <c r="AH19" s="71">
        <v>22</v>
      </c>
      <c r="AI19" s="71">
        <v>40</v>
      </c>
      <c r="AJ19" s="71">
        <v>85</v>
      </c>
      <c r="AK19" s="212" t="s">
        <v>99</v>
      </c>
      <c r="AL19" s="44" t="s">
        <v>90</v>
      </c>
      <c r="AM19" s="71">
        <v>45</v>
      </c>
      <c r="AN19" s="71">
        <v>2825</v>
      </c>
      <c r="AO19" s="71">
        <v>312</v>
      </c>
      <c r="AP19" s="71">
        <v>10</v>
      </c>
      <c r="AQ19" s="71">
        <v>1</v>
      </c>
      <c r="AR19" s="71">
        <v>82</v>
      </c>
      <c r="AS19" s="71">
        <v>300</v>
      </c>
      <c r="AT19" s="71">
        <v>216</v>
      </c>
      <c r="AU19" s="71">
        <v>206</v>
      </c>
      <c r="AV19" s="212" t="s">
        <v>99</v>
      </c>
      <c r="AW19" s="44" t="s">
        <v>90</v>
      </c>
      <c r="AX19" s="71">
        <v>41</v>
      </c>
      <c r="AY19" s="71">
        <v>189</v>
      </c>
      <c r="AZ19" s="71">
        <v>55</v>
      </c>
      <c r="BA19" s="71">
        <v>733</v>
      </c>
      <c r="BB19" s="71">
        <v>23</v>
      </c>
      <c r="BC19" s="16">
        <v>1041</v>
      </c>
      <c r="BD19" s="71">
        <v>348</v>
      </c>
      <c r="BE19" s="71">
        <v>56</v>
      </c>
      <c r="BF19" s="152">
        <v>120</v>
      </c>
      <c r="BG19" s="32">
        <v>43</v>
      </c>
      <c r="BH19" s="212" t="s">
        <v>99</v>
      </c>
      <c r="BI19" s="44" t="s">
        <v>90</v>
      </c>
      <c r="BJ19" s="71">
        <v>1640</v>
      </c>
      <c r="BK19" s="71">
        <v>1610</v>
      </c>
      <c r="BL19" s="71">
        <v>504</v>
      </c>
      <c r="BM19" s="71">
        <v>452</v>
      </c>
      <c r="BN19" s="71">
        <v>546</v>
      </c>
      <c r="BO19" s="71">
        <v>1555</v>
      </c>
      <c r="BP19" s="71">
        <v>503</v>
      </c>
      <c r="BQ19" s="71">
        <v>302</v>
      </c>
      <c r="BR19" s="71">
        <v>542</v>
      </c>
      <c r="BS19" s="71">
        <v>71</v>
      </c>
      <c r="BT19" s="71">
        <v>0</v>
      </c>
      <c r="BU19" s="71">
        <v>51</v>
      </c>
      <c r="BV19" s="71">
        <v>211</v>
      </c>
      <c r="BW19" s="71">
        <v>755</v>
      </c>
      <c r="BX19" s="24"/>
      <c r="BY19" s="80" t="s">
        <v>99</v>
      </c>
      <c r="BZ19" s="80" t="s">
        <v>2421</v>
      </c>
      <c r="CA19" s="78">
        <v>6676</v>
      </c>
      <c r="CB19" s="91"/>
    </row>
    <row r="20" spans="1:80">
      <c r="A20" s="212"/>
      <c r="B20" s="44" t="s">
        <v>91</v>
      </c>
      <c r="C20" s="71">
        <v>1312</v>
      </c>
      <c r="D20" s="71">
        <v>746</v>
      </c>
      <c r="E20" s="71">
        <v>977</v>
      </c>
      <c r="F20" s="71">
        <v>459</v>
      </c>
      <c r="G20" s="71">
        <v>843</v>
      </c>
      <c r="H20" s="71">
        <v>438</v>
      </c>
      <c r="I20" s="71">
        <v>736</v>
      </c>
      <c r="J20" s="71">
        <v>352</v>
      </c>
      <c r="K20" s="149">
        <v>3868</v>
      </c>
      <c r="L20" s="149">
        <v>1995</v>
      </c>
      <c r="M20" s="212"/>
      <c r="N20" s="44" t="s">
        <v>91</v>
      </c>
      <c r="O20" s="71">
        <v>105</v>
      </c>
      <c r="P20" s="71">
        <v>52</v>
      </c>
      <c r="Q20" s="71">
        <v>65</v>
      </c>
      <c r="R20" s="71">
        <v>26</v>
      </c>
      <c r="S20" s="71">
        <v>93</v>
      </c>
      <c r="T20" s="71">
        <v>51</v>
      </c>
      <c r="U20" s="71">
        <v>82</v>
      </c>
      <c r="V20" s="71">
        <v>47</v>
      </c>
      <c r="W20" s="149">
        <v>345</v>
      </c>
      <c r="X20" s="149">
        <v>176</v>
      </c>
      <c r="Y20" s="212"/>
      <c r="Z20" s="44" t="s">
        <v>91</v>
      </c>
      <c r="AA20" s="31">
        <v>12</v>
      </c>
      <c r="AB20" s="31">
        <v>12</v>
      </c>
      <c r="AC20" s="31">
        <v>11</v>
      </c>
      <c r="AD20" s="31">
        <v>11</v>
      </c>
      <c r="AE20" s="149">
        <v>46</v>
      </c>
      <c r="AF20" s="125">
        <v>44</v>
      </c>
      <c r="AG20" s="71">
        <v>11</v>
      </c>
      <c r="AH20" s="71">
        <v>4</v>
      </c>
      <c r="AI20" s="71">
        <v>0</v>
      </c>
      <c r="AJ20" s="71">
        <v>4</v>
      </c>
      <c r="AK20" s="212"/>
      <c r="AL20" s="44" t="s">
        <v>91</v>
      </c>
      <c r="AM20" s="71">
        <v>0</v>
      </c>
      <c r="AN20" s="71">
        <v>945</v>
      </c>
      <c r="AO20" s="71">
        <v>0</v>
      </c>
      <c r="AP20" s="71">
        <v>0</v>
      </c>
      <c r="AQ20" s="71">
        <v>0</v>
      </c>
      <c r="AR20" s="71">
        <v>18</v>
      </c>
      <c r="AS20" s="71">
        <v>49</v>
      </c>
      <c r="AT20" s="71">
        <v>29</v>
      </c>
      <c r="AU20" s="71">
        <v>29</v>
      </c>
      <c r="AV20" s="212"/>
      <c r="AW20" s="44" t="s">
        <v>91</v>
      </c>
      <c r="AX20" s="71">
        <v>32</v>
      </c>
      <c r="AY20" s="71">
        <v>49</v>
      </c>
      <c r="AZ20" s="71">
        <v>5</v>
      </c>
      <c r="BA20" s="71">
        <v>33</v>
      </c>
      <c r="BB20" s="71">
        <v>3</v>
      </c>
      <c r="BC20" s="16">
        <v>122</v>
      </c>
      <c r="BD20" s="71">
        <v>58</v>
      </c>
      <c r="BE20" s="71">
        <v>42</v>
      </c>
      <c r="BF20" s="152">
        <v>31</v>
      </c>
      <c r="BG20" s="32">
        <v>15</v>
      </c>
      <c r="BH20" s="212"/>
      <c r="BI20" s="44" t="s">
        <v>91</v>
      </c>
      <c r="BJ20" s="71">
        <v>744</v>
      </c>
      <c r="BK20" s="71">
        <v>961</v>
      </c>
      <c r="BL20" s="71">
        <v>123</v>
      </c>
      <c r="BM20" s="71">
        <v>107</v>
      </c>
      <c r="BN20" s="71">
        <v>54</v>
      </c>
      <c r="BO20" s="71">
        <v>1105</v>
      </c>
      <c r="BP20" s="71">
        <v>86</v>
      </c>
      <c r="BQ20" s="71">
        <v>30</v>
      </c>
      <c r="BR20" s="71">
        <v>86</v>
      </c>
      <c r="BS20" s="71">
        <v>0</v>
      </c>
      <c r="BT20" s="71">
        <v>0</v>
      </c>
      <c r="BU20" s="71">
        <v>0</v>
      </c>
      <c r="BV20" s="71">
        <v>31</v>
      </c>
      <c r="BW20" s="71">
        <v>1058</v>
      </c>
      <c r="BX20" s="24"/>
      <c r="BY20" s="80" t="s">
        <v>99</v>
      </c>
      <c r="BZ20" s="80" t="s">
        <v>2422</v>
      </c>
      <c r="CA20" s="78">
        <v>1890</v>
      </c>
      <c r="CB20" s="91"/>
    </row>
    <row r="21" spans="1:80">
      <c r="A21" s="212"/>
      <c r="B21" s="66" t="s">
        <v>73</v>
      </c>
      <c r="C21" s="26">
        <v>7821</v>
      </c>
      <c r="D21" s="26">
        <v>4491</v>
      </c>
      <c r="E21" s="68">
        <v>5514</v>
      </c>
      <c r="F21" s="68">
        <v>3008</v>
      </c>
      <c r="G21" s="68">
        <v>4435</v>
      </c>
      <c r="H21" s="68">
        <v>2491</v>
      </c>
      <c r="I21" s="68">
        <v>4518</v>
      </c>
      <c r="J21" s="68">
        <v>2397</v>
      </c>
      <c r="K21" s="68">
        <v>22288</v>
      </c>
      <c r="L21" s="68">
        <v>12387</v>
      </c>
      <c r="M21" s="212"/>
      <c r="N21" s="66" t="s">
        <v>73</v>
      </c>
      <c r="O21" s="26">
        <v>1083</v>
      </c>
      <c r="P21" s="26">
        <v>623</v>
      </c>
      <c r="Q21" s="68">
        <v>702</v>
      </c>
      <c r="R21" s="68">
        <v>348</v>
      </c>
      <c r="S21" s="68">
        <v>552</v>
      </c>
      <c r="T21" s="68">
        <v>321</v>
      </c>
      <c r="U21" s="68">
        <v>898</v>
      </c>
      <c r="V21" s="68">
        <v>480</v>
      </c>
      <c r="W21" s="68">
        <v>3235</v>
      </c>
      <c r="X21" s="68">
        <v>1772</v>
      </c>
      <c r="Y21" s="212"/>
      <c r="Z21" s="66" t="s">
        <v>73</v>
      </c>
      <c r="AA21" s="68">
        <v>120</v>
      </c>
      <c r="AB21" s="68">
        <v>110</v>
      </c>
      <c r="AC21" s="68">
        <v>97</v>
      </c>
      <c r="AD21" s="68">
        <v>92</v>
      </c>
      <c r="AE21" s="68">
        <v>419</v>
      </c>
      <c r="AF21" s="68">
        <v>310</v>
      </c>
      <c r="AG21" s="68">
        <v>114</v>
      </c>
      <c r="AH21" s="68">
        <v>26</v>
      </c>
      <c r="AI21" s="68">
        <v>40</v>
      </c>
      <c r="AJ21" s="68">
        <v>89</v>
      </c>
      <c r="AK21" s="212"/>
      <c r="AL21" s="66" t="s">
        <v>73</v>
      </c>
      <c r="AM21" s="68">
        <v>45</v>
      </c>
      <c r="AN21" s="68">
        <v>3770</v>
      </c>
      <c r="AO21" s="68">
        <v>312</v>
      </c>
      <c r="AP21" s="68">
        <v>10</v>
      </c>
      <c r="AQ21" s="68">
        <v>1</v>
      </c>
      <c r="AR21" s="68">
        <v>100</v>
      </c>
      <c r="AS21" s="68">
        <v>349</v>
      </c>
      <c r="AT21" s="68">
        <v>245</v>
      </c>
      <c r="AU21" s="68">
        <v>235</v>
      </c>
      <c r="AV21" s="212"/>
      <c r="AW21" s="66" t="s">
        <v>73</v>
      </c>
      <c r="AX21" s="26">
        <v>73</v>
      </c>
      <c r="AY21" s="26">
        <v>238</v>
      </c>
      <c r="AZ21" s="26">
        <v>60</v>
      </c>
      <c r="BA21" s="26">
        <v>766</v>
      </c>
      <c r="BB21" s="26">
        <v>26</v>
      </c>
      <c r="BC21" s="26">
        <v>1163</v>
      </c>
      <c r="BD21" s="26">
        <v>406</v>
      </c>
      <c r="BE21" s="26">
        <v>98</v>
      </c>
      <c r="BF21" s="41">
        <v>151</v>
      </c>
      <c r="BG21" s="41">
        <v>58</v>
      </c>
      <c r="BH21" s="212"/>
      <c r="BI21" s="66" t="s">
        <v>73</v>
      </c>
      <c r="BJ21" s="68">
        <v>2384</v>
      </c>
      <c r="BK21" s="68">
        <v>2571</v>
      </c>
      <c r="BL21" s="68">
        <v>627</v>
      </c>
      <c r="BM21" s="68">
        <v>559</v>
      </c>
      <c r="BN21" s="68">
        <v>600</v>
      </c>
      <c r="BO21" s="68">
        <v>2660</v>
      </c>
      <c r="BP21" s="68">
        <v>589</v>
      </c>
      <c r="BQ21" s="68">
        <v>332</v>
      </c>
      <c r="BR21" s="68">
        <v>628</v>
      </c>
      <c r="BS21" s="68">
        <v>71</v>
      </c>
      <c r="BT21" s="68">
        <v>0</v>
      </c>
      <c r="BU21" s="68">
        <v>51</v>
      </c>
      <c r="BV21" s="68">
        <v>242</v>
      </c>
      <c r="BW21" s="68">
        <v>1813</v>
      </c>
      <c r="BY21" s="80" t="s">
        <v>99</v>
      </c>
      <c r="BZ21" s="80" t="s">
        <v>2423</v>
      </c>
      <c r="CA21" s="78">
        <v>8566</v>
      </c>
      <c r="CB21" s="91"/>
    </row>
    <row r="22" spans="1:80" ht="14.45" customHeight="1">
      <c r="A22" s="212" t="s">
        <v>6</v>
      </c>
      <c r="B22" s="44" t="s">
        <v>90</v>
      </c>
      <c r="C22" s="71">
        <v>5232</v>
      </c>
      <c r="D22" s="71">
        <v>2576</v>
      </c>
      <c r="E22" s="71">
        <v>3210</v>
      </c>
      <c r="F22" s="71">
        <v>1581</v>
      </c>
      <c r="G22" s="71">
        <v>2600</v>
      </c>
      <c r="H22" s="71">
        <v>1226</v>
      </c>
      <c r="I22" s="71">
        <v>3193</v>
      </c>
      <c r="J22" s="71">
        <v>1447</v>
      </c>
      <c r="K22" s="149">
        <v>14235</v>
      </c>
      <c r="L22" s="149">
        <v>6830</v>
      </c>
      <c r="M22" s="212" t="s">
        <v>6</v>
      </c>
      <c r="N22" s="44" t="s">
        <v>90</v>
      </c>
      <c r="O22" s="71">
        <v>486</v>
      </c>
      <c r="P22" s="71">
        <v>234</v>
      </c>
      <c r="Q22" s="71">
        <v>268</v>
      </c>
      <c r="R22" s="71">
        <v>127</v>
      </c>
      <c r="S22" s="71">
        <v>294</v>
      </c>
      <c r="T22" s="71">
        <v>122</v>
      </c>
      <c r="U22" s="71">
        <v>816</v>
      </c>
      <c r="V22" s="71">
        <v>336</v>
      </c>
      <c r="W22" s="149">
        <v>1864</v>
      </c>
      <c r="X22" s="149">
        <v>819</v>
      </c>
      <c r="Y22" s="212" t="s">
        <v>6</v>
      </c>
      <c r="Z22" s="44" t="s">
        <v>90</v>
      </c>
      <c r="AA22" s="31">
        <v>91</v>
      </c>
      <c r="AB22" s="31">
        <v>80</v>
      </c>
      <c r="AC22" s="31">
        <v>67</v>
      </c>
      <c r="AD22" s="31">
        <v>73</v>
      </c>
      <c r="AE22" s="149">
        <v>311</v>
      </c>
      <c r="AF22" s="125">
        <v>234</v>
      </c>
      <c r="AG22" s="71">
        <v>105</v>
      </c>
      <c r="AH22" s="71">
        <v>0</v>
      </c>
      <c r="AI22" s="71">
        <v>46</v>
      </c>
      <c r="AJ22" s="71">
        <v>68</v>
      </c>
      <c r="AK22" s="212" t="s">
        <v>6</v>
      </c>
      <c r="AL22" s="44" t="s">
        <v>90</v>
      </c>
      <c r="AM22" s="71">
        <v>122</v>
      </c>
      <c r="AN22" s="71">
        <v>3939</v>
      </c>
      <c r="AO22" s="71">
        <v>305</v>
      </c>
      <c r="AP22" s="71">
        <v>47</v>
      </c>
      <c r="AQ22" s="71">
        <v>2</v>
      </c>
      <c r="AR22" s="71">
        <v>109</v>
      </c>
      <c r="AS22" s="71">
        <v>276</v>
      </c>
      <c r="AT22" s="71">
        <v>198</v>
      </c>
      <c r="AU22" s="71">
        <v>184</v>
      </c>
      <c r="AV22" s="212" t="s">
        <v>6</v>
      </c>
      <c r="AW22" s="44" t="s">
        <v>90</v>
      </c>
      <c r="AX22" s="71">
        <v>57</v>
      </c>
      <c r="AY22" s="71">
        <v>279</v>
      </c>
      <c r="AZ22" s="71">
        <v>34</v>
      </c>
      <c r="BA22" s="71">
        <v>634</v>
      </c>
      <c r="BB22" s="71">
        <v>0</v>
      </c>
      <c r="BC22" s="16">
        <v>1004</v>
      </c>
      <c r="BD22" s="71">
        <v>294</v>
      </c>
      <c r="BE22" s="71">
        <v>111</v>
      </c>
      <c r="BF22" s="152">
        <v>81</v>
      </c>
      <c r="BG22" s="32">
        <v>21</v>
      </c>
      <c r="BH22" s="212" t="s">
        <v>6</v>
      </c>
      <c r="BI22" s="44" t="s">
        <v>90</v>
      </c>
      <c r="BJ22" s="71">
        <v>1963</v>
      </c>
      <c r="BK22" s="71">
        <v>2182</v>
      </c>
      <c r="BL22" s="71">
        <v>871</v>
      </c>
      <c r="BM22" s="71">
        <v>646</v>
      </c>
      <c r="BN22" s="71">
        <v>627</v>
      </c>
      <c r="BO22" s="71">
        <v>2410</v>
      </c>
      <c r="BP22" s="71">
        <v>772</v>
      </c>
      <c r="BQ22" s="71">
        <v>719</v>
      </c>
      <c r="BR22" s="71">
        <v>800</v>
      </c>
      <c r="BS22" s="71">
        <v>173</v>
      </c>
      <c r="BT22" s="71">
        <v>3</v>
      </c>
      <c r="BU22" s="71">
        <v>284</v>
      </c>
      <c r="BV22" s="71">
        <v>417</v>
      </c>
      <c r="BW22" s="71">
        <v>467</v>
      </c>
      <c r="BY22" s="80" t="s">
        <v>6</v>
      </c>
      <c r="BZ22" s="80" t="s">
        <v>2436</v>
      </c>
      <c r="CA22" s="78">
        <v>9113</v>
      </c>
      <c r="CB22" s="91"/>
    </row>
    <row r="23" spans="1:80">
      <c r="A23" s="212"/>
      <c r="B23" s="44" t="s">
        <v>91</v>
      </c>
      <c r="C23" s="71">
        <v>1787</v>
      </c>
      <c r="D23" s="71">
        <v>967</v>
      </c>
      <c r="E23" s="71">
        <v>1251</v>
      </c>
      <c r="F23" s="71">
        <v>689</v>
      </c>
      <c r="G23" s="71">
        <v>1015</v>
      </c>
      <c r="H23" s="71">
        <v>533</v>
      </c>
      <c r="I23" s="71">
        <v>1188</v>
      </c>
      <c r="J23" s="71">
        <v>611</v>
      </c>
      <c r="K23" s="149">
        <v>5241</v>
      </c>
      <c r="L23" s="149">
        <v>2800</v>
      </c>
      <c r="M23" s="212"/>
      <c r="N23" s="44" t="s">
        <v>91</v>
      </c>
      <c r="O23" s="71">
        <v>192</v>
      </c>
      <c r="P23" s="71">
        <v>112</v>
      </c>
      <c r="Q23" s="71">
        <v>104</v>
      </c>
      <c r="R23" s="71">
        <v>60</v>
      </c>
      <c r="S23" s="71">
        <v>98</v>
      </c>
      <c r="T23" s="71">
        <v>43</v>
      </c>
      <c r="U23" s="71">
        <v>306</v>
      </c>
      <c r="V23" s="71">
        <v>166</v>
      </c>
      <c r="W23" s="149">
        <v>700</v>
      </c>
      <c r="X23" s="149">
        <v>381</v>
      </c>
      <c r="Y23" s="212"/>
      <c r="Z23" s="44" t="s">
        <v>91</v>
      </c>
      <c r="AA23" s="31">
        <v>22</v>
      </c>
      <c r="AB23" s="31">
        <v>19</v>
      </c>
      <c r="AC23" s="31">
        <v>17</v>
      </c>
      <c r="AD23" s="31">
        <v>20</v>
      </c>
      <c r="AE23" s="149">
        <v>78</v>
      </c>
      <c r="AF23" s="125">
        <v>72</v>
      </c>
      <c r="AG23" s="71">
        <v>55</v>
      </c>
      <c r="AH23" s="71">
        <v>31</v>
      </c>
      <c r="AI23" s="71">
        <v>0</v>
      </c>
      <c r="AJ23" s="71">
        <v>7</v>
      </c>
      <c r="AK23" s="212"/>
      <c r="AL23" s="44" t="s">
        <v>91</v>
      </c>
      <c r="AM23" s="71">
        <v>18</v>
      </c>
      <c r="AN23" s="71">
        <v>1683</v>
      </c>
      <c r="AO23" s="71">
        <v>745</v>
      </c>
      <c r="AP23" s="71">
        <v>0</v>
      </c>
      <c r="AQ23" s="71">
        <v>0</v>
      </c>
      <c r="AR23" s="71">
        <v>38</v>
      </c>
      <c r="AS23" s="71">
        <v>81</v>
      </c>
      <c r="AT23" s="71">
        <v>41</v>
      </c>
      <c r="AU23" s="71">
        <v>40</v>
      </c>
      <c r="AV23" s="212"/>
      <c r="AW23" s="44" t="s">
        <v>91</v>
      </c>
      <c r="AX23" s="71">
        <v>62</v>
      </c>
      <c r="AY23" s="71">
        <v>72</v>
      </c>
      <c r="AZ23" s="71">
        <v>12</v>
      </c>
      <c r="BA23" s="71">
        <v>125</v>
      </c>
      <c r="BB23" s="71">
        <v>0</v>
      </c>
      <c r="BC23" s="16">
        <v>271</v>
      </c>
      <c r="BD23" s="71">
        <v>157</v>
      </c>
      <c r="BE23" s="71">
        <v>70</v>
      </c>
      <c r="BF23" s="152">
        <v>70</v>
      </c>
      <c r="BG23" s="32">
        <v>45</v>
      </c>
      <c r="BH23" s="212"/>
      <c r="BI23" s="44" t="s">
        <v>91</v>
      </c>
      <c r="BJ23" s="71">
        <v>711</v>
      </c>
      <c r="BK23" s="71">
        <v>1051</v>
      </c>
      <c r="BL23" s="71">
        <v>432</v>
      </c>
      <c r="BM23" s="71">
        <v>286</v>
      </c>
      <c r="BN23" s="71">
        <v>290</v>
      </c>
      <c r="BO23" s="71">
        <v>1147</v>
      </c>
      <c r="BP23" s="71">
        <v>287</v>
      </c>
      <c r="BQ23" s="71">
        <v>229</v>
      </c>
      <c r="BR23" s="71">
        <v>298</v>
      </c>
      <c r="BS23" s="71">
        <v>159</v>
      </c>
      <c r="BT23" s="71">
        <v>12</v>
      </c>
      <c r="BU23" s="71">
        <v>154</v>
      </c>
      <c r="BV23" s="71">
        <v>248</v>
      </c>
      <c r="BW23" s="71">
        <v>154</v>
      </c>
      <c r="BY23" s="80" t="s">
        <v>6</v>
      </c>
      <c r="BZ23" s="80" t="s">
        <v>2437</v>
      </c>
      <c r="CA23" s="78">
        <v>5619</v>
      </c>
      <c r="CB23" s="91"/>
    </row>
    <row r="24" spans="1:80">
      <c r="A24" s="212"/>
      <c r="B24" s="66" t="s">
        <v>73</v>
      </c>
      <c r="C24" s="26">
        <v>7019</v>
      </c>
      <c r="D24" s="26">
        <v>3543</v>
      </c>
      <c r="E24" s="68">
        <v>4461</v>
      </c>
      <c r="F24" s="68">
        <v>2270</v>
      </c>
      <c r="G24" s="68">
        <v>3615</v>
      </c>
      <c r="H24" s="68">
        <v>1759</v>
      </c>
      <c r="I24" s="68">
        <v>4381</v>
      </c>
      <c r="J24" s="68">
        <v>2058</v>
      </c>
      <c r="K24" s="68">
        <v>19476</v>
      </c>
      <c r="L24" s="68">
        <v>9630</v>
      </c>
      <c r="M24" s="212"/>
      <c r="N24" s="66" t="s">
        <v>73</v>
      </c>
      <c r="O24" s="26">
        <v>678</v>
      </c>
      <c r="P24" s="26">
        <v>346</v>
      </c>
      <c r="Q24" s="68">
        <v>372</v>
      </c>
      <c r="R24" s="68">
        <v>187</v>
      </c>
      <c r="S24" s="68">
        <v>392</v>
      </c>
      <c r="T24" s="68">
        <v>165</v>
      </c>
      <c r="U24" s="68">
        <v>1122</v>
      </c>
      <c r="V24" s="68">
        <v>502</v>
      </c>
      <c r="W24" s="68">
        <v>2564</v>
      </c>
      <c r="X24" s="68">
        <v>1200</v>
      </c>
      <c r="Y24" s="212"/>
      <c r="Z24" s="66" t="s">
        <v>73</v>
      </c>
      <c r="AA24" s="68">
        <v>113</v>
      </c>
      <c r="AB24" s="68">
        <v>99</v>
      </c>
      <c r="AC24" s="68">
        <v>84</v>
      </c>
      <c r="AD24" s="68">
        <v>93</v>
      </c>
      <c r="AE24" s="68">
        <v>389</v>
      </c>
      <c r="AF24" s="68">
        <v>306</v>
      </c>
      <c r="AG24" s="68">
        <v>160</v>
      </c>
      <c r="AH24" s="68">
        <v>31</v>
      </c>
      <c r="AI24" s="68">
        <v>46</v>
      </c>
      <c r="AJ24" s="68">
        <v>75</v>
      </c>
      <c r="AK24" s="212"/>
      <c r="AL24" s="66" t="s">
        <v>73</v>
      </c>
      <c r="AM24" s="68">
        <v>140</v>
      </c>
      <c r="AN24" s="68">
        <v>5622</v>
      </c>
      <c r="AO24" s="68">
        <v>1050</v>
      </c>
      <c r="AP24" s="68">
        <v>47</v>
      </c>
      <c r="AQ24" s="68">
        <v>2</v>
      </c>
      <c r="AR24" s="68">
        <v>147</v>
      </c>
      <c r="AS24" s="68">
        <v>357</v>
      </c>
      <c r="AT24" s="68">
        <v>239</v>
      </c>
      <c r="AU24" s="68">
        <v>224</v>
      </c>
      <c r="AV24" s="212"/>
      <c r="AW24" s="66" t="s">
        <v>73</v>
      </c>
      <c r="AX24" s="26">
        <v>119</v>
      </c>
      <c r="AY24" s="26">
        <v>351</v>
      </c>
      <c r="AZ24" s="26">
        <v>46</v>
      </c>
      <c r="BA24" s="26">
        <v>759</v>
      </c>
      <c r="BB24" s="26">
        <v>0</v>
      </c>
      <c r="BC24" s="26">
        <v>1275</v>
      </c>
      <c r="BD24" s="26">
        <v>451</v>
      </c>
      <c r="BE24" s="26">
        <v>181</v>
      </c>
      <c r="BF24" s="41">
        <v>151</v>
      </c>
      <c r="BG24" s="41">
        <v>66</v>
      </c>
      <c r="BH24" s="212"/>
      <c r="BI24" s="66" t="s">
        <v>73</v>
      </c>
      <c r="BJ24" s="68">
        <v>2674</v>
      </c>
      <c r="BK24" s="68">
        <v>3233</v>
      </c>
      <c r="BL24" s="68">
        <v>1303</v>
      </c>
      <c r="BM24" s="68">
        <v>932</v>
      </c>
      <c r="BN24" s="68">
        <v>917</v>
      </c>
      <c r="BO24" s="68">
        <v>3557</v>
      </c>
      <c r="BP24" s="68">
        <v>1059</v>
      </c>
      <c r="BQ24" s="68">
        <v>948</v>
      </c>
      <c r="BR24" s="68">
        <v>1098</v>
      </c>
      <c r="BS24" s="68">
        <v>332</v>
      </c>
      <c r="BT24" s="68">
        <v>15</v>
      </c>
      <c r="BU24" s="68">
        <v>438</v>
      </c>
      <c r="BV24" s="68">
        <v>665</v>
      </c>
      <c r="BW24" s="68">
        <v>621</v>
      </c>
      <c r="BY24" s="80" t="s">
        <v>6</v>
      </c>
      <c r="BZ24" s="80" t="s">
        <v>2438</v>
      </c>
      <c r="CA24" s="78">
        <v>14732</v>
      </c>
      <c r="CB24" s="91"/>
    </row>
    <row r="25" spans="1:80" ht="14.45" customHeight="1">
      <c r="A25" s="212" t="s">
        <v>3</v>
      </c>
      <c r="B25" s="44" t="s">
        <v>90</v>
      </c>
      <c r="C25" s="71">
        <v>10164</v>
      </c>
      <c r="D25" s="71">
        <v>5667</v>
      </c>
      <c r="E25" s="71">
        <v>8114</v>
      </c>
      <c r="F25" s="71">
        <v>4334</v>
      </c>
      <c r="G25" s="71">
        <v>6454</v>
      </c>
      <c r="H25" s="71">
        <v>3358</v>
      </c>
      <c r="I25" s="71">
        <v>6797</v>
      </c>
      <c r="J25" s="71">
        <v>3620</v>
      </c>
      <c r="K25" s="149">
        <v>31529</v>
      </c>
      <c r="L25" s="149">
        <v>16979</v>
      </c>
      <c r="M25" s="212" t="s">
        <v>3</v>
      </c>
      <c r="N25" s="44" t="s">
        <v>90</v>
      </c>
      <c r="O25" s="71">
        <v>1306</v>
      </c>
      <c r="P25" s="71">
        <v>733</v>
      </c>
      <c r="Q25" s="71">
        <v>857</v>
      </c>
      <c r="R25" s="71">
        <v>461</v>
      </c>
      <c r="S25" s="71">
        <v>731</v>
      </c>
      <c r="T25" s="71">
        <v>369</v>
      </c>
      <c r="U25" s="71">
        <v>1065</v>
      </c>
      <c r="V25" s="71">
        <v>493</v>
      </c>
      <c r="W25" s="149">
        <v>3959</v>
      </c>
      <c r="X25" s="149">
        <v>2056</v>
      </c>
      <c r="Y25" s="212" t="s">
        <v>3</v>
      </c>
      <c r="Z25" s="44" t="s">
        <v>90</v>
      </c>
      <c r="AA25" s="31">
        <v>170</v>
      </c>
      <c r="AB25" s="31">
        <v>153</v>
      </c>
      <c r="AC25" s="31">
        <v>134</v>
      </c>
      <c r="AD25" s="31">
        <v>135</v>
      </c>
      <c r="AE25" s="149">
        <v>592</v>
      </c>
      <c r="AF25" s="125">
        <v>456</v>
      </c>
      <c r="AG25" s="71">
        <v>264</v>
      </c>
      <c r="AH25" s="71">
        <v>57</v>
      </c>
      <c r="AI25" s="71">
        <v>57</v>
      </c>
      <c r="AJ25" s="71">
        <v>112</v>
      </c>
      <c r="AK25" s="212" t="s">
        <v>3</v>
      </c>
      <c r="AL25" s="44" t="s">
        <v>90</v>
      </c>
      <c r="AM25" s="71">
        <v>158</v>
      </c>
      <c r="AN25" s="71">
        <v>5471</v>
      </c>
      <c r="AO25" s="71">
        <v>494</v>
      </c>
      <c r="AP25" s="71">
        <v>244</v>
      </c>
      <c r="AQ25" s="71">
        <v>6</v>
      </c>
      <c r="AR25" s="71">
        <v>171</v>
      </c>
      <c r="AS25" s="71">
        <v>524</v>
      </c>
      <c r="AT25" s="71">
        <v>390</v>
      </c>
      <c r="AU25" s="71">
        <v>311</v>
      </c>
      <c r="AV25" s="212" t="s">
        <v>3</v>
      </c>
      <c r="AW25" s="44" t="s">
        <v>90</v>
      </c>
      <c r="AX25" s="71">
        <v>236</v>
      </c>
      <c r="AY25" s="71">
        <v>356</v>
      </c>
      <c r="AZ25" s="71">
        <v>7</v>
      </c>
      <c r="BA25" s="71">
        <v>1104</v>
      </c>
      <c r="BB25" s="71">
        <v>91</v>
      </c>
      <c r="BC25" s="16">
        <v>1794</v>
      </c>
      <c r="BD25" s="71">
        <v>640</v>
      </c>
      <c r="BE25" s="71">
        <v>190</v>
      </c>
      <c r="BF25" s="152">
        <v>235</v>
      </c>
      <c r="BG25" s="32">
        <v>81</v>
      </c>
      <c r="BH25" s="212" t="s">
        <v>3</v>
      </c>
      <c r="BI25" s="44" t="s">
        <v>90</v>
      </c>
      <c r="BJ25" s="71">
        <v>5660</v>
      </c>
      <c r="BK25" s="71">
        <v>6409</v>
      </c>
      <c r="BL25" s="71">
        <v>2007</v>
      </c>
      <c r="BM25" s="71">
        <v>1977</v>
      </c>
      <c r="BN25" s="71">
        <v>2066</v>
      </c>
      <c r="BO25" s="71">
        <v>6124</v>
      </c>
      <c r="BP25" s="71">
        <v>1385</v>
      </c>
      <c r="BQ25" s="71">
        <v>1279</v>
      </c>
      <c r="BR25" s="71">
        <v>2076</v>
      </c>
      <c r="BS25" s="71">
        <v>284</v>
      </c>
      <c r="BT25" s="71">
        <v>18</v>
      </c>
      <c r="BU25" s="71">
        <v>757</v>
      </c>
      <c r="BV25" s="71">
        <v>543</v>
      </c>
      <c r="BW25" s="71">
        <v>1516</v>
      </c>
      <c r="BY25" s="80" t="s">
        <v>3</v>
      </c>
      <c r="BZ25" s="80" t="s">
        <v>2448</v>
      </c>
      <c r="CA25" s="78">
        <v>13588</v>
      </c>
      <c r="CB25" s="91"/>
    </row>
    <row r="26" spans="1:80">
      <c r="A26" s="212"/>
      <c r="B26" s="44" t="s">
        <v>91</v>
      </c>
      <c r="C26" s="71">
        <v>3119</v>
      </c>
      <c r="D26" s="71">
        <v>1701</v>
      </c>
      <c r="E26" s="71">
        <v>2414</v>
      </c>
      <c r="F26" s="71">
        <v>1377</v>
      </c>
      <c r="G26" s="71">
        <v>1985</v>
      </c>
      <c r="H26" s="71">
        <v>1111</v>
      </c>
      <c r="I26" s="71">
        <v>2092</v>
      </c>
      <c r="J26" s="71">
        <v>1208</v>
      </c>
      <c r="K26" s="149">
        <v>9610</v>
      </c>
      <c r="L26" s="149">
        <v>5397</v>
      </c>
      <c r="M26" s="212"/>
      <c r="N26" s="44" t="s">
        <v>91</v>
      </c>
      <c r="O26" s="71">
        <v>341</v>
      </c>
      <c r="P26" s="71">
        <v>199</v>
      </c>
      <c r="Q26" s="71">
        <v>226</v>
      </c>
      <c r="R26" s="71">
        <v>141</v>
      </c>
      <c r="S26" s="71">
        <v>219</v>
      </c>
      <c r="T26" s="71">
        <v>111</v>
      </c>
      <c r="U26" s="71">
        <v>282</v>
      </c>
      <c r="V26" s="71">
        <v>138</v>
      </c>
      <c r="W26" s="149">
        <v>1068</v>
      </c>
      <c r="X26" s="149">
        <v>589</v>
      </c>
      <c r="Y26" s="212"/>
      <c r="Z26" s="44" t="s">
        <v>91</v>
      </c>
      <c r="AA26" s="31">
        <v>44</v>
      </c>
      <c r="AB26" s="31">
        <v>43</v>
      </c>
      <c r="AC26" s="31">
        <v>39</v>
      </c>
      <c r="AD26" s="31">
        <v>40</v>
      </c>
      <c r="AE26" s="149">
        <v>166</v>
      </c>
      <c r="AF26" s="125">
        <v>106</v>
      </c>
      <c r="AG26" s="71">
        <v>69</v>
      </c>
      <c r="AH26" s="71">
        <v>41</v>
      </c>
      <c r="AI26" s="71">
        <v>8</v>
      </c>
      <c r="AJ26" s="71">
        <v>15</v>
      </c>
      <c r="AK26" s="212"/>
      <c r="AL26" s="44" t="s">
        <v>91</v>
      </c>
      <c r="AM26" s="71">
        <v>0</v>
      </c>
      <c r="AN26" s="71">
        <v>1905</v>
      </c>
      <c r="AO26" s="71">
        <v>408</v>
      </c>
      <c r="AP26" s="71">
        <v>168</v>
      </c>
      <c r="AQ26" s="71">
        <v>31</v>
      </c>
      <c r="AR26" s="71">
        <v>59</v>
      </c>
      <c r="AS26" s="71">
        <v>106</v>
      </c>
      <c r="AT26" s="71">
        <v>119</v>
      </c>
      <c r="AU26" s="71">
        <v>96</v>
      </c>
      <c r="AV26" s="212"/>
      <c r="AW26" s="44" t="s">
        <v>91</v>
      </c>
      <c r="AX26" s="71">
        <v>183</v>
      </c>
      <c r="AY26" s="71">
        <v>134</v>
      </c>
      <c r="AZ26" s="71">
        <v>1</v>
      </c>
      <c r="BA26" s="71">
        <v>247</v>
      </c>
      <c r="BB26" s="71">
        <v>0</v>
      </c>
      <c r="BC26" s="16">
        <v>565</v>
      </c>
      <c r="BD26" s="71">
        <v>338</v>
      </c>
      <c r="BE26" s="71">
        <v>153</v>
      </c>
      <c r="BF26" s="152">
        <v>117</v>
      </c>
      <c r="BG26" s="32">
        <v>78</v>
      </c>
      <c r="BH26" s="212"/>
      <c r="BI26" s="44" t="s">
        <v>91</v>
      </c>
      <c r="BJ26" s="71">
        <v>1840</v>
      </c>
      <c r="BK26" s="71">
        <v>3509</v>
      </c>
      <c r="BL26" s="71">
        <v>1016</v>
      </c>
      <c r="BM26" s="71">
        <v>1001</v>
      </c>
      <c r="BN26" s="71">
        <v>1218</v>
      </c>
      <c r="BO26" s="71">
        <v>2777</v>
      </c>
      <c r="BP26" s="71">
        <v>1113</v>
      </c>
      <c r="BQ26" s="71">
        <v>202</v>
      </c>
      <c r="BR26" s="71">
        <v>1112</v>
      </c>
      <c r="BS26" s="71">
        <v>669</v>
      </c>
      <c r="BT26" s="71">
        <v>0</v>
      </c>
      <c r="BU26" s="71">
        <v>257</v>
      </c>
      <c r="BV26" s="71">
        <v>6</v>
      </c>
      <c r="BW26" s="71">
        <v>1629</v>
      </c>
      <c r="BY26" s="80" t="s">
        <v>3</v>
      </c>
      <c r="BZ26" s="80" t="s">
        <v>2449</v>
      </c>
      <c r="CA26" s="78">
        <v>5861</v>
      </c>
      <c r="CB26" s="91"/>
    </row>
    <row r="27" spans="1:80">
      <c r="A27" s="212"/>
      <c r="B27" s="66" t="s">
        <v>73</v>
      </c>
      <c r="C27" s="26">
        <v>13283</v>
      </c>
      <c r="D27" s="26">
        <v>7368</v>
      </c>
      <c r="E27" s="68">
        <v>10528</v>
      </c>
      <c r="F27" s="68">
        <v>5711</v>
      </c>
      <c r="G27" s="68">
        <v>8439</v>
      </c>
      <c r="H27" s="68">
        <v>4469</v>
      </c>
      <c r="I27" s="68">
        <v>8889</v>
      </c>
      <c r="J27" s="68">
        <v>4828</v>
      </c>
      <c r="K27" s="68">
        <v>41139</v>
      </c>
      <c r="L27" s="68">
        <v>22376</v>
      </c>
      <c r="M27" s="212"/>
      <c r="N27" s="66" t="s">
        <v>73</v>
      </c>
      <c r="O27" s="26">
        <v>1647</v>
      </c>
      <c r="P27" s="26">
        <v>932</v>
      </c>
      <c r="Q27" s="68">
        <v>1083</v>
      </c>
      <c r="R27" s="68">
        <v>602</v>
      </c>
      <c r="S27" s="68">
        <v>950</v>
      </c>
      <c r="T27" s="68">
        <v>480</v>
      </c>
      <c r="U27" s="68">
        <v>1347</v>
      </c>
      <c r="V27" s="68">
        <v>631</v>
      </c>
      <c r="W27" s="68">
        <v>5027</v>
      </c>
      <c r="X27" s="68">
        <v>2645</v>
      </c>
      <c r="Y27" s="212"/>
      <c r="Z27" s="66" t="s">
        <v>73</v>
      </c>
      <c r="AA27" s="68">
        <v>214</v>
      </c>
      <c r="AB27" s="68">
        <v>196</v>
      </c>
      <c r="AC27" s="68">
        <v>173</v>
      </c>
      <c r="AD27" s="68">
        <v>175</v>
      </c>
      <c r="AE27" s="68">
        <v>758</v>
      </c>
      <c r="AF27" s="68">
        <v>562</v>
      </c>
      <c r="AG27" s="68">
        <v>333</v>
      </c>
      <c r="AH27" s="68">
        <v>98</v>
      </c>
      <c r="AI27" s="68">
        <v>65</v>
      </c>
      <c r="AJ27" s="68">
        <v>127</v>
      </c>
      <c r="AK27" s="212"/>
      <c r="AL27" s="66" t="s">
        <v>73</v>
      </c>
      <c r="AM27" s="68">
        <v>158</v>
      </c>
      <c r="AN27" s="68">
        <v>7376</v>
      </c>
      <c r="AO27" s="68">
        <v>902</v>
      </c>
      <c r="AP27" s="68">
        <v>412</v>
      </c>
      <c r="AQ27" s="68">
        <v>37</v>
      </c>
      <c r="AR27" s="68">
        <v>230</v>
      </c>
      <c r="AS27" s="68">
        <v>630</v>
      </c>
      <c r="AT27" s="68">
        <v>509</v>
      </c>
      <c r="AU27" s="68">
        <v>407</v>
      </c>
      <c r="AV27" s="212"/>
      <c r="AW27" s="66" t="s">
        <v>73</v>
      </c>
      <c r="AX27" s="26">
        <v>419</v>
      </c>
      <c r="AY27" s="26">
        <v>490</v>
      </c>
      <c r="AZ27" s="26">
        <v>8</v>
      </c>
      <c r="BA27" s="26">
        <v>1351</v>
      </c>
      <c r="BB27" s="26">
        <v>91</v>
      </c>
      <c r="BC27" s="26">
        <v>2359</v>
      </c>
      <c r="BD27" s="26">
        <v>978</v>
      </c>
      <c r="BE27" s="26">
        <v>343</v>
      </c>
      <c r="BF27" s="41">
        <v>352</v>
      </c>
      <c r="BG27" s="41">
        <v>159</v>
      </c>
      <c r="BH27" s="212"/>
      <c r="BI27" s="66" t="s">
        <v>73</v>
      </c>
      <c r="BJ27" s="68">
        <v>7500</v>
      </c>
      <c r="BK27" s="68">
        <v>9918</v>
      </c>
      <c r="BL27" s="68">
        <v>3023</v>
      </c>
      <c r="BM27" s="68">
        <v>2978</v>
      </c>
      <c r="BN27" s="68">
        <v>3284</v>
      </c>
      <c r="BO27" s="68">
        <v>8901</v>
      </c>
      <c r="BP27" s="68">
        <v>2498</v>
      </c>
      <c r="BQ27" s="68">
        <v>1481</v>
      </c>
      <c r="BR27" s="68">
        <v>3188</v>
      </c>
      <c r="BS27" s="68">
        <v>953</v>
      </c>
      <c r="BT27" s="68">
        <v>18</v>
      </c>
      <c r="BU27" s="68">
        <v>1014</v>
      </c>
      <c r="BV27" s="68">
        <v>549</v>
      </c>
      <c r="BW27" s="68">
        <v>3145</v>
      </c>
      <c r="BY27" s="80" t="s">
        <v>3</v>
      </c>
      <c r="BZ27" s="80" t="s">
        <v>2450</v>
      </c>
      <c r="CA27" s="78">
        <v>19449</v>
      </c>
      <c r="CB27" s="91"/>
    </row>
    <row r="28" spans="1:80" ht="14.45" customHeight="1">
      <c r="A28" s="212" t="s">
        <v>100</v>
      </c>
      <c r="B28" s="44" t="s">
        <v>90</v>
      </c>
      <c r="C28" s="71">
        <v>10056</v>
      </c>
      <c r="D28" s="71">
        <v>4337</v>
      </c>
      <c r="E28" s="71">
        <v>8074</v>
      </c>
      <c r="F28" s="71">
        <v>3342</v>
      </c>
      <c r="G28" s="71">
        <v>6233</v>
      </c>
      <c r="H28" s="71">
        <v>2423</v>
      </c>
      <c r="I28" s="71">
        <v>7230</v>
      </c>
      <c r="J28" s="71">
        <v>2622</v>
      </c>
      <c r="K28" s="149">
        <v>31593</v>
      </c>
      <c r="L28" s="149">
        <v>12724</v>
      </c>
      <c r="M28" s="212" t="s">
        <v>100</v>
      </c>
      <c r="N28" s="44" t="s">
        <v>90</v>
      </c>
      <c r="O28" s="71">
        <v>1875</v>
      </c>
      <c r="P28" s="71">
        <v>797</v>
      </c>
      <c r="Q28" s="71">
        <v>938</v>
      </c>
      <c r="R28" s="71">
        <v>390</v>
      </c>
      <c r="S28" s="71">
        <v>766</v>
      </c>
      <c r="T28" s="71">
        <v>294</v>
      </c>
      <c r="U28" s="71">
        <v>2460</v>
      </c>
      <c r="V28" s="71">
        <v>834</v>
      </c>
      <c r="W28" s="149">
        <v>6039</v>
      </c>
      <c r="X28" s="149">
        <v>2315</v>
      </c>
      <c r="Y28" s="212" t="s">
        <v>100</v>
      </c>
      <c r="Z28" s="44" t="s">
        <v>90</v>
      </c>
      <c r="AA28" s="31">
        <v>210</v>
      </c>
      <c r="AB28" s="31">
        <v>200</v>
      </c>
      <c r="AC28" s="31">
        <v>178</v>
      </c>
      <c r="AD28" s="31">
        <v>187</v>
      </c>
      <c r="AE28" s="149">
        <v>775</v>
      </c>
      <c r="AF28" s="125">
        <v>626</v>
      </c>
      <c r="AG28" s="71">
        <v>216</v>
      </c>
      <c r="AH28" s="71">
        <v>0</v>
      </c>
      <c r="AI28" s="71">
        <v>107</v>
      </c>
      <c r="AJ28" s="71">
        <v>158</v>
      </c>
      <c r="AK28" s="212" t="s">
        <v>100</v>
      </c>
      <c r="AL28" s="44" t="s">
        <v>90</v>
      </c>
      <c r="AM28" s="71">
        <v>187</v>
      </c>
      <c r="AN28" s="71">
        <v>6943</v>
      </c>
      <c r="AO28" s="71">
        <v>1491</v>
      </c>
      <c r="AP28" s="71">
        <v>285</v>
      </c>
      <c r="AQ28" s="71">
        <v>36</v>
      </c>
      <c r="AR28" s="71">
        <v>157</v>
      </c>
      <c r="AS28" s="71">
        <v>792</v>
      </c>
      <c r="AT28" s="71">
        <v>367</v>
      </c>
      <c r="AU28" s="71">
        <v>317</v>
      </c>
      <c r="AV28" s="212" t="s">
        <v>100</v>
      </c>
      <c r="AW28" s="44" t="s">
        <v>90</v>
      </c>
      <c r="AX28" s="71">
        <v>126</v>
      </c>
      <c r="AY28" s="71">
        <v>510</v>
      </c>
      <c r="AZ28" s="71">
        <v>19</v>
      </c>
      <c r="BA28" s="71">
        <v>933</v>
      </c>
      <c r="BB28" s="71">
        <v>0</v>
      </c>
      <c r="BC28" s="16">
        <v>1588</v>
      </c>
      <c r="BD28" s="71">
        <v>363</v>
      </c>
      <c r="BE28" s="71">
        <v>285</v>
      </c>
      <c r="BF28" s="152">
        <v>130</v>
      </c>
      <c r="BG28" s="32">
        <v>32</v>
      </c>
      <c r="BH28" s="212" t="s">
        <v>100</v>
      </c>
      <c r="BI28" s="44" t="s">
        <v>90</v>
      </c>
      <c r="BJ28" s="71">
        <v>5621</v>
      </c>
      <c r="BK28" s="71">
        <v>6076</v>
      </c>
      <c r="BL28" s="71">
        <v>896</v>
      </c>
      <c r="BM28" s="71">
        <v>696</v>
      </c>
      <c r="BN28" s="71">
        <v>583</v>
      </c>
      <c r="BO28" s="71">
        <v>5990</v>
      </c>
      <c r="BP28" s="71">
        <v>784</v>
      </c>
      <c r="BQ28" s="71">
        <v>536</v>
      </c>
      <c r="BR28" s="71">
        <v>779</v>
      </c>
      <c r="BS28" s="71">
        <v>202</v>
      </c>
      <c r="BT28" s="71">
        <v>2</v>
      </c>
      <c r="BU28" s="71">
        <v>160</v>
      </c>
      <c r="BV28" s="71">
        <v>384</v>
      </c>
      <c r="BW28" s="71">
        <v>2229</v>
      </c>
      <c r="BY28" s="80" t="s">
        <v>100</v>
      </c>
      <c r="BZ28" s="80" t="s">
        <v>2478</v>
      </c>
      <c r="CA28" s="78">
        <v>19866</v>
      </c>
      <c r="CB28" s="91"/>
    </row>
    <row r="29" spans="1:80">
      <c r="A29" s="212"/>
      <c r="B29" s="44" t="s">
        <v>91</v>
      </c>
      <c r="C29" s="71">
        <v>1198</v>
      </c>
      <c r="D29" s="71">
        <v>592</v>
      </c>
      <c r="E29" s="71">
        <v>878</v>
      </c>
      <c r="F29" s="71">
        <v>451</v>
      </c>
      <c r="G29" s="71">
        <v>776</v>
      </c>
      <c r="H29" s="71">
        <v>372</v>
      </c>
      <c r="I29" s="71">
        <v>907</v>
      </c>
      <c r="J29" s="71">
        <v>416</v>
      </c>
      <c r="K29" s="149">
        <v>3759</v>
      </c>
      <c r="L29" s="149">
        <v>1831</v>
      </c>
      <c r="M29" s="212"/>
      <c r="N29" s="44" t="s">
        <v>91</v>
      </c>
      <c r="O29" s="71">
        <v>140</v>
      </c>
      <c r="P29" s="71">
        <v>66</v>
      </c>
      <c r="Q29" s="71">
        <v>81</v>
      </c>
      <c r="R29" s="71">
        <v>36</v>
      </c>
      <c r="S29" s="71">
        <v>80</v>
      </c>
      <c r="T29" s="71">
        <v>44</v>
      </c>
      <c r="U29" s="71">
        <v>192</v>
      </c>
      <c r="V29" s="71">
        <v>91</v>
      </c>
      <c r="W29" s="149">
        <v>493</v>
      </c>
      <c r="X29" s="149">
        <v>237</v>
      </c>
      <c r="Y29" s="212"/>
      <c r="Z29" s="44" t="s">
        <v>91</v>
      </c>
      <c r="AA29" s="31">
        <v>20</v>
      </c>
      <c r="AB29" s="31">
        <v>15</v>
      </c>
      <c r="AC29" s="31">
        <v>13</v>
      </c>
      <c r="AD29" s="31">
        <v>18</v>
      </c>
      <c r="AE29" s="149">
        <v>66</v>
      </c>
      <c r="AF29" s="125">
        <v>62</v>
      </c>
      <c r="AG29" s="71">
        <v>32</v>
      </c>
      <c r="AH29" s="71">
        <v>6</v>
      </c>
      <c r="AI29" s="71">
        <v>4</v>
      </c>
      <c r="AJ29" s="71">
        <v>6</v>
      </c>
      <c r="AK29" s="212"/>
      <c r="AL29" s="44" t="s">
        <v>91</v>
      </c>
      <c r="AM29" s="71">
        <v>40</v>
      </c>
      <c r="AN29" s="71">
        <v>1338</v>
      </c>
      <c r="AO29" s="71">
        <v>130</v>
      </c>
      <c r="AP29" s="71">
        <v>6</v>
      </c>
      <c r="AQ29" s="71">
        <v>0</v>
      </c>
      <c r="AR29" s="71">
        <v>55</v>
      </c>
      <c r="AS29" s="71">
        <v>48</v>
      </c>
      <c r="AT29" s="71">
        <v>48</v>
      </c>
      <c r="AU29" s="71">
        <v>58</v>
      </c>
      <c r="AV29" s="212"/>
      <c r="AW29" s="44" t="s">
        <v>91</v>
      </c>
      <c r="AX29" s="71">
        <v>76</v>
      </c>
      <c r="AY29" s="71">
        <v>61</v>
      </c>
      <c r="AZ29" s="71">
        <v>2</v>
      </c>
      <c r="BA29" s="71">
        <v>22</v>
      </c>
      <c r="BB29" s="71">
        <v>0</v>
      </c>
      <c r="BC29" s="16">
        <v>161</v>
      </c>
      <c r="BD29" s="71">
        <v>86</v>
      </c>
      <c r="BE29" s="71">
        <v>80</v>
      </c>
      <c r="BF29" s="152">
        <v>51</v>
      </c>
      <c r="BG29" s="32">
        <v>29</v>
      </c>
      <c r="BH29" s="212"/>
      <c r="BI29" s="44" t="s">
        <v>91</v>
      </c>
      <c r="BJ29" s="71">
        <v>1679</v>
      </c>
      <c r="BK29" s="71">
        <v>2411</v>
      </c>
      <c r="BL29" s="71">
        <v>731</v>
      </c>
      <c r="BM29" s="71">
        <v>237</v>
      </c>
      <c r="BN29" s="71">
        <v>200</v>
      </c>
      <c r="BO29" s="71">
        <v>2565</v>
      </c>
      <c r="BP29" s="71">
        <v>265</v>
      </c>
      <c r="BQ29" s="71">
        <v>118</v>
      </c>
      <c r="BR29" s="71">
        <v>318</v>
      </c>
      <c r="BS29" s="71">
        <v>21</v>
      </c>
      <c r="BT29" s="71">
        <v>22</v>
      </c>
      <c r="BU29" s="71">
        <v>8</v>
      </c>
      <c r="BV29" s="71">
        <v>18</v>
      </c>
      <c r="BW29" s="71">
        <v>1</v>
      </c>
      <c r="BY29" s="80" t="s">
        <v>100</v>
      </c>
      <c r="BZ29" s="80" t="s">
        <v>2479</v>
      </c>
      <c r="CA29" s="78">
        <v>3130</v>
      </c>
      <c r="CB29" s="91"/>
    </row>
    <row r="30" spans="1:80">
      <c r="A30" s="212"/>
      <c r="B30" s="66" t="s">
        <v>73</v>
      </c>
      <c r="C30" s="26">
        <v>11254</v>
      </c>
      <c r="D30" s="26">
        <v>4929</v>
      </c>
      <c r="E30" s="68">
        <v>8952</v>
      </c>
      <c r="F30" s="68">
        <v>3793</v>
      </c>
      <c r="G30" s="68">
        <v>7009</v>
      </c>
      <c r="H30" s="68">
        <v>2795</v>
      </c>
      <c r="I30" s="68">
        <v>8137</v>
      </c>
      <c r="J30" s="68">
        <v>3038</v>
      </c>
      <c r="K30" s="68">
        <v>35352</v>
      </c>
      <c r="L30" s="68">
        <v>14555</v>
      </c>
      <c r="M30" s="212"/>
      <c r="N30" s="66" t="s">
        <v>73</v>
      </c>
      <c r="O30" s="26">
        <v>2015</v>
      </c>
      <c r="P30" s="26">
        <v>863</v>
      </c>
      <c r="Q30" s="68">
        <v>1019</v>
      </c>
      <c r="R30" s="68">
        <v>426</v>
      </c>
      <c r="S30" s="68">
        <v>846</v>
      </c>
      <c r="T30" s="68">
        <v>338</v>
      </c>
      <c r="U30" s="68">
        <v>2652</v>
      </c>
      <c r="V30" s="68">
        <v>925</v>
      </c>
      <c r="W30" s="68">
        <v>6532</v>
      </c>
      <c r="X30" s="68">
        <v>2552</v>
      </c>
      <c r="Y30" s="212"/>
      <c r="Z30" s="66" t="s">
        <v>73</v>
      </c>
      <c r="AA30" s="68">
        <v>230</v>
      </c>
      <c r="AB30" s="68">
        <v>215</v>
      </c>
      <c r="AC30" s="68">
        <v>191</v>
      </c>
      <c r="AD30" s="68">
        <v>205</v>
      </c>
      <c r="AE30" s="68">
        <v>841</v>
      </c>
      <c r="AF30" s="68">
        <v>688</v>
      </c>
      <c r="AG30" s="68">
        <v>248</v>
      </c>
      <c r="AH30" s="68">
        <v>6</v>
      </c>
      <c r="AI30" s="68">
        <v>111</v>
      </c>
      <c r="AJ30" s="68">
        <v>164</v>
      </c>
      <c r="AK30" s="212"/>
      <c r="AL30" s="66" t="s">
        <v>73</v>
      </c>
      <c r="AM30" s="68">
        <v>227</v>
      </c>
      <c r="AN30" s="68">
        <v>8281</v>
      </c>
      <c r="AO30" s="68">
        <v>1621</v>
      </c>
      <c r="AP30" s="68">
        <v>291</v>
      </c>
      <c r="AQ30" s="68">
        <v>36</v>
      </c>
      <c r="AR30" s="68">
        <v>212</v>
      </c>
      <c r="AS30" s="68">
        <v>840</v>
      </c>
      <c r="AT30" s="68">
        <v>415</v>
      </c>
      <c r="AU30" s="68">
        <v>375</v>
      </c>
      <c r="AV30" s="212"/>
      <c r="AW30" s="66" t="s">
        <v>73</v>
      </c>
      <c r="AX30" s="26">
        <v>202</v>
      </c>
      <c r="AY30" s="26">
        <v>571</v>
      </c>
      <c r="AZ30" s="26">
        <v>21</v>
      </c>
      <c r="BA30" s="26">
        <v>955</v>
      </c>
      <c r="BB30" s="26">
        <v>0</v>
      </c>
      <c r="BC30" s="26">
        <v>1749</v>
      </c>
      <c r="BD30" s="26">
        <v>449</v>
      </c>
      <c r="BE30" s="26">
        <v>365</v>
      </c>
      <c r="BF30" s="41">
        <v>181</v>
      </c>
      <c r="BG30" s="41">
        <v>61</v>
      </c>
      <c r="BH30" s="212"/>
      <c r="BI30" s="66" t="s">
        <v>73</v>
      </c>
      <c r="BJ30" s="68">
        <v>7300</v>
      </c>
      <c r="BK30" s="68">
        <v>8487</v>
      </c>
      <c r="BL30" s="68">
        <v>1627</v>
      </c>
      <c r="BM30" s="68">
        <v>933</v>
      </c>
      <c r="BN30" s="68">
        <v>783</v>
      </c>
      <c r="BO30" s="68">
        <v>8555</v>
      </c>
      <c r="BP30" s="68">
        <v>1049</v>
      </c>
      <c r="BQ30" s="68">
        <v>654</v>
      </c>
      <c r="BR30" s="68">
        <v>1097</v>
      </c>
      <c r="BS30" s="68">
        <v>223</v>
      </c>
      <c r="BT30" s="68">
        <v>24</v>
      </c>
      <c r="BU30" s="68">
        <v>168</v>
      </c>
      <c r="BV30" s="68">
        <v>402</v>
      </c>
      <c r="BW30" s="68">
        <v>2230</v>
      </c>
      <c r="BY30" s="80" t="s">
        <v>100</v>
      </c>
      <c r="BZ30" s="80" t="s">
        <v>2480</v>
      </c>
      <c r="CA30" s="78">
        <v>22996</v>
      </c>
      <c r="CB30" s="91"/>
    </row>
    <row r="31" spans="1:80" ht="14.45" customHeight="1">
      <c r="A31" s="212" t="s">
        <v>101</v>
      </c>
      <c r="B31" s="44" t="s">
        <v>90</v>
      </c>
      <c r="C31" s="71">
        <v>11145</v>
      </c>
      <c r="D31" s="71">
        <v>5749</v>
      </c>
      <c r="E31" s="71">
        <v>5197</v>
      </c>
      <c r="F31" s="71">
        <v>2720</v>
      </c>
      <c r="G31" s="71">
        <v>5164</v>
      </c>
      <c r="H31" s="71">
        <v>2669</v>
      </c>
      <c r="I31" s="71">
        <v>5562</v>
      </c>
      <c r="J31" s="71">
        <v>2842</v>
      </c>
      <c r="K31" s="149">
        <v>27068</v>
      </c>
      <c r="L31" s="149">
        <v>13980</v>
      </c>
      <c r="M31" s="212" t="s">
        <v>101</v>
      </c>
      <c r="N31" s="44" t="s">
        <v>90</v>
      </c>
      <c r="O31" s="71">
        <v>878</v>
      </c>
      <c r="P31" s="71">
        <v>458</v>
      </c>
      <c r="Q31" s="71">
        <v>649</v>
      </c>
      <c r="R31" s="71">
        <v>326</v>
      </c>
      <c r="S31" s="71">
        <v>818</v>
      </c>
      <c r="T31" s="71">
        <v>394</v>
      </c>
      <c r="U31" s="71">
        <v>1936</v>
      </c>
      <c r="V31" s="71">
        <v>989</v>
      </c>
      <c r="W31" s="149">
        <v>4281</v>
      </c>
      <c r="X31" s="149">
        <v>2167</v>
      </c>
      <c r="Y31" s="212" t="s">
        <v>101</v>
      </c>
      <c r="Z31" s="44" t="s">
        <v>90</v>
      </c>
      <c r="AA31" s="31">
        <v>229</v>
      </c>
      <c r="AB31" s="31">
        <v>161</v>
      </c>
      <c r="AC31" s="31">
        <v>163</v>
      </c>
      <c r="AD31" s="31">
        <v>166</v>
      </c>
      <c r="AE31" s="149">
        <v>719</v>
      </c>
      <c r="AF31" s="125">
        <v>668</v>
      </c>
      <c r="AG31" s="71">
        <v>314</v>
      </c>
      <c r="AH31" s="71">
        <v>53</v>
      </c>
      <c r="AI31" s="71">
        <v>65</v>
      </c>
      <c r="AJ31" s="71">
        <v>136</v>
      </c>
      <c r="AK31" s="212" t="s">
        <v>101</v>
      </c>
      <c r="AL31" s="44" t="s">
        <v>90</v>
      </c>
      <c r="AM31" s="71">
        <v>166</v>
      </c>
      <c r="AN31" s="71">
        <v>10381</v>
      </c>
      <c r="AO31" s="71">
        <v>804</v>
      </c>
      <c r="AP31" s="71">
        <v>206</v>
      </c>
      <c r="AQ31" s="71">
        <v>17</v>
      </c>
      <c r="AR31" s="71">
        <v>249</v>
      </c>
      <c r="AS31" s="71">
        <v>770</v>
      </c>
      <c r="AT31" s="71">
        <v>630</v>
      </c>
      <c r="AU31" s="71">
        <v>544</v>
      </c>
      <c r="AV31" s="212" t="s">
        <v>101</v>
      </c>
      <c r="AW31" s="44" t="s">
        <v>90</v>
      </c>
      <c r="AX31" s="71">
        <v>240</v>
      </c>
      <c r="AY31" s="71">
        <v>474</v>
      </c>
      <c r="AZ31" s="71">
        <v>22</v>
      </c>
      <c r="BA31" s="71">
        <v>528</v>
      </c>
      <c r="BB31" s="71">
        <v>0</v>
      </c>
      <c r="BC31" s="16">
        <v>1264</v>
      </c>
      <c r="BD31" s="71">
        <v>463</v>
      </c>
      <c r="BE31" s="71">
        <v>512</v>
      </c>
      <c r="BF31" s="152">
        <v>155</v>
      </c>
      <c r="BG31" s="32">
        <v>61</v>
      </c>
      <c r="BH31" s="212" t="s">
        <v>101</v>
      </c>
      <c r="BI31" s="44" t="s">
        <v>90</v>
      </c>
      <c r="BJ31" s="71">
        <v>7186</v>
      </c>
      <c r="BK31" s="71">
        <v>7290</v>
      </c>
      <c r="BL31" s="71">
        <v>1178</v>
      </c>
      <c r="BM31" s="71">
        <v>904</v>
      </c>
      <c r="BN31" s="71">
        <v>708</v>
      </c>
      <c r="BO31" s="71">
        <v>6778</v>
      </c>
      <c r="BP31" s="71">
        <v>958</v>
      </c>
      <c r="BQ31" s="71">
        <v>349</v>
      </c>
      <c r="BR31" s="71">
        <v>1068</v>
      </c>
      <c r="BS31" s="71">
        <v>91</v>
      </c>
      <c r="BT31" s="71">
        <v>16</v>
      </c>
      <c r="BU31" s="71">
        <v>90</v>
      </c>
      <c r="BV31" s="71">
        <v>179</v>
      </c>
      <c r="BW31" s="71">
        <v>6375</v>
      </c>
      <c r="BY31" s="80" t="s">
        <v>101</v>
      </c>
      <c r="BZ31" s="80" t="s">
        <v>2496</v>
      </c>
      <c r="CA31" s="78">
        <v>24249</v>
      </c>
      <c r="CB31" s="91"/>
    </row>
    <row r="32" spans="1:80">
      <c r="A32" s="212"/>
      <c r="B32" s="44" t="s">
        <v>91</v>
      </c>
      <c r="C32" s="71">
        <v>4900</v>
      </c>
      <c r="D32" s="71">
        <v>2616</v>
      </c>
      <c r="E32" s="71">
        <v>3590</v>
      </c>
      <c r="F32" s="71">
        <v>1917</v>
      </c>
      <c r="G32" s="71">
        <v>3662</v>
      </c>
      <c r="H32" s="71">
        <v>1970</v>
      </c>
      <c r="I32" s="71">
        <v>4150</v>
      </c>
      <c r="J32" s="71">
        <v>2309</v>
      </c>
      <c r="K32" s="149">
        <v>16302</v>
      </c>
      <c r="L32" s="149">
        <v>8812</v>
      </c>
      <c r="M32" s="212"/>
      <c r="N32" s="44" t="s">
        <v>91</v>
      </c>
      <c r="O32" s="71">
        <v>555</v>
      </c>
      <c r="P32" s="71">
        <v>272</v>
      </c>
      <c r="Q32" s="71">
        <v>445</v>
      </c>
      <c r="R32" s="71">
        <v>193</v>
      </c>
      <c r="S32" s="71">
        <v>507</v>
      </c>
      <c r="T32" s="71">
        <v>258</v>
      </c>
      <c r="U32" s="71">
        <v>1005</v>
      </c>
      <c r="V32" s="71">
        <v>596</v>
      </c>
      <c r="W32" s="149">
        <v>2512</v>
      </c>
      <c r="X32" s="149">
        <v>1319</v>
      </c>
      <c r="Y32" s="212"/>
      <c r="Z32" s="44" t="s">
        <v>91</v>
      </c>
      <c r="AA32" s="31">
        <v>83</v>
      </c>
      <c r="AB32" s="31">
        <v>66</v>
      </c>
      <c r="AC32" s="31">
        <v>67</v>
      </c>
      <c r="AD32" s="31">
        <v>75</v>
      </c>
      <c r="AE32" s="149">
        <v>291</v>
      </c>
      <c r="AF32" s="125">
        <v>225</v>
      </c>
      <c r="AG32" s="71">
        <v>152</v>
      </c>
      <c r="AH32" s="71">
        <v>155</v>
      </c>
      <c r="AI32" s="71">
        <v>11</v>
      </c>
      <c r="AJ32" s="71">
        <v>17</v>
      </c>
      <c r="AK32" s="212"/>
      <c r="AL32" s="44" t="s">
        <v>91</v>
      </c>
      <c r="AM32" s="71">
        <v>26</v>
      </c>
      <c r="AN32" s="71">
        <v>4540</v>
      </c>
      <c r="AO32" s="71">
        <v>722</v>
      </c>
      <c r="AP32" s="71">
        <v>8</v>
      </c>
      <c r="AQ32" s="71">
        <v>0</v>
      </c>
      <c r="AR32" s="71">
        <v>114</v>
      </c>
      <c r="AS32" s="71">
        <v>246</v>
      </c>
      <c r="AT32" s="71">
        <v>261</v>
      </c>
      <c r="AU32" s="71">
        <v>221</v>
      </c>
      <c r="AV32" s="212"/>
      <c r="AW32" s="44" t="s">
        <v>91</v>
      </c>
      <c r="AX32" s="71">
        <v>250</v>
      </c>
      <c r="AY32" s="71">
        <v>331</v>
      </c>
      <c r="AZ32" s="71">
        <v>5</v>
      </c>
      <c r="BA32" s="71">
        <v>92</v>
      </c>
      <c r="BB32" s="71">
        <v>1</v>
      </c>
      <c r="BC32" s="16">
        <v>679</v>
      </c>
      <c r="BD32" s="71">
        <v>449</v>
      </c>
      <c r="BE32" s="71">
        <v>426</v>
      </c>
      <c r="BF32" s="152">
        <v>175</v>
      </c>
      <c r="BG32" s="32">
        <v>102</v>
      </c>
      <c r="BH32" s="212"/>
      <c r="BI32" s="44" t="s">
        <v>91</v>
      </c>
      <c r="BJ32" s="71">
        <v>2707</v>
      </c>
      <c r="BK32" s="71">
        <v>7260</v>
      </c>
      <c r="BL32" s="71">
        <v>1867</v>
      </c>
      <c r="BM32" s="71">
        <v>1878</v>
      </c>
      <c r="BN32" s="71">
        <v>127</v>
      </c>
      <c r="BO32" s="71">
        <v>5481</v>
      </c>
      <c r="BP32" s="71">
        <v>569</v>
      </c>
      <c r="BQ32" s="71">
        <v>27</v>
      </c>
      <c r="BR32" s="71">
        <v>1218</v>
      </c>
      <c r="BS32" s="71">
        <v>2</v>
      </c>
      <c r="BT32" s="71">
        <v>0</v>
      </c>
      <c r="BU32" s="71">
        <v>163</v>
      </c>
      <c r="BV32" s="71">
        <v>287</v>
      </c>
      <c r="BW32" s="71">
        <v>3777</v>
      </c>
      <c r="BY32" s="80" t="s">
        <v>101</v>
      </c>
      <c r="BZ32" s="80" t="s">
        <v>2497</v>
      </c>
      <c r="CA32" s="78">
        <v>11304</v>
      </c>
      <c r="CB32" s="91"/>
    </row>
    <row r="33" spans="1:80">
      <c r="A33" s="212"/>
      <c r="B33" s="66" t="s">
        <v>73</v>
      </c>
      <c r="C33" s="26">
        <v>16045</v>
      </c>
      <c r="D33" s="26">
        <v>8365</v>
      </c>
      <c r="E33" s="68">
        <v>8787</v>
      </c>
      <c r="F33" s="68">
        <v>4637</v>
      </c>
      <c r="G33" s="68">
        <v>8826</v>
      </c>
      <c r="H33" s="68">
        <v>4639</v>
      </c>
      <c r="I33" s="68">
        <v>9712</v>
      </c>
      <c r="J33" s="68">
        <v>5151</v>
      </c>
      <c r="K33" s="68">
        <v>43370</v>
      </c>
      <c r="L33" s="68">
        <v>22792</v>
      </c>
      <c r="M33" s="212"/>
      <c r="N33" s="66" t="s">
        <v>73</v>
      </c>
      <c r="O33" s="26">
        <v>1433</v>
      </c>
      <c r="P33" s="26">
        <v>730</v>
      </c>
      <c r="Q33" s="68">
        <v>1094</v>
      </c>
      <c r="R33" s="68">
        <v>519</v>
      </c>
      <c r="S33" s="68">
        <v>1325</v>
      </c>
      <c r="T33" s="68">
        <v>652</v>
      </c>
      <c r="U33" s="68">
        <v>2941</v>
      </c>
      <c r="V33" s="68">
        <v>1585</v>
      </c>
      <c r="W33" s="68">
        <v>6793</v>
      </c>
      <c r="X33" s="68">
        <v>3486</v>
      </c>
      <c r="Y33" s="212"/>
      <c r="Z33" s="66" t="s">
        <v>73</v>
      </c>
      <c r="AA33" s="68">
        <v>312</v>
      </c>
      <c r="AB33" s="68">
        <v>227</v>
      </c>
      <c r="AC33" s="68">
        <v>230</v>
      </c>
      <c r="AD33" s="68">
        <v>241</v>
      </c>
      <c r="AE33" s="68">
        <v>1010</v>
      </c>
      <c r="AF33" s="68">
        <v>893</v>
      </c>
      <c r="AG33" s="68">
        <v>466</v>
      </c>
      <c r="AH33" s="68">
        <v>208</v>
      </c>
      <c r="AI33" s="68">
        <v>76</v>
      </c>
      <c r="AJ33" s="68">
        <v>153</v>
      </c>
      <c r="AK33" s="212"/>
      <c r="AL33" s="66" t="s">
        <v>73</v>
      </c>
      <c r="AM33" s="68">
        <v>192</v>
      </c>
      <c r="AN33" s="68">
        <v>14921</v>
      </c>
      <c r="AO33" s="68">
        <v>1526</v>
      </c>
      <c r="AP33" s="68">
        <v>214</v>
      </c>
      <c r="AQ33" s="68">
        <v>17</v>
      </c>
      <c r="AR33" s="68">
        <v>363</v>
      </c>
      <c r="AS33" s="68">
        <v>1016</v>
      </c>
      <c r="AT33" s="68">
        <v>891</v>
      </c>
      <c r="AU33" s="68">
        <v>765</v>
      </c>
      <c r="AV33" s="212"/>
      <c r="AW33" s="66" t="s">
        <v>73</v>
      </c>
      <c r="AX33" s="26">
        <v>490</v>
      </c>
      <c r="AY33" s="26">
        <v>805</v>
      </c>
      <c r="AZ33" s="26">
        <v>27</v>
      </c>
      <c r="BA33" s="26">
        <v>620</v>
      </c>
      <c r="BB33" s="26">
        <v>1</v>
      </c>
      <c r="BC33" s="26">
        <v>1943</v>
      </c>
      <c r="BD33" s="26">
        <v>912</v>
      </c>
      <c r="BE33" s="26">
        <v>938</v>
      </c>
      <c r="BF33" s="41">
        <v>330</v>
      </c>
      <c r="BG33" s="41">
        <v>163</v>
      </c>
      <c r="BH33" s="212"/>
      <c r="BI33" s="66" t="s">
        <v>73</v>
      </c>
      <c r="BJ33" s="68">
        <v>9893</v>
      </c>
      <c r="BK33" s="68">
        <v>14550</v>
      </c>
      <c r="BL33" s="68">
        <v>3045</v>
      </c>
      <c r="BM33" s="68">
        <v>2782</v>
      </c>
      <c r="BN33" s="68">
        <v>835</v>
      </c>
      <c r="BO33" s="68">
        <v>12259</v>
      </c>
      <c r="BP33" s="68">
        <v>1527</v>
      </c>
      <c r="BQ33" s="68">
        <v>376</v>
      </c>
      <c r="BR33" s="68">
        <v>2286</v>
      </c>
      <c r="BS33" s="68">
        <v>93</v>
      </c>
      <c r="BT33" s="68">
        <v>16</v>
      </c>
      <c r="BU33" s="68">
        <v>253</v>
      </c>
      <c r="BV33" s="68">
        <v>466</v>
      </c>
      <c r="BW33" s="68">
        <v>10152</v>
      </c>
      <c r="BY33" s="80" t="s">
        <v>101</v>
      </c>
      <c r="BZ33" s="80" t="s">
        <v>2498</v>
      </c>
      <c r="CA33" s="78">
        <v>35553</v>
      </c>
      <c r="CB33" s="91"/>
    </row>
    <row r="34" spans="1:80" ht="14.45" customHeight="1">
      <c r="A34" s="212" t="s">
        <v>102</v>
      </c>
      <c r="B34" s="44" t="s">
        <v>90</v>
      </c>
      <c r="C34" s="71">
        <v>3172</v>
      </c>
      <c r="D34" s="71">
        <v>1635</v>
      </c>
      <c r="E34" s="71">
        <v>1787</v>
      </c>
      <c r="F34" s="71">
        <v>893</v>
      </c>
      <c r="G34" s="71">
        <v>1669</v>
      </c>
      <c r="H34" s="71">
        <v>866</v>
      </c>
      <c r="I34" s="71">
        <v>1344</v>
      </c>
      <c r="J34" s="71">
        <v>667</v>
      </c>
      <c r="K34" s="149">
        <v>7972</v>
      </c>
      <c r="L34" s="149">
        <v>4061</v>
      </c>
      <c r="M34" s="212" t="s">
        <v>102</v>
      </c>
      <c r="N34" s="44" t="s">
        <v>90</v>
      </c>
      <c r="O34" s="71">
        <v>304</v>
      </c>
      <c r="P34" s="71">
        <v>133</v>
      </c>
      <c r="Q34" s="71">
        <v>205</v>
      </c>
      <c r="R34" s="71">
        <v>102</v>
      </c>
      <c r="S34" s="71">
        <v>245</v>
      </c>
      <c r="T34" s="71">
        <v>123</v>
      </c>
      <c r="U34" s="71">
        <v>184</v>
      </c>
      <c r="V34" s="71">
        <v>82</v>
      </c>
      <c r="W34" s="149">
        <v>938</v>
      </c>
      <c r="X34" s="149">
        <v>440</v>
      </c>
      <c r="Y34" s="212" t="s">
        <v>102</v>
      </c>
      <c r="Z34" s="44" t="s">
        <v>90</v>
      </c>
      <c r="AA34" s="31">
        <v>72</v>
      </c>
      <c r="AB34" s="31">
        <v>57</v>
      </c>
      <c r="AC34" s="31">
        <v>53</v>
      </c>
      <c r="AD34" s="31">
        <v>49</v>
      </c>
      <c r="AE34" s="149">
        <v>231</v>
      </c>
      <c r="AF34" s="125">
        <v>173</v>
      </c>
      <c r="AG34" s="71">
        <v>94</v>
      </c>
      <c r="AH34" s="71">
        <v>0</v>
      </c>
      <c r="AI34" s="71">
        <v>22</v>
      </c>
      <c r="AJ34" s="71">
        <v>43</v>
      </c>
      <c r="AK34" s="212" t="s">
        <v>102</v>
      </c>
      <c r="AL34" s="44" t="s">
        <v>90</v>
      </c>
      <c r="AM34" s="71">
        <v>14</v>
      </c>
      <c r="AN34" s="71">
        <v>2547</v>
      </c>
      <c r="AO34" s="71">
        <v>349</v>
      </c>
      <c r="AP34" s="71">
        <v>85</v>
      </c>
      <c r="AQ34" s="71">
        <v>7</v>
      </c>
      <c r="AR34" s="71">
        <v>55</v>
      </c>
      <c r="AS34" s="71">
        <v>206</v>
      </c>
      <c r="AT34" s="71">
        <v>152</v>
      </c>
      <c r="AU34" s="71">
        <v>147</v>
      </c>
      <c r="AV34" s="212" t="s">
        <v>102</v>
      </c>
      <c r="AW34" s="44" t="s">
        <v>90</v>
      </c>
      <c r="AX34" s="71">
        <v>55</v>
      </c>
      <c r="AY34" s="71">
        <v>182</v>
      </c>
      <c r="AZ34" s="71">
        <v>1</v>
      </c>
      <c r="BA34" s="71">
        <v>119</v>
      </c>
      <c r="BB34" s="71">
        <v>35</v>
      </c>
      <c r="BC34" s="16">
        <v>392</v>
      </c>
      <c r="BD34" s="71">
        <v>152</v>
      </c>
      <c r="BE34" s="71">
        <v>129</v>
      </c>
      <c r="BF34" s="152">
        <v>46</v>
      </c>
      <c r="BG34" s="32">
        <v>17</v>
      </c>
      <c r="BH34" s="212" t="s">
        <v>102</v>
      </c>
      <c r="BI34" s="44" t="s">
        <v>90</v>
      </c>
      <c r="BJ34" s="71">
        <v>950</v>
      </c>
      <c r="BK34" s="71">
        <v>1038</v>
      </c>
      <c r="BL34" s="71">
        <v>321</v>
      </c>
      <c r="BM34" s="71">
        <v>62</v>
      </c>
      <c r="BN34" s="71">
        <v>138</v>
      </c>
      <c r="BO34" s="71">
        <v>1085</v>
      </c>
      <c r="BP34" s="71">
        <v>114</v>
      </c>
      <c r="BQ34" s="71">
        <v>32</v>
      </c>
      <c r="BR34" s="71">
        <v>98</v>
      </c>
      <c r="BS34" s="71">
        <v>24</v>
      </c>
      <c r="BT34" s="71">
        <v>0</v>
      </c>
      <c r="BU34" s="71">
        <v>12</v>
      </c>
      <c r="BV34" s="71">
        <v>16</v>
      </c>
      <c r="BW34" s="71">
        <v>1559</v>
      </c>
      <c r="BY34" s="80" t="s">
        <v>102</v>
      </c>
      <c r="BZ34" s="80" t="s">
        <v>2520</v>
      </c>
      <c r="CA34" s="78">
        <v>6530</v>
      </c>
      <c r="CB34" s="91"/>
    </row>
    <row r="35" spans="1:80">
      <c r="A35" s="212"/>
      <c r="B35" s="44" t="s">
        <v>91</v>
      </c>
      <c r="C35" s="71">
        <v>766</v>
      </c>
      <c r="D35" s="71">
        <v>367</v>
      </c>
      <c r="E35" s="71">
        <v>478</v>
      </c>
      <c r="F35" s="71">
        <v>236</v>
      </c>
      <c r="G35" s="71">
        <v>488</v>
      </c>
      <c r="H35" s="71">
        <v>258</v>
      </c>
      <c r="I35" s="71">
        <v>469</v>
      </c>
      <c r="J35" s="71">
        <v>254</v>
      </c>
      <c r="K35" s="149">
        <v>2201</v>
      </c>
      <c r="L35" s="149">
        <v>1115</v>
      </c>
      <c r="M35" s="212"/>
      <c r="N35" s="44" t="s">
        <v>91</v>
      </c>
      <c r="O35" s="71">
        <v>90</v>
      </c>
      <c r="P35" s="71">
        <v>48</v>
      </c>
      <c r="Q35" s="71">
        <v>60</v>
      </c>
      <c r="R35" s="71">
        <v>24</v>
      </c>
      <c r="S35" s="71">
        <v>42</v>
      </c>
      <c r="T35" s="71">
        <v>18</v>
      </c>
      <c r="U35" s="71">
        <v>121</v>
      </c>
      <c r="V35" s="71">
        <v>69</v>
      </c>
      <c r="W35" s="149">
        <v>313</v>
      </c>
      <c r="X35" s="149">
        <v>159</v>
      </c>
      <c r="Y35" s="212"/>
      <c r="Z35" s="44" t="s">
        <v>91</v>
      </c>
      <c r="AA35" s="31">
        <v>15</v>
      </c>
      <c r="AB35" s="31">
        <v>12</v>
      </c>
      <c r="AC35" s="31">
        <v>10</v>
      </c>
      <c r="AD35" s="31">
        <v>9</v>
      </c>
      <c r="AE35" s="149">
        <v>46</v>
      </c>
      <c r="AF35" s="125">
        <v>41</v>
      </c>
      <c r="AG35" s="71">
        <v>18</v>
      </c>
      <c r="AH35" s="71">
        <v>29</v>
      </c>
      <c r="AI35" s="71">
        <v>2</v>
      </c>
      <c r="AJ35" s="71">
        <v>3</v>
      </c>
      <c r="AK35" s="212"/>
      <c r="AL35" s="44" t="s">
        <v>91</v>
      </c>
      <c r="AM35" s="71">
        <v>0</v>
      </c>
      <c r="AN35" s="71">
        <v>879</v>
      </c>
      <c r="AO35" s="71">
        <v>0</v>
      </c>
      <c r="AP35" s="71">
        <v>0</v>
      </c>
      <c r="AQ35" s="71">
        <v>0</v>
      </c>
      <c r="AR35" s="71">
        <v>19</v>
      </c>
      <c r="AS35" s="71">
        <v>72</v>
      </c>
      <c r="AT35" s="71">
        <v>72</v>
      </c>
      <c r="AU35" s="71">
        <v>68</v>
      </c>
      <c r="AV35" s="212"/>
      <c r="AW35" s="44" t="s">
        <v>91</v>
      </c>
      <c r="AX35" s="71">
        <v>30</v>
      </c>
      <c r="AY35" s="71">
        <v>39</v>
      </c>
      <c r="AZ35" s="71">
        <v>0</v>
      </c>
      <c r="BA35" s="71">
        <v>3</v>
      </c>
      <c r="BB35" s="71">
        <v>3</v>
      </c>
      <c r="BC35" s="16">
        <v>75</v>
      </c>
      <c r="BD35" s="71">
        <v>45</v>
      </c>
      <c r="BE35" s="71">
        <v>43</v>
      </c>
      <c r="BF35" s="152">
        <v>22</v>
      </c>
      <c r="BG35" s="32">
        <v>9</v>
      </c>
      <c r="BH35" s="212"/>
      <c r="BI35" s="44" t="s">
        <v>91</v>
      </c>
      <c r="BJ35" s="71">
        <v>837</v>
      </c>
      <c r="BK35" s="71">
        <v>626</v>
      </c>
      <c r="BL35" s="71">
        <v>249</v>
      </c>
      <c r="BM35" s="71">
        <v>357</v>
      </c>
      <c r="BN35" s="71">
        <v>255</v>
      </c>
      <c r="BO35" s="71">
        <v>481</v>
      </c>
      <c r="BP35" s="71">
        <v>19</v>
      </c>
      <c r="BQ35" s="71">
        <v>18</v>
      </c>
      <c r="BR35" s="71">
        <v>196</v>
      </c>
      <c r="BS35" s="71">
        <v>0</v>
      </c>
      <c r="BT35" s="71">
        <v>0</v>
      </c>
      <c r="BU35" s="71">
        <v>0</v>
      </c>
      <c r="BV35" s="71">
        <v>0</v>
      </c>
      <c r="BW35" s="71">
        <v>0</v>
      </c>
      <c r="BY35" s="80" t="s">
        <v>102</v>
      </c>
      <c r="BZ35" s="80" t="s">
        <v>2521</v>
      </c>
      <c r="CA35" s="78">
        <v>1758</v>
      </c>
      <c r="CB35" s="91"/>
    </row>
    <row r="36" spans="1:80">
      <c r="A36" s="212"/>
      <c r="B36" s="66" t="s">
        <v>73</v>
      </c>
      <c r="C36" s="26">
        <v>3938</v>
      </c>
      <c r="D36" s="26">
        <v>2002</v>
      </c>
      <c r="E36" s="68">
        <v>2265</v>
      </c>
      <c r="F36" s="68">
        <v>1129</v>
      </c>
      <c r="G36" s="68">
        <v>2157</v>
      </c>
      <c r="H36" s="68">
        <v>1124</v>
      </c>
      <c r="I36" s="68">
        <v>1813</v>
      </c>
      <c r="J36" s="68">
        <v>921</v>
      </c>
      <c r="K36" s="68">
        <v>10173</v>
      </c>
      <c r="L36" s="68">
        <v>5176</v>
      </c>
      <c r="M36" s="212"/>
      <c r="N36" s="66" t="s">
        <v>73</v>
      </c>
      <c r="O36" s="26">
        <v>394</v>
      </c>
      <c r="P36" s="26">
        <v>181</v>
      </c>
      <c r="Q36" s="68">
        <v>265</v>
      </c>
      <c r="R36" s="68">
        <v>126</v>
      </c>
      <c r="S36" s="68">
        <v>287</v>
      </c>
      <c r="T36" s="68">
        <v>141</v>
      </c>
      <c r="U36" s="68">
        <v>305</v>
      </c>
      <c r="V36" s="68">
        <v>151</v>
      </c>
      <c r="W36" s="68">
        <v>1251</v>
      </c>
      <c r="X36" s="68">
        <v>599</v>
      </c>
      <c r="Y36" s="212"/>
      <c r="Z36" s="66" t="s">
        <v>73</v>
      </c>
      <c r="AA36" s="68">
        <v>87</v>
      </c>
      <c r="AB36" s="68">
        <v>69</v>
      </c>
      <c r="AC36" s="68">
        <v>63</v>
      </c>
      <c r="AD36" s="68">
        <v>58</v>
      </c>
      <c r="AE36" s="68">
        <v>277</v>
      </c>
      <c r="AF36" s="68">
        <v>214</v>
      </c>
      <c r="AG36" s="68">
        <v>112</v>
      </c>
      <c r="AH36" s="68">
        <v>29</v>
      </c>
      <c r="AI36" s="68">
        <v>24</v>
      </c>
      <c r="AJ36" s="68">
        <v>46</v>
      </c>
      <c r="AK36" s="212"/>
      <c r="AL36" s="66" t="s">
        <v>73</v>
      </c>
      <c r="AM36" s="68">
        <v>14</v>
      </c>
      <c r="AN36" s="68">
        <v>3426</v>
      </c>
      <c r="AO36" s="68">
        <v>349</v>
      </c>
      <c r="AP36" s="68">
        <v>85</v>
      </c>
      <c r="AQ36" s="68">
        <v>7</v>
      </c>
      <c r="AR36" s="68">
        <v>74</v>
      </c>
      <c r="AS36" s="68">
        <v>278</v>
      </c>
      <c r="AT36" s="68">
        <v>224</v>
      </c>
      <c r="AU36" s="68">
        <v>215</v>
      </c>
      <c r="AV36" s="212"/>
      <c r="AW36" s="66" t="s">
        <v>73</v>
      </c>
      <c r="AX36" s="26">
        <v>85</v>
      </c>
      <c r="AY36" s="26">
        <v>221</v>
      </c>
      <c r="AZ36" s="26">
        <v>1</v>
      </c>
      <c r="BA36" s="26">
        <v>122</v>
      </c>
      <c r="BB36" s="26">
        <v>38</v>
      </c>
      <c r="BC36" s="26">
        <v>467</v>
      </c>
      <c r="BD36" s="26">
        <v>197</v>
      </c>
      <c r="BE36" s="26">
        <v>172</v>
      </c>
      <c r="BF36" s="41">
        <v>68</v>
      </c>
      <c r="BG36" s="41">
        <v>26</v>
      </c>
      <c r="BH36" s="212"/>
      <c r="BI36" s="66" t="s">
        <v>73</v>
      </c>
      <c r="BJ36" s="68">
        <v>1787</v>
      </c>
      <c r="BK36" s="68">
        <v>1664</v>
      </c>
      <c r="BL36" s="68">
        <v>570</v>
      </c>
      <c r="BM36" s="68">
        <v>419</v>
      </c>
      <c r="BN36" s="68">
        <v>393</v>
      </c>
      <c r="BO36" s="68">
        <v>1566</v>
      </c>
      <c r="BP36" s="68">
        <v>133</v>
      </c>
      <c r="BQ36" s="68">
        <v>50</v>
      </c>
      <c r="BR36" s="68">
        <v>294</v>
      </c>
      <c r="BS36" s="68">
        <v>24</v>
      </c>
      <c r="BT36" s="68">
        <v>0</v>
      </c>
      <c r="BU36" s="68">
        <v>12</v>
      </c>
      <c r="BV36" s="68">
        <v>16</v>
      </c>
      <c r="BW36" s="68">
        <v>1559</v>
      </c>
      <c r="BY36" s="80" t="s">
        <v>102</v>
      </c>
      <c r="BZ36" s="80" t="s">
        <v>2522</v>
      </c>
      <c r="CA36" s="78">
        <v>8288</v>
      </c>
      <c r="CB36" s="91"/>
    </row>
    <row r="37" spans="1:80" ht="14.45" customHeight="1">
      <c r="A37" s="212" t="s">
        <v>103</v>
      </c>
      <c r="B37" s="44" t="s">
        <v>90</v>
      </c>
      <c r="C37" s="71">
        <v>4197</v>
      </c>
      <c r="D37" s="71">
        <v>2145</v>
      </c>
      <c r="E37" s="71">
        <v>2689</v>
      </c>
      <c r="F37" s="71">
        <v>1333</v>
      </c>
      <c r="G37" s="71">
        <v>2080</v>
      </c>
      <c r="H37" s="71">
        <v>1036</v>
      </c>
      <c r="I37" s="71">
        <v>2178</v>
      </c>
      <c r="J37" s="71">
        <v>1037</v>
      </c>
      <c r="K37" s="149">
        <v>11144</v>
      </c>
      <c r="L37" s="149">
        <v>5551</v>
      </c>
      <c r="M37" s="212" t="s">
        <v>103</v>
      </c>
      <c r="N37" s="44" t="s">
        <v>90</v>
      </c>
      <c r="O37" s="71">
        <v>409</v>
      </c>
      <c r="P37" s="71">
        <v>202</v>
      </c>
      <c r="Q37" s="71">
        <v>181</v>
      </c>
      <c r="R37" s="71">
        <v>82</v>
      </c>
      <c r="S37" s="71">
        <v>171</v>
      </c>
      <c r="T37" s="71">
        <v>82</v>
      </c>
      <c r="U37" s="71">
        <v>280</v>
      </c>
      <c r="V37" s="71">
        <v>150</v>
      </c>
      <c r="W37" s="149">
        <v>1041</v>
      </c>
      <c r="X37" s="149">
        <v>516</v>
      </c>
      <c r="Y37" s="212" t="s">
        <v>103</v>
      </c>
      <c r="Z37" s="44" t="s">
        <v>90</v>
      </c>
      <c r="AA37" s="31">
        <v>81</v>
      </c>
      <c r="AB37" s="31">
        <v>65</v>
      </c>
      <c r="AC37" s="31">
        <v>56</v>
      </c>
      <c r="AD37" s="31">
        <v>61</v>
      </c>
      <c r="AE37" s="149">
        <v>263</v>
      </c>
      <c r="AF37" s="125">
        <v>217</v>
      </c>
      <c r="AG37" s="71">
        <v>114</v>
      </c>
      <c r="AH37" s="71">
        <v>24</v>
      </c>
      <c r="AI37" s="71">
        <v>21</v>
      </c>
      <c r="AJ37" s="71">
        <v>43</v>
      </c>
      <c r="AK37" s="212" t="s">
        <v>103</v>
      </c>
      <c r="AL37" s="44" t="s">
        <v>90</v>
      </c>
      <c r="AM37" s="71">
        <v>1</v>
      </c>
      <c r="AN37" s="71">
        <v>4023</v>
      </c>
      <c r="AO37" s="71">
        <v>242</v>
      </c>
      <c r="AP37" s="71">
        <v>11</v>
      </c>
      <c r="AQ37" s="71">
        <v>12</v>
      </c>
      <c r="AR37" s="71">
        <v>104</v>
      </c>
      <c r="AS37" s="71">
        <v>237</v>
      </c>
      <c r="AT37" s="71">
        <v>196</v>
      </c>
      <c r="AU37" s="71">
        <v>175</v>
      </c>
      <c r="AV37" s="212" t="s">
        <v>103</v>
      </c>
      <c r="AW37" s="44" t="s">
        <v>90</v>
      </c>
      <c r="AX37" s="71">
        <v>119</v>
      </c>
      <c r="AY37" s="71">
        <v>245</v>
      </c>
      <c r="AZ37" s="71">
        <v>0</v>
      </c>
      <c r="BA37" s="71">
        <v>167</v>
      </c>
      <c r="BB37" s="71">
        <v>5</v>
      </c>
      <c r="BC37" s="16">
        <v>536</v>
      </c>
      <c r="BD37" s="71">
        <v>207</v>
      </c>
      <c r="BE37" s="71">
        <v>199</v>
      </c>
      <c r="BF37" s="152">
        <v>87</v>
      </c>
      <c r="BG37" s="32">
        <v>24</v>
      </c>
      <c r="BH37" s="212" t="s">
        <v>103</v>
      </c>
      <c r="BI37" s="44" t="s">
        <v>90</v>
      </c>
      <c r="BJ37" s="71">
        <v>1805</v>
      </c>
      <c r="BK37" s="71">
        <v>2518</v>
      </c>
      <c r="BL37" s="71">
        <v>835</v>
      </c>
      <c r="BM37" s="71">
        <v>590</v>
      </c>
      <c r="BN37" s="71">
        <v>581</v>
      </c>
      <c r="BO37" s="71">
        <v>2524</v>
      </c>
      <c r="BP37" s="71">
        <v>610</v>
      </c>
      <c r="BQ37" s="71">
        <v>566</v>
      </c>
      <c r="BR37" s="71">
        <v>614</v>
      </c>
      <c r="BS37" s="71">
        <v>53</v>
      </c>
      <c r="BT37" s="71">
        <v>0</v>
      </c>
      <c r="BU37" s="71">
        <v>476</v>
      </c>
      <c r="BV37" s="71">
        <v>167</v>
      </c>
      <c r="BW37" s="71">
        <v>4557</v>
      </c>
      <c r="BY37" s="80" t="s">
        <v>103</v>
      </c>
      <c r="BZ37" s="80" t="s">
        <v>2532</v>
      </c>
      <c r="CA37" s="78">
        <v>8877</v>
      </c>
      <c r="CB37" s="91"/>
    </row>
    <row r="38" spans="1:80">
      <c r="A38" s="212"/>
      <c r="B38" s="44" t="s">
        <v>91</v>
      </c>
      <c r="C38" s="71">
        <v>3565</v>
      </c>
      <c r="D38" s="71">
        <v>1848</v>
      </c>
      <c r="E38" s="71">
        <v>2405</v>
      </c>
      <c r="F38" s="71">
        <v>1290</v>
      </c>
      <c r="G38" s="71">
        <v>2207</v>
      </c>
      <c r="H38" s="71">
        <v>1237</v>
      </c>
      <c r="I38" s="71">
        <v>2494</v>
      </c>
      <c r="J38" s="71">
        <v>1432</v>
      </c>
      <c r="K38" s="149">
        <v>10671</v>
      </c>
      <c r="L38" s="149">
        <v>5807</v>
      </c>
      <c r="M38" s="212"/>
      <c r="N38" s="44" t="s">
        <v>91</v>
      </c>
      <c r="O38" s="71">
        <v>552</v>
      </c>
      <c r="P38" s="71">
        <v>250</v>
      </c>
      <c r="Q38" s="71">
        <v>354</v>
      </c>
      <c r="R38" s="71">
        <v>163</v>
      </c>
      <c r="S38" s="71">
        <v>271</v>
      </c>
      <c r="T38" s="71">
        <v>142</v>
      </c>
      <c r="U38" s="71">
        <v>568</v>
      </c>
      <c r="V38" s="71">
        <v>320</v>
      </c>
      <c r="W38" s="149">
        <v>1745</v>
      </c>
      <c r="X38" s="149">
        <v>875</v>
      </c>
      <c r="Y38" s="212"/>
      <c r="Z38" s="44" t="s">
        <v>91</v>
      </c>
      <c r="AA38" s="31">
        <v>60</v>
      </c>
      <c r="AB38" s="31">
        <v>45</v>
      </c>
      <c r="AC38" s="31">
        <v>41</v>
      </c>
      <c r="AD38" s="31">
        <v>45</v>
      </c>
      <c r="AE38" s="149">
        <v>191</v>
      </c>
      <c r="AF38" s="125">
        <v>150</v>
      </c>
      <c r="AG38" s="71">
        <v>87</v>
      </c>
      <c r="AH38" s="71">
        <v>124</v>
      </c>
      <c r="AI38" s="71">
        <v>4</v>
      </c>
      <c r="AJ38" s="71">
        <v>12</v>
      </c>
      <c r="AK38" s="212"/>
      <c r="AL38" s="44" t="s">
        <v>91</v>
      </c>
      <c r="AM38" s="71">
        <v>377</v>
      </c>
      <c r="AN38" s="71">
        <v>2541</v>
      </c>
      <c r="AO38" s="71">
        <v>228</v>
      </c>
      <c r="AP38" s="71">
        <v>9</v>
      </c>
      <c r="AQ38" s="71">
        <v>0</v>
      </c>
      <c r="AR38" s="71">
        <v>76</v>
      </c>
      <c r="AS38" s="71">
        <v>147</v>
      </c>
      <c r="AT38" s="71">
        <v>165</v>
      </c>
      <c r="AU38" s="71">
        <v>124</v>
      </c>
      <c r="AV38" s="212"/>
      <c r="AW38" s="44" t="s">
        <v>91</v>
      </c>
      <c r="AX38" s="71">
        <v>126</v>
      </c>
      <c r="AY38" s="71">
        <v>166</v>
      </c>
      <c r="AZ38" s="71">
        <v>1</v>
      </c>
      <c r="BA38" s="71">
        <v>47</v>
      </c>
      <c r="BB38" s="71">
        <v>19</v>
      </c>
      <c r="BC38" s="16">
        <v>359</v>
      </c>
      <c r="BD38" s="71">
        <v>236</v>
      </c>
      <c r="BE38" s="71">
        <v>179</v>
      </c>
      <c r="BF38" s="152">
        <v>149</v>
      </c>
      <c r="BG38" s="32">
        <v>80</v>
      </c>
      <c r="BH38" s="212"/>
      <c r="BI38" s="44" t="s">
        <v>91</v>
      </c>
      <c r="BJ38" s="71">
        <v>3053</v>
      </c>
      <c r="BK38" s="71">
        <v>7396</v>
      </c>
      <c r="BL38" s="71">
        <v>4593</v>
      </c>
      <c r="BM38" s="71">
        <v>2525</v>
      </c>
      <c r="BN38" s="71">
        <v>1448</v>
      </c>
      <c r="BO38" s="71">
        <v>7790</v>
      </c>
      <c r="BP38" s="71">
        <v>2013</v>
      </c>
      <c r="BQ38" s="71">
        <v>1096</v>
      </c>
      <c r="BR38" s="71">
        <v>2046</v>
      </c>
      <c r="BS38" s="71">
        <v>29</v>
      </c>
      <c r="BT38" s="71">
        <v>4</v>
      </c>
      <c r="BU38" s="71">
        <v>660</v>
      </c>
      <c r="BV38" s="71">
        <v>971</v>
      </c>
      <c r="BW38" s="71">
        <v>4092</v>
      </c>
      <c r="BY38" s="80" t="s">
        <v>103</v>
      </c>
      <c r="BZ38" s="80" t="s">
        <v>2533</v>
      </c>
      <c r="CA38" s="78">
        <v>6179</v>
      </c>
      <c r="CB38" s="91"/>
    </row>
    <row r="39" spans="1:80">
      <c r="A39" s="212"/>
      <c r="B39" s="66" t="s">
        <v>73</v>
      </c>
      <c r="C39" s="26">
        <v>7762</v>
      </c>
      <c r="D39" s="26">
        <v>3993</v>
      </c>
      <c r="E39" s="68">
        <v>5094</v>
      </c>
      <c r="F39" s="68">
        <v>2623</v>
      </c>
      <c r="G39" s="68">
        <v>4287</v>
      </c>
      <c r="H39" s="68">
        <v>2273</v>
      </c>
      <c r="I39" s="68">
        <v>4672</v>
      </c>
      <c r="J39" s="68">
        <v>2469</v>
      </c>
      <c r="K39" s="68">
        <v>21815</v>
      </c>
      <c r="L39" s="68">
        <v>11358</v>
      </c>
      <c r="M39" s="212"/>
      <c r="N39" s="66" t="s">
        <v>73</v>
      </c>
      <c r="O39" s="26">
        <v>961</v>
      </c>
      <c r="P39" s="26">
        <v>452</v>
      </c>
      <c r="Q39" s="68">
        <v>535</v>
      </c>
      <c r="R39" s="68">
        <v>245</v>
      </c>
      <c r="S39" s="68">
        <v>442</v>
      </c>
      <c r="T39" s="68">
        <v>224</v>
      </c>
      <c r="U39" s="68">
        <v>848</v>
      </c>
      <c r="V39" s="68">
        <v>470</v>
      </c>
      <c r="W39" s="68">
        <v>2786</v>
      </c>
      <c r="X39" s="68">
        <v>1391</v>
      </c>
      <c r="Y39" s="212"/>
      <c r="Z39" s="66" t="s">
        <v>73</v>
      </c>
      <c r="AA39" s="68">
        <v>141</v>
      </c>
      <c r="AB39" s="68">
        <v>110</v>
      </c>
      <c r="AC39" s="68">
        <v>97</v>
      </c>
      <c r="AD39" s="68">
        <v>106</v>
      </c>
      <c r="AE39" s="68">
        <v>454</v>
      </c>
      <c r="AF39" s="68">
        <v>367</v>
      </c>
      <c r="AG39" s="68">
        <v>201</v>
      </c>
      <c r="AH39" s="68">
        <v>148</v>
      </c>
      <c r="AI39" s="68">
        <v>25</v>
      </c>
      <c r="AJ39" s="68">
        <v>55</v>
      </c>
      <c r="AK39" s="212"/>
      <c r="AL39" s="66" t="s">
        <v>73</v>
      </c>
      <c r="AM39" s="68">
        <v>378</v>
      </c>
      <c r="AN39" s="68">
        <v>6564</v>
      </c>
      <c r="AO39" s="68">
        <v>470</v>
      </c>
      <c r="AP39" s="68">
        <v>20</v>
      </c>
      <c r="AQ39" s="68">
        <v>12</v>
      </c>
      <c r="AR39" s="68">
        <v>180</v>
      </c>
      <c r="AS39" s="68">
        <v>384</v>
      </c>
      <c r="AT39" s="68">
        <v>361</v>
      </c>
      <c r="AU39" s="68">
        <v>299</v>
      </c>
      <c r="AV39" s="212"/>
      <c r="AW39" s="66" t="s">
        <v>73</v>
      </c>
      <c r="AX39" s="26">
        <v>245</v>
      </c>
      <c r="AY39" s="26">
        <v>411</v>
      </c>
      <c r="AZ39" s="26">
        <v>1</v>
      </c>
      <c r="BA39" s="26">
        <v>214</v>
      </c>
      <c r="BB39" s="26">
        <v>24</v>
      </c>
      <c r="BC39" s="26">
        <v>895</v>
      </c>
      <c r="BD39" s="26">
        <v>443</v>
      </c>
      <c r="BE39" s="26">
        <v>378</v>
      </c>
      <c r="BF39" s="41">
        <v>236</v>
      </c>
      <c r="BG39" s="41">
        <v>104</v>
      </c>
      <c r="BH39" s="212"/>
      <c r="BI39" s="66" t="s">
        <v>73</v>
      </c>
      <c r="BJ39" s="68">
        <v>4858</v>
      </c>
      <c r="BK39" s="68">
        <v>9914</v>
      </c>
      <c r="BL39" s="68">
        <v>5428</v>
      </c>
      <c r="BM39" s="68">
        <v>3115</v>
      </c>
      <c r="BN39" s="68">
        <v>2029</v>
      </c>
      <c r="BO39" s="68">
        <v>10314</v>
      </c>
      <c r="BP39" s="68">
        <v>2623</v>
      </c>
      <c r="BQ39" s="68">
        <v>1662</v>
      </c>
      <c r="BR39" s="68">
        <v>2660</v>
      </c>
      <c r="BS39" s="68">
        <v>82</v>
      </c>
      <c r="BT39" s="68">
        <v>4</v>
      </c>
      <c r="BU39" s="68">
        <v>1136</v>
      </c>
      <c r="BV39" s="68">
        <v>1138</v>
      </c>
      <c r="BW39" s="68">
        <v>8649</v>
      </c>
      <c r="BY39" s="80" t="s">
        <v>103</v>
      </c>
      <c r="BZ39" s="80" t="s">
        <v>2534</v>
      </c>
      <c r="CA39" s="78">
        <v>15056</v>
      </c>
      <c r="CB39" s="91"/>
    </row>
    <row r="40" spans="1:80" ht="14.45" customHeight="1">
      <c r="A40" s="212" t="s">
        <v>106</v>
      </c>
      <c r="B40" s="44" t="s">
        <v>90</v>
      </c>
      <c r="C40" s="71">
        <v>4238</v>
      </c>
      <c r="D40" s="71">
        <v>2242</v>
      </c>
      <c r="E40" s="71">
        <v>3332</v>
      </c>
      <c r="F40" s="71">
        <v>1706</v>
      </c>
      <c r="G40" s="71">
        <v>2848</v>
      </c>
      <c r="H40" s="71">
        <v>1511</v>
      </c>
      <c r="I40" s="71">
        <v>2018</v>
      </c>
      <c r="J40" s="71">
        <v>1068</v>
      </c>
      <c r="K40" s="149">
        <v>12436</v>
      </c>
      <c r="L40" s="149">
        <v>6527</v>
      </c>
      <c r="M40" s="212" t="s">
        <v>106</v>
      </c>
      <c r="N40" s="44" t="s">
        <v>90</v>
      </c>
      <c r="O40" s="71">
        <v>195</v>
      </c>
      <c r="P40" s="71">
        <v>90</v>
      </c>
      <c r="Q40" s="71">
        <v>157</v>
      </c>
      <c r="R40" s="71">
        <v>78</v>
      </c>
      <c r="S40" s="71">
        <v>131</v>
      </c>
      <c r="T40" s="71">
        <v>60</v>
      </c>
      <c r="U40" s="71">
        <v>223</v>
      </c>
      <c r="V40" s="71">
        <v>119</v>
      </c>
      <c r="W40" s="149">
        <v>706</v>
      </c>
      <c r="X40" s="149">
        <v>347</v>
      </c>
      <c r="Y40" s="212" t="s">
        <v>106</v>
      </c>
      <c r="Z40" s="44" t="s">
        <v>90</v>
      </c>
      <c r="AA40" s="31">
        <v>109</v>
      </c>
      <c r="AB40" s="31">
        <v>101</v>
      </c>
      <c r="AC40" s="31">
        <v>96</v>
      </c>
      <c r="AD40" s="31">
        <v>91</v>
      </c>
      <c r="AE40" s="149">
        <v>397</v>
      </c>
      <c r="AF40" s="125">
        <v>375</v>
      </c>
      <c r="AG40" s="71">
        <v>203</v>
      </c>
      <c r="AH40" s="71">
        <v>11</v>
      </c>
      <c r="AI40" s="71">
        <v>24</v>
      </c>
      <c r="AJ40" s="71">
        <v>75</v>
      </c>
      <c r="AK40" s="212" t="s">
        <v>106</v>
      </c>
      <c r="AL40" s="44" t="s">
        <v>90</v>
      </c>
      <c r="AM40" s="71">
        <v>70</v>
      </c>
      <c r="AN40" s="71">
        <v>2283</v>
      </c>
      <c r="AO40" s="71">
        <v>950</v>
      </c>
      <c r="AP40" s="71">
        <v>717</v>
      </c>
      <c r="AQ40" s="71">
        <v>38</v>
      </c>
      <c r="AR40" s="71">
        <v>45</v>
      </c>
      <c r="AS40" s="71">
        <v>386</v>
      </c>
      <c r="AT40" s="71">
        <v>309</v>
      </c>
      <c r="AU40" s="71">
        <v>283</v>
      </c>
      <c r="AV40" s="212" t="s">
        <v>106</v>
      </c>
      <c r="AW40" s="44" t="s">
        <v>90</v>
      </c>
      <c r="AX40" s="71">
        <v>83</v>
      </c>
      <c r="AY40" s="71">
        <v>266</v>
      </c>
      <c r="AZ40" s="71">
        <v>70</v>
      </c>
      <c r="BA40" s="71">
        <v>222</v>
      </c>
      <c r="BB40" s="71">
        <v>3</v>
      </c>
      <c r="BC40" s="16">
        <v>644</v>
      </c>
      <c r="BD40" s="71">
        <v>267</v>
      </c>
      <c r="BE40" s="71">
        <v>236</v>
      </c>
      <c r="BF40" s="152">
        <v>30</v>
      </c>
      <c r="BG40" s="32">
        <v>14</v>
      </c>
      <c r="BH40" s="212" t="s">
        <v>106</v>
      </c>
      <c r="BI40" s="44" t="s">
        <v>90</v>
      </c>
      <c r="BJ40" s="71">
        <v>2419</v>
      </c>
      <c r="BK40" s="71">
        <v>2646</v>
      </c>
      <c r="BL40" s="71">
        <v>755</v>
      </c>
      <c r="BM40" s="71">
        <v>218</v>
      </c>
      <c r="BN40" s="71">
        <v>229</v>
      </c>
      <c r="BO40" s="71">
        <v>2256</v>
      </c>
      <c r="BP40" s="71">
        <v>180</v>
      </c>
      <c r="BQ40" s="71">
        <v>57</v>
      </c>
      <c r="BR40" s="71">
        <v>249</v>
      </c>
      <c r="BS40" s="71">
        <v>5</v>
      </c>
      <c r="BT40" s="71">
        <v>0</v>
      </c>
      <c r="BU40" s="71">
        <v>40</v>
      </c>
      <c r="BV40" s="71">
        <v>125</v>
      </c>
      <c r="BW40" s="71">
        <v>3258</v>
      </c>
      <c r="BY40" s="80" t="s">
        <v>106</v>
      </c>
      <c r="BZ40" s="80" t="s">
        <v>2553</v>
      </c>
      <c r="CA40" s="78">
        <v>10544</v>
      </c>
      <c r="CB40" s="91"/>
    </row>
    <row r="41" spans="1:80">
      <c r="A41" s="212"/>
      <c r="B41" s="44" t="s">
        <v>91</v>
      </c>
      <c r="C41" s="71">
        <v>861</v>
      </c>
      <c r="D41" s="71">
        <v>449</v>
      </c>
      <c r="E41" s="71">
        <v>714</v>
      </c>
      <c r="F41" s="71">
        <v>371</v>
      </c>
      <c r="G41" s="71">
        <v>705</v>
      </c>
      <c r="H41" s="71">
        <v>369</v>
      </c>
      <c r="I41" s="71">
        <v>534</v>
      </c>
      <c r="J41" s="71">
        <v>289</v>
      </c>
      <c r="K41" s="149">
        <v>2814</v>
      </c>
      <c r="L41" s="149">
        <v>1478</v>
      </c>
      <c r="M41" s="212"/>
      <c r="N41" s="44" t="s">
        <v>91</v>
      </c>
      <c r="O41" s="71">
        <v>58</v>
      </c>
      <c r="P41" s="71">
        <v>30</v>
      </c>
      <c r="Q41" s="71">
        <v>36</v>
      </c>
      <c r="R41" s="71">
        <v>19</v>
      </c>
      <c r="S41" s="71">
        <v>46</v>
      </c>
      <c r="T41" s="71">
        <v>24</v>
      </c>
      <c r="U41" s="71">
        <v>25</v>
      </c>
      <c r="V41" s="71">
        <v>17</v>
      </c>
      <c r="W41" s="149">
        <v>165</v>
      </c>
      <c r="X41" s="149">
        <v>90</v>
      </c>
      <c r="Y41" s="212"/>
      <c r="Z41" s="44" t="s">
        <v>91</v>
      </c>
      <c r="AA41" s="31">
        <v>11</v>
      </c>
      <c r="AB41" s="31">
        <v>9</v>
      </c>
      <c r="AC41" s="31">
        <v>10</v>
      </c>
      <c r="AD41" s="31">
        <v>8</v>
      </c>
      <c r="AE41" s="149">
        <v>38</v>
      </c>
      <c r="AF41" s="125">
        <v>35</v>
      </c>
      <c r="AG41" s="71">
        <v>30</v>
      </c>
      <c r="AH41" s="71">
        <v>35</v>
      </c>
      <c r="AI41" s="71">
        <v>0</v>
      </c>
      <c r="AJ41" s="71">
        <v>2</v>
      </c>
      <c r="AK41" s="212"/>
      <c r="AL41" s="44" t="s">
        <v>91</v>
      </c>
      <c r="AM41" s="71">
        <v>0</v>
      </c>
      <c r="AN41" s="71">
        <v>779</v>
      </c>
      <c r="AO41" s="71">
        <v>79</v>
      </c>
      <c r="AP41" s="71">
        <v>0</v>
      </c>
      <c r="AQ41" s="71">
        <v>0</v>
      </c>
      <c r="AR41" s="71">
        <v>1</v>
      </c>
      <c r="AS41" s="71">
        <v>35</v>
      </c>
      <c r="AT41" s="71">
        <v>43</v>
      </c>
      <c r="AU41" s="71">
        <v>40</v>
      </c>
      <c r="AV41" s="212"/>
      <c r="AW41" s="44" t="s">
        <v>91</v>
      </c>
      <c r="AX41" s="71">
        <v>20</v>
      </c>
      <c r="AY41" s="71">
        <v>34</v>
      </c>
      <c r="AZ41" s="71">
        <v>12</v>
      </c>
      <c r="BA41" s="71">
        <v>8</v>
      </c>
      <c r="BB41" s="71">
        <v>0</v>
      </c>
      <c r="BC41" s="16">
        <v>74</v>
      </c>
      <c r="BD41" s="71">
        <v>51</v>
      </c>
      <c r="BE41" s="71">
        <v>36</v>
      </c>
      <c r="BF41" s="152">
        <v>12</v>
      </c>
      <c r="BG41" s="32">
        <v>6</v>
      </c>
      <c r="BH41" s="212"/>
      <c r="BI41" s="44" t="s">
        <v>91</v>
      </c>
      <c r="BJ41" s="71">
        <v>1764</v>
      </c>
      <c r="BK41" s="71">
        <v>2402</v>
      </c>
      <c r="BL41" s="71">
        <v>658</v>
      </c>
      <c r="BM41" s="71">
        <v>66</v>
      </c>
      <c r="BN41" s="71">
        <v>0</v>
      </c>
      <c r="BO41" s="71">
        <v>2202</v>
      </c>
      <c r="BP41" s="71">
        <v>7</v>
      </c>
      <c r="BQ41" s="71">
        <v>0</v>
      </c>
      <c r="BR41" s="71">
        <v>75</v>
      </c>
      <c r="BS41" s="71">
        <v>0</v>
      </c>
      <c r="BT41" s="71">
        <v>0</v>
      </c>
      <c r="BU41" s="71">
        <v>209</v>
      </c>
      <c r="BV41" s="71">
        <v>0</v>
      </c>
      <c r="BW41" s="71">
        <v>2058</v>
      </c>
      <c r="BY41" s="80" t="s">
        <v>106</v>
      </c>
      <c r="BZ41" s="80" t="s">
        <v>2554</v>
      </c>
      <c r="CA41" s="78">
        <v>1795</v>
      </c>
      <c r="CB41" s="91"/>
    </row>
    <row r="42" spans="1:80">
      <c r="A42" s="212"/>
      <c r="B42" s="66" t="s">
        <v>73</v>
      </c>
      <c r="C42" s="26">
        <v>5099</v>
      </c>
      <c r="D42" s="26">
        <v>2691</v>
      </c>
      <c r="E42" s="68">
        <v>4046</v>
      </c>
      <c r="F42" s="68">
        <v>2077</v>
      </c>
      <c r="G42" s="68">
        <v>3553</v>
      </c>
      <c r="H42" s="68">
        <v>1880</v>
      </c>
      <c r="I42" s="68">
        <v>2552</v>
      </c>
      <c r="J42" s="68">
        <v>1357</v>
      </c>
      <c r="K42" s="68">
        <v>15250</v>
      </c>
      <c r="L42" s="68">
        <v>8005</v>
      </c>
      <c r="M42" s="212"/>
      <c r="N42" s="66" t="s">
        <v>73</v>
      </c>
      <c r="O42" s="26">
        <v>253</v>
      </c>
      <c r="P42" s="26">
        <v>120</v>
      </c>
      <c r="Q42" s="68">
        <v>193</v>
      </c>
      <c r="R42" s="68">
        <v>97</v>
      </c>
      <c r="S42" s="68">
        <v>177</v>
      </c>
      <c r="T42" s="68">
        <v>84</v>
      </c>
      <c r="U42" s="68">
        <v>248</v>
      </c>
      <c r="V42" s="68">
        <v>136</v>
      </c>
      <c r="W42" s="68">
        <v>871</v>
      </c>
      <c r="X42" s="68">
        <v>437</v>
      </c>
      <c r="Y42" s="212"/>
      <c r="Z42" s="66" t="s">
        <v>73</v>
      </c>
      <c r="AA42" s="68">
        <v>120</v>
      </c>
      <c r="AB42" s="68">
        <v>110</v>
      </c>
      <c r="AC42" s="68">
        <v>106</v>
      </c>
      <c r="AD42" s="68">
        <v>99</v>
      </c>
      <c r="AE42" s="68">
        <v>435</v>
      </c>
      <c r="AF42" s="68">
        <v>410</v>
      </c>
      <c r="AG42" s="68">
        <v>233</v>
      </c>
      <c r="AH42" s="68">
        <v>46</v>
      </c>
      <c r="AI42" s="68">
        <v>24</v>
      </c>
      <c r="AJ42" s="68">
        <v>77</v>
      </c>
      <c r="AK42" s="212"/>
      <c r="AL42" s="66" t="s">
        <v>73</v>
      </c>
      <c r="AM42" s="68">
        <v>70</v>
      </c>
      <c r="AN42" s="68">
        <v>3062</v>
      </c>
      <c r="AO42" s="68">
        <v>1029</v>
      </c>
      <c r="AP42" s="68">
        <v>717</v>
      </c>
      <c r="AQ42" s="68">
        <v>38</v>
      </c>
      <c r="AR42" s="68">
        <v>46</v>
      </c>
      <c r="AS42" s="68">
        <v>421</v>
      </c>
      <c r="AT42" s="68">
        <v>352</v>
      </c>
      <c r="AU42" s="68">
        <v>323</v>
      </c>
      <c r="AV42" s="212"/>
      <c r="AW42" s="66" t="s">
        <v>73</v>
      </c>
      <c r="AX42" s="26">
        <v>103</v>
      </c>
      <c r="AY42" s="26">
        <v>300</v>
      </c>
      <c r="AZ42" s="26">
        <v>82</v>
      </c>
      <c r="BA42" s="26">
        <v>230</v>
      </c>
      <c r="BB42" s="26">
        <v>3</v>
      </c>
      <c r="BC42" s="26">
        <v>718</v>
      </c>
      <c r="BD42" s="26">
        <v>318</v>
      </c>
      <c r="BE42" s="26">
        <v>272</v>
      </c>
      <c r="BF42" s="41">
        <v>42</v>
      </c>
      <c r="BG42" s="41">
        <v>20</v>
      </c>
      <c r="BH42" s="212"/>
      <c r="BI42" s="66" t="s">
        <v>73</v>
      </c>
      <c r="BJ42" s="68">
        <v>4183</v>
      </c>
      <c r="BK42" s="68">
        <v>5048</v>
      </c>
      <c r="BL42" s="68">
        <v>1413</v>
      </c>
      <c r="BM42" s="68">
        <v>284</v>
      </c>
      <c r="BN42" s="68">
        <v>229</v>
      </c>
      <c r="BO42" s="68">
        <v>4458</v>
      </c>
      <c r="BP42" s="68">
        <v>187</v>
      </c>
      <c r="BQ42" s="68">
        <v>57</v>
      </c>
      <c r="BR42" s="68">
        <v>324</v>
      </c>
      <c r="BS42" s="68">
        <v>5</v>
      </c>
      <c r="BT42" s="68">
        <v>0</v>
      </c>
      <c r="BU42" s="68">
        <v>249</v>
      </c>
      <c r="BV42" s="68">
        <v>125</v>
      </c>
      <c r="BW42" s="68">
        <v>5316</v>
      </c>
      <c r="BY42" s="80" t="s">
        <v>106</v>
      </c>
      <c r="BZ42" s="80" t="s">
        <v>2555</v>
      </c>
      <c r="CA42" s="78">
        <v>12339</v>
      </c>
      <c r="CB42" s="91"/>
    </row>
    <row r="43" spans="1:80">
      <c r="A43" s="245" t="s">
        <v>2218</v>
      </c>
      <c r="B43" s="245"/>
      <c r="C43" s="245"/>
      <c r="D43" s="245"/>
      <c r="E43" s="245"/>
      <c r="F43" s="245"/>
      <c r="G43" s="245"/>
      <c r="H43" s="245"/>
      <c r="I43" s="245"/>
      <c r="J43" s="245"/>
      <c r="K43" s="245"/>
      <c r="L43" s="245"/>
      <c r="M43" s="245" t="s">
        <v>2248</v>
      </c>
      <c r="N43" s="245"/>
      <c r="O43" s="245"/>
      <c r="P43" s="245"/>
      <c r="Q43" s="245"/>
      <c r="R43" s="245"/>
      <c r="S43" s="245"/>
      <c r="T43" s="245"/>
      <c r="U43" s="245"/>
      <c r="V43" s="245"/>
      <c r="W43" s="245"/>
      <c r="X43" s="245"/>
      <c r="Y43" s="245" t="s">
        <v>289</v>
      </c>
      <c r="Z43" s="245"/>
      <c r="AA43" s="245"/>
      <c r="AB43" s="245"/>
      <c r="AC43" s="245"/>
      <c r="AD43" s="245"/>
      <c r="AE43" s="245"/>
      <c r="AF43" s="245"/>
      <c r="AG43" s="245"/>
      <c r="AH43" s="245"/>
      <c r="AI43" s="245"/>
      <c r="AJ43" s="245"/>
      <c r="AK43" s="245" t="s">
        <v>290</v>
      </c>
      <c r="AL43" s="245"/>
      <c r="AM43" s="245"/>
      <c r="AN43" s="245"/>
      <c r="AO43" s="245"/>
      <c r="AP43" s="245"/>
      <c r="AQ43" s="245"/>
      <c r="AR43" s="245"/>
      <c r="AS43" s="245"/>
      <c r="AT43" s="245"/>
      <c r="AU43" s="245"/>
      <c r="AV43" s="245" t="s">
        <v>291</v>
      </c>
      <c r="AW43" s="245"/>
      <c r="AX43" s="245"/>
      <c r="AY43" s="245"/>
      <c r="AZ43" s="245"/>
      <c r="BA43" s="245"/>
      <c r="BB43" s="245"/>
      <c r="BC43" s="245"/>
      <c r="BD43" s="245"/>
      <c r="BE43" s="245"/>
      <c r="BF43" s="245"/>
      <c r="BG43" s="245"/>
      <c r="BH43" s="245" t="s">
        <v>292</v>
      </c>
      <c r="BI43" s="245"/>
      <c r="BJ43" s="245"/>
      <c r="BK43" s="245"/>
      <c r="BL43" s="245"/>
      <c r="BM43" s="245"/>
      <c r="BN43" s="245"/>
      <c r="BO43" s="245"/>
      <c r="BP43" s="245"/>
      <c r="BQ43" s="245"/>
      <c r="BR43" s="245"/>
      <c r="BS43" s="245"/>
      <c r="BT43" s="245"/>
      <c r="BU43" s="245"/>
      <c r="BV43" s="245"/>
      <c r="BW43" s="245"/>
      <c r="BY43" s="80" t="str">
        <f>IF(A43="",BY42,A43)</f>
        <v>REPARTITION DES EFFECTIFS DES ELEVES DES COLLEGES PUBLICS PAR DREN, PAR MILIEU DE RESIDENCE ET PAR GENRE</v>
      </c>
      <c r="BZ43" s="80" t="str">
        <f>BY43&amp;B43</f>
        <v>REPARTITION DES EFFECTIFS DES ELEVES DES COLLEGES PUBLICS PAR DREN, PAR MILIEU DE RESIDENCE ET PAR GENRE</v>
      </c>
      <c r="CA43" s="78">
        <f>(AM43+2*AN43+3*AO43+4*AP43+5*AQ43)</f>
        <v>0</v>
      </c>
      <c r="CB43" s="91"/>
    </row>
    <row r="44" spans="1:80">
      <c r="A44" s="245" t="str">
        <f>"ANNEE SCOLAIRE "&amp;annee_scolaire</f>
        <v>ANNEE SCOLAIRE 2022-2023</v>
      </c>
      <c r="B44" s="245"/>
      <c r="C44" s="245"/>
      <c r="D44" s="245"/>
      <c r="E44" s="245"/>
      <c r="F44" s="245"/>
      <c r="G44" s="245"/>
      <c r="H44" s="245"/>
      <c r="I44" s="245"/>
      <c r="J44" s="245"/>
      <c r="K44" s="245"/>
      <c r="L44" s="245"/>
      <c r="M44" s="245" t="str">
        <f>"ANNEE SCOLAIRE "&amp;annee_scolaire</f>
        <v>ANNEE SCOLAIRE 2022-2023</v>
      </c>
      <c r="N44" s="245"/>
      <c r="O44" s="245"/>
      <c r="P44" s="245"/>
      <c r="Q44" s="245"/>
      <c r="R44" s="245"/>
      <c r="S44" s="245"/>
      <c r="T44" s="245"/>
      <c r="U44" s="245"/>
      <c r="V44" s="245"/>
      <c r="W44" s="245"/>
      <c r="X44" s="245"/>
      <c r="Y44" s="245" t="str">
        <f>"ANNEE SCOLAIRE "&amp;annee_scolaire</f>
        <v>ANNEE SCOLAIRE 2022-2023</v>
      </c>
      <c r="Z44" s="245"/>
      <c r="AA44" s="245"/>
      <c r="AB44" s="245"/>
      <c r="AC44" s="245"/>
      <c r="AD44" s="245"/>
      <c r="AE44" s="245"/>
      <c r="AF44" s="245"/>
      <c r="AG44" s="245"/>
      <c r="AH44" s="245"/>
      <c r="AI44" s="245"/>
      <c r="AJ44" s="245"/>
      <c r="AK44" s="245" t="str">
        <f>"ANNEE SCOLAIRE "&amp;annee_scolaire</f>
        <v>ANNEE SCOLAIRE 2022-2023</v>
      </c>
      <c r="AL44" s="245"/>
      <c r="AM44" s="245"/>
      <c r="AN44" s="245"/>
      <c r="AO44" s="245"/>
      <c r="AP44" s="245"/>
      <c r="AQ44" s="245"/>
      <c r="AR44" s="245"/>
      <c r="AS44" s="245"/>
      <c r="AT44" s="245"/>
      <c r="AU44" s="245"/>
      <c r="AV44" s="245" t="str">
        <f>"ANNEE SCOLAIRE "&amp;annee_scolaire</f>
        <v>ANNEE SCOLAIRE 2022-2023</v>
      </c>
      <c r="AW44" s="245"/>
      <c r="AX44" s="245"/>
      <c r="AY44" s="245"/>
      <c r="AZ44" s="245"/>
      <c r="BA44" s="245"/>
      <c r="BB44" s="245"/>
      <c r="BC44" s="245"/>
      <c r="BD44" s="245"/>
      <c r="BE44" s="245"/>
      <c r="BF44" s="245"/>
      <c r="BG44" s="245"/>
      <c r="BH44" s="245" t="str">
        <f>"ANNEE SCOLAIRE "&amp;annee_scolaire</f>
        <v>ANNEE SCOLAIRE 2022-2023</v>
      </c>
      <c r="BI44" s="245"/>
      <c r="BJ44" s="245"/>
      <c r="BK44" s="245"/>
      <c r="BL44" s="245"/>
      <c r="BM44" s="245"/>
      <c r="BN44" s="245"/>
      <c r="BO44" s="245"/>
      <c r="BP44" s="245"/>
      <c r="BQ44" s="245"/>
      <c r="BR44" s="245"/>
      <c r="BS44" s="245"/>
      <c r="BT44" s="245"/>
      <c r="BU44" s="245"/>
      <c r="BV44" s="245"/>
      <c r="BW44" s="245"/>
      <c r="BY44" s="80" t="str">
        <f>IF(A44="",BY43,A44)</f>
        <v>ANNEE SCOLAIRE 2022-2023</v>
      </c>
      <c r="BZ44" s="80" t="str">
        <f>BY44&amp;B44</f>
        <v>ANNEE SCOLAIRE 2022-2023</v>
      </c>
      <c r="CA44" s="78">
        <f>(AM44+2*AN44+3*AO44+4*AP44+5*AQ44)</f>
        <v>0</v>
      </c>
      <c r="CB44" s="91"/>
    </row>
    <row r="45" spans="1:80" ht="14.45" customHeight="1">
      <c r="A45" s="244" t="s">
        <v>1</v>
      </c>
      <c r="B45" s="238" t="s">
        <v>270</v>
      </c>
      <c r="C45" s="245" t="s">
        <v>2047</v>
      </c>
      <c r="D45" s="245"/>
      <c r="E45" s="245" t="s">
        <v>2046</v>
      </c>
      <c r="F45" s="245"/>
      <c r="G45" s="245" t="s">
        <v>2050</v>
      </c>
      <c r="H45" s="245"/>
      <c r="I45" s="245" t="s">
        <v>2049</v>
      </c>
      <c r="J45" s="245"/>
      <c r="K45" s="245" t="s">
        <v>73</v>
      </c>
      <c r="L45" s="245"/>
      <c r="M45" s="244" t="s">
        <v>1</v>
      </c>
      <c r="N45" s="244" t="s">
        <v>84</v>
      </c>
      <c r="O45" s="245" t="s">
        <v>2047</v>
      </c>
      <c r="P45" s="245"/>
      <c r="Q45" s="245" t="s">
        <v>2046</v>
      </c>
      <c r="R45" s="245"/>
      <c r="S45" s="245" t="s">
        <v>2050</v>
      </c>
      <c r="T45" s="245"/>
      <c r="U45" s="245" t="s">
        <v>2049</v>
      </c>
      <c r="V45" s="245"/>
      <c r="W45" s="245" t="s">
        <v>73</v>
      </c>
      <c r="X45" s="245"/>
      <c r="Y45" s="244" t="s">
        <v>1</v>
      </c>
      <c r="Z45" s="244" t="s">
        <v>84</v>
      </c>
      <c r="AA45" s="245" t="s">
        <v>293</v>
      </c>
      <c r="AB45" s="245"/>
      <c r="AC45" s="245"/>
      <c r="AD45" s="245"/>
      <c r="AE45" s="245"/>
      <c r="AF45" s="245" t="s">
        <v>134</v>
      </c>
      <c r="AG45" s="245"/>
      <c r="AH45" s="245"/>
      <c r="AI45" s="245"/>
      <c r="AJ45" s="244" t="s">
        <v>294</v>
      </c>
      <c r="AK45" s="244" t="s">
        <v>1</v>
      </c>
      <c r="AL45" s="244" t="s">
        <v>84</v>
      </c>
      <c r="AM45" s="245" t="s">
        <v>295</v>
      </c>
      <c r="AN45" s="245"/>
      <c r="AO45" s="245"/>
      <c r="AP45" s="245"/>
      <c r="AQ45" s="245"/>
      <c r="AR45" s="245"/>
      <c r="AS45" s="245"/>
      <c r="AT45" s="245"/>
      <c r="AU45" s="245"/>
      <c r="AV45" s="244" t="s">
        <v>1</v>
      </c>
      <c r="AW45" s="244" t="s">
        <v>84</v>
      </c>
      <c r="AX45" s="245" t="s">
        <v>135</v>
      </c>
      <c r="AY45" s="245"/>
      <c r="AZ45" s="245"/>
      <c r="BA45" s="245"/>
      <c r="BB45" s="245"/>
      <c r="BC45" s="245"/>
      <c r="BD45" s="245"/>
      <c r="BE45" s="245"/>
      <c r="BF45" s="244" t="s">
        <v>136</v>
      </c>
      <c r="BG45" s="244"/>
      <c r="BH45" s="244" t="s">
        <v>1</v>
      </c>
      <c r="BI45" s="244" t="s">
        <v>84</v>
      </c>
      <c r="BJ45" s="245" t="s">
        <v>296</v>
      </c>
      <c r="BK45" s="245"/>
      <c r="BL45" s="245"/>
      <c r="BM45" s="245"/>
      <c r="BN45" s="245"/>
      <c r="BO45" s="245"/>
      <c r="BP45" s="245"/>
      <c r="BQ45" s="245"/>
      <c r="BR45" s="245"/>
      <c r="BS45" s="245"/>
      <c r="BT45" s="245"/>
      <c r="BU45" s="245"/>
      <c r="BV45" s="245"/>
      <c r="BW45" s="245"/>
      <c r="BY45" s="80" t="str">
        <f>IF(A45="",BY44,A45)</f>
        <v>DREN</v>
      </c>
      <c r="BZ45" s="80" t="str">
        <f>BY45&amp;B45</f>
        <v>DRENMILIEU DE
RESIDENCE</v>
      </c>
      <c r="CA45" s="78" t="e">
        <f>(AM45+2*AN45+3*AO45+4*AP45+5*AQ45)</f>
        <v>#VALUE!</v>
      </c>
      <c r="CB45" s="91"/>
    </row>
    <row r="46" spans="1:80" ht="14.45" customHeight="1">
      <c r="A46" s="244"/>
      <c r="B46" s="238"/>
      <c r="C46" s="210" t="s">
        <v>139</v>
      </c>
      <c r="D46" s="210" t="s">
        <v>48</v>
      </c>
      <c r="E46" s="210" t="s">
        <v>139</v>
      </c>
      <c r="F46" s="210" t="s">
        <v>48</v>
      </c>
      <c r="G46" s="210" t="s">
        <v>139</v>
      </c>
      <c r="H46" s="210" t="s">
        <v>48</v>
      </c>
      <c r="I46" s="210" t="s">
        <v>139</v>
      </c>
      <c r="J46" s="210" t="s">
        <v>48</v>
      </c>
      <c r="K46" s="210" t="s">
        <v>139</v>
      </c>
      <c r="L46" s="210" t="s">
        <v>48</v>
      </c>
      <c r="M46" s="244"/>
      <c r="N46" s="244"/>
      <c r="O46" s="210" t="s">
        <v>139</v>
      </c>
      <c r="P46" s="210" t="s">
        <v>48</v>
      </c>
      <c r="Q46" s="210" t="s">
        <v>139</v>
      </c>
      <c r="R46" s="210" t="s">
        <v>48</v>
      </c>
      <c r="S46" s="210" t="s">
        <v>139</v>
      </c>
      <c r="T46" s="210" t="s">
        <v>48</v>
      </c>
      <c r="U46" s="210" t="s">
        <v>139</v>
      </c>
      <c r="V46" s="210" t="s">
        <v>48</v>
      </c>
      <c r="W46" s="210" t="s">
        <v>139</v>
      </c>
      <c r="X46" s="210" t="s">
        <v>48</v>
      </c>
      <c r="Y46" s="244"/>
      <c r="Z46" s="244"/>
      <c r="AA46" s="210" t="s">
        <v>2078</v>
      </c>
      <c r="AB46" s="210" t="s">
        <v>2079</v>
      </c>
      <c r="AC46" s="210" t="s">
        <v>2080</v>
      </c>
      <c r="AD46" s="210" t="s">
        <v>2081</v>
      </c>
      <c r="AE46" s="210" t="s">
        <v>73</v>
      </c>
      <c r="AF46" s="210" t="s">
        <v>297</v>
      </c>
      <c r="AG46" s="210" t="s">
        <v>237</v>
      </c>
      <c r="AH46" s="210" t="s">
        <v>141</v>
      </c>
      <c r="AI46" s="210" t="s">
        <v>142</v>
      </c>
      <c r="AJ46" s="244"/>
      <c r="AK46" s="244"/>
      <c r="AL46" s="244"/>
      <c r="AM46" s="210" t="s">
        <v>335</v>
      </c>
      <c r="AN46" s="210" t="s">
        <v>278</v>
      </c>
      <c r="AO46" s="210" t="s">
        <v>336</v>
      </c>
      <c r="AP46" s="210" t="s">
        <v>337</v>
      </c>
      <c r="AQ46" s="210" t="s">
        <v>338</v>
      </c>
      <c r="AR46" s="210" t="s">
        <v>144</v>
      </c>
      <c r="AS46" s="210" t="s">
        <v>145</v>
      </c>
      <c r="AT46" s="210" t="s">
        <v>57</v>
      </c>
      <c r="AU46" s="210" t="s">
        <v>58</v>
      </c>
      <c r="AV46" s="244"/>
      <c r="AW46" s="244"/>
      <c r="AX46" s="210" t="s">
        <v>273</v>
      </c>
      <c r="AY46" s="210" t="s">
        <v>276</v>
      </c>
      <c r="AZ46" s="210" t="s">
        <v>274</v>
      </c>
      <c r="BA46" s="210" t="s">
        <v>275</v>
      </c>
      <c r="BB46" s="210" t="s">
        <v>277</v>
      </c>
      <c r="BC46" s="210" t="s">
        <v>55</v>
      </c>
      <c r="BD46" s="210" t="s">
        <v>143</v>
      </c>
      <c r="BE46" s="210" t="s">
        <v>238</v>
      </c>
      <c r="BF46" s="244"/>
      <c r="BG46" s="244"/>
      <c r="BH46" s="244"/>
      <c r="BI46" s="244"/>
      <c r="BJ46" s="210" t="s">
        <v>66</v>
      </c>
      <c r="BK46" s="210" t="s">
        <v>67</v>
      </c>
      <c r="BL46" s="210" t="s">
        <v>68</v>
      </c>
      <c r="BM46" s="210" t="s">
        <v>2085</v>
      </c>
      <c r="BN46" s="210" t="s">
        <v>2083</v>
      </c>
      <c r="BO46" s="210" t="s">
        <v>333</v>
      </c>
      <c r="BP46" s="210" t="s">
        <v>2086</v>
      </c>
      <c r="BQ46" s="210" t="s">
        <v>2087</v>
      </c>
      <c r="BR46" s="210" t="s">
        <v>332</v>
      </c>
      <c r="BS46" s="210" t="s">
        <v>2048</v>
      </c>
      <c r="BT46" s="210" t="s">
        <v>69</v>
      </c>
      <c r="BU46" s="210" t="s">
        <v>70</v>
      </c>
      <c r="BV46" s="210" t="s">
        <v>2053</v>
      </c>
      <c r="BW46" s="210" t="s">
        <v>0</v>
      </c>
      <c r="BY46" s="80" t="str">
        <f>IF(A46="",BY45,A46)</f>
        <v>DREN</v>
      </c>
      <c r="BZ46" s="80" t="str">
        <f>BY46&amp;B46</f>
        <v>DREN</v>
      </c>
      <c r="CA46" s="78" t="e">
        <f>(AM46+2*AN46+3*AO46+4*AP46+5*AQ46)</f>
        <v>#VALUE!</v>
      </c>
      <c r="CB46" s="91"/>
    </row>
    <row r="47" spans="1:80">
      <c r="A47" s="244"/>
      <c r="B47" s="238"/>
      <c r="C47" s="210"/>
      <c r="D47" s="210"/>
      <c r="E47" s="210"/>
      <c r="F47" s="210"/>
      <c r="G47" s="210"/>
      <c r="H47" s="210"/>
      <c r="I47" s="210"/>
      <c r="J47" s="210"/>
      <c r="K47" s="210"/>
      <c r="L47" s="210"/>
      <c r="M47" s="244"/>
      <c r="N47" s="244"/>
      <c r="O47" s="210"/>
      <c r="P47" s="210"/>
      <c r="Q47" s="210"/>
      <c r="R47" s="210"/>
      <c r="S47" s="210"/>
      <c r="T47" s="210"/>
      <c r="U47" s="210"/>
      <c r="V47" s="210"/>
      <c r="W47" s="210"/>
      <c r="X47" s="210"/>
      <c r="Y47" s="244"/>
      <c r="Z47" s="244"/>
      <c r="AA47" s="210"/>
      <c r="AB47" s="210"/>
      <c r="AC47" s="210"/>
      <c r="AD47" s="210"/>
      <c r="AE47" s="210"/>
      <c r="AF47" s="210"/>
      <c r="AG47" s="210"/>
      <c r="AH47" s="210"/>
      <c r="AI47" s="210"/>
      <c r="AJ47" s="244"/>
      <c r="AK47" s="244"/>
      <c r="AL47" s="244"/>
      <c r="AM47" s="210"/>
      <c r="AN47" s="210"/>
      <c r="AO47" s="210"/>
      <c r="AP47" s="210"/>
      <c r="AQ47" s="210"/>
      <c r="AR47" s="210"/>
      <c r="AS47" s="210"/>
      <c r="AT47" s="210"/>
      <c r="AU47" s="210"/>
      <c r="AV47" s="244"/>
      <c r="AW47" s="244"/>
      <c r="AX47" s="210"/>
      <c r="AY47" s="210"/>
      <c r="AZ47" s="210"/>
      <c r="BA47" s="210"/>
      <c r="BB47" s="210"/>
      <c r="BC47" s="210"/>
      <c r="BD47" s="210"/>
      <c r="BE47" s="210"/>
      <c r="BF47" s="150" t="s">
        <v>55</v>
      </c>
      <c r="BG47" s="150" t="s">
        <v>143</v>
      </c>
      <c r="BH47" s="244"/>
      <c r="BI47" s="244"/>
      <c r="BJ47" s="210"/>
      <c r="BK47" s="210"/>
      <c r="BL47" s="210"/>
      <c r="BM47" s="210"/>
      <c r="BN47" s="210"/>
      <c r="BO47" s="210"/>
      <c r="BP47" s="210"/>
      <c r="BQ47" s="210"/>
      <c r="BR47" s="210"/>
      <c r="BS47" s="210"/>
      <c r="BT47" s="210"/>
      <c r="BU47" s="210"/>
      <c r="BV47" s="210"/>
      <c r="BW47" s="210"/>
      <c r="BY47" s="80" t="str">
        <f>IF(A47="",BY46,A47)</f>
        <v>DREN</v>
      </c>
      <c r="BZ47" s="80" t="str">
        <f>BY47&amp;B47</f>
        <v>DREN</v>
      </c>
      <c r="CA47" s="78">
        <f>(AM47+2*AN47+3*AO47+4*AP47+5*AQ47)</f>
        <v>0</v>
      </c>
      <c r="CB47" s="91"/>
    </row>
    <row r="48" spans="1:80" ht="14.45" customHeight="1">
      <c r="A48" s="212" t="s">
        <v>107</v>
      </c>
      <c r="B48" s="44" t="s">
        <v>90</v>
      </c>
      <c r="C48" s="71">
        <v>6164</v>
      </c>
      <c r="D48" s="71">
        <v>3317</v>
      </c>
      <c r="E48" s="71">
        <v>4211</v>
      </c>
      <c r="F48" s="71">
        <v>2280</v>
      </c>
      <c r="G48" s="71">
        <v>2799</v>
      </c>
      <c r="H48" s="71">
        <v>1523</v>
      </c>
      <c r="I48" s="71">
        <v>2648</v>
      </c>
      <c r="J48" s="71">
        <v>1392</v>
      </c>
      <c r="K48" s="149">
        <v>15822</v>
      </c>
      <c r="L48" s="149">
        <v>8512</v>
      </c>
      <c r="M48" s="212" t="s">
        <v>107</v>
      </c>
      <c r="N48" s="44" t="s">
        <v>90</v>
      </c>
      <c r="O48" s="71">
        <v>577</v>
      </c>
      <c r="P48" s="71">
        <v>293</v>
      </c>
      <c r="Q48" s="71">
        <v>329</v>
      </c>
      <c r="R48" s="71">
        <v>161</v>
      </c>
      <c r="S48" s="71">
        <v>221</v>
      </c>
      <c r="T48" s="71">
        <v>103</v>
      </c>
      <c r="U48" s="71">
        <v>362</v>
      </c>
      <c r="V48" s="71">
        <v>183</v>
      </c>
      <c r="W48" s="149">
        <v>1489</v>
      </c>
      <c r="X48" s="149">
        <v>740</v>
      </c>
      <c r="Y48" s="212" t="s">
        <v>107</v>
      </c>
      <c r="Z48" s="44" t="s">
        <v>90</v>
      </c>
      <c r="AA48" s="31">
        <v>115</v>
      </c>
      <c r="AB48" s="31">
        <v>92</v>
      </c>
      <c r="AC48" s="31">
        <v>88</v>
      </c>
      <c r="AD48" s="31">
        <v>86</v>
      </c>
      <c r="AE48" s="149">
        <v>381</v>
      </c>
      <c r="AF48" s="125">
        <v>365</v>
      </c>
      <c r="AG48" s="71">
        <v>205</v>
      </c>
      <c r="AH48" s="71">
        <v>28</v>
      </c>
      <c r="AI48" s="71">
        <v>25</v>
      </c>
      <c r="AJ48" s="71">
        <v>87</v>
      </c>
      <c r="AK48" s="212" t="s">
        <v>107</v>
      </c>
      <c r="AL48" s="44" t="s">
        <v>90</v>
      </c>
      <c r="AM48" s="71">
        <v>125</v>
      </c>
      <c r="AN48" s="71">
        <v>6172</v>
      </c>
      <c r="AO48" s="71">
        <v>252</v>
      </c>
      <c r="AP48" s="71">
        <v>24</v>
      </c>
      <c r="AQ48" s="71">
        <v>5</v>
      </c>
      <c r="AR48" s="71">
        <v>124</v>
      </c>
      <c r="AS48" s="71">
        <v>386</v>
      </c>
      <c r="AT48" s="71">
        <v>220</v>
      </c>
      <c r="AU48" s="71">
        <v>206</v>
      </c>
      <c r="AV48" s="212" t="s">
        <v>107</v>
      </c>
      <c r="AW48" s="44" t="s">
        <v>90</v>
      </c>
      <c r="AX48" s="71">
        <v>181</v>
      </c>
      <c r="AY48" s="71">
        <v>257</v>
      </c>
      <c r="AZ48" s="71">
        <v>5</v>
      </c>
      <c r="BA48" s="71">
        <v>292</v>
      </c>
      <c r="BB48" s="71">
        <v>10</v>
      </c>
      <c r="BC48" s="16">
        <v>745</v>
      </c>
      <c r="BD48" s="71">
        <v>216</v>
      </c>
      <c r="BE48" s="71">
        <v>241</v>
      </c>
      <c r="BF48" s="152">
        <v>29</v>
      </c>
      <c r="BG48" s="32">
        <v>13</v>
      </c>
      <c r="BH48" s="212" t="s">
        <v>107</v>
      </c>
      <c r="BI48" s="44" t="s">
        <v>90</v>
      </c>
      <c r="BJ48" s="71">
        <v>2475</v>
      </c>
      <c r="BK48" s="71">
        <v>2634</v>
      </c>
      <c r="BL48" s="71">
        <v>339</v>
      </c>
      <c r="BM48" s="71">
        <v>138</v>
      </c>
      <c r="BN48" s="71">
        <v>117</v>
      </c>
      <c r="BO48" s="71">
        <v>2381</v>
      </c>
      <c r="BP48" s="71">
        <v>248</v>
      </c>
      <c r="BQ48" s="71">
        <v>61</v>
      </c>
      <c r="BR48" s="71">
        <v>250</v>
      </c>
      <c r="BS48" s="71">
        <v>4</v>
      </c>
      <c r="BT48" s="71">
        <v>0</v>
      </c>
      <c r="BU48" s="71">
        <v>50</v>
      </c>
      <c r="BV48" s="71">
        <v>17</v>
      </c>
      <c r="BW48" s="71">
        <v>2788</v>
      </c>
      <c r="BY48" s="80" t="s">
        <v>107</v>
      </c>
      <c r="BZ48" s="80" t="s">
        <v>2562</v>
      </c>
      <c r="CA48" s="78">
        <v>13346</v>
      </c>
      <c r="CB48" s="91"/>
    </row>
    <row r="49" spans="1:80">
      <c r="A49" s="212"/>
      <c r="B49" s="44" t="s">
        <v>91</v>
      </c>
      <c r="C49" s="71">
        <v>3831</v>
      </c>
      <c r="D49" s="71">
        <v>2072</v>
      </c>
      <c r="E49" s="71">
        <v>2835</v>
      </c>
      <c r="F49" s="71">
        <v>1568</v>
      </c>
      <c r="G49" s="71">
        <v>2734</v>
      </c>
      <c r="H49" s="71">
        <v>1603</v>
      </c>
      <c r="I49" s="71">
        <v>2230</v>
      </c>
      <c r="J49" s="71">
        <v>1309</v>
      </c>
      <c r="K49" s="149">
        <v>11630</v>
      </c>
      <c r="L49" s="149">
        <v>6552</v>
      </c>
      <c r="M49" s="212"/>
      <c r="N49" s="44" t="s">
        <v>91</v>
      </c>
      <c r="O49" s="71">
        <v>465</v>
      </c>
      <c r="P49" s="71">
        <v>254</v>
      </c>
      <c r="Q49" s="71">
        <v>330</v>
      </c>
      <c r="R49" s="71">
        <v>160</v>
      </c>
      <c r="S49" s="71">
        <v>334</v>
      </c>
      <c r="T49" s="71">
        <v>160</v>
      </c>
      <c r="U49" s="71">
        <v>284</v>
      </c>
      <c r="V49" s="71">
        <v>176</v>
      </c>
      <c r="W49" s="149">
        <v>1413</v>
      </c>
      <c r="X49" s="149">
        <v>750</v>
      </c>
      <c r="Y49" s="212"/>
      <c r="Z49" s="44" t="s">
        <v>91</v>
      </c>
      <c r="AA49" s="31">
        <v>62</v>
      </c>
      <c r="AB49" s="31">
        <v>53</v>
      </c>
      <c r="AC49" s="31">
        <v>49</v>
      </c>
      <c r="AD49" s="31">
        <v>49</v>
      </c>
      <c r="AE49" s="149">
        <v>213</v>
      </c>
      <c r="AF49" s="125">
        <v>234</v>
      </c>
      <c r="AG49" s="71">
        <v>128</v>
      </c>
      <c r="AH49" s="71">
        <v>56</v>
      </c>
      <c r="AI49" s="71">
        <v>11</v>
      </c>
      <c r="AJ49" s="71">
        <v>21</v>
      </c>
      <c r="AK49" s="212"/>
      <c r="AL49" s="44" t="s">
        <v>91</v>
      </c>
      <c r="AM49" s="71">
        <v>11</v>
      </c>
      <c r="AN49" s="71">
        <v>4491</v>
      </c>
      <c r="AO49" s="71">
        <v>109</v>
      </c>
      <c r="AP49" s="71">
        <v>0</v>
      </c>
      <c r="AQ49" s="71">
        <v>0</v>
      </c>
      <c r="AR49" s="71">
        <v>89</v>
      </c>
      <c r="AS49" s="71">
        <v>204</v>
      </c>
      <c r="AT49" s="71">
        <v>177</v>
      </c>
      <c r="AU49" s="71">
        <v>160</v>
      </c>
      <c r="AV49" s="212"/>
      <c r="AW49" s="44" t="s">
        <v>91</v>
      </c>
      <c r="AX49" s="71">
        <v>195</v>
      </c>
      <c r="AY49" s="71">
        <v>131</v>
      </c>
      <c r="AZ49" s="71">
        <v>2</v>
      </c>
      <c r="BA49" s="71">
        <v>78</v>
      </c>
      <c r="BB49" s="71">
        <v>13</v>
      </c>
      <c r="BC49" s="16">
        <v>419</v>
      </c>
      <c r="BD49" s="71">
        <v>225</v>
      </c>
      <c r="BE49" s="71">
        <v>232</v>
      </c>
      <c r="BF49" s="152">
        <v>87</v>
      </c>
      <c r="BG49" s="32">
        <v>43</v>
      </c>
      <c r="BH49" s="212"/>
      <c r="BI49" s="44" t="s">
        <v>91</v>
      </c>
      <c r="BJ49" s="71">
        <v>2006</v>
      </c>
      <c r="BK49" s="71">
        <v>5283</v>
      </c>
      <c r="BL49" s="71">
        <v>2942</v>
      </c>
      <c r="BM49" s="71">
        <v>1753</v>
      </c>
      <c r="BN49" s="71">
        <v>683</v>
      </c>
      <c r="BO49" s="71">
        <v>4400</v>
      </c>
      <c r="BP49" s="71">
        <v>1078</v>
      </c>
      <c r="BQ49" s="71">
        <v>570</v>
      </c>
      <c r="BR49" s="71">
        <v>1947</v>
      </c>
      <c r="BS49" s="71">
        <v>0</v>
      </c>
      <c r="BT49" s="71">
        <v>0</v>
      </c>
      <c r="BU49" s="71">
        <v>103</v>
      </c>
      <c r="BV49" s="71">
        <v>222</v>
      </c>
      <c r="BW49" s="71">
        <v>4220</v>
      </c>
      <c r="BY49" s="80" t="s">
        <v>107</v>
      </c>
      <c r="BZ49" s="80" t="s">
        <v>2563</v>
      </c>
      <c r="CA49" s="78">
        <v>9320</v>
      </c>
      <c r="CB49" s="91"/>
    </row>
    <row r="50" spans="1:80">
      <c r="A50" s="212"/>
      <c r="B50" s="66" t="s">
        <v>73</v>
      </c>
      <c r="C50" s="26">
        <v>9995</v>
      </c>
      <c r="D50" s="26">
        <v>5389</v>
      </c>
      <c r="E50" s="68">
        <v>7046</v>
      </c>
      <c r="F50" s="68">
        <v>3848</v>
      </c>
      <c r="G50" s="68">
        <v>5533</v>
      </c>
      <c r="H50" s="68">
        <v>3126</v>
      </c>
      <c r="I50" s="68">
        <v>4878</v>
      </c>
      <c r="J50" s="68">
        <v>2701</v>
      </c>
      <c r="K50" s="68">
        <v>27452</v>
      </c>
      <c r="L50" s="68">
        <v>15064</v>
      </c>
      <c r="M50" s="212"/>
      <c r="N50" s="66" t="s">
        <v>73</v>
      </c>
      <c r="O50" s="26">
        <v>1042</v>
      </c>
      <c r="P50" s="26">
        <v>547</v>
      </c>
      <c r="Q50" s="68">
        <v>659</v>
      </c>
      <c r="R50" s="68">
        <v>321</v>
      </c>
      <c r="S50" s="68">
        <v>555</v>
      </c>
      <c r="T50" s="68">
        <v>263</v>
      </c>
      <c r="U50" s="68">
        <v>646</v>
      </c>
      <c r="V50" s="68">
        <v>359</v>
      </c>
      <c r="W50" s="68">
        <v>2902</v>
      </c>
      <c r="X50" s="68">
        <v>1490</v>
      </c>
      <c r="Y50" s="212"/>
      <c r="Z50" s="66" t="s">
        <v>73</v>
      </c>
      <c r="AA50" s="68">
        <v>177</v>
      </c>
      <c r="AB50" s="68">
        <v>145</v>
      </c>
      <c r="AC50" s="68">
        <v>137</v>
      </c>
      <c r="AD50" s="68">
        <v>135</v>
      </c>
      <c r="AE50" s="68">
        <v>594</v>
      </c>
      <c r="AF50" s="68">
        <v>599</v>
      </c>
      <c r="AG50" s="68">
        <v>333</v>
      </c>
      <c r="AH50" s="68">
        <v>84</v>
      </c>
      <c r="AI50" s="68">
        <v>36</v>
      </c>
      <c r="AJ50" s="68">
        <v>108</v>
      </c>
      <c r="AK50" s="212"/>
      <c r="AL50" s="66" t="s">
        <v>73</v>
      </c>
      <c r="AM50" s="68">
        <v>136</v>
      </c>
      <c r="AN50" s="68">
        <v>10663</v>
      </c>
      <c r="AO50" s="68">
        <v>361</v>
      </c>
      <c r="AP50" s="68">
        <v>24</v>
      </c>
      <c r="AQ50" s="68">
        <v>5</v>
      </c>
      <c r="AR50" s="68">
        <v>213</v>
      </c>
      <c r="AS50" s="68">
        <v>590</v>
      </c>
      <c r="AT50" s="68">
        <v>397</v>
      </c>
      <c r="AU50" s="68">
        <v>366</v>
      </c>
      <c r="AV50" s="212"/>
      <c r="AW50" s="66" t="s">
        <v>73</v>
      </c>
      <c r="AX50" s="26">
        <v>376</v>
      </c>
      <c r="AY50" s="26">
        <v>388</v>
      </c>
      <c r="AZ50" s="26">
        <v>7</v>
      </c>
      <c r="BA50" s="26">
        <v>370</v>
      </c>
      <c r="BB50" s="26">
        <v>23</v>
      </c>
      <c r="BC50" s="26">
        <v>1164</v>
      </c>
      <c r="BD50" s="26">
        <v>441</v>
      </c>
      <c r="BE50" s="26">
        <v>473</v>
      </c>
      <c r="BF50" s="41">
        <v>116</v>
      </c>
      <c r="BG50" s="41">
        <v>56</v>
      </c>
      <c r="BH50" s="212"/>
      <c r="BI50" s="66" t="s">
        <v>73</v>
      </c>
      <c r="BJ50" s="68">
        <v>4481</v>
      </c>
      <c r="BK50" s="68">
        <v>7917</v>
      </c>
      <c r="BL50" s="68">
        <v>3281</v>
      </c>
      <c r="BM50" s="68">
        <v>1891</v>
      </c>
      <c r="BN50" s="68">
        <v>800</v>
      </c>
      <c r="BO50" s="68">
        <v>6781</v>
      </c>
      <c r="BP50" s="68">
        <v>1326</v>
      </c>
      <c r="BQ50" s="68">
        <v>631</v>
      </c>
      <c r="BR50" s="68">
        <v>2197</v>
      </c>
      <c r="BS50" s="68">
        <v>4</v>
      </c>
      <c r="BT50" s="68">
        <v>0</v>
      </c>
      <c r="BU50" s="68">
        <v>153</v>
      </c>
      <c r="BV50" s="68">
        <v>239</v>
      </c>
      <c r="BW50" s="68">
        <v>7008</v>
      </c>
      <c r="BY50" s="80" t="s">
        <v>107</v>
      </c>
      <c r="BZ50" s="80" t="s">
        <v>2564</v>
      </c>
      <c r="CA50" s="78">
        <v>22666</v>
      </c>
      <c r="CB50" s="91"/>
    </row>
    <row r="51" spans="1:80" ht="14.45" customHeight="1">
      <c r="A51" s="212" t="s">
        <v>2054</v>
      </c>
      <c r="B51" s="44" t="s">
        <v>90</v>
      </c>
      <c r="C51" s="71">
        <v>5961</v>
      </c>
      <c r="D51" s="71">
        <v>2844</v>
      </c>
      <c r="E51" s="71">
        <v>5133</v>
      </c>
      <c r="F51" s="71">
        <v>2465</v>
      </c>
      <c r="G51" s="71">
        <v>3570</v>
      </c>
      <c r="H51" s="71">
        <v>1623</v>
      </c>
      <c r="I51" s="71">
        <v>3798</v>
      </c>
      <c r="J51" s="71">
        <v>1665</v>
      </c>
      <c r="K51" s="149">
        <v>18462</v>
      </c>
      <c r="L51" s="149">
        <v>8597</v>
      </c>
      <c r="M51" s="212" t="s">
        <v>2054</v>
      </c>
      <c r="N51" s="44" t="s">
        <v>90</v>
      </c>
      <c r="O51" s="71">
        <v>738</v>
      </c>
      <c r="P51" s="71">
        <v>358</v>
      </c>
      <c r="Q51" s="71">
        <v>378</v>
      </c>
      <c r="R51" s="71">
        <v>178</v>
      </c>
      <c r="S51" s="71">
        <v>393</v>
      </c>
      <c r="T51" s="71">
        <v>165</v>
      </c>
      <c r="U51" s="71">
        <v>733</v>
      </c>
      <c r="V51" s="71">
        <v>270</v>
      </c>
      <c r="W51" s="149">
        <v>2242</v>
      </c>
      <c r="X51" s="149">
        <v>971</v>
      </c>
      <c r="Y51" s="212" t="s">
        <v>2054</v>
      </c>
      <c r="Z51" s="44" t="s">
        <v>90</v>
      </c>
      <c r="AA51" s="31">
        <v>145</v>
      </c>
      <c r="AB51" s="31">
        <v>134</v>
      </c>
      <c r="AC51" s="31">
        <v>122</v>
      </c>
      <c r="AD51" s="31">
        <v>122</v>
      </c>
      <c r="AE51" s="149">
        <v>523</v>
      </c>
      <c r="AF51" s="125">
        <v>486</v>
      </c>
      <c r="AG51" s="71">
        <v>145</v>
      </c>
      <c r="AH51" s="71">
        <v>14</v>
      </c>
      <c r="AI51" s="71">
        <v>47</v>
      </c>
      <c r="AJ51" s="71">
        <v>108</v>
      </c>
      <c r="AK51" s="212" t="s">
        <v>2054</v>
      </c>
      <c r="AL51" s="44" t="s">
        <v>90</v>
      </c>
      <c r="AM51" s="71">
        <v>146</v>
      </c>
      <c r="AN51" s="71">
        <v>5381</v>
      </c>
      <c r="AO51" s="71">
        <v>1094</v>
      </c>
      <c r="AP51" s="71">
        <v>155</v>
      </c>
      <c r="AQ51" s="71">
        <v>32</v>
      </c>
      <c r="AR51" s="71">
        <v>153</v>
      </c>
      <c r="AS51" s="71">
        <v>494</v>
      </c>
      <c r="AT51" s="71">
        <v>385</v>
      </c>
      <c r="AU51" s="71">
        <v>364</v>
      </c>
      <c r="AV51" s="212" t="s">
        <v>2054</v>
      </c>
      <c r="AW51" s="44" t="s">
        <v>90</v>
      </c>
      <c r="AX51" s="71">
        <v>124</v>
      </c>
      <c r="AY51" s="71">
        <v>325</v>
      </c>
      <c r="AZ51" s="71">
        <v>76</v>
      </c>
      <c r="BA51" s="71">
        <v>689</v>
      </c>
      <c r="BB51" s="71">
        <v>0</v>
      </c>
      <c r="BC51" s="16">
        <v>1214</v>
      </c>
      <c r="BD51" s="71">
        <v>318</v>
      </c>
      <c r="BE51" s="71">
        <v>196</v>
      </c>
      <c r="BF51" s="152">
        <v>146</v>
      </c>
      <c r="BG51" s="32">
        <v>37</v>
      </c>
      <c r="BH51" s="212" t="s">
        <v>2054</v>
      </c>
      <c r="BI51" s="44" t="s">
        <v>90</v>
      </c>
      <c r="BJ51" s="71">
        <v>3934</v>
      </c>
      <c r="BK51" s="71">
        <v>4355</v>
      </c>
      <c r="BL51" s="71">
        <v>1272</v>
      </c>
      <c r="BM51" s="71">
        <v>925</v>
      </c>
      <c r="BN51" s="71">
        <v>779</v>
      </c>
      <c r="BO51" s="71">
        <v>3858</v>
      </c>
      <c r="BP51" s="71">
        <v>863</v>
      </c>
      <c r="BQ51" s="71">
        <v>667</v>
      </c>
      <c r="BR51" s="71">
        <v>915</v>
      </c>
      <c r="BS51" s="71">
        <v>104</v>
      </c>
      <c r="BT51" s="71">
        <v>8</v>
      </c>
      <c r="BU51" s="71">
        <v>153</v>
      </c>
      <c r="BV51" s="71">
        <v>305</v>
      </c>
      <c r="BW51" s="71">
        <v>978</v>
      </c>
      <c r="BY51" s="80" t="s">
        <v>2054</v>
      </c>
      <c r="BZ51" s="80" t="s">
        <v>2580</v>
      </c>
      <c r="CA51" s="78">
        <v>14970</v>
      </c>
      <c r="CB51" s="91"/>
    </row>
    <row r="52" spans="1:80">
      <c r="A52" s="212"/>
      <c r="B52" s="44" t="s">
        <v>91</v>
      </c>
      <c r="C52" s="71">
        <v>913</v>
      </c>
      <c r="D52" s="71">
        <v>483</v>
      </c>
      <c r="E52" s="71">
        <v>712</v>
      </c>
      <c r="F52" s="71">
        <v>367</v>
      </c>
      <c r="G52" s="71">
        <v>711</v>
      </c>
      <c r="H52" s="71">
        <v>353</v>
      </c>
      <c r="I52" s="71">
        <v>744</v>
      </c>
      <c r="J52" s="71">
        <v>386</v>
      </c>
      <c r="K52" s="149">
        <v>3080</v>
      </c>
      <c r="L52" s="149">
        <v>1589</v>
      </c>
      <c r="M52" s="212"/>
      <c r="N52" s="44" t="s">
        <v>91</v>
      </c>
      <c r="O52" s="71">
        <v>84</v>
      </c>
      <c r="P52" s="71">
        <v>48</v>
      </c>
      <c r="Q52" s="71">
        <v>51</v>
      </c>
      <c r="R52" s="71">
        <v>22</v>
      </c>
      <c r="S52" s="71">
        <v>63</v>
      </c>
      <c r="T52" s="71">
        <v>25</v>
      </c>
      <c r="U52" s="71">
        <v>169</v>
      </c>
      <c r="V52" s="71">
        <v>72</v>
      </c>
      <c r="W52" s="149">
        <v>367</v>
      </c>
      <c r="X52" s="149">
        <v>167</v>
      </c>
      <c r="Y52" s="212"/>
      <c r="Z52" s="44" t="s">
        <v>91</v>
      </c>
      <c r="AA52" s="31">
        <v>18</v>
      </c>
      <c r="AB52" s="31">
        <v>16</v>
      </c>
      <c r="AC52" s="31">
        <v>16</v>
      </c>
      <c r="AD52" s="31">
        <v>14</v>
      </c>
      <c r="AE52" s="149">
        <v>64</v>
      </c>
      <c r="AF52" s="125">
        <v>76</v>
      </c>
      <c r="AG52" s="71">
        <v>17</v>
      </c>
      <c r="AH52" s="71">
        <v>24</v>
      </c>
      <c r="AI52" s="71">
        <v>3</v>
      </c>
      <c r="AJ52" s="71">
        <v>9</v>
      </c>
      <c r="AK52" s="212"/>
      <c r="AL52" s="44" t="s">
        <v>91</v>
      </c>
      <c r="AM52" s="71">
        <v>0</v>
      </c>
      <c r="AN52" s="71">
        <v>1068</v>
      </c>
      <c r="AO52" s="71">
        <v>36</v>
      </c>
      <c r="AP52" s="71">
        <v>0</v>
      </c>
      <c r="AQ52" s="71">
        <v>0</v>
      </c>
      <c r="AR52" s="71">
        <v>23</v>
      </c>
      <c r="AS52" s="71">
        <v>79</v>
      </c>
      <c r="AT52" s="71">
        <v>70</v>
      </c>
      <c r="AU52" s="71">
        <v>47</v>
      </c>
      <c r="AV52" s="212"/>
      <c r="AW52" s="44" t="s">
        <v>91</v>
      </c>
      <c r="AX52" s="71">
        <v>57</v>
      </c>
      <c r="AY52" s="71">
        <v>52</v>
      </c>
      <c r="AZ52" s="71">
        <v>2</v>
      </c>
      <c r="BA52" s="71">
        <v>65</v>
      </c>
      <c r="BB52" s="71">
        <v>0</v>
      </c>
      <c r="BC52" s="16">
        <v>176</v>
      </c>
      <c r="BD52" s="71">
        <v>92</v>
      </c>
      <c r="BE52" s="71">
        <v>73</v>
      </c>
      <c r="BF52" s="152">
        <v>51</v>
      </c>
      <c r="BG52" s="32">
        <v>28</v>
      </c>
      <c r="BH52" s="212"/>
      <c r="BI52" s="44" t="s">
        <v>91</v>
      </c>
      <c r="BJ52" s="71">
        <v>3280</v>
      </c>
      <c r="BK52" s="71">
        <v>3352</v>
      </c>
      <c r="BL52" s="71">
        <v>2923</v>
      </c>
      <c r="BM52" s="71">
        <v>2889</v>
      </c>
      <c r="BN52" s="71">
        <v>2877</v>
      </c>
      <c r="BO52" s="71">
        <v>3176</v>
      </c>
      <c r="BP52" s="71">
        <v>2841</v>
      </c>
      <c r="BQ52" s="71">
        <v>2792</v>
      </c>
      <c r="BR52" s="71">
        <v>2941</v>
      </c>
      <c r="BS52" s="71">
        <v>2620</v>
      </c>
      <c r="BT52" s="71">
        <v>40</v>
      </c>
      <c r="BU52" s="71">
        <v>2793</v>
      </c>
      <c r="BV52" s="71">
        <v>2658</v>
      </c>
      <c r="BW52" s="71">
        <v>250</v>
      </c>
      <c r="BY52" s="80" t="s">
        <v>2054</v>
      </c>
      <c r="BZ52" s="80" t="s">
        <v>2581</v>
      </c>
      <c r="CA52" s="78">
        <v>2244</v>
      </c>
      <c r="CB52" s="91"/>
    </row>
    <row r="53" spans="1:80">
      <c r="A53" s="212"/>
      <c r="B53" s="66" t="s">
        <v>73</v>
      </c>
      <c r="C53" s="26">
        <v>6874</v>
      </c>
      <c r="D53" s="26">
        <v>3327</v>
      </c>
      <c r="E53" s="68">
        <v>5845</v>
      </c>
      <c r="F53" s="68">
        <v>2832</v>
      </c>
      <c r="G53" s="68">
        <v>4281</v>
      </c>
      <c r="H53" s="68">
        <v>1976</v>
      </c>
      <c r="I53" s="68">
        <v>4542</v>
      </c>
      <c r="J53" s="68">
        <v>2051</v>
      </c>
      <c r="K53" s="68">
        <v>21542</v>
      </c>
      <c r="L53" s="68">
        <v>10186</v>
      </c>
      <c r="M53" s="212"/>
      <c r="N53" s="66" t="s">
        <v>73</v>
      </c>
      <c r="O53" s="26">
        <v>822</v>
      </c>
      <c r="P53" s="26">
        <v>406</v>
      </c>
      <c r="Q53" s="68">
        <v>429</v>
      </c>
      <c r="R53" s="68">
        <v>200</v>
      </c>
      <c r="S53" s="68">
        <v>456</v>
      </c>
      <c r="T53" s="68">
        <v>190</v>
      </c>
      <c r="U53" s="68">
        <v>902</v>
      </c>
      <c r="V53" s="68">
        <v>342</v>
      </c>
      <c r="W53" s="68">
        <v>2609</v>
      </c>
      <c r="X53" s="68">
        <v>1138</v>
      </c>
      <c r="Y53" s="212"/>
      <c r="Z53" s="66" t="s">
        <v>73</v>
      </c>
      <c r="AA53" s="68">
        <v>163</v>
      </c>
      <c r="AB53" s="68">
        <v>150</v>
      </c>
      <c r="AC53" s="68">
        <v>138</v>
      </c>
      <c r="AD53" s="68">
        <v>136</v>
      </c>
      <c r="AE53" s="68">
        <v>587</v>
      </c>
      <c r="AF53" s="68">
        <v>562</v>
      </c>
      <c r="AG53" s="68">
        <v>162</v>
      </c>
      <c r="AH53" s="68">
        <v>38</v>
      </c>
      <c r="AI53" s="68">
        <v>50</v>
      </c>
      <c r="AJ53" s="68">
        <v>117</v>
      </c>
      <c r="AK53" s="212"/>
      <c r="AL53" s="66" t="s">
        <v>73</v>
      </c>
      <c r="AM53" s="68">
        <v>146</v>
      </c>
      <c r="AN53" s="68">
        <v>6449</v>
      </c>
      <c r="AO53" s="68">
        <v>1130</v>
      </c>
      <c r="AP53" s="68">
        <v>155</v>
      </c>
      <c r="AQ53" s="68">
        <v>32</v>
      </c>
      <c r="AR53" s="68">
        <v>176</v>
      </c>
      <c r="AS53" s="68">
        <v>573</v>
      </c>
      <c r="AT53" s="68">
        <v>455</v>
      </c>
      <c r="AU53" s="68">
        <v>411</v>
      </c>
      <c r="AV53" s="212"/>
      <c r="AW53" s="66" t="s">
        <v>73</v>
      </c>
      <c r="AX53" s="26">
        <v>181</v>
      </c>
      <c r="AY53" s="26">
        <v>377</v>
      </c>
      <c r="AZ53" s="26">
        <v>78</v>
      </c>
      <c r="BA53" s="26">
        <v>754</v>
      </c>
      <c r="BB53" s="26">
        <v>0</v>
      </c>
      <c r="BC53" s="26">
        <v>1390</v>
      </c>
      <c r="BD53" s="26">
        <v>410</v>
      </c>
      <c r="BE53" s="26">
        <v>269</v>
      </c>
      <c r="BF53" s="41">
        <v>197</v>
      </c>
      <c r="BG53" s="41">
        <v>65</v>
      </c>
      <c r="BH53" s="212"/>
      <c r="BI53" s="66" t="s">
        <v>73</v>
      </c>
      <c r="BJ53" s="68">
        <v>7214</v>
      </c>
      <c r="BK53" s="68">
        <v>7707</v>
      </c>
      <c r="BL53" s="68">
        <v>4195</v>
      </c>
      <c r="BM53" s="68">
        <v>3814</v>
      </c>
      <c r="BN53" s="68">
        <v>3656</v>
      </c>
      <c r="BO53" s="68">
        <v>7034</v>
      </c>
      <c r="BP53" s="68">
        <v>3704</v>
      </c>
      <c r="BQ53" s="68">
        <v>3459</v>
      </c>
      <c r="BR53" s="68">
        <v>3856</v>
      </c>
      <c r="BS53" s="68">
        <v>2724</v>
      </c>
      <c r="BT53" s="68">
        <v>48</v>
      </c>
      <c r="BU53" s="68">
        <v>2946</v>
      </c>
      <c r="BV53" s="68">
        <v>2963</v>
      </c>
      <c r="BW53" s="68">
        <v>1228</v>
      </c>
      <c r="BY53" s="80" t="s">
        <v>2054</v>
      </c>
      <c r="BZ53" s="80" t="s">
        <v>2582</v>
      </c>
      <c r="CA53" s="78">
        <v>17214</v>
      </c>
      <c r="CB53" s="91"/>
    </row>
    <row r="54" spans="1:80" ht="14.45" customHeight="1">
      <c r="A54" s="212" t="s">
        <v>108</v>
      </c>
      <c r="B54" s="44" t="s">
        <v>90</v>
      </c>
      <c r="C54" s="71">
        <v>13900</v>
      </c>
      <c r="D54" s="71">
        <v>7573</v>
      </c>
      <c r="E54" s="71">
        <v>9920</v>
      </c>
      <c r="F54" s="71">
        <v>5604</v>
      </c>
      <c r="G54" s="71">
        <v>7984</v>
      </c>
      <c r="H54" s="71">
        <v>4498</v>
      </c>
      <c r="I54" s="71">
        <v>7608</v>
      </c>
      <c r="J54" s="71">
        <v>4354</v>
      </c>
      <c r="K54" s="149">
        <v>39412</v>
      </c>
      <c r="L54" s="149">
        <v>22029</v>
      </c>
      <c r="M54" s="212" t="s">
        <v>108</v>
      </c>
      <c r="N54" s="44" t="s">
        <v>90</v>
      </c>
      <c r="O54" s="71">
        <v>1875</v>
      </c>
      <c r="P54" s="71">
        <v>982</v>
      </c>
      <c r="Q54" s="71">
        <v>898</v>
      </c>
      <c r="R54" s="71">
        <v>494</v>
      </c>
      <c r="S54" s="71">
        <v>1164</v>
      </c>
      <c r="T54" s="71">
        <v>637</v>
      </c>
      <c r="U54" s="71">
        <v>1823</v>
      </c>
      <c r="V54" s="71">
        <v>1069</v>
      </c>
      <c r="W54" s="149">
        <v>5760</v>
      </c>
      <c r="X54" s="149">
        <v>3182</v>
      </c>
      <c r="Y54" s="212" t="s">
        <v>108</v>
      </c>
      <c r="Z54" s="44" t="s">
        <v>90</v>
      </c>
      <c r="AA54" s="31">
        <v>310</v>
      </c>
      <c r="AB54" s="31">
        <v>264</v>
      </c>
      <c r="AC54" s="31">
        <v>239</v>
      </c>
      <c r="AD54" s="31">
        <v>237</v>
      </c>
      <c r="AE54" s="149">
        <v>1050</v>
      </c>
      <c r="AF54" s="125">
        <v>1056</v>
      </c>
      <c r="AG54" s="71">
        <v>368</v>
      </c>
      <c r="AH54" s="71">
        <v>45</v>
      </c>
      <c r="AI54" s="71">
        <v>57</v>
      </c>
      <c r="AJ54" s="71">
        <v>183</v>
      </c>
      <c r="AK54" s="212" t="s">
        <v>108</v>
      </c>
      <c r="AL54" s="44" t="s">
        <v>90</v>
      </c>
      <c r="AM54" s="71">
        <v>606</v>
      </c>
      <c r="AN54" s="71">
        <v>10949</v>
      </c>
      <c r="AO54" s="71">
        <v>1418</v>
      </c>
      <c r="AP54" s="71">
        <v>554</v>
      </c>
      <c r="AQ54" s="71">
        <v>44</v>
      </c>
      <c r="AR54" s="71">
        <v>342</v>
      </c>
      <c r="AS54" s="71">
        <v>1046</v>
      </c>
      <c r="AT54" s="71">
        <v>775</v>
      </c>
      <c r="AU54" s="71">
        <v>680</v>
      </c>
      <c r="AV54" s="212" t="s">
        <v>108</v>
      </c>
      <c r="AW54" s="44" t="s">
        <v>90</v>
      </c>
      <c r="AX54" s="71">
        <v>417</v>
      </c>
      <c r="AY54" s="71">
        <v>656</v>
      </c>
      <c r="AZ54" s="71">
        <v>226</v>
      </c>
      <c r="BA54" s="71">
        <v>762</v>
      </c>
      <c r="BB54" s="71">
        <v>9</v>
      </c>
      <c r="BC54" s="16">
        <v>2070</v>
      </c>
      <c r="BD54" s="71">
        <v>1034</v>
      </c>
      <c r="BE54" s="71">
        <v>687</v>
      </c>
      <c r="BF54" s="152">
        <v>201</v>
      </c>
      <c r="BG54" s="32">
        <v>63</v>
      </c>
      <c r="BH54" s="212" t="s">
        <v>108</v>
      </c>
      <c r="BI54" s="44" t="s">
        <v>90</v>
      </c>
      <c r="BJ54" s="71">
        <v>10735</v>
      </c>
      <c r="BK54" s="71">
        <v>11441</v>
      </c>
      <c r="BL54" s="71">
        <v>3153</v>
      </c>
      <c r="BM54" s="71">
        <v>1496</v>
      </c>
      <c r="BN54" s="71">
        <v>1323</v>
      </c>
      <c r="BO54" s="71">
        <v>11397</v>
      </c>
      <c r="BP54" s="71">
        <v>1467</v>
      </c>
      <c r="BQ54" s="71">
        <v>1147</v>
      </c>
      <c r="BR54" s="71">
        <v>1479</v>
      </c>
      <c r="BS54" s="71">
        <v>508</v>
      </c>
      <c r="BT54" s="71">
        <v>211</v>
      </c>
      <c r="BU54" s="71">
        <v>858</v>
      </c>
      <c r="BV54" s="71">
        <v>737</v>
      </c>
      <c r="BW54" s="71">
        <v>12327</v>
      </c>
      <c r="BY54" s="80" t="s">
        <v>108</v>
      </c>
      <c r="BZ54" s="80" t="s">
        <v>2592</v>
      </c>
      <c r="CA54" s="78">
        <v>29194</v>
      </c>
      <c r="CB54" s="91"/>
    </row>
    <row r="55" spans="1:80">
      <c r="A55" s="212"/>
      <c r="B55" s="44" t="s">
        <v>91</v>
      </c>
      <c r="C55" s="71">
        <v>2769</v>
      </c>
      <c r="D55" s="71">
        <v>1455</v>
      </c>
      <c r="E55" s="71">
        <v>2242</v>
      </c>
      <c r="F55" s="71">
        <v>1203</v>
      </c>
      <c r="G55" s="71">
        <v>1953</v>
      </c>
      <c r="H55" s="71">
        <v>1091</v>
      </c>
      <c r="I55" s="71">
        <v>1918</v>
      </c>
      <c r="J55" s="71">
        <v>1144</v>
      </c>
      <c r="K55" s="149">
        <v>8882</v>
      </c>
      <c r="L55" s="149">
        <v>4893</v>
      </c>
      <c r="M55" s="212"/>
      <c r="N55" s="44" t="s">
        <v>91</v>
      </c>
      <c r="O55" s="71">
        <v>495</v>
      </c>
      <c r="P55" s="71">
        <v>232</v>
      </c>
      <c r="Q55" s="71">
        <v>313</v>
      </c>
      <c r="R55" s="71">
        <v>152</v>
      </c>
      <c r="S55" s="71">
        <v>305</v>
      </c>
      <c r="T55" s="71">
        <v>183</v>
      </c>
      <c r="U55" s="71">
        <v>421</v>
      </c>
      <c r="V55" s="71">
        <v>266</v>
      </c>
      <c r="W55" s="149">
        <v>1534</v>
      </c>
      <c r="X55" s="149">
        <v>833</v>
      </c>
      <c r="Y55" s="212"/>
      <c r="Z55" s="44" t="s">
        <v>91</v>
      </c>
      <c r="AA55" s="31">
        <v>47</v>
      </c>
      <c r="AB55" s="31">
        <v>43</v>
      </c>
      <c r="AC55" s="31">
        <v>41</v>
      </c>
      <c r="AD55" s="31">
        <v>45</v>
      </c>
      <c r="AE55" s="149">
        <v>176</v>
      </c>
      <c r="AF55" s="125">
        <v>175</v>
      </c>
      <c r="AG55" s="71">
        <v>120</v>
      </c>
      <c r="AH55" s="71">
        <v>125</v>
      </c>
      <c r="AI55" s="71">
        <v>6</v>
      </c>
      <c r="AJ55" s="71">
        <v>11</v>
      </c>
      <c r="AK55" s="212"/>
      <c r="AL55" s="44" t="s">
        <v>91</v>
      </c>
      <c r="AM55" s="71">
        <v>41</v>
      </c>
      <c r="AN55" s="71">
        <v>3506</v>
      </c>
      <c r="AO55" s="71">
        <v>180</v>
      </c>
      <c r="AP55" s="71">
        <v>131</v>
      </c>
      <c r="AQ55" s="71">
        <v>0</v>
      </c>
      <c r="AR55" s="71">
        <v>58</v>
      </c>
      <c r="AS55" s="71">
        <v>151</v>
      </c>
      <c r="AT55" s="71">
        <v>148</v>
      </c>
      <c r="AU55" s="71">
        <v>140</v>
      </c>
      <c r="AV55" s="212"/>
      <c r="AW55" s="44" t="s">
        <v>91</v>
      </c>
      <c r="AX55" s="71">
        <v>230</v>
      </c>
      <c r="AY55" s="71">
        <v>106</v>
      </c>
      <c r="AZ55" s="71">
        <v>3</v>
      </c>
      <c r="BA55" s="71">
        <v>20</v>
      </c>
      <c r="BB55" s="71">
        <v>1</v>
      </c>
      <c r="BC55" s="16">
        <v>360</v>
      </c>
      <c r="BD55" s="71">
        <v>281</v>
      </c>
      <c r="BE55" s="71">
        <v>234</v>
      </c>
      <c r="BF55" s="152">
        <v>110</v>
      </c>
      <c r="BG55" s="32">
        <v>65</v>
      </c>
      <c r="BH55" s="212"/>
      <c r="BI55" s="44" t="s">
        <v>91</v>
      </c>
      <c r="BJ55" s="71">
        <v>4188</v>
      </c>
      <c r="BK55" s="71">
        <v>8670</v>
      </c>
      <c r="BL55" s="71">
        <v>3820</v>
      </c>
      <c r="BM55" s="71">
        <v>626</v>
      </c>
      <c r="BN55" s="71">
        <v>582</v>
      </c>
      <c r="BO55" s="71">
        <v>7636</v>
      </c>
      <c r="BP55" s="71">
        <v>287</v>
      </c>
      <c r="BQ55" s="71">
        <v>291</v>
      </c>
      <c r="BR55" s="71">
        <v>244</v>
      </c>
      <c r="BS55" s="71">
        <v>0</v>
      </c>
      <c r="BT55" s="71">
        <v>0</v>
      </c>
      <c r="BU55" s="71">
        <v>512</v>
      </c>
      <c r="BV55" s="71">
        <v>214</v>
      </c>
      <c r="BW55" s="71">
        <v>2852</v>
      </c>
      <c r="BY55" s="80" t="s">
        <v>108</v>
      </c>
      <c r="BZ55" s="80" t="s">
        <v>2593</v>
      </c>
      <c r="CA55" s="78">
        <v>8117</v>
      </c>
      <c r="CB55" s="91"/>
    </row>
    <row r="56" spans="1:80">
      <c r="A56" s="212"/>
      <c r="B56" s="66" t="s">
        <v>73</v>
      </c>
      <c r="C56" s="26">
        <v>16669</v>
      </c>
      <c r="D56" s="26">
        <v>9028</v>
      </c>
      <c r="E56" s="68">
        <v>12162</v>
      </c>
      <c r="F56" s="68">
        <v>6807</v>
      </c>
      <c r="G56" s="68">
        <v>9937</v>
      </c>
      <c r="H56" s="68">
        <v>5589</v>
      </c>
      <c r="I56" s="68">
        <v>9526</v>
      </c>
      <c r="J56" s="68">
        <v>5498</v>
      </c>
      <c r="K56" s="68">
        <v>48294</v>
      </c>
      <c r="L56" s="68">
        <v>26922</v>
      </c>
      <c r="M56" s="212"/>
      <c r="N56" s="66" t="s">
        <v>73</v>
      </c>
      <c r="O56" s="26">
        <v>2370</v>
      </c>
      <c r="P56" s="26">
        <v>1214</v>
      </c>
      <c r="Q56" s="68">
        <v>1211</v>
      </c>
      <c r="R56" s="68">
        <v>646</v>
      </c>
      <c r="S56" s="68">
        <v>1469</v>
      </c>
      <c r="T56" s="68">
        <v>820</v>
      </c>
      <c r="U56" s="68">
        <v>2244</v>
      </c>
      <c r="V56" s="68">
        <v>1335</v>
      </c>
      <c r="W56" s="68">
        <v>7294</v>
      </c>
      <c r="X56" s="68">
        <v>4015</v>
      </c>
      <c r="Y56" s="212"/>
      <c r="Z56" s="66" t="s">
        <v>73</v>
      </c>
      <c r="AA56" s="68">
        <v>357</v>
      </c>
      <c r="AB56" s="68">
        <v>307</v>
      </c>
      <c r="AC56" s="68">
        <v>280</v>
      </c>
      <c r="AD56" s="68">
        <v>282</v>
      </c>
      <c r="AE56" s="68">
        <v>1226</v>
      </c>
      <c r="AF56" s="68">
        <v>1231</v>
      </c>
      <c r="AG56" s="68">
        <v>488</v>
      </c>
      <c r="AH56" s="68">
        <v>170</v>
      </c>
      <c r="AI56" s="68">
        <v>63</v>
      </c>
      <c r="AJ56" s="68">
        <v>194</v>
      </c>
      <c r="AK56" s="212"/>
      <c r="AL56" s="66" t="s">
        <v>73</v>
      </c>
      <c r="AM56" s="68">
        <v>647</v>
      </c>
      <c r="AN56" s="68">
        <v>14455</v>
      </c>
      <c r="AO56" s="68">
        <v>1598</v>
      </c>
      <c r="AP56" s="68">
        <v>685</v>
      </c>
      <c r="AQ56" s="68">
        <v>44</v>
      </c>
      <c r="AR56" s="68">
        <v>400</v>
      </c>
      <c r="AS56" s="68">
        <v>1197</v>
      </c>
      <c r="AT56" s="68">
        <v>923</v>
      </c>
      <c r="AU56" s="68">
        <v>820</v>
      </c>
      <c r="AV56" s="212"/>
      <c r="AW56" s="66" t="s">
        <v>73</v>
      </c>
      <c r="AX56" s="26">
        <v>647</v>
      </c>
      <c r="AY56" s="26">
        <v>762</v>
      </c>
      <c r="AZ56" s="26">
        <v>229</v>
      </c>
      <c r="BA56" s="26">
        <v>782</v>
      </c>
      <c r="BB56" s="26">
        <v>10</v>
      </c>
      <c r="BC56" s="26">
        <v>2430</v>
      </c>
      <c r="BD56" s="26">
        <v>1315</v>
      </c>
      <c r="BE56" s="26">
        <v>921</v>
      </c>
      <c r="BF56" s="41">
        <v>311</v>
      </c>
      <c r="BG56" s="41">
        <v>128</v>
      </c>
      <c r="BH56" s="212"/>
      <c r="BI56" s="66" t="s">
        <v>73</v>
      </c>
      <c r="BJ56" s="68">
        <v>14923</v>
      </c>
      <c r="BK56" s="68">
        <v>20111</v>
      </c>
      <c r="BL56" s="68">
        <v>6973</v>
      </c>
      <c r="BM56" s="68">
        <v>2122</v>
      </c>
      <c r="BN56" s="68">
        <v>1905</v>
      </c>
      <c r="BO56" s="68">
        <v>19033</v>
      </c>
      <c r="BP56" s="68">
        <v>1754</v>
      </c>
      <c r="BQ56" s="68">
        <v>1438</v>
      </c>
      <c r="BR56" s="68">
        <v>1723</v>
      </c>
      <c r="BS56" s="68">
        <v>508</v>
      </c>
      <c r="BT56" s="68">
        <v>211</v>
      </c>
      <c r="BU56" s="68">
        <v>1370</v>
      </c>
      <c r="BV56" s="68">
        <v>951</v>
      </c>
      <c r="BW56" s="68">
        <v>15179</v>
      </c>
      <c r="BY56" s="80" t="s">
        <v>108</v>
      </c>
      <c r="BZ56" s="80" t="s">
        <v>2594</v>
      </c>
      <c r="CA56" s="78">
        <v>37311</v>
      </c>
      <c r="CB56" s="91"/>
    </row>
    <row r="57" spans="1:80" ht="14.45" customHeight="1">
      <c r="A57" s="212" t="s">
        <v>109</v>
      </c>
      <c r="B57" s="44" t="s">
        <v>90</v>
      </c>
      <c r="C57" s="71">
        <v>1669</v>
      </c>
      <c r="D57" s="71">
        <v>824</v>
      </c>
      <c r="E57" s="71">
        <v>1139</v>
      </c>
      <c r="F57" s="71">
        <v>511</v>
      </c>
      <c r="G57" s="71">
        <v>903</v>
      </c>
      <c r="H57" s="71">
        <v>436</v>
      </c>
      <c r="I57" s="71">
        <v>871</v>
      </c>
      <c r="J57" s="71">
        <v>413</v>
      </c>
      <c r="K57" s="149">
        <v>4582</v>
      </c>
      <c r="L57" s="149">
        <v>2184</v>
      </c>
      <c r="M57" s="212" t="s">
        <v>109</v>
      </c>
      <c r="N57" s="44" t="s">
        <v>90</v>
      </c>
      <c r="O57" s="71">
        <v>272</v>
      </c>
      <c r="P57" s="71">
        <v>118</v>
      </c>
      <c r="Q57" s="71">
        <v>120</v>
      </c>
      <c r="R57" s="71">
        <v>43</v>
      </c>
      <c r="S57" s="71">
        <v>151</v>
      </c>
      <c r="T57" s="71">
        <v>60</v>
      </c>
      <c r="U57" s="71">
        <v>241</v>
      </c>
      <c r="V57" s="71">
        <v>107</v>
      </c>
      <c r="W57" s="149">
        <v>784</v>
      </c>
      <c r="X57" s="149">
        <v>328</v>
      </c>
      <c r="Y57" s="212" t="s">
        <v>109</v>
      </c>
      <c r="Z57" s="44" t="s">
        <v>90</v>
      </c>
      <c r="AA57" s="31">
        <v>33</v>
      </c>
      <c r="AB57" s="31">
        <v>30</v>
      </c>
      <c r="AC57" s="31">
        <v>30</v>
      </c>
      <c r="AD57" s="31">
        <v>28</v>
      </c>
      <c r="AE57" s="149">
        <v>121</v>
      </c>
      <c r="AF57" s="125">
        <v>112</v>
      </c>
      <c r="AG57" s="71">
        <v>73</v>
      </c>
      <c r="AH57" s="71">
        <v>12</v>
      </c>
      <c r="AI57" s="71">
        <v>15</v>
      </c>
      <c r="AJ57" s="71">
        <v>25</v>
      </c>
      <c r="AK57" s="212" t="s">
        <v>109</v>
      </c>
      <c r="AL57" s="44" t="s">
        <v>90</v>
      </c>
      <c r="AM57" s="71">
        <v>41</v>
      </c>
      <c r="AN57" s="71">
        <v>1507</v>
      </c>
      <c r="AO57" s="71">
        <v>188</v>
      </c>
      <c r="AP57" s="71">
        <v>5</v>
      </c>
      <c r="AQ57" s="71">
        <v>7</v>
      </c>
      <c r="AR57" s="71">
        <v>44</v>
      </c>
      <c r="AS57" s="71">
        <v>125</v>
      </c>
      <c r="AT57" s="71">
        <v>106</v>
      </c>
      <c r="AU57" s="71">
        <v>92</v>
      </c>
      <c r="AV57" s="212" t="s">
        <v>109</v>
      </c>
      <c r="AW57" s="44" t="s">
        <v>90</v>
      </c>
      <c r="AX57" s="71">
        <v>54</v>
      </c>
      <c r="AY57" s="71">
        <v>149</v>
      </c>
      <c r="AZ57" s="71">
        <v>2</v>
      </c>
      <c r="BA57" s="71">
        <v>56</v>
      </c>
      <c r="BB57" s="71">
        <v>0</v>
      </c>
      <c r="BC57" s="16">
        <v>261</v>
      </c>
      <c r="BD57" s="71">
        <v>136</v>
      </c>
      <c r="BE57" s="71">
        <v>92</v>
      </c>
      <c r="BF57" s="152">
        <v>36</v>
      </c>
      <c r="BG57" s="32">
        <v>17</v>
      </c>
      <c r="BH57" s="212" t="s">
        <v>109</v>
      </c>
      <c r="BI57" s="44" t="s">
        <v>90</v>
      </c>
      <c r="BJ57" s="71">
        <v>880</v>
      </c>
      <c r="BK57" s="71">
        <v>1127</v>
      </c>
      <c r="BL57" s="71">
        <v>691</v>
      </c>
      <c r="BM57" s="71">
        <v>371</v>
      </c>
      <c r="BN57" s="71">
        <v>371</v>
      </c>
      <c r="BO57" s="71">
        <v>1157</v>
      </c>
      <c r="BP57" s="71">
        <v>217</v>
      </c>
      <c r="BQ57" s="71">
        <v>180</v>
      </c>
      <c r="BR57" s="71">
        <v>142</v>
      </c>
      <c r="BS57" s="71">
        <v>10</v>
      </c>
      <c r="BT57" s="71">
        <v>2</v>
      </c>
      <c r="BU57" s="71">
        <v>32</v>
      </c>
      <c r="BV57" s="71">
        <v>30</v>
      </c>
      <c r="BW57" s="71">
        <v>618</v>
      </c>
      <c r="BY57" s="80" t="s">
        <v>109</v>
      </c>
      <c r="BZ57" s="80" t="s">
        <v>2616</v>
      </c>
      <c r="CA57" s="78">
        <v>3674</v>
      </c>
      <c r="CB57" s="91"/>
    </row>
    <row r="58" spans="1:80">
      <c r="A58" s="212"/>
      <c r="B58" s="44" t="s">
        <v>91</v>
      </c>
      <c r="C58" s="71">
        <v>560</v>
      </c>
      <c r="D58" s="71">
        <v>300</v>
      </c>
      <c r="E58" s="71">
        <v>652</v>
      </c>
      <c r="F58" s="71">
        <v>350</v>
      </c>
      <c r="G58" s="71">
        <v>509</v>
      </c>
      <c r="H58" s="71">
        <v>259</v>
      </c>
      <c r="I58" s="71">
        <v>360</v>
      </c>
      <c r="J58" s="71">
        <v>195</v>
      </c>
      <c r="K58" s="149">
        <v>2081</v>
      </c>
      <c r="L58" s="149">
        <v>1104</v>
      </c>
      <c r="M58" s="212"/>
      <c r="N58" s="44" t="s">
        <v>91</v>
      </c>
      <c r="O58" s="71">
        <v>68</v>
      </c>
      <c r="P58" s="71">
        <v>42</v>
      </c>
      <c r="Q58" s="71">
        <v>163</v>
      </c>
      <c r="R58" s="71">
        <v>83</v>
      </c>
      <c r="S58" s="71">
        <v>151</v>
      </c>
      <c r="T58" s="71">
        <v>78</v>
      </c>
      <c r="U58" s="71">
        <v>91</v>
      </c>
      <c r="V58" s="71">
        <v>35</v>
      </c>
      <c r="W58" s="149">
        <v>473</v>
      </c>
      <c r="X58" s="149">
        <v>238</v>
      </c>
      <c r="Y58" s="212"/>
      <c r="Z58" s="44" t="s">
        <v>91</v>
      </c>
      <c r="AA58" s="31">
        <v>6</v>
      </c>
      <c r="AB58" s="31">
        <v>6</v>
      </c>
      <c r="AC58" s="31">
        <v>6</v>
      </c>
      <c r="AD58" s="31">
        <v>6</v>
      </c>
      <c r="AE58" s="149">
        <v>24</v>
      </c>
      <c r="AF58" s="125">
        <v>19</v>
      </c>
      <c r="AG58" s="71">
        <v>5</v>
      </c>
      <c r="AH58" s="71">
        <v>19</v>
      </c>
      <c r="AI58" s="71">
        <v>0</v>
      </c>
      <c r="AJ58" s="71">
        <v>1</v>
      </c>
      <c r="AK58" s="212"/>
      <c r="AL58" s="44" t="s">
        <v>91</v>
      </c>
      <c r="AM58" s="71">
        <v>400</v>
      </c>
      <c r="AN58" s="71">
        <v>75</v>
      </c>
      <c r="AO58" s="71">
        <v>0</v>
      </c>
      <c r="AP58" s="71">
        <v>0</v>
      </c>
      <c r="AQ58" s="71">
        <v>0</v>
      </c>
      <c r="AR58" s="71">
        <v>8</v>
      </c>
      <c r="AS58" s="71">
        <v>25</v>
      </c>
      <c r="AT58" s="71">
        <v>34</v>
      </c>
      <c r="AU58" s="71">
        <v>29</v>
      </c>
      <c r="AV58" s="212"/>
      <c r="AW58" s="44" t="s">
        <v>91</v>
      </c>
      <c r="AX58" s="71">
        <v>20</v>
      </c>
      <c r="AY58" s="71">
        <v>18</v>
      </c>
      <c r="AZ58" s="71">
        <v>0</v>
      </c>
      <c r="BA58" s="71">
        <v>16</v>
      </c>
      <c r="BB58" s="71">
        <v>0</v>
      </c>
      <c r="BC58" s="16">
        <v>54</v>
      </c>
      <c r="BD58" s="71">
        <v>43</v>
      </c>
      <c r="BE58" s="71">
        <v>37</v>
      </c>
      <c r="BF58" s="152">
        <v>5</v>
      </c>
      <c r="BG58" s="32">
        <v>1</v>
      </c>
      <c r="BH58" s="212"/>
      <c r="BI58" s="44" t="s">
        <v>91</v>
      </c>
      <c r="BJ58" s="71">
        <v>800</v>
      </c>
      <c r="BK58" s="71">
        <v>550</v>
      </c>
      <c r="BL58" s="71">
        <v>26</v>
      </c>
      <c r="BM58" s="71">
        <v>127</v>
      </c>
      <c r="BN58" s="71">
        <v>170</v>
      </c>
      <c r="BO58" s="71">
        <v>1000</v>
      </c>
      <c r="BP58" s="71">
        <v>88</v>
      </c>
      <c r="BQ58" s="71">
        <v>88</v>
      </c>
      <c r="BR58" s="71">
        <v>950</v>
      </c>
      <c r="BS58" s="71">
        <v>4</v>
      </c>
      <c r="BT58" s="71">
        <v>0</v>
      </c>
      <c r="BU58" s="71">
        <v>24</v>
      </c>
      <c r="BV58" s="71">
        <v>0</v>
      </c>
      <c r="BW58" s="71">
        <v>46</v>
      </c>
      <c r="BY58" s="80" t="s">
        <v>109</v>
      </c>
      <c r="BZ58" s="80" t="s">
        <v>2617</v>
      </c>
      <c r="CA58" s="78">
        <v>550</v>
      </c>
      <c r="CB58" s="91"/>
    </row>
    <row r="59" spans="1:80">
      <c r="A59" s="212"/>
      <c r="B59" s="66" t="s">
        <v>73</v>
      </c>
      <c r="C59" s="26">
        <v>2229</v>
      </c>
      <c r="D59" s="26">
        <v>1124</v>
      </c>
      <c r="E59" s="68">
        <v>1791</v>
      </c>
      <c r="F59" s="68">
        <v>861</v>
      </c>
      <c r="G59" s="68">
        <v>1412</v>
      </c>
      <c r="H59" s="68">
        <v>695</v>
      </c>
      <c r="I59" s="68">
        <v>1231</v>
      </c>
      <c r="J59" s="68">
        <v>608</v>
      </c>
      <c r="K59" s="68">
        <v>6663</v>
      </c>
      <c r="L59" s="68">
        <v>3288</v>
      </c>
      <c r="M59" s="212"/>
      <c r="N59" s="66" t="s">
        <v>73</v>
      </c>
      <c r="O59" s="26">
        <v>340</v>
      </c>
      <c r="P59" s="26">
        <v>160</v>
      </c>
      <c r="Q59" s="68">
        <v>283</v>
      </c>
      <c r="R59" s="68">
        <v>126</v>
      </c>
      <c r="S59" s="68">
        <v>302</v>
      </c>
      <c r="T59" s="68">
        <v>138</v>
      </c>
      <c r="U59" s="68">
        <v>332</v>
      </c>
      <c r="V59" s="68">
        <v>142</v>
      </c>
      <c r="W59" s="68">
        <v>1257</v>
      </c>
      <c r="X59" s="68">
        <v>566</v>
      </c>
      <c r="Y59" s="212"/>
      <c r="Z59" s="66" t="s">
        <v>73</v>
      </c>
      <c r="AA59" s="68">
        <v>39</v>
      </c>
      <c r="AB59" s="68">
        <v>36</v>
      </c>
      <c r="AC59" s="68">
        <v>36</v>
      </c>
      <c r="AD59" s="68">
        <v>34</v>
      </c>
      <c r="AE59" s="68">
        <v>145</v>
      </c>
      <c r="AF59" s="68">
        <v>131</v>
      </c>
      <c r="AG59" s="68">
        <v>78</v>
      </c>
      <c r="AH59" s="68">
        <v>31</v>
      </c>
      <c r="AI59" s="68">
        <v>15</v>
      </c>
      <c r="AJ59" s="68">
        <v>26</v>
      </c>
      <c r="AK59" s="212"/>
      <c r="AL59" s="66" t="s">
        <v>73</v>
      </c>
      <c r="AM59" s="68">
        <v>441</v>
      </c>
      <c r="AN59" s="68">
        <v>1582</v>
      </c>
      <c r="AO59" s="68">
        <v>188</v>
      </c>
      <c r="AP59" s="68">
        <v>5</v>
      </c>
      <c r="AQ59" s="68">
        <v>7</v>
      </c>
      <c r="AR59" s="68">
        <v>52</v>
      </c>
      <c r="AS59" s="68">
        <v>150</v>
      </c>
      <c r="AT59" s="68">
        <v>140</v>
      </c>
      <c r="AU59" s="68">
        <v>121</v>
      </c>
      <c r="AV59" s="212"/>
      <c r="AW59" s="66" t="s">
        <v>73</v>
      </c>
      <c r="AX59" s="26">
        <v>74</v>
      </c>
      <c r="AY59" s="26">
        <v>167</v>
      </c>
      <c r="AZ59" s="26">
        <v>2</v>
      </c>
      <c r="BA59" s="26">
        <v>72</v>
      </c>
      <c r="BB59" s="26">
        <v>0</v>
      </c>
      <c r="BC59" s="26">
        <v>315</v>
      </c>
      <c r="BD59" s="26">
        <v>179</v>
      </c>
      <c r="BE59" s="26">
        <v>129</v>
      </c>
      <c r="BF59" s="41">
        <v>41</v>
      </c>
      <c r="BG59" s="41">
        <v>18</v>
      </c>
      <c r="BH59" s="212"/>
      <c r="BI59" s="66" t="s">
        <v>73</v>
      </c>
      <c r="BJ59" s="68">
        <v>1680</v>
      </c>
      <c r="BK59" s="68">
        <v>1677</v>
      </c>
      <c r="BL59" s="68">
        <v>717</v>
      </c>
      <c r="BM59" s="68">
        <v>498</v>
      </c>
      <c r="BN59" s="68">
        <v>541</v>
      </c>
      <c r="BO59" s="68">
        <v>2157</v>
      </c>
      <c r="BP59" s="68">
        <v>305</v>
      </c>
      <c r="BQ59" s="68">
        <v>268</v>
      </c>
      <c r="BR59" s="68">
        <v>1092</v>
      </c>
      <c r="BS59" s="68">
        <v>14</v>
      </c>
      <c r="BT59" s="68">
        <v>2</v>
      </c>
      <c r="BU59" s="68">
        <v>56</v>
      </c>
      <c r="BV59" s="68">
        <v>30</v>
      </c>
      <c r="BW59" s="68">
        <v>664</v>
      </c>
      <c r="BY59" s="80" t="s">
        <v>109</v>
      </c>
      <c r="BZ59" s="80" t="s">
        <v>2618</v>
      </c>
      <c r="CA59" s="78">
        <v>4224</v>
      </c>
      <c r="CB59" s="91"/>
    </row>
    <row r="60" spans="1:80" ht="14.45" customHeight="1">
      <c r="A60" s="212" t="s">
        <v>110</v>
      </c>
      <c r="B60" s="44" t="s">
        <v>90</v>
      </c>
      <c r="C60" s="71">
        <v>6293</v>
      </c>
      <c r="D60" s="71">
        <v>3318</v>
      </c>
      <c r="E60" s="71">
        <v>5061</v>
      </c>
      <c r="F60" s="71">
        <v>2738</v>
      </c>
      <c r="G60" s="71">
        <v>3834</v>
      </c>
      <c r="H60" s="71">
        <v>2081</v>
      </c>
      <c r="I60" s="71">
        <v>3294</v>
      </c>
      <c r="J60" s="71">
        <v>1833</v>
      </c>
      <c r="K60" s="149">
        <v>18482</v>
      </c>
      <c r="L60" s="149">
        <v>9970</v>
      </c>
      <c r="M60" s="212" t="s">
        <v>110</v>
      </c>
      <c r="N60" s="44" t="s">
        <v>90</v>
      </c>
      <c r="O60" s="71">
        <v>655</v>
      </c>
      <c r="P60" s="71">
        <v>333</v>
      </c>
      <c r="Q60" s="71">
        <v>301</v>
      </c>
      <c r="R60" s="71">
        <v>154</v>
      </c>
      <c r="S60" s="71">
        <v>396</v>
      </c>
      <c r="T60" s="71">
        <v>199</v>
      </c>
      <c r="U60" s="71">
        <v>531</v>
      </c>
      <c r="V60" s="71">
        <v>304</v>
      </c>
      <c r="W60" s="149">
        <v>1883</v>
      </c>
      <c r="X60" s="149">
        <v>990</v>
      </c>
      <c r="Y60" s="212" t="s">
        <v>110</v>
      </c>
      <c r="Z60" s="44" t="s">
        <v>90</v>
      </c>
      <c r="AA60" s="31">
        <v>143</v>
      </c>
      <c r="AB60" s="31">
        <v>123</v>
      </c>
      <c r="AC60" s="31">
        <v>116</v>
      </c>
      <c r="AD60" s="31">
        <v>107</v>
      </c>
      <c r="AE60" s="149">
        <v>489</v>
      </c>
      <c r="AF60" s="125">
        <v>492</v>
      </c>
      <c r="AG60" s="71">
        <v>258</v>
      </c>
      <c r="AH60" s="71">
        <v>90</v>
      </c>
      <c r="AI60" s="71">
        <v>18</v>
      </c>
      <c r="AJ60" s="71">
        <v>86</v>
      </c>
      <c r="AK60" s="212" t="s">
        <v>110</v>
      </c>
      <c r="AL60" s="44" t="s">
        <v>90</v>
      </c>
      <c r="AM60" s="71">
        <v>120</v>
      </c>
      <c r="AN60" s="71">
        <v>4676</v>
      </c>
      <c r="AO60" s="71">
        <v>1564</v>
      </c>
      <c r="AP60" s="71">
        <v>370</v>
      </c>
      <c r="AQ60" s="71">
        <v>31</v>
      </c>
      <c r="AR60" s="71">
        <v>178</v>
      </c>
      <c r="AS60" s="71">
        <v>516</v>
      </c>
      <c r="AT60" s="71">
        <v>496</v>
      </c>
      <c r="AU60" s="71">
        <v>424</v>
      </c>
      <c r="AV60" s="212" t="s">
        <v>110</v>
      </c>
      <c r="AW60" s="44" t="s">
        <v>90</v>
      </c>
      <c r="AX60" s="71">
        <v>287</v>
      </c>
      <c r="AY60" s="71">
        <v>326</v>
      </c>
      <c r="AZ60" s="71">
        <v>3</v>
      </c>
      <c r="BA60" s="71">
        <v>360</v>
      </c>
      <c r="BB60" s="71">
        <v>1</v>
      </c>
      <c r="BC60" s="16">
        <v>977</v>
      </c>
      <c r="BD60" s="71">
        <v>464</v>
      </c>
      <c r="BE60" s="71">
        <v>386</v>
      </c>
      <c r="BF60" s="152">
        <v>71</v>
      </c>
      <c r="BG60" s="32">
        <v>29</v>
      </c>
      <c r="BH60" s="212" t="s">
        <v>110</v>
      </c>
      <c r="BI60" s="44" t="s">
        <v>90</v>
      </c>
      <c r="BJ60" s="71">
        <v>3933</v>
      </c>
      <c r="BK60" s="71">
        <v>4655</v>
      </c>
      <c r="BL60" s="71">
        <v>1778</v>
      </c>
      <c r="BM60" s="71">
        <v>455</v>
      </c>
      <c r="BN60" s="71">
        <v>387</v>
      </c>
      <c r="BO60" s="71">
        <v>4906</v>
      </c>
      <c r="BP60" s="71">
        <v>411</v>
      </c>
      <c r="BQ60" s="71">
        <v>216</v>
      </c>
      <c r="BR60" s="71">
        <v>376</v>
      </c>
      <c r="BS60" s="71">
        <v>29</v>
      </c>
      <c r="BT60" s="71">
        <v>2</v>
      </c>
      <c r="BU60" s="71">
        <v>207</v>
      </c>
      <c r="BV60" s="71">
        <v>55</v>
      </c>
      <c r="BW60" s="71">
        <v>5774</v>
      </c>
      <c r="BY60" s="80" t="s">
        <v>110</v>
      </c>
      <c r="BZ60" s="80" t="s">
        <v>2628</v>
      </c>
      <c r="CA60" s="78">
        <v>15799</v>
      </c>
      <c r="CB60" s="91"/>
    </row>
    <row r="61" spans="1:80">
      <c r="A61" s="212"/>
      <c r="B61" s="44" t="s">
        <v>91</v>
      </c>
      <c r="C61" s="71">
        <v>1561</v>
      </c>
      <c r="D61" s="71">
        <v>811</v>
      </c>
      <c r="E61" s="71">
        <v>1305</v>
      </c>
      <c r="F61" s="71">
        <v>709</v>
      </c>
      <c r="G61" s="71">
        <v>1144</v>
      </c>
      <c r="H61" s="71">
        <v>620</v>
      </c>
      <c r="I61" s="71">
        <v>987</v>
      </c>
      <c r="J61" s="71">
        <v>569</v>
      </c>
      <c r="K61" s="149">
        <v>4997</v>
      </c>
      <c r="L61" s="149">
        <v>2709</v>
      </c>
      <c r="M61" s="212"/>
      <c r="N61" s="44" t="s">
        <v>91</v>
      </c>
      <c r="O61" s="71">
        <v>170</v>
      </c>
      <c r="P61" s="71">
        <v>79</v>
      </c>
      <c r="Q61" s="71">
        <v>89</v>
      </c>
      <c r="R61" s="71">
        <v>35</v>
      </c>
      <c r="S61" s="71">
        <v>88</v>
      </c>
      <c r="T61" s="71">
        <v>41</v>
      </c>
      <c r="U61" s="71">
        <v>145</v>
      </c>
      <c r="V61" s="71">
        <v>82</v>
      </c>
      <c r="W61" s="149">
        <v>492</v>
      </c>
      <c r="X61" s="149">
        <v>237</v>
      </c>
      <c r="Y61" s="212"/>
      <c r="Z61" s="44" t="s">
        <v>91</v>
      </c>
      <c r="AA61" s="31">
        <v>29</v>
      </c>
      <c r="AB61" s="31">
        <v>26</v>
      </c>
      <c r="AC61" s="31">
        <v>26</v>
      </c>
      <c r="AD61" s="31">
        <v>25</v>
      </c>
      <c r="AE61" s="149">
        <v>106</v>
      </c>
      <c r="AF61" s="125">
        <v>106</v>
      </c>
      <c r="AG61" s="71">
        <v>56</v>
      </c>
      <c r="AH61" s="71">
        <v>85</v>
      </c>
      <c r="AI61" s="71">
        <v>10</v>
      </c>
      <c r="AJ61" s="71">
        <v>11</v>
      </c>
      <c r="AK61" s="212"/>
      <c r="AL61" s="44" t="s">
        <v>91</v>
      </c>
      <c r="AM61" s="71">
        <v>13</v>
      </c>
      <c r="AN61" s="71">
        <v>1680</v>
      </c>
      <c r="AO61" s="71">
        <v>292</v>
      </c>
      <c r="AP61" s="71">
        <v>0</v>
      </c>
      <c r="AQ61" s="71">
        <v>0</v>
      </c>
      <c r="AR61" s="71">
        <v>40</v>
      </c>
      <c r="AS61" s="71">
        <v>109</v>
      </c>
      <c r="AT61" s="71">
        <v>102</v>
      </c>
      <c r="AU61" s="71">
        <v>102</v>
      </c>
      <c r="AV61" s="212"/>
      <c r="AW61" s="44" t="s">
        <v>91</v>
      </c>
      <c r="AX61" s="71">
        <v>80</v>
      </c>
      <c r="AY61" s="71">
        <v>92</v>
      </c>
      <c r="AZ61" s="71">
        <v>0</v>
      </c>
      <c r="BA61" s="71">
        <v>57</v>
      </c>
      <c r="BB61" s="71">
        <v>1</v>
      </c>
      <c r="BC61" s="16">
        <v>230</v>
      </c>
      <c r="BD61" s="71">
        <v>165</v>
      </c>
      <c r="BE61" s="71">
        <v>113</v>
      </c>
      <c r="BF61" s="152">
        <v>65</v>
      </c>
      <c r="BG61" s="32">
        <v>37</v>
      </c>
      <c r="BH61" s="212"/>
      <c r="BI61" s="44" t="s">
        <v>91</v>
      </c>
      <c r="BJ61" s="71">
        <v>1720</v>
      </c>
      <c r="BK61" s="71">
        <v>3081</v>
      </c>
      <c r="BL61" s="71">
        <v>1165</v>
      </c>
      <c r="BM61" s="71">
        <v>356</v>
      </c>
      <c r="BN61" s="71">
        <v>225</v>
      </c>
      <c r="BO61" s="71">
        <v>2191</v>
      </c>
      <c r="BP61" s="71">
        <v>97</v>
      </c>
      <c r="BQ61" s="71">
        <v>74</v>
      </c>
      <c r="BR61" s="71">
        <v>1009</v>
      </c>
      <c r="BS61" s="71">
        <v>1</v>
      </c>
      <c r="BT61" s="71">
        <v>0</v>
      </c>
      <c r="BU61" s="71">
        <v>426</v>
      </c>
      <c r="BV61" s="71">
        <v>138</v>
      </c>
      <c r="BW61" s="71">
        <v>3736</v>
      </c>
      <c r="BY61" s="80" t="s">
        <v>110</v>
      </c>
      <c r="BZ61" s="80" t="s">
        <v>2629</v>
      </c>
      <c r="CA61" s="78">
        <v>4249</v>
      </c>
      <c r="CB61" s="91"/>
    </row>
    <row r="62" spans="1:80">
      <c r="A62" s="212"/>
      <c r="B62" s="66" t="s">
        <v>73</v>
      </c>
      <c r="C62" s="26">
        <v>7854</v>
      </c>
      <c r="D62" s="26">
        <v>4129</v>
      </c>
      <c r="E62" s="68">
        <v>6366</v>
      </c>
      <c r="F62" s="68">
        <v>3447</v>
      </c>
      <c r="G62" s="68">
        <v>4978</v>
      </c>
      <c r="H62" s="68">
        <v>2701</v>
      </c>
      <c r="I62" s="68">
        <v>4281</v>
      </c>
      <c r="J62" s="68">
        <v>2402</v>
      </c>
      <c r="K62" s="68">
        <v>23479</v>
      </c>
      <c r="L62" s="68">
        <v>12679</v>
      </c>
      <c r="M62" s="212"/>
      <c r="N62" s="66" t="s">
        <v>73</v>
      </c>
      <c r="O62" s="26">
        <v>825</v>
      </c>
      <c r="P62" s="26">
        <v>412</v>
      </c>
      <c r="Q62" s="68">
        <v>390</v>
      </c>
      <c r="R62" s="68">
        <v>189</v>
      </c>
      <c r="S62" s="68">
        <v>484</v>
      </c>
      <c r="T62" s="68">
        <v>240</v>
      </c>
      <c r="U62" s="68">
        <v>676</v>
      </c>
      <c r="V62" s="68">
        <v>386</v>
      </c>
      <c r="W62" s="68">
        <v>2375</v>
      </c>
      <c r="X62" s="68">
        <v>1227</v>
      </c>
      <c r="Y62" s="212"/>
      <c r="Z62" s="66" t="s">
        <v>73</v>
      </c>
      <c r="AA62" s="68">
        <v>172</v>
      </c>
      <c r="AB62" s="68">
        <v>149</v>
      </c>
      <c r="AC62" s="68">
        <v>142</v>
      </c>
      <c r="AD62" s="68">
        <v>132</v>
      </c>
      <c r="AE62" s="68">
        <v>595</v>
      </c>
      <c r="AF62" s="68">
        <v>598</v>
      </c>
      <c r="AG62" s="68">
        <v>314</v>
      </c>
      <c r="AH62" s="68">
        <v>175</v>
      </c>
      <c r="AI62" s="68">
        <v>28</v>
      </c>
      <c r="AJ62" s="68">
        <v>97</v>
      </c>
      <c r="AK62" s="212"/>
      <c r="AL62" s="66" t="s">
        <v>73</v>
      </c>
      <c r="AM62" s="68">
        <v>133</v>
      </c>
      <c r="AN62" s="68">
        <v>6356</v>
      </c>
      <c r="AO62" s="68">
        <v>1856</v>
      </c>
      <c r="AP62" s="68">
        <v>370</v>
      </c>
      <c r="AQ62" s="68">
        <v>31</v>
      </c>
      <c r="AR62" s="68">
        <v>218</v>
      </c>
      <c r="AS62" s="68">
        <v>625</v>
      </c>
      <c r="AT62" s="68">
        <v>598</v>
      </c>
      <c r="AU62" s="68">
        <v>526</v>
      </c>
      <c r="AV62" s="212"/>
      <c r="AW62" s="66" t="s">
        <v>73</v>
      </c>
      <c r="AX62" s="26">
        <v>367</v>
      </c>
      <c r="AY62" s="26">
        <v>418</v>
      </c>
      <c r="AZ62" s="26">
        <v>3</v>
      </c>
      <c r="BA62" s="26">
        <v>417</v>
      </c>
      <c r="BB62" s="26">
        <v>2</v>
      </c>
      <c r="BC62" s="26">
        <v>1207</v>
      </c>
      <c r="BD62" s="26">
        <v>629</v>
      </c>
      <c r="BE62" s="26">
        <v>499</v>
      </c>
      <c r="BF62" s="41">
        <v>136</v>
      </c>
      <c r="BG62" s="41">
        <v>66</v>
      </c>
      <c r="BH62" s="212"/>
      <c r="BI62" s="66" t="s">
        <v>73</v>
      </c>
      <c r="BJ62" s="68">
        <v>5653</v>
      </c>
      <c r="BK62" s="68">
        <v>7736</v>
      </c>
      <c r="BL62" s="68">
        <v>2943</v>
      </c>
      <c r="BM62" s="68">
        <v>811</v>
      </c>
      <c r="BN62" s="68">
        <v>612</v>
      </c>
      <c r="BO62" s="68">
        <v>7097</v>
      </c>
      <c r="BP62" s="68">
        <v>508</v>
      </c>
      <c r="BQ62" s="68">
        <v>290</v>
      </c>
      <c r="BR62" s="68">
        <v>1385</v>
      </c>
      <c r="BS62" s="68">
        <v>30</v>
      </c>
      <c r="BT62" s="68">
        <v>2</v>
      </c>
      <c r="BU62" s="68">
        <v>633</v>
      </c>
      <c r="BV62" s="68">
        <v>193</v>
      </c>
      <c r="BW62" s="68">
        <v>9510</v>
      </c>
      <c r="BY62" s="80" t="s">
        <v>110</v>
      </c>
      <c r="BZ62" s="80" t="s">
        <v>2630</v>
      </c>
      <c r="CA62" s="78">
        <v>20048</v>
      </c>
      <c r="CB62" s="91"/>
    </row>
    <row r="63" spans="1:80" ht="14.45" customHeight="1">
      <c r="A63" s="212" t="s">
        <v>111</v>
      </c>
      <c r="B63" s="44" t="s">
        <v>90</v>
      </c>
      <c r="C63" s="71">
        <v>1452</v>
      </c>
      <c r="D63" s="71">
        <v>690</v>
      </c>
      <c r="E63" s="71">
        <v>814</v>
      </c>
      <c r="F63" s="71">
        <v>388</v>
      </c>
      <c r="G63" s="71">
        <v>804</v>
      </c>
      <c r="H63" s="71">
        <v>365</v>
      </c>
      <c r="I63" s="71">
        <v>620</v>
      </c>
      <c r="J63" s="71">
        <v>258</v>
      </c>
      <c r="K63" s="149">
        <v>3690</v>
      </c>
      <c r="L63" s="149">
        <v>1701</v>
      </c>
      <c r="M63" s="212" t="s">
        <v>111</v>
      </c>
      <c r="N63" s="44" t="s">
        <v>90</v>
      </c>
      <c r="O63" s="71">
        <v>158</v>
      </c>
      <c r="P63" s="71">
        <v>81</v>
      </c>
      <c r="Q63" s="71">
        <v>90</v>
      </c>
      <c r="R63" s="71">
        <v>40</v>
      </c>
      <c r="S63" s="71">
        <v>79</v>
      </c>
      <c r="T63" s="71">
        <v>39</v>
      </c>
      <c r="U63" s="71">
        <v>71</v>
      </c>
      <c r="V63" s="71">
        <v>33</v>
      </c>
      <c r="W63" s="149">
        <v>398</v>
      </c>
      <c r="X63" s="149">
        <v>193</v>
      </c>
      <c r="Y63" s="212" t="s">
        <v>111</v>
      </c>
      <c r="Z63" s="44" t="s">
        <v>90</v>
      </c>
      <c r="AA63" s="31">
        <v>26</v>
      </c>
      <c r="AB63" s="31">
        <v>21</v>
      </c>
      <c r="AC63" s="31">
        <v>19</v>
      </c>
      <c r="AD63" s="31">
        <v>17</v>
      </c>
      <c r="AE63" s="149">
        <v>83</v>
      </c>
      <c r="AF63" s="125">
        <v>69</v>
      </c>
      <c r="AG63" s="71">
        <v>38</v>
      </c>
      <c r="AH63" s="71">
        <v>4</v>
      </c>
      <c r="AI63" s="71">
        <v>11</v>
      </c>
      <c r="AJ63" s="71">
        <v>17</v>
      </c>
      <c r="AK63" s="212" t="s">
        <v>111</v>
      </c>
      <c r="AL63" s="44" t="s">
        <v>90</v>
      </c>
      <c r="AM63" s="71">
        <v>75</v>
      </c>
      <c r="AN63" s="71">
        <v>1196</v>
      </c>
      <c r="AO63" s="71">
        <v>26</v>
      </c>
      <c r="AP63" s="71">
        <v>13</v>
      </c>
      <c r="AQ63" s="71">
        <v>14</v>
      </c>
      <c r="AR63" s="71">
        <v>37</v>
      </c>
      <c r="AS63" s="71">
        <v>77</v>
      </c>
      <c r="AT63" s="71">
        <v>62</v>
      </c>
      <c r="AU63" s="71">
        <v>52</v>
      </c>
      <c r="AV63" s="212" t="s">
        <v>111</v>
      </c>
      <c r="AW63" s="44" t="s">
        <v>90</v>
      </c>
      <c r="AX63" s="71">
        <v>14</v>
      </c>
      <c r="AY63" s="71">
        <v>94</v>
      </c>
      <c r="AZ63" s="71">
        <v>0</v>
      </c>
      <c r="BA63" s="71">
        <v>63</v>
      </c>
      <c r="BB63" s="71">
        <v>0</v>
      </c>
      <c r="BC63" s="16">
        <v>171</v>
      </c>
      <c r="BD63" s="71">
        <v>53</v>
      </c>
      <c r="BE63" s="71">
        <v>37</v>
      </c>
      <c r="BF63" s="152">
        <v>28</v>
      </c>
      <c r="BG63" s="32">
        <v>11</v>
      </c>
      <c r="BH63" s="212" t="s">
        <v>111</v>
      </c>
      <c r="BI63" s="44" t="s">
        <v>90</v>
      </c>
      <c r="BJ63" s="71">
        <v>970</v>
      </c>
      <c r="BK63" s="71">
        <v>622</v>
      </c>
      <c r="BL63" s="71">
        <v>167</v>
      </c>
      <c r="BM63" s="71">
        <v>44</v>
      </c>
      <c r="BN63" s="71">
        <v>44</v>
      </c>
      <c r="BO63" s="71">
        <v>1151</v>
      </c>
      <c r="BP63" s="71">
        <v>49</v>
      </c>
      <c r="BQ63" s="71">
        <v>40</v>
      </c>
      <c r="BR63" s="71">
        <v>127</v>
      </c>
      <c r="BS63" s="71">
        <v>1</v>
      </c>
      <c r="BT63" s="71">
        <v>2</v>
      </c>
      <c r="BU63" s="71">
        <v>0</v>
      </c>
      <c r="BV63" s="71">
        <v>17</v>
      </c>
      <c r="BW63" s="71">
        <v>790</v>
      </c>
      <c r="BY63" s="80" t="s">
        <v>111</v>
      </c>
      <c r="BZ63" s="80" t="s">
        <v>2640</v>
      </c>
      <c r="CA63" s="78">
        <v>2667</v>
      </c>
      <c r="CB63" s="91"/>
    </row>
    <row r="64" spans="1:80">
      <c r="A64" s="212"/>
      <c r="B64" s="44" t="s">
        <v>91</v>
      </c>
      <c r="C64" s="71">
        <v>725</v>
      </c>
      <c r="D64" s="71">
        <v>365</v>
      </c>
      <c r="E64" s="71">
        <v>405</v>
      </c>
      <c r="F64" s="71">
        <v>207</v>
      </c>
      <c r="G64" s="71">
        <v>445</v>
      </c>
      <c r="H64" s="71">
        <v>206</v>
      </c>
      <c r="I64" s="71">
        <v>430</v>
      </c>
      <c r="J64" s="71">
        <v>242</v>
      </c>
      <c r="K64" s="149">
        <v>2005</v>
      </c>
      <c r="L64" s="149">
        <v>1020</v>
      </c>
      <c r="M64" s="212"/>
      <c r="N64" s="44" t="s">
        <v>91</v>
      </c>
      <c r="O64" s="71">
        <v>86</v>
      </c>
      <c r="P64" s="71">
        <v>56</v>
      </c>
      <c r="Q64" s="71">
        <v>33</v>
      </c>
      <c r="R64" s="71">
        <v>13</v>
      </c>
      <c r="S64" s="71">
        <v>55</v>
      </c>
      <c r="T64" s="71">
        <v>23</v>
      </c>
      <c r="U64" s="71">
        <v>72</v>
      </c>
      <c r="V64" s="71">
        <v>43</v>
      </c>
      <c r="W64" s="149">
        <v>246</v>
      </c>
      <c r="X64" s="149">
        <v>135</v>
      </c>
      <c r="Y64" s="212"/>
      <c r="Z64" s="44" t="s">
        <v>91</v>
      </c>
      <c r="AA64" s="31">
        <v>12</v>
      </c>
      <c r="AB64" s="31">
        <v>8</v>
      </c>
      <c r="AC64" s="31">
        <v>9</v>
      </c>
      <c r="AD64" s="31">
        <v>10</v>
      </c>
      <c r="AE64" s="149">
        <v>39</v>
      </c>
      <c r="AF64" s="125">
        <v>39</v>
      </c>
      <c r="AG64" s="71">
        <v>20</v>
      </c>
      <c r="AH64" s="71">
        <v>9</v>
      </c>
      <c r="AI64" s="71">
        <v>0</v>
      </c>
      <c r="AJ64" s="71">
        <v>3</v>
      </c>
      <c r="AK64" s="212"/>
      <c r="AL64" s="44" t="s">
        <v>91</v>
      </c>
      <c r="AM64" s="71">
        <v>0</v>
      </c>
      <c r="AN64" s="71">
        <v>657</v>
      </c>
      <c r="AO64" s="71">
        <v>0</v>
      </c>
      <c r="AP64" s="71">
        <v>0</v>
      </c>
      <c r="AQ64" s="71">
        <v>0</v>
      </c>
      <c r="AR64" s="71">
        <v>23</v>
      </c>
      <c r="AS64" s="71">
        <v>38</v>
      </c>
      <c r="AT64" s="71">
        <v>56</v>
      </c>
      <c r="AU64" s="71">
        <v>49</v>
      </c>
      <c r="AV64" s="212"/>
      <c r="AW64" s="44" t="s">
        <v>91</v>
      </c>
      <c r="AX64" s="71">
        <v>24</v>
      </c>
      <c r="AY64" s="71">
        <v>38</v>
      </c>
      <c r="AZ64" s="71">
        <v>0</v>
      </c>
      <c r="BA64" s="71">
        <v>7</v>
      </c>
      <c r="BB64" s="71">
        <v>0</v>
      </c>
      <c r="BC64" s="16">
        <v>69</v>
      </c>
      <c r="BD64" s="71">
        <v>38</v>
      </c>
      <c r="BE64" s="71">
        <v>33</v>
      </c>
      <c r="BF64" s="152">
        <v>20</v>
      </c>
      <c r="BG64" s="32">
        <v>12</v>
      </c>
      <c r="BH64" s="212"/>
      <c r="BI64" s="44" t="s">
        <v>91</v>
      </c>
      <c r="BJ64" s="71">
        <v>710</v>
      </c>
      <c r="BK64" s="71">
        <v>992</v>
      </c>
      <c r="BL64" s="71">
        <v>196</v>
      </c>
      <c r="BM64" s="71">
        <v>68</v>
      </c>
      <c r="BN64" s="71">
        <v>27</v>
      </c>
      <c r="BO64" s="71">
        <v>1280</v>
      </c>
      <c r="BP64" s="71">
        <v>50</v>
      </c>
      <c r="BQ64" s="71">
        <v>40</v>
      </c>
      <c r="BR64" s="71">
        <v>63</v>
      </c>
      <c r="BS64" s="71">
        <v>1</v>
      </c>
      <c r="BT64" s="71">
        <v>0</v>
      </c>
      <c r="BU64" s="71">
        <v>80</v>
      </c>
      <c r="BV64" s="71">
        <v>1</v>
      </c>
      <c r="BW64" s="71">
        <v>1724</v>
      </c>
      <c r="BY64" s="80" t="s">
        <v>111</v>
      </c>
      <c r="BZ64" s="80" t="s">
        <v>2641</v>
      </c>
      <c r="CA64" s="78">
        <v>1314</v>
      </c>
      <c r="CB64" s="91"/>
    </row>
    <row r="65" spans="1:80">
      <c r="A65" s="212"/>
      <c r="B65" s="66" t="s">
        <v>73</v>
      </c>
      <c r="C65" s="26">
        <v>2177</v>
      </c>
      <c r="D65" s="26">
        <v>1055</v>
      </c>
      <c r="E65" s="68">
        <v>1219</v>
      </c>
      <c r="F65" s="68">
        <v>595</v>
      </c>
      <c r="G65" s="68">
        <v>1249</v>
      </c>
      <c r="H65" s="68">
        <v>571</v>
      </c>
      <c r="I65" s="68">
        <v>1050</v>
      </c>
      <c r="J65" s="68">
        <v>500</v>
      </c>
      <c r="K65" s="68">
        <v>5695</v>
      </c>
      <c r="L65" s="68">
        <v>2721</v>
      </c>
      <c r="M65" s="212"/>
      <c r="N65" s="66" t="s">
        <v>73</v>
      </c>
      <c r="O65" s="26">
        <v>244</v>
      </c>
      <c r="P65" s="26">
        <v>137</v>
      </c>
      <c r="Q65" s="68">
        <v>123</v>
      </c>
      <c r="R65" s="68">
        <v>53</v>
      </c>
      <c r="S65" s="68">
        <v>134</v>
      </c>
      <c r="T65" s="68">
        <v>62</v>
      </c>
      <c r="U65" s="68">
        <v>143</v>
      </c>
      <c r="V65" s="68">
        <v>76</v>
      </c>
      <c r="W65" s="68">
        <v>644</v>
      </c>
      <c r="X65" s="68">
        <v>328</v>
      </c>
      <c r="Y65" s="212"/>
      <c r="Z65" s="66" t="s">
        <v>73</v>
      </c>
      <c r="AA65" s="68">
        <v>38</v>
      </c>
      <c r="AB65" s="68">
        <v>29</v>
      </c>
      <c r="AC65" s="68">
        <v>28</v>
      </c>
      <c r="AD65" s="68">
        <v>27</v>
      </c>
      <c r="AE65" s="68">
        <v>122</v>
      </c>
      <c r="AF65" s="68">
        <v>108</v>
      </c>
      <c r="AG65" s="68">
        <v>58</v>
      </c>
      <c r="AH65" s="68">
        <v>13</v>
      </c>
      <c r="AI65" s="68">
        <v>11</v>
      </c>
      <c r="AJ65" s="68">
        <v>20</v>
      </c>
      <c r="AK65" s="212"/>
      <c r="AL65" s="66" t="s">
        <v>73</v>
      </c>
      <c r="AM65" s="68">
        <v>75</v>
      </c>
      <c r="AN65" s="68">
        <v>1853</v>
      </c>
      <c r="AO65" s="68">
        <v>26</v>
      </c>
      <c r="AP65" s="68">
        <v>13</v>
      </c>
      <c r="AQ65" s="68">
        <v>14</v>
      </c>
      <c r="AR65" s="68">
        <v>60</v>
      </c>
      <c r="AS65" s="68">
        <v>115</v>
      </c>
      <c r="AT65" s="68">
        <v>118</v>
      </c>
      <c r="AU65" s="68">
        <v>101</v>
      </c>
      <c r="AV65" s="212"/>
      <c r="AW65" s="66" t="s">
        <v>73</v>
      </c>
      <c r="AX65" s="26">
        <v>38</v>
      </c>
      <c r="AY65" s="26">
        <v>132</v>
      </c>
      <c r="AZ65" s="26">
        <v>0</v>
      </c>
      <c r="BA65" s="26">
        <v>70</v>
      </c>
      <c r="BB65" s="26">
        <v>0</v>
      </c>
      <c r="BC65" s="26">
        <v>240</v>
      </c>
      <c r="BD65" s="26">
        <v>91</v>
      </c>
      <c r="BE65" s="26">
        <v>70</v>
      </c>
      <c r="BF65" s="41">
        <v>48</v>
      </c>
      <c r="BG65" s="41">
        <v>23</v>
      </c>
      <c r="BH65" s="212"/>
      <c r="BI65" s="66" t="s">
        <v>73</v>
      </c>
      <c r="BJ65" s="68">
        <v>1680</v>
      </c>
      <c r="BK65" s="68">
        <v>1614</v>
      </c>
      <c r="BL65" s="68">
        <v>363</v>
      </c>
      <c r="BM65" s="68">
        <v>112</v>
      </c>
      <c r="BN65" s="68">
        <v>71</v>
      </c>
      <c r="BO65" s="68">
        <v>2431</v>
      </c>
      <c r="BP65" s="68">
        <v>99</v>
      </c>
      <c r="BQ65" s="68">
        <v>80</v>
      </c>
      <c r="BR65" s="68">
        <v>190</v>
      </c>
      <c r="BS65" s="68">
        <v>2</v>
      </c>
      <c r="BT65" s="68">
        <v>2</v>
      </c>
      <c r="BU65" s="68">
        <v>80</v>
      </c>
      <c r="BV65" s="68">
        <v>18</v>
      </c>
      <c r="BW65" s="68">
        <v>2514</v>
      </c>
      <c r="BY65" s="80" t="s">
        <v>111</v>
      </c>
      <c r="BZ65" s="80" t="s">
        <v>2642</v>
      </c>
      <c r="CA65" s="78">
        <v>3981</v>
      </c>
      <c r="CB65" s="91"/>
    </row>
    <row r="66" spans="1:80" ht="14.45" customHeight="1">
      <c r="A66" s="212" t="s">
        <v>112</v>
      </c>
      <c r="B66" s="44" t="s">
        <v>90</v>
      </c>
      <c r="C66" s="71">
        <v>2917</v>
      </c>
      <c r="D66" s="71">
        <v>1412</v>
      </c>
      <c r="E66" s="71">
        <v>1923</v>
      </c>
      <c r="F66" s="71">
        <v>878</v>
      </c>
      <c r="G66" s="71">
        <v>1627</v>
      </c>
      <c r="H66" s="71">
        <v>790</v>
      </c>
      <c r="I66" s="71">
        <v>1924</v>
      </c>
      <c r="J66" s="71">
        <v>905</v>
      </c>
      <c r="K66" s="149">
        <v>8391</v>
      </c>
      <c r="L66" s="149">
        <v>3985</v>
      </c>
      <c r="M66" s="212" t="s">
        <v>112</v>
      </c>
      <c r="N66" s="44" t="s">
        <v>90</v>
      </c>
      <c r="O66" s="71">
        <v>205</v>
      </c>
      <c r="P66" s="71">
        <v>106</v>
      </c>
      <c r="Q66" s="71">
        <v>145</v>
      </c>
      <c r="R66" s="71">
        <v>65</v>
      </c>
      <c r="S66" s="71">
        <v>118</v>
      </c>
      <c r="T66" s="71">
        <v>48</v>
      </c>
      <c r="U66" s="71">
        <v>310</v>
      </c>
      <c r="V66" s="71">
        <v>152</v>
      </c>
      <c r="W66" s="149">
        <v>778</v>
      </c>
      <c r="X66" s="149">
        <v>371</v>
      </c>
      <c r="Y66" s="212" t="s">
        <v>112</v>
      </c>
      <c r="Z66" s="44" t="s">
        <v>90</v>
      </c>
      <c r="AA66" s="31">
        <v>63</v>
      </c>
      <c r="AB66" s="31">
        <v>57</v>
      </c>
      <c r="AC66" s="31">
        <v>51</v>
      </c>
      <c r="AD66" s="31">
        <v>52</v>
      </c>
      <c r="AE66" s="149">
        <v>223</v>
      </c>
      <c r="AF66" s="125">
        <v>163</v>
      </c>
      <c r="AG66" s="71">
        <v>71</v>
      </c>
      <c r="AH66" s="71">
        <v>17</v>
      </c>
      <c r="AI66" s="71">
        <v>20</v>
      </c>
      <c r="AJ66" s="71">
        <v>40</v>
      </c>
      <c r="AK66" s="212" t="s">
        <v>112</v>
      </c>
      <c r="AL66" s="44" t="s">
        <v>90</v>
      </c>
      <c r="AM66" s="71">
        <v>135</v>
      </c>
      <c r="AN66" s="71">
        <v>2422</v>
      </c>
      <c r="AO66" s="71">
        <v>106</v>
      </c>
      <c r="AP66" s="71">
        <v>4</v>
      </c>
      <c r="AQ66" s="71">
        <v>0</v>
      </c>
      <c r="AR66" s="71">
        <v>81</v>
      </c>
      <c r="AS66" s="71">
        <v>184</v>
      </c>
      <c r="AT66" s="71">
        <v>147</v>
      </c>
      <c r="AU66" s="71">
        <v>113</v>
      </c>
      <c r="AV66" s="212" t="s">
        <v>112</v>
      </c>
      <c r="AW66" s="44" t="s">
        <v>90</v>
      </c>
      <c r="AX66" s="71">
        <v>113</v>
      </c>
      <c r="AY66" s="71">
        <v>144</v>
      </c>
      <c r="AZ66" s="71">
        <v>7</v>
      </c>
      <c r="BA66" s="71">
        <v>279</v>
      </c>
      <c r="BB66" s="71">
        <v>1</v>
      </c>
      <c r="BC66" s="16">
        <v>544</v>
      </c>
      <c r="BD66" s="71">
        <v>231</v>
      </c>
      <c r="BE66" s="71">
        <v>81</v>
      </c>
      <c r="BF66" s="152">
        <v>98</v>
      </c>
      <c r="BG66" s="32">
        <v>38</v>
      </c>
      <c r="BH66" s="212" t="s">
        <v>112</v>
      </c>
      <c r="BI66" s="44" t="s">
        <v>90</v>
      </c>
      <c r="BJ66" s="71">
        <v>1220</v>
      </c>
      <c r="BK66" s="71">
        <v>2103</v>
      </c>
      <c r="BL66" s="71">
        <v>551</v>
      </c>
      <c r="BM66" s="71">
        <v>165</v>
      </c>
      <c r="BN66" s="71">
        <v>111</v>
      </c>
      <c r="BO66" s="71">
        <v>2338</v>
      </c>
      <c r="BP66" s="71">
        <v>149</v>
      </c>
      <c r="BQ66" s="71">
        <v>70</v>
      </c>
      <c r="BR66" s="71">
        <v>114</v>
      </c>
      <c r="BS66" s="71">
        <v>5</v>
      </c>
      <c r="BT66" s="71">
        <v>0</v>
      </c>
      <c r="BU66" s="71">
        <v>28</v>
      </c>
      <c r="BV66" s="71">
        <v>14</v>
      </c>
      <c r="BW66" s="71">
        <v>1846</v>
      </c>
      <c r="BY66" s="80" t="s">
        <v>112</v>
      </c>
      <c r="BZ66" s="80" t="s">
        <v>2658</v>
      </c>
      <c r="CA66" s="78">
        <v>5313</v>
      </c>
      <c r="CB66" s="91"/>
    </row>
    <row r="67" spans="1:80">
      <c r="A67" s="212"/>
      <c r="B67" s="44" t="s">
        <v>91</v>
      </c>
      <c r="C67" s="71">
        <v>1139</v>
      </c>
      <c r="D67" s="71">
        <v>555</v>
      </c>
      <c r="E67" s="71">
        <v>916</v>
      </c>
      <c r="F67" s="71">
        <v>460</v>
      </c>
      <c r="G67" s="71">
        <v>886</v>
      </c>
      <c r="H67" s="71">
        <v>438</v>
      </c>
      <c r="I67" s="71">
        <v>941</v>
      </c>
      <c r="J67" s="71">
        <v>491</v>
      </c>
      <c r="K67" s="149">
        <v>3882</v>
      </c>
      <c r="L67" s="149">
        <v>1944</v>
      </c>
      <c r="M67" s="212"/>
      <c r="N67" s="44" t="s">
        <v>91</v>
      </c>
      <c r="O67" s="71">
        <v>95</v>
      </c>
      <c r="P67" s="71">
        <v>42</v>
      </c>
      <c r="Q67" s="71">
        <v>81</v>
      </c>
      <c r="R67" s="71">
        <v>39</v>
      </c>
      <c r="S67" s="71">
        <v>99</v>
      </c>
      <c r="T67" s="71">
        <v>43</v>
      </c>
      <c r="U67" s="71">
        <v>167</v>
      </c>
      <c r="V67" s="71">
        <v>85</v>
      </c>
      <c r="W67" s="149">
        <v>442</v>
      </c>
      <c r="X67" s="149">
        <v>209</v>
      </c>
      <c r="Y67" s="212"/>
      <c r="Z67" s="44" t="s">
        <v>91</v>
      </c>
      <c r="AA67" s="31">
        <v>23</v>
      </c>
      <c r="AB67" s="31">
        <v>19</v>
      </c>
      <c r="AC67" s="31">
        <v>20</v>
      </c>
      <c r="AD67" s="31">
        <v>21</v>
      </c>
      <c r="AE67" s="149">
        <v>83</v>
      </c>
      <c r="AF67" s="125">
        <v>73</v>
      </c>
      <c r="AG67" s="71">
        <v>55</v>
      </c>
      <c r="AH67" s="71">
        <v>27</v>
      </c>
      <c r="AI67" s="71">
        <v>4</v>
      </c>
      <c r="AJ67" s="71">
        <v>6</v>
      </c>
      <c r="AK67" s="212"/>
      <c r="AL67" s="44" t="s">
        <v>91</v>
      </c>
      <c r="AM67" s="71">
        <v>0</v>
      </c>
      <c r="AN67" s="71">
        <v>1645</v>
      </c>
      <c r="AO67" s="71">
        <v>0</v>
      </c>
      <c r="AP67" s="71">
        <v>0</v>
      </c>
      <c r="AQ67" s="71">
        <v>0</v>
      </c>
      <c r="AR67" s="71">
        <v>28</v>
      </c>
      <c r="AS67" s="71">
        <v>93</v>
      </c>
      <c r="AT67" s="71">
        <v>69</v>
      </c>
      <c r="AU67" s="71">
        <v>64</v>
      </c>
      <c r="AV67" s="212"/>
      <c r="AW67" s="44" t="s">
        <v>91</v>
      </c>
      <c r="AX67" s="71">
        <v>46</v>
      </c>
      <c r="AY67" s="71">
        <v>69</v>
      </c>
      <c r="AZ67" s="71">
        <v>2</v>
      </c>
      <c r="BA67" s="71">
        <v>62</v>
      </c>
      <c r="BB67" s="71">
        <v>0</v>
      </c>
      <c r="BC67" s="16">
        <v>179</v>
      </c>
      <c r="BD67" s="71">
        <v>103</v>
      </c>
      <c r="BE67" s="71">
        <v>56</v>
      </c>
      <c r="BF67" s="152">
        <v>74</v>
      </c>
      <c r="BG67" s="32">
        <v>48</v>
      </c>
      <c r="BH67" s="212"/>
      <c r="BI67" s="44" t="s">
        <v>91</v>
      </c>
      <c r="BJ67" s="71">
        <v>1154</v>
      </c>
      <c r="BK67" s="71">
        <v>1748</v>
      </c>
      <c r="BL67" s="71">
        <v>920</v>
      </c>
      <c r="BM67" s="71">
        <v>761</v>
      </c>
      <c r="BN67" s="71">
        <v>413</v>
      </c>
      <c r="BO67" s="71">
        <v>1798</v>
      </c>
      <c r="BP67" s="71">
        <v>450</v>
      </c>
      <c r="BQ67" s="71">
        <v>369</v>
      </c>
      <c r="BR67" s="71">
        <v>392</v>
      </c>
      <c r="BS67" s="71">
        <v>0</v>
      </c>
      <c r="BT67" s="71">
        <v>0</v>
      </c>
      <c r="BU67" s="71">
        <v>5</v>
      </c>
      <c r="BV67" s="71">
        <v>0</v>
      </c>
      <c r="BW67" s="71">
        <v>166</v>
      </c>
      <c r="BY67" s="80" t="s">
        <v>112</v>
      </c>
      <c r="BZ67" s="80" t="s">
        <v>2659</v>
      </c>
      <c r="CA67" s="78">
        <v>3290</v>
      </c>
      <c r="CB67" s="91"/>
    </row>
    <row r="68" spans="1:80">
      <c r="A68" s="212"/>
      <c r="B68" s="66" t="s">
        <v>73</v>
      </c>
      <c r="C68" s="26">
        <v>4056</v>
      </c>
      <c r="D68" s="26">
        <v>1967</v>
      </c>
      <c r="E68" s="68">
        <v>2839</v>
      </c>
      <c r="F68" s="68">
        <v>1338</v>
      </c>
      <c r="G68" s="68">
        <v>2513</v>
      </c>
      <c r="H68" s="68">
        <v>1228</v>
      </c>
      <c r="I68" s="68">
        <v>2865</v>
      </c>
      <c r="J68" s="68">
        <v>1396</v>
      </c>
      <c r="K68" s="68">
        <v>12273</v>
      </c>
      <c r="L68" s="68">
        <v>5929</v>
      </c>
      <c r="M68" s="212"/>
      <c r="N68" s="66" t="s">
        <v>73</v>
      </c>
      <c r="O68" s="26">
        <v>300</v>
      </c>
      <c r="P68" s="26">
        <v>148</v>
      </c>
      <c r="Q68" s="68">
        <v>226</v>
      </c>
      <c r="R68" s="68">
        <v>104</v>
      </c>
      <c r="S68" s="68">
        <v>217</v>
      </c>
      <c r="T68" s="68">
        <v>91</v>
      </c>
      <c r="U68" s="68">
        <v>477</v>
      </c>
      <c r="V68" s="68">
        <v>237</v>
      </c>
      <c r="W68" s="68">
        <v>1220</v>
      </c>
      <c r="X68" s="68">
        <v>580</v>
      </c>
      <c r="Y68" s="212"/>
      <c r="Z68" s="66" t="s">
        <v>73</v>
      </c>
      <c r="AA68" s="68">
        <v>86</v>
      </c>
      <c r="AB68" s="68">
        <v>76</v>
      </c>
      <c r="AC68" s="68">
        <v>71</v>
      </c>
      <c r="AD68" s="68">
        <v>73</v>
      </c>
      <c r="AE68" s="68">
        <v>306</v>
      </c>
      <c r="AF68" s="68">
        <v>236</v>
      </c>
      <c r="AG68" s="68">
        <v>126</v>
      </c>
      <c r="AH68" s="68">
        <v>44</v>
      </c>
      <c r="AI68" s="68">
        <v>24</v>
      </c>
      <c r="AJ68" s="68">
        <v>46</v>
      </c>
      <c r="AK68" s="212"/>
      <c r="AL68" s="66" t="s">
        <v>73</v>
      </c>
      <c r="AM68" s="68">
        <v>135</v>
      </c>
      <c r="AN68" s="68">
        <v>4067</v>
      </c>
      <c r="AO68" s="68">
        <v>106</v>
      </c>
      <c r="AP68" s="68">
        <v>4</v>
      </c>
      <c r="AQ68" s="68">
        <v>0</v>
      </c>
      <c r="AR68" s="68">
        <v>109</v>
      </c>
      <c r="AS68" s="68">
        <v>277</v>
      </c>
      <c r="AT68" s="68">
        <v>216</v>
      </c>
      <c r="AU68" s="68">
        <v>177</v>
      </c>
      <c r="AV68" s="212"/>
      <c r="AW68" s="66" t="s">
        <v>73</v>
      </c>
      <c r="AX68" s="26">
        <v>159</v>
      </c>
      <c r="AY68" s="26">
        <v>213</v>
      </c>
      <c r="AZ68" s="26">
        <v>9</v>
      </c>
      <c r="BA68" s="26">
        <v>341</v>
      </c>
      <c r="BB68" s="26">
        <v>1</v>
      </c>
      <c r="BC68" s="26">
        <v>723</v>
      </c>
      <c r="BD68" s="26">
        <v>334</v>
      </c>
      <c r="BE68" s="26">
        <v>137</v>
      </c>
      <c r="BF68" s="41">
        <v>172</v>
      </c>
      <c r="BG68" s="41">
        <v>86</v>
      </c>
      <c r="BH68" s="212"/>
      <c r="BI68" s="66" t="s">
        <v>73</v>
      </c>
      <c r="BJ68" s="68">
        <v>2374</v>
      </c>
      <c r="BK68" s="68">
        <v>3851</v>
      </c>
      <c r="BL68" s="68">
        <v>1471</v>
      </c>
      <c r="BM68" s="68">
        <v>926</v>
      </c>
      <c r="BN68" s="68">
        <v>524</v>
      </c>
      <c r="BO68" s="68">
        <v>4136</v>
      </c>
      <c r="BP68" s="68">
        <v>599</v>
      </c>
      <c r="BQ68" s="68">
        <v>439</v>
      </c>
      <c r="BR68" s="68">
        <v>506</v>
      </c>
      <c r="BS68" s="68">
        <v>5</v>
      </c>
      <c r="BT68" s="68">
        <v>0</v>
      </c>
      <c r="BU68" s="68">
        <v>33</v>
      </c>
      <c r="BV68" s="68">
        <v>14</v>
      </c>
      <c r="BW68" s="68">
        <v>2012</v>
      </c>
      <c r="BY68" s="80" t="s">
        <v>112</v>
      </c>
      <c r="BZ68" s="80" t="s">
        <v>2660</v>
      </c>
      <c r="CA68" s="78">
        <v>8603</v>
      </c>
      <c r="CB68" s="91"/>
    </row>
    <row r="69" spans="1:80" ht="14.45" customHeight="1">
      <c r="A69" s="212" t="s">
        <v>113</v>
      </c>
      <c r="B69" s="44" t="s">
        <v>90</v>
      </c>
      <c r="C69" s="71">
        <v>12301</v>
      </c>
      <c r="D69" s="71">
        <v>5918</v>
      </c>
      <c r="E69" s="71">
        <v>8856</v>
      </c>
      <c r="F69" s="71">
        <v>4273</v>
      </c>
      <c r="G69" s="71">
        <v>6140</v>
      </c>
      <c r="H69" s="71">
        <v>2845</v>
      </c>
      <c r="I69" s="71">
        <v>5697</v>
      </c>
      <c r="J69" s="71">
        <v>2509</v>
      </c>
      <c r="K69" s="149">
        <v>32994</v>
      </c>
      <c r="L69" s="149">
        <v>15545</v>
      </c>
      <c r="M69" s="212" t="s">
        <v>113</v>
      </c>
      <c r="N69" s="44" t="s">
        <v>90</v>
      </c>
      <c r="O69" s="71">
        <v>1029</v>
      </c>
      <c r="P69" s="71">
        <v>432</v>
      </c>
      <c r="Q69" s="71">
        <v>722</v>
      </c>
      <c r="R69" s="71">
        <v>298</v>
      </c>
      <c r="S69" s="71">
        <v>701</v>
      </c>
      <c r="T69" s="71">
        <v>299</v>
      </c>
      <c r="U69" s="71">
        <v>1187</v>
      </c>
      <c r="V69" s="71">
        <v>524</v>
      </c>
      <c r="W69" s="149">
        <v>3639</v>
      </c>
      <c r="X69" s="149">
        <v>1553</v>
      </c>
      <c r="Y69" s="212" t="s">
        <v>113</v>
      </c>
      <c r="Z69" s="44" t="s">
        <v>90</v>
      </c>
      <c r="AA69" s="31">
        <v>235</v>
      </c>
      <c r="AB69" s="31">
        <v>194</v>
      </c>
      <c r="AC69" s="31">
        <v>166</v>
      </c>
      <c r="AD69" s="31">
        <v>157</v>
      </c>
      <c r="AE69" s="149">
        <v>752</v>
      </c>
      <c r="AF69" s="125">
        <v>716</v>
      </c>
      <c r="AG69" s="71">
        <v>300</v>
      </c>
      <c r="AH69" s="71">
        <v>35</v>
      </c>
      <c r="AI69" s="71">
        <v>39</v>
      </c>
      <c r="AJ69" s="71">
        <v>136</v>
      </c>
      <c r="AK69" s="212" t="s">
        <v>113</v>
      </c>
      <c r="AL69" s="44" t="s">
        <v>90</v>
      </c>
      <c r="AM69" s="71">
        <v>28</v>
      </c>
      <c r="AN69" s="71">
        <v>13220</v>
      </c>
      <c r="AO69" s="71">
        <v>604</v>
      </c>
      <c r="AP69" s="71">
        <v>131</v>
      </c>
      <c r="AQ69" s="71">
        <v>10</v>
      </c>
      <c r="AR69" s="71">
        <v>172</v>
      </c>
      <c r="AS69" s="71">
        <v>817</v>
      </c>
      <c r="AT69" s="71">
        <v>272</v>
      </c>
      <c r="AU69" s="71">
        <v>273</v>
      </c>
      <c r="AV69" s="212" t="s">
        <v>113</v>
      </c>
      <c r="AW69" s="44" t="s">
        <v>90</v>
      </c>
      <c r="AX69" s="71">
        <v>431</v>
      </c>
      <c r="AY69" s="71">
        <v>538</v>
      </c>
      <c r="AZ69" s="71">
        <v>32</v>
      </c>
      <c r="BA69" s="71">
        <v>536</v>
      </c>
      <c r="BB69" s="71">
        <v>1</v>
      </c>
      <c r="BC69" s="16">
        <v>1538</v>
      </c>
      <c r="BD69" s="71">
        <v>251</v>
      </c>
      <c r="BE69" s="71">
        <v>489</v>
      </c>
      <c r="BF69" s="152">
        <v>109</v>
      </c>
      <c r="BG69" s="32">
        <v>17</v>
      </c>
      <c r="BH69" s="212" t="s">
        <v>113</v>
      </c>
      <c r="BI69" s="44" t="s">
        <v>90</v>
      </c>
      <c r="BJ69" s="71">
        <v>5821</v>
      </c>
      <c r="BK69" s="71">
        <v>6506</v>
      </c>
      <c r="BL69" s="71">
        <v>1567</v>
      </c>
      <c r="BM69" s="71">
        <v>640</v>
      </c>
      <c r="BN69" s="71">
        <v>446</v>
      </c>
      <c r="BO69" s="71">
        <v>6483</v>
      </c>
      <c r="BP69" s="71">
        <v>610</v>
      </c>
      <c r="BQ69" s="71">
        <v>327</v>
      </c>
      <c r="BR69" s="71">
        <v>722</v>
      </c>
      <c r="BS69" s="71">
        <v>32</v>
      </c>
      <c r="BT69" s="71">
        <v>16</v>
      </c>
      <c r="BU69" s="71">
        <v>207</v>
      </c>
      <c r="BV69" s="71">
        <v>62</v>
      </c>
      <c r="BW69" s="71">
        <v>5714</v>
      </c>
      <c r="BY69" s="80" t="s">
        <v>113</v>
      </c>
      <c r="BZ69" s="80" t="s">
        <v>2676</v>
      </c>
      <c r="CA69" s="78">
        <v>28854</v>
      </c>
      <c r="CB69" s="91"/>
    </row>
    <row r="70" spans="1:80">
      <c r="A70" s="212"/>
      <c r="B70" s="44" t="s">
        <v>91</v>
      </c>
      <c r="C70" s="71">
        <v>3961</v>
      </c>
      <c r="D70" s="71">
        <v>1999</v>
      </c>
      <c r="E70" s="71">
        <v>2848</v>
      </c>
      <c r="F70" s="71">
        <v>1505</v>
      </c>
      <c r="G70" s="71">
        <v>2488</v>
      </c>
      <c r="H70" s="71">
        <v>1330</v>
      </c>
      <c r="I70" s="71">
        <v>2981</v>
      </c>
      <c r="J70" s="71">
        <v>1569</v>
      </c>
      <c r="K70" s="149">
        <v>12278</v>
      </c>
      <c r="L70" s="149">
        <v>6403</v>
      </c>
      <c r="M70" s="212"/>
      <c r="N70" s="44" t="s">
        <v>91</v>
      </c>
      <c r="O70" s="71">
        <v>427</v>
      </c>
      <c r="P70" s="71">
        <v>193</v>
      </c>
      <c r="Q70" s="71">
        <v>311</v>
      </c>
      <c r="R70" s="71">
        <v>149</v>
      </c>
      <c r="S70" s="71">
        <v>385</v>
      </c>
      <c r="T70" s="71">
        <v>202</v>
      </c>
      <c r="U70" s="71">
        <v>579</v>
      </c>
      <c r="V70" s="71">
        <v>291</v>
      </c>
      <c r="W70" s="149">
        <v>1702</v>
      </c>
      <c r="X70" s="149">
        <v>835</v>
      </c>
      <c r="Y70" s="212"/>
      <c r="Z70" s="44" t="s">
        <v>91</v>
      </c>
      <c r="AA70" s="31">
        <v>53</v>
      </c>
      <c r="AB70" s="31">
        <v>43</v>
      </c>
      <c r="AC70" s="31">
        <v>39</v>
      </c>
      <c r="AD70" s="31">
        <v>46</v>
      </c>
      <c r="AE70" s="149">
        <v>181</v>
      </c>
      <c r="AF70" s="125">
        <v>140</v>
      </c>
      <c r="AG70" s="71">
        <v>63</v>
      </c>
      <c r="AH70" s="71">
        <v>77</v>
      </c>
      <c r="AI70" s="71">
        <v>8</v>
      </c>
      <c r="AJ70" s="71">
        <v>8</v>
      </c>
      <c r="AK70" s="212"/>
      <c r="AL70" s="44" t="s">
        <v>91</v>
      </c>
      <c r="AM70" s="71">
        <v>0</v>
      </c>
      <c r="AN70" s="71">
        <v>4122</v>
      </c>
      <c r="AO70" s="71">
        <v>12</v>
      </c>
      <c r="AP70" s="71">
        <v>83</v>
      </c>
      <c r="AQ70" s="71">
        <v>0</v>
      </c>
      <c r="AR70" s="71">
        <v>55</v>
      </c>
      <c r="AS70" s="71">
        <v>111</v>
      </c>
      <c r="AT70" s="71">
        <v>55</v>
      </c>
      <c r="AU70" s="71">
        <v>56</v>
      </c>
      <c r="AV70" s="212"/>
      <c r="AW70" s="44" t="s">
        <v>91</v>
      </c>
      <c r="AX70" s="71">
        <v>235</v>
      </c>
      <c r="AY70" s="71">
        <v>81</v>
      </c>
      <c r="AZ70" s="71">
        <v>3</v>
      </c>
      <c r="BA70" s="71">
        <v>46</v>
      </c>
      <c r="BB70" s="71">
        <v>11</v>
      </c>
      <c r="BC70" s="16">
        <v>376</v>
      </c>
      <c r="BD70" s="71">
        <v>169</v>
      </c>
      <c r="BE70" s="71">
        <v>217</v>
      </c>
      <c r="BF70" s="152">
        <v>62</v>
      </c>
      <c r="BG70" s="32">
        <v>25</v>
      </c>
      <c r="BH70" s="212"/>
      <c r="BI70" s="44" t="s">
        <v>91</v>
      </c>
      <c r="BJ70" s="71">
        <v>1196</v>
      </c>
      <c r="BK70" s="71">
        <v>2240</v>
      </c>
      <c r="BL70" s="71">
        <v>348</v>
      </c>
      <c r="BM70" s="71">
        <v>196</v>
      </c>
      <c r="BN70" s="71">
        <v>380</v>
      </c>
      <c r="BO70" s="71">
        <v>1874</v>
      </c>
      <c r="BP70" s="71">
        <v>150</v>
      </c>
      <c r="BQ70" s="71">
        <v>150</v>
      </c>
      <c r="BR70" s="71">
        <v>185</v>
      </c>
      <c r="BS70" s="71">
        <v>0</v>
      </c>
      <c r="BT70" s="71">
        <v>0</v>
      </c>
      <c r="BU70" s="71">
        <v>20</v>
      </c>
      <c r="BV70" s="71">
        <v>107</v>
      </c>
      <c r="BW70" s="71">
        <v>2986</v>
      </c>
      <c r="BY70" s="80" t="s">
        <v>113</v>
      </c>
      <c r="BZ70" s="80" t="s">
        <v>2677</v>
      </c>
      <c r="CA70" s="78">
        <v>8612</v>
      </c>
      <c r="CB70" s="91"/>
    </row>
    <row r="71" spans="1:80">
      <c r="A71" s="212"/>
      <c r="B71" s="66" t="s">
        <v>73</v>
      </c>
      <c r="C71" s="26">
        <v>16262</v>
      </c>
      <c r="D71" s="26">
        <v>7917</v>
      </c>
      <c r="E71" s="68">
        <v>11704</v>
      </c>
      <c r="F71" s="68">
        <v>5778</v>
      </c>
      <c r="G71" s="68">
        <v>8628</v>
      </c>
      <c r="H71" s="68">
        <v>4175</v>
      </c>
      <c r="I71" s="68">
        <v>8678</v>
      </c>
      <c r="J71" s="68">
        <v>4078</v>
      </c>
      <c r="K71" s="68">
        <v>45272</v>
      </c>
      <c r="L71" s="68">
        <v>21948</v>
      </c>
      <c r="M71" s="212"/>
      <c r="N71" s="66" t="s">
        <v>73</v>
      </c>
      <c r="O71" s="26">
        <v>1456</v>
      </c>
      <c r="P71" s="26">
        <v>625</v>
      </c>
      <c r="Q71" s="68">
        <v>1033</v>
      </c>
      <c r="R71" s="68">
        <v>447</v>
      </c>
      <c r="S71" s="68">
        <v>1086</v>
      </c>
      <c r="T71" s="68">
        <v>501</v>
      </c>
      <c r="U71" s="68">
        <v>1766</v>
      </c>
      <c r="V71" s="68">
        <v>815</v>
      </c>
      <c r="W71" s="68">
        <v>5341</v>
      </c>
      <c r="X71" s="68">
        <v>2388</v>
      </c>
      <c r="Y71" s="212"/>
      <c r="Z71" s="66" t="s">
        <v>73</v>
      </c>
      <c r="AA71" s="68">
        <v>288</v>
      </c>
      <c r="AB71" s="68">
        <v>237</v>
      </c>
      <c r="AC71" s="68">
        <v>205</v>
      </c>
      <c r="AD71" s="68">
        <v>203</v>
      </c>
      <c r="AE71" s="68">
        <v>933</v>
      </c>
      <c r="AF71" s="68">
        <v>856</v>
      </c>
      <c r="AG71" s="68">
        <v>363</v>
      </c>
      <c r="AH71" s="68">
        <v>112</v>
      </c>
      <c r="AI71" s="68">
        <v>47</v>
      </c>
      <c r="AJ71" s="68">
        <v>144</v>
      </c>
      <c r="AK71" s="212"/>
      <c r="AL71" s="66" t="s">
        <v>73</v>
      </c>
      <c r="AM71" s="68">
        <v>28</v>
      </c>
      <c r="AN71" s="68">
        <v>17342</v>
      </c>
      <c r="AO71" s="68">
        <v>616</v>
      </c>
      <c r="AP71" s="68">
        <v>214</v>
      </c>
      <c r="AQ71" s="68">
        <v>10</v>
      </c>
      <c r="AR71" s="68">
        <v>227</v>
      </c>
      <c r="AS71" s="68">
        <v>928</v>
      </c>
      <c r="AT71" s="68">
        <v>327</v>
      </c>
      <c r="AU71" s="68">
        <v>329</v>
      </c>
      <c r="AV71" s="212"/>
      <c r="AW71" s="66" t="s">
        <v>73</v>
      </c>
      <c r="AX71" s="26">
        <v>666</v>
      </c>
      <c r="AY71" s="26">
        <v>619</v>
      </c>
      <c r="AZ71" s="26">
        <v>35</v>
      </c>
      <c r="BA71" s="26">
        <v>582</v>
      </c>
      <c r="BB71" s="26">
        <v>12</v>
      </c>
      <c r="BC71" s="26">
        <v>1914</v>
      </c>
      <c r="BD71" s="26">
        <v>420</v>
      </c>
      <c r="BE71" s="26">
        <v>706</v>
      </c>
      <c r="BF71" s="41">
        <v>171</v>
      </c>
      <c r="BG71" s="41">
        <v>42</v>
      </c>
      <c r="BH71" s="212"/>
      <c r="BI71" s="66" t="s">
        <v>73</v>
      </c>
      <c r="BJ71" s="68">
        <v>7017</v>
      </c>
      <c r="BK71" s="68">
        <v>8746</v>
      </c>
      <c r="BL71" s="68">
        <v>1915</v>
      </c>
      <c r="BM71" s="68">
        <v>836</v>
      </c>
      <c r="BN71" s="68">
        <v>826</v>
      </c>
      <c r="BO71" s="68">
        <v>8357</v>
      </c>
      <c r="BP71" s="68">
        <v>760</v>
      </c>
      <c r="BQ71" s="68">
        <v>477</v>
      </c>
      <c r="BR71" s="68">
        <v>907</v>
      </c>
      <c r="BS71" s="68">
        <v>32</v>
      </c>
      <c r="BT71" s="68">
        <v>16</v>
      </c>
      <c r="BU71" s="68">
        <v>227</v>
      </c>
      <c r="BV71" s="68">
        <v>169</v>
      </c>
      <c r="BW71" s="68">
        <v>8700</v>
      </c>
      <c r="BY71" s="80" t="s">
        <v>113</v>
      </c>
      <c r="BZ71" s="80" t="s">
        <v>2678</v>
      </c>
      <c r="CA71" s="78">
        <v>37466</v>
      </c>
      <c r="CB71" s="91"/>
    </row>
    <row r="72" spans="1:80" ht="14.45" customHeight="1">
      <c r="A72" s="212" t="s">
        <v>114</v>
      </c>
      <c r="B72" s="44" t="s">
        <v>90</v>
      </c>
      <c r="C72" s="71">
        <v>19869</v>
      </c>
      <c r="D72" s="71">
        <v>10340</v>
      </c>
      <c r="E72" s="71">
        <v>13025</v>
      </c>
      <c r="F72" s="71">
        <v>6376</v>
      </c>
      <c r="G72" s="71">
        <v>9269</v>
      </c>
      <c r="H72" s="71">
        <v>4243</v>
      </c>
      <c r="I72" s="71">
        <v>8137</v>
      </c>
      <c r="J72" s="71">
        <v>3573</v>
      </c>
      <c r="K72" s="149">
        <v>50300</v>
      </c>
      <c r="L72" s="149">
        <v>24532</v>
      </c>
      <c r="M72" s="212" t="s">
        <v>114</v>
      </c>
      <c r="N72" s="44" t="s">
        <v>90</v>
      </c>
      <c r="O72" s="71">
        <v>1664</v>
      </c>
      <c r="P72" s="71">
        <v>818</v>
      </c>
      <c r="Q72" s="71">
        <v>842</v>
      </c>
      <c r="R72" s="71">
        <v>393</v>
      </c>
      <c r="S72" s="71">
        <v>750</v>
      </c>
      <c r="T72" s="71">
        <v>336</v>
      </c>
      <c r="U72" s="71">
        <v>1134</v>
      </c>
      <c r="V72" s="71">
        <v>456</v>
      </c>
      <c r="W72" s="149">
        <v>4390</v>
      </c>
      <c r="X72" s="149">
        <v>2003</v>
      </c>
      <c r="Y72" s="212" t="s">
        <v>114</v>
      </c>
      <c r="Z72" s="44" t="s">
        <v>90</v>
      </c>
      <c r="AA72" s="31">
        <v>402</v>
      </c>
      <c r="AB72" s="31">
        <v>359</v>
      </c>
      <c r="AC72" s="31">
        <v>319</v>
      </c>
      <c r="AD72" s="31">
        <v>285</v>
      </c>
      <c r="AE72" s="149">
        <v>1365</v>
      </c>
      <c r="AF72" s="125">
        <v>1220</v>
      </c>
      <c r="AG72" s="71">
        <v>537</v>
      </c>
      <c r="AH72" s="71">
        <v>13</v>
      </c>
      <c r="AI72" s="71">
        <v>58</v>
      </c>
      <c r="AJ72" s="71">
        <v>299</v>
      </c>
      <c r="AK72" s="212" t="s">
        <v>114</v>
      </c>
      <c r="AL72" s="44" t="s">
        <v>90</v>
      </c>
      <c r="AM72" s="71">
        <v>269</v>
      </c>
      <c r="AN72" s="71">
        <v>13757</v>
      </c>
      <c r="AO72" s="71">
        <v>3715</v>
      </c>
      <c r="AP72" s="71">
        <v>780</v>
      </c>
      <c r="AQ72" s="71">
        <v>63</v>
      </c>
      <c r="AR72" s="71">
        <v>303</v>
      </c>
      <c r="AS72" s="71">
        <v>1291</v>
      </c>
      <c r="AT72" s="71">
        <v>715</v>
      </c>
      <c r="AU72" s="71">
        <v>658</v>
      </c>
      <c r="AV72" s="212" t="s">
        <v>114</v>
      </c>
      <c r="AW72" s="44" t="s">
        <v>90</v>
      </c>
      <c r="AX72" s="71">
        <v>346</v>
      </c>
      <c r="AY72" s="71">
        <v>850</v>
      </c>
      <c r="AZ72" s="71">
        <v>23</v>
      </c>
      <c r="BA72" s="71">
        <v>1782</v>
      </c>
      <c r="BB72" s="71">
        <v>41</v>
      </c>
      <c r="BC72" s="16">
        <v>3042</v>
      </c>
      <c r="BD72" s="71">
        <v>679</v>
      </c>
      <c r="BE72" s="71">
        <v>745</v>
      </c>
      <c r="BF72" s="152">
        <v>209</v>
      </c>
      <c r="BG72" s="32">
        <v>53</v>
      </c>
      <c r="BH72" s="212" t="s">
        <v>114</v>
      </c>
      <c r="BI72" s="44" t="s">
        <v>90</v>
      </c>
      <c r="BJ72" s="71">
        <v>11254</v>
      </c>
      <c r="BK72" s="71">
        <v>11469</v>
      </c>
      <c r="BL72" s="71">
        <v>2237</v>
      </c>
      <c r="BM72" s="71">
        <v>1986</v>
      </c>
      <c r="BN72" s="71">
        <v>1901</v>
      </c>
      <c r="BO72" s="71">
        <v>10553</v>
      </c>
      <c r="BP72" s="71">
        <v>1336</v>
      </c>
      <c r="BQ72" s="71">
        <v>1015</v>
      </c>
      <c r="BR72" s="71">
        <v>1815</v>
      </c>
      <c r="BS72" s="71">
        <v>216</v>
      </c>
      <c r="BT72" s="71">
        <v>45</v>
      </c>
      <c r="BU72" s="71">
        <v>359</v>
      </c>
      <c r="BV72" s="71">
        <v>328</v>
      </c>
      <c r="BW72" s="71">
        <v>9798</v>
      </c>
      <c r="BY72" s="80" t="s">
        <v>114</v>
      </c>
      <c r="BZ72" s="80" t="s">
        <v>2691</v>
      </c>
      <c r="CA72" s="78">
        <v>42363</v>
      </c>
      <c r="CB72" s="91"/>
    </row>
    <row r="73" spans="1:80">
      <c r="A73" s="212"/>
      <c r="B73" s="44" t="s">
        <v>91</v>
      </c>
      <c r="C73" s="71">
        <v>3999</v>
      </c>
      <c r="D73" s="71">
        <v>2077</v>
      </c>
      <c r="E73" s="71">
        <v>2786</v>
      </c>
      <c r="F73" s="71">
        <v>1361</v>
      </c>
      <c r="G73" s="71">
        <v>2238</v>
      </c>
      <c r="H73" s="71">
        <v>1060</v>
      </c>
      <c r="I73" s="71">
        <v>2954</v>
      </c>
      <c r="J73" s="71">
        <v>1402</v>
      </c>
      <c r="K73" s="149">
        <v>11977</v>
      </c>
      <c r="L73" s="149">
        <v>5900</v>
      </c>
      <c r="M73" s="212"/>
      <c r="N73" s="44" t="s">
        <v>91</v>
      </c>
      <c r="O73" s="71">
        <v>580</v>
      </c>
      <c r="P73" s="71">
        <v>255</v>
      </c>
      <c r="Q73" s="71">
        <v>336</v>
      </c>
      <c r="R73" s="71">
        <v>180</v>
      </c>
      <c r="S73" s="71">
        <v>248</v>
      </c>
      <c r="T73" s="71">
        <v>125</v>
      </c>
      <c r="U73" s="71">
        <v>765</v>
      </c>
      <c r="V73" s="71">
        <v>385</v>
      </c>
      <c r="W73" s="149">
        <v>1929</v>
      </c>
      <c r="X73" s="149">
        <v>945</v>
      </c>
      <c r="Y73" s="212"/>
      <c r="Z73" s="44" t="s">
        <v>91</v>
      </c>
      <c r="AA73" s="31">
        <v>59</v>
      </c>
      <c r="AB73" s="31">
        <v>51</v>
      </c>
      <c r="AC73" s="31">
        <v>43</v>
      </c>
      <c r="AD73" s="31">
        <v>52</v>
      </c>
      <c r="AE73" s="149">
        <v>205</v>
      </c>
      <c r="AF73" s="125">
        <v>181</v>
      </c>
      <c r="AG73" s="71">
        <v>121</v>
      </c>
      <c r="AH73" s="71">
        <v>63</v>
      </c>
      <c r="AI73" s="71">
        <v>0</v>
      </c>
      <c r="AJ73" s="71">
        <v>12</v>
      </c>
      <c r="AK73" s="212"/>
      <c r="AL73" s="44" t="s">
        <v>91</v>
      </c>
      <c r="AM73" s="71">
        <v>36</v>
      </c>
      <c r="AN73" s="71">
        <v>3279</v>
      </c>
      <c r="AO73" s="71">
        <v>136</v>
      </c>
      <c r="AP73" s="71">
        <v>561</v>
      </c>
      <c r="AQ73" s="71">
        <v>7</v>
      </c>
      <c r="AR73" s="71">
        <v>116</v>
      </c>
      <c r="AS73" s="71">
        <v>183</v>
      </c>
      <c r="AT73" s="71">
        <v>191</v>
      </c>
      <c r="AU73" s="71">
        <v>120</v>
      </c>
      <c r="AV73" s="212"/>
      <c r="AW73" s="44" t="s">
        <v>91</v>
      </c>
      <c r="AX73" s="71">
        <v>209</v>
      </c>
      <c r="AY73" s="71">
        <v>210</v>
      </c>
      <c r="AZ73" s="71">
        <v>2</v>
      </c>
      <c r="BA73" s="71">
        <v>72</v>
      </c>
      <c r="BB73" s="71">
        <v>0</v>
      </c>
      <c r="BC73" s="16">
        <v>493</v>
      </c>
      <c r="BD73" s="71">
        <v>280</v>
      </c>
      <c r="BE73" s="71">
        <v>281</v>
      </c>
      <c r="BF73" s="152">
        <v>164</v>
      </c>
      <c r="BG73" s="32">
        <v>101</v>
      </c>
      <c r="BH73" s="212"/>
      <c r="BI73" s="44" t="s">
        <v>91</v>
      </c>
      <c r="BJ73" s="71">
        <v>3506</v>
      </c>
      <c r="BK73" s="71">
        <v>3570</v>
      </c>
      <c r="BL73" s="71">
        <v>1854</v>
      </c>
      <c r="BM73" s="71">
        <v>817</v>
      </c>
      <c r="BN73" s="71">
        <v>552</v>
      </c>
      <c r="BO73" s="71">
        <v>3188</v>
      </c>
      <c r="BP73" s="71">
        <v>660</v>
      </c>
      <c r="BQ73" s="71">
        <v>434</v>
      </c>
      <c r="BR73" s="71">
        <v>613</v>
      </c>
      <c r="BS73" s="71">
        <v>182</v>
      </c>
      <c r="BT73" s="71">
        <v>57</v>
      </c>
      <c r="BU73" s="71">
        <v>43</v>
      </c>
      <c r="BV73" s="71">
        <v>26</v>
      </c>
      <c r="BW73" s="71">
        <v>2752</v>
      </c>
      <c r="BY73" s="80" t="s">
        <v>114</v>
      </c>
      <c r="BZ73" s="80" t="s">
        <v>2692</v>
      </c>
      <c r="CA73" s="78">
        <v>9281</v>
      </c>
      <c r="CB73" s="91"/>
    </row>
    <row r="74" spans="1:80">
      <c r="A74" s="212"/>
      <c r="B74" s="66" t="s">
        <v>73</v>
      </c>
      <c r="C74" s="26">
        <v>23868</v>
      </c>
      <c r="D74" s="26">
        <v>12417</v>
      </c>
      <c r="E74" s="68">
        <v>15811</v>
      </c>
      <c r="F74" s="68">
        <v>7737</v>
      </c>
      <c r="G74" s="68">
        <v>11507</v>
      </c>
      <c r="H74" s="68">
        <v>5303</v>
      </c>
      <c r="I74" s="68">
        <v>11091</v>
      </c>
      <c r="J74" s="68">
        <v>4975</v>
      </c>
      <c r="K74" s="68">
        <v>62277</v>
      </c>
      <c r="L74" s="68">
        <v>30432</v>
      </c>
      <c r="M74" s="212"/>
      <c r="N74" s="66" t="s">
        <v>73</v>
      </c>
      <c r="O74" s="26">
        <v>2244</v>
      </c>
      <c r="P74" s="26">
        <v>1073</v>
      </c>
      <c r="Q74" s="68">
        <v>1178</v>
      </c>
      <c r="R74" s="68">
        <v>573</v>
      </c>
      <c r="S74" s="68">
        <v>998</v>
      </c>
      <c r="T74" s="68">
        <v>461</v>
      </c>
      <c r="U74" s="68">
        <v>1899</v>
      </c>
      <c r="V74" s="68">
        <v>841</v>
      </c>
      <c r="W74" s="68">
        <v>6319</v>
      </c>
      <c r="X74" s="68">
        <v>2948</v>
      </c>
      <c r="Y74" s="212"/>
      <c r="Z74" s="66" t="s">
        <v>73</v>
      </c>
      <c r="AA74" s="68">
        <v>461</v>
      </c>
      <c r="AB74" s="68">
        <v>410</v>
      </c>
      <c r="AC74" s="68">
        <v>362</v>
      </c>
      <c r="AD74" s="68">
        <v>337</v>
      </c>
      <c r="AE74" s="68">
        <v>1570</v>
      </c>
      <c r="AF74" s="68">
        <v>1401</v>
      </c>
      <c r="AG74" s="68">
        <v>658</v>
      </c>
      <c r="AH74" s="68">
        <v>76</v>
      </c>
      <c r="AI74" s="68">
        <v>58</v>
      </c>
      <c r="AJ74" s="68">
        <v>311</v>
      </c>
      <c r="AK74" s="212"/>
      <c r="AL74" s="66" t="s">
        <v>73</v>
      </c>
      <c r="AM74" s="68">
        <v>305</v>
      </c>
      <c r="AN74" s="68">
        <v>17036</v>
      </c>
      <c r="AO74" s="68">
        <v>3851</v>
      </c>
      <c r="AP74" s="68">
        <v>1341</v>
      </c>
      <c r="AQ74" s="68">
        <v>70</v>
      </c>
      <c r="AR74" s="68">
        <v>419</v>
      </c>
      <c r="AS74" s="68">
        <v>1474</v>
      </c>
      <c r="AT74" s="68">
        <v>906</v>
      </c>
      <c r="AU74" s="68">
        <v>778</v>
      </c>
      <c r="AV74" s="212"/>
      <c r="AW74" s="66" t="s">
        <v>73</v>
      </c>
      <c r="AX74" s="26">
        <v>555</v>
      </c>
      <c r="AY74" s="26">
        <v>1060</v>
      </c>
      <c r="AZ74" s="26">
        <v>25</v>
      </c>
      <c r="BA74" s="26">
        <v>1854</v>
      </c>
      <c r="BB74" s="26">
        <v>41</v>
      </c>
      <c r="BC74" s="26">
        <v>3535</v>
      </c>
      <c r="BD74" s="26">
        <v>959</v>
      </c>
      <c r="BE74" s="26">
        <v>1026</v>
      </c>
      <c r="BF74" s="41">
        <v>373</v>
      </c>
      <c r="BG74" s="41">
        <v>154</v>
      </c>
      <c r="BH74" s="212"/>
      <c r="BI74" s="66" t="s">
        <v>73</v>
      </c>
      <c r="BJ74" s="68">
        <v>14760</v>
      </c>
      <c r="BK74" s="68">
        <v>15039</v>
      </c>
      <c r="BL74" s="68">
        <v>4091</v>
      </c>
      <c r="BM74" s="68">
        <v>2803</v>
      </c>
      <c r="BN74" s="68">
        <v>2453</v>
      </c>
      <c r="BO74" s="68">
        <v>13741</v>
      </c>
      <c r="BP74" s="68">
        <v>1996</v>
      </c>
      <c r="BQ74" s="68">
        <v>1449</v>
      </c>
      <c r="BR74" s="68">
        <v>2428</v>
      </c>
      <c r="BS74" s="68">
        <v>398</v>
      </c>
      <c r="BT74" s="68">
        <v>102</v>
      </c>
      <c r="BU74" s="68">
        <v>402</v>
      </c>
      <c r="BV74" s="68">
        <v>354</v>
      </c>
      <c r="BW74" s="68">
        <v>12550</v>
      </c>
      <c r="BY74" s="80" t="s">
        <v>114</v>
      </c>
      <c r="BZ74" s="80" t="s">
        <v>2693</v>
      </c>
      <c r="CA74" s="78">
        <v>51644</v>
      </c>
      <c r="CB74" s="91"/>
    </row>
    <row r="75" spans="1:80" ht="14.45" customHeight="1">
      <c r="A75" s="212" t="s">
        <v>115</v>
      </c>
      <c r="B75" s="44" t="s">
        <v>90</v>
      </c>
      <c r="C75" s="71">
        <v>14821</v>
      </c>
      <c r="D75" s="71">
        <v>7655</v>
      </c>
      <c r="E75" s="71">
        <v>11644</v>
      </c>
      <c r="F75" s="71">
        <v>6197</v>
      </c>
      <c r="G75" s="71">
        <v>9050</v>
      </c>
      <c r="H75" s="71">
        <v>4824</v>
      </c>
      <c r="I75" s="71">
        <v>7458</v>
      </c>
      <c r="J75" s="71">
        <v>4040</v>
      </c>
      <c r="K75" s="149">
        <v>42973</v>
      </c>
      <c r="L75" s="149">
        <v>22716</v>
      </c>
      <c r="M75" s="212" t="s">
        <v>115</v>
      </c>
      <c r="N75" s="44" t="s">
        <v>90</v>
      </c>
      <c r="O75" s="71">
        <v>1088</v>
      </c>
      <c r="P75" s="71">
        <v>497</v>
      </c>
      <c r="Q75" s="71">
        <v>538</v>
      </c>
      <c r="R75" s="71">
        <v>256</v>
      </c>
      <c r="S75" s="71">
        <v>641</v>
      </c>
      <c r="T75" s="71">
        <v>315</v>
      </c>
      <c r="U75" s="71">
        <v>985</v>
      </c>
      <c r="V75" s="71">
        <v>544</v>
      </c>
      <c r="W75" s="149">
        <v>3252</v>
      </c>
      <c r="X75" s="149">
        <v>1612</v>
      </c>
      <c r="Y75" s="212" t="s">
        <v>115</v>
      </c>
      <c r="Z75" s="44" t="s">
        <v>90</v>
      </c>
      <c r="AA75" s="31">
        <v>315</v>
      </c>
      <c r="AB75" s="31">
        <v>277</v>
      </c>
      <c r="AC75" s="31">
        <v>251</v>
      </c>
      <c r="AD75" s="31">
        <v>241</v>
      </c>
      <c r="AE75" s="149">
        <v>1084</v>
      </c>
      <c r="AF75" s="125">
        <v>1021</v>
      </c>
      <c r="AG75" s="71">
        <v>638</v>
      </c>
      <c r="AH75" s="71">
        <v>86</v>
      </c>
      <c r="AI75" s="71">
        <v>57</v>
      </c>
      <c r="AJ75" s="71">
        <v>180</v>
      </c>
      <c r="AK75" s="212" t="s">
        <v>115</v>
      </c>
      <c r="AL75" s="44" t="s">
        <v>90</v>
      </c>
      <c r="AM75" s="71">
        <v>182</v>
      </c>
      <c r="AN75" s="71">
        <v>11524</v>
      </c>
      <c r="AO75" s="71">
        <v>3447</v>
      </c>
      <c r="AP75" s="71">
        <v>935</v>
      </c>
      <c r="AQ75" s="71">
        <v>80</v>
      </c>
      <c r="AR75" s="71">
        <v>445</v>
      </c>
      <c r="AS75" s="71">
        <v>1130</v>
      </c>
      <c r="AT75" s="71">
        <v>1086</v>
      </c>
      <c r="AU75" s="71">
        <v>981</v>
      </c>
      <c r="AV75" s="212" t="s">
        <v>115</v>
      </c>
      <c r="AW75" s="44" t="s">
        <v>90</v>
      </c>
      <c r="AX75" s="71">
        <v>638</v>
      </c>
      <c r="AY75" s="71">
        <v>704</v>
      </c>
      <c r="AZ75" s="71">
        <v>46</v>
      </c>
      <c r="BA75" s="71">
        <v>617</v>
      </c>
      <c r="BB75" s="71">
        <v>27</v>
      </c>
      <c r="BC75" s="16">
        <v>2032</v>
      </c>
      <c r="BD75" s="71">
        <v>906</v>
      </c>
      <c r="BE75" s="71">
        <v>993</v>
      </c>
      <c r="BF75" s="152">
        <v>188</v>
      </c>
      <c r="BG75" s="32">
        <v>71</v>
      </c>
      <c r="BH75" s="212" t="s">
        <v>115</v>
      </c>
      <c r="BI75" s="44" t="s">
        <v>90</v>
      </c>
      <c r="BJ75" s="71">
        <v>11152</v>
      </c>
      <c r="BK75" s="71">
        <v>13619</v>
      </c>
      <c r="BL75" s="71">
        <v>4457</v>
      </c>
      <c r="BM75" s="71">
        <v>1294</v>
      </c>
      <c r="BN75" s="71">
        <v>1387</v>
      </c>
      <c r="BO75" s="71">
        <v>13750</v>
      </c>
      <c r="BP75" s="71">
        <v>1281</v>
      </c>
      <c r="BQ75" s="71">
        <v>321</v>
      </c>
      <c r="BR75" s="71">
        <v>1134</v>
      </c>
      <c r="BS75" s="71">
        <v>17</v>
      </c>
      <c r="BT75" s="71">
        <v>0</v>
      </c>
      <c r="BU75" s="71">
        <v>166</v>
      </c>
      <c r="BV75" s="71">
        <v>202</v>
      </c>
      <c r="BW75" s="71">
        <v>15273</v>
      </c>
      <c r="BY75" s="80" t="s">
        <v>115</v>
      </c>
      <c r="BZ75" s="80" t="s">
        <v>2715</v>
      </c>
      <c r="CA75" s="78">
        <v>37711</v>
      </c>
      <c r="CB75" s="91"/>
    </row>
    <row r="76" spans="1:80">
      <c r="A76" s="212"/>
      <c r="B76" s="44" t="s">
        <v>91</v>
      </c>
      <c r="C76" s="71">
        <v>3304</v>
      </c>
      <c r="D76" s="71">
        <v>1638</v>
      </c>
      <c r="E76" s="71">
        <v>2594</v>
      </c>
      <c r="F76" s="71">
        <v>1362</v>
      </c>
      <c r="G76" s="71">
        <v>2323</v>
      </c>
      <c r="H76" s="71">
        <v>1255</v>
      </c>
      <c r="I76" s="71">
        <v>2302</v>
      </c>
      <c r="J76" s="71">
        <v>1258</v>
      </c>
      <c r="K76" s="149">
        <v>10523</v>
      </c>
      <c r="L76" s="149">
        <v>5513</v>
      </c>
      <c r="M76" s="212"/>
      <c r="N76" s="44" t="s">
        <v>91</v>
      </c>
      <c r="O76" s="71">
        <v>338</v>
      </c>
      <c r="P76" s="71">
        <v>154</v>
      </c>
      <c r="Q76" s="71">
        <v>208</v>
      </c>
      <c r="R76" s="71">
        <v>99</v>
      </c>
      <c r="S76" s="71">
        <v>213</v>
      </c>
      <c r="T76" s="71">
        <v>104</v>
      </c>
      <c r="U76" s="71">
        <v>535</v>
      </c>
      <c r="V76" s="71">
        <v>297</v>
      </c>
      <c r="W76" s="149">
        <v>1294</v>
      </c>
      <c r="X76" s="149">
        <v>654</v>
      </c>
      <c r="Y76" s="212"/>
      <c r="Z76" s="44" t="s">
        <v>91</v>
      </c>
      <c r="AA76" s="31">
        <v>61</v>
      </c>
      <c r="AB76" s="31">
        <v>51</v>
      </c>
      <c r="AC76" s="31">
        <v>48</v>
      </c>
      <c r="AD76" s="31">
        <v>49</v>
      </c>
      <c r="AE76" s="149">
        <v>209</v>
      </c>
      <c r="AF76" s="125">
        <v>197</v>
      </c>
      <c r="AG76" s="71">
        <v>109</v>
      </c>
      <c r="AH76" s="71">
        <v>181</v>
      </c>
      <c r="AI76" s="71">
        <v>1</v>
      </c>
      <c r="AJ76" s="71">
        <v>10</v>
      </c>
      <c r="AK76" s="212"/>
      <c r="AL76" s="44" t="s">
        <v>91</v>
      </c>
      <c r="AM76" s="71">
        <v>18</v>
      </c>
      <c r="AN76" s="71">
        <v>2152</v>
      </c>
      <c r="AO76" s="71">
        <v>1288</v>
      </c>
      <c r="AP76" s="71">
        <v>317</v>
      </c>
      <c r="AQ76" s="71">
        <v>21</v>
      </c>
      <c r="AR76" s="71">
        <v>78</v>
      </c>
      <c r="AS76" s="71">
        <v>225</v>
      </c>
      <c r="AT76" s="71">
        <v>213</v>
      </c>
      <c r="AU76" s="71">
        <v>208</v>
      </c>
      <c r="AV76" s="212"/>
      <c r="AW76" s="44" t="s">
        <v>91</v>
      </c>
      <c r="AX76" s="71">
        <v>197</v>
      </c>
      <c r="AY76" s="71">
        <v>162</v>
      </c>
      <c r="AZ76" s="71">
        <v>0</v>
      </c>
      <c r="BA76" s="71">
        <v>37</v>
      </c>
      <c r="BB76" s="71">
        <v>0</v>
      </c>
      <c r="BC76" s="16">
        <v>396</v>
      </c>
      <c r="BD76" s="71">
        <v>284</v>
      </c>
      <c r="BE76" s="71">
        <v>235</v>
      </c>
      <c r="BF76" s="152">
        <v>114</v>
      </c>
      <c r="BG76" s="32">
        <v>62</v>
      </c>
      <c r="BH76" s="212"/>
      <c r="BI76" s="44" t="s">
        <v>91</v>
      </c>
      <c r="BJ76" s="71">
        <v>4094</v>
      </c>
      <c r="BK76" s="71">
        <v>6610</v>
      </c>
      <c r="BL76" s="71">
        <v>2684</v>
      </c>
      <c r="BM76" s="71">
        <v>962</v>
      </c>
      <c r="BN76" s="71">
        <v>304</v>
      </c>
      <c r="BO76" s="71">
        <v>4874</v>
      </c>
      <c r="BP76" s="71">
        <v>467</v>
      </c>
      <c r="BQ76" s="71">
        <v>324</v>
      </c>
      <c r="BR76" s="71">
        <v>768</v>
      </c>
      <c r="BS76" s="71">
        <v>4</v>
      </c>
      <c r="BT76" s="71">
        <v>205</v>
      </c>
      <c r="BU76" s="71">
        <v>385</v>
      </c>
      <c r="BV76" s="71">
        <v>270</v>
      </c>
      <c r="BW76" s="71">
        <v>3090</v>
      </c>
      <c r="BY76" s="80" t="s">
        <v>115</v>
      </c>
      <c r="BZ76" s="80" t="s">
        <v>2716</v>
      </c>
      <c r="CA76" s="78">
        <v>9559</v>
      </c>
      <c r="CB76" s="91"/>
    </row>
    <row r="77" spans="1:80">
      <c r="A77" s="212"/>
      <c r="B77" s="66" t="s">
        <v>73</v>
      </c>
      <c r="C77" s="26">
        <v>18125</v>
      </c>
      <c r="D77" s="26">
        <v>9293</v>
      </c>
      <c r="E77" s="68">
        <v>14238</v>
      </c>
      <c r="F77" s="68">
        <v>7559</v>
      </c>
      <c r="G77" s="68">
        <v>11373</v>
      </c>
      <c r="H77" s="68">
        <v>6079</v>
      </c>
      <c r="I77" s="68">
        <v>9760</v>
      </c>
      <c r="J77" s="68">
        <v>5298</v>
      </c>
      <c r="K77" s="68">
        <v>53496</v>
      </c>
      <c r="L77" s="68">
        <v>28229</v>
      </c>
      <c r="M77" s="212"/>
      <c r="N77" s="66" t="s">
        <v>73</v>
      </c>
      <c r="O77" s="26">
        <v>1426</v>
      </c>
      <c r="P77" s="26">
        <v>651</v>
      </c>
      <c r="Q77" s="68">
        <v>746</v>
      </c>
      <c r="R77" s="68">
        <v>355</v>
      </c>
      <c r="S77" s="68">
        <v>854</v>
      </c>
      <c r="T77" s="68">
        <v>419</v>
      </c>
      <c r="U77" s="68">
        <v>1520</v>
      </c>
      <c r="V77" s="68">
        <v>841</v>
      </c>
      <c r="W77" s="68">
        <v>4546</v>
      </c>
      <c r="X77" s="68">
        <v>2266</v>
      </c>
      <c r="Y77" s="212"/>
      <c r="Z77" s="66" t="s">
        <v>73</v>
      </c>
      <c r="AA77" s="68">
        <v>376</v>
      </c>
      <c r="AB77" s="68">
        <v>328</v>
      </c>
      <c r="AC77" s="68">
        <v>299</v>
      </c>
      <c r="AD77" s="68">
        <v>290</v>
      </c>
      <c r="AE77" s="68">
        <v>1293</v>
      </c>
      <c r="AF77" s="68">
        <v>1218</v>
      </c>
      <c r="AG77" s="68">
        <v>747</v>
      </c>
      <c r="AH77" s="68">
        <v>267</v>
      </c>
      <c r="AI77" s="68">
        <v>58</v>
      </c>
      <c r="AJ77" s="68">
        <v>190</v>
      </c>
      <c r="AK77" s="212"/>
      <c r="AL77" s="66" t="s">
        <v>73</v>
      </c>
      <c r="AM77" s="68">
        <v>200</v>
      </c>
      <c r="AN77" s="68">
        <v>13676</v>
      </c>
      <c r="AO77" s="68">
        <v>4735</v>
      </c>
      <c r="AP77" s="68">
        <v>1252</v>
      </c>
      <c r="AQ77" s="68">
        <v>101</v>
      </c>
      <c r="AR77" s="68">
        <v>523</v>
      </c>
      <c r="AS77" s="68">
        <v>1355</v>
      </c>
      <c r="AT77" s="68">
        <v>1299</v>
      </c>
      <c r="AU77" s="68">
        <v>1189</v>
      </c>
      <c r="AV77" s="212"/>
      <c r="AW77" s="66" t="s">
        <v>73</v>
      </c>
      <c r="AX77" s="26">
        <v>835</v>
      </c>
      <c r="AY77" s="26">
        <v>866</v>
      </c>
      <c r="AZ77" s="26">
        <v>46</v>
      </c>
      <c r="BA77" s="26">
        <v>654</v>
      </c>
      <c r="BB77" s="26">
        <v>27</v>
      </c>
      <c r="BC77" s="26">
        <v>2428</v>
      </c>
      <c r="BD77" s="26">
        <v>1190</v>
      </c>
      <c r="BE77" s="26">
        <v>1228</v>
      </c>
      <c r="BF77" s="41">
        <v>302</v>
      </c>
      <c r="BG77" s="41">
        <v>133</v>
      </c>
      <c r="BH77" s="212"/>
      <c r="BI77" s="66" t="s">
        <v>73</v>
      </c>
      <c r="BJ77" s="68">
        <v>15246</v>
      </c>
      <c r="BK77" s="68">
        <v>20229</v>
      </c>
      <c r="BL77" s="68">
        <v>7141</v>
      </c>
      <c r="BM77" s="68">
        <v>2256</v>
      </c>
      <c r="BN77" s="68">
        <v>1691</v>
      </c>
      <c r="BO77" s="68">
        <v>18624</v>
      </c>
      <c r="BP77" s="68">
        <v>1748</v>
      </c>
      <c r="BQ77" s="68">
        <v>645</v>
      </c>
      <c r="BR77" s="68">
        <v>1902</v>
      </c>
      <c r="BS77" s="68">
        <v>21</v>
      </c>
      <c r="BT77" s="68">
        <v>205</v>
      </c>
      <c r="BU77" s="68">
        <v>551</v>
      </c>
      <c r="BV77" s="68">
        <v>472</v>
      </c>
      <c r="BW77" s="68">
        <v>18363</v>
      </c>
      <c r="BY77" s="80" t="s">
        <v>115</v>
      </c>
      <c r="BZ77" s="80" t="s">
        <v>2717</v>
      </c>
      <c r="CA77" s="78">
        <v>47270</v>
      </c>
      <c r="CB77" s="91"/>
    </row>
    <row r="78" spans="1:80" ht="14.45" customHeight="1">
      <c r="A78" s="212" t="s">
        <v>2056</v>
      </c>
      <c r="B78" s="44" t="s">
        <v>90</v>
      </c>
      <c r="C78" s="71">
        <v>6416</v>
      </c>
      <c r="D78" s="71">
        <v>3060</v>
      </c>
      <c r="E78" s="71">
        <v>4829</v>
      </c>
      <c r="F78" s="71">
        <v>2265</v>
      </c>
      <c r="G78" s="71">
        <v>3694</v>
      </c>
      <c r="H78" s="71">
        <v>1658</v>
      </c>
      <c r="I78" s="71">
        <v>4434</v>
      </c>
      <c r="J78" s="71">
        <v>2032</v>
      </c>
      <c r="K78" s="149">
        <v>19373</v>
      </c>
      <c r="L78" s="149">
        <v>9015</v>
      </c>
      <c r="M78" s="212" t="s">
        <v>2056</v>
      </c>
      <c r="N78" s="44" t="s">
        <v>90</v>
      </c>
      <c r="O78" s="71">
        <v>923</v>
      </c>
      <c r="P78" s="71">
        <v>456</v>
      </c>
      <c r="Q78" s="71">
        <v>532</v>
      </c>
      <c r="R78" s="71">
        <v>243</v>
      </c>
      <c r="S78" s="71">
        <v>560</v>
      </c>
      <c r="T78" s="71">
        <v>244</v>
      </c>
      <c r="U78" s="71">
        <v>1439</v>
      </c>
      <c r="V78" s="71">
        <v>689</v>
      </c>
      <c r="W78" s="149">
        <v>3454</v>
      </c>
      <c r="X78" s="149">
        <v>1632</v>
      </c>
      <c r="Y78" s="212" t="s">
        <v>2056</v>
      </c>
      <c r="Z78" s="44" t="s">
        <v>90</v>
      </c>
      <c r="AA78" s="31">
        <v>155</v>
      </c>
      <c r="AB78" s="31">
        <v>140</v>
      </c>
      <c r="AC78" s="31">
        <v>129</v>
      </c>
      <c r="AD78" s="31">
        <v>138</v>
      </c>
      <c r="AE78" s="149">
        <v>562</v>
      </c>
      <c r="AF78" s="125">
        <v>402</v>
      </c>
      <c r="AG78" s="71">
        <v>116</v>
      </c>
      <c r="AH78" s="71">
        <v>33</v>
      </c>
      <c r="AI78" s="71">
        <v>101</v>
      </c>
      <c r="AJ78" s="71">
        <v>126</v>
      </c>
      <c r="AK78" s="212" t="s">
        <v>2056</v>
      </c>
      <c r="AL78" s="44" t="s">
        <v>90</v>
      </c>
      <c r="AM78" s="71">
        <v>164</v>
      </c>
      <c r="AN78" s="71">
        <v>4054</v>
      </c>
      <c r="AO78" s="71">
        <v>1271</v>
      </c>
      <c r="AP78" s="71">
        <v>499</v>
      </c>
      <c r="AQ78" s="71">
        <v>56</v>
      </c>
      <c r="AR78" s="71">
        <v>134</v>
      </c>
      <c r="AS78" s="71">
        <v>526</v>
      </c>
      <c r="AT78" s="71">
        <v>344</v>
      </c>
      <c r="AU78" s="71">
        <v>320</v>
      </c>
      <c r="AV78" s="212" t="s">
        <v>2056</v>
      </c>
      <c r="AW78" s="44" t="s">
        <v>90</v>
      </c>
      <c r="AX78" s="71">
        <v>119</v>
      </c>
      <c r="AY78" s="71">
        <v>348</v>
      </c>
      <c r="AZ78" s="71">
        <v>23</v>
      </c>
      <c r="BA78" s="71">
        <v>488</v>
      </c>
      <c r="BB78" s="71">
        <v>0</v>
      </c>
      <c r="BC78" s="16">
        <v>978</v>
      </c>
      <c r="BD78" s="71">
        <v>308</v>
      </c>
      <c r="BE78" s="71">
        <v>218</v>
      </c>
      <c r="BF78" s="152">
        <v>98</v>
      </c>
      <c r="BG78" s="32">
        <v>26</v>
      </c>
      <c r="BH78" s="212" t="s">
        <v>2056</v>
      </c>
      <c r="BI78" s="44" t="s">
        <v>90</v>
      </c>
      <c r="BJ78" s="71">
        <v>3465</v>
      </c>
      <c r="BK78" s="71">
        <v>3588</v>
      </c>
      <c r="BL78" s="71">
        <v>1349</v>
      </c>
      <c r="BM78" s="71">
        <v>872</v>
      </c>
      <c r="BN78" s="71">
        <v>635</v>
      </c>
      <c r="BO78" s="71">
        <v>3701</v>
      </c>
      <c r="BP78" s="71">
        <v>968</v>
      </c>
      <c r="BQ78" s="71">
        <v>598</v>
      </c>
      <c r="BR78" s="71">
        <v>1110</v>
      </c>
      <c r="BS78" s="71">
        <v>61</v>
      </c>
      <c r="BT78" s="71">
        <v>8</v>
      </c>
      <c r="BU78" s="71">
        <v>110</v>
      </c>
      <c r="BV78" s="71">
        <v>658</v>
      </c>
      <c r="BW78" s="71">
        <v>784</v>
      </c>
      <c r="BY78" s="80" t="s">
        <v>2056</v>
      </c>
      <c r="BZ78" s="80" t="s">
        <v>2739</v>
      </c>
      <c r="CA78" s="78">
        <v>14361</v>
      </c>
      <c r="CB78" s="91"/>
    </row>
    <row r="79" spans="1:80">
      <c r="A79" s="212"/>
      <c r="B79" s="44" t="s">
        <v>91</v>
      </c>
      <c r="C79" s="71">
        <v>771</v>
      </c>
      <c r="D79" s="71">
        <v>362</v>
      </c>
      <c r="E79" s="71">
        <v>723</v>
      </c>
      <c r="F79" s="71">
        <v>364</v>
      </c>
      <c r="G79" s="71">
        <v>644</v>
      </c>
      <c r="H79" s="71">
        <v>311</v>
      </c>
      <c r="I79" s="71">
        <v>760</v>
      </c>
      <c r="J79" s="71">
        <v>404</v>
      </c>
      <c r="K79" s="149">
        <v>2898</v>
      </c>
      <c r="L79" s="149">
        <v>1441</v>
      </c>
      <c r="M79" s="212"/>
      <c r="N79" s="44" t="s">
        <v>91</v>
      </c>
      <c r="O79" s="71">
        <v>53</v>
      </c>
      <c r="P79" s="71">
        <v>29</v>
      </c>
      <c r="Q79" s="71">
        <v>45</v>
      </c>
      <c r="R79" s="71">
        <v>23</v>
      </c>
      <c r="S79" s="71">
        <v>31</v>
      </c>
      <c r="T79" s="71">
        <v>19</v>
      </c>
      <c r="U79" s="71">
        <v>180</v>
      </c>
      <c r="V79" s="71">
        <v>85</v>
      </c>
      <c r="W79" s="149">
        <v>309</v>
      </c>
      <c r="X79" s="149">
        <v>156</v>
      </c>
      <c r="Y79" s="212"/>
      <c r="Z79" s="44" t="s">
        <v>91</v>
      </c>
      <c r="AA79" s="31">
        <v>11</v>
      </c>
      <c r="AB79" s="31">
        <v>10</v>
      </c>
      <c r="AC79" s="31">
        <v>11</v>
      </c>
      <c r="AD79" s="31">
        <v>13</v>
      </c>
      <c r="AE79" s="149">
        <v>45</v>
      </c>
      <c r="AF79" s="125">
        <v>32</v>
      </c>
      <c r="AG79" s="71">
        <v>21</v>
      </c>
      <c r="AH79" s="71">
        <v>32</v>
      </c>
      <c r="AI79" s="71">
        <v>3</v>
      </c>
      <c r="AJ79" s="71">
        <v>2</v>
      </c>
      <c r="AK79" s="212"/>
      <c r="AL79" s="44" t="s">
        <v>91</v>
      </c>
      <c r="AM79" s="71">
        <v>40</v>
      </c>
      <c r="AN79" s="71">
        <v>681</v>
      </c>
      <c r="AO79" s="71">
        <v>60</v>
      </c>
      <c r="AP79" s="71">
        <v>30</v>
      </c>
      <c r="AQ79" s="71">
        <v>0</v>
      </c>
      <c r="AR79" s="71">
        <v>19</v>
      </c>
      <c r="AS79" s="71">
        <v>37</v>
      </c>
      <c r="AT79" s="71">
        <v>45</v>
      </c>
      <c r="AU79" s="71">
        <v>31</v>
      </c>
      <c r="AV79" s="212"/>
      <c r="AW79" s="44" t="s">
        <v>91</v>
      </c>
      <c r="AX79" s="71">
        <v>26</v>
      </c>
      <c r="AY79" s="71">
        <v>49</v>
      </c>
      <c r="AZ79" s="71">
        <v>2</v>
      </c>
      <c r="BA79" s="71">
        <v>19</v>
      </c>
      <c r="BB79" s="71">
        <v>0</v>
      </c>
      <c r="BC79" s="16">
        <v>96</v>
      </c>
      <c r="BD79" s="71">
        <v>57</v>
      </c>
      <c r="BE79" s="71">
        <v>47</v>
      </c>
      <c r="BF79" s="152">
        <v>28</v>
      </c>
      <c r="BG79" s="32">
        <v>17</v>
      </c>
      <c r="BH79" s="212"/>
      <c r="BI79" s="44" t="s">
        <v>91</v>
      </c>
      <c r="BJ79" s="71">
        <v>413</v>
      </c>
      <c r="BK79" s="71">
        <v>633</v>
      </c>
      <c r="BL79" s="71">
        <v>160</v>
      </c>
      <c r="BM79" s="71">
        <v>15</v>
      </c>
      <c r="BN79" s="71">
        <v>0</v>
      </c>
      <c r="BO79" s="71">
        <v>564</v>
      </c>
      <c r="BP79" s="71">
        <v>6</v>
      </c>
      <c r="BQ79" s="71">
        <v>0</v>
      </c>
      <c r="BR79" s="71">
        <v>25</v>
      </c>
      <c r="BS79" s="71">
        <v>1</v>
      </c>
      <c r="BT79" s="71">
        <v>0</v>
      </c>
      <c r="BU79" s="71">
        <v>17</v>
      </c>
      <c r="BV79" s="71">
        <v>1</v>
      </c>
      <c r="BW79" s="71">
        <v>864</v>
      </c>
      <c r="BY79" s="80" t="s">
        <v>2056</v>
      </c>
      <c r="BZ79" s="80" t="s">
        <v>2740</v>
      </c>
      <c r="CA79" s="78">
        <v>1702</v>
      </c>
      <c r="CB79" s="91"/>
    </row>
    <row r="80" spans="1:80">
      <c r="A80" s="212"/>
      <c r="B80" s="66" t="s">
        <v>73</v>
      </c>
      <c r="C80" s="26">
        <v>7187</v>
      </c>
      <c r="D80" s="26">
        <v>3422</v>
      </c>
      <c r="E80" s="68">
        <v>5552</v>
      </c>
      <c r="F80" s="68">
        <v>2629</v>
      </c>
      <c r="G80" s="68">
        <v>4338</v>
      </c>
      <c r="H80" s="68">
        <v>1969</v>
      </c>
      <c r="I80" s="68">
        <v>5194</v>
      </c>
      <c r="J80" s="68">
        <v>2436</v>
      </c>
      <c r="K80" s="68">
        <v>22271</v>
      </c>
      <c r="L80" s="68">
        <v>10456</v>
      </c>
      <c r="M80" s="212"/>
      <c r="N80" s="66" t="s">
        <v>73</v>
      </c>
      <c r="O80" s="26">
        <v>976</v>
      </c>
      <c r="P80" s="26">
        <v>485</v>
      </c>
      <c r="Q80" s="68">
        <v>577</v>
      </c>
      <c r="R80" s="68">
        <v>266</v>
      </c>
      <c r="S80" s="68">
        <v>591</v>
      </c>
      <c r="T80" s="68">
        <v>263</v>
      </c>
      <c r="U80" s="68">
        <v>1619</v>
      </c>
      <c r="V80" s="68">
        <v>774</v>
      </c>
      <c r="W80" s="68">
        <v>3763</v>
      </c>
      <c r="X80" s="68">
        <v>1788</v>
      </c>
      <c r="Y80" s="212"/>
      <c r="Z80" s="66" t="s">
        <v>73</v>
      </c>
      <c r="AA80" s="68">
        <v>166</v>
      </c>
      <c r="AB80" s="68">
        <v>150</v>
      </c>
      <c r="AC80" s="68">
        <v>140</v>
      </c>
      <c r="AD80" s="68">
        <v>151</v>
      </c>
      <c r="AE80" s="68">
        <v>607</v>
      </c>
      <c r="AF80" s="68">
        <v>434</v>
      </c>
      <c r="AG80" s="68">
        <v>137</v>
      </c>
      <c r="AH80" s="68">
        <v>65</v>
      </c>
      <c r="AI80" s="68">
        <v>104</v>
      </c>
      <c r="AJ80" s="68">
        <v>128</v>
      </c>
      <c r="AK80" s="212"/>
      <c r="AL80" s="66" t="s">
        <v>73</v>
      </c>
      <c r="AM80" s="68">
        <v>204</v>
      </c>
      <c r="AN80" s="68">
        <v>4735</v>
      </c>
      <c r="AO80" s="68">
        <v>1331</v>
      </c>
      <c r="AP80" s="68">
        <v>529</v>
      </c>
      <c r="AQ80" s="68">
        <v>56</v>
      </c>
      <c r="AR80" s="68">
        <v>153</v>
      </c>
      <c r="AS80" s="68">
        <v>563</v>
      </c>
      <c r="AT80" s="68">
        <v>389</v>
      </c>
      <c r="AU80" s="68">
        <v>351</v>
      </c>
      <c r="AV80" s="212"/>
      <c r="AW80" s="66" t="s">
        <v>73</v>
      </c>
      <c r="AX80" s="26">
        <v>145</v>
      </c>
      <c r="AY80" s="26">
        <v>397</v>
      </c>
      <c r="AZ80" s="26">
        <v>25</v>
      </c>
      <c r="BA80" s="26">
        <v>507</v>
      </c>
      <c r="BB80" s="26">
        <v>0</v>
      </c>
      <c r="BC80" s="26">
        <v>1074</v>
      </c>
      <c r="BD80" s="26">
        <v>365</v>
      </c>
      <c r="BE80" s="26">
        <v>265</v>
      </c>
      <c r="BF80" s="41">
        <v>126</v>
      </c>
      <c r="BG80" s="41">
        <v>43</v>
      </c>
      <c r="BH80" s="212"/>
      <c r="BI80" s="66" t="s">
        <v>73</v>
      </c>
      <c r="BJ80" s="68">
        <v>3878</v>
      </c>
      <c r="BK80" s="68">
        <v>4221</v>
      </c>
      <c r="BL80" s="68">
        <v>1509</v>
      </c>
      <c r="BM80" s="68">
        <v>887</v>
      </c>
      <c r="BN80" s="68">
        <v>635</v>
      </c>
      <c r="BO80" s="68">
        <v>4265</v>
      </c>
      <c r="BP80" s="68">
        <v>974</v>
      </c>
      <c r="BQ80" s="68">
        <v>598</v>
      </c>
      <c r="BR80" s="68">
        <v>1135</v>
      </c>
      <c r="BS80" s="68">
        <v>62</v>
      </c>
      <c r="BT80" s="68">
        <v>8</v>
      </c>
      <c r="BU80" s="68">
        <v>127</v>
      </c>
      <c r="BV80" s="68">
        <v>659</v>
      </c>
      <c r="BW80" s="68">
        <v>1648</v>
      </c>
      <c r="BY80" s="80" t="s">
        <v>2056</v>
      </c>
      <c r="BZ80" s="80" t="s">
        <v>2741</v>
      </c>
      <c r="CA80" s="78">
        <v>16063</v>
      </c>
      <c r="CB80" s="91"/>
    </row>
    <row r="81" spans="1:80">
      <c r="A81" s="225" t="s">
        <v>146</v>
      </c>
      <c r="B81" s="97" t="s">
        <v>90</v>
      </c>
      <c r="C81" s="34">
        <f t="shared" ref="C81:L81" si="0">C7+C10+C13+C16+C19+C22+C25+C28+C31+C34+C37+C40+C48+C51+C54+C57+C60+C63+C66+C69+C72+C75+C78</f>
        <v>206311</v>
      </c>
      <c r="D81" s="34">
        <f t="shared" si="0"/>
        <v>105661</v>
      </c>
      <c r="E81" s="34">
        <f t="shared" si="0"/>
        <v>144065</v>
      </c>
      <c r="F81" s="34">
        <f t="shared" si="0"/>
        <v>73494</v>
      </c>
      <c r="G81" s="34">
        <f t="shared" si="0"/>
        <v>116326</v>
      </c>
      <c r="H81" s="34">
        <f t="shared" si="0"/>
        <v>59176</v>
      </c>
      <c r="I81" s="34">
        <f t="shared" si="0"/>
        <v>111753</v>
      </c>
      <c r="J81" s="34">
        <f t="shared" si="0"/>
        <v>55985</v>
      </c>
      <c r="K81" s="34">
        <f t="shared" si="0"/>
        <v>578455</v>
      </c>
      <c r="L81" s="34">
        <f t="shared" si="0"/>
        <v>294316</v>
      </c>
      <c r="M81" s="225" t="s">
        <v>146</v>
      </c>
      <c r="N81" s="97" t="s">
        <v>90</v>
      </c>
      <c r="O81" s="34">
        <f t="shared" ref="O81:X81" si="1">O7+O10+O13+O16+O19+O22+O25+O28+O31+O34+O37+O40+O48+O51+O54+O57+O60+O63+O66+O69+O72+O75+O78</f>
        <v>22205</v>
      </c>
      <c r="P81" s="34">
        <f t="shared" si="1"/>
        <v>10759</v>
      </c>
      <c r="Q81" s="34">
        <f t="shared" si="1"/>
        <v>12386</v>
      </c>
      <c r="R81" s="34">
        <f t="shared" si="1"/>
        <v>5931</v>
      </c>
      <c r="S81" s="34">
        <f t="shared" si="1"/>
        <v>12785</v>
      </c>
      <c r="T81" s="34">
        <f t="shared" si="1"/>
        <v>6195</v>
      </c>
      <c r="U81" s="34">
        <f t="shared" si="1"/>
        <v>23005</v>
      </c>
      <c r="V81" s="34">
        <f t="shared" si="1"/>
        <v>11275</v>
      </c>
      <c r="W81" s="34">
        <f t="shared" si="1"/>
        <v>70381</v>
      </c>
      <c r="X81" s="34">
        <f t="shared" si="1"/>
        <v>34160</v>
      </c>
      <c r="Y81" s="225" t="s">
        <v>146</v>
      </c>
      <c r="Z81" s="97" t="s">
        <v>90</v>
      </c>
      <c r="AA81" s="34">
        <f t="shared" ref="AA81:AJ81" si="2">AA7+AA10+AA13+AA16+AA19+AA22+AA25+AA28+AA31+AA34+AA37+AA40+AA48+AA51+AA54+AA57+AA60+AA63+AA66+AA69+AA72+AA75+AA78</f>
        <v>4336</v>
      </c>
      <c r="AB81" s="34">
        <f t="shared" si="2"/>
        <v>3697</v>
      </c>
      <c r="AC81" s="34">
        <f t="shared" si="2"/>
        <v>3398</v>
      </c>
      <c r="AD81" s="34">
        <f t="shared" si="2"/>
        <v>3351</v>
      </c>
      <c r="AE81" s="34">
        <f t="shared" si="2"/>
        <v>14782</v>
      </c>
      <c r="AF81" s="34">
        <f t="shared" si="2"/>
        <v>13546</v>
      </c>
      <c r="AG81" s="34">
        <f t="shared" si="2"/>
        <v>6252</v>
      </c>
      <c r="AH81" s="34">
        <f t="shared" si="2"/>
        <v>1248</v>
      </c>
      <c r="AI81" s="34">
        <f t="shared" si="2"/>
        <v>1081</v>
      </c>
      <c r="AJ81" s="34">
        <f t="shared" si="2"/>
        <v>2748</v>
      </c>
      <c r="AK81" s="225" t="s">
        <v>146</v>
      </c>
      <c r="AL81" s="97" t="s">
        <v>90</v>
      </c>
      <c r="AM81" s="34">
        <f t="shared" ref="AM81:AU81" si="3">AM7+AM10+AM13+AM16+AM19+AM22+AM25+AM28+AM31+AM34+AM37+AM40+AM48+AM51+AM54+AM57+AM60+AM63+AM66+AM69+AM72+AM75+AM78</f>
        <v>3894</v>
      </c>
      <c r="AN81" s="34">
        <f t="shared" si="3"/>
        <v>170538</v>
      </c>
      <c r="AO81" s="34">
        <f t="shared" si="3"/>
        <v>29187</v>
      </c>
      <c r="AP81" s="34">
        <f t="shared" si="3"/>
        <v>7384</v>
      </c>
      <c r="AQ81" s="34">
        <f t="shared" si="3"/>
        <v>743</v>
      </c>
      <c r="AR81" s="34">
        <f t="shared" si="3"/>
        <v>4605</v>
      </c>
      <c r="AS81" s="34">
        <f t="shared" si="3"/>
        <v>14993</v>
      </c>
      <c r="AT81" s="34">
        <f t="shared" si="3"/>
        <v>10912</v>
      </c>
      <c r="AU81" s="34">
        <f t="shared" si="3"/>
        <v>9900</v>
      </c>
      <c r="AV81" s="225" t="s">
        <v>146</v>
      </c>
      <c r="AW81" s="97" t="s">
        <v>90</v>
      </c>
      <c r="AX81" s="34">
        <f t="shared" ref="AX81:BG81" si="4">AX7+AX10+AX13+AX16+AX19+AX22+AX25+AX28+AX31+AX34+AX37+AX40+AX48+AX51+AX54+AX57+AX60+AX63+AX66+AX69+AX72+AX75+AX78</f>
        <v>5681</v>
      </c>
      <c r="AY81" s="34">
        <f t="shared" si="4"/>
        <v>9953</v>
      </c>
      <c r="AZ81" s="34">
        <f t="shared" si="4"/>
        <v>848</v>
      </c>
      <c r="BA81" s="34">
        <f t="shared" si="4"/>
        <v>13418</v>
      </c>
      <c r="BB81" s="34">
        <f t="shared" si="4"/>
        <v>347</v>
      </c>
      <c r="BC81" s="34">
        <f t="shared" si="4"/>
        <v>30247</v>
      </c>
      <c r="BD81" s="34">
        <f t="shared" si="4"/>
        <v>11371</v>
      </c>
      <c r="BE81" s="34">
        <f t="shared" si="4"/>
        <v>9295</v>
      </c>
      <c r="BF81" s="34">
        <f t="shared" si="4"/>
        <v>3353</v>
      </c>
      <c r="BG81" s="34">
        <f t="shared" si="4"/>
        <v>1265</v>
      </c>
      <c r="BH81" s="225" t="s">
        <v>146</v>
      </c>
      <c r="BI81" s="97" t="s">
        <v>90</v>
      </c>
      <c r="BJ81" s="34">
        <f t="shared" ref="BJ81:BW81" si="5">BJ7+BJ10+BJ13+BJ16+BJ19+BJ22+BJ25+BJ28+BJ31+BJ34+BJ37+BJ40+BJ48+BJ51+BJ54+BJ57+BJ60+BJ63+BJ66+BJ69+BJ72+BJ75+BJ78</f>
        <v>137413</v>
      </c>
      <c r="BK81" s="34">
        <f t="shared" si="5"/>
        <v>157276</v>
      </c>
      <c r="BL81" s="34">
        <f t="shared" si="5"/>
        <v>43351</v>
      </c>
      <c r="BM81" s="34">
        <f t="shared" si="5"/>
        <v>24014</v>
      </c>
      <c r="BN81" s="34">
        <f t="shared" si="5"/>
        <v>20996</v>
      </c>
      <c r="BO81" s="34">
        <f t="shared" si="5"/>
        <v>145846</v>
      </c>
      <c r="BP81" s="34">
        <f t="shared" si="5"/>
        <v>20661</v>
      </c>
      <c r="BQ81" s="34">
        <f t="shared" si="5"/>
        <v>13471</v>
      </c>
      <c r="BR81" s="34">
        <f t="shared" si="5"/>
        <v>24697</v>
      </c>
      <c r="BS81" s="34">
        <f t="shared" si="5"/>
        <v>2734</v>
      </c>
      <c r="BT81" s="34">
        <f t="shared" si="5"/>
        <v>649</v>
      </c>
      <c r="BU81" s="34">
        <f t="shared" si="5"/>
        <v>6370</v>
      </c>
      <c r="BV81" s="34">
        <f t="shared" si="5"/>
        <v>7029</v>
      </c>
      <c r="BW81" s="34">
        <f t="shared" si="5"/>
        <v>136482</v>
      </c>
      <c r="BY81" s="80" t="str">
        <f t="shared" ref="BY81:BY88" si="6">IF(A81="",BY80,A81)</f>
        <v xml:space="preserve">MADAGASCAR </v>
      </c>
      <c r="BZ81" s="80" t="str">
        <f t="shared" ref="BZ81:BZ88" si="7">BY81&amp;B81</f>
        <v>MADAGASCAR RURAL</v>
      </c>
      <c r="CA81" s="78">
        <f t="shared" ref="CA81:CA88" si="8">(AM81+2*AN81+3*AO81+4*AP81+5*AQ81)</f>
        <v>465782</v>
      </c>
      <c r="CB81" s="91"/>
    </row>
    <row r="82" spans="1:80">
      <c r="A82" s="225"/>
      <c r="B82" s="94" t="s">
        <v>91</v>
      </c>
      <c r="C82" s="34">
        <f t="shared" ref="C82:L82" si="9">C8+C11+C14+C17+C20+C23+C26+C29+C32+C35+C38+C41+C49+C52+C55+C58+C61+C64+C67+C70+C73+C76+C79</f>
        <v>57639</v>
      </c>
      <c r="D82" s="34">
        <f t="shared" si="9"/>
        <v>29991</v>
      </c>
      <c r="E82" s="34">
        <f t="shared" si="9"/>
        <v>43246</v>
      </c>
      <c r="F82" s="34">
        <f t="shared" si="9"/>
        <v>22784</v>
      </c>
      <c r="G82" s="34">
        <f t="shared" si="9"/>
        <v>39344</v>
      </c>
      <c r="H82" s="34">
        <f t="shared" si="9"/>
        <v>21111</v>
      </c>
      <c r="I82" s="34">
        <f t="shared" si="9"/>
        <v>40175</v>
      </c>
      <c r="J82" s="34">
        <f t="shared" si="9"/>
        <v>21970</v>
      </c>
      <c r="K82" s="34">
        <f t="shared" si="9"/>
        <v>180404</v>
      </c>
      <c r="L82" s="34">
        <f t="shared" si="9"/>
        <v>95856</v>
      </c>
      <c r="M82" s="225"/>
      <c r="N82" s="94" t="s">
        <v>91</v>
      </c>
      <c r="O82" s="34">
        <f t="shared" ref="O82:X82" si="10">O8+O11+O14+O17+O20+O23+O26+O29+O32+O35+O38+O41+O49+O52+O55+O58+O61+O64+O67+O70+O73+O76+O79</f>
        <v>7158</v>
      </c>
      <c r="P82" s="34">
        <f t="shared" si="10"/>
        <v>3451</v>
      </c>
      <c r="Q82" s="34">
        <f t="shared" si="10"/>
        <v>4968</v>
      </c>
      <c r="R82" s="34">
        <f t="shared" si="10"/>
        <v>2474</v>
      </c>
      <c r="S82" s="34">
        <f t="shared" si="10"/>
        <v>4689</v>
      </c>
      <c r="T82" s="34">
        <f t="shared" si="10"/>
        <v>2354</v>
      </c>
      <c r="U82" s="34">
        <f t="shared" si="10"/>
        <v>8069</v>
      </c>
      <c r="V82" s="34">
        <f t="shared" si="10"/>
        <v>4451</v>
      </c>
      <c r="W82" s="34">
        <f t="shared" si="10"/>
        <v>24884</v>
      </c>
      <c r="X82" s="34">
        <f t="shared" si="10"/>
        <v>12730</v>
      </c>
      <c r="Y82" s="225"/>
      <c r="Z82" s="94" t="s">
        <v>91</v>
      </c>
      <c r="AA82" s="34">
        <f t="shared" ref="AA82:AJ82" si="11">AA8+AA11+AA14+AA17+AA20+AA23+AA26+AA29+AA32+AA35+AA38+AA41+AA49+AA52+AA55+AA58+AA61+AA64+AA67+AA70+AA73+AA76+AA79</f>
        <v>958</v>
      </c>
      <c r="AB82" s="34">
        <f t="shared" si="11"/>
        <v>804</v>
      </c>
      <c r="AC82" s="34">
        <f t="shared" si="11"/>
        <v>767</v>
      </c>
      <c r="AD82" s="34">
        <f t="shared" si="11"/>
        <v>810</v>
      </c>
      <c r="AE82" s="34">
        <f t="shared" si="11"/>
        <v>3339</v>
      </c>
      <c r="AF82" s="34">
        <f t="shared" si="11"/>
        <v>2983</v>
      </c>
      <c r="AG82" s="34">
        <f t="shared" si="11"/>
        <v>1685</v>
      </c>
      <c r="AH82" s="34">
        <f t="shared" si="11"/>
        <v>1683</v>
      </c>
      <c r="AI82" s="34">
        <f t="shared" si="11"/>
        <v>128</v>
      </c>
      <c r="AJ82" s="34">
        <f t="shared" si="11"/>
        <v>241</v>
      </c>
      <c r="AK82" s="225"/>
      <c r="AL82" s="94" t="s">
        <v>91</v>
      </c>
      <c r="AM82" s="34">
        <f t="shared" ref="AM82:AU82" si="12">AM8+AM11+AM14+AM17+AM20+AM23+AM26+AM29+AM32+AM35+AM38+AM41+AM49+AM52+AM55+AM58+AM61+AM64+AM67+AM70+AM73+AM76+AM79</f>
        <v>1367</v>
      </c>
      <c r="AN82" s="34">
        <f t="shared" si="12"/>
        <v>55005</v>
      </c>
      <c r="AO82" s="34">
        <f t="shared" si="12"/>
        <v>6319</v>
      </c>
      <c r="AP82" s="34">
        <f t="shared" si="12"/>
        <v>1680</v>
      </c>
      <c r="AQ82" s="34">
        <f t="shared" si="12"/>
        <v>78</v>
      </c>
      <c r="AR82" s="34">
        <f t="shared" si="12"/>
        <v>1439</v>
      </c>
      <c r="AS82" s="34">
        <f t="shared" si="12"/>
        <v>3067</v>
      </c>
      <c r="AT82" s="34">
        <f t="shared" si="12"/>
        <v>2947</v>
      </c>
      <c r="AU82" s="34">
        <f t="shared" si="12"/>
        <v>2557</v>
      </c>
      <c r="AV82" s="225"/>
      <c r="AW82" s="94" t="s">
        <v>91</v>
      </c>
      <c r="AX82" s="34">
        <f t="shared" ref="AX82:BG82" si="13">AX8+AX11+AX14+AX17+AX20+AX23+AX26+AX29+AX32+AX35+AX38+AX41+AX49+AX52+AX55+AX58+AX61+AX64+AX67+AX70+AX73+AX76+AX79</f>
        <v>2950</v>
      </c>
      <c r="AY82" s="34">
        <f t="shared" si="13"/>
        <v>2728</v>
      </c>
      <c r="AZ82" s="34">
        <f t="shared" si="13"/>
        <v>85</v>
      </c>
      <c r="BA82" s="34">
        <f t="shared" si="13"/>
        <v>1425</v>
      </c>
      <c r="BB82" s="34">
        <f t="shared" si="13"/>
        <v>61</v>
      </c>
      <c r="BC82" s="34">
        <f t="shared" si="13"/>
        <v>7249</v>
      </c>
      <c r="BD82" s="34">
        <f t="shared" si="13"/>
        <v>4537</v>
      </c>
      <c r="BE82" s="34">
        <f t="shared" si="13"/>
        <v>3598</v>
      </c>
      <c r="BF82" s="34">
        <f t="shared" si="13"/>
        <v>2130</v>
      </c>
      <c r="BG82" s="34">
        <f t="shared" si="13"/>
        <v>1241</v>
      </c>
      <c r="BH82" s="225"/>
      <c r="BI82" s="94" t="s">
        <v>91</v>
      </c>
      <c r="BJ82" s="34">
        <f t="shared" ref="BJ82:BW82" si="14">BJ8+BJ11+BJ14+BJ17+BJ20+BJ23+BJ26+BJ29+BJ32+BJ35+BJ38+BJ41+BJ49+BJ52+BJ55+BJ58+BJ61+BJ64+BJ67+BJ70+BJ73+BJ76+BJ79</f>
        <v>51427</v>
      </c>
      <c r="BK82" s="34">
        <f t="shared" si="14"/>
        <v>97262</v>
      </c>
      <c r="BL82" s="34">
        <f t="shared" si="14"/>
        <v>39745</v>
      </c>
      <c r="BM82" s="34">
        <f t="shared" si="14"/>
        <v>22039</v>
      </c>
      <c r="BN82" s="34">
        <f t="shared" si="14"/>
        <v>14607</v>
      </c>
      <c r="BO82" s="34">
        <f t="shared" si="14"/>
        <v>81298</v>
      </c>
      <c r="BP82" s="34">
        <f t="shared" si="14"/>
        <v>15150</v>
      </c>
      <c r="BQ82" s="34">
        <f t="shared" si="14"/>
        <v>10406</v>
      </c>
      <c r="BR82" s="34">
        <f t="shared" si="14"/>
        <v>20713</v>
      </c>
      <c r="BS82" s="34">
        <f t="shared" si="14"/>
        <v>3757</v>
      </c>
      <c r="BT82" s="34">
        <f t="shared" si="14"/>
        <v>410</v>
      </c>
      <c r="BU82" s="34">
        <f t="shared" si="14"/>
        <v>7673</v>
      </c>
      <c r="BV82" s="34">
        <f t="shared" si="14"/>
        <v>6652</v>
      </c>
      <c r="BW82" s="34">
        <f t="shared" si="14"/>
        <v>47977</v>
      </c>
      <c r="BY82" s="80" t="str">
        <f t="shared" si="6"/>
        <v xml:space="preserve">MADAGASCAR </v>
      </c>
      <c r="BZ82" s="80" t="str">
        <f t="shared" si="7"/>
        <v>MADAGASCAR URBAIN</v>
      </c>
      <c r="CA82" s="78">
        <f t="shared" si="8"/>
        <v>137444</v>
      </c>
      <c r="CB82" s="91"/>
    </row>
    <row r="83" spans="1:80">
      <c r="A83" s="225"/>
      <c r="B83" s="94" t="s">
        <v>73</v>
      </c>
      <c r="C83" s="34">
        <f t="shared" ref="C83:L83" si="15">C9+C12+C15+C18+C21+C24+C27+C30+C33+C36+C39+C42+C50+C53+C56+C59+C62+C65+C68+C71+C74+C77+C80</f>
        <v>263950</v>
      </c>
      <c r="D83" s="34">
        <f t="shared" si="15"/>
        <v>135652</v>
      </c>
      <c r="E83" s="34">
        <f t="shared" si="15"/>
        <v>187311</v>
      </c>
      <c r="F83" s="34">
        <f t="shared" si="15"/>
        <v>96278</v>
      </c>
      <c r="G83" s="34">
        <f t="shared" si="15"/>
        <v>155670</v>
      </c>
      <c r="H83" s="34">
        <f t="shared" si="15"/>
        <v>80287</v>
      </c>
      <c r="I83" s="34">
        <f t="shared" si="15"/>
        <v>151928</v>
      </c>
      <c r="J83" s="34">
        <f t="shared" si="15"/>
        <v>77955</v>
      </c>
      <c r="K83" s="34">
        <f t="shared" si="15"/>
        <v>758859</v>
      </c>
      <c r="L83" s="34">
        <f t="shared" si="15"/>
        <v>390172</v>
      </c>
      <c r="M83" s="225"/>
      <c r="N83" s="94" t="s">
        <v>73</v>
      </c>
      <c r="O83" s="34">
        <f t="shared" ref="O83:X83" si="16">O9+O12+O15+O18+O21+O24+O27+O30+O33+O36+O39+O42+O50+O53+O56+O59+O62+O65+O68+O71+O74+O77+O80</f>
        <v>29363</v>
      </c>
      <c r="P83" s="34">
        <f t="shared" si="16"/>
        <v>14210</v>
      </c>
      <c r="Q83" s="34">
        <f t="shared" si="16"/>
        <v>17354</v>
      </c>
      <c r="R83" s="34">
        <f t="shared" si="16"/>
        <v>8405</v>
      </c>
      <c r="S83" s="34">
        <f t="shared" si="16"/>
        <v>17474</v>
      </c>
      <c r="T83" s="34">
        <f t="shared" si="16"/>
        <v>8549</v>
      </c>
      <c r="U83" s="34">
        <f t="shared" si="16"/>
        <v>31074</v>
      </c>
      <c r="V83" s="34">
        <f t="shared" si="16"/>
        <v>15726</v>
      </c>
      <c r="W83" s="34">
        <f t="shared" si="16"/>
        <v>95265</v>
      </c>
      <c r="X83" s="34">
        <f t="shared" si="16"/>
        <v>46890</v>
      </c>
      <c r="Y83" s="225"/>
      <c r="Z83" s="94" t="s">
        <v>73</v>
      </c>
      <c r="AA83" s="34">
        <f t="shared" ref="AA83:AJ83" si="17">AA9+AA12+AA15+AA18+AA21+AA24+AA27+AA30+AA33+AA36+AA39+AA42+AA50+AA53+AA56+AA59+AA62+AA65+AA68+AA71+AA74+AA77+AA80</f>
        <v>5294</v>
      </c>
      <c r="AB83" s="34">
        <f t="shared" si="17"/>
        <v>4501</v>
      </c>
      <c r="AC83" s="34">
        <f t="shared" si="17"/>
        <v>4165</v>
      </c>
      <c r="AD83" s="34">
        <f t="shared" si="17"/>
        <v>4161</v>
      </c>
      <c r="AE83" s="34">
        <f t="shared" si="17"/>
        <v>18121</v>
      </c>
      <c r="AF83" s="34">
        <f t="shared" si="17"/>
        <v>16529</v>
      </c>
      <c r="AG83" s="34">
        <f t="shared" si="17"/>
        <v>7937</v>
      </c>
      <c r="AH83" s="34">
        <f t="shared" si="17"/>
        <v>2931</v>
      </c>
      <c r="AI83" s="34">
        <f t="shared" si="17"/>
        <v>1209</v>
      </c>
      <c r="AJ83" s="34">
        <f t="shared" si="17"/>
        <v>2989</v>
      </c>
      <c r="AK83" s="225"/>
      <c r="AL83" s="94" t="s">
        <v>73</v>
      </c>
      <c r="AM83" s="34">
        <f t="shared" ref="AM83:AU83" si="18">AM9+AM12+AM15+AM18+AM21+AM24+AM27+AM30+AM33+AM36+AM39+AM42+AM50+AM53+AM56+AM59+AM62+AM65+AM68+AM71+AM74+AM77+AM80</f>
        <v>5261</v>
      </c>
      <c r="AN83" s="34">
        <f t="shared" si="18"/>
        <v>225543</v>
      </c>
      <c r="AO83" s="34">
        <f t="shared" si="18"/>
        <v>35506</v>
      </c>
      <c r="AP83" s="34">
        <f t="shared" si="18"/>
        <v>9064</v>
      </c>
      <c r="AQ83" s="34">
        <f t="shared" si="18"/>
        <v>821</v>
      </c>
      <c r="AR83" s="34">
        <f t="shared" si="18"/>
        <v>6044</v>
      </c>
      <c r="AS83" s="34">
        <f t="shared" si="18"/>
        <v>18060</v>
      </c>
      <c r="AT83" s="34">
        <f t="shared" si="18"/>
        <v>13859</v>
      </c>
      <c r="AU83" s="34">
        <f t="shared" si="18"/>
        <v>12457</v>
      </c>
      <c r="AV83" s="225"/>
      <c r="AW83" s="94" t="s">
        <v>73</v>
      </c>
      <c r="AX83" s="34">
        <f t="shared" ref="AX83:BG83" si="19">AX9+AX12+AX15+AX18+AX21+AX24+AX27+AX30+AX33+AX36+AX39+AX42+AX50+AX53+AX56+AX59+AX62+AX65+AX68+AX71+AX74+AX77+AX80</f>
        <v>8631</v>
      </c>
      <c r="AY83" s="34">
        <f t="shared" si="19"/>
        <v>12681</v>
      </c>
      <c r="AZ83" s="34">
        <f t="shared" si="19"/>
        <v>933</v>
      </c>
      <c r="BA83" s="34">
        <f t="shared" si="19"/>
        <v>14843</v>
      </c>
      <c r="BB83" s="34">
        <f t="shared" si="19"/>
        <v>408</v>
      </c>
      <c r="BC83" s="34">
        <f t="shared" si="19"/>
        <v>37496</v>
      </c>
      <c r="BD83" s="34">
        <f t="shared" si="19"/>
        <v>15908</v>
      </c>
      <c r="BE83" s="34">
        <f t="shared" si="19"/>
        <v>12893</v>
      </c>
      <c r="BF83" s="34">
        <f t="shared" si="19"/>
        <v>5483</v>
      </c>
      <c r="BG83" s="34">
        <f t="shared" si="19"/>
        <v>2506</v>
      </c>
      <c r="BH83" s="225"/>
      <c r="BI83" s="94" t="s">
        <v>73</v>
      </c>
      <c r="BJ83" s="34">
        <f t="shared" ref="BJ83:BW83" si="20">BJ9+BJ12+BJ15+BJ18+BJ21+BJ24+BJ27+BJ30+BJ33+BJ36+BJ39+BJ42+BJ50+BJ53+BJ56+BJ59+BJ62+BJ65+BJ68+BJ71+BJ74+BJ77+BJ80</f>
        <v>188840</v>
      </c>
      <c r="BK83" s="34">
        <f t="shared" si="20"/>
        <v>254538</v>
      </c>
      <c r="BL83" s="34">
        <f t="shared" si="20"/>
        <v>83096</v>
      </c>
      <c r="BM83" s="34">
        <f t="shared" si="20"/>
        <v>46053</v>
      </c>
      <c r="BN83" s="34">
        <f t="shared" si="20"/>
        <v>35603</v>
      </c>
      <c r="BO83" s="34">
        <f t="shared" si="20"/>
        <v>227144</v>
      </c>
      <c r="BP83" s="34">
        <f t="shared" si="20"/>
        <v>35811</v>
      </c>
      <c r="BQ83" s="34">
        <f t="shared" si="20"/>
        <v>23877</v>
      </c>
      <c r="BR83" s="34">
        <f t="shared" si="20"/>
        <v>45410</v>
      </c>
      <c r="BS83" s="34">
        <f t="shared" si="20"/>
        <v>6491</v>
      </c>
      <c r="BT83" s="34">
        <f t="shared" si="20"/>
        <v>1059</v>
      </c>
      <c r="BU83" s="34">
        <f t="shared" si="20"/>
        <v>14043</v>
      </c>
      <c r="BV83" s="34">
        <f t="shared" si="20"/>
        <v>13681</v>
      </c>
      <c r="BW83" s="34">
        <f t="shared" si="20"/>
        <v>184459</v>
      </c>
      <c r="BY83" s="80" t="str">
        <f t="shared" si="6"/>
        <v xml:space="preserve">MADAGASCAR </v>
      </c>
      <c r="BZ83" s="80" t="str">
        <f t="shared" si="7"/>
        <v>MADAGASCAR TOTAL</v>
      </c>
      <c r="CA83" s="78">
        <f t="shared" si="8"/>
        <v>603226</v>
      </c>
      <c r="CB83" s="91"/>
    </row>
    <row r="84" spans="1:80">
      <c r="A84" s="245" t="s">
        <v>2219</v>
      </c>
      <c r="B84" s="245"/>
      <c r="C84" s="245"/>
      <c r="D84" s="245"/>
      <c r="E84" s="245"/>
      <c r="F84" s="245"/>
      <c r="G84" s="245"/>
      <c r="H84" s="245"/>
      <c r="I84" s="245"/>
      <c r="J84" s="245"/>
      <c r="K84" s="245"/>
      <c r="L84" s="245"/>
      <c r="M84" s="245" t="s">
        <v>2249</v>
      </c>
      <c r="N84" s="245"/>
      <c r="O84" s="245"/>
      <c r="P84" s="245"/>
      <c r="Q84" s="245"/>
      <c r="R84" s="245"/>
      <c r="S84" s="245"/>
      <c r="T84" s="245"/>
      <c r="U84" s="245"/>
      <c r="V84" s="245"/>
      <c r="W84" s="245"/>
      <c r="X84" s="245"/>
      <c r="Y84" s="245" t="s">
        <v>298</v>
      </c>
      <c r="Z84" s="245"/>
      <c r="AA84" s="245"/>
      <c r="AB84" s="245"/>
      <c r="AC84" s="245"/>
      <c r="AD84" s="245"/>
      <c r="AE84" s="245"/>
      <c r="AF84" s="245"/>
      <c r="AG84" s="245"/>
      <c r="AH84" s="245"/>
      <c r="AI84" s="245"/>
      <c r="AJ84" s="245"/>
      <c r="AK84" s="245" t="s">
        <v>299</v>
      </c>
      <c r="AL84" s="245"/>
      <c r="AM84" s="245"/>
      <c r="AN84" s="245"/>
      <c r="AO84" s="245"/>
      <c r="AP84" s="245"/>
      <c r="AQ84" s="245"/>
      <c r="AR84" s="245"/>
      <c r="AS84" s="245"/>
      <c r="AT84" s="245"/>
      <c r="AU84" s="245"/>
      <c r="AV84" s="245" t="s">
        <v>300</v>
      </c>
      <c r="AW84" s="245"/>
      <c r="AX84" s="245"/>
      <c r="AY84" s="245"/>
      <c r="AZ84" s="245"/>
      <c r="BA84" s="245"/>
      <c r="BB84" s="245"/>
      <c r="BC84" s="245"/>
      <c r="BD84" s="245"/>
      <c r="BE84" s="245"/>
      <c r="BF84" s="245"/>
      <c r="BG84" s="245"/>
      <c r="BH84" s="245" t="s">
        <v>301</v>
      </c>
      <c r="BI84" s="245"/>
      <c r="BJ84" s="245"/>
      <c r="BK84" s="245"/>
      <c r="BL84" s="245"/>
      <c r="BM84" s="245"/>
      <c r="BN84" s="245"/>
      <c r="BO84" s="245"/>
      <c r="BP84" s="245"/>
      <c r="BQ84" s="245"/>
      <c r="BR84" s="245"/>
      <c r="BS84" s="245"/>
      <c r="BT84" s="245"/>
      <c r="BU84" s="245"/>
      <c r="BV84" s="245"/>
      <c r="BW84" s="245"/>
      <c r="BY84" s="80" t="str">
        <f t="shared" si="6"/>
        <v>REPARTITION DES EFFECTIFS DES ELEVES DES COLLEGES PUBLICS PAR CISCO, PAR MILIEU DE RESIDENCE ET PAR GENRE</v>
      </c>
      <c r="BZ84" s="80" t="str">
        <f t="shared" si="7"/>
        <v>REPARTITION DES EFFECTIFS DES ELEVES DES COLLEGES PUBLICS PAR CISCO, PAR MILIEU DE RESIDENCE ET PAR GENRE</v>
      </c>
      <c r="CA84" s="78">
        <f t="shared" si="8"/>
        <v>0</v>
      </c>
      <c r="CB84" s="91"/>
    </row>
    <row r="85" spans="1:80">
      <c r="A85" s="245" t="str">
        <f>"ANNEE SCOLAIRE "&amp;annee_scolaire</f>
        <v>ANNEE SCOLAIRE 2022-2023</v>
      </c>
      <c r="B85" s="245"/>
      <c r="C85" s="245"/>
      <c r="D85" s="245"/>
      <c r="E85" s="245"/>
      <c r="F85" s="245"/>
      <c r="G85" s="245"/>
      <c r="H85" s="245"/>
      <c r="I85" s="245"/>
      <c r="J85" s="245"/>
      <c r="K85" s="245"/>
      <c r="L85" s="245"/>
      <c r="M85" s="245" t="str">
        <f>"ANNEE SCOLAIRE "&amp;annee_scolaire</f>
        <v>ANNEE SCOLAIRE 2022-2023</v>
      </c>
      <c r="N85" s="245"/>
      <c r="O85" s="245"/>
      <c r="P85" s="245"/>
      <c r="Q85" s="245"/>
      <c r="R85" s="245"/>
      <c r="S85" s="245"/>
      <c r="T85" s="245"/>
      <c r="U85" s="245"/>
      <c r="V85" s="245"/>
      <c r="W85" s="245"/>
      <c r="X85" s="245"/>
      <c r="Y85" s="245" t="str">
        <f>"ANNEE SCOLAIRE "&amp;annee_scolaire</f>
        <v>ANNEE SCOLAIRE 2022-2023</v>
      </c>
      <c r="Z85" s="245"/>
      <c r="AA85" s="245"/>
      <c r="AB85" s="245"/>
      <c r="AC85" s="245"/>
      <c r="AD85" s="245"/>
      <c r="AE85" s="245"/>
      <c r="AF85" s="245"/>
      <c r="AG85" s="245"/>
      <c r="AH85" s="245"/>
      <c r="AI85" s="245"/>
      <c r="AJ85" s="245"/>
      <c r="AK85" s="245" t="str">
        <f>"ANNEE SCOLAIRE "&amp;annee_scolaire</f>
        <v>ANNEE SCOLAIRE 2022-2023</v>
      </c>
      <c r="AL85" s="245"/>
      <c r="AM85" s="245"/>
      <c r="AN85" s="245"/>
      <c r="AO85" s="245"/>
      <c r="AP85" s="245"/>
      <c r="AQ85" s="245"/>
      <c r="AR85" s="245"/>
      <c r="AS85" s="245"/>
      <c r="AT85" s="245"/>
      <c r="AU85" s="245"/>
      <c r="AV85" s="245" t="str">
        <f>"ANNEE SCOLAIRE "&amp;annee_scolaire</f>
        <v>ANNEE SCOLAIRE 2022-2023</v>
      </c>
      <c r="AW85" s="245"/>
      <c r="AX85" s="245"/>
      <c r="AY85" s="245"/>
      <c r="AZ85" s="245"/>
      <c r="BA85" s="245"/>
      <c r="BB85" s="245"/>
      <c r="BC85" s="245"/>
      <c r="BD85" s="245"/>
      <c r="BE85" s="245"/>
      <c r="BF85" s="245"/>
      <c r="BG85" s="245"/>
      <c r="BH85" s="245" t="str">
        <f>"ANNEE SCOLAIRE "&amp;annee_scolaire</f>
        <v>ANNEE SCOLAIRE 2022-2023</v>
      </c>
      <c r="BI85" s="245"/>
      <c r="BJ85" s="245"/>
      <c r="BK85" s="245"/>
      <c r="BL85" s="245"/>
      <c r="BM85" s="245"/>
      <c r="BN85" s="245"/>
      <c r="BO85" s="245"/>
      <c r="BP85" s="245"/>
      <c r="BQ85" s="245"/>
      <c r="BR85" s="245"/>
      <c r="BS85" s="245"/>
      <c r="BT85" s="245"/>
      <c r="BU85" s="245"/>
      <c r="BV85" s="245"/>
      <c r="BW85" s="245"/>
      <c r="BY85" s="80" t="str">
        <f t="shared" si="6"/>
        <v>ANNEE SCOLAIRE 2022-2023</v>
      </c>
      <c r="BZ85" s="80" t="str">
        <f t="shared" si="7"/>
        <v>ANNEE SCOLAIRE 2022-2023</v>
      </c>
      <c r="CA85" s="78">
        <f t="shared" si="8"/>
        <v>0</v>
      </c>
      <c r="CB85" s="91"/>
    </row>
    <row r="86" spans="1:80" ht="14.45" customHeight="1">
      <c r="A86" s="244" t="s">
        <v>2</v>
      </c>
      <c r="B86" s="238" t="s">
        <v>270</v>
      </c>
      <c r="C86" s="245" t="s">
        <v>2047</v>
      </c>
      <c r="D86" s="245"/>
      <c r="E86" s="245" t="s">
        <v>2046</v>
      </c>
      <c r="F86" s="245"/>
      <c r="G86" s="245" t="s">
        <v>2050</v>
      </c>
      <c r="H86" s="245"/>
      <c r="I86" s="245" t="s">
        <v>2049</v>
      </c>
      <c r="J86" s="245"/>
      <c r="K86" s="245" t="s">
        <v>73</v>
      </c>
      <c r="L86" s="245"/>
      <c r="M86" s="244" t="s">
        <v>2</v>
      </c>
      <c r="N86" s="244" t="s">
        <v>84</v>
      </c>
      <c r="O86" s="245" t="s">
        <v>2047</v>
      </c>
      <c r="P86" s="245"/>
      <c r="Q86" s="245" t="s">
        <v>2046</v>
      </c>
      <c r="R86" s="245"/>
      <c r="S86" s="245" t="s">
        <v>2050</v>
      </c>
      <c r="T86" s="245"/>
      <c r="U86" s="245" t="s">
        <v>2049</v>
      </c>
      <c r="V86" s="245"/>
      <c r="W86" s="245" t="s">
        <v>73</v>
      </c>
      <c r="X86" s="245"/>
      <c r="Y86" s="244" t="s">
        <v>2</v>
      </c>
      <c r="Z86" s="244" t="s">
        <v>84</v>
      </c>
      <c r="AA86" s="245" t="s">
        <v>293</v>
      </c>
      <c r="AB86" s="245"/>
      <c r="AC86" s="245"/>
      <c r="AD86" s="245"/>
      <c r="AE86" s="245"/>
      <c r="AF86" s="245" t="s">
        <v>134</v>
      </c>
      <c r="AG86" s="245"/>
      <c r="AH86" s="245"/>
      <c r="AI86" s="245"/>
      <c r="AJ86" s="244" t="s">
        <v>294</v>
      </c>
      <c r="AK86" s="244" t="s">
        <v>2</v>
      </c>
      <c r="AL86" s="244" t="s">
        <v>84</v>
      </c>
      <c r="AM86" s="245" t="s">
        <v>295</v>
      </c>
      <c r="AN86" s="245"/>
      <c r="AO86" s="245"/>
      <c r="AP86" s="245"/>
      <c r="AQ86" s="245"/>
      <c r="AR86" s="245"/>
      <c r="AS86" s="245"/>
      <c r="AT86" s="245"/>
      <c r="AU86" s="245"/>
      <c r="AV86" s="244" t="s">
        <v>2</v>
      </c>
      <c r="AW86" s="244" t="s">
        <v>84</v>
      </c>
      <c r="AX86" s="245" t="s">
        <v>135</v>
      </c>
      <c r="AY86" s="245"/>
      <c r="AZ86" s="245"/>
      <c r="BA86" s="245"/>
      <c r="BB86" s="245"/>
      <c r="BC86" s="245"/>
      <c r="BD86" s="245"/>
      <c r="BE86" s="245"/>
      <c r="BF86" s="244" t="s">
        <v>136</v>
      </c>
      <c r="BG86" s="244"/>
      <c r="BH86" s="244" t="s">
        <v>2</v>
      </c>
      <c r="BI86" s="244" t="s">
        <v>84</v>
      </c>
      <c r="BJ86" s="245" t="s">
        <v>296</v>
      </c>
      <c r="BK86" s="245"/>
      <c r="BL86" s="245"/>
      <c r="BM86" s="245"/>
      <c r="BN86" s="245"/>
      <c r="BO86" s="245"/>
      <c r="BP86" s="245"/>
      <c r="BQ86" s="245"/>
      <c r="BR86" s="245"/>
      <c r="BS86" s="245"/>
      <c r="BT86" s="245"/>
      <c r="BU86" s="245"/>
      <c r="BV86" s="245"/>
      <c r="BW86" s="245"/>
      <c r="BY86" s="80" t="str">
        <f t="shared" si="6"/>
        <v>CISCO</v>
      </c>
      <c r="BZ86" s="80" t="str">
        <f t="shared" si="7"/>
        <v>CISCOMILIEU DE
RESIDENCE</v>
      </c>
      <c r="CA86" s="78" t="e">
        <f t="shared" si="8"/>
        <v>#VALUE!</v>
      </c>
      <c r="CB86" s="91"/>
    </row>
    <row r="87" spans="1:80" ht="14.45" customHeight="1">
      <c r="A87" s="244"/>
      <c r="B87" s="238"/>
      <c r="C87" s="210" t="s">
        <v>139</v>
      </c>
      <c r="D87" s="210" t="s">
        <v>48</v>
      </c>
      <c r="E87" s="210" t="s">
        <v>139</v>
      </c>
      <c r="F87" s="210" t="s">
        <v>48</v>
      </c>
      <c r="G87" s="210" t="s">
        <v>139</v>
      </c>
      <c r="H87" s="210" t="s">
        <v>48</v>
      </c>
      <c r="I87" s="210" t="s">
        <v>139</v>
      </c>
      <c r="J87" s="210" t="s">
        <v>48</v>
      </c>
      <c r="K87" s="210" t="s">
        <v>139</v>
      </c>
      <c r="L87" s="210" t="s">
        <v>48</v>
      </c>
      <c r="M87" s="244"/>
      <c r="N87" s="244"/>
      <c r="O87" s="210" t="s">
        <v>139</v>
      </c>
      <c r="P87" s="210" t="s">
        <v>48</v>
      </c>
      <c r="Q87" s="210" t="s">
        <v>139</v>
      </c>
      <c r="R87" s="210" t="s">
        <v>48</v>
      </c>
      <c r="S87" s="210" t="s">
        <v>139</v>
      </c>
      <c r="T87" s="210" t="s">
        <v>48</v>
      </c>
      <c r="U87" s="210" t="s">
        <v>139</v>
      </c>
      <c r="V87" s="210" t="s">
        <v>48</v>
      </c>
      <c r="W87" s="210" t="s">
        <v>139</v>
      </c>
      <c r="X87" s="210" t="s">
        <v>48</v>
      </c>
      <c r="Y87" s="244"/>
      <c r="Z87" s="244"/>
      <c r="AA87" s="210" t="s">
        <v>2078</v>
      </c>
      <c r="AB87" s="210" t="s">
        <v>2079</v>
      </c>
      <c r="AC87" s="210" t="s">
        <v>2080</v>
      </c>
      <c r="AD87" s="210" t="s">
        <v>2081</v>
      </c>
      <c r="AE87" s="210" t="s">
        <v>73</v>
      </c>
      <c r="AF87" s="210" t="s">
        <v>297</v>
      </c>
      <c r="AG87" s="210" t="s">
        <v>237</v>
      </c>
      <c r="AH87" s="210" t="s">
        <v>141</v>
      </c>
      <c r="AI87" s="210" t="s">
        <v>142</v>
      </c>
      <c r="AJ87" s="244"/>
      <c r="AK87" s="244"/>
      <c r="AL87" s="244"/>
      <c r="AM87" s="210" t="s">
        <v>335</v>
      </c>
      <c r="AN87" s="210" t="s">
        <v>278</v>
      </c>
      <c r="AO87" s="210" t="s">
        <v>336</v>
      </c>
      <c r="AP87" s="210" t="s">
        <v>337</v>
      </c>
      <c r="AQ87" s="210" t="s">
        <v>338</v>
      </c>
      <c r="AR87" s="210" t="s">
        <v>144</v>
      </c>
      <c r="AS87" s="210" t="s">
        <v>145</v>
      </c>
      <c r="AT87" s="210" t="s">
        <v>57</v>
      </c>
      <c r="AU87" s="210" t="s">
        <v>58</v>
      </c>
      <c r="AV87" s="244"/>
      <c r="AW87" s="244"/>
      <c r="AX87" s="210" t="s">
        <v>273</v>
      </c>
      <c r="AY87" s="210" t="s">
        <v>276</v>
      </c>
      <c r="AZ87" s="210" t="s">
        <v>274</v>
      </c>
      <c r="BA87" s="210" t="s">
        <v>275</v>
      </c>
      <c r="BB87" s="210" t="s">
        <v>277</v>
      </c>
      <c r="BC87" s="210" t="s">
        <v>55</v>
      </c>
      <c r="BD87" s="210" t="s">
        <v>143</v>
      </c>
      <c r="BE87" s="210" t="s">
        <v>238</v>
      </c>
      <c r="BF87" s="244"/>
      <c r="BG87" s="244"/>
      <c r="BH87" s="244"/>
      <c r="BI87" s="244"/>
      <c r="BJ87" s="210" t="s">
        <v>66</v>
      </c>
      <c r="BK87" s="210" t="s">
        <v>67</v>
      </c>
      <c r="BL87" s="210" t="s">
        <v>68</v>
      </c>
      <c r="BM87" s="210" t="s">
        <v>2085</v>
      </c>
      <c r="BN87" s="210" t="s">
        <v>2083</v>
      </c>
      <c r="BO87" s="210" t="s">
        <v>333</v>
      </c>
      <c r="BP87" s="210" t="s">
        <v>2086</v>
      </c>
      <c r="BQ87" s="210" t="s">
        <v>2087</v>
      </c>
      <c r="BR87" s="210" t="s">
        <v>332</v>
      </c>
      <c r="BS87" s="210" t="s">
        <v>2048</v>
      </c>
      <c r="BT87" s="210" t="s">
        <v>69</v>
      </c>
      <c r="BU87" s="210" t="s">
        <v>70</v>
      </c>
      <c r="BV87" s="210" t="s">
        <v>2053</v>
      </c>
      <c r="BW87" s="210" t="s">
        <v>0</v>
      </c>
      <c r="BY87" s="80" t="str">
        <f t="shared" si="6"/>
        <v>CISCO</v>
      </c>
      <c r="BZ87" s="80" t="str">
        <f t="shared" si="7"/>
        <v>CISCO</v>
      </c>
      <c r="CA87" s="78" t="e">
        <f t="shared" si="8"/>
        <v>#VALUE!</v>
      </c>
      <c r="CB87" s="91"/>
    </row>
    <row r="88" spans="1:80">
      <c r="A88" s="244"/>
      <c r="B88" s="238"/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44"/>
      <c r="N88" s="244"/>
      <c r="O88" s="210"/>
      <c r="P88" s="210"/>
      <c r="Q88" s="210"/>
      <c r="R88" s="210"/>
      <c r="S88" s="210"/>
      <c r="T88" s="210"/>
      <c r="U88" s="210"/>
      <c r="V88" s="210"/>
      <c r="W88" s="210"/>
      <c r="X88" s="210"/>
      <c r="Y88" s="244"/>
      <c r="Z88" s="244"/>
      <c r="AA88" s="210"/>
      <c r="AB88" s="210"/>
      <c r="AC88" s="210"/>
      <c r="AD88" s="210"/>
      <c r="AE88" s="210"/>
      <c r="AF88" s="210"/>
      <c r="AG88" s="210"/>
      <c r="AH88" s="210"/>
      <c r="AI88" s="210"/>
      <c r="AJ88" s="244"/>
      <c r="AK88" s="244"/>
      <c r="AL88" s="244"/>
      <c r="AM88" s="210"/>
      <c r="AN88" s="210"/>
      <c r="AO88" s="210"/>
      <c r="AP88" s="210"/>
      <c r="AQ88" s="210"/>
      <c r="AR88" s="210"/>
      <c r="AS88" s="210"/>
      <c r="AT88" s="210"/>
      <c r="AU88" s="210"/>
      <c r="AV88" s="244"/>
      <c r="AW88" s="244"/>
      <c r="AX88" s="210"/>
      <c r="AY88" s="210"/>
      <c r="AZ88" s="210"/>
      <c r="BA88" s="210"/>
      <c r="BB88" s="210"/>
      <c r="BC88" s="210"/>
      <c r="BD88" s="210"/>
      <c r="BE88" s="210"/>
      <c r="BF88" s="150" t="s">
        <v>55</v>
      </c>
      <c r="BG88" s="150" t="s">
        <v>143</v>
      </c>
      <c r="BH88" s="244"/>
      <c r="BI88" s="244"/>
      <c r="BJ88" s="210"/>
      <c r="BK88" s="210"/>
      <c r="BL88" s="210"/>
      <c r="BM88" s="210"/>
      <c r="BN88" s="210"/>
      <c r="BO88" s="210"/>
      <c r="BP88" s="210"/>
      <c r="BQ88" s="210"/>
      <c r="BR88" s="210"/>
      <c r="BS88" s="210"/>
      <c r="BT88" s="210"/>
      <c r="BU88" s="210"/>
      <c r="BV88" s="210"/>
      <c r="BW88" s="210"/>
      <c r="BY88" s="80" t="str">
        <f t="shared" si="6"/>
        <v>CISCO</v>
      </c>
      <c r="BZ88" s="80" t="str">
        <f t="shared" si="7"/>
        <v>CISCO</v>
      </c>
      <c r="CA88" s="78">
        <f t="shared" si="8"/>
        <v>0</v>
      </c>
      <c r="CB88" s="91"/>
    </row>
    <row r="89" spans="1:80" s="100" customFormat="1">
      <c r="A89" s="45" t="s">
        <v>95</v>
      </c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 t="s">
        <v>95</v>
      </c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 t="s">
        <v>95</v>
      </c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 t="s">
        <v>95</v>
      </c>
      <c r="AL89" s="45"/>
      <c r="AM89" s="45"/>
      <c r="AN89" s="45"/>
      <c r="AO89" s="45"/>
      <c r="AP89" s="45"/>
      <c r="AQ89" s="45"/>
      <c r="AR89" s="45"/>
      <c r="AS89" s="45"/>
      <c r="AT89" s="45"/>
      <c r="AU89" s="45"/>
      <c r="AV89" s="45" t="s">
        <v>95</v>
      </c>
      <c r="AW89" s="45"/>
      <c r="AX89" s="45"/>
      <c r="AY89" s="45"/>
      <c r="AZ89" s="45"/>
      <c r="BA89" s="45"/>
      <c r="BB89" s="45"/>
      <c r="BC89" s="45"/>
      <c r="BD89" s="45"/>
      <c r="BE89" s="45"/>
      <c r="BF89" s="45"/>
      <c r="BG89" s="45"/>
      <c r="BH89" s="45" t="s">
        <v>95</v>
      </c>
      <c r="BI89" s="45"/>
      <c r="BJ89" s="45"/>
      <c r="BK89" s="45"/>
      <c r="BL89" s="45"/>
      <c r="BM89" s="45"/>
      <c r="BN89" s="45"/>
      <c r="BO89" s="45"/>
      <c r="BP89" s="45"/>
      <c r="BQ89" s="45"/>
      <c r="BR89" s="45"/>
      <c r="BS89" s="45"/>
      <c r="BT89" s="45"/>
      <c r="BU89" s="45"/>
      <c r="BV89" s="45"/>
      <c r="BW89" s="45"/>
      <c r="BY89" s="80" t="s">
        <v>95</v>
      </c>
      <c r="BZ89" s="80" t="s">
        <v>95</v>
      </c>
      <c r="CA89" s="78">
        <v>0</v>
      </c>
      <c r="CB89" s="91"/>
    </row>
    <row r="90" spans="1:80" ht="14.45" customHeight="1">
      <c r="A90" s="212" t="s">
        <v>149</v>
      </c>
      <c r="B90" s="44" t="s">
        <v>90</v>
      </c>
      <c r="C90" s="71">
        <v>4101</v>
      </c>
      <c r="D90" s="71">
        <v>2217</v>
      </c>
      <c r="E90" s="71">
        <v>1938</v>
      </c>
      <c r="F90" s="71">
        <v>1095</v>
      </c>
      <c r="G90" s="71">
        <v>1995</v>
      </c>
      <c r="H90" s="71">
        <v>1119</v>
      </c>
      <c r="I90" s="71">
        <v>2371</v>
      </c>
      <c r="J90" s="71">
        <v>1366</v>
      </c>
      <c r="K90" s="149">
        <v>10405</v>
      </c>
      <c r="L90" s="149">
        <v>5797</v>
      </c>
      <c r="M90" s="212" t="s">
        <v>149</v>
      </c>
      <c r="N90" s="44" t="s">
        <v>90</v>
      </c>
      <c r="O90" s="71">
        <v>121</v>
      </c>
      <c r="P90" s="71">
        <v>62</v>
      </c>
      <c r="Q90" s="71">
        <v>114</v>
      </c>
      <c r="R90" s="71">
        <v>58</v>
      </c>
      <c r="S90" s="71">
        <v>185</v>
      </c>
      <c r="T90" s="71">
        <v>95</v>
      </c>
      <c r="U90" s="71">
        <v>624</v>
      </c>
      <c r="V90" s="71">
        <v>353</v>
      </c>
      <c r="W90" s="149">
        <v>1044</v>
      </c>
      <c r="X90" s="149">
        <v>568</v>
      </c>
      <c r="Y90" s="212" t="s">
        <v>149</v>
      </c>
      <c r="Z90" s="44" t="s">
        <v>90</v>
      </c>
      <c r="AA90" s="31">
        <v>80</v>
      </c>
      <c r="AB90" s="31">
        <v>59</v>
      </c>
      <c r="AC90" s="31">
        <v>58</v>
      </c>
      <c r="AD90" s="31">
        <v>66</v>
      </c>
      <c r="AE90" s="149">
        <v>263</v>
      </c>
      <c r="AF90" s="125">
        <v>271</v>
      </c>
      <c r="AG90" s="71">
        <v>156</v>
      </c>
      <c r="AH90" s="71">
        <v>34</v>
      </c>
      <c r="AI90" s="71">
        <v>17</v>
      </c>
      <c r="AJ90" s="71">
        <v>47</v>
      </c>
      <c r="AK90" s="212" t="s">
        <v>149</v>
      </c>
      <c r="AL90" s="44" t="s">
        <v>90</v>
      </c>
      <c r="AM90" s="71">
        <v>33</v>
      </c>
      <c r="AN90" s="71">
        <v>2970</v>
      </c>
      <c r="AO90" s="71">
        <v>849</v>
      </c>
      <c r="AP90" s="71">
        <v>205</v>
      </c>
      <c r="AQ90" s="71">
        <v>16</v>
      </c>
      <c r="AR90" s="71">
        <v>78</v>
      </c>
      <c r="AS90" s="71">
        <v>287</v>
      </c>
      <c r="AT90" s="71">
        <v>218</v>
      </c>
      <c r="AU90" s="71">
        <v>215</v>
      </c>
      <c r="AV90" s="212" t="s">
        <v>149</v>
      </c>
      <c r="AW90" s="44" t="s">
        <v>90</v>
      </c>
      <c r="AX90" s="71">
        <v>142</v>
      </c>
      <c r="AY90" s="71">
        <v>119</v>
      </c>
      <c r="AZ90" s="71">
        <v>6</v>
      </c>
      <c r="BA90" s="71">
        <v>217</v>
      </c>
      <c r="BB90" s="71">
        <v>2</v>
      </c>
      <c r="BC90" s="16">
        <v>486</v>
      </c>
      <c r="BD90" s="71">
        <v>243</v>
      </c>
      <c r="BE90" s="71">
        <v>230</v>
      </c>
      <c r="BF90" s="152">
        <v>71</v>
      </c>
      <c r="BG90" s="32">
        <v>34</v>
      </c>
      <c r="BH90" s="212" t="s">
        <v>149</v>
      </c>
      <c r="BI90" s="44" t="s">
        <v>90</v>
      </c>
      <c r="BJ90" s="71">
        <v>3855</v>
      </c>
      <c r="BK90" s="71">
        <v>4886</v>
      </c>
      <c r="BL90" s="71">
        <v>985</v>
      </c>
      <c r="BM90" s="71">
        <v>979</v>
      </c>
      <c r="BN90" s="71">
        <v>382</v>
      </c>
      <c r="BO90" s="71">
        <v>3661</v>
      </c>
      <c r="BP90" s="71">
        <v>533</v>
      </c>
      <c r="BQ90" s="71">
        <v>182</v>
      </c>
      <c r="BR90" s="71">
        <v>753</v>
      </c>
      <c r="BS90" s="71">
        <v>6</v>
      </c>
      <c r="BT90" s="71">
        <v>0</v>
      </c>
      <c r="BU90" s="71">
        <v>11</v>
      </c>
      <c r="BV90" s="71">
        <v>214</v>
      </c>
      <c r="BW90" s="71">
        <v>6780</v>
      </c>
      <c r="BY90" s="80" t="s">
        <v>149</v>
      </c>
      <c r="BZ90" s="80" t="s">
        <v>2342</v>
      </c>
      <c r="CA90" s="78">
        <v>9420</v>
      </c>
      <c r="CB90" s="91"/>
    </row>
    <row r="91" spans="1:80">
      <c r="A91" s="212"/>
      <c r="B91" s="44" t="s">
        <v>91</v>
      </c>
      <c r="C91" s="71">
        <v>932</v>
      </c>
      <c r="D91" s="71">
        <v>470</v>
      </c>
      <c r="E91" s="71">
        <v>616</v>
      </c>
      <c r="F91" s="71">
        <v>311</v>
      </c>
      <c r="G91" s="71">
        <v>600</v>
      </c>
      <c r="H91" s="71">
        <v>363</v>
      </c>
      <c r="I91" s="71">
        <v>731</v>
      </c>
      <c r="J91" s="71">
        <v>441</v>
      </c>
      <c r="K91" s="149">
        <v>2879</v>
      </c>
      <c r="L91" s="149">
        <v>1585</v>
      </c>
      <c r="M91" s="212"/>
      <c r="N91" s="44" t="s">
        <v>91</v>
      </c>
      <c r="O91" s="71">
        <v>82</v>
      </c>
      <c r="P91" s="71">
        <v>43</v>
      </c>
      <c r="Q91" s="71">
        <v>43</v>
      </c>
      <c r="R91" s="71">
        <v>19</v>
      </c>
      <c r="S91" s="71">
        <v>90</v>
      </c>
      <c r="T91" s="71">
        <v>57</v>
      </c>
      <c r="U91" s="71">
        <v>222</v>
      </c>
      <c r="V91" s="71">
        <v>117</v>
      </c>
      <c r="W91" s="149">
        <v>437</v>
      </c>
      <c r="X91" s="149">
        <v>236</v>
      </c>
      <c r="Y91" s="212"/>
      <c r="Z91" s="44" t="s">
        <v>91</v>
      </c>
      <c r="AA91" s="31">
        <v>13</v>
      </c>
      <c r="AB91" s="31">
        <v>10</v>
      </c>
      <c r="AC91" s="31">
        <v>11</v>
      </c>
      <c r="AD91" s="31">
        <v>13</v>
      </c>
      <c r="AE91" s="149">
        <v>47</v>
      </c>
      <c r="AF91" s="125">
        <v>39</v>
      </c>
      <c r="AG91" s="71">
        <v>13</v>
      </c>
      <c r="AH91" s="71">
        <v>38</v>
      </c>
      <c r="AI91" s="71">
        <v>7</v>
      </c>
      <c r="AJ91" s="71">
        <v>2</v>
      </c>
      <c r="AK91" s="212"/>
      <c r="AL91" s="44" t="s">
        <v>91</v>
      </c>
      <c r="AM91" s="71">
        <v>0</v>
      </c>
      <c r="AN91" s="71">
        <v>584</v>
      </c>
      <c r="AO91" s="71">
        <v>107</v>
      </c>
      <c r="AP91" s="71">
        <v>54</v>
      </c>
      <c r="AQ91" s="71">
        <v>0</v>
      </c>
      <c r="AR91" s="71">
        <v>16</v>
      </c>
      <c r="AS91" s="71">
        <v>47</v>
      </c>
      <c r="AT91" s="71">
        <v>32</v>
      </c>
      <c r="AU91" s="71">
        <v>30</v>
      </c>
      <c r="AV91" s="212"/>
      <c r="AW91" s="44" t="s">
        <v>91</v>
      </c>
      <c r="AX91" s="71">
        <v>72</v>
      </c>
      <c r="AY91" s="71">
        <v>29</v>
      </c>
      <c r="AZ91" s="71">
        <v>1</v>
      </c>
      <c r="BA91" s="71">
        <v>14</v>
      </c>
      <c r="BB91" s="71">
        <v>0</v>
      </c>
      <c r="BC91" s="16">
        <v>116</v>
      </c>
      <c r="BD91" s="71">
        <v>91</v>
      </c>
      <c r="BE91" s="71">
        <v>73</v>
      </c>
      <c r="BF91" s="152">
        <v>40</v>
      </c>
      <c r="BG91" s="32">
        <v>28</v>
      </c>
      <c r="BH91" s="212"/>
      <c r="BI91" s="44" t="s">
        <v>91</v>
      </c>
      <c r="BJ91" s="71">
        <v>186</v>
      </c>
      <c r="BK91" s="71">
        <v>415</v>
      </c>
      <c r="BL91" s="71">
        <v>57</v>
      </c>
      <c r="BM91" s="71">
        <v>53</v>
      </c>
      <c r="BN91" s="71">
        <v>22</v>
      </c>
      <c r="BO91" s="71">
        <v>321</v>
      </c>
      <c r="BP91" s="71">
        <v>4</v>
      </c>
      <c r="BQ91" s="71">
        <v>0</v>
      </c>
      <c r="BR91" s="71">
        <v>45</v>
      </c>
      <c r="BS91" s="71">
        <v>0</v>
      </c>
      <c r="BT91" s="71">
        <v>0</v>
      </c>
      <c r="BU91" s="71">
        <v>79</v>
      </c>
      <c r="BV91" s="71">
        <v>11</v>
      </c>
      <c r="BW91" s="71">
        <v>2</v>
      </c>
      <c r="BY91" s="80" t="s">
        <v>149</v>
      </c>
      <c r="BZ91" s="80" t="s">
        <v>2343</v>
      </c>
      <c r="CA91" s="78">
        <v>1705</v>
      </c>
      <c r="CB91" s="91"/>
    </row>
    <row r="92" spans="1:80">
      <c r="A92" s="212"/>
      <c r="B92" s="66" t="s">
        <v>73</v>
      </c>
      <c r="C92" s="26">
        <v>5033</v>
      </c>
      <c r="D92" s="26">
        <v>2687</v>
      </c>
      <c r="E92" s="68">
        <v>2554</v>
      </c>
      <c r="F92" s="68">
        <v>1406</v>
      </c>
      <c r="G92" s="68">
        <v>2595</v>
      </c>
      <c r="H92" s="68">
        <v>1482</v>
      </c>
      <c r="I92" s="68">
        <v>3102</v>
      </c>
      <c r="J92" s="68">
        <v>1807</v>
      </c>
      <c r="K92" s="68">
        <v>13284</v>
      </c>
      <c r="L92" s="68">
        <v>7382</v>
      </c>
      <c r="M92" s="212"/>
      <c r="N92" s="66" t="s">
        <v>73</v>
      </c>
      <c r="O92" s="26">
        <v>203</v>
      </c>
      <c r="P92" s="26">
        <v>105</v>
      </c>
      <c r="Q92" s="68">
        <v>157</v>
      </c>
      <c r="R92" s="68">
        <v>77</v>
      </c>
      <c r="S92" s="68">
        <v>275</v>
      </c>
      <c r="T92" s="68">
        <v>152</v>
      </c>
      <c r="U92" s="68">
        <v>846</v>
      </c>
      <c r="V92" s="68">
        <v>470</v>
      </c>
      <c r="W92" s="68">
        <v>1481</v>
      </c>
      <c r="X92" s="68">
        <v>804</v>
      </c>
      <c r="Y92" s="212"/>
      <c r="Z92" s="66" t="s">
        <v>73</v>
      </c>
      <c r="AA92" s="68">
        <v>93</v>
      </c>
      <c r="AB92" s="68">
        <v>69</v>
      </c>
      <c r="AC92" s="68">
        <v>69</v>
      </c>
      <c r="AD92" s="68">
        <v>79</v>
      </c>
      <c r="AE92" s="68">
        <v>310</v>
      </c>
      <c r="AF92" s="68">
        <v>310</v>
      </c>
      <c r="AG92" s="68">
        <v>169</v>
      </c>
      <c r="AH92" s="68">
        <v>72</v>
      </c>
      <c r="AI92" s="68">
        <v>24</v>
      </c>
      <c r="AJ92" s="68">
        <v>49</v>
      </c>
      <c r="AK92" s="212"/>
      <c r="AL92" s="66" t="s">
        <v>73</v>
      </c>
      <c r="AM92" s="68">
        <v>33</v>
      </c>
      <c r="AN92" s="68">
        <v>3554</v>
      </c>
      <c r="AO92" s="68">
        <v>956</v>
      </c>
      <c r="AP92" s="68">
        <v>259</v>
      </c>
      <c r="AQ92" s="68">
        <v>16</v>
      </c>
      <c r="AR92" s="68">
        <v>94</v>
      </c>
      <c r="AS92" s="68">
        <v>334</v>
      </c>
      <c r="AT92" s="68">
        <v>250</v>
      </c>
      <c r="AU92" s="68">
        <v>245</v>
      </c>
      <c r="AV92" s="212"/>
      <c r="AW92" s="66" t="s">
        <v>73</v>
      </c>
      <c r="AX92" s="26">
        <v>214</v>
      </c>
      <c r="AY92" s="26">
        <v>148</v>
      </c>
      <c r="AZ92" s="26">
        <v>7</v>
      </c>
      <c r="BA92" s="26">
        <v>231</v>
      </c>
      <c r="BB92" s="26">
        <v>2</v>
      </c>
      <c r="BC92" s="26">
        <v>602</v>
      </c>
      <c r="BD92" s="26">
        <v>334</v>
      </c>
      <c r="BE92" s="26">
        <v>303</v>
      </c>
      <c r="BF92" s="41">
        <v>111</v>
      </c>
      <c r="BG92" s="41">
        <v>62</v>
      </c>
      <c r="BH92" s="212"/>
      <c r="BI92" s="66" t="s">
        <v>73</v>
      </c>
      <c r="BJ92" s="68">
        <v>4041</v>
      </c>
      <c r="BK92" s="68">
        <v>5301</v>
      </c>
      <c r="BL92" s="68">
        <v>1042</v>
      </c>
      <c r="BM92" s="68">
        <v>1032</v>
      </c>
      <c r="BN92" s="68">
        <v>404</v>
      </c>
      <c r="BO92" s="68">
        <v>3982</v>
      </c>
      <c r="BP92" s="68">
        <v>537</v>
      </c>
      <c r="BQ92" s="68">
        <v>182</v>
      </c>
      <c r="BR92" s="68">
        <v>798</v>
      </c>
      <c r="BS92" s="68">
        <v>6</v>
      </c>
      <c r="BT92" s="68">
        <v>0</v>
      </c>
      <c r="BU92" s="68">
        <v>90</v>
      </c>
      <c r="BV92" s="68">
        <v>225</v>
      </c>
      <c r="BW92" s="68">
        <v>6782</v>
      </c>
      <c r="BY92" s="80" t="s">
        <v>149</v>
      </c>
      <c r="BZ92" s="80" t="s">
        <v>2344</v>
      </c>
      <c r="CA92" s="78">
        <v>11125</v>
      </c>
      <c r="CB92" s="91"/>
    </row>
    <row r="93" spans="1:80" ht="14.45" customHeight="1">
      <c r="A93" s="212" t="s">
        <v>150</v>
      </c>
      <c r="B93" s="44" t="s">
        <v>90</v>
      </c>
      <c r="C93" s="71">
        <v>3885</v>
      </c>
      <c r="D93" s="71">
        <v>2069</v>
      </c>
      <c r="E93" s="71">
        <v>2183</v>
      </c>
      <c r="F93" s="71">
        <v>1200</v>
      </c>
      <c r="G93" s="71">
        <v>2008</v>
      </c>
      <c r="H93" s="71">
        <v>1054</v>
      </c>
      <c r="I93" s="71">
        <v>2076</v>
      </c>
      <c r="J93" s="71">
        <v>1156</v>
      </c>
      <c r="K93" s="149">
        <v>10152</v>
      </c>
      <c r="L93" s="149">
        <v>5479</v>
      </c>
      <c r="M93" s="212" t="s">
        <v>150</v>
      </c>
      <c r="N93" s="44" t="s">
        <v>90</v>
      </c>
      <c r="O93" s="71">
        <v>243</v>
      </c>
      <c r="P93" s="71">
        <v>115</v>
      </c>
      <c r="Q93" s="71">
        <v>141</v>
      </c>
      <c r="R93" s="71">
        <v>63</v>
      </c>
      <c r="S93" s="71">
        <v>248</v>
      </c>
      <c r="T93" s="71">
        <v>113</v>
      </c>
      <c r="U93" s="71">
        <v>471</v>
      </c>
      <c r="V93" s="71">
        <v>295</v>
      </c>
      <c r="W93" s="149">
        <v>1103</v>
      </c>
      <c r="X93" s="149">
        <v>586</v>
      </c>
      <c r="Y93" s="212" t="s">
        <v>150</v>
      </c>
      <c r="Z93" s="44" t="s">
        <v>90</v>
      </c>
      <c r="AA93" s="31">
        <v>73</v>
      </c>
      <c r="AB93" s="31">
        <v>55</v>
      </c>
      <c r="AC93" s="31">
        <v>54</v>
      </c>
      <c r="AD93" s="31">
        <v>59</v>
      </c>
      <c r="AE93" s="149">
        <v>241</v>
      </c>
      <c r="AF93" s="125">
        <v>205</v>
      </c>
      <c r="AG93" s="71">
        <v>103</v>
      </c>
      <c r="AH93" s="71">
        <v>1</v>
      </c>
      <c r="AI93" s="71">
        <v>29</v>
      </c>
      <c r="AJ93" s="71">
        <v>40</v>
      </c>
      <c r="AK93" s="212" t="s">
        <v>150</v>
      </c>
      <c r="AL93" s="44" t="s">
        <v>90</v>
      </c>
      <c r="AM93" s="71">
        <v>12</v>
      </c>
      <c r="AN93" s="71">
        <v>3430</v>
      </c>
      <c r="AO93" s="71">
        <v>637</v>
      </c>
      <c r="AP93" s="71">
        <v>181</v>
      </c>
      <c r="AQ93" s="71">
        <v>12</v>
      </c>
      <c r="AR93" s="71">
        <v>119</v>
      </c>
      <c r="AS93" s="71">
        <v>250</v>
      </c>
      <c r="AT93" s="71">
        <v>240</v>
      </c>
      <c r="AU93" s="71">
        <v>242</v>
      </c>
      <c r="AV93" s="212" t="s">
        <v>150</v>
      </c>
      <c r="AW93" s="44" t="s">
        <v>90</v>
      </c>
      <c r="AX93" s="71">
        <v>198</v>
      </c>
      <c r="AY93" s="71">
        <v>92</v>
      </c>
      <c r="AZ93" s="71">
        <v>10</v>
      </c>
      <c r="BA93" s="71">
        <v>129</v>
      </c>
      <c r="BB93" s="71">
        <v>1</v>
      </c>
      <c r="BC93" s="16">
        <v>430</v>
      </c>
      <c r="BD93" s="71">
        <v>214</v>
      </c>
      <c r="BE93" s="71">
        <v>216</v>
      </c>
      <c r="BF93" s="152">
        <v>57</v>
      </c>
      <c r="BG93" s="32">
        <v>24</v>
      </c>
      <c r="BH93" s="212" t="s">
        <v>150</v>
      </c>
      <c r="BI93" s="44" t="s">
        <v>90</v>
      </c>
      <c r="BJ93" s="71">
        <v>3335</v>
      </c>
      <c r="BK93" s="71">
        <v>4730</v>
      </c>
      <c r="BL93" s="71">
        <v>1113</v>
      </c>
      <c r="BM93" s="71">
        <v>364</v>
      </c>
      <c r="BN93" s="71">
        <v>352</v>
      </c>
      <c r="BO93" s="71">
        <v>3772</v>
      </c>
      <c r="BP93" s="71">
        <v>406</v>
      </c>
      <c r="BQ93" s="71">
        <v>118</v>
      </c>
      <c r="BR93" s="71">
        <v>279</v>
      </c>
      <c r="BS93" s="71">
        <v>0</v>
      </c>
      <c r="BT93" s="71">
        <v>0</v>
      </c>
      <c r="BU93" s="71">
        <v>64</v>
      </c>
      <c r="BV93" s="71">
        <v>46</v>
      </c>
      <c r="BW93" s="71">
        <v>4440</v>
      </c>
      <c r="BY93" s="80" t="s">
        <v>150</v>
      </c>
      <c r="BZ93" s="80" t="s">
        <v>2345</v>
      </c>
      <c r="CA93" s="78">
        <v>9567</v>
      </c>
      <c r="CB93" s="91"/>
    </row>
    <row r="94" spans="1:80">
      <c r="A94" s="212"/>
      <c r="B94" s="44" t="s">
        <v>91</v>
      </c>
      <c r="C94" s="71">
        <v>635</v>
      </c>
      <c r="D94" s="71">
        <v>316</v>
      </c>
      <c r="E94" s="71">
        <v>337</v>
      </c>
      <c r="F94" s="71">
        <v>192</v>
      </c>
      <c r="G94" s="71">
        <v>270</v>
      </c>
      <c r="H94" s="71">
        <v>137</v>
      </c>
      <c r="I94" s="71">
        <v>348</v>
      </c>
      <c r="J94" s="71">
        <v>213</v>
      </c>
      <c r="K94" s="149">
        <v>1590</v>
      </c>
      <c r="L94" s="149">
        <v>858</v>
      </c>
      <c r="M94" s="212"/>
      <c r="N94" s="44" t="s">
        <v>91</v>
      </c>
      <c r="O94" s="71">
        <v>47</v>
      </c>
      <c r="P94" s="71">
        <v>22</v>
      </c>
      <c r="Q94" s="71">
        <v>32</v>
      </c>
      <c r="R94" s="71">
        <v>17</v>
      </c>
      <c r="S94" s="71">
        <v>32</v>
      </c>
      <c r="T94" s="71">
        <v>12</v>
      </c>
      <c r="U94" s="71">
        <v>105</v>
      </c>
      <c r="V94" s="71">
        <v>67</v>
      </c>
      <c r="W94" s="149">
        <v>216</v>
      </c>
      <c r="X94" s="149">
        <v>118</v>
      </c>
      <c r="Y94" s="212"/>
      <c r="Z94" s="44" t="s">
        <v>91</v>
      </c>
      <c r="AA94" s="31">
        <v>14</v>
      </c>
      <c r="AB94" s="31">
        <v>10</v>
      </c>
      <c r="AC94" s="31">
        <v>9</v>
      </c>
      <c r="AD94" s="31">
        <v>11</v>
      </c>
      <c r="AE94" s="149">
        <v>44</v>
      </c>
      <c r="AF94" s="125">
        <v>42</v>
      </c>
      <c r="AG94" s="71">
        <v>32</v>
      </c>
      <c r="AH94" s="71">
        <v>19</v>
      </c>
      <c r="AI94" s="71">
        <v>9</v>
      </c>
      <c r="AJ94" s="71">
        <v>7</v>
      </c>
      <c r="AK94" s="212"/>
      <c r="AL94" s="44" t="s">
        <v>91</v>
      </c>
      <c r="AM94" s="71">
        <v>0</v>
      </c>
      <c r="AN94" s="71">
        <v>652</v>
      </c>
      <c r="AO94" s="71">
        <v>21</v>
      </c>
      <c r="AP94" s="71">
        <v>17</v>
      </c>
      <c r="AQ94" s="71">
        <v>13</v>
      </c>
      <c r="AR94" s="71">
        <v>22</v>
      </c>
      <c r="AS94" s="71">
        <v>41</v>
      </c>
      <c r="AT94" s="71">
        <v>47</v>
      </c>
      <c r="AU94" s="71">
        <v>38</v>
      </c>
      <c r="AV94" s="212"/>
      <c r="AW94" s="44" t="s">
        <v>91</v>
      </c>
      <c r="AX94" s="71">
        <v>29</v>
      </c>
      <c r="AY94" s="71">
        <v>18</v>
      </c>
      <c r="AZ94" s="71">
        <v>1</v>
      </c>
      <c r="BA94" s="71">
        <v>16</v>
      </c>
      <c r="BB94" s="71">
        <v>0</v>
      </c>
      <c r="BC94" s="16">
        <v>64</v>
      </c>
      <c r="BD94" s="71">
        <v>37</v>
      </c>
      <c r="BE94" s="71">
        <v>32</v>
      </c>
      <c r="BF94" s="152">
        <v>19</v>
      </c>
      <c r="BG94" s="32">
        <v>12</v>
      </c>
      <c r="BH94" s="212"/>
      <c r="BI94" s="44" t="s">
        <v>91</v>
      </c>
      <c r="BJ94" s="71">
        <v>511</v>
      </c>
      <c r="BK94" s="71">
        <v>1126</v>
      </c>
      <c r="BL94" s="71">
        <v>520</v>
      </c>
      <c r="BM94" s="71">
        <v>48</v>
      </c>
      <c r="BN94" s="71">
        <v>18</v>
      </c>
      <c r="BO94" s="71">
        <v>1336</v>
      </c>
      <c r="BP94" s="71">
        <v>89</v>
      </c>
      <c r="BQ94" s="71">
        <v>0</v>
      </c>
      <c r="BR94" s="71">
        <v>46</v>
      </c>
      <c r="BS94" s="71">
        <v>0</v>
      </c>
      <c r="BT94" s="71">
        <v>0</v>
      </c>
      <c r="BU94" s="71">
        <v>0</v>
      </c>
      <c r="BV94" s="71">
        <v>0</v>
      </c>
      <c r="BW94" s="71">
        <v>1527</v>
      </c>
      <c r="BY94" s="80" t="s">
        <v>150</v>
      </c>
      <c r="BZ94" s="80" t="s">
        <v>2346</v>
      </c>
      <c r="CA94" s="78">
        <v>1500</v>
      </c>
      <c r="CB94" s="91"/>
    </row>
    <row r="95" spans="1:80">
      <c r="A95" s="212"/>
      <c r="B95" s="66" t="s">
        <v>73</v>
      </c>
      <c r="C95" s="26">
        <v>4520</v>
      </c>
      <c r="D95" s="26">
        <v>2385</v>
      </c>
      <c r="E95" s="68">
        <v>2520</v>
      </c>
      <c r="F95" s="68">
        <v>1392</v>
      </c>
      <c r="G95" s="68">
        <v>2278</v>
      </c>
      <c r="H95" s="68">
        <v>1191</v>
      </c>
      <c r="I95" s="68">
        <v>2424</v>
      </c>
      <c r="J95" s="68">
        <v>1369</v>
      </c>
      <c r="K95" s="68">
        <v>11742</v>
      </c>
      <c r="L95" s="68">
        <v>6337</v>
      </c>
      <c r="M95" s="212"/>
      <c r="N95" s="66" t="s">
        <v>73</v>
      </c>
      <c r="O95" s="26">
        <v>290</v>
      </c>
      <c r="P95" s="26">
        <v>137</v>
      </c>
      <c r="Q95" s="68">
        <v>173</v>
      </c>
      <c r="R95" s="68">
        <v>80</v>
      </c>
      <c r="S95" s="68">
        <v>280</v>
      </c>
      <c r="T95" s="68">
        <v>125</v>
      </c>
      <c r="U95" s="68">
        <v>576</v>
      </c>
      <c r="V95" s="68">
        <v>362</v>
      </c>
      <c r="W95" s="68">
        <v>1319</v>
      </c>
      <c r="X95" s="68">
        <v>704</v>
      </c>
      <c r="Y95" s="212"/>
      <c r="Z95" s="66" t="s">
        <v>73</v>
      </c>
      <c r="AA95" s="68">
        <v>87</v>
      </c>
      <c r="AB95" s="68">
        <v>65</v>
      </c>
      <c r="AC95" s="68">
        <v>63</v>
      </c>
      <c r="AD95" s="68">
        <v>70</v>
      </c>
      <c r="AE95" s="68">
        <v>285</v>
      </c>
      <c r="AF95" s="68">
        <v>247</v>
      </c>
      <c r="AG95" s="68">
        <v>135</v>
      </c>
      <c r="AH95" s="68">
        <v>20</v>
      </c>
      <c r="AI95" s="68">
        <v>38</v>
      </c>
      <c r="AJ95" s="68">
        <v>47</v>
      </c>
      <c r="AK95" s="212"/>
      <c r="AL95" s="66" t="s">
        <v>73</v>
      </c>
      <c r="AM95" s="68">
        <v>12</v>
      </c>
      <c r="AN95" s="68">
        <v>4082</v>
      </c>
      <c r="AO95" s="68">
        <v>658</v>
      </c>
      <c r="AP95" s="68">
        <v>198</v>
      </c>
      <c r="AQ95" s="68">
        <v>25</v>
      </c>
      <c r="AR95" s="68">
        <v>141</v>
      </c>
      <c r="AS95" s="68">
        <v>291</v>
      </c>
      <c r="AT95" s="68">
        <v>287</v>
      </c>
      <c r="AU95" s="68">
        <v>280</v>
      </c>
      <c r="AV95" s="212"/>
      <c r="AW95" s="66" t="s">
        <v>73</v>
      </c>
      <c r="AX95" s="26">
        <v>227</v>
      </c>
      <c r="AY95" s="26">
        <v>110</v>
      </c>
      <c r="AZ95" s="26">
        <v>11</v>
      </c>
      <c r="BA95" s="26">
        <v>145</v>
      </c>
      <c r="BB95" s="26">
        <v>1</v>
      </c>
      <c r="BC95" s="26">
        <v>494</v>
      </c>
      <c r="BD95" s="26">
        <v>251</v>
      </c>
      <c r="BE95" s="26">
        <v>248</v>
      </c>
      <c r="BF95" s="41">
        <v>76</v>
      </c>
      <c r="BG95" s="41">
        <v>36</v>
      </c>
      <c r="BH95" s="212"/>
      <c r="BI95" s="66" t="s">
        <v>73</v>
      </c>
      <c r="BJ95" s="68">
        <v>3846</v>
      </c>
      <c r="BK95" s="68">
        <v>5856</v>
      </c>
      <c r="BL95" s="68">
        <v>1633</v>
      </c>
      <c r="BM95" s="68">
        <v>412</v>
      </c>
      <c r="BN95" s="68">
        <v>370</v>
      </c>
      <c r="BO95" s="68">
        <v>5108</v>
      </c>
      <c r="BP95" s="68">
        <v>495</v>
      </c>
      <c r="BQ95" s="68">
        <v>118</v>
      </c>
      <c r="BR95" s="68">
        <v>325</v>
      </c>
      <c r="BS95" s="68">
        <v>0</v>
      </c>
      <c r="BT95" s="68">
        <v>0</v>
      </c>
      <c r="BU95" s="68">
        <v>64</v>
      </c>
      <c r="BV95" s="68">
        <v>46</v>
      </c>
      <c r="BW95" s="68">
        <v>5967</v>
      </c>
      <c r="BY95" s="80" t="s">
        <v>150</v>
      </c>
      <c r="BZ95" s="80" t="s">
        <v>2347</v>
      </c>
      <c r="CA95" s="78">
        <v>11067</v>
      </c>
      <c r="CB95" s="91"/>
    </row>
    <row r="96" spans="1:80" ht="14.45" customHeight="1">
      <c r="A96" s="212" t="s">
        <v>151</v>
      </c>
      <c r="B96" s="44" t="s">
        <v>90</v>
      </c>
      <c r="C96" s="71">
        <v>1058</v>
      </c>
      <c r="D96" s="71">
        <v>488</v>
      </c>
      <c r="E96" s="71">
        <v>499</v>
      </c>
      <c r="F96" s="71">
        <v>232</v>
      </c>
      <c r="G96" s="71">
        <v>531</v>
      </c>
      <c r="H96" s="71">
        <v>233</v>
      </c>
      <c r="I96" s="71">
        <v>457</v>
      </c>
      <c r="J96" s="71">
        <v>205</v>
      </c>
      <c r="K96" s="149">
        <v>2545</v>
      </c>
      <c r="L96" s="149">
        <v>1158</v>
      </c>
      <c r="M96" s="212" t="s">
        <v>151</v>
      </c>
      <c r="N96" s="44" t="s">
        <v>90</v>
      </c>
      <c r="O96" s="71">
        <v>50</v>
      </c>
      <c r="P96" s="71">
        <v>27</v>
      </c>
      <c r="Q96" s="71">
        <v>81</v>
      </c>
      <c r="R96" s="71">
        <v>36</v>
      </c>
      <c r="S96" s="71">
        <v>60</v>
      </c>
      <c r="T96" s="71">
        <v>26</v>
      </c>
      <c r="U96" s="71">
        <v>125</v>
      </c>
      <c r="V96" s="71">
        <v>61</v>
      </c>
      <c r="W96" s="149">
        <v>316</v>
      </c>
      <c r="X96" s="149">
        <v>150</v>
      </c>
      <c r="Y96" s="212" t="s">
        <v>151</v>
      </c>
      <c r="Z96" s="44" t="s">
        <v>90</v>
      </c>
      <c r="AA96" s="31">
        <v>24</v>
      </c>
      <c r="AB96" s="31">
        <v>17</v>
      </c>
      <c r="AC96" s="31">
        <v>18</v>
      </c>
      <c r="AD96" s="31">
        <v>16</v>
      </c>
      <c r="AE96" s="149">
        <v>75</v>
      </c>
      <c r="AF96" s="125">
        <v>70</v>
      </c>
      <c r="AG96" s="71">
        <v>9</v>
      </c>
      <c r="AH96" s="71">
        <v>0</v>
      </c>
      <c r="AI96" s="71">
        <v>11</v>
      </c>
      <c r="AJ96" s="71">
        <v>15</v>
      </c>
      <c r="AK96" s="212" t="s">
        <v>151</v>
      </c>
      <c r="AL96" s="44" t="s">
        <v>90</v>
      </c>
      <c r="AM96" s="71">
        <v>11</v>
      </c>
      <c r="AN96" s="71">
        <v>989</v>
      </c>
      <c r="AO96" s="71">
        <v>112</v>
      </c>
      <c r="AP96" s="71">
        <v>3</v>
      </c>
      <c r="AQ96" s="71">
        <v>9</v>
      </c>
      <c r="AR96" s="71">
        <v>27</v>
      </c>
      <c r="AS96" s="71">
        <v>85</v>
      </c>
      <c r="AT96" s="71">
        <v>62</v>
      </c>
      <c r="AU96" s="71">
        <v>58</v>
      </c>
      <c r="AV96" s="212" t="s">
        <v>151</v>
      </c>
      <c r="AW96" s="44" t="s">
        <v>90</v>
      </c>
      <c r="AX96" s="71">
        <v>16</v>
      </c>
      <c r="AY96" s="71">
        <v>43</v>
      </c>
      <c r="AZ96" s="71">
        <v>0</v>
      </c>
      <c r="BA96" s="71">
        <v>51</v>
      </c>
      <c r="BB96" s="71">
        <v>0</v>
      </c>
      <c r="BC96" s="16">
        <v>110</v>
      </c>
      <c r="BD96" s="71">
        <v>39</v>
      </c>
      <c r="BE96" s="71">
        <v>26</v>
      </c>
      <c r="BF96" s="152">
        <v>8</v>
      </c>
      <c r="BG96" s="32">
        <v>3</v>
      </c>
      <c r="BH96" s="212" t="s">
        <v>151</v>
      </c>
      <c r="BI96" s="44" t="s">
        <v>90</v>
      </c>
      <c r="BJ96" s="71">
        <v>936</v>
      </c>
      <c r="BK96" s="71">
        <v>633</v>
      </c>
      <c r="BL96" s="71">
        <v>56</v>
      </c>
      <c r="BM96" s="71">
        <v>69</v>
      </c>
      <c r="BN96" s="71">
        <v>40</v>
      </c>
      <c r="BO96" s="71">
        <v>528</v>
      </c>
      <c r="BP96" s="71">
        <v>52</v>
      </c>
      <c r="BQ96" s="71">
        <v>8</v>
      </c>
      <c r="BR96" s="71">
        <v>64</v>
      </c>
      <c r="BS96" s="71">
        <v>6</v>
      </c>
      <c r="BT96" s="71">
        <v>0</v>
      </c>
      <c r="BU96" s="71">
        <v>28</v>
      </c>
      <c r="BV96" s="71">
        <v>33</v>
      </c>
      <c r="BW96" s="71">
        <v>948</v>
      </c>
      <c r="BY96" s="80" t="s">
        <v>151</v>
      </c>
      <c r="BZ96" s="80" t="s">
        <v>2348</v>
      </c>
      <c r="CA96" s="78">
        <v>2382</v>
      </c>
      <c r="CB96" s="91"/>
    </row>
    <row r="97" spans="1:80">
      <c r="A97" s="212"/>
      <c r="B97" s="44" t="s">
        <v>91</v>
      </c>
      <c r="C97" s="71">
        <v>538</v>
      </c>
      <c r="D97" s="71">
        <v>297</v>
      </c>
      <c r="E97" s="71">
        <v>326</v>
      </c>
      <c r="F97" s="71">
        <v>172</v>
      </c>
      <c r="G97" s="71">
        <v>348</v>
      </c>
      <c r="H97" s="71">
        <v>185</v>
      </c>
      <c r="I97" s="71">
        <v>411</v>
      </c>
      <c r="J97" s="71">
        <v>242</v>
      </c>
      <c r="K97" s="149">
        <v>1623</v>
      </c>
      <c r="L97" s="149">
        <v>896</v>
      </c>
      <c r="M97" s="212"/>
      <c r="N97" s="44" t="s">
        <v>91</v>
      </c>
      <c r="O97" s="71">
        <v>15</v>
      </c>
      <c r="P97" s="71">
        <v>9</v>
      </c>
      <c r="Q97" s="71">
        <v>26</v>
      </c>
      <c r="R97" s="71">
        <v>10</v>
      </c>
      <c r="S97" s="71">
        <v>19</v>
      </c>
      <c r="T97" s="71">
        <v>10</v>
      </c>
      <c r="U97" s="71">
        <v>68</v>
      </c>
      <c r="V97" s="71">
        <v>38</v>
      </c>
      <c r="W97" s="149">
        <v>128</v>
      </c>
      <c r="X97" s="149">
        <v>67</v>
      </c>
      <c r="Y97" s="212"/>
      <c r="Z97" s="44" t="s">
        <v>91</v>
      </c>
      <c r="AA97" s="31">
        <v>10</v>
      </c>
      <c r="AB97" s="31">
        <v>9</v>
      </c>
      <c r="AC97" s="31">
        <v>9</v>
      </c>
      <c r="AD97" s="31">
        <v>9</v>
      </c>
      <c r="AE97" s="149">
        <v>37</v>
      </c>
      <c r="AF97" s="125">
        <v>36</v>
      </c>
      <c r="AG97" s="71">
        <v>0</v>
      </c>
      <c r="AH97" s="71">
        <v>24</v>
      </c>
      <c r="AI97" s="71">
        <v>2</v>
      </c>
      <c r="AJ97" s="71">
        <v>4</v>
      </c>
      <c r="AK97" s="212"/>
      <c r="AL97" s="44" t="s">
        <v>91</v>
      </c>
      <c r="AM97" s="71">
        <v>6</v>
      </c>
      <c r="AN97" s="71">
        <v>398</v>
      </c>
      <c r="AO97" s="71">
        <v>11</v>
      </c>
      <c r="AP97" s="71">
        <v>0</v>
      </c>
      <c r="AQ97" s="71">
        <v>0</v>
      </c>
      <c r="AR97" s="71">
        <v>10</v>
      </c>
      <c r="AS97" s="71">
        <v>35</v>
      </c>
      <c r="AT97" s="71">
        <v>38</v>
      </c>
      <c r="AU97" s="71">
        <v>39</v>
      </c>
      <c r="AV97" s="212"/>
      <c r="AW97" s="44" t="s">
        <v>91</v>
      </c>
      <c r="AX97" s="71">
        <v>30</v>
      </c>
      <c r="AY97" s="71">
        <v>18</v>
      </c>
      <c r="AZ97" s="71">
        <v>0</v>
      </c>
      <c r="BA97" s="71">
        <v>15</v>
      </c>
      <c r="BB97" s="71">
        <v>0</v>
      </c>
      <c r="BC97" s="16">
        <v>63</v>
      </c>
      <c r="BD97" s="71">
        <v>35</v>
      </c>
      <c r="BE97" s="71">
        <v>26</v>
      </c>
      <c r="BF97" s="152">
        <v>15</v>
      </c>
      <c r="BG97" s="32">
        <v>7</v>
      </c>
      <c r="BH97" s="212"/>
      <c r="BI97" s="44" t="s">
        <v>91</v>
      </c>
      <c r="BJ97" s="71">
        <v>1234</v>
      </c>
      <c r="BK97" s="71">
        <v>2643</v>
      </c>
      <c r="BL97" s="71">
        <v>225</v>
      </c>
      <c r="BM97" s="71">
        <v>101</v>
      </c>
      <c r="BN97" s="71">
        <v>81</v>
      </c>
      <c r="BO97" s="71">
        <v>1527</v>
      </c>
      <c r="BP97" s="71">
        <v>102</v>
      </c>
      <c r="BQ97" s="71">
        <v>21</v>
      </c>
      <c r="BR97" s="71">
        <v>76</v>
      </c>
      <c r="BS97" s="71">
        <v>0</v>
      </c>
      <c r="BT97" s="71">
        <v>0</v>
      </c>
      <c r="BU97" s="71">
        <v>23</v>
      </c>
      <c r="BV97" s="71">
        <v>0</v>
      </c>
      <c r="BW97" s="71">
        <v>149</v>
      </c>
      <c r="BY97" s="80" t="s">
        <v>151</v>
      </c>
      <c r="BZ97" s="80" t="s">
        <v>2349</v>
      </c>
      <c r="CA97" s="78">
        <v>835</v>
      </c>
      <c r="CB97" s="91"/>
    </row>
    <row r="98" spans="1:80">
      <c r="A98" s="212"/>
      <c r="B98" s="66" t="s">
        <v>73</v>
      </c>
      <c r="C98" s="26">
        <v>1596</v>
      </c>
      <c r="D98" s="26">
        <v>785</v>
      </c>
      <c r="E98" s="68">
        <v>825</v>
      </c>
      <c r="F98" s="68">
        <v>404</v>
      </c>
      <c r="G98" s="68">
        <v>879</v>
      </c>
      <c r="H98" s="68">
        <v>418</v>
      </c>
      <c r="I98" s="68">
        <v>868</v>
      </c>
      <c r="J98" s="68">
        <v>447</v>
      </c>
      <c r="K98" s="68">
        <v>4168</v>
      </c>
      <c r="L98" s="68">
        <v>2054</v>
      </c>
      <c r="M98" s="212"/>
      <c r="N98" s="66" t="s">
        <v>73</v>
      </c>
      <c r="O98" s="26">
        <v>65</v>
      </c>
      <c r="P98" s="26">
        <v>36</v>
      </c>
      <c r="Q98" s="68">
        <v>107</v>
      </c>
      <c r="R98" s="68">
        <v>46</v>
      </c>
      <c r="S98" s="68">
        <v>79</v>
      </c>
      <c r="T98" s="68">
        <v>36</v>
      </c>
      <c r="U98" s="68">
        <v>193</v>
      </c>
      <c r="V98" s="68">
        <v>99</v>
      </c>
      <c r="W98" s="68">
        <v>444</v>
      </c>
      <c r="X98" s="68">
        <v>217</v>
      </c>
      <c r="Y98" s="212"/>
      <c r="Z98" s="66" t="s">
        <v>73</v>
      </c>
      <c r="AA98" s="68">
        <v>34</v>
      </c>
      <c r="AB98" s="68">
        <v>26</v>
      </c>
      <c r="AC98" s="68">
        <v>27</v>
      </c>
      <c r="AD98" s="68">
        <v>25</v>
      </c>
      <c r="AE98" s="68">
        <v>112</v>
      </c>
      <c r="AF98" s="68">
        <v>106</v>
      </c>
      <c r="AG98" s="68">
        <v>9</v>
      </c>
      <c r="AH98" s="68">
        <v>24</v>
      </c>
      <c r="AI98" s="68">
        <v>13</v>
      </c>
      <c r="AJ98" s="68">
        <v>19</v>
      </c>
      <c r="AK98" s="212"/>
      <c r="AL98" s="66" t="s">
        <v>73</v>
      </c>
      <c r="AM98" s="68">
        <v>17</v>
      </c>
      <c r="AN98" s="68">
        <v>1387</v>
      </c>
      <c r="AO98" s="68">
        <v>123</v>
      </c>
      <c r="AP98" s="68">
        <v>3</v>
      </c>
      <c r="AQ98" s="68">
        <v>9</v>
      </c>
      <c r="AR98" s="68">
        <v>37</v>
      </c>
      <c r="AS98" s="68">
        <v>120</v>
      </c>
      <c r="AT98" s="68">
        <v>100</v>
      </c>
      <c r="AU98" s="68">
        <v>97</v>
      </c>
      <c r="AV98" s="212"/>
      <c r="AW98" s="66" t="s">
        <v>73</v>
      </c>
      <c r="AX98" s="26">
        <v>46</v>
      </c>
      <c r="AY98" s="26">
        <v>61</v>
      </c>
      <c r="AZ98" s="26">
        <v>0</v>
      </c>
      <c r="BA98" s="26">
        <v>66</v>
      </c>
      <c r="BB98" s="26">
        <v>0</v>
      </c>
      <c r="BC98" s="26">
        <v>173</v>
      </c>
      <c r="BD98" s="26">
        <v>74</v>
      </c>
      <c r="BE98" s="26">
        <v>52</v>
      </c>
      <c r="BF98" s="41">
        <v>23</v>
      </c>
      <c r="BG98" s="41">
        <v>10</v>
      </c>
      <c r="BH98" s="212"/>
      <c r="BI98" s="66" t="s">
        <v>73</v>
      </c>
      <c r="BJ98" s="68">
        <v>2170</v>
      </c>
      <c r="BK98" s="68">
        <v>3276</v>
      </c>
      <c r="BL98" s="68">
        <v>281</v>
      </c>
      <c r="BM98" s="68">
        <v>170</v>
      </c>
      <c r="BN98" s="68">
        <v>121</v>
      </c>
      <c r="BO98" s="68">
        <v>2055</v>
      </c>
      <c r="BP98" s="68">
        <v>154</v>
      </c>
      <c r="BQ98" s="68">
        <v>29</v>
      </c>
      <c r="BR98" s="68">
        <v>140</v>
      </c>
      <c r="BS98" s="68">
        <v>6</v>
      </c>
      <c r="BT98" s="68">
        <v>0</v>
      </c>
      <c r="BU98" s="68">
        <v>51</v>
      </c>
      <c r="BV98" s="68">
        <v>33</v>
      </c>
      <c r="BW98" s="68">
        <v>1097</v>
      </c>
      <c r="BY98" s="80" t="s">
        <v>151</v>
      </c>
      <c r="BZ98" s="80" t="s">
        <v>2350</v>
      </c>
      <c r="CA98" s="78">
        <v>3217</v>
      </c>
      <c r="CB98" s="91"/>
    </row>
    <row r="99" spans="1:80" ht="14.45" customHeight="1">
      <c r="A99" s="212" t="s">
        <v>152</v>
      </c>
      <c r="B99" s="44" t="s">
        <v>90</v>
      </c>
      <c r="C99" s="71">
        <v>1277</v>
      </c>
      <c r="D99" s="71">
        <v>594</v>
      </c>
      <c r="E99" s="71">
        <v>761</v>
      </c>
      <c r="F99" s="71">
        <v>350</v>
      </c>
      <c r="G99" s="71">
        <v>590</v>
      </c>
      <c r="H99" s="71">
        <v>273</v>
      </c>
      <c r="I99" s="71">
        <v>655</v>
      </c>
      <c r="J99" s="71">
        <v>306</v>
      </c>
      <c r="K99" s="149">
        <v>3283</v>
      </c>
      <c r="L99" s="149">
        <v>1523</v>
      </c>
      <c r="M99" s="212" t="s">
        <v>152</v>
      </c>
      <c r="N99" s="44" t="s">
        <v>90</v>
      </c>
      <c r="O99" s="71">
        <v>153</v>
      </c>
      <c r="P99" s="71">
        <v>67</v>
      </c>
      <c r="Q99" s="71">
        <v>87</v>
      </c>
      <c r="R99" s="71">
        <v>44</v>
      </c>
      <c r="S99" s="71">
        <v>95</v>
      </c>
      <c r="T99" s="71">
        <v>45</v>
      </c>
      <c r="U99" s="71">
        <v>190</v>
      </c>
      <c r="V99" s="71">
        <v>92</v>
      </c>
      <c r="W99" s="149">
        <v>525</v>
      </c>
      <c r="X99" s="149">
        <v>248</v>
      </c>
      <c r="Y99" s="212" t="s">
        <v>152</v>
      </c>
      <c r="Z99" s="44" t="s">
        <v>90</v>
      </c>
      <c r="AA99" s="31">
        <v>28</v>
      </c>
      <c r="AB99" s="31">
        <v>22</v>
      </c>
      <c r="AC99" s="31">
        <v>22</v>
      </c>
      <c r="AD99" s="31">
        <v>23</v>
      </c>
      <c r="AE99" s="149">
        <v>95</v>
      </c>
      <c r="AF99" s="125">
        <v>93</v>
      </c>
      <c r="AG99" s="71">
        <v>30</v>
      </c>
      <c r="AH99" s="71">
        <v>4</v>
      </c>
      <c r="AI99" s="71">
        <v>3</v>
      </c>
      <c r="AJ99" s="71">
        <v>18</v>
      </c>
      <c r="AK99" s="212" t="s">
        <v>152</v>
      </c>
      <c r="AL99" s="44" t="s">
        <v>90</v>
      </c>
      <c r="AM99" s="71">
        <v>12</v>
      </c>
      <c r="AN99" s="71">
        <v>1141</v>
      </c>
      <c r="AO99" s="71">
        <v>116</v>
      </c>
      <c r="AP99" s="71">
        <v>0</v>
      </c>
      <c r="AQ99" s="71">
        <v>0</v>
      </c>
      <c r="AR99" s="71">
        <v>30</v>
      </c>
      <c r="AS99" s="71">
        <v>107</v>
      </c>
      <c r="AT99" s="71">
        <v>69</v>
      </c>
      <c r="AU99" s="71">
        <v>65</v>
      </c>
      <c r="AV99" s="212" t="s">
        <v>152</v>
      </c>
      <c r="AW99" s="44" t="s">
        <v>90</v>
      </c>
      <c r="AX99" s="71">
        <v>21</v>
      </c>
      <c r="AY99" s="71">
        <v>75</v>
      </c>
      <c r="AZ99" s="71">
        <v>0</v>
      </c>
      <c r="BA99" s="71">
        <v>74</v>
      </c>
      <c r="BB99" s="71">
        <v>0</v>
      </c>
      <c r="BC99" s="16">
        <v>170</v>
      </c>
      <c r="BD99" s="71">
        <v>67</v>
      </c>
      <c r="BE99" s="71">
        <v>37</v>
      </c>
      <c r="BF99" s="152">
        <v>11</v>
      </c>
      <c r="BG99" s="32">
        <v>5</v>
      </c>
      <c r="BH99" s="212" t="s">
        <v>152</v>
      </c>
      <c r="BI99" s="44" t="s">
        <v>90</v>
      </c>
      <c r="BJ99" s="71">
        <v>767</v>
      </c>
      <c r="BK99" s="71">
        <v>628</v>
      </c>
      <c r="BL99" s="71">
        <v>161</v>
      </c>
      <c r="BM99" s="71">
        <v>23</v>
      </c>
      <c r="BN99" s="71">
        <v>13</v>
      </c>
      <c r="BO99" s="71">
        <v>1046</v>
      </c>
      <c r="BP99" s="71">
        <v>156</v>
      </c>
      <c r="BQ99" s="71">
        <v>14</v>
      </c>
      <c r="BR99" s="71">
        <v>185</v>
      </c>
      <c r="BS99" s="71">
        <v>0</v>
      </c>
      <c r="BT99" s="71">
        <v>0</v>
      </c>
      <c r="BU99" s="71">
        <v>0</v>
      </c>
      <c r="BV99" s="71">
        <v>14</v>
      </c>
      <c r="BW99" s="71">
        <v>596</v>
      </c>
      <c r="BY99" s="80" t="s">
        <v>152</v>
      </c>
      <c r="BZ99" s="80" t="s">
        <v>2351</v>
      </c>
      <c r="CA99" s="78">
        <v>2642</v>
      </c>
      <c r="CB99" s="91"/>
    </row>
    <row r="100" spans="1:80">
      <c r="A100" s="212"/>
      <c r="B100" s="44" t="s">
        <v>91</v>
      </c>
      <c r="C100" s="71">
        <v>0</v>
      </c>
      <c r="D100" s="71">
        <v>0</v>
      </c>
      <c r="E100" s="71">
        <v>0</v>
      </c>
      <c r="F100" s="71">
        <v>0</v>
      </c>
      <c r="G100" s="71">
        <v>0</v>
      </c>
      <c r="H100" s="71">
        <v>0</v>
      </c>
      <c r="I100" s="71">
        <v>0</v>
      </c>
      <c r="J100" s="71">
        <v>0</v>
      </c>
      <c r="K100" s="149">
        <v>0</v>
      </c>
      <c r="L100" s="149">
        <v>0</v>
      </c>
      <c r="M100" s="212"/>
      <c r="N100" s="44" t="s">
        <v>91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149">
        <v>0</v>
      </c>
      <c r="X100" s="149">
        <v>0</v>
      </c>
      <c r="Y100" s="212"/>
      <c r="Z100" s="44" t="s">
        <v>91</v>
      </c>
      <c r="AA100" s="31">
        <v>0</v>
      </c>
      <c r="AB100" s="31">
        <v>0</v>
      </c>
      <c r="AC100" s="31">
        <v>0</v>
      </c>
      <c r="AD100" s="31">
        <v>0</v>
      </c>
      <c r="AE100" s="149">
        <v>0</v>
      </c>
      <c r="AF100" s="125">
        <v>0</v>
      </c>
      <c r="AG100" s="71">
        <v>0</v>
      </c>
      <c r="AH100" s="71">
        <v>0</v>
      </c>
      <c r="AI100" s="71">
        <v>0</v>
      </c>
      <c r="AJ100" s="71">
        <v>0</v>
      </c>
      <c r="AK100" s="212"/>
      <c r="AL100" s="44" t="s">
        <v>91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212"/>
      <c r="AW100" s="44" t="s">
        <v>91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16">
        <v>0</v>
      </c>
      <c r="BD100" s="71">
        <v>0</v>
      </c>
      <c r="BE100" s="71">
        <v>0</v>
      </c>
      <c r="BF100" s="152">
        <v>0</v>
      </c>
      <c r="BG100" s="32">
        <v>0</v>
      </c>
      <c r="BH100" s="212"/>
      <c r="BI100" s="44" t="s">
        <v>91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1">
        <v>0</v>
      </c>
      <c r="BT100" s="71">
        <v>0</v>
      </c>
      <c r="BU100" s="71">
        <v>0</v>
      </c>
      <c r="BV100" s="71">
        <v>0</v>
      </c>
      <c r="BW100" s="71">
        <v>0</v>
      </c>
      <c r="BY100" s="80" t="s">
        <v>152</v>
      </c>
      <c r="BZ100" s="80" t="s">
        <v>2352</v>
      </c>
      <c r="CA100" s="78">
        <v>0</v>
      </c>
      <c r="CB100" s="91"/>
    </row>
    <row r="101" spans="1:80">
      <c r="A101" s="212"/>
      <c r="B101" s="66" t="s">
        <v>73</v>
      </c>
      <c r="C101" s="26">
        <v>1277</v>
      </c>
      <c r="D101" s="26">
        <v>594</v>
      </c>
      <c r="E101" s="68">
        <v>761</v>
      </c>
      <c r="F101" s="68">
        <v>350</v>
      </c>
      <c r="G101" s="68">
        <v>590</v>
      </c>
      <c r="H101" s="68">
        <v>273</v>
      </c>
      <c r="I101" s="68">
        <v>655</v>
      </c>
      <c r="J101" s="68">
        <v>306</v>
      </c>
      <c r="K101" s="68">
        <v>3283</v>
      </c>
      <c r="L101" s="68">
        <v>1523</v>
      </c>
      <c r="M101" s="212"/>
      <c r="N101" s="66" t="s">
        <v>73</v>
      </c>
      <c r="O101" s="26">
        <v>153</v>
      </c>
      <c r="P101" s="26">
        <v>67</v>
      </c>
      <c r="Q101" s="68">
        <v>87</v>
      </c>
      <c r="R101" s="68">
        <v>44</v>
      </c>
      <c r="S101" s="68">
        <v>95</v>
      </c>
      <c r="T101" s="68">
        <v>45</v>
      </c>
      <c r="U101" s="68">
        <v>190</v>
      </c>
      <c r="V101" s="68">
        <v>92</v>
      </c>
      <c r="W101" s="68">
        <v>525</v>
      </c>
      <c r="X101" s="68">
        <v>248</v>
      </c>
      <c r="Y101" s="212"/>
      <c r="Z101" s="66" t="s">
        <v>73</v>
      </c>
      <c r="AA101" s="68">
        <v>28</v>
      </c>
      <c r="AB101" s="68">
        <v>22</v>
      </c>
      <c r="AC101" s="68">
        <v>22</v>
      </c>
      <c r="AD101" s="68">
        <v>23</v>
      </c>
      <c r="AE101" s="68">
        <v>95</v>
      </c>
      <c r="AF101" s="68">
        <v>93</v>
      </c>
      <c r="AG101" s="68">
        <v>30</v>
      </c>
      <c r="AH101" s="68">
        <v>4</v>
      </c>
      <c r="AI101" s="68">
        <v>3</v>
      </c>
      <c r="AJ101" s="68">
        <v>18</v>
      </c>
      <c r="AK101" s="212"/>
      <c r="AL101" s="66" t="s">
        <v>73</v>
      </c>
      <c r="AM101" s="68">
        <v>12</v>
      </c>
      <c r="AN101" s="68">
        <v>1141</v>
      </c>
      <c r="AO101" s="68">
        <v>116</v>
      </c>
      <c r="AP101" s="68">
        <v>0</v>
      </c>
      <c r="AQ101" s="68">
        <v>0</v>
      </c>
      <c r="AR101" s="68">
        <v>30</v>
      </c>
      <c r="AS101" s="68">
        <v>107</v>
      </c>
      <c r="AT101" s="68">
        <v>69</v>
      </c>
      <c r="AU101" s="68">
        <v>65</v>
      </c>
      <c r="AV101" s="212"/>
      <c r="AW101" s="66" t="s">
        <v>73</v>
      </c>
      <c r="AX101" s="26">
        <v>21</v>
      </c>
      <c r="AY101" s="26">
        <v>75</v>
      </c>
      <c r="AZ101" s="26">
        <v>0</v>
      </c>
      <c r="BA101" s="26">
        <v>74</v>
      </c>
      <c r="BB101" s="26">
        <v>0</v>
      </c>
      <c r="BC101" s="26">
        <v>170</v>
      </c>
      <c r="BD101" s="26">
        <v>67</v>
      </c>
      <c r="BE101" s="26">
        <v>37</v>
      </c>
      <c r="BF101" s="41">
        <v>11</v>
      </c>
      <c r="BG101" s="41">
        <v>5</v>
      </c>
      <c r="BH101" s="212"/>
      <c r="BI101" s="66" t="s">
        <v>73</v>
      </c>
      <c r="BJ101" s="68">
        <v>767</v>
      </c>
      <c r="BK101" s="68">
        <v>628</v>
      </c>
      <c r="BL101" s="68">
        <v>161</v>
      </c>
      <c r="BM101" s="68">
        <v>23</v>
      </c>
      <c r="BN101" s="68">
        <v>13</v>
      </c>
      <c r="BO101" s="68">
        <v>1046</v>
      </c>
      <c r="BP101" s="68">
        <v>156</v>
      </c>
      <c r="BQ101" s="68">
        <v>14</v>
      </c>
      <c r="BR101" s="68">
        <v>185</v>
      </c>
      <c r="BS101" s="68">
        <v>0</v>
      </c>
      <c r="BT101" s="68">
        <v>0</v>
      </c>
      <c r="BU101" s="68">
        <v>0</v>
      </c>
      <c r="BV101" s="68">
        <v>14</v>
      </c>
      <c r="BW101" s="68">
        <v>596</v>
      </c>
      <c r="BY101" s="80" t="s">
        <v>152</v>
      </c>
      <c r="BZ101" s="80" t="s">
        <v>2353</v>
      </c>
      <c r="CA101" s="78">
        <v>2642</v>
      </c>
      <c r="CB101" s="91"/>
    </row>
    <row r="102" spans="1:80" ht="14.45" customHeight="1">
      <c r="A102" s="212" t="s">
        <v>153</v>
      </c>
      <c r="B102" s="44" t="s">
        <v>90</v>
      </c>
      <c r="C102" s="71">
        <v>4570</v>
      </c>
      <c r="D102" s="71">
        <v>2439</v>
      </c>
      <c r="E102" s="71">
        <v>2676</v>
      </c>
      <c r="F102" s="71">
        <v>1501</v>
      </c>
      <c r="G102" s="71">
        <v>2702</v>
      </c>
      <c r="H102" s="71">
        <v>1519</v>
      </c>
      <c r="I102" s="71">
        <v>2583</v>
      </c>
      <c r="J102" s="71">
        <v>1541</v>
      </c>
      <c r="K102" s="149">
        <v>12531</v>
      </c>
      <c r="L102" s="149">
        <v>7000</v>
      </c>
      <c r="M102" s="212" t="s">
        <v>153</v>
      </c>
      <c r="N102" s="44" t="s">
        <v>90</v>
      </c>
      <c r="O102" s="71">
        <v>313</v>
      </c>
      <c r="P102" s="71">
        <v>150</v>
      </c>
      <c r="Q102" s="71">
        <v>246</v>
      </c>
      <c r="R102" s="71">
        <v>137</v>
      </c>
      <c r="S102" s="71">
        <v>259</v>
      </c>
      <c r="T102" s="71">
        <v>150</v>
      </c>
      <c r="U102" s="71">
        <v>650</v>
      </c>
      <c r="V102" s="71">
        <v>403</v>
      </c>
      <c r="W102" s="149">
        <v>1468</v>
      </c>
      <c r="X102" s="149">
        <v>840</v>
      </c>
      <c r="Y102" s="212" t="s">
        <v>153</v>
      </c>
      <c r="Z102" s="44" t="s">
        <v>90</v>
      </c>
      <c r="AA102" s="31">
        <v>97</v>
      </c>
      <c r="AB102" s="31">
        <v>81</v>
      </c>
      <c r="AC102" s="31">
        <v>81</v>
      </c>
      <c r="AD102" s="31">
        <v>82</v>
      </c>
      <c r="AE102" s="149">
        <v>341</v>
      </c>
      <c r="AF102" s="125">
        <v>328</v>
      </c>
      <c r="AG102" s="71">
        <v>217</v>
      </c>
      <c r="AH102" s="71">
        <v>32</v>
      </c>
      <c r="AI102" s="71">
        <v>23</v>
      </c>
      <c r="AJ102" s="71">
        <v>63</v>
      </c>
      <c r="AK102" s="212" t="s">
        <v>153</v>
      </c>
      <c r="AL102" s="44" t="s">
        <v>90</v>
      </c>
      <c r="AM102" s="71">
        <v>236</v>
      </c>
      <c r="AN102" s="71">
        <v>4991</v>
      </c>
      <c r="AO102" s="71">
        <v>496</v>
      </c>
      <c r="AP102" s="71">
        <v>77</v>
      </c>
      <c r="AQ102" s="71">
        <v>18</v>
      </c>
      <c r="AR102" s="71">
        <v>131</v>
      </c>
      <c r="AS102" s="71">
        <v>348</v>
      </c>
      <c r="AT102" s="71">
        <v>318</v>
      </c>
      <c r="AU102" s="71">
        <v>280</v>
      </c>
      <c r="AV102" s="212" t="s">
        <v>153</v>
      </c>
      <c r="AW102" s="44" t="s">
        <v>90</v>
      </c>
      <c r="AX102" s="71">
        <v>203</v>
      </c>
      <c r="AY102" s="71">
        <v>156</v>
      </c>
      <c r="AZ102" s="71">
        <v>2</v>
      </c>
      <c r="BA102" s="71">
        <v>287</v>
      </c>
      <c r="BB102" s="71">
        <v>16</v>
      </c>
      <c r="BC102" s="16">
        <v>664</v>
      </c>
      <c r="BD102" s="71">
        <v>365</v>
      </c>
      <c r="BE102" s="71">
        <v>273</v>
      </c>
      <c r="BF102" s="152">
        <v>63</v>
      </c>
      <c r="BG102" s="32">
        <v>24</v>
      </c>
      <c r="BH102" s="212" t="s">
        <v>153</v>
      </c>
      <c r="BI102" s="44" t="s">
        <v>90</v>
      </c>
      <c r="BJ102" s="71">
        <v>5198</v>
      </c>
      <c r="BK102" s="71">
        <v>5162</v>
      </c>
      <c r="BL102" s="71">
        <v>521</v>
      </c>
      <c r="BM102" s="71">
        <v>308</v>
      </c>
      <c r="BN102" s="71">
        <v>196</v>
      </c>
      <c r="BO102" s="71">
        <v>3806</v>
      </c>
      <c r="BP102" s="71">
        <v>302</v>
      </c>
      <c r="BQ102" s="71">
        <v>77</v>
      </c>
      <c r="BR102" s="71">
        <v>501</v>
      </c>
      <c r="BS102" s="71">
        <v>317</v>
      </c>
      <c r="BT102" s="71">
        <v>159</v>
      </c>
      <c r="BU102" s="71">
        <v>197</v>
      </c>
      <c r="BV102" s="71">
        <v>436</v>
      </c>
      <c r="BW102" s="71">
        <v>5051</v>
      </c>
      <c r="BY102" s="80" t="s">
        <v>153</v>
      </c>
      <c r="BZ102" s="80" t="s">
        <v>2354</v>
      </c>
      <c r="CA102" s="78">
        <v>12104</v>
      </c>
      <c r="CB102" s="91"/>
    </row>
    <row r="103" spans="1:80">
      <c r="A103" s="212"/>
      <c r="B103" s="44" t="s">
        <v>91</v>
      </c>
      <c r="C103" s="71">
        <v>894</v>
      </c>
      <c r="D103" s="71">
        <v>480</v>
      </c>
      <c r="E103" s="71">
        <v>650</v>
      </c>
      <c r="F103" s="71">
        <v>327</v>
      </c>
      <c r="G103" s="71">
        <v>631</v>
      </c>
      <c r="H103" s="71">
        <v>358</v>
      </c>
      <c r="I103" s="71">
        <v>694</v>
      </c>
      <c r="J103" s="71">
        <v>373</v>
      </c>
      <c r="K103" s="149">
        <v>2869</v>
      </c>
      <c r="L103" s="149">
        <v>1538</v>
      </c>
      <c r="M103" s="212"/>
      <c r="N103" s="44" t="s">
        <v>91</v>
      </c>
      <c r="O103" s="71">
        <v>66</v>
      </c>
      <c r="P103" s="71">
        <v>29</v>
      </c>
      <c r="Q103" s="71">
        <v>79</v>
      </c>
      <c r="R103" s="71">
        <v>38</v>
      </c>
      <c r="S103" s="71">
        <v>45</v>
      </c>
      <c r="T103" s="71">
        <v>29</v>
      </c>
      <c r="U103" s="71">
        <v>124</v>
      </c>
      <c r="V103" s="71">
        <v>71</v>
      </c>
      <c r="W103" s="149">
        <v>314</v>
      </c>
      <c r="X103" s="149">
        <v>167</v>
      </c>
      <c r="Y103" s="212"/>
      <c r="Z103" s="44" t="s">
        <v>91</v>
      </c>
      <c r="AA103" s="31">
        <v>16</v>
      </c>
      <c r="AB103" s="31">
        <v>11</v>
      </c>
      <c r="AC103" s="31">
        <v>11</v>
      </c>
      <c r="AD103" s="31">
        <v>12</v>
      </c>
      <c r="AE103" s="149">
        <v>50</v>
      </c>
      <c r="AF103" s="125">
        <v>42</v>
      </c>
      <c r="AG103" s="71">
        <v>32</v>
      </c>
      <c r="AH103" s="71">
        <v>41</v>
      </c>
      <c r="AI103" s="71">
        <v>0</v>
      </c>
      <c r="AJ103" s="71">
        <v>2</v>
      </c>
      <c r="AK103" s="212"/>
      <c r="AL103" s="44" t="s">
        <v>91</v>
      </c>
      <c r="AM103" s="71">
        <v>0</v>
      </c>
      <c r="AN103" s="71">
        <v>561</v>
      </c>
      <c r="AO103" s="71">
        <v>153</v>
      </c>
      <c r="AP103" s="71">
        <v>129</v>
      </c>
      <c r="AQ103" s="71">
        <v>6</v>
      </c>
      <c r="AR103" s="71">
        <v>12</v>
      </c>
      <c r="AS103" s="71">
        <v>43</v>
      </c>
      <c r="AT103" s="71">
        <v>73</v>
      </c>
      <c r="AU103" s="71">
        <v>52</v>
      </c>
      <c r="AV103" s="212"/>
      <c r="AW103" s="44" t="s">
        <v>91</v>
      </c>
      <c r="AX103" s="71">
        <v>84</v>
      </c>
      <c r="AY103" s="71">
        <v>7</v>
      </c>
      <c r="AZ103" s="71">
        <v>0</v>
      </c>
      <c r="BA103" s="71">
        <v>11</v>
      </c>
      <c r="BB103" s="71">
        <v>0</v>
      </c>
      <c r="BC103" s="16">
        <v>102</v>
      </c>
      <c r="BD103" s="71">
        <v>87</v>
      </c>
      <c r="BE103" s="71">
        <v>87</v>
      </c>
      <c r="BF103" s="152">
        <v>31</v>
      </c>
      <c r="BG103" s="32">
        <v>20</v>
      </c>
      <c r="BH103" s="212"/>
      <c r="BI103" s="44" t="s">
        <v>91</v>
      </c>
      <c r="BJ103" s="71">
        <v>1621</v>
      </c>
      <c r="BK103" s="71">
        <v>2099</v>
      </c>
      <c r="BL103" s="71">
        <v>808</v>
      </c>
      <c r="BM103" s="71">
        <v>406</v>
      </c>
      <c r="BN103" s="71">
        <v>0</v>
      </c>
      <c r="BO103" s="71">
        <v>1696</v>
      </c>
      <c r="BP103" s="71">
        <v>190</v>
      </c>
      <c r="BQ103" s="71">
        <v>0</v>
      </c>
      <c r="BR103" s="71">
        <v>429</v>
      </c>
      <c r="BS103" s="71">
        <v>0</v>
      </c>
      <c r="BT103" s="71">
        <v>0</v>
      </c>
      <c r="BU103" s="71">
        <v>58</v>
      </c>
      <c r="BV103" s="71">
        <v>24</v>
      </c>
      <c r="BW103" s="71">
        <v>1583</v>
      </c>
      <c r="BY103" s="80" t="s">
        <v>153</v>
      </c>
      <c r="BZ103" s="80" t="s">
        <v>2355</v>
      </c>
      <c r="CA103" s="78">
        <v>2127</v>
      </c>
      <c r="CB103" s="91"/>
    </row>
    <row r="104" spans="1:80">
      <c r="A104" s="212"/>
      <c r="B104" s="66" t="s">
        <v>73</v>
      </c>
      <c r="C104" s="26">
        <v>5464</v>
      </c>
      <c r="D104" s="26">
        <v>2919</v>
      </c>
      <c r="E104" s="68">
        <v>3326</v>
      </c>
      <c r="F104" s="68">
        <v>1828</v>
      </c>
      <c r="G104" s="68">
        <v>3333</v>
      </c>
      <c r="H104" s="68">
        <v>1877</v>
      </c>
      <c r="I104" s="68">
        <v>3277</v>
      </c>
      <c r="J104" s="68">
        <v>1914</v>
      </c>
      <c r="K104" s="68">
        <v>15400</v>
      </c>
      <c r="L104" s="68">
        <v>8538</v>
      </c>
      <c r="M104" s="212"/>
      <c r="N104" s="66" t="s">
        <v>73</v>
      </c>
      <c r="O104" s="26">
        <v>379</v>
      </c>
      <c r="P104" s="26">
        <v>179</v>
      </c>
      <c r="Q104" s="68">
        <v>325</v>
      </c>
      <c r="R104" s="68">
        <v>175</v>
      </c>
      <c r="S104" s="68">
        <v>304</v>
      </c>
      <c r="T104" s="68">
        <v>179</v>
      </c>
      <c r="U104" s="68">
        <v>774</v>
      </c>
      <c r="V104" s="68">
        <v>474</v>
      </c>
      <c r="W104" s="68">
        <v>1782</v>
      </c>
      <c r="X104" s="68">
        <v>1007</v>
      </c>
      <c r="Y104" s="212"/>
      <c r="Z104" s="66" t="s">
        <v>73</v>
      </c>
      <c r="AA104" s="68">
        <v>113</v>
      </c>
      <c r="AB104" s="68">
        <v>92</v>
      </c>
      <c r="AC104" s="68">
        <v>92</v>
      </c>
      <c r="AD104" s="68">
        <v>94</v>
      </c>
      <c r="AE104" s="68">
        <v>391</v>
      </c>
      <c r="AF104" s="68">
        <v>370</v>
      </c>
      <c r="AG104" s="68">
        <v>249</v>
      </c>
      <c r="AH104" s="68">
        <v>73</v>
      </c>
      <c r="AI104" s="68">
        <v>23</v>
      </c>
      <c r="AJ104" s="68">
        <v>65</v>
      </c>
      <c r="AK104" s="212"/>
      <c r="AL104" s="66" t="s">
        <v>73</v>
      </c>
      <c r="AM104" s="68">
        <v>236</v>
      </c>
      <c r="AN104" s="68">
        <v>5552</v>
      </c>
      <c r="AO104" s="68">
        <v>649</v>
      </c>
      <c r="AP104" s="68">
        <v>206</v>
      </c>
      <c r="AQ104" s="68">
        <v>24</v>
      </c>
      <c r="AR104" s="68">
        <v>143</v>
      </c>
      <c r="AS104" s="68">
        <v>391</v>
      </c>
      <c r="AT104" s="68">
        <v>391</v>
      </c>
      <c r="AU104" s="68">
        <v>332</v>
      </c>
      <c r="AV104" s="212"/>
      <c r="AW104" s="66" t="s">
        <v>73</v>
      </c>
      <c r="AX104" s="26">
        <v>287</v>
      </c>
      <c r="AY104" s="26">
        <v>163</v>
      </c>
      <c r="AZ104" s="26">
        <v>2</v>
      </c>
      <c r="BA104" s="26">
        <v>298</v>
      </c>
      <c r="BB104" s="26">
        <v>16</v>
      </c>
      <c r="BC104" s="26">
        <v>766</v>
      </c>
      <c r="BD104" s="26">
        <v>452</v>
      </c>
      <c r="BE104" s="26">
        <v>360</v>
      </c>
      <c r="BF104" s="41">
        <v>94</v>
      </c>
      <c r="BG104" s="41">
        <v>44</v>
      </c>
      <c r="BH104" s="212"/>
      <c r="BI104" s="66" t="s">
        <v>73</v>
      </c>
      <c r="BJ104" s="68">
        <v>6819</v>
      </c>
      <c r="BK104" s="68">
        <v>7261</v>
      </c>
      <c r="BL104" s="68">
        <v>1329</v>
      </c>
      <c r="BM104" s="68">
        <v>714</v>
      </c>
      <c r="BN104" s="68">
        <v>196</v>
      </c>
      <c r="BO104" s="68">
        <v>5502</v>
      </c>
      <c r="BP104" s="68">
        <v>492</v>
      </c>
      <c r="BQ104" s="68">
        <v>77</v>
      </c>
      <c r="BR104" s="68">
        <v>930</v>
      </c>
      <c r="BS104" s="68">
        <v>317</v>
      </c>
      <c r="BT104" s="68">
        <v>159</v>
      </c>
      <c r="BU104" s="68">
        <v>255</v>
      </c>
      <c r="BV104" s="68">
        <v>460</v>
      </c>
      <c r="BW104" s="68">
        <v>6634</v>
      </c>
      <c r="BY104" s="80" t="s">
        <v>153</v>
      </c>
      <c r="BZ104" s="80" t="s">
        <v>2356</v>
      </c>
      <c r="CA104" s="78">
        <v>14231</v>
      </c>
      <c r="CB104" s="91"/>
    </row>
    <row r="105" spans="1:80" s="100" customFormat="1">
      <c r="A105" s="45" t="s">
        <v>96</v>
      </c>
      <c r="B105" s="44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 t="s">
        <v>96</v>
      </c>
      <c r="N105" s="44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 t="s">
        <v>96</v>
      </c>
      <c r="Z105" s="44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 t="s">
        <v>96</v>
      </c>
      <c r="AL105" s="44"/>
      <c r="AM105" s="45"/>
      <c r="AN105" s="45"/>
      <c r="AO105" s="45"/>
      <c r="AP105" s="45"/>
      <c r="AQ105" s="45"/>
      <c r="AR105" s="45"/>
      <c r="AS105" s="45"/>
      <c r="AT105" s="45"/>
      <c r="AU105" s="45"/>
      <c r="AV105" s="45" t="s">
        <v>96</v>
      </c>
      <c r="AW105" s="44"/>
      <c r="AX105" s="45"/>
      <c r="AY105" s="45"/>
      <c r="AZ105" s="45"/>
      <c r="BA105" s="45"/>
      <c r="BB105" s="45"/>
      <c r="BC105" s="45"/>
      <c r="BD105" s="45"/>
      <c r="BE105" s="45"/>
      <c r="BF105" s="45"/>
      <c r="BG105" s="44"/>
      <c r="BH105" s="45" t="s">
        <v>96</v>
      </c>
      <c r="BI105" s="44"/>
      <c r="BJ105" s="45"/>
      <c r="BK105" s="45"/>
      <c r="BL105" s="45"/>
      <c r="BM105" s="45"/>
      <c r="BN105" s="45"/>
      <c r="BO105" s="45"/>
      <c r="BP105" s="45"/>
      <c r="BQ105" s="45"/>
      <c r="BR105" s="45"/>
      <c r="BS105" s="45"/>
      <c r="BT105" s="45"/>
      <c r="BU105" s="45"/>
      <c r="BV105" s="45"/>
      <c r="BW105" s="45"/>
      <c r="BY105" s="80" t="s">
        <v>96</v>
      </c>
      <c r="BZ105" s="80" t="s">
        <v>96</v>
      </c>
      <c r="CA105" s="78">
        <v>0</v>
      </c>
      <c r="CB105" s="91"/>
    </row>
    <row r="106" spans="1:80" ht="14.45" customHeight="1">
      <c r="A106" s="212" t="s">
        <v>154</v>
      </c>
      <c r="B106" s="44" t="s">
        <v>90</v>
      </c>
      <c r="C106" s="71">
        <v>990</v>
      </c>
      <c r="D106" s="71">
        <v>489</v>
      </c>
      <c r="E106" s="71">
        <v>767</v>
      </c>
      <c r="F106" s="71">
        <v>392</v>
      </c>
      <c r="G106" s="71">
        <v>630</v>
      </c>
      <c r="H106" s="71">
        <v>319</v>
      </c>
      <c r="I106" s="71">
        <v>733</v>
      </c>
      <c r="J106" s="71">
        <v>359</v>
      </c>
      <c r="K106" s="149">
        <v>3120</v>
      </c>
      <c r="L106" s="149">
        <v>1559</v>
      </c>
      <c r="M106" s="212" t="s">
        <v>154</v>
      </c>
      <c r="N106" s="44" t="s">
        <v>90</v>
      </c>
      <c r="O106" s="71">
        <v>65</v>
      </c>
      <c r="P106" s="71">
        <v>33</v>
      </c>
      <c r="Q106" s="71">
        <v>50</v>
      </c>
      <c r="R106" s="71">
        <v>21</v>
      </c>
      <c r="S106" s="71">
        <v>65</v>
      </c>
      <c r="T106" s="71">
        <v>36</v>
      </c>
      <c r="U106" s="71">
        <v>115</v>
      </c>
      <c r="V106" s="71">
        <v>58</v>
      </c>
      <c r="W106" s="149">
        <v>295</v>
      </c>
      <c r="X106" s="149">
        <v>148</v>
      </c>
      <c r="Y106" s="212" t="s">
        <v>154</v>
      </c>
      <c r="Z106" s="44" t="s">
        <v>90</v>
      </c>
      <c r="AA106" s="31">
        <v>33</v>
      </c>
      <c r="AB106" s="31">
        <v>32</v>
      </c>
      <c r="AC106" s="31">
        <v>28</v>
      </c>
      <c r="AD106" s="31">
        <v>29</v>
      </c>
      <c r="AE106" s="149">
        <v>122</v>
      </c>
      <c r="AF106" s="125">
        <v>127</v>
      </c>
      <c r="AG106" s="71">
        <v>36</v>
      </c>
      <c r="AH106" s="71">
        <v>4</v>
      </c>
      <c r="AI106" s="71">
        <v>2</v>
      </c>
      <c r="AJ106" s="71">
        <v>26</v>
      </c>
      <c r="AK106" s="212" t="s">
        <v>154</v>
      </c>
      <c r="AL106" s="44" t="s">
        <v>90</v>
      </c>
      <c r="AM106" s="71">
        <v>0</v>
      </c>
      <c r="AN106" s="71">
        <v>639</v>
      </c>
      <c r="AO106" s="71">
        <v>349</v>
      </c>
      <c r="AP106" s="71">
        <v>153</v>
      </c>
      <c r="AQ106" s="71">
        <v>37</v>
      </c>
      <c r="AR106" s="71">
        <v>27</v>
      </c>
      <c r="AS106" s="71">
        <v>125</v>
      </c>
      <c r="AT106" s="71">
        <v>89</v>
      </c>
      <c r="AU106" s="71">
        <v>85</v>
      </c>
      <c r="AV106" s="212" t="s">
        <v>154</v>
      </c>
      <c r="AW106" s="44" t="s">
        <v>90</v>
      </c>
      <c r="AX106" s="71">
        <v>32</v>
      </c>
      <c r="AY106" s="71">
        <v>82</v>
      </c>
      <c r="AZ106" s="71">
        <v>10</v>
      </c>
      <c r="BA106" s="71">
        <v>110</v>
      </c>
      <c r="BB106" s="71">
        <v>0</v>
      </c>
      <c r="BC106" s="16">
        <v>234</v>
      </c>
      <c r="BD106" s="71">
        <v>96</v>
      </c>
      <c r="BE106" s="71">
        <v>85</v>
      </c>
      <c r="BF106" s="152">
        <v>17</v>
      </c>
      <c r="BG106" s="32">
        <v>4</v>
      </c>
      <c r="BH106" s="212" t="s">
        <v>154</v>
      </c>
      <c r="BI106" s="44" t="s">
        <v>90</v>
      </c>
      <c r="BJ106" s="71">
        <v>737</v>
      </c>
      <c r="BK106" s="71">
        <v>552</v>
      </c>
      <c r="BL106" s="71">
        <v>100</v>
      </c>
      <c r="BM106" s="71">
        <v>26</v>
      </c>
      <c r="BN106" s="71">
        <v>71</v>
      </c>
      <c r="BO106" s="71">
        <v>698</v>
      </c>
      <c r="BP106" s="71">
        <v>48</v>
      </c>
      <c r="BQ106" s="71">
        <v>41</v>
      </c>
      <c r="BR106" s="71">
        <v>39</v>
      </c>
      <c r="BS106" s="71">
        <v>8</v>
      </c>
      <c r="BT106" s="71">
        <v>4</v>
      </c>
      <c r="BU106" s="71">
        <v>7</v>
      </c>
      <c r="BV106" s="71">
        <v>20</v>
      </c>
      <c r="BW106" s="71">
        <v>70</v>
      </c>
      <c r="BY106" s="80" t="s">
        <v>154</v>
      </c>
      <c r="BZ106" s="80" t="s">
        <v>2361</v>
      </c>
      <c r="CA106" s="78">
        <v>3122</v>
      </c>
      <c r="CB106" s="91"/>
    </row>
    <row r="107" spans="1:80">
      <c r="A107" s="212"/>
      <c r="B107" s="44" t="s">
        <v>91</v>
      </c>
      <c r="C107" s="71">
        <v>341</v>
      </c>
      <c r="D107" s="71">
        <v>191</v>
      </c>
      <c r="E107" s="71">
        <v>199</v>
      </c>
      <c r="F107" s="71">
        <v>122</v>
      </c>
      <c r="G107" s="71">
        <v>160</v>
      </c>
      <c r="H107" s="71">
        <v>85</v>
      </c>
      <c r="I107" s="71">
        <v>166</v>
      </c>
      <c r="J107" s="71">
        <v>83</v>
      </c>
      <c r="K107" s="149">
        <v>866</v>
      </c>
      <c r="L107" s="149">
        <v>481</v>
      </c>
      <c r="M107" s="212"/>
      <c r="N107" s="44" t="s">
        <v>91</v>
      </c>
      <c r="O107" s="71">
        <v>45</v>
      </c>
      <c r="P107" s="71">
        <v>19</v>
      </c>
      <c r="Q107" s="71">
        <v>0</v>
      </c>
      <c r="R107" s="71">
        <v>0</v>
      </c>
      <c r="S107" s="71">
        <v>0</v>
      </c>
      <c r="T107" s="71">
        <v>0</v>
      </c>
      <c r="U107" s="71">
        <v>25</v>
      </c>
      <c r="V107" s="71">
        <v>16</v>
      </c>
      <c r="W107" s="149">
        <v>70</v>
      </c>
      <c r="X107" s="149">
        <v>35</v>
      </c>
      <c r="Y107" s="212"/>
      <c r="Z107" s="44" t="s">
        <v>91</v>
      </c>
      <c r="AA107" s="31">
        <v>8</v>
      </c>
      <c r="AB107" s="31">
        <v>7</v>
      </c>
      <c r="AC107" s="31">
        <v>6</v>
      </c>
      <c r="AD107" s="31">
        <v>6</v>
      </c>
      <c r="AE107" s="149">
        <v>27</v>
      </c>
      <c r="AF107" s="125">
        <v>27</v>
      </c>
      <c r="AG107" s="71">
        <v>9</v>
      </c>
      <c r="AH107" s="71">
        <v>6</v>
      </c>
      <c r="AI107" s="71">
        <v>0</v>
      </c>
      <c r="AJ107" s="71">
        <v>4</v>
      </c>
      <c r="AK107" s="212"/>
      <c r="AL107" s="44" t="s">
        <v>91</v>
      </c>
      <c r="AM107" s="71">
        <v>0</v>
      </c>
      <c r="AN107" s="71">
        <v>302</v>
      </c>
      <c r="AO107" s="71">
        <v>2</v>
      </c>
      <c r="AP107" s="71">
        <v>0</v>
      </c>
      <c r="AQ107" s="71">
        <v>0</v>
      </c>
      <c r="AR107" s="71">
        <v>15</v>
      </c>
      <c r="AS107" s="71">
        <v>27</v>
      </c>
      <c r="AT107" s="71">
        <v>21</v>
      </c>
      <c r="AU107" s="71">
        <v>21</v>
      </c>
      <c r="AV107" s="212"/>
      <c r="AW107" s="44" t="s">
        <v>91</v>
      </c>
      <c r="AX107" s="71">
        <v>22</v>
      </c>
      <c r="AY107" s="71">
        <v>15</v>
      </c>
      <c r="AZ107" s="71">
        <v>4</v>
      </c>
      <c r="BA107" s="71">
        <v>16</v>
      </c>
      <c r="BB107" s="71">
        <v>0</v>
      </c>
      <c r="BC107" s="16">
        <v>57</v>
      </c>
      <c r="BD107" s="71">
        <v>35</v>
      </c>
      <c r="BE107" s="71">
        <v>36</v>
      </c>
      <c r="BF107" s="152">
        <v>10</v>
      </c>
      <c r="BG107" s="32">
        <v>3</v>
      </c>
      <c r="BH107" s="212"/>
      <c r="BI107" s="44" t="s">
        <v>91</v>
      </c>
      <c r="BJ107" s="71">
        <v>160</v>
      </c>
      <c r="BK107" s="71">
        <v>276</v>
      </c>
      <c r="BL107" s="71">
        <v>53</v>
      </c>
      <c r="BM107" s="71">
        <v>0</v>
      </c>
      <c r="BN107" s="71">
        <v>0</v>
      </c>
      <c r="BO107" s="71">
        <v>246</v>
      </c>
      <c r="BP107" s="71">
        <v>1</v>
      </c>
      <c r="BQ107" s="71">
        <v>0</v>
      </c>
      <c r="BR107" s="71">
        <v>3</v>
      </c>
      <c r="BS107" s="71">
        <v>0</v>
      </c>
      <c r="BT107" s="71">
        <v>0</v>
      </c>
      <c r="BU107" s="71">
        <v>0</v>
      </c>
      <c r="BV107" s="71">
        <v>0</v>
      </c>
      <c r="BW107" s="71">
        <v>188</v>
      </c>
      <c r="BY107" s="80" t="s">
        <v>154</v>
      </c>
      <c r="BZ107" s="80" t="s">
        <v>2362</v>
      </c>
      <c r="CA107" s="78">
        <v>610</v>
      </c>
      <c r="CB107" s="91"/>
    </row>
    <row r="108" spans="1:80">
      <c r="A108" s="212"/>
      <c r="B108" s="66" t="s">
        <v>73</v>
      </c>
      <c r="C108" s="26">
        <v>1331</v>
      </c>
      <c r="D108" s="26">
        <v>680</v>
      </c>
      <c r="E108" s="68">
        <v>966</v>
      </c>
      <c r="F108" s="68">
        <v>514</v>
      </c>
      <c r="G108" s="68">
        <v>790</v>
      </c>
      <c r="H108" s="68">
        <v>404</v>
      </c>
      <c r="I108" s="68">
        <v>899</v>
      </c>
      <c r="J108" s="68">
        <v>442</v>
      </c>
      <c r="K108" s="68">
        <v>3986</v>
      </c>
      <c r="L108" s="68">
        <v>2040</v>
      </c>
      <c r="M108" s="212"/>
      <c r="N108" s="66" t="s">
        <v>73</v>
      </c>
      <c r="O108" s="26">
        <v>110</v>
      </c>
      <c r="P108" s="26">
        <v>52</v>
      </c>
      <c r="Q108" s="68">
        <v>50</v>
      </c>
      <c r="R108" s="68">
        <v>21</v>
      </c>
      <c r="S108" s="68">
        <v>65</v>
      </c>
      <c r="T108" s="68">
        <v>36</v>
      </c>
      <c r="U108" s="68">
        <v>140</v>
      </c>
      <c r="V108" s="68">
        <v>74</v>
      </c>
      <c r="W108" s="68">
        <v>365</v>
      </c>
      <c r="X108" s="68">
        <v>183</v>
      </c>
      <c r="Y108" s="212"/>
      <c r="Z108" s="66" t="s">
        <v>73</v>
      </c>
      <c r="AA108" s="68">
        <v>41</v>
      </c>
      <c r="AB108" s="68">
        <v>39</v>
      </c>
      <c r="AC108" s="68">
        <v>34</v>
      </c>
      <c r="AD108" s="68">
        <v>35</v>
      </c>
      <c r="AE108" s="68">
        <v>149</v>
      </c>
      <c r="AF108" s="68">
        <v>154</v>
      </c>
      <c r="AG108" s="68">
        <v>45</v>
      </c>
      <c r="AH108" s="68">
        <v>10</v>
      </c>
      <c r="AI108" s="68">
        <v>2</v>
      </c>
      <c r="AJ108" s="68">
        <v>30</v>
      </c>
      <c r="AK108" s="212"/>
      <c r="AL108" s="66" t="s">
        <v>73</v>
      </c>
      <c r="AM108" s="68">
        <v>0</v>
      </c>
      <c r="AN108" s="68">
        <v>941</v>
      </c>
      <c r="AO108" s="68">
        <v>351</v>
      </c>
      <c r="AP108" s="68">
        <v>153</v>
      </c>
      <c r="AQ108" s="68">
        <v>37</v>
      </c>
      <c r="AR108" s="68">
        <v>42</v>
      </c>
      <c r="AS108" s="68">
        <v>152</v>
      </c>
      <c r="AT108" s="68">
        <v>110</v>
      </c>
      <c r="AU108" s="68">
        <v>106</v>
      </c>
      <c r="AV108" s="212"/>
      <c r="AW108" s="66" t="s">
        <v>73</v>
      </c>
      <c r="AX108" s="26">
        <v>54</v>
      </c>
      <c r="AY108" s="26">
        <v>97</v>
      </c>
      <c r="AZ108" s="26">
        <v>14</v>
      </c>
      <c r="BA108" s="26">
        <v>126</v>
      </c>
      <c r="BB108" s="26">
        <v>0</v>
      </c>
      <c r="BC108" s="26">
        <v>291</v>
      </c>
      <c r="BD108" s="26">
        <v>131</v>
      </c>
      <c r="BE108" s="26">
        <v>121</v>
      </c>
      <c r="BF108" s="41">
        <v>27</v>
      </c>
      <c r="BG108" s="41">
        <v>7</v>
      </c>
      <c r="BH108" s="212"/>
      <c r="BI108" s="66" t="s">
        <v>73</v>
      </c>
      <c r="BJ108" s="68">
        <v>897</v>
      </c>
      <c r="BK108" s="68">
        <v>828</v>
      </c>
      <c r="BL108" s="68">
        <v>153</v>
      </c>
      <c r="BM108" s="68">
        <v>26</v>
      </c>
      <c r="BN108" s="68">
        <v>71</v>
      </c>
      <c r="BO108" s="68">
        <v>944</v>
      </c>
      <c r="BP108" s="68">
        <v>49</v>
      </c>
      <c r="BQ108" s="68">
        <v>41</v>
      </c>
      <c r="BR108" s="68">
        <v>42</v>
      </c>
      <c r="BS108" s="68">
        <v>8</v>
      </c>
      <c r="BT108" s="68">
        <v>4</v>
      </c>
      <c r="BU108" s="68">
        <v>7</v>
      </c>
      <c r="BV108" s="68">
        <v>20</v>
      </c>
      <c r="BW108" s="68">
        <v>258</v>
      </c>
      <c r="BY108" s="80" t="s">
        <v>154</v>
      </c>
      <c r="BZ108" s="80" t="s">
        <v>2363</v>
      </c>
      <c r="CA108" s="78">
        <v>3732</v>
      </c>
      <c r="CB108" s="91"/>
    </row>
    <row r="109" spans="1:80" ht="14.45" customHeight="1">
      <c r="A109" s="212" t="s">
        <v>155</v>
      </c>
      <c r="B109" s="44" t="s">
        <v>90</v>
      </c>
      <c r="C109" s="71">
        <v>3224</v>
      </c>
      <c r="D109" s="71">
        <v>1711</v>
      </c>
      <c r="E109" s="71">
        <v>2291</v>
      </c>
      <c r="F109" s="71">
        <v>1221</v>
      </c>
      <c r="G109" s="71">
        <v>1690</v>
      </c>
      <c r="H109" s="71">
        <v>888</v>
      </c>
      <c r="I109" s="71">
        <v>1356</v>
      </c>
      <c r="J109" s="71">
        <v>694</v>
      </c>
      <c r="K109" s="149">
        <v>8561</v>
      </c>
      <c r="L109" s="149">
        <v>4514</v>
      </c>
      <c r="M109" s="212" t="s">
        <v>155</v>
      </c>
      <c r="N109" s="44" t="s">
        <v>90</v>
      </c>
      <c r="O109" s="71">
        <v>489</v>
      </c>
      <c r="P109" s="71">
        <v>272</v>
      </c>
      <c r="Q109" s="71">
        <v>162</v>
      </c>
      <c r="R109" s="71">
        <v>84</v>
      </c>
      <c r="S109" s="71">
        <v>207</v>
      </c>
      <c r="T109" s="71">
        <v>110</v>
      </c>
      <c r="U109" s="71">
        <v>246</v>
      </c>
      <c r="V109" s="71">
        <v>125</v>
      </c>
      <c r="W109" s="149">
        <v>1104</v>
      </c>
      <c r="X109" s="149">
        <v>591</v>
      </c>
      <c r="Y109" s="212" t="s">
        <v>155</v>
      </c>
      <c r="Z109" s="44" t="s">
        <v>90</v>
      </c>
      <c r="AA109" s="31">
        <v>77</v>
      </c>
      <c r="AB109" s="31">
        <v>65</v>
      </c>
      <c r="AC109" s="31">
        <v>58</v>
      </c>
      <c r="AD109" s="31">
        <v>60</v>
      </c>
      <c r="AE109" s="149">
        <v>260</v>
      </c>
      <c r="AF109" s="125">
        <v>268</v>
      </c>
      <c r="AG109" s="71">
        <v>70</v>
      </c>
      <c r="AH109" s="71">
        <v>4</v>
      </c>
      <c r="AI109" s="71">
        <v>13</v>
      </c>
      <c r="AJ109" s="71">
        <v>55</v>
      </c>
      <c r="AK109" s="212" t="s">
        <v>155</v>
      </c>
      <c r="AL109" s="44" t="s">
        <v>90</v>
      </c>
      <c r="AM109" s="71">
        <v>0</v>
      </c>
      <c r="AN109" s="71">
        <v>2782</v>
      </c>
      <c r="AO109" s="71">
        <v>522</v>
      </c>
      <c r="AP109" s="71">
        <v>67</v>
      </c>
      <c r="AQ109" s="71">
        <v>1</v>
      </c>
      <c r="AR109" s="71">
        <v>103</v>
      </c>
      <c r="AS109" s="71">
        <v>272</v>
      </c>
      <c r="AT109" s="71">
        <v>237</v>
      </c>
      <c r="AU109" s="71">
        <v>207</v>
      </c>
      <c r="AV109" s="212" t="s">
        <v>155</v>
      </c>
      <c r="AW109" s="44" t="s">
        <v>90</v>
      </c>
      <c r="AX109" s="71">
        <v>156</v>
      </c>
      <c r="AY109" s="71">
        <v>121</v>
      </c>
      <c r="AZ109" s="71">
        <v>0</v>
      </c>
      <c r="BA109" s="71">
        <v>178</v>
      </c>
      <c r="BB109" s="71">
        <v>0</v>
      </c>
      <c r="BC109" s="16">
        <v>455</v>
      </c>
      <c r="BD109" s="71">
        <v>233</v>
      </c>
      <c r="BE109" s="71">
        <v>236</v>
      </c>
      <c r="BF109" s="152">
        <v>37</v>
      </c>
      <c r="BG109" s="32">
        <v>24</v>
      </c>
      <c r="BH109" s="212" t="s">
        <v>155</v>
      </c>
      <c r="BI109" s="44" t="s">
        <v>90</v>
      </c>
      <c r="BJ109" s="71">
        <v>4859</v>
      </c>
      <c r="BK109" s="71">
        <v>3379</v>
      </c>
      <c r="BL109" s="71">
        <v>2092</v>
      </c>
      <c r="BM109" s="71">
        <v>955</v>
      </c>
      <c r="BN109" s="71">
        <v>75</v>
      </c>
      <c r="BO109" s="71">
        <v>3369</v>
      </c>
      <c r="BP109" s="71">
        <v>197</v>
      </c>
      <c r="BQ109" s="71">
        <v>77</v>
      </c>
      <c r="BR109" s="71">
        <v>877</v>
      </c>
      <c r="BS109" s="71">
        <v>5</v>
      </c>
      <c r="BT109" s="71">
        <v>0</v>
      </c>
      <c r="BU109" s="71">
        <v>6</v>
      </c>
      <c r="BV109" s="71">
        <v>58</v>
      </c>
      <c r="BW109" s="71">
        <v>1479</v>
      </c>
      <c r="BY109" s="80" t="s">
        <v>155</v>
      </c>
      <c r="BZ109" s="80" t="s">
        <v>2364</v>
      </c>
      <c r="CA109" s="78">
        <v>7403</v>
      </c>
      <c r="CB109" s="91"/>
    </row>
    <row r="110" spans="1:80">
      <c r="A110" s="212"/>
      <c r="B110" s="44" t="s">
        <v>91</v>
      </c>
      <c r="C110" s="71">
        <v>782</v>
      </c>
      <c r="D110" s="71">
        <v>438</v>
      </c>
      <c r="E110" s="71">
        <v>635</v>
      </c>
      <c r="F110" s="71">
        <v>311</v>
      </c>
      <c r="G110" s="71">
        <v>533</v>
      </c>
      <c r="H110" s="71">
        <v>302</v>
      </c>
      <c r="I110" s="71">
        <v>468</v>
      </c>
      <c r="J110" s="71">
        <v>274</v>
      </c>
      <c r="K110" s="149">
        <v>2418</v>
      </c>
      <c r="L110" s="149">
        <v>1325</v>
      </c>
      <c r="M110" s="212"/>
      <c r="N110" s="44" t="s">
        <v>91</v>
      </c>
      <c r="O110" s="71">
        <v>114</v>
      </c>
      <c r="P110" s="71">
        <v>53</v>
      </c>
      <c r="Q110" s="71">
        <v>51</v>
      </c>
      <c r="R110" s="71">
        <v>21</v>
      </c>
      <c r="S110" s="71">
        <v>49</v>
      </c>
      <c r="T110" s="71">
        <v>26</v>
      </c>
      <c r="U110" s="71">
        <v>76</v>
      </c>
      <c r="V110" s="71">
        <v>40</v>
      </c>
      <c r="W110" s="149">
        <v>290</v>
      </c>
      <c r="X110" s="149">
        <v>140</v>
      </c>
      <c r="Y110" s="212"/>
      <c r="Z110" s="44" t="s">
        <v>91</v>
      </c>
      <c r="AA110" s="31">
        <v>17</v>
      </c>
      <c r="AB110" s="31">
        <v>14</v>
      </c>
      <c r="AC110" s="31">
        <v>14</v>
      </c>
      <c r="AD110" s="31">
        <v>12</v>
      </c>
      <c r="AE110" s="149">
        <v>57</v>
      </c>
      <c r="AF110" s="125">
        <v>51</v>
      </c>
      <c r="AG110" s="71">
        <v>9</v>
      </c>
      <c r="AH110" s="71">
        <v>25</v>
      </c>
      <c r="AI110" s="71">
        <v>10</v>
      </c>
      <c r="AJ110" s="71">
        <v>4</v>
      </c>
      <c r="AK110" s="212"/>
      <c r="AL110" s="44" t="s">
        <v>91</v>
      </c>
      <c r="AM110" s="71">
        <v>0</v>
      </c>
      <c r="AN110" s="71">
        <v>971</v>
      </c>
      <c r="AO110" s="71">
        <v>45</v>
      </c>
      <c r="AP110" s="71">
        <v>1</v>
      </c>
      <c r="AQ110" s="71">
        <v>0</v>
      </c>
      <c r="AR110" s="71">
        <v>25</v>
      </c>
      <c r="AS110" s="71">
        <v>54</v>
      </c>
      <c r="AT110" s="71">
        <v>59</v>
      </c>
      <c r="AU110" s="71">
        <v>54</v>
      </c>
      <c r="AV110" s="212"/>
      <c r="AW110" s="44" t="s">
        <v>91</v>
      </c>
      <c r="AX110" s="71">
        <v>78</v>
      </c>
      <c r="AY110" s="71">
        <v>31</v>
      </c>
      <c r="AZ110" s="71">
        <v>0</v>
      </c>
      <c r="BA110" s="71">
        <v>1</v>
      </c>
      <c r="BB110" s="71">
        <v>0</v>
      </c>
      <c r="BC110" s="16">
        <v>110</v>
      </c>
      <c r="BD110" s="71">
        <v>89</v>
      </c>
      <c r="BE110" s="71">
        <v>94</v>
      </c>
      <c r="BF110" s="152">
        <v>37</v>
      </c>
      <c r="BG110" s="32">
        <v>26</v>
      </c>
      <c r="BH110" s="212"/>
      <c r="BI110" s="44" t="s">
        <v>91</v>
      </c>
      <c r="BJ110" s="71">
        <v>1218</v>
      </c>
      <c r="BK110" s="71">
        <v>2989</v>
      </c>
      <c r="BL110" s="71">
        <v>2337</v>
      </c>
      <c r="BM110" s="71">
        <v>320</v>
      </c>
      <c r="BN110" s="71">
        <v>199</v>
      </c>
      <c r="BO110" s="71">
        <v>1931</v>
      </c>
      <c r="BP110" s="71">
        <v>667</v>
      </c>
      <c r="BQ110" s="71">
        <v>602</v>
      </c>
      <c r="BR110" s="71">
        <v>535</v>
      </c>
      <c r="BS110" s="71">
        <v>1</v>
      </c>
      <c r="BT110" s="71">
        <v>1</v>
      </c>
      <c r="BU110" s="71">
        <v>200</v>
      </c>
      <c r="BV110" s="71">
        <v>293</v>
      </c>
      <c r="BW110" s="71">
        <v>1044</v>
      </c>
      <c r="BY110" s="80" t="s">
        <v>155</v>
      </c>
      <c r="BZ110" s="80" t="s">
        <v>2365</v>
      </c>
      <c r="CA110" s="78">
        <v>2081</v>
      </c>
      <c r="CB110" s="91"/>
    </row>
    <row r="111" spans="1:80">
      <c r="A111" s="212"/>
      <c r="B111" s="66" t="s">
        <v>73</v>
      </c>
      <c r="C111" s="26">
        <v>4006</v>
      </c>
      <c r="D111" s="26">
        <v>2149</v>
      </c>
      <c r="E111" s="68">
        <v>2926</v>
      </c>
      <c r="F111" s="68">
        <v>1532</v>
      </c>
      <c r="G111" s="68">
        <v>2223</v>
      </c>
      <c r="H111" s="68">
        <v>1190</v>
      </c>
      <c r="I111" s="68">
        <v>1824</v>
      </c>
      <c r="J111" s="68">
        <v>968</v>
      </c>
      <c r="K111" s="68">
        <v>10979</v>
      </c>
      <c r="L111" s="68">
        <v>5839</v>
      </c>
      <c r="M111" s="212"/>
      <c r="N111" s="66" t="s">
        <v>73</v>
      </c>
      <c r="O111" s="26">
        <v>603</v>
      </c>
      <c r="P111" s="26">
        <v>325</v>
      </c>
      <c r="Q111" s="68">
        <v>213</v>
      </c>
      <c r="R111" s="68">
        <v>105</v>
      </c>
      <c r="S111" s="68">
        <v>256</v>
      </c>
      <c r="T111" s="68">
        <v>136</v>
      </c>
      <c r="U111" s="68">
        <v>322</v>
      </c>
      <c r="V111" s="68">
        <v>165</v>
      </c>
      <c r="W111" s="68">
        <v>1394</v>
      </c>
      <c r="X111" s="68">
        <v>731</v>
      </c>
      <c r="Y111" s="212"/>
      <c r="Z111" s="66" t="s">
        <v>73</v>
      </c>
      <c r="AA111" s="68">
        <v>94</v>
      </c>
      <c r="AB111" s="68">
        <v>79</v>
      </c>
      <c r="AC111" s="68">
        <v>72</v>
      </c>
      <c r="AD111" s="68">
        <v>72</v>
      </c>
      <c r="AE111" s="68">
        <v>317</v>
      </c>
      <c r="AF111" s="68">
        <v>319</v>
      </c>
      <c r="AG111" s="68">
        <v>79</v>
      </c>
      <c r="AH111" s="68">
        <v>29</v>
      </c>
      <c r="AI111" s="68">
        <v>23</v>
      </c>
      <c r="AJ111" s="68">
        <v>59</v>
      </c>
      <c r="AK111" s="212"/>
      <c r="AL111" s="66" t="s">
        <v>73</v>
      </c>
      <c r="AM111" s="68">
        <v>0</v>
      </c>
      <c r="AN111" s="68">
        <v>3753</v>
      </c>
      <c r="AO111" s="68">
        <v>567</v>
      </c>
      <c r="AP111" s="68">
        <v>68</v>
      </c>
      <c r="AQ111" s="68">
        <v>1</v>
      </c>
      <c r="AR111" s="68">
        <v>128</v>
      </c>
      <c r="AS111" s="68">
        <v>326</v>
      </c>
      <c r="AT111" s="68">
        <v>296</v>
      </c>
      <c r="AU111" s="68">
        <v>261</v>
      </c>
      <c r="AV111" s="212"/>
      <c r="AW111" s="66" t="s">
        <v>73</v>
      </c>
      <c r="AX111" s="26">
        <v>234</v>
      </c>
      <c r="AY111" s="26">
        <v>152</v>
      </c>
      <c r="AZ111" s="26">
        <v>0</v>
      </c>
      <c r="BA111" s="26">
        <v>179</v>
      </c>
      <c r="BB111" s="26">
        <v>0</v>
      </c>
      <c r="BC111" s="26">
        <v>565</v>
      </c>
      <c r="BD111" s="26">
        <v>322</v>
      </c>
      <c r="BE111" s="26">
        <v>330</v>
      </c>
      <c r="BF111" s="41">
        <v>74</v>
      </c>
      <c r="BG111" s="41">
        <v>50</v>
      </c>
      <c r="BH111" s="212"/>
      <c r="BI111" s="66" t="s">
        <v>73</v>
      </c>
      <c r="BJ111" s="68">
        <v>6077</v>
      </c>
      <c r="BK111" s="68">
        <v>6368</v>
      </c>
      <c r="BL111" s="68">
        <v>4429</v>
      </c>
      <c r="BM111" s="68">
        <v>1275</v>
      </c>
      <c r="BN111" s="68">
        <v>274</v>
      </c>
      <c r="BO111" s="68">
        <v>5300</v>
      </c>
      <c r="BP111" s="68">
        <v>864</v>
      </c>
      <c r="BQ111" s="68">
        <v>679</v>
      </c>
      <c r="BR111" s="68">
        <v>1412</v>
      </c>
      <c r="BS111" s="68">
        <v>6</v>
      </c>
      <c r="BT111" s="68">
        <v>1</v>
      </c>
      <c r="BU111" s="68">
        <v>206</v>
      </c>
      <c r="BV111" s="68">
        <v>351</v>
      </c>
      <c r="BW111" s="68">
        <v>2523</v>
      </c>
      <c r="BY111" s="80" t="s">
        <v>155</v>
      </c>
      <c r="BZ111" s="80" t="s">
        <v>2366</v>
      </c>
      <c r="CA111" s="78">
        <v>9484</v>
      </c>
      <c r="CB111" s="91"/>
    </row>
    <row r="112" spans="1:80" ht="14.45" customHeight="1">
      <c r="A112" s="212" t="s">
        <v>156</v>
      </c>
      <c r="B112" s="44" t="s">
        <v>90</v>
      </c>
      <c r="C112" s="71">
        <v>3166</v>
      </c>
      <c r="D112" s="71">
        <v>1609</v>
      </c>
      <c r="E112" s="71">
        <v>2410</v>
      </c>
      <c r="F112" s="71">
        <v>1234</v>
      </c>
      <c r="G112" s="71">
        <v>2007</v>
      </c>
      <c r="H112" s="71">
        <v>1091</v>
      </c>
      <c r="I112" s="71">
        <v>1748</v>
      </c>
      <c r="J112" s="71">
        <v>934</v>
      </c>
      <c r="K112" s="149">
        <v>9331</v>
      </c>
      <c r="L112" s="149">
        <v>4868</v>
      </c>
      <c r="M112" s="212" t="s">
        <v>156</v>
      </c>
      <c r="N112" s="44" t="s">
        <v>90</v>
      </c>
      <c r="O112" s="71">
        <v>530</v>
      </c>
      <c r="P112" s="71">
        <v>255</v>
      </c>
      <c r="Q112" s="71">
        <v>260</v>
      </c>
      <c r="R112" s="71">
        <v>112</v>
      </c>
      <c r="S112" s="71">
        <v>273</v>
      </c>
      <c r="T112" s="71">
        <v>136</v>
      </c>
      <c r="U112" s="71">
        <v>309</v>
      </c>
      <c r="V112" s="71">
        <v>171</v>
      </c>
      <c r="W112" s="149">
        <v>1372</v>
      </c>
      <c r="X112" s="149">
        <v>674</v>
      </c>
      <c r="Y112" s="212" t="s">
        <v>156</v>
      </c>
      <c r="Z112" s="44" t="s">
        <v>90</v>
      </c>
      <c r="AA112" s="31">
        <v>75</v>
      </c>
      <c r="AB112" s="31">
        <v>70</v>
      </c>
      <c r="AC112" s="31">
        <v>64</v>
      </c>
      <c r="AD112" s="31">
        <v>63</v>
      </c>
      <c r="AE112" s="149">
        <v>272</v>
      </c>
      <c r="AF112" s="125">
        <v>303</v>
      </c>
      <c r="AG112" s="71">
        <v>99</v>
      </c>
      <c r="AH112" s="71">
        <v>0</v>
      </c>
      <c r="AI112" s="71">
        <v>4</v>
      </c>
      <c r="AJ112" s="71">
        <v>54</v>
      </c>
      <c r="AK112" s="212" t="s">
        <v>156</v>
      </c>
      <c r="AL112" s="44" t="s">
        <v>90</v>
      </c>
      <c r="AM112" s="71">
        <v>45</v>
      </c>
      <c r="AN112" s="71">
        <v>2784</v>
      </c>
      <c r="AO112" s="71">
        <v>869</v>
      </c>
      <c r="AP112" s="71">
        <v>117</v>
      </c>
      <c r="AQ112" s="71">
        <v>5</v>
      </c>
      <c r="AR112" s="71">
        <v>88</v>
      </c>
      <c r="AS112" s="71">
        <v>298</v>
      </c>
      <c r="AT112" s="71">
        <v>295</v>
      </c>
      <c r="AU112" s="71">
        <v>266</v>
      </c>
      <c r="AV112" s="212" t="s">
        <v>156</v>
      </c>
      <c r="AW112" s="44" t="s">
        <v>90</v>
      </c>
      <c r="AX112" s="71">
        <v>150</v>
      </c>
      <c r="AY112" s="71">
        <v>112</v>
      </c>
      <c r="AZ112" s="71">
        <v>30</v>
      </c>
      <c r="BA112" s="71">
        <v>247</v>
      </c>
      <c r="BB112" s="71">
        <v>0</v>
      </c>
      <c r="BC112" s="16">
        <v>539</v>
      </c>
      <c r="BD112" s="71">
        <v>263</v>
      </c>
      <c r="BE112" s="71">
        <v>262</v>
      </c>
      <c r="BF112" s="152">
        <v>29</v>
      </c>
      <c r="BG112" s="32">
        <v>12</v>
      </c>
      <c r="BH112" s="212" t="s">
        <v>156</v>
      </c>
      <c r="BI112" s="44" t="s">
        <v>90</v>
      </c>
      <c r="BJ112" s="71">
        <v>2732</v>
      </c>
      <c r="BK112" s="71">
        <v>2213</v>
      </c>
      <c r="BL112" s="71">
        <v>1324</v>
      </c>
      <c r="BM112" s="71">
        <v>179</v>
      </c>
      <c r="BN112" s="71">
        <v>208</v>
      </c>
      <c r="BO112" s="71">
        <v>2808</v>
      </c>
      <c r="BP112" s="71">
        <v>340</v>
      </c>
      <c r="BQ112" s="71">
        <v>241</v>
      </c>
      <c r="BR112" s="71">
        <v>280</v>
      </c>
      <c r="BS112" s="71">
        <v>26</v>
      </c>
      <c r="BT112" s="71">
        <v>3</v>
      </c>
      <c r="BU112" s="71">
        <v>32</v>
      </c>
      <c r="BV112" s="71">
        <v>173</v>
      </c>
      <c r="BW112" s="71">
        <v>2229</v>
      </c>
      <c r="BY112" s="80" t="s">
        <v>156</v>
      </c>
      <c r="BZ112" s="80" t="s">
        <v>2367</v>
      </c>
      <c r="CA112" s="78">
        <v>8713</v>
      </c>
      <c r="CB112" s="91"/>
    </row>
    <row r="113" spans="1:80">
      <c r="A113" s="212"/>
      <c r="B113" s="44" t="s">
        <v>91</v>
      </c>
      <c r="C113" s="71">
        <v>548</v>
      </c>
      <c r="D113" s="71">
        <v>279</v>
      </c>
      <c r="E113" s="71">
        <v>374</v>
      </c>
      <c r="F113" s="71">
        <v>206</v>
      </c>
      <c r="G113" s="71">
        <v>387</v>
      </c>
      <c r="H113" s="71">
        <v>210</v>
      </c>
      <c r="I113" s="71">
        <v>346</v>
      </c>
      <c r="J113" s="71">
        <v>198</v>
      </c>
      <c r="K113" s="149">
        <v>1655</v>
      </c>
      <c r="L113" s="149">
        <v>893</v>
      </c>
      <c r="M113" s="212"/>
      <c r="N113" s="44" t="s">
        <v>91</v>
      </c>
      <c r="O113" s="71">
        <v>71</v>
      </c>
      <c r="P113" s="71">
        <v>35</v>
      </c>
      <c r="Q113" s="71">
        <v>34</v>
      </c>
      <c r="R113" s="71">
        <v>15</v>
      </c>
      <c r="S113" s="71">
        <v>25</v>
      </c>
      <c r="T113" s="71">
        <v>13</v>
      </c>
      <c r="U113" s="71">
        <v>89</v>
      </c>
      <c r="V113" s="71">
        <v>51</v>
      </c>
      <c r="W113" s="149">
        <v>219</v>
      </c>
      <c r="X113" s="149">
        <v>114</v>
      </c>
      <c r="Y113" s="212"/>
      <c r="Z113" s="44" t="s">
        <v>91</v>
      </c>
      <c r="AA113" s="31">
        <v>13</v>
      </c>
      <c r="AB113" s="31">
        <v>12</v>
      </c>
      <c r="AC113" s="31">
        <v>10</v>
      </c>
      <c r="AD113" s="31">
        <v>13</v>
      </c>
      <c r="AE113" s="149">
        <v>48</v>
      </c>
      <c r="AF113" s="125">
        <v>52</v>
      </c>
      <c r="AG113" s="71">
        <v>22</v>
      </c>
      <c r="AH113" s="71">
        <v>1</v>
      </c>
      <c r="AI113" s="71">
        <v>1</v>
      </c>
      <c r="AJ113" s="71">
        <v>7</v>
      </c>
      <c r="AK113" s="212"/>
      <c r="AL113" s="44" t="s">
        <v>91</v>
      </c>
      <c r="AM113" s="71">
        <v>0</v>
      </c>
      <c r="AN113" s="71">
        <v>669</v>
      </c>
      <c r="AO113" s="71">
        <v>118</v>
      </c>
      <c r="AP113" s="71">
        <v>0</v>
      </c>
      <c r="AQ113" s="71">
        <v>0</v>
      </c>
      <c r="AR113" s="71">
        <v>21</v>
      </c>
      <c r="AS113" s="71">
        <v>61</v>
      </c>
      <c r="AT113" s="71">
        <v>42</v>
      </c>
      <c r="AU113" s="71">
        <v>35</v>
      </c>
      <c r="AV113" s="212"/>
      <c r="AW113" s="44" t="s">
        <v>91</v>
      </c>
      <c r="AX113" s="71">
        <v>55</v>
      </c>
      <c r="AY113" s="71">
        <v>37</v>
      </c>
      <c r="AZ113" s="71">
        <v>4</v>
      </c>
      <c r="BA113" s="71">
        <v>23</v>
      </c>
      <c r="BB113" s="71">
        <v>0</v>
      </c>
      <c r="BC113" s="16">
        <v>119</v>
      </c>
      <c r="BD113" s="71">
        <v>83</v>
      </c>
      <c r="BE113" s="71">
        <v>81</v>
      </c>
      <c r="BF113" s="152">
        <v>19</v>
      </c>
      <c r="BG113" s="32">
        <v>10</v>
      </c>
      <c r="BH113" s="212"/>
      <c r="BI113" s="44" t="s">
        <v>91</v>
      </c>
      <c r="BJ113" s="71">
        <v>896</v>
      </c>
      <c r="BK113" s="71">
        <v>1097</v>
      </c>
      <c r="BL113" s="71">
        <v>744</v>
      </c>
      <c r="BM113" s="71">
        <v>97</v>
      </c>
      <c r="BN113" s="71">
        <v>96</v>
      </c>
      <c r="BO113" s="71">
        <v>899</v>
      </c>
      <c r="BP113" s="71">
        <v>2</v>
      </c>
      <c r="BQ113" s="71">
        <v>0</v>
      </c>
      <c r="BR113" s="71">
        <v>141</v>
      </c>
      <c r="BS113" s="71">
        <v>1</v>
      </c>
      <c r="BT113" s="71">
        <v>1</v>
      </c>
      <c r="BU113" s="71">
        <v>5</v>
      </c>
      <c r="BV113" s="71">
        <v>167</v>
      </c>
      <c r="BW113" s="71">
        <v>1596</v>
      </c>
      <c r="BY113" s="80" t="s">
        <v>156</v>
      </c>
      <c r="BZ113" s="80" t="s">
        <v>2368</v>
      </c>
      <c r="CA113" s="78">
        <v>1692</v>
      </c>
      <c r="CB113" s="91"/>
    </row>
    <row r="114" spans="1:80">
      <c r="A114" s="212"/>
      <c r="B114" s="66" t="s">
        <v>73</v>
      </c>
      <c r="C114" s="26">
        <v>3714</v>
      </c>
      <c r="D114" s="26">
        <v>1888</v>
      </c>
      <c r="E114" s="68">
        <v>2784</v>
      </c>
      <c r="F114" s="68">
        <v>1440</v>
      </c>
      <c r="G114" s="68">
        <v>2394</v>
      </c>
      <c r="H114" s="68">
        <v>1301</v>
      </c>
      <c r="I114" s="68">
        <v>2094</v>
      </c>
      <c r="J114" s="68">
        <v>1132</v>
      </c>
      <c r="K114" s="68">
        <v>10986</v>
      </c>
      <c r="L114" s="68">
        <v>5761</v>
      </c>
      <c r="M114" s="212"/>
      <c r="N114" s="66" t="s">
        <v>73</v>
      </c>
      <c r="O114" s="26">
        <v>601</v>
      </c>
      <c r="P114" s="26">
        <v>290</v>
      </c>
      <c r="Q114" s="68">
        <v>294</v>
      </c>
      <c r="R114" s="68">
        <v>127</v>
      </c>
      <c r="S114" s="68">
        <v>298</v>
      </c>
      <c r="T114" s="68">
        <v>149</v>
      </c>
      <c r="U114" s="68">
        <v>398</v>
      </c>
      <c r="V114" s="68">
        <v>222</v>
      </c>
      <c r="W114" s="68">
        <v>1591</v>
      </c>
      <c r="X114" s="68">
        <v>788</v>
      </c>
      <c r="Y114" s="212"/>
      <c r="Z114" s="66" t="s">
        <v>73</v>
      </c>
      <c r="AA114" s="68">
        <v>88</v>
      </c>
      <c r="AB114" s="68">
        <v>82</v>
      </c>
      <c r="AC114" s="68">
        <v>74</v>
      </c>
      <c r="AD114" s="68">
        <v>76</v>
      </c>
      <c r="AE114" s="68">
        <v>320</v>
      </c>
      <c r="AF114" s="68">
        <v>355</v>
      </c>
      <c r="AG114" s="68">
        <v>121</v>
      </c>
      <c r="AH114" s="68">
        <v>1</v>
      </c>
      <c r="AI114" s="68">
        <v>5</v>
      </c>
      <c r="AJ114" s="68">
        <v>61</v>
      </c>
      <c r="AK114" s="212"/>
      <c r="AL114" s="66" t="s">
        <v>73</v>
      </c>
      <c r="AM114" s="68">
        <v>45</v>
      </c>
      <c r="AN114" s="68">
        <v>3453</v>
      </c>
      <c r="AO114" s="68">
        <v>987</v>
      </c>
      <c r="AP114" s="68">
        <v>117</v>
      </c>
      <c r="AQ114" s="68">
        <v>5</v>
      </c>
      <c r="AR114" s="68">
        <v>109</v>
      </c>
      <c r="AS114" s="68">
        <v>359</v>
      </c>
      <c r="AT114" s="68">
        <v>337</v>
      </c>
      <c r="AU114" s="68">
        <v>301</v>
      </c>
      <c r="AV114" s="212"/>
      <c r="AW114" s="66" t="s">
        <v>73</v>
      </c>
      <c r="AX114" s="26">
        <v>205</v>
      </c>
      <c r="AY114" s="26">
        <v>149</v>
      </c>
      <c r="AZ114" s="26">
        <v>34</v>
      </c>
      <c r="BA114" s="26">
        <v>270</v>
      </c>
      <c r="BB114" s="26">
        <v>0</v>
      </c>
      <c r="BC114" s="26">
        <v>658</v>
      </c>
      <c r="BD114" s="26">
        <v>346</v>
      </c>
      <c r="BE114" s="26">
        <v>343</v>
      </c>
      <c r="BF114" s="41">
        <v>48</v>
      </c>
      <c r="BG114" s="41">
        <v>22</v>
      </c>
      <c r="BH114" s="212"/>
      <c r="BI114" s="66" t="s">
        <v>73</v>
      </c>
      <c r="BJ114" s="68">
        <v>3628</v>
      </c>
      <c r="BK114" s="68">
        <v>3310</v>
      </c>
      <c r="BL114" s="68">
        <v>2068</v>
      </c>
      <c r="BM114" s="68">
        <v>276</v>
      </c>
      <c r="BN114" s="68">
        <v>304</v>
      </c>
      <c r="BO114" s="68">
        <v>3707</v>
      </c>
      <c r="BP114" s="68">
        <v>342</v>
      </c>
      <c r="BQ114" s="68">
        <v>241</v>
      </c>
      <c r="BR114" s="68">
        <v>421</v>
      </c>
      <c r="BS114" s="68">
        <v>27</v>
      </c>
      <c r="BT114" s="68">
        <v>4</v>
      </c>
      <c r="BU114" s="68">
        <v>37</v>
      </c>
      <c r="BV114" s="68">
        <v>340</v>
      </c>
      <c r="BW114" s="68">
        <v>3825</v>
      </c>
      <c r="BY114" s="80" t="s">
        <v>156</v>
      </c>
      <c r="BZ114" s="80" t="s">
        <v>2369</v>
      </c>
      <c r="CA114" s="78">
        <v>10405</v>
      </c>
      <c r="CB114" s="91"/>
    </row>
    <row r="115" spans="1:80" ht="14.45" customHeight="1">
      <c r="A115" s="212" t="s">
        <v>157</v>
      </c>
      <c r="B115" s="44" t="s">
        <v>90</v>
      </c>
      <c r="C115" s="71">
        <v>1453</v>
      </c>
      <c r="D115" s="71">
        <v>785</v>
      </c>
      <c r="E115" s="71">
        <v>968</v>
      </c>
      <c r="F115" s="71">
        <v>491</v>
      </c>
      <c r="G115" s="71">
        <v>776</v>
      </c>
      <c r="H115" s="71">
        <v>429</v>
      </c>
      <c r="I115" s="71">
        <v>695</v>
      </c>
      <c r="J115" s="71">
        <v>398</v>
      </c>
      <c r="K115" s="149">
        <v>3892</v>
      </c>
      <c r="L115" s="149">
        <v>2103</v>
      </c>
      <c r="M115" s="212" t="s">
        <v>157</v>
      </c>
      <c r="N115" s="44" t="s">
        <v>90</v>
      </c>
      <c r="O115" s="71">
        <v>259</v>
      </c>
      <c r="P115" s="71">
        <v>139</v>
      </c>
      <c r="Q115" s="71">
        <v>75</v>
      </c>
      <c r="R115" s="71">
        <v>47</v>
      </c>
      <c r="S115" s="71">
        <v>107</v>
      </c>
      <c r="T115" s="71">
        <v>60</v>
      </c>
      <c r="U115" s="71">
        <v>107</v>
      </c>
      <c r="V115" s="71">
        <v>66</v>
      </c>
      <c r="W115" s="149">
        <v>548</v>
      </c>
      <c r="X115" s="149">
        <v>312</v>
      </c>
      <c r="Y115" s="212" t="s">
        <v>157</v>
      </c>
      <c r="Z115" s="44" t="s">
        <v>90</v>
      </c>
      <c r="AA115" s="31">
        <v>41</v>
      </c>
      <c r="AB115" s="31">
        <v>30</v>
      </c>
      <c r="AC115" s="31">
        <v>28</v>
      </c>
      <c r="AD115" s="31">
        <v>26</v>
      </c>
      <c r="AE115" s="149">
        <v>125</v>
      </c>
      <c r="AF115" s="125">
        <v>111</v>
      </c>
      <c r="AG115" s="71">
        <v>26</v>
      </c>
      <c r="AH115" s="71">
        <v>1</v>
      </c>
      <c r="AI115" s="71">
        <v>5</v>
      </c>
      <c r="AJ115" s="71">
        <v>20</v>
      </c>
      <c r="AK115" s="212" t="s">
        <v>157</v>
      </c>
      <c r="AL115" s="44" t="s">
        <v>90</v>
      </c>
      <c r="AM115" s="71">
        <v>0</v>
      </c>
      <c r="AN115" s="71">
        <v>1029</v>
      </c>
      <c r="AO115" s="71">
        <v>322</v>
      </c>
      <c r="AP115" s="71">
        <v>48</v>
      </c>
      <c r="AQ115" s="71">
        <v>0</v>
      </c>
      <c r="AR115" s="71">
        <v>39</v>
      </c>
      <c r="AS115" s="71">
        <v>119</v>
      </c>
      <c r="AT115" s="71">
        <v>48</v>
      </c>
      <c r="AU115" s="71">
        <v>47</v>
      </c>
      <c r="AV115" s="212" t="s">
        <v>157</v>
      </c>
      <c r="AW115" s="44" t="s">
        <v>90</v>
      </c>
      <c r="AX115" s="71">
        <v>78</v>
      </c>
      <c r="AY115" s="71">
        <v>73</v>
      </c>
      <c r="AZ115" s="71">
        <v>0</v>
      </c>
      <c r="BA115" s="71">
        <v>54</v>
      </c>
      <c r="BB115" s="71">
        <v>15</v>
      </c>
      <c r="BC115" s="16">
        <v>220</v>
      </c>
      <c r="BD115" s="71">
        <v>112</v>
      </c>
      <c r="BE115" s="71">
        <v>93</v>
      </c>
      <c r="BF115" s="152">
        <v>19</v>
      </c>
      <c r="BG115" s="32">
        <v>8</v>
      </c>
      <c r="BH115" s="212" t="s">
        <v>157</v>
      </c>
      <c r="BI115" s="44" t="s">
        <v>90</v>
      </c>
      <c r="BJ115" s="71">
        <v>868</v>
      </c>
      <c r="BK115" s="71">
        <v>1424</v>
      </c>
      <c r="BL115" s="71">
        <v>982</v>
      </c>
      <c r="BM115" s="71">
        <v>240</v>
      </c>
      <c r="BN115" s="71">
        <v>48</v>
      </c>
      <c r="BO115" s="71">
        <v>1428</v>
      </c>
      <c r="BP115" s="71">
        <v>139</v>
      </c>
      <c r="BQ115" s="71">
        <v>22</v>
      </c>
      <c r="BR115" s="71">
        <v>236</v>
      </c>
      <c r="BS115" s="71">
        <v>4</v>
      </c>
      <c r="BT115" s="71">
        <v>0</v>
      </c>
      <c r="BU115" s="71">
        <v>6</v>
      </c>
      <c r="BV115" s="71">
        <v>19</v>
      </c>
      <c r="BW115" s="71">
        <v>1729</v>
      </c>
      <c r="BY115" s="80" t="s">
        <v>157</v>
      </c>
      <c r="BZ115" s="80" t="s">
        <v>2370</v>
      </c>
      <c r="CA115" s="78">
        <v>3216</v>
      </c>
      <c r="CB115" s="91"/>
    </row>
    <row r="116" spans="1:80">
      <c r="A116" s="212"/>
      <c r="B116" s="44" t="s">
        <v>91</v>
      </c>
      <c r="C116" s="71">
        <v>0</v>
      </c>
      <c r="D116" s="71">
        <v>0</v>
      </c>
      <c r="E116" s="71">
        <v>0</v>
      </c>
      <c r="F116" s="71">
        <v>0</v>
      </c>
      <c r="G116" s="71">
        <v>0</v>
      </c>
      <c r="H116" s="71">
        <v>0</v>
      </c>
      <c r="I116" s="71">
        <v>0</v>
      </c>
      <c r="J116" s="71">
        <v>0</v>
      </c>
      <c r="K116" s="149">
        <v>0</v>
      </c>
      <c r="L116" s="149">
        <v>0</v>
      </c>
      <c r="M116" s="212"/>
      <c r="N116" s="44" t="s">
        <v>91</v>
      </c>
      <c r="O116" s="71">
        <v>0</v>
      </c>
      <c r="P116" s="71">
        <v>0</v>
      </c>
      <c r="Q116" s="71">
        <v>0</v>
      </c>
      <c r="R116" s="71">
        <v>0</v>
      </c>
      <c r="S116" s="71">
        <v>0</v>
      </c>
      <c r="T116" s="71">
        <v>0</v>
      </c>
      <c r="U116" s="71">
        <v>0</v>
      </c>
      <c r="V116" s="71">
        <v>0</v>
      </c>
      <c r="W116" s="149">
        <v>0</v>
      </c>
      <c r="X116" s="149">
        <v>0</v>
      </c>
      <c r="Y116" s="212"/>
      <c r="Z116" s="44" t="s">
        <v>91</v>
      </c>
      <c r="AA116" s="31">
        <v>0</v>
      </c>
      <c r="AB116" s="31">
        <v>0</v>
      </c>
      <c r="AC116" s="31">
        <v>0</v>
      </c>
      <c r="AD116" s="31">
        <v>0</v>
      </c>
      <c r="AE116" s="149">
        <v>0</v>
      </c>
      <c r="AF116" s="125">
        <v>0</v>
      </c>
      <c r="AG116" s="71">
        <v>0</v>
      </c>
      <c r="AH116" s="71">
        <v>0</v>
      </c>
      <c r="AI116" s="71">
        <v>0</v>
      </c>
      <c r="AJ116" s="71">
        <v>0</v>
      </c>
      <c r="AK116" s="212"/>
      <c r="AL116" s="44" t="s">
        <v>91</v>
      </c>
      <c r="AM116" s="71">
        <v>0</v>
      </c>
      <c r="AN116" s="71">
        <v>0</v>
      </c>
      <c r="AO116" s="71">
        <v>0</v>
      </c>
      <c r="AP116" s="71">
        <v>0</v>
      </c>
      <c r="AQ116" s="71">
        <v>0</v>
      </c>
      <c r="AR116" s="71">
        <v>0</v>
      </c>
      <c r="AS116" s="71">
        <v>0</v>
      </c>
      <c r="AT116" s="71">
        <v>0</v>
      </c>
      <c r="AU116" s="71">
        <v>0</v>
      </c>
      <c r="AV116" s="212"/>
      <c r="AW116" s="44" t="s">
        <v>91</v>
      </c>
      <c r="AX116" s="71">
        <v>0</v>
      </c>
      <c r="AY116" s="71">
        <v>0</v>
      </c>
      <c r="AZ116" s="71">
        <v>0</v>
      </c>
      <c r="BA116" s="71">
        <v>0</v>
      </c>
      <c r="BB116" s="71">
        <v>0</v>
      </c>
      <c r="BC116" s="16">
        <v>0</v>
      </c>
      <c r="BD116" s="71">
        <v>0</v>
      </c>
      <c r="BE116" s="71">
        <v>0</v>
      </c>
      <c r="BF116" s="152">
        <v>0</v>
      </c>
      <c r="BG116" s="32">
        <v>0</v>
      </c>
      <c r="BH116" s="212"/>
      <c r="BI116" s="44" t="s">
        <v>91</v>
      </c>
      <c r="BJ116" s="71">
        <v>0</v>
      </c>
      <c r="BK116" s="71">
        <v>0</v>
      </c>
      <c r="BL116" s="71">
        <v>0</v>
      </c>
      <c r="BM116" s="71">
        <v>0</v>
      </c>
      <c r="BN116" s="71">
        <v>0</v>
      </c>
      <c r="BO116" s="71">
        <v>0</v>
      </c>
      <c r="BP116" s="71">
        <v>0</v>
      </c>
      <c r="BQ116" s="71">
        <v>0</v>
      </c>
      <c r="BR116" s="71">
        <v>0</v>
      </c>
      <c r="BS116" s="71">
        <v>0</v>
      </c>
      <c r="BT116" s="71">
        <v>0</v>
      </c>
      <c r="BU116" s="71">
        <v>0</v>
      </c>
      <c r="BV116" s="71">
        <v>0</v>
      </c>
      <c r="BW116" s="71">
        <v>0</v>
      </c>
      <c r="BY116" s="80" t="s">
        <v>157</v>
      </c>
      <c r="BZ116" s="80" t="s">
        <v>2371</v>
      </c>
      <c r="CA116" s="78">
        <v>0</v>
      </c>
      <c r="CB116" s="91"/>
    </row>
    <row r="117" spans="1:80">
      <c r="A117" s="212"/>
      <c r="B117" s="66" t="s">
        <v>73</v>
      </c>
      <c r="C117" s="26">
        <v>1453</v>
      </c>
      <c r="D117" s="26">
        <v>785</v>
      </c>
      <c r="E117" s="68">
        <v>968</v>
      </c>
      <c r="F117" s="68">
        <v>491</v>
      </c>
      <c r="G117" s="68">
        <v>776</v>
      </c>
      <c r="H117" s="68">
        <v>429</v>
      </c>
      <c r="I117" s="68">
        <v>695</v>
      </c>
      <c r="J117" s="68">
        <v>398</v>
      </c>
      <c r="K117" s="68">
        <v>3892</v>
      </c>
      <c r="L117" s="68">
        <v>2103</v>
      </c>
      <c r="M117" s="212"/>
      <c r="N117" s="66" t="s">
        <v>73</v>
      </c>
      <c r="O117" s="26">
        <v>259</v>
      </c>
      <c r="P117" s="26">
        <v>139</v>
      </c>
      <c r="Q117" s="68">
        <v>75</v>
      </c>
      <c r="R117" s="68">
        <v>47</v>
      </c>
      <c r="S117" s="68">
        <v>107</v>
      </c>
      <c r="T117" s="68">
        <v>60</v>
      </c>
      <c r="U117" s="68">
        <v>107</v>
      </c>
      <c r="V117" s="68">
        <v>66</v>
      </c>
      <c r="W117" s="68">
        <v>548</v>
      </c>
      <c r="X117" s="68">
        <v>312</v>
      </c>
      <c r="Y117" s="212"/>
      <c r="Z117" s="66" t="s">
        <v>73</v>
      </c>
      <c r="AA117" s="68">
        <v>41</v>
      </c>
      <c r="AB117" s="68">
        <v>30</v>
      </c>
      <c r="AC117" s="68">
        <v>28</v>
      </c>
      <c r="AD117" s="68">
        <v>26</v>
      </c>
      <c r="AE117" s="68">
        <v>125</v>
      </c>
      <c r="AF117" s="68">
        <v>111</v>
      </c>
      <c r="AG117" s="68">
        <v>26</v>
      </c>
      <c r="AH117" s="68">
        <v>1</v>
      </c>
      <c r="AI117" s="68">
        <v>5</v>
      </c>
      <c r="AJ117" s="68">
        <v>20</v>
      </c>
      <c r="AK117" s="212"/>
      <c r="AL117" s="66" t="s">
        <v>73</v>
      </c>
      <c r="AM117" s="68">
        <v>0</v>
      </c>
      <c r="AN117" s="68">
        <v>1029</v>
      </c>
      <c r="AO117" s="68">
        <v>322</v>
      </c>
      <c r="AP117" s="68">
        <v>48</v>
      </c>
      <c r="AQ117" s="68">
        <v>0</v>
      </c>
      <c r="AR117" s="68">
        <v>39</v>
      </c>
      <c r="AS117" s="68">
        <v>119</v>
      </c>
      <c r="AT117" s="68">
        <v>48</v>
      </c>
      <c r="AU117" s="68">
        <v>47</v>
      </c>
      <c r="AV117" s="212"/>
      <c r="AW117" s="66" t="s">
        <v>73</v>
      </c>
      <c r="AX117" s="26">
        <v>78</v>
      </c>
      <c r="AY117" s="26">
        <v>73</v>
      </c>
      <c r="AZ117" s="26">
        <v>0</v>
      </c>
      <c r="BA117" s="26">
        <v>54</v>
      </c>
      <c r="BB117" s="26">
        <v>15</v>
      </c>
      <c r="BC117" s="26">
        <v>220</v>
      </c>
      <c r="BD117" s="26">
        <v>112</v>
      </c>
      <c r="BE117" s="26">
        <v>93</v>
      </c>
      <c r="BF117" s="41">
        <v>19</v>
      </c>
      <c r="BG117" s="41">
        <v>8</v>
      </c>
      <c r="BH117" s="212"/>
      <c r="BI117" s="66" t="s">
        <v>73</v>
      </c>
      <c r="BJ117" s="68">
        <v>868</v>
      </c>
      <c r="BK117" s="68">
        <v>1424</v>
      </c>
      <c r="BL117" s="68">
        <v>982</v>
      </c>
      <c r="BM117" s="68">
        <v>240</v>
      </c>
      <c r="BN117" s="68">
        <v>48</v>
      </c>
      <c r="BO117" s="68">
        <v>1428</v>
      </c>
      <c r="BP117" s="68">
        <v>139</v>
      </c>
      <c r="BQ117" s="68">
        <v>22</v>
      </c>
      <c r="BR117" s="68">
        <v>236</v>
      </c>
      <c r="BS117" s="68">
        <v>4</v>
      </c>
      <c r="BT117" s="68">
        <v>0</v>
      </c>
      <c r="BU117" s="68">
        <v>6</v>
      </c>
      <c r="BV117" s="68">
        <v>19</v>
      </c>
      <c r="BW117" s="68">
        <v>1729</v>
      </c>
      <c r="BY117" s="80" t="s">
        <v>157</v>
      </c>
      <c r="BZ117" s="80" t="s">
        <v>2372</v>
      </c>
      <c r="CA117" s="78">
        <v>3216</v>
      </c>
      <c r="CB117" s="91"/>
    </row>
    <row r="118" spans="1:80" s="100" customFormat="1">
      <c r="A118" s="45" t="s">
        <v>97</v>
      </c>
      <c r="B118" s="44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 t="s">
        <v>97</v>
      </c>
      <c r="N118" s="44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 t="s">
        <v>97</v>
      </c>
      <c r="Z118" s="44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 t="s">
        <v>97</v>
      </c>
      <c r="AL118" s="44"/>
      <c r="AM118" s="45"/>
      <c r="AN118" s="45"/>
      <c r="AO118" s="45"/>
      <c r="AP118" s="45"/>
      <c r="AQ118" s="45"/>
      <c r="AR118" s="45"/>
      <c r="AS118" s="45"/>
      <c r="AT118" s="45"/>
      <c r="AU118" s="45"/>
      <c r="AV118" s="45" t="s">
        <v>97</v>
      </c>
      <c r="AW118" s="44"/>
      <c r="AX118" s="45"/>
      <c r="AY118" s="45"/>
      <c r="AZ118" s="45"/>
      <c r="BA118" s="45"/>
      <c r="BB118" s="45"/>
      <c r="BC118" s="45"/>
      <c r="BD118" s="45"/>
      <c r="BE118" s="45"/>
      <c r="BF118" s="45"/>
      <c r="BG118" s="44"/>
      <c r="BH118" s="45" t="s">
        <v>97</v>
      </c>
      <c r="BI118" s="44"/>
      <c r="BJ118" s="45"/>
      <c r="BK118" s="45"/>
      <c r="BL118" s="45"/>
      <c r="BM118" s="45"/>
      <c r="BN118" s="45"/>
      <c r="BO118" s="45"/>
      <c r="BP118" s="45"/>
      <c r="BQ118" s="45"/>
      <c r="BR118" s="45"/>
      <c r="BS118" s="45"/>
      <c r="BT118" s="45"/>
      <c r="BU118" s="45"/>
      <c r="BV118" s="45"/>
      <c r="BW118" s="45"/>
      <c r="BY118" s="80" t="str">
        <f>IF(A118="",BY117,A118)</f>
        <v>ANALAMANGA</v>
      </c>
      <c r="BZ118" s="80" t="str">
        <f>BY118&amp;B118</f>
        <v>ANALAMANGA</v>
      </c>
      <c r="CA118" s="78">
        <f>(AM118+2*AN118+3*AO118+4*AP118+5*AQ118)</f>
        <v>0</v>
      </c>
      <c r="CB118" s="91"/>
    </row>
    <row r="119" spans="1:80" ht="14.45" customHeight="1">
      <c r="A119" s="212" t="s">
        <v>158</v>
      </c>
      <c r="B119" s="44" t="s">
        <v>90</v>
      </c>
      <c r="C119" s="71">
        <v>3300</v>
      </c>
      <c r="D119" s="71">
        <v>1655</v>
      </c>
      <c r="E119" s="71">
        <v>2984</v>
      </c>
      <c r="F119" s="71">
        <v>1490</v>
      </c>
      <c r="G119" s="71">
        <v>2574</v>
      </c>
      <c r="H119" s="71">
        <v>1346</v>
      </c>
      <c r="I119" s="71">
        <v>2351</v>
      </c>
      <c r="J119" s="71">
        <v>1296</v>
      </c>
      <c r="K119" s="149">
        <v>11209</v>
      </c>
      <c r="L119" s="149">
        <v>5787</v>
      </c>
      <c r="M119" s="212" t="s">
        <v>158</v>
      </c>
      <c r="N119" s="44" t="s">
        <v>90</v>
      </c>
      <c r="O119" s="71">
        <v>223</v>
      </c>
      <c r="P119" s="71">
        <v>97</v>
      </c>
      <c r="Q119" s="71">
        <v>165</v>
      </c>
      <c r="R119" s="71">
        <v>75</v>
      </c>
      <c r="S119" s="71">
        <v>128</v>
      </c>
      <c r="T119" s="71">
        <v>66</v>
      </c>
      <c r="U119" s="71">
        <v>307</v>
      </c>
      <c r="V119" s="71">
        <v>163</v>
      </c>
      <c r="W119" s="149">
        <v>823</v>
      </c>
      <c r="X119" s="149">
        <v>401</v>
      </c>
      <c r="Y119" s="212" t="s">
        <v>158</v>
      </c>
      <c r="Z119" s="44" t="s">
        <v>90</v>
      </c>
      <c r="AA119" s="31">
        <v>71</v>
      </c>
      <c r="AB119" s="31">
        <v>64</v>
      </c>
      <c r="AC119" s="31">
        <v>60</v>
      </c>
      <c r="AD119" s="31">
        <v>60</v>
      </c>
      <c r="AE119" s="149">
        <v>255</v>
      </c>
      <c r="AF119" s="125">
        <v>224</v>
      </c>
      <c r="AG119" s="71">
        <v>140</v>
      </c>
      <c r="AH119" s="71">
        <v>69</v>
      </c>
      <c r="AI119" s="71">
        <v>4</v>
      </c>
      <c r="AJ119" s="71">
        <v>29</v>
      </c>
      <c r="AK119" s="212" t="s">
        <v>158</v>
      </c>
      <c r="AL119" s="44" t="s">
        <v>90</v>
      </c>
      <c r="AM119" s="71">
        <v>0</v>
      </c>
      <c r="AN119" s="71">
        <v>3897</v>
      </c>
      <c r="AO119" s="71">
        <v>768</v>
      </c>
      <c r="AP119" s="71">
        <v>264</v>
      </c>
      <c r="AQ119" s="71">
        <v>2</v>
      </c>
      <c r="AR119" s="71">
        <v>135</v>
      </c>
      <c r="AS119" s="71">
        <v>235</v>
      </c>
      <c r="AT119" s="71">
        <v>213</v>
      </c>
      <c r="AU119" s="71">
        <v>201</v>
      </c>
      <c r="AV119" s="212" t="s">
        <v>158</v>
      </c>
      <c r="AW119" s="44" t="s">
        <v>90</v>
      </c>
      <c r="AX119" s="71">
        <v>109</v>
      </c>
      <c r="AY119" s="71">
        <v>229</v>
      </c>
      <c r="AZ119" s="71">
        <v>0</v>
      </c>
      <c r="BA119" s="71">
        <v>114</v>
      </c>
      <c r="BB119" s="71">
        <v>2</v>
      </c>
      <c r="BC119" s="16">
        <v>454</v>
      </c>
      <c r="BD119" s="71">
        <v>276</v>
      </c>
      <c r="BE119" s="71">
        <v>218</v>
      </c>
      <c r="BF119" s="152">
        <v>110</v>
      </c>
      <c r="BG119" s="32">
        <v>65</v>
      </c>
      <c r="BH119" s="212" t="s">
        <v>158</v>
      </c>
      <c r="BI119" s="44" t="s">
        <v>90</v>
      </c>
      <c r="BJ119" s="71">
        <v>3906</v>
      </c>
      <c r="BK119" s="71">
        <v>6347</v>
      </c>
      <c r="BL119" s="71">
        <v>886</v>
      </c>
      <c r="BM119" s="71">
        <v>460</v>
      </c>
      <c r="BN119" s="71">
        <v>1041</v>
      </c>
      <c r="BO119" s="71">
        <v>3358</v>
      </c>
      <c r="BP119" s="71">
        <v>397</v>
      </c>
      <c r="BQ119" s="71">
        <v>711</v>
      </c>
      <c r="BR119" s="71">
        <v>1126</v>
      </c>
      <c r="BS119" s="71">
        <v>8</v>
      </c>
      <c r="BT119" s="71">
        <v>0</v>
      </c>
      <c r="BU119" s="71">
        <v>240</v>
      </c>
      <c r="BV119" s="71">
        <v>116</v>
      </c>
      <c r="BW119" s="71">
        <v>3521</v>
      </c>
      <c r="BY119" s="80" t="s">
        <v>158</v>
      </c>
      <c r="BZ119" s="80" t="s">
        <v>2376</v>
      </c>
      <c r="CA119" s="78">
        <v>11164</v>
      </c>
      <c r="CB119" s="91"/>
    </row>
    <row r="120" spans="1:80">
      <c r="A120" s="212"/>
      <c r="B120" s="44" t="s">
        <v>91</v>
      </c>
      <c r="C120" s="71">
        <v>370</v>
      </c>
      <c r="D120" s="71">
        <v>195</v>
      </c>
      <c r="E120" s="71">
        <v>287</v>
      </c>
      <c r="F120" s="71">
        <v>139</v>
      </c>
      <c r="G120" s="71">
        <v>301</v>
      </c>
      <c r="H120" s="71">
        <v>150</v>
      </c>
      <c r="I120" s="71">
        <v>192</v>
      </c>
      <c r="J120" s="71">
        <v>106</v>
      </c>
      <c r="K120" s="149">
        <v>1150</v>
      </c>
      <c r="L120" s="149">
        <v>590</v>
      </c>
      <c r="M120" s="212"/>
      <c r="N120" s="44" t="s">
        <v>91</v>
      </c>
      <c r="O120" s="71">
        <v>9</v>
      </c>
      <c r="P120" s="71">
        <v>1</v>
      </c>
      <c r="Q120" s="71">
        <v>6</v>
      </c>
      <c r="R120" s="71">
        <v>2</v>
      </c>
      <c r="S120" s="71">
        <v>30</v>
      </c>
      <c r="T120" s="71">
        <v>8</v>
      </c>
      <c r="U120" s="71">
        <v>11</v>
      </c>
      <c r="V120" s="71">
        <v>6</v>
      </c>
      <c r="W120" s="149">
        <v>56</v>
      </c>
      <c r="X120" s="149">
        <v>17</v>
      </c>
      <c r="Y120" s="212"/>
      <c r="Z120" s="44" t="s">
        <v>91</v>
      </c>
      <c r="AA120" s="31">
        <v>8</v>
      </c>
      <c r="AB120" s="31">
        <v>6</v>
      </c>
      <c r="AC120" s="31">
        <v>5</v>
      </c>
      <c r="AD120" s="31">
        <v>4</v>
      </c>
      <c r="AE120" s="149">
        <v>23</v>
      </c>
      <c r="AF120" s="125">
        <v>19</v>
      </c>
      <c r="AG120" s="71">
        <v>4</v>
      </c>
      <c r="AH120" s="71">
        <v>15</v>
      </c>
      <c r="AI120" s="71">
        <v>1</v>
      </c>
      <c r="AJ120" s="71">
        <v>2</v>
      </c>
      <c r="AK120" s="212"/>
      <c r="AL120" s="44" t="s">
        <v>91</v>
      </c>
      <c r="AM120" s="71">
        <v>0</v>
      </c>
      <c r="AN120" s="71">
        <v>425</v>
      </c>
      <c r="AO120" s="71">
        <v>0</v>
      </c>
      <c r="AP120" s="71">
        <v>100</v>
      </c>
      <c r="AQ120" s="71">
        <v>0</v>
      </c>
      <c r="AR120" s="71">
        <v>2</v>
      </c>
      <c r="AS120" s="71">
        <v>21</v>
      </c>
      <c r="AT120" s="71">
        <v>21</v>
      </c>
      <c r="AU120" s="71">
        <v>21</v>
      </c>
      <c r="AV120" s="212"/>
      <c r="AW120" s="44" t="s">
        <v>91</v>
      </c>
      <c r="AX120" s="71">
        <v>11</v>
      </c>
      <c r="AY120" s="71">
        <v>14</v>
      </c>
      <c r="AZ120" s="71">
        <v>0</v>
      </c>
      <c r="BA120" s="71">
        <v>11</v>
      </c>
      <c r="BB120" s="71">
        <v>2</v>
      </c>
      <c r="BC120" s="16">
        <v>38</v>
      </c>
      <c r="BD120" s="71">
        <v>28</v>
      </c>
      <c r="BE120" s="71">
        <v>17</v>
      </c>
      <c r="BF120" s="152">
        <v>12</v>
      </c>
      <c r="BG120" s="32">
        <v>4</v>
      </c>
      <c r="BH120" s="212"/>
      <c r="BI120" s="44" t="s">
        <v>91</v>
      </c>
      <c r="BJ120" s="71">
        <v>330</v>
      </c>
      <c r="BK120" s="71">
        <v>962</v>
      </c>
      <c r="BL120" s="71">
        <v>194</v>
      </c>
      <c r="BM120" s="71">
        <v>48</v>
      </c>
      <c r="BN120" s="71">
        <v>48</v>
      </c>
      <c r="BO120" s="71">
        <v>831</v>
      </c>
      <c r="BP120" s="71">
        <v>34</v>
      </c>
      <c r="BQ120" s="71">
        <v>34</v>
      </c>
      <c r="BR120" s="71">
        <v>106</v>
      </c>
      <c r="BS120" s="71">
        <v>12</v>
      </c>
      <c r="BT120" s="71">
        <v>0</v>
      </c>
      <c r="BU120" s="71">
        <v>45</v>
      </c>
      <c r="BV120" s="71">
        <v>45</v>
      </c>
      <c r="BW120" s="71">
        <v>0</v>
      </c>
      <c r="BY120" s="80" t="s">
        <v>158</v>
      </c>
      <c r="BZ120" s="80" t="s">
        <v>2377</v>
      </c>
      <c r="CA120" s="78">
        <v>1250</v>
      </c>
      <c r="CB120" s="91"/>
    </row>
    <row r="121" spans="1:80">
      <c r="A121" s="212"/>
      <c r="B121" s="66" t="s">
        <v>73</v>
      </c>
      <c r="C121" s="26">
        <v>3670</v>
      </c>
      <c r="D121" s="26">
        <v>1850</v>
      </c>
      <c r="E121" s="68">
        <v>3271</v>
      </c>
      <c r="F121" s="68">
        <v>1629</v>
      </c>
      <c r="G121" s="68">
        <v>2875</v>
      </c>
      <c r="H121" s="68">
        <v>1496</v>
      </c>
      <c r="I121" s="68">
        <v>2543</v>
      </c>
      <c r="J121" s="68">
        <v>1402</v>
      </c>
      <c r="K121" s="68">
        <v>12359</v>
      </c>
      <c r="L121" s="68">
        <v>6377</v>
      </c>
      <c r="M121" s="212"/>
      <c r="N121" s="66" t="s">
        <v>73</v>
      </c>
      <c r="O121" s="26">
        <v>232</v>
      </c>
      <c r="P121" s="26">
        <v>98</v>
      </c>
      <c r="Q121" s="68">
        <v>171</v>
      </c>
      <c r="R121" s="68">
        <v>77</v>
      </c>
      <c r="S121" s="68">
        <v>158</v>
      </c>
      <c r="T121" s="68">
        <v>74</v>
      </c>
      <c r="U121" s="68">
        <v>318</v>
      </c>
      <c r="V121" s="68">
        <v>169</v>
      </c>
      <c r="W121" s="68">
        <v>879</v>
      </c>
      <c r="X121" s="68">
        <v>418</v>
      </c>
      <c r="Y121" s="212"/>
      <c r="Z121" s="66" t="s">
        <v>73</v>
      </c>
      <c r="AA121" s="68">
        <v>79</v>
      </c>
      <c r="AB121" s="68">
        <v>70</v>
      </c>
      <c r="AC121" s="68">
        <v>65</v>
      </c>
      <c r="AD121" s="68">
        <v>64</v>
      </c>
      <c r="AE121" s="68">
        <v>278</v>
      </c>
      <c r="AF121" s="68">
        <v>243</v>
      </c>
      <c r="AG121" s="68">
        <v>144</v>
      </c>
      <c r="AH121" s="68">
        <v>84</v>
      </c>
      <c r="AI121" s="68">
        <v>5</v>
      </c>
      <c r="AJ121" s="68">
        <v>31</v>
      </c>
      <c r="AK121" s="212"/>
      <c r="AL121" s="66" t="s">
        <v>73</v>
      </c>
      <c r="AM121" s="68">
        <v>0</v>
      </c>
      <c r="AN121" s="68">
        <v>4322</v>
      </c>
      <c r="AO121" s="68">
        <v>768</v>
      </c>
      <c r="AP121" s="68">
        <v>364</v>
      </c>
      <c r="AQ121" s="68">
        <v>2</v>
      </c>
      <c r="AR121" s="68">
        <v>137</v>
      </c>
      <c r="AS121" s="68">
        <v>256</v>
      </c>
      <c r="AT121" s="68">
        <v>234</v>
      </c>
      <c r="AU121" s="68">
        <v>222</v>
      </c>
      <c r="AV121" s="212"/>
      <c r="AW121" s="66" t="s">
        <v>73</v>
      </c>
      <c r="AX121" s="26">
        <v>120</v>
      </c>
      <c r="AY121" s="26">
        <v>243</v>
      </c>
      <c r="AZ121" s="26">
        <v>0</v>
      </c>
      <c r="BA121" s="26">
        <v>125</v>
      </c>
      <c r="BB121" s="26">
        <v>4</v>
      </c>
      <c r="BC121" s="26">
        <v>492</v>
      </c>
      <c r="BD121" s="26">
        <v>304</v>
      </c>
      <c r="BE121" s="26">
        <v>235</v>
      </c>
      <c r="BF121" s="41">
        <v>122</v>
      </c>
      <c r="BG121" s="41">
        <v>69</v>
      </c>
      <c r="BH121" s="212"/>
      <c r="BI121" s="66" t="s">
        <v>73</v>
      </c>
      <c r="BJ121" s="68">
        <v>4236</v>
      </c>
      <c r="BK121" s="68">
        <v>7309</v>
      </c>
      <c r="BL121" s="68">
        <v>1080</v>
      </c>
      <c r="BM121" s="68">
        <v>508</v>
      </c>
      <c r="BN121" s="68">
        <v>1089</v>
      </c>
      <c r="BO121" s="68">
        <v>4189</v>
      </c>
      <c r="BP121" s="68">
        <v>431</v>
      </c>
      <c r="BQ121" s="68">
        <v>745</v>
      </c>
      <c r="BR121" s="68">
        <v>1232</v>
      </c>
      <c r="BS121" s="68">
        <v>20</v>
      </c>
      <c r="BT121" s="68">
        <v>0</v>
      </c>
      <c r="BU121" s="68">
        <v>285</v>
      </c>
      <c r="BV121" s="68">
        <v>161</v>
      </c>
      <c r="BW121" s="68">
        <v>3521</v>
      </c>
      <c r="BY121" s="80" t="s">
        <v>158</v>
      </c>
      <c r="BZ121" s="80" t="s">
        <v>2378</v>
      </c>
      <c r="CA121" s="78">
        <v>12414</v>
      </c>
      <c r="CB121" s="91"/>
    </row>
    <row r="122" spans="1:80" ht="14.45" customHeight="1">
      <c r="A122" s="212" t="s">
        <v>159</v>
      </c>
      <c r="B122" s="44" t="s">
        <v>90</v>
      </c>
      <c r="C122" s="71">
        <v>1948</v>
      </c>
      <c r="D122" s="71">
        <v>992</v>
      </c>
      <c r="E122" s="71">
        <v>1649</v>
      </c>
      <c r="F122" s="71">
        <v>853</v>
      </c>
      <c r="G122" s="71">
        <v>1246</v>
      </c>
      <c r="H122" s="71">
        <v>686</v>
      </c>
      <c r="I122" s="71">
        <v>1018</v>
      </c>
      <c r="J122" s="71">
        <v>575</v>
      </c>
      <c r="K122" s="149">
        <v>5861</v>
      </c>
      <c r="L122" s="149">
        <v>3106</v>
      </c>
      <c r="M122" s="212" t="s">
        <v>159</v>
      </c>
      <c r="N122" s="44" t="s">
        <v>90</v>
      </c>
      <c r="O122" s="71">
        <v>156</v>
      </c>
      <c r="P122" s="71">
        <v>68</v>
      </c>
      <c r="Q122" s="71">
        <v>74</v>
      </c>
      <c r="R122" s="71">
        <v>44</v>
      </c>
      <c r="S122" s="71">
        <v>88</v>
      </c>
      <c r="T122" s="71">
        <v>48</v>
      </c>
      <c r="U122" s="71">
        <v>114</v>
      </c>
      <c r="V122" s="71">
        <v>66</v>
      </c>
      <c r="W122" s="149">
        <v>432</v>
      </c>
      <c r="X122" s="149">
        <v>226</v>
      </c>
      <c r="Y122" s="212" t="s">
        <v>159</v>
      </c>
      <c r="Z122" s="44" t="s">
        <v>90</v>
      </c>
      <c r="AA122" s="31">
        <v>51</v>
      </c>
      <c r="AB122" s="31">
        <v>46</v>
      </c>
      <c r="AC122" s="31">
        <v>45</v>
      </c>
      <c r="AD122" s="31">
        <v>43</v>
      </c>
      <c r="AE122" s="149">
        <v>185</v>
      </c>
      <c r="AF122" s="125">
        <v>182</v>
      </c>
      <c r="AG122" s="71">
        <v>102</v>
      </c>
      <c r="AH122" s="71">
        <v>20</v>
      </c>
      <c r="AI122" s="71">
        <v>21</v>
      </c>
      <c r="AJ122" s="71">
        <v>37</v>
      </c>
      <c r="AK122" s="212" t="s">
        <v>159</v>
      </c>
      <c r="AL122" s="44" t="s">
        <v>90</v>
      </c>
      <c r="AM122" s="71">
        <v>0</v>
      </c>
      <c r="AN122" s="71">
        <v>2228</v>
      </c>
      <c r="AO122" s="71">
        <v>375</v>
      </c>
      <c r="AP122" s="71">
        <v>64</v>
      </c>
      <c r="AQ122" s="71">
        <v>0</v>
      </c>
      <c r="AR122" s="71">
        <v>61</v>
      </c>
      <c r="AS122" s="71">
        <v>203</v>
      </c>
      <c r="AT122" s="71">
        <v>156</v>
      </c>
      <c r="AU122" s="71">
        <v>163</v>
      </c>
      <c r="AV122" s="212" t="s">
        <v>159</v>
      </c>
      <c r="AW122" s="44" t="s">
        <v>90</v>
      </c>
      <c r="AX122" s="71">
        <v>82</v>
      </c>
      <c r="AY122" s="71">
        <v>120</v>
      </c>
      <c r="AZ122" s="71">
        <v>9</v>
      </c>
      <c r="BA122" s="71">
        <v>90</v>
      </c>
      <c r="BB122" s="71">
        <v>0</v>
      </c>
      <c r="BC122" s="16">
        <v>301</v>
      </c>
      <c r="BD122" s="71">
        <v>153</v>
      </c>
      <c r="BE122" s="71">
        <v>145</v>
      </c>
      <c r="BF122" s="152">
        <v>23</v>
      </c>
      <c r="BG122" s="32">
        <v>5</v>
      </c>
      <c r="BH122" s="212" t="s">
        <v>159</v>
      </c>
      <c r="BI122" s="44" t="s">
        <v>90</v>
      </c>
      <c r="BJ122" s="71">
        <v>1532</v>
      </c>
      <c r="BK122" s="71">
        <v>1915</v>
      </c>
      <c r="BL122" s="71">
        <v>196</v>
      </c>
      <c r="BM122" s="71">
        <v>136</v>
      </c>
      <c r="BN122" s="71">
        <v>121</v>
      </c>
      <c r="BO122" s="71">
        <v>1773</v>
      </c>
      <c r="BP122" s="71">
        <v>169</v>
      </c>
      <c r="BQ122" s="71">
        <v>112</v>
      </c>
      <c r="BR122" s="71">
        <v>109</v>
      </c>
      <c r="BS122" s="71">
        <v>0</v>
      </c>
      <c r="BT122" s="71">
        <v>13</v>
      </c>
      <c r="BU122" s="71">
        <v>20</v>
      </c>
      <c r="BV122" s="71">
        <v>34</v>
      </c>
      <c r="BW122" s="71">
        <v>1787</v>
      </c>
      <c r="BY122" s="80" t="s">
        <v>159</v>
      </c>
      <c r="BZ122" s="80" t="s">
        <v>2379</v>
      </c>
      <c r="CA122" s="78">
        <v>5837</v>
      </c>
      <c r="CB122" s="91"/>
    </row>
    <row r="123" spans="1:80">
      <c r="A123" s="212"/>
      <c r="B123" s="44" t="s">
        <v>91</v>
      </c>
      <c r="C123" s="71">
        <v>0</v>
      </c>
      <c r="D123" s="71">
        <v>0</v>
      </c>
      <c r="E123" s="71">
        <v>0</v>
      </c>
      <c r="F123" s="71">
        <v>0</v>
      </c>
      <c r="G123" s="71">
        <v>0</v>
      </c>
      <c r="H123" s="71">
        <v>0</v>
      </c>
      <c r="I123" s="71">
        <v>0</v>
      </c>
      <c r="J123" s="71">
        <v>0</v>
      </c>
      <c r="K123" s="149">
        <v>0</v>
      </c>
      <c r="L123" s="149">
        <v>0</v>
      </c>
      <c r="M123" s="212"/>
      <c r="N123" s="44" t="s">
        <v>91</v>
      </c>
      <c r="O123" s="71">
        <v>0</v>
      </c>
      <c r="P123" s="71">
        <v>0</v>
      </c>
      <c r="Q123" s="71">
        <v>0</v>
      </c>
      <c r="R123" s="71">
        <v>0</v>
      </c>
      <c r="S123" s="71">
        <v>0</v>
      </c>
      <c r="T123" s="71">
        <v>0</v>
      </c>
      <c r="U123" s="71">
        <v>0</v>
      </c>
      <c r="V123" s="71">
        <v>0</v>
      </c>
      <c r="W123" s="149">
        <v>0</v>
      </c>
      <c r="X123" s="149">
        <v>0</v>
      </c>
      <c r="Y123" s="212"/>
      <c r="Z123" s="44" t="s">
        <v>91</v>
      </c>
      <c r="AA123" s="31">
        <v>0</v>
      </c>
      <c r="AB123" s="31">
        <v>0</v>
      </c>
      <c r="AC123" s="31">
        <v>0</v>
      </c>
      <c r="AD123" s="31">
        <v>0</v>
      </c>
      <c r="AE123" s="149">
        <v>0</v>
      </c>
      <c r="AF123" s="125">
        <v>0</v>
      </c>
      <c r="AG123" s="71">
        <v>0</v>
      </c>
      <c r="AH123" s="71">
        <v>0</v>
      </c>
      <c r="AI123" s="71">
        <v>0</v>
      </c>
      <c r="AJ123" s="71">
        <v>0</v>
      </c>
      <c r="AK123" s="212"/>
      <c r="AL123" s="44" t="s">
        <v>91</v>
      </c>
      <c r="AM123" s="71">
        <v>0</v>
      </c>
      <c r="AN123" s="71">
        <v>0</v>
      </c>
      <c r="AO123" s="71">
        <v>0</v>
      </c>
      <c r="AP123" s="71">
        <v>0</v>
      </c>
      <c r="AQ123" s="71">
        <v>0</v>
      </c>
      <c r="AR123" s="71">
        <v>0</v>
      </c>
      <c r="AS123" s="71">
        <v>0</v>
      </c>
      <c r="AT123" s="71">
        <v>0</v>
      </c>
      <c r="AU123" s="71">
        <v>0</v>
      </c>
      <c r="AV123" s="212"/>
      <c r="AW123" s="44" t="s">
        <v>91</v>
      </c>
      <c r="AX123" s="71">
        <v>0</v>
      </c>
      <c r="AY123" s="71">
        <v>0</v>
      </c>
      <c r="AZ123" s="71">
        <v>0</v>
      </c>
      <c r="BA123" s="71">
        <v>0</v>
      </c>
      <c r="BB123" s="71">
        <v>0</v>
      </c>
      <c r="BC123" s="16">
        <v>0</v>
      </c>
      <c r="BD123" s="71">
        <v>0</v>
      </c>
      <c r="BE123" s="71">
        <v>0</v>
      </c>
      <c r="BF123" s="152">
        <v>0</v>
      </c>
      <c r="BG123" s="32">
        <v>0</v>
      </c>
      <c r="BH123" s="212"/>
      <c r="BI123" s="44" t="s">
        <v>91</v>
      </c>
      <c r="BJ123" s="71">
        <v>0</v>
      </c>
      <c r="BK123" s="71">
        <v>0</v>
      </c>
      <c r="BL123" s="71">
        <v>0</v>
      </c>
      <c r="BM123" s="71">
        <v>0</v>
      </c>
      <c r="BN123" s="71">
        <v>0</v>
      </c>
      <c r="BO123" s="71">
        <v>0</v>
      </c>
      <c r="BP123" s="71">
        <v>0</v>
      </c>
      <c r="BQ123" s="71">
        <v>0</v>
      </c>
      <c r="BR123" s="71">
        <v>0</v>
      </c>
      <c r="BS123" s="71">
        <v>0</v>
      </c>
      <c r="BT123" s="71">
        <v>0</v>
      </c>
      <c r="BU123" s="71">
        <v>0</v>
      </c>
      <c r="BV123" s="71">
        <v>0</v>
      </c>
      <c r="BW123" s="71">
        <v>0</v>
      </c>
      <c r="BY123" s="80" t="s">
        <v>159</v>
      </c>
      <c r="BZ123" s="80" t="s">
        <v>2380</v>
      </c>
      <c r="CA123" s="78">
        <v>0</v>
      </c>
      <c r="CB123" s="91"/>
    </row>
    <row r="124" spans="1:80">
      <c r="A124" s="212"/>
      <c r="B124" s="66" t="s">
        <v>73</v>
      </c>
      <c r="C124" s="26">
        <v>1948</v>
      </c>
      <c r="D124" s="26">
        <v>992</v>
      </c>
      <c r="E124" s="68">
        <v>1649</v>
      </c>
      <c r="F124" s="68">
        <v>853</v>
      </c>
      <c r="G124" s="68">
        <v>1246</v>
      </c>
      <c r="H124" s="68">
        <v>686</v>
      </c>
      <c r="I124" s="68">
        <v>1018</v>
      </c>
      <c r="J124" s="68">
        <v>575</v>
      </c>
      <c r="K124" s="68">
        <v>5861</v>
      </c>
      <c r="L124" s="68">
        <v>3106</v>
      </c>
      <c r="M124" s="212"/>
      <c r="N124" s="66" t="s">
        <v>73</v>
      </c>
      <c r="O124" s="26">
        <v>156</v>
      </c>
      <c r="P124" s="26">
        <v>68</v>
      </c>
      <c r="Q124" s="68">
        <v>74</v>
      </c>
      <c r="R124" s="68">
        <v>44</v>
      </c>
      <c r="S124" s="68">
        <v>88</v>
      </c>
      <c r="T124" s="68">
        <v>48</v>
      </c>
      <c r="U124" s="68">
        <v>114</v>
      </c>
      <c r="V124" s="68">
        <v>66</v>
      </c>
      <c r="W124" s="68">
        <v>432</v>
      </c>
      <c r="X124" s="68">
        <v>226</v>
      </c>
      <c r="Y124" s="212"/>
      <c r="Z124" s="66" t="s">
        <v>73</v>
      </c>
      <c r="AA124" s="68">
        <v>51</v>
      </c>
      <c r="AB124" s="68">
        <v>46</v>
      </c>
      <c r="AC124" s="68">
        <v>45</v>
      </c>
      <c r="AD124" s="68">
        <v>43</v>
      </c>
      <c r="AE124" s="68">
        <v>185</v>
      </c>
      <c r="AF124" s="68">
        <v>182</v>
      </c>
      <c r="AG124" s="68">
        <v>102</v>
      </c>
      <c r="AH124" s="68">
        <v>20</v>
      </c>
      <c r="AI124" s="68">
        <v>21</v>
      </c>
      <c r="AJ124" s="68">
        <v>37</v>
      </c>
      <c r="AK124" s="212"/>
      <c r="AL124" s="66" t="s">
        <v>73</v>
      </c>
      <c r="AM124" s="68">
        <v>0</v>
      </c>
      <c r="AN124" s="68">
        <v>2228</v>
      </c>
      <c r="AO124" s="68">
        <v>375</v>
      </c>
      <c r="AP124" s="68">
        <v>64</v>
      </c>
      <c r="AQ124" s="68">
        <v>0</v>
      </c>
      <c r="AR124" s="68">
        <v>61</v>
      </c>
      <c r="AS124" s="68">
        <v>203</v>
      </c>
      <c r="AT124" s="68">
        <v>156</v>
      </c>
      <c r="AU124" s="68">
        <v>163</v>
      </c>
      <c r="AV124" s="212"/>
      <c r="AW124" s="66" t="s">
        <v>73</v>
      </c>
      <c r="AX124" s="26">
        <v>82</v>
      </c>
      <c r="AY124" s="26">
        <v>120</v>
      </c>
      <c r="AZ124" s="26">
        <v>9</v>
      </c>
      <c r="BA124" s="26">
        <v>90</v>
      </c>
      <c r="BB124" s="26">
        <v>0</v>
      </c>
      <c r="BC124" s="26">
        <v>301</v>
      </c>
      <c r="BD124" s="26">
        <v>153</v>
      </c>
      <c r="BE124" s="26">
        <v>145</v>
      </c>
      <c r="BF124" s="41">
        <v>23</v>
      </c>
      <c r="BG124" s="41">
        <v>5</v>
      </c>
      <c r="BH124" s="212"/>
      <c r="BI124" s="66" t="s">
        <v>73</v>
      </c>
      <c r="BJ124" s="68">
        <v>1532</v>
      </c>
      <c r="BK124" s="68">
        <v>1915</v>
      </c>
      <c r="BL124" s="68">
        <v>196</v>
      </c>
      <c r="BM124" s="68">
        <v>136</v>
      </c>
      <c r="BN124" s="68">
        <v>121</v>
      </c>
      <c r="BO124" s="68">
        <v>1773</v>
      </c>
      <c r="BP124" s="68">
        <v>169</v>
      </c>
      <c r="BQ124" s="68">
        <v>112</v>
      </c>
      <c r="BR124" s="68">
        <v>109</v>
      </c>
      <c r="BS124" s="68">
        <v>0</v>
      </c>
      <c r="BT124" s="68">
        <v>13</v>
      </c>
      <c r="BU124" s="68">
        <v>20</v>
      </c>
      <c r="BV124" s="68">
        <v>34</v>
      </c>
      <c r="BW124" s="68">
        <v>1787</v>
      </c>
      <c r="BY124" s="80" t="s">
        <v>159</v>
      </c>
      <c r="BZ124" s="80" t="s">
        <v>2381</v>
      </c>
      <c r="CA124" s="78">
        <v>5837</v>
      </c>
      <c r="CB124" s="91"/>
    </row>
    <row r="125" spans="1:80" ht="14.45" customHeight="1">
      <c r="A125" s="212" t="s">
        <v>160</v>
      </c>
      <c r="B125" s="44" t="s">
        <v>90</v>
      </c>
      <c r="C125" s="71">
        <v>2348</v>
      </c>
      <c r="D125" s="71">
        <v>1244</v>
      </c>
      <c r="E125" s="71">
        <v>1925</v>
      </c>
      <c r="F125" s="71">
        <v>1051</v>
      </c>
      <c r="G125" s="71">
        <v>1515</v>
      </c>
      <c r="H125" s="71">
        <v>809</v>
      </c>
      <c r="I125" s="71">
        <v>1301</v>
      </c>
      <c r="J125" s="71">
        <v>753</v>
      </c>
      <c r="K125" s="149">
        <v>7089</v>
      </c>
      <c r="L125" s="149">
        <v>3857</v>
      </c>
      <c r="M125" s="212" t="s">
        <v>160</v>
      </c>
      <c r="N125" s="44" t="s">
        <v>90</v>
      </c>
      <c r="O125" s="71">
        <v>292</v>
      </c>
      <c r="P125" s="71">
        <v>150</v>
      </c>
      <c r="Q125" s="71">
        <v>105</v>
      </c>
      <c r="R125" s="71">
        <v>54</v>
      </c>
      <c r="S125" s="71">
        <v>137</v>
      </c>
      <c r="T125" s="71">
        <v>62</v>
      </c>
      <c r="U125" s="71">
        <v>145</v>
      </c>
      <c r="V125" s="71">
        <v>82</v>
      </c>
      <c r="W125" s="149">
        <v>679</v>
      </c>
      <c r="X125" s="149">
        <v>348</v>
      </c>
      <c r="Y125" s="212" t="s">
        <v>160</v>
      </c>
      <c r="Z125" s="44" t="s">
        <v>90</v>
      </c>
      <c r="AA125" s="31">
        <v>63</v>
      </c>
      <c r="AB125" s="31">
        <v>56</v>
      </c>
      <c r="AC125" s="31">
        <v>47</v>
      </c>
      <c r="AD125" s="31">
        <v>51</v>
      </c>
      <c r="AE125" s="149">
        <v>217</v>
      </c>
      <c r="AF125" s="125">
        <v>227</v>
      </c>
      <c r="AG125" s="71">
        <v>121</v>
      </c>
      <c r="AH125" s="71">
        <v>16</v>
      </c>
      <c r="AI125" s="71">
        <v>16</v>
      </c>
      <c r="AJ125" s="71">
        <v>40</v>
      </c>
      <c r="AK125" s="212" t="s">
        <v>160</v>
      </c>
      <c r="AL125" s="44" t="s">
        <v>90</v>
      </c>
      <c r="AM125" s="71">
        <v>12</v>
      </c>
      <c r="AN125" s="71">
        <v>2393</v>
      </c>
      <c r="AO125" s="71">
        <v>599</v>
      </c>
      <c r="AP125" s="71">
        <v>96</v>
      </c>
      <c r="AQ125" s="71">
        <v>3</v>
      </c>
      <c r="AR125" s="71">
        <v>69</v>
      </c>
      <c r="AS125" s="71">
        <v>243</v>
      </c>
      <c r="AT125" s="71">
        <v>217</v>
      </c>
      <c r="AU125" s="71">
        <v>197</v>
      </c>
      <c r="AV125" s="212" t="s">
        <v>160</v>
      </c>
      <c r="AW125" s="44" t="s">
        <v>90</v>
      </c>
      <c r="AX125" s="71">
        <v>71</v>
      </c>
      <c r="AY125" s="71">
        <v>144</v>
      </c>
      <c r="AZ125" s="71">
        <v>9</v>
      </c>
      <c r="BA125" s="71">
        <v>172</v>
      </c>
      <c r="BB125" s="71">
        <v>9</v>
      </c>
      <c r="BC125" s="16">
        <v>405</v>
      </c>
      <c r="BD125" s="71">
        <v>187</v>
      </c>
      <c r="BE125" s="71">
        <v>149</v>
      </c>
      <c r="BF125" s="152">
        <v>34</v>
      </c>
      <c r="BG125" s="32">
        <v>11</v>
      </c>
      <c r="BH125" s="212" t="s">
        <v>160</v>
      </c>
      <c r="BI125" s="44" t="s">
        <v>90</v>
      </c>
      <c r="BJ125" s="71">
        <v>2109</v>
      </c>
      <c r="BK125" s="71">
        <v>2694</v>
      </c>
      <c r="BL125" s="71">
        <v>641</v>
      </c>
      <c r="BM125" s="71">
        <v>192</v>
      </c>
      <c r="BN125" s="71">
        <v>18</v>
      </c>
      <c r="BO125" s="71">
        <v>2281</v>
      </c>
      <c r="BP125" s="71">
        <v>232</v>
      </c>
      <c r="BQ125" s="71">
        <v>18</v>
      </c>
      <c r="BR125" s="71">
        <v>197</v>
      </c>
      <c r="BS125" s="71">
        <v>10</v>
      </c>
      <c r="BT125" s="71">
        <v>0</v>
      </c>
      <c r="BU125" s="71">
        <v>27</v>
      </c>
      <c r="BV125" s="71">
        <v>23</v>
      </c>
      <c r="BW125" s="71">
        <v>1963</v>
      </c>
      <c r="BY125" s="80" t="s">
        <v>160</v>
      </c>
      <c r="BZ125" s="80" t="s">
        <v>2382</v>
      </c>
      <c r="CA125" s="78">
        <v>6994</v>
      </c>
      <c r="CB125" s="91"/>
    </row>
    <row r="126" spans="1:80">
      <c r="A126" s="212"/>
      <c r="B126" s="44" t="s">
        <v>91</v>
      </c>
      <c r="C126" s="71">
        <v>460</v>
      </c>
      <c r="D126" s="71">
        <v>240</v>
      </c>
      <c r="E126" s="71">
        <v>356</v>
      </c>
      <c r="F126" s="71">
        <v>180</v>
      </c>
      <c r="G126" s="71">
        <v>373</v>
      </c>
      <c r="H126" s="71">
        <v>212</v>
      </c>
      <c r="I126" s="71">
        <v>287</v>
      </c>
      <c r="J126" s="71">
        <v>173</v>
      </c>
      <c r="K126" s="149">
        <v>1476</v>
      </c>
      <c r="L126" s="149">
        <v>805</v>
      </c>
      <c r="M126" s="212"/>
      <c r="N126" s="44" t="s">
        <v>91</v>
      </c>
      <c r="O126" s="71">
        <v>46</v>
      </c>
      <c r="P126" s="71">
        <v>22</v>
      </c>
      <c r="Q126" s="71">
        <v>30</v>
      </c>
      <c r="R126" s="71">
        <v>13</v>
      </c>
      <c r="S126" s="71">
        <v>29</v>
      </c>
      <c r="T126" s="71">
        <v>17</v>
      </c>
      <c r="U126" s="71">
        <v>24</v>
      </c>
      <c r="V126" s="71">
        <v>14</v>
      </c>
      <c r="W126" s="149">
        <v>129</v>
      </c>
      <c r="X126" s="149">
        <v>66</v>
      </c>
      <c r="Y126" s="212"/>
      <c r="Z126" s="44" t="s">
        <v>91</v>
      </c>
      <c r="AA126" s="31">
        <v>11</v>
      </c>
      <c r="AB126" s="31">
        <v>10</v>
      </c>
      <c r="AC126" s="31">
        <v>10</v>
      </c>
      <c r="AD126" s="31">
        <v>9</v>
      </c>
      <c r="AE126" s="149">
        <v>40</v>
      </c>
      <c r="AF126" s="125">
        <v>45</v>
      </c>
      <c r="AG126" s="71">
        <v>31</v>
      </c>
      <c r="AH126" s="71">
        <v>1</v>
      </c>
      <c r="AI126" s="71">
        <v>0</v>
      </c>
      <c r="AJ126" s="71">
        <v>6</v>
      </c>
      <c r="AK126" s="212"/>
      <c r="AL126" s="44" t="s">
        <v>91</v>
      </c>
      <c r="AM126" s="71">
        <v>0</v>
      </c>
      <c r="AN126" s="71">
        <v>561</v>
      </c>
      <c r="AO126" s="71">
        <v>32</v>
      </c>
      <c r="AP126" s="71">
        <v>0</v>
      </c>
      <c r="AQ126" s="71">
        <v>0</v>
      </c>
      <c r="AR126" s="71">
        <v>24</v>
      </c>
      <c r="AS126" s="71">
        <v>42</v>
      </c>
      <c r="AT126" s="71">
        <v>41</v>
      </c>
      <c r="AU126" s="71">
        <v>33</v>
      </c>
      <c r="AV126" s="212"/>
      <c r="AW126" s="44" t="s">
        <v>91</v>
      </c>
      <c r="AX126" s="71">
        <v>31</v>
      </c>
      <c r="AY126" s="71">
        <v>25</v>
      </c>
      <c r="AZ126" s="71">
        <v>0</v>
      </c>
      <c r="BA126" s="71">
        <v>26</v>
      </c>
      <c r="BB126" s="71">
        <v>0</v>
      </c>
      <c r="BC126" s="16">
        <v>82</v>
      </c>
      <c r="BD126" s="71">
        <v>53</v>
      </c>
      <c r="BE126" s="71">
        <v>51</v>
      </c>
      <c r="BF126" s="152">
        <v>7</v>
      </c>
      <c r="BG126" s="32">
        <v>1</v>
      </c>
      <c r="BH126" s="212"/>
      <c r="BI126" s="44" t="s">
        <v>91</v>
      </c>
      <c r="BJ126" s="71">
        <v>359</v>
      </c>
      <c r="BK126" s="71">
        <v>334</v>
      </c>
      <c r="BL126" s="71">
        <v>160</v>
      </c>
      <c r="BM126" s="71">
        <v>66</v>
      </c>
      <c r="BN126" s="71">
        <v>56</v>
      </c>
      <c r="BO126" s="71">
        <v>383</v>
      </c>
      <c r="BP126" s="71">
        <v>116</v>
      </c>
      <c r="BQ126" s="71">
        <v>41</v>
      </c>
      <c r="BR126" s="71">
        <v>66</v>
      </c>
      <c r="BS126" s="71">
        <v>0</v>
      </c>
      <c r="BT126" s="71">
        <v>0</v>
      </c>
      <c r="BU126" s="71">
        <v>0</v>
      </c>
      <c r="BV126" s="71">
        <v>0</v>
      </c>
      <c r="BW126" s="71">
        <v>314</v>
      </c>
      <c r="BY126" s="80" t="s">
        <v>160</v>
      </c>
      <c r="BZ126" s="80" t="s">
        <v>2383</v>
      </c>
      <c r="CA126" s="78">
        <v>1218</v>
      </c>
      <c r="CB126" s="91"/>
    </row>
    <row r="127" spans="1:80">
      <c r="A127" s="212"/>
      <c r="B127" s="66" t="s">
        <v>73</v>
      </c>
      <c r="C127" s="26">
        <v>2808</v>
      </c>
      <c r="D127" s="26">
        <v>1484</v>
      </c>
      <c r="E127" s="68">
        <v>2281</v>
      </c>
      <c r="F127" s="68">
        <v>1231</v>
      </c>
      <c r="G127" s="68">
        <v>1888</v>
      </c>
      <c r="H127" s="68">
        <v>1021</v>
      </c>
      <c r="I127" s="68">
        <v>1588</v>
      </c>
      <c r="J127" s="68">
        <v>926</v>
      </c>
      <c r="K127" s="68">
        <v>8565</v>
      </c>
      <c r="L127" s="68">
        <v>4662</v>
      </c>
      <c r="M127" s="212"/>
      <c r="N127" s="66" t="s">
        <v>73</v>
      </c>
      <c r="O127" s="26">
        <v>338</v>
      </c>
      <c r="P127" s="26">
        <v>172</v>
      </c>
      <c r="Q127" s="68">
        <v>135</v>
      </c>
      <c r="R127" s="68">
        <v>67</v>
      </c>
      <c r="S127" s="68">
        <v>166</v>
      </c>
      <c r="T127" s="68">
        <v>79</v>
      </c>
      <c r="U127" s="68">
        <v>169</v>
      </c>
      <c r="V127" s="68">
        <v>96</v>
      </c>
      <c r="W127" s="68">
        <v>808</v>
      </c>
      <c r="X127" s="68">
        <v>414</v>
      </c>
      <c r="Y127" s="212"/>
      <c r="Z127" s="66" t="s">
        <v>73</v>
      </c>
      <c r="AA127" s="68">
        <v>74</v>
      </c>
      <c r="AB127" s="68">
        <v>66</v>
      </c>
      <c r="AC127" s="68">
        <v>57</v>
      </c>
      <c r="AD127" s="68">
        <v>60</v>
      </c>
      <c r="AE127" s="68">
        <v>257</v>
      </c>
      <c r="AF127" s="68">
        <v>272</v>
      </c>
      <c r="AG127" s="68">
        <v>152</v>
      </c>
      <c r="AH127" s="68">
        <v>17</v>
      </c>
      <c r="AI127" s="68">
        <v>16</v>
      </c>
      <c r="AJ127" s="68">
        <v>46</v>
      </c>
      <c r="AK127" s="212"/>
      <c r="AL127" s="66" t="s">
        <v>73</v>
      </c>
      <c r="AM127" s="68">
        <v>12</v>
      </c>
      <c r="AN127" s="68">
        <v>2954</v>
      </c>
      <c r="AO127" s="68">
        <v>631</v>
      </c>
      <c r="AP127" s="68">
        <v>96</v>
      </c>
      <c r="AQ127" s="68">
        <v>3</v>
      </c>
      <c r="AR127" s="68">
        <v>93</v>
      </c>
      <c r="AS127" s="68">
        <v>285</v>
      </c>
      <c r="AT127" s="68">
        <v>258</v>
      </c>
      <c r="AU127" s="68">
        <v>230</v>
      </c>
      <c r="AV127" s="212"/>
      <c r="AW127" s="66" t="s">
        <v>73</v>
      </c>
      <c r="AX127" s="26">
        <v>102</v>
      </c>
      <c r="AY127" s="26">
        <v>169</v>
      </c>
      <c r="AZ127" s="26">
        <v>9</v>
      </c>
      <c r="BA127" s="26">
        <v>198</v>
      </c>
      <c r="BB127" s="26">
        <v>9</v>
      </c>
      <c r="BC127" s="26">
        <v>487</v>
      </c>
      <c r="BD127" s="26">
        <v>240</v>
      </c>
      <c r="BE127" s="26">
        <v>200</v>
      </c>
      <c r="BF127" s="41">
        <v>41</v>
      </c>
      <c r="BG127" s="41">
        <v>12</v>
      </c>
      <c r="BH127" s="212"/>
      <c r="BI127" s="66" t="s">
        <v>73</v>
      </c>
      <c r="BJ127" s="68">
        <v>2468</v>
      </c>
      <c r="BK127" s="68">
        <v>3028</v>
      </c>
      <c r="BL127" s="68">
        <v>801</v>
      </c>
      <c r="BM127" s="68">
        <v>258</v>
      </c>
      <c r="BN127" s="68">
        <v>74</v>
      </c>
      <c r="BO127" s="68">
        <v>2664</v>
      </c>
      <c r="BP127" s="68">
        <v>348</v>
      </c>
      <c r="BQ127" s="68">
        <v>59</v>
      </c>
      <c r="BR127" s="68">
        <v>263</v>
      </c>
      <c r="BS127" s="68">
        <v>10</v>
      </c>
      <c r="BT127" s="68">
        <v>0</v>
      </c>
      <c r="BU127" s="68">
        <v>27</v>
      </c>
      <c r="BV127" s="68">
        <v>23</v>
      </c>
      <c r="BW127" s="68">
        <v>2277</v>
      </c>
      <c r="BY127" s="80" t="s">
        <v>160</v>
      </c>
      <c r="BZ127" s="80" t="s">
        <v>2384</v>
      </c>
      <c r="CA127" s="78">
        <v>8212</v>
      </c>
      <c r="CB127" s="91"/>
    </row>
    <row r="128" spans="1:80" ht="14.45" customHeight="1">
      <c r="A128" s="212" t="s">
        <v>161</v>
      </c>
      <c r="B128" s="44" t="s">
        <v>90</v>
      </c>
      <c r="C128" s="71">
        <v>1721</v>
      </c>
      <c r="D128" s="71">
        <v>882</v>
      </c>
      <c r="E128" s="71">
        <v>1253</v>
      </c>
      <c r="F128" s="71">
        <v>659</v>
      </c>
      <c r="G128" s="71">
        <v>1004</v>
      </c>
      <c r="H128" s="71">
        <v>526</v>
      </c>
      <c r="I128" s="71">
        <v>793</v>
      </c>
      <c r="J128" s="71">
        <v>421</v>
      </c>
      <c r="K128" s="149">
        <v>4771</v>
      </c>
      <c r="L128" s="149">
        <v>2488</v>
      </c>
      <c r="M128" s="212" t="s">
        <v>161</v>
      </c>
      <c r="N128" s="44" t="s">
        <v>90</v>
      </c>
      <c r="O128" s="71">
        <v>229</v>
      </c>
      <c r="P128" s="71">
        <v>100</v>
      </c>
      <c r="Q128" s="71">
        <v>88</v>
      </c>
      <c r="R128" s="71">
        <v>52</v>
      </c>
      <c r="S128" s="71">
        <v>111</v>
      </c>
      <c r="T128" s="71">
        <v>52</v>
      </c>
      <c r="U128" s="71">
        <v>102</v>
      </c>
      <c r="V128" s="71">
        <v>50</v>
      </c>
      <c r="W128" s="149">
        <v>530</v>
      </c>
      <c r="X128" s="149">
        <v>254</v>
      </c>
      <c r="Y128" s="212" t="s">
        <v>161</v>
      </c>
      <c r="Z128" s="44" t="s">
        <v>90</v>
      </c>
      <c r="AA128" s="31">
        <v>48</v>
      </c>
      <c r="AB128" s="31">
        <v>43</v>
      </c>
      <c r="AC128" s="31">
        <v>42</v>
      </c>
      <c r="AD128" s="31">
        <v>40</v>
      </c>
      <c r="AE128" s="149">
        <v>173</v>
      </c>
      <c r="AF128" s="125">
        <v>165</v>
      </c>
      <c r="AG128" s="71">
        <v>104</v>
      </c>
      <c r="AH128" s="71">
        <v>5</v>
      </c>
      <c r="AI128" s="71">
        <v>20</v>
      </c>
      <c r="AJ128" s="71">
        <v>39</v>
      </c>
      <c r="AK128" s="212" t="s">
        <v>161</v>
      </c>
      <c r="AL128" s="44" t="s">
        <v>90</v>
      </c>
      <c r="AM128" s="71">
        <v>10</v>
      </c>
      <c r="AN128" s="71">
        <v>1659</v>
      </c>
      <c r="AO128" s="71">
        <v>214</v>
      </c>
      <c r="AP128" s="71">
        <v>118</v>
      </c>
      <c r="AQ128" s="71">
        <v>30</v>
      </c>
      <c r="AR128" s="71">
        <v>42</v>
      </c>
      <c r="AS128" s="71">
        <v>274</v>
      </c>
      <c r="AT128" s="71">
        <v>147</v>
      </c>
      <c r="AU128" s="71">
        <v>147</v>
      </c>
      <c r="AV128" s="212" t="s">
        <v>161</v>
      </c>
      <c r="AW128" s="44" t="s">
        <v>90</v>
      </c>
      <c r="AX128" s="71">
        <v>57</v>
      </c>
      <c r="AY128" s="71">
        <v>114</v>
      </c>
      <c r="AZ128" s="71">
        <v>1</v>
      </c>
      <c r="BA128" s="71">
        <v>143</v>
      </c>
      <c r="BB128" s="71">
        <v>14</v>
      </c>
      <c r="BC128" s="16">
        <v>329</v>
      </c>
      <c r="BD128" s="71">
        <v>142</v>
      </c>
      <c r="BE128" s="71">
        <v>119</v>
      </c>
      <c r="BF128" s="152">
        <v>10</v>
      </c>
      <c r="BG128" s="32">
        <v>4</v>
      </c>
      <c r="BH128" s="212" t="s">
        <v>161</v>
      </c>
      <c r="BI128" s="44" t="s">
        <v>90</v>
      </c>
      <c r="BJ128" s="71">
        <v>2128</v>
      </c>
      <c r="BK128" s="71">
        <v>1562</v>
      </c>
      <c r="BL128" s="71">
        <v>860</v>
      </c>
      <c r="BM128" s="71">
        <v>128</v>
      </c>
      <c r="BN128" s="71">
        <v>70</v>
      </c>
      <c r="BO128" s="71">
        <v>1296</v>
      </c>
      <c r="BP128" s="71">
        <v>102</v>
      </c>
      <c r="BQ128" s="71">
        <v>61</v>
      </c>
      <c r="BR128" s="71">
        <v>175</v>
      </c>
      <c r="BS128" s="71">
        <v>11</v>
      </c>
      <c r="BT128" s="71">
        <v>0</v>
      </c>
      <c r="BU128" s="71">
        <v>68</v>
      </c>
      <c r="BV128" s="71">
        <v>13</v>
      </c>
      <c r="BW128" s="71">
        <v>1770</v>
      </c>
      <c r="BY128" s="80" t="s">
        <v>161</v>
      </c>
      <c r="BZ128" s="80" t="s">
        <v>2385</v>
      </c>
      <c r="CA128" s="78">
        <v>4592</v>
      </c>
      <c r="CB128" s="91"/>
    </row>
    <row r="129" spans="1:80">
      <c r="A129" s="212"/>
      <c r="B129" s="44" t="s">
        <v>91</v>
      </c>
      <c r="C129" s="71">
        <v>382</v>
      </c>
      <c r="D129" s="71">
        <v>196</v>
      </c>
      <c r="E129" s="71">
        <v>246</v>
      </c>
      <c r="F129" s="71">
        <v>130</v>
      </c>
      <c r="G129" s="71">
        <v>258</v>
      </c>
      <c r="H129" s="71">
        <v>137</v>
      </c>
      <c r="I129" s="71">
        <v>214</v>
      </c>
      <c r="J129" s="71">
        <v>139</v>
      </c>
      <c r="K129" s="149">
        <v>1100</v>
      </c>
      <c r="L129" s="149">
        <v>602</v>
      </c>
      <c r="M129" s="212"/>
      <c r="N129" s="44" t="s">
        <v>91</v>
      </c>
      <c r="O129" s="71">
        <v>60</v>
      </c>
      <c r="P129" s="71">
        <v>25</v>
      </c>
      <c r="Q129" s="71">
        <v>115</v>
      </c>
      <c r="R129" s="71">
        <v>96</v>
      </c>
      <c r="S129" s="71">
        <v>30</v>
      </c>
      <c r="T129" s="71">
        <v>21</v>
      </c>
      <c r="U129" s="71">
        <v>36</v>
      </c>
      <c r="V129" s="71">
        <v>18</v>
      </c>
      <c r="W129" s="149">
        <v>241</v>
      </c>
      <c r="X129" s="149">
        <v>160</v>
      </c>
      <c r="Y129" s="212"/>
      <c r="Z129" s="44" t="s">
        <v>91</v>
      </c>
      <c r="AA129" s="31">
        <v>7</v>
      </c>
      <c r="AB129" s="31">
        <v>7</v>
      </c>
      <c r="AC129" s="31">
        <v>6</v>
      </c>
      <c r="AD129" s="31">
        <v>6</v>
      </c>
      <c r="AE129" s="149">
        <v>26</v>
      </c>
      <c r="AF129" s="125">
        <v>24</v>
      </c>
      <c r="AG129" s="71">
        <v>22</v>
      </c>
      <c r="AH129" s="71">
        <v>12</v>
      </c>
      <c r="AI129" s="71">
        <v>2</v>
      </c>
      <c r="AJ129" s="71">
        <v>4</v>
      </c>
      <c r="AK129" s="212"/>
      <c r="AL129" s="44" t="s">
        <v>91</v>
      </c>
      <c r="AM129" s="71">
        <v>25</v>
      </c>
      <c r="AN129" s="71">
        <v>541</v>
      </c>
      <c r="AO129" s="71">
        <v>41</v>
      </c>
      <c r="AP129" s="71">
        <v>0</v>
      </c>
      <c r="AQ129" s="71">
        <v>0</v>
      </c>
      <c r="AR129" s="71">
        <v>6</v>
      </c>
      <c r="AS129" s="71">
        <v>34</v>
      </c>
      <c r="AT129" s="71">
        <v>29</v>
      </c>
      <c r="AU129" s="71">
        <v>25</v>
      </c>
      <c r="AV129" s="212"/>
      <c r="AW129" s="44" t="s">
        <v>91</v>
      </c>
      <c r="AX129" s="71">
        <v>22</v>
      </c>
      <c r="AY129" s="71">
        <v>30</v>
      </c>
      <c r="AZ129" s="71">
        <v>0</v>
      </c>
      <c r="BA129" s="71">
        <v>6</v>
      </c>
      <c r="BB129" s="71">
        <v>0</v>
      </c>
      <c r="BC129" s="16">
        <v>58</v>
      </c>
      <c r="BD129" s="71">
        <v>40</v>
      </c>
      <c r="BE129" s="71">
        <v>28</v>
      </c>
      <c r="BF129" s="152">
        <v>7</v>
      </c>
      <c r="BG129" s="32">
        <v>4</v>
      </c>
      <c r="BH129" s="212"/>
      <c r="BI129" s="44" t="s">
        <v>91</v>
      </c>
      <c r="BJ129" s="71">
        <v>441</v>
      </c>
      <c r="BK129" s="71">
        <v>339</v>
      </c>
      <c r="BL129" s="71">
        <v>316</v>
      </c>
      <c r="BM129" s="71">
        <v>41</v>
      </c>
      <c r="BN129" s="71">
        <v>46</v>
      </c>
      <c r="BO129" s="71">
        <v>245</v>
      </c>
      <c r="BP129" s="71">
        <v>34</v>
      </c>
      <c r="BQ129" s="71">
        <v>27</v>
      </c>
      <c r="BR129" s="71">
        <v>64</v>
      </c>
      <c r="BS129" s="71">
        <v>4</v>
      </c>
      <c r="BT129" s="71">
        <v>12</v>
      </c>
      <c r="BU129" s="71">
        <v>4</v>
      </c>
      <c r="BV129" s="71">
        <v>8</v>
      </c>
      <c r="BW129" s="71">
        <v>179</v>
      </c>
      <c r="BY129" s="80" t="s">
        <v>161</v>
      </c>
      <c r="BZ129" s="80" t="s">
        <v>2386</v>
      </c>
      <c r="CA129" s="78">
        <v>1230</v>
      </c>
      <c r="CB129" s="91"/>
    </row>
    <row r="130" spans="1:80">
      <c r="A130" s="212"/>
      <c r="B130" s="66" t="s">
        <v>73</v>
      </c>
      <c r="C130" s="26">
        <v>2103</v>
      </c>
      <c r="D130" s="26">
        <v>1078</v>
      </c>
      <c r="E130" s="68">
        <v>1499</v>
      </c>
      <c r="F130" s="68">
        <v>789</v>
      </c>
      <c r="G130" s="68">
        <v>1262</v>
      </c>
      <c r="H130" s="68">
        <v>663</v>
      </c>
      <c r="I130" s="68">
        <v>1007</v>
      </c>
      <c r="J130" s="68">
        <v>560</v>
      </c>
      <c r="K130" s="68">
        <v>5871</v>
      </c>
      <c r="L130" s="68">
        <v>3090</v>
      </c>
      <c r="M130" s="212"/>
      <c r="N130" s="66" t="s">
        <v>73</v>
      </c>
      <c r="O130" s="26">
        <v>289</v>
      </c>
      <c r="P130" s="26">
        <v>125</v>
      </c>
      <c r="Q130" s="68">
        <v>203</v>
      </c>
      <c r="R130" s="68">
        <v>148</v>
      </c>
      <c r="S130" s="68">
        <v>141</v>
      </c>
      <c r="T130" s="68">
        <v>73</v>
      </c>
      <c r="U130" s="68">
        <v>138</v>
      </c>
      <c r="V130" s="68">
        <v>68</v>
      </c>
      <c r="W130" s="68">
        <v>771</v>
      </c>
      <c r="X130" s="68">
        <v>414</v>
      </c>
      <c r="Y130" s="212"/>
      <c r="Z130" s="66" t="s">
        <v>73</v>
      </c>
      <c r="AA130" s="68">
        <v>55</v>
      </c>
      <c r="AB130" s="68">
        <v>50</v>
      </c>
      <c r="AC130" s="68">
        <v>48</v>
      </c>
      <c r="AD130" s="68">
        <v>46</v>
      </c>
      <c r="AE130" s="68">
        <v>199</v>
      </c>
      <c r="AF130" s="68">
        <v>189</v>
      </c>
      <c r="AG130" s="68">
        <v>126</v>
      </c>
      <c r="AH130" s="68">
        <v>17</v>
      </c>
      <c r="AI130" s="68">
        <v>22</v>
      </c>
      <c r="AJ130" s="68">
        <v>43</v>
      </c>
      <c r="AK130" s="212"/>
      <c r="AL130" s="66" t="s">
        <v>73</v>
      </c>
      <c r="AM130" s="68">
        <v>35</v>
      </c>
      <c r="AN130" s="68">
        <v>2200</v>
      </c>
      <c r="AO130" s="68">
        <v>255</v>
      </c>
      <c r="AP130" s="68">
        <v>118</v>
      </c>
      <c r="AQ130" s="68">
        <v>30</v>
      </c>
      <c r="AR130" s="68">
        <v>48</v>
      </c>
      <c r="AS130" s="68">
        <v>308</v>
      </c>
      <c r="AT130" s="68">
        <v>176</v>
      </c>
      <c r="AU130" s="68">
        <v>172</v>
      </c>
      <c r="AV130" s="212"/>
      <c r="AW130" s="66" t="s">
        <v>73</v>
      </c>
      <c r="AX130" s="26">
        <v>79</v>
      </c>
      <c r="AY130" s="26">
        <v>144</v>
      </c>
      <c r="AZ130" s="26">
        <v>1</v>
      </c>
      <c r="BA130" s="26">
        <v>149</v>
      </c>
      <c r="BB130" s="26">
        <v>14</v>
      </c>
      <c r="BC130" s="26">
        <v>387</v>
      </c>
      <c r="BD130" s="26">
        <v>182</v>
      </c>
      <c r="BE130" s="26">
        <v>147</v>
      </c>
      <c r="BF130" s="41">
        <v>17</v>
      </c>
      <c r="BG130" s="41">
        <v>8</v>
      </c>
      <c r="BH130" s="212"/>
      <c r="BI130" s="66" t="s">
        <v>73</v>
      </c>
      <c r="BJ130" s="68">
        <v>2569</v>
      </c>
      <c r="BK130" s="68">
        <v>1901</v>
      </c>
      <c r="BL130" s="68">
        <v>1176</v>
      </c>
      <c r="BM130" s="68">
        <v>169</v>
      </c>
      <c r="BN130" s="68">
        <v>116</v>
      </c>
      <c r="BO130" s="68">
        <v>1541</v>
      </c>
      <c r="BP130" s="68">
        <v>136</v>
      </c>
      <c r="BQ130" s="68">
        <v>88</v>
      </c>
      <c r="BR130" s="68">
        <v>239</v>
      </c>
      <c r="BS130" s="68">
        <v>15</v>
      </c>
      <c r="BT130" s="68">
        <v>12</v>
      </c>
      <c r="BU130" s="68">
        <v>72</v>
      </c>
      <c r="BV130" s="68">
        <v>21</v>
      </c>
      <c r="BW130" s="68">
        <v>1949</v>
      </c>
      <c r="BY130" s="80" t="s">
        <v>161</v>
      </c>
      <c r="BZ130" s="80" t="s">
        <v>2387</v>
      </c>
      <c r="CA130" s="78">
        <v>5822</v>
      </c>
      <c r="CB130" s="91"/>
    </row>
    <row r="131" spans="1:80" ht="14.45" customHeight="1">
      <c r="A131" s="212" t="s">
        <v>162</v>
      </c>
      <c r="B131" s="44" t="s">
        <v>90</v>
      </c>
      <c r="C131" s="71">
        <v>5331</v>
      </c>
      <c r="D131" s="71">
        <v>2728</v>
      </c>
      <c r="E131" s="71">
        <v>4203</v>
      </c>
      <c r="F131" s="71">
        <v>2166</v>
      </c>
      <c r="G131" s="71">
        <v>3689</v>
      </c>
      <c r="H131" s="71">
        <v>2074</v>
      </c>
      <c r="I131" s="71">
        <v>3124</v>
      </c>
      <c r="J131" s="71">
        <v>1759</v>
      </c>
      <c r="K131" s="149">
        <v>16347</v>
      </c>
      <c r="L131" s="149">
        <v>8727</v>
      </c>
      <c r="M131" s="212" t="s">
        <v>162</v>
      </c>
      <c r="N131" s="44" t="s">
        <v>90</v>
      </c>
      <c r="O131" s="71">
        <v>897</v>
      </c>
      <c r="P131" s="71">
        <v>402</v>
      </c>
      <c r="Q131" s="71">
        <v>576</v>
      </c>
      <c r="R131" s="71">
        <v>263</v>
      </c>
      <c r="S131" s="71">
        <v>521</v>
      </c>
      <c r="T131" s="71">
        <v>265</v>
      </c>
      <c r="U131" s="71">
        <v>522</v>
      </c>
      <c r="V131" s="71">
        <v>311</v>
      </c>
      <c r="W131" s="149">
        <v>2516</v>
      </c>
      <c r="X131" s="149">
        <v>1241</v>
      </c>
      <c r="Y131" s="212" t="s">
        <v>162</v>
      </c>
      <c r="Z131" s="44" t="s">
        <v>90</v>
      </c>
      <c r="AA131" s="31">
        <v>101</v>
      </c>
      <c r="AB131" s="31">
        <v>81</v>
      </c>
      <c r="AC131" s="31">
        <v>74</v>
      </c>
      <c r="AD131" s="31">
        <v>69</v>
      </c>
      <c r="AE131" s="149">
        <v>325</v>
      </c>
      <c r="AF131" s="125">
        <v>324</v>
      </c>
      <c r="AG131" s="71">
        <v>211</v>
      </c>
      <c r="AH131" s="71">
        <v>182</v>
      </c>
      <c r="AI131" s="71">
        <v>8</v>
      </c>
      <c r="AJ131" s="71">
        <v>28</v>
      </c>
      <c r="AK131" s="212" t="s">
        <v>162</v>
      </c>
      <c r="AL131" s="44" t="s">
        <v>90</v>
      </c>
      <c r="AM131" s="71">
        <v>460</v>
      </c>
      <c r="AN131" s="71">
        <v>5310</v>
      </c>
      <c r="AO131" s="71">
        <v>557</v>
      </c>
      <c r="AP131" s="71">
        <v>331</v>
      </c>
      <c r="AQ131" s="71">
        <v>93</v>
      </c>
      <c r="AR131" s="71">
        <v>109</v>
      </c>
      <c r="AS131" s="71">
        <v>343</v>
      </c>
      <c r="AT131" s="71">
        <v>325</v>
      </c>
      <c r="AU131" s="71">
        <v>309</v>
      </c>
      <c r="AV131" s="212" t="s">
        <v>162</v>
      </c>
      <c r="AW131" s="44" t="s">
        <v>90</v>
      </c>
      <c r="AX131" s="71">
        <v>199</v>
      </c>
      <c r="AY131" s="71">
        <v>347</v>
      </c>
      <c r="AZ131" s="71">
        <v>0</v>
      </c>
      <c r="BA131" s="71">
        <v>129</v>
      </c>
      <c r="BB131" s="71">
        <v>11</v>
      </c>
      <c r="BC131" s="16">
        <v>686</v>
      </c>
      <c r="BD131" s="71">
        <v>459</v>
      </c>
      <c r="BE131" s="71">
        <v>275</v>
      </c>
      <c r="BF131" s="152">
        <v>294</v>
      </c>
      <c r="BG131" s="32">
        <v>168</v>
      </c>
      <c r="BH131" s="212" t="s">
        <v>162</v>
      </c>
      <c r="BI131" s="44" t="s">
        <v>90</v>
      </c>
      <c r="BJ131" s="71">
        <v>3991</v>
      </c>
      <c r="BK131" s="71">
        <v>6184</v>
      </c>
      <c r="BL131" s="71">
        <v>2102</v>
      </c>
      <c r="BM131" s="71">
        <v>744</v>
      </c>
      <c r="BN131" s="71">
        <v>260</v>
      </c>
      <c r="BO131" s="71">
        <v>6204</v>
      </c>
      <c r="BP131" s="71">
        <v>508</v>
      </c>
      <c r="BQ131" s="71">
        <v>160</v>
      </c>
      <c r="BR131" s="71">
        <v>1000</v>
      </c>
      <c r="BS131" s="71">
        <v>4</v>
      </c>
      <c r="BT131" s="71">
        <v>12</v>
      </c>
      <c r="BU131" s="71">
        <v>446</v>
      </c>
      <c r="BV131" s="71">
        <v>214</v>
      </c>
      <c r="BW131" s="71">
        <v>8213</v>
      </c>
      <c r="BY131" s="80" t="s">
        <v>162</v>
      </c>
      <c r="BZ131" s="80" t="s">
        <v>2388</v>
      </c>
      <c r="CA131" s="78">
        <v>14540</v>
      </c>
      <c r="CB131" s="91"/>
    </row>
    <row r="132" spans="1:80">
      <c r="A132" s="212"/>
      <c r="B132" s="44" t="s">
        <v>91</v>
      </c>
      <c r="C132" s="71">
        <v>0</v>
      </c>
      <c r="D132" s="71">
        <v>0</v>
      </c>
      <c r="E132" s="71">
        <v>0</v>
      </c>
      <c r="F132" s="71">
        <v>0</v>
      </c>
      <c r="G132" s="71">
        <v>0</v>
      </c>
      <c r="H132" s="71">
        <v>0</v>
      </c>
      <c r="I132" s="71">
        <v>0</v>
      </c>
      <c r="J132" s="71">
        <v>0</v>
      </c>
      <c r="K132" s="149">
        <v>0</v>
      </c>
      <c r="L132" s="149">
        <v>0</v>
      </c>
      <c r="M132" s="212"/>
      <c r="N132" s="44" t="s">
        <v>91</v>
      </c>
      <c r="O132" s="71">
        <v>0</v>
      </c>
      <c r="P132" s="71">
        <v>0</v>
      </c>
      <c r="Q132" s="71">
        <v>0</v>
      </c>
      <c r="R132" s="71">
        <v>0</v>
      </c>
      <c r="S132" s="71">
        <v>0</v>
      </c>
      <c r="T132" s="71">
        <v>0</v>
      </c>
      <c r="U132" s="71">
        <v>0</v>
      </c>
      <c r="V132" s="71">
        <v>0</v>
      </c>
      <c r="W132" s="149">
        <v>0</v>
      </c>
      <c r="X132" s="149">
        <v>0</v>
      </c>
      <c r="Y132" s="212"/>
      <c r="Z132" s="44" t="s">
        <v>91</v>
      </c>
      <c r="AA132" s="31">
        <v>0</v>
      </c>
      <c r="AB132" s="31">
        <v>0</v>
      </c>
      <c r="AC132" s="31">
        <v>0</v>
      </c>
      <c r="AD132" s="31">
        <v>0</v>
      </c>
      <c r="AE132" s="149">
        <v>0</v>
      </c>
      <c r="AF132" s="125">
        <v>0</v>
      </c>
      <c r="AG132" s="71">
        <v>0</v>
      </c>
      <c r="AH132" s="71">
        <v>0</v>
      </c>
      <c r="AI132" s="71">
        <v>0</v>
      </c>
      <c r="AJ132" s="71">
        <v>0</v>
      </c>
      <c r="AK132" s="212"/>
      <c r="AL132" s="44" t="s">
        <v>91</v>
      </c>
      <c r="AM132" s="71">
        <v>0</v>
      </c>
      <c r="AN132" s="71">
        <v>0</v>
      </c>
      <c r="AO132" s="71">
        <v>0</v>
      </c>
      <c r="AP132" s="71">
        <v>0</v>
      </c>
      <c r="AQ132" s="71">
        <v>0</v>
      </c>
      <c r="AR132" s="71">
        <v>0</v>
      </c>
      <c r="AS132" s="71">
        <v>0</v>
      </c>
      <c r="AT132" s="71">
        <v>0</v>
      </c>
      <c r="AU132" s="71">
        <v>0</v>
      </c>
      <c r="AV132" s="212"/>
      <c r="AW132" s="44" t="s">
        <v>91</v>
      </c>
      <c r="AX132" s="71">
        <v>0</v>
      </c>
      <c r="AY132" s="71">
        <v>0</v>
      </c>
      <c r="AZ132" s="71">
        <v>0</v>
      </c>
      <c r="BA132" s="71">
        <v>0</v>
      </c>
      <c r="BB132" s="71">
        <v>0</v>
      </c>
      <c r="BC132" s="16">
        <v>0</v>
      </c>
      <c r="BD132" s="71">
        <v>0</v>
      </c>
      <c r="BE132" s="71">
        <v>0</v>
      </c>
      <c r="BF132" s="152">
        <v>0</v>
      </c>
      <c r="BG132" s="32">
        <v>0</v>
      </c>
      <c r="BH132" s="212"/>
      <c r="BI132" s="44" t="s">
        <v>91</v>
      </c>
      <c r="BJ132" s="71">
        <v>0</v>
      </c>
      <c r="BK132" s="71">
        <v>0</v>
      </c>
      <c r="BL132" s="71">
        <v>0</v>
      </c>
      <c r="BM132" s="71">
        <v>0</v>
      </c>
      <c r="BN132" s="71">
        <v>0</v>
      </c>
      <c r="BO132" s="71">
        <v>0</v>
      </c>
      <c r="BP132" s="71">
        <v>0</v>
      </c>
      <c r="BQ132" s="71">
        <v>0</v>
      </c>
      <c r="BR132" s="71">
        <v>0</v>
      </c>
      <c r="BS132" s="71">
        <v>0</v>
      </c>
      <c r="BT132" s="71">
        <v>0</v>
      </c>
      <c r="BU132" s="71">
        <v>0</v>
      </c>
      <c r="BV132" s="71">
        <v>0</v>
      </c>
      <c r="BW132" s="71">
        <v>0</v>
      </c>
      <c r="BY132" s="80" t="s">
        <v>162</v>
      </c>
      <c r="BZ132" s="80" t="s">
        <v>2389</v>
      </c>
      <c r="CA132" s="78">
        <v>0</v>
      </c>
      <c r="CB132" s="91"/>
    </row>
    <row r="133" spans="1:80">
      <c r="A133" s="212"/>
      <c r="B133" s="66" t="s">
        <v>73</v>
      </c>
      <c r="C133" s="26">
        <v>5331</v>
      </c>
      <c r="D133" s="26">
        <v>2728</v>
      </c>
      <c r="E133" s="68">
        <v>4203</v>
      </c>
      <c r="F133" s="68">
        <v>2166</v>
      </c>
      <c r="G133" s="68">
        <v>3689</v>
      </c>
      <c r="H133" s="68">
        <v>2074</v>
      </c>
      <c r="I133" s="68">
        <v>3124</v>
      </c>
      <c r="J133" s="68">
        <v>1759</v>
      </c>
      <c r="K133" s="68">
        <v>16347</v>
      </c>
      <c r="L133" s="68">
        <v>8727</v>
      </c>
      <c r="M133" s="212"/>
      <c r="N133" s="66" t="s">
        <v>73</v>
      </c>
      <c r="O133" s="26">
        <v>897</v>
      </c>
      <c r="P133" s="26">
        <v>402</v>
      </c>
      <c r="Q133" s="68">
        <v>576</v>
      </c>
      <c r="R133" s="68">
        <v>263</v>
      </c>
      <c r="S133" s="68">
        <v>521</v>
      </c>
      <c r="T133" s="68">
        <v>265</v>
      </c>
      <c r="U133" s="68">
        <v>522</v>
      </c>
      <c r="V133" s="68">
        <v>311</v>
      </c>
      <c r="W133" s="68">
        <v>2516</v>
      </c>
      <c r="X133" s="68">
        <v>1241</v>
      </c>
      <c r="Y133" s="212"/>
      <c r="Z133" s="66" t="s">
        <v>73</v>
      </c>
      <c r="AA133" s="68">
        <v>101</v>
      </c>
      <c r="AB133" s="68">
        <v>81</v>
      </c>
      <c r="AC133" s="68">
        <v>74</v>
      </c>
      <c r="AD133" s="68">
        <v>69</v>
      </c>
      <c r="AE133" s="68">
        <v>325</v>
      </c>
      <c r="AF133" s="68">
        <v>324</v>
      </c>
      <c r="AG133" s="68">
        <v>211</v>
      </c>
      <c r="AH133" s="68">
        <v>182</v>
      </c>
      <c r="AI133" s="68">
        <v>8</v>
      </c>
      <c r="AJ133" s="68">
        <v>28</v>
      </c>
      <c r="AK133" s="212"/>
      <c r="AL133" s="66" t="s">
        <v>73</v>
      </c>
      <c r="AM133" s="68">
        <v>460</v>
      </c>
      <c r="AN133" s="68">
        <v>5310</v>
      </c>
      <c r="AO133" s="68">
        <v>557</v>
      </c>
      <c r="AP133" s="68">
        <v>331</v>
      </c>
      <c r="AQ133" s="68">
        <v>93</v>
      </c>
      <c r="AR133" s="68">
        <v>109</v>
      </c>
      <c r="AS133" s="68">
        <v>343</v>
      </c>
      <c r="AT133" s="68">
        <v>325</v>
      </c>
      <c r="AU133" s="68">
        <v>309</v>
      </c>
      <c r="AV133" s="212"/>
      <c r="AW133" s="66" t="s">
        <v>73</v>
      </c>
      <c r="AX133" s="26">
        <v>199</v>
      </c>
      <c r="AY133" s="26">
        <v>347</v>
      </c>
      <c r="AZ133" s="26">
        <v>0</v>
      </c>
      <c r="BA133" s="26">
        <v>129</v>
      </c>
      <c r="BB133" s="26">
        <v>11</v>
      </c>
      <c r="BC133" s="26">
        <v>686</v>
      </c>
      <c r="BD133" s="26">
        <v>459</v>
      </c>
      <c r="BE133" s="26">
        <v>275</v>
      </c>
      <c r="BF133" s="41">
        <v>294</v>
      </c>
      <c r="BG133" s="41">
        <v>168</v>
      </c>
      <c r="BH133" s="212"/>
      <c r="BI133" s="66" t="s">
        <v>73</v>
      </c>
      <c r="BJ133" s="68">
        <v>3991</v>
      </c>
      <c r="BK133" s="68">
        <v>6184</v>
      </c>
      <c r="BL133" s="68">
        <v>2102</v>
      </c>
      <c r="BM133" s="68">
        <v>744</v>
      </c>
      <c r="BN133" s="68">
        <v>260</v>
      </c>
      <c r="BO133" s="68">
        <v>6204</v>
      </c>
      <c r="BP133" s="68">
        <v>508</v>
      </c>
      <c r="BQ133" s="68">
        <v>160</v>
      </c>
      <c r="BR133" s="68">
        <v>1000</v>
      </c>
      <c r="BS133" s="68">
        <v>4</v>
      </c>
      <c r="BT133" s="68">
        <v>12</v>
      </c>
      <c r="BU133" s="68">
        <v>446</v>
      </c>
      <c r="BV133" s="68">
        <v>214</v>
      </c>
      <c r="BW133" s="68">
        <v>8213</v>
      </c>
      <c r="BY133" s="80" t="s">
        <v>162</v>
      </c>
      <c r="BZ133" s="80" t="s">
        <v>2390</v>
      </c>
      <c r="CA133" s="78">
        <v>14540</v>
      </c>
      <c r="CB133" s="91"/>
    </row>
    <row r="134" spans="1:80" ht="14.45" customHeight="1">
      <c r="A134" s="212" t="s">
        <v>163</v>
      </c>
      <c r="B134" s="44" t="s">
        <v>90</v>
      </c>
      <c r="C134" s="71">
        <v>4441</v>
      </c>
      <c r="D134" s="71">
        <v>2235</v>
      </c>
      <c r="E134" s="71">
        <v>3697</v>
      </c>
      <c r="F134" s="71">
        <v>1951</v>
      </c>
      <c r="G134" s="71">
        <v>3101</v>
      </c>
      <c r="H134" s="71">
        <v>1773</v>
      </c>
      <c r="I134" s="71">
        <v>2816</v>
      </c>
      <c r="J134" s="71">
        <v>1536</v>
      </c>
      <c r="K134" s="149">
        <v>14055</v>
      </c>
      <c r="L134" s="149">
        <v>7495</v>
      </c>
      <c r="M134" s="212" t="s">
        <v>163</v>
      </c>
      <c r="N134" s="44" t="s">
        <v>90</v>
      </c>
      <c r="O134" s="71">
        <v>792</v>
      </c>
      <c r="P134" s="71">
        <v>331</v>
      </c>
      <c r="Q134" s="71">
        <v>393</v>
      </c>
      <c r="R134" s="71">
        <v>173</v>
      </c>
      <c r="S134" s="71">
        <v>352</v>
      </c>
      <c r="T134" s="71">
        <v>195</v>
      </c>
      <c r="U134" s="71">
        <v>538</v>
      </c>
      <c r="V134" s="71">
        <v>309</v>
      </c>
      <c r="W134" s="149">
        <v>2075</v>
      </c>
      <c r="X134" s="149">
        <v>1008</v>
      </c>
      <c r="Y134" s="212" t="s">
        <v>163</v>
      </c>
      <c r="Z134" s="44" t="s">
        <v>90</v>
      </c>
      <c r="AA134" s="31">
        <v>92</v>
      </c>
      <c r="AB134" s="31">
        <v>80</v>
      </c>
      <c r="AC134" s="31">
        <v>69</v>
      </c>
      <c r="AD134" s="31">
        <v>68</v>
      </c>
      <c r="AE134" s="149">
        <v>309</v>
      </c>
      <c r="AF134" s="125">
        <v>266</v>
      </c>
      <c r="AG134" s="71">
        <v>170</v>
      </c>
      <c r="AH134" s="71">
        <v>159</v>
      </c>
      <c r="AI134" s="71">
        <v>6</v>
      </c>
      <c r="AJ134" s="71">
        <v>27</v>
      </c>
      <c r="AK134" s="212" t="s">
        <v>163</v>
      </c>
      <c r="AL134" s="44" t="s">
        <v>90</v>
      </c>
      <c r="AM134" s="71">
        <v>0</v>
      </c>
      <c r="AN134" s="71">
        <v>4536</v>
      </c>
      <c r="AO134" s="71">
        <v>973</v>
      </c>
      <c r="AP134" s="71">
        <v>40</v>
      </c>
      <c r="AQ134" s="71">
        <v>0</v>
      </c>
      <c r="AR134" s="71">
        <v>173</v>
      </c>
      <c r="AS134" s="71">
        <v>289</v>
      </c>
      <c r="AT134" s="71">
        <v>318</v>
      </c>
      <c r="AU134" s="71">
        <v>261</v>
      </c>
      <c r="AV134" s="212" t="s">
        <v>163</v>
      </c>
      <c r="AW134" s="44" t="s">
        <v>90</v>
      </c>
      <c r="AX134" s="71">
        <v>110</v>
      </c>
      <c r="AY134" s="71">
        <v>368</v>
      </c>
      <c r="AZ134" s="71">
        <v>1</v>
      </c>
      <c r="BA134" s="71">
        <v>145</v>
      </c>
      <c r="BB134" s="71">
        <v>8</v>
      </c>
      <c r="BC134" s="16">
        <v>632</v>
      </c>
      <c r="BD134" s="71">
        <v>437</v>
      </c>
      <c r="BE134" s="71">
        <v>249</v>
      </c>
      <c r="BF134" s="152">
        <v>225</v>
      </c>
      <c r="BG134" s="32">
        <v>137</v>
      </c>
      <c r="BH134" s="212" t="s">
        <v>163</v>
      </c>
      <c r="BI134" s="44" t="s">
        <v>90</v>
      </c>
      <c r="BJ134" s="71">
        <v>4014</v>
      </c>
      <c r="BK134" s="71">
        <v>7223</v>
      </c>
      <c r="BL134" s="71">
        <v>2450</v>
      </c>
      <c r="BM134" s="71">
        <v>1594</v>
      </c>
      <c r="BN134" s="71">
        <v>1393</v>
      </c>
      <c r="BO134" s="71">
        <v>5344</v>
      </c>
      <c r="BP134" s="71">
        <v>1102</v>
      </c>
      <c r="BQ134" s="71">
        <v>409</v>
      </c>
      <c r="BR134" s="71">
        <v>1029</v>
      </c>
      <c r="BS134" s="71">
        <v>39</v>
      </c>
      <c r="BT134" s="71">
        <v>0</v>
      </c>
      <c r="BU134" s="71">
        <v>93</v>
      </c>
      <c r="BV134" s="71">
        <v>139</v>
      </c>
      <c r="BW134" s="71">
        <v>6906</v>
      </c>
      <c r="BY134" s="80" t="s">
        <v>163</v>
      </c>
      <c r="BZ134" s="80" t="s">
        <v>2391</v>
      </c>
      <c r="CA134" s="78">
        <v>12151</v>
      </c>
      <c r="CB134" s="91"/>
    </row>
    <row r="135" spans="1:80">
      <c r="A135" s="212"/>
      <c r="B135" s="44" t="s">
        <v>91</v>
      </c>
      <c r="C135" s="71">
        <v>0</v>
      </c>
      <c r="D135" s="71">
        <v>0</v>
      </c>
      <c r="E135" s="71">
        <v>0</v>
      </c>
      <c r="F135" s="71">
        <v>0</v>
      </c>
      <c r="G135" s="71">
        <v>0</v>
      </c>
      <c r="H135" s="71">
        <v>0</v>
      </c>
      <c r="I135" s="71">
        <v>0</v>
      </c>
      <c r="J135" s="71">
        <v>0</v>
      </c>
      <c r="K135" s="149">
        <v>0</v>
      </c>
      <c r="L135" s="149">
        <v>0</v>
      </c>
      <c r="M135" s="212"/>
      <c r="N135" s="44" t="s">
        <v>91</v>
      </c>
      <c r="O135" s="71">
        <v>0</v>
      </c>
      <c r="P135" s="71">
        <v>0</v>
      </c>
      <c r="Q135" s="71">
        <v>0</v>
      </c>
      <c r="R135" s="71">
        <v>0</v>
      </c>
      <c r="S135" s="71">
        <v>0</v>
      </c>
      <c r="T135" s="71">
        <v>0</v>
      </c>
      <c r="U135" s="71">
        <v>0</v>
      </c>
      <c r="V135" s="71">
        <v>0</v>
      </c>
      <c r="W135" s="149">
        <v>0</v>
      </c>
      <c r="X135" s="149">
        <v>0</v>
      </c>
      <c r="Y135" s="212"/>
      <c r="Z135" s="44" t="s">
        <v>91</v>
      </c>
      <c r="AA135" s="31">
        <v>0</v>
      </c>
      <c r="AB135" s="31">
        <v>0</v>
      </c>
      <c r="AC135" s="31">
        <v>0</v>
      </c>
      <c r="AD135" s="31">
        <v>0</v>
      </c>
      <c r="AE135" s="149">
        <v>0</v>
      </c>
      <c r="AF135" s="125">
        <v>0</v>
      </c>
      <c r="AG135" s="71">
        <v>0</v>
      </c>
      <c r="AH135" s="71">
        <v>0</v>
      </c>
      <c r="AI135" s="71">
        <v>0</v>
      </c>
      <c r="AJ135" s="71">
        <v>0</v>
      </c>
      <c r="AK135" s="212"/>
      <c r="AL135" s="44" t="s">
        <v>91</v>
      </c>
      <c r="AM135" s="71">
        <v>0</v>
      </c>
      <c r="AN135" s="71">
        <v>0</v>
      </c>
      <c r="AO135" s="71">
        <v>0</v>
      </c>
      <c r="AP135" s="71">
        <v>0</v>
      </c>
      <c r="AQ135" s="71">
        <v>0</v>
      </c>
      <c r="AR135" s="71">
        <v>0</v>
      </c>
      <c r="AS135" s="71">
        <v>0</v>
      </c>
      <c r="AT135" s="71">
        <v>0</v>
      </c>
      <c r="AU135" s="71">
        <v>0</v>
      </c>
      <c r="AV135" s="212"/>
      <c r="AW135" s="44" t="s">
        <v>91</v>
      </c>
      <c r="AX135" s="71">
        <v>0</v>
      </c>
      <c r="AY135" s="71">
        <v>0</v>
      </c>
      <c r="AZ135" s="71">
        <v>0</v>
      </c>
      <c r="BA135" s="71">
        <v>0</v>
      </c>
      <c r="BB135" s="71">
        <v>0</v>
      </c>
      <c r="BC135" s="16">
        <v>0</v>
      </c>
      <c r="BD135" s="71">
        <v>0</v>
      </c>
      <c r="BE135" s="71">
        <v>0</v>
      </c>
      <c r="BF135" s="152">
        <v>0</v>
      </c>
      <c r="BG135" s="32">
        <v>0</v>
      </c>
      <c r="BH135" s="212"/>
      <c r="BI135" s="44" t="s">
        <v>91</v>
      </c>
      <c r="BJ135" s="71">
        <v>0</v>
      </c>
      <c r="BK135" s="71">
        <v>0</v>
      </c>
      <c r="BL135" s="71">
        <v>0</v>
      </c>
      <c r="BM135" s="71">
        <v>0</v>
      </c>
      <c r="BN135" s="71">
        <v>0</v>
      </c>
      <c r="BO135" s="71">
        <v>0</v>
      </c>
      <c r="BP135" s="71">
        <v>0</v>
      </c>
      <c r="BQ135" s="71">
        <v>0</v>
      </c>
      <c r="BR135" s="71">
        <v>0</v>
      </c>
      <c r="BS135" s="71">
        <v>0</v>
      </c>
      <c r="BT135" s="71">
        <v>0</v>
      </c>
      <c r="BU135" s="71">
        <v>0</v>
      </c>
      <c r="BV135" s="71">
        <v>0</v>
      </c>
      <c r="BW135" s="71">
        <v>0</v>
      </c>
      <c r="BY135" s="80" t="s">
        <v>163</v>
      </c>
      <c r="BZ135" s="80" t="s">
        <v>2392</v>
      </c>
      <c r="CA135" s="78">
        <v>0</v>
      </c>
      <c r="CB135" s="91"/>
    </row>
    <row r="136" spans="1:80">
      <c r="A136" s="212"/>
      <c r="B136" s="66" t="s">
        <v>73</v>
      </c>
      <c r="C136" s="26">
        <v>4441</v>
      </c>
      <c r="D136" s="26">
        <v>2235</v>
      </c>
      <c r="E136" s="68">
        <v>3697</v>
      </c>
      <c r="F136" s="68">
        <v>1951</v>
      </c>
      <c r="G136" s="68">
        <v>3101</v>
      </c>
      <c r="H136" s="68">
        <v>1773</v>
      </c>
      <c r="I136" s="68">
        <v>2816</v>
      </c>
      <c r="J136" s="68">
        <v>1536</v>
      </c>
      <c r="K136" s="68">
        <v>14055</v>
      </c>
      <c r="L136" s="68">
        <v>7495</v>
      </c>
      <c r="M136" s="212"/>
      <c r="N136" s="66" t="s">
        <v>73</v>
      </c>
      <c r="O136" s="26">
        <v>792</v>
      </c>
      <c r="P136" s="26">
        <v>331</v>
      </c>
      <c r="Q136" s="68">
        <v>393</v>
      </c>
      <c r="R136" s="68">
        <v>173</v>
      </c>
      <c r="S136" s="68">
        <v>352</v>
      </c>
      <c r="T136" s="68">
        <v>195</v>
      </c>
      <c r="U136" s="68">
        <v>538</v>
      </c>
      <c r="V136" s="68">
        <v>309</v>
      </c>
      <c r="W136" s="68">
        <v>2075</v>
      </c>
      <c r="X136" s="68">
        <v>1008</v>
      </c>
      <c r="Y136" s="212"/>
      <c r="Z136" s="66" t="s">
        <v>73</v>
      </c>
      <c r="AA136" s="68">
        <v>92</v>
      </c>
      <c r="AB136" s="68">
        <v>80</v>
      </c>
      <c r="AC136" s="68">
        <v>69</v>
      </c>
      <c r="AD136" s="68">
        <v>68</v>
      </c>
      <c r="AE136" s="68">
        <v>309</v>
      </c>
      <c r="AF136" s="68">
        <v>266</v>
      </c>
      <c r="AG136" s="68">
        <v>170</v>
      </c>
      <c r="AH136" s="68">
        <v>159</v>
      </c>
      <c r="AI136" s="68">
        <v>6</v>
      </c>
      <c r="AJ136" s="68">
        <v>27</v>
      </c>
      <c r="AK136" s="212"/>
      <c r="AL136" s="66" t="s">
        <v>73</v>
      </c>
      <c r="AM136" s="68">
        <v>0</v>
      </c>
      <c r="AN136" s="68">
        <v>4536</v>
      </c>
      <c r="AO136" s="68">
        <v>973</v>
      </c>
      <c r="AP136" s="68">
        <v>40</v>
      </c>
      <c r="AQ136" s="68">
        <v>0</v>
      </c>
      <c r="AR136" s="68">
        <v>173</v>
      </c>
      <c r="AS136" s="68">
        <v>289</v>
      </c>
      <c r="AT136" s="68">
        <v>318</v>
      </c>
      <c r="AU136" s="68">
        <v>261</v>
      </c>
      <c r="AV136" s="212"/>
      <c r="AW136" s="66" t="s">
        <v>73</v>
      </c>
      <c r="AX136" s="26">
        <v>110</v>
      </c>
      <c r="AY136" s="26">
        <v>368</v>
      </c>
      <c r="AZ136" s="26">
        <v>1</v>
      </c>
      <c r="BA136" s="26">
        <v>145</v>
      </c>
      <c r="BB136" s="26">
        <v>8</v>
      </c>
      <c r="BC136" s="26">
        <v>632</v>
      </c>
      <c r="BD136" s="26">
        <v>437</v>
      </c>
      <c r="BE136" s="26">
        <v>249</v>
      </c>
      <c r="BF136" s="41">
        <v>225</v>
      </c>
      <c r="BG136" s="41">
        <v>137</v>
      </c>
      <c r="BH136" s="212"/>
      <c r="BI136" s="66" t="s">
        <v>73</v>
      </c>
      <c r="BJ136" s="68">
        <v>4014</v>
      </c>
      <c r="BK136" s="68">
        <v>7223</v>
      </c>
      <c r="BL136" s="68">
        <v>2450</v>
      </c>
      <c r="BM136" s="68">
        <v>1594</v>
      </c>
      <c r="BN136" s="68">
        <v>1393</v>
      </c>
      <c r="BO136" s="68">
        <v>5344</v>
      </c>
      <c r="BP136" s="68">
        <v>1102</v>
      </c>
      <c r="BQ136" s="68">
        <v>409</v>
      </c>
      <c r="BR136" s="68">
        <v>1029</v>
      </c>
      <c r="BS136" s="68">
        <v>39</v>
      </c>
      <c r="BT136" s="68">
        <v>0</v>
      </c>
      <c r="BU136" s="68">
        <v>93</v>
      </c>
      <c r="BV136" s="68">
        <v>139</v>
      </c>
      <c r="BW136" s="68">
        <v>6906</v>
      </c>
      <c r="BY136" s="80" t="s">
        <v>163</v>
      </c>
      <c r="BZ136" s="80" t="s">
        <v>2393</v>
      </c>
      <c r="CA136" s="78">
        <v>12151</v>
      </c>
      <c r="CB136" s="91"/>
    </row>
    <row r="137" spans="1:80" ht="14.45" customHeight="1">
      <c r="A137" s="212" t="s">
        <v>164</v>
      </c>
      <c r="B137" s="44" t="s">
        <v>90</v>
      </c>
      <c r="C137" s="71">
        <v>0</v>
      </c>
      <c r="D137" s="71">
        <v>0</v>
      </c>
      <c r="E137" s="71">
        <v>0</v>
      </c>
      <c r="F137" s="71">
        <v>0</v>
      </c>
      <c r="G137" s="71">
        <v>0</v>
      </c>
      <c r="H137" s="71">
        <v>0</v>
      </c>
      <c r="I137" s="71">
        <v>0</v>
      </c>
      <c r="J137" s="71">
        <v>0</v>
      </c>
      <c r="K137" s="149">
        <v>0</v>
      </c>
      <c r="L137" s="149">
        <v>0</v>
      </c>
      <c r="M137" s="212" t="s">
        <v>164</v>
      </c>
      <c r="N137" s="44" t="s">
        <v>90</v>
      </c>
      <c r="O137" s="71">
        <v>0</v>
      </c>
      <c r="P137" s="71">
        <v>0</v>
      </c>
      <c r="Q137" s="71">
        <v>0</v>
      </c>
      <c r="R137" s="71">
        <v>0</v>
      </c>
      <c r="S137" s="71">
        <v>0</v>
      </c>
      <c r="T137" s="71">
        <v>0</v>
      </c>
      <c r="U137" s="71">
        <v>0</v>
      </c>
      <c r="V137" s="71">
        <v>0</v>
      </c>
      <c r="W137" s="149">
        <v>0</v>
      </c>
      <c r="X137" s="149">
        <v>0</v>
      </c>
      <c r="Y137" s="212" t="s">
        <v>164</v>
      </c>
      <c r="Z137" s="44" t="s">
        <v>90</v>
      </c>
      <c r="AA137" s="31">
        <v>0</v>
      </c>
      <c r="AB137" s="31">
        <v>0</v>
      </c>
      <c r="AC137" s="31">
        <v>0</v>
      </c>
      <c r="AD137" s="31">
        <v>0</v>
      </c>
      <c r="AE137" s="149">
        <v>0</v>
      </c>
      <c r="AF137" s="125">
        <v>0</v>
      </c>
      <c r="AG137" s="71">
        <v>0</v>
      </c>
      <c r="AH137" s="71">
        <v>0</v>
      </c>
      <c r="AI137" s="71">
        <v>0</v>
      </c>
      <c r="AJ137" s="71">
        <v>0</v>
      </c>
      <c r="AK137" s="212" t="s">
        <v>164</v>
      </c>
      <c r="AL137" s="44" t="s">
        <v>90</v>
      </c>
      <c r="AM137" s="71">
        <v>0</v>
      </c>
      <c r="AN137" s="71">
        <v>0</v>
      </c>
      <c r="AO137" s="71">
        <v>0</v>
      </c>
      <c r="AP137" s="71">
        <v>0</v>
      </c>
      <c r="AQ137" s="71">
        <v>0</v>
      </c>
      <c r="AR137" s="71">
        <v>0</v>
      </c>
      <c r="AS137" s="71">
        <v>0</v>
      </c>
      <c r="AT137" s="71">
        <v>0</v>
      </c>
      <c r="AU137" s="71">
        <v>0</v>
      </c>
      <c r="AV137" s="212" t="s">
        <v>164</v>
      </c>
      <c r="AW137" s="44" t="s">
        <v>90</v>
      </c>
      <c r="AX137" s="71">
        <v>0</v>
      </c>
      <c r="AY137" s="71">
        <v>0</v>
      </c>
      <c r="AZ137" s="71">
        <v>0</v>
      </c>
      <c r="BA137" s="71">
        <v>0</v>
      </c>
      <c r="BB137" s="71">
        <v>0</v>
      </c>
      <c r="BC137" s="16">
        <v>0</v>
      </c>
      <c r="BD137" s="71">
        <v>0</v>
      </c>
      <c r="BE137" s="71">
        <v>0</v>
      </c>
      <c r="BF137" s="152">
        <v>0</v>
      </c>
      <c r="BG137" s="32">
        <v>0</v>
      </c>
      <c r="BH137" s="212" t="s">
        <v>164</v>
      </c>
      <c r="BI137" s="44" t="s">
        <v>90</v>
      </c>
      <c r="BJ137" s="71">
        <v>0</v>
      </c>
      <c r="BK137" s="71">
        <v>0</v>
      </c>
      <c r="BL137" s="71">
        <v>0</v>
      </c>
      <c r="BM137" s="71">
        <v>0</v>
      </c>
      <c r="BN137" s="71">
        <v>0</v>
      </c>
      <c r="BO137" s="71">
        <v>0</v>
      </c>
      <c r="BP137" s="71">
        <v>0</v>
      </c>
      <c r="BQ137" s="71">
        <v>0</v>
      </c>
      <c r="BR137" s="71">
        <v>0</v>
      </c>
      <c r="BS137" s="71">
        <v>0</v>
      </c>
      <c r="BT137" s="71">
        <v>0</v>
      </c>
      <c r="BU137" s="71">
        <v>0</v>
      </c>
      <c r="BV137" s="71">
        <v>0</v>
      </c>
      <c r="BW137" s="71">
        <v>0</v>
      </c>
      <c r="BY137" s="80" t="s">
        <v>164</v>
      </c>
      <c r="BZ137" s="80" t="s">
        <v>2394</v>
      </c>
      <c r="CA137" s="78">
        <v>0</v>
      </c>
      <c r="CB137" s="91"/>
    </row>
    <row r="138" spans="1:80">
      <c r="A138" s="212"/>
      <c r="B138" s="44" t="s">
        <v>91</v>
      </c>
      <c r="C138" s="71">
        <v>6773</v>
      </c>
      <c r="D138" s="71">
        <v>3432</v>
      </c>
      <c r="E138" s="71">
        <v>5570</v>
      </c>
      <c r="F138" s="71">
        <v>2917</v>
      </c>
      <c r="G138" s="71">
        <v>5136</v>
      </c>
      <c r="H138" s="71">
        <v>2756</v>
      </c>
      <c r="I138" s="71">
        <v>4437</v>
      </c>
      <c r="J138" s="71">
        <v>2386</v>
      </c>
      <c r="K138" s="149">
        <v>21916</v>
      </c>
      <c r="L138" s="149">
        <v>11491</v>
      </c>
      <c r="M138" s="212"/>
      <c r="N138" s="44" t="s">
        <v>91</v>
      </c>
      <c r="O138" s="71">
        <v>1055</v>
      </c>
      <c r="P138" s="71">
        <v>460</v>
      </c>
      <c r="Q138" s="71">
        <v>774</v>
      </c>
      <c r="R138" s="71">
        <v>383</v>
      </c>
      <c r="S138" s="71">
        <v>711</v>
      </c>
      <c r="T138" s="71">
        <v>309</v>
      </c>
      <c r="U138" s="71">
        <v>687</v>
      </c>
      <c r="V138" s="71">
        <v>399</v>
      </c>
      <c r="W138" s="149">
        <v>3227</v>
      </c>
      <c r="X138" s="149">
        <v>1551</v>
      </c>
      <c r="Y138" s="212"/>
      <c r="Z138" s="44" t="s">
        <v>91</v>
      </c>
      <c r="AA138" s="31">
        <v>109</v>
      </c>
      <c r="AB138" s="31">
        <v>97</v>
      </c>
      <c r="AC138" s="31">
        <v>93</v>
      </c>
      <c r="AD138" s="31">
        <v>87</v>
      </c>
      <c r="AE138" s="149">
        <v>386</v>
      </c>
      <c r="AF138" s="125">
        <v>337</v>
      </c>
      <c r="AG138" s="71">
        <v>234</v>
      </c>
      <c r="AH138" s="71">
        <v>295</v>
      </c>
      <c r="AI138" s="71">
        <v>12</v>
      </c>
      <c r="AJ138" s="71">
        <v>16</v>
      </c>
      <c r="AK138" s="212"/>
      <c r="AL138" s="44" t="s">
        <v>91</v>
      </c>
      <c r="AM138" s="71">
        <v>249</v>
      </c>
      <c r="AN138" s="71">
        <v>7702</v>
      </c>
      <c r="AO138" s="71">
        <v>365</v>
      </c>
      <c r="AP138" s="71">
        <v>0</v>
      </c>
      <c r="AQ138" s="71">
        <v>0</v>
      </c>
      <c r="AR138" s="71">
        <v>302</v>
      </c>
      <c r="AS138" s="71">
        <v>339</v>
      </c>
      <c r="AT138" s="71">
        <v>400</v>
      </c>
      <c r="AU138" s="71">
        <v>366</v>
      </c>
      <c r="AV138" s="212"/>
      <c r="AW138" s="44" t="s">
        <v>91</v>
      </c>
      <c r="AX138" s="71">
        <v>176</v>
      </c>
      <c r="AY138" s="71">
        <v>375</v>
      </c>
      <c r="AZ138" s="71">
        <v>1</v>
      </c>
      <c r="BA138" s="71">
        <v>113</v>
      </c>
      <c r="BB138" s="71">
        <v>1</v>
      </c>
      <c r="BC138" s="16">
        <v>666</v>
      </c>
      <c r="BD138" s="71">
        <v>479</v>
      </c>
      <c r="BE138" s="71">
        <v>163</v>
      </c>
      <c r="BF138" s="152">
        <v>434</v>
      </c>
      <c r="BG138" s="32">
        <v>284</v>
      </c>
      <c r="BH138" s="212"/>
      <c r="BI138" s="44" t="s">
        <v>91</v>
      </c>
      <c r="BJ138" s="71">
        <v>4884</v>
      </c>
      <c r="BK138" s="71">
        <v>18667</v>
      </c>
      <c r="BL138" s="71">
        <v>6043</v>
      </c>
      <c r="BM138" s="71">
        <v>5396</v>
      </c>
      <c r="BN138" s="71">
        <v>3897</v>
      </c>
      <c r="BO138" s="71">
        <v>13209</v>
      </c>
      <c r="BP138" s="71">
        <v>2829</v>
      </c>
      <c r="BQ138" s="71">
        <v>2489</v>
      </c>
      <c r="BR138" s="71">
        <v>4018</v>
      </c>
      <c r="BS138" s="71">
        <v>40</v>
      </c>
      <c r="BT138" s="71">
        <v>40</v>
      </c>
      <c r="BU138" s="71">
        <v>1322</v>
      </c>
      <c r="BV138" s="71">
        <v>832</v>
      </c>
      <c r="BW138" s="71">
        <v>2564</v>
      </c>
      <c r="BY138" s="80" t="s">
        <v>164</v>
      </c>
      <c r="BZ138" s="80" t="s">
        <v>2395</v>
      </c>
      <c r="CA138" s="78">
        <v>16748</v>
      </c>
      <c r="CB138" s="91"/>
    </row>
    <row r="139" spans="1:80">
      <c r="A139" s="212"/>
      <c r="B139" s="66" t="s">
        <v>73</v>
      </c>
      <c r="C139" s="26">
        <v>6773</v>
      </c>
      <c r="D139" s="26">
        <v>3432</v>
      </c>
      <c r="E139" s="68">
        <v>5570</v>
      </c>
      <c r="F139" s="68">
        <v>2917</v>
      </c>
      <c r="G139" s="68">
        <v>5136</v>
      </c>
      <c r="H139" s="68">
        <v>2756</v>
      </c>
      <c r="I139" s="68">
        <v>4437</v>
      </c>
      <c r="J139" s="68">
        <v>2386</v>
      </c>
      <c r="K139" s="68">
        <v>21916</v>
      </c>
      <c r="L139" s="68">
        <v>11491</v>
      </c>
      <c r="M139" s="212"/>
      <c r="N139" s="66" t="s">
        <v>73</v>
      </c>
      <c r="O139" s="26">
        <v>1055</v>
      </c>
      <c r="P139" s="26">
        <v>460</v>
      </c>
      <c r="Q139" s="68">
        <v>774</v>
      </c>
      <c r="R139" s="68">
        <v>383</v>
      </c>
      <c r="S139" s="68">
        <v>711</v>
      </c>
      <c r="T139" s="68">
        <v>309</v>
      </c>
      <c r="U139" s="68">
        <v>687</v>
      </c>
      <c r="V139" s="68">
        <v>399</v>
      </c>
      <c r="W139" s="68">
        <v>3227</v>
      </c>
      <c r="X139" s="68">
        <v>1551</v>
      </c>
      <c r="Y139" s="212"/>
      <c r="Z139" s="66" t="s">
        <v>73</v>
      </c>
      <c r="AA139" s="68">
        <v>109</v>
      </c>
      <c r="AB139" s="68">
        <v>97</v>
      </c>
      <c r="AC139" s="68">
        <v>93</v>
      </c>
      <c r="AD139" s="68">
        <v>87</v>
      </c>
      <c r="AE139" s="68">
        <v>386</v>
      </c>
      <c r="AF139" s="68">
        <v>337</v>
      </c>
      <c r="AG139" s="68">
        <v>234</v>
      </c>
      <c r="AH139" s="68">
        <v>295</v>
      </c>
      <c r="AI139" s="68">
        <v>12</v>
      </c>
      <c r="AJ139" s="68">
        <v>16</v>
      </c>
      <c r="AK139" s="212"/>
      <c r="AL139" s="66" t="s">
        <v>73</v>
      </c>
      <c r="AM139" s="68">
        <v>249</v>
      </c>
      <c r="AN139" s="68">
        <v>7702</v>
      </c>
      <c r="AO139" s="68">
        <v>365</v>
      </c>
      <c r="AP139" s="68">
        <v>0</v>
      </c>
      <c r="AQ139" s="68">
        <v>0</v>
      </c>
      <c r="AR139" s="68">
        <v>302</v>
      </c>
      <c r="AS139" s="68">
        <v>339</v>
      </c>
      <c r="AT139" s="68">
        <v>400</v>
      </c>
      <c r="AU139" s="68">
        <v>366</v>
      </c>
      <c r="AV139" s="212"/>
      <c r="AW139" s="66" t="s">
        <v>73</v>
      </c>
      <c r="AX139" s="26">
        <v>176</v>
      </c>
      <c r="AY139" s="26">
        <v>375</v>
      </c>
      <c r="AZ139" s="26">
        <v>1</v>
      </c>
      <c r="BA139" s="26">
        <v>113</v>
      </c>
      <c r="BB139" s="26">
        <v>1</v>
      </c>
      <c r="BC139" s="26">
        <v>666</v>
      </c>
      <c r="BD139" s="26">
        <v>479</v>
      </c>
      <c r="BE139" s="26">
        <v>163</v>
      </c>
      <c r="BF139" s="41">
        <v>434</v>
      </c>
      <c r="BG139" s="41">
        <v>284</v>
      </c>
      <c r="BH139" s="212"/>
      <c r="BI139" s="66" t="s">
        <v>73</v>
      </c>
      <c r="BJ139" s="68">
        <v>4884</v>
      </c>
      <c r="BK139" s="68">
        <v>18667</v>
      </c>
      <c r="BL139" s="68">
        <v>6043</v>
      </c>
      <c r="BM139" s="68">
        <v>5396</v>
      </c>
      <c r="BN139" s="68">
        <v>3897</v>
      </c>
      <c r="BO139" s="68">
        <v>13209</v>
      </c>
      <c r="BP139" s="68">
        <v>2829</v>
      </c>
      <c r="BQ139" s="68">
        <v>2489</v>
      </c>
      <c r="BR139" s="68">
        <v>4018</v>
      </c>
      <c r="BS139" s="68">
        <v>40</v>
      </c>
      <c r="BT139" s="68">
        <v>40</v>
      </c>
      <c r="BU139" s="68">
        <v>1322</v>
      </c>
      <c r="BV139" s="68">
        <v>832</v>
      </c>
      <c r="BW139" s="68">
        <v>2564</v>
      </c>
      <c r="BY139" s="80" t="s">
        <v>164</v>
      </c>
      <c r="BZ139" s="80" t="s">
        <v>2396</v>
      </c>
      <c r="CA139" s="78">
        <v>16748</v>
      </c>
      <c r="CB139" s="91"/>
    </row>
    <row r="140" spans="1:80" ht="14.45" customHeight="1">
      <c r="A140" s="212" t="s">
        <v>165</v>
      </c>
      <c r="B140" s="44" t="s">
        <v>90</v>
      </c>
      <c r="C140" s="71">
        <v>3663</v>
      </c>
      <c r="D140" s="71">
        <v>1867</v>
      </c>
      <c r="E140" s="71">
        <v>2913</v>
      </c>
      <c r="F140" s="71">
        <v>1562</v>
      </c>
      <c r="G140" s="71">
        <v>2491</v>
      </c>
      <c r="H140" s="71">
        <v>1378</v>
      </c>
      <c r="I140" s="71">
        <v>2009</v>
      </c>
      <c r="J140" s="71">
        <v>1147</v>
      </c>
      <c r="K140" s="149">
        <v>11076</v>
      </c>
      <c r="L140" s="149">
        <v>5954</v>
      </c>
      <c r="M140" s="212" t="s">
        <v>165</v>
      </c>
      <c r="N140" s="44" t="s">
        <v>90</v>
      </c>
      <c r="O140" s="71">
        <v>620</v>
      </c>
      <c r="P140" s="71">
        <v>263</v>
      </c>
      <c r="Q140" s="71">
        <v>275</v>
      </c>
      <c r="R140" s="71">
        <v>135</v>
      </c>
      <c r="S140" s="71">
        <v>402</v>
      </c>
      <c r="T140" s="71">
        <v>214</v>
      </c>
      <c r="U140" s="71">
        <v>253</v>
      </c>
      <c r="V140" s="71">
        <v>162</v>
      </c>
      <c r="W140" s="149">
        <v>1550</v>
      </c>
      <c r="X140" s="149">
        <v>774</v>
      </c>
      <c r="Y140" s="212" t="s">
        <v>165</v>
      </c>
      <c r="Z140" s="44" t="s">
        <v>90</v>
      </c>
      <c r="AA140" s="31">
        <v>84</v>
      </c>
      <c r="AB140" s="31">
        <v>73</v>
      </c>
      <c r="AC140" s="31">
        <v>65</v>
      </c>
      <c r="AD140" s="31">
        <v>64</v>
      </c>
      <c r="AE140" s="149">
        <v>286</v>
      </c>
      <c r="AF140" s="125">
        <v>297</v>
      </c>
      <c r="AG140" s="71">
        <v>185</v>
      </c>
      <c r="AH140" s="71">
        <v>97</v>
      </c>
      <c r="AI140" s="71">
        <v>7</v>
      </c>
      <c r="AJ140" s="71">
        <v>37</v>
      </c>
      <c r="AK140" s="212" t="s">
        <v>165</v>
      </c>
      <c r="AL140" s="44" t="s">
        <v>90</v>
      </c>
      <c r="AM140" s="71">
        <v>0</v>
      </c>
      <c r="AN140" s="71">
        <v>3696</v>
      </c>
      <c r="AO140" s="71">
        <v>498</v>
      </c>
      <c r="AP140" s="71">
        <v>106</v>
      </c>
      <c r="AQ140" s="71">
        <v>10</v>
      </c>
      <c r="AR140" s="71">
        <v>93</v>
      </c>
      <c r="AS140" s="71">
        <v>308</v>
      </c>
      <c r="AT140" s="71">
        <v>287</v>
      </c>
      <c r="AU140" s="71">
        <v>278</v>
      </c>
      <c r="AV140" s="212" t="s">
        <v>165</v>
      </c>
      <c r="AW140" s="44" t="s">
        <v>90</v>
      </c>
      <c r="AX140" s="71">
        <v>136</v>
      </c>
      <c r="AY140" s="71">
        <v>268</v>
      </c>
      <c r="AZ140" s="71">
        <v>1</v>
      </c>
      <c r="BA140" s="71">
        <v>77</v>
      </c>
      <c r="BB140" s="71">
        <v>22</v>
      </c>
      <c r="BC140" s="16">
        <v>504</v>
      </c>
      <c r="BD140" s="71">
        <v>317</v>
      </c>
      <c r="BE140" s="71">
        <v>238</v>
      </c>
      <c r="BF140" s="152">
        <v>82</v>
      </c>
      <c r="BG140" s="32">
        <v>37</v>
      </c>
      <c r="BH140" s="212" t="s">
        <v>165</v>
      </c>
      <c r="BI140" s="44" t="s">
        <v>90</v>
      </c>
      <c r="BJ140" s="71">
        <v>2467</v>
      </c>
      <c r="BK140" s="71">
        <v>5212</v>
      </c>
      <c r="BL140" s="71">
        <v>1170</v>
      </c>
      <c r="BM140" s="71">
        <v>501</v>
      </c>
      <c r="BN140" s="71">
        <v>390</v>
      </c>
      <c r="BO140" s="71">
        <v>4013</v>
      </c>
      <c r="BP140" s="71">
        <v>456</v>
      </c>
      <c r="BQ140" s="71">
        <v>456</v>
      </c>
      <c r="BR140" s="71">
        <v>402</v>
      </c>
      <c r="BS140" s="71">
        <v>21</v>
      </c>
      <c r="BT140" s="71">
        <v>1</v>
      </c>
      <c r="BU140" s="71">
        <v>116</v>
      </c>
      <c r="BV140" s="71">
        <v>87</v>
      </c>
      <c r="BW140" s="71">
        <v>5331</v>
      </c>
      <c r="BY140" s="80" t="s">
        <v>165</v>
      </c>
      <c r="BZ140" s="80" t="s">
        <v>2397</v>
      </c>
      <c r="CA140" s="78">
        <v>9360</v>
      </c>
      <c r="CB140" s="91"/>
    </row>
    <row r="141" spans="1:80">
      <c r="A141" s="212"/>
      <c r="B141" s="44" t="s">
        <v>91</v>
      </c>
      <c r="C141" s="71">
        <v>286</v>
      </c>
      <c r="D141" s="71">
        <v>150</v>
      </c>
      <c r="E141" s="71">
        <v>279</v>
      </c>
      <c r="F141" s="71">
        <v>138</v>
      </c>
      <c r="G141" s="71">
        <v>153</v>
      </c>
      <c r="H141" s="71">
        <v>82</v>
      </c>
      <c r="I141" s="71">
        <v>216</v>
      </c>
      <c r="J141" s="71">
        <v>128</v>
      </c>
      <c r="K141" s="149">
        <v>934</v>
      </c>
      <c r="L141" s="149">
        <v>498</v>
      </c>
      <c r="M141" s="212"/>
      <c r="N141" s="44" t="s">
        <v>91</v>
      </c>
      <c r="O141" s="71">
        <v>18</v>
      </c>
      <c r="P141" s="71">
        <v>6</v>
      </c>
      <c r="Q141" s="71">
        <v>15</v>
      </c>
      <c r="R141" s="71">
        <v>4</v>
      </c>
      <c r="S141" s="71">
        <v>5</v>
      </c>
      <c r="T141" s="71">
        <v>2</v>
      </c>
      <c r="U141" s="71">
        <v>28</v>
      </c>
      <c r="V141" s="71">
        <v>15</v>
      </c>
      <c r="W141" s="149">
        <v>66</v>
      </c>
      <c r="X141" s="149">
        <v>27</v>
      </c>
      <c r="Y141" s="212"/>
      <c r="Z141" s="44" t="s">
        <v>91</v>
      </c>
      <c r="AA141" s="31">
        <v>10</v>
      </c>
      <c r="AB141" s="31">
        <v>9</v>
      </c>
      <c r="AC141" s="31">
        <v>7</v>
      </c>
      <c r="AD141" s="31">
        <v>8</v>
      </c>
      <c r="AE141" s="149">
        <v>34</v>
      </c>
      <c r="AF141" s="125">
        <v>34</v>
      </c>
      <c r="AG141" s="71">
        <v>27</v>
      </c>
      <c r="AH141" s="71">
        <v>17</v>
      </c>
      <c r="AI141" s="71">
        <v>2</v>
      </c>
      <c r="AJ141" s="71">
        <v>5</v>
      </c>
      <c r="AK141" s="212"/>
      <c r="AL141" s="44" t="s">
        <v>91</v>
      </c>
      <c r="AM141" s="71">
        <v>0</v>
      </c>
      <c r="AN141" s="71">
        <v>344</v>
      </c>
      <c r="AO141" s="71">
        <v>0</v>
      </c>
      <c r="AP141" s="71">
        <v>0</v>
      </c>
      <c r="AQ141" s="71">
        <v>0</v>
      </c>
      <c r="AR141" s="71">
        <v>11</v>
      </c>
      <c r="AS141" s="71">
        <v>34</v>
      </c>
      <c r="AT141" s="71">
        <v>14</v>
      </c>
      <c r="AU141" s="71">
        <v>29</v>
      </c>
      <c r="AV141" s="212"/>
      <c r="AW141" s="44" t="s">
        <v>91</v>
      </c>
      <c r="AX141" s="71">
        <v>11</v>
      </c>
      <c r="AY141" s="71">
        <v>44</v>
      </c>
      <c r="AZ141" s="71">
        <v>0</v>
      </c>
      <c r="BA141" s="71">
        <v>10</v>
      </c>
      <c r="BB141" s="71">
        <v>5</v>
      </c>
      <c r="BC141" s="16">
        <v>70</v>
      </c>
      <c r="BD141" s="71">
        <v>47</v>
      </c>
      <c r="BE141" s="71">
        <v>40</v>
      </c>
      <c r="BF141" s="152">
        <v>12</v>
      </c>
      <c r="BG141" s="32">
        <v>5</v>
      </c>
      <c r="BH141" s="212"/>
      <c r="BI141" s="44" t="s">
        <v>91</v>
      </c>
      <c r="BJ141" s="71">
        <v>452</v>
      </c>
      <c r="BK141" s="71">
        <v>325</v>
      </c>
      <c r="BL141" s="71">
        <v>78</v>
      </c>
      <c r="BM141" s="71">
        <v>9</v>
      </c>
      <c r="BN141" s="71">
        <v>0</v>
      </c>
      <c r="BO141" s="71">
        <v>385</v>
      </c>
      <c r="BP141" s="71">
        <v>3</v>
      </c>
      <c r="BQ141" s="71">
        <v>5</v>
      </c>
      <c r="BR141" s="71">
        <v>15</v>
      </c>
      <c r="BS141" s="71">
        <v>0</v>
      </c>
      <c r="BT141" s="71">
        <v>0</v>
      </c>
      <c r="BU141" s="71">
        <v>0</v>
      </c>
      <c r="BV141" s="71">
        <v>2</v>
      </c>
      <c r="BW141" s="71">
        <v>76</v>
      </c>
      <c r="BY141" s="80" t="s">
        <v>165</v>
      </c>
      <c r="BZ141" s="80" t="s">
        <v>2398</v>
      </c>
      <c r="CA141" s="78">
        <v>688</v>
      </c>
      <c r="CB141" s="91"/>
    </row>
    <row r="142" spans="1:80">
      <c r="A142" s="212"/>
      <c r="B142" s="66" t="s">
        <v>73</v>
      </c>
      <c r="C142" s="26">
        <v>3949</v>
      </c>
      <c r="D142" s="26">
        <v>2017</v>
      </c>
      <c r="E142" s="68">
        <v>3192</v>
      </c>
      <c r="F142" s="68">
        <v>1700</v>
      </c>
      <c r="G142" s="68">
        <v>2644</v>
      </c>
      <c r="H142" s="68">
        <v>1460</v>
      </c>
      <c r="I142" s="68">
        <v>2225</v>
      </c>
      <c r="J142" s="68">
        <v>1275</v>
      </c>
      <c r="K142" s="68">
        <v>12010</v>
      </c>
      <c r="L142" s="68">
        <v>6452</v>
      </c>
      <c r="M142" s="212"/>
      <c r="N142" s="66" t="s">
        <v>73</v>
      </c>
      <c r="O142" s="26">
        <v>638</v>
      </c>
      <c r="P142" s="26">
        <v>269</v>
      </c>
      <c r="Q142" s="68">
        <v>290</v>
      </c>
      <c r="R142" s="68">
        <v>139</v>
      </c>
      <c r="S142" s="68">
        <v>407</v>
      </c>
      <c r="T142" s="68">
        <v>216</v>
      </c>
      <c r="U142" s="68">
        <v>281</v>
      </c>
      <c r="V142" s="68">
        <v>177</v>
      </c>
      <c r="W142" s="68">
        <v>1616</v>
      </c>
      <c r="X142" s="68">
        <v>801</v>
      </c>
      <c r="Y142" s="212"/>
      <c r="Z142" s="66" t="s">
        <v>73</v>
      </c>
      <c r="AA142" s="68">
        <v>94</v>
      </c>
      <c r="AB142" s="68">
        <v>82</v>
      </c>
      <c r="AC142" s="68">
        <v>72</v>
      </c>
      <c r="AD142" s="68">
        <v>72</v>
      </c>
      <c r="AE142" s="68">
        <v>320</v>
      </c>
      <c r="AF142" s="68">
        <v>331</v>
      </c>
      <c r="AG142" s="68">
        <v>212</v>
      </c>
      <c r="AH142" s="68">
        <v>114</v>
      </c>
      <c r="AI142" s="68">
        <v>9</v>
      </c>
      <c r="AJ142" s="68">
        <v>42</v>
      </c>
      <c r="AK142" s="212"/>
      <c r="AL142" s="66" t="s">
        <v>73</v>
      </c>
      <c r="AM142" s="68">
        <v>0</v>
      </c>
      <c r="AN142" s="68">
        <v>4040</v>
      </c>
      <c r="AO142" s="68">
        <v>498</v>
      </c>
      <c r="AP142" s="68">
        <v>106</v>
      </c>
      <c r="AQ142" s="68">
        <v>10</v>
      </c>
      <c r="AR142" s="68">
        <v>104</v>
      </c>
      <c r="AS142" s="68">
        <v>342</v>
      </c>
      <c r="AT142" s="68">
        <v>301</v>
      </c>
      <c r="AU142" s="68">
        <v>307</v>
      </c>
      <c r="AV142" s="212"/>
      <c r="AW142" s="66" t="s">
        <v>73</v>
      </c>
      <c r="AX142" s="26">
        <v>147</v>
      </c>
      <c r="AY142" s="26">
        <v>312</v>
      </c>
      <c r="AZ142" s="26">
        <v>1</v>
      </c>
      <c r="BA142" s="26">
        <v>87</v>
      </c>
      <c r="BB142" s="26">
        <v>27</v>
      </c>
      <c r="BC142" s="26">
        <v>574</v>
      </c>
      <c r="BD142" s="26">
        <v>364</v>
      </c>
      <c r="BE142" s="26">
        <v>278</v>
      </c>
      <c r="BF142" s="41">
        <v>94</v>
      </c>
      <c r="BG142" s="41">
        <v>42</v>
      </c>
      <c r="BH142" s="212"/>
      <c r="BI142" s="66" t="s">
        <v>73</v>
      </c>
      <c r="BJ142" s="68">
        <v>2919</v>
      </c>
      <c r="BK142" s="68">
        <v>5537</v>
      </c>
      <c r="BL142" s="68">
        <v>1248</v>
      </c>
      <c r="BM142" s="68">
        <v>510</v>
      </c>
      <c r="BN142" s="68">
        <v>390</v>
      </c>
      <c r="BO142" s="68">
        <v>4398</v>
      </c>
      <c r="BP142" s="68">
        <v>459</v>
      </c>
      <c r="BQ142" s="68">
        <v>461</v>
      </c>
      <c r="BR142" s="68">
        <v>417</v>
      </c>
      <c r="BS142" s="68">
        <v>21</v>
      </c>
      <c r="BT142" s="68">
        <v>1</v>
      </c>
      <c r="BU142" s="68">
        <v>116</v>
      </c>
      <c r="BV142" s="68">
        <v>89</v>
      </c>
      <c r="BW142" s="68">
        <v>5407</v>
      </c>
      <c r="BY142" s="80" t="s">
        <v>165</v>
      </c>
      <c r="BZ142" s="80" t="s">
        <v>2399</v>
      </c>
      <c r="CA142" s="78">
        <v>10048</v>
      </c>
      <c r="CB142" s="91"/>
    </row>
    <row r="143" spans="1:80" s="100" customFormat="1">
      <c r="A143" s="45" t="s">
        <v>98</v>
      </c>
      <c r="B143" s="44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 t="s">
        <v>98</v>
      </c>
      <c r="N143" s="44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 t="s">
        <v>98</v>
      </c>
      <c r="Z143" s="44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 t="s">
        <v>98</v>
      </c>
      <c r="AL143" s="44"/>
      <c r="AM143" s="45"/>
      <c r="AN143" s="45"/>
      <c r="AO143" s="45"/>
      <c r="AP143" s="45"/>
      <c r="AQ143" s="45"/>
      <c r="AR143" s="45"/>
      <c r="AS143" s="45"/>
      <c r="AT143" s="45"/>
      <c r="AU143" s="45"/>
      <c r="AV143" s="45" t="s">
        <v>98</v>
      </c>
      <c r="AW143" s="44"/>
      <c r="AX143" s="45"/>
      <c r="AY143" s="45"/>
      <c r="AZ143" s="45"/>
      <c r="BA143" s="45"/>
      <c r="BB143" s="45"/>
      <c r="BC143" s="45"/>
      <c r="BD143" s="45"/>
      <c r="BE143" s="45"/>
      <c r="BF143" s="45"/>
      <c r="BG143" s="44"/>
      <c r="BH143" s="45" t="s">
        <v>98</v>
      </c>
      <c r="BI143" s="44"/>
      <c r="BJ143" s="45"/>
      <c r="BK143" s="45"/>
      <c r="BL143" s="45"/>
      <c r="BM143" s="45"/>
      <c r="BN143" s="45"/>
      <c r="BO143" s="45"/>
      <c r="BP143" s="45"/>
      <c r="BQ143" s="45"/>
      <c r="BR143" s="45"/>
      <c r="BS143" s="45"/>
      <c r="BT143" s="45"/>
      <c r="BU143" s="45"/>
      <c r="BV143" s="45"/>
      <c r="BW143" s="45"/>
      <c r="BY143" s="80" t="str">
        <f>IF(A143="",BY142,A143)</f>
        <v>ANALANJIROFO</v>
      </c>
      <c r="BZ143" s="80" t="str">
        <f>BY143&amp;B143</f>
        <v>ANALANJIROFO</v>
      </c>
      <c r="CA143" s="78">
        <f>(AM143+2*AN143+3*AO143+4*AP143+5*AQ143)</f>
        <v>0</v>
      </c>
      <c r="CB143" s="91"/>
    </row>
    <row r="144" spans="1:80" ht="14.45" customHeight="1">
      <c r="A144" s="212" t="s">
        <v>2057</v>
      </c>
      <c r="B144" s="44" t="s">
        <v>90</v>
      </c>
      <c r="C144" s="71">
        <v>2933</v>
      </c>
      <c r="D144" s="71">
        <v>1534</v>
      </c>
      <c r="E144" s="71">
        <v>1761</v>
      </c>
      <c r="F144" s="71">
        <v>914</v>
      </c>
      <c r="G144" s="71">
        <v>1757</v>
      </c>
      <c r="H144" s="71">
        <v>862</v>
      </c>
      <c r="I144" s="71">
        <v>1927</v>
      </c>
      <c r="J144" s="71">
        <v>930</v>
      </c>
      <c r="K144" s="149">
        <v>8378</v>
      </c>
      <c r="L144" s="149">
        <v>4240</v>
      </c>
      <c r="M144" s="212" t="s">
        <v>2057</v>
      </c>
      <c r="N144" s="44" t="s">
        <v>90</v>
      </c>
      <c r="O144" s="71">
        <v>166</v>
      </c>
      <c r="P144" s="71">
        <v>66</v>
      </c>
      <c r="Q144" s="71">
        <v>127</v>
      </c>
      <c r="R144" s="71">
        <v>59</v>
      </c>
      <c r="S144" s="71">
        <v>134</v>
      </c>
      <c r="T144" s="71">
        <v>74</v>
      </c>
      <c r="U144" s="71">
        <v>415</v>
      </c>
      <c r="V144" s="71">
        <v>191</v>
      </c>
      <c r="W144" s="149">
        <v>842</v>
      </c>
      <c r="X144" s="149">
        <v>390</v>
      </c>
      <c r="Y144" s="212" t="s">
        <v>2057</v>
      </c>
      <c r="Z144" s="44" t="s">
        <v>90</v>
      </c>
      <c r="AA144" s="31">
        <v>61</v>
      </c>
      <c r="AB144" s="31">
        <v>52</v>
      </c>
      <c r="AC144" s="31">
        <v>53</v>
      </c>
      <c r="AD144" s="31">
        <v>59</v>
      </c>
      <c r="AE144" s="149">
        <v>225</v>
      </c>
      <c r="AF144" s="125">
        <v>222</v>
      </c>
      <c r="AG144" s="71">
        <v>88</v>
      </c>
      <c r="AH144" s="71">
        <v>21</v>
      </c>
      <c r="AI144" s="71">
        <v>24</v>
      </c>
      <c r="AJ144" s="71">
        <v>44</v>
      </c>
      <c r="AK144" s="212" t="s">
        <v>2057</v>
      </c>
      <c r="AL144" s="44" t="s">
        <v>90</v>
      </c>
      <c r="AM144" s="71">
        <v>0</v>
      </c>
      <c r="AN144" s="71">
        <v>3367</v>
      </c>
      <c r="AO144" s="71">
        <v>412</v>
      </c>
      <c r="AP144" s="71">
        <v>101</v>
      </c>
      <c r="AQ144" s="71">
        <v>22</v>
      </c>
      <c r="AR144" s="71">
        <v>80</v>
      </c>
      <c r="AS144" s="71">
        <v>239</v>
      </c>
      <c r="AT144" s="71">
        <v>151</v>
      </c>
      <c r="AU144" s="71">
        <v>130</v>
      </c>
      <c r="AV144" s="212" t="s">
        <v>2057</v>
      </c>
      <c r="AW144" s="44" t="s">
        <v>90</v>
      </c>
      <c r="AX144" s="71">
        <v>64</v>
      </c>
      <c r="AY144" s="71">
        <v>165</v>
      </c>
      <c r="AZ144" s="71">
        <v>16</v>
      </c>
      <c r="BA144" s="71">
        <v>225</v>
      </c>
      <c r="BB144" s="71">
        <v>0</v>
      </c>
      <c r="BC144" s="16">
        <v>470</v>
      </c>
      <c r="BD144" s="71">
        <v>130</v>
      </c>
      <c r="BE144" s="71">
        <v>138</v>
      </c>
      <c r="BF144" s="152">
        <v>45</v>
      </c>
      <c r="BG144" s="32">
        <v>9</v>
      </c>
      <c r="BH144" s="212" t="s">
        <v>2057</v>
      </c>
      <c r="BI144" s="44" t="s">
        <v>90</v>
      </c>
      <c r="BJ144" s="71">
        <v>3525</v>
      </c>
      <c r="BK144" s="71">
        <v>3505</v>
      </c>
      <c r="BL144" s="71">
        <v>1224</v>
      </c>
      <c r="BM144" s="71">
        <v>1352</v>
      </c>
      <c r="BN144" s="71">
        <v>1455</v>
      </c>
      <c r="BO144" s="71">
        <v>3110</v>
      </c>
      <c r="BP144" s="71">
        <v>1069</v>
      </c>
      <c r="BQ144" s="71">
        <v>1119</v>
      </c>
      <c r="BR144" s="71">
        <v>1274</v>
      </c>
      <c r="BS144" s="71">
        <v>159</v>
      </c>
      <c r="BT144" s="71">
        <v>112</v>
      </c>
      <c r="BU144" s="71">
        <v>477</v>
      </c>
      <c r="BV144" s="71">
        <v>462</v>
      </c>
      <c r="BW144" s="71">
        <v>1336</v>
      </c>
      <c r="BY144" s="80" t="s">
        <v>2057</v>
      </c>
      <c r="BZ144" s="80" t="s">
        <v>2403</v>
      </c>
      <c r="CA144" s="78">
        <v>8484</v>
      </c>
      <c r="CB144" s="91"/>
    </row>
    <row r="145" spans="1:80">
      <c r="A145" s="212"/>
      <c r="B145" s="44" t="s">
        <v>91</v>
      </c>
      <c r="C145" s="71">
        <v>921</v>
      </c>
      <c r="D145" s="71">
        <v>493</v>
      </c>
      <c r="E145" s="71">
        <v>786</v>
      </c>
      <c r="F145" s="71">
        <v>404</v>
      </c>
      <c r="G145" s="71">
        <v>702</v>
      </c>
      <c r="H145" s="71">
        <v>379</v>
      </c>
      <c r="I145" s="71">
        <v>733</v>
      </c>
      <c r="J145" s="71">
        <v>402</v>
      </c>
      <c r="K145" s="149">
        <v>3142</v>
      </c>
      <c r="L145" s="149">
        <v>1678</v>
      </c>
      <c r="M145" s="212"/>
      <c r="N145" s="44" t="s">
        <v>91</v>
      </c>
      <c r="O145" s="71">
        <v>135</v>
      </c>
      <c r="P145" s="71">
        <v>70</v>
      </c>
      <c r="Q145" s="71">
        <v>122</v>
      </c>
      <c r="R145" s="71">
        <v>64</v>
      </c>
      <c r="S145" s="71">
        <v>79</v>
      </c>
      <c r="T145" s="71">
        <v>43</v>
      </c>
      <c r="U145" s="71">
        <v>190</v>
      </c>
      <c r="V145" s="71">
        <v>116</v>
      </c>
      <c r="W145" s="149">
        <v>526</v>
      </c>
      <c r="X145" s="149">
        <v>293</v>
      </c>
      <c r="Y145" s="212"/>
      <c r="Z145" s="44" t="s">
        <v>91</v>
      </c>
      <c r="AA145" s="31">
        <v>19</v>
      </c>
      <c r="AB145" s="31">
        <v>15</v>
      </c>
      <c r="AC145" s="31">
        <v>17</v>
      </c>
      <c r="AD145" s="31">
        <v>21</v>
      </c>
      <c r="AE145" s="149">
        <v>72</v>
      </c>
      <c r="AF145" s="125">
        <v>52</v>
      </c>
      <c r="AG145" s="71">
        <v>22</v>
      </c>
      <c r="AH145" s="71">
        <v>30</v>
      </c>
      <c r="AI145" s="71">
        <v>0</v>
      </c>
      <c r="AJ145" s="71">
        <v>3</v>
      </c>
      <c r="AK145" s="212"/>
      <c r="AL145" s="44" t="s">
        <v>91</v>
      </c>
      <c r="AM145" s="71">
        <v>27</v>
      </c>
      <c r="AN145" s="71">
        <v>1077</v>
      </c>
      <c r="AO145" s="71">
        <v>2</v>
      </c>
      <c r="AP145" s="71">
        <v>41</v>
      </c>
      <c r="AQ145" s="71">
        <v>0</v>
      </c>
      <c r="AR145" s="71">
        <v>27</v>
      </c>
      <c r="AS145" s="71">
        <v>68</v>
      </c>
      <c r="AT145" s="71">
        <v>73</v>
      </c>
      <c r="AU145" s="71">
        <v>32</v>
      </c>
      <c r="AV145" s="212"/>
      <c r="AW145" s="44" t="s">
        <v>91</v>
      </c>
      <c r="AX145" s="71">
        <v>94</v>
      </c>
      <c r="AY145" s="71">
        <v>57</v>
      </c>
      <c r="AZ145" s="71">
        <v>8</v>
      </c>
      <c r="BA145" s="71">
        <v>29</v>
      </c>
      <c r="BB145" s="71">
        <v>0</v>
      </c>
      <c r="BC145" s="16">
        <v>188</v>
      </c>
      <c r="BD145" s="71">
        <v>122</v>
      </c>
      <c r="BE145" s="71">
        <v>114</v>
      </c>
      <c r="BF145" s="152">
        <v>32</v>
      </c>
      <c r="BG145" s="32">
        <v>13</v>
      </c>
      <c r="BH145" s="212"/>
      <c r="BI145" s="44" t="s">
        <v>91</v>
      </c>
      <c r="BJ145" s="71">
        <v>50</v>
      </c>
      <c r="BK145" s="71">
        <v>50</v>
      </c>
      <c r="BL145" s="71">
        <v>50</v>
      </c>
      <c r="BM145" s="71">
        <v>50</v>
      </c>
      <c r="BN145" s="71">
        <v>0</v>
      </c>
      <c r="BO145" s="71">
        <v>50</v>
      </c>
      <c r="BP145" s="71">
        <v>70</v>
      </c>
      <c r="BQ145" s="71">
        <v>0</v>
      </c>
      <c r="BR145" s="71">
        <v>50</v>
      </c>
      <c r="BS145" s="71">
        <v>0</v>
      </c>
      <c r="BT145" s="71">
        <v>0</v>
      </c>
      <c r="BU145" s="71">
        <v>0</v>
      </c>
      <c r="BV145" s="71">
        <v>0</v>
      </c>
      <c r="BW145" s="71">
        <v>2788</v>
      </c>
      <c r="BY145" s="80" t="s">
        <v>2057</v>
      </c>
      <c r="BZ145" s="80" t="s">
        <v>2404</v>
      </c>
      <c r="CA145" s="78">
        <v>2351</v>
      </c>
      <c r="CB145" s="91"/>
    </row>
    <row r="146" spans="1:80">
      <c r="A146" s="212"/>
      <c r="B146" s="66" t="s">
        <v>73</v>
      </c>
      <c r="C146" s="26">
        <v>3854</v>
      </c>
      <c r="D146" s="26">
        <v>2027</v>
      </c>
      <c r="E146" s="68">
        <v>2547</v>
      </c>
      <c r="F146" s="68">
        <v>1318</v>
      </c>
      <c r="G146" s="68">
        <v>2459</v>
      </c>
      <c r="H146" s="68">
        <v>1241</v>
      </c>
      <c r="I146" s="68">
        <v>2660</v>
      </c>
      <c r="J146" s="68">
        <v>1332</v>
      </c>
      <c r="K146" s="68">
        <v>11520</v>
      </c>
      <c r="L146" s="68">
        <v>5918</v>
      </c>
      <c r="M146" s="212"/>
      <c r="N146" s="66" t="s">
        <v>73</v>
      </c>
      <c r="O146" s="26">
        <v>301</v>
      </c>
      <c r="P146" s="26">
        <v>136</v>
      </c>
      <c r="Q146" s="68">
        <v>249</v>
      </c>
      <c r="R146" s="68">
        <v>123</v>
      </c>
      <c r="S146" s="68">
        <v>213</v>
      </c>
      <c r="T146" s="68">
        <v>117</v>
      </c>
      <c r="U146" s="68">
        <v>605</v>
      </c>
      <c r="V146" s="68">
        <v>307</v>
      </c>
      <c r="W146" s="68">
        <v>1368</v>
      </c>
      <c r="X146" s="68">
        <v>683</v>
      </c>
      <c r="Y146" s="212"/>
      <c r="Z146" s="66" t="s">
        <v>73</v>
      </c>
      <c r="AA146" s="68">
        <v>80</v>
      </c>
      <c r="AB146" s="68">
        <v>67</v>
      </c>
      <c r="AC146" s="68">
        <v>70</v>
      </c>
      <c r="AD146" s="68">
        <v>80</v>
      </c>
      <c r="AE146" s="68">
        <v>297</v>
      </c>
      <c r="AF146" s="68">
        <v>274</v>
      </c>
      <c r="AG146" s="68">
        <v>110</v>
      </c>
      <c r="AH146" s="68">
        <v>51</v>
      </c>
      <c r="AI146" s="68">
        <v>24</v>
      </c>
      <c r="AJ146" s="68">
        <v>47</v>
      </c>
      <c r="AK146" s="212"/>
      <c r="AL146" s="66" t="s">
        <v>73</v>
      </c>
      <c r="AM146" s="68">
        <v>27</v>
      </c>
      <c r="AN146" s="68">
        <v>4444</v>
      </c>
      <c r="AO146" s="68">
        <v>414</v>
      </c>
      <c r="AP146" s="68">
        <v>142</v>
      </c>
      <c r="AQ146" s="68">
        <v>22</v>
      </c>
      <c r="AR146" s="68">
        <v>107</v>
      </c>
      <c r="AS146" s="68">
        <v>307</v>
      </c>
      <c r="AT146" s="68">
        <v>224</v>
      </c>
      <c r="AU146" s="68">
        <v>162</v>
      </c>
      <c r="AV146" s="212"/>
      <c r="AW146" s="66" t="s">
        <v>73</v>
      </c>
      <c r="AX146" s="26">
        <v>158</v>
      </c>
      <c r="AY146" s="26">
        <v>222</v>
      </c>
      <c r="AZ146" s="26">
        <v>24</v>
      </c>
      <c r="BA146" s="26">
        <v>254</v>
      </c>
      <c r="BB146" s="26">
        <v>0</v>
      </c>
      <c r="BC146" s="26">
        <v>658</v>
      </c>
      <c r="BD146" s="26">
        <v>252</v>
      </c>
      <c r="BE146" s="26">
        <v>252</v>
      </c>
      <c r="BF146" s="41">
        <v>77</v>
      </c>
      <c r="BG146" s="41">
        <v>22</v>
      </c>
      <c r="BH146" s="212"/>
      <c r="BI146" s="66" t="s">
        <v>73</v>
      </c>
      <c r="BJ146" s="68">
        <v>3575</v>
      </c>
      <c r="BK146" s="68">
        <v>3555</v>
      </c>
      <c r="BL146" s="68">
        <v>1274</v>
      </c>
      <c r="BM146" s="68">
        <v>1402</v>
      </c>
      <c r="BN146" s="68">
        <v>1455</v>
      </c>
      <c r="BO146" s="68">
        <v>3160</v>
      </c>
      <c r="BP146" s="68">
        <v>1139</v>
      </c>
      <c r="BQ146" s="68">
        <v>1119</v>
      </c>
      <c r="BR146" s="68">
        <v>1324</v>
      </c>
      <c r="BS146" s="68">
        <v>159</v>
      </c>
      <c r="BT146" s="68">
        <v>112</v>
      </c>
      <c r="BU146" s="68">
        <v>477</v>
      </c>
      <c r="BV146" s="68">
        <v>462</v>
      </c>
      <c r="BW146" s="68">
        <v>4124</v>
      </c>
      <c r="BY146" s="80" t="s">
        <v>2057</v>
      </c>
      <c r="BZ146" s="80" t="s">
        <v>2405</v>
      </c>
      <c r="CA146" s="78">
        <v>10835</v>
      </c>
      <c r="CB146" s="91"/>
    </row>
    <row r="147" spans="1:80" ht="14.45" customHeight="1">
      <c r="A147" s="212" t="s">
        <v>2058</v>
      </c>
      <c r="B147" s="44" t="s">
        <v>90</v>
      </c>
      <c r="C147" s="71">
        <v>2662</v>
      </c>
      <c r="D147" s="71">
        <v>1312</v>
      </c>
      <c r="E147" s="71">
        <v>1475</v>
      </c>
      <c r="F147" s="71">
        <v>711</v>
      </c>
      <c r="G147" s="71">
        <v>1420</v>
      </c>
      <c r="H147" s="71">
        <v>710</v>
      </c>
      <c r="I147" s="71">
        <v>1326</v>
      </c>
      <c r="J147" s="71">
        <v>613</v>
      </c>
      <c r="K147" s="149">
        <v>6883</v>
      </c>
      <c r="L147" s="149">
        <v>3346</v>
      </c>
      <c r="M147" s="212" t="s">
        <v>2058</v>
      </c>
      <c r="N147" s="44" t="s">
        <v>90</v>
      </c>
      <c r="O147" s="71">
        <v>146</v>
      </c>
      <c r="P147" s="71">
        <v>71</v>
      </c>
      <c r="Q147" s="71">
        <v>116</v>
      </c>
      <c r="R147" s="71">
        <v>63</v>
      </c>
      <c r="S147" s="71">
        <v>161</v>
      </c>
      <c r="T147" s="71">
        <v>76</v>
      </c>
      <c r="U147" s="71">
        <v>323</v>
      </c>
      <c r="V147" s="71">
        <v>160</v>
      </c>
      <c r="W147" s="149">
        <v>746</v>
      </c>
      <c r="X147" s="149">
        <v>370</v>
      </c>
      <c r="Y147" s="212" t="s">
        <v>2058</v>
      </c>
      <c r="Z147" s="44" t="s">
        <v>90</v>
      </c>
      <c r="AA147" s="31">
        <v>53</v>
      </c>
      <c r="AB147" s="31">
        <v>41</v>
      </c>
      <c r="AC147" s="31">
        <v>41</v>
      </c>
      <c r="AD147" s="31">
        <v>39</v>
      </c>
      <c r="AE147" s="149">
        <v>174</v>
      </c>
      <c r="AF147" s="125">
        <v>202</v>
      </c>
      <c r="AG147" s="71">
        <v>72</v>
      </c>
      <c r="AH147" s="71">
        <v>10</v>
      </c>
      <c r="AI147" s="71">
        <v>4</v>
      </c>
      <c r="AJ147" s="71">
        <v>30</v>
      </c>
      <c r="AK147" s="212" t="s">
        <v>2058</v>
      </c>
      <c r="AL147" s="44" t="s">
        <v>90</v>
      </c>
      <c r="AM147" s="71">
        <v>278</v>
      </c>
      <c r="AN147" s="71">
        <v>1987</v>
      </c>
      <c r="AO147" s="71">
        <v>748</v>
      </c>
      <c r="AP147" s="71">
        <v>46</v>
      </c>
      <c r="AQ147" s="71">
        <v>3</v>
      </c>
      <c r="AR147" s="71">
        <v>69</v>
      </c>
      <c r="AS147" s="71">
        <v>248</v>
      </c>
      <c r="AT147" s="71">
        <v>123</v>
      </c>
      <c r="AU147" s="71">
        <v>121</v>
      </c>
      <c r="AV147" s="212" t="s">
        <v>2058</v>
      </c>
      <c r="AW147" s="44" t="s">
        <v>90</v>
      </c>
      <c r="AX147" s="71">
        <v>39</v>
      </c>
      <c r="AY147" s="71">
        <v>104</v>
      </c>
      <c r="AZ147" s="71">
        <v>0</v>
      </c>
      <c r="BA147" s="71">
        <v>134</v>
      </c>
      <c r="BB147" s="71">
        <v>0</v>
      </c>
      <c r="BC147" s="16">
        <v>277</v>
      </c>
      <c r="BD147" s="71">
        <v>53</v>
      </c>
      <c r="BE147" s="71">
        <v>95</v>
      </c>
      <c r="BF147" s="152">
        <v>24</v>
      </c>
      <c r="BG147" s="32">
        <v>3</v>
      </c>
      <c r="BH147" s="212" t="s">
        <v>2058</v>
      </c>
      <c r="BI147" s="44" t="s">
        <v>90</v>
      </c>
      <c r="BJ147" s="71">
        <v>1331</v>
      </c>
      <c r="BK147" s="71">
        <v>1429</v>
      </c>
      <c r="BL147" s="71">
        <v>247</v>
      </c>
      <c r="BM147" s="71">
        <v>333</v>
      </c>
      <c r="BN147" s="71">
        <v>460</v>
      </c>
      <c r="BO147" s="71">
        <v>1066</v>
      </c>
      <c r="BP147" s="71">
        <v>158</v>
      </c>
      <c r="BQ147" s="71">
        <v>189</v>
      </c>
      <c r="BR147" s="71">
        <v>140</v>
      </c>
      <c r="BS147" s="71">
        <v>11</v>
      </c>
      <c r="BT147" s="71">
        <v>0</v>
      </c>
      <c r="BU147" s="71">
        <v>75</v>
      </c>
      <c r="BV147" s="71">
        <v>33</v>
      </c>
      <c r="BW147" s="71">
        <v>781</v>
      </c>
      <c r="BY147" s="80" t="s">
        <v>2058</v>
      </c>
      <c r="BZ147" s="80" t="s">
        <v>2406</v>
      </c>
      <c r="CA147" s="78">
        <v>6695</v>
      </c>
      <c r="CB147" s="91"/>
    </row>
    <row r="148" spans="1:80">
      <c r="A148" s="212"/>
      <c r="B148" s="44" t="s">
        <v>91</v>
      </c>
      <c r="C148" s="71">
        <v>627</v>
      </c>
      <c r="D148" s="71">
        <v>342</v>
      </c>
      <c r="E148" s="71">
        <v>476</v>
      </c>
      <c r="F148" s="71">
        <v>228</v>
      </c>
      <c r="G148" s="71">
        <v>427</v>
      </c>
      <c r="H148" s="71">
        <v>245</v>
      </c>
      <c r="I148" s="71">
        <v>482</v>
      </c>
      <c r="J148" s="71">
        <v>277</v>
      </c>
      <c r="K148" s="149">
        <v>2012</v>
      </c>
      <c r="L148" s="149">
        <v>1092</v>
      </c>
      <c r="M148" s="212"/>
      <c r="N148" s="44" t="s">
        <v>91</v>
      </c>
      <c r="O148" s="71">
        <v>85</v>
      </c>
      <c r="P148" s="71">
        <v>38</v>
      </c>
      <c r="Q148" s="71">
        <v>98</v>
      </c>
      <c r="R148" s="71">
        <v>43</v>
      </c>
      <c r="S148" s="71">
        <v>29</v>
      </c>
      <c r="T148" s="71">
        <v>13</v>
      </c>
      <c r="U148" s="71">
        <v>75</v>
      </c>
      <c r="V148" s="71">
        <v>41</v>
      </c>
      <c r="W148" s="149">
        <v>287</v>
      </c>
      <c r="X148" s="149">
        <v>135</v>
      </c>
      <c r="Y148" s="212"/>
      <c r="Z148" s="44" t="s">
        <v>91</v>
      </c>
      <c r="AA148" s="31">
        <v>11</v>
      </c>
      <c r="AB148" s="31">
        <v>9</v>
      </c>
      <c r="AC148" s="31">
        <v>9</v>
      </c>
      <c r="AD148" s="31">
        <v>10</v>
      </c>
      <c r="AE148" s="149">
        <v>39</v>
      </c>
      <c r="AF148" s="125">
        <v>31</v>
      </c>
      <c r="AG148" s="71">
        <v>18</v>
      </c>
      <c r="AH148" s="71">
        <v>3</v>
      </c>
      <c r="AI148" s="71">
        <v>0</v>
      </c>
      <c r="AJ148" s="71">
        <v>2</v>
      </c>
      <c r="AK148" s="212"/>
      <c r="AL148" s="44" t="s">
        <v>91</v>
      </c>
      <c r="AM148" s="71">
        <v>0</v>
      </c>
      <c r="AN148" s="71">
        <v>672</v>
      </c>
      <c r="AO148" s="71">
        <v>7</v>
      </c>
      <c r="AP148" s="71">
        <v>0</v>
      </c>
      <c r="AQ148" s="71">
        <v>0</v>
      </c>
      <c r="AR148" s="71">
        <v>0</v>
      </c>
      <c r="AS148" s="71">
        <v>34</v>
      </c>
      <c r="AT148" s="71">
        <v>24</v>
      </c>
      <c r="AU148" s="71">
        <v>24</v>
      </c>
      <c r="AV148" s="212"/>
      <c r="AW148" s="44" t="s">
        <v>91</v>
      </c>
      <c r="AX148" s="71">
        <v>34</v>
      </c>
      <c r="AY148" s="71">
        <v>15</v>
      </c>
      <c r="AZ148" s="71">
        <v>0</v>
      </c>
      <c r="BA148" s="71">
        <v>13</v>
      </c>
      <c r="BB148" s="71">
        <v>1</v>
      </c>
      <c r="BC148" s="16">
        <v>63</v>
      </c>
      <c r="BD148" s="71">
        <v>22</v>
      </c>
      <c r="BE148" s="71">
        <v>28</v>
      </c>
      <c r="BF148" s="152">
        <v>10</v>
      </c>
      <c r="BG148" s="32">
        <v>4</v>
      </c>
      <c r="BH148" s="212"/>
      <c r="BI148" s="44" t="s">
        <v>91</v>
      </c>
      <c r="BJ148" s="71">
        <v>483</v>
      </c>
      <c r="BK148" s="71">
        <v>887</v>
      </c>
      <c r="BL148" s="71">
        <v>851</v>
      </c>
      <c r="BM148" s="71">
        <v>12</v>
      </c>
      <c r="BN148" s="71">
        <v>12</v>
      </c>
      <c r="BO148" s="71">
        <v>798</v>
      </c>
      <c r="BP148" s="71">
        <v>20</v>
      </c>
      <c r="BQ148" s="71">
        <v>20</v>
      </c>
      <c r="BR148" s="71">
        <v>5</v>
      </c>
      <c r="BS148" s="71">
        <v>2</v>
      </c>
      <c r="BT148" s="71">
        <v>0</v>
      </c>
      <c r="BU148" s="71">
        <v>4</v>
      </c>
      <c r="BV148" s="71">
        <v>4</v>
      </c>
      <c r="BW148" s="71">
        <v>62</v>
      </c>
      <c r="BY148" s="80" t="s">
        <v>2058</v>
      </c>
      <c r="BZ148" s="80" t="s">
        <v>2407</v>
      </c>
      <c r="CA148" s="78">
        <v>1365</v>
      </c>
      <c r="CB148" s="91"/>
    </row>
    <row r="149" spans="1:80">
      <c r="A149" s="212"/>
      <c r="B149" s="66" t="s">
        <v>73</v>
      </c>
      <c r="C149" s="26">
        <v>3289</v>
      </c>
      <c r="D149" s="26">
        <v>1654</v>
      </c>
      <c r="E149" s="68">
        <v>1951</v>
      </c>
      <c r="F149" s="68">
        <v>939</v>
      </c>
      <c r="G149" s="68">
        <v>1847</v>
      </c>
      <c r="H149" s="68">
        <v>955</v>
      </c>
      <c r="I149" s="68">
        <v>1808</v>
      </c>
      <c r="J149" s="68">
        <v>890</v>
      </c>
      <c r="K149" s="68">
        <v>8895</v>
      </c>
      <c r="L149" s="68">
        <v>4438</v>
      </c>
      <c r="M149" s="212"/>
      <c r="N149" s="66" t="s">
        <v>73</v>
      </c>
      <c r="O149" s="26">
        <v>231</v>
      </c>
      <c r="P149" s="26">
        <v>109</v>
      </c>
      <c r="Q149" s="68">
        <v>214</v>
      </c>
      <c r="R149" s="68">
        <v>106</v>
      </c>
      <c r="S149" s="68">
        <v>190</v>
      </c>
      <c r="T149" s="68">
        <v>89</v>
      </c>
      <c r="U149" s="68">
        <v>398</v>
      </c>
      <c r="V149" s="68">
        <v>201</v>
      </c>
      <c r="W149" s="68">
        <v>1033</v>
      </c>
      <c r="X149" s="68">
        <v>505</v>
      </c>
      <c r="Y149" s="212"/>
      <c r="Z149" s="66" t="s">
        <v>73</v>
      </c>
      <c r="AA149" s="68">
        <v>64</v>
      </c>
      <c r="AB149" s="68">
        <v>50</v>
      </c>
      <c r="AC149" s="68">
        <v>50</v>
      </c>
      <c r="AD149" s="68">
        <v>49</v>
      </c>
      <c r="AE149" s="68">
        <v>213</v>
      </c>
      <c r="AF149" s="68">
        <v>233</v>
      </c>
      <c r="AG149" s="68">
        <v>90</v>
      </c>
      <c r="AH149" s="68">
        <v>13</v>
      </c>
      <c r="AI149" s="68">
        <v>4</v>
      </c>
      <c r="AJ149" s="68">
        <v>32</v>
      </c>
      <c r="AK149" s="212"/>
      <c r="AL149" s="66" t="s">
        <v>73</v>
      </c>
      <c r="AM149" s="68">
        <v>278</v>
      </c>
      <c r="AN149" s="68">
        <v>2659</v>
      </c>
      <c r="AO149" s="68">
        <v>755</v>
      </c>
      <c r="AP149" s="68">
        <v>46</v>
      </c>
      <c r="AQ149" s="68">
        <v>3</v>
      </c>
      <c r="AR149" s="68">
        <v>69</v>
      </c>
      <c r="AS149" s="68">
        <v>282</v>
      </c>
      <c r="AT149" s="68">
        <v>147</v>
      </c>
      <c r="AU149" s="68">
        <v>145</v>
      </c>
      <c r="AV149" s="212"/>
      <c r="AW149" s="66" t="s">
        <v>73</v>
      </c>
      <c r="AX149" s="26">
        <v>73</v>
      </c>
      <c r="AY149" s="26">
        <v>119</v>
      </c>
      <c r="AZ149" s="26">
        <v>0</v>
      </c>
      <c r="BA149" s="26">
        <v>147</v>
      </c>
      <c r="BB149" s="26">
        <v>1</v>
      </c>
      <c r="BC149" s="26">
        <v>340</v>
      </c>
      <c r="BD149" s="26">
        <v>75</v>
      </c>
      <c r="BE149" s="26">
        <v>123</v>
      </c>
      <c r="BF149" s="41">
        <v>34</v>
      </c>
      <c r="BG149" s="41">
        <v>7</v>
      </c>
      <c r="BH149" s="212"/>
      <c r="BI149" s="66" t="s">
        <v>73</v>
      </c>
      <c r="BJ149" s="68">
        <v>1814</v>
      </c>
      <c r="BK149" s="68">
        <v>2316</v>
      </c>
      <c r="BL149" s="68">
        <v>1098</v>
      </c>
      <c r="BM149" s="68">
        <v>345</v>
      </c>
      <c r="BN149" s="68">
        <v>472</v>
      </c>
      <c r="BO149" s="68">
        <v>1864</v>
      </c>
      <c r="BP149" s="68">
        <v>178</v>
      </c>
      <c r="BQ149" s="68">
        <v>209</v>
      </c>
      <c r="BR149" s="68">
        <v>145</v>
      </c>
      <c r="BS149" s="68">
        <v>13</v>
      </c>
      <c r="BT149" s="68">
        <v>0</v>
      </c>
      <c r="BU149" s="68">
        <v>79</v>
      </c>
      <c r="BV149" s="68">
        <v>37</v>
      </c>
      <c r="BW149" s="68">
        <v>843</v>
      </c>
      <c r="BY149" s="80" t="s">
        <v>2058</v>
      </c>
      <c r="BZ149" s="80" t="s">
        <v>2408</v>
      </c>
      <c r="CA149" s="78">
        <v>8060</v>
      </c>
      <c r="CB149" s="91"/>
    </row>
    <row r="150" spans="1:80" ht="14.45" customHeight="1">
      <c r="A150" s="212" t="s">
        <v>166</v>
      </c>
      <c r="B150" s="44" t="s">
        <v>90</v>
      </c>
      <c r="C150" s="71">
        <v>3388</v>
      </c>
      <c r="D150" s="71">
        <v>1603</v>
      </c>
      <c r="E150" s="71">
        <v>1873</v>
      </c>
      <c r="F150" s="71">
        <v>908</v>
      </c>
      <c r="G150" s="71">
        <v>1862</v>
      </c>
      <c r="H150" s="71">
        <v>870</v>
      </c>
      <c r="I150" s="71">
        <v>1731</v>
      </c>
      <c r="J150" s="71">
        <v>756</v>
      </c>
      <c r="K150" s="149">
        <v>8854</v>
      </c>
      <c r="L150" s="149">
        <v>4137</v>
      </c>
      <c r="M150" s="212" t="s">
        <v>166</v>
      </c>
      <c r="N150" s="44" t="s">
        <v>90</v>
      </c>
      <c r="O150" s="71">
        <v>482</v>
      </c>
      <c r="P150" s="71">
        <v>222</v>
      </c>
      <c r="Q150" s="71">
        <v>236</v>
      </c>
      <c r="R150" s="71">
        <v>102</v>
      </c>
      <c r="S150" s="71">
        <v>280</v>
      </c>
      <c r="T150" s="71">
        <v>130</v>
      </c>
      <c r="U150" s="71">
        <v>393</v>
      </c>
      <c r="V150" s="71">
        <v>178</v>
      </c>
      <c r="W150" s="149">
        <v>1391</v>
      </c>
      <c r="X150" s="149">
        <v>632</v>
      </c>
      <c r="Y150" s="212" t="s">
        <v>166</v>
      </c>
      <c r="Z150" s="44" t="s">
        <v>90</v>
      </c>
      <c r="AA150" s="31">
        <v>70</v>
      </c>
      <c r="AB150" s="31">
        <v>42</v>
      </c>
      <c r="AC150" s="31">
        <v>43</v>
      </c>
      <c r="AD150" s="31">
        <v>44</v>
      </c>
      <c r="AE150" s="149">
        <v>199</v>
      </c>
      <c r="AF150" s="125">
        <v>179</v>
      </c>
      <c r="AG150" s="71">
        <v>38</v>
      </c>
      <c r="AH150" s="71">
        <v>0</v>
      </c>
      <c r="AI150" s="71">
        <v>22</v>
      </c>
      <c r="AJ150" s="71">
        <v>25</v>
      </c>
      <c r="AK150" s="212" t="s">
        <v>166</v>
      </c>
      <c r="AL150" s="44" t="s">
        <v>90</v>
      </c>
      <c r="AM150" s="71">
        <v>2</v>
      </c>
      <c r="AN150" s="71">
        <v>2398</v>
      </c>
      <c r="AO150" s="71">
        <v>994</v>
      </c>
      <c r="AP150" s="71">
        <v>191</v>
      </c>
      <c r="AQ150" s="71">
        <v>0</v>
      </c>
      <c r="AR150" s="71">
        <v>50</v>
      </c>
      <c r="AS150" s="71">
        <v>206</v>
      </c>
      <c r="AT150" s="71">
        <v>85</v>
      </c>
      <c r="AU150" s="71">
        <v>76</v>
      </c>
      <c r="AV150" s="212" t="s">
        <v>166</v>
      </c>
      <c r="AW150" s="44" t="s">
        <v>90</v>
      </c>
      <c r="AX150" s="71">
        <v>35</v>
      </c>
      <c r="AY150" s="71">
        <v>144</v>
      </c>
      <c r="AZ150" s="71">
        <v>38</v>
      </c>
      <c r="BA150" s="71">
        <v>212</v>
      </c>
      <c r="BB150" s="71">
        <v>0</v>
      </c>
      <c r="BC150" s="16">
        <v>429</v>
      </c>
      <c r="BD150" s="71">
        <v>95</v>
      </c>
      <c r="BE150" s="71">
        <v>129</v>
      </c>
      <c r="BF150" s="152">
        <v>35</v>
      </c>
      <c r="BG150" s="32">
        <v>9</v>
      </c>
      <c r="BH150" s="212" t="s">
        <v>166</v>
      </c>
      <c r="BI150" s="44" t="s">
        <v>90</v>
      </c>
      <c r="BJ150" s="71">
        <v>2101</v>
      </c>
      <c r="BK150" s="71">
        <v>2143</v>
      </c>
      <c r="BL150" s="71">
        <v>293</v>
      </c>
      <c r="BM150" s="71">
        <v>208</v>
      </c>
      <c r="BN150" s="71">
        <v>213</v>
      </c>
      <c r="BO150" s="71">
        <v>1984</v>
      </c>
      <c r="BP150" s="71">
        <v>251</v>
      </c>
      <c r="BQ150" s="71">
        <v>198</v>
      </c>
      <c r="BR150" s="71">
        <v>320</v>
      </c>
      <c r="BS150" s="71">
        <v>31</v>
      </c>
      <c r="BT150" s="71">
        <v>0</v>
      </c>
      <c r="BU150" s="71">
        <v>104</v>
      </c>
      <c r="BV150" s="71">
        <v>103</v>
      </c>
      <c r="BW150" s="71">
        <v>1325</v>
      </c>
      <c r="BY150" s="80" t="s">
        <v>166</v>
      </c>
      <c r="BZ150" s="80" t="s">
        <v>2409</v>
      </c>
      <c r="CA150" s="78">
        <v>8544</v>
      </c>
      <c r="CB150" s="91"/>
    </row>
    <row r="151" spans="1:80">
      <c r="A151" s="212"/>
      <c r="B151" s="44" t="s">
        <v>91</v>
      </c>
      <c r="C151" s="71">
        <v>937</v>
      </c>
      <c r="D151" s="71">
        <v>481</v>
      </c>
      <c r="E151" s="71">
        <v>562</v>
      </c>
      <c r="F151" s="71">
        <v>297</v>
      </c>
      <c r="G151" s="71">
        <v>448</v>
      </c>
      <c r="H151" s="71">
        <v>232</v>
      </c>
      <c r="I151" s="71">
        <v>526</v>
      </c>
      <c r="J151" s="71">
        <v>292</v>
      </c>
      <c r="K151" s="149">
        <v>2473</v>
      </c>
      <c r="L151" s="149">
        <v>1302</v>
      </c>
      <c r="M151" s="212"/>
      <c r="N151" s="44" t="s">
        <v>91</v>
      </c>
      <c r="O151" s="71">
        <v>242</v>
      </c>
      <c r="P151" s="71">
        <v>126</v>
      </c>
      <c r="Q151" s="71">
        <v>83</v>
      </c>
      <c r="R151" s="71">
        <v>49</v>
      </c>
      <c r="S151" s="71">
        <v>67</v>
      </c>
      <c r="T151" s="71">
        <v>30</v>
      </c>
      <c r="U151" s="71">
        <v>123</v>
      </c>
      <c r="V151" s="71">
        <v>76</v>
      </c>
      <c r="W151" s="149">
        <v>515</v>
      </c>
      <c r="X151" s="149">
        <v>281</v>
      </c>
      <c r="Y151" s="212"/>
      <c r="Z151" s="44" t="s">
        <v>91</v>
      </c>
      <c r="AA151" s="31">
        <v>16</v>
      </c>
      <c r="AB151" s="31">
        <v>8</v>
      </c>
      <c r="AC151" s="31">
        <v>11</v>
      </c>
      <c r="AD151" s="31">
        <v>11</v>
      </c>
      <c r="AE151" s="149">
        <v>46</v>
      </c>
      <c r="AF151" s="125">
        <v>45</v>
      </c>
      <c r="AG151" s="71">
        <v>16</v>
      </c>
      <c r="AH151" s="71">
        <v>12</v>
      </c>
      <c r="AI151" s="71">
        <v>4</v>
      </c>
      <c r="AJ151" s="71">
        <v>2</v>
      </c>
      <c r="AK151" s="212"/>
      <c r="AL151" s="44" t="s">
        <v>91</v>
      </c>
      <c r="AM151" s="71">
        <v>0</v>
      </c>
      <c r="AN151" s="71">
        <v>111</v>
      </c>
      <c r="AO151" s="71">
        <v>741</v>
      </c>
      <c r="AP151" s="71">
        <v>13</v>
      </c>
      <c r="AQ151" s="71">
        <v>0</v>
      </c>
      <c r="AR151" s="71">
        <v>10</v>
      </c>
      <c r="AS151" s="71">
        <v>51</v>
      </c>
      <c r="AT151" s="71">
        <v>43</v>
      </c>
      <c r="AU151" s="71">
        <v>20</v>
      </c>
      <c r="AV151" s="212"/>
      <c r="AW151" s="44" t="s">
        <v>91</v>
      </c>
      <c r="AX151" s="71">
        <v>25</v>
      </c>
      <c r="AY151" s="71">
        <v>56</v>
      </c>
      <c r="AZ151" s="71">
        <v>4</v>
      </c>
      <c r="BA151" s="71">
        <v>12</v>
      </c>
      <c r="BB151" s="71">
        <v>0</v>
      </c>
      <c r="BC151" s="16">
        <v>97</v>
      </c>
      <c r="BD151" s="71">
        <v>41</v>
      </c>
      <c r="BE151" s="71">
        <v>69</v>
      </c>
      <c r="BF151" s="152">
        <v>15</v>
      </c>
      <c r="BG151" s="32">
        <v>9</v>
      </c>
      <c r="BH151" s="212"/>
      <c r="BI151" s="44" t="s">
        <v>91</v>
      </c>
      <c r="BJ151" s="71">
        <v>528</v>
      </c>
      <c r="BK151" s="71">
        <v>980</v>
      </c>
      <c r="BL151" s="71">
        <v>409</v>
      </c>
      <c r="BM151" s="71">
        <v>81</v>
      </c>
      <c r="BN151" s="71">
        <v>22</v>
      </c>
      <c r="BO151" s="71">
        <v>268</v>
      </c>
      <c r="BP151" s="71">
        <v>89</v>
      </c>
      <c r="BQ151" s="71">
        <v>22</v>
      </c>
      <c r="BR151" s="71">
        <v>245</v>
      </c>
      <c r="BS151" s="71">
        <v>0</v>
      </c>
      <c r="BT151" s="71">
        <v>0</v>
      </c>
      <c r="BU151" s="71">
        <v>0</v>
      </c>
      <c r="BV151" s="71">
        <v>68</v>
      </c>
      <c r="BW151" s="71">
        <v>119</v>
      </c>
      <c r="BY151" s="80" t="s">
        <v>166</v>
      </c>
      <c r="BZ151" s="80" t="s">
        <v>2410</v>
      </c>
      <c r="CA151" s="78">
        <v>2497</v>
      </c>
      <c r="CB151" s="91"/>
    </row>
    <row r="152" spans="1:80">
      <c r="A152" s="212"/>
      <c r="B152" s="66" t="s">
        <v>73</v>
      </c>
      <c r="C152" s="26">
        <v>4325</v>
      </c>
      <c r="D152" s="26">
        <v>2084</v>
      </c>
      <c r="E152" s="68">
        <v>2435</v>
      </c>
      <c r="F152" s="68">
        <v>1205</v>
      </c>
      <c r="G152" s="68">
        <v>2310</v>
      </c>
      <c r="H152" s="68">
        <v>1102</v>
      </c>
      <c r="I152" s="68">
        <v>2257</v>
      </c>
      <c r="J152" s="68">
        <v>1048</v>
      </c>
      <c r="K152" s="68">
        <v>11327</v>
      </c>
      <c r="L152" s="68">
        <v>5439</v>
      </c>
      <c r="M152" s="212"/>
      <c r="N152" s="66" t="s">
        <v>73</v>
      </c>
      <c r="O152" s="26">
        <v>724</v>
      </c>
      <c r="P152" s="26">
        <v>348</v>
      </c>
      <c r="Q152" s="68">
        <v>319</v>
      </c>
      <c r="R152" s="68">
        <v>151</v>
      </c>
      <c r="S152" s="68">
        <v>347</v>
      </c>
      <c r="T152" s="68">
        <v>160</v>
      </c>
      <c r="U152" s="68">
        <v>516</v>
      </c>
      <c r="V152" s="68">
        <v>254</v>
      </c>
      <c r="W152" s="68">
        <v>1906</v>
      </c>
      <c r="X152" s="68">
        <v>913</v>
      </c>
      <c r="Y152" s="212"/>
      <c r="Z152" s="66" t="s">
        <v>73</v>
      </c>
      <c r="AA152" s="68">
        <v>86</v>
      </c>
      <c r="AB152" s="68">
        <v>50</v>
      </c>
      <c r="AC152" s="68">
        <v>54</v>
      </c>
      <c r="AD152" s="68">
        <v>55</v>
      </c>
      <c r="AE152" s="68">
        <v>245</v>
      </c>
      <c r="AF152" s="68">
        <v>224</v>
      </c>
      <c r="AG152" s="68">
        <v>54</v>
      </c>
      <c r="AH152" s="68">
        <v>12</v>
      </c>
      <c r="AI152" s="68">
        <v>26</v>
      </c>
      <c r="AJ152" s="68">
        <v>27</v>
      </c>
      <c r="AK152" s="212"/>
      <c r="AL152" s="66" t="s">
        <v>73</v>
      </c>
      <c r="AM152" s="68">
        <v>2</v>
      </c>
      <c r="AN152" s="68">
        <v>2509</v>
      </c>
      <c r="AO152" s="68">
        <v>1735</v>
      </c>
      <c r="AP152" s="68">
        <v>204</v>
      </c>
      <c r="AQ152" s="68">
        <v>0</v>
      </c>
      <c r="AR152" s="68">
        <v>60</v>
      </c>
      <c r="AS152" s="68">
        <v>257</v>
      </c>
      <c r="AT152" s="68">
        <v>128</v>
      </c>
      <c r="AU152" s="68">
        <v>96</v>
      </c>
      <c r="AV152" s="212"/>
      <c r="AW152" s="66" t="s">
        <v>73</v>
      </c>
      <c r="AX152" s="26">
        <v>60</v>
      </c>
      <c r="AY152" s="26">
        <v>200</v>
      </c>
      <c r="AZ152" s="26">
        <v>42</v>
      </c>
      <c r="BA152" s="26">
        <v>224</v>
      </c>
      <c r="BB152" s="26">
        <v>0</v>
      </c>
      <c r="BC152" s="26">
        <v>526</v>
      </c>
      <c r="BD152" s="26">
        <v>136</v>
      </c>
      <c r="BE152" s="26">
        <v>198</v>
      </c>
      <c r="BF152" s="41">
        <v>50</v>
      </c>
      <c r="BG152" s="41">
        <v>18</v>
      </c>
      <c r="BH152" s="212"/>
      <c r="BI152" s="66" t="s">
        <v>73</v>
      </c>
      <c r="BJ152" s="68">
        <v>2629</v>
      </c>
      <c r="BK152" s="68">
        <v>3123</v>
      </c>
      <c r="BL152" s="68">
        <v>702</v>
      </c>
      <c r="BM152" s="68">
        <v>289</v>
      </c>
      <c r="BN152" s="68">
        <v>235</v>
      </c>
      <c r="BO152" s="68">
        <v>2252</v>
      </c>
      <c r="BP152" s="68">
        <v>340</v>
      </c>
      <c r="BQ152" s="68">
        <v>220</v>
      </c>
      <c r="BR152" s="68">
        <v>565</v>
      </c>
      <c r="BS152" s="68">
        <v>31</v>
      </c>
      <c r="BT152" s="68">
        <v>0</v>
      </c>
      <c r="BU152" s="68">
        <v>104</v>
      </c>
      <c r="BV152" s="68">
        <v>171</v>
      </c>
      <c r="BW152" s="68">
        <v>1444</v>
      </c>
      <c r="BY152" s="80" t="s">
        <v>166</v>
      </c>
      <c r="BZ152" s="80" t="s">
        <v>2411</v>
      </c>
      <c r="CA152" s="78">
        <v>11041</v>
      </c>
      <c r="CB152" s="91"/>
    </row>
    <row r="153" spans="1:80" ht="14.45" customHeight="1">
      <c r="A153" s="212" t="s">
        <v>2059</v>
      </c>
      <c r="B153" s="44" t="s">
        <v>90</v>
      </c>
      <c r="C153" s="71">
        <v>0</v>
      </c>
      <c r="D153" s="71">
        <v>0</v>
      </c>
      <c r="E153" s="71">
        <v>0</v>
      </c>
      <c r="F153" s="71">
        <v>0</v>
      </c>
      <c r="G153" s="71">
        <v>0</v>
      </c>
      <c r="H153" s="71">
        <v>0</v>
      </c>
      <c r="I153" s="71">
        <v>0</v>
      </c>
      <c r="J153" s="71">
        <v>0</v>
      </c>
      <c r="K153" s="149">
        <v>0</v>
      </c>
      <c r="L153" s="149">
        <v>0</v>
      </c>
      <c r="M153" s="212" t="s">
        <v>2059</v>
      </c>
      <c r="N153" s="44" t="s">
        <v>90</v>
      </c>
      <c r="O153" s="71">
        <v>0</v>
      </c>
      <c r="P153" s="71">
        <v>0</v>
      </c>
      <c r="Q153" s="71">
        <v>0</v>
      </c>
      <c r="R153" s="71">
        <v>0</v>
      </c>
      <c r="S153" s="71">
        <v>0</v>
      </c>
      <c r="T153" s="71">
        <v>0</v>
      </c>
      <c r="U153" s="71">
        <v>0</v>
      </c>
      <c r="V153" s="71">
        <v>0</v>
      </c>
      <c r="W153" s="149">
        <v>0</v>
      </c>
      <c r="X153" s="149">
        <v>0</v>
      </c>
      <c r="Y153" s="212" t="s">
        <v>2059</v>
      </c>
      <c r="Z153" s="44" t="s">
        <v>90</v>
      </c>
      <c r="AA153" s="31">
        <v>0</v>
      </c>
      <c r="AB153" s="31">
        <v>0</v>
      </c>
      <c r="AC153" s="31">
        <v>0</v>
      </c>
      <c r="AD153" s="31">
        <v>0</v>
      </c>
      <c r="AE153" s="149">
        <v>0</v>
      </c>
      <c r="AF153" s="125">
        <v>0</v>
      </c>
      <c r="AG153" s="71">
        <v>0</v>
      </c>
      <c r="AH153" s="71">
        <v>0</v>
      </c>
      <c r="AI153" s="71">
        <v>0</v>
      </c>
      <c r="AJ153" s="71">
        <v>0</v>
      </c>
      <c r="AK153" s="212" t="s">
        <v>2059</v>
      </c>
      <c r="AL153" s="44" t="s">
        <v>90</v>
      </c>
      <c r="AM153" s="71">
        <v>0</v>
      </c>
      <c r="AN153" s="71">
        <v>0</v>
      </c>
      <c r="AO153" s="71">
        <v>0</v>
      </c>
      <c r="AP153" s="71">
        <v>0</v>
      </c>
      <c r="AQ153" s="71">
        <v>0</v>
      </c>
      <c r="AR153" s="71">
        <v>0</v>
      </c>
      <c r="AS153" s="71">
        <v>0</v>
      </c>
      <c r="AT153" s="71">
        <v>0</v>
      </c>
      <c r="AU153" s="71">
        <v>0</v>
      </c>
      <c r="AV153" s="212" t="s">
        <v>2059</v>
      </c>
      <c r="AW153" s="44" t="s">
        <v>90</v>
      </c>
      <c r="AX153" s="71">
        <v>0</v>
      </c>
      <c r="AY153" s="71">
        <v>0</v>
      </c>
      <c r="AZ153" s="71">
        <v>0</v>
      </c>
      <c r="BA153" s="71">
        <v>0</v>
      </c>
      <c r="BB153" s="71">
        <v>0</v>
      </c>
      <c r="BC153" s="16">
        <v>0</v>
      </c>
      <c r="BD153" s="71">
        <v>0</v>
      </c>
      <c r="BE153" s="71">
        <v>0</v>
      </c>
      <c r="BF153" s="152">
        <v>0</v>
      </c>
      <c r="BG153" s="32">
        <v>0</v>
      </c>
      <c r="BH153" s="212" t="s">
        <v>2059</v>
      </c>
      <c r="BI153" s="44" t="s">
        <v>90</v>
      </c>
      <c r="BJ153" s="71">
        <v>0</v>
      </c>
      <c r="BK153" s="71">
        <v>0</v>
      </c>
      <c r="BL153" s="71">
        <v>0</v>
      </c>
      <c r="BM153" s="71">
        <v>0</v>
      </c>
      <c r="BN153" s="71">
        <v>0</v>
      </c>
      <c r="BO153" s="71">
        <v>0</v>
      </c>
      <c r="BP153" s="71">
        <v>0</v>
      </c>
      <c r="BQ153" s="71">
        <v>0</v>
      </c>
      <c r="BR153" s="71">
        <v>0</v>
      </c>
      <c r="BS153" s="71">
        <v>0</v>
      </c>
      <c r="BT153" s="71">
        <v>0</v>
      </c>
      <c r="BU153" s="71">
        <v>0</v>
      </c>
      <c r="BV153" s="71">
        <v>0</v>
      </c>
      <c r="BW153" s="71">
        <v>0</v>
      </c>
      <c r="BY153" s="80" t="s">
        <v>2059</v>
      </c>
      <c r="BZ153" s="80" t="s">
        <v>2412</v>
      </c>
      <c r="CA153" s="78">
        <v>0</v>
      </c>
      <c r="CB153" s="91"/>
    </row>
    <row r="154" spans="1:80">
      <c r="A154" s="212"/>
      <c r="B154" s="44" t="s">
        <v>91</v>
      </c>
      <c r="C154" s="71">
        <v>579</v>
      </c>
      <c r="D154" s="71">
        <v>291</v>
      </c>
      <c r="E154" s="71">
        <v>436</v>
      </c>
      <c r="F154" s="71">
        <v>250</v>
      </c>
      <c r="G154" s="71">
        <v>422</v>
      </c>
      <c r="H154" s="71">
        <v>239</v>
      </c>
      <c r="I154" s="71">
        <v>297</v>
      </c>
      <c r="J154" s="71">
        <v>162</v>
      </c>
      <c r="K154" s="149">
        <v>1734</v>
      </c>
      <c r="L154" s="149">
        <v>942</v>
      </c>
      <c r="M154" s="212"/>
      <c r="N154" s="44" t="s">
        <v>91</v>
      </c>
      <c r="O154" s="71">
        <v>150</v>
      </c>
      <c r="P154" s="71">
        <v>66</v>
      </c>
      <c r="Q154" s="71">
        <v>108</v>
      </c>
      <c r="R154" s="71">
        <v>74</v>
      </c>
      <c r="S154" s="71">
        <v>101</v>
      </c>
      <c r="T154" s="71">
        <v>60</v>
      </c>
      <c r="U154" s="71">
        <v>66</v>
      </c>
      <c r="V154" s="71">
        <v>36</v>
      </c>
      <c r="W154" s="149">
        <v>425</v>
      </c>
      <c r="X154" s="149">
        <v>236</v>
      </c>
      <c r="Y154" s="212"/>
      <c r="Z154" s="44" t="s">
        <v>91</v>
      </c>
      <c r="AA154" s="31">
        <v>14</v>
      </c>
      <c r="AB154" s="31">
        <v>11</v>
      </c>
      <c r="AC154" s="31">
        <v>12</v>
      </c>
      <c r="AD154" s="31">
        <v>9</v>
      </c>
      <c r="AE154" s="149">
        <v>46</v>
      </c>
      <c r="AF154" s="125">
        <v>46</v>
      </c>
      <c r="AG154" s="71">
        <v>15</v>
      </c>
      <c r="AH154" s="71">
        <v>21</v>
      </c>
      <c r="AI154" s="71">
        <v>3</v>
      </c>
      <c r="AJ154" s="71">
        <v>5</v>
      </c>
      <c r="AK154" s="212"/>
      <c r="AL154" s="44" t="s">
        <v>91</v>
      </c>
      <c r="AM154" s="71">
        <v>40</v>
      </c>
      <c r="AN154" s="71">
        <v>996</v>
      </c>
      <c r="AO154" s="71">
        <v>10</v>
      </c>
      <c r="AP154" s="71">
        <v>0</v>
      </c>
      <c r="AQ154" s="71">
        <v>0</v>
      </c>
      <c r="AR154" s="71">
        <v>11</v>
      </c>
      <c r="AS154" s="71">
        <v>46</v>
      </c>
      <c r="AT154" s="71">
        <v>32</v>
      </c>
      <c r="AU154" s="71">
        <v>37</v>
      </c>
      <c r="AV154" s="212"/>
      <c r="AW154" s="44" t="s">
        <v>91</v>
      </c>
      <c r="AX154" s="71">
        <v>29</v>
      </c>
      <c r="AY154" s="71">
        <v>21</v>
      </c>
      <c r="AZ154" s="71">
        <v>0</v>
      </c>
      <c r="BA154" s="71">
        <v>13</v>
      </c>
      <c r="BB154" s="71">
        <v>0</v>
      </c>
      <c r="BC154" s="16">
        <v>63</v>
      </c>
      <c r="BD154" s="71">
        <v>32</v>
      </c>
      <c r="BE154" s="71">
        <v>25</v>
      </c>
      <c r="BF154" s="152">
        <v>6</v>
      </c>
      <c r="BG154" s="32">
        <v>3</v>
      </c>
      <c r="BH154" s="212"/>
      <c r="BI154" s="44" t="s">
        <v>91</v>
      </c>
      <c r="BJ154" s="71">
        <v>509</v>
      </c>
      <c r="BK154" s="71">
        <v>503</v>
      </c>
      <c r="BL154" s="71">
        <v>0</v>
      </c>
      <c r="BM154" s="71">
        <v>0</v>
      </c>
      <c r="BN154" s="71">
        <v>0</v>
      </c>
      <c r="BO154" s="71">
        <v>504</v>
      </c>
      <c r="BP154" s="71">
        <v>0</v>
      </c>
      <c r="BQ154" s="71">
        <v>0</v>
      </c>
      <c r="BR154" s="71">
        <v>0</v>
      </c>
      <c r="BS154" s="71">
        <v>0</v>
      </c>
      <c r="BT154" s="71">
        <v>0</v>
      </c>
      <c r="BU154" s="71">
        <v>0</v>
      </c>
      <c r="BV154" s="71">
        <v>0</v>
      </c>
      <c r="BW154" s="71">
        <v>281</v>
      </c>
      <c r="BY154" s="80" t="s">
        <v>2059</v>
      </c>
      <c r="BZ154" s="80" t="s">
        <v>2413</v>
      </c>
      <c r="CA154" s="78">
        <v>2062</v>
      </c>
      <c r="CB154" s="91"/>
    </row>
    <row r="155" spans="1:80">
      <c r="A155" s="212"/>
      <c r="B155" s="66" t="s">
        <v>73</v>
      </c>
      <c r="C155" s="26">
        <v>579</v>
      </c>
      <c r="D155" s="26">
        <v>291</v>
      </c>
      <c r="E155" s="68">
        <v>436</v>
      </c>
      <c r="F155" s="68">
        <v>250</v>
      </c>
      <c r="G155" s="68">
        <v>422</v>
      </c>
      <c r="H155" s="68">
        <v>239</v>
      </c>
      <c r="I155" s="68">
        <v>297</v>
      </c>
      <c r="J155" s="68">
        <v>162</v>
      </c>
      <c r="K155" s="68">
        <v>1734</v>
      </c>
      <c r="L155" s="68">
        <v>942</v>
      </c>
      <c r="M155" s="212"/>
      <c r="N155" s="66" t="s">
        <v>73</v>
      </c>
      <c r="O155" s="26">
        <v>150</v>
      </c>
      <c r="P155" s="26">
        <v>66</v>
      </c>
      <c r="Q155" s="68">
        <v>108</v>
      </c>
      <c r="R155" s="68">
        <v>74</v>
      </c>
      <c r="S155" s="68">
        <v>101</v>
      </c>
      <c r="T155" s="68">
        <v>60</v>
      </c>
      <c r="U155" s="68">
        <v>66</v>
      </c>
      <c r="V155" s="68">
        <v>36</v>
      </c>
      <c r="W155" s="68">
        <v>425</v>
      </c>
      <c r="X155" s="68">
        <v>236</v>
      </c>
      <c r="Y155" s="212"/>
      <c r="Z155" s="66" t="s">
        <v>73</v>
      </c>
      <c r="AA155" s="68">
        <v>14</v>
      </c>
      <c r="AB155" s="68">
        <v>11</v>
      </c>
      <c r="AC155" s="68">
        <v>12</v>
      </c>
      <c r="AD155" s="68">
        <v>9</v>
      </c>
      <c r="AE155" s="68">
        <v>46</v>
      </c>
      <c r="AF155" s="68">
        <v>46</v>
      </c>
      <c r="AG155" s="68">
        <v>15</v>
      </c>
      <c r="AH155" s="68">
        <v>21</v>
      </c>
      <c r="AI155" s="68">
        <v>3</v>
      </c>
      <c r="AJ155" s="68">
        <v>5</v>
      </c>
      <c r="AK155" s="212"/>
      <c r="AL155" s="66" t="s">
        <v>73</v>
      </c>
      <c r="AM155" s="68">
        <v>40</v>
      </c>
      <c r="AN155" s="68">
        <v>996</v>
      </c>
      <c r="AO155" s="68">
        <v>10</v>
      </c>
      <c r="AP155" s="68">
        <v>0</v>
      </c>
      <c r="AQ155" s="68">
        <v>0</v>
      </c>
      <c r="AR155" s="68">
        <v>11</v>
      </c>
      <c r="AS155" s="68">
        <v>46</v>
      </c>
      <c r="AT155" s="68">
        <v>32</v>
      </c>
      <c r="AU155" s="68">
        <v>37</v>
      </c>
      <c r="AV155" s="212"/>
      <c r="AW155" s="66" t="s">
        <v>73</v>
      </c>
      <c r="AX155" s="26">
        <v>29</v>
      </c>
      <c r="AY155" s="26">
        <v>21</v>
      </c>
      <c r="AZ155" s="26">
        <v>0</v>
      </c>
      <c r="BA155" s="26">
        <v>13</v>
      </c>
      <c r="BB155" s="26">
        <v>0</v>
      </c>
      <c r="BC155" s="26">
        <v>63</v>
      </c>
      <c r="BD155" s="26">
        <v>32</v>
      </c>
      <c r="BE155" s="26">
        <v>25</v>
      </c>
      <c r="BF155" s="41">
        <v>6</v>
      </c>
      <c r="BG155" s="41">
        <v>3</v>
      </c>
      <c r="BH155" s="212"/>
      <c r="BI155" s="66" t="s">
        <v>73</v>
      </c>
      <c r="BJ155" s="68">
        <v>509</v>
      </c>
      <c r="BK155" s="68">
        <v>503</v>
      </c>
      <c r="BL155" s="68">
        <v>0</v>
      </c>
      <c r="BM155" s="68">
        <v>0</v>
      </c>
      <c r="BN155" s="68">
        <v>0</v>
      </c>
      <c r="BO155" s="68">
        <v>504</v>
      </c>
      <c r="BP155" s="68">
        <v>0</v>
      </c>
      <c r="BQ155" s="68">
        <v>0</v>
      </c>
      <c r="BR155" s="68">
        <v>0</v>
      </c>
      <c r="BS155" s="68">
        <v>0</v>
      </c>
      <c r="BT155" s="68">
        <v>0</v>
      </c>
      <c r="BU155" s="68">
        <v>0</v>
      </c>
      <c r="BV155" s="68">
        <v>0</v>
      </c>
      <c r="BW155" s="68">
        <v>281</v>
      </c>
      <c r="BY155" s="80" t="s">
        <v>2059</v>
      </c>
      <c r="BZ155" s="80" t="s">
        <v>2414</v>
      </c>
      <c r="CA155" s="78">
        <v>2062</v>
      </c>
      <c r="CB155" s="91"/>
    </row>
    <row r="156" spans="1:80" ht="14.45" customHeight="1">
      <c r="A156" s="212" t="s">
        <v>167</v>
      </c>
      <c r="B156" s="44" t="s">
        <v>90</v>
      </c>
      <c r="C156" s="71">
        <v>2181</v>
      </c>
      <c r="D156" s="71">
        <v>1070</v>
      </c>
      <c r="E156" s="71">
        <v>1246</v>
      </c>
      <c r="F156" s="71">
        <v>536</v>
      </c>
      <c r="G156" s="71">
        <v>1255</v>
      </c>
      <c r="H156" s="71">
        <v>612</v>
      </c>
      <c r="I156" s="71">
        <v>1162</v>
      </c>
      <c r="J156" s="71">
        <v>517</v>
      </c>
      <c r="K156" s="149">
        <v>5844</v>
      </c>
      <c r="L156" s="149">
        <v>2735</v>
      </c>
      <c r="M156" s="212" t="s">
        <v>167</v>
      </c>
      <c r="N156" s="44" t="s">
        <v>90</v>
      </c>
      <c r="O156" s="71">
        <v>234</v>
      </c>
      <c r="P156" s="71">
        <v>112</v>
      </c>
      <c r="Q156" s="71">
        <v>150</v>
      </c>
      <c r="R156" s="71">
        <v>56</v>
      </c>
      <c r="S156" s="71">
        <v>117</v>
      </c>
      <c r="T156" s="71">
        <v>57</v>
      </c>
      <c r="U156" s="71">
        <v>260</v>
      </c>
      <c r="V156" s="71">
        <v>123</v>
      </c>
      <c r="W156" s="149">
        <v>761</v>
      </c>
      <c r="X156" s="149">
        <v>348</v>
      </c>
      <c r="Y156" s="212" t="s">
        <v>167</v>
      </c>
      <c r="Z156" s="44" t="s">
        <v>90</v>
      </c>
      <c r="AA156" s="31">
        <v>51</v>
      </c>
      <c r="AB156" s="31">
        <v>40</v>
      </c>
      <c r="AC156" s="31">
        <v>43</v>
      </c>
      <c r="AD156" s="31">
        <v>38</v>
      </c>
      <c r="AE156" s="149">
        <v>172</v>
      </c>
      <c r="AF156" s="125">
        <v>172</v>
      </c>
      <c r="AG156" s="71">
        <v>37</v>
      </c>
      <c r="AH156" s="71">
        <v>42</v>
      </c>
      <c r="AI156" s="71">
        <v>4</v>
      </c>
      <c r="AJ156" s="71">
        <v>30</v>
      </c>
      <c r="AK156" s="212" t="s">
        <v>167</v>
      </c>
      <c r="AL156" s="44" t="s">
        <v>90</v>
      </c>
      <c r="AM156" s="71">
        <v>52</v>
      </c>
      <c r="AN156" s="71">
        <v>3031</v>
      </c>
      <c r="AO156" s="71">
        <v>51</v>
      </c>
      <c r="AP156" s="71">
        <v>9</v>
      </c>
      <c r="AQ156" s="71">
        <v>0</v>
      </c>
      <c r="AR156" s="71">
        <v>55</v>
      </c>
      <c r="AS156" s="71">
        <v>233</v>
      </c>
      <c r="AT156" s="71">
        <v>136</v>
      </c>
      <c r="AU156" s="71">
        <v>102</v>
      </c>
      <c r="AV156" s="212" t="s">
        <v>167</v>
      </c>
      <c r="AW156" s="44" t="s">
        <v>90</v>
      </c>
      <c r="AX156" s="71">
        <v>49</v>
      </c>
      <c r="AY156" s="71">
        <v>90</v>
      </c>
      <c r="AZ156" s="71">
        <v>40</v>
      </c>
      <c r="BA156" s="71">
        <v>115</v>
      </c>
      <c r="BB156" s="71">
        <v>0</v>
      </c>
      <c r="BC156" s="16">
        <v>294</v>
      </c>
      <c r="BD156" s="71">
        <v>90</v>
      </c>
      <c r="BE156" s="71">
        <v>107</v>
      </c>
      <c r="BF156" s="152">
        <v>37</v>
      </c>
      <c r="BG156" s="32">
        <v>8</v>
      </c>
      <c r="BH156" s="212" t="s">
        <v>167</v>
      </c>
      <c r="BI156" s="44" t="s">
        <v>90</v>
      </c>
      <c r="BJ156" s="71">
        <v>2371</v>
      </c>
      <c r="BK156" s="71">
        <v>2196</v>
      </c>
      <c r="BL156" s="71">
        <v>534</v>
      </c>
      <c r="BM156" s="71">
        <v>719</v>
      </c>
      <c r="BN156" s="71">
        <v>717</v>
      </c>
      <c r="BO156" s="71">
        <v>2466</v>
      </c>
      <c r="BP156" s="71">
        <v>615</v>
      </c>
      <c r="BQ156" s="71">
        <v>406</v>
      </c>
      <c r="BR156" s="71">
        <v>651</v>
      </c>
      <c r="BS156" s="71">
        <v>116</v>
      </c>
      <c r="BT156" s="71">
        <v>0</v>
      </c>
      <c r="BU156" s="71">
        <v>194</v>
      </c>
      <c r="BV156" s="71">
        <v>86</v>
      </c>
      <c r="BW156" s="71">
        <v>1969</v>
      </c>
      <c r="BY156" s="80" t="s">
        <v>167</v>
      </c>
      <c r="BZ156" s="80" t="s">
        <v>2415</v>
      </c>
      <c r="CA156" s="78">
        <v>6303</v>
      </c>
      <c r="CB156" s="91"/>
    </row>
    <row r="157" spans="1:80">
      <c r="A157" s="212"/>
      <c r="B157" s="44" t="s">
        <v>91</v>
      </c>
      <c r="C157" s="71">
        <v>0</v>
      </c>
      <c r="D157" s="71">
        <v>0</v>
      </c>
      <c r="E157" s="71">
        <v>0</v>
      </c>
      <c r="F157" s="71">
        <v>0</v>
      </c>
      <c r="G157" s="71">
        <v>0</v>
      </c>
      <c r="H157" s="71">
        <v>0</v>
      </c>
      <c r="I157" s="71">
        <v>0</v>
      </c>
      <c r="J157" s="71">
        <v>0</v>
      </c>
      <c r="K157" s="149">
        <v>0</v>
      </c>
      <c r="L157" s="149">
        <v>0</v>
      </c>
      <c r="M157" s="212"/>
      <c r="N157" s="44" t="s">
        <v>91</v>
      </c>
      <c r="O157" s="71">
        <v>0</v>
      </c>
      <c r="P157" s="71">
        <v>0</v>
      </c>
      <c r="Q157" s="71">
        <v>0</v>
      </c>
      <c r="R157" s="71">
        <v>0</v>
      </c>
      <c r="S157" s="71">
        <v>0</v>
      </c>
      <c r="T157" s="71">
        <v>0</v>
      </c>
      <c r="U157" s="71">
        <v>0</v>
      </c>
      <c r="V157" s="71">
        <v>0</v>
      </c>
      <c r="W157" s="149">
        <v>0</v>
      </c>
      <c r="X157" s="149">
        <v>0</v>
      </c>
      <c r="Y157" s="212"/>
      <c r="Z157" s="44" t="s">
        <v>91</v>
      </c>
      <c r="AA157" s="31">
        <v>0</v>
      </c>
      <c r="AB157" s="31">
        <v>0</v>
      </c>
      <c r="AC157" s="31">
        <v>0</v>
      </c>
      <c r="AD157" s="31">
        <v>0</v>
      </c>
      <c r="AE157" s="149">
        <v>0</v>
      </c>
      <c r="AF157" s="125">
        <v>0</v>
      </c>
      <c r="AG157" s="71">
        <v>0</v>
      </c>
      <c r="AH157" s="71">
        <v>0</v>
      </c>
      <c r="AI157" s="71">
        <v>0</v>
      </c>
      <c r="AJ157" s="71">
        <v>0</v>
      </c>
      <c r="AK157" s="212"/>
      <c r="AL157" s="44" t="s">
        <v>91</v>
      </c>
      <c r="AM157" s="71">
        <v>0</v>
      </c>
      <c r="AN157" s="71">
        <v>0</v>
      </c>
      <c r="AO157" s="71">
        <v>0</v>
      </c>
      <c r="AP157" s="71">
        <v>0</v>
      </c>
      <c r="AQ157" s="71">
        <v>0</v>
      </c>
      <c r="AR157" s="71">
        <v>0</v>
      </c>
      <c r="AS157" s="71">
        <v>0</v>
      </c>
      <c r="AT157" s="71">
        <v>0</v>
      </c>
      <c r="AU157" s="71">
        <v>0</v>
      </c>
      <c r="AV157" s="212"/>
      <c r="AW157" s="44" t="s">
        <v>91</v>
      </c>
      <c r="AX157" s="71">
        <v>0</v>
      </c>
      <c r="AY157" s="71">
        <v>0</v>
      </c>
      <c r="AZ157" s="71">
        <v>0</v>
      </c>
      <c r="BA157" s="71">
        <v>0</v>
      </c>
      <c r="BB157" s="71">
        <v>0</v>
      </c>
      <c r="BC157" s="16">
        <v>0</v>
      </c>
      <c r="BD157" s="71">
        <v>0</v>
      </c>
      <c r="BE157" s="71">
        <v>0</v>
      </c>
      <c r="BF157" s="152">
        <v>0</v>
      </c>
      <c r="BG157" s="32">
        <v>0</v>
      </c>
      <c r="BH157" s="212"/>
      <c r="BI157" s="44" t="s">
        <v>91</v>
      </c>
      <c r="BJ157" s="71">
        <v>0</v>
      </c>
      <c r="BK157" s="71">
        <v>0</v>
      </c>
      <c r="BL157" s="71">
        <v>0</v>
      </c>
      <c r="BM157" s="71">
        <v>0</v>
      </c>
      <c r="BN157" s="71">
        <v>0</v>
      </c>
      <c r="BO157" s="71">
        <v>0</v>
      </c>
      <c r="BP157" s="71">
        <v>0</v>
      </c>
      <c r="BQ157" s="71">
        <v>0</v>
      </c>
      <c r="BR157" s="71">
        <v>0</v>
      </c>
      <c r="BS157" s="71">
        <v>0</v>
      </c>
      <c r="BT157" s="71">
        <v>0</v>
      </c>
      <c r="BU157" s="71">
        <v>0</v>
      </c>
      <c r="BV157" s="71">
        <v>0</v>
      </c>
      <c r="BW157" s="71">
        <v>0</v>
      </c>
      <c r="BY157" s="80" t="s">
        <v>167</v>
      </c>
      <c r="BZ157" s="80" t="s">
        <v>2416</v>
      </c>
      <c r="CA157" s="78">
        <v>0</v>
      </c>
      <c r="CB157" s="91"/>
    </row>
    <row r="158" spans="1:80">
      <c r="A158" s="212"/>
      <c r="B158" s="66" t="s">
        <v>73</v>
      </c>
      <c r="C158" s="26">
        <v>2181</v>
      </c>
      <c r="D158" s="26">
        <v>1070</v>
      </c>
      <c r="E158" s="68">
        <v>1246</v>
      </c>
      <c r="F158" s="68">
        <v>536</v>
      </c>
      <c r="G158" s="68">
        <v>1255</v>
      </c>
      <c r="H158" s="68">
        <v>612</v>
      </c>
      <c r="I158" s="68">
        <v>1162</v>
      </c>
      <c r="J158" s="68">
        <v>517</v>
      </c>
      <c r="K158" s="68">
        <v>5844</v>
      </c>
      <c r="L158" s="68">
        <v>2735</v>
      </c>
      <c r="M158" s="212"/>
      <c r="N158" s="66" t="s">
        <v>73</v>
      </c>
      <c r="O158" s="26">
        <v>234</v>
      </c>
      <c r="P158" s="26">
        <v>112</v>
      </c>
      <c r="Q158" s="68">
        <v>150</v>
      </c>
      <c r="R158" s="68">
        <v>56</v>
      </c>
      <c r="S158" s="68">
        <v>117</v>
      </c>
      <c r="T158" s="68">
        <v>57</v>
      </c>
      <c r="U158" s="68">
        <v>260</v>
      </c>
      <c r="V158" s="68">
        <v>123</v>
      </c>
      <c r="W158" s="68">
        <v>761</v>
      </c>
      <c r="X158" s="68">
        <v>348</v>
      </c>
      <c r="Y158" s="212"/>
      <c r="Z158" s="66" t="s">
        <v>73</v>
      </c>
      <c r="AA158" s="68">
        <v>51</v>
      </c>
      <c r="AB158" s="68">
        <v>40</v>
      </c>
      <c r="AC158" s="68">
        <v>43</v>
      </c>
      <c r="AD158" s="68">
        <v>38</v>
      </c>
      <c r="AE158" s="68">
        <v>172</v>
      </c>
      <c r="AF158" s="68">
        <v>172</v>
      </c>
      <c r="AG158" s="68">
        <v>37</v>
      </c>
      <c r="AH158" s="68">
        <v>42</v>
      </c>
      <c r="AI158" s="68">
        <v>4</v>
      </c>
      <c r="AJ158" s="68">
        <v>30</v>
      </c>
      <c r="AK158" s="212"/>
      <c r="AL158" s="66" t="s">
        <v>73</v>
      </c>
      <c r="AM158" s="68">
        <v>52</v>
      </c>
      <c r="AN158" s="68">
        <v>3031</v>
      </c>
      <c r="AO158" s="68">
        <v>51</v>
      </c>
      <c r="AP158" s="68">
        <v>9</v>
      </c>
      <c r="AQ158" s="68">
        <v>0</v>
      </c>
      <c r="AR158" s="68">
        <v>55</v>
      </c>
      <c r="AS158" s="68">
        <v>233</v>
      </c>
      <c r="AT158" s="68">
        <v>136</v>
      </c>
      <c r="AU158" s="68">
        <v>102</v>
      </c>
      <c r="AV158" s="212"/>
      <c r="AW158" s="66" t="s">
        <v>73</v>
      </c>
      <c r="AX158" s="26">
        <v>49</v>
      </c>
      <c r="AY158" s="26">
        <v>90</v>
      </c>
      <c r="AZ158" s="26">
        <v>40</v>
      </c>
      <c r="BA158" s="26">
        <v>115</v>
      </c>
      <c r="BB158" s="26">
        <v>0</v>
      </c>
      <c r="BC158" s="26">
        <v>294</v>
      </c>
      <c r="BD158" s="26">
        <v>90</v>
      </c>
      <c r="BE158" s="26">
        <v>107</v>
      </c>
      <c r="BF158" s="41">
        <v>37</v>
      </c>
      <c r="BG158" s="41">
        <v>8</v>
      </c>
      <c r="BH158" s="212"/>
      <c r="BI158" s="66" t="s">
        <v>73</v>
      </c>
      <c r="BJ158" s="68">
        <v>2371</v>
      </c>
      <c r="BK158" s="68">
        <v>2196</v>
      </c>
      <c r="BL158" s="68">
        <v>534</v>
      </c>
      <c r="BM158" s="68">
        <v>719</v>
      </c>
      <c r="BN158" s="68">
        <v>717</v>
      </c>
      <c r="BO158" s="68">
        <v>2466</v>
      </c>
      <c r="BP158" s="68">
        <v>615</v>
      </c>
      <c r="BQ158" s="68">
        <v>406</v>
      </c>
      <c r="BR158" s="68">
        <v>651</v>
      </c>
      <c r="BS158" s="68">
        <v>116</v>
      </c>
      <c r="BT158" s="68">
        <v>0</v>
      </c>
      <c r="BU158" s="68">
        <v>194</v>
      </c>
      <c r="BV158" s="68">
        <v>86</v>
      </c>
      <c r="BW158" s="68">
        <v>1969</v>
      </c>
      <c r="BY158" s="80" t="s">
        <v>167</v>
      </c>
      <c r="BZ158" s="80" t="s">
        <v>2417</v>
      </c>
      <c r="CA158" s="78">
        <v>6303</v>
      </c>
      <c r="CB158" s="91"/>
    </row>
    <row r="159" spans="1:80" ht="14.45" customHeight="1">
      <c r="A159" s="212" t="s">
        <v>168</v>
      </c>
      <c r="B159" s="44" t="s">
        <v>90</v>
      </c>
      <c r="C159" s="71">
        <v>2195</v>
      </c>
      <c r="D159" s="71">
        <v>1091</v>
      </c>
      <c r="E159" s="71">
        <v>1098</v>
      </c>
      <c r="F159" s="71">
        <v>544</v>
      </c>
      <c r="G159" s="71">
        <v>1169</v>
      </c>
      <c r="H159" s="71">
        <v>577</v>
      </c>
      <c r="I159" s="71">
        <v>928</v>
      </c>
      <c r="J159" s="71">
        <v>401</v>
      </c>
      <c r="K159" s="149">
        <v>5390</v>
      </c>
      <c r="L159" s="149">
        <v>2613</v>
      </c>
      <c r="M159" s="212" t="s">
        <v>168</v>
      </c>
      <c r="N159" s="44" t="s">
        <v>90</v>
      </c>
      <c r="O159" s="71">
        <v>130</v>
      </c>
      <c r="P159" s="71">
        <v>65</v>
      </c>
      <c r="Q159" s="71">
        <v>78</v>
      </c>
      <c r="R159" s="71">
        <v>40</v>
      </c>
      <c r="S159" s="71">
        <v>66</v>
      </c>
      <c r="T159" s="71">
        <v>26</v>
      </c>
      <c r="U159" s="71">
        <v>200</v>
      </c>
      <c r="V159" s="71">
        <v>89</v>
      </c>
      <c r="W159" s="149">
        <v>474</v>
      </c>
      <c r="X159" s="149">
        <v>220</v>
      </c>
      <c r="Y159" s="212" t="s">
        <v>168</v>
      </c>
      <c r="Z159" s="44" t="s">
        <v>90</v>
      </c>
      <c r="AA159" s="31">
        <v>51</v>
      </c>
      <c r="AB159" s="31">
        <v>42</v>
      </c>
      <c r="AC159" s="31">
        <v>42</v>
      </c>
      <c r="AD159" s="31">
        <v>39</v>
      </c>
      <c r="AE159" s="149">
        <v>174</v>
      </c>
      <c r="AF159" s="125">
        <v>193</v>
      </c>
      <c r="AG159" s="71">
        <v>76</v>
      </c>
      <c r="AH159" s="71">
        <v>3</v>
      </c>
      <c r="AI159" s="71">
        <v>8</v>
      </c>
      <c r="AJ159" s="71">
        <v>37</v>
      </c>
      <c r="AK159" s="212" t="s">
        <v>168</v>
      </c>
      <c r="AL159" s="44" t="s">
        <v>90</v>
      </c>
      <c r="AM159" s="71">
        <v>77</v>
      </c>
      <c r="AN159" s="71">
        <v>2011</v>
      </c>
      <c r="AO159" s="71">
        <v>94</v>
      </c>
      <c r="AP159" s="71">
        <v>92</v>
      </c>
      <c r="AQ159" s="71">
        <v>21</v>
      </c>
      <c r="AR159" s="71">
        <v>42</v>
      </c>
      <c r="AS159" s="71">
        <v>198</v>
      </c>
      <c r="AT159" s="71">
        <v>112</v>
      </c>
      <c r="AU159" s="71">
        <v>120</v>
      </c>
      <c r="AV159" s="212" t="s">
        <v>168</v>
      </c>
      <c r="AW159" s="44" t="s">
        <v>90</v>
      </c>
      <c r="AX159" s="71">
        <v>53</v>
      </c>
      <c r="AY159" s="71">
        <v>95</v>
      </c>
      <c r="AZ159" s="71">
        <v>24</v>
      </c>
      <c r="BA159" s="71">
        <v>151</v>
      </c>
      <c r="BB159" s="71">
        <v>0</v>
      </c>
      <c r="BC159" s="16">
        <v>323</v>
      </c>
      <c r="BD159" s="71">
        <v>70</v>
      </c>
      <c r="BE159" s="71">
        <v>92</v>
      </c>
      <c r="BF159" s="152">
        <v>25</v>
      </c>
      <c r="BG159" s="32">
        <v>3</v>
      </c>
      <c r="BH159" s="212" t="s">
        <v>168</v>
      </c>
      <c r="BI159" s="44" t="s">
        <v>90</v>
      </c>
      <c r="BJ159" s="71">
        <v>1568</v>
      </c>
      <c r="BK159" s="71">
        <v>1371</v>
      </c>
      <c r="BL159" s="71">
        <v>486</v>
      </c>
      <c r="BM159" s="71">
        <v>573</v>
      </c>
      <c r="BN159" s="71">
        <v>494</v>
      </c>
      <c r="BO159" s="71">
        <v>1438</v>
      </c>
      <c r="BP159" s="71">
        <v>524</v>
      </c>
      <c r="BQ159" s="71">
        <v>370</v>
      </c>
      <c r="BR159" s="71">
        <v>650</v>
      </c>
      <c r="BS159" s="71">
        <v>62</v>
      </c>
      <c r="BT159" s="71">
        <v>12</v>
      </c>
      <c r="BU159" s="71">
        <v>119</v>
      </c>
      <c r="BV159" s="71">
        <v>239</v>
      </c>
      <c r="BW159" s="71">
        <v>852</v>
      </c>
      <c r="BY159" s="80" t="s">
        <v>168</v>
      </c>
      <c r="BZ159" s="80" t="s">
        <v>2418</v>
      </c>
      <c r="CA159" s="78">
        <v>4854</v>
      </c>
      <c r="CB159" s="91"/>
    </row>
    <row r="160" spans="1:80">
      <c r="A160" s="212"/>
      <c r="B160" s="44" t="s">
        <v>91</v>
      </c>
      <c r="C160" s="71">
        <v>593</v>
      </c>
      <c r="D160" s="71">
        <v>297</v>
      </c>
      <c r="E160" s="71">
        <v>386</v>
      </c>
      <c r="F160" s="71">
        <v>214</v>
      </c>
      <c r="G160" s="71">
        <v>439</v>
      </c>
      <c r="H160" s="71">
        <v>225</v>
      </c>
      <c r="I160" s="71">
        <v>450</v>
      </c>
      <c r="J160" s="71">
        <v>241</v>
      </c>
      <c r="K160" s="149">
        <v>1868</v>
      </c>
      <c r="L160" s="149">
        <v>977</v>
      </c>
      <c r="M160" s="212"/>
      <c r="N160" s="44" t="s">
        <v>91</v>
      </c>
      <c r="O160" s="71">
        <v>24</v>
      </c>
      <c r="P160" s="71">
        <v>14</v>
      </c>
      <c r="Q160" s="71">
        <v>21</v>
      </c>
      <c r="R160" s="71">
        <v>9</v>
      </c>
      <c r="S160" s="71">
        <v>20</v>
      </c>
      <c r="T160" s="71">
        <v>10</v>
      </c>
      <c r="U160" s="71">
        <v>131</v>
      </c>
      <c r="V160" s="71">
        <v>69</v>
      </c>
      <c r="W160" s="149">
        <v>196</v>
      </c>
      <c r="X160" s="149">
        <v>102</v>
      </c>
      <c r="Y160" s="212"/>
      <c r="Z160" s="44" t="s">
        <v>91</v>
      </c>
      <c r="AA160" s="31">
        <v>14</v>
      </c>
      <c r="AB160" s="31">
        <v>12</v>
      </c>
      <c r="AC160" s="31">
        <v>11</v>
      </c>
      <c r="AD160" s="31">
        <v>13</v>
      </c>
      <c r="AE160" s="149">
        <v>50</v>
      </c>
      <c r="AF160" s="125">
        <v>54</v>
      </c>
      <c r="AG160" s="71">
        <v>10</v>
      </c>
      <c r="AH160" s="71">
        <v>0</v>
      </c>
      <c r="AI160" s="71">
        <v>0</v>
      </c>
      <c r="AJ160" s="71">
        <v>6</v>
      </c>
      <c r="AK160" s="212"/>
      <c r="AL160" s="44" t="s">
        <v>91</v>
      </c>
      <c r="AM160" s="71">
        <v>0</v>
      </c>
      <c r="AN160" s="71">
        <v>473</v>
      </c>
      <c r="AO160" s="71">
        <v>239</v>
      </c>
      <c r="AP160" s="71">
        <v>12</v>
      </c>
      <c r="AQ160" s="71">
        <v>0</v>
      </c>
      <c r="AR160" s="71">
        <v>8</v>
      </c>
      <c r="AS160" s="71">
        <v>51</v>
      </c>
      <c r="AT160" s="71">
        <v>20</v>
      </c>
      <c r="AU160" s="71">
        <v>19</v>
      </c>
      <c r="AV160" s="212"/>
      <c r="AW160" s="44" t="s">
        <v>91</v>
      </c>
      <c r="AX160" s="71">
        <v>49</v>
      </c>
      <c r="AY160" s="71">
        <v>42</v>
      </c>
      <c r="AZ160" s="71">
        <v>8</v>
      </c>
      <c r="BA160" s="71">
        <v>40</v>
      </c>
      <c r="BB160" s="71">
        <v>0</v>
      </c>
      <c r="BC160" s="16">
        <v>139</v>
      </c>
      <c r="BD160" s="71">
        <v>59</v>
      </c>
      <c r="BE160" s="71">
        <v>47</v>
      </c>
      <c r="BF160" s="152">
        <v>17</v>
      </c>
      <c r="BG160" s="32">
        <v>5</v>
      </c>
      <c r="BH160" s="212"/>
      <c r="BI160" s="44" t="s">
        <v>91</v>
      </c>
      <c r="BJ160" s="71">
        <v>1163</v>
      </c>
      <c r="BK160" s="71">
        <v>1225</v>
      </c>
      <c r="BL160" s="71">
        <v>193</v>
      </c>
      <c r="BM160" s="71">
        <v>284</v>
      </c>
      <c r="BN160" s="71">
        <v>305</v>
      </c>
      <c r="BO160" s="71">
        <v>1140</v>
      </c>
      <c r="BP160" s="71">
        <v>367</v>
      </c>
      <c r="BQ160" s="71">
        <v>293</v>
      </c>
      <c r="BR160" s="71">
        <v>383</v>
      </c>
      <c r="BS160" s="71">
        <v>4</v>
      </c>
      <c r="BT160" s="71">
        <v>16</v>
      </c>
      <c r="BU160" s="71">
        <v>74</v>
      </c>
      <c r="BV160" s="71">
        <v>0</v>
      </c>
      <c r="BW160" s="71">
        <v>50</v>
      </c>
      <c r="BY160" s="80" t="s">
        <v>168</v>
      </c>
      <c r="BZ160" s="80" t="s">
        <v>2419</v>
      </c>
      <c r="CA160" s="78">
        <v>1711</v>
      </c>
      <c r="CB160" s="91"/>
    </row>
    <row r="161" spans="1:80">
      <c r="A161" s="212"/>
      <c r="B161" s="66" t="s">
        <v>73</v>
      </c>
      <c r="C161" s="26">
        <v>2788</v>
      </c>
      <c r="D161" s="26">
        <v>1388</v>
      </c>
      <c r="E161" s="68">
        <v>1484</v>
      </c>
      <c r="F161" s="68">
        <v>758</v>
      </c>
      <c r="G161" s="68">
        <v>1608</v>
      </c>
      <c r="H161" s="68">
        <v>802</v>
      </c>
      <c r="I161" s="68">
        <v>1378</v>
      </c>
      <c r="J161" s="68">
        <v>642</v>
      </c>
      <c r="K161" s="68">
        <v>7258</v>
      </c>
      <c r="L161" s="68">
        <v>3590</v>
      </c>
      <c r="M161" s="212"/>
      <c r="N161" s="66" t="s">
        <v>73</v>
      </c>
      <c r="O161" s="26">
        <v>154</v>
      </c>
      <c r="P161" s="26">
        <v>79</v>
      </c>
      <c r="Q161" s="68">
        <v>99</v>
      </c>
      <c r="R161" s="68">
        <v>49</v>
      </c>
      <c r="S161" s="68">
        <v>86</v>
      </c>
      <c r="T161" s="68">
        <v>36</v>
      </c>
      <c r="U161" s="68">
        <v>331</v>
      </c>
      <c r="V161" s="68">
        <v>158</v>
      </c>
      <c r="W161" s="68">
        <v>670</v>
      </c>
      <c r="X161" s="68">
        <v>322</v>
      </c>
      <c r="Y161" s="212"/>
      <c r="Z161" s="66" t="s">
        <v>73</v>
      </c>
      <c r="AA161" s="68">
        <v>65</v>
      </c>
      <c r="AB161" s="68">
        <v>54</v>
      </c>
      <c r="AC161" s="68">
        <v>53</v>
      </c>
      <c r="AD161" s="68">
        <v>52</v>
      </c>
      <c r="AE161" s="68">
        <v>224</v>
      </c>
      <c r="AF161" s="68">
        <v>247</v>
      </c>
      <c r="AG161" s="68">
        <v>86</v>
      </c>
      <c r="AH161" s="68">
        <v>3</v>
      </c>
      <c r="AI161" s="68">
        <v>8</v>
      </c>
      <c r="AJ161" s="68">
        <v>43</v>
      </c>
      <c r="AK161" s="212"/>
      <c r="AL161" s="66" t="s">
        <v>73</v>
      </c>
      <c r="AM161" s="68">
        <v>77</v>
      </c>
      <c r="AN161" s="68">
        <v>2484</v>
      </c>
      <c r="AO161" s="68">
        <v>333</v>
      </c>
      <c r="AP161" s="68">
        <v>104</v>
      </c>
      <c r="AQ161" s="68">
        <v>21</v>
      </c>
      <c r="AR161" s="68">
        <v>50</v>
      </c>
      <c r="AS161" s="68">
        <v>249</v>
      </c>
      <c r="AT161" s="68">
        <v>132</v>
      </c>
      <c r="AU161" s="68">
        <v>139</v>
      </c>
      <c r="AV161" s="212"/>
      <c r="AW161" s="66" t="s">
        <v>73</v>
      </c>
      <c r="AX161" s="26">
        <v>102</v>
      </c>
      <c r="AY161" s="26">
        <v>137</v>
      </c>
      <c r="AZ161" s="26">
        <v>32</v>
      </c>
      <c r="BA161" s="26">
        <v>191</v>
      </c>
      <c r="BB161" s="26">
        <v>0</v>
      </c>
      <c r="BC161" s="26">
        <v>462</v>
      </c>
      <c r="BD161" s="26">
        <v>129</v>
      </c>
      <c r="BE161" s="26">
        <v>139</v>
      </c>
      <c r="BF161" s="41">
        <v>42</v>
      </c>
      <c r="BG161" s="41">
        <v>8</v>
      </c>
      <c r="BH161" s="212"/>
      <c r="BI161" s="66" t="s">
        <v>73</v>
      </c>
      <c r="BJ161" s="68">
        <v>2731</v>
      </c>
      <c r="BK161" s="68">
        <v>2596</v>
      </c>
      <c r="BL161" s="68">
        <v>679</v>
      </c>
      <c r="BM161" s="68">
        <v>857</v>
      </c>
      <c r="BN161" s="68">
        <v>799</v>
      </c>
      <c r="BO161" s="68">
        <v>2578</v>
      </c>
      <c r="BP161" s="68">
        <v>891</v>
      </c>
      <c r="BQ161" s="68">
        <v>663</v>
      </c>
      <c r="BR161" s="68">
        <v>1033</v>
      </c>
      <c r="BS161" s="68">
        <v>66</v>
      </c>
      <c r="BT161" s="68">
        <v>28</v>
      </c>
      <c r="BU161" s="68">
        <v>193</v>
      </c>
      <c r="BV161" s="68">
        <v>239</v>
      </c>
      <c r="BW161" s="68">
        <v>902</v>
      </c>
      <c r="BY161" s="80" t="s">
        <v>168</v>
      </c>
      <c r="BZ161" s="80" t="s">
        <v>2420</v>
      </c>
      <c r="CA161" s="78">
        <v>6565</v>
      </c>
      <c r="CB161" s="91"/>
    </row>
    <row r="162" spans="1:80" s="100" customFormat="1">
      <c r="A162" s="45" t="s">
        <v>99</v>
      </c>
      <c r="B162" s="44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 t="s">
        <v>99</v>
      </c>
      <c r="N162" s="44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 t="s">
        <v>99</v>
      </c>
      <c r="Z162" s="44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 t="s">
        <v>99</v>
      </c>
      <c r="AL162" s="44"/>
      <c r="AM162" s="45"/>
      <c r="AN162" s="45"/>
      <c r="AO162" s="45"/>
      <c r="AP162" s="45"/>
      <c r="AQ162" s="45"/>
      <c r="AR162" s="45"/>
      <c r="AS162" s="45"/>
      <c r="AT162" s="45"/>
      <c r="AU162" s="45"/>
      <c r="AV162" s="45" t="s">
        <v>99</v>
      </c>
      <c r="AW162" s="44"/>
      <c r="AX162" s="45"/>
      <c r="AY162" s="45"/>
      <c r="AZ162" s="45"/>
      <c r="BA162" s="45"/>
      <c r="BB162" s="45"/>
      <c r="BC162" s="45"/>
      <c r="BD162" s="45"/>
      <c r="BE162" s="45"/>
      <c r="BF162" s="45"/>
      <c r="BG162" s="44"/>
      <c r="BH162" s="45" t="s">
        <v>99</v>
      </c>
      <c r="BI162" s="44"/>
      <c r="BJ162" s="45"/>
      <c r="BK162" s="45"/>
      <c r="BL162" s="45"/>
      <c r="BM162" s="45"/>
      <c r="BN162" s="45"/>
      <c r="BO162" s="45"/>
      <c r="BP162" s="45"/>
      <c r="BQ162" s="45"/>
      <c r="BR162" s="45"/>
      <c r="BS162" s="45"/>
      <c r="BT162" s="45"/>
      <c r="BU162" s="45"/>
      <c r="BV162" s="45"/>
      <c r="BW162" s="45"/>
      <c r="BY162" s="80" t="str">
        <f>IF(A162="",BY161,A162)</f>
        <v>ANDROY</v>
      </c>
      <c r="BZ162" s="80" t="str">
        <f>BY162&amp;B162</f>
        <v>ANDROY</v>
      </c>
      <c r="CA162" s="78">
        <f>(AM162+2*AN162+3*AO162+4*AP162+5*AQ162)</f>
        <v>0</v>
      </c>
      <c r="CB162" s="91"/>
    </row>
    <row r="163" spans="1:80" ht="14.45" customHeight="1">
      <c r="A163" s="212" t="s">
        <v>169</v>
      </c>
      <c r="B163" s="44" t="s">
        <v>90</v>
      </c>
      <c r="C163" s="71">
        <v>2645</v>
      </c>
      <c r="D163" s="71">
        <v>1480</v>
      </c>
      <c r="E163" s="71">
        <v>1831</v>
      </c>
      <c r="F163" s="71">
        <v>1022</v>
      </c>
      <c r="G163" s="71">
        <v>1620</v>
      </c>
      <c r="H163" s="71">
        <v>881</v>
      </c>
      <c r="I163" s="71">
        <v>1425</v>
      </c>
      <c r="J163" s="71">
        <v>739</v>
      </c>
      <c r="K163" s="149">
        <v>7521</v>
      </c>
      <c r="L163" s="149">
        <v>4122</v>
      </c>
      <c r="M163" s="212" t="s">
        <v>169</v>
      </c>
      <c r="N163" s="44" t="s">
        <v>90</v>
      </c>
      <c r="O163" s="71">
        <v>262</v>
      </c>
      <c r="P163" s="71">
        <v>145</v>
      </c>
      <c r="Q163" s="71">
        <v>221</v>
      </c>
      <c r="R163" s="71">
        <v>124</v>
      </c>
      <c r="S163" s="71">
        <v>147</v>
      </c>
      <c r="T163" s="71">
        <v>77</v>
      </c>
      <c r="U163" s="71">
        <v>289</v>
      </c>
      <c r="V163" s="71">
        <v>141</v>
      </c>
      <c r="W163" s="149">
        <v>919</v>
      </c>
      <c r="X163" s="149">
        <v>487</v>
      </c>
      <c r="Y163" s="212" t="s">
        <v>169</v>
      </c>
      <c r="Z163" s="44" t="s">
        <v>90</v>
      </c>
      <c r="AA163" s="31">
        <v>36</v>
      </c>
      <c r="AB163" s="31">
        <v>35</v>
      </c>
      <c r="AC163" s="31">
        <v>33</v>
      </c>
      <c r="AD163" s="31">
        <v>29</v>
      </c>
      <c r="AE163" s="149">
        <v>133</v>
      </c>
      <c r="AF163" s="125">
        <v>108</v>
      </c>
      <c r="AG163" s="71">
        <v>44</v>
      </c>
      <c r="AH163" s="71">
        <v>1</v>
      </c>
      <c r="AI163" s="71">
        <v>16</v>
      </c>
      <c r="AJ163" s="71">
        <v>30</v>
      </c>
      <c r="AK163" s="212" t="s">
        <v>169</v>
      </c>
      <c r="AL163" s="44" t="s">
        <v>90</v>
      </c>
      <c r="AM163" s="71">
        <v>0</v>
      </c>
      <c r="AN163" s="71">
        <v>1064</v>
      </c>
      <c r="AO163" s="71">
        <v>96</v>
      </c>
      <c r="AP163" s="71">
        <v>0</v>
      </c>
      <c r="AQ163" s="71">
        <v>1</v>
      </c>
      <c r="AR163" s="71">
        <v>43</v>
      </c>
      <c r="AS163" s="71">
        <v>110</v>
      </c>
      <c r="AT163" s="71">
        <v>93</v>
      </c>
      <c r="AU163" s="71">
        <v>86</v>
      </c>
      <c r="AV163" s="212" t="s">
        <v>169</v>
      </c>
      <c r="AW163" s="44" t="s">
        <v>90</v>
      </c>
      <c r="AX163" s="71">
        <v>22</v>
      </c>
      <c r="AY163" s="71">
        <v>67</v>
      </c>
      <c r="AZ163" s="71">
        <v>25</v>
      </c>
      <c r="BA163" s="71">
        <v>283</v>
      </c>
      <c r="BB163" s="71">
        <v>0</v>
      </c>
      <c r="BC163" s="16">
        <v>397</v>
      </c>
      <c r="BD163" s="71">
        <v>116</v>
      </c>
      <c r="BE163" s="71">
        <v>29</v>
      </c>
      <c r="BF163" s="152">
        <v>38</v>
      </c>
      <c r="BG163" s="32">
        <v>11</v>
      </c>
      <c r="BH163" s="212" t="s">
        <v>169</v>
      </c>
      <c r="BI163" s="44" t="s">
        <v>90</v>
      </c>
      <c r="BJ163" s="71">
        <v>526</v>
      </c>
      <c r="BK163" s="71">
        <v>498</v>
      </c>
      <c r="BL163" s="71">
        <v>169</v>
      </c>
      <c r="BM163" s="71">
        <v>137</v>
      </c>
      <c r="BN163" s="71">
        <v>246</v>
      </c>
      <c r="BO163" s="71">
        <v>442</v>
      </c>
      <c r="BP163" s="71">
        <v>204</v>
      </c>
      <c r="BQ163" s="71">
        <v>111</v>
      </c>
      <c r="BR163" s="71">
        <v>263</v>
      </c>
      <c r="BS163" s="71">
        <v>66</v>
      </c>
      <c r="BT163" s="71">
        <v>0</v>
      </c>
      <c r="BU163" s="71">
        <v>47</v>
      </c>
      <c r="BV163" s="71">
        <v>14</v>
      </c>
      <c r="BW163" s="71">
        <v>195</v>
      </c>
      <c r="BY163" s="80" t="s">
        <v>169</v>
      </c>
      <c r="BZ163" s="80" t="s">
        <v>2424</v>
      </c>
      <c r="CA163" s="78">
        <v>2421</v>
      </c>
      <c r="CB163" s="91"/>
    </row>
    <row r="164" spans="1:80">
      <c r="A164" s="212"/>
      <c r="B164" s="44" t="s">
        <v>91</v>
      </c>
      <c r="C164" s="71">
        <v>868</v>
      </c>
      <c r="D164" s="71">
        <v>510</v>
      </c>
      <c r="E164" s="71">
        <v>746</v>
      </c>
      <c r="F164" s="71">
        <v>354</v>
      </c>
      <c r="G164" s="71">
        <v>538</v>
      </c>
      <c r="H164" s="71">
        <v>297</v>
      </c>
      <c r="I164" s="71">
        <v>465</v>
      </c>
      <c r="J164" s="71">
        <v>235</v>
      </c>
      <c r="K164" s="149">
        <v>2617</v>
      </c>
      <c r="L164" s="149">
        <v>1396</v>
      </c>
      <c r="M164" s="212"/>
      <c r="N164" s="44" t="s">
        <v>91</v>
      </c>
      <c r="O164" s="71">
        <v>93</v>
      </c>
      <c r="P164" s="71">
        <v>49</v>
      </c>
      <c r="Q164" s="71">
        <v>50</v>
      </c>
      <c r="R164" s="71">
        <v>22</v>
      </c>
      <c r="S164" s="71">
        <v>80</v>
      </c>
      <c r="T164" s="71">
        <v>47</v>
      </c>
      <c r="U164" s="71">
        <v>54</v>
      </c>
      <c r="V164" s="71">
        <v>40</v>
      </c>
      <c r="W164" s="149">
        <v>277</v>
      </c>
      <c r="X164" s="149">
        <v>158</v>
      </c>
      <c r="Y164" s="212"/>
      <c r="Z164" s="44" t="s">
        <v>91</v>
      </c>
      <c r="AA164" s="31">
        <v>8</v>
      </c>
      <c r="AB164" s="31">
        <v>8</v>
      </c>
      <c r="AC164" s="31">
        <v>7</v>
      </c>
      <c r="AD164" s="31">
        <v>7</v>
      </c>
      <c r="AE164" s="149">
        <v>30</v>
      </c>
      <c r="AF164" s="125">
        <v>31</v>
      </c>
      <c r="AG164" s="71">
        <v>9</v>
      </c>
      <c r="AH164" s="71">
        <v>0</v>
      </c>
      <c r="AI164" s="71">
        <v>0</v>
      </c>
      <c r="AJ164" s="71">
        <v>3</v>
      </c>
      <c r="AK164" s="212"/>
      <c r="AL164" s="44" t="s">
        <v>91</v>
      </c>
      <c r="AM164" s="71">
        <v>0</v>
      </c>
      <c r="AN164" s="71">
        <v>765</v>
      </c>
      <c r="AO164" s="71">
        <v>0</v>
      </c>
      <c r="AP164" s="71">
        <v>0</v>
      </c>
      <c r="AQ164" s="71">
        <v>0</v>
      </c>
      <c r="AR164" s="71">
        <v>16</v>
      </c>
      <c r="AS164" s="71">
        <v>36</v>
      </c>
      <c r="AT164" s="71">
        <v>29</v>
      </c>
      <c r="AU164" s="71">
        <v>29</v>
      </c>
      <c r="AV164" s="212"/>
      <c r="AW164" s="44" t="s">
        <v>91</v>
      </c>
      <c r="AX164" s="71">
        <v>25</v>
      </c>
      <c r="AY164" s="71">
        <v>34</v>
      </c>
      <c r="AZ164" s="71">
        <v>5</v>
      </c>
      <c r="BA164" s="71">
        <v>22</v>
      </c>
      <c r="BB164" s="71">
        <v>0</v>
      </c>
      <c r="BC164" s="16">
        <v>86</v>
      </c>
      <c r="BD164" s="71">
        <v>42</v>
      </c>
      <c r="BE164" s="71">
        <v>34</v>
      </c>
      <c r="BF164" s="152">
        <v>26</v>
      </c>
      <c r="BG164" s="32">
        <v>15</v>
      </c>
      <c r="BH164" s="212"/>
      <c r="BI164" s="44" t="s">
        <v>91</v>
      </c>
      <c r="BJ164" s="71">
        <v>564</v>
      </c>
      <c r="BK164" s="71">
        <v>686</v>
      </c>
      <c r="BL164" s="71">
        <v>123</v>
      </c>
      <c r="BM164" s="71">
        <v>107</v>
      </c>
      <c r="BN164" s="71">
        <v>54</v>
      </c>
      <c r="BO164" s="71">
        <v>820</v>
      </c>
      <c r="BP164" s="71">
        <v>86</v>
      </c>
      <c r="BQ164" s="71">
        <v>30</v>
      </c>
      <c r="BR164" s="71">
        <v>86</v>
      </c>
      <c r="BS164" s="71">
        <v>0</v>
      </c>
      <c r="BT164" s="71">
        <v>0</v>
      </c>
      <c r="BU164" s="71">
        <v>0</v>
      </c>
      <c r="BV164" s="71">
        <v>31</v>
      </c>
      <c r="BW164" s="71">
        <v>0</v>
      </c>
      <c r="BY164" s="80" t="s">
        <v>169</v>
      </c>
      <c r="BZ164" s="80" t="s">
        <v>2425</v>
      </c>
      <c r="CA164" s="78">
        <v>1530</v>
      </c>
      <c r="CB164" s="91"/>
    </row>
    <row r="165" spans="1:80">
      <c r="A165" s="212"/>
      <c r="B165" s="66" t="s">
        <v>73</v>
      </c>
      <c r="C165" s="26">
        <v>3513</v>
      </c>
      <c r="D165" s="26">
        <v>1990</v>
      </c>
      <c r="E165" s="68">
        <v>2577</v>
      </c>
      <c r="F165" s="68">
        <v>1376</v>
      </c>
      <c r="G165" s="68">
        <v>2158</v>
      </c>
      <c r="H165" s="68">
        <v>1178</v>
      </c>
      <c r="I165" s="68">
        <v>1890</v>
      </c>
      <c r="J165" s="68">
        <v>974</v>
      </c>
      <c r="K165" s="68">
        <v>10138</v>
      </c>
      <c r="L165" s="68">
        <v>5518</v>
      </c>
      <c r="M165" s="212"/>
      <c r="N165" s="66" t="s">
        <v>73</v>
      </c>
      <c r="O165" s="26">
        <v>355</v>
      </c>
      <c r="P165" s="26">
        <v>194</v>
      </c>
      <c r="Q165" s="68">
        <v>271</v>
      </c>
      <c r="R165" s="68">
        <v>146</v>
      </c>
      <c r="S165" s="68">
        <v>227</v>
      </c>
      <c r="T165" s="68">
        <v>124</v>
      </c>
      <c r="U165" s="68">
        <v>343</v>
      </c>
      <c r="V165" s="68">
        <v>181</v>
      </c>
      <c r="W165" s="68">
        <v>1196</v>
      </c>
      <c r="X165" s="68">
        <v>645</v>
      </c>
      <c r="Y165" s="212"/>
      <c r="Z165" s="66" t="s">
        <v>73</v>
      </c>
      <c r="AA165" s="68">
        <v>44</v>
      </c>
      <c r="AB165" s="68">
        <v>43</v>
      </c>
      <c r="AC165" s="68">
        <v>40</v>
      </c>
      <c r="AD165" s="68">
        <v>36</v>
      </c>
      <c r="AE165" s="68">
        <v>163</v>
      </c>
      <c r="AF165" s="68">
        <v>139</v>
      </c>
      <c r="AG165" s="68">
        <v>53</v>
      </c>
      <c r="AH165" s="68">
        <v>1</v>
      </c>
      <c r="AI165" s="68">
        <v>16</v>
      </c>
      <c r="AJ165" s="68">
        <v>33</v>
      </c>
      <c r="AK165" s="212"/>
      <c r="AL165" s="66" t="s">
        <v>73</v>
      </c>
      <c r="AM165" s="68">
        <v>0</v>
      </c>
      <c r="AN165" s="68">
        <v>1829</v>
      </c>
      <c r="AO165" s="68">
        <v>96</v>
      </c>
      <c r="AP165" s="68">
        <v>0</v>
      </c>
      <c r="AQ165" s="68">
        <v>1</v>
      </c>
      <c r="AR165" s="68">
        <v>59</v>
      </c>
      <c r="AS165" s="68">
        <v>146</v>
      </c>
      <c r="AT165" s="68">
        <v>122</v>
      </c>
      <c r="AU165" s="68">
        <v>115</v>
      </c>
      <c r="AV165" s="212"/>
      <c r="AW165" s="66" t="s">
        <v>73</v>
      </c>
      <c r="AX165" s="26">
        <v>47</v>
      </c>
      <c r="AY165" s="26">
        <v>101</v>
      </c>
      <c r="AZ165" s="26">
        <v>30</v>
      </c>
      <c r="BA165" s="26">
        <v>305</v>
      </c>
      <c r="BB165" s="26">
        <v>0</v>
      </c>
      <c r="BC165" s="26">
        <v>483</v>
      </c>
      <c r="BD165" s="26">
        <v>158</v>
      </c>
      <c r="BE165" s="26">
        <v>63</v>
      </c>
      <c r="BF165" s="41">
        <v>64</v>
      </c>
      <c r="BG165" s="41">
        <v>26</v>
      </c>
      <c r="BH165" s="212"/>
      <c r="BI165" s="66" t="s">
        <v>73</v>
      </c>
      <c r="BJ165" s="68">
        <v>1090</v>
      </c>
      <c r="BK165" s="68">
        <v>1184</v>
      </c>
      <c r="BL165" s="68">
        <v>292</v>
      </c>
      <c r="BM165" s="68">
        <v>244</v>
      </c>
      <c r="BN165" s="68">
        <v>300</v>
      </c>
      <c r="BO165" s="68">
        <v>1262</v>
      </c>
      <c r="BP165" s="68">
        <v>290</v>
      </c>
      <c r="BQ165" s="68">
        <v>141</v>
      </c>
      <c r="BR165" s="68">
        <v>349</v>
      </c>
      <c r="BS165" s="68">
        <v>66</v>
      </c>
      <c r="BT165" s="68">
        <v>0</v>
      </c>
      <c r="BU165" s="68">
        <v>47</v>
      </c>
      <c r="BV165" s="68">
        <v>45</v>
      </c>
      <c r="BW165" s="68">
        <v>195</v>
      </c>
      <c r="BY165" s="80" t="s">
        <v>169</v>
      </c>
      <c r="BZ165" s="80" t="s">
        <v>2426</v>
      </c>
      <c r="CA165" s="78">
        <v>3951</v>
      </c>
      <c r="CB165" s="91"/>
    </row>
    <row r="166" spans="1:80" ht="14.45" customHeight="1">
      <c r="A166" s="212" t="s">
        <v>7</v>
      </c>
      <c r="B166" s="44" t="s">
        <v>90</v>
      </c>
      <c r="C166" s="71">
        <v>803</v>
      </c>
      <c r="D166" s="71">
        <v>410</v>
      </c>
      <c r="E166" s="71">
        <v>404</v>
      </c>
      <c r="F166" s="71">
        <v>203</v>
      </c>
      <c r="G166" s="71">
        <v>308</v>
      </c>
      <c r="H166" s="71">
        <v>152</v>
      </c>
      <c r="I166" s="71">
        <v>322</v>
      </c>
      <c r="J166" s="71">
        <v>152</v>
      </c>
      <c r="K166" s="149">
        <v>1837</v>
      </c>
      <c r="L166" s="149">
        <v>917</v>
      </c>
      <c r="M166" s="212" t="s">
        <v>7</v>
      </c>
      <c r="N166" s="44" t="s">
        <v>90</v>
      </c>
      <c r="O166" s="71">
        <v>68</v>
      </c>
      <c r="P166" s="71">
        <v>36</v>
      </c>
      <c r="Q166" s="71">
        <v>33</v>
      </c>
      <c r="R166" s="71">
        <v>12</v>
      </c>
      <c r="S166" s="71">
        <v>28</v>
      </c>
      <c r="T166" s="71">
        <v>10</v>
      </c>
      <c r="U166" s="71">
        <v>37</v>
      </c>
      <c r="V166" s="71">
        <v>21</v>
      </c>
      <c r="W166" s="149">
        <v>166</v>
      </c>
      <c r="X166" s="149">
        <v>79</v>
      </c>
      <c r="Y166" s="212" t="s">
        <v>7</v>
      </c>
      <c r="Z166" s="44" t="s">
        <v>90</v>
      </c>
      <c r="AA166" s="31">
        <v>16</v>
      </c>
      <c r="AB166" s="31">
        <v>14</v>
      </c>
      <c r="AC166" s="31">
        <v>13</v>
      </c>
      <c r="AD166" s="31">
        <v>12</v>
      </c>
      <c r="AE166" s="149">
        <v>55</v>
      </c>
      <c r="AF166" s="125">
        <v>32</v>
      </c>
      <c r="AG166" s="71">
        <v>21</v>
      </c>
      <c r="AH166" s="71">
        <v>4</v>
      </c>
      <c r="AI166" s="71">
        <v>11</v>
      </c>
      <c r="AJ166" s="71">
        <v>14</v>
      </c>
      <c r="AK166" s="212" t="s">
        <v>7</v>
      </c>
      <c r="AL166" s="44" t="s">
        <v>90</v>
      </c>
      <c r="AM166" s="71">
        <v>0</v>
      </c>
      <c r="AN166" s="71">
        <v>529</v>
      </c>
      <c r="AO166" s="71">
        <v>0</v>
      </c>
      <c r="AP166" s="71">
        <v>0</v>
      </c>
      <c r="AQ166" s="71">
        <v>0</v>
      </c>
      <c r="AR166" s="71">
        <v>16</v>
      </c>
      <c r="AS166" s="71">
        <v>44</v>
      </c>
      <c r="AT166" s="71">
        <v>28</v>
      </c>
      <c r="AU166" s="71">
        <v>30</v>
      </c>
      <c r="AV166" s="212" t="s">
        <v>7</v>
      </c>
      <c r="AW166" s="44" t="s">
        <v>90</v>
      </c>
      <c r="AX166" s="71">
        <v>9</v>
      </c>
      <c r="AY166" s="71">
        <v>28</v>
      </c>
      <c r="AZ166" s="71">
        <v>11</v>
      </c>
      <c r="BA166" s="71">
        <v>87</v>
      </c>
      <c r="BB166" s="71">
        <v>15</v>
      </c>
      <c r="BC166" s="16">
        <v>150</v>
      </c>
      <c r="BD166" s="71">
        <v>45</v>
      </c>
      <c r="BE166" s="71">
        <v>9</v>
      </c>
      <c r="BF166" s="152">
        <v>18</v>
      </c>
      <c r="BG166" s="32">
        <v>5</v>
      </c>
      <c r="BH166" s="212" t="s">
        <v>7</v>
      </c>
      <c r="BI166" s="44" t="s">
        <v>90</v>
      </c>
      <c r="BJ166" s="71">
        <v>323</v>
      </c>
      <c r="BK166" s="71">
        <v>337</v>
      </c>
      <c r="BL166" s="71">
        <v>147</v>
      </c>
      <c r="BM166" s="71">
        <v>100</v>
      </c>
      <c r="BN166" s="71">
        <v>168</v>
      </c>
      <c r="BO166" s="71">
        <v>340</v>
      </c>
      <c r="BP166" s="71">
        <v>163</v>
      </c>
      <c r="BQ166" s="71">
        <v>84</v>
      </c>
      <c r="BR166" s="71">
        <v>155</v>
      </c>
      <c r="BS166" s="71">
        <v>0</v>
      </c>
      <c r="BT166" s="71">
        <v>0</v>
      </c>
      <c r="BU166" s="71">
        <v>0</v>
      </c>
      <c r="BV166" s="71">
        <v>82</v>
      </c>
      <c r="BW166" s="71">
        <v>265</v>
      </c>
      <c r="BY166" s="80" t="s">
        <v>7</v>
      </c>
      <c r="BZ166" s="80" t="s">
        <v>2427</v>
      </c>
      <c r="CA166" s="78">
        <v>1058</v>
      </c>
      <c r="CB166" s="91"/>
    </row>
    <row r="167" spans="1:80">
      <c r="A167" s="212"/>
      <c r="B167" s="44" t="s">
        <v>91</v>
      </c>
      <c r="C167" s="71">
        <v>444</v>
      </c>
      <c r="D167" s="71">
        <v>236</v>
      </c>
      <c r="E167" s="71">
        <v>231</v>
      </c>
      <c r="F167" s="71">
        <v>105</v>
      </c>
      <c r="G167" s="71">
        <v>305</v>
      </c>
      <c r="H167" s="71">
        <v>141</v>
      </c>
      <c r="I167" s="71">
        <v>271</v>
      </c>
      <c r="J167" s="71">
        <v>117</v>
      </c>
      <c r="K167" s="149">
        <v>1251</v>
      </c>
      <c r="L167" s="149">
        <v>599</v>
      </c>
      <c r="M167" s="212"/>
      <c r="N167" s="44" t="s">
        <v>91</v>
      </c>
      <c r="O167" s="71">
        <v>12</v>
      </c>
      <c r="P167" s="71">
        <v>3</v>
      </c>
      <c r="Q167" s="71">
        <v>15</v>
      </c>
      <c r="R167" s="71">
        <v>4</v>
      </c>
      <c r="S167" s="71">
        <v>13</v>
      </c>
      <c r="T167" s="71">
        <v>4</v>
      </c>
      <c r="U167" s="71">
        <v>28</v>
      </c>
      <c r="V167" s="71">
        <v>7</v>
      </c>
      <c r="W167" s="149">
        <v>68</v>
      </c>
      <c r="X167" s="149">
        <v>18</v>
      </c>
      <c r="Y167" s="212"/>
      <c r="Z167" s="44" t="s">
        <v>91</v>
      </c>
      <c r="AA167" s="31">
        <v>4</v>
      </c>
      <c r="AB167" s="31">
        <v>4</v>
      </c>
      <c r="AC167" s="31">
        <v>4</v>
      </c>
      <c r="AD167" s="31">
        <v>4</v>
      </c>
      <c r="AE167" s="149">
        <v>16</v>
      </c>
      <c r="AF167" s="125">
        <v>13</v>
      </c>
      <c r="AG167" s="71">
        <v>2</v>
      </c>
      <c r="AH167" s="71">
        <v>4</v>
      </c>
      <c r="AI167" s="71">
        <v>0</v>
      </c>
      <c r="AJ167" s="71">
        <v>1</v>
      </c>
      <c r="AK167" s="212"/>
      <c r="AL167" s="44" t="s">
        <v>91</v>
      </c>
      <c r="AM167" s="71">
        <v>0</v>
      </c>
      <c r="AN167" s="71">
        <v>180</v>
      </c>
      <c r="AO167" s="71">
        <v>0</v>
      </c>
      <c r="AP167" s="71">
        <v>0</v>
      </c>
      <c r="AQ167" s="71">
        <v>0</v>
      </c>
      <c r="AR167" s="71">
        <v>2</v>
      </c>
      <c r="AS167" s="71">
        <v>13</v>
      </c>
      <c r="AT167" s="71">
        <v>0</v>
      </c>
      <c r="AU167" s="71">
        <v>0</v>
      </c>
      <c r="AV167" s="212"/>
      <c r="AW167" s="44" t="s">
        <v>91</v>
      </c>
      <c r="AX167" s="71">
        <v>7</v>
      </c>
      <c r="AY167" s="71">
        <v>15</v>
      </c>
      <c r="AZ167" s="71">
        <v>0</v>
      </c>
      <c r="BA167" s="71">
        <v>11</v>
      </c>
      <c r="BB167" s="71">
        <v>3</v>
      </c>
      <c r="BC167" s="16">
        <v>36</v>
      </c>
      <c r="BD167" s="71">
        <v>16</v>
      </c>
      <c r="BE167" s="71">
        <v>8</v>
      </c>
      <c r="BF167" s="152">
        <v>5</v>
      </c>
      <c r="BG167" s="32">
        <v>0</v>
      </c>
      <c r="BH167" s="212"/>
      <c r="BI167" s="44" t="s">
        <v>91</v>
      </c>
      <c r="BJ167" s="71">
        <v>180</v>
      </c>
      <c r="BK167" s="71">
        <v>275</v>
      </c>
      <c r="BL167" s="71">
        <v>0</v>
      </c>
      <c r="BM167" s="71">
        <v>0</v>
      </c>
      <c r="BN167" s="71">
        <v>0</v>
      </c>
      <c r="BO167" s="71">
        <v>285</v>
      </c>
      <c r="BP167" s="71">
        <v>0</v>
      </c>
      <c r="BQ167" s="71">
        <v>0</v>
      </c>
      <c r="BR167" s="71">
        <v>0</v>
      </c>
      <c r="BS167" s="71">
        <v>0</v>
      </c>
      <c r="BT167" s="71">
        <v>0</v>
      </c>
      <c r="BU167" s="71">
        <v>0</v>
      </c>
      <c r="BV167" s="71">
        <v>0</v>
      </c>
      <c r="BW167" s="71">
        <v>1058</v>
      </c>
      <c r="BY167" s="80" t="s">
        <v>7</v>
      </c>
      <c r="BZ167" s="80" t="s">
        <v>2428</v>
      </c>
      <c r="CA167" s="78">
        <v>360</v>
      </c>
      <c r="CB167" s="91"/>
    </row>
    <row r="168" spans="1:80">
      <c r="A168" s="212"/>
      <c r="B168" s="66" t="s">
        <v>73</v>
      </c>
      <c r="C168" s="26">
        <v>1247</v>
      </c>
      <c r="D168" s="26">
        <v>646</v>
      </c>
      <c r="E168" s="68">
        <v>635</v>
      </c>
      <c r="F168" s="68">
        <v>308</v>
      </c>
      <c r="G168" s="68">
        <v>613</v>
      </c>
      <c r="H168" s="68">
        <v>293</v>
      </c>
      <c r="I168" s="68">
        <v>593</v>
      </c>
      <c r="J168" s="68">
        <v>269</v>
      </c>
      <c r="K168" s="68">
        <v>3088</v>
      </c>
      <c r="L168" s="68">
        <v>1516</v>
      </c>
      <c r="M168" s="212"/>
      <c r="N168" s="66" t="s">
        <v>73</v>
      </c>
      <c r="O168" s="26">
        <v>80</v>
      </c>
      <c r="P168" s="26">
        <v>39</v>
      </c>
      <c r="Q168" s="68">
        <v>48</v>
      </c>
      <c r="R168" s="68">
        <v>16</v>
      </c>
      <c r="S168" s="68">
        <v>41</v>
      </c>
      <c r="T168" s="68">
        <v>14</v>
      </c>
      <c r="U168" s="68">
        <v>65</v>
      </c>
      <c r="V168" s="68">
        <v>28</v>
      </c>
      <c r="W168" s="68">
        <v>234</v>
      </c>
      <c r="X168" s="68">
        <v>97</v>
      </c>
      <c r="Y168" s="212"/>
      <c r="Z168" s="66" t="s">
        <v>73</v>
      </c>
      <c r="AA168" s="68">
        <v>20</v>
      </c>
      <c r="AB168" s="68">
        <v>18</v>
      </c>
      <c r="AC168" s="68">
        <v>17</v>
      </c>
      <c r="AD168" s="68">
        <v>16</v>
      </c>
      <c r="AE168" s="68">
        <v>71</v>
      </c>
      <c r="AF168" s="68">
        <v>45</v>
      </c>
      <c r="AG168" s="68">
        <v>23</v>
      </c>
      <c r="AH168" s="68">
        <v>8</v>
      </c>
      <c r="AI168" s="68">
        <v>11</v>
      </c>
      <c r="AJ168" s="68">
        <v>15</v>
      </c>
      <c r="AK168" s="212"/>
      <c r="AL168" s="66" t="s">
        <v>73</v>
      </c>
      <c r="AM168" s="68">
        <v>0</v>
      </c>
      <c r="AN168" s="68">
        <v>709</v>
      </c>
      <c r="AO168" s="68">
        <v>0</v>
      </c>
      <c r="AP168" s="68">
        <v>0</v>
      </c>
      <c r="AQ168" s="68">
        <v>0</v>
      </c>
      <c r="AR168" s="68">
        <v>18</v>
      </c>
      <c r="AS168" s="68">
        <v>57</v>
      </c>
      <c r="AT168" s="68">
        <v>28</v>
      </c>
      <c r="AU168" s="68">
        <v>30</v>
      </c>
      <c r="AV168" s="212"/>
      <c r="AW168" s="66" t="s">
        <v>73</v>
      </c>
      <c r="AX168" s="26">
        <v>16</v>
      </c>
      <c r="AY168" s="26">
        <v>43</v>
      </c>
      <c r="AZ168" s="26">
        <v>11</v>
      </c>
      <c r="BA168" s="26">
        <v>98</v>
      </c>
      <c r="BB168" s="26">
        <v>18</v>
      </c>
      <c r="BC168" s="26">
        <v>186</v>
      </c>
      <c r="BD168" s="26">
        <v>61</v>
      </c>
      <c r="BE168" s="26">
        <v>17</v>
      </c>
      <c r="BF168" s="41">
        <v>23</v>
      </c>
      <c r="BG168" s="41">
        <v>5</v>
      </c>
      <c r="BH168" s="212"/>
      <c r="BI168" s="66" t="s">
        <v>73</v>
      </c>
      <c r="BJ168" s="68">
        <v>503</v>
      </c>
      <c r="BK168" s="68">
        <v>612</v>
      </c>
      <c r="BL168" s="68">
        <v>147</v>
      </c>
      <c r="BM168" s="68">
        <v>100</v>
      </c>
      <c r="BN168" s="68">
        <v>168</v>
      </c>
      <c r="BO168" s="68">
        <v>625</v>
      </c>
      <c r="BP168" s="68">
        <v>163</v>
      </c>
      <c r="BQ168" s="68">
        <v>84</v>
      </c>
      <c r="BR168" s="68">
        <v>155</v>
      </c>
      <c r="BS168" s="68">
        <v>0</v>
      </c>
      <c r="BT168" s="68">
        <v>0</v>
      </c>
      <c r="BU168" s="68">
        <v>0</v>
      </c>
      <c r="BV168" s="68">
        <v>82</v>
      </c>
      <c r="BW168" s="68">
        <v>1323</v>
      </c>
      <c r="BY168" s="80" t="s">
        <v>7</v>
      </c>
      <c r="BZ168" s="80" t="s">
        <v>2429</v>
      </c>
      <c r="CA168" s="78">
        <v>1418</v>
      </c>
      <c r="CB168" s="91"/>
    </row>
    <row r="169" spans="1:80" ht="14.45" customHeight="1">
      <c r="A169" s="212" t="s">
        <v>170</v>
      </c>
      <c r="B169" s="44" t="s">
        <v>90</v>
      </c>
      <c r="C169" s="71">
        <v>1148</v>
      </c>
      <c r="D169" s="71">
        <v>742</v>
      </c>
      <c r="E169" s="71">
        <v>752</v>
      </c>
      <c r="F169" s="71">
        <v>417</v>
      </c>
      <c r="G169" s="71">
        <v>433</v>
      </c>
      <c r="H169" s="71">
        <v>275</v>
      </c>
      <c r="I169" s="71">
        <v>445</v>
      </c>
      <c r="J169" s="71">
        <v>255</v>
      </c>
      <c r="K169" s="149">
        <v>2778</v>
      </c>
      <c r="L169" s="149">
        <v>1689</v>
      </c>
      <c r="M169" s="212" t="s">
        <v>170</v>
      </c>
      <c r="N169" s="44" t="s">
        <v>90</v>
      </c>
      <c r="O169" s="71">
        <v>289</v>
      </c>
      <c r="P169" s="71">
        <v>198</v>
      </c>
      <c r="Q169" s="71">
        <v>165</v>
      </c>
      <c r="R169" s="71">
        <v>73</v>
      </c>
      <c r="S169" s="71">
        <v>103</v>
      </c>
      <c r="T169" s="71">
        <v>72</v>
      </c>
      <c r="U169" s="71">
        <v>60</v>
      </c>
      <c r="V169" s="71">
        <v>36</v>
      </c>
      <c r="W169" s="149">
        <v>617</v>
      </c>
      <c r="X169" s="149">
        <v>379</v>
      </c>
      <c r="Y169" s="212" t="s">
        <v>170</v>
      </c>
      <c r="Z169" s="44" t="s">
        <v>90</v>
      </c>
      <c r="AA169" s="31">
        <v>15</v>
      </c>
      <c r="AB169" s="31">
        <v>12</v>
      </c>
      <c r="AC169" s="31">
        <v>8</v>
      </c>
      <c r="AD169" s="31">
        <v>9</v>
      </c>
      <c r="AE169" s="149">
        <v>44</v>
      </c>
      <c r="AF169" s="125">
        <v>28</v>
      </c>
      <c r="AG169" s="71">
        <v>14</v>
      </c>
      <c r="AH169" s="71">
        <v>9</v>
      </c>
      <c r="AI169" s="71">
        <v>7</v>
      </c>
      <c r="AJ169" s="71">
        <v>10</v>
      </c>
      <c r="AK169" s="212" t="s">
        <v>170</v>
      </c>
      <c r="AL169" s="44" t="s">
        <v>90</v>
      </c>
      <c r="AM169" s="71">
        <v>0</v>
      </c>
      <c r="AN169" s="71">
        <v>463</v>
      </c>
      <c r="AO169" s="71">
        <v>148</v>
      </c>
      <c r="AP169" s="71">
        <v>0</v>
      </c>
      <c r="AQ169" s="71">
        <v>0</v>
      </c>
      <c r="AR169" s="71">
        <v>10</v>
      </c>
      <c r="AS169" s="71">
        <v>38</v>
      </c>
      <c r="AT169" s="71">
        <v>31</v>
      </c>
      <c r="AU169" s="71">
        <v>29</v>
      </c>
      <c r="AV169" s="212" t="s">
        <v>170</v>
      </c>
      <c r="AW169" s="44" t="s">
        <v>90</v>
      </c>
      <c r="AX169" s="71">
        <v>4</v>
      </c>
      <c r="AY169" s="71">
        <v>33</v>
      </c>
      <c r="AZ169" s="71">
        <v>4</v>
      </c>
      <c r="BA169" s="71">
        <v>74</v>
      </c>
      <c r="BB169" s="71">
        <v>8</v>
      </c>
      <c r="BC169" s="16">
        <v>123</v>
      </c>
      <c r="BD169" s="71">
        <v>44</v>
      </c>
      <c r="BE169" s="71">
        <v>6</v>
      </c>
      <c r="BF169" s="152">
        <v>9</v>
      </c>
      <c r="BG169" s="32">
        <v>5</v>
      </c>
      <c r="BH169" s="212" t="s">
        <v>170</v>
      </c>
      <c r="BI169" s="44" t="s">
        <v>90</v>
      </c>
      <c r="BJ169" s="71">
        <v>365</v>
      </c>
      <c r="BK169" s="71">
        <v>365</v>
      </c>
      <c r="BL169" s="71">
        <v>122</v>
      </c>
      <c r="BM169" s="71">
        <v>138</v>
      </c>
      <c r="BN169" s="71">
        <v>119</v>
      </c>
      <c r="BO169" s="71">
        <v>361</v>
      </c>
      <c r="BP169" s="71">
        <v>99</v>
      </c>
      <c r="BQ169" s="71">
        <v>101</v>
      </c>
      <c r="BR169" s="71">
        <v>81</v>
      </c>
      <c r="BS169" s="71">
        <v>4</v>
      </c>
      <c r="BT169" s="71">
        <v>0</v>
      </c>
      <c r="BU169" s="71">
        <v>4</v>
      </c>
      <c r="BV169" s="71">
        <v>60</v>
      </c>
      <c r="BW169" s="71">
        <v>18</v>
      </c>
      <c r="BY169" s="80" t="s">
        <v>170</v>
      </c>
      <c r="BZ169" s="80" t="s">
        <v>2430</v>
      </c>
      <c r="CA169" s="78">
        <v>1370</v>
      </c>
      <c r="CB169" s="91"/>
    </row>
    <row r="170" spans="1:80">
      <c r="A170" s="212"/>
      <c r="B170" s="44" t="s">
        <v>91</v>
      </c>
      <c r="C170" s="71">
        <v>0</v>
      </c>
      <c r="D170" s="71">
        <v>0</v>
      </c>
      <c r="E170" s="71">
        <v>0</v>
      </c>
      <c r="F170" s="71">
        <v>0</v>
      </c>
      <c r="G170" s="71">
        <v>0</v>
      </c>
      <c r="H170" s="71">
        <v>0</v>
      </c>
      <c r="I170" s="71">
        <v>0</v>
      </c>
      <c r="J170" s="71">
        <v>0</v>
      </c>
      <c r="K170" s="149">
        <v>0</v>
      </c>
      <c r="L170" s="149">
        <v>0</v>
      </c>
      <c r="M170" s="212"/>
      <c r="N170" s="44" t="s">
        <v>91</v>
      </c>
      <c r="O170" s="71">
        <v>0</v>
      </c>
      <c r="P170" s="71">
        <v>0</v>
      </c>
      <c r="Q170" s="71">
        <v>0</v>
      </c>
      <c r="R170" s="71">
        <v>0</v>
      </c>
      <c r="S170" s="71">
        <v>0</v>
      </c>
      <c r="T170" s="71">
        <v>0</v>
      </c>
      <c r="U170" s="71">
        <v>0</v>
      </c>
      <c r="V170" s="71">
        <v>0</v>
      </c>
      <c r="W170" s="149">
        <v>0</v>
      </c>
      <c r="X170" s="149">
        <v>0</v>
      </c>
      <c r="Y170" s="212"/>
      <c r="Z170" s="44" t="s">
        <v>91</v>
      </c>
      <c r="AA170" s="31">
        <v>0</v>
      </c>
      <c r="AB170" s="31">
        <v>0</v>
      </c>
      <c r="AC170" s="31">
        <v>0</v>
      </c>
      <c r="AD170" s="31">
        <v>0</v>
      </c>
      <c r="AE170" s="149">
        <v>0</v>
      </c>
      <c r="AF170" s="125">
        <v>0</v>
      </c>
      <c r="AG170" s="71">
        <v>0</v>
      </c>
      <c r="AH170" s="71">
        <v>0</v>
      </c>
      <c r="AI170" s="71">
        <v>0</v>
      </c>
      <c r="AJ170" s="71">
        <v>0</v>
      </c>
      <c r="AK170" s="212"/>
      <c r="AL170" s="44" t="s">
        <v>91</v>
      </c>
      <c r="AM170" s="71">
        <v>0</v>
      </c>
      <c r="AN170" s="71">
        <v>0</v>
      </c>
      <c r="AO170" s="71">
        <v>0</v>
      </c>
      <c r="AP170" s="71">
        <v>0</v>
      </c>
      <c r="AQ170" s="71">
        <v>0</v>
      </c>
      <c r="AR170" s="71">
        <v>0</v>
      </c>
      <c r="AS170" s="71">
        <v>0</v>
      </c>
      <c r="AT170" s="71">
        <v>0</v>
      </c>
      <c r="AU170" s="71">
        <v>0</v>
      </c>
      <c r="AV170" s="212"/>
      <c r="AW170" s="44" t="s">
        <v>91</v>
      </c>
      <c r="AX170" s="71">
        <v>0</v>
      </c>
      <c r="AY170" s="71">
        <v>0</v>
      </c>
      <c r="AZ170" s="71">
        <v>0</v>
      </c>
      <c r="BA170" s="71">
        <v>0</v>
      </c>
      <c r="BB170" s="71">
        <v>0</v>
      </c>
      <c r="BC170" s="16">
        <v>0</v>
      </c>
      <c r="BD170" s="71">
        <v>0</v>
      </c>
      <c r="BE170" s="71">
        <v>0</v>
      </c>
      <c r="BF170" s="152">
        <v>0</v>
      </c>
      <c r="BG170" s="32">
        <v>0</v>
      </c>
      <c r="BH170" s="212"/>
      <c r="BI170" s="44" t="s">
        <v>91</v>
      </c>
      <c r="BJ170" s="71">
        <v>0</v>
      </c>
      <c r="BK170" s="71">
        <v>0</v>
      </c>
      <c r="BL170" s="71">
        <v>0</v>
      </c>
      <c r="BM170" s="71">
        <v>0</v>
      </c>
      <c r="BN170" s="71">
        <v>0</v>
      </c>
      <c r="BO170" s="71">
        <v>0</v>
      </c>
      <c r="BP170" s="71">
        <v>0</v>
      </c>
      <c r="BQ170" s="71">
        <v>0</v>
      </c>
      <c r="BR170" s="71">
        <v>0</v>
      </c>
      <c r="BS170" s="71">
        <v>0</v>
      </c>
      <c r="BT170" s="71">
        <v>0</v>
      </c>
      <c r="BU170" s="71">
        <v>0</v>
      </c>
      <c r="BV170" s="71">
        <v>0</v>
      </c>
      <c r="BW170" s="71">
        <v>0</v>
      </c>
      <c r="BY170" s="80" t="s">
        <v>170</v>
      </c>
      <c r="BZ170" s="80" t="s">
        <v>2431</v>
      </c>
      <c r="CA170" s="78">
        <v>0</v>
      </c>
      <c r="CB170" s="91"/>
    </row>
    <row r="171" spans="1:80">
      <c r="A171" s="212"/>
      <c r="B171" s="66" t="s">
        <v>73</v>
      </c>
      <c r="C171" s="26">
        <v>1148</v>
      </c>
      <c r="D171" s="26">
        <v>742</v>
      </c>
      <c r="E171" s="68">
        <v>752</v>
      </c>
      <c r="F171" s="68">
        <v>417</v>
      </c>
      <c r="G171" s="68">
        <v>433</v>
      </c>
      <c r="H171" s="68">
        <v>275</v>
      </c>
      <c r="I171" s="68">
        <v>445</v>
      </c>
      <c r="J171" s="68">
        <v>255</v>
      </c>
      <c r="K171" s="68">
        <v>2778</v>
      </c>
      <c r="L171" s="68">
        <v>1689</v>
      </c>
      <c r="M171" s="212"/>
      <c r="N171" s="66" t="s">
        <v>73</v>
      </c>
      <c r="O171" s="26">
        <v>289</v>
      </c>
      <c r="P171" s="26">
        <v>198</v>
      </c>
      <c r="Q171" s="68">
        <v>165</v>
      </c>
      <c r="R171" s="68">
        <v>73</v>
      </c>
      <c r="S171" s="68">
        <v>103</v>
      </c>
      <c r="T171" s="68">
        <v>72</v>
      </c>
      <c r="U171" s="68">
        <v>60</v>
      </c>
      <c r="V171" s="68">
        <v>36</v>
      </c>
      <c r="W171" s="68">
        <v>617</v>
      </c>
      <c r="X171" s="68">
        <v>379</v>
      </c>
      <c r="Y171" s="212"/>
      <c r="Z171" s="66" t="s">
        <v>73</v>
      </c>
      <c r="AA171" s="68">
        <v>15</v>
      </c>
      <c r="AB171" s="68">
        <v>12</v>
      </c>
      <c r="AC171" s="68">
        <v>8</v>
      </c>
      <c r="AD171" s="68">
        <v>9</v>
      </c>
      <c r="AE171" s="68">
        <v>44</v>
      </c>
      <c r="AF171" s="68">
        <v>28</v>
      </c>
      <c r="AG171" s="68">
        <v>14</v>
      </c>
      <c r="AH171" s="68">
        <v>9</v>
      </c>
      <c r="AI171" s="68">
        <v>7</v>
      </c>
      <c r="AJ171" s="68">
        <v>10</v>
      </c>
      <c r="AK171" s="212"/>
      <c r="AL171" s="66" t="s">
        <v>73</v>
      </c>
      <c r="AM171" s="68">
        <v>0</v>
      </c>
      <c r="AN171" s="68">
        <v>463</v>
      </c>
      <c r="AO171" s="68">
        <v>148</v>
      </c>
      <c r="AP171" s="68">
        <v>0</v>
      </c>
      <c r="AQ171" s="68">
        <v>0</v>
      </c>
      <c r="AR171" s="68">
        <v>10</v>
      </c>
      <c r="AS171" s="68">
        <v>38</v>
      </c>
      <c r="AT171" s="68">
        <v>31</v>
      </c>
      <c r="AU171" s="68">
        <v>29</v>
      </c>
      <c r="AV171" s="212"/>
      <c r="AW171" s="66" t="s">
        <v>73</v>
      </c>
      <c r="AX171" s="26">
        <v>4</v>
      </c>
      <c r="AY171" s="26">
        <v>33</v>
      </c>
      <c r="AZ171" s="26">
        <v>4</v>
      </c>
      <c r="BA171" s="26">
        <v>74</v>
      </c>
      <c r="BB171" s="26">
        <v>8</v>
      </c>
      <c r="BC171" s="26">
        <v>123</v>
      </c>
      <c r="BD171" s="26">
        <v>44</v>
      </c>
      <c r="BE171" s="26">
        <v>6</v>
      </c>
      <c r="BF171" s="41">
        <v>9</v>
      </c>
      <c r="BG171" s="41">
        <v>5</v>
      </c>
      <c r="BH171" s="212"/>
      <c r="BI171" s="66" t="s">
        <v>73</v>
      </c>
      <c r="BJ171" s="68">
        <v>365</v>
      </c>
      <c r="BK171" s="68">
        <v>365</v>
      </c>
      <c r="BL171" s="68">
        <v>122</v>
      </c>
      <c r="BM171" s="68">
        <v>138</v>
      </c>
      <c r="BN171" s="68">
        <v>119</v>
      </c>
      <c r="BO171" s="68">
        <v>361</v>
      </c>
      <c r="BP171" s="68">
        <v>99</v>
      </c>
      <c r="BQ171" s="68">
        <v>101</v>
      </c>
      <c r="BR171" s="68">
        <v>81</v>
      </c>
      <c r="BS171" s="68">
        <v>4</v>
      </c>
      <c r="BT171" s="68">
        <v>0</v>
      </c>
      <c r="BU171" s="68">
        <v>4</v>
      </c>
      <c r="BV171" s="68">
        <v>60</v>
      </c>
      <c r="BW171" s="68">
        <v>18</v>
      </c>
      <c r="BY171" s="80" t="s">
        <v>170</v>
      </c>
      <c r="BZ171" s="80" t="s">
        <v>2432</v>
      </c>
      <c r="CA171" s="78">
        <v>1370</v>
      </c>
      <c r="CB171" s="91"/>
    </row>
    <row r="172" spans="1:80" ht="14.45" customHeight="1">
      <c r="A172" s="212" t="s">
        <v>171</v>
      </c>
      <c r="B172" s="44" t="s">
        <v>90</v>
      </c>
      <c r="C172" s="71">
        <v>1913</v>
      </c>
      <c r="D172" s="71">
        <v>1113</v>
      </c>
      <c r="E172" s="71">
        <v>1550</v>
      </c>
      <c r="F172" s="71">
        <v>907</v>
      </c>
      <c r="G172" s="71">
        <v>1231</v>
      </c>
      <c r="H172" s="71">
        <v>745</v>
      </c>
      <c r="I172" s="71">
        <v>1590</v>
      </c>
      <c r="J172" s="71">
        <v>899</v>
      </c>
      <c r="K172" s="149">
        <v>6284</v>
      </c>
      <c r="L172" s="149">
        <v>3664</v>
      </c>
      <c r="M172" s="212" t="s">
        <v>171</v>
      </c>
      <c r="N172" s="44" t="s">
        <v>90</v>
      </c>
      <c r="O172" s="71">
        <v>359</v>
      </c>
      <c r="P172" s="71">
        <v>192</v>
      </c>
      <c r="Q172" s="71">
        <v>218</v>
      </c>
      <c r="R172" s="71">
        <v>113</v>
      </c>
      <c r="S172" s="71">
        <v>181</v>
      </c>
      <c r="T172" s="71">
        <v>111</v>
      </c>
      <c r="U172" s="71">
        <v>430</v>
      </c>
      <c r="V172" s="71">
        <v>235</v>
      </c>
      <c r="W172" s="149">
        <v>1188</v>
      </c>
      <c r="X172" s="149">
        <v>651</v>
      </c>
      <c r="Y172" s="212" t="s">
        <v>171</v>
      </c>
      <c r="Z172" s="44" t="s">
        <v>90</v>
      </c>
      <c r="AA172" s="31">
        <v>41</v>
      </c>
      <c r="AB172" s="31">
        <v>37</v>
      </c>
      <c r="AC172" s="31">
        <v>32</v>
      </c>
      <c r="AD172" s="31">
        <v>31</v>
      </c>
      <c r="AE172" s="149">
        <v>141</v>
      </c>
      <c r="AF172" s="125">
        <v>98</v>
      </c>
      <c r="AG172" s="71">
        <v>24</v>
      </c>
      <c r="AH172" s="71">
        <v>8</v>
      </c>
      <c r="AI172" s="71">
        <v>6</v>
      </c>
      <c r="AJ172" s="71">
        <v>31</v>
      </c>
      <c r="AK172" s="212" t="s">
        <v>171</v>
      </c>
      <c r="AL172" s="44" t="s">
        <v>90</v>
      </c>
      <c r="AM172" s="71">
        <v>45</v>
      </c>
      <c r="AN172" s="71">
        <v>769</v>
      </c>
      <c r="AO172" s="71">
        <v>68</v>
      </c>
      <c r="AP172" s="71">
        <v>10</v>
      </c>
      <c r="AQ172" s="71">
        <v>0</v>
      </c>
      <c r="AR172" s="71">
        <v>13</v>
      </c>
      <c r="AS172" s="71">
        <v>108</v>
      </c>
      <c r="AT172" s="71">
        <v>64</v>
      </c>
      <c r="AU172" s="71">
        <v>61</v>
      </c>
      <c r="AV172" s="212" t="s">
        <v>171</v>
      </c>
      <c r="AW172" s="44" t="s">
        <v>90</v>
      </c>
      <c r="AX172" s="71">
        <v>6</v>
      </c>
      <c r="AY172" s="71">
        <v>61</v>
      </c>
      <c r="AZ172" s="71">
        <v>15</v>
      </c>
      <c r="BA172" s="71">
        <v>289</v>
      </c>
      <c r="BB172" s="71">
        <v>0</v>
      </c>
      <c r="BC172" s="16">
        <v>371</v>
      </c>
      <c r="BD172" s="71">
        <v>143</v>
      </c>
      <c r="BE172" s="71">
        <v>12</v>
      </c>
      <c r="BF172" s="152">
        <v>55</v>
      </c>
      <c r="BG172" s="32">
        <v>22</v>
      </c>
      <c r="BH172" s="212" t="s">
        <v>171</v>
      </c>
      <c r="BI172" s="44" t="s">
        <v>90</v>
      </c>
      <c r="BJ172" s="71">
        <v>426</v>
      </c>
      <c r="BK172" s="71">
        <v>410</v>
      </c>
      <c r="BL172" s="71">
        <v>66</v>
      </c>
      <c r="BM172" s="71">
        <v>77</v>
      </c>
      <c r="BN172" s="71">
        <v>13</v>
      </c>
      <c r="BO172" s="71">
        <v>412</v>
      </c>
      <c r="BP172" s="71">
        <v>37</v>
      </c>
      <c r="BQ172" s="71">
        <v>6</v>
      </c>
      <c r="BR172" s="71">
        <v>43</v>
      </c>
      <c r="BS172" s="71">
        <v>1</v>
      </c>
      <c r="BT172" s="71">
        <v>0</v>
      </c>
      <c r="BU172" s="71">
        <v>0</v>
      </c>
      <c r="BV172" s="71">
        <v>55</v>
      </c>
      <c r="BW172" s="71">
        <v>277</v>
      </c>
      <c r="BY172" s="80" t="s">
        <v>171</v>
      </c>
      <c r="BZ172" s="80" t="s">
        <v>2433</v>
      </c>
      <c r="CA172" s="78">
        <v>1827</v>
      </c>
      <c r="CB172" s="91"/>
    </row>
    <row r="173" spans="1:80">
      <c r="A173" s="212"/>
      <c r="B173" s="44" t="s">
        <v>91</v>
      </c>
      <c r="C173" s="71">
        <v>0</v>
      </c>
      <c r="D173" s="71">
        <v>0</v>
      </c>
      <c r="E173" s="71">
        <v>0</v>
      </c>
      <c r="F173" s="71">
        <v>0</v>
      </c>
      <c r="G173" s="71">
        <v>0</v>
      </c>
      <c r="H173" s="71">
        <v>0</v>
      </c>
      <c r="I173" s="71">
        <v>0</v>
      </c>
      <c r="J173" s="71">
        <v>0</v>
      </c>
      <c r="K173" s="149">
        <v>0</v>
      </c>
      <c r="L173" s="149">
        <v>0</v>
      </c>
      <c r="M173" s="212"/>
      <c r="N173" s="44" t="s">
        <v>91</v>
      </c>
      <c r="O173" s="71">
        <v>0</v>
      </c>
      <c r="P173" s="71">
        <v>0</v>
      </c>
      <c r="Q173" s="71">
        <v>0</v>
      </c>
      <c r="R173" s="71">
        <v>0</v>
      </c>
      <c r="S173" s="71">
        <v>0</v>
      </c>
      <c r="T173" s="71">
        <v>0</v>
      </c>
      <c r="U173" s="71">
        <v>0</v>
      </c>
      <c r="V173" s="71">
        <v>0</v>
      </c>
      <c r="W173" s="149">
        <v>0</v>
      </c>
      <c r="X173" s="149">
        <v>0</v>
      </c>
      <c r="Y173" s="212"/>
      <c r="Z173" s="44" t="s">
        <v>91</v>
      </c>
      <c r="AA173" s="31">
        <v>0</v>
      </c>
      <c r="AB173" s="31">
        <v>0</v>
      </c>
      <c r="AC173" s="31">
        <v>0</v>
      </c>
      <c r="AD173" s="31">
        <v>0</v>
      </c>
      <c r="AE173" s="149">
        <v>0</v>
      </c>
      <c r="AF173" s="125">
        <v>0</v>
      </c>
      <c r="AG173" s="71">
        <v>0</v>
      </c>
      <c r="AH173" s="71">
        <v>0</v>
      </c>
      <c r="AI173" s="71">
        <v>0</v>
      </c>
      <c r="AJ173" s="71">
        <v>0</v>
      </c>
      <c r="AK173" s="212"/>
      <c r="AL173" s="44" t="s">
        <v>91</v>
      </c>
      <c r="AM173" s="71">
        <v>0</v>
      </c>
      <c r="AN173" s="71">
        <v>0</v>
      </c>
      <c r="AO173" s="71">
        <v>0</v>
      </c>
      <c r="AP173" s="71">
        <v>0</v>
      </c>
      <c r="AQ173" s="71">
        <v>0</v>
      </c>
      <c r="AR173" s="71">
        <v>0</v>
      </c>
      <c r="AS173" s="71">
        <v>0</v>
      </c>
      <c r="AT173" s="71">
        <v>0</v>
      </c>
      <c r="AU173" s="71">
        <v>0</v>
      </c>
      <c r="AV173" s="212"/>
      <c r="AW173" s="44" t="s">
        <v>91</v>
      </c>
      <c r="AX173" s="71">
        <v>0</v>
      </c>
      <c r="AY173" s="71">
        <v>0</v>
      </c>
      <c r="AZ173" s="71">
        <v>0</v>
      </c>
      <c r="BA173" s="71">
        <v>0</v>
      </c>
      <c r="BB173" s="71">
        <v>0</v>
      </c>
      <c r="BC173" s="16">
        <v>0</v>
      </c>
      <c r="BD173" s="71">
        <v>0</v>
      </c>
      <c r="BE173" s="71">
        <v>0</v>
      </c>
      <c r="BF173" s="152">
        <v>0</v>
      </c>
      <c r="BG173" s="32">
        <v>0</v>
      </c>
      <c r="BH173" s="212"/>
      <c r="BI173" s="44" t="s">
        <v>91</v>
      </c>
      <c r="BJ173" s="71">
        <v>0</v>
      </c>
      <c r="BK173" s="71">
        <v>0</v>
      </c>
      <c r="BL173" s="71">
        <v>0</v>
      </c>
      <c r="BM173" s="71">
        <v>0</v>
      </c>
      <c r="BN173" s="71">
        <v>0</v>
      </c>
      <c r="BO173" s="71">
        <v>0</v>
      </c>
      <c r="BP173" s="71">
        <v>0</v>
      </c>
      <c r="BQ173" s="71">
        <v>0</v>
      </c>
      <c r="BR173" s="71">
        <v>0</v>
      </c>
      <c r="BS173" s="71">
        <v>0</v>
      </c>
      <c r="BT173" s="71">
        <v>0</v>
      </c>
      <c r="BU173" s="71">
        <v>0</v>
      </c>
      <c r="BV173" s="71">
        <v>0</v>
      </c>
      <c r="BW173" s="71">
        <v>0</v>
      </c>
      <c r="BY173" s="80" t="s">
        <v>171</v>
      </c>
      <c r="BZ173" s="80" t="s">
        <v>2434</v>
      </c>
      <c r="CA173" s="78">
        <v>0</v>
      </c>
      <c r="CB173" s="91"/>
    </row>
    <row r="174" spans="1:80">
      <c r="A174" s="212"/>
      <c r="B174" s="66" t="s">
        <v>73</v>
      </c>
      <c r="C174" s="26">
        <v>1913</v>
      </c>
      <c r="D174" s="26">
        <v>1113</v>
      </c>
      <c r="E174" s="68">
        <v>1550</v>
      </c>
      <c r="F174" s="68">
        <v>907</v>
      </c>
      <c r="G174" s="68">
        <v>1231</v>
      </c>
      <c r="H174" s="68">
        <v>745</v>
      </c>
      <c r="I174" s="68">
        <v>1590</v>
      </c>
      <c r="J174" s="68">
        <v>899</v>
      </c>
      <c r="K174" s="68">
        <v>6284</v>
      </c>
      <c r="L174" s="68">
        <v>3664</v>
      </c>
      <c r="M174" s="212"/>
      <c r="N174" s="66" t="s">
        <v>73</v>
      </c>
      <c r="O174" s="26">
        <v>359</v>
      </c>
      <c r="P174" s="26">
        <v>192</v>
      </c>
      <c r="Q174" s="68">
        <v>218</v>
      </c>
      <c r="R174" s="68">
        <v>113</v>
      </c>
      <c r="S174" s="68">
        <v>181</v>
      </c>
      <c r="T174" s="68">
        <v>111</v>
      </c>
      <c r="U174" s="68">
        <v>430</v>
      </c>
      <c r="V174" s="68">
        <v>235</v>
      </c>
      <c r="W174" s="68">
        <v>1188</v>
      </c>
      <c r="X174" s="68">
        <v>651</v>
      </c>
      <c r="Y174" s="212"/>
      <c r="Z174" s="66" t="s">
        <v>73</v>
      </c>
      <c r="AA174" s="68">
        <v>41</v>
      </c>
      <c r="AB174" s="68">
        <v>37</v>
      </c>
      <c r="AC174" s="68">
        <v>32</v>
      </c>
      <c r="AD174" s="68">
        <v>31</v>
      </c>
      <c r="AE174" s="68">
        <v>141</v>
      </c>
      <c r="AF174" s="68">
        <v>98</v>
      </c>
      <c r="AG174" s="68">
        <v>24</v>
      </c>
      <c r="AH174" s="68">
        <v>8</v>
      </c>
      <c r="AI174" s="68">
        <v>6</v>
      </c>
      <c r="AJ174" s="68">
        <v>31</v>
      </c>
      <c r="AK174" s="212"/>
      <c r="AL174" s="66" t="s">
        <v>73</v>
      </c>
      <c r="AM174" s="68">
        <v>45</v>
      </c>
      <c r="AN174" s="68">
        <v>769</v>
      </c>
      <c r="AO174" s="68">
        <v>68</v>
      </c>
      <c r="AP174" s="68">
        <v>10</v>
      </c>
      <c r="AQ174" s="68">
        <v>0</v>
      </c>
      <c r="AR174" s="68">
        <v>13</v>
      </c>
      <c r="AS174" s="68">
        <v>108</v>
      </c>
      <c r="AT174" s="68">
        <v>64</v>
      </c>
      <c r="AU174" s="68">
        <v>61</v>
      </c>
      <c r="AV174" s="212"/>
      <c r="AW174" s="66" t="s">
        <v>73</v>
      </c>
      <c r="AX174" s="26">
        <v>6</v>
      </c>
      <c r="AY174" s="26">
        <v>61</v>
      </c>
      <c r="AZ174" s="26">
        <v>15</v>
      </c>
      <c r="BA174" s="26">
        <v>289</v>
      </c>
      <c r="BB174" s="26">
        <v>0</v>
      </c>
      <c r="BC174" s="26">
        <v>371</v>
      </c>
      <c r="BD174" s="26">
        <v>143</v>
      </c>
      <c r="BE174" s="26">
        <v>12</v>
      </c>
      <c r="BF174" s="41">
        <v>55</v>
      </c>
      <c r="BG174" s="41">
        <v>22</v>
      </c>
      <c r="BH174" s="212"/>
      <c r="BI174" s="66" t="s">
        <v>73</v>
      </c>
      <c r="BJ174" s="68">
        <v>426</v>
      </c>
      <c r="BK174" s="68">
        <v>410</v>
      </c>
      <c r="BL174" s="68">
        <v>66</v>
      </c>
      <c r="BM174" s="68">
        <v>77</v>
      </c>
      <c r="BN174" s="68">
        <v>13</v>
      </c>
      <c r="BO174" s="68">
        <v>412</v>
      </c>
      <c r="BP174" s="68">
        <v>37</v>
      </c>
      <c r="BQ174" s="68">
        <v>6</v>
      </c>
      <c r="BR174" s="68">
        <v>43</v>
      </c>
      <c r="BS174" s="68">
        <v>1</v>
      </c>
      <c r="BT174" s="68">
        <v>0</v>
      </c>
      <c r="BU174" s="68">
        <v>0</v>
      </c>
      <c r="BV174" s="68">
        <v>55</v>
      </c>
      <c r="BW174" s="68">
        <v>277</v>
      </c>
      <c r="BY174" s="80" t="s">
        <v>171</v>
      </c>
      <c r="BZ174" s="80" t="s">
        <v>2435</v>
      </c>
      <c r="CA174" s="78">
        <v>1827</v>
      </c>
      <c r="CB174" s="91"/>
    </row>
    <row r="175" spans="1:80" s="100" customFormat="1" ht="12" customHeight="1">
      <c r="A175" s="45" t="s">
        <v>6</v>
      </c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5" t="s">
        <v>6</v>
      </c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5" t="s">
        <v>6</v>
      </c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5"/>
      <c r="AK175" s="45" t="s">
        <v>6</v>
      </c>
      <c r="AL175" s="44"/>
      <c r="AM175" s="44"/>
      <c r="AN175" s="44"/>
      <c r="AO175" s="44"/>
      <c r="AP175" s="44"/>
      <c r="AQ175" s="44"/>
      <c r="AR175" s="44"/>
      <c r="AS175" s="44"/>
      <c r="AT175" s="44"/>
      <c r="AU175" s="44"/>
      <c r="AV175" s="45" t="s">
        <v>6</v>
      </c>
      <c r="AW175" s="44"/>
      <c r="AX175" s="44"/>
      <c r="AY175" s="44"/>
      <c r="AZ175" s="44"/>
      <c r="BA175" s="44"/>
      <c r="BB175" s="44"/>
      <c r="BC175" s="44"/>
      <c r="BD175" s="44"/>
      <c r="BE175" s="44"/>
      <c r="BF175" s="44"/>
      <c r="BG175" s="44"/>
      <c r="BH175" s="45" t="s">
        <v>6</v>
      </c>
      <c r="BI175" s="44"/>
      <c r="BJ175" s="44"/>
      <c r="BK175" s="44"/>
      <c r="BL175" s="44"/>
      <c r="BM175" s="44"/>
      <c r="BN175" s="44"/>
      <c r="BO175" s="44"/>
      <c r="BP175" s="44"/>
      <c r="BQ175" s="44"/>
      <c r="BR175" s="44"/>
      <c r="BS175" s="44"/>
      <c r="BT175" s="44"/>
      <c r="BU175" s="44"/>
      <c r="BV175" s="44"/>
      <c r="BW175" s="44"/>
      <c r="BY175" s="80" t="str">
        <f>IF(A175="",BY174,A175)</f>
        <v>ANOSY</v>
      </c>
      <c r="BZ175" s="80" t="str">
        <f>BY175&amp;B175</f>
        <v>ANOSY</v>
      </c>
      <c r="CA175" s="78">
        <f>(AM175+2*AN175+3*AO175+4*AP175+5*AQ175)</f>
        <v>0</v>
      </c>
      <c r="CB175" s="91"/>
    </row>
    <row r="176" spans="1:80" ht="13.15" customHeight="1">
      <c r="A176" s="212" t="s">
        <v>1573</v>
      </c>
      <c r="B176" s="44" t="s">
        <v>90</v>
      </c>
      <c r="C176" s="71">
        <v>1975</v>
      </c>
      <c r="D176" s="71">
        <v>1116</v>
      </c>
      <c r="E176" s="71">
        <v>1277</v>
      </c>
      <c r="F176" s="71">
        <v>717</v>
      </c>
      <c r="G176" s="71">
        <v>867</v>
      </c>
      <c r="H176" s="71">
        <v>468</v>
      </c>
      <c r="I176" s="71">
        <v>1205</v>
      </c>
      <c r="J176" s="71">
        <v>670</v>
      </c>
      <c r="K176" s="149">
        <v>5324</v>
      </c>
      <c r="L176" s="149">
        <v>2971</v>
      </c>
      <c r="M176" s="212" t="s">
        <v>1573</v>
      </c>
      <c r="N176" s="44" t="s">
        <v>90</v>
      </c>
      <c r="O176" s="71">
        <v>110</v>
      </c>
      <c r="P176" s="71">
        <v>56</v>
      </c>
      <c r="Q176" s="71">
        <v>72</v>
      </c>
      <c r="R176" s="71">
        <v>39</v>
      </c>
      <c r="S176" s="71">
        <v>50</v>
      </c>
      <c r="T176" s="71">
        <v>27</v>
      </c>
      <c r="U176" s="71">
        <v>140</v>
      </c>
      <c r="V176" s="71">
        <v>78</v>
      </c>
      <c r="W176" s="149">
        <v>372</v>
      </c>
      <c r="X176" s="149">
        <v>200</v>
      </c>
      <c r="Y176" s="212" t="s">
        <v>1573</v>
      </c>
      <c r="Z176" s="44" t="s">
        <v>90</v>
      </c>
      <c r="AA176" s="31">
        <v>31</v>
      </c>
      <c r="AB176" s="31">
        <v>29</v>
      </c>
      <c r="AC176" s="31">
        <v>23</v>
      </c>
      <c r="AD176" s="31">
        <v>21</v>
      </c>
      <c r="AE176" s="149">
        <v>104</v>
      </c>
      <c r="AF176" s="125">
        <v>85</v>
      </c>
      <c r="AG176" s="71">
        <v>32</v>
      </c>
      <c r="AH176" s="71">
        <v>0</v>
      </c>
      <c r="AI176" s="71">
        <v>24</v>
      </c>
      <c r="AJ176" s="71">
        <v>25</v>
      </c>
      <c r="AK176" s="212" t="s">
        <v>1573</v>
      </c>
      <c r="AL176" s="44" t="s">
        <v>90</v>
      </c>
      <c r="AM176" s="71">
        <v>102</v>
      </c>
      <c r="AN176" s="71">
        <v>1413</v>
      </c>
      <c r="AO176" s="71">
        <v>127</v>
      </c>
      <c r="AP176" s="71">
        <v>0</v>
      </c>
      <c r="AQ176" s="71">
        <v>2</v>
      </c>
      <c r="AR176" s="71">
        <v>35</v>
      </c>
      <c r="AS176" s="71">
        <v>88</v>
      </c>
      <c r="AT176" s="71">
        <v>65</v>
      </c>
      <c r="AU176" s="71">
        <v>56</v>
      </c>
      <c r="AV176" s="212" t="s">
        <v>1573</v>
      </c>
      <c r="AW176" s="44" t="s">
        <v>90</v>
      </c>
      <c r="AX176" s="71">
        <v>26</v>
      </c>
      <c r="AY176" s="71">
        <v>102</v>
      </c>
      <c r="AZ176" s="71">
        <v>6</v>
      </c>
      <c r="BA176" s="71">
        <v>305</v>
      </c>
      <c r="BB176" s="71">
        <v>0</v>
      </c>
      <c r="BC176" s="16">
        <v>439</v>
      </c>
      <c r="BD176" s="71">
        <v>137</v>
      </c>
      <c r="BE176" s="71">
        <v>45</v>
      </c>
      <c r="BF176" s="152">
        <v>22</v>
      </c>
      <c r="BG176" s="32">
        <v>3</v>
      </c>
      <c r="BH176" s="212" t="s">
        <v>1573</v>
      </c>
      <c r="BI176" s="44" t="s">
        <v>90</v>
      </c>
      <c r="BJ176" s="71">
        <v>419</v>
      </c>
      <c r="BK176" s="71">
        <v>475</v>
      </c>
      <c r="BL176" s="71">
        <v>125</v>
      </c>
      <c r="BM176" s="71">
        <v>125</v>
      </c>
      <c r="BN176" s="71">
        <v>107</v>
      </c>
      <c r="BO176" s="71">
        <v>489</v>
      </c>
      <c r="BP176" s="71">
        <v>87</v>
      </c>
      <c r="BQ176" s="71">
        <v>74</v>
      </c>
      <c r="BR176" s="71">
        <v>107</v>
      </c>
      <c r="BS176" s="71">
        <v>0</v>
      </c>
      <c r="BT176" s="71">
        <v>0</v>
      </c>
      <c r="BU176" s="71">
        <v>85</v>
      </c>
      <c r="BV176" s="71">
        <v>110</v>
      </c>
      <c r="BW176" s="71">
        <v>170</v>
      </c>
      <c r="BY176" s="80" t="s">
        <v>1573</v>
      </c>
      <c r="BZ176" s="80" t="s">
        <v>2439</v>
      </c>
      <c r="CA176" s="78">
        <v>3319</v>
      </c>
      <c r="CB176" s="91"/>
    </row>
    <row r="177" spans="1:80" ht="13.15" customHeight="1">
      <c r="A177" s="212"/>
      <c r="B177" s="44" t="s">
        <v>91</v>
      </c>
      <c r="C177" s="71">
        <v>692</v>
      </c>
      <c r="D177" s="71">
        <v>393</v>
      </c>
      <c r="E177" s="71">
        <v>458</v>
      </c>
      <c r="F177" s="71">
        <v>264</v>
      </c>
      <c r="G177" s="71">
        <v>289</v>
      </c>
      <c r="H177" s="71">
        <v>166</v>
      </c>
      <c r="I177" s="71">
        <v>264</v>
      </c>
      <c r="J177" s="71">
        <v>129</v>
      </c>
      <c r="K177" s="149">
        <v>1703</v>
      </c>
      <c r="L177" s="149">
        <v>952</v>
      </c>
      <c r="M177" s="212"/>
      <c r="N177" s="44" t="s">
        <v>91</v>
      </c>
      <c r="O177" s="71">
        <v>54</v>
      </c>
      <c r="P177" s="71">
        <v>31</v>
      </c>
      <c r="Q177" s="71">
        <v>23</v>
      </c>
      <c r="R177" s="71">
        <v>9</v>
      </c>
      <c r="S177" s="71">
        <v>30</v>
      </c>
      <c r="T177" s="71">
        <v>16</v>
      </c>
      <c r="U177" s="71">
        <v>39</v>
      </c>
      <c r="V177" s="71">
        <v>20</v>
      </c>
      <c r="W177" s="149">
        <v>146</v>
      </c>
      <c r="X177" s="149">
        <v>76</v>
      </c>
      <c r="Y177" s="212"/>
      <c r="Z177" s="44" t="s">
        <v>91</v>
      </c>
      <c r="AA177" s="31">
        <v>8</v>
      </c>
      <c r="AB177" s="31">
        <v>6</v>
      </c>
      <c r="AC177" s="31">
        <v>5</v>
      </c>
      <c r="AD177" s="31">
        <v>5</v>
      </c>
      <c r="AE177" s="149">
        <v>24</v>
      </c>
      <c r="AF177" s="125">
        <v>26</v>
      </c>
      <c r="AG177" s="71">
        <v>19</v>
      </c>
      <c r="AH177" s="71">
        <v>3</v>
      </c>
      <c r="AI177" s="71">
        <v>0</v>
      </c>
      <c r="AJ177" s="71">
        <v>3</v>
      </c>
      <c r="AK177" s="212"/>
      <c r="AL177" s="44" t="s">
        <v>91</v>
      </c>
      <c r="AM177" s="71">
        <v>0</v>
      </c>
      <c r="AN177" s="71">
        <v>120</v>
      </c>
      <c r="AO177" s="71">
        <v>675</v>
      </c>
      <c r="AP177" s="71">
        <v>0</v>
      </c>
      <c r="AQ177" s="71">
        <v>0</v>
      </c>
      <c r="AR177" s="71">
        <v>10</v>
      </c>
      <c r="AS177" s="71">
        <v>26</v>
      </c>
      <c r="AT177" s="71">
        <v>22</v>
      </c>
      <c r="AU177" s="71">
        <v>20</v>
      </c>
      <c r="AV177" s="212"/>
      <c r="AW177" s="44" t="s">
        <v>91</v>
      </c>
      <c r="AX177" s="71">
        <v>19</v>
      </c>
      <c r="AY177" s="71">
        <v>42</v>
      </c>
      <c r="AZ177" s="71">
        <v>7</v>
      </c>
      <c r="BA177" s="71">
        <v>64</v>
      </c>
      <c r="BB177" s="71">
        <v>0</v>
      </c>
      <c r="BC177" s="16">
        <v>132</v>
      </c>
      <c r="BD177" s="71">
        <v>71</v>
      </c>
      <c r="BE177" s="71">
        <v>23</v>
      </c>
      <c r="BF177" s="152">
        <v>20</v>
      </c>
      <c r="BG177" s="32">
        <v>10</v>
      </c>
      <c r="BH177" s="212"/>
      <c r="BI177" s="44" t="s">
        <v>91</v>
      </c>
      <c r="BJ177" s="71">
        <v>160</v>
      </c>
      <c r="BK177" s="71">
        <v>252</v>
      </c>
      <c r="BL177" s="71">
        <v>191</v>
      </c>
      <c r="BM177" s="71">
        <v>80</v>
      </c>
      <c r="BN177" s="71">
        <v>80</v>
      </c>
      <c r="BO177" s="71">
        <v>349</v>
      </c>
      <c r="BP177" s="71">
        <v>83</v>
      </c>
      <c r="BQ177" s="71">
        <v>60</v>
      </c>
      <c r="BR177" s="71">
        <v>103</v>
      </c>
      <c r="BS177" s="71">
        <v>0</v>
      </c>
      <c r="BT177" s="71">
        <v>0</v>
      </c>
      <c r="BU177" s="71">
        <v>0</v>
      </c>
      <c r="BV177" s="71">
        <v>60</v>
      </c>
      <c r="BW177" s="71">
        <v>0</v>
      </c>
      <c r="BY177" s="80" t="s">
        <v>1573</v>
      </c>
      <c r="BZ177" s="80" t="s">
        <v>2440</v>
      </c>
      <c r="CA177" s="78">
        <v>2265</v>
      </c>
      <c r="CB177" s="91"/>
    </row>
    <row r="178" spans="1:80" ht="13.15" customHeight="1">
      <c r="A178" s="212"/>
      <c r="B178" s="66" t="s">
        <v>73</v>
      </c>
      <c r="C178" s="26">
        <v>2667</v>
      </c>
      <c r="D178" s="26">
        <v>1509</v>
      </c>
      <c r="E178" s="68">
        <v>1735</v>
      </c>
      <c r="F178" s="68">
        <v>981</v>
      </c>
      <c r="G178" s="68">
        <v>1156</v>
      </c>
      <c r="H178" s="68">
        <v>634</v>
      </c>
      <c r="I178" s="68">
        <v>1469</v>
      </c>
      <c r="J178" s="68">
        <v>799</v>
      </c>
      <c r="K178" s="68">
        <v>7027</v>
      </c>
      <c r="L178" s="68">
        <v>3923</v>
      </c>
      <c r="M178" s="212"/>
      <c r="N178" s="66" t="s">
        <v>73</v>
      </c>
      <c r="O178" s="26">
        <v>164</v>
      </c>
      <c r="P178" s="26">
        <v>87</v>
      </c>
      <c r="Q178" s="68">
        <v>95</v>
      </c>
      <c r="R178" s="68">
        <v>48</v>
      </c>
      <c r="S178" s="68">
        <v>80</v>
      </c>
      <c r="T178" s="68">
        <v>43</v>
      </c>
      <c r="U178" s="68">
        <v>179</v>
      </c>
      <c r="V178" s="68">
        <v>98</v>
      </c>
      <c r="W178" s="68">
        <v>518</v>
      </c>
      <c r="X178" s="68">
        <v>276</v>
      </c>
      <c r="Y178" s="212"/>
      <c r="Z178" s="66" t="s">
        <v>73</v>
      </c>
      <c r="AA178" s="68">
        <v>39</v>
      </c>
      <c r="AB178" s="68">
        <v>35</v>
      </c>
      <c r="AC178" s="68">
        <v>28</v>
      </c>
      <c r="AD178" s="68">
        <v>26</v>
      </c>
      <c r="AE178" s="68">
        <v>128</v>
      </c>
      <c r="AF178" s="68">
        <v>111</v>
      </c>
      <c r="AG178" s="68">
        <v>51</v>
      </c>
      <c r="AH178" s="68">
        <v>3</v>
      </c>
      <c r="AI178" s="68">
        <v>24</v>
      </c>
      <c r="AJ178" s="68">
        <v>28</v>
      </c>
      <c r="AK178" s="212"/>
      <c r="AL178" s="66" t="s">
        <v>73</v>
      </c>
      <c r="AM178" s="68">
        <v>102</v>
      </c>
      <c r="AN178" s="68">
        <v>1533</v>
      </c>
      <c r="AO178" s="68">
        <v>802</v>
      </c>
      <c r="AP178" s="68">
        <v>0</v>
      </c>
      <c r="AQ178" s="68">
        <v>2</v>
      </c>
      <c r="AR178" s="68">
        <v>45</v>
      </c>
      <c r="AS178" s="68">
        <v>114</v>
      </c>
      <c r="AT178" s="68">
        <v>87</v>
      </c>
      <c r="AU178" s="68">
        <v>76</v>
      </c>
      <c r="AV178" s="212"/>
      <c r="AW178" s="66" t="s">
        <v>73</v>
      </c>
      <c r="AX178" s="26">
        <v>45</v>
      </c>
      <c r="AY178" s="26">
        <v>144</v>
      </c>
      <c r="AZ178" s="26">
        <v>13</v>
      </c>
      <c r="BA178" s="26">
        <v>369</v>
      </c>
      <c r="BB178" s="26">
        <v>0</v>
      </c>
      <c r="BC178" s="26">
        <v>571</v>
      </c>
      <c r="BD178" s="26">
        <v>208</v>
      </c>
      <c r="BE178" s="26">
        <v>68</v>
      </c>
      <c r="BF178" s="41">
        <v>42</v>
      </c>
      <c r="BG178" s="41">
        <v>13</v>
      </c>
      <c r="BH178" s="212"/>
      <c r="BI178" s="66" t="s">
        <v>73</v>
      </c>
      <c r="BJ178" s="68">
        <v>579</v>
      </c>
      <c r="BK178" s="68">
        <v>727</v>
      </c>
      <c r="BL178" s="68">
        <v>316</v>
      </c>
      <c r="BM178" s="68">
        <v>205</v>
      </c>
      <c r="BN178" s="68">
        <v>187</v>
      </c>
      <c r="BO178" s="68">
        <v>838</v>
      </c>
      <c r="BP178" s="68">
        <v>170</v>
      </c>
      <c r="BQ178" s="68">
        <v>134</v>
      </c>
      <c r="BR178" s="68">
        <v>210</v>
      </c>
      <c r="BS178" s="68">
        <v>0</v>
      </c>
      <c r="BT178" s="68">
        <v>0</v>
      </c>
      <c r="BU178" s="68">
        <v>85</v>
      </c>
      <c r="BV178" s="68">
        <v>170</v>
      </c>
      <c r="BW178" s="68">
        <v>170</v>
      </c>
      <c r="BY178" s="80" t="s">
        <v>1573</v>
      </c>
      <c r="BZ178" s="80" t="s">
        <v>2441</v>
      </c>
      <c r="CA178" s="78">
        <v>5584</v>
      </c>
      <c r="CB178" s="91"/>
    </row>
    <row r="179" spans="1:80" ht="13.15" customHeight="1">
      <c r="A179" s="212" t="s">
        <v>172</v>
      </c>
      <c r="B179" s="44" t="s">
        <v>90</v>
      </c>
      <c r="C179" s="71">
        <v>482</v>
      </c>
      <c r="D179" s="71">
        <v>229</v>
      </c>
      <c r="E179" s="71">
        <v>385</v>
      </c>
      <c r="F179" s="71">
        <v>194</v>
      </c>
      <c r="G179" s="71">
        <v>385</v>
      </c>
      <c r="H179" s="71">
        <v>200</v>
      </c>
      <c r="I179" s="71">
        <v>318</v>
      </c>
      <c r="J179" s="71">
        <v>160</v>
      </c>
      <c r="K179" s="149">
        <v>1570</v>
      </c>
      <c r="L179" s="149">
        <v>783</v>
      </c>
      <c r="M179" s="212" t="s">
        <v>172</v>
      </c>
      <c r="N179" s="44" t="s">
        <v>90</v>
      </c>
      <c r="O179" s="71">
        <v>41</v>
      </c>
      <c r="P179" s="71">
        <v>22</v>
      </c>
      <c r="Q179" s="71">
        <v>20</v>
      </c>
      <c r="R179" s="71">
        <v>10</v>
      </c>
      <c r="S179" s="71">
        <v>34</v>
      </c>
      <c r="T179" s="71">
        <v>14</v>
      </c>
      <c r="U179" s="71">
        <v>104</v>
      </c>
      <c r="V179" s="71">
        <v>52</v>
      </c>
      <c r="W179" s="149">
        <v>199</v>
      </c>
      <c r="X179" s="149">
        <v>98</v>
      </c>
      <c r="Y179" s="212" t="s">
        <v>172</v>
      </c>
      <c r="Z179" s="44" t="s">
        <v>90</v>
      </c>
      <c r="AA179" s="31">
        <v>14</v>
      </c>
      <c r="AB179" s="31">
        <v>13</v>
      </c>
      <c r="AC179" s="31">
        <v>10</v>
      </c>
      <c r="AD179" s="31">
        <v>12</v>
      </c>
      <c r="AE179" s="149">
        <v>49</v>
      </c>
      <c r="AF179" s="125">
        <v>31</v>
      </c>
      <c r="AG179" s="71">
        <v>19</v>
      </c>
      <c r="AH179" s="71">
        <v>0</v>
      </c>
      <c r="AI179" s="71">
        <v>8</v>
      </c>
      <c r="AJ179" s="71">
        <v>12</v>
      </c>
      <c r="AK179" s="212" t="s">
        <v>172</v>
      </c>
      <c r="AL179" s="44" t="s">
        <v>90</v>
      </c>
      <c r="AM179" s="71">
        <v>0</v>
      </c>
      <c r="AN179" s="71">
        <v>467</v>
      </c>
      <c r="AO179" s="71">
        <v>4</v>
      </c>
      <c r="AP179" s="71">
        <v>0</v>
      </c>
      <c r="AQ179" s="71">
        <v>0</v>
      </c>
      <c r="AR179" s="71">
        <v>14</v>
      </c>
      <c r="AS179" s="71">
        <v>42</v>
      </c>
      <c r="AT179" s="71">
        <v>16</v>
      </c>
      <c r="AU179" s="71">
        <v>18</v>
      </c>
      <c r="AV179" s="212" t="s">
        <v>172</v>
      </c>
      <c r="AW179" s="44" t="s">
        <v>90</v>
      </c>
      <c r="AX179" s="71">
        <v>13</v>
      </c>
      <c r="AY179" s="71">
        <v>38</v>
      </c>
      <c r="AZ179" s="71">
        <v>9</v>
      </c>
      <c r="BA179" s="71">
        <v>40</v>
      </c>
      <c r="BB179" s="71">
        <v>0</v>
      </c>
      <c r="BC179" s="16">
        <v>100</v>
      </c>
      <c r="BD179" s="71">
        <v>38</v>
      </c>
      <c r="BE179" s="71">
        <v>20</v>
      </c>
      <c r="BF179" s="152">
        <v>22</v>
      </c>
      <c r="BG179" s="32">
        <v>7</v>
      </c>
      <c r="BH179" s="212" t="s">
        <v>172</v>
      </c>
      <c r="BI179" s="44" t="s">
        <v>90</v>
      </c>
      <c r="BJ179" s="71">
        <v>467</v>
      </c>
      <c r="BK179" s="71">
        <v>526</v>
      </c>
      <c r="BL179" s="71">
        <v>265</v>
      </c>
      <c r="BM179" s="71">
        <v>148</v>
      </c>
      <c r="BN179" s="71">
        <v>150</v>
      </c>
      <c r="BO179" s="71">
        <v>500</v>
      </c>
      <c r="BP179" s="71">
        <v>178</v>
      </c>
      <c r="BQ179" s="71">
        <v>163</v>
      </c>
      <c r="BR179" s="71">
        <v>204</v>
      </c>
      <c r="BS179" s="71">
        <v>18</v>
      </c>
      <c r="BT179" s="71">
        <v>0</v>
      </c>
      <c r="BU179" s="71">
        <v>41</v>
      </c>
      <c r="BV179" s="71">
        <v>100</v>
      </c>
      <c r="BW179" s="71">
        <v>21</v>
      </c>
      <c r="BY179" s="80" t="s">
        <v>172</v>
      </c>
      <c r="BZ179" s="80" t="s">
        <v>2442</v>
      </c>
      <c r="CA179" s="78">
        <v>946</v>
      </c>
      <c r="CB179" s="91"/>
    </row>
    <row r="180" spans="1:80" ht="13.15" customHeight="1">
      <c r="A180" s="212"/>
      <c r="B180" s="44" t="s">
        <v>91</v>
      </c>
      <c r="C180" s="71">
        <v>230</v>
      </c>
      <c r="D180" s="71">
        <v>123</v>
      </c>
      <c r="E180" s="71">
        <v>165</v>
      </c>
      <c r="F180" s="71">
        <v>90</v>
      </c>
      <c r="G180" s="71">
        <v>117</v>
      </c>
      <c r="H180" s="71">
        <v>52</v>
      </c>
      <c r="I180" s="71">
        <v>245</v>
      </c>
      <c r="J180" s="71">
        <v>138</v>
      </c>
      <c r="K180" s="149">
        <v>757</v>
      </c>
      <c r="L180" s="149">
        <v>403</v>
      </c>
      <c r="M180" s="212"/>
      <c r="N180" s="44" t="s">
        <v>91</v>
      </c>
      <c r="O180" s="71">
        <v>41</v>
      </c>
      <c r="P180" s="71">
        <v>21</v>
      </c>
      <c r="Q180" s="71">
        <v>23</v>
      </c>
      <c r="R180" s="71">
        <v>12</v>
      </c>
      <c r="S180" s="71">
        <v>28</v>
      </c>
      <c r="T180" s="71">
        <v>10</v>
      </c>
      <c r="U180" s="71">
        <v>81</v>
      </c>
      <c r="V180" s="71">
        <v>43</v>
      </c>
      <c r="W180" s="149">
        <v>173</v>
      </c>
      <c r="X180" s="149">
        <v>86</v>
      </c>
      <c r="Y180" s="212"/>
      <c r="Z180" s="44" t="s">
        <v>91</v>
      </c>
      <c r="AA180" s="31">
        <v>4</v>
      </c>
      <c r="AB180" s="31">
        <v>4</v>
      </c>
      <c r="AC180" s="31">
        <v>4</v>
      </c>
      <c r="AD180" s="31">
        <v>5</v>
      </c>
      <c r="AE180" s="149">
        <v>17</v>
      </c>
      <c r="AF180" s="125">
        <v>15</v>
      </c>
      <c r="AG180" s="71">
        <v>15</v>
      </c>
      <c r="AH180" s="71">
        <v>0</v>
      </c>
      <c r="AI180" s="71">
        <v>0</v>
      </c>
      <c r="AJ180" s="71">
        <v>1</v>
      </c>
      <c r="AK180" s="212"/>
      <c r="AL180" s="44" t="s">
        <v>91</v>
      </c>
      <c r="AM180" s="71">
        <v>0</v>
      </c>
      <c r="AN180" s="71">
        <v>216</v>
      </c>
      <c r="AO180" s="71">
        <v>0</v>
      </c>
      <c r="AP180" s="71">
        <v>0</v>
      </c>
      <c r="AQ180" s="71">
        <v>0</v>
      </c>
      <c r="AR180" s="71">
        <v>5</v>
      </c>
      <c r="AS180" s="71">
        <v>10</v>
      </c>
      <c r="AT180" s="71">
        <v>10</v>
      </c>
      <c r="AU180" s="71">
        <v>9</v>
      </c>
      <c r="AV180" s="212"/>
      <c r="AW180" s="44" t="s">
        <v>91</v>
      </c>
      <c r="AX180" s="71">
        <v>16</v>
      </c>
      <c r="AY180" s="71">
        <v>8</v>
      </c>
      <c r="AZ180" s="71">
        <v>0</v>
      </c>
      <c r="BA180" s="71">
        <v>9</v>
      </c>
      <c r="BB180" s="71">
        <v>0</v>
      </c>
      <c r="BC180" s="16">
        <v>33</v>
      </c>
      <c r="BD180" s="71">
        <v>20</v>
      </c>
      <c r="BE180" s="71">
        <v>17</v>
      </c>
      <c r="BF180" s="152">
        <v>20</v>
      </c>
      <c r="BG180" s="32">
        <v>13</v>
      </c>
      <c r="BH180" s="212"/>
      <c r="BI180" s="44" t="s">
        <v>91</v>
      </c>
      <c r="BJ180" s="71">
        <v>263</v>
      </c>
      <c r="BK180" s="71">
        <v>93</v>
      </c>
      <c r="BL180" s="71">
        <v>0</v>
      </c>
      <c r="BM180" s="71">
        <v>0</v>
      </c>
      <c r="BN180" s="71">
        <v>0</v>
      </c>
      <c r="BO180" s="71">
        <v>55</v>
      </c>
      <c r="BP180" s="71">
        <v>0</v>
      </c>
      <c r="BQ180" s="71">
        <v>0</v>
      </c>
      <c r="BR180" s="71">
        <v>0</v>
      </c>
      <c r="BS180" s="71">
        <v>0</v>
      </c>
      <c r="BT180" s="71">
        <v>0</v>
      </c>
      <c r="BU180" s="71">
        <v>0</v>
      </c>
      <c r="BV180" s="71">
        <v>0</v>
      </c>
      <c r="BW180" s="71">
        <v>0</v>
      </c>
      <c r="BY180" s="80" t="s">
        <v>172</v>
      </c>
      <c r="BZ180" s="80" t="s">
        <v>2443</v>
      </c>
      <c r="CA180" s="78">
        <v>432</v>
      </c>
      <c r="CB180" s="91"/>
    </row>
    <row r="181" spans="1:80" ht="13.15" customHeight="1">
      <c r="A181" s="212"/>
      <c r="B181" s="66" t="s">
        <v>73</v>
      </c>
      <c r="C181" s="26">
        <v>712</v>
      </c>
      <c r="D181" s="26">
        <v>352</v>
      </c>
      <c r="E181" s="68">
        <v>550</v>
      </c>
      <c r="F181" s="68">
        <v>284</v>
      </c>
      <c r="G181" s="68">
        <v>502</v>
      </c>
      <c r="H181" s="68">
        <v>252</v>
      </c>
      <c r="I181" s="68">
        <v>563</v>
      </c>
      <c r="J181" s="68">
        <v>298</v>
      </c>
      <c r="K181" s="68">
        <v>2327</v>
      </c>
      <c r="L181" s="68">
        <v>1186</v>
      </c>
      <c r="M181" s="212"/>
      <c r="N181" s="66" t="s">
        <v>73</v>
      </c>
      <c r="O181" s="26">
        <v>82</v>
      </c>
      <c r="P181" s="26">
        <v>43</v>
      </c>
      <c r="Q181" s="68">
        <v>43</v>
      </c>
      <c r="R181" s="68">
        <v>22</v>
      </c>
      <c r="S181" s="68">
        <v>62</v>
      </c>
      <c r="T181" s="68">
        <v>24</v>
      </c>
      <c r="U181" s="68">
        <v>185</v>
      </c>
      <c r="V181" s="68">
        <v>95</v>
      </c>
      <c r="W181" s="68">
        <v>372</v>
      </c>
      <c r="X181" s="68">
        <v>184</v>
      </c>
      <c r="Y181" s="212"/>
      <c r="Z181" s="66" t="s">
        <v>73</v>
      </c>
      <c r="AA181" s="68">
        <v>18</v>
      </c>
      <c r="AB181" s="68">
        <v>17</v>
      </c>
      <c r="AC181" s="68">
        <v>14</v>
      </c>
      <c r="AD181" s="68">
        <v>17</v>
      </c>
      <c r="AE181" s="68">
        <v>66</v>
      </c>
      <c r="AF181" s="68">
        <v>46</v>
      </c>
      <c r="AG181" s="68">
        <v>34</v>
      </c>
      <c r="AH181" s="68">
        <v>0</v>
      </c>
      <c r="AI181" s="68">
        <v>8</v>
      </c>
      <c r="AJ181" s="68">
        <v>13</v>
      </c>
      <c r="AK181" s="212"/>
      <c r="AL181" s="66" t="s">
        <v>73</v>
      </c>
      <c r="AM181" s="68">
        <v>0</v>
      </c>
      <c r="AN181" s="68">
        <v>683</v>
      </c>
      <c r="AO181" s="68">
        <v>4</v>
      </c>
      <c r="AP181" s="68">
        <v>0</v>
      </c>
      <c r="AQ181" s="68">
        <v>0</v>
      </c>
      <c r="AR181" s="68">
        <v>19</v>
      </c>
      <c r="AS181" s="68">
        <v>52</v>
      </c>
      <c r="AT181" s="68">
        <v>26</v>
      </c>
      <c r="AU181" s="68">
        <v>27</v>
      </c>
      <c r="AV181" s="212"/>
      <c r="AW181" s="66" t="s">
        <v>73</v>
      </c>
      <c r="AX181" s="26">
        <v>29</v>
      </c>
      <c r="AY181" s="26">
        <v>46</v>
      </c>
      <c r="AZ181" s="26">
        <v>9</v>
      </c>
      <c r="BA181" s="26">
        <v>49</v>
      </c>
      <c r="BB181" s="26">
        <v>0</v>
      </c>
      <c r="BC181" s="26">
        <v>133</v>
      </c>
      <c r="BD181" s="26">
        <v>58</v>
      </c>
      <c r="BE181" s="26">
        <v>37</v>
      </c>
      <c r="BF181" s="41">
        <v>42</v>
      </c>
      <c r="BG181" s="41">
        <v>20</v>
      </c>
      <c r="BH181" s="212"/>
      <c r="BI181" s="66" t="s">
        <v>73</v>
      </c>
      <c r="BJ181" s="68">
        <v>730</v>
      </c>
      <c r="BK181" s="68">
        <v>619</v>
      </c>
      <c r="BL181" s="68">
        <v>265</v>
      </c>
      <c r="BM181" s="68">
        <v>148</v>
      </c>
      <c r="BN181" s="68">
        <v>150</v>
      </c>
      <c r="BO181" s="68">
        <v>555</v>
      </c>
      <c r="BP181" s="68">
        <v>178</v>
      </c>
      <c r="BQ181" s="68">
        <v>163</v>
      </c>
      <c r="BR181" s="68">
        <v>204</v>
      </c>
      <c r="BS181" s="68">
        <v>18</v>
      </c>
      <c r="BT181" s="68">
        <v>0</v>
      </c>
      <c r="BU181" s="68">
        <v>41</v>
      </c>
      <c r="BV181" s="68">
        <v>100</v>
      </c>
      <c r="BW181" s="68">
        <v>21</v>
      </c>
      <c r="BY181" s="80" t="s">
        <v>172</v>
      </c>
      <c r="BZ181" s="80" t="s">
        <v>2444</v>
      </c>
      <c r="CA181" s="78">
        <v>1378</v>
      </c>
      <c r="CB181" s="91"/>
    </row>
    <row r="182" spans="1:80" ht="13.15" customHeight="1">
      <c r="A182" s="212" t="s">
        <v>2060</v>
      </c>
      <c r="B182" s="44" t="s">
        <v>90</v>
      </c>
      <c r="C182" s="71">
        <v>2775</v>
      </c>
      <c r="D182" s="71">
        <v>1231</v>
      </c>
      <c r="E182" s="71">
        <v>1548</v>
      </c>
      <c r="F182" s="71">
        <v>670</v>
      </c>
      <c r="G182" s="71">
        <v>1348</v>
      </c>
      <c r="H182" s="71">
        <v>558</v>
      </c>
      <c r="I182" s="71">
        <v>1670</v>
      </c>
      <c r="J182" s="71">
        <v>617</v>
      </c>
      <c r="K182" s="149">
        <v>7341</v>
      </c>
      <c r="L182" s="149">
        <v>3076</v>
      </c>
      <c r="M182" s="212" t="s">
        <v>2060</v>
      </c>
      <c r="N182" s="44" t="s">
        <v>90</v>
      </c>
      <c r="O182" s="71">
        <v>335</v>
      </c>
      <c r="P182" s="71">
        <v>156</v>
      </c>
      <c r="Q182" s="71">
        <v>176</v>
      </c>
      <c r="R182" s="71">
        <v>78</v>
      </c>
      <c r="S182" s="71">
        <v>210</v>
      </c>
      <c r="T182" s="71">
        <v>81</v>
      </c>
      <c r="U182" s="71">
        <v>572</v>
      </c>
      <c r="V182" s="71">
        <v>206</v>
      </c>
      <c r="W182" s="149">
        <v>1293</v>
      </c>
      <c r="X182" s="149">
        <v>521</v>
      </c>
      <c r="Y182" s="212" t="s">
        <v>2060</v>
      </c>
      <c r="Z182" s="44" t="s">
        <v>90</v>
      </c>
      <c r="AA182" s="31">
        <v>46</v>
      </c>
      <c r="AB182" s="31">
        <v>38</v>
      </c>
      <c r="AC182" s="31">
        <v>34</v>
      </c>
      <c r="AD182" s="31">
        <v>40</v>
      </c>
      <c r="AE182" s="149">
        <v>158</v>
      </c>
      <c r="AF182" s="125">
        <v>118</v>
      </c>
      <c r="AG182" s="71">
        <v>54</v>
      </c>
      <c r="AH182" s="71">
        <v>0</v>
      </c>
      <c r="AI182" s="71">
        <v>14</v>
      </c>
      <c r="AJ182" s="71">
        <v>31</v>
      </c>
      <c r="AK182" s="212" t="s">
        <v>2060</v>
      </c>
      <c r="AL182" s="44" t="s">
        <v>90</v>
      </c>
      <c r="AM182" s="71">
        <v>20</v>
      </c>
      <c r="AN182" s="71">
        <v>2059</v>
      </c>
      <c r="AO182" s="71">
        <v>174</v>
      </c>
      <c r="AP182" s="71">
        <v>47</v>
      </c>
      <c r="AQ182" s="71">
        <v>0</v>
      </c>
      <c r="AR182" s="71">
        <v>60</v>
      </c>
      <c r="AS182" s="71">
        <v>146</v>
      </c>
      <c r="AT182" s="71">
        <v>117</v>
      </c>
      <c r="AU182" s="71">
        <v>110</v>
      </c>
      <c r="AV182" s="212" t="s">
        <v>2060</v>
      </c>
      <c r="AW182" s="44" t="s">
        <v>90</v>
      </c>
      <c r="AX182" s="71">
        <v>18</v>
      </c>
      <c r="AY182" s="71">
        <v>139</v>
      </c>
      <c r="AZ182" s="71">
        <v>19</v>
      </c>
      <c r="BA182" s="71">
        <v>289</v>
      </c>
      <c r="BB182" s="71">
        <v>0</v>
      </c>
      <c r="BC182" s="16">
        <v>465</v>
      </c>
      <c r="BD182" s="71">
        <v>119</v>
      </c>
      <c r="BE182" s="71">
        <v>46</v>
      </c>
      <c r="BF182" s="152">
        <v>37</v>
      </c>
      <c r="BG182" s="32">
        <v>11</v>
      </c>
      <c r="BH182" s="212" t="s">
        <v>2060</v>
      </c>
      <c r="BI182" s="44" t="s">
        <v>90</v>
      </c>
      <c r="BJ182" s="71">
        <v>1077</v>
      </c>
      <c r="BK182" s="71">
        <v>1181</v>
      </c>
      <c r="BL182" s="71">
        <v>481</v>
      </c>
      <c r="BM182" s="71">
        <v>373</v>
      </c>
      <c r="BN182" s="71">
        <v>370</v>
      </c>
      <c r="BO182" s="71">
        <v>1421</v>
      </c>
      <c r="BP182" s="71">
        <v>507</v>
      </c>
      <c r="BQ182" s="71">
        <v>482</v>
      </c>
      <c r="BR182" s="71">
        <v>489</v>
      </c>
      <c r="BS182" s="71">
        <v>155</v>
      </c>
      <c r="BT182" s="71">
        <v>3</v>
      </c>
      <c r="BU182" s="71">
        <v>158</v>
      </c>
      <c r="BV182" s="71">
        <v>207</v>
      </c>
      <c r="BW182" s="71">
        <v>276</v>
      </c>
      <c r="BY182" s="80" t="s">
        <v>2060</v>
      </c>
      <c r="BZ182" s="80" t="s">
        <v>2445</v>
      </c>
      <c r="CA182" s="78">
        <v>4848</v>
      </c>
      <c r="CB182" s="91"/>
    </row>
    <row r="183" spans="1:80" ht="13.15" customHeight="1">
      <c r="A183" s="212"/>
      <c r="B183" s="44" t="s">
        <v>91</v>
      </c>
      <c r="C183" s="71">
        <v>865</v>
      </c>
      <c r="D183" s="71">
        <v>451</v>
      </c>
      <c r="E183" s="71">
        <v>628</v>
      </c>
      <c r="F183" s="71">
        <v>335</v>
      </c>
      <c r="G183" s="71">
        <v>609</v>
      </c>
      <c r="H183" s="71">
        <v>315</v>
      </c>
      <c r="I183" s="71">
        <v>679</v>
      </c>
      <c r="J183" s="71">
        <v>344</v>
      </c>
      <c r="K183" s="149">
        <v>2781</v>
      </c>
      <c r="L183" s="149">
        <v>1445</v>
      </c>
      <c r="M183" s="212"/>
      <c r="N183" s="44" t="s">
        <v>91</v>
      </c>
      <c r="O183" s="71">
        <v>97</v>
      </c>
      <c r="P183" s="71">
        <v>60</v>
      </c>
      <c r="Q183" s="71">
        <v>58</v>
      </c>
      <c r="R183" s="71">
        <v>39</v>
      </c>
      <c r="S183" s="71">
        <v>40</v>
      </c>
      <c r="T183" s="71">
        <v>17</v>
      </c>
      <c r="U183" s="71">
        <v>186</v>
      </c>
      <c r="V183" s="71">
        <v>103</v>
      </c>
      <c r="W183" s="149">
        <v>381</v>
      </c>
      <c r="X183" s="149">
        <v>219</v>
      </c>
      <c r="Y183" s="212"/>
      <c r="Z183" s="44" t="s">
        <v>91</v>
      </c>
      <c r="AA183" s="31">
        <v>10</v>
      </c>
      <c r="AB183" s="31">
        <v>9</v>
      </c>
      <c r="AC183" s="31">
        <v>8</v>
      </c>
      <c r="AD183" s="31">
        <v>10</v>
      </c>
      <c r="AE183" s="149">
        <v>37</v>
      </c>
      <c r="AF183" s="125">
        <v>31</v>
      </c>
      <c r="AG183" s="71">
        <v>21</v>
      </c>
      <c r="AH183" s="71">
        <v>28</v>
      </c>
      <c r="AI183" s="71">
        <v>0</v>
      </c>
      <c r="AJ183" s="71">
        <v>3</v>
      </c>
      <c r="AK183" s="212"/>
      <c r="AL183" s="44" t="s">
        <v>91</v>
      </c>
      <c r="AM183" s="71">
        <v>18</v>
      </c>
      <c r="AN183" s="71">
        <v>1347</v>
      </c>
      <c r="AO183" s="71">
        <v>70</v>
      </c>
      <c r="AP183" s="71">
        <v>0</v>
      </c>
      <c r="AQ183" s="71">
        <v>0</v>
      </c>
      <c r="AR183" s="71">
        <v>23</v>
      </c>
      <c r="AS183" s="71">
        <v>45</v>
      </c>
      <c r="AT183" s="71">
        <v>9</v>
      </c>
      <c r="AU183" s="71">
        <v>11</v>
      </c>
      <c r="AV183" s="212"/>
      <c r="AW183" s="44" t="s">
        <v>91</v>
      </c>
      <c r="AX183" s="71">
        <v>27</v>
      </c>
      <c r="AY183" s="71">
        <v>22</v>
      </c>
      <c r="AZ183" s="71">
        <v>5</v>
      </c>
      <c r="BA183" s="71">
        <v>52</v>
      </c>
      <c r="BB183" s="71">
        <v>0</v>
      </c>
      <c r="BC183" s="16">
        <v>106</v>
      </c>
      <c r="BD183" s="71">
        <v>66</v>
      </c>
      <c r="BE183" s="71">
        <v>30</v>
      </c>
      <c r="BF183" s="152">
        <v>30</v>
      </c>
      <c r="BG183" s="32">
        <v>22</v>
      </c>
      <c r="BH183" s="212"/>
      <c r="BI183" s="44" t="s">
        <v>91</v>
      </c>
      <c r="BJ183" s="71">
        <v>288</v>
      </c>
      <c r="BK183" s="71">
        <v>706</v>
      </c>
      <c r="BL183" s="71">
        <v>241</v>
      </c>
      <c r="BM183" s="71">
        <v>206</v>
      </c>
      <c r="BN183" s="71">
        <v>210</v>
      </c>
      <c r="BO183" s="71">
        <v>743</v>
      </c>
      <c r="BP183" s="71">
        <v>204</v>
      </c>
      <c r="BQ183" s="71">
        <v>169</v>
      </c>
      <c r="BR183" s="71">
        <v>195</v>
      </c>
      <c r="BS183" s="71">
        <v>159</v>
      </c>
      <c r="BT183" s="71">
        <v>12</v>
      </c>
      <c r="BU183" s="71">
        <v>154</v>
      </c>
      <c r="BV183" s="71">
        <v>188</v>
      </c>
      <c r="BW183" s="71">
        <v>154</v>
      </c>
      <c r="BY183" s="80" t="s">
        <v>2060</v>
      </c>
      <c r="BZ183" s="80" t="s">
        <v>2446</v>
      </c>
      <c r="CA183" s="78">
        <v>2922</v>
      </c>
      <c r="CB183" s="91"/>
    </row>
    <row r="184" spans="1:80" ht="13.15" customHeight="1">
      <c r="A184" s="212"/>
      <c r="B184" s="66" t="s">
        <v>73</v>
      </c>
      <c r="C184" s="26">
        <v>3640</v>
      </c>
      <c r="D184" s="26">
        <v>1682</v>
      </c>
      <c r="E184" s="68">
        <v>2176</v>
      </c>
      <c r="F184" s="68">
        <v>1005</v>
      </c>
      <c r="G184" s="68">
        <v>1957</v>
      </c>
      <c r="H184" s="68">
        <v>873</v>
      </c>
      <c r="I184" s="68">
        <v>2349</v>
      </c>
      <c r="J184" s="68">
        <v>961</v>
      </c>
      <c r="K184" s="68">
        <v>10122</v>
      </c>
      <c r="L184" s="68">
        <v>4521</v>
      </c>
      <c r="M184" s="212"/>
      <c r="N184" s="66" t="s">
        <v>73</v>
      </c>
      <c r="O184" s="26">
        <v>432</v>
      </c>
      <c r="P184" s="26">
        <v>216</v>
      </c>
      <c r="Q184" s="68">
        <v>234</v>
      </c>
      <c r="R184" s="68">
        <v>117</v>
      </c>
      <c r="S184" s="68">
        <v>250</v>
      </c>
      <c r="T184" s="68">
        <v>98</v>
      </c>
      <c r="U184" s="68">
        <v>758</v>
      </c>
      <c r="V184" s="68">
        <v>309</v>
      </c>
      <c r="W184" s="68">
        <v>1674</v>
      </c>
      <c r="X184" s="68">
        <v>740</v>
      </c>
      <c r="Y184" s="212"/>
      <c r="Z184" s="66" t="s">
        <v>73</v>
      </c>
      <c r="AA184" s="68">
        <v>56</v>
      </c>
      <c r="AB184" s="68">
        <v>47</v>
      </c>
      <c r="AC184" s="68">
        <v>42</v>
      </c>
      <c r="AD184" s="68">
        <v>50</v>
      </c>
      <c r="AE184" s="68">
        <v>195</v>
      </c>
      <c r="AF184" s="68">
        <v>149</v>
      </c>
      <c r="AG184" s="68">
        <v>75</v>
      </c>
      <c r="AH184" s="68">
        <v>28</v>
      </c>
      <c r="AI184" s="68">
        <v>14</v>
      </c>
      <c r="AJ184" s="68">
        <v>34</v>
      </c>
      <c r="AK184" s="212"/>
      <c r="AL184" s="66" t="s">
        <v>73</v>
      </c>
      <c r="AM184" s="68">
        <v>38</v>
      </c>
      <c r="AN184" s="68">
        <v>3406</v>
      </c>
      <c r="AO184" s="68">
        <v>244</v>
      </c>
      <c r="AP184" s="68">
        <v>47</v>
      </c>
      <c r="AQ184" s="68">
        <v>0</v>
      </c>
      <c r="AR184" s="68">
        <v>83</v>
      </c>
      <c r="AS184" s="68">
        <v>191</v>
      </c>
      <c r="AT184" s="68">
        <v>126</v>
      </c>
      <c r="AU184" s="68">
        <v>121</v>
      </c>
      <c r="AV184" s="212"/>
      <c r="AW184" s="66" t="s">
        <v>73</v>
      </c>
      <c r="AX184" s="26">
        <v>45</v>
      </c>
      <c r="AY184" s="26">
        <v>161</v>
      </c>
      <c r="AZ184" s="26">
        <v>24</v>
      </c>
      <c r="BA184" s="26">
        <v>341</v>
      </c>
      <c r="BB184" s="26">
        <v>0</v>
      </c>
      <c r="BC184" s="26">
        <v>571</v>
      </c>
      <c r="BD184" s="26">
        <v>185</v>
      </c>
      <c r="BE184" s="26">
        <v>76</v>
      </c>
      <c r="BF184" s="41">
        <v>67</v>
      </c>
      <c r="BG184" s="41">
        <v>33</v>
      </c>
      <c r="BH184" s="212"/>
      <c r="BI184" s="66" t="s">
        <v>73</v>
      </c>
      <c r="BJ184" s="68">
        <v>1365</v>
      </c>
      <c r="BK184" s="68">
        <v>1887</v>
      </c>
      <c r="BL184" s="68">
        <v>722</v>
      </c>
      <c r="BM184" s="68">
        <v>579</v>
      </c>
      <c r="BN184" s="68">
        <v>580</v>
      </c>
      <c r="BO184" s="68">
        <v>2164</v>
      </c>
      <c r="BP184" s="68">
        <v>711</v>
      </c>
      <c r="BQ184" s="68">
        <v>651</v>
      </c>
      <c r="BR184" s="68">
        <v>684</v>
      </c>
      <c r="BS184" s="68">
        <v>314</v>
      </c>
      <c r="BT184" s="68">
        <v>15</v>
      </c>
      <c r="BU184" s="68">
        <v>312</v>
      </c>
      <c r="BV184" s="68">
        <v>395</v>
      </c>
      <c r="BW184" s="68">
        <v>430</v>
      </c>
      <c r="BY184" s="80" t="s">
        <v>2060</v>
      </c>
      <c r="BZ184" s="80" t="s">
        <v>2447</v>
      </c>
      <c r="CA184" s="78">
        <v>7770</v>
      </c>
      <c r="CB184" s="91"/>
    </row>
    <row r="185" spans="1:80" s="100" customFormat="1" ht="12" customHeight="1">
      <c r="A185" s="45" t="s">
        <v>3</v>
      </c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5" t="s">
        <v>3</v>
      </c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5" t="s">
        <v>3</v>
      </c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5"/>
      <c r="AK185" s="45" t="s">
        <v>3</v>
      </c>
      <c r="AL185" s="44"/>
      <c r="AM185" s="44"/>
      <c r="AN185" s="44"/>
      <c r="AO185" s="44"/>
      <c r="AP185" s="44"/>
      <c r="AQ185" s="44"/>
      <c r="AR185" s="44"/>
      <c r="AS185" s="44"/>
      <c r="AT185" s="44"/>
      <c r="AU185" s="44"/>
      <c r="AV185" s="45" t="s">
        <v>3</v>
      </c>
      <c r="AW185" s="44"/>
      <c r="AX185" s="44"/>
      <c r="AY185" s="44"/>
      <c r="AZ185" s="44"/>
      <c r="BA185" s="44"/>
      <c r="BB185" s="44"/>
      <c r="BC185" s="44"/>
      <c r="BD185" s="44"/>
      <c r="BE185" s="44"/>
      <c r="BF185" s="44"/>
      <c r="BG185" s="44"/>
      <c r="BH185" s="45" t="s">
        <v>3</v>
      </c>
      <c r="BI185" s="44"/>
      <c r="BJ185" s="44"/>
      <c r="BK185" s="44"/>
      <c r="BL185" s="44"/>
      <c r="BM185" s="44"/>
      <c r="BN185" s="44"/>
      <c r="BO185" s="44"/>
      <c r="BP185" s="44"/>
      <c r="BQ185" s="44"/>
      <c r="BR185" s="44"/>
      <c r="BS185" s="44"/>
      <c r="BT185" s="44"/>
      <c r="BU185" s="44"/>
      <c r="BV185" s="44"/>
      <c r="BW185" s="44"/>
      <c r="BY185" s="80" t="str">
        <f>IF(A185="",BY184,A185)</f>
        <v>ATSIMO-ANDREFANA</v>
      </c>
      <c r="BZ185" s="80" t="str">
        <f>BY185&amp;B185</f>
        <v>ATSIMO-ANDREFANA</v>
      </c>
      <c r="CA185" s="78">
        <f>(AM185+2*AN185+3*AO185+4*AP185+5*AQ185)</f>
        <v>0</v>
      </c>
      <c r="CB185" s="91"/>
    </row>
    <row r="186" spans="1:80" ht="13.15" customHeight="1">
      <c r="A186" s="212" t="s">
        <v>10</v>
      </c>
      <c r="B186" s="44" t="s">
        <v>90</v>
      </c>
      <c r="C186" s="71">
        <v>2392</v>
      </c>
      <c r="D186" s="71">
        <v>1387</v>
      </c>
      <c r="E186" s="71">
        <v>1511</v>
      </c>
      <c r="F186" s="71">
        <v>813</v>
      </c>
      <c r="G186" s="71">
        <v>1101</v>
      </c>
      <c r="H186" s="71">
        <v>590</v>
      </c>
      <c r="I186" s="71">
        <v>1087</v>
      </c>
      <c r="J186" s="71">
        <v>595</v>
      </c>
      <c r="K186" s="149">
        <v>6091</v>
      </c>
      <c r="L186" s="149">
        <v>3385</v>
      </c>
      <c r="M186" s="212" t="s">
        <v>10</v>
      </c>
      <c r="N186" s="44" t="s">
        <v>90</v>
      </c>
      <c r="O186" s="71">
        <v>245</v>
      </c>
      <c r="P186" s="71">
        <v>144</v>
      </c>
      <c r="Q186" s="71">
        <v>103</v>
      </c>
      <c r="R186" s="71">
        <v>61</v>
      </c>
      <c r="S186" s="71">
        <v>44</v>
      </c>
      <c r="T186" s="71">
        <v>24</v>
      </c>
      <c r="U186" s="71">
        <v>58</v>
      </c>
      <c r="V186" s="71">
        <v>34</v>
      </c>
      <c r="W186" s="149">
        <v>450</v>
      </c>
      <c r="X186" s="149">
        <v>263</v>
      </c>
      <c r="Y186" s="212" t="s">
        <v>10</v>
      </c>
      <c r="Z186" s="44" t="s">
        <v>90</v>
      </c>
      <c r="AA186" s="31">
        <v>36</v>
      </c>
      <c r="AB186" s="31">
        <v>26</v>
      </c>
      <c r="AC186" s="31">
        <v>23</v>
      </c>
      <c r="AD186" s="31">
        <v>24</v>
      </c>
      <c r="AE186" s="149">
        <v>109</v>
      </c>
      <c r="AF186" s="125">
        <v>65</v>
      </c>
      <c r="AG186" s="71">
        <v>23</v>
      </c>
      <c r="AH186" s="71">
        <v>0</v>
      </c>
      <c r="AI186" s="71">
        <v>11</v>
      </c>
      <c r="AJ186" s="71">
        <v>20</v>
      </c>
      <c r="AK186" s="212" t="s">
        <v>10</v>
      </c>
      <c r="AL186" s="44" t="s">
        <v>90</v>
      </c>
      <c r="AM186" s="71">
        <v>93</v>
      </c>
      <c r="AN186" s="71">
        <v>734</v>
      </c>
      <c r="AO186" s="71">
        <v>144</v>
      </c>
      <c r="AP186" s="71">
        <v>213</v>
      </c>
      <c r="AQ186" s="71">
        <v>0</v>
      </c>
      <c r="AR186" s="71">
        <v>11</v>
      </c>
      <c r="AS186" s="71">
        <v>72</v>
      </c>
      <c r="AT186" s="71">
        <v>49</v>
      </c>
      <c r="AU186" s="71">
        <v>44</v>
      </c>
      <c r="AV186" s="212" t="s">
        <v>10</v>
      </c>
      <c r="AW186" s="44" t="s">
        <v>90</v>
      </c>
      <c r="AX186" s="71">
        <v>20</v>
      </c>
      <c r="AY186" s="71">
        <v>50</v>
      </c>
      <c r="AZ186" s="71">
        <v>1</v>
      </c>
      <c r="BA186" s="71">
        <v>266</v>
      </c>
      <c r="BB186" s="71">
        <v>2</v>
      </c>
      <c r="BC186" s="16">
        <v>339</v>
      </c>
      <c r="BD186" s="71">
        <v>144</v>
      </c>
      <c r="BE186" s="71">
        <v>7</v>
      </c>
      <c r="BF186" s="152">
        <v>25</v>
      </c>
      <c r="BG186" s="32">
        <v>9</v>
      </c>
      <c r="BH186" s="212" t="s">
        <v>10</v>
      </c>
      <c r="BI186" s="44" t="s">
        <v>90</v>
      </c>
      <c r="BJ186" s="71">
        <v>597</v>
      </c>
      <c r="BK186" s="71">
        <v>533</v>
      </c>
      <c r="BL186" s="71">
        <v>76</v>
      </c>
      <c r="BM186" s="71">
        <v>103</v>
      </c>
      <c r="BN186" s="71">
        <v>157</v>
      </c>
      <c r="BO186" s="71">
        <v>490</v>
      </c>
      <c r="BP186" s="71">
        <v>75</v>
      </c>
      <c r="BQ186" s="71">
        <v>64</v>
      </c>
      <c r="BR186" s="71">
        <v>104</v>
      </c>
      <c r="BS186" s="71">
        <v>22</v>
      </c>
      <c r="BT186" s="71">
        <v>2</v>
      </c>
      <c r="BU186" s="71">
        <v>65</v>
      </c>
      <c r="BV186" s="71">
        <v>12</v>
      </c>
      <c r="BW186" s="71">
        <v>191</v>
      </c>
      <c r="BY186" s="80" t="s">
        <v>10</v>
      </c>
      <c r="BZ186" s="80" t="s">
        <v>2451</v>
      </c>
      <c r="CA186" s="78">
        <v>2845</v>
      </c>
      <c r="CB186" s="91"/>
    </row>
    <row r="187" spans="1:80" ht="13.15" customHeight="1">
      <c r="A187" s="212"/>
      <c r="B187" s="44" t="s">
        <v>91</v>
      </c>
      <c r="C187" s="71">
        <v>392</v>
      </c>
      <c r="D187" s="71">
        <v>231</v>
      </c>
      <c r="E187" s="71">
        <v>239</v>
      </c>
      <c r="F187" s="71">
        <v>149</v>
      </c>
      <c r="G187" s="71">
        <v>222</v>
      </c>
      <c r="H187" s="71">
        <v>123</v>
      </c>
      <c r="I187" s="71">
        <v>225</v>
      </c>
      <c r="J187" s="71">
        <v>127</v>
      </c>
      <c r="K187" s="149">
        <v>1078</v>
      </c>
      <c r="L187" s="149">
        <v>630</v>
      </c>
      <c r="M187" s="212"/>
      <c r="N187" s="44" t="s">
        <v>91</v>
      </c>
      <c r="O187" s="71">
        <v>39</v>
      </c>
      <c r="P187" s="71">
        <v>10</v>
      </c>
      <c r="Q187" s="71">
        <v>37</v>
      </c>
      <c r="R187" s="71">
        <v>25</v>
      </c>
      <c r="S187" s="71">
        <v>30</v>
      </c>
      <c r="T187" s="71">
        <v>20</v>
      </c>
      <c r="U187" s="71">
        <v>37</v>
      </c>
      <c r="V187" s="71">
        <v>20</v>
      </c>
      <c r="W187" s="149">
        <v>143</v>
      </c>
      <c r="X187" s="149">
        <v>75</v>
      </c>
      <c r="Y187" s="212"/>
      <c r="Z187" s="44" t="s">
        <v>91</v>
      </c>
      <c r="AA187" s="31">
        <v>6</v>
      </c>
      <c r="AB187" s="31">
        <v>4</v>
      </c>
      <c r="AC187" s="31">
        <v>4</v>
      </c>
      <c r="AD187" s="31">
        <v>4</v>
      </c>
      <c r="AE187" s="149">
        <v>18</v>
      </c>
      <c r="AF187" s="125">
        <v>14</v>
      </c>
      <c r="AG187" s="71">
        <v>12</v>
      </c>
      <c r="AH187" s="71">
        <v>3</v>
      </c>
      <c r="AI187" s="71">
        <v>5</v>
      </c>
      <c r="AJ187" s="71">
        <v>2</v>
      </c>
      <c r="AK187" s="212"/>
      <c r="AL187" s="44" t="s">
        <v>91</v>
      </c>
      <c r="AM187" s="71">
        <v>0</v>
      </c>
      <c r="AN187" s="71">
        <v>150</v>
      </c>
      <c r="AO187" s="71">
        <v>100</v>
      </c>
      <c r="AP187" s="71">
        <v>8</v>
      </c>
      <c r="AQ187" s="71">
        <v>18</v>
      </c>
      <c r="AR187" s="71">
        <v>3</v>
      </c>
      <c r="AS187" s="71">
        <v>7</v>
      </c>
      <c r="AT187" s="71">
        <v>18</v>
      </c>
      <c r="AU187" s="71">
        <v>15</v>
      </c>
      <c r="AV187" s="212"/>
      <c r="AW187" s="44" t="s">
        <v>91</v>
      </c>
      <c r="AX187" s="71">
        <v>8</v>
      </c>
      <c r="AY187" s="71">
        <v>17</v>
      </c>
      <c r="AZ187" s="71">
        <v>0</v>
      </c>
      <c r="BA187" s="71">
        <v>23</v>
      </c>
      <c r="BB187" s="71">
        <v>0</v>
      </c>
      <c r="BC187" s="16">
        <v>48</v>
      </c>
      <c r="BD187" s="71">
        <v>28</v>
      </c>
      <c r="BE187" s="71">
        <v>2</v>
      </c>
      <c r="BF187" s="152">
        <v>14</v>
      </c>
      <c r="BG187" s="32">
        <v>7</v>
      </c>
      <c r="BH187" s="212"/>
      <c r="BI187" s="44" t="s">
        <v>91</v>
      </c>
      <c r="BJ187" s="71">
        <v>222</v>
      </c>
      <c r="BK187" s="71">
        <v>400</v>
      </c>
      <c r="BL187" s="71">
        <v>209</v>
      </c>
      <c r="BM187" s="71">
        <v>55</v>
      </c>
      <c r="BN187" s="71">
        <v>375</v>
      </c>
      <c r="BO187" s="71">
        <v>56</v>
      </c>
      <c r="BP187" s="71">
        <v>56</v>
      </c>
      <c r="BQ187" s="71">
        <v>0</v>
      </c>
      <c r="BR187" s="71">
        <v>56</v>
      </c>
      <c r="BS187" s="71">
        <v>0</v>
      </c>
      <c r="BT187" s="71">
        <v>0</v>
      </c>
      <c r="BU187" s="71">
        <v>0</v>
      </c>
      <c r="BV187" s="71">
        <v>0</v>
      </c>
      <c r="BW187" s="71">
        <v>0</v>
      </c>
      <c r="BY187" s="80" t="s">
        <v>10</v>
      </c>
      <c r="BZ187" s="80" t="s">
        <v>2452</v>
      </c>
      <c r="CA187" s="78">
        <v>722</v>
      </c>
      <c r="CB187" s="91"/>
    </row>
    <row r="188" spans="1:80" ht="13.15" customHeight="1">
      <c r="A188" s="212"/>
      <c r="B188" s="66" t="s">
        <v>73</v>
      </c>
      <c r="C188" s="26">
        <v>2784</v>
      </c>
      <c r="D188" s="26">
        <v>1618</v>
      </c>
      <c r="E188" s="68">
        <v>1750</v>
      </c>
      <c r="F188" s="68">
        <v>962</v>
      </c>
      <c r="G188" s="68">
        <v>1323</v>
      </c>
      <c r="H188" s="68">
        <v>713</v>
      </c>
      <c r="I188" s="68">
        <v>1312</v>
      </c>
      <c r="J188" s="68">
        <v>722</v>
      </c>
      <c r="K188" s="68">
        <v>7169</v>
      </c>
      <c r="L188" s="68">
        <v>4015</v>
      </c>
      <c r="M188" s="212"/>
      <c r="N188" s="66" t="s">
        <v>73</v>
      </c>
      <c r="O188" s="26">
        <v>284</v>
      </c>
      <c r="P188" s="26">
        <v>154</v>
      </c>
      <c r="Q188" s="68">
        <v>140</v>
      </c>
      <c r="R188" s="68">
        <v>86</v>
      </c>
      <c r="S188" s="68">
        <v>74</v>
      </c>
      <c r="T188" s="68">
        <v>44</v>
      </c>
      <c r="U188" s="68">
        <v>95</v>
      </c>
      <c r="V188" s="68">
        <v>54</v>
      </c>
      <c r="W188" s="68">
        <v>593</v>
      </c>
      <c r="X188" s="68">
        <v>338</v>
      </c>
      <c r="Y188" s="212"/>
      <c r="Z188" s="66" t="s">
        <v>73</v>
      </c>
      <c r="AA188" s="68">
        <v>42</v>
      </c>
      <c r="AB188" s="68">
        <v>30</v>
      </c>
      <c r="AC188" s="68">
        <v>27</v>
      </c>
      <c r="AD188" s="68">
        <v>28</v>
      </c>
      <c r="AE188" s="68">
        <v>127</v>
      </c>
      <c r="AF188" s="68">
        <v>79</v>
      </c>
      <c r="AG188" s="68">
        <v>35</v>
      </c>
      <c r="AH188" s="68">
        <v>3</v>
      </c>
      <c r="AI188" s="68">
        <v>16</v>
      </c>
      <c r="AJ188" s="68">
        <v>22</v>
      </c>
      <c r="AK188" s="212"/>
      <c r="AL188" s="66" t="s">
        <v>73</v>
      </c>
      <c r="AM188" s="68">
        <v>93</v>
      </c>
      <c r="AN188" s="68">
        <v>884</v>
      </c>
      <c r="AO188" s="68">
        <v>244</v>
      </c>
      <c r="AP188" s="68">
        <v>221</v>
      </c>
      <c r="AQ188" s="68">
        <v>18</v>
      </c>
      <c r="AR188" s="68">
        <v>14</v>
      </c>
      <c r="AS188" s="68">
        <v>79</v>
      </c>
      <c r="AT188" s="68">
        <v>67</v>
      </c>
      <c r="AU188" s="68">
        <v>59</v>
      </c>
      <c r="AV188" s="212"/>
      <c r="AW188" s="66" t="s">
        <v>73</v>
      </c>
      <c r="AX188" s="26">
        <v>28</v>
      </c>
      <c r="AY188" s="26">
        <v>67</v>
      </c>
      <c r="AZ188" s="26">
        <v>1</v>
      </c>
      <c r="BA188" s="26">
        <v>289</v>
      </c>
      <c r="BB188" s="26">
        <v>2</v>
      </c>
      <c r="BC188" s="26">
        <v>387</v>
      </c>
      <c r="BD188" s="26">
        <v>172</v>
      </c>
      <c r="BE188" s="26">
        <v>9</v>
      </c>
      <c r="BF188" s="41">
        <v>39</v>
      </c>
      <c r="BG188" s="41">
        <v>16</v>
      </c>
      <c r="BH188" s="212"/>
      <c r="BI188" s="66" t="s">
        <v>73</v>
      </c>
      <c r="BJ188" s="68">
        <v>819</v>
      </c>
      <c r="BK188" s="68">
        <v>933</v>
      </c>
      <c r="BL188" s="68">
        <v>285</v>
      </c>
      <c r="BM188" s="68">
        <v>158</v>
      </c>
      <c r="BN188" s="68">
        <v>532</v>
      </c>
      <c r="BO188" s="68">
        <v>546</v>
      </c>
      <c r="BP188" s="68">
        <v>131</v>
      </c>
      <c r="BQ188" s="68">
        <v>64</v>
      </c>
      <c r="BR188" s="68">
        <v>160</v>
      </c>
      <c r="BS188" s="68">
        <v>22</v>
      </c>
      <c r="BT188" s="68">
        <v>2</v>
      </c>
      <c r="BU188" s="68">
        <v>65</v>
      </c>
      <c r="BV188" s="68">
        <v>12</v>
      </c>
      <c r="BW188" s="68">
        <v>191</v>
      </c>
      <c r="BY188" s="80" t="s">
        <v>10</v>
      </c>
      <c r="BZ188" s="80" t="s">
        <v>2453</v>
      </c>
      <c r="CA188" s="78">
        <v>3567</v>
      </c>
      <c r="CB188" s="91"/>
    </row>
    <row r="189" spans="1:80" ht="13.15" customHeight="1">
      <c r="A189" s="212" t="s">
        <v>11</v>
      </c>
      <c r="B189" s="44" t="s">
        <v>90</v>
      </c>
      <c r="C189" s="71">
        <v>332</v>
      </c>
      <c r="D189" s="71">
        <v>165</v>
      </c>
      <c r="E189" s="71">
        <v>249</v>
      </c>
      <c r="F189" s="71">
        <v>134</v>
      </c>
      <c r="G189" s="71">
        <v>230</v>
      </c>
      <c r="H189" s="71">
        <v>130</v>
      </c>
      <c r="I189" s="71">
        <v>195</v>
      </c>
      <c r="J189" s="71">
        <v>111</v>
      </c>
      <c r="K189" s="149">
        <v>1006</v>
      </c>
      <c r="L189" s="149">
        <v>540</v>
      </c>
      <c r="M189" s="212" t="s">
        <v>11</v>
      </c>
      <c r="N189" s="44" t="s">
        <v>90</v>
      </c>
      <c r="O189" s="71">
        <v>74</v>
      </c>
      <c r="P189" s="71">
        <v>35</v>
      </c>
      <c r="Q189" s="71">
        <v>32</v>
      </c>
      <c r="R189" s="71">
        <v>16</v>
      </c>
      <c r="S189" s="71">
        <v>40</v>
      </c>
      <c r="T189" s="71">
        <v>23</v>
      </c>
      <c r="U189" s="71">
        <v>27</v>
      </c>
      <c r="V189" s="71">
        <v>9</v>
      </c>
      <c r="W189" s="149">
        <v>173</v>
      </c>
      <c r="X189" s="149">
        <v>83</v>
      </c>
      <c r="Y189" s="212" t="s">
        <v>11</v>
      </c>
      <c r="Z189" s="44" t="s">
        <v>90</v>
      </c>
      <c r="AA189" s="31">
        <v>5</v>
      </c>
      <c r="AB189" s="31">
        <v>5</v>
      </c>
      <c r="AC189" s="31">
        <v>5</v>
      </c>
      <c r="AD189" s="31">
        <v>5</v>
      </c>
      <c r="AE189" s="149">
        <v>20</v>
      </c>
      <c r="AF189" s="125">
        <v>18</v>
      </c>
      <c r="AG189" s="71">
        <v>10</v>
      </c>
      <c r="AH189" s="71">
        <v>0</v>
      </c>
      <c r="AI189" s="71">
        <v>3</v>
      </c>
      <c r="AJ189" s="71">
        <v>3</v>
      </c>
      <c r="AK189" s="212" t="s">
        <v>11</v>
      </c>
      <c r="AL189" s="44" t="s">
        <v>90</v>
      </c>
      <c r="AM189" s="71">
        <v>0</v>
      </c>
      <c r="AN189" s="71">
        <v>287</v>
      </c>
      <c r="AO189" s="71">
        <v>63</v>
      </c>
      <c r="AP189" s="71">
        <v>0</v>
      </c>
      <c r="AQ189" s="71">
        <v>0</v>
      </c>
      <c r="AR189" s="71">
        <v>11</v>
      </c>
      <c r="AS189" s="71">
        <v>28</v>
      </c>
      <c r="AT189" s="71">
        <v>28</v>
      </c>
      <c r="AU189" s="71">
        <v>21</v>
      </c>
      <c r="AV189" s="212" t="s">
        <v>11</v>
      </c>
      <c r="AW189" s="44" t="s">
        <v>90</v>
      </c>
      <c r="AX189" s="71">
        <v>10</v>
      </c>
      <c r="AY189" s="71">
        <v>21</v>
      </c>
      <c r="AZ189" s="71">
        <v>0</v>
      </c>
      <c r="BA189" s="71">
        <v>5</v>
      </c>
      <c r="BB189" s="71">
        <v>6</v>
      </c>
      <c r="BC189" s="16">
        <v>42</v>
      </c>
      <c r="BD189" s="71">
        <v>17</v>
      </c>
      <c r="BE189" s="71">
        <v>11</v>
      </c>
      <c r="BF189" s="152">
        <v>11</v>
      </c>
      <c r="BG189" s="32">
        <v>5</v>
      </c>
      <c r="BH189" s="212" t="s">
        <v>11</v>
      </c>
      <c r="BI189" s="44" t="s">
        <v>90</v>
      </c>
      <c r="BJ189" s="71">
        <v>176</v>
      </c>
      <c r="BK189" s="71">
        <v>186</v>
      </c>
      <c r="BL189" s="71">
        <v>12</v>
      </c>
      <c r="BM189" s="71">
        <v>0</v>
      </c>
      <c r="BN189" s="71">
        <v>0</v>
      </c>
      <c r="BO189" s="71">
        <v>134</v>
      </c>
      <c r="BP189" s="71">
        <v>0</v>
      </c>
      <c r="BQ189" s="71">
        <v>0</v>
      </c>
      <c r="BR189" s="71">
        <v>0</v>
      </c>
      <c r="BS189" s="71">
        <v>0</v>
      </c>
      <c r="BT189" s="71">
        <v>0</v>
      </c>
      <c r="BU189" s="71">
        <v>0</v>
      </c>
      <c r="BV189" s="71">
        <v>0</v>
      </c>
      <c r="BW189" s="71">
        <v>0</v>
      </c>
      <c r="BY189" s="80" t="s">
        <v>11</v>
      </c>
      <c r="BZ189" s="80" t="s">
        <v>2454</v>
      </c>
      <c r="CA189" s="78">
        <v>763</v>
      </c>
      <c r="CB189" s="91"/>
    </row>
    <row r="190" spans="1:80" ht="13.15" customHeight="1">
      <c r="A190" s="212"/>
      <c r="B190" s="44" t="s">
        <v>91</v>
      </c>
      <c r="C190" s="71">
        <v>0</v>
      </c>
      <c r="D190" s="71">
        <v>0</v>
      </c>
      <c r="E190" s="71">
        <v>0</v>
      </c>
      <c r="F190" s="71">
        <v>0</v>
      </c>
      <c r="G190" s="71">
        <v>0</v>
      </c>
      <c r="H190" s="71">
        <v>0</v>
      </c>
      <c r="I190" s="71">
        <v>0</v>
      </c>
      <c r="J190" s="71">
        <v>0</v>
      </c>
      <c r="K190" s="149">
        <v>0</v>
      </c>
      <c r="L190" s="149">
        <v>0</v>
      </c>
      <c r="M190" s="212"/>
      <c r="N190" s="44" t="s">
        <v>91</v>
      </c>
      <c r="O190" s="71">
        <v>0</v>
      </c>
      <c r="P190" s="71">
        <v>0</v>
      </c>
      <c r="Q190" s="71">
        <v>0</v>
      </c>
      <c r="R190" s="71">
        <v>0</v>
      </c>
      <c r="S190" s="71">
        <v>0</v>
      </c>
      <c r="T190" s="71">
        <v>0</v>
      </c>
      <c r="U190" s="71">
        <v>0</v>
      </c>
      <c r="V190" s="71">
        <v>0</v>
      </c>
      <c r="W190" s="149">
        <v>0</v>
      </c>
      <c r="X190" s="149">
        <v>0</v>
      </c>
      <c r="Y190" s="212"/>
      <c r="Z190" s="44" t="s">
        <v>91</v>
      </c>
      <c r="AA190" s="31">
        <v>0</v>
      </c>
      <c r="AB190" s="31">
        <v>0</v>
      </c>
      <c r="AC190" s="31">
        <v>0</v>
      </c>
      <c r="AD190" s="31">
        <v>0</v>
      </c>
      <c r="AE190" s="149">
        <v>0</v>
      </c>
      <c r="AF190" s="125">
        <v>0</v>
      </c>
      <c r="AG190" s="71">
        <v>0</v>
      </c>
      <c r="AH190" s="71">
        <v>0</v>
      </c>
      <c r="AI190" s="71">
        <v>0</v>
      </c>
      <c r="AJ190" s="71">
        <v>0</v>
      </c>
      <c r="AK190" s="212"/>
      <c r="AL190" s="44" t="s">
        <v>91</v>
      </c>
      <c r="AM190" s="71">
        <v>0</v>
      </c>
      <c r="AN190" s="71">
        <v>0</v>
      </c>
      <c r="AO190" s="71">
        <v>0</v>
      </c>
      <c r="AP190" s="71">
        <v>0</v>
      </c>
      <c r="AQ190" s="71">
        <v>0</v>
      </c>
      <c r="AR190" s="71">
        <v>0</v>
      </c>
      <c r="AS190" s="71">
        <v>0</v>
      </c>
      <c r="AT190" s="71">
        <v>0</v>
      </c>
      <c r="AU190" s="71">
        <v>0</v>
      </c>
      <c r="AV190" s="212"/>
      <c r="AW190" s="44" t="s">
        <v>91</v>
      </c>
      <c r="AX190" s="71">
        <v>0</v>
      </c>
      <c r="AY190" s="71">
        <v>0</v>
      </c>
      <c r="AZ190" s="71">
        <v>0</v>
      </c>
      <c r="BA190" s="71">
        <v>0</v>
      </c>
      <c r="BB190" s="71">
        <v>0</v>
      </c>
      <c r="BC190" s="16">
        <v>0</v>
      </c>
      <c r="BD190" s="71">
        <v>0</v>
      </c>
      <c r="BE190" s="71">
        <v>0</v>
      </c>
      <c r="BF190" s="152">
        <v>0</v>
      </c>
      <c r="BG190" s="32">
        <v>0</v>
      </c>
      <c r="BH190" s="212"/>
      <c r="BI190" s="44" t="s">
        <v>91</v>
      </c>
      <c r="BJ190" s="71">
        <v>0</v>
      </c>
      <c r="BK190" s="71">
        <v>0</v>
      </c>
      <c r="BL190" s="71">
        <v>0</v>
      </c>
      <c r="BM190" s="71">
        <v>0</v>
      </c>
      <c r="BN190" s="71">
        <v>0</v>
      </c>
      <c r="BO190" s="71">
        <v>0</v>
      </c>
      <c r="BP190" s="71">
        <v>0</v>
      </c>
      <c r="BQ190" s="71">
        <v>0</v>
      </c>
      <c r="BR190" s="71">
        <v>0</v>
      </c>
      <c r="BS190" s="71">
        <v>0</v>
      </c>
      <c r="BT190" s="71">
        <v>0</v>
      </c>
      <c r="BU190" s="71">
        <v>0</v>
      </c>
      <c r="BV190" s="71">
        <v>0</v>
      </c>
      <c r="BW190" s="71">
        <v>0</v>
      </c>
      <c r="BY190" s="80" t="s">
        <v>11</v>
      </c>
      <c r="BZ190" s="80" t="s">
        <v>2455</v>
      </c>
      <c r="CA190" s="78">
        <v>0</v>
      </c>
      <c r="CB190" s="91"/>
    </row>
    <row r="191" spans="1:80" ht="13.15" customHeight="1">
      <c r="A191" s="212"/>
      <c r="B191" s="66" t="s">
        <v>73</v>
      </c>
      <c r="C191" s="26">
        <v>332</v>
      </c>
      <c r="D191" s="26">
        <v>165</v>
      </c>
      <c r="E191" s="68">
        <v>249</v>
      </c>
      <c r="F191" s="68">
        <v>134</v>
      </c>
      <c r="G191" s="68">
        <v>230</v>
      </c>
      <c r="H191" s="68">
        <v>130</v>
      </c>
      <c r="I191" s="68">
        <v>195</v>
      </c>
      <c r="J191" s="68">
        <v>111</v>
      </c>
      <c r="K191" s="68">
        <v>1006</v>
      </c>
      <c r="L191" s="68">
        <v>540</v>
      </c>
      <c r="M191" s="212"/>
      <c r="N191" s="66" t="s">
        <v>73</v>
      </c>
      <c r="O191" s="26">
        <v>74</v>
      </c>
      <c r="P191" s="26">
        <v>35</v>
      </c>
      <c r="Q191" s="68">
        <v>32</v>
      </c>
      <c r="R191" s="68">
        <v>16</v>
      </c>
      <c r="S191" s="68">
        <v>40</v>
      </c>
      <c r="T191" s="68">
        <v>23</v>
      </c>
      <c r="U191" s="68">
        <v>27</v>
      </c>
      <c r="V191" s="68">
        <v>9</v>
      </c>
      <c r="W191" s="68">
        <v>173</v>
      </c>
      <c r="X191" s="68">
        <v>83</v>
      </c>
      <c r="Y191" s="212"/>
      <c r="Z191" s="66" t="s">
        <v>73</v>
      </c>
      <c r="AA191" s="68">
        <v>5</v>
      </c>
      <c r="AB191" s="68">
        <v>5</v>
      </c>
      <c r="AC191" s="68">
        <v>5</v>
      </c>
      <c r="AD191" s="68">
        <v>5</v>
      </c>
      <c r="AE191" s="68">
        <v>20</v>
      </c>
      <c r="AF191" s="68">
        <v>18</v>
      </c>
      <c r="AG191" s="68">
        <v>10</v>
      </c>
      <c r="AH191" s="68">
        <v>0</v>
      </c>
      <c r="AI191" s="68">
        <v>3</v>
      </c>
      <c r="AJ191" s="68">
        <v>3</v>
      </c>
      <c r="AK191" s="212"/>
      <c r="AL191" s="66" t="s">
        <v>73</v>
      </c>
      <c r="AM191" s="68">
        <v>0</v>
      </c>
      <c r="AN191" s="68">
        <v>287</v>
      </c>
      <c r="AO191" s="68">
        <v>63</v>
      </c>
      <c r="AP191" s="68">
        <v>0</v>
      </c>
      <c r="AQ191" s="68">
        <v>0</v>
      </c>
      <c r="AR191" s="68">
        <v>11</v>
      </c>
      <c r="AS191" s="68">
        <v>28</v>
      </c>
      <c r="AT191" s="68">
        <v>28</v>
      </c>
      <c r="AU191" s="68">
        <v>21</v>
      </c>
      <c r="AV191" s="212"/>
      <c r="AW191" s="66" t="s">
        <v>73</v>
      </c>
      <c r="AX191" s="26">
        <v>10</v>
      </c>
      <c r="AY191" s="26">
        <v>21</v>
      </c>
      <c r="AZ191" s="26">
        <v>0</v>
      </c>
      <c r="BA191" s="26">
        <v>5</v>
      </c>
      <c r="BB191" s="26">
        <v>6</v>
      </c>
      <c r="BC191" s="26">
        <v>42</v>
      </c>
      <c r="BD191" s="26">
        <v>17</v>
      </c>
      <c r="BE191" s="26">
        <v>11</v>
      </c>
      <c r="BF191" s="41">
        <v>11</v>
      </c>
      <c r="BG191" s="41">
        <v>5</v>
      </c>
      <c r="BH191" s="212"/>
      <c r="BI191" s="66" t="s">
        <v>73</v>
      </c>
      <c r="BJ191" s="68">
        <v>176</v>
      </c>
      <c r="BK191" s="68">
        <v>186</v>
      </c>
      <c r="BL191" s="68">
        <v>12</v>
      </c>
      <c r="BM191" s="68">
        <v>0</v>
      </c>
      <c r="BN191" s="68">
        <v>0</v>
      </c>
      <c r="BO191" s="68">
        <v>134</v>
      </c>
      <c r="BP191" s="68">
        <v>0</v>
      </c>
      <c r="BQ191" s="68">
        <v>0</v>
      </c>
      <c r="BR191" s="68">
        <v>0</v>
      </c>
      <c r="BS191" s="68">
        <v>0</v>
      </c>
      <c r="BT191" s="68">
        <v>0</v>
      </c>
      <c r="BU191" s="68">
        <v>0</v>
      </c>
      <c r="BV191" s="68">
        <v>0</v>
      </c>
      <c r="BW191" s="68">
        <v>0</v>
      </c>
      <c r="BY191" s="80" t="s">
        <v>11</v>
      </c>
      <c r="BZ191" s="80" t="s">
        <v>2456</v>
      </c>
      <c r="CA191" s="78">
        <v>763</v>
      </c>
      <c r="CB191" s="91"/>
    </row>
    <row r="192" spans="1:80" ht="13.15" customHeight="1">
      <c r="A192" s="212" t="s">
        <v>12</v>
      </c>
      <c r="B192" s="44" t="s">
        <v>90</v>
      </c>
      <c r="C192" s="71">
        <v>139</v>
      </c>
      <c r="D192" s="71">
        <v>66</v>
      </c>
      <c r="E192" s="71">
        <v>130</v>
      </c>
      <c r="F192" s="71">
        <v>44</v>
      </c>
      <c r="G192" s="71">
        <v>104</v>
      </c>
      <c r="H192" s="71">
        <v>45</v>
      </c>
      <c r="I192" s="71">
        <v>108</v>
      </c>
      <c r="J192" s="71">
        <v>55</v>
      </c>
      <c r="K192" s="149">
        <v>481</v>
      </c>
      <c r="L192" s="149">
        <v>210</v>
      </c>
      <c r="M192" s="212" t="s">
        <v>12</v>
      </c>
      <c r="N192" s="44" t="s">
        <v>90</v>
      </c>
      <c r="O192" s="71">
        <v>27</v>
      </c>
      <c r="P192" s="71">
        <v>17</v>
      </c>
      <c r="Q192" s="71">
        <v>15</v>
      </c>
      <c r="R192" s="71">
        <v>5</v>
      </c>
      <c r="S192" s="71">
        <v>21</v>
      </c>
      <c r="T192" s="71">
        <v>10</v>
      </c>
      <c r="U192" s="71">
        <v>20</v>
      </c>
      <c r="V192" s="71">
        <v>12</v>
      </c>
      <c r="W192" s="149">
        <v>83</v>
      </c>
      <c r="X192" s="149">
        <v>44</v>
      </c>
      <c r="Y192" s="212" t="s">
        <v>12</v>
      </c>
      <c r="Z192" s="44" t="s">
        <v>90</v>
      </c>
      <c r="AA192" s="31">
        <v>4</v>
      </c>
      <c r="AB192" s="31">
        <v>4</v>
      </c>
      <c r="AC192" s="31">
        <v>4</v>
      </c>
      <c r="AD192" s="31">
        <v>4</v>
      </c>
      <c r="AE192" s="149">
        <v>16</v>
      </c>
      <c r="AF192" s="125">
        <v>11</v>
      </c>
      <c r="AG192" s="71">
        <v>8</v>
      </c>
      <c r="AH192" s="71">
        <v>5</v>
      </c>
      <c r="AI192" s="71">
        <v>1</v>
      </c>
      <c r="AJ192" s="71">
        <v>4</v>
      </c>
      <c r="AK192" s="212" t="s">
        <v>12</v>
      </c>
      <c r="AL192" s="44" t="s">
        <v>90</v>
      </c>
      <c r="AM192" s="71">
        <v>1</v>
      </c>
      <c r="AN192" s="71">
        <v>150</v>
      </c>
      <c r="AO192" s="71">
        <v>1</v>
      </c>
      <c r="AP192" s="71">
        <v>0</v>
      </c>
      <c r="AQ192" s="71">
        <v>0</v>
      </c>
      <c r="AR192" s="71">
        <v>0</v>
      </c>
      <c r="AS192" s="71">
        <v>12</v>
      </c>
      <c r="AT192" s="71">
        <v>9</v>
      </c>
      <c r="AU192" s="71">
        <v>8</v>
      </c>
      <c r="AV192" s="212" t="s">
        <v>12</v>
      </c>
      <c r="AW192" s="44" t="s">
        <v>90</v>
      </c>
      <c r="AX192" s="71">
        <v>2</v>
      </c>
      <c r="AY192" s="71">
        <v>14</v>
      </c>
      <c r="AZ192" s="71">
        <v>0</v>
      </c>
      <c r="BA192" s="71">
        <v>24</v>
      </c>
      <c r="BB192" s="71">
        <v>0</v>
      </c>
      <c r="BC192" s="16">
        <v>40</v>
      </c>
      <c r="BD192" s="71">
        <v>9</v>
      </c>
      <c r="BE192" s="71">
        <v>4</v>
      </c>
      <c r="BF192" s="152">
        <v>5</v>
      </c>
      <c r="BG192" s="32">
        <v>3</v>
      </c>
      <c r="BH192" s="212" t="s">
        <v>12</v>
      </c>
      <c r="BI192" s="44" t="s">
        <v>90</v>
      </c>
      <c r="BJ192" s="71">
        <v>23</v>
      </c>
      <c r="BK192" s="71">
        <v>20</v>
      </c>
      <c r="BL192" s="71">
        <v>7</v>
      </c>
      <c r="BM192" s="71">
        <v>4</v>
      </c>
      <c r="BN192" s="71">
        <v>12</v>
      </c>
      <c r="BO192" s="71">
        <v>13</v>
      </c>
      <c r="BP192" s="71">
        <v>7</v>
      </c>
      <c r="BQ192" s="71">
        <v>4</v>
      </c>
      <c r="BR192" s="71">
        <v>5</v>
      </c>
      <c r="BS192" s="71">
        <v>0</v>
      </c>
      <c r="BT192" s="71">
        <v>0</v>
      </c>
      <c r="BU192" s="71">
        <v>0</v>
      </c>
      <c r="BV192" s="71">
        <v>0</v>
      </c>
      <c r="BW192" s="71">
        <v>40</v>
      </c>
      <c r="BY192" s="80" t="s">
        <v>12</v>
      </c>
      <c r="BZ192" s="80" t="s">
        <v>2457</v>
      </c>
      <c r="CA192" s="78">
        <v>304</v>
      </c>
      <c r="CB192" s="91"/>
    </row>
    <row r="193" spans="1:80" ht="13.15" customHeight="1">
      <c r="A193" s="212"/>
      <c r="B193" s="44" t="s">
        <v>91</v>
      </c>
      <c r="C193" s="71">
        <v>0</v>
      </c>
      <c r="D193" s="71">
        <v>0</v>
      </c>
      <c r="E193" s="71">
        <v>0</v>
      </c>
      <c r="F193" s="71">
        <v>0</v>
      </c>
      <c r="G193" s="71">
        <v>0</v>
      </c>
      <c r="H193" s="71">
        <v>0</v>
      </c>
      <c r="I193" s="71">
        <v>0</v>
      </c>
      <c r="J193" s="71">
        <v>0</v>
      </c>
      <c r="K193" s="149">
        <v>0</v>
      </c>
      <c r="L193" s="149">
        <v>0</v>
      </c>
      <c r="M193" s="212"/>
      <c r="N193" s="44" t="s">
        <v>91</v>
      </c>
      <c r="O193" s="71">
        <v>0</v>
      </c>
      <c r="P193" s="71">
        <v>0</v>
      </c>
      <c r="Q193" s="71">
        <v>0</v>
      </c>
      <c r="R193" s="71">
        <v>0</v>
      </c>
      <c r="S193" s="71">
        <v>0</v>
      </c>
      <c r="T193" s="71">
        <v>0</v>
      </c>
      <c r="U193" s="71">
        <v>0</v>
      </c>
      <c r="V193" s="71">
        <v>0</v>
      </c>
      <c r="W193" s="149">
        <v>0</v>
      </c>
      <c r="X193" s="149">
        <v>0</v>
      </c>
      <c r="Y193" s="212"/>
      <c r="Z193" s="44" t="s">
        <v>91</v>
      </c>
      <c r="AA193" s="31">
        <v>0</v>
      </c>
      <c r="AB193" s="31">
        <v>0</v>
      </c>
      <c r="AC193" s="31">
        <v>0</v>
      </c>
      <c r="AD193" s="31">
        <v>0</v>
      </c>
      <c r="AE193" s="149">
        <v>0</v>
      </c>
      <c r="AF193" s="125">
        <v>0</v>
      </c>
      <c r="AG193" s="71">
        <v>0</v>
      </c>
      <c r="AH193" s="71">
        <v>0</v>
      </c>
      <c r="AI193" s="71">
        <v>0</v>
      </c>
      <c r="AJ193" s="71">
        <v>0</v>
      </c>
      <c r="AK193" s="212"/>
      <c r="AL193" s="44" t="s">
        <v>91</v>
      </c>
      <c r="AM193" s="71">
        <v>0</v>
      </c>
      <c r="AN193" s="71">
        <v>0</v>
      </c>
      <c r="AO193" s="71">
        <v>0</v>
      </c>
      <c r="AP193" s="71">
        <v>0</v>
      </c>
      <c r="AQ193" s="71">
        <v>0</v>
      </c>
      <c r="AR193" s="71">
        <v>0</v>
      </c>
      <c r="AS193" s="71">
        <v>0</v>
      </c>
      <c r="AT193" s="71">
        <v>0</v>
      </c>
      <c r="AU193" s="71">
        <v>0</v>
      </c>
      <c r="AV193" s="212"/>
      <c r="AW193" s="44" t="s">
        <v>91</v>
      </c>
      <c r="AX193" s="71">
        <v>0</v>
      </c>
      <c r="AY193" s="71">
        <v>0</v>
      </c>
      <c r="AZ193" s="71">
        <v>0</v>
      </c>
      <c r="BA193" s="71">
        <v>0</v>
      </c>
      <c r="BB193" s="71">
        <v>0</v>
      </c>
      <c r="BC193" s="16">
        <v>0</v>
      </c>
      <c r="BD193" s="71">
        <v>0</v>
      </c>
      <c r="BE193" s="71">
        <v>0</v>
      </c>
      <c r="BF193" s="152">
        <v>0</v>
      </c>
      <c r="BG193" s="32">
        <v>0</v>
      </c>
      <c r="BH193" s="212"/>
      <c r="BI193" s="44" t="s">
        <v>91</v>
      </c>
      <c r="BJ193" s="71">
        <v>0</v>
      </c>
      <c r="BK193" s="71">
        <v>0</v>
      </c>
      <c r="BL193" s="71">
        <v>0</v>
      </c>
      <c r="BM193" s="71">
        <v>0</v>
      </c>
      <c r="BN193" s="71">
        <v>0</v>
      </c>
      <c r="BO193" s="71">
        <v>0</v>
      </c>
      <c r="BP193" s="71">
        <v>0</v>
      </c>
      <c r="BQ193" s="71">
        <v>0</v>
      </c>
      <c r="BR193" s="71">
        <v>0</v>
      </c>
      <c r="BS193" s="71">
        <v>0</v>
      </c>
      <c r="BT193" s="71">
        <v>0</v>
      </c>
      <c r="BU193" s="71">
        <v>0</v>
      </c>
      <c r="BV193" s="71">
        <v>0</v>
      </c>
      <c r="BW193" s="71">
        <v>0</v>
      </c>
      <c r="BY193" s="80" t="s">
        <v>12</v>
      </c>
      <c r="BZ193" s="80" t="s">
        <v>2458</v>
      </c>
      <c r="CA193" s="78">
        <v>0</v>
      </c>
      <c r="CB193" s="91"/>
    </row>
    <row r="194" spans="1:80" ht="13.15" customHeight="1">
      <c r="A194" s="212"/>
      <c r="B194" s="66" t="s">
        <v>73</v>
      </c>
      <c r="C194" s="26">
        <v>139</v>
      </c>
      <c r="D194" s="26">
        <v>66</v>
      </c>
      <c r="E194" s="68">
        <v>130</v>
      </c>
      <c r="F194" s="68">
        <v>44</v>
      </c>
      <c r="G194" s="68">
        <v>104</v>
      </c>
      <c r="H194" s="68">
        <v>45</v>
      </c>
      <c r="I194" s="68">
        <v>108</v>
      </c>
      <c r="J194" s="68">
        <v>55</v>
      </c>
      <c r="K194" s="68">
        <v>481</v>
      </c>
      <c r="L194" s="68">
        <v>210</v>
      </c>
      <c r="M194" s="212"/>
      <c r="N194" s="66" t="s">
        <v>73</v>
      </c>
      <c r="O194" s="26">
        <v>27</v>
      </c>
      <c r="P194" s="26">
        <v>17</v>
      </c>
      <c r="Q194" s="68">
        <v>15</v>
      </c>
      <c r="R194" s="68">
        <v>5</v>
      </c>
      <c r="S194" s="68">
        <v>21</v>
      </c>
      <c r="T194" s="68">
        <v>10</v>
      </c>
      <c r="U194" s="68">
        <v>20</v>
      </c>
      <c r="V194" s="68">
        <v>12</v>
      </c>
      <c r="W194" s="68">
        <v>83</v>
      </c>
      <c r="X194" s="68">
        <v>44</v>
      </c>
      <c r="Y194" s="212"/>
      <c r="Z194" s="66" t="s">
        <v>73</v>
      </c>
      <c r="AA194" s="68">
        <v>4</v>
      </c>
      <c r="AB194" s="68">
        <v>4</v>
      </c>
      <c r="AC194" s="68">
        <v>4</v>
      </c>
      <c r="AD194" s="68">
        <v>4</v>
      </c>
      <c r="AE194" s="68">
        <v>16</v>
      </c>
      <c r="AF194" s="68">
        <v>11</v>
      </c>
      <c r="AG194" s="68">
        <v>8</v>
      </c>
      <c r="AH194" s="68">
        <v>5</v>
      </c>
      <c r="AI194" s="68">
        <v>1</v>
      </c>
      <c r="AJ194" s="68">
        <v>4</v>
      </c>
      <c r="AK194" s="212"/>
      <c r="AL194" s="66" t="s">
        <v>73</v>
      </c>
      <c r="AM194" s="68">
        <v>1</v>
      </c>
      <c r="AN194" s="68">
        <v>150</v>
      </c>
      <c r="AO194" s="68">
        <v>1</v>
      </c>
      <c r="AP194" s="68">
        <v>0</v>
      </c>
      <c r="AQ194" s="68">
        <v>0</v>
      </c>
      <c r="AR194" s="68">
        <v>0</v>
      </c>
      <c r="AS194" s="68">
        <v>12</v>
      </c>
      <c r="AT194" s="68">
        <v>9</v>
      </c>
      <c r="AU194" s="68">
        <v>8</v>
      </c>
      <c r="AV194" s="212"/>
      <c r="AW194" s="66" t="s">
        <v>73</v>
      </c>
      <c r="AX194" s="26">
        <v>2</v>
      </c>
      <c r="AY194" s="26">
        <v>14</v>
      </c>
      <c r="AZ194" s="26">
        <v>0</v>
      </c>
      <c r="BA194" s="26">
        <v>24</v>
      </c>
      <c r="BB194" s="26">
        <v>0</v>
      </c>
      <c r="BC194" s="26">
        <v>40</v>
      </c>
      <c r="BD194" s="26">
        <v>9</v>
      </c>
      <c r="BE194" s="26">
        <v>4</v>
      </c>
      <c r="BF194" s="41">
        <v>5</v>
      </c>
      <c r="BG194" s="41">
        <v>3</v>
      </c>
      <c r="BH194" s="212"/>
      <c r="BI194" s="66" t="s">
        <v>73</v>
      </c>
      <c r="BJ194" s="68">
        <v>23</v>
      </c>
      <c r="BK194" s="68">
        <v>20</v>
      </c>
      <c r="BL194" s="68">
        <v>7</v>
      </c>
      <c r="BM194" s="68">
        <v>4</v>
      </c>
      <c r="BN194" s="68">
        <v>12</v>
      </c>
      <c r="BO194" s="68">
        <v>13</v>
      </c>
      <c r="BP194" s="68">
        <v>7</v>
      </c>
      <c r="BQ194" s="68">
        <v>4</v>
      </c>
      <c r="BR194" s="68">
        <v>5</v>
      </c>
      <c r="BS194" s="68">
        <v>0</v>
      </c>
      <c r="BT194" s="68">
        <v>0</v>
      </c>
      <c r="BU194" s="68">
        <v>0</v>
      </c>
      <c r="BV194" s="68">
        <v>0</v>
      </c>
      <c r="BW194" s="68">
        <v>40</v>
      </c>
      <c r="BY194" s="80" t="s">
        <v>12</v>
      </c>
      <c r="BZ194" s="80" t="s">
        <v>2459</v>
      </c>
      <c r="CA194" s="78">
        <v>304</v>
      </c>
      <c r="CB194" s="91"/>
    </row>
    <row r="195" spans="1:80" ht="13.15" customHeight="1">
      <c r="A195" s="212" t="s">
        <v>13</v>
      </c>
      <c r="B195" s="44" t="s">
        <v>90</v>
      </c>
      <c r="C195" s="71">
        <v>343</v>
      </c>
      <c r="D195" s="71">
        <v>184</v>
      </c>
      <c r="E195" s="71">
        <v>246</v>
      </c>
      <c r="F195" s="71">
        <v>134</v>
      </c>
      <c r="G195" s="71">
        <v>189</v>
      </c>
      <c r="H195" s="71">
        <v>77</v>
      </c>
      <c r="I195" s="71">
        <v>174</v>
      </c>
      <c r="J195" s="71">
        <v>90</v>
      </c>
      <c r="K195" s="149">
        <v>952</v>
      </c>
      <c r="L195" s="149">
        <v>485</v>
      </c>
      <c r="M195" s="212" t="s">
        <v>13</v>
      </c>
      <c r="N195" s="44" t="s">
        <v>90</v>
      </c>
      <c r="O195" s="71">
        <v>68</v>
      </c>
      <c r="P195" s="71">
        <v>36</v>
      </c>
      <c r="Q195" s="71">
        <v>35</v>
      </c>
      <c r="R195" s="71">
        <v>18</v>
      </c>
      <c r="S195" s="71">
        <v>21</v>
      </c>
      <c r="T195" s="71">
        <v>10</v>
      </c>
      <c r="U195" s="71">
        <v>43</v>
      </c>
      <c r="V195" s="71">
        <v>25</v>
      </c>
      <c r="W195" s="149">
        <v>167</v>
      </c>
      <c r="X195" s="149">
        <v>89</v>
      </c>
      <c r="Y195" s="212" t="s">
        <v>13</v>
      </c>
      <c r="Z195" s="44" t="s">
        <v>90</v>
      </c>
      <c r="AA195" s="31">
        <v>7</v>
      </c>
      <c r="AB195" s="31">
        <v>7</v>
      </c>
      <c r="AC195" s="31">
        <v>6</v>
      </c>
      <c r="AD195" s="31">
        <v>6</v>
      </c>
      <c r="AE195" s="149">
        <v>26</v>
      </c>
      <c r="AF195" s="125">
        <v>20</v>
      </c>
      <c r="AG195" s="71">
        <v>14</v>
      </c>
      <c r="AH195" s="71">
        <v>6</v>
      </c>
      <c r="AI195" s="71">
        <v>5</v>
      </c>
      <c r="AJ195" s="71">
        <v>6</v>
      </c>
      <c r="AK195" s="212" t="s">
        <v>13</v>
      </c>
      <c r="AL195" s="44" t="s">
        <v>90</v>
      </c>
      <c r="AM195" s="71">
        <v>2</v>
      </c>
      <c r="AN195" s="71">
        <v>359</v>
      </c>
      <c r="AO195" s="71">
        <v>29</v>
      </c>
      <c r="AP195" s="71">
        <v>9</v>
      </c>
      <c r="AQ195" s="71">
        <v>4</v>
      </c>
      <c r="AR195" s="71">
        <v>4</v>
      </c>
      <c r="AS195" s="71">
        <v>22</v>
      </c>
      <c r="AT195" s="71">
        <v>25</v>
      </c>
      <c r="AU195" s="71">
        <v>14</v>
      </c>
      <c r="AV195" s="212" t="s">
        <v>13</v>
      </c>
      <c r="AW195" s="44" t="s">
        <v>90</v>
      </c>
      <c r="AX195" s="71">
        <v>6</v>
      </c>
      <c r="AY195" s="71">
        <v>25</v>
      </c>
      <c r="AZ195" s="71">
        <v>0</v>
      </c>
      <c r="BA195" s="71">
        <v>43</v>
      </c>
      <c r="BB195" s="71">
        <v>0</v>
      </c>
      <c r="BC195" s="16">
        <v>74</v>
      </c>
      <c r="BD195" s="71">
        <v>23</v>
      </c>
      <c r="BE195" s="71">
        <v>5</v>
      </c>
      <c r="BF195" s="152">
        <v>13</v>
      </c>
      <c r="BG195" s="32">
        <v>5</v>
      </c>
      <c r="BH195" s="212" t="s">
        <v>13</v>
      </c>
      <c r="BI195" s="44" t="s">
        <v>90</v>
      </c>
      <c r="BJ195" s="71">
        <v>413</v>
      </c>
      <c r="BK195" s="71">
        <v>465</v>
      </c>
      <c r="BL195" s="71">
        <v>117</v>
      </c>
      <c r="BM195" s="71">
        <v>92</v>
      </c>
      <c r="BN195" s="71">
        <v>64</v>
      </c>
      <c r="BO195" s="71">
        <v>460</v>
      </c>
      <c r="BP195" s="71">
        <v>95</v>
      </c>
      <c r="BQ195" s="71">
        <v>100</v>
      </c>
      <c r="BR195" s="71">
        <v>100</v>
      </c>
      <c r="BS195" s="71">
        <v>9</v>
      </c>
      <c r="BT195" s="71">
        <v>0</v>
      </c>
      <c r="BU195" s="71">
        <v>0</v>
      </c>
      <c r="BV195" s="71">
        <v>1</v>
      </c>
      <c r="BW195" s="71">
        <v>30</v>
      </c>
      <c r="BY195" s="80" t="s">
        <v>13</v>
      </c>
      <c r="BZ195" s="80" t="s">
        <v>2460</v>
      </c>
      <c r="CA195" s="78">
        <v>863</v>
      </c>
      <c r="CB195" s="91"/>
    </row>
    <row r="196" spans="1:80" ht="13.15" customHeight="1">
      <c r="A196" s="212"/>
      <c r="B196" s="44" t="s">
        <v>91</v>
      </c>
      <c r="C196" s="71">
        <v>0</v>
      </c>
      <c r="D196" s="71">
        <v>0</v>
      </c>
      <c r="E196" s="71">
        <v>0</v>
      </c>
      <c r="F196" s="71">
        <v>0</v>
      </c>
      <c r="G196" s="71">
        <v>0</v>
      </c>
      <c r="H196" s="71">
        <v>0</v>
      </c>
      <c r="I196" s="71">
        <v>0</v>
      </c>
      <c r="J196" s="71">
        <v>0</v>
      </c>
      <c r="K196" s="149">
        <v>0</v>
      </c>
      <c r="L196" s="149">
        <v>0</v>
      </c>
      <c r="M196" s="212"/>
      <c r="N196" s="44" t="s">
        <v>91</v>
      </c>
      <c r="O196" s="71">
        <v>0</v>
      </c>
      <c r="P196" s="71">
        <v>0</v>
      </c>
      <c r="Q196" s="71">
        <v>0</v>
      </c>
      <c r="R196" s="71">
        <v>0</v>
      </c>
      <c r="S196" s="71">
        <v>0</v>
      </c>
      <c r="T196" s="71">
        <v>0</v>
      </c>
      <c r="U196" s="71">
        <v>0</v>
      </c>
      <c r="V196" s="71">
        <v>0</v>
      </c>
      <c r="W196" s="149">
        <v>0</v>
      </c>
      <c r="X196" s="149">
        <v>0</v>
      </c>
      <c r="Y196" s="212"/>
      <c r="Z196" s="44" t="s">
        <v>91</v>
      </c>
      <c r="AA196" s="31">
        <v>0</v>
      </c>
      <c r="AB196" s="31">
        <v>0</v>
      </c>
      <c r="AC196" s="31">
        <v>0</v>
      </c>
      <c r="AD196" s="31">
        <v>0</v>
      </c>
      <c r="AE196" s="149">
        <v>0</v>
      </c>
      <c r="AF196" s="125">
        <v>0</v>
      </c>
      <c r="AG196" s="71">
        <v>0</v>
      </c>
      <c r="AH196" s="71">
        <v>0</v>
      </c>
      <c r="AI196" s="71">
        <v>0</v>
      </c>
      <c r="AJ196" s="71">
        <v>0</v>
      </c>
      <c r="AK196" s="212"/>
      <c r="AL196" s="44" t="s">
        <v>91</v>
      </c>
      <c r="AM196" s="71">
        <v>0</v>
      </c>
      <c r="AN196" s="71">
        <v>0</v>
      </c>
      <c r="AO196" s="71">
        <v>0</v>
      </c>
      <c r="AP196" s="71">
        <v>0</v>
      </c>
      <c r="AQ196" s="71">
        <v>0</v>
      </c>
      <c r="AR196" s="71">
        <v>0</v>
      </c>
      <c r="AS196" s="71">
        <v>0</v>
      </c>
      <c r="AT196" s="71">
        <v>0</v>
      </c>
      <c r="AU196" s="71">
        <v>0</v>
      </c>
      <c r="AV196" s="212"/>
      <c r="AW196" s="44" t="s">
        <v>91</v>
      </c>
      <c r="AX196" s="71">
        <v>0</v>
      </c>
      <c r="AY196" s="71">
        <v>0</v>
      </c>
      <c r="AZ196" s="71">
        <v>0</v>
      </c>
      <c r="BA196" s="71">
        <v>0</v>
      </c>
      <c r="BB196" s="71">
        <v>0</v>
      </c>
      <c r="BC196" s="16">
        <v>0</v>
      </c>
      <c r="BD196" s="71">
        <v>0</v>
      </c>
      <c r="BE196" s="71">
        <v>0</v>
      </c>
      <c r="BF196" s="152">
        <v>0</v>
      </c>
      <c r="BG196" s="32">
        <v>0</v>
      </c>
      <c r="BH196" s="212"/>
      <c r="BI196" s="44" t="s">
        <v>91</v>
      </c>
      <c r="BJ196" s="71">
        <v>0</v>
      </c>
      <c r="BK196" s="71">
        <v>0</v>
      </c>
      <c r="BL196" s="71">
        <v>0</v>
      </c>
      <c r="BM196" s="71">
        <v>0</v>
      </c>
      <c r="BN196" s="71">
        <v>0</v>
      </c>
      <c r="BO196" s="71">
        <v>0</v>
      </c>
      <c r="BP196" s="71">
        <v>0</v>
      </c>
      <c r="BQ196" s="71">
        <v>0</v>
      </c>
      <c r="BR196" s="71">
        <v>0</v>
      </c>
      <c r="BS196" s="71">
        <v>0</v>
      </c>
      <c r="BT196" s="71">
        <v>0</v>
      </c>
      <c r="BU196" s="71">
        <v>0</v>
      </c>
      <c r="BV196" s="71">
        <v>0</v>
      </c>
      <c r="BW196" s="71">
        <v>0</v>
      </c>
      <c r="BY196" s="80" t="s">
        <v>13</v>
      </c>
      <c r="BZ196" s="80" t="s">
        <v>2461</v>
      </c>
      <c r="CA196" s="78">
        <v>0</v>
      </c>
      <c r="CB196" s="91"/>
    </row>
    <row r="197" spans="1:80" ht="13.15" customHeight="1">
      <c r="A197" s="212"/>
      <c r="B197" s="66" t="s">
        <v>73</v>
      </c>
      <c r="C197" s="26">
        <v>343</v>
      </c>
      <c r="D197" s="26">
        <v>184</v>
      </c>
      <c r="E197" s="68">
        <v>246</v>
      </c>
      <c r="F197" s="68">
        <v>134</v>
      </c>
      <c r="G197" s="68">
        <v>189</v>
      </c>
      <c r="H197" s="68">
        <v>77</v>
      </c>
      <c r="I197" s="68">
        <v>174</v>
      </c>
      <c r="J197" s="68">
        <v>90</v>
      </c>
      <c r="K197" s="68">
        <v>952</v>
      </c>
      <c r="L197" s="68">
        <v>485</v>
      </c>
      <c r="M197" s="212"/>
      <c r="N197" s="66" t="s">
        <v>73</v>
      </c>
      <c r="O197" s="26">
        <v>68</v>
      </c>
      <c r="P197" s="26">
        <v>36</v>
      </c>
      <c r="Q197" s="68">
        <v>35</v>
      </c>
      <c r="R197" s="68">
        <v>18</v>
      </c>
      <c r="S197" s="68">
        <v>21</v>
      </c>
      <c r="T197" s="68">
        <v>10</v>
      </c>
      <c r="U197" s="68">
        <v>43</v>
      </c>
      <c r="V197" s="68">
        <v>25</v>
      </c>
      <c r="W197" s="68">
        <v>167</v>
      </c>
      <c r="X197" s="68">
        <v>89</v>
      </c>
      <c r="Y197" s="212"/>
      <c r="Z197" s="66" t="s">
        <v>73</v>
      </c>
      <c r="AA197" s="68">
        <v>7</v>
      </c>
      <c r="AB197" s="68">
        <v>7</v>
      </c>
      <c r="AC197" s="68">
        <v>6</v>
      </c>
      <c r="AD197" s="68">
        <v>6</v>
      </c>
      <c r="AE197" s="68">
        <v>26</v>
      </c>
      <c r="AF197" s="68">
        <v>20</v>
      </c>
      <c r="AG197" s="68">
        <v>14</v>
      </c>
      <c r="AH197" s="68">
        <v>6</v>
      </c>
      <c r="AI197" s="68">
        <v>5</v>
      </c>
      <c r="AJ197" s="68">
        <v>6</v>
      </c>
      <c r="AK197" s="212"/>
      <c r="AL197" s="66" t="s">
        <v>73</v>
      </c>
      <c r="AM197" s="68">
        <v>2</v>
      </c>
      <c r="AN197" s="68">
        <v>359</v>
      </c>
      <c r="AO197" s="68">
        <v>29</v>
      </c>
      <c r="AP197" s="68">
        <v>9</v>
      </c>
      <c r="AQ197" s="68">
        <v>4</v>
      </c>
      <c r="AR197" s="68">
        <v>4</v>
      </c>
      <c r="AS197" s="68">
        <v>22</v>
      </c>
      <c r="AT197" s="68">
        <v>25</v>
      </c>
      <c r="AU197" s="68">
        <v>14</v>
      </c>
      <c r="AV197" s="212"/>
      <c r="AW197" s="66" t="s">
        <v>73</v>
      </c>
      <c r="AX197" s="26">
        <v>6</v>
      </c>
      <c r="AY197" s="26">
        <v>25</v>
      </c>
      <c r="AZ197" s="26">
        <v>0</v>
      </c>
      <c r="BA197" s="26">
        <v>43</v>
      </c>
      <c r="BB197" s="26">
        <v>0</v>
      </c>
      <c r="BC197" s="26">
        <v>74</v>
      </c>
      <c r="BD197" s="26">
        <v>23</v>
      </c>
      <c r="BE197" s="26">
        <v>5</v>
      </c>
      <c r="BF197" s="41">
        <v>13</v>
      </c>
      <c r="BG197" s="41">
        <v>5</v>
      </c>
      <c r="BH197" s="212"/>
      <c r="BI197" s="66" t="s">
        <v>73</v>
      </c>
      <c r="BJ197" s="68">
        <v>413</v>
      </c>
      <c r="BK197" s="68">
        <v>465</v>
      </c>
      <c r="BL197" s="68">
        <v>117</v>
      </c>
      <c r="BM197" s="68">
        <v>92</v>
      </c>
      <c r="BN197" s="68">
        <v>64</v>
      </c>
      <c r="BO197" s="68">
        <v>460</v>
      </c>
      <c r="BP197" s="68">
        <v>95</v>
      </c>
      <c r="BQ197" s="68">
        <v>100</v>
      </c>
      <c r="BR197" s="68">
        <v>100</v>
      </c>
      <c r="BS197" s="68">
        <v>9</v>
      </c>
      <c r="BT197" s="68">
        <v>0</v>
      </c>
      <c r="BU197" s="68">
        <v>0</v>
      </c>
      <c r="BV197" s="68">
        <v>1</v>
      </c>
      <c r="BW197" s="68">
        <v>30</v>
      </c>
      <c r="BY197" s="80" t="s">
        <v>13</v>
      </c>
      <c r="BZ197" s="80" t="s">
        <v>2462</v>
      </c>
      <c r="CA197" s="78">
        <v>863</v>
      </c>
      <c r="CB197" s="91"/>
    </row>
    <row r="198" spans="1:80" ht="13.15" customHeight="1">
      <c r="A198" s="212" t="s">
        <v>14</v>
      </c>
      <c r="B198" s="44" t="s">
        <v>90</v>
      </c>
      <c r="C198" s="71">
        <v>3024</v>
      </c>
      <c r="D198" s="71">
        <v>1684</v>
      </c>
      <c r="E198" s="71">
        <v>2534</v>
      </c>
      <c r="F198" s="71">
        <v>1367</v>
      </c>
      <c r="G198" s="71">
        <v>1942</v>
      </c>
      <c r="H198" s="71">
        <v>1026</v>
      </c>
      <c r="I198" s="71">
        <v>2080</v>
      </c>
      <c r="J198" s="71">
        <v>1160</v>
      </c>
      <c r="K198" s="149">
        <v>9580</v>
      </c>
      <c r="L198" s="149">
        <v>5237</v>
      </c>
      <c r="M198" s="212" t="s">
        <v>14</v>
      </c>
      <c r="N198" s="44" t="s">
        <v>90</v>
      </c>
      <c r="O198" s="71">
        <v>368</v>
      </c>
      <c r="P198" s="71">
        <v>195</v>
      </c>
      <c r="Q198" s="71">
        <v>228</v>
      </c>
      <c r="R198" s="71">
        <v>125</v>
      </c>
      <c r="S198" s="71">
        <v>243</v>
      </c>
      <c r="T198" s="71">
        <v>108</v>
      </c>
      <c r="U198" s="71">
        <v>318</v>
      </c>
      <c r="V198" s="71">
        <v>105</v>
      </c>
      <c r="W198" s="149">
        <v>1157</v>
      </c>
      <c r="X198" s="149">
        <v>533</v>
      </c>
      <c r="Y198" s="212" t="s">
        <v>14</v>
      </c>
      <c r="Z198" s="44" t="s">
        <v>90</v>
      </c>
      <c r="AA198" s="31">
        <v>45</v>
      </c>
      <c r="AB198" s="31">
        <v>40</v>
      </c>
      <c r="AC198" s="31">
        <v>32</v>
      </c>
      <c r="AD198" s="31">
        <v>32</v>
      </c>
      <c r="AE198" s="149">
        <v>149</v>
      </c>
      <c r="AF198" s="125">
        <v>84</v>
      </c>
      <c r="AG198" s="71">
        <v>46</v>
      </c>
      <c r="AH198" s="71">
        <v>1</v>
      </c>
      <c r="AI198" s="71">
        <v>21</v>
      </c>
      <c r="AJ198" s="71">
        <v>27</v>
      </c>
      <c r="AK198" s="212" t="s">
        <v>14</v>
      </c>
      <c r="AL198" s="44" t="s">
        <v>90</v>
      </c>
      <c r="AM198" s="71">
        <v>22</v>
      </c>
      <c r="AN198" s="71">
        <v>919</v>
      </c>
      <c r="AO198" s="71">
        <v>108</v>
      </c>
      <c r="AP198" s="71">
        <v>12</v>
      </c>
      <c r="AQ198" s="71">
        <v>1</v>
      </c>
      <c r="AR198" s="71">
        <v>28</v>
      </c>
      <c r="AS198" s="71">
        <v>106</v>
      </c>
      <c r="AT198" s="71">
        <v>91</v>
      </c>
      <c r="AU198" s="71">
        <v>72</v>
      </c>
      <c r="AV198" s="212" t="s">
        <v>14</v>
      </c>
      <c r="AW198" s="44" t="s">
        <v>90</v>
      </c>
      <c r="AX198" s="71">
        <v>21</v>
      </c>
      <c r="AY198" s="71">
        <v>78</v>
      </c>
      <c r="AZ198" s="71">
        <v>0</v>
      </c>
      <c r="BA198" s="71">
        <v>286</v>
      </c>
      <c r="BB198" s="71">
        <v>62</v>
      </c>
      <c r="BC198" s="16">
        <v>447</v>
      </c>
      <c r="BD198" s="71">
        <v>130</v>
      </c>
      <c r="BE198" s="71">
        <v>30</v>
      </c>
      <c r="BF198" s="152">
        <v>42</v>
      </c>
      <c r="BG198" s="32">
        <v>13</v>
      </c>
      <c r="BH198" s="212" t="s">
        <v>14</v>
      </c>
      <c r="BI198" s="44" t="s">
        <v>90</v>
      </c>
      <c r="BJ198" s="71">
        <v>1483</v>
      </c>
      <c r="BK198" s="71">
        <v>1634</v>
      </c>
      <c r="BL198" s="71">
        <v>488</v>
      </c>
      <c r="BM198" s="71">
        <v>690</v>
      </c>
      <c r="BN198" s="71">
        <v>732</v>
      </c>
      <c r="BO198" s="71">
        <v>1628</v>
      </c>
      <c r="BP198" s="71">
        <v>378</v>
      </c>
      <c r="BQ198" s="71">
        <v>411</v>
      </c>
      <c r="BR198" s="71">
        <v>503</v>
      </c>
      <c r="BS198" s="71">
        <v>17</v>
      </c>
      <c r="BT198" s="71">
        <v>0</v>
      </c>
      <c r="BU198" s="71">
        <v>131</v>
      </c>
      <c r="BV198" s="71">
        <v>160</v>
      </c>
      <c r="BW198" s="71">
        <v>439</v>
      </c>
      <c r="BY198" s="80" t="s">
        <v>14</v>
      </c>
      <c r="BZ198" s="80" t="s">
        <v>2463</v>
      </c>
      <c r="CA198" s="78">
        <v>2237</v>
      </c>
      <c r="CB198" s="91"/>
    </row>
    <row r="199" spans="1:80" ht="13.15" customHeight="1">
      <c r="A199" s="212"/>
      <c r="B199" s="44" t="s">
        <v>91</v>
      </c>
      <c r="C199" s="71">
        <v>535</v>
      </c>
      <c r="D199" s="71">
        <v>299</v>
      </c>
      <c r="E199" s="71">
        <v>428</v>
      </c>
      <c r="F199" s="71">
        <v>236</v>
      </c>
      <c r="G199" s="71">
        <v>379</v>
      </c>
      <c r="H199" s="71">
        <v>209</v>
      </c>
      <c r="I199" s="71">
        <v>412</v>
      </c>
      <c r="J199" s="71">
        <v>226</v>
      </c>
      <c r="K199" s="149">
        <v>1754</v>
      </c>
      <c r="L199" s="149">
        <v>970</v>
      </c>
      <c r="M199" s="212"/>
      <c r="N199" s="44" t="s">
        <v>91</v>
      </c>
      <c r="O199" s="71">
        <v>152</v>
      </c>
      <c r="P199" s="71">
        <v>101</v>
      </c>
      <c r="Q199" s="71">
        <v>94</v>
      </c>
      <c r="R199" s="71">
        <v>59</v>
      </c>
      <c r="S199" s="71">
        <v>100</v>
      </c>
      <c r="T199" s="71">
        <v>55</v>
      </c>
      <c r="U199" s="71">
        <v>105</v>
      </c>
      <c r="V199" s="71">
        <v>55</v>
      </c>
      <c r="W199" s="149">
        <v>451</v>
      </c>
      <c r="X199" s="149">
        <v>270</v>
      </c>
      <c r="Y199" s="212"/>
      <c r="Z199" s="44" t="s">
        <v>91</v>
      </c>
      <c r="AA199" s="31">
        <v>5</v>
      </c>
      <c r="AB199" s="31">
        <v>5</v>
      </c>
      <c r="AC199" s="31">
        <v>4</v>
      </c>
      <c r="AD199" s="31">
        <v>4</v>
      </c>
      <c r="AE199" s="149">
        <v>18</v>
      </c>
      <c r="AF199" s="125">
        <v>11</v>
      </c>
      <c r="AG199" s="71">
        <v>1</v>
      </c>
      <c r="AH199" s="71">
        <v>3</v>
      </c>
      <c r="AI199" s="71">
        <v>0</v>
      </c>
      <c r="AJ199" s="71">
        <v>2</v>
      </c>
      <c r="AK199" s="212"/>
      <c r="AL199" s="44" t="s">
        <v>91</v>
      </c>
      <c r="AM199" s="71">
        <v>0</v>
      </c>
      <c r="AN199" s="71">
        <v>150</v>
      </c>
      <c r="AO199" s="71">
        <v>4</v>
      </c>
      <c r="AP199" s="71">
        <v>0</v>
      </c>
      <c r="AQ199" s="71">
        <v>0</v>
      </c>
      <c r="AR199" s="71">
        <v>10</v>
      </c>
      <c r="AS199" s="71">
        <v>12</v>
      </c>
      <c r="AT199" s="71">
        <v>17</v>
      </c>
      <c r="AU199" s="71">
        <v>0</v>
      </c>
      <c r="AV199" s="212"/>
      <c r="AW199" s="44" t="s">
        <v>91</v>
      </c>
      <c r="AX199" s="71">
        <v>15</v>
      </c>
      <c r="AY199" s="71">
        <v>12</v>
      </c>
      <c r="AZ199" s="71">
        <v>0</v>
      </c>
      <c r="BA199" s="71">
        <v>33</v>
      </c>
      <c r="BB199" s="71">
        <v>0</v>
      </c>
      <c r="BC199" s="16">
        <v>60</v>
      </c>
      <c r="BD199" s="71">
        <v>31</v>
      </c>
      <c r="BE199" s="71">
        <v>10</v>
      </c>
      <c r="BF199" s="152">
        <v>13</v>
      </c>
      <c r="BG199" s="32">
        <v>4</v>
      </c>
      <c r="BH199" s="212"/>
      <c r="BI199" s="44" t="s">
        <v>91</v>
      </c>
      <c r="BJ199" s="71">
        <v>331</v>
      </c>
      <c r="BK199" s="71">
        <v>260</v>
      </c>
      <c r="BL199" s="71">
        <v>59</v>
      </c>
      <c r="BM199" s="71">
        <v>0</v>
      </c>
      <c r="BN199" s="71">
        <v>0</v>
      </c>
      <c r="BO199" s="71">
        <v>208</v>
      </c>
      <c r="BP199" s="71">
        <v>53</v>
      </c>
      <c r="BQ199" s="71">
        <v>8</v>
      </c>
      <c r="BR199" s="71">
        <v>16</v>
      </c>
      <c r="BS199" s="71">
        <v>0</v>
      </c>
      <c r="BT199" s="71">
        <v>0</v>
      </c>
      <c r="BU199" s="71">
        <v>160</v>
      </c>
      <c r="BV199" s="71">
        <v>0</v>
      </c>
      <c r="BW199" s="71">
        <v>837</v>
      </c>
      <c r="BY199" s="80" t="s">
        <v>14</v>
      </c>
      <c r="BZ199" s="80" t="s">
        <v>2464</v>
      </c>
      <c r="CA199" s="78">
        <v>312</v>
      </c>
      <c r="CB199" s="91"/>
    </row>
    <row r="200" spans="1:80" ht="13.15" customHeight="1">
      <c r="A200" s="212"/>
      <c r="B200" s="66" t="s">
        <v>73</v>
      </c>
      <c r="C200" s="26">
        <v>3559</v>
      </c>
      <c r="D200" s="26">
        <v>1983</v>
      </c>
      <c r="E200" s="68">
        <v>2962</v>
      </c>
      <c r="F200" s="68">
        <v>1603</v>
      </c>
      <c r="G200" s="68">
        <v>2321</v>
      </c>
      <c r="H200" s="68">
        <v>1235</v>
      </c>
      <c r="I200" s="68">
        <v>2492</v>
      </c>
      <c r="J200" s="68">
        <v>1386</v>
      </c>
      <c r="K200" s="68">
        <v>11334</v>
      </c>
      <c r="L200" s="68">
        <v>6207</v>
      </c>
      <c r="M200" s="212"/>
      <c r="N200" s="66" t="s">
        <v>73</v>
      </c>
      <c r="O200" s="26">
        <v>520</v>
      </c>
      <c r="P200" s="26">
        <v>296</v>
      </c>
      <c r="Q200" s="68">
        <v>322</v>
      </c>
      <c r="R200" s="68">
        <v>184</v>
      </c>
      <c r="S200" s="68">
        <v>343</v>
      </c>
      <c r="T200" s="68">
        <v>163</v>
      </c>
      <c r="U200" s="68">
        <v>423</v>
      </c>
      <c r="V200" s="68">
        <v>160</v>
      </c>
      <c r="W200" s="68">
        <v>1608</v>
      </c>
      <c r="X200" s="68">
        <v>803</v>
      </c>
      <c r="Y200" s="212"/>
      <c r="Z200" s="66" t="s">
        <v>73</v>
      </c>
      <c r="AA200" s="68">
        <v>50</v>
      </c>
      <c r="AB200" s="68">
        <v>45</v>
      </c>
      <c r="AC200" s="68">
        <v>36</v>
      </c>
      <c r="AD200" s="68">
        <v>36</v>
      </c>
      <c r="AE200" s="68">
        <v>167</v>
      </c>
      <c r="AF200" s="68">
        <v>95</v>
      </c>
      <c r="AG200" s="68">
        <v>47</v>
      </c>
      <c r="AH200" s="68">
        <v>4</v>
      </c>
      <c r="AI200" s="68">
        <v>21</v>
      </c>
      <c r="AJ200" s="68">
        <v>29</v>
      </c>
      <c r="AK200" s="212"/>
      <c r="AL200" s="66" t="s">
        <v>73</v>
      </c>
      <c r="AM200" s="68">
        <v>22</v>
      </c>
      <c r="AN200" s="68">
        <v>1069</v>
      </c>
      <c r="AO200" s="68">
        <v>112</v>
      </c>
      <c r="AP200" s="68">
        <v>12</v>
      </c>
      <c r="AQ200" s="68">
        <v>1</v>
      </c>
      <c r="AR200" s="68">
        <v>38</v>
      </c>
      <c r="AS200" s="68">
        <v>118</v>
      </c>
      <c r="AT200" s="68">
        <v>108</v>
      </c>
      <c r="AU200" s="68">
        <v>72</v>
      </c>
      <c r="AV200" s="212"/>
      <c r="AW200" s="66" t="s">
        <v>73</v>
      </c>
      <c r="AX200" s="26">
        <v>36</v>
      </c>
      <c r="AY200" s="26">
        <v>90</v>
      </c>
      <c r="AZ200" s="26">
        <v>0</v>
      </c>
      <c r="BA200" s="26">
        <v>319</v>
      </c>
      <c r="BB200" s="26">
        <v>62</v>
      </c>
      <c r="BC200" s="26">
        <v>507</v>
      </c>
      <c r="BD200" s="26">
        <v>161</v>
      </c>
      <c r="BE200" s="26">
        <v>40</v>
      </c>
      <c r="BF200" s="41">
        <v>55</v>
      </c>
      <c r="BG200" s="41">
        <v>17</v>
      </c>
      <c r="BH200" s="212"/>
      <c r="BI200" s="66" t="s">
        <v>73</v>
      </c>
      <c r="BJ200" s="68">
        <v>1814</v>
      </c>
      <c r="BK200" s="68">
        <v>1894</v>
      </c>
      <c r="BL200" s="68">
        <v>547</v>
      </c>
      <c r="BM200" s="68">
        <v>690</v>
      </c>
      <c r="BN200" s="68">
        <v>732</v>
      </c>
      <c r="BO200" s="68">
        <v>1836</v>
      </c>
      <c r="BP200" s="68">
        <v>431</v>
      </c>
      <c r="BQ200" s="68">
        <v>419</v>
      </c>
      <c r="BR200" s="68">
        <v>519</v>
      </c>
      <c r="BS200" s="68">
        <v>17</v>
      </c>
      <c r="BT200" s="68">
        <v>0</v>
      </c>
      <c r="BU200" s="68">
        <v>291</v>
      </c>
      <c r="BV200" s="68">
        <v>160</v>
      </c>
      <c r="BW200" s="68">
        <v>1276</v>
      </c>
      <c r="BY200" s="80" t="s">
        <v>14</v>
      </c>
      <c r="BZ200" s="80" t="s">
        <v>2465</v>
      </c>
      <c r="CA200" s="78">
        <v>2549</v>
      </c>
      <c r="CB200" s="91"/>
    </row>
    <row r="201" spans="1:80" ht="13.15" customHeight="1">
      <c r="A201" s="212" t="s">
        <v>15</v>
      </c>
      <c r="B201" s="44" t="s">
        <v>90</v>
      </c>
      <c r="C201" s="71">
        <v>763</v>
      </c>
      <c r="D201" s="71">
        <v>396</v>
      </c>
      <c r="E201" s="71">
        <v>535</v>
      </c>
      <c r="F201" s="71">
        <v>279</v>
      </c>
      <c r="G201" s="71">
        <v>515</v>
      </c>
      <c r="H201" s="71">
        <v>263</v>
      </c>
      <c r="I201" s="71">
        <v>536</v>
      </c>
      <c r="J201" s="71">
        <v>256</v>
      </c>
      <c r="K201" s="149">
        <v>2349</v>
      </c>
      <c r="L201" s="149">
        <v>1194</v>
      </c>
      <c r="M201" s="212" t="s">
        <v>15</v>
      </c>
      <c r="N201" s="44" t="s">
        <v>90</v>
      </c>
      <c r="O201" s="71">
        <v>80</v>
      </c>
      <c r="P201" s="71">
        <v>43</v>
      </c>
      <c r="Q201" s="71">
        <v>57</v>
      </c>
      <c r="R201" s="71">
        <v>22</v>
      </c>
      <c r="S201" s="71">
        <v>31</v>
      </c>
      <c r="T201" s="71">
        <v>15</v>
      </c>
      <c r="U201" s="71">
        <v>110</v>
      </c>
      <c r="V201" s="71">
        <v>54</v>
      </c>
      <c r="W201" s="149">
        <v>278</v>
      </c>
      <c r="X201" s="149">
        <v>134</v>
      </c>
      <c r="Y201" s="212" t="s">
        <v>15</v>
      </c>
      <c r="Z201" s="44" t="s">
        <v>90</v>
      </c>
      <c r="AA201" s="31">
        <v>13</v>
      </c>
      <c r="AB201" s="31">
        <v>13</v>
      </c>
      <c r="AC201" s="31">
        <v>13</v>
      </c>
      <c r="AD201" s="31">
        <v>13</v>
      </c>
      <c r="AE201" s="149">
        <v>52</v>
      </c>
      <c r="AF201" s="125">
        <v>48</v>
      </c>
      <c r="AG201" s="71">
        <v>26</v>
      </c>
      <c r="AH201" s="71">
        <v>0</v>
      </c>
      <c r="AI201" s="71">
        <v>5</v>
      </c>
      <c r="AJ201" s="71">
        <v>11</v>
      </c>
      <c r="AK201" s="212" t="s">
        <v>15</v>
      </c>
      <c r="AL201" s="44" t="s">
        <v>90</v>
      </c>
      <c r="AM201" s="71">
        <v>0</v>
      </c>
      <c r="AN201" s="71">
        <v>526</v>
      </c>
      <c r="AO201" s="71">
        <v>73</v>
      </c>
      <c r="AP201" s="71">
        <v>0</v>
      </c>
      <c r="AQ201" s="71">
        <v>0</v>
      </c>
      <c r="AR201" s="71">
        <v>14</v>
      </c>
      <c r="AS201" s="71">
        <v>63</v>
      </c>
      <c r="AT201" s="71">
        <v>40</v>
      </c>
      <c r="AU201" s="71">
        <v>24</v>
      </c>
      <c r="AV201" s="212" t="s">
        <v>15</v>
      </c>
      <c r="AW201" s="44" t="s">
        <v>90</v>
      </c>
      <c r="AX201" s="71">
        <v>22</v>
      </c>
      <c r="AY201" s="71">
        <v>29</v>
      </c>
      <c r="AZ201" s="71">
        <v>0</v>
      </c>
      <c r="BA201" s="71">
        <v>50</v>
      </c>
      <c r="BB201" s="71">
        <v>0</v>
      </c>
      <c r="BC201" s="16">
        <v>101</v>
      </c>
      <c r="BD201" s="71">
        <v>40</v>
      </c>
      <c r="BE201" s="71">
        <v>25</v>
      </c>
      <c r="BF201" s="152">
        <v>11</v>
      </c>
      <c r="BG201" s="32">
        <v>4</v>
      </c>
      <c r="BH201" s="212" t="s">
        <v>15</v>
      </c>
      <c r="BI201" s="44" t="s">
        <v>90</v>
      </c>
      <c r="BJ201" s="71">
        <v>187</v>
      </c>
      <c r="BK201" s="71">
        <v>589</v>
      </c>
      <c r="BL201" s="71">
        <v>230</v>
      </c>
      <c r="BM201" s="71">
        <v>148</v>
      </c>
      <c r="BN201" s="71">
        <v>138</v>
      </c>
      <c r="BO201" s="71">
        <v>511</v>
      </c>
      <c r="BP201" s="71">
        <v>124</v>
      </c>
      <c r="BQ201" s="71">
        <v>93</v>
      </c>
      <c r="BR201" s="71">
        <v>286</v>
      </c>
      <c r="BS201" s="71">
        <v>61</v>
      </c>
      <c r="BT201" s="71">
        <v>6</v>
      </c>
      <c r="BU201" s="71">
        <v>12</v>
      </c>
      <c r="BV201" s="71">
        <v>122</v>
      </c>
      <c r="BW201" s="71">
        <v>102</v>
      </c>
      <c r="BY201" s="80" t="s">
        <v>15</v>
      </c>
      <c r="BZ201" s="80" t="s">
        <v>2466</v>
      </c>
      <c r="CA201" s="78">
        <v>1271</v>
      </c>
      <c r="CB201" s="91"/>
    </row>
    <row r="202" spans="1:80" ht="13.15" customHeight="1">
      <c r="A202" s="212"/>
      <c r="B202" s="44" t="s">
        <v>91</v>
      </c>
      <c r="C202" s="71">
        <v>254</v>
      </c>
      <c r="D202" s="71">
        <v>139</v>
      </c>
      <c r="E202" s="71">
        <v>201</v>
      </c>
      <c r="F202" s="71">
        <v>130</v>
      </c>
      <c r="G202" s="71">
        <v>137</v>
      </c>
      <c r="H202" s="71">
        <v>85</v>
      </c>
      <c r="I202" s="71">
        <v>144</v>
      </c>
      <c r="J202" s="71">
        <v>84</v>
      </c>
      <c r="K202" s="149">
        <v>736</v>
      </c>
      <c r="L202" s="149">
        <v>438</v>
      </c>
      <c r="M202" s="212"/>
      <c r="N202" s="44" t="s">
        <v>91</v>
      </c>
      <c r="O202" s="71">
        <v>25</v>
      </c>
      <c r="P202" s="71">
        <v>12</v>
      </c>
      <c r="Q202" s="71">
        <v>14</v>
      </c>
      <c r="R202" s="71">
        <v>10</v>
      </c>
      <c r="S202" s="71">
        <v>6</v>
      </c>
      <c r="T202" s="71">
        <v>3</v>
      </c>
      <c r="U202" s="71">
        <v>34</v>
      </c>
      <c r="V202" s="71">
        <v>19</v>
      </c>
      <c r="W202" s="149">
        <v>79</v>
      </c>
      <c r="X202" s="149">
        <v>44</v>
      </c>
      <c r="Y202" s="212"/>
      <c r="Z202" s="44" t="s">
        <v>91</v>
      </c>
      <c r="AA202" s="31">
        <v>6</v>
      </c>
      <c r="AB202" s="31">
        <v>6</v>
      </c>
      <c r="AC202" s="31">
        <v>5</v>
      </c>
      <c r="AD202" s="31">
        <v>5</v>
      </c>
      <c r="AE202" s="149">
        <v>22</v>
      </c>
      <c r="AF202" s="125">
        <v>20</v>
      </c>
      <c r="AG202" s="71">
        <v>13</v>
      </c>
      <c r="AH202" s="71">
        <v>0</v>
      </c>
      <c r="AI202" s="71">
        <v>0</v>
      </c>
      <c r="AJ202" s="71">
        <v>4</v>
      </c>
      <c r="AK202" s="212"/>
      <c r="AL202" s="44" t="s">
        <v>91</v>
      </c>
      <c r="AM202" s="71">
        <v>0</v>
      </c>
      <c r="AN202" s="71">
        <v>183</v>
      </c>
      <c r="AO202" s="71">
        <v>7</v>
      </c>
      <c r="AP202" s="71">
        <v>0</v>
      </c>
      <c r="AQ202" s="71">
        <v>0</v>
      </c>
      <c r="AR202" s="71">
        <v>6</v>
      </c>
      <c r="AS202" s="71">
        <v>20</v>
      </c>
      <c r="AT202" s="71">
        <v>15</v>
      </c>
      <c r="AU202" s="71">
        <v>15</v>
      </c>
      <c r="AV202" s="212"/>
      <c r="AW202" s="44" t="s">
        <v>91</v>
      </c>
      <c r="AX202" s="71">
        <v>4</v>
      </c>
      <c r="AY202" s="71">
        <v>10</v>
      </c>
      <c r="AZ202" s="71">
        <v>0</v>
      </c>
      <c r="BA202" s="71">
        <v>19</v>
      </c>
      <c r="BB202" s="71">
        <v>0</v>
      </c>
      <c r="BC202" s="16">
        <v>33</v>
      </c>
      <c r="BD202" s="71">
        <v>11</v>
      </c>
      <c r="BE202" s="71">
        <v>4</v>
      </c>
      <c r="BF202" s="152">
        <v>6</v>
      </c>
      <c r="BG202" s="32">
        <v>2</v>
      </c>
      <c r="BH202" s="212"/>
      <c r="BI202" s="44" t="s">
        <v>91</v>
      </c>
      <c r="BJ202" s="71">
        <v>129</v>
      </c>
      <c r="BK202" s="71">
        <v>191</v>
      </c>
      <c r="BL202" s="71">
        <v>25</v>
      </c>
      <c r="BM202" s="71">
        <v>34</v>
      </c>
      <c r="BN202" s="71">
        <v>20</v>
      </c>
      <c r="BO202" s="71">
        <v>144</v>
      </c>
      <c r="BP202" s="71">
        <v>61</v>
      </c>
      <c r="BQ202" s="71">
        <v>26</v>
      </c>
      <c r="BR202" s="71">
        <v>30</v>
      </c>
      <c r="BS202" s="71">
        <v>1</v>
      </c>
      <c r="BT202" s="71">
        <v>0</v>
      </c>
      <c r="BU202" s="71">
        <v>12</v>
      </c>
      <c r="BV202" s="71">
        <v>0</v>
      </c>
      <c r="BW202" s="71">
        <v>384</v>
      </c>
      <c r="BY202" s="80" t="s">
        <v>15</v>
      </c>
      <c r="BZ202" s="80" t="s">
        <v>2467</v>
      </c>
      <c r="CA202" s="78">
        <v>387</v>
      </c>
      <c r="CB202" s="91"/>
    </row>
    <row r="203" spans="1:80" ht="13.15" customHeight="1">
      <c r="A203" s="212"/>
      <c r="B203" s="66" t="s">
        <v>73</v>
      </c>
      <c r="C203" s="26">
        <v>1017</v>
      </c>
      <c r="D203" s="26">
        <v>535</v>
      </c>
      <c r="E203" s="68">
        <v>736</v>
      </c>
      <c r="F203" s="68">
        <v>409</v>
      </c>
      <c r="G203" s="68">
        <v>652</v>
      </c>
      <c r="H203" s="68">
        <v>348</v>
      </c>
      <c r="I203" s="68">
        <v>680</v>
      </c>
      <c r="J203" s="68">
        <v>340</v>
      </c>
      <c r="K203" s="68">
        <v>3085</v>
      </c>
      <c r="L203" s="68">
        <v>1632</v>
      </c>
      <c r="M203" s="212"/>
      <c r="N203" s="66" t="s">
        <v>73</v>
      </c>
      <c r="O203" s="26">
        <v>105</v>
      </c>
      <c r="P203" s="26">
        <v>55</v>
      </c>
      <c r="Q203" s="68">
        <v>71</v>
      </c>
      <c r="R203" s="68">
        <v>32</v>
      </c>
      <c r="S203" s="68">
        <v>37</v>
      </c>
      <c r="T203" s="68">
        <v>18</v>
      </c>
      <c r="U203" s="68">
        <v>144</v>
      </c>
      <c r="V203" s="68">
        <v>73</v>
      </c>
      <c r="W203" s="68">
        <v>357</v>
      </c>
      <c r="X203" s="68">
        <v>178</v>
      </c>
      <c r="Y203" s="212"/>
      <c r="Z203" s="66" t="s">
        <v>73</v>
      </c>
      <c r="AA203" s="68">
        <v>19</v>
      </c>
      <c r="AB203" s="68">
        <v>19</v>
      </c>
      <c r="AC203" s="68">
        <v>18</v>
      </c>
      <c r="AD203" s="68">
        <v>18</v>
      </c>
      <c r="AE203" s="68">
        <v>74</v>
      </c>
      <c r="AF203" s="68">
        <v>68</v>
      </c>
      <c r="AG203" s="68">
        <v>39</v>
      </c>
      <c r="AH203" s="68">
        <v>0</v>
      </c>
      <c r="AI203" s="68">
        <v>5</v>
      </c>
      <c r="AJ203" s="68">
        <v>15</v>
      </c>
      <c r="AK203" s="212"/>
      <c r="AL203" s="66" t="s">
        <v>73</v>
      </c>
      <c r="AM203" s="68">
        <v>0</v>
      </c>
      <c r="AN203" s="68">
        <v>709</v>
      </c>
      <c r="AO203" s="68">
        <v>80</v>
      </c>
      <c r="AP203" s="68">
        <v>0</v>
      </c>
      <c r="AQ203" s="68">
        <v>0</v>
      </c>
      <c r="AR203" s="68">
        <v>20</v>
      </c>
      <c r="AS203" s="68">
        <v>83</v>
      </c>
      <c r="AT203" s="68">
        <v>55</v>
      </c>
      <c r="AU203" s="68">
        <v>39</v>
      </c>
      <c r="AV203" s="212"/>
      <c r="AW203" s="66" t="s">
        <v>73</v>
      </c>
      <c r="AX203" s="26">
        <v>26</v>
      </c>
      <c r="AY203" s="26">
        <v>39</v>
      </c>
      <c r="AZ203" s="26">
        <v>0</v>
      </c>
      <c r="BA203" s="26">
        <v>69</v>
      </c>
      <c r="BB203" s="26">
        <v>0</v>
      </c>
      <c r="BC203" s="26">
        <v>134</v>
      </c>
      <c r="BD203" s="26">
        <v>51</v>
      </c>
      <c r="BE203" s="26">
        <v>29</v>
      </c>
      <c r="BF203" s="41">
        <v>17</v>
      </c>
      <c r="BG203" s="41">
        <v>6</v>
      </c>
      <c r="BH203" s="212"/>
      <c r="BI203" s="66" t="s">
        <v>73</v>
      </c>
      <c r="BJ203" s="68">
        <v>316</v>
      </c>
      <c r="BK203" s="68">
        <v>780</v>
      </c>
      <c r="BL203" s="68">
        <v>255</v>
      </c>
      <c r="BM203" s="68">
        <v>182</v>
      </c>
      <c r="BN203" s="68">
        <v>158</v>
      </c>
      <c r="BO203" s="68">
        <v>655</v>
      </c>
      <c r="BP203" s="68">
        <v>185</v>
      </c>
      <c r="BQ203" s="68">
        <v>119</v>
      </c>
      <c r="BR203" s="68">
        <v>316</v>
      </c>
      <c r="BS203" s="68">
        <v>62</v>
      </c>
      <c r="BT203" s="68">
        <v>6</v>
      </c>
      <c r="BU203" s="68">
        <v>24</v>
      </c>
      <c r="BV203" s="68">
        <v>122</v>
      </c>
      <c r="BW203" s="68">
        <v>486</v>
      </c>
      <c r="BY203" s="80" t="s">
        <v>15</v>
      </c>
      <c r="BZ203" s="80" t="s">
        <v>2468</v>
      </c>
      <c r="CA203" s="78">
        <v>1658</v>
      </c>
      <c r="CB203" s="91"/>
    </row>
    <row r="204" spans="1:80" ht="13.15" customHeight="1">
      <c r="A204" s="212" t="s">
        <v>16</v>
      </c>
      <c r="B204" s="44" t="s">
        <v>90</v>
      </c>
      <c r="C204" s="71">
        <v>501</v>
      </c>
      <c r="D204" s="71">
        <v>284</v>
      </c>
      <c r="E204" s="71">
        <v>577</v>
      </c>
      <c r="F204" s="71">
        <v>314</v>
      </c>
      <c r="G204" s="71">
        <v>501</v>
      </c>
      <c r="H204" s="71">
        <v>261</v>
      </c>
      <c r="I204" s="71">
        <v>405</v>
      </c>
      <c r="J204" s="71">
        <v>207</v>
      </c>
      <c r="K204" s="149">
        <v>1984</v>
      </c>
      <c r="L204" s="149">
        <v>1066</v>
      </c>
      <c r="M204" s="212" t="s">
        <v>16</v>
      </c>
      <c r="N204" s="44" t="s">
        <v>90</v>
      </c>
      <c r="O204" s="71">
        <v>88</v>
      </c>
      <c r="P204" s="71">
        <v>51</v>
      </c>
      <c r="Q204" s="71">
        <v>123</v>
      </c>
      <c r="R204" s="71">
        <v>64</v>
      </c>
      <c r="S204" s="71">
        <v>118</v>
      </c>
      <c r="T204" s="71">
        <v>65</v>
      </c>
      <c r="U204" s="71">
        <v>74</v>
      </c>
      <c r="V204" s="71">
        <v>37</v>
      </c>
      <c r="W204" s="149">
        <v>403</v>
      </c>
      <c r="X204" s="149">
        <v>217</v>
      </c>
      <c r="Y204" s="212" t="s">
        <v>16</v>
      </c>
      <c r="Z204" s="44" t="s">
        <v>90</v>
      </c>
      <c r="AA204" s="31">
        <v>13</v>
      </c>
      <c r="AB204" s="31">
        <v>12</v>
      </c>
      <c r="AC204" s="31">
        <v>12</v>
      </c>
      <c r="AD204" s="31">
        <v>11</v>
      </c>
      <c r="AE204" s="149">
        <v>48</v>
      </c>
      <c r="AF204" s="125">
        <v>28</v>
      </c>
      <c r="AG204" s="71">
        <v>14</v>
      </c>
      <c r="AH204" s="71">
        <v>7</v>
      </c>
      <c r="AI204" s="71">
        <v>7</v>
      </c>
      <c r="AJ204" s="71">
        <v>10</v>
      </c>
      <c r="AK204" s="212" t="s">
        <v>16</v>
      </c>
      <c r="AL204" s="44" t="s">
        <v>90</v>
      </c>
      <c r="AM204" s="71">
        <v>0</v>
      </c>
      <c r="AN204" s="71">
        <v>397</v>
      </c>
      <c r="AO204" s="71">
        <v>2</v>
      </c>
      <c r="AP204" s="71">
        <v>0</v>
      </c>
      <c r="AQ204" s="71">
        <v>0</v>
      </c>
      <c r="AR204" s="71">
        <v>13</v>
      </c>
      <c r="AS204" s="71">
        <v>41</v>
      </c>
      <c r="AT204" s="71">
        <v>12</v>
      </c>
      <c r="AU204" s="71">
        <v>8</v>
      </c>
      <c r="AV204" s="212" t="s">
        <v>16</v>
      </c>
      <c r="AW204" s="44" t="s">
        <v>90</v>
      </c>
      <c r="AX204" s="71">
        <v>31</v>
      </c>
      <c r="AY204" s="71">
        <v>46</v>
      </c>
      <c r="AZ204" s="71">
        <v>0</v>
      </c>
      <c r="BA204" s="71">
        <v>72</v>
      </c>
      <c r="BB204" s="71">
        <v>0</v>
      </c>
      <c r="BC204" s="16">
        <v>149</v>
      </c>
      <c r="BD204" s="71">
        <v>72</v>
      </c>
      <c r="BE204" s="71">
        <v>37</v>
      </c>
      <c r="BF204" s="152">
        <v>20</v>
      </c>
      <c r="BG204" s="32">
        <v>8</v>
      </c>
      <c r="BH204" s="212" t="s">
        <v>16</v>
      </c>
      <c r="BI204" s="44" t="s">
        <v>90</v>
      </c>
      <c r="BJ204" s="71">
        <v>1044</v>
      </c>
      <c r="BK204" s="71">
        <v>967</v>
      </c>
      <c r="BL204" s="71">
        <v>655</v>
      </c>
      <c r="BM204" s="71">
        <v>253</v>
      </c>
      <c r="BN204" s="71">
        <v>253</v>
      </c>
      <c r="BO204" s="71">
        <v>928</v>
      </c>
      <c r="BP204" s="71">
        <v>261</v>
      </c>
      <c r="BQ204" s="71">
        <v>232</v>
      </c>
      <c r="BR204" s="71">
        <v>271</v>
      </c>
      <c r="BS204" s="71">
        <v>34</v>
      </c>
      <c r="BT204" s="71">
        <v>0</v>
      </c>
      <c r="BU204" s="71">
        <v>146</v>
      </c>
      <c r="BV204" s="71">
        <v>206</v>
      </c>
      <c r="BW204" s="71">
        <v>9</v>
      </c>
      <c r="BY204" s="80" t="s">
        <v>16</v>
      </c>
      <c r="BZ204" s="80" t="s">
        <v>2469</v>
      </c>
      <c r="CA204" s="78">
        <v>800</v>
      </c>
      <c r="CB204" s="91"/>
    </row>
    <row r="205" spans="1:80" ht="13.15" customHeight="1">
      <c r="A205" s="212"/>
      <c r="B205" s="44" t="s">
        <v>91</v>
      </c>
      <c r="C205" s="71">
        <v>0</v>
      </c>
      <c r="D205" s="71">
        <v>0</v>
      </c>
      <c r="E205" s="71">
        <v>0</v>
      </c>
      <c r="F205" s="71">
        <v>0</v>
      </c>
      <c r="G205" s="71">
        <v>0</v>
      </c>
      <c r="H205" s="71">
        <v>0</v>
      </c>
      <c r="I205" s="71">
        <v>0</v>
      </c>
      <c r="J205" s="71">
        <v>0</v>
      </c>
      <c r="K205" s="149">
        <v>0</v>
      </c>
      <c r="L205" s="149">
        <v>0</v>
      </c>
      <c r="M205" s="212"/>
      <c r="N205" s="44" t="s">
        <v>91</v>
      </c>
      <c r="O205" s="71">
        <v>0</v>
      </c>
      <c r="P205" s="71">
        <v>0</v>
      </c>
      <c r="Q205" s="71">
        <v>0</v>
      </c>
      <c r="R205" s="71">
        <v>0</v>
      </c>
      <c r="S205" s="71">
        <v>0</v>
      </c>
      <c r="T205" s="71">
        <v>0</v>
      </c>
      <c r="U205" s="71">
        <v>0</v>
      </c>
      <c r="V205" s="71">
        <v>0</v>
      </c>
      <c r="W205" s="149">
        <v>0</v>
      </c>
      <c r="X205" s="149">
        <v>0</v>
      </c>
      <c r="Y205" s="212"/>
      <c r="Z205" s="44" t="s">
        <v>91</v>
      </c>
      <c r="AA205" s="31">
        <v>0</v>
      </c>
      <c r="AB205" s="31">
        <v>0</v>
      </c>
      <c r="AC205" s="31">
        <v>0</v>
      </c>
      <c r="AD205" s="31">
        <v>0</v>
      </c>
      <c r="AE205" s="149">
        <v>0</v>
      </c>
      <c r="AF205" s="125">
        <v>0</v>
      </c>
      <c r="AG205" s="71">
        <v>0</v>
      </c>
      <c r="AH205" s="71">
        <v>0</v>
      </c>
      <c r="AI205" s="71">
        <v>0</v>
      </c>
      <c r="AJ205" s="71">
        <v>0</v>
      </c>
      <c r="AK205" s="212"/>
      <c r="AL205" s="44" t="s">
        <v>91</v>
      </c>
      <c r="AM205" s="71">
        <v>0</v>
      </c>
      <c r="AN205" s="71">
        <v>0</v>
      </c>
      <c r="AO205" s="71">
        <v>0</v>
      </c>
      <c r="AP205" s="71">
        <v>0</v>
      </c>
      <c r="AQ205" s="71">
        <v>0</v>
      </c>
      <c r="AR205" s="71">
        <v>0</v>
      </c>
      <c r="AS205" s="71">
        <v>0</v>
      </c>
      <c r="AT205" s="71">
        <v>0</v>
      </c>
      <c r="AU205" s="71">
        <v>0</v>
      </c>
      <c r="AV205" s="212"/>
      <c r="AW205" s="44" t="s">
        <v>91</v>
      </c>
      <c r="AX205" s="71">
        <v>0</v>
      </c>
      <c r="AY205" s="71">
        <v>0</v>
      </c>
      <c r="AZ205" s="71">
        <v>0</v>
      </c>
      <c r="BA205" s="71">
        <v>0</v>
      </c>
      <c r="BB205" s="71">
        <v>0</v>
      </c>
      <c r="BC205" s="16">
        <v>0</v>
      </c>
      <c r="BD205" s="71">
        <v>0</v>
      </c>
      <c r="BE205" s="71">
        <v>0</v>
      </c>
      <c r="BF205" s="152">
        <v>0</v>
      </c>
      <c r="BG205" s="32">
        <v>0</v>
      </c>
      <c r="BH205" s="212"/>
      <c r="BI205" s="44" t="s">
        <v>91</v>
      </c>
      <c r="BJ205" s="71">
        <v>0</v>
      </c>
      <c r="BK205" s="71">
        <v>0</v>
      </c>
      <c r="BL205" s="71">
        <v>0</v>
      </c>
      <c r="BM205" s="71">
        <v>0</v>
      </c>
      <c r="BN205" s="71">
        <v>0</v>
      </c>
      <c r="BO205" s="71">
        <v>0</v>
      </c>
      <c r="BP205" s="71">
        <v>0</v>
      </c>
      <c r="BQ205" s="71">
        <v>0</v>
      </c>
      <c r="BR205" s="71">
        <v>0</v>
      </c>
      <c r="BS205" s="71">
        <v>0</v>
      </c>
      <c r="BT205" s="71">
        <v>0</v>
      </c>
      <c r="BU205" s="71">
        <v>0</v>
      </c>
      <c r="BV205" s="71">
        <v>0</v>
      </c>
      <c r="BW205" s="71">
        <v>0</v>
      </c>
      <c r="BY205" s="80" t="s">
        <v>16</v>
      </c>
      <c r="BZ205" s="80" t="s">
        <v>2470</v>
      </c>
      <c r="CA205" s="78">
        <v>0</v>
      </c>
      <c r="CB205" s="91"/>
    </row>
    <row r="206" spans="1:80" ht="13.15" customHeight="1">
      <c r="A206" s="212"/>
      <c r="B206" s="66" t="s">
        <v>73</v>
      </c>
      <c r="C206" s="26">
        <v>501</v>
      </c>
      <c r="D206" s="26">
        <v>284</v>
      </c>
      <c r="E206" s="68">
        <v>577</v>
      </c>
      <c r="F206" s="68">
        <v>314</v>
      </c>
      <c r="G206" s="68">
        <v>501</v>
      </c>
      <c r="H206" s="68">
        <v>261</v>
      </c>
      <c r="I206" s="68">
        <v>405</v>
      </c>
      <c r="J206" s="68">
        <v>207</v>
      </c>
      <c r="K206" s="68">
        <v>1984</v>
      </c>
      <c r="L206" s="68">
        <v>1066</v>
      </c>
      <c r="M206" s="212"/>
      <c r="N206" s="66" t="s">
        <v>73</v>
      </c>
      <c r="O206" s="26">
        <v>88</v>
      </c>
      <c r="P206" s="26">
        <v>51</v>
      </c>
      <c r="Q206" s="68">
        <v>123</v>
      </c>
      <c r="R206" s="68">
        <v>64</v>
      </c>
      <c r="S206" s="68">
        <v>118</v>
      </c>
      <c r="T206" s="68">
        <v>65</v>
      </c>
      <c r="U206" s="68">
        <v>74</v>
      </c>
      <c r="V206" s="68">
        <v>37</v>
      </c>
      <c r="W206" s="68">
        <v>403</v>
      </c>
      <c r="X206" s="68">
        <v>217</v>
      </c>
      <c r="Y206" s="212"/>
      <c r="Z206" s="66" t="s">
        <v>73</v>
      </c>
      <c r="AA206" s="68">
        <v>13</v>
      </c>
      <c r="AB206" s="68">
        <v>12</v>
      </c>
      <c r="AC206" s="68">
        <v>12</v>
      </c>
      <c r="AD206" s="68">
        <v>11</v>
      </c>
      <c r="AE206" s="68">
        <v>48</v>
      </c>
      <c r="AF206" s="68">
        <v>28</v>
      </c>
      <c r="AG206" s="68">
        <v>14</v>
      </c>
      <c r="AH206" s="68">
        <v>7</v>
      </c>
      <c r="AI206" s="68">
        <v>7</v>
      </c>
      <c r="AJ206" s="68">
        <v>10</v>
      </c>
      <c r="AK206" s="212"/>
      <c r="AL206" s="66" t="s">
        <v>73</v>
      </c>
      <c r="AM206" s="68">
        <v>0</v>
      </c>
      <c r="AN206" s="68">
        <v>397</v>
      </c>
      <c r="AO206" s="68">
        <v>2</v>
      </c>
      <c r="AP206" s="68">
        <v>0</v>
      </c>
      <c r="AQ206" s="68">
        <v>0</v>
      </c>
      <c r="AR206" s="68">
        <v>13</v>
      </c>
      <c r="AS206" s="68">
        <v>41</v>
      </c>
      <c r="AT206" s="68">
        <v>12</v>
      </c>
      <c r="AU206" s="68">
        <v>8</v>
      </c>
      <c r="AV206" s="212"/>
      <c r="AW206" s="66" t="s">
        <v>73</v>
      </c>
      <c r="AX206" s="26">
        <v>31</v>
      </c>
      <c r="AY206" s="26">
        <v>46</v>
      </c>
      <c r="AZ206" s="26">
        <v>0</v>
      </c>
      <c r="BA206" s="26">
        <v>72</v>
      </c>
      <c r="BB206" s="26">
        <v>0</v>
      </c>
      <c r="BC206" s="26">
        <v>149</v>
      </c>
      <c r="BD206" s="26">
        <v>72</v>
      </c>
      <c r="BE206" s="26">
        <v>37</v>
      </c>
      <c r="BF206" s="41">
        <v>20</v>
      </c>
      <c r="BG206" s="41">
        <v>8</v>
      </c>
      <c r="BH206" s="212"/>
      <c r="BI206" s="66" t="s">
        <v>73</v>
      </c>
      <c r="BJ206" s="68">
        <v>1044</v>
      </c>
      <c r="BK206" s="68">
        <v>967</v>
      </c>
      <c r="BL206" s="68">
        <v>655</v>
      </c>
      <c r="BM206" s="68">
        <v>253</v>
      </c>
      <c r="BN206" s="68">
        <v>253</v>
      </c>
      <c r="BO206" s="68">
        <v>928</v>
      </c>
      <c r="BP206" s="68">
        <v>261</v>
      </c>
      <c r="BQ206" s="68">
        <v>232</v>
      </c>
      <c r="BR206" s="68">
        <v>271</v>
      </c>
      <c r="BS206" s="68">
        <v>34</v>
      </c>
      <c r="BT206" s="68">
        <v>0</v>
      </c>
      <c r="BU206" s="68">
        <v>146</v>
      </c>
      <c r="BV206" s="68">
        <v>206</v>
      </c>
      <c r="BW206" s="68">
        <v>9</v>
      </c>
      <c r="BY206" s="80" t="s">
        <v>16</v>
      </c>
      <c r="BZ206" s="80" t="s">
        <v>2471</v>
      </c>
      <c r="CA206" s="78">
        <v>800</v>
      </c>
      <c r="CB206" s="91"/>
    </row>
    <row r="207" spans="1:80" ht="13.15" customHeight="1">
      <c r="A207" s="212" t="s">
        <v>8</v>
      </c>
      <c r="B207" s="44" t="s">
        <v>90</v>
      </c>
      <c r="C207" s="71">
        <v>0</v>
      </c>
      <c r="D207" s="71">
        <v>0</v>
      </c>
      <c r="E207" s="71">
        <v>0</v>
      </c>
      <c r="F207" s="71">
        <v>0</v>
      </c>
      <c r="G207" s="71">
        <v>0</v>
      </c>
      <c r="H207" s="71">
        <v>0</v>
      </c>
      <c r="I207" s="71">
        <v>0</v>
      </c>
      <c r="J207" s="71">
        <v>0</v>
      </c>
      <c r="K207" s="149">
        <v>0</v>
      </c>
      <c r="L207" s="149">
        <v>0</v>
      </c>
      <c r="M207" s="212" t="s">
        <v>8</v>
      </c>
      <c r="N207" s="44" t="s">
        <v>90</v>
      </c>
      <c r="O207" s="71">
        <v>0</v>
      </c>
      <c r="P207" s="71">
        <v>0</v>
      </c>
      <c r="Q207" s="71">
        <v>0</v>
      </c>
      <c r="R207" s="71">
        <v>0</v>
      </c>
      <c r="S207" s="71">
        <v>0</v>
      </c>
      <c r="T207" s="71">
        <v>0</v>
      </c>
      <c r="U207" s="71">
        <v>0</v>
      </c>
      <c r="V207" s="71">
        <v>0</v>
      </c>
      <c r="W207" s="149">
        <v>0</v>
      </c>
      <c r="X207" s="149">
        <v>0</v>
      </c>
      <c r="Y207" s="212" t="s">
        <v>8</v>
      </c>
      <c r="Z207" s="44" t="s">
        <v>90</v>
      </c>
      <c r="AA207" s="31">
        <v>0</v>
      </c>
      <c r="AB207" s="31">
        <v>0</v>
      </c>
      <c r="AC207" s="31">
        <v>0</v>
      </c>
      <c r="AD207" s="31">
        <v>0</v>
      </c>
      <c r="AE207" s="149">
        <v>0</v>
      </c>
      <c r="AF207" s="125">
        <v>0</v>
      </c>
      <c r="AG207" s="71">
        <v>0</v>
      </c>
      <c r="AH207" s="71">
        <v>0</v>
      </c>
      <c r="AI207" s="71">
        <v>0</v>
      </c>
      <c r="AJ207" s="71">
        <v>0</v>
      </c>
      <c r="AK207" s="212" t="s">
        <v>8</v>
      </c>
      <c r="AL207" s="44" t="s">
        <v>90</v>
      </c>
      <c r="AM207" s="71">
        <v>0</v>
      </c>
      <c r="AN207" s="71">
        <v>0</v>
      </c>
      <c r="AO207" s="71">
        <v>0</v>
      </c>
      <c r="AP207" s="71">
        <v>0</v>
      </c>
      <c r="AQ207" s="71">
        <v>0</v>
      </c>
      <c r="AR207" s="71">
        <v>0</v>
      </c>
      <c r="AS207" s="71">
        <v>0</v>
      </c>
      <c r="AT207" s="71">
        <v>0</v>
      </c>
      <c r="AU207" s="71">
        <v>0</v>
      </c>
      <c r="AV207" s="212" t="s">
        <v>8</v>
      </c>
      <c r="AW207" s="44" t="s">
        <v>90</v>
      </c>
      <c r="AX207" s="71">
        <v>0</v>
      </c>
      <c r="AY207" s="71">
        <v>0</v>
      </c>
      <c r="AZ207" s="71">
        <v>0</v>
      </c>
      <c r="BA207" s="71">
        <v>0</v>
      </c>
      <c r="BB207" s="71">
        <v>0</v>
      </c>
      <c r="BC207" s="16">
        <v>0</v>
      </c>
      <c r="BD207" s="71">
        <v>0</v>
      </c>
      <c r="BE207" s="71">
        <v>0</v>
      </c>
      <c r="BF207" s="152">
        <v>0</v>
      </c>
      <c r="BG207" s="32">
        <v>0</v>
      </c>
      <c r="BH207" s="212" t="s">
        <v>8</v>
      </c>
      <c r="BI207" s="44" t="s">
        <v>90</v>
      </c>
      <c r="BJ207" s="71">
        <v>0</v>
      </c>
      <c r="BK207" s="71">
        <v>0</v>
      </c>
      <c r="BL207" s="71">
        <v>0</v>
      </c>
      <c r="BM207" s="71">
        <v>0</v>
      </c>
      <c r="BN207" s="71">
        <v>0</v>
      </c>
      <c r="BO207" s="71">
        <v>0</v>
      </c>
      <c r="BP207" s="71">
        <v>0</v>
      </c>
      <c r="BQ207" s="71">
        <v>0</v>
      </c>
      <c r="BR207" s="71">
        <v>0</v>
      </c>
      <c r="BS207" s="71">
        <v>0</v>
      </c>
      <c r="BT207" s="71">
        <v>0</v>
      </c>
      <c r="BU207" s="71">
        <v>0</v>
      </c>
      <c r="BV207" s="71">
        <v>0</v>
      </c>
      <c r="BW207" s="71">
        <v>0</v>
      </c>
      <c r="BY207" s="80" t="s">
        <v>8</v>
      </c>
      <c r="BZ207" s="80" t="s">
        <v>2472</v>
      </c>
      <c r="CA207" s="78">
        <v>0</v>
      </c>
      <c r="CB207" s="91"/>
    </row>
    <row r="208" spans="1:80" ht="13.15" customHeight="1">
      <c r="A208" s="212"/>
      <c r="B208" s="44" t="s">
        <v>91</v>
      </c>
      <c r="C208" s="71">
        <v>1938</v>
      </c>
      <c r="D208" s="71">
        <v>1032</v>
      </c>
      <c r="E208" s="71">
        <v>1546</v>
      </c>
      <c r="F208" s="71">
        <v>862</v>
      </c>
      <c r="G208" s="71">
        <v>1247</v>
      </c>
      <c r="H208" s="71">
        <v>694</v>
      </c>
      <c r="I208" s="71">
        <v>1311</v>
      </c>
      <c r="J208" s="71">
        <v>771</v>
      </c>
      <c r="K208" s="149">
        <v>6042</v>
      </c>
      <c r="L208" s="149">
        <v>3359</v>
      </c>
      <c r="M208" s="212"/>
      <c r="N208" s="44" t="s">
        <v>91</v>
      </c>
      <c r="O208" s="71">
        <v>125</v>
      </c>
      <c r="P208" s="71">
        <v>76</v>
      </c>
      <c r="Q208" s="71">
        <v>81</v>
      </c>
      <c r="R208" s="71">
        <v>47</v>
      </c>
      <c r="S208" s="71">
        <v>83</v>
      </c>
      <c r="T208" s="71">
        <v>33</v>
      </c>
      <c r="U208" s="71">
        <v>106</v>
      </c>
      <c r="V208" s="71">
        <v>44</v>
      </c>
      <c r="W208" s="149">
        <v>395</v>
      </c>
      <c r="X208" s="149">
        <v>200</v>
      </c>
      <c r="Y208" s="212"/>
      <c r="Z208" s="44" t="s">
        <v>91</v>
      </c>
      <c r="AA208" s="31">
        <v>27</v>
      </c>
      <c r="AB208" s="31">
        <v>28</v>
      </c>
      <c r="AC208" s="31">
        <v>26</v>
      </c>
      <c r="AD208" s="31">
        <v>27</v>
      </c>
      <c r="AE208" s="149">
        <v>108</v>
      </c>
      <c r="AF208" s="125">
        <v>61</v>
      </c>
      <c r="AG208" s="71">
        <v>43</v>
      </c>
      <c r="AH208" s="71">
        <v>35</v>
      </c>
      <c r="AI208" s="71">
        <v>3</v>
      </c>
      <c r="AJ208" s="71">
        <v>7</v>
      </c>
      <c r="AK208" s="212"/>
      <c r="AL208" s="44" t="s">
        <v>91</v>
      </c>
      <c r="AM208" s="71">
        <v>0</v>
      </c>
      <c r="AN208" s="71">
        <v>1422</v>
      </c>
      <c r="AO208" s="71">
        <v>297</v>
      </c>
      <c r="AP208" s="71">
        <v>160</v>
      </c>
      <c r="AQ208" s="71">
        <v>13</v>
      </c>
      <c r="AR208" s="71">
        <v>40</v>
      </c>
      <c r="AS208" s="71">
        <v>67</v>
      </c>
      <c r="AT208" s="71">
        <v>69</v>
      </c>
      <c r="AU208" s="71">
        <v>66</v>
      </c>
      <c r="AV208" s="212"/>
      <c r="AW208" s="44" t="s">
        <v>91</v>
      </c>
      <c r="AX208" s="71">
        <v>156</v>
      </c>
      <c r="AY208" s="71">
        <v>95</v>
      </c>
      <c r="AZ208" s="71">
        <v>1</v>
      </c>
      <c r="BA208" s="71">
        <v>172</v>
      </c>
      <c r="BB208" s="71">
        <v>0</v>
      </c>
      <c r="BC208" s="16">
        <v>424</v>
      </c>
      <c r="BD208" s="71">
        <v>268</v>
      </c>
      <c r="BE208" s="71">
        <v>137</v>
      </c>
      <c r="BF208" s="152">
        <v>84</v>
      </c>
      <c r="BG208" s="32">
        <v>65</v>
      </c>
      <c r="BH208" s="212"/>
      <c r="BI208" s="44" t="s">
        <v>91</v>
      </c>
      <c r="BJ208" s="71">
        <v>1158</v>
      </c>
      <c r="BK208" s="71">
        <v>2658</v>
      </c>
      <c r="BL208" s="71">
        <v>723</v>
      </c>
      <c r="BM208" s="71">
        <v>912</v>
      </c>
      <c r="BN208" s="71">
        <v>823</v>
      </c>
      <c r="BO208" s="71">
        <v>2369</v>
      </c>
      <c r="BP208" s="71">
        <v>943</v>
      </c>
      <c r="BQ208" s="71">
        <v>168</v>
      </c>
      <c r="BR208" s="71">
        <v>1010</v>
      </c>
      <c r="BS208" s="71">
        <v>668</v>
      </c>
      <c r="BT208" s="71">
        <v>0</v>
      </c>
      <c r="BU208" s="71">
        <v>85</v>
      </c>
      <c r="BV208" s="71">
        <v>6</v>
      </c>
      <c r="BW208" s="71">
        <v>408</v>
      </c>
      <c r="BY208" s="80" t="s">
        <v>8</v>
      </c>
      <c r="BZ208" s="80" t="s">
        <v>2473</v>
      </c>
      <c r="CA208" s="78">
        <v>4440</v>
      </c>
      <c r="CB208" s="91"/>
    </row>
    <row r="209" spans="1:80" ht="13.15" customHeight="1">
      <c r="A209" s="212"/>
      <c r="B209" s="66" t="s">
        <v>73</v>
      </c>
      <c r="C209" s="26">
        <v>1938</v>
      </c>
      <c r="D209" s="26">
        <v>1032</v>
      </c>
      <c r="E209" s="68">
        <v>1546</v>
      </c>
      <c r="F209" s="68">
        <v>862</v>
      </c>
      <c r="G209" s="68">
        <v>1247</v>
      </c>
      <c r="H209" s="68">
        <v>694</v>
      </c>
      <c r="I209" s="68">
        <v>1311</v>
      </c>
      <c r="J209" s="68">
        <v>771</v>
      </c>
      <c r="K209" s="68">
        <v>6042</v>
      </c>
      <c r="L209" s="68">
        <v>3359</v>
      </c>
      <c r="M209" s="212"/>
      <c r="N209" s="66" t="s">
        <v>73</v>
      </c>
      <c r="O209" s="26">
        <v>125</v>
      </c>
      <c r="P209" s="26">
        <v>76</v>
      </c>
      <c r="Q209" s="68">
        <v>81</v>
      </c>
      <c r="R209" s="68">
        <v>47</v>
      </c>
      <c r="S209" s="68">
        <v>83</v>
      </c>
      <c r="T209" s="68">
        <v>33</v>
      </c>
      <c r="U209" s="68">
        <v>106</v>
      </c>
      <c r="V209" s="68">
        <v>44</v>
      </c>
      <c r="W209" s="68">
        <v>395</v>
      </c>
      <c r="X209" s="68">
        <v>200</v>
      </c>
      <c r="Y209" s="212"/>
      <c r="Z209" s="66" t="s">
        <v>73</v>
      </c>
      <c r="AA209" s="68">
        <v>27</v>
      </c>
      <c r="AB209" s="68">
        <v>28</v>
      </c>
      <c r="AC209" s="68">
        <v>26</v>
      </c>
      <c r="AD209" s="68">
        <v>27</v>
      </c>
      <c r="AE209" s="68">
        <v>108</v>
      </c>
      <c r="AF209" s="68">
        <v>61</v>
      </c>
      <c r="AG209" s="68">
        <v>43</v>
      </c>
      <c r="AH209" s="68">
        <v>35</v>
      </c>
      <c r="AI209" s="68">
        <v>3</v>
      </c>
      <c r="AJ209" s="68">
        <v>7</v>
      </c>
      <c r="AK209" s="212"/>
      <c r="AL209" s="66" t="s">
        <v>73</v>
      </c>
      <c r="AM209" s="68">
        <v>0</v>
      </c>
      <c r="AN209" s="68">
        <v>1422</v>
      </c>
      <c r="AO209" s="68">
        <v>297</v>
      </c>
      <c r="AP209" s="68">
        <v>160</v>
      </c>
      <c r="AQ209" s="68">
        <v>13</v>
      </c>
      <c r="AR209" s="68">
        <v>40</v>
      </c>
      <c r="AS209" s="68">
        <v>67</v>
      </c>
      <c r="AT209" s="68">
        <v>69</v>
      </c>
      <c r="AU209" s="68">
        <v>66</v>
      </c>
      <c r="AV209" s="212"/>
      <c r="AW209" s="66" t="s">
        <v>73</v>
      </c>
      <c r="AX209" s="26">
        <v>156</v>
      </c>
      <c r="AY209" s="26">
        <v>95</v>
      </c>
      <c r="AZ209" s="26">
        <v>1</v>
      </c>
      <c r="BA209" s="26">
        <v>172</v>
      </c>
      <c r="BB209" s="26">
        <v>0</v>
      </c>
      <c r="BC209" s="26">
        <v>424</v>
      </c>
      <c r="BD209" s="26">
        <v>268</v>
      </c>
      <c r="BE209" s="26">
        <v>137</v>
      </c>
      <c r="BF209" s="41">
        <v>84</v>
      </c>
      <c r="BG209" s="41">
        <v>65</v>
      </c>
      <c r="BH209" s="212"/>
      <c r="BI209" s="66" t="s">
        <v>73</v>
      </c>
      <c r="BJ209" s="68">
        <v>1158</v>
      </c>
      <c r="BK209" s="68">
        <v>2658</v>
      </c>
      <c r="BL209" s="68">
        <v>723</v>
      </c>
      <c r="BM209" s="68">
        <v>912</v>
      </c>
      <c r="BN209" s="68">
        <v>823</v>
      </c>
      <c r="BO209" s="68">
        <v>2369</v>
      </c>
      <c r="BP209" s="68">
        <v>943</v>
      </c>
      <c r="BQ209" s="68">
        <v>168</v>
      </c>
      <c r="BR209" s="68">
        <v>1010</v>
      </c>
      <c r="BS209" s="68">
        <v>668</v>
      </c>
      <c r="BT209" s="68">
        <v>0</v>
      </c>
      <c r="BU209" s="68">
        <v>85</v>
      </c>
      <c r="BV209" s="68">
        <v>6</v>
      </c>
      <c r="BW209" s="68">
        <v>408</v>
      </c>
      <c r="BY209" s="80" t="s">
        <v>8</v>
      </c>
      <c r="BZ209" s="80" t="s">
        <v>2474</v>
      </c>
      <c r="CA209" s="78">
        <v>4440</v>
      </c>
      <c r="CB209" s="91"/>
    </row>
    <row r="210" spans="1:80" ht="13.15" customHeight="1">
      <c r="A210" s="212" t="s">
        <v>9</v>
      </c>
      <c r="B210" s="44" t="s">
        <v>90</v>
      </c>
      <c r="C210" s="71">
        <v>2670</v>
      </c>
      <c r="D210" s="71">
        <v>1501</v>
      </c>
      <c r="E210" s="71">
        <v>2332</v>
      </c>
      <c r="F210" s="71">
        <v>1249</v>
      </c>
      <c r="G210" s="71">
        <v>1872</v>
      </c>
      <c r="H210" s="71">
        <v>966</v>
      </c>
      <c r="I210" s="71">
        <v>2212</v>
      </c>
      <c r="J210" s="71">
        <v>1146</v>
      </c>
      <c r="K210" s="149">
        <v>9086</v>
      </c>
      <c r="L210" s="149">
        <v>4862</v>
      </c>
      <c r="M210" s="212" t="s">
        <v>9</v>
      </c>
      <c r="N210" s="44" t="s">
        <v>90</v>
      </c>
      <c r="O210" s="71">
        <v>356</v>
      </c>
      <c r="P210" s="71">
        <v>212</v>
      </c>
      <c r="Q210" s="71">
        <v>264</v>
      </c>
      <c r="R210" s="71">
        <v>150</v>
      </c>
      <c r="S210" s="71">
        <v>213</v>
      </c>
      <c r="T210" s="71">
        <v>114</v>
      </c>
      <c r="U210" s="71">
        <v>415</v>
      </c>
      <c r="V210" s="71">
        <v>217</v>
      </c>
      <c r="W210" s="149">
        <v>1248</v>
      </c>
      <c r="X210" s="149">
        <v>693</v>
      </c>
      <c r="Y210" s="212" t="s">
        <v>9</v>
      </c>
      <c r="Z210" s="44" t="s">
        <v>90</v>
      </c>
      <c r="AA210" s="31">
        <v>47</v>
      </c>
      <c r="AB210" s="31">
        <v>46</v>
      </c>
      <c r="AC210" s="31">
        <v>39</v>
      </c>
      <c r="AD210" s="31">
        <v>40</v>
      </c>
      <c r="AE210" s="149">
        <v>172</v>
      </c>
      <c r="AF210" s="125">
        <v>182</v>
      </c>
      <c r="AG210" s="71">
        <v>123</v>
      </c>
      <c r="AH210" s="71">
        <v>38</v>
      </c>
      <c r="AI210" s="71">
        <v>4</v>
      </c>
      <c r="AJ210" s="71">
        <v>31</v>
      </c>
      <c r="AK210" s="212" t="s">
        <v>9</v>
      </c>
      <c r="AL210" s="44" t="s">
        <v>90</v>
      </c>
      <c r="AM210" s="71">
        <v>40</v>
      </c>
      <c r="AN210" s="71">
        <v>2099</v>
      </c>
      <c r="AO210" s="71">
        <v>74</v>
      </c>
      <c r="AP210" s="71">
        <v>10</v>
      </c>
      <c r="AQ210" s="71">
        <v>1</v>
      </c>
      <c r="AR210" s="71">
        <v>90</v>
      </c>
      <c r="AS210" s="71">
        <v>180</v>
      </c>
      <c r="AT210" s="71">
        <v>136</v>
      </c>
      <c r="AU210" s="71">
        <v>120</v>
      </c>
      <c r="AV210" s="212" t="s">
        <v>9</v>
      </c>
      <c r="AW210" s="44" t="s">
        <v>90</v>
      </c>
      <c r="AX210" s="71">
        <v>124</v>
      </c>
      <c r="AY210" s="71">
        <v>93</v>
      </c>
      <c r="AZ210" s="71">
        <v>6</v>
      </c>
      <c r="BA210" s="71">
        <v>358</v>
      </c>
      <c r="BB210" s="71">
        <v>21</v>
      </c>
      <c r="BC210" s="16">
        <v>602</v>
      </c>
      <c r="BD210" s="71">
        <v>205</v>
      </c>
      <c r="BE210" s="71">
        <v>71</v>
      </c>
      <c r="BF210" s="152">
        <v>108</v>
      </c>
      <c r="BG210" s="32">
        <v>34</v>
      </c>
      <c r="BH210" s="212" t="s">
        <v>9</v>
      </c>
      <c r="BI210" s="44" t="s">
        <v>90</v>
      </c>
      <c r="BJ210" s="71">
        <v>1737</v>
      </c>
      <c r="BK210" s="71">
        <v>2015</v>
      </c>
      <c r="BL210" s="71">
        <v>422</v>
      </c>
      <c r="BM210" s="71">
        <v>687</v>
      </c>
      <c r="BN210" s="71">
        <v>710</v>
      </c>
      <c r="BO210" s="71">
        <v>1960</v>
      </c>
      <c r="BP210" s="71">
        <v>445</v>
      </c>
      <c r="BQ210" s="71">
        <v>375</v>
      </c>
      <c r="BR210" s="71">
        <v>807</v>
      </c>
      <c r="BS210" s="71">
        <v>141</v>
      </c>
      <c r="BT210" s="71">
        <v>10</v>
      </c>
      <c r="BU210" s="71">
        <v>403</v>
      </c>
      <c r="BV210" s="71">
        <v>42</v>
      </c>
      <c r="BW210" s="71">
        <v>705</v>
      </c>
      <c r="BY210" s="80" t="s">
        <v>9</v>
      </c>
      <c r="BZ210" s="80" t="s">
        <v>2475</v>
      </c>
      <c r="CA210" s="78">
        <v>4505</v>
      </c>
      <c r="CB210" s="91"/>
    </row>
    <row r="211" spans="1:80" ht="13.15" customHeight="1">
      <c r="A211" s="212"/>
      <c r="B211" s="44" t="s">
        <v>91</v>
      </c>
      <c r="C211" s="71">
        <v>0</v>
      </c>
      <c r="D211" s="71">
        <v>0</v>
      </c>
      <c r="E211" s="71">
        <v>0</v>
      </c>
      <c r="F211" s="71">
        <v>0</v>
      </c>
      <c r="G211" s="71">
        <v>0</v>
      </c>
      <c r="H211" s="71">
        <v>0</v>
      </c>
      <c r="I211" s="71">
        <v>0</v>
      </c>
      <c r="J211" s="71">
        <v>0</v>
      </c>
      <c r="K211" s="149">
        <v>0</v>
      </c>
      <c r="L211" s="149">
        <v>0</v>
      </c>
      <c r="M211" s="212"/>
      <c r="N211" s="44" t="s">
        <v>91</v>
      </c>
      <c r="O211" s="71">
        <v>0</v>
      </c>
      <c r="P211" s="71">
        <v>0</v>
      </c>
      <c r="Q211" s="71">
        <v>0</v>
      </c>
      <c r="R211" s="71">
        <v>0</v>
      </c>
      <c r="S211" s="71">
        <v>0</v>
      </c>
      <c r="T211" s="71">
        <v>0</v>
      </c>
      <c r="U211" s="71">
        <v>0</v>
      </c>
      <c r="V211" s="71">
        <v>0</v>
      </c>
      <c r="W211" s="149">
        <v>0</v>
      </c>
      <c r="X211" s="149">
        <v>0</v>
      </c>
      <c r="Y211" s="212"/>
      <c r="Z211" s="44" t="s">
        <v>91</v>
      </c>
      <c r="AA211" s="31">
        <v>0</v>
      </c>
      <c r="AB211" s="31">
        <v>0</v>
      </c>
      <c r="AC211" s="31">
        <v>0</v>
      </c>
      <c r="AD211" s="31">
        <v>0</v>
      </c>
      <c r="AE211" s="149">
        <v>0</v>
      </c>
      <c r="AF211" s="125">
        <v>0</v>
      </c>
      <c r="AG211" s="71">
        <v>0</v>
      </c>
      <c r="AH211" s="71">
        <v>0</v>
      </c>
      <c r="AI211" s="71">
        <v>0</v>
      </c>
      <c r="AJ211" s="71">
        <v>0</v>
      </c>
      <c r="AK211" s="212"/>
      <c r="AL211" s="44" t="s">
        <v>91</v>
      </c>
      <c r="AM211" s="71">
        <v>0</v>
      </c>
      <c r="AN211" s="71">
        <v>0</v>
      </c>
      <c r="AO211" s="71">
        <v>0</v>
      </c>
      <c r="AP211" s="71">
        <v>0</v>
      </c>
      <c r="AQ211" s="71">
        <v>0</v>
      </c>
      <c r="AR211" s="71">
        <v>0</v>
      </c>
      <c r="AS211" s="71">
        <v>0</v>
      </c>
      <c r="AT211" s="71">
        <v>0</v>
      </c>
      <c r="AU211" s="71">
        <v>0</v>
      </c>
      <c r="AV211" s="212"/>
      <c r="AW211" s="44" t="s">
        <v>91</v>
      </c>
      <c r="AX211" s="71">
        <v>0</v>
      </c>
      <c r="AY211" s="71">
        <v>0</v>
      </c>
      <c r="AZ211" s="71">
        <v>0</v>
      </c>
      <c r="BA211" s="71">
        <v>0</v>
      </c>
      <c r="BB211" s="71">
        <v>0</v>
      </c>
      <c r="BC211" s="16">
        <v>0</v>
      </c>
      <c r="BD211" s="71">
        <v>0</v>
      </c>
      <c r="BE211" s="71">
        <v>0</v>
      </c>
      <c r="BF211" s="152">
        <v>0</v>
      </c>
      <c r="BG211" s="32">
        <v>0</v>
      </c>
      <c r="BH211" s="212"/>
      <c r="BI211" s="44" t="s">
        <v>91</v>
      </c>
      <c r="BJ211" s="71">
        <v>0</v>
      </c>
      <c r="BK211" s="71">
        <v>0</v>
      </c>
      <c r="BL211" s="71">
        <v>0</v>
      </c>
      <c r="BM211" s="71">
        <v>0</v>
      </c>
      <c r="BN211" s="71">
        <v>0</v>
      </c>
      <c r="BO211" s="71">
        <v>0</v>
      </c>
      <c r="BP211" s="71">
        <v>0</v>
      </c>
      <c r="BQ211" s="71">
        <v>0</v>
      </c>
      <c r="BR211" s="71">
        <v>0</v>
      </c>
      <c r="BS211" s="71">
        <v>0</v>
      </c>
      <c r="BT211" s="71">
        <v>0</v>
      </c>
      <c r="BU211" s="71">
        <v>0</v>
      </c>
      <c r="BV211" s="71">
        <v>0</v>
      </c>
      <c r="BW211" s="71">
        <v>0</v>
      </c>
      <c r="BY211" s="80" t="s">
        <v>9</v>
      </c>
      <c r="BZ211" s="80" t="s">
        <v>2476</v>
      </c>
      <c r="CA211" s="78">
        <v>0</v>
      </c>
      <c r="CB211" s="91"/>
    </row>
    <row r="212" spans="1:80" ht="13.15" customHeight="1">
      <c r="A212" s="212"/>
      <c r="B212" s="66" t="s">
        <v>73</v>
      </c>
      <c r="C212" s="26">
        <v>2670</v>
      </c>
      <c r="D212" s="26">
        <v>1501</v>
      </c>
      <c r="E212" s="68">
        <v>2332</v>
      </c>
      <c r="F212" s="68">
        <v>1249</v>
      </c>
      <c r="G212" s="68">
        <v>1872</v>
      </c>
      <c r="H212" s="68">
        <v>966</v>
      </c>
      <c r="I212" s="68">
        <v>2212</v>
      </c>
      <c r="J212" s="68">
        <v>1146</v>
      </c>
      <c r="K212" s="68">
        <v>9086</v>
      </c>
      <c r="L212" s="68">
        <v>4862</v>
      </c>
      <c r="M212" s="212"/>
      <c r="N212" s="66" t="s">
        <v>73</v>
      </c>
      <c r="O212" s="26">
        <v>356</v>
      </c>
      <c r="P212" s="26">
        <v>212</v>
      </c>
      <c r="Q212" s="68">
        <v>264</v>
      </c>
      <c r="R212" s="68">
        <v>150</v>
      </c>
      <c r="S212" s="68">
        <v>213</v>
      </c>
      <c r="T212" s="68">
        <v>114</v>
      </c>
      <c r="U212" s="68">
        <v>415</v>
      </c>
      <c r="V212" s="68">
        <v>217</v>
      </c>
      <c r="W212" s="68">
        <v>1248</v>
      </c>
      <c r="X212" s="68">
        <v>693</v>
      </c>
      <c r="Y212" s="212"/>
      <c r="Z212" s="66" t="s">
        <v>73</v>
      </c>
      <c r="AA212" s="68">
        <v>47</v>
      </c>
      <c r="AB212" s="68">
        <v>46</v>
      </c>
      <c r="AC212" s="68">
        <v>39</v>
      </c>
      <c r="AD212" s="68">
        <v>40</v>
      </c>
      <c r="AE212" s="68">
        <v>172</v>
      </c>
      <c r="AF212" s="68">
        <v>182</v>
      </c>
      <c r="AG212" s="68">
        <v>123</v>
      </c>
      <c r="AH212" s="68">
        <v>38</v>
      </c>
      <c r="AI212" s="68">
        <v>4</v>
      </c>
      <c r="AJ212" s="68">
        <v>31</v>
      </c>
      <c r="AK212" s="212"/>
      <c r="AL212" s="66" t="s">
        <v>73</v>
      </c>
      <c r="AM212" s="68">
        <v>40</v>
      </c>
      <c r="AN212" s="68">
        <v>2099</v>
      </c>
      <c r="AO212" s="68">
        <v>74</v>
      </c>
      <c r="AP212" s="68">
        <v>10</v>
      </c>
      <c r="AQ212" s="68">
        <v>1</v>
      </c>
      <c r="AR212" s="68">
        <v>90</v>
      </c>
      <c r="AS212" s="68">
        <v>180</v>
      </c>
      <c r="AT212" s="68">
        <v>136</v>
      </c>
      <c r="AU212" s="68">
        <v>120</v>
      </c>
      <c r="AV212" s="212"/>
      <c r="AW212" s="66" t="s">
        <v>73</v>
      </c>
      <c r="AX212" s="26">
        <v>124</v>
      </c>
      <c r="AY212" s="26">
        <v>93</v>
      </c>
      <c r="AZ212" s="26">
        <v>6</v>
      </c>
      <c r="BA212" s="26">
        <v>358</v>
      </c>
      <c r="BB212" s="26">
        <v>21</v>
      </c>
      <c r="BC212" s="26">
        <v>602</v>
      </c>
      <c r="BD212" s="26">
        <v>205</v>
      </c>
      <c r="BE212" s="26">
        <v>71</v>
      </c>
      <c r="BF212" s="41">
        <v>108</v>
      </c>
      <c r="BG212" s="41">
        <v>34</v>
      </c>
      <c r="BH212" s="212"/>
      <c r="BI212" s="66" t="s">
        <v>73</v>
      </c>
      <c r="BJ212" s="68">
        <v>1737</v>
      </c>
      <c r="BK212" s="68">
        <v>2015</v>
      </c>
      <c r="BL212" s="68">
        <v>422</v>
      </c>
      <c r="BM212" s="68">
        <v>687</v>
      </c>
      <c r="BN212" s="68">
        <v>710</v>
      </c>
      <c r="BO212" s="68">
        <v>1960</v>
      </c>
      <c r="BP212" s="68">
        <v>445</v>
      </c>
      <c r="BQ212" s="68">
        <v>375</v>
      </c>
      <c r="BR212" s="68">
        <v>807</v>
      </c>
      <c r="BS212" s="68">
        <v>141</v>
      </c>
      <c r="BT212" s="68">
        <v>10</v>
      </c>
      <c r="BU212" s="68">
        <v>403</v>
      </c>
      <c r="BV212" s="68">
        <v>42</v>
      </c>
      <c r="BW212" s="68">
        <v>705</v>
      </c>
      <c r="BY212" s="80" t="s">
        <v>9</v>
      </c>
      <c r="BZ212" s="80" t="s">
        <v>2477</v>
      </c>
      <c r="CA212" s="78">
        <v>4505</v>
      </c>
      <c r="CB212" s="91"/>
    </row>
    <row r="213" spans="1:80" s="100" customFormat="1" ht="12.6" customHeight="1">
      <c r="A213" s="45" t="s">
        <v>100</v>
      </c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5" t="s">
        <v>100</v>
      </c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5" t="s">
        <v>100</v>
      </c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5"/>
      <c r="AK213" s="45" t="s">
        <v>100</v>
      </c>
      <c r="AL213" s="44"/>
      <c r="AM213" s="44"/>
      <c r="AN213" s="44"/>
      <c r="AO213" s="44"/>
      <c r="AP213" s="44"/>
      <c r="AQ213" s="44"/>
      <c r="AR213" s="44"/>
      <c r="AS213" s="44"/>
      <c r="AT213" s="44"/>
      <c r="AU213" s="44"/>
      <c r="AV213" s="45" t="s">
        <v>100</v>
      </c>
      <c r="AW213" s="44"/>
      <c r="AX213" s="44"/>
      <c r="AY213" s="44"/>
      <c r="AZ213" s="44"/>
      <c r="BA213" s="44"/>
      <c r="BB213" s="44"/>
      <c r="BC213" s="44"/>
      <c r="BD213" s="44"/>
      <c r="BE213" s="44"/>
      <c r="BF213" s="44"/>
      <c r="BG213" s="44"/>
      <c r="BH213" s="45" t="s">
        <v>100</v>
      </c>
      <c r="BI213" s="44"/>
      <c r="BJ213" s="44"/>
      <c r="BK213" s="44"/>
      <c r="BL213" s="44"/>
      <c r="BM213" s="44"/>
      <c r="BN213" s="44"/>
      <c r="BO213" s="44"/>
      <c r="BP213" s="44"/>
      <c r="BQ213" s="44"/>
      <c r="BR213" s="44"/>
      <c r="BS213" s="44"/>
      <c r="BT213" s="44"/>
      <c r="BU213" s="44"/>
      <c r="BV213" s="44"/>
      <c r="BW213" s="44"/>
      <c r="BY213" s="80" t="str">
        <f>IF(A213="",BY212,A213)</f>
        <v>ATSIMO-ATSINANANA</v>
      </c>
      <c r="BZ213" s="80" t="str">
        <f>BY213&amp;B213</f>
        <v>ATSIMO-ATSINANANA</v>
      </c>
      <c r="CA213" s="78">
        <f>(AM213+2*AN213+3*AO213+4*AP213+5*AQ213)</f>
        <v>0</v>
      </c>
      <c r="CB213" s="91"/>
    </row>
    <row r="214" spans="1:80" ht="13.15" customHeight="1">
      <c r="A214" s="212" t="s">
        <v>18</v>
      </c>
      <c r="B214" s="44" t="s">
        <v>90</v>
      </c>
      <c r="C214" s="71">
        <v>149</v>
      </c>
      <c r="D214" s="71">
        <v>54</v>
      </c>
      <c r="E214" s="71">
        <v>198</v>
      </c>
      <c r="F214" s="71">
        <v>61</v>
      </c>
      <c r="G214" s="71">
        <v>135</v>
      </c>
      <c r="H214" s="71">
        <v>46</v>
      </c>
      <c r="I214" s="71">
        <v>111</v>
      </c>
      <c r="J214" s="71">
        <v>41</v>
      </c>
      <c r="K214" s="149">
        <v>593</v>
      </c>
      <c r="L214" s="149">
        <v>202</v>
      </c>
      <c r="M214" s="212" t="s">
        <v>18</v>
      </c>
      <c r="N214" s="44" t="s">
        <v>90</v>
      </c>
      <c r="O214" s="71">
        <v>90</v>
      </c>
      <c r="P214" s="71">
        <v>31</v>
      </c>
      <c r="Q214" s="71">
        <v>10</v>
      </c>
      <c r="R214" s="71">
        <v>2</v>
      </c>
      <c r="S214" s="71">
        <v>3</v>
      </c>
      <c r="T214" s="71">
        <v>0</v>
      </c>
      <c r="U214" s="71">
        <v>15</v>
      </c>
      <c r="V214" s="71">
        <v>4</v>
      </c>
      <c r="W214" s="149">
        <v>118</v>
      </c>
      <c r="X214" s="149">
        <v>37</v>
      </c>
      <c r="Y214" s="212" t="s">
        <v>18</v>
      </c>
      <c r="Z214" s="44" t="s">
        <v>90</v>
      </c>
      <c r="AA214" s="31">
        <v>7</v>
      </c>
      <c r="AB214" s="31">
        <v>7</v>
      </c>
      <c r="AC214" s="31">
        <v>7</v>
      </c>
      <c r="AD214" s="31">
        <v>7</v>
      </c>
      <c r="AE214" s="149">
        <v>28</v>
      </c>
      <c r="AF214" s="125">
        <v>19</v>
      </c>
      <c r="AG214" s="71">
        <v>4</v>
      </c>
      <c r="AH214" s="71">
        <v>0</v>
      </c>
      <c r="AI214" s="71">
        <v>14</v>
      </c>
      <c r="AJ214" s="71">
        <v>6</v>
      </c>
      <c r="AK214" s="212" t="s">
        <v>18</v>
      </c>
      <c r="AL214" s="44" t="s">
        <v>90</v>
      </c>
      <c r="AM214" s="71">
        <v>0</v>
      </c>
      <c r="AN214" s="71">
        <v>174</v>
      </c>
      <c r="AO214" s="71">
        <v>51</v>
      </c>
      <c r="AP214" s="71">
        <v>0</v>
      </c>
      <c r="AQ214" s="71">
        <v>0</v>
      </c>
      <c r="AR214" s="71">
        <v>5</v>
      </c>
      <c r="AS214" s="71">
        <v>30</v>
      </c>
      <c r="AT214" s="71">
        <v>13</v>
      </c>
      <c r="AU214" s="71">
        <v>11</v>
      </c>
      <c r="AV214" s="212" t="s">
        <v>18</v>
      </c>
      <c r="AW214" s="44" t="s">
        <v>90</v>
      </c>
      <c r="AX214" s="71">
        <v>4</v>
      </c>
      <c r="AY214" s="71">
        <v>17</v>
      </c>
      <c r="AZ214" s="71">
        <v>0</v>
      </c>
      <c r="BA214" s="71">
        <v>48</v>
      </c>
      <c r="BB214" s="71">
        <v>0</v>
      </c>
      <c r="BC214" s="16">
        <v>69</v>
      </c>
      <c r="BD214" s="71">
        <v>16</v>
      </c>
      <c r="BE214" s="71">
        <v>7</v>
      </c>
      <c r="BF214" s="152">
        <v>8</v>
      </c>
      <c r="BG214" s="32">
        <v>2</v>
      </c>
      <c r="BH214" s="212" t="s">
        <v>18</v>
      </c>
      <c r="BI214" s="44" t="s">
        <v>90</v>
      </c>
      <c r="BJ214" s="71">
        <v>240</v>
      </c>
      <c r="BK214" s="71">
        <v>239</v>
      </c>
      <c r="BL214" s="71">
        <v>7</v>
      </c>
      <c r="BM214" s="71">
        <v>5</v>
      </c>
      <c r="BN214" s="71">
        <v>4</v>
      </c>
      <c r="BO214" s="71">
        <v>234</v>
      </c>
      <c r="BP214" s="71">
        <v>9</v>
      </c>
      <c r="BQ214" s="71">
        <v>5</v>
      </c>
      <c r="BR214" s="71">
        <v>6</v>
      </c>
      <c r="BS214" s="71">
        <v>18</v>
      </c>
      <c r="BT214" s="71">
        <v>0</v>
      </c>
      <c r="BU214" s="71">
        <v>0</v>
      </c>
      <c r="BV214" s="71">
        <v>24</v>
      </c>
      <c r="BW214" s="71">
        <v>46</v>
      </c>
      <c r="BY214" s="80" t="s">
        <v>18</v>
      </c>
      <c r="BZ214" s="80" t="s">
        <v>2481</v>
      </c>
      <c r="CA214" s="78">
        <v>501</v>
      </c>
      <c r="CB214" s="91"/>
    </row>
    <row r="215" spans="1:80" ht="13.15" customHeight="1">
      <c r="A215" s="212"/>
      <c r="B215" s="44" t="s">
        <v>91</v>
      </c>
      <c r="C215" s="71">
        <v>0</v>
      </c>
      <c r="D215" s="71">
        <v>0</v>
      </c>
      <c r="E215" s="71">
        <v>0</v>
      </c>
      <c r="F215" s="71">
        <v>0</v>
      </c>
      <c r="G215" s="71">
        <v>0</v>
      </c>
      <c r="H215" s="71">
        <v>0</v>
      </c>
      <c r="I215" s="71">
        <v>0</v>
      </c>
      <c r="J215" s="71">
        <v>0</v>
      </c>
      <c r="K215" s="149">
        <v>0</v>
      </c>
      <c r="L215" s="149">
        <v>0</v>
      </c>
      <c r="M215" s="212"/>
      <c r="N215" s="44" t="s">
        <v>91</v>
      </c>
      <c r="O215" s="71">
        <v>0</v>
      </c>
      <c r="P215" s="71">
        <v>0</v>
      </c>
      <c r="Q215" s="71">
        <v>0</v>
      </c>
      <c r="R215" s="71">
        <v>0</v>
      </c>
      <c r="S215" s="71">
        <v>0</v>
      </c>
      <c r="T215" s="71">
        <v>0</v>
      </c>
      <c r="U215" s="71">
        <v>0</v>
      </c>
      <c r="V215" s="71">
        <v>0</v>
      </c>
      <c r="W215" s="149">
        <v>0</v>
      </c>
      <c r="X215" s="149">
        <v>0</v>
      </c>
      <c r="Y215" s="212"/>
      <c r="Z215" s="44" t="s">
        <v>91</v>
      </c>
      <c r="AA215" s="31">
        <v>0</v>
      </c>
      <c r="AB215" s="31">
        <v>0</v>
      </c>
      <c r="AC215" s="31">
        <v>0</v>
      </c>
      <c r="AD215" s="31">
        <v>0</v>
      </c>
      <c r="AE215" s="149">
        <v>0</v>
      </c>
      <c r="AF215" s="125">
        <v>0</v>
      </c>
      <c r="AG215" s="71">
        <v>0</v>
      </c>
      <c r="AH215" s="71">
        <v>0</v>
      </c>
      <c r="AI215" s="71">
        <v>0</v>
      </c>
      <c r="AJ215" s="71">
        <v>0</v>
      </c>
      <c r="AK215" s="212"/>
      <c r="AL215" s="44" t="s">
        <v>91</v>
      </c>
      <c r="AM215" s="71">
        <v>0</v>
      </c>
      <c r="AN215" s="71">
        <v>0</v>
      </c>
      <c r="AO215" s="71">
        <v>0</v>
      </c>
      <c r="AP215" s="71">
        <v>0</v>
      </c>
      <c r="AQ215" s="71">
        <v>0</v>
      </c>
      <c r="AR215" s="71">
        <v>0</v>
      </c>
      <c r="AS215" s="71">
        <v>0</v>
      </c>
      <c r="AT215" s="71">
        <v>0</v>
      </c>
      <c r="AU215" s="71">
        <v>0</v>
      </c>
      <c r="AV215" s="212"/>
      <c r="AW215" s="44" t="s">
        <v>91</v>
      </c>
      <c r="AX215" s="71">
        <v>0</v>
      </c>
      <c r="AY215" s="71">
        <v>0</v>
      </c>
      <c r="AZ215" s="71">
        <v>0</v>
      </c>
      <c r="BA215" s="71">
        <v>0</v>
      </c>
      <c r="BB215" s="71">
        <v>0</v>
      </c>
      <c r="BC215" s="16">
        <v>0</v>
      </c>
      <c r="BD215" s="71">
        <v>0</v>
      </c>
      <c r="BE215" s="71">
        <v>0</v>
      </c>
      <c r="BF215" s="152">
        <v>0</v>
      </c>
      <c r="BG215" s="32">
        <v>0</v>
      </c>
      <c r="BH215" s="212"/>
      <c r="BI215" s="44" t="s">
        <v>91</v>
      </c>
      <c r="BJ215" s="71">
        <v>0</v>
      </c>
      <c r="BK215" s="71">
        <v>0</v>
      </c>
      <c r="BL215" s="71">
        <v>0</v>
      </c>
      <c r="BM215" s="71">
        <v>0</v>
      </c>
      <c r="BN215" s="71">
        <v>0</v>
      </c>
      <c r="BO215" s="71">
        <v>0</v>
      </c>
      <c r="BP215" s="71">
        <v>0</v>
      </c>
      <c r="BQ215" s="71">
        <v>0</v>
      </c>
      <c r="BR215" s="71">
        <v>0</v>
      </c>
      <c r="BS215" s="71">
        <v>0</v>
      </c>
      <c r="BT215" s="71">
        <v>0</v>
      </c>
      <c r="BU215" s="71">
        <v>0</v>
      </c>
      <c r="BV215" s="71">
        <v>0</v>
      </c>
      <c r="BW215" s="71">
        <v>0</v>
      </c>
      <c r="BY215" s="80" t="s">
        <v>18</v>
      </c>
      <c r="BZ215" s="80" t="s">
        <v>2482</v>
      </c>
      <c r="CA215" s="78">
        <v>0</v>
      </c>
      <c r="CB215" s="91"/>
    </row>
    <row r="216" spans="1:80" ht="13.15" customHeight="1">
      <c r="A216" s="212"/>
      <c r="B216" s="66" t="s">
        <v>73</v>
      </c>
      <c r="C216" s="26">
        <v>149</v>
      </c>
      <c r="D216" s="26">
        <v>54</v>
      </c>
      <c r="E216" s="68">
        <v>198</v>
      </c>
      <c r="F216" s="68">
        <v>61</v>
      </c>
      <c r="G216" s="68">
        <v>135</v>
      </c>
      <c r="H216" s="68">
        <v>46</v>
      </c>
      <c r="I216" s="68">
        <v>111</v>
      </c>
      <c r="J216" s="68">
        <v>41</v>
      </c>
      <c r="K216" s="68">
        <v>593</v>
      </c>
      <c r="L216" s="68">
        <v>202</v>
      </c>
      <c r="M216" s="212"/>
      <c r="N216" s="66" t="s">
        <v>73</v>
      </c>
      <c r="O216" s="26">
        <v>90</v>
      </c>
      <c r="P216" s="26">
        <v>31</v>
      </c>
      <c r="Q216" s="68">
        <v>10</v>
      </c>
      <c r="R216" s="68">
        <v>2</v>
      </c>
      <c r="S216" s="68">
        <v>3</v>
      </c>
      <c r="T216" s="68">
        <v>0</v>
      </c>
      <c r="U216" s="68">
        <v>15</v>
      </c>
      <c r="V216" s="68">
        <v>4</v>
      </c>
      <c r="W216" s="68">
        <v>118</v>
      </c>
      <c r="X216" s="68">
        <v>37</v>
      </c>
      <c r="Y216" s="212"/>
      <c r="Z216" s="66" t="s">
        <v>73</v>
      </c>
      <c r="AA216" s="68">
        <v>7</v>
      </c>
      <c r="AB216" s="68">
        <v>7</v>
      </c>
      <c r="AC216" s="68">
        <v>7</v>
      </c>
      <c r="AD216" s="68">
        <v>7</v>
      </c>
      <c r="AE216" s="68">
        <v>28</v>
      </c>
      <c r="AF216" s="68">
        <v>19</v>
      </c>
      <c r="AG216" s="68">
        <v>4</v>
      </c>
      <c r="AH216" s="68">
        <v>0</v>
      </c>
      <c r="AI216" s="68">
        <v>14</v>
      </c>
      <c r="AJ216" s="68">
        <v>6</v>
      </c>
      <c r="AK216" s="212"/>
      <c r="AL216" s="66" t="s">
        <v>73</v>
      </c>
      <c r="AM216" s="68">
        <v>0</v>
      </c>
      <c r="AN216" s="68">
        <v>174</v>
      </c>
      <c r="AO216" s="68">
        <v>51</v>
      </c>
      <c r="AP216" s="68">
        <v>0</v>
      </c>
      <c r="AQ216" s="68">
        <v>0</v>
      </c>
      <c r="AR216" s="68">
        <v>5</v>
      </c>
      <c r="AS216" s="68">
        <v>30</v>
      </c>
      <c r="AT216" s="68">
        <v>13</v>
      </c>
      <c r="AU216" s="68">
        <v>11</v>
      </c>
      <c r="AV216" s="212"/>
      <c r="AW216" s="66" t="s">
        <v>73</v>
      </c>
      <c r="AX216" s="26">
        <v>4</v>
      </c>
      <c r="AY216" s="26">
        <v>17</v>
      </c>
      <c r="AZ216" s="26">
        <v>0</v>
      </c>
      <c r="BA216" s="26">
        <v>48</v>
      </c>
      <c r="BB216" s="26">
        <v>0</v>
      </c>
      <c r="BC216" s="26">
        <v>69</v>
      </c>
      <c r="BD216" s="26">
        <v>16</v>
      </c>
      <c r="BE216" s="26">
        <v>7</v>
      </c>
      <c r="BF216" s="41">
        <v>8</v>
      </c>
      <c r="BG216" s="41">
        <v>2</v>
      </c>
      <c r="BH216" s="212"/>
      <c r="BI216" s="66" t="s">
        <v>73</v>
      </c>
      <c r="BJ216" s="68">
        <v>240</v>
      </c>
      <c r="BK216" s="68">
        <v>239</v>
      </c>
      <c r="BL216" s="68">
        <v>7</v>
      </c>
      <c r="BM216" s="68">
        <v>5</v>
      </c>
      <c r="BN216" s="68">
        <v>4</v>
      </c>
      <c r="BO216" s="68">
        <v>234</v>
      </c>
      <c r="BP216" s="68">
        <v>9</v>
      </c>
      <c r="BQ216" s="68">
        <v>5</v>
      </c>
      <c r="BR216" s="68">
        <v>6</v>
      </c>
      <c r="BS216" s="68">
        <v>18</v>
      </c>
      <c r="BT216" s="68">
        <v>0</v>
      </c>
      <c r="BU216" s="68">
        <v>0</v>
      </c>
      <c r="BV216" s="68">
        <v>24</v>
      </c>
      <c r="BW216" s="68">
        <v>46</v>
      </c>
      <c r="BY216" s="80" t="s">
        <v>18</v>
      </c>
      <c r="BZ216" s="80" t="s">
        <v>2483</v>
      </c>
      <c r="CA216" s="78">
        <v>501</v>
      </c>
      <c r="CB216" s="91"/>
    </row>
    <row r="217" spans="1:80" ht="13.15" customHeight="1">
      <c r="A217" s="212" t="s">
        <v>173</v>
      </c>
      <c r="B217" s="44" t="s">
        <v>90</v>
      </c>
      <c r="C217" s="71">
        <v>3771</v>
      </c>
      <c r="D217" s="71">
        <v>1823</v>
      </c>
      <c r="E217" s="71">
        <v>3042</v>
      </c>
      <c r="F217" s="71">
        <v>1386</v>
      </c>
      <c r="G217" s="71">
        <v>2623</v>
      </c>
      <c r="H217" s="71">
        <v>1138</v>
      </c>
      <c r="I217" s="71">
        <v>2955</v>
      </c>
      <c r="J217" s="71">
        <v>1213</v>
      </c>
      <c r="K217" s="149">
        <v>12391</v>
      </c>
      <c r="L217" s="149">
        <v>5560</v>
      </c>
      <c r="M217" s="212" t="s">
        <v>173</v>
      </c>
      <c r="N217" s="44" t="s">
        <v>90</v>
      </c>
      <c r="O217" s="71">
        <v>686</v>
      </c>
      <c r="P217" s="71">
        <v>316</v>
      </c>
      <c r="Q217" s="71">
        <v>380</v>
      </c>
      <c r="R217" s="71">
        <v>170</v>
      </c>
      <c r="S217" s="71">
        <v>293</v>
      </c>
      <c r="T217" s="71">
        <v>134</v>
      </c>
      <c r="U217" s="71">
        <v>912</v>
      </c>
      <c r="V217" s="71">
        <v>348</v>
      </c>
      <c r="W217" s="149">
        <v>2271</v>
      </c>
      <c r="X217" s="149">
        <v>968</v>
      </c>
      <c r="Y217" s="212" t="s">
        <v>173</v>
      </c>
      <c r="Z217" s="44" t="s">
        <v>90</v>
      </c>
      <c r="AA217" s="31">
        <v>70</v>
      </c>
      <c r="AB217" s="31">
        <v>68</v>
      </c>
      <c r="AC217" s="31">
        <v>63</v>
      </c>
      <c r="AD217" s="31">
        <v>64</v>
      </c>
      <c r="AE217" s="149">
        <v>265</v>
      </c>
      <c r="AF217" s="125">
        <v>230</v>
      </c>
      <c r="AG217" s="71">
        <v>79</v>
      </c>
      <c r="AH217" s="71">
        <v>0</v>
      </c>
      <c r="AI217" s="71">
        <v>21</v>
      </c>
      <c r="AJ217" s="71">
        <v>55</v>
      </c>
      <c r="AK217" s="212" t="s">
        <v>173</v>
      </c>
      <c r="AL217" s="44" t="s">
        <v>90</v>
      </c>
      <c r="AM217" s="71">
        <v>78</v>
      </c>
      <c r="AN217" s="71">
        <v>3241</v>
      </c>
      <c r="AO217" s="71">
        <v>368</v>
      </c>
      <c r="AP217" s="71">
        <v>63</v>
      </c>
      <c r="AQ217" s="71">
        <v>2</v>
      </c>
      <c r="AR217" s="71">
        <v>48</v>
      </c>
      <c r="AS217" s="71">
        <v>290</v>
      </c>
      <c r="AT217" s="71">
        <v>111</v>
      </c>
      <c r="AU217" s="71">
        <v>126</v>
      </c>
      <c r="AV217" s="212" t="s">
        <v>173</v>
      </c>
      <c r="AW217" s="44" t="s">
        <v>90</v>
      </c>
      <c r="AX217" s="71">
        <v>64</v>
      </c>
      <c r="AY217" s="71">
        <v>175</v>
      </c>
      <c r="AZ217" s="71">
        <v>5</v>
      </c>
      <c r="BA217" s="71">
        <v>392</v>
      </c>
      <c r="BB217" s="71">
        <v>0</v>
      </c>
      <c r="BC217" s="16">
        <v>636</v>
      </c>
      <c r="BD217" s="71">
        <v>149</v>
      </c>
      <c r="BE217" s="71">
        <v>138</v>
      </c>
      <c r="BF217" s="152">
        <v>30</v>
      </c>
      <c r="BG217" s="32">
        <v>10</v>
      </c>
      <c r="BH217" s="212" t="s">
        <v>173</v>
      </c>
      <c r="BI217" s="44" t="s">
        <v>90</v>
      </c>
      <c r="BJ217" s="71">
        <v>2111</v>
      </c>
      <c r="BK217" s="71">
        <v>2186</v>
      </c>
      <c r="BL217" s="71">
        <v>319</v>
      </c>
      <c r="BM217" s="71">
        <v>216</v>
      </c>
      <c r="BN217" s="71">
        <v>218</v>
      </c>
      <c r="BO217" s="71">
        <v>1895</v>
      </c>
      <c r="BP217" s="71">
        <v>208</v>
      </c>
      <c r="BQ217" s="71">
        <v>141</v>
      </c>
      <c r="BR217" s="71">
        <v>304</v>
      </c>
      <c r="BS217" s="71">
        <v>26</v>
      </c>
      <c r="BT217" s="71">
        <v>2</v>
      </c>
      <c r="BU217" s="71">
        <v>36</v>
      </c>
      <c r="BV217" s="71">
        <v>197</v>
      </c>
      <c r="BW217" s="71">
        <v>778</v>
      </c>
      <c r="BY217" s="80" t="s">
        <v>173</v>
      </c>
      <c r="BZ217" s="80" t="s">
        <v>2484</v>
      </c>
      <c r="CA217" s="78">
        <v>7926</v>
      </c>
      <c r="CB217" s="91"/>
    </row>
    <row r="218" spans="1:80" ht="13.15" customHeight="1">
      <c r="A218" s="212"/>
      <c r="B218" s="44" t="s">
        <v>91</v>
      </c>
      <c r="C218" s="71">
        <v>598</v>
      </c>
      <c r="D218" s="71">
        <v>294</v>
      </c>
      <c r="E218" s="71">
        <v>489</v>
      </c>
      <c r="F218" s="71">
        <v>245</v>
      </c>
      <c r="G218" s="71">
        <v>432</v>
      </c>
      <c r="H218" s="71">
        <v>213</v>
      </c>
      <c r="I218" s="71">
        <v>438</v>
      </c>
      <c r="J218" s="71">
        <v>204</v>
      </c>
      <c r="K218" s="149">
        <v>1957</v>
      </c>
      <c r="L218" s="149">
        <v>956</v>
      </c>
      <c r="M218" s="212"/>
      <c r="N218" s="44" t="s">
        <v>91</v>
      </c>
      <c r="O218" s="71">
        <v>68</v>
      </c>
      <c r="P218" s="71">
        <v>32</v>
      </c>
      <c r="Q218" s="71">
        <v>28</v>
      </c>
      <c r="R218" s="71">
        <v>11</v>
      </c>
      <c r="S218" s="71">
        <v>53</v>
      </c>
      <c r="T218" s="71">
        <v>30</v>
      </c>
      <c r="U218" s="71">
        <v>116</v>
      </c>
      <c r="V218" s="71">
        <v>49</v>
      </c>
      <c r="W218" s="149">
        <v>265</v>
      </c>
      <c r="X218" s="149">
        <v>122</v>
      </c>
      <c r="Y218" s="212"/>
      <c r="Z218" s="44" t="s">
        <v>91</v>
      </c>
      <c r="AA218" s="31">
        <v>9</v>
      </c>
      <c r="AB218" s="31">
        <v>7</v>
      </c>
      <c r="AC218" s="31">
        <v>6</v>
      </c>
      <c r="AD218" s="31">
        <v>8</v>
      </c>
      <c r="AE218" s="149">
        <v>30</v>
      </c>
      <c r="AF218" s="125">
        <v>27</v>
      </c>
      <c r="AG218" s="71">
        <v>13</v>
      </c>
      <c r="AH218" s="71">
        <v>5</v>
      </c>
      <c r="AI218" s="71">
        <v>3</v>
      </c>
      <c r="AJ218" s="71">
        <v>2</v>
      </c>
      <c r="AK218" s="212"/>
      <c r="AL218" s="44" t="s">
        <v>91</v>
      </c>
      <c r="AM218" s="71">
        <v>0</v>
      </c>
      <c r="AN218" s="71">
        <v>635</v>
      </c>
      <c r="AO218" s="71">
        <v>105</v>
      </c>
      <c r="AP218" s="71">
        <v>0</v>
      </c>
      <c r="AQ218" s="71">
        <v>0</v>
      </c>
      <c r="AR218" s="71">
        <v>41</v>
      </c>
      <c r="AS218" s="71">
        <v>32</v>
      </c>
      <c r="AT218" s="71">
        <v>30</v>
      </c>
      <c r="AU218" s="71">
        <v>25</v>
      </c>
      <c r="AV218" s="212"/>
      <c r="AW218" s="44" t="s">
        <v>91</v>
      </c>
      <c r="AX218" s="71">
        <v>46</v>
      </c>
      <c r="AY218" s="71">
        <v>30</v>
      </c>
      <c r="AZ218" s="71">
        <v>1</v>
      </c>
      <c r="BA218" s="71">
        <v>7</v>
      </c>
      <c r="BB218" s="71">
        <v>0</v>
      </c>
      <c r="BC218" s="16">
        <v>84</v>
      </c>
      <c r="BD218" s="71">
        <v>59</v>
      </c>
      <c r="BE218" s="71">
        <v>45</v>
      </c>
      <c r="BF218" s="152">
        <v>38</v>
      </c>
      <c r="BG218" s="32">
        <v>22</v>
      </c>
      <c r="BH218" s="212"/>
      <c r="BI218" s="44" t="s">
        <v>91</v>
      </c>
      <c r="BJ218" s="71">
        <v>864</v>
      </c>
      <c r="BK218" s="71">
        <v>1229</v>
      </c>
      <c r="BL218" s="71">
        <v>424</v>
      </c>
      <c r="BM218" s="71">
        <v>99</v>
      </c>
      <c r="BN218" s="71">
        <v>112</v>
      </c>
      <c r="BO218" s="71">
        <v>1453</v>
      </c>
      <c r="BP218" s="71">
        <v>0</v>
      </c>
      <c r="BQ218" s="71">
        <v>0</v>
      </c>
      <c r="BR218" s="71">
        <v>146</v>
      </c>
      <c r="BS218" s="71">
        <v>0</v>
      </c>
      <c r="BT218" s="71">
        <v>0</v>
      </c>
      <c r="BU218" s="71">
        <v>1</v>
      </c>
      <c r="BV218" s="71">
        <v>11</v>
      </c>
      <c r="BW218" s="71">
        <v>1</v>
      </c>
      <c r="BY218" s="80" t="s">
        <v>173</v>
      </c>
      <c r="BZ218" s="80" t="s">
        <v>2485</v>
      </c>
      <c r="CA218" s="78">
        <v>1585</v>
      </c>
      <c r="CB218" s="91"/>
    </row>
    <row r="219" spans="1:80" ht="13.15" customHeight="1">
      <c r="A219" s="212"/>
      <c r="B219" s="66" t="s">
        <v>73</v>
      </c>
      <c r="C219" s="26">
        <v>4369</v>
      </c>
      <c r="D219" s="26">
        <v>2117</v>
      </c>
      <c r="E219" s="68">
        <v>3531</v>
      </c>
      <c r="F219" s="68">
        <v>1631</v>
      </c>
      <c r="G219" s="68">
        <v>3055</v>
      </c>
      <c r="H219" s="68">
        <v>1351</v>
      </c>
      <c r="I219" s="68">
        <v>3393</v>
      </c>
      <c r="J219" s="68">
        <v>1417</v>
      </c>
      <c r="K219" s="68">
        <v>14348</v>
      </c>
      <c r="L219" s="68">
        <v>6516</v>
      </c>
      <c r="M219" s="212"/>
      <c r="N219" s="66" t="s">
        <v>73</v>
      </c>
      <c r="O219" s="26">
        <v>754</v>
      </c>
      <c r="P219" s="26">
        <v>348</v>
      </c>
      <c r="Q219" s="68">
        <v>408</v>
      </c>
      <c r="R219" s="68">
        <v>181</v>
      </c>
      <c r="S219" s="68">
        <v>346</v>
      </c>
      <c r="T219" s="68">
        <v>164</v>
      </c>
      <c r="U219" s="68">
        <v>1028</v>
      </c>
      <c r="V219" s="68">
        <v>397</v>
      </c>
      <c r="W219" s="68">
        <v>2536</v>
      </c>
      <c r="X219" s="68">
        <v>1090</v>
      </c>
      <c r="Y219" s="212"/>
      <c r="Z219" s="66" t="s">
        <v>73</v>
      </c>
      <c r="AA219" s="68">
        <v>79</v>
      </c>
      <c r="AB219" s="68">
        <v>75</v>
      </c>
      <c r="AC219" s="68">
        <v>69</v>
      </c>
      <c r="AD219" s="68">
        <v>72</v>
      </c>
      <c r="AE219" s="68">
        <v>295</v>
      </c>
      <c r="AF219" s="68">
        <v>257</v>
      </c>
      <c r="AG219" s="68">
        <v>92</v>
      </c>
      <c r="AH219" s="68">
        <v>5</v>
      </c>
      <c r="AI219" s="68">
        <v>24</v>
      </c>
      <c r="AJ219" s="68">
        <v>57</v>
      </c>
      <c r="AK219" s="212"/>
      <c r="AL219" s="66" t="s">
        <v>73</v>
      </c>
      <c r="AM219" s="68">
        <v>78</v>
      </c>
      <c r="AN219" s="68">
        <v>3876</v>
      </c>
      <c r="AO219" s="68">
        <v>473</v>
      </c>
      <c r="AP219" s="68">
        <v>63</v>
      </c>
      <c r="AQ219" s="68">
        <v>2</v>
      </c>
      <c r="AR219" s="68">
        <v>89</v>
      </c>
      <c r="AS219" s="68">
        <v>322</v>
      </c>
      <c r="AT219" s="68">
        <v>141</v>
      </c>
      <c r="AU219" s="68">
        <v>151</v>
      </c>
      <c r="AV219" s="212"/>
      <c r="AW219" s="66" t="s">
        <v>73</v>
      </c>
      <c r="AX219" s="26">
        <v>110</v>
      </c>
      <c r="AY219" s="26">
        <v>205</v>
      </c>
      <c r="AZ219" s="26">
        <v>6</v>
      </c>
      <c r="BA219" s="26">
        <v>399</v>
      </c>
      <c r="BB219" s="26">
        <v>0</v>
      </c>
      <c r="BC219" s="26">
        <v>720</v>
      </c>
      <c r="BD219" s="26">
        <v>208</v>
      </c>
      <c r="BE219" s="26">
        <v>183</v>
      </c>
      <c r="BF219" s="41">
        <v>68</v>
      </c>
      <c r="BG219" s="41">
        <v>32</v>
      </c>
      <c r="BH219" s="212"/>
      <c r="BI219" s="66" t="s">
        <v>73</v>
      </c>
      <c r="BJ219" s="68">
        <v>2975</v>
      </c>
      <c r="BK219" s="68">
        <v>3415</v>
      </c>
      <c r="BL219" s="68">
        <v>743</v>
      </c>
      <c r="BM219" s="68">
        <v>315</v>
      </c>
      <c r="BN219" s="68">
        <v>330</v>
      </c>
      <c r="BO219" s="68">
        <v>3348</v>
      </c>
      <c r="BP219" s="68">
        <v>208</v>
      </c>
      <c r="BQ219" s="68">
        <v>141</v>
      </c>
      <c r="BR219" s="68">
        <v>450</v>
      </c>
      <c r="BS219" s="68">
        <v>26</v>
      </c>
      <c r="BT219" s="68">
        <v>2</v>
      </c>
      <c r="BU219" s="68">
        <v>37</v>
      </c>
      <c r="BV219" s="68">
        <v>208</v>
      </c>
      <c r="BW219" s="68">
        <v>779</v>
      </c>
      <c r="BY219" s="80" t="s">
        <v>173</v>
      </c>
      <c r="BZ219" s="80" t="s">
        <v>2486</v>
      </c>
      <c r="CA219" s="78">
        <v>9511</v>
      </c>
      <c r="CB219" s="91"/>
    </row>
    <row r="220" spans="1:80" ht="13.15" customHeight="1">
      <c r="A220" s="212" t="s">
        <v>2061</v>
      </c>
      <c r="B220" s="44" t="s">
        <v>90</v>
      </c>
      <c r="C220" s="71">
        <v>766</v>
      </c>
      <c r="D220" s="71">
        <v>311</v>
      </c>
      <c r="E220" s="71">
        <v>509</v>
      </c>
      <c r="F220" s="71">
        <v>206</v>
      </c>
      <c r="G220" s="71">
        <v>538</v>
      </c>
      <c r="H220" s="71">
        <v>175</v>
      </c>
      <c r="I220" s="71">
        <v>338</v>
      </c>
      <c r="J220" s="71">
        <v>120</v>
      </c>
      <c r="K220" s="149">
        <v>2151</v>
      </c>
      <c r="L220" s="149">
        <v>812</v>
      </c>
      <c r="M220" s="212" t="s">
        <v>2061</v>
      </c>
      <c r="N220" s="44" t="s">
        <v>90</v>
      </c>
      <c r="O220" s="71">
        <v>106</v>
      </c>
      <c r="P220" s="71">
        <v>42</v>
      </c>
      <c r="Q220" s="71">
        <v>49</v>
      </c>
      <c r="R220" s="71">
        <v>20</v>
      </c>
      <c r="S220" s="71">
        <v>15</v>
      </c>
      <c r="T220" s="71">
        <v>6</v>
      </c>
      <c r="U220" s="71">
        <v>105</v>
      </c>
      <c r="V220" s="71">
        <v>33</v>
      </c>
      <c r="W220" s="149">
        <v>275</v>
      </c>
      <c r="X220" s="149">
        <v>101</v>
      </c>
      <c r="Y220" s="212" t="s">
        <v>2061</v>
      </c>
      <c r="Z220" s="44" t="s">
        <v>90</v>
      </c>
      <c r="AA220" s="31">
        <v>15</v>
      </c>
      <c r="AB220" s="31">
        <v>13</v>
      </c>
      <c r="AC220" s="31">
        <v>12</v>
      </c>
      <c r="AD220" s="31">
        <v>10</v>
      </c>
      <c r="AE220" s="149">
        <v>50</v>
      </c>
      <c r="AF220" s="125">
        <v>43</v>
      </c>
      <c r="AG220" s="71">
        <v>34</v>
      </c>
      <c r="AH220" s="71">
        <v>0</v>
      </c>
      <c r="AI220" s="71">
        <v>4</v>
      </c>
      <c r="AJ220" s="71">
        <v>10</v>
      </c>
      <c r="AK220" s="212" t="s">
        <v>2061</v>
      </c>
      <c r="AL220" s="44" t="s">
        <v>90</v>
      </c>
      <c r="AM220" s="71">
        <v>7</v>
      </c>
      <c r="AN220" s="71">
        <v>558</v>
      </c>
      <c r="AO220" s="71">
        <v>50</v>
      </c>
      <c r="AP220" s="71">
        <v>0</v>
      </c>
      <c r="AQ220" s="71">
        <v>0</v>
      </c>
      <c r="AR220" s="71">
        <v>13</v>
      </c>
      <c r="AS220" s="71">
        <v>51</v>
      </c>
      <c r="AT220" s="71">
        <v>31</v>
      </c>
      <c r="AU220" s="71">
        <v>19</v>
      </c>
      <c r="AV220" s="212" t="s">
        <v>2061</v>
      </c>
      <c r="AW220" s="44" t="s">
        <v>90</v>
      </c>
      <c r="AX220" s="71">
        <v>4</v>
      </c>
      <c r="AY220" s="71">
        <v>41</v>
      </c>
      <c r="AZ220" s="71">
        <v>0</v>
      </c>
      <c r="BA220" s="71">
        <v>63</v>
      </c>
      <c r="BB220" s="71">
        <v>0</v>
      </c>
      <c r="BC220" s="16">
        <v>108</v>
      </c>
      <c r="BD220" s="71">
        <v>24</v>
      </c>
      <c r="BE220" s="71">
        <v>5</v>
      </c>
      <c r="BF220" s="152">
        <v>11</v>
      </c>
      <c r="BG220" s="32">
        <v>2</v>
      </c>
      <c r="BH220" s="212" t="s">
        <v>2061</v>
      </c>
      <c r="BI220" s="44" t="s">
        <v>90</v>
      </c>
      <c r="BJ220" s="71">
        <v>331</v>
      </c>
      <c r="BK220" s="71">
        <v>326</v>
      </c>
      <c r="BL220" s="71">
        <v>20</v>
      </c>
      <c r="BM220" s="71">
        <v>4</v>
      </c>
      <c r="BN220" s="71">
        <v>2</v>
      </c>
      <c r="BO220" s="71">
        <v>496</v>
      </c>
      <c r="BP220" s="71">
        <v>0</v>
      </c>
      <c r="BQ220" s="71">
        <v>0</v>
      </c>
      <c r="BR220" s="71">
        <v>1</v>
      </c>
      <c r="BS220" s="71">
        <v>0</v>
      </c>
      <c r="BT220" s="71">
        <v>0</v>
      </c>
      <c r="BU220" s="71">
        <v>3</v>
      </c>
      <c r="BV220" s="71">
        <v>4</v>
      </c>
      <c r="BW220" s="71">
        <v>175</v>
      </c>
      <c r="BY220" s="80" t="s">
        <v>2061</v>
      </c>
      <c r="BZ220" s="80" t="s">
        <v>2487</v>
      </c>
      <c r="CA220" s="78">
        <v>1273</v>
      </c>
      <c r="CB220" s="91"/>
    </row>
    <row r="221" spans="1:80" ht="13.15" customHeight="1">
      <c r="A221" s="212"/>
      <c r="B221" s="44" t="s">
        <v>91</v>
      </c>
      <c r="C221" s="71">
        <v>0</v>
      </c>
      <c r="D221" s="71">
        <v>0</v>
      </c>
      <c r="E221" s="71">
        <v>0</v>
      </c>
      <c r="F221" s="71">
        <v>0</v>
      </c>
      <c r="G221" s="71">
        <v>0</v>
      </c>
      <c r="H221" s="71">
        <v>0</v>
      </c>
      <c r="I221" s="71">
        <v>0</v>
      </c>
      <c r="J221" s="71">
        <v>0</v>
      </c>
      <c r="K221" s="149">
        <v>0</v>
      </c>
      <c r="L221" s="149">
        <v>0</v>
      </c>
      <c r="M221" s="212"/>
      <c r="N221" s="44" t="s">
        <v>91</v>
      </c>
      <c r="O221" s="71">
        <v>0</v>
      </c>
      <c r="P221" s="71">
        <v>0</v>
      </c>
      <c r="Q221" s="71">
        <v>0</v>
      </c>
      <c r="R221" s="71">
        <v>0</v>
      </c>
      <c r="S221" s="71">
        <v>0</v>
      </c>
      <c r="T221" s="71">
        <v>0</v>
      </c>
      <c r="U221" s="71">
        <v>0</v>
      </c>
      <c r="V221" s="71">
        <v>0</v>
      </c>
      <c r="W221" s="149">
        <v>0</v>
      </c>
      <c r="X221" s="149">
        <v>0</v>
      </c>
      <c r="Y221" s="212"/>
      <c r="Z221" s="44" t="s">
        <v>91</v>
      </c>
      <c r="AA221" s="31">
        <v>0</v>
      </c>
      <c r="AB221" s="31">
        <v>0</v>
      </c>
      <c r="AC221" s="31">
        <v>0</v>
      </c>
      <c r="AD221" s="31">
        <v>0</v>
      </c>
      <c r="AE221" s="149">
        <v>0</v>
      </c>
      <c r="AF221" s="125">
        <v>0</v>
      </c>
      <c r="AG221" s="71">
        <v>0</v>
      </c>
      <c r="AH221" s="71">
        <v>0</v>
      </c>
      <c r="AI221" s="71">
        <v>0</v>
      </c>
      <c r="AJ221" s="71">
        <v>0</v>
      </c>
      <c r="AK221" s="212"/>
      <c r="AL221" s="44" t="s">
        <v>91</v>
      </c>
      <c r="AM221" s="71">
        <v>0</v>
      </c>
      <c r="AN221" s="71">
        <v>0</v>
      </c>
      <c r="AO221" s="71">
        <v>0</v>
      </c>
      <c r="AP221" s="71">
        <v>0</v>
      </c>
      <c r="AQ221" s="71">
        <v>0</v>
      </c>
      <c r="AR221" s="71">
        <v>0</v>
      </c>
      <c r="AS221" s="71">
        <v>0</v>
      </c>
      <c r="AT221" s="71">
        <v>0</v>
      </c>
      <c r="AU221" s="71">
        <v>0</v>
      </c>
      <c r="AV221" s="212"/>
      <c r="AW221" s="44" t="s">
        <v>91</v>
      </c>
      <c r="AX221" s="71">
        <v>0</v>
      </c>
      <c r="AY221" s="71">
        <v>0</v>
      </c>
      <c r="AZ221" s="71">
        <v>0</v>
      </c>
      <c r="BA221" s="71">
        <v>0</v>
      </c>
      <c r="BB221" s="71">
        <v>0</v>
      </c>
      <c r="BC221" s="16">
        <v>0</v>
      </c>
      <c r="BD221" s="71">
        <v>0</v>
      </c>
      <c r="BE221" s="71">
        <v>0</v>
      </c>
      <c r="BF221" s="152">
        <v>0</v>
      </c>
      <c r="BG221" s="32">
        <v>0</v>
      </c>
      <c r="BH221" s="212"/>
      <c r="BI221" s="44" t="s">
        <v>91</v>
      </c>
      <c r="BJ221" s="71">
        <v>0</v>
      </c>
      <c r="BK221" s="71">
        <v>0</v>
      </c>
      <c r="BL221" s="71">
        <v>0</v>
      </c>
      <c r="BM221" s="71">
        <v>0</v>
      </c>
      <c r="BN221" s="71">
        <v>0</v>
      </c>
      <c r="BO221" s="71">
        <v>0</v>
      </c>
      <c r="BP221" s="71">
        <v>0</v>
      </c>
      <c r="BQ221" s="71">
        <v>0</v>
      </c>
      <c r="BR221" s="71">
        <v>0</v>
      </c>
      <c r="BS221" s="71">
        <v>0</v>
      </c>
      <c r="BT221" s="71">
        <v>0</v>
      </c>
      <c r="BU221" s="71">
        <v>0</v>
      </c>
      <c r="BV221" s="71">
        <v>0</v>
      </c>
      <c r="BW221" s="71">
        <v>0</v>
      </c>
      <c r="BY221" s="80" t="s">
        <v>2061</v>
      </c>
      <c r="BZ221" s="80" t="s">
        <v>2488</v>
      </c>
      <c r="CA221" s="78">
        <v>0</v>
      </c>
      <c r="CB221" s="91"/>
    </row>
    <row r="222" spans="1:80" ht="13.15" customHeight="1">
      <c r="A222" s="212"/>
      <c r="B222" s="66" t="s">
        <v>73</v>
      </c>
      <c r="C222" s="26">
        <v>766</v>
      </c>
      <c r="D222" s="26">
        <v>311</v>
      </c>
      <c r="E222" s="68">
        <v>509</v>
      </c>
      <c r="F222" s="68">
        <v>206</v>
      </c>
      <c r="G222" s="68">
        <v>538</v>
      </c>
      <c r="H222" s="68">
        <v>175</v>
      </c>
      <c r="I222" s="68">
        <v>338</v>
      </c>
      <c r="J222" s="68">
        <v>120</v>
      </c>
      <c r="K222" s="68">
        <v>2151</v>
      </c>
      <c r="L222" s="68">
        <v>812</v>
      </c>
      <c r="M222" s="212"/>
      <c r="N222" s="66" t="s">
        <v>73</v>
      </c>
      <c r="O222" s="26">
        <v>106</v>
      </c>
      <c r="P222" s="26">
        <v>42</v>
      </c>
      <c r="Q222" s="68">
        <v>49</v>
      </c>
      <c r="R222" s="68">
        <v>20</v>
      </c>
      <c r="S222" s="68">
        <v>15</v>
      </c>
      <c r="T222" s="68">
        <v>6</v>
      </c>
      <c r="U222" s="68">
        <v>105</v>
      </c>
      <c r="V222" s="68">
        <v>33</v>
      </c>
      <c r="W222" s="68">
        <v>275</v>
      </c>
      <c r="X222" s="68">
        <v>101</v>
      </c>
      <c r="Y222" s="212"/>
      <c r="Z222" s="66" t="s">
        <v>73</v>
      </c>
      <c r="AA222" s="68">
        <v>15</v>
      </c>
      <c r="AB222" s="68">
        <v>13</v>
      </c>
      <c r="AC222" s="68">
        <v>12</v>
      </c>
      <c r="AD222" s="68">
        <v>10</v>
      </c>
      <c r="AE222" s="68">
        <v>50</v>
      </c>
      <c r="AF222" s="68">
        <v>43</v>
      </c>
      <c r="AG222" s="68">
        <v>34</v>
      </c>
      <c r="AH222" s="68">
        <v>0</v>
      </c>
      <c r="AI222" s="68">
        <v>4</v>
      </c>
      <c r="AJ222" s="68">
        <v>10</v>
      </c>
      <c r="AK222" s="212"/>
      <c r="AL222" s="66" t="s">
        <v>73</v>
      </c>
      <c r="AM222" s="68">
        <v>7</v>
      </c>
      <c r="AN222" s="68">
        <v>558</v>
      </c>
      <c r="AO222" s="68">
        <v>50</v>
      </c>
      <c r="AP222" s="68">
        <v>0</v>
      </c>
      <c r="AQ222" s="68">
        <v>0</v>
      </c>
      <c r="AR222" s="68">
        <v>13</v>
      </c>
      <c r="AS222" s="68">
        <v>51</v>
      </c>
      <c r="AT222" s="68">
        <v>31</v>
      </c>
      <c r="AU222" s="68">
        <v>19</v>
      </c>
      <c r="AV222" s="212"/>
      <c r="AW222" s="66" t="s">
        <v>73</v>
      </c>
      <c r="AX222" s="26">
        <v>4</v>
      </c>
      <c r="AY222" s="26">
        <v>41</v>
      </c>
      <c r="AZ222" s="26">
        <v>0</v>
      </c>
      <c r="BA222" s="26">
        <v>63</v>
      </c>
      <c r="BB222" s="26">
        <v>0</v>
      </c>
      <c r="BC222" s="26">
        <v>108</v>
      </c>
      <c r="BD222" s="26">
        <v>24</v>
      </c>
      <c r="BE222" s="26">
        <v>5</v>
      </c>
      <c r="BF222" s="41">
        <v>11</v>
      </c>
      <c r="BG222" s="41">
        <v>2</v>
      </c>
      <c r="BH222" s="212"/>
      <c r="BI222" s="66" t="s">
        <v>73</v>
      </c>
      <c r="BJ222" s="68">
        <v>331</v>
      </c>
      <c r="BK222" s="68">
        <v>326</v>
      </c>
      <c r="BL222" s="68">
        <v>20</v>
      </c>
      <c r="BM222" s="68">
        <v>4</v>
      </c>
      <c r="BN222" s="68">
        <v>2</v>
      </c>
      <c r="BO222" s="68">
        <v>496</v>
      </c>
      <c r="BP222" s="68">
        <v>0</v>
      </c>
      <c r="BQ222" s="68">
        <v>0</v>
      </c>
      <c r="BR222" s="68">
        <v>1</v>
      </c>
      <c r="BS222" s="68">
        <v>0</v>
      </c>
      <c r="BT222" s="68">
        <v>0</v>
      </c>
      <c r="BU222" s="68">
        <v>3</v>
      </c>
      <c r="BV222" s="68">
        <v>4</v>
      </c>
      <c r="BW222" s="68">
        <v>175</v>
      </c>
      <c r="BY222" s="80" t="s">
        <v>2061</v>
      </c>
      <c r="BZ222" s="80" t="s">
        <v>2489</v>
      </c>
      <c r="CA222" s="78">
        <v>1273</v>
      </c>
      <c r="CB222" s="91"/>
    </row>
    <row r="223" spans="1:80" ht="13.15" customHeight="1">
      <c r="A223" s="212" t="s">
        <v>174</v>
      </c>
      <c r="B223" s="44" t="s">
        <v>90</v>
      </c>
      <c r="C223" s="71">
        <v>4004</v>
      </c>
      <c r="D223" s="71">
        <v>1590</v>
      </c>
      <c r="E223" s="71">
        <v>3328</v>
      </c>
      <c r="F223" s="71">
        <v>1283</v>
      </c>
      <c r="G223" s="71">
        <v>2096</v>
      </c>
      <c r="H223" s="71">
        <v>757</v>
      </c>
      <c r="I223" s="71">
        <v>2812</v>
      </c>
      <c r="J223" s="71">
        <v>924</v>
      </c>
      <c r="K223" s="149">
        <v>12240</v>
      </c>
      <c r="L223" s="149">
        <v>4554</v>
      </c>
      <c r="M223" s="212" t="s">
        <v>174</v>
      </c>
      <c r="N223" s="44" t="s">
        <v>90</v>
      </c>
      <c r="O223" s="71">
        <v>723</v>
      </c>
      <c r="P223" s="71">
        <v>269</v>
      </c>
      <c r="Q223" s="71">
        <v>300</v>
      </c>
      <c r="R223" s="71">
        <v>116</v>
      </c>
      <c r="S223" s="71">
        <v>286</v>
      </c>
      <c r="T223" s="71">
        <v>89</v>
      </c>
      <c r="U223" s="71">
        <v>1076</v>
      </c>
      <c r="V223" s="71">
        <v>336</v>
      </c>
      <c r="W223" s="149">
        <v>2385</v>
      </c>
      <c r="X223" s="149">
        <v>810</v>
      </c>
      <c r="Y223" s="212" t="s">
        <v>174</v>
      </c>
      <c r="Z223" s="44" t="s">
        <v>90</v>
      </c>
      <c r="AA223" s="31">
        <v>81</v>
      </c>
      <c r="AB223" s="31">
        <v>77</v>
      </c>
      <c r="AC223" s="31">
        <v>61</v>
      </c>
      <c r="AD223" s="31">
        <v>72</v>
      </c>
      <c r="AE223" s="149">
        <v>291</v>
      </c>
      <c r="AF223" s="125">
        <v>234</v>
      </c>
      <c r="AG223" s="71">
        <v>67</v>
      </c>
      <c r="AH223" s="71">
        <v>0</v>
      </c>
      <c r="AI223" s="71">
        <v>30</v>
      </c>
      <c r="AJ223" s="71">
        <v>55</v>
      </c>
      <c r="AK223" s="212" t="s">
        <v>174</v>
      </c>
      <c r="AL223" s="44" t="s">
        <v>90</v>
      </c>
      <c r="AM223" s="71">
        <v>19</v>
      </c>
      <c r="AN223" s="71">
        <v>2171</v>
      </c>
      <c r="AO223" s="71">
        <v>781</v>
      </c>
      <c r="AP223" s="71">
        <v>158</v>
      </c>
      <c r="AQ223" s="71">
        <v>16</v>
      </c>
      <c r="AR223" s="71">
        <v>69</v>
      </c>
      <c r="AS223" s="71">
        <v>279</v>
      </c>
      <c r="AT223" s="71">
        <v>134</v>
      </c>
      <c r="AU223" s="71">
        <v>98</v>
      </c>
      <c r="AV223" s="212" t="s">
        <v>174</v>
      </c>
      <c r="AW223" s="44" t="s">
        <v>90</v>
      </c>
      <c r="AX223" s="71">
        <v>49</v>
      </c>
      <c r="AY223" s="71">
        <v>194</v>
      </c>
      <c r="AZ223" s="71">
        <v>12</v>
      </c>
      <c r="BA223" s="71">
        <v>282</v>
      </c>
      <c r="BB223" s="71">
        <v>0</v>
      </c>
      <c r="BC223" s="16">
        <v>537</v>
      </c>
      <c r="BD223" s="71">
        <v>125</v>
      </c>
      <c r="BE223" s="71">
        <v>113</v>
      </c>
      <c r="BF223" s="152">
        <v>42</v>
      </c>
      <c r="BG223" s="32">
        <v>9</v>
      </c>
      <c r="BH223" s="212" t="s">
        <v>174</v>
      </c>
      <c r="BI223" s="44" t="s">
        <v>90</v>
      </c>
      <c r="BJ223" s="71">
        <v>2563</v>
      </c>
      <c r="BK223" s="71">
        <v>2877</v>
      </c>
      <c r="BL223" s="71">
        <v>508</v>
      </c>
      <c r="BM223" s="71">
        <v>450</v>
      </c>
      <c r="BN223" s="71">
        <v>339</v>
      </c>
      <c r="BO223" s="71">
        <v>2840</v>
      </c>
      <c r="BP223" s="71">
        <v>521</v>
      </c>
      <c r="BQ223" s="71">
        <v>352</v>
      </c>
      <c r="BR223" s="71">
        <v>442</v>
      </c>
      <c r="BS223" s="71">
        <v>150</v>
      </c>
      <c r="BT223" s="71">
        <v>0</v>
      </c>
      <c r="BU223" s="71">
        <v>115</v>
      </c>
      <c r="BV223" s="71">
        <v>152</v>
      </c>
      <c r="BW223" s="71">
        <v>967</v>
      </c>
      <c r="BY223" s="80" t="s">
        <v>174</v>
      </c>
      <c r="BZ223" s="80" t="s">
        <v>2490</v>
      </c>
      <c r="CA223" s="78">
        <v>7416</v>
      </c>
      <c r="CB223" s="91"/>
    </row>
    <row r="224" spans="1:80" ht="13.15" customHeight="1">
      <c r="A224" s="212"/>
      <c r="B224" s="44" t="s">
        <v>91</v>
      </c>
      <c r="C224" s="71">
        <v>600</v>
      </c>
      <c r="D224" s="71">
        <v>298</v>
      </c>
      <c r="E224" s="71">
        <v>389</v>
      </c>
      <c r="F224" s="71">
        <v>206</v>
      </c>
      <c r="G224" s="71">
        <v>344</v>
      </c>
      <c r="H224" s="71">
        <v>159</v>
      </c>
      <c r="I224" s="71">
        <v>469</v>
      </c>
      <c r="J224" s="71">
        <v>212</v>
      </c>
      <c r="K224" s="149">
        <v>1802</v>
      </c>
      <c r="L224" s="149">
        <v>875</v>
      </c>
      <c r="M224" s="212"/>
      <c r="N224" s="44" t="s">
        <v>91</v>
      </c>
      <c r="O224" s="71">
        <v>72</v>
      </c>
      <c r="P224" s="71">
        <v>34</v>
      </c>
      <c r="Q224" s="71">
        <v>53</v>
      </c>
      <c r="R224" s="71">
        <v>25</v>
      </c>
      <c r="S224" s="71">
        <v>27</v>
      </c>
      <c r="T224" s="71">
        <v>14</v>
      </c>
      <c r="U224" s="71">
        <v>76</v>
      </c>
      <c r="V224" s="71">
        <v>42</v>
      </c>
      <c r="W224" s="149">
        <v>228</v>
      </c>
      <c r="X224" s="149">
        <v>115</v>
      </c>
      <c r="Y224" s="212"/>
      <c r="Z224" s="44" t="s">
        <v>91</v>
      </c>
      <c r="AA224" s="31">
        <v>11</v>
      </c>
      <c r="AB224" s="31">
        <v>8</v>
      </c>
      <c r="AC224" s="31">
        <v>7</v>
      </c>
      <c r="AD224" s="31">
        <v>10</v>
      </c>
      <c r="AE224" s="149">
        <v>36</v>
      </c>
      <c r="AF224" s="125">
        <v>35</v>
      </c>
      <c r="AG224" s="71">
        <v>19</v>
      </c>
      <c r="AH224" s="71">
        <v>1</v>
      </c>
      <c r="AI224" s="71">
        <v>1</v>
      </c>
      <c r="AJ224" s="71">
        <v>4</v>
      </c>
      <c r="AK224" s="212"/>
      <c r="AL224" s="44" t="s">
        <v>91</v>
      </c>
      <c r="AM224" s="71">
        <v>40</v>
      </c>
      <c r="AN224" s="71">
        <v>703</v>
      </c>
      <c r="AO224" s="71">
        <v>25</v>
      </c>
      <c r="AP224" s="71">
        <v>6</v>
      </c>
      <c r="AQ224" s="71">
        <v>0</v>
      </c>
      <c r="AR224" s="71">
        <v>14</v>
      </c>
      <c r="AS224" s="71">
        <v>16</v>
      </c>
      <c r="AT224" s="71">
        <v>18</v>
      </c>
      <c r="AU224" s="71">
        <v>33</v>
      </c>
      <c r="AV224" s="212"/>
      <c r="AW224" s="44" t="s">
        <v>91</v>
      </c>
      <c r="AX224" s="71">
        <v>30</v>
      </c>
      <c r="AY224" s="71">
        <v>31</v>
      </c>
      <c r="AZ224" s="71">
        <v>1</v>
      </c>
      <c r="BA224" s="71">
        <v>15</v>
      </c>
      <c r="BB224" s="71">
        <v>0</v>
      </c>
      <c r="BC224" s="16">
        <v>77</v>
      </c>
      <c r="BD224" s="71">
        <v>27</v>
      </c>
      <c r="BE224" s="71">
        <v>35</v>
      </c>
      <c r="BF224" s="152">
        <v>13</v>
      </c>
      <c r="BG224" s="32">
        <v>7</v>
      </c>
      <c r="BH224" s="212"/>
      <c r="BI224" s="44" t="s">
        <v>91</v>
      </c>
      <c r="BJ224" s="71">
        <v>815</v>
      </c>
      <c r="BK224" s="71">
        <v>1182</v>
      </c>
      <c r="BL224" s="71">
        <v>307</v>
      </c>
      <c r="BM224" s="71">
        <v>138</v>
      </c>
      <c r="BN224" s="71">
        <v>88</v>
      </c>
      <c r="BO224" s="71">
        <v>1112</v>
      </c>
      <c r="BP224" s="71">
        <v>265</v>
      </c>
      <c r="BQ224" s="71">
        <v>118</v>
      </c>
      <c r="BR224" s="71">
        <v>172</v>
      </c>
      <c r="BS224" s="71">
        <v>21</v>
      </c>
      <c r="BT224" s="71">
        <v>22</v>
      </c>
      <c r="BU224" s="71">
        <v>7</v>
      </c>
      <c r="BV224" s="71">
        <v>7</v>
      </c>
      <c r="BW224" s="71">
        <v>0</v>
      </c>
      <c r="BY224" s="80" t="s">
        <v>174</v>
      </c>
      <c r="BZ224" s="80" t="s">
        <v>2491</v>
      </c>
      <c r="CA224" s="78">
        <v>1545</v>
      </c>
      <c r="CB224" s="91"/>
    </row>
    <row r="225" spans="1:80" ht="13.15" customHeight="1">
      <c r="A225" s="212"/>
      <c r="B225" s="66" t="s">
        <v>73</v>
      </c>
      <c r="C225" s="26">
        <v>4604</v>
      </c>
      <c r="D225" s="26">
        <v>1888</v>
      </c>
      <c r="E225" s="68">
        <v>3717</v>
      </c>
      <c r="F225" s="68">
        <v>1489</v>
      </c>
      <c r="G225" s="68">
        <v>2440</v>
      </c>
      <c r="H225" s="68">
        <v>916</v>
      </c>
      <c r="I225" s="68">
        <v>3281</v>
      </c>
      <c r="J225" s="68">
        <v>1136</v>
      </c>
      <c r="K225" s="68">
        <v>14042</v>
      </c>
      <c r="L225" s="68">
        <v>5429</v>
      </c>
      <c r="M225" s="212"/>
      <c r="N225" s="66" t="s">
        <v>73</v>
      </c>
      <c r="O225" s="26">
        <v>795</v>
      </c>
      <c r="P225" s="26">
        <v>303</v>
      </c>
      <c r="Q225" s="68">
        <v>353</v>
      </c>
      <c r="R225" s="68">
        <v>141</v>
      </c>
      <c r="S225" s="68">
        <v>313</v>
      </c>
      <c r="T225" s="68">
        <v>103</v>
      </c>
      <c r="U225" s="68">
        <v>1152</v>
      </c>
      <c r="V225" s="68">
        <v>378</v>
      </c>
      <c r="W225" s="68">
        <v>2613</v>
      </c>
      <c r="X225" s="68">
        <v>925</v>
      </c>
      <c r="Y225" s="212"/>
      <c r="Z225" s="66" t="s">
        <v>73</v>
      </c>
      <c r="AA225" s="68">
        <v>92</v>
      </c>
      <c r="AB225" s="68">
        <v>85</v>
      </c>
      <c r="AC225" s="68">
        <v>68</v>
      </c>
      <c r="AD225" s="68">
        <v>82</v>
      </c>
      <c r="AE225" s="68">
        <v>327</v>
      </c>
      <c r="AF225" s="68">
        <v>269</v>
      </c>
      <c r="AG225" s="68">
        <v>86</v>
      </c>
      <c r="AH225" s="68">
        <v>1</v>
      </c>
      <c r="AI225" s="68">
        <v>31</v>
      </c>
      <c r="AJ225" s="68">
        <v>59</v>
      </c>
      <c r="AK225" s="212"/>
      <c r="AL225" s="66" t="s">
        <v>73</v>
      </c>
      <c r="AM225" s="68">
        <v>59</v>
      </c>
      <c r="AN225" s="68">
        <v>2874</v>
      </c>
      <c r="AO225" s="68">
        <v>806</v>
      </c>
      <c r="AP225" s="68">
        <v>164</v>
      </c>
      <c r="AQ225" s="68">
        <v>16</v>
      </c>
      <c r="AR225" s="68">
        <v>83</v>
      </c>
      <c r="AS225" s="68">
        <v>295</v>
      </c>
      <c r="AT225" s="68">
        <v>152</v>
      </c>
      <c r="AU225" s="68">
        <v>131</v>
      </c>
      <c r="AV225" s="212"/>
      <c r="AW225" s="66" t="s">
        <v>73</v>
      </c>
      <c r="AX225" s="26">
        <v>79</v>
      </c>
      <c r="AY225" s="26">
        <v>225</v>
      </c>
      <c r="AZ225" s="26">
        <v>13</v>
      </c>
      <c r="BA225" s="26">
        <v>297</v>
      </c>
      <c r="BB225" s="26">
        <v>0</v>
      </c>
      <c r="BC225" s="26">
        <v>614</v>
      </c>
      <c r="BD225" s="26">
        <v>152</v>
      </c>
      <c r="BE225" s="26">
        <v>148</v>
      </c>
      <c r="BF225" s="41">
        <v>55</v>
      </c>
      <c r="BG225" s="41">
        <v>16</v>
      </c>
      <c r="BH225" s="212"/>
      <c r="BI225" s="66" t="s">
        <v>73</v>
      </c>
      <c r="BJ225" s="68">
        <v>3378</v>
      </c>
      <c r="BK225" s="68">
        <v>4059</v>
      </c>
      <c r="BL225" s="68">
        <v>815</v>
      </c>
      <c r="BM225" s="68">
        <v>588</v>
      </c>
      <c r="BN225" s="68">
        <v>427</v>
      </c>
      <c r="BO225" s="68">
        <v>3952</v>
      </c>
      <c r="BP225" s="68">
        <v>786</v>
      </c>
      <c r="BQ225" s="68">
        <v>470</v>
      </c>
      <c r="BR225" s="68">
        <v>614</v>
      </c>
      <c r="BS225" s="68">
        <v>171</v>
      </c>
      <c r="BT225" s="68">
        <v>22</v>
      </c>
      <c r="BU225" s="68">
        <v>122</v>
      </c>
      <c r="BV225" s="68">
        <v>159</v>
      </c>
      <c r="BW225" s="68">
        <v>967</v>
      </c>
      <c r="BY225" s="80" t="s">
        <v>174</v>
      </c>
      <c r="BZ225" s="80" t="s">
        <v>2492</v>
      </c>
      <c r="CA225" s="78">
        <v>8961</v>
      </c>
      <c r="CB225" s="91"/>
    </row>
    <row r="226" spans="1:80" ht="13.15" customHeight="1">
      <c r="A226" s="212" t="s">
        <v>175</v>
      </c>
      <c r="B226" s="44" t="s">
        <v>90</v>
      </c>
      <c r="C226" s="71">
        <v>1366</v>
      </c>
      <c r="D226" s="71">
        <v>559</v>
      </c>
      <c r="E226" s="71">
        <v>997</v>
      </c>
      <c r="F226" s="71">
        <v>406</v>
      </c>
      <c r="G226" s="71">
        <v>841</v>
      </c>
      <c r="H226" s="71">
        <v>307</v>
      </c>
      <c r="I226" s="71">
        <v>1014</v>
      </c>
      <c r="J226" s="71">
        <v>324</v>
      </c>
      <c r="K226" s="149">
        <v>4218</v>
      </c>
      <c r="L226" s="149">
        <v>1596</v>
      </c>
      <c r="M226" s="212" t="s">
        <v>175</v>
      </c>
      <c r="N226" s="44" t="s">
        <v>90</v>
      </c>
      <c r="O226" s="71">
        <v>270</v>
      </c>
      <c r="P226" s="71">
        <v>139</v>
      </c>
      <c r="Q226" s="71">
        <v>199</v>
      </c>
      <c r="R226" s="71">
        <v>82</v>
      </c>
      <c r="S226" s="71">
        <v>169</v>
      </c>
      <c r="T226" s="71">
        <v>65</v>
      </c>
      <c r="U226" s="71">
        <v>352</v>
      </c>
      <c r="V226" s="71">
        <v>113</v>
      </c>
      <c r="W226" s="149">
        <v>990</v>
      </c>
      <c r="X226" s="149">
        <v>399</v>
      </c>
      <c r="Y226" s="212" t="s">
        <v>175</v>
      </c>
      <c r="Z226" s="44" t="s">
        <v>90</v>
      </c>
      <c r="AA226" s="31">
        <v>37</v>
      </c>
      <c r="AB226" s="31">
        <v>35</v>
      </c>
      <c r="AC226" s="31">
        <v>35</v>
      </c>
      <c r="AD226" s="31">
        <v>34</v>
      </c>
      <c r="AE226" s="149">
        <v>141</v>
      </c>
      <c r="AF226" s="125">
        <v>100</v>
      </c>
      <c r="AG226" s="71">
        <v>32</v>
      </c>
      <c r="AH226" s="71">
        <v>0</v>
      </c>
      <c r="AI226" s="71">
        <v>38</v>
      </c>
      <c r="AJ226" s="71">
        <v>32</v>
      </c>
      <c r="AK226" s="212" t="s">
        <v>175</v>
      </c>
      <c r="AL226" s="44" t="s">
        <v>90</v>
      </c>
      <c r="AM226" s="71">
        <v>83</v>
      </c>
      <c r="AN226" s="71">
        <v>799</v>
      </c>
      <c r="AO226" s="71">
        <v>241</v>
      </c>
      <c r="AP226" s="71">
        <v>64</v>
      </c>
      <c r="AQ226" s="71">
        <v>18</v>
      </c>
      <c r="AR226" s="71">
        <v>22</v>
      </c>
      <c r="AS226" s="71">
        <v>142</v>
      </c>
      <c r="AT226" s="71">
        <v>78</v>
      </c>
      <c r="AU226" s="71">
        <v>63</v>
      </c>
      <c r="AV226" s="212" t="s">
        <v>175</v>
      </c>
      <c r="AW226" s="44" t="s">
        <v>90</v>
      </c>
      <c r="AX226" s="71">
        <v>5</v>
      </c>
      <c r="AY226" s="71">
        <v>83</v>
      </c>
      <c r="AZ226" s="71">
        <v>2</v>
      </c>
      <c r="BA226" s="71">
        <v>148</v>
      </c>
      <c r="BB226" s="71">
        <v>0</v>
      </c>
      <c r="BC226" s="16">
        <v>238</v>
      </c>
      <c r="BD226" s="71">
        <v>49</v>
      </c>
      <c r="BE226" s="71">
        <v>22</v>
      </c>
      <c r="BF226" s="152">
        <v>39</v>
      </c>
      <c r="BG226" s="32">
        <v>9</v>
      </c>
      <c r="BH226" s="212" t="s">
        <v>175</v>
      </c>
      <c r="BI226" s="44" t="s">
        <v>90</v>
      </c>
      <c r="BJ226" s="71">
        <v>376</v>
      </c>
      <c r="BK226" s="71">
        <v>448</v>
      </c>
      <c r="BL226" s="71">
        <v>42</v>
      </c>
      <c r="BM226" s="71">
        <v>21</v>
      </c>
      <c r="BN226" s="71">
        <v>20</v>
      </c>
      <c r="BO226" s="71">
        <v>525</v>
      </c>
      <c r="BP226" s="71">
        <v>46</v>
      </c>
      <c r="BQ226" s="71">
        <v>38</v>
      </c>
      <c r="BR226" s="71">
        <v>26</v>
      </c>
      <c r="BS226" s="71">
        <v>8</v>
      </c>
      <c r="BT226" s="71">
        <v>0</v>
      </c>
      <c r="BU226" s="71">
        <v>6</v>
      </c>
      <c r="BV226" s="71">
        <v>7</v>
      </c>
      <c r="BW226" s="71">
        <v>263</v>
      </c>
      <c r="BY226" s="80" t="s">
        <v>175</v>
      </c>
      <c r="BZ226" s="80" t="s">
        <v>2493</v>
      </c>
      <c r="CA226" s="78">
        <v>2750</v>
      </c>
      <c r="CB226" s="91"/>
    </row>
    <row r="227" spans="1:80" ht="13.15" customHeight="1">
      <c r="A227" s="212"/>
      <c r="B227" s="44" t="s">
        <v>91</v>
      </c>
      <c r="C227" s="71">
        <v>0</v>
      </c>
      <c r="D227" s="71">
        <v>0</v>
      </c>
      <c r="E227" s="71">
        <v>0</v>
      </c>
      <c r="F227" s="71">
        <v>0</v>
      </c>
      <c r="G227" s="71">
        <v>0</v>
      </c>
      <c r="H227" s="71">
        <v>0</v>
      </c>
      <c r="I227" s="71">
        <v>0</v>
      </c>
      <c r="J227" s="71">
        <v>0</v>
      </c>
      <c r="K227" s="149">
        <v>0</v>
      </c>
      <c r="L227" s="149">
        <v>0</v>
      </c>
      <c r="M227" s="212"/>
      <c r="N227" s="44" t="s">
        <v>91</v>
      </c>
      <c r="O227" s="71">
        <v>0</v>
      </c>
      <c r="P227" s="71">
        <v>0</v>
      </c>
      <c r="Q227" s="71">
        <v>0</v>
      </c>
      <c r="R227" s="71">
        <v>0</v>
      </c>
      <c r="S227" s="71">
        <v>0</v>
      </c>
      <c r="T227" s="71">
        <v>0</v>
      </c>
      <c r="U227" s="71">
        <v>0</v>
      </c>
      <c r="V227" s="71">
        <v>0</v>
      </c>
      <c r="W227" s="149">
        <v>0</v>
      </c>
      <c r="X227" s="149">
        <v>0</v>
      </c>
      <c r="Y227" s="212"/>
      <c r="Z227" s="44" t="s">
        <v>91</v>
      </c>
      <c r="AA227" s="31">
        <v>0</v>
      </c>
      <c r="AB227" s="31">
        <v>0</v>
      </c>
      <c r="AC227" s="31">
        <v>0</v>
      </c>
      <c r="AD227" s="31">
        <v>0</v>
      </c>
      <c r="AE227" s="149">
        <v>0</v>
      </c>
      <c r="AF227" s="125">
        <v>0</v>
      </c>
      <c r="AG227" s="71">
        <v>0</v>
      </c>
      <c r="AH227" s="71">
        <v>0</v>
      </c>
      <c r="AI227" s="71">
        <v>0</v>
      </c>
      <c r="AJ227" s="71">
        <v>0</v>
      </c>
      <c r="AK227" s="212"/>
      <c r="AL227" s="44" t="s">
        <v>91</v>
      </c>
      <c r="AM227" s="71">
        <v>0</v>
      </c>
      <c r="AN227" s="71">
        <v>0</v>
      </c>
      <c r="AO227" s="71">
        <v>0</v>
      </c>
      <c r="AP227" s="71">
        <v>0</v>
      </c>
      <c r="AQ227" s="71">
        <v>0</v>
      </c>
      <c r="AR227" s="71">
        <v>0</v>
      </c>
      <c r="AS227" s="71">
        <v>0</v>
      </c>
      <c r="AT227" s="71">
        <v>0</v>
      </c>
      <c r="AU227" s="71">
        <v>0</v>
      </c>
      <c r="AV227" s="212"/>
      <c r="AW227" s="44" t="s">
        <v>91</v>
      </c>
      <c r="AX227" s="71">
        <v>0</v>
      </c>
      <c r="AY227" s="71">
        <v>0</v>
      </c>
      <c r="AZ227" s="71">
        <v>0</v>
      </c>
      <c r="BA227" s="71">
        <v>0</v>
      </c>
      <c r="BB227" s="71">
        <v>0</v>
      </c>
      <c r="BC227" s="16">
        <v>0</v>
      </c>
      <c r="BD227" s="71">
        <v>0</v>
      </c>
      <c r="BE227" s="71">
        <v>0</v>
      </c>
      <c r="BF227" s="152">
        <v>0</v>
      </c>
      <c r="BG227" s="32">
        <v>0</v>
      </c>
      <c r="BH227" s="212"/>
      <c r="BI227" s="44" t="s">
        <v>91</v>
      </c>
      <c r="BJ227" s="71">
        <v>0</v>
      </c>
      <c r="BK227" s="71">
        <v>0</v>
      </c>
      <c r="BL227" s="71">
        <v>0</v>
      </c>
      <c r="BM227" s="71">
        <v>0</v>
      </c>
      <c r="BN227" s="71">
        <v>0</v>
      </c>
      <c r="BO227" s="71">
        <v>0</v>
      </c>
      <c r="BP227" s="71">
        <v>0</v>
      </c>
      <c r="BQ227" s="71">
        <v>0</v>
      </c>
      <c r="BR227" s="71">
        <v>0</v>
      </c>
      <c r="BS227" s="71">
        <v>0</v>
      </c>
      <c r="BT227" s="71">
        <v>0</v>
      </c>
      <c r="BU227" s="71">
        <v>0</v>
      </c>
      <c r="BV227" s="71">
        <v>0</v>
      </c>
      <c r="BW227" s="71">
        <v>0</v>
      </c>
      <c r="BY227" s="80" t="s">
        <v>175</v>
      </c>
      <c r="BZ227" s="80" t="s">
        <v>2494</v>
      </c>
      <c r="CA227" s="78">
        <v>0</v>
      </c>
      <c r="CB227" s="91"/>
    </row>
    <row r="228" spans="1:80" ht="13.15" customHeight="1">
      <c r="A228" s="212"/>
      <c r="B228" s="66" t="s">
        <v>73</v>
      </c>
      <c r="C228" s="26">
        <v>1366</v>
      </c>
      <c r="D228" s="26">
        <v>559</v>
      </c>
      <c r="E228" s="68">
        <v>997</v>
      </c>
      <c r="F228" s="68">
        <v>406</v>
      </c>
      <c r="G228" s="68">
        <v>841</v>
      </c>
      <c r="H228" s="68">
        <v>307</v>
      </c>
      <c r="I228" s="68">
        <v>1014</v>
      </c>
      <c r="J228" s="68">
        <v>324</v>
      </c>
      <c r="K228" s="68">
        <v>4218</v>
      </c>
      <c r="L228" s="68">
        <v>1596</v>
      </c>
      <c r="M228" s="212"/>
      <c r="N228" s="66" t="s">
        <v>73</v>
      </c>
      <c r="O228" s="26">
        <v>270</v>
      </c>
      <c r="P228" s="26">
        <v>139</v>
      </c>
      <c r="Q228" s="68">
        <v>199</v>
      </c>
      <c r="R228" s="68">
        <v>82</v>
      </c>
      <c r="S228" s="68">
        <v>169</v>
      </c>
      <c r="T228" s="68">
        <v>65</v>
      </c>
      <c r="U228" s="68">
        <v>352</v>
      </c>
      <c r="V228" s="68">
        <v>113</v>
      </c>
      <c r="W228" s="68">
        <v>990</v>
      </c>
      <c r="X228" s="68">
        <v>399</v>
      </c>
      <c r="Y228" s="212"/>
      <c r="Z228" s="66" t="s">
        <v>73</v>
      </c>
      <c r="AA228" s="68">
        <v>37</v>
      </c>
      <c r="AB228" s="68">
        <v>35</v>
      </c>
      <c r="AC228" s="68">
        <v>35</v>
      </c>
      <c r="AD228" s="68">
        <v>34</v>
      </c>
      <c r="AE228" s="68">
        <v>141</v>
      </c>
      <c r="AF228" s="68">
        <v>100</v>
      </c>
      <c r="AG228" s="68">
        <v>32</v>
      </c>
      <c r="AH228" s="68">
        <v>0</v>
      </c>
      <c r="AI228" s="68">
        <v>38</v>
      </c>
      <c r="AJ228" s="68">
        <v>32</v>
      </c>
      <c r="AK228" s="212"/>
      <c r="AL228" s="66" t="s">
        <v>73</v>
      </c>
      <c r="AM228" s="68">
        <v>83</v>
      </c>
      <c r="AN228" s="68">
        <v>799</v>
      </c>
      <c r="AO228" s="68">
        <v>241</v>
      </c>
      <c r="AP228" s="68">
        <v>64</v>
      </c>
      <c r="AQ228" s="68">
        <v>18</v>
      </c>
      <c r="AR228" s="68">
        <v>22</v>
      </c>
      <c r="AS228" s="68">
        <v>142</v>
      </c>
      <c r="AT228" s="68">
        <v>78</v>
      </c>
      <c r="AU228" s="68">
        <v>63</v>
      </c>
      <c r="AV228" s="212"/>
      <c r="AW228" s="66" t="s">
        <v>73</v>
      </c>
      <c r="AX228" s="26">
        <v>5</v>
      </c>
      <c r="AY228" s="26">
        <v>83</v>
      </c>
      <c r="AZ228" s="26">
        <v>2</v>
      </c>
      <c r="BA228" s="26">
        <v>148</v>
      </c>
      <c r="BB228" s="26">
        <v>0</v>
      </c>
      <c r="BC228" s="26">
        <v>238</v>
      </c>
      <c r="BD228" s="26">
        <v>49</v>
      </c>
      <c r="BE228" s="26">
        <v>22</v>
      </c>
      <c r="BF228" s="41">
        <v>39</v>
      </c>
      <c r="BG228" s="41">
        <v>9</v>
      </c>
      <c r="BH228" s="212"/>
      <c r="BI228" s="66" t="s">
        <v>73</v>
      </c>
      <c r="BJ228" s="68">
        <v>376</v>
      </c>
      <c r="BK228" s="68">
        <v>448</v>
      </c>
      <c r="BL228" s="68">
        <v>42</v>
      </c>
      <c r="BM228" s="68">
        <v>21</v>
      </c>
      <c r="BN228" s="68">
        <v>20</v>
      </c>
      <c r="BO228" s="68">
        <v>525</v>
      </c>
      <c r="BP228" s="68">
        <v>46</v>
      </c>
      <c r="BQ228" s="68">
        <v>38</v>
      </c>
      <c r="BR228" s="68">
        <v>26</v>
      </c>
      <c r="BS228" s="68">
        <v>8</v>
      </c>
      <c r="BT228" s="68">
        <v>0</v>
      </c>
      <c r="BU228" s="68">
        <v>6</v>
      </c>
      <c r="BV228" s="68">
        <v>7</v>
      </c>
      <c r="BW228" s="68">
        <v>263</v>
      </c>
      <c r="BY228" s="80" t="s">
        <v>175</v>
      </c>
      <c r="BZ228" s="80" t="s">
        <v>2495</v>
      </c>
      <c r="CA228" s="78">
        <v>2750</v>
      </c>
      <c r="CB228" s="91"/>
    </row>
    <row r="229" spans="1:80" s="100" customFormat="1" ht="12.6" customHeight="1">
      <c r="A229" s="45" t="s">
        <v>101</v>
      </c>
      <c r="B229" s="44"/>
      <c r="C229" s="44"/>
      <c r="D229" s="44"/>
      <c r="E229" s="44"/>
      <c r="F229" s="44"/>
      <c r="G229" s="44"/>
      <c r="H229" s="44"/>
      <c r="I229" s="44"/>
      <c r="J229" s="44"/>
      <c r="K229" s="44"/>
      <c r="L229" s="44"/>
      <c r="M229" s="45" t="s">
        <v>101</v>
      </c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5" t="s">
        <v>101</v>
      </c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5"/>
      <c r="AK229" s="45" t="s">
        <v>101</v>
      </c>
      <c r="AL229" s="44"/>
      <c r="AM229" s="44"/>
      <c r="AN229" s="44"/>
      <c r="AO229" s="44"/>
      <c r="AP229" s="44"/>
      <c r="AQ229" s="44"/>
      <c r="AR229" s="44"/>
      <c r="AS229" s="44"/>
      <c r="AT229" s="44"/>
      <c r="AU229" s="44"/>
      <c r="AV229" s="45" t="s">
        <v>101</v>
      </c>
      <c r="AW229" s="44"/>
      <c r="AX229" s="44"/>
      <c r="AY229" s="44"/>
      <c r="AZ229" s="44"/>
      <c r="BA229" s="44"/>
      <c r="BB229" s="44"/>
      <c r="BC229" s="44"/>
      <c r="BD229" s="44"/>
      <c r="BE229" s="44"/>
      <c r="BF229" s="44"/>
      <c r="BG229" s="44"/>
      <c r="BH229" s="45" t="s">
        <v>101</v>
      </c>
      <c r="BI229" s="44"/>
      <c r="BJ229" s="44"/>
      <c r="BK229" s="44"/>
      <c r="BL229" s="44"/>
      <c r="BM229" s="44"/>
      <c r="BN229" s="44"/>
      <c r="BO229" s="44"/>
      <c r="BP229" s="44"/>
      <c r="BQ229" s="44"/>
      <c r="BR229" s="44"/>
      <c r="BS229" s="44"/>
      <c r="BT229" s="44"/>
      <c r="BU229" s="44"/>
      <c r="BV229" s="44"/>
      <c r="BW229" s="44"/>
      <c r="BY229" s="80" t="str">
        <f>IF(A229="",BY228,A229)</f>
        <v>ATSINANANA</v>
      </c>
      <c r="BZ229" s="80" t="str">
        <f>BY229&amp;B229</f>
        <v>ATSINANANA</v>
      </c>
      <c r="CA229" s="78">
        <f>(AM229+2*AN229+3*AO229+4*AP229+5*AQ229)</f>
        <v>0</v>
      </c>
      <c r="CB229" s="91"/>
    </row>
    <row r="230" spans="1:80" ht="13.15" customHeight="1">
      <c r="A230" s="212" t="s">
        <v>2062</v>
      </c>
      <c r="B230" s="44" t="s">
        <v>90</v>
      </c>
      <c r="C230" s="71">
        <v>1307</v>
      </c>
      <c r="D230" s="71">
        <v>697</v>
      </c>
      <c r="E230" s="71">
        <v>337</v>
      </c>
      <c r="F230" s="71">
        <v>177</v>
      </c>
      <c r="G230" s="71">
        <v>366</v>
      </c>
      <c r="H230" s="71">
        <v>206</v>
      </c>
      <c r="I230" s="71">
        <v>349</v>
      </c>
      <c r="J230" s="71">
        <v>172</v>
      </c>
      <c r="K230" s="149">
        <v>2359</v>
      </c>
      <c r="L230" s="149">
        <v>1252</v>
      </c>
      <c r="M230" s="212" t="s">
        <v>2062</v>
      </c>
      <c r="N230" s="44" t="s">
        <v>90</v>
      </c>
      <c r="O230" s="71">
        <v>37</v>
      </c>
      <c r="P230" s="71">
        <v>19</v>
      </c>
      <c r="Q230" s="71">
        <v>29</v>
      </c>
      <c r="R230" s="71">
        <v>17</v>
      </c>
      <c r="S230" s="71">
        <v>36</v>
      </c>
      <c r="T230" s="71">
        <v>17</v>
      </c>
      <c r="U230" s="71">
        <v>28</v>
      </c>
      <c r="V230" s="71">
        <v>14</v>
      </c>
      <c r="W230" s="149">
        <v>130</v>
      </c>
      <c r="X230" s="149">
        <v>67</v>
      </c>
      <c r="Y230" s="212" t="s">
        <v>2062</v>
      </c>
      <c r="Z230" s="44" t="s">
        <v>90</v>
      </c>
      <c r="AA230" s="31">
        <v>20</v>
      </c>
      <c r="AB230" s="31">
        <v>9</v>
      </c>
      <c r="AC230" s="31">
        <v>10</v>
      </c>
      <c r="AD230" s="31">
        <v>9</v>
      </c>
      <c r="AE230" s="149">
        <v>48</v>
      </c>
      <c r="AF230" s="125">
        <v>43</v>
      </c>
      <c r="AG230" s="71">
        <v>24</v>
      </c>
      <c r="AH230" s="71">
        <v>0</v>
      </c>
      <c r="AI230" s="71">
        <v>10</v>
      </c>
      <c r="AJ230" s="71">
        <v>7</v>
      </c>
      <c r="AK230" s="212" t="s">
        <v>2062</v>
      </c>
      <c r="AL230" s="44" t="s">
        <v>90</v>
      </c>
      <c r="AM230" s="71">
        <v>0</v>
      </c>
      <c r="AN230" s="71">
        <v>745</v>
      </c>
      <c r="AO230" s="71">
        <v>215</v>
      </c>
      <c r="AP230" s="71">
        <v>4</v>
      </c>
      <c r="AQ230" s="71">
        <v>0</v>
      </c>
      <c r="AR230" s="71">
        <v>13</v>
      </c>
      <c r="AS230" s="71">
        <v>69</v>
      </c>
      <c r="AT230" s="71">
        <v>36</v>
      </c>
      <c r="AU230" s="71">
        <v>36</v>
      </c>
      <c r="AV230" s="212" t="s">
        <v>2062</v>
      </c>
      <c r="AW230" s="44" t="s">
        <v>90</v>
      </c>
      <c r="AX230" s="71">
        <v>14</v>
      </c>
      <c r="AY230" s="71">
        <v>33</v>
      </c>
      <c r="AZ230" s="71">
        <v>0</v>
      </c>
      <c r="BA230" s="71">
        <v>35</v>
      </c>
      <c r="BB230" s="71">
        <v>0</v>
      </c>
      <c r="BC230" s="16">
        <v>82</v>
      </c>
      <c r="BD230" s="71">
        <v>36</v>
      </c>
      <c r="BE230" s="71">
        <v>35</v>
      </c>
      <c r="BF230" s="152">
        <v>10</v>
      </c>
      <c r="BG230" s="32">
        <v>5</v>
      </c>
      <c r="BH230" s="212" t="s">
        <v>2062</v>
      </c>
      <c r="BI230" s="44" t="s">
        <v>90</v>
      </c>
      <c r="BJ230" s="71">
        <v>330</v>
      </c>
      <c r="BK230" s="71">
        <v>478</v>
      </c>
      <c r="BL230" s="71">
        <v>36</v>
      </c>
      <c r="BM230" s="71">
        <v>70</v>
      </c>
      <c r="BN230" s="71">
        <v>66</v>
      </c>
      <c r="BO230" s="71">
        <v>533</v>
      </c>
      <c r="BP230" s="71">
        <v>20</v>
      </c>
      <c r="BQ230" s="71">
        <v>15</v>
      </c>
      <c r="BR230" s="71">
        <v>54</v>
      </c>
      <c r="BS230" s="71">
        <v>0</v>
      </c>
      <c r="BT230" s="71">
        <v>0</v>
      </c>
      <c r="BU230" s="71">
        <v>2</v>
      </c>
      <c r="BV230" s="71">
        <v>2</v>
      </c>
      <c r="BW230" s="71">
        <v>360</v>
      </c>
      <c r="BY230" s="80" t="s">
        <v>2062</v>
      </c>
      <c r="BZ230" s="80" t="s">
        <v>2499</v>
      </c>
      <c r="CA230" s="78">
        <v>2151</v>
      </c>
      <c r="CB230" s="91"/>
    </row>
    <row r="231" spans="1:80" ht="13.15" customHeight="1">
      <c r="A231" s="212"/>
      <c r="B231" s="44" t="s">
        <v>91</v>
      </c>
      <c r="C231" s="71">
        <v>0</v>
      </c>
      <c r="D231" s="71">
        <v>0</v>
      </c>
      <c r="E231" s="71">
        <v>0</v>
      </c>
      <c r="F231" s="71">
        <v>0</v>
      </c>
      <c r="G231" s="71">
        <v>0</v>
      </c>
      <c r="H231" s="71">
        <v>0</v>
      </c>
      <c r="I231" s="71">
        <v>0</v>
      </c>
      <c r="J231" s="71">
        <v>0</v>
      </c>
      <c r="K231" s="149">
        <v>0</v>
      </c>
      <c r="L231" s="149">
        <v>0</v>
      </c>
      <c r="M231" s="212"/>
      <c r="N231" s="44" t="s">
        <v>91</v>
      </c>
      <c r="O231" s="71">
        <v>0</v>
      </c>
      <c r="P231" s="71">
        <v>0</v>
      </c>
      <c r="Q231" s="71">
        <v>0</v>
      </c>
      <c r="R231" s="71">
        <v>0</v>
      </c>
      <c r="S231" s="71">
        <v>0</v>
      </c>
      <c r="T231" s="71">
        <v>0</v>
      </c>
      <c r="U231" s="71">
        <v>0</v>
      </c>
      <c r="V231" s="71">
        <v>0</v>
      </c>
      <c r="W231" s="149">
        <v>0</v>
      </c>
      <c r="X231" s="149">
        <v>0</v>
      </c>
      <c r="Y231" s="212"/>
      <c r="Z231" s="44" t="s">
        <v>91</v>
      </c>
      <c r="AA231" s="31">
        <v>0</v>
      </c>
      <c r="AB231" s="31">
        <v>0</v>
      </c>
      <c r="AC231" s="31">
        <v>0</v>
      </c>
      <c r="AD231" s="31">
        <v>0</v>
      </c>
      <c r="AE231" s="149">
        <v>0</v>
      </c>
      <c r="AF231" s="125">
        <v>0</v>
      </c>
      <c r="AG231" s="71">
        <v>0</v>
      </c>
      <c r="AH231" s="71">
        <v>0</v>
      </c>
      <c r="AI231" s="71">
        <v>0</v>
      </c>
      <c r="AJ231" s="71">
        <v>0</v>
      </c>
      <c r="AK231" s="212"/>
      <c r="AL231" s="44" t="s">
        <v>91</v>
      </c>
      <c r="AM231" s="71">
        <v>0</v>
      </c>
      <c r="AN231" s="71">
        <v>0</v>
      </c>
      <c r="AO231" s="71">
        <v>0</v>
      </c>
      <c r="AP231" s="71">
        <v>0</v>
      </c>
      <c r="AQ231" s="71">
        <v>0</v>
      </c>
      <c r="AR231" s="71">
        <v>0</v>
      </c>
      <c r="AS231" s="71">
        <v>0</v>
      </c>
      <c r="AT231" s="71">
        <v>0</v>
      </c>
      <c r="AU231" s="71">
        <v>0</v>
      </c>
      <c r="AV231" s="212"/>
      <c r="AW231" s="44" t="s">
        <v>91</v>
      </c>
      <c r="AX231" s="71">
        <v>0</v>
      </c>
      <c r="AY231" s="71">
        <v>0</v>
      </c>
      <c r="AZ231" s="71">
        <v>0</v>
      </c>
      <c r="BA231" s="71">
        <v>0</v>
      </c>
      <c r="BB231" s="71">
        <v>0</v>
      </c>
      <c r="BC231" s="16">
        <v>0</v>
      </c>
      <c r="BD231" s="71">
        <v>0</v>
      </c>
      <c r="BE231" s="71">
        <v>0</v>
      </c>
      <c r="BF231" s="152">
        <v>0</v>
      </c>
      <c r="BG231" s="32">
        <v>0</v>
      </c>
      <c r="BH231" s="212"/>
      <c r="BI231" s="44" t="s">
        <v>91</v>
      </c>
      <c r="BJ231" s="71">
        <v>0</v>
      </c>
      <c r="BK231" s="71">
        <v>0</v>
      </c>
      <c r="BL231" s="71">
        <v>0</v>
      </c>
      <c r="BM231" s="71">
        <v>0</v>
      </c>
      <c r="BN231" s="71">
        <v>0</v>
      </c>
      <c r="BO231" s="71">
        <v>0</v>
      </c>
      <c r="BP231" s="71">
        <v>0</v>
      </c>
      <c r="BQ231" s="71">
        <v>0</v>
      </c>
      <c r="BR231" s="71">
        <v>0</v>
      </c>
      <c r="BS231" s="71">
        <v>0</v>
      </c>
      <c r="BT231" s="71">
        <v>0</v>
      </c>
      <c r="BU231" s="71">
        <v>0</v>
      </c>
      <c r="BV231" s="71">
        <v>0</v>
      </c>
      <c r="BW231" s="71">
        <v>0</v>
      </c>
      <c r="BY231" s="80" t="s">
        <v>2062</v>
      </c>
      <c r="BZ231" s="80" t="s">
        <v>2500</v>
      </c>
      <c r="CA231" s="78">
        <v>0</v>
      </c>
      <c r="CB231" s="91"/>
    </row>
    <row r="232" spans="1:80" ht="13.15" customHeight="1">
      <c r="A232" s="212"/>
      <c r="B232" s="66" t="s">
        <v>73</v>
      </c>
      <c r="C232" s="26">
        <v>1307</v>
      </c>
      <c r="D232" s="26">
        <v>697</v>
      </c>
      <c r="E232" s="68">
        <v>337</v>
      </c>
      <c r="F232" s="68">
        <v>177</v>
      </c>
      <c r="G232" s="68">
        <v>366</v>
      </c>
      <c r="H232" s="68">
        <v>206</v>
      </c>
      <c r="I232" s="68">
        <v>349</v>
      </c>
      <c r="J232" s="68">
        <v>172</v>
      </c>
      <c r="K232" s="68">
        <v>2359</v>
      </c>
      <c r="L232" s="68">
        <v>1252</v>
      </c>
      <c r="M232" s="212"/>
      <c r="N232" s="66" t="s">
        <v>73</v>
      </c>
      <c r="O232" s="26">
        <v>37</v>
      </c>
      <c r="P232" s="26">
        <v>19</v>
      </c>
      <c r="Q232" s="68">
        <v>29</v>
      </c>
      <c r="R232" s="68">
        <v>17</v>
      </c>
      <c r="S232" s="68">
        <v>36</v>
      </c>
      <c r="T232" s="68">
        <v>17</v>
      </c>
      <c r="U232" s="68">
        <v>28</v>
      </c>
      <c r="V232" s="68">
        <v>14</v>
      </c>
      <c r="W232" s="68">
        <v>130</v>
      </c>
      <c r="X232" s="68">
        <v>67</v>
      </c>
      <c r="Y232" s="212"/>
      <c r="Z232" s="66" t="s">
        <v>73</v>
      </c>
      <c r="AA232" s="68">
        <v>20</v>
      </c>
      <c r="AB232" s="68">
        <v>9</v>
      </c>
      <c r="AC232" s="68">
        <v>10</v>
      </c>
      <c r="AD232" s="68">
        <v>9</v>
      </c>
      <c r="AE232" s="68">
        <v>48</v>
      </c>
      <c r="AF232" s="68">
        <v>43</v>
      </c>
      <c r="AG232" s="68">
        <v>24</v>
      </c>
      <c r="AH232" s="68">
        <v>0</v>
      </c>
      <c r="AI232" s="68">
        <v>10</v>
      </c>
      <c r="AJ232" s="68">
        <v>7</v>
      </c>
      <c r="AK232" s="212"/>
      <c r="AL232" s="66" t="s">
        <v>73</v>
      </c>
      <c r="AM232" s="68">
        <v>0</v>
      </c>
      <c r="AN232" s="68">
        <v>745</v>
      </c>
      <c r="AO232" s="68">
        <v>215</v>
      </c>
      <c r="AP232" s="68">
        <v>4</v>
      </c>
      <c r="AQ232" s="68">
        <v>0</v>
      </c>
      <c r="AR232" s="68">
        <v>13</v>
      </c>
      <c r="AS232" s="68">
        <v>69</v>
      </c>
      <c r="AT232" s="68">
        <v>36</v>
      </c>
      <c r="AU232" s="68">
        <v>36</v>
      </c>
      <c r="AV232" s="212"/>
      <c r="AW232" s="66" t="s">
        <v>73</v>
      </c>
      <c r="AX232" s="26">
        <v>14</v>
      </c>
      <c r="AY232" s="26">
        <v>33</v>
      </c>
      <c r="AZ232" s="26">
        <v>0</v>
      </c>
      <c r="BA232" s="26">
        <v>35</v>
      </c>
      <c r="BB232" s="26">
        <v>0</v>
      </c>
      <c r="BC232" s="26">
        <v>82</v>
      </c>
      <c r="BD232" s="26">
        <v>36</v>
      </c>
      <c r="BE232" s="26">
        <v>35</v>
      </c>
      <c r="BF232" s="41">
        <v>10</v>
      </c>
      <c r="BG232" s="41">
        <v>5</v>
      </c>
      <c r="BH232" s="212"/>
      <c r="BI232" s="66" t="s">
        <v>73</v>
      </c>
      <c r="BJ232" s="68">
        <v>330</v>
      </c>
      <c r="BK232" s="68">
        <v>478</v>
      </c>
      <c r="BL232" s="68">
        <v>36</v>
      </c>
      <c r="BM232" s="68">
        <v>70</v>
      </c>
      <c r="BN232" s="68">
        <v>66</v>
      </c>
      <c r="BO232" s="68">
        <v>533</v>
      </c>
      <c r="BP232" s="68">
        <v>20</v>
      </c>
      <c r="BQ232" s="68">
        <v>15</v>
      </c>
      <c r="BR232" s="68">
        <v>54</v>
      </c>
      <c r="BS232" s="68">
        <v>0</v>
      </c>
      <c r="BT232" s="68">
        <v>0</v>
      </c>
      <c r="BU232" s="68">
        <v>2</v>
      </c>
      <c r="BV232" s="68">
        <v>2</v>
      </c>
      <c r="BW232" s="68">
        <v>360</v>
      </c>
      <c r="BY232" s="80" t="s">
        <v>2062</v>
      </c>
      <c r="BZ232" s="80" t="s">
        <v>2501</v>
      </c>
      <c r="CA232" s="78">
        <v>2151</v>
      </c>
      <c r="CB232" s="91"/>
    </row>
    <row r="233" spans="1:80" ht="13.15" customHeight="1">
      <c r="A233" s="212" t="s">
        <v>176</v>
      </c>
      <c r="B233" s="44" t="s">
        <v>90</v>
      </c>
      <c r="C233" s="71">
        <v>1477</v>
      </c>
      <c r="D233" s="71">
        <v>807</v>
      </c>
      <c r="E233" s="71">
        <v>826</v>
      </c>
      <c r="F233" s="71">
        <v>460</v>
      </c>
      <c r="G233" s="71">
        <v>903</v>
      </c>
      <c r="H233" s="71">
        <v>484</v>
      </c>
      <c r="I233" s="71">
        <v>787</v>
      </c>
      <c r="J233" s="71">
        <v>418</v>
      </c>
      <c r="K233" s="149">
        <v>3993</v>
      </c>
      <c r="L233" s="149">
        <v>2169</v>
      </c>
      <c r="M233" s="212" t="s">
        <v>176</v>
      </c>
      <c r="N233" s="44" t="s">
        <v>90</v>
      </c>
      <c r="O233" s="71">
        <v>106</v>
      </c>
      <c r="P233" s="71">
        <v>58</v>
      </c>
      <c r="Q233" s="71">
        <v>116</v>
      </c>
      <c r="R233" s="71">
        <v>62</v>
      </c>
      <c r="S233" s="71">
        <v>136</v>
      </c>
      <c r="T233" s="71">
        <v>70</v>
      </c>
      <c r="U233" s="71">
        <v>286</v>
      </c>
      <c r="V233" s="71">
        <v>161</v>
      </c>
      <c r="W233" s="149">
        <v>644</v>
      </c>
      <c r="X233" s="149">
        <v>351</v>
      </c>
      <c r="Y233" s="212" t="s">
        <v>176</v>
      </c>
      <c r="Z233" s="44" t="s">
        <v>90</v>
      </c>
      <c r="AA233" s="31">
        <v>37</v>
      </c>
      <c r="AB233" s="31">
        <v>31</v>
      </c>
      <c r="AC233" s="31">
        <v>33</v>
      </c>
      <c r="AD233" s="31">
        <v>33</v>
      </c>
      <c r="AE233" s="149">
        <v>134</v>
      </c>
      <c r="AF233" s="125">
        <v>134</v>
      </c>
      <c r="AG233" s="71">
        <v>72</v>
      </c>
      <c r="AH233" s="71">
        <v>15</v>
      </c>
      <c r="AI233" s="71">
        <v>4</v>
      </c>
      <c r="AJ233" s="71">
        <v>28</v>
      </c>
      <c r="AK233" s="212" t="s">
        <v>176</v>
      </c>
      <c r="AL233" s="44" t="s">
        <v>90</v>
      </c>
      <c r="AM233" s="71">
        <v>0</v>
      </c>
      <c r="AN233" s="71">
        <v>1974</v>
      </c>
      <c r="AO233" s="71">
        <v>26</v>
      </c>
      <c r="AP233" s="71">
        <v>2</v>
      </c>
      <c r="AQ233" s="71">
        <v>0</v>
      </c>
      <c r="AR233" s="71">
        <v>55</v>
      </c>
      <c r="AS233" s="71">
        <v>148</v>
      </c>
      <c r="AT233" s="71">
        <v>155</v>
      </c>
      <c r="AU233" s="71">
        <v>138</v>
      </c>
      <c r="AV233" s="212" t="s">
        <v>176</v>
      </c>
      <c r="AW233" s="44" t="s">
        <v>90</v>
      </c>
      <c r="AX233" s="71">
        <v>47</v>
      </c>
      <c r="AY233" s="71">
        <v>96</v>
      </c>
      <c r="AZ233" s="71">
        <v>10</v>
      </c>
      <c r="BA233" s="71">
        <v>79</v>
      </c>
      <c r="BB233" s="71">
        <v>0</v>
      </c>
      <c r="BC233" s="16">
        <v>232</v>
      </c>
      <c r="BD233" s="71">
        <v>96</v>
      </c>
      <c r="BE233" s="71">
        <v>113</v>
      </c>
      <c r="BF233" s="152">
        <v>31</v>
      </c>
      <c r="BG233" s="32">
        <v>16</v>
      </c>
      <c r="BH233" s="212" t="s">
        <v>176</v>
      </c>
      <c r="BI233" s="44" t="s">
        <v>90</v>
      </c>
      <c r="BJ233" s="71">
        <v>1118</v>
      </c>
      <c r="BK233" s="71">
        <v>1267</v>
      </c>
      <c r="BL233" s="71">
        <v>87</v>
      </c>
      <c r="BM233" s="71">
        <v>62</v>
      </c>
      <c r="BN233" s="71">
        <v>48</v>
      </c>
      <c r="BO233" s="71">
        <v>1120</v>
      </c>
      <c r="BP233" s="71">
        <v>96</v>
      </c>
      <c r="BQ233" s="71">
        <v>41</v>
      </c>
      <c r="BR233" s="71">
        <v>63</v>
      </c>
      <c r="BS233" s="71">
        <v>34</v>
      </c>
      <c r="BT233" s="71">
        <v>5</v>
      </c>
      <c r="BU233" s="71">
        <v>14</v>
      </c>
      <c r="BV233" s="71">
        <v>25</v>
      </c>
      <c r="BW233" s="71">
        <v>919</v>
      </c>
      <c r="BY233" s="80" t="s">
        <v>176</v>
      </c>
      <c r="BZ233" s="80" t="s">
        <v>2502</v>
      </c>
      <c r="CA233" s="78">
        <v>4034</v>
      </c>
      <c r="CB233" s="91"/>
    </row>
    <row r="234" spans="1:80" ht="13.15" customHeight="1">
      <c r="A234" s="212"/>
      <c r="B234" s="44" t="s">
        <v>91</v>
      </c>
      <c r="C234" s="71">
        <v>555</v>
      </c>
      <c r="D234" s="71">
        <v>324</v>
      </c>
      <c r="E234" s="71">
        <v>305</v>
      </c>
      <c r="F234" s="71">
        <v>148</v>
      </c>
      <c r="G234" s="71">
        <v>354</v>
      </c>
      <c r="H234" s="71">
        <v>189</v>
      </c>
      <c r="I234" s="71">
        <v>371</v>
      </c>
      <c r="J234" s="71">
        <v>221</v>
      </c>
      <c r="K234" s="149">
        <v>1585</v>
      </c>
      <c r="L234" s="149">
        <v>882</v>
      </c>
      <c r="M234" s="212"/>
      <c r="N234" s="44" t="s">
        <v>91</v>
      </c>
      <c r="O234" s="71">
        <v>26</v>
      </c>
      <c r="P234" s="71">
        <v>16</v>
      </c>
      <c r="Q234" s="71">
        <v>99</v>
      </c>
      <c r="R234" s="71">
        <v>41</v>
      </c>
      <c r="S234" s="71">
        <v>99</v>
      </c>
      <c r="T234" s="71">
        <v>53</v>
      </c>
      <c r="U234" s="71">
        <v>163</v>
      </c>
      <c r="V234" s="71">
        <v>94</v>
      </c>
      <c r="W234" s="149">
        <v>387</v>
      </c>
      <c r="X234" s="149">
        <v>204</v>
      </c>
      <c r="Y234" s="212"/>
      <c r="Z234" s="44" t="s">
        <v>91</v>
      </c>
      <c r="AA234" s="31">
        <v>11</v>
      </c>
      <c r="AB234" s="31">
        <v>8</v>
      </c>
      <c r="AC234" s="31">
        <v>7</v>
      </c>
      <c r="AD234" s="31">
        <v>10</v>
      </c>
      <c r="AE234" s="149">
        <v>36</v>
      </c>
      <c r="AF234" s="125">
        <v>25</v>
      </c>
      <c r="AG234" s="71">
        <v>18</v>
      </c>
      <c r="AH234" s="71">
        <v>13</v>
      </c>
      <c r="AI234" s="71">
        <v>7</v>
      </c>
      <c r="AJ234" s="71">
        <v>2</v>
      </c>
      <c r="AK234" s="212"/>
      <c r="AL234" s="44" t="s">
        <v>91</v>
      </c>
      <c r="AM234" s="71">
        <v>0</v>
      </c>
      <c r="AN234" s="71">
        <v>557</v>
      </c>
      <c r="AO234" s="71">
        <v>0</v>
      </c>
      <c r="AP234" s="71">
        <v>0</v>
      </c>
      <c r="AQ234" s="71">
        <v>0</v>
      </c>
      <c r="AR234" s="71">
        <v>20</v>
      </c>
      <c r="AS234" s="71">
        <v>24</v>
      </c>
      <c r="AT234" s="71">
        <v>19</v>
      </c>
      <c r="AU234" s="71">
        <v>20</v>
      </c>
      <c r="AV234" s="212"/>
      <c r="AW234" s="44" t="s">
        <v>91</v>
      </c>
      <c r="AX234" s="71">
        <v>21</v>
      </c>
      <c r="AY234" s="71">
        <v>34</v>
      </c>
      <c r="AZ234" s="71">
        <v>2</v>
      </c>
      <c r="BA234" s="71">
        <v>14</v>
      </c>
      <c r="BB234" s="71">
        <v>0</v>
      </c>
      <c r="BC234" s="16">
        <v>71</v>
      </c>
      <c r="BD234" s="71">
        <v>47</v>
      </c>
      <c r="BE234" s="71">
        <v>44</v>
      </c>
      <c r="BF234" s="152">
        <v>23</v>
      </c>
      <c r="BG234" s="32">
        <v>14</v>
      </c>
      <c r="BH234" s="212"/>
      <c r="BI234" s="44" t="s">
        <v>91</v>
      </c>
      <c r="BJ234" s="71">
        <v>220</v>
      </c>
      <c r="BK234" s="71">
        <v>224</v>
      </c>
      <c r="BL234" s="71">
        <v>0</v>
      </c>
      <c r="BM234" s="71">
        <v>0</v>
      </c>
      <c r="BN234" s="71">
        <v>0</v>
      </c>
      <c r="BO234" s="71">
        <v>224</v>
      </c>
      <c r="BP234" s="71">
        <v>0</v>
      </c>
      <c r="BQ234" s="71">
        <v>0</v>
      </c>
      <c r="BR234" s="71">
        <v>0</v>
      </c>
      <c r="BS234" s="71">
        <v>0</v>
      </c>
      <c r="BT234" s="71">
        <v>0</v>
      </c>
      <c r="BU234" s="71">
        <v>0</v>
      </c>
      <c r="BV234" s="71">
        <v>0</v>
      </c>
      <c r="BW234" s="71">
        <v>0</v>
      </c>
      <c r="BY234" s="80" t="s">
        <v>176</v>
      </c>
      <c r="BZ234" s="80" t="s">
        <v>2503</v>
      </c>
      <c r="CA234" s="78">
        <v>1114</v>
      </c>
      <c r="CB234" s="91"/>
    </row>
    <row r="235" spans="1:80" ht="13.15" customHeight="1">
      <c r="A235" s="212"/>
      <c r="B235" s="66" t="s">
        <v>73</v>
      </c>
      <c r="C235" s="26">
        <v>2032</v>
      </c>
      <c r="D235" s="26">
        <v>1131</v>
      </c>
      <c r="E235" s="68">
        <v>1131</v>
      </c>
      <c r="F235" s="68">
        <v>608</v>
      </c>
      <c r="G235" s="68">
        <v>1257</v>
      </c>
      <c r="H235" s="68">
        <v>673</v>
      </c>
      <c r="I235" s="68">
        <v>1158</v>
      </c>
      <c r="J235" s="68">
        <v>639</v>
      </c>
      <c r="K235" s="68">
        <v>5578</v>
      </c>
      <c r="L235" s="68">
        <v>3051</v>
      </c>
      <c r="M235" s="212"/>
      <c r="N235" s="66" t="s">
        <v>73</v>
      </c>
      <c r="O235" s="26">
        <v>132</v>
      </c>
      <c r="P235" s="26">
        <v>74</v>
      </c>
      <c r="Q235" s="68">
        <v>215</v>
      </c>
      <c r="R235" s="68">
        <v>103</v>
      </c>
      <c r="S235" s="68">
        <v>235</v>
      </c>
      <c r="T235" s="68">
        <v>123</v>
      </c>
      <c r="U235" s="68">
        <v>449</v>
      </c>
      <c r="V235" s="68">
        <v>255</v>
      </c>
      <c r="W235" s="68">
        <v>1031</v>
      </c>
      <c r="X235" s="68">
        <v>555</v>
      </c>
      <c r="Y235" s="212"/>
      <c r="Z235" s="66" t="s">
        <v>73</v>
      </c>
      <c r="AA235" s="68">
        <v>48</v>
      </c>
      <c r="AB235" s="68">
        <v>39</v>
      </c>
      <c r="AC235" s="68">
        <v>40</v>
      </c>
      <c r="AD235" s="68">
        <v>43</v>
      </c>
      <c r="AE235" s="68">
        <v>170</v>
      </c>
      <c r="AF235" s="68">
        <v>159</v>
      </c>
      <c r="AG235" s="68">
        <v>90</v>
      </c>
      <c r="AH235" s="68">
        <v>28</v>
      </c>
      <c r="AI235" s="68">
        <v>11</v>
      </c>
      <c r="AJ235" s="68">
        <v>30</v>
      </c>
      <c r="AK235" s="212"/>
      <c r="AL235" s="66" t="s">
        <v>73</v>
      </c>
      <c r="AM235" s="68">
        <v>0</v>
      </c>
      <c r="AN235" s="68">
        <v>2531</v>
      </c>
      <c r="AO235" s="68">
        <v>26</v>
      </c>
      <c r="AP235" s="68">
        <v>2</v>
      </c>
      <c r="AQ235" s="68">
        <v>0</v>
      </c>
      <c r="AR235" s="68">
        <v>75</v>
      </c>
      <c r="AS235" s="68">
        <v>172</v>
      </c>
      <c r="AT235" s="68">
        <v>174</v>
      </c>
      <c r="AU235" s="68">
        <v>158</v>
      </c>
      <c r="AV235" s="212"/>
      <c r="AW235" s="66" t="s">
        <v>73</v>
      </c>
      <c r="AX235" s="26">
        <v>68</v>
      </c>
      <c r="AY235" s="26">
        <v>130</v>
      </c>
      <c r="AZ235" s="26">
        <v>12</v>
      </c>
      <c r="BA235" s="26">
        <v>93</v>
      </c>
      <c r="BB235" s="26">
        <v>0</v>
      </c>
      <c r="BC235" s="26">
        <v>303</v>
      </c>
      <c r="BD235" s="26">
        <v>143</v>
      </c>
      <c r="BE235" s="26">
        <v>157</v>
      </c>
      <c r="BF235" s="41">
        <v>54</v>
      </c>
      <c r="BG235" s="41">
        <v>30</v>
      </c>
      <c r="BH235" s="212"/>
      <c r="BI235" s="66" t="s">
        <v>73</v>
      </c>
      <c r="BJ235" s="68">
        <v>1338</v>
      </c>
      <c r="BK235" s="68">
        <v>1491</v>
      </c>
      <c r="BL235" s="68">
        <v>87</v>
      </c>
      <c r="BM235" s="68">
        <v>62</v>
      </c>
      <c r="BN235" s="68">
        <v>48</v>
      </c>
      <c r="BO235" s="68">
        <v>1344</v>
      </c>
      <c r="BP235" s="68">
        <v>96</v>
      </c>
      <c r="BQ235" s="68">
        <v>41</v>
      </c>
      <c r="BR235" s="68">
        <v>63</v>
      </c>
      <c r="BS235" s="68">
        <v>34</v>
      </c>
      <c r="BT235" s="68">
        <v>5</v>
      </c>
      <c r="BU235" s="68">
        <v>14</v>
      </c>
      <c r="BV235" s="68">
        <v>25</v>
      </c>
      <c r="BW235" s="68">
        <v>919</v>
      </c>
      <c r="BY235" s="80" t="s">
        <v>176</v>
      </c>
      <c r="BZ235" s="80" t="s">
        <v>2504</v>
      </c>
      <c r="CA235" s="78">
        <v>5148</v>
      </c>
      <c r="CB235" s="91"/>
    </row>
    <row r="236" spans="1:80" ht="13.15" customHeight="1">
      <c r="A236" s="212" t="s">
        <v>177</v>
      </c>
      <c r="B236" s="44" t="s">
        <v>90</v>
      </c>
      <c r="C236" s="71">
        <v>2299</v>
      </c>
      <c r="D236" s="71">
        <v>1147</v>
      </c>
      <c r="E236" s="71">
        <v>1140</v>
      </c>
      <c r="F236" s="71">
        <v>569</v>
      </c>
      <c r="G236" s="71">
        <v>1058</v>
      </c>
      <c r="H236" s="71">
        <v>501</v>
      </c>
      <c r="I236" s="71">
        <v>1289</v>
      </c>
      <c r="J236" s="71">
        <v>635</v>
      </c>
      <c r="K236" s="149">
        <v>5786</v>
      </c>
      <c r="L236" s="149">
        <v>2852</v>
      </c>
      <c r="M236" s="212" t="s">
        <v>177</v>
      </c>
      <c r="N236" s="44" t="s">
        <v>90</v>
      </c>
      <c r="O236" s="71">
        <v>170</v>
      </c>
      <c r="P236" s="71">
        <v>89</v>
      </c>
      <c r="Q236" s="71">
        <v>100</v>
      </c>
      <c r="R236" s="71">
        <v>45</v>
      </c>
      <c r="S236" s="71">
        <v>162</v>
      </c>
      <c r="T236" s="71">
        <v>72</v>
      </c>
      <c r="U236" s="71">
        <v>602</v>
      </c>
      <c r="V236" s="71">
        <v>288</v>
      </c>
      <c r="W236" s="149">
        <v>1034</v>
      </c>
      <c r="X236" s="149">
        <v>494</v>
      </c>
      <c r="Y236" s="212" t="s">
        <v>177</v>
      </c>
      <c r="Z236" s="44" t="s">
        <v>90</v>
      </c>
      <c r="AA236" s="31">
        <v>47</v>
      </c>
      <c r="AB236" s="31">
        <v>39</v>
      </c>
      <c r="AC236" s="31">
        <v>39</v>
      </c>
      <c r="AD236" s="31">
        <v>39</v>
      </c>
      <c r="AE236" s="149">
        <v>164</v>
      </c>
      <c r="AF236" s="125">
        <v>150</v>
      </c>
      <c r="AG236" s="71">
        <v>55</v>
      </c>
      <c r="AH236" s="71">
        <v>0</v>
      </c>
      <c r="AI236" s="71">
        <v>20</v>
      </c>
      <c r="AJ236" s="71">
        <v>32</v>
      </c>
      <c r="AK236" s="212" t="s">
        <v>177</v>
      </c>
      <c r="AL236" s="44" t="s">
        <v>90</v>
      </c>
      <c r="AM236" s="71">
        <v>127</v>
      </c>
      <c r="AN236" s="71">
        <v>2155</v>
      </c>
      <c r="AO236" s="71">
        <v>251</v>
      </c>
      <c r="AP236" s="71">
        <v>71</v>
      </c>
      <c r="AQ236" s="71">
        <v>0</v>
      </c>
      <c r="AR236" s="71">
        <v>18</v>
      </c>
      <c r="AS236" s="71">
        <v>161</v>
      </c>
      <c r="AT236" s="71">
        <v>92</v>
      </c>
      <c r="AU236" s="71">
        <v>74</v>
      </c>
      <c r="AV236" s="212" t="s">
        <v>177</v>
      </c>
      <c r="AW236" s="44" t="s">
        <v>90</v>
      </c>
      <c r="AX236" s="71">
        <v>36</v>
      </c>
      <c r="AY236" s="71">
        <v>97</v>
      </c>
      <c r="AZ236" s="71">
        <v>2</v>
      </c>
      <c r="BA236" s="71">
        <v>151</v>
      </c>
      <c r="BB236" s="71">
        <v>0</v>
      </c>
      <c r="BC236" s="16">
        <v>286</v>
      </c>
      <c r="BD236" s="71">
        <v>98</v>
      </c>
      <c r="BE236" s="71">
        <v>122</v>
      </c>
      <c r="BF236" s="152">
        <v>33</v>
      </c>
      <c r="BG236" s="32">
        <v>10</v>
      </c>
      <c r="BH236" s="212" t="s">
        <v>177</v>
      </c>
      <c r="BI236" s="44" t="s">
        <v>90</v>
      </c>
      <c r="BJ236" s="71">
        <v>1114</v>
      </c>
      <c r="BK236" s="71">
        <v>1384</v>
      </c>
      <c r="BL236" s="71">
        <v>200</v>
      </c>
      <c r="BM236" s="71">
        <v>172</v>
      </c>
      <c r="BN236" s="71">
        <v>200</v>
      </c>
      <c r="BO236" s="71">
        <v>1198</v>
      </c>
      <c r="BP236" s="71">
        <v>324</v>
      </c>
      <c r="BQ236" s="71">
        <v>133</v>
      </c>
      <c r="BR236" s="71">
        <v>411</v>
      </c>
      <c r="BS236" s="71">
        <v>25</v>
      </c>
      <c r="BT236" s="71">
        <v>5</v>
      </c>
      <c r="BU236" s="71">
        <v>17</v>
      </c>
      <c r="BV236" s="71">
        <v>102</v>
      </c>
      <c r="BW236" s="71">
        <v>754</v>
      </c>
      <c r="BY236" s="80" t="s">
        <v>177</v>
      </c>
      <c r="BZ236" s="80" t="s">
        <v>2505</v>
      </c>
      <c r="CA236" s="78">
        <v>5474</v>
      </c>
      <c r="CB236" s="91"/>
    </row>
    <row r="237" spans="1:80" ht="13.15" customHeight="1">
      <c r="A237" s="212"/>
      <c r="B237" s="44" t="s">
        <v>91</v>
      </c>
      <c r="C237" s="71">
        <v>576</v>
      </c>
      <c r="D237" s="71">
        <v>305</v>
      </c>
      <c r="E237" s="71">
        <v>282</v>
      </c>
      <c r="F237" s="71">
        <v>150</v>
      </c>
      <c r="G237" s="71">
        <v>382</v>
      </c>
      <c r="H237" s="71">
        <v>198</v>
      </c>
      <c r="I237" s="71">
        <v>407</v>
      </c>
      <c r="J237" s="71">
        <v>230</v>
      </c>
      <c r="K237" s="149">
        <v>1647</v>
      </c>
      <c r="L237" s="149">
        <v>883</v>
      </c>
      <c r="M237" s="212"/>
      <c r="N237" s="44" t="s">
        <v>91</v>
      </c>
      <c r="O237" s="71">
        <v>52</v>
      </c>
      <c r="P237" s="71">
        <v>33</v>
      </c>
      <c r="Q237" s="71">
        <v>33</v>
      </c>
      <c r="R237" s="71">
        <v>24</v>
      </c>
      <c r="S237" s="71">
        <v>66</v>
      </c>
      <c r="T237" s="71">
        <v>31</v>
      </c>
      <c r="U237" s="71">
        <v>127</v>
      </c>
      <c r="V237" s="71">
        <v>78</v>
      </c>
      <c r="W237" s="149">
        <v>278</v>
      </c>
      <c r="X237" s="149">
        <v>166</v>
      </c>
      <c r="Y237" s="212"/>
      <c r="Z237" s="44" t="s">
        <v>91</v>
      </c>
      <c r="AA237" s="31">
        <v>15</v>
      </c>
      <c r="AB237" s="31">
        <v>12</v>
      </c>
      <c r="AC237" s="31">
        <v>13</v>
      </c>
      <c r="AD237" s="31">
        <v>13</v>
      </c>
      <c r="AE237" s="149">
        <v>53</v>
      </c>
      <c r="AF237" s="125">
        <v>49</v>
      </c>
      <c r="AG237" s="71">
        <v>6</v>
      </c>
      <c r="AH237" s="71">
        <v>30</v>
      </c>
      <c r="AI237" s="71">
        <v>4</v>
      </c>
      <c r="AJ237" s="71">
        <v>6</v>
      </c>
      <c r="AK237" s="212"/>
      <c r="AL237" s="44" t="s">
        <v>91</v>
      </c>
      <c r="AM237" s="71">
        <v>2</v>
      </c>
      <c r="AN237" s="71">
        <v>710</v>
      </c>
      <c r="AO237" s="71">
        <v>2</v>
      </c>
      <c r="AP237" s="71">
        <v>0</v>
      </c>
      <c r="AQ237" s="71">
        <v>0</v>
      </c>
      <c r="AR237" s="71">
        <v>13</v>
      </c>
      <c r="AS237" s="71">
        <v>52</v>
      </c>
      <c r="AT237" s="71">
        <v>85</v>
      </c>
      <c r="AU237" s="71">
        <v>44</v>
      </c>
      <c r="AV237" s="212"/>
      <c r="AW237" s="44" t="s">
        <v>91</v>
      </c>
      <c r="AX237" s="71">
        <v>55</v>
      </c>
      <c r="AY237" s="71">
        <v>38</v>
      </c>
      <c r="AZ237" s="71">
        <v>3</v>
      </c>
      <c r="BA237" s="71">
        <v>33</v>
      </c>
      <c r="BB237" s="71">
        <v>0</v>
      </c>
      <c r="BC237" s="16">
        <v>129</v>
      </c>
      <c r="BD237" s="71">
        <v>82</v>
      </c>
      <c r="BE237" s="71">
        <v>93</v>
      </c>
      <c r="BF237" s="152">
        <v>27</v>
      </c>
      <c r="BG237" s="32">
        <v>11</v>
      </c>
      <c r="BH237" s="212"/>
      <c r="BI237" s="44" t="s">
        <v>91</v>
      </c>
      <c r="BJ237" s="71">
        <v>112</v>
      </c>
      <c r="BK237" s="71">
        <v>503</v>
      </c>
      <c r="BL237" s="71">
        <v>179</v>
      </c>
      <c r="BM237" s="71">
        <v>32</v>
      </c>
      <c r="BN237" s="71">
        <v>18</v>
      </c>
      <c r="BO237" s="71">
        <v>433</v>
      </c>
      <c r="BP237" s="71">
        <v>43</v>
      </c>
      <c r="BQ237" s="71">
        <v>0</v>
      </c>
      <c r="BR237" s="71">
        <v>146</v>
      </c>
      <c r="BS237" s="71">
        <v>2</v>
      </c>
      <c r="BT237" s="71">
        <v>0</v>
      </c>
      <c r="BU237" s="71">
        <v>0</v>
      </c>
      <c r="BV237" s="71">
        <v>44</v>
      </c>
      <c r="BW237" s="71">
        <v>85</v>
      </c>
      <c r="BY237" s="80" t="s">
        <v>177</v>
      </c>
      <c r="BZ237" s="80" t="s">
        <v>2506</v>
      </c>
      <c r="CA237" s="78">
        <v>1428</v>
      </c>
      <c r="CB237" s="91"/>
    </row>
    <row r="238" spans="1:80" ht="13.15" customHeight="1">
      <c r="A238" s="212"/>
      <c r="B238" s="66" t="s">
        <v>73</v>
      </c>
      <c r="C238" s="26">
        <v>2875</v>
      </c>
      <c r="D238" s="26">
        <v>1452</v>
      </c>
      <c r="E238" s="68">
        <v>1422</v>
      </c>
      <c r="F238" s="68">
        <v>719</v>
      </c>
      <c r="G238" s="68">
        <v>1440</v>
      </c>
      <c r="H238" s="68">
        <v>699</v>
      </c>
      <c r="I238" s="68">
        <v>1696</v>
      </c>
      <c r="J238" s="68">
        <v>865</v>
      </c>
      <c r="K238" s="68">
        <v>7433</v>
      </c>
      <c r="L238" s="68">
        <v>3735</v>
      </c>
      <c r="M238" s="212"/>
      <c r="N238" s="66" t="s">
        <v>73</v>
      </c>
      <c r="O238" s="26">
        <v>222</v>
      </c>
      <c r="P238" s="26">
        <v>122</v>
      </c>
      <c r="Q238" s="68">
        <v>133</v>
      </c>
      <c r="R238" s="68">
        <v>69</v>
      </c>
      <c r="S238" s="68">
        <v>228</v>
      </c>
      <c r="T238" s="68">
        <v>103</v>
      </c>
      <c r="U238" s="68">
        <v>729</v>
      </c>
      <c r="V238" s="68">
        <v>366</v>
      </c>
      <c r="W238" s="68">
        <v>1312</v>
      </c>
      <c r="X238" s="68">
        <v>660</v>
      </c>
      <c r="Y238" s="212"/>
      <c r="Z238" s="66" t="s">
        <v>73</v>
      </c>
      <c r="AA238" s="68">
        <v>62</v>
      </c>
      <c r="AB238" s="68">
        <v>51</v>
      </c>
      <c r="AC238" s="68">
        <v>52</v>
      </c>
      <c r="AD238" s="68">
        <v>52</v>
      </c>
      <c r="AE238" s="68">
        <v>217</v>
      </c>
      <c r="AF238" s="68">
        <v>199</v>
      </c>
      <c r="AG238" s="68">
        <v>61</v>
      </c>
      <c r="AH238" s="68">
        <v>30</v>
      </c>
      <c r="AI238" s="68">
        <v>24</v>
      </c>
      <c r="AJ238" s="68">
        <v>38</v>
      </c>
      <c r="AK238" s="212"/>
      <c r="AL238" s="66" t="s">
        <v>73</v>
      </c>
      <c r="AM238" s="68">
        <v>129</v>
      </c>
      <c r="AN238" s="68">
        <v>2865</v>
      </c>
      <c r="AO238" s="68">
        <v>253</v>
      </c>
      <c r="AP238" s="68">
        <v>71</v>
      </c>
      <c r="AQ238" s="68">
        <v>0</v>
      </c>
      <c r="AR238" s="68">
        <v>31</v>
      </c>
      <c r="AS238" s="68">
        <v>213</v>
      </c>
      <c r="AT238" s="68">
        <v>177</v>
      </c>
      <c r="AU238" s="68">
        <v>118</v>
      </c>
      <c r="AV238" s="212"/>
      <c r="AW238" s="66" t="s">
        <v>73</v>
      </c>
      <c r="AX238" s="26">
        <v>91</v>
      </c>
      <c r="AY238" s="26">
        <v>135</v>
      </c>
      <c r="AZ238" s="26">
        <v>5</v>
      </c>
      <c r="BA238" s="26">
        <v>184</v>
      </c>
      <c r="BB238" s="26">
        <v>0</v>
      </c>
      <c r="BC238" s="26">
        <v>415</v>
      </c>
      <c r="BD238" s="26">
        <v>180</v>
      </c>
      <c r="BE238" s="26">
        <v>215</v>
      </c>
      <c r="BF238" s="41">
        <v>60</v>
      </c>
      <c r="BG238" s="41">
        <v>21</v>
      </c>
      <c r="BH238" s="212"/>
      <c r="BI238" s="66" t="s">
        <v>73</v>
      </c>
      <c r="BJ238" s="68">
        <v>1226</v>
      </c>
      <c r="BK238" s="68">
        <v>1887</v>
      </c>
      <c r="BL238" s="68">
        <v>379</v>
      </c>
      <c r="BM238" s="68">
        <v>204</v>
      </c>
      <c r="BN238" s="68">
        <v>218</v>
      </c>
      <c r="BO238" s="68">
        <v>1631</v>
      </c>
      <c r="BP238" s="68">
        <v>367</v>
      </c>
      <c r="BQ238" s="68">
        <v>133</v>
      </c>
      <c r="BR238" s="68">
        <v>557</v>
      </c>
      <c r="BS238" s="68">
        <v>27</v>
      </c>
      <c r="BT238" s="68">
        <v>5</v>
      </c>
      <c r="BU238" s="68">
        <v>17</v>
      </c>
      <c r="BV238" s="68">
        <v>146</v>
      </c>
      <c r="BW238" s="68">
        <v>839</v>
      </c>
      <c r="BY238" s="80" t="s">
        <v>177</v>
      </c>
      <c r="BZ238" s="80" t="s">
        <v>2507</v>
      </c>
      <c r="CA238" s="78">
        <v>6902</v>
      </c>
      <c r="CB238" s="91"/>
    </row>
    <row r="239" spans="1:80" ht="13.15" customHeight="1">
      <c r="A239" s="212" t="s">
        <v>178</v>
      </c>
      <c r="B239" s="44" t="s">
        <v>90</v>
      </c>
      <c r="C239" s="71">
        <v>1814</v>
      </c>
      <c r="D239" s="71">
        <v>835</v>
      </c>
      <c r="E239" s="71">
        <v>721</v>
      </c>
      <c r="F239" s="71">
        <v>364</v>
      </c>
      <c r="G239" s="71">
        <v>724</v>
      </c>
      <c r="H239" s="71">
        <v>353</v>
      </c>
      <c r="I239" s="71">
        <v>887</v>
      </c>
      <c r="J239" s="71">
        <v>421</v>
      </c>
      <c r="K239" s="149">
        <v>4146</v>
      </c>
      <c r="L239" s="149">
        <v>1973</v>
      </c>
      <c r="M239" s="212" t="s">
        <v>178</v>
      </c>
      <c r="N239" s="44" t="s">
        <v>90</v>
      </c>
      <c r="O239" s="71">
        <v>145</v>
      </c>
      <c r="P239" s="71">
        <v>71</v>
      </c>
      <c r="Q239" s="71">
        <v>129</v>
      </c>
      <c r="R239" s="71">
        <v>76</v>
      </c>
      <c r="S239" s="71">
        <v>194</v>
      </c>
      <c r="T239" s="71">
        <v>94</v>
      </c>
      <c r="U239" s="71">
        <v>329</v>
      </c>
      <c r="V239" s="71">
        <v>152</v>
      </c>
      <c r="W239" s="149">
        <v>797</v>
      </c>
      <c r="X239" s="149">
        <v>393</v>
      </c>
      <c r="Y239" s="212" t="s">
        <v>178</v>
      </c>
      <c r="Z239" s="44" t="s">
        <v>90</v>
      </c>
      <c r="AA239" s="31">
        <v>39</v>
      </c>
      <c r="AB239" s="31">
        <v>27</v>
      </c>
      <c r="AC239" s="31">
        <v>26</v>
      </c>
      <c r="AD239" s="31">
        <v>29</v>
      </c>
      <c r="AE239" s="149">
        <v>121</v>
      </c>
      <c r="AF239" s="125">
        <v>120</v>
      </c>
      <c r="AG239" s="71">
        <v>35</v>
      </c>
      <c r="AH239" s="71">
        <v>22</v>
      </c>
      <c r="AI239" s="71">
        <v>10</v>
      </c>
      <c r="AJ239" s="71">
        <v>24</v>
      </c>
      <c r="AK239" s="212" t="s">
        <v>178</v>
      </c>
      <c r="AL239" s="44" t="s">
        <v>90</v>
      </c>
      <c r="AM239" s="71">
        <v>8</v>
      </c>
      <c r="AN239" s="71">
        <v>1918</v>
      </c>
      <c r="AO239" s="71">
        <v>79</v>
      </c>
      <c r="AP239" s="71">
        <v>7</v>
      </c>
      <c r="AQ239" s="71">
        <v>0</v>
      </c>
      <c r="AR239" s="71">
        <v>53</v>
      </c>
      <c r="AS239" s="71">
        <v>133</v>
      </c>
      <c r="AT239" s="71">
        <v>94</v>
      </c>
      <c r="AU239" s="71">
        <v>93</v>
      </c>
      <c r="AV239" s="212" t="s">
        <v>178</v>
      </c>
      <c r="AW239" s="44" t="s">
        <v>90</v>
      </c>
      <c r="AX239" s="71">
        <v>44</v>
      </c>
      <c r="AY239" s="71">
        <v>73</v>
      </c>
      <c r="AZ239" s="71">
        <v>2</v>
      </c>
      <c r="BA239" s="71">
        <v>116</v>
      </c>
      <c r="BB239" s="71">
        <v>0</v>
      </c>
      <c r="BC239" s="16">
        <v>235</v>
      </c>
      <c r="BD239" s="71">
        <v>75</v>
      </c>
      <c r="BE239" s="71">
        <v>68</v>
      </c>
      <c r="BF239" s="152">
        <v>38</v>
      </c>
      <c r="BG239" s="32">
        <v>12</v>
      </c>
      <c r="BH239" s="212" t="s">
        <v>178</v>
      </c>
      <c r="BI239" s="44" t="s">
        <v>90</v>
      </c>
      <c r="BJ239" s="71">
        <v>1058</v>
      </c>
      <c r="BK239" s="71">
        <v>1296</v>
      </c>
      <c r="BL239" s="71">
        <v>518</v>
      </c>
      <c r="BM239" s="71">
        <v>148</v>
      </c>
      <c r="BN239" s="71">
        <v>91</v>
      </c>
      <c r="BO239" s="71">
        <v>1143</v>
      </c>
      <c r="BP239" s="71">
        <v>179</v>
      </c>
      <c r="BQ239" s="71">
        <v>69</v>
      </c>
      <c r="BR239" s="71">
        <v>183</v>
      </c>
      <c r="BS239" s="71">
        <v>8</v>
      </c>
      <c r="BT239" s="71">
        <v>2</v>
      </c>
      <c r="BU239" s="71">
        <v>20</v>
      </c>
      <c r="BV239" s="71">
        <v>10</v>
      </c>
      <c r="BW239" s="71">
        <v>1050</v>
      </c>
      <c r="BY239" s="80" t="s">
        <v>178</v>
      </c>
      <c r="BZ239" s="80" t="s">
        <v>2508</v>
      </c>
      <c r="CA239" s="78">
        <v>4109</v>
      </c>
      <c r="CB239" s="91"/>
    </row>
    <row r="240" spans="1:80" ht="13.15" customHeight="1">
      <c r="A240" s="212"/>
      <c r="B240" s="44" t="s">
        <v>91</v>
      </c>
      <c r="C240" s="71">
        <v>0</v>
      </c>
      <c r="D240" s="71">
        <v>0</v>
      </c>
      <c r="E240" s="71">
        <v>0</v>
      </c>
      <c r="F240" s="71">
        <v>0</v>
      </c>
      <c r="G240" s="71">
        <v>0</v>
      </c>
      <c r="H240" s="71">
        <v>0</v>
      </c>
      <c r="I240" s="71">
        <v>0</v>
      </c>
      <c r="J240" s="71">
        <v>0</v>
      </c>
      <c r="K240" s="149">
        <v>0</v>
      </c>
      <c r="L240" s="149">
        <v>0</v>
      </c>
      <c r="M240" s="212"/>
      <c r="N240" s="44" t="s">
        <v>91</v>
      </c>
      <c r="O240" s="71">
        <v>0</v>
      </c>
      <c r="P240" s="71">
        <v>0</v>
      </c>
      <c r="Q240" s="71">
        <v>0</v>
      </c>
      <c r="R240" s="71">
        <v>0</v>
      </c>
      <c r="S240" s="71">
        <v>0</v>
      </c>
      <c r="T240" s="71">
        <v>0</v>
      </c>
      <c r="U240" s="71">
        <v>0</v>
      </c>
      <c r="V240" s="71">
        <v>0</v>
      </c>
      <c r="W240" s="149">
        <v>0</v>
      </c>
      <c r="X240" s="149">
        <v>0</v>
      </c>
      <c r="Y240" s="212"/>
      <c r="Z240" s="44" t="s">
        <v>91</v>
      </c>
      <c r="AA240" s="31">
        <v>0</v>
      </c>
      <c r="AB240" s="31">
        <v>0</v>
      </c>
      <c r="AC240" s="31">
        <v>0</v>
      </c>
      <c r="AD240" s="31">
        <v>0</v>
      </c>
      <c r="AE240" s="149">
        <v>0</v>
      </c>
      <c r="AF240" s="125">
        <v>0</v>
      </c>
      <c r="AG240" s="71">
        <v>0</v>
      </c>
      <c r="AH240" s="71">
        <v>0</v>
      </c>
      <c r="AI240" s="71">
        <v>0</v>
      </c>
      <c r="AJ240" s="71">
        <v>0</v>
      </c>
      <c r="AK240" s="212"/>
      <c r="AL240" s="44" t="s">
        <v>91</v>
      </c>
      <c r="AM240" s="71">
        <v>0</v>
      </c>
      <c r="AN240" s="71">
        <v>0</v>
      </c>
      <c r="AO240" s="71">
        <v>0</v>
      </c>
      <c r="AP240" s="71">
        <v>0</v>
      </c>
      <c r="AQ240" s="71">
        <v>0</v>
      </c>
      <c r="AR240" s="71">
        <v>0</v>
      </c>
      <c r="AS240" s="71">
        <v>0</v>
      </c>
      <c r="AT240" s="71">
        <v>0</v>
      </c>
      <c r="AU240" s="71">
        <v>0</v>
      </c>
      <c r="AV240" s="212"/>
      <c r="AW240" s="44" t="s">
        <v>91</v>
      </c>
      <c r="AX240" s="71">
        <v>0</v>
      </c>
      <c r="AY240" s="71">
        <v>0</v>
      </c>
      <c r="AZ240" s="71">
        <v>0</v>
      </c>
      <c r="BA240" s="71">
        <v>0</v>
      </c>
      <c r="BB240" s="71">
        <v>0</v>
      </c>
      <c r="BC240" s="16">
        <v>0</v>
      </c>
      <c r="BD240" s="71">
        <v>0</v>
      </c>
      <c r="BE240" s="71">
        <v>0</v>
      </c>
      <c r="BF240" s="152">
        <v>0</v>
      </c>
      <c r="BG240" s="32">
        <v>0</v>
      </c>
      <c r="BH240" s="212"/>
      <c r="BI240" s="44" t="s">
        <v>91</v>
      </c>
      <c r="BJ240" s="71">
        <v>0</v>
      </c>
      <c r="BK240" s="71">
        <v>0</v>
      </c>
      <c r="BL240" s="71">
        <v>0</v>
      </c>
      <c r="BM240" s="71">
        <v>0</v>
      </c>
      <c r="BN240" s="71">
        <v>0</v>
      </c>
      <c r="BO240" s="71">
        <v>0</v>
      </c>
      <c r="BP240" s="71">
        <v>0</v>
      </c>
      <c r="BQ240" s="71">
        <v>0</v>
      </c>
      <c r="BR240" s="71">
        <v>0</v>
      </c>
      <c r="BS240" s="71">
        <v>0</v>
      </c>
      <c r="BT240" s="71">
        <v>0</v>
      </c>
      <c r="BU240" s="71">
        <v>0</v>
      </c>
      <c r="BV240" s="71">
        <v>0</v>
      </c>
      <c r="BW240" s="71">
        <v>0</v>
      </c>
      <c r="BY240" s="80" t="s">
        <v>178</v>
      </c>
      <c r="BZ240" s="80" t="s">
        <v>2509</v>
      </c>
      <c r="CA240" s="78">
        <v>0</v>
      </c>
      <c r="CB240" s="91"/>
    </row>
    <row r="241" spans="1:80" ht="13.15" customHeight="1">
      <c r="A241" s="212"/>
      <c r="B241" s="66" t="s">
        <v>73</v>
      </c>
      <c r="C241" s="26">
        <v>1814</v>
      </c>
      <c r="D241" s="26">
        <v>835</v>
      </c>
      <c r="E241" s="68">
        <v>721</v>
      </c>
      <c r="F241" s="68">
        <v>364</v>
      </c>
      <c r="G241" s="68">
        <v>724</v>
      </c>
      <c r="H241" s="68">
        <v>353</v>
      </c>
      <c r="I241" s="68">
        <v>887</v>
      </c>
      <c r="J241" s="68">
        <v>421</v>
      </c>
      <c r="K241" s="68">
        <v>4146</v>
      </c>
      <c r="L241" s="68">
        <v>1973</v>
      </c>
      <c r="M241" s="212"/>
      <c r="N241" s="66" t="s">
        <v>73</v>
      </c>
      <c r="O241" s="26">
        <v>145</v>
      </c>
      <c r="P241" s="26">
        <v>71</v>
      </c>
      <c r="Q241" s="68">
        <v>129</v>
      </c>
      <c r="R241" s="68">
        <v>76</v>
      </c>
      <c r="S241" s="68">
        <v>194</v>
      </c>
      <c r="T241" s="68">
        <v>94</v>
      </c>
      <c r="U241" s="68">
        <v>329</v>
      </c>
      <c r="V241" s="68">
        <v>152</v>
      </c>
      <c r="W241" s="68">
        <v>797</v>
      </c>
      <c r="X241" s="68">
        <v>393</v>
      </c>
      <c r="Y241" s="212"/>
      <c r="Z241" s="66" t="s">
        <v>73</v>
      </c>
      <c r="AA241" s="68">
        <v>39</v>
      </c>
      <c r="AB241" s="68">
        <v>27</v>
      </c>
      <c r="AC241" s="68">
        <v>26</v>
      </c>
      <c r="AD241" s="68">
        <v>29</v>
      </c>
      <c r="AE241" s="68">
        <v>121</v>
      </c>
      <c r="AF241" s="68">
        <v>120</v>
      </c>
      <c r="AG241" s="68">
        <v>35</v>
      </c>
      <c r="AH241" s="68">
        <v>22</v>
      </c>
      <c r="AI241" s="68">
        <v>10</v>
      </c>
      <c r="AJ241" s="68">
        <v>24</v>
      </c>
      <c r="AK241" s="212"/>
      <c r="AL241" s="66" t="s">
        <v>73</v>
      </c>
      <c r="AM241" s="68">
        <v>8</v>
      </c>
      <c r="AN241" s="68">
        <v>1918</v>
      </c>
      <c r="AO241" s="68">
        <v>79</v>
      </c>
      <c r="AP241" s="68">
        <v>7</v>
      </c>
      <c r="AQ241" s="68">
        <v>0</v>
      </c>
      <c r="AR241" s="68">
        <v>53</v>
      </c>
      <c r="AS241" s="68">
        <v>133</v>
      </c>
      <c r="AT241" s="68">
        <v>94</v>
      </c>
      <c r="AU241" s="68">
        <v>93</v>
      </c>
      <c r="AV241" s="212"/>
      <c r="AW241" s="66" t="s">
        <v>73</v>
      </c>
      <c r="AX241" s="26">
        <v>44</v>
      </c>
      <c r="AY241" s="26">
        <v>73</v>
      </c>
      <c r="AZ241" s="26">
        <v>2</v>
      </c>
      <c r="BA241" s="26">
        <v>116</v>
      </c>
      <c r="BB241" s="26">
        <v>0</v>
      </c>
      <c r="BC241" s="26">
        <v>235</v>
      </c>
      <c r="BD241" s="26">
        <v>75</v>
      </c>
      <c r="BE241" s="26">
        <v>68</v>
      </c>
      <c r="BF241" s="41">
        <v>38</v>
      </c>
      <c r="BG241" s="41">
        <v>12</v>
      </c>
      <c r="BH241" s="212"/>
      <c r="BI241" s="66" t="s">
        <v>73</v>
      </c>
      <c r="BJ241" s="68">
        <v>1058</v>
      </c>
      <c r="BK241" s="68">
        <v>1296</v>
      </c>
      <c r="BL241" s="68">
        <v>518</v>
      </c>
      <c r="BM241" s="68">
        <v>148</v>
      </c>
      <c r="BN241" s="68">
        <v>91</v>
      </c>
      <c r="BO241" s="68">
        <v>1143</v>
      </c>
      <c r="BP241" s="68">
        <v>179</v>
      </c>
      <c r="BQ241" s="68">
        <v>69</v>
      </c>
      <c r="BR241" s="68">
        <v>183</v>
      </c>
      <c r="BS241" s="68">
        <v>8</v>
      </c>
      <c r="BT241" s="68">
        <v>2</v>
      </c>
      <c r="BU241" s="68">
        <v>20</v>
      </c>
      <c r="BV241" s="68">
        <v>10</v>
      </c>
      <c r="BW241" s="68">
        <v>1050</v>
      </c>
      <c r="BY241" s="80" t="s">
        <v>178</v>
      </c>
      <c r="BZ241" s="80" t="s">
        <v>2510</v>
      </c>
      <c r="CA241" s="78">
        <v>4109</v>
      </c>
      <c r="CB241" s="91"/>
    </row>
    <row r="242" spans="1:80" ht="13.15" customHeight="1">
      <c r="A242" s="212" t="s">
        <v>179</v>
      </c>
      <c r="B242" s="44" t="s">
        <v>90</v>
      </c>
      <c r="C242" s="71">
        <v>0</v>
      </c>
      <c r="D242" s="71">
        <v>0</v>
      </c>
      <c r="E242" s="71">
        <v>0</v>
      </c>
      <c r="F242" s="71">
        <v>0</v>
      </c>
      <c r="G242" s="71">
        <v>0</v>
      </c>
      <c r="H242" s="71">
        <v>0</v>
      </c>
      <c r="I242" s="71">
        <v>0</v>
      </c>
      <c r="J242" s="71">
        <v>0</v>
      </c>
      <c r="K242" s="149">
        <v>0</v>
      </c>
      <c r="L242" s="149">
        <v>0</v>
      </c>
      <c r="M242" s="212" t="s">
        <v>179</v>
      </c>
      <c r="N242" s="44" t="s">
        <v>90</v>
      </c>
      <c r="O242" s="71">
        <v>0</v>
      </c>
      <c r="P242" s="71">
        <v>0</v>
      </c>
      <c r="Q242" s="71">
        <v>0</v>
      </c>
      <c r="R242" s="71">
        <v>0</v>
      </c>
      <c r="S242" s="71">
        <v>0</v>
      </c>
      <c r="T242" s="71">
        <v>0</v>
      </c>
      <c r="U242" s="71">
        <v>0</v>
      </c>
      <c r="V242" s="71">
        <v>0</v>
      </c>
      <c r="W242" s="149">
        <v>0</v>
      </c>
      <c r="X242" s="149">
        <v>0</v>
      </c>
      <c r="Y242" s="212" t="s">
        <v>179</v>
      </c>
      <c r="Z242" s="44" t="s">
        <v>90</v>
      </c>
      <c r="AA242" s="31">
        <v>0</v>
      </c>
      <c r="AB242" s="31">
        <v>0</v>
      </c>
      <c r="AC242" s="31">
        <v>0</v>
      </c>
      <c r="AD242" s="31">
        <v>0</v>
      </c>
      <c r="AE242" s="149">
        <v>0</v>
      </c>
      <c r="AF242" s="125">
        <v>0</v>
      </c>
      <c r="AG242" s="71">
        <v>0</v>
      </c>
      <c r="AH242" s="71">
        <v>0</v>
      </c>
      <c r="AI242" s="71">
        <v>0</v>
      </c>
      <c r="AJ242" s="71">
        <v>0</v>
      </c>
      <c r="AK242" s="212" t="s">
        <v>179</v>
      </c>
      <c r="AL242" s="44" t="s">
        <v>90</v>
      </c>
      <c r="AM242" s="71">
        <v>0</v>
      </c>
      <c r="AN242" s="71">
        <v>0</v>
      </c>
      <c r="AO242" s="71">
        <v>0</v>
      </c>
      <c r="AP242" s="71">
        <v>0</v>
      </c>
      <c r="AQ242" s="71">
        <v>0</v>
      </c>
      <c r="AR242" s="71">
        <v>0</v>
      </c>
      <c r="AS242" s="71">
        <v>0</v>
      </c>
      <c r="AT242" s="71">
        <v>0</v>
      </c>
      <c r="AU242" s="71">
        <v>0</v>
      </c>
      <c r="AV242" s="212" t="s">
        <v>179</v>
      </c>
      <c r="AW242" s="44" t="s">
        <v>90</v>
      </c>
      <c r="AX242" s="71">
        <v>0</v>
      </c>
      <c r="AY242" s="71">
        <v>0</v>
      </c>
      <c r="AZ242" s="71">
        <v>0</v>
      </c>
      <c r="BA242" s="71">
        <v>0</v>
      </c>
      <c r="BB242" s="71">
        <v>0</v>
      </c>
      <c r="BC242" s="16">
        <v>0</v>
      </c>
      <c r="BD242" s="71">
        <v>0</v>
      </c>
      <c r="BE242" s="71">
        <v>0</v>
      </c>
      <c r="BF242" s="152">
        <v>0</v>
      </c>
      <c r="BG242" s="32">
        <v>0</v>
      </c>
      <c r="BH242" s="212" t="s">
        <v>179</v>
      </c>
      <c r="BI242" s="44" t="s">
        <v>90</v>
      </c>
      <c r="BJ242" s="71">
        <v>0</v>
      </c>
      <c r="BK242" s="71">
        <v>0</v>
      </c>
      <c r="BL242" s="71">
        <v>0</v>
      </c>
      <c r="BM242" s="71">
        <v>0</v>
      </c>
      <c r="BN242" s="71">
        <v>0</v>
      </c>
      <c r="BO242" s="71">
        <v>0</v>
      </c>
      <c r="BP242" s="71">
        <v>0</v>
      </c>
      <c r="BQ242" s="71">
        <v>0</v>
      </c>
      <c r="BR242" s="71">
        <v>0</v>
      </c>
      <c r="BS242" s="71">
        <v>0</v>
      </c>
      <c r="BT242" s="71">
        <v>0</v>
      </c>
      <c r="BU242" s="71">
        <v>0</v>
      </c>
      <c r="BV242" s="71">
        <v>0</v>
      </c>
      <c r="BW242" s="71">
        <v>0</v>
      </c>
      <c r="BY242" s="80" t="s">
        <v>179</v>
      </c>
      <c r="BZ242" s="80" t="s">
        <v>2511</v>
      </c>
      <c r="CA242" s="78">
        <v>0</v>
      </c>
      <c r="CB242" s="91"/>
    </row>
    <row r="243" spans="1:80" ht="13.15" customHeight="1">
      <c r="A243" s="212"/>
      <c r="B243" s="44" t="s">
        <v>91</v>
      </c>
      <c r="C243" s="71">
        <v>3382</v>
      </c>
      <c r="D243" s="71">
        <v>1786</v>
      </c>
      <c r="E243" s="71">
        <v>2634</v>
      </c>
      <c r="F243" s="71">
        <v>1438</v>
      </c>
      <c r="G243" s="71">
        <v>2669</v>
      </c>
      <c r="H243" s="71">
        <v>1457</v>
      </c>
      <c r="I243" s="71">
        <v>3037</v>
      </c>
      <c r="J243" s="71">
        <v>1656</v>
      </c>
      <c r="K243" s="149">
        <v>11722</v>
      </c>
      <c r="L243" s="149">
        <v>6337</v>
      </c>
      <c r="M243" s="212"/>
      <c r="N243" s="44" t="s">
        <v>91</v>
      </c>
      <c r="O243" s="71">
        <v>336</v>
      </c>
      <c r="P243" s="71">
        <v>150</v>
      </c>
      <c r="Q243" s="71">
        <v>248</v>
      </c>
      <c r="R243" s="71">
        <v>105</v>
      </c>
      <c r="S243" s="71">
        <v>272</v>
      </c>
      <c r="T243" s="71">
        <v>148</v>
      </c>
      <c r="U243" s="71">
        <v>630</v>
      </c>
      <c r="V243" s="71">
        <v>366</v>
      </c>
      <c r="W243" s="149">
        <v>1486</v>
      </c>
      <c r="X243" s="149">
        <v>769</v>
      </c>
      <c r="Y243" s="212"/>
      <c r="Z243" s="44" t="s">
        <v>91</v>
      </c>
      <c r="AA243" s="31">
        <v>48</v>
      </c>
      <c r="AB243" s="31">
        <v>39</v>
      </c>
      <c r="AC243" s="31">
        <v>40</v>
      </c>
      <c r="AD243" s="31">
        <v>44</v>
      </c>
      <c r="AE243" s="149">
        <v>171</v>
      </c>
      <c r="AF243" s="125">
        <v>118</v>
      </c>
      <c r="AG243" s="71">
        <v>109</v>
      </c>
      <c r="AH243" s="71">
        <v>101</v>
      </c>
      <c r="AI243" s="71">
        <v>0</v>
      </c>
      <c r="AJ243" s="71">
        <v>7</v>
      </c>
      <c r="AK243" s="212"/>
      <c r="AL243" s="44" t="s">
        <v>91</v>
      </c>
      <c r="AM243" s="71">
        <v>24</v>
      </c>
      <c r="AN243" s="71">
        <v>2737</v>
      </c>
      <c r="AO243" s="71">
        <v>710</v>
      </c>
      <c r="AP243" s="71">
        <v>8</v>
      </c>
      <c r="AQ243" s="71">
        <v>0</v>
      </c>
      <c r="AR243" s="71">
        <v>76</v>
      </c>
      <c r="AS243" s="71">
        <v>135</v>
      </c>
      <c r="AT243" s="71">
        <v>118</v>
      </c>
      <c r="AU243" s="71">
        <v>122</v>
      </c>
      <c r="AV243" s="212"/>
      <c r="AW243" s="44" t="s">
        <v>91</v>
      </c>
      <c r="AX243" s="71">
        <v>135</v>
      </c>
      <c r="AY243" s="71">
        <v>244</v>
      </c>
      <c r="AZ243" s="71">
        <v>0</v>
      </c>
      <c r="BA243" s="71">
        <v>36</v>
      </c>
      <c r="BB243" s="71">
        <v>1</v>
      </c>
      <c r="BC243" s="16">
        <v>416</v>
      </c>
      <c r="BD243" s="71">
        <v>278</v>
      </c>
      <c r="BE243" s="71">
        <v>244</v>
      </c>
      <c r="BF243" s="152">
        <v>107</v>
      </c>
      <c r="BG243" s="32">
        <v>68</v>
      </c>
      <c r="BH243" s="212"/>
      <c r="BI243" s="44" t="s">
        <v>91</v>
      </c>
      <c r="BJ243" s="71">
        <v>2287</v>
      </c>
      <c r="BK243" s="71">
        <v>6429</v>
      </c>
      <c r="BL243" s="71">
        <v>1680</v>
      </c>
      <c r="BM243" s="71">
        <v>1838</v>
      </c>
      <c r="BN243" s="71">
        <v>109</v>
      </c>
      <c r="BO243" s="71">
        <v>4736</v>
      </c>
      <c r="BP243" s="71">
        <v>518</v>
      </c>
      <c r="BQ243" s="71">
        <v>27</v>
      </c>
      <c r="BR243" s="71">
        <v>1064</v>
      </c>
      <c r="BS243" s="71">
        <v>0</v>
      </c>
      <c r="BT243" s="71">
        <v>0</v>
      </c>
      <c r="BU243" s="71">
        <v>163</v>
      </c>
      <c r="BV243" s="71">
        <v>219</v>
      </c>
      <c r="BW243" s="71">
        <v>3326</v>
      </c>
      <c r="BY243" s="80" t="s">
        <v>179</v>
      </c>
      <c r="BZ243" s="80" t="s">
        <v>2512</v>
      </c>
      <c r="CA243" s="78">
        <v>7660</v>
      </c>
      <c r="CB243" s="91"/>
    </row>
    <row r="244" spans="1:80" ht="13.15" customHeight="1">
      <c r="A244" s="212"/>
      <c r="B244" s="66" t="s">
        <v>73</v>
      </c>
      <c r="C244" s="26">
        <v>3382</v>
      </c>
      <c r="D244" s="26">
        <v>1786</v>
      </c>
      <c r="E244" s="68">
        <v>2634</v>
      </c>
      <c r="F244" s="68">
        <v>1438</v>
      </c>
      <c r="G244" s="68">
        <v>2669</v>
      </c>
      <c r="H244" s="68">
        <v>1457</v>
      </c>
      <c r="I244" s="68">
        <v>3037</v>
      </c>
      <c r="J244" s="68">
        <v>1656</v>
      </c>
      <c r="K244" s="68">
        <v>11722</v>
      </c>
      <c r="L244" s="68">
        <v>6337</v>
      </c>
      <c r="M244" s="212"/>
      <c r="N244" s="66" t="s">
        <v>73</v>
      </c>
      <c r="O244" s="26">
        <v>336</v>
      </c>
      <c r="P244" s="26">
        <v>150</v>
      </c>
      <c r="Q244" s="68">
        <v>248</v>
      </c>
      <c r="R244" s="68">
        <v>105</v>
      </c>
      <c r="S244" s="68">
        <v>272</v>
      </c>
      <c r="T244" s="68">
        <v>148</v>
      </c>
      <c r="U244" s="68">
        <v>630</v>
      </c>
      <c r="V244" s="68">
        <v>366</v>
      </c>
      <c r="W244" s="68">
        <v>1486</v>
      </c>
      <c r="X244" s="68">
        <v>769</v>
      </c>
      <c r="Y244" s="212"/>
      <c r="Z244" s="66" t="s">
        <v>73</v>
      </c>
      <c r="AA244" s="68">
        <v>48</v>
      </c>
      <c r="AB244" s="68">
        <v>39</v>
      </c>
      <c r="AC244" s="68">
        <v>40</v>
      </c>
      <c r="AD244" s="68">
        <v>44</v>
      </c>
      <c r="AE244" s="68">
        <v>171</v>
      </c>
      <c r="AF244" s="68">
        <v>118</v>
      </c>
      <c r="AG244" s="68">
        <v>109</v>
      </c>
      <c r="AH244" s="68">
        <v>101</v>
      </c>
      <c r="AI244" s="68">
        <v>0</v>
      </c>
      <c r="AJ244" s="68">
        <v>7</v>
      </c>
      <c r="AK244" s="212"/>
      <c r="AL244" s="66" t="s">
        <v>73</v>
      </c>
      <c r="AM244" s="68">
        <v>24</v>
      </c>
      <c r="AN244" s="68">
        <v>2737</v>
      </c>
      <c r="AO244" s="68">
        <v>710</v>
      </c>
      <c r="AP244" s="68">
        <v>8</v>
      </c>
      <c r="AQ244" s="68">
        <v>0</v>
      </c>
      <c r="AR244" s="68">
        <v>76</v>
      </c>
      <c r="AS244" s="68">
        <v>135</v>
      </c>
      <c r="AT244" s="68">
        <v>118</v>
      </c>
      <c r="AU244" s="68">
        <v>122</v>
      </c>
      <c r="AV244" s="212"/>
      <c r="AW244" s="66" t="s">
        <v>73</v>
      </c>
      <c r="AX244" s="26">
        <v>135</v>
      </c>
      <c r="AY244" s="26">
        <v>244</v>
      </c>
      <c r="AZ244" s="26">
        <v>0</v>
      </c>
      <c r="BA244" s="26">
        <v>36</v>
      </c>
      <c r="BB244" s="26">
        <v>1</v>
      </c>
      <c r="BC244" s="26">
        <v>416</v>
      </c>
      <c r="BD244" s="26">
        <v>278</v>
      </c>
      <c r="BE244" s="26">
        <v>244</v>
      </c>
      <c r="BF244" s="41">
        <v>107</v>
      </c>
      <c r="BG244" s="41">
        <v>68</v>
      </c>
      <c r="BH244" s="212"/>
      <c r="BI244" s="66" t="s">
        <v>73</v>
      </c>
      <c r="BJ244" s="68">
        <v>2287</v>
      </c>
      <c r="BK244" s="68">
        <v>6429</v>
      </c>
      <c r="BL244" s="68">
        <v>1680</v>
      </c>
      <c r="BM244" s="68">
        <v>1838</v>
      </c>
      <c r="BN244" s="68">
        <v>109</v>
      </c>
      <c r="BO244" s="68">
        <v>4736</v>
      </c>
      <c r="BP244" s="68">
        <v>518</v>
      </c>
      <c r="BQ244" s="68">
        <v>27</v>
      </c>
      <c r="BR244" s="68">
        <v>1064</v>
      </c>
      <c r="BS244" s="68">
        <v>0</v>
      </c>
      <c r="BT244" s="68">
        <v>0</v>
      </c>
      <c r="BU244" s="68">
        <v>163</v>
      </c>
      <c r="BV244" s="68">
        <v>219</v>
      </c>
      <c r="BW244" s="68">
        <v>3326</v>
      </c>
      <c r="BY244" s="80" t="s">
        <v>179</v>
      </c>
      <c r="BZ244" s="80" t="s">
        <v>2513</v>
      </c>
      <c r="CA244" s="78">
        <v>7660</v>
      </c>
      <c r="CB244" s="91"/>
    </row>
    <row r="245" spans="1:80" ht="13.15" customHeight="1">
      <c r="A245" s="212" t="s">
        <v>180</v>
      </c>
      <c r="B245" s="44" t="s">
        <v>90</v>
      </c>
      <c r="C245" s="71">
        <v>2827</v>
      </c>
      <c r="D245" s="71">
        <v>1519</v>
      </c>
      <c r="E245" s="71">
        <v>1487</v>
      </c>
      <c r="F245" s="71">
        <v>791</v>
      </c>
      <c r="G245" s="71">
        <v>1508</v>
      </c>
      <c r="H245" s="71">
        <v>820</v>
      </c>
      <c r="I245" s="71">
        <v>1552</v>
      </c>
      <c r="J245" s="71">
        <v>818</v>
      </c>
      <c r="K245" s="149">
        <v>7374</v>
      </c>
      <c r="L245" s="149">
        <v>3948</v>
      </c>
      <c r="M245" s="212" t="s">
        <v>180</v>
      </c>
      <c r="N245" s="44" t="s">
        <v>90</v>
      </c>
      <c r="O245" s="71">
        <v>260</v>
      </c>
      <c r="P245" s="71">
        <v>152</v>
      </c>
      <c r="Q245" s="71">
        <v>151</v>
      </c>
      <c r="R245" s="71">
        <v>67</v>
      </c>
      <c r="S245" s="71">
        <v>170</v>
      </c>
      <c r="T245" s="71">
        <v>86</v>
      </c>
      <c r="U245" s="71">
        <v>425</v>
      </c>
      <c r="V245" s="71">
        <v>224</v>
      </c>
      <c r="W245" s="149">
        <v>1006</v>
      </c>
      <c r="X245" s="149">
        <v>529</v>
      </c>
      <c r="Y245" s="212" t="s">
        <v>180</v>
      </c>
      <c r="Z245" s="44" t="s">
        <v>90</v>
      </c>
      <c r="AA245" s="31">
        <v>48</v>
      </c>
      <c r="AB245" s="31">
        <v>33</v>
      </c>
      <c r="AC245" s="31">
        <v>32</v>
      </c>
      <c r="AD245" s="31">
        <v>36</v>
      </c>
      <c r="AE245" s="149">
        <v>149</v>
      </c>
      <c r="AF245" s="125">
        <v>137</v>
      </c>
      <c r="AG245" s="71">
        <v>92</v>
      </c>
      <c r="AH245" s="71">
        <v>16</v>
      </c>
      <c r="AI245" s="71">
        <v>14</v>
      </c>
      <c r="AJ245" s="71">
        <v>26</v>
      </c>
      <c r="AK245" s="212" t="s">
        <v>180</v>
      </c>
      <c r="AL245" s="44" t="s">
        <v>90</v>
      </c>
      <c r="AM245" s="71">
        <v>23</v>
      </c>
      <c r="AN245" s="71">
        <v>2174</v>
      </c>
      <c r="AO245" s="71">
        <v>230</v>
      </c>
      <c r="AP245" s="71">
        <v>118</v>
      </c>
      <c r="AQ245" s="71">
        <v>13</v>
      </c>
      <c r="AR245" s="71">
        <v>64</v>
      </c>
      <c r="AS245" s="71">
        <v>151</v>
      </c>
      <c r="AT245" s="71">
        <v>162</v>
      </c>
      <c r="AU245" s="71">
        <v>139</v>
      </c>
      <c r="AV245" s="212" t="s">
        <v>180</v>
      </c>
      <c r="AW245" s="44" t="s">
        <v>90</v>
      </c>
      <c r="AX245" s="71">
        <v>70</v>
      </c>
      <c r="AY245" s="71">
        <v>111</v>
      </c>
      <c r="AZ245" s="71">
        <v>8</v>
      </c>
      <c r="BA245" s="71">
        <v>53</v>
      </c>
      <c r="BB245" s="71">
        <v>0</v>
      </c>
      <c r="BC245" s="16">
        <v>242</v>
      </c>
      <c r="BD245" s="71">
        <v>92</v>
      </c>
      <c r="BE245" s="71">
        <v>117</v>
      </c>
      <c r="BF245" s="152">
        <v>21</v>
      </c>
      <c r="BG245" s="32">
        <v>9</v>
      </c>
      <c r="BH245" s="212" t="s">
        <v>180</v>
      </c>
      <c r="BI245" s="44" t="s">
        <v>90</v>
      </c>
      <c r="BJ245" s="71">
        <v>1462</v>
      </c>
      <c r="BK245" s="71">
        <v>2050</v>
      </c>
      <c r="BL245" s="71">
        <v>259</v>
      </c>
      <c r="BM245" s="71">
        <v>396</v>
      </c>
      <c r="BN245" s="71">
        <v>243</v>
      </c>
      <c r="BO245" s="71">
        <v>2103</v>
      </c>
      <c r="BP245" s="71">
        <v>200</v>
      </c>
      <c r="BQ245" s="71">
        <v>50</v>
      </c>
      <c r="BR245" s="71">
        <v>225</v>
      </c>
      <c r="BS245" s="71">
        <v>24</v>
      </c>
      <c r="BT245" s="71">
        <v>0</v>
      </c>
      <c r="BU245" s="71">
        <v>37</v>
      </c>
      <c r="BV245" s="71">
        <v>17</v>
      </c>
      <c r="BW245" s="71">
        <v>2966</v>
      </c>
      <c r="BY245" s="80" t="s">
        <v>180</v>
      </c>
      <c r="BZ245" s="80" t="s">
        <v>2514</v>
      </c>
      <c r="CA245" s="78">
        <v>5598</v>
      </c>
      <c r="CB245" s="91"/>
    </row>
    <row r="246" spans="1:80" ht="13.15" customHeight="1">
      <c r="A246" s="212"/>
      <c r="B246" s="44" t="s">
        <v>91</v>
      </c>
      <c r="C246" s="71">
        <v>0</v>
      </c>
      <c r="D246" s="71">
        <v>0</v>
      </c>
      <c r="E246" s="71">
        <v>0</v>
      </c>
      <c r="F246" s="71">
        <v>0</v>
      </c>
      <c r="G246" s="71">
        <v>0</v>
      </c>
      <c r="H246" s="71">
        <v>0</v>
      </c>
      <c r="I246" s="71">
        <v>0</v>
      </c>
      <c r="J246" s="71">
        <v>0</v>
      </c>
      <c r="K246" s="149">
        <v>0</v>
      </c>
      <c r="L246" s="149">
        <v>0</v>
      </c>
      <c r="M246" s="212"/>
      <c r="N246" s="44" t="s">
        <v>91</v>
      </c>
      <c r="O246" s="71">
        <v>0</v>
      </c>
      <c r="P246" s="71">
        <v>0</v>
      </c>
      <c r="Q246" s="71">
        <v>0</v>
      </c>
      <c r="R246" s="71">
        <v>0</v>
      </c>
      <c r="S246" s="71">
        <v>0</v>
      </c>
      <c r="T246" s="71">
        <v>0</v>
      </c>
      <c r="U246" s="71">
        <v>0</v>
      </c>
      <c r="V246" s="71">
        <v>0</v>
      </c>
      <c r="W246" s="149">
        <v>0</v>
      </c>
      <c r="X246" s="149">
        <v>0</v>
      </c>
      <c r="Y246" s="212"/>
      <c r="Z246" s="44" t="s">
        <v>91</v>
      </c>
      <c r="AA246" s="31">
        <v>0</v>
      </c>
      <c r="AB246" s="31">
        <v>0</v>
      </c>
      <c r="AC246" s="31">
        <v>0</v>
      </c>
      <c r="AD246" s="31">
        <v>0</v>
      </c>
      <c r="AE246" s="149">
        <v>0</v>
      </c>
      <c r="AF246" s="125">
        <v>0</v>
      </c>
      <c r="AG246" s="71">
        <v>0</v>
      </c>
      <c r="AH246" s="71">
        <v>0</v>
      </c>
      <c r="AI246" s="71">
        <v>0</v>
      </c>
      <c r="AJ246" s="71">
        <v>0</v>
      </c>
      <c r="AK246" s="212"/>
      <c r="AL246" s="44" t="s">
        <v>91</v>
      </c>
      <c r="AM246" s="71">
        <v>0</v>
      </c>
      <c r="AN246" s="71">
        <v>0</v>
      </c>
      <c r="AO246" s="71">
        <v>0</v>
      </c>
      <c r="AP246" s="71">
        <v>0</v>
      </c>
      <c r="AQ246" s="71">
        <v>0</v>
      </c>
      <c r="AR246" s="71">
        <v>0</v>
      </c>
      <c r="AS246" s="71">
        <v>0</v>
      </c>
      <c r="AT246" s="71">
        <v>0</v>
      </c>
      <c r="AU246" s="71">
        <v>0</v>
      </c>
      <c r="AV246" s="212"/>
      <c r="AW246" s="44" t="s">
        <v>91</v>
      </c>
      <c r="AX246" s="71">
        <v>0</v>
      </c>
      <c r="AY246" s="71">
        <v>0</v>
      </c>
      <c r="AZ246" s="71">
        <v>0</v>
      </c>
      <c r="BA246" s="71">
        <v>0</v>
      </c>
      <c r="BB246" s="71">
        <v>0</v>
      </c>
      <c r="BC246" s="16">
        <v>0</v>
      </c>
      <c r="BD246" s="71">
        <v>0</v>
      </c>
      <c r="BE246" s="71">
        <v>0</v>
      </c>
      <c r="BF246" s="152">
        <v>0</v>
      </c>
      <c r="BG246" s="32">
        <v>0</v>
      </c>
      <c r="BH246" s="212"/>
      <c r="BI246" s="44" t="s">
        <v>91</v>
      </c>
      <c r="BJ246" s="71">
        <v>0</v>
      </c>
      <c r="BK246" s="71">
        <v>0</v>
      </c>
      <c r="BL246" s="71">
        <v>0</v>
      </c>
      <c r="BM246" s="71">
        <v>0</v>
      </c>
      <c r="BN246" s="71">
        <v>0</v>
      </c>
      <c r="BO246" s="71">
        <v>0</v>
      </c>
      <c r="BP246" s="71">
        <v>0</v>
      </c>
      <c r="BQ246" s="71">
        <v>0</v>
      </c>
      <c r="BR246" s="71">
        <v>0</v>
      </c>
      <c r="BS246" s="71">
        <v>0</v>
      </c>
      <c r="BT246" s="71">
        <v>0</v>
      </c>
      <c r="BU246" s="71">
        <v>0</v>
      </c>
      <c r="BV246" s="71">
        <v>0</v>
      </c>
      <c r="BW246" s="71">
        <v>0</v>
      </c>
      <c r="BY246" s="80" t="s">
        <v>180</v>
      </c>
      <c r="BZ246" s="80" t="s">
        <v>2515</v>
      </c>
      <c r="CA246" s="78">
        <v>0</v>
      </c>
      <c r="CB246" s="91"/>
    </row>
    <row r="247" spans="1:80" ht="13.15" customHeight="1">
      <c r="A247" s="212"/>
      <c r="B247" s="66" t="s">
        <v>73</v>
      </c>
      <c r="C247" s="26">
        <v>2827</v>
      </c>
      <c r="D247" s="26">
        <v>1519</v>
      </c>
      <c r="E247" s="68">
        <v>1487</v>
      </c>
      <c r="F247" s="68">
        <v>791</v>
      </c>
      <c r="G247" s="68">
        <v>1508</v>
      </c>
      <c r="H247" s="68">
        <v>820</v>
      </c>
      <c r="I247" s="68">
        <v>1552</v>
      </c>
      <c r="J247" s="68">
        <v>818</v>
      </c>
      <c r="K247" s="68">
        <v>7374</v>
      </c>
      <c r="L247" s="68">
        <v>3948</v>
      </c>
      <c r="M247" s="212"/>
      <c r="N247" s="66" t="s">
        <v>73</v>
      </c>
      <c r="O247" s="26">
        <v>260</v>
      </c>
      <c r="P247" s="26">
        <v>152</v>
      </c>
      <c r="Q247" s="68">
        <v>151</v>
      </c>
      <c r="R247" s="68">
        <v>67</v>
      </c>
      <c r="S247" s="68">
        <v>170</v>
      </c>
      <c r="T247" s="68">
        <v>86</v>
      </c>
      <c r="U247" s="68">
        <v>425</v>
      </c>
      <c r="V247" s="68">
        <v>224</v>
      </c>
      <c r="W247" s="68">
        <v>1006</v>
      </c>
      <c r="X247" s="68">
        <v>529</v>
      </c>
      <c r="Y247" s="212"/>
      <c r="Z247" s="66" t="s">
        <v>73</v>
      </c>
      <c r="AA247" s="68">
        <v>48</v>
      </c>
      <c r="AB247" s="68">
        <v>33</v>
      </c>
      <c r="AC247" s="68">
        <v>32</v>
      </c>
      <c r="AD247" s="68">
        <v>36</v>
      </c>
      <c r="AE247" s="68">
        <v>149</v>
      </c>
      <c r="AF247" s="68">
        <v>137</v>
      </c>
      <c r="AG247" s="68">
        <v>92</v>
      </c>
      <c r="AH247" s="68">
        <v>16</v>
      </c>
      <c r="AI247" s="68">
        <v>14</v>
      </c>
      <c r="AJ247" s="68">
        <v>26</v>
      </c>
      <c r="AK247" s="212"/>
      <c r="AL247" s="66" t="s">
        <v>73</v>
      </c>
      <c r="AM247" s="68">
        <v>23</v>
      </c>
      <c r="AN247" s="68">
        <v>2174</v>
      </c>
      <c r="AO247" s="68">
        <v>230</v>
      </c>
      <c r="AP247" s="68">
        <v>118</v>
      </c>
      <c r="AQ247" s="68">
        <v>13</v>
      </c>
      <c r="AR247" s="68">
        <v>64</v>
      </c>
      <c r="AS247" s="68">
        <v>151</v>
      </c>
      <c r="AT247" s="68">
        <v>162</v>
      </c>
      <c r="AU247" s="68">
        <v>139</v>
      </c>
      <c r="AV247" s="212"/>
      <c r="AW247" s="66" t="s">
        <v>73</v>
      </c>
      <c r="AX247" s="26">
        <v>70</v>
      </c>
      <c r="AY247" s="26">
        <v>111</v>
      </c>
      <c r="AZ247" s="26">
        <v>8</v>
      </c>
      <c r="BA247" s="26">
        <v>53</v>
      </c>
      <c r="BB247" s="26">
        <v>0</v>
      </c>
      <c r="BC247" s="26">
        <v>242</v>
      </c>
      <c r="BD247" s="26">
        <v>92</v>
      </c>
      <c r="BE247" s="26">
        <v>117</v>
      </c>
      <c r="BF247" s="41">
        <v>21</v>
      </c>
      <c r="BG247" s="41">
        <v>9</v>
      </c>
      <c r="BH247" s="212"/>
      <c r="BI247" s="66" t="s">
        <v>73</v>
      </c>
      <c r="BJ247" s="68">
        <v>1462</v>
      </c>
      <c r="BK247" s="68">
        <v>2050</v>
      </c>
      <c r="BL247" s="68">
        <v>259</v>
      </c>
      <c r="BM247" s="68">
        <v>396</v>
      </c>
      <c r="BN247" s="68">
        <v>243</v>
      </c>
      <c r="BO247" s="68">
        <v>2103</v>
      </c>
      <c r="BP247" s="68">
        <v>200</v>
      </c>
      <c r="BQ247" s="68">
        <v>50</v>
      </c>
      <c r="BR247" s="68">
        <v>225</v>
      </c>
      <c r="BS247" s="68">
        <v>24</v>
      </c>
      <c r="BT247" s="68">
        <v>0</v>
      </c>
      <c r="BU247" s="68">
        <v>37</v>
      </c>
      <c r="BV247" s="68">
        <v>17</v>
      </c>
      <c r="BW247" s="68">
        <v>2966</v>
      </c>
      <c r="BY247" s="80" t="s">
        <v>180</v>
      </c>
      <c r="BZ247" s="80" t="s">
        <v>2516</v>
      </c>
      <c r="CA247" s="78">
        <v>5598</v>
      </c>
      <c r="CB247" s="91"/>
    </row>
    <row r="248" spans="1:80" ht="13.15" customHeight="1">
      <c r="A248" s="212" t="s">
        <v>181</v>
      </c>
      <c r="B248" s="44" t="s">
        <v>90</v>
      </c>
      <c r="C248" s="71">
        <v>1421</v>
      </c>
      <c r="D248" s="71">
        <v>744</v>
      </c>
      <c r="E248" s="71">
        <v>686</v>
      </c>
      <c r="F248" s="71">
        <v>359</v>
      </c>
      <c r="G248" s="71">
        <v>605</v>
      </c>
      <c r="H248" s="71">
        <v>305</v>
      </c>
      <c r="I248" s="71">
        <v>698</v>
      </c>
      <c r="J248" s="71">
        <v>378</v>
      </c>
      <c r="K248" s="149">
        <v>3410</v>
      </c>
      <c r="L248" s="149">
        <v>1786</v>
      </c>
      <c r="M248" s="212" t="s">
        <v>181</v>
      </c>
      <c r="N248" s="44" t="s">
        <v>90</v>
      </c>
      <c r="O248" s="71">
        <v>160</v>
      </c>
      <c r="P248" s="71">
        <v>69</v>
      </c>
      <c r="Q248" s="71">
        <v>124</v>
      </c>
      <c r="R248" s="71">
        <v>59</v>
      </c>
      <c r="S248" s="71">
        <v>120</v>
      </c>
      <c r="T248" s="71">
        <v>55</v>
      </c>
      <c r="U248" s="71">
        <v>266</v>
      </c>
      <c r="V248" s="71">
        <v>150</v>
      </c>
      <c r="W248" s="149">
        <v>670</v>
      </c>
      <c r="X248" s="149">
        <v>333</v>
      </c>
      <c r="Y248" s="212" t="s">
        <v>181</v>
      </c>
      <c r="Z248" s="44" t="s">
        <v>90</v>
      </c>
      <c r="AA248" s="31">
        <v>38</v>
      </c>
      <c r="AB248" s="31">
        <v>22</v>
      </c>
      <c r="AC248" s="31">
        <v>23</v>
      </c>
      <c r="AD248" s="31">
        <v>20</v>
      </c>
      <c r="AE248" s="149">
        <v>103</v>
      </c>
      <c r="AF248" s="125">
        <v>84</v>
      </c>
      <c r="AG248" s="71">
        <v>36</v>
      </c>
      <c r="AH248" s="71">
        <v>0</v>
      </c>
      <c r="AI248" s="71">
        <v>7</v>
      </c>
      <c r="AJ248" s="71">
        <v>19</v>
      </c>
      <c r="AK248" s="212" t="s">
        <v>181</v>
      </c>
      <c r="AL248" s="44" t="s">
        <v>90</v>
      </c>
      <c r="AM248" s="71">
        <v>8</v>
      </c>
      <c r="AN248" s="71">
        <v>1415</v>
      </c>
      <c r="AO248" s="71">
        <v>3</v>
      </c>
      <c r="AP248" s="71">
        <v>4</v>
      </c>
      <c r="AQ248" s="71">
        <v>4</v>
      </c>
      <c r="AR248" s="71">
        <v>46</v>
      </c>
      <c r="AS248" s="71">
        <v>108</v>
      </c>
      <c r="AT248" s="71">
        <v>91</v>
      </c>
      <c r="AU248" s="71">
        <v>64</v>
      </c>
      <c r="AV248" s="212" t="s">
        <v>181</v>
      </c>
      <c r="AW248" s="44" t="s">
        <v>90</v>
      </c>
      <c r="AX248" s="71">
        <v>29</v>
      </c>
      <c r="AY248" s="71">
        <v>64</v>
      </c>
      <c r="AZ248" s="71">
        <v>0</v>
      </c>
      <c r="BA248" s="71">
        <v>94</v>
      </c>
      <c r="BB248" s="71">
        <v>0</v>
      </c>
      <c r="BC248" s="16">
        <v>187</v>
      </c>
      <c r="BD248" s="71">
        <v>66</v>
      </c>
      <c r="BE248" s="71">
        <v>57</v>
      </c>
      <c r="BF248" s="152">
        <v>22</v>
      </c>
      <c r="BG248" s="32">
        <v>9</v>
      </c>
      <c r="BH248" s="212" t="s">
        <v>181</v>
      </c>
      <c r="BI248" s="44" t="s">
        <v>90</v>
      </c>
      <c r="BJ248" s="71">
        <v>2104</v>
      </c>
      <c r="BK248" s="71">
        <v>815</v>
      </c>
      <c r="BL248" s="71">
        <v>78</v>
      </c>
      <c r="BM248" s="71">
        <v>56</v>
      </c>
      <c r="BN248" s="71">
        <v>60</v>
      </c>
      <c r="BO248" s="71">
        <v>681</v>
      </c>
      <c r="BP248" s="71">
        <v>139</v>
      </c>
      <c r="BQ248" s="71">
        <v>41</v>
      </c>
      <c r="BR248" s="71">
        <v>132</v>
      </c>
      <c r="BS248" s="71">
        <v>0</v>
      </c>
      <c r="BT248" s="71">
        <v>4</v>
      </c>
      <c r="BU248" s="71">
        <v>0</v>
      </c>
      <c r="BV248" s="71">
        <v>23</v>
      </c>
      <c r="BW248" s="71">
        <v>326</v>
      </c>
      <c r="BY248" s="80" t="s">
        <v>181</v>
      </c>
      <c r="BZ248" s="80" t="s">
        <v>2517</v>
      </c>
      <c r="CA248" s="78">
        <v>2883</v>
      </c>
      <c r="CB248" s="91"/>
    </row>
    <row r="249" spans="1:80" ht="13.15" customHeight="1">
      <c r="A249" s="212"/>
      <c r="B249" s="44" t="s">
        <v>91</v>
      </c>
      <c r="C249" s="71">
        <v>387</v>
      </c>
      <c r="D249" s="71">
        <v>201</v>
      </c>
      <c r="E249" s="71">
        <v>369</v>
      </c>
      <c r="F249" s="71">
        <v>181</v>
      </c>
      <c r="G249" s="71">
        <v>257</v>
      </c>
      <c r="H249" s="71">
        <v>126</v>
      </c>
      <c r="I249" s="71">
        <v>335</v>
      </c>
      <c r="J249" s="71">
        <v>202</v>
      </c>
      <c r="K249" s="149">
        <v>1348</v>
      </c>
      <c r="L249" s="149">
        <v>710</v>
      </c>
      <c r="M249" s="212"/>
      <c r="N249" s="44" t="s">
        <v>91</v>
      </c>
      <c r="O249" s="71">
        <v>141</v>
      </c>
      <c r="P249" s="71">
        <v>73</v>
      </c>
      <c r="Q249" s="71">
        <v>65</v>
      </c>
      <c r="R249" s="71">
        <v>23</v>
      </c>
      <c r="S249" s="71">
        <v>70</v>
      </c>
      <c r="T249" s="71">
        <v>26</v>
      </c>
      <c r="U249" s="71">
        <v>85</v>
      </c>
      <c r="V249" s="71">
        <v>58</v>
      </c>
      <c r="W249" s="149">
        <v>361</v>
      </c>
      <c r="X249" s="149">
        <v>180</v>
      </c>
      <c r="Y249" s="212"/>
      <c r="Z249" s="44" t="s">
        <v>91</v>
      </c>
      <c r="AA249" s="31">
        <v>9</v>
      </c>
      <c r="AB249" s="31">
        <v>7</v>
      </c>
      <c r="AC249" s="31">
        <v>7</v>
      </c>
      <c r="AD249" s="31">
        <v>8</v>
      </c>
      <c r="AE249" s="149">
        <v>31</v>
      </c>
      <c r="AF249" s="125">
        <v>33</v>
      </c>
      <c r="AG249" s="71">
        <v>19</v>
      </c>
      <c r="AH249" s="71">
        <v>11</v>
      </c>
      <c r="AI249" s="71">
        <v>0</v>
      </c>
      <c r="AJ249" s="71">
        <v>2</v>
      </c>
      <c r="AK249" s="212"/>
      <c r="AL249" s="44" t="s">
        <v>91</v>
      </c>
      <c r="AM249" s="71">
        <v>0</v>
      </c>
      <c r="AN249" s="71">
        <v>536</v>
      </c>
      <c r="AO249" s="71">
        <v>10</v>
      </c>
      <c r="AP249" s="71">
        <v>0</v>
      </c>
      <c r="AQ249" s="71">
        <v>0</v>
      </c>
      <c r="AR249" s="71">
        <v>5</v>
      </c>
      <c r="AS249" s="71">
        <v>35</v>
      </c>
      <c r="AT249" s="71">
        <v>39</v>
      </c>
      <c r="AU249" s="71">
        <v>35</v>
      </c>
      <c r="AV249" s="212"/>
      <c r="AW249" s="44" t="s">
        <v>91</v>
      </c>
      <c r="AX249" s="71">
        <v>39</v>
      </c>
      <c r="AY249" s="71">
        <v>15</v>
      </c>
      <c r="AZ249" s="71">
        <v>0</v>
      </c>
      <c r="BA249" s="71">
        <v>9</v>
      </c>
      <c r="BB249" s="71">
        <v>0</v>
      </c>
      <c r="BC249" s="16">
        <v>63</v>
      </c>
      <c r="BD249" s="71">
        <v>42</v>
      </c>
      <c r="BE249" s="71">
        <v>45</v>
      </c>
      <c r="BF249" s="152">
        <v>18</v>
      </c>
      <c r="BG249" s="32">
        <v>9</v>
      </c>
      <c r="BH249" s="212"/>
      <c r="BI249" s="44" t="s">
        <v>91</v>
      </c>
      <c r="BJ249" s="71">
        <v>88</v>
      </c>
      <c r="BK249" s="71">
        <v>104</v>
      </c>
      <c r="BL249" s="71">
        <v>8</v>
      </c>
      <c r="BM249" s="71">
        <v>8</v>
      </c>
      <c r="BN249" s="71">
        <v>0</v>
      </c>
      <c r="BO249" s="71">
        <v>88</v>
      </c>
      <c r="BP249" s="71">
        <v>8</v>
      </c>
      <c r="BQ249" s="71">
        <v>0</v>
      </c>
      <c r="BR249" s="71">
        <v>8</v>
      </c>
      <c r="BS249" s="71">
        <v>0</v>
      </c>
      <c r="BT249" s="71">
        <v>0</v>
      </c>
      <c r="BU249" s="71">
        <v>0</v>
      </c>
      <c r="BV249" s="71">
        <v>24</v>
      </c>
      <c r="BW249" s="71">
        <v>366</v>
      </c>
      <c r="BY249" s="80" t="s">
        <v>181</v>
      </c>
      <c r="BZ249" s="80" t="s">
        <v>2518</v>
      </c>
      <c r="CA249" s="78">
        <v>1102</v>
      </c>
      <c r="CB249" s="91"/>
    </row>
    <row r="250" spans="1:80" ht="13.15" customHeight="1">
      <c r="A250" s="212"/>
      <c r="B250" s="66" t="s">
        <v>73</v>
      </c>
      <c r="C250" s="26">
        <v>1808</v>
      </c>
      <c r="D250" s="26">
        <v>945</v>
      </c>
      <c r="E250" s="68">
        <v>1055</v>
      </c>
      <c r="F250" s="68">
        <v>540</v>
      </c>
      <c r="G250" s="68">
        <v>862</v>
      </c>
      <c r="H250" s="68">
        <v>431</v>
      </c>
      <c r="I250" s="68">
        <v>1033</v>
      </c>
      <c r="J250" s="68">
        <v>580</v>
      </c>
      <c r="K250" s="68">
        <v>4758</v>
      </c>
      <c r="L250" s="68">
        <v>2496</v>
      </c>
      <c r="M250" s="212"/>
      <c r="N250" s="66" t="s">
        <v>73</v>
      </c>
      <c r="O250" s="26">
        <v>301</v>
      </c>
      <c r="P250" s="26">
        <v>142</v>
      </c>
      <c r="Q250" s="68">
        <v>189</v>
      </c>
      <c r="R250" s="68">
        <v>82</v>
      </c>
      <c r="S250" s="68">
        <v>190</v>
      </c>
      <c r="T250" s="68">
        <v>81</v>
      </c>
      <c r="U250" s="68">
        <v>351</v>
      </c>
      <c r="V250" s="68">
        <v>208</v>
      </c>
      <c r="W250" s="68">
        <v>1031</v>
      </c>
      <c r="X250" s="68">
        <v>513</v>
      </c>
      <c r="Y250" s="212"/>
      <c r="Z250" s="66" t="s">
        <v>73</v>
      </c>
      <c r="AA250" s="68">
        <v>47</v>
      </c>
      <c r="AB250" s="68">
        <v>29</v>
      </c>
      <c r="AC250" s="68">
        <v>30</v>
      </c>
      <c r="AD250" s="68">
        <v>28</v>
      </c>
      <c r="AE250" s="68">
        <v>134</v>
      </c>
      <c r="AF250" s="68">
        <v>117</v>
      </c>
      <c r="AG250" s="68">
        <v>55</v>
      </c>
      <c r="AH250" s="68">
        <v>11</v>
      </c>
      <c r="AI250" s="68">
        <v>7</v>
      </c>
      <c r="AJ250" s="68">
        <v>21</v>
      </c>
      <c r="AK250" s="212"/>
      <c r="AL250" s="66" t="s">
        <v>73</v>
      </c>
      <c r="AM250" s="68">
        <v>8</v>
      </c>
      <c r="AN250" s="68">
        <v>1951</v>
      </c>
      <c r="AO250" s="68">
        <v>13</v>
      </c>
      <c r="AP250" s="68">
        <v>4</v>
      </c>
      <c r="AQ250" s="68">
        <v>4</v>
      </c>
      <c r="AR250" s="68">
        <v>51</v>
      </c>
      <c r="AS250" s="68">
        <v>143</v>
      </c>
      <c r="AT250" s="68">
        <v>130</v>
      </c>
      <c r="AU250" s="68">
        <v>99</v>
      </c>
      <c r="AV250" s="212"/>
      <c r="AW250" s="66" t="s">
        <v>73</v>
      </c>
      <c r="AX250" s="26">
        <v>68</v>
      </c>
      <c r="AY250" s="26">
        <v>79</v>
      </c>
      <c r="AZ250" s="26">
        <v>0</v>
      </c>
      <c r="BA250" s="26">
        <v>103</v>
      </c>
      <c r="BB250" s="26">
        <v>0</v>
      </c>
      <c r="BC250" s="26">
        <v>250</v>
      </c>
      <c r="BD250" s="26">
        <v>108</v>
      </c>
      <c r="BE250" s="26">
        <v>102</v>
      </c>
      <c r="BF250" s="41">
        <v>40</v>
      </c>
      <c r="BG250" s="41">
        <v>18</v>
      </c>
      <c r="BH250" s="212"/>
      <c r="BI250" s="66" t="s">
        <v>73</v>
      </c>
      <c r="BJ250" s="68">
        <v>2192</v>
      </c>
      <c r="BK250" s="68">
        <v>919</v>
      </c>
      <c r="BL250" s="68">
        <v>86</v>
      </c>
      <c r="BM250" s="68">
        <v>64</v>
      </c>
      <c r="BN250" s="68">
        <v>60</v>
      </c>
      <c r="BO250" s="68">
        <v>769</v>
      </c>
      <c r="BP250" s="68">
        <v>147</v>
      </c>
      <c r="BQ250" s="68">
        <v>41</v>
      </c>
      <c r="BR250" s="68">
        <v>140</v>
      </c>
      <c r="BS250" s="68">
        <v>0</v>
      </c>
      <c r="BT250" s="68">
        <v>4</v>
      </c>
      <c r="BU250" s="68">
        <v>0</v>
      </c>
      <c r="BV250" s="68">
        <v>47</v>
      </c>
      <c r="BW250" s="68">
        <v>692</v>
      </c>
      <c r="BY250" s="80" t="s">
        <v>181</v>
      </c>
      <c r="BZ250" s="80" t="s">
        <v>2519</v>
      </c>
      <c r="CA250" s="78">
        <v>3985</v>
      </c>
      <c r="CB250" s="91"/>
    </row>
    <row r="251" spans="1:80" s="100" customFormat="1">
      <c r="A251" s="45" t="s">
        <v>102</v>
      </c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5" t="s">
        <v>102</v>
      </c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5" t="s">
        <v>102</v>
      </c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5"/>
      <c r="AK251" s="45" t="s">
        <v>102</v>
      </c>
      <c r="AL251" s="44"/>
      <c r="AM251" s="44"/>
      <c r="AN251" s="44"/>
      <c r="AO251" s="44"/>
      <c r="AP251" s="44"/>
      <c r="AQ251" s="44"/>
      <c r="AR251" s="44"/>
      <c r="AS251" s="44"/>
      <c r="AT251" s="44"/>
      <c r="AU251" s="44"/>
      <c r="AV251" s="45" t="s">
        <v>102</v>
      </c>
      <c r="AW251" s="44"/>
      <c r="AX251" s="44"/>
      <c r="AY251" s="44"/>
      <c r="AZ251" s="44"/>
      <c r="BA251" s="44"/>
      <c r="BB251" s="44"/>
      <c r="BC251" s="44"/>
      <c r="BD251" s="44"/>
      <c r="BE251" s="44"/>
      <c r="BF251" s="44"/>
      <c r="BG251" s="44"/>
      <c r="BH251" s="45" t="s">
        <v>102</v>
      </c>
      <c r="BI251" s="44"/>
      <c r="BJ251" s="44"/>
      <c r="BK251" s="44"/>
      <c r="BL251" s="44"/>
      <c r="BM251" s="44"/>
      <c r="BN251" s="44"/>
      <c r="BO251" s="44"/>
      <c r="BP251" s="44"/>
      <c r="BQ251" s="44"/>
      <c r="BR251" s="44"/>
      <c r="BS251" s="44"/>
      <c r="BT251" s="44"/>
      <c r="BU251" s="44"/>
      <c r="BV251" s="44"/>
      <c r="BW251" s="44"/>
      <c r="BY251" s="80" t="str">
        <f>IF(A251="",BY250,A251)</f>
        <v>BETSIBOKA</v>
      </c>
      <c r="BZ251" s="80" t="str">
        <f>BY251&amp;B251</f>
        <v>BETSIBOKA</v>
      </c>
      <c r="CA251" s="78">
        <f>(AM251+2*AN251+3*AO251+4*AP251+5*AQ251)</f>
        <v>0</v>
      </c>
      <c r="CB251" s="91"/>
    </row>
    <row r="252" spans="1:80" ht="14.45" customHeight="1">
      <c r="A252" s="212" t="s">
        <v>182</v>
      </c>
      <c r="B252" s="44" t="s">
        <v>90</v>
      </c>
      <c r="C252" s="71">
        <v>290</v>
      </c>
      <c r="D252" s="71">
        <v>160</v>
      </c>
      <c r="E252" s="71">
        <v>131</v>
      </c>
      <c r="F252" s="71">
        <v>62</v>
      </c>
      <c r="G252" s="71">
        <v>157</v>
      </c>
      <c r="H252" s="71">
        <v>82</v>
      </c>
      <c r="I252" s="71">
        <v>152</v>
      </c>
      <c r="J252" s="71">
        <v>53</v>
      </c>
      <c r="K252" s="149">
        <v>730</v>
      </c>
      <c r="L252" s="149">
        <v>357</v>
      </c>
      <c r="M252" s="212" t="s">
        <v>182</v>
      </c>
      <c r="N252" s="44" t="s">
        <v>90</v>
      </c>
      <c r="O252" s="71">
        <v>23</v>
      </c>
      <c r="P252" s="71">
        <v>14</v>
      </c>
      <c r="Q252" s="71">
        <v>22</v>
      </c>
      <c r="R252" s="71">
        <v>8</v>
      </c>
      <c r="S252" s="71">
        <v>25</v>
      </c>
      <c r="T252" s="71">
        <v>14</v>
      </c>
      <c r="U252" s="71">
        <v>36</v>
      </c>
      <c r="V252" s="71">
        <v>9</v>
      </c>
      <c r="W252" s="149">
        <v>106</v>
      </c>
      <c r="X252" s="149">
        <v>45</v>
      </c>
      <c r="Y252" s="212" t="s">
        <v>182</v>
      </c>
      <c r="Z252" s="44" t="s">
        <v>90</v>
      </c>
      <c r="AA252" s="31">
        <v>7</v>
      </c>
      <c r="AB252" s="31">
        <v>6</v>
      </c>
      <c r="AC252" s="31">
        <v>6</v>
      </c>
      <c r="AD252" s="31">
        <v>5</v>
      </c>
      <c r="AE252" s="149">
        <v>24</v>
      </c>
      <c r="AF252" s="125">
        <v>13</v>
      </c>
      <c r="AG252" s="71">
        <v>8</v>
      </c>
      <c r="AH252" s="71">
        <v>0</v>
      </c>
      <c r="AI252" s="71">
        <v>3</v>
      </c>
      <c r="AJ252" s="71">
        <v>5</v>
      </c>
      <c r="AK252" s="212" t="s">
        <v>182</v>
      </c>
      <c r="AL252" s="44" t="s">
        <v>90</v>
      </c>
      <c r="AM252" s="71">
        <v>0</v>
      </c>
      <c r="AN252" s="71">
        <v>190</v>
      </c>
      <c r="AO252" s="71">
        <v>44</v>
      </c>
      <c r="AP252" s="71">
        <v>0</v>
      </c>
      <c r="AQ252" s="71">
        <v>0</v>
      </c>
      <c r="AR252" s="71">
        <v>1</v>
      </c>
      <c r="AS252" s="71">
        <v>16</v>
      </c>
      <c r="AT252" s="71">
        <v>11</v>
      </c>
      <c r="AU252" s="71">
        <v>12</v>
      </c>
      <c r="AV252" s="212" t="s">
        <v>182</v>
      </c>
      <c r="AW252" s="44" t="s">
        <v>90</v>
      </c>
      <c r="AX252" s="71">
        <v>3</v>
      </c>
      <c r="AY252" s="71">
        <v>22</v>
      </c>
      <c r="AZ252" s="71">
        <v>0</v>
      </c>
      <c r="BA252" s="71">
        <v>17</v>
      </c>
      <c r="BB252" s="71">
        <v>4</v>
      </c>
      <c r="BC252" s="16">
        <v>46</v>
      </c>
      <c r="BD252" s="71">
        <v>16</v>
      </c>
      <c r="BE252" s="71">
        <v>10</v>
      </c>
      <c r="BF252" s="152">
        <v>2</v>
      </c>
      <c r="BG252" s="32">
        <v>0</v>
      </c>
      <c r="BH252" s="212" t="s">
        <v>182</v>
      </c>
      <c r="BI252" s="44" t="s">
        <v>90</v>
      </c>
      <c r="BJ252" s="71">
        <v>67</v>
      </c>
      <c r="BK252" s="71">
        <v>102</v>
      </c>
      <c r="BL252" s="71">
        <v>7</v>
      </c>
      <c r="BM252" s="71">
        <v>9</v>
      </c>
      <c r="BN252" s="71">
        <v>3</v>
      </c>
      <c r="BO252" s="71">
        <v>158</v>
      </c>
      <c r="BP252" s="71">
        <v>6</v>
      </c>
      <c r="BQ252" s="71">
        <v>5</v>
      </c>
      <c r="BR252" s="71">
        <v>18</v>
      </c>
      <c r="BS252" s="71">
        <v>4</v>
      </c>
      <c r="BT252" s="71">
        <v>0</v>
      </c>
      <c r="BU252" s="71">
        <v>0</v>
      </c>
      <c r="BV252" s="71">
        <v>2</v>
      </c>
      <c r="BW252" s="71">
        <v>47</v>
      </c>
      <c r="BY252" s="80" t="s">
        <v>182</v>
      </c>
      <c r="BZ252" s="80" t="s">
        <v>2523</v>
      </c>
      <c r="CA252" s="78">
        <v>512</v>
      </c>
      <c r="CB252" s="91"/>
    </row>
    <row r="253" spans="1:80">
      <c r="A253" s="212"/>
      <c r="B253" s="44" t="s">
        <v>91</v>
      </c>
      <c r="C253" s="71">
        <v>0</v>
      </c>
      <c r="D253" s="71">
        <v>0</v>
      </c>
      <c r="E253" s="71">
        <v>0</v>
      </c>
      <c r="F253" s="71">
        <v>0</v>
      </c>
      <c r="G253" s="71">
        <v>0</v>
      </c>
      <c r="H253" s="71">
        <v>0</v>
      </c>
      <c r="I253" s="71">
        <v>0</v>
      </c>
      <c r="J253" s="71">
        <v>0</v>
      </c>
      <c r="K253" s="149">
        <v>0</v>
      </c>
      <c r="L253" s="149">
        <v>0</v>
      </c>
      <c r="M253" s="212"/>
      <c r="N253" s="44" t="s">
        <v>91</v>
      </c>
      <c r="O253" s="71">
        <v>0</v>
      </c>
      <c r="P253" s="71">
        <v>0</v>
      </c>
      <c r="Q253" s="71">
        <v>0</v>
      </c>
      <c r="R253" s="71">
        <v>0</v>
      </c>
      <c r="S253" s="71">
        <v>0</v>
      </c>
      <c r="T253" s="71">
        <v>0</v>
      </c>
      <c r="U253" s="71">
        <v>0</v>
      </c>
      <c r="V253" s="71">
        <v>0</v>
      </c>
      <c r="W253" s="149">
        <v>0</v>
      </c>
      <c r="X253" s="149">
        <v>0</v>
      </c>
      <c r="Y253" s="212"/>
      <c r="Z253" s="44" t="s">
        <v>91</v>
      </c>
      <c r="AA253" s="31">
        <v>0</v>
      </c>
      <c r="AB253" s="31">
        <v>0</v>
      </c>
      <c r="AC253" s="31">
        <v>0</v>
      </c>
      <c r="AD253" s="31">
        <v>0</v>
      </c>
      <c r="AE253" s="149">
        <v>0</v>
      </c>
      <c r="AF253" s="125">
        <v>0</v>
      </c>
      <c r="AG253" s="71">
        <v>0</v>
      </c>
      <c r="AH253" s="71">
        <v>0</v>
      </c>
      <c r="AI253" s="71">
        <v>0</v>
      </c>
      <c r="AJ253" s="71">
        <v>0</v>
      </c>
      <c r="AK253" s="212"/>
      <c r="AL253" s="44" t="s">
        <v>91</v>
      </c>
      <c r="AM253" s="71">
        <v>0</v>
      </c>
      <c r="AN253" s="71">
        <v>0</v>
      </c>
      <c r="AO253" s="71">
        <v>0</v>
      </c>
      <c r="AP253" s="71">
        <v>0</v>
      </c>
      <c r="AQ253" s="71">
        <v>0</v>
      </c>
      <c r="AR253" s="71">
        <v>0</v>
      </c>
      <c r="AS253" s="71">
        <v>0</v>
      </c>
      <c r="AT253" s="71">
        <v>0</v>
      </c>
      <c r="AU253" s="71">
        <v>0</v>
      </c>
      <c r="AV253" s="212"/>
      <c r="AW253" s="44" t="s">
        <v>91</v>
      </c>
      <c r="AX253" s="71">
        <v>0</v>
      </c>
      <c r="AY253" s="71">
        <v>0</v>
      </c>
      <c r="AZ253" s="71">
        <v>0</v>
      </c>
      <c r="BA253" s="71">
        <v>0</v>
      </c>
      <c r="BB253" s="71">
        <v>0</v>
      </c>
      <c r="BC253" s="16">
        <v>0</v>
      </c>
      <c r="BD253" s="71">
        <v>0</v>
      </c>
      <c r="BE253" s="71">
        <v>0</v>
      </c>
      <c r="BF253" s="152">
        <v>0</v>
      </c>
      <c r="BG253" s="32">
        <v>0</v>
      </c>
      <c r="BH253" s="212"/>
      <c r="BI253" s="44" t="s">
        <v>91</v>
      </c>
      <c r="BJ253" s="71">
        <v>0</v>
      </c>
      <c r="BK253" s="71">
        <v>0</v>
      </c>
      <c r="BL253" s="71">
        <v>0</v>
      </c>
      <c r="BM253" s="71">
        <v>0</v>
      </c>
      <c r="BN253" s="71">
        <v>0</v>
      </c>
      <c r="BO253" s="71">
        <v>0</v>
      </c>
      <c r="BP253" s="71">
        <v>0</v>
      </c>
      <c r="BQ253" s="71">
        <v>0</v>
      </c>
      <c r="BR253" s="71">
        <v>0</v>
      </c>
      <c r="BS253" s="71">
        <v>0</v>
      </c>
      <c r="BT253" s="71">
        <v>0</v>
      </c>
      <c r="BU253" s="71">
        <v>0</v>
      </c>
      <c r="BV253" s="71">
        <v>0</v>
      </c>
      <c r="BW253" s="71">
        <v>0</v>
      </c>
      <c r="BY253" s="80" t="s">
        <v>182</v>
      </c>
      <c r="BZ253" s="80" t="s">
        <v>2524</v>
      </c>
      <c r="CA253" s="78">
        <v>0</v>
      </c>
      <c r="CB253" s="91"/>
    </row>
    <row r="254" spans="1:80">
      <c r="A254" s="212"/>
      <c r="B254" s="66" t="s">
        <v>73</v>
      </c>
      <c r="C254" s="26">
        <v>290</v>
      </c>
      <c r="D254" s="26">
        <v>160</v>
      </c>
      <c r="E254" s="68">
        <v>131</v>
      </c>
      <c r="F254" s="68">
        <v>62</v>
      </c>
      <c r="G254" s="68">
        <v>157</v>
      </c>
      <c r="H254" s="68">
        <v>82</v>
      </c>
      <c r="I254" s="68">
        <v>152</v>
      </c>
      <c r="J254" s="68">
        <v>53</v>
      </c>
      <c r="K254" s="68">
        <v>730</v>
      </c>
      <c r="L254" s="68">
        <v>357</v>
      </c>
      <c r="M254" s="212"/>
      <c r="N254" s="66" t="s">
        <v>73</v>
      </c>
      <c r="O254" s="26">
        <v>23</v>
      </c>
      <c r="P254" s="26">
        <v>14</v>
      </c>
      <c r="Q254" s="68">
        <v>22</v>
      </c>
      <c r="R254" s="68">
        <v>8</v>
      </c>
      <c r="S254" s="68">
        <v>25</v>
      </c>
      <c r="T254" s="68">
        <v>14</v>
      </c>
      <c r="U254" s="68">
        <v>36</v>
      </c>
      <c r="V254" s="68">
        <v>9</v>
      </c>
      <c r="W254" s="68">
        <v>106</v>
      </c>
      <c r="X254" s="68">
        <v>45</v>
      </c>
      <c r="Y254" s="212"/>
      <c r="Z254" s="66" t="s">
        <v>73</v>
      </c>
      <c r="AA254" s="68">
        <v>7</v>
      </c>
      <c r="AB254" s="68">
        <v>6</v>
      </c>
      <c r="AC254" s="68">
        <v>6</v>
      </c>
      <c r="AD254" s="68">
        <v>5</v>
      </c>
      <c r="AE254" s="68">
        <v>24</v>
      </c>
      <c r="AF254" s="68">
        <v>13</v>
      </c>
      <c r="AG254" s="68">
        <v>8</v>
      </c>
      <c r="AH254" s="68">
        <v>0</v>
      </c>
      <c r="AI254" s="68">
        <v>3</v>
      </c>
      <c r="AJ254" s="68">
        <v>5</v>
      </c>
      <c r="AK254" s="212"/>
      <c r="AL254" s="66" t="s">
        <v>73</v>
      </c>
      <c r="AM254" s="68">
        <v>0</v>
      </c>
      <c r="AN254" s="68">
        <v>190</v>
      </c>
      <c r="AO254" s="68">
        <v>44</v>
      </c>
      <c r="AP254" s="68">
        <v>0</v>
      </c>
      <c r="AQ254" s="68">
        <v>0</v>
      </c>
      <c r="AR254" s="68">
        <v>1</v>
      </c>
      <c r="AS254" s="68">
        <v>16</v>
      </c>
      <c r="AT254" s="68">
        <v>11</v>
      </c>
      <c r="AU254" s="68">
        <v>12</v>
      </c>
      <c r="AV254" s="212"/>
      <c r="AW254" s="66" t="s">
        <v>73</v>
      </c>
      <c r="AX254" s="26">
        <v>3</v>
      </c>
      <c r="AY254" s="26">
        <v>22</v>
      </c>
      <c r="AZ254" s="26">
        <v>0</v>
      </c>
      <c r="BA254" s="26">
        <v>17</v>
      </c>
      <c r="BB254" s="26">
        <v>4</v>
      </c>
      <c r="BC254" s="26">
        <v>46</v>
      </c>
      <c r="BD254" s="26">
        <v>16</v>
      </c>
      <c r="BE254" s="26">
        <v>10</v>
      </c>
      <c r="BF254" s="41">
        <v>2</v>
      </c>
      <c r="BG254" s="41">
        <v>0</v>
      </c>
      <c r="BH254" s="212"/>
      <c r="BI254" s="66" t="s">
        <v>73</v>
      </c>
      <c r="BJ254" s="68">
        <v>67</v>
      </c>
      <c r="BK254" s="68">
        <v>102</v>
      </c>
      <c r="BL254" s="68">
        <v>7</v>
      </c>
      <c r="BM254" s="68">
        <v>9</v>
      </c>
      <c r="BN254" s="68">
        <v>3</v>
      </c>
      <c r="BO254" s="68">
        <v>158</v>
      </c>
      <c r="BP254" s="68">
        <v>6</v>
      </c>
      <c r="BQ254" s="68">
        <v>5</v>
      </c>
      <c r="BR254" s="68">
        <v>18</v>
      </c>
      <c r="BS254" s="68">
        <v>4</v>
      </c>
      <c r="BT254" s="68">
        <v>0</v>
      </c>
      <c r="BU254" s="68">
        <v>0</v>
      </c>
      <c r="BV254" s="68">
        <v>2</v>
      </c>
      <c r="BW254" s="68">
        <v>47</v>
      </c>
      <c r="BY254" s="80" t="s">
        <v>182</v>
      </c>
      <c r="BZ254" s="80" t="s">
        <v>2525</v>
      </c>
      <c r="CA254" s="78">
        <v>512</v>
      </c>
      <c r="CB254" s="91"/>
    </row>
    <row r="255" spans="1:80" ht="14.45" customHeight="1">
      <c r="A255" s="212" t="s">
        <v>183</v>
      </c>
      <c r="B255" s="44" t="s">
        <v>90</v>
      </c>
      <c r="C255" s="71">
        <v>1923</v>
      </c>
      <c r="D255" s="71">
        <v>992</v>
      </c>
      <c r="E255" s="71">
        <v>1167</v>
      </c>
      <c r="F255" s="71">
        <v>591</v>
      </c>
      <c r="G255" s="71">
        <v>978</v>
      </c>
      <c r="H255" s="71">
        <v>507</v>
      </c>
      <c r="I255" s="71">
        <v>753</v>
      </c>
      <c r="J255" s="71">
        <v>377</v>
      </c>
      <c r="K255" s="149">
        <v>4821</v>
      </c>
      <c r="L255" s="149">
        <v>2467</v>
      </c>
      <c r="M255" s="212" t="s">
        <v>183</v>
      </c>
      <c r="N255" s="44" t="s">
        <v>90</v>
      </c>
      <c r="O255" s="71">
        <v>225</v>
      </c>
      <c r="P255" s="71">
        <v>90</v>
      </c>
      <c r="Q255" s="71">
        <v>151</v>
      </c>
      <c r="R255" s="71">
        <v>79</v>
      </c>
      <c r="S255" s="71">
        <v>187</v>
      </c>
      <c r="T255" s="71">
        <v>97</v>
      </c>
      <c r="U255" s="71">
        <v>74</v>
      </c>
      <c r="V255" s="71">
        <v>34</v>
      </c>
      <c r="W255" s="149">
        <v>637</v>
      </c>
      <c r="X255" s="149">
        <v>300</v>
      </c>
      <c r="Y255" s="212" t="s">
        <v>183</v>
      </c>
      <c r="Z255" s="44" t="s">
        <v>90</v>
      </c>
      <c r="AA255" s="31">
        <v>37</v>
      </c>
      <c r="AB255" s="31">
        <v>29</v>
      </c>
      <c r="AC255" s="31">
        <v>25</v>
      </c>
      <c r="AD255" s="31">
        <v>23</v>
      </c>
      <c r="AE255" s="149">
        <v>114</v>
      </c>
      <c r="AF255" s="125">
        <v>86</v>
      </c>
      <c r="AG255" s="71">
        <v>44</v>
      </c>
      <c r="AH255" s="71">
        <v>0</v>
      </c>
      <c r="AI255" s="71">
        <v>9</v>
      </c>
      <c r="AJ255" s="71">
        <v>20</v>
      </c>
      <c r="AK255" s="212" t="s">
        <v>183</v>
      </c>
      <c r="AL255" s="44" t="s">
        <v>90</v>
      </c>
      <c r="AM255" s="71">
        <v>1</v>
      </c>
      <c r="AN255" s="71">
        <v>1511</v>
      </c>
      <c r="AO255" s="71">
        <v>32</v>
      </c>
      <c r="AP255" s="71">
        <v>35</v>
      </c>
      <c r="AQ255" s="71">
        <v>0</v>
      </c>
      <c r="AR255" s="71">
        <v>43</v>
      </c>
      <c r="AS255" s="71">
        <v>96</v>
      </c>
      <c r="AT255" s="71">
        <v>62</v>
      </c>
      <c r="AU255" s="71">
        <v>61</v>
      </c>
      <c r="AV255" s="212" t="s">
        <v>183</v>
      </c>
      <c r="AW255" s="44" t="s">
        <v>90</v>
      </c>
      <c r="AX255" s="71">
        <v>22</v>
      </c>
      <c r="AY255" s="71">
        <v>92</v>
      </c>
      <c r="AZ255" s="71">
        <v>1</v>
      </c>
      <c r="BA255" s="71">
        <v>61</v>
      </c>
      <c r="BB255" s="71">
        <v>8</v>
      </c>
      <c r="BC255" s="16">
        <v>184</v>
      </c>
      <c r="BD255" s="71">
        <v>75</v>
      </c>
      <c r="BE255" s="71">
        <v>79</v>
      </c>
      <c r="BF255" s="152">
        <v>22</v>
      </c>
      <c r="BG255" s="32">
        <v>7</v>
      </c>
      <c r="BH255" s="212" t="s">
        <v>183</v>
      </c>
      <c r="BI255" s="44" t="s">
        <v>90</v>
      </c>
      <c r="BJ255" s="71">
        <v>554</v>
      </c>
      <c r="BK255" s="71">
        <v>541</v>
      </c>
      <c r="BL255" s="71">
        <v>124</v>
      </c>
      <c r="BM255" s="71">
        <v>31</v>
      </c>
      <c r="BN255" s="71">
        <v>44</v>
      </c>
      <c r="BO255" s="71">
        <v>495</v>
      </c>
      <c r="BP255" s="71">
        <v>46</v>
      </c>
      <c r="BQ255" s="71">
        <v>18</v>
      </c>
      <c r="BR255" s="71">
        <v>35</v>
      </c>
      <c r="BS255" s="71">
        <v>19</v>
      </c>
      <c r="BT255" s="71">
        <v>0</v>
      </c>
      <c r="BU255" s="71">
        <v>12</v>
      </c>
      <c r="BV255" s="71">
        <v>1</v>
      </c>
      <c r="BW255" s="71">
        <v>1394</v>
      </c>
      <c r="BY255" s="80" t="s">
        <v>183</v>
      </c>
      <c r="BZ255" s="80" t="s">
        <v>2526</v>
      </c>
      <c r="CA255" s="78">
        <v>3259</v>
      </c>
      <c r="CB255" s="91"/>
    </row>
    <row r="256" spans="1:80">
      <c r="A256" s="212"/>
      <c r="B256" s="44" t="s">
        <v>91</v>
      </c>
      <c r="C256" s="71">
        <v>540</v>
      </c>
      <c r="D256" s="71">
        <v>256</v>
      </c>
      <c r="E256" s="71">
        <v>343</v>
      </c>
      <c r="F256" s="71">
        <v>174</v>
      </c>
      <c r="G256" s="71">
        <v>387</v>
      </c>
      <c r="H256" s="71">
        <v>206</v>
      </c>
      <c r="I256" s="71">
        <v>352</v>
      </c>
      <c r="J256" s="71">
        <v>199</v>
      </c>
      <c r="K256" s="149">
        <v>1622</v>
      </c>
      <c r="L256" s="149">
        <v>835</v>
      </c>
      <c r="M256" s="212"/>
      <c r="N256" s="44" t="s">
        <v>91</v>
      </c>
      <c r="O256" s="71">
        <v>59</v>
      </c>
      <c r="P256" s="71">
        <v>26</v>
      </c>
      <c r="Q256" s="71">
        <v>28</v>
      </c>
      <c r="R256" s="71">
        <v>11</v>
      </c>
      <c r="S256" s="71">
        <v>27</v>
      </c>
      <c r="T256" s="71">
        <v>14</v>
      </c>
      <c r="U256" s="71">
        <v>110</v>
      </c>
      <c r="V256" s="71">
        <v>61</v>
      </c>
      <c r="W256" s="149">
        <v>224</v>
      </c>
      <c r="X256" s="149">
        <v>112</v>
      </c>
      <c r="Y256" s="212"/>
      <c r="Z256" s="44" t="s">
        <v>91</v>
      </c>
      <c r="AA256" s="31">
        <v>11</v>
      </c>
      <c r="AB256" s="31">
        <v>9</v>
      </c>
      <c r="AC256" s="31">
        <v>7</v>
      </c>
      <c r="AD256" s="31">
        <v>7</v>
      </c>
      <c r="AE256" s="149">
        <v>34</v>
      </c>
      <c r="AF256" s="125">
        <v>28</v>
      </c>
      <c r="AG256" s="71">
        <v>6</v>
      </c>
      <c r="AH256" s="71">
        <v>28</v>
      </c>
      <c r="AI256" s="71">
        <v>2</v>
      </c>
      <c r="AJ256" s="71">
        <v>2</v>
      </c>
      <c r="AK256" s="212"/>
      <c r="AL256" s="44" t="s">
        <v>91</v>
      </c>
      <c r="AM256" s="71">
        <v>0</v>
      </c>
      <c r="AN256" s="71">
        <v>552</v>
      </c>
      <c r="AO256" s="71">
        <v>0</v>
      </c>
      <c r="AP256" s="71">
        <v>0</v>
      </c>
      <c r="AQ256" s="71">
        <v>0</v>
      </c>
      <c r="AR256" s="71">
        <v>17</v>
      </c>
      <c r="AS256" s="71">
        <v>60</v>
      </c>
      <c r="AT256" s="71">
        <v>60</v>
      </c>
      <c r="AU256" s="71">
        <v>60</v>
      </c>
      <c r="AV256" s="212"/>
      <c r="AW256" s="44" t="s">
        <v>91</v>
      </c>
      <c r="AX256" s="71">
        <v>23</v>
      </c>
      <c r="AY256" s="71">
        <v>24</v>
      </c>
      <c r="AZ256" s="71">
        <v>0</v>
      </c>
      <c r="BA256" s="71">
        <v>2</v>
      </c>
      <c r="BB256" s="71">
        <v>3</v>
      </c>
      <c r="BC256" s="16">
        <v>52</v>
      </c>
      <c r="BD256" s="71">
        <v>35</v>
      </c>
      <c r="BE256" s="71">
        <v>25</v>
      </c>
      <c r="BF256" s="152">
        <v>14</v>
      </c>
      <c r="BG256" s="32">
        <v>6</v>
      </c>
      <c r="BH256" s="212"/>
      <c r="BI256" s="44" t="s">
        <v>91</v>
      </c>
      <c r="BJ256" s="71">
        <v>785</v>
      </c>
      <c r="BK256" s="71">
        <v>576</v>
      </c>
      <c r="BL256" s="71">
        <v>230</v>
      </c>
      <c r="BM256" s="71">
        <v>350</v>
      </c>
      <c r="BN256" s="71">
        <v>248</v>
      </c>
      <c r="BO256" s="71">
        <v>423</v>
      </c>
      <c r="BP256" s="71">
        <v>13</v>
      </c>
      <c r="BQ256" s="71">
        <v>12</v>
      </c>
      <c r="BR256" s="71">
        <v>188</v>
      </c>
      <c r="BS256" s="71">
        <v>0</v>
      </c>
      <c r="BT256" s="71">
        <v>0</v>
      </c>
      <c r="BU256" s="71">
        <v>0</v>
      </c>
      <c r="BV256" s="71">
        <v>0</v>
      </c>
      <c r="BW256" s="71">
        <v>0</v>
      </c>
      <c r="BY256" s="80" t="s">
        <v>183</v>
      </c>
      <c r="BZ256" s="80" t="s">
        <v>2527</v>
      </c>
      <c r="CA256" s="78">
        <v>1104</v>
      </c>
      <c r="CB256" s="91"/>
    </row>
    <row r="257" spans="1:80">
      <c r="A257" s="212"/>
      <c r="B257" s="66" t="s">
        <v>73</v>
      </c>
      <c r="C257" s="26">
        <v>2463</v>
      </c>
      <c r="D257" s="26">
        <v>1248</v>
      </c>
      <c r="E257" s="68">
        <v>1510</v>
      </c>
      <c r="F257" s="68">
        <v>765</v>
      </c>
      <c r="G257" s="68">
        <v>1365</v>
      </c>
      <c r="H257" s="68">
        <v>713</v>
      </c>
      <c r="I257" s="68">
        <v>1105</v>
      </c>
      <c r="J257" s="68">
        <v>576</v>
      </c>
      <c r="K257" s="68">
        <v>6443</v>
      </c>
      <c r="L257" s="68">
        <v>3302</v>
      </c>
      <c r="M257" s="212"/>
      <c r="N257" s="66" t="s">
        <v>73</v>
      </c>
      <c r="O257" s="26">
        <v>284</v>
      </c>
      <c r="P257" s="26">
        <v>116</v>
      </c>
      <c r="Q257" s="68">
        <v>179</v>
      </c>
      <c r="R257" s="68">
        <v>90</v>
      </c>
      <c r="S257" s="68">
        <v>214</v>
      </c>
      <c r="T257" s="68">
        <v>111</v>
      </c>
      <c r="U257" s="68">
        <v>184</v>
      </c>
      <c r="V257" s="68">
        <v>95</v>
      </c>
      <c r="W257" s="68">
        <v>861</v>
      </c>
      <c r="X257" s="68">
        <v>412</v>
      </c>
      <c r="Y257" s="212"/>
      <c r="Z257" s="66" t="s">
        <v>73</v>
      </c>
      <c r="AA257" s="68">
        <v>48</v>
      </c>
      <c r="AB257" s="68">
        <v>38</v>
      </c>
      <c r="AC257" s="68">
        <v>32</v>
      </c>
      <c r="AD257" s="68">
        <v>30</v>
      </c>
      <c r="AE257" s="68">
        <v>148</v>
      </c>
      <c r="AF257" s="68">
        <v>114</v>
      </c>
      <c r="AG257" s="68">
        <v>50</v>
      </c>
      <c r="AH257" s="68">
        <v>28</v>
      </c>
      <c r="AI257" s="68">
        <v>11</v>
      </c>
      <c r="AJ257" s="68">
        <v>22</v>
      </c>
      <c r="AK257" s="212"/>
      <c r="AL257" s="66" t="s">
        <v>73</v>
      </c>
      <c r="AM257" s="68">
        <v>1</v>
      </c>
      <c r="AN257" s="68">
        <v>2063</v>
      </c>
      <c r="AO257" s="68">
        <v>32</v>
      </c>
      <c r="AP257" s="68">
        <v>35</v>
      </c>
      <c r="AQ257" s="68">
        <v>0</v>
      </c>
      <c r="AR257" s="68">
        <v>60</v>
      </c>
      <c r="AS257" s="68">
        <v>156</v>
      </c>
      <c r="AT257" s="68">
        <v>122</v>
      </c>
      <c r="AU257" s="68">
        <v>121</v>
      </c>
      <c r="AV257" s="212"/>
      <c r="AW257" s="66" t="s">
        <v>73</v>
      </c>
      <c r="AX257" s="26">
        <v>45</v>
      </c>
      <c r="AY257" s="26">
        <v>116</v>
      </c>
      <c r="AZ257" s="26">
        <v>1</v>
      </c>
      <c r="BA257" s="26">
        <v>63</v>
      </c>
      <c r="BB257" s="26">
        <v>11</v>
      </c>
      <c r="BC257" s="26">
        <v>236</v>
      </c>
      <c r="BD257" s="26">
        <v>110</v>
      </c>
      <c r="BE257" s="26">
        <v>104</v>
      </c>
      <c r="BF257" s="41">
        <v>36</v>
      </c>
      <c r="BG257" s="41">
        <v>13</v>
      </c>
      <c r="BH257" s="212"/>
      <c r="BI257" s="66" t="s">
        <v>73</v>
      </c>
      <c r="BJ257" s="68">
        <v>1339</v>
      </c>
      <c r="BK257" s="68">
        <v>1117</v>
      </c>
      <c r="BL257" s="68">
        <v>354</v>
      </c>
      <c r="BM257" s="68">
        <v>381</v>
      </c>
      <c r="BN257" s="68">
        <v>292</v>
      </c>
      <c r="BO257" s="68">
        <v>918</v>
      </c>
      <c r="BP257" s="68">
        <v>59</v>
      </c>
      <c r="BQ257" s="68">
        <v>30</v>
      </c>
      <c r="BR257" s="68">
        <v>223</v>
      </c>
      <c r="BS257" s="68">
        <v>19</v>
      </c>
      <c r="BT257" s="68">
        <v>0</v>
      </c>
      <c r="BU257" s="68">
        <v>12</v>
      </c>
      <c r="BV257" s="68">
        <v>1</v>
      </c>
      <c r="BW257" s="68">
        <v>1394</v>
      </c>
      <c r="BY257" s="80" t="s">
        <v>183</v>
      </c>
      <c r="BZ257" s="80" t="s">
        <v>2528</v>
      </c>
      <c r="CA257" s="78">
        <v>4363</v>
      </c>
      <c r="CB257" s="91"/>
    </row>
    <row r="258" spans="1:80" ht="14.45" customHeight="1">
      <c r="A258" s="212" t="s">
        <v>184</v>
      </c>
      <c r="B258" s="44" t="s">
        <v>90</v>
      </c>
      <c r="C258" s="71">
        <v>959</v>
      </c>
      <c r="D258" s="71">
        <v>483</v>
      </c>
      <c r="E258" s="71">
        <v>489</v>
      </c>
      <c r="F258" s="71">
        <v>240</v>
      </c>
      <c r="G258" s="71">
        <v>534</v>
      </c>
      <c r="H258" s="71">
        <v>277</v>
      </c>
      <c r="I258" s="71">
        <v>439</v>
      </c>
      <c r="J258" s="71">
        <v>237</v>
      </c>
      <c r="K258" s="149">
        <v>2421</v>
      </c>
      <c r="L258" s="149">
        <v>1237</v>
      </c>
      <c r="M258" s="212" t="s">
        <v>184</v>
      </c>
      <c r="N258" s="44" t="s">
        <v>90</v>
      </c>
      <c r="O258" s="71">
        <v>56</v>
      </c>
      <c r="P258" s="71">
        <v>29</v>
      </c>
      <c r="Q258" s="71">
        <v>32</v>
      </c>
      <c r="R258" s="71">
        <v>15</v>
      </c>
      <c r="S258" s="71">
        <v>33</v>
      </c>
      <c r="T258" s="71">
        <v>12</v>
      </c>
      <c r="U258" s="71">
        <v>74</v>
      </c>
      <c r="V258" s="71">
        <v>39</v>
      </c>
      <c r="W258" s="149">
        <v>195</v>
      </c>
      <c r="X258" s="149">
        <v>95</v>
      </c>
      <c r="Y258" s="212" t="s">
        <v>184</v>
      </c>
      <c r="Z258" s="44" t="s">
        <v>90</v>
      </c>
      <c r="AA258" s="31">
        <v>28</v>
      </c>
      <c r="AB258" s="31">
        <v>22</v>
      </c>
      <c r="AC258" s="31">
        <v>22</v>
      </c>
      <c r="AD258" s="31">
        <v>21</v>
      </c>
      <c r="AE258" s="149">
        <v>93</v>
      </c>
      <c r="AF258" s="125">
        <v>74</v>
      </c>
      <c r="AG258" s="71">
        <v>42</v>
      </c>
      <c r="AH258" s="71">
        <v>0</v>
      </c>
      <c r="AI258" s="71">
        <v>10</v>
      </c>
      <c r="AJ258" s="71">
        <v>18</v>
      </c>
      <c r="AK258" s="212" t="s">
        <v>184</v>
      </c>
      <c r="AL258" s="44" t="s">
        <v>90</v>
      </c>
      <c r="AM258" s="71">
        <v>13</v>
      </c>
      <c r="AN258" s="71">
        <v>846</v>
      </c>
      <c r="AO258" s="71">
        <v>273</v>
      </c>
      <c r="AP258" s="71">
        <v>50</v>
      </c>
      <c r="AQ258" s="71">
        <v>7</v>
      </c>
      <c r="AR258" s="71">
        <v>11</v>
      </c>
      <c r="AS258" s="71">
        <v>94</v>
      </c>
      <c r="AT258" s="71">
        <v>79</v>
      </c>
      <c r="AU258" s="71">
        <v>74</v>
      </c>
      <c r="AV258" s="212" t="s">
        <v>184</v>
      </c>
      <c r="AW258" s="44" t="s">
        <v>90</v>
      </c>
      <c r="AX258" s="71">
        <v>30</v>
      </c>
      <c r="AY258" s="71">
        <v>68</v>
      </c>
      <c r="AZ258" s="71">
        <v>0</v>
      </c>
      <c r="BA258" s="71">
        <v>41</v>
      </c>
      <c r="BB258" s="71">
        <v>23</v>
      </c>
      <c r="BC258" s="16">
        <v>162</v>
      </c>
      <c r="BD258" s="71">
        <v>61</v>
      </c>
      <c r="BE258" s="71">
        <v>40</v>
      </c>
      <c r="BF258" s="152">
        <v>22</v>
      </c>
      <c r="BG258" s="32">
        <v>10</v>
      </c>
      <c r="BH258" s="212" t="s">
        <v>184</v>
      </c>
      <c r="BI258" s="44" t="s">
        <v>90</v>
      </c>
      <c r="BJ258" s="71">
        <v>329</v>
      </c>
      <c r="BK258" s="71">
        <v>395</v>
      </c>
      <c r="BL258" s="71">
        <v>190</v>
      </c>
      <c r="BM258" s="71">
        <v>22</v>
      </c>
      <c r="BN258" s="71">
        <v>91</v>
      </c>
      <c r="BO258" s="71">
        <v>432</v>
      </c>
      <c r="BP258" s="71">
        <v>62</v>
      </c>
      <c r="BQ258" s="71">
        <v>9</v>
      </c>
      <c r="BR258" s="71">
        <v>45</v>
      </c>
      <c r="BS258" s="71">
        <v>1</v>
      </c>
      <c r="BT258" s="71">
        <v>0</v>
      </c>
      <c r="BU258" s="71">
        <v>0</v>
      </c>
      <c r="BV258" s="71">
        <v>13</v>
      </c>
      <c r="BW258" s="71">
        <v>118</v>
      </c>
      <c r="BY258" s="80" t="s">
        <v>184</v>
      </c>
      <c r="BZ258" s="80" t="s">
        <v>2529</v>
      </c>
      <c r="CA258" s="78">
        <v>2759</v>
      </c>
      <c r="CB258" s="91"/>
    </row>
    <row r="259" spans="1:80">
      <c r="A259" s="212"/>
      <c r="B259" s="44" t="s">
        <v>91</v>
      </c>
      <c r="C259" s="71">
        <v>226</v>
      </c>
      <c r="D259" s="71">
        <v>111</v>
      </c>
      <c r="E259" s="71">
        <v>135</v>
      </c>
      <c r="F259" s="71">
        <v>62</v>
      </c>
      <c r="G259" s="71">
        <v>101</v>
      </c>
      <c r="H259" s="71">
        <v>52</v>
      </c>
      <c r="I259" s="71">
        <v>117</v>
      </c>
      <c r="J259" s="71">
        <v>55</v>
      </c>
      <c r="K259" s="149">
        <v>579</v>
      </c>
      <c r="L259" s="149">
        <v>280</v>
      </c>
      <c r="M259" s="212"/>
      <c r="N259" s="44" t="s">
        <v>91</v>
      </c>
      <c r="O259" s="71">
        <v>31</v>
      </c>
      <c r="P259" s="71">
        <v>22</v>
      </c>
      <c r="Q259" s="71">
        <v>32</v>
      </c>
      <c r="R259" s="71">
        <v>13</v>
      </c>
      <c r="S259" s="71">
        <v>15</v>
      </c>
      <c r="T259" s="71">
        <v>4</v>
      </c>
      <c r="U259" s="71">
        <v>11</v>
      </c>
      <c r="V259" s="71">
        <v>8</v>
      </c>
      <c r="W259" s="149">
        <v>89</v>
      </c>
      <c r="X259" s="149">
        <v>47</v>
      </c>
      <c r="Y259" s="212"/>
      <c r="Z259" s="44" t="s">
        <v>91</v>
      </c>
      <c r="AA259" s="31">
        <v>4</v>
      </c>
      <c r="AB259" s="31">
        <v>3</v>
      </c>
      <c r="AC259" s="31">
        <v>3</v>
      </c>
      <c r="AD259" s="31">
        <v>2</v>
      </c>
      <c r="AE259" s="149">
        <v>12</v>
      </c>
      <c r="AF259" s="125">
        <v>13</v>
      </c>
      <c r="AG259" s="71">
        <v>12</v>
      </c>
      <c r="AH259" s="71">
        <v>1</v>
      </c>
      <c r="AI259" s="71">
        <v>0</v>
      </c>
      <c r="AJ259" s="71">
        <v>1</v>
      </c>
      <c r="AK259" s="212"/>
      <c r="AL259" s="44" t="s">
        <v>91</v>
      </c>
      <c r="AM259" s="71">
        <v>0</v>
      </c>
      <c r="AN259" s="71">
        <v>327</v>
      </c>
      <c r="AO259" s="71">
        <v>0</v>
      </c>
      <c r="AP259" s="71">
        <v>0</v>
      </c>
      <c r="AQ259" s="71">
        <v>0</v>
      </c>
      <c r="AR259" s="71">
        <v>2</v>
      </c>
      <c r="AS259" s="71">
        <v>12</v>
      </c>
      <c r="AT259" s="71">
        <v>12</v>
      </c>
      <c r="AU259" s="71">
        <v>8</v>
      </c>
      <c r="AV259" s="212"/>
      <c r="AW259" s="44" t="s">
        <v>91</v>
      </c>
      <c r="AX259" s="71">
        <v>7</v>
      </c>
      <c r="AY259" s="71">
        <v>15</v>
      </c>
      <c r="AZ259" s="71">
        <v>0</v>
      </c>
      <c r="BA259" s="71">
        <v>1</v>
      </c>
      <c r="BB259" s="71">
        <v>0</v>
      </c>
      <c r="BC259" s="16">
        <v>23</v>
      </c>
      <c r="BD259" s="71">
        <v>10</v>
      </c>
      <c r="BE259" s="71">
        <v>18</v>
      </c>
      <c r="BF259" s="152">
        <v>8</v>
      </c>
      <c r="BG259" s="32">
        <v>3</v>
      </c>
      <c r="BH259" s="212"/>
      <c r="BI259" s="44" t="s">
        <v>91</v>
      </c>
      <c r="BJ259" s="71">
        <v>52</v>
      </c>
      <c r="BK259" s="71">
        <v>50</v>
      </c>
      <c r="BL259" s="71">
        <v>19</v>
      </c>
      <c r="BM259" s="71">
        <v>7</v>
      </c>
      <c r="BN259" s="71">
        <v>7</v>
      </c>
      <c r="BO259" s="71">
        <v>58</v>
      </c>
      <c r="BP259" s="71">
        <v>6</v>
      </c>
      <c r="BQ259" s="71">
        <v>6</v>
      </c>
      <c r="BR259" s="71">
        <v>8</v>
      </c>
      <c r="BS259" s="71">
        <v>0</v>
      </c>
      <c r="BT259" s="71">
        <v>0</v>
      </c>
      <c r="BU259" s="71">
        <v>0</v>
      </c>
      <c r="BV259" s="71">
        <v>0</v>
      </c>
      <c r="BW259" s="71">
        <v>0</v>
      </c>
      <c r="BY259" s="80" t="s">
        <v>184</v>
      </c>
      <c r="BZ259" s="80" t="s">
        <v>2530</v>
      </c>
      <c r="CA259" s="78">
        <v>654</v>
      </c>
      <c r="CB259" s="91"/>
    </row>
    <row r="260" spans="1:80">
      <c r="A260" s="212"/>
      <c r="B260" s="66" t="s">
        <v>73</v>
      </c>
      <c r="C260" s="26">
        <v>1185</v>
      </c>
      <c r="D260" s="26">
        <v>594</v>
      </c>
      <c r="E260" s="68">
        <v>624</v>
      </c>
      <c r="F260" s="68">
        <v>302</v>
      </c>
      <c r="G260" s="68">
        <v>635</v>
      </c>
      <c r="H260" s="68">
        <v>329</v>
      </c>
      <c r="I260" s="68">
        <v>556</v>
      </c>
      <c r="J260" s="68">
        <v>292</v>
      </c>
      <c r="K260" s="68">
        <v>3000</v>
      </c>
      <c r="L260" s="68">
        <v>1517</v>
      </c>
      <c r="M260" s="212"/>
      <c r="N260" s="66" t="s">
        <v>73</v>
      </c>
      <c r="O260" s="26">
        <v>87</v>
      </c>
      <c r="P260" s="26">
        <v>51</v>
      </c>
      <c r="Q260" s="68">
        <v>64</v>
      </c>
      <c r="R260" s="68">
        <v>28</v>
      </c>
      <c r="S260" s="68">
        <v>48</v>
      </c>
      <c r="T260" s="68">
        <v>16</v>
      </c>
      <c r="U260" s="68">
        <v>85</v>
      </c>
      <c r="V260" s="68">
        <v>47</v>
      </c>
      <c r="W260" s="68">
        <v>284</v>
      </c>
      <c r="X260" s="68">
        <v>142</v>
      </c>
      <c r="Y260" s="212"/>
      <c r="Z260" s="66" t="s">
        <v>73</v>
      </c>
      <c r="AA260" s="68">
        <v>32</v>
      </c>
      <c r="AB260" s="68">
        <v>25</v>
      </c>
      <c r="AC260" s="68">
        <v>25</v>
      </c>
      <c r="AD260" s="68">
        <v>23</v>
      </c>
      <c r="AE260" s="68">
        <v>105</v>
      </c>
      <c r="AF260" s="68">
        <v>87</v>
      </c>
      <c r="AG260" s="68">
        <v>54</v>
      </c>
      <c r="AH260" s="68">
        <v>1</v>
      </c>
      <c r="AI260" s="68">
        <v>10</v>
      </c>
      <c r="AJ260" s="68">
        <v>19</v>
      </c>
      <c r="AK260" s="212"/>
      <c r="AL260" s="66" t="s">
        <v>73</v>
      </c>
      <c r="AM260" s="68">
        <v>13</v>
      </c>
      <c r="AN260" s="68">
        <v>1173</v>
      </c>
      <c r="AO260" s="68">
        <v>273</v>
      </c>
      <c r="AP260" s="68">
        <v>50</v>
      </c>
      <c r="AQ260" s="68">
        <v>7</v>
      </c>
      <c r="AR260" s="68">
        <v>13</v>
      </c>
      <c r="AS260" s="68">
        <v>106</v>
      </c>
      <c r="AT260" s="68">
        <v>91</v>
      </c>
      <c r="AU260" s="68">
        <v>82</v>
      </c>
      <c r="AV260" s="212"/>
      <c r="AW260" s="66" t="s">
        <v>73</v>
      </c>
      <c r="AX260" s="26">
        <v>37</v>
      </c>
      <c r="AY260" s="26">
        <v>83</v>
      </c>
      <c r="AZ260" s="26">
        <v>0</v>
      </c>
      <c r="BA260" s="26">
        <v>42</v>
      </c>
      <c r="BB260" s="26">
        <v>23</v>
      </c>
      <c r="BC260" s="26">
        <v>185</v>
      </c>
      <c r="BD260" s="26">
        <v>71</v>
      </c>
      <c r="BE260" s="26">
        <v>58</v>
      </c>
      <c r="BF260" s="41">
        <v>30</v>
      </c>
      <c r="BG260" s="41">
        <v>13</v>
      </c>
      <c r="BH260" s="212"/>
      <c r="BI260" s="66" t="s">
        <v>73</v>
      </c>
      <c r="BJ260" s="68">
        <v>381</v>
      </c>
      <c r="BK260" s="68">
        <v>445</v>
      </c>
      <c r="BL260" s="68">
        <v>209</v>
      </c>
      <c r="BM260" s="68">
        <v>29</v>
      </c>
      <c r="BN260" s="68">
        <v>98</v>
      </c>
      <c r="BO260" s="68">
        <v>490</v>
      </c>
      <c r="BP260" s="68">
        <v>68</v>
      </c>
      <c r="BQ260" s="68">
        <v>15</v>
      </c>
      <c r="BR260" s="68">
        <v>53</v>
      </c>
      <c r="BS260" s="68">
        <v>1</v>
      </c>
      <c r="BT260" s="68">
        <v>0</v>
      </c>
      <c r="BU260" s="68">
        <v>0</v>
      </c>
      <c r="BV260" s="68">
        <v>13</v>
      </c>
      <c r="BW260" s="68">
        <v>118</v>
      </c>
      <c r="BY260" s="80" t="s">
        <v>184</v>
      </c>
      <c r="BZ260" s="80" t="s">
        <v>2531</v>
      </c>
      <c r="CA260" s="78">
        <v>3413</v>
      </c>
      <c r="CB260" s="91"/>
    </row>
    <row r="261" spans="1:80" s="100" customFormat="1">
      <c r="A261" s="45" t="s">
        <v>103</v>
      </c>
      <c r="B261" s="44"/>
      <c r="C261" s="44"/>
      <c r="D261" s="44"/>
      <c r="E261" s="44"/>
      <c r="F261" s="44"/>
      <c r="G261" s="44"/>
      <c r="H261" s="44"/>
      <c r="I261" s="44"/>
      <c r="J261" s="44"/>
      <c r="K261" s="44"/>
      <c r="L261" s="44"/>
      <c r="M261" s="45" t="s">
        <v>103</v>
      </c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5" t="s">
        <v>103</v>
      </c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5"/>
      <c r="AK261" s="45" t="s">
        <v>103</v>
      </c>
      <c r="AL261" s="44"/>
      <c r="AM261" s="44"/>
      <c r="AN261" s="44"/>
      <c r="AO261" s="44"/>
      <c r="AP261" s="44"/>
      <c r="AQ261" s="44"/>
      <c r="AR261" s="44"/>
      <c r="AS261" s="44"/>
      <c r="AT261" s="44"/>
      <c r="AU261" s="44"/>
      <c r="AV261" s="45" t="s">
        <v>103</v>
      </c>
      <c r="AW261" s="44"/>
      <c r="AX261" s="44"/>
      <c r="AY261" s="44"/>
      <c r="AZ261" s="44"/>
      <c r="BA261" s="44"/>
      <c r="BB261" s="44"/>
      <c r="BC261" s="44"/>
      <c r="BD261" s="44"/>
      <c r="BE261" s="44"/>
      <c r="BF261" s="44"/>
      <c r="BG261" s="44"/>
      <c r="BH261" s="45" t="s">
        <v>103</v>
      </c>
      <c r="BI261" s="44"/>
      <c r="BJ261" s="44"/>
      <c r="BK261" s="44"/>
      <c r="BL261" s="44"/>
      <c r="BM261" s="44"/>
      <c r="BN261" s="44"/>
      <c r="BO261" s="44"/>
      <c r="BP261" s="44"/>
      <c r="BQ261" s="44"/>
      <c r="BR261" s="44"/>
      <c r="BS261" s="44"/>
      <c r="BT261" s="44"/>
      <c r="BU261" s="44"/>
      <c r="BV261" s="44"/>
      <c r="BW261" s="44"/>
      <c r="BY261" s="80" t="str">
        <f>IF(A261="",BY260,A261)</f>
        <v>BOENY</v>
      </c>
      <c r="BZ261" s="80" t="str">
        <f>BY261&amp;B261</f>
        <v>BOENY</v>
      </c>
      <c r="CA261" s="78">
        <f>(AM261+2*AN261+3*AO261+4*AP261+5*AQ261)</f>
        <v>0</v>
      </c>
      <c r="CB261" s="91"/>
    </row>
    <row r="262" spans="1:80" ht="14.45" customHeight="1">
      <c r="A262" s="212" t="s">
        <v>2063</v>
      </c>
      <c r="B262" s="44" t="s">
        <v>90</v>
      </c>
      <c r="C262" s="71">
        <v>1349</v>
      </c>
      <c r="D262" s="71">
        <v>661</v>
      </c>
      <c r="E262" s="71">
        <v>828</v>
      </c>
      <c r="F262" s="71">
        <v>389</v>
      </c>
      <c r="G262" s="71">
        <v>567</v>
      </c>
      <c r="H262" s="71">
        <v>280</v>
      </c>
      <c r="I262" s="71">
        <v>673</v>
      </c>
      <c r="J262" s="71">
        <v>299</v>
      </c>
      <c r="K262" s="149">
        <v>3417</v>
      </c>
      <c r="L262" s="149">
        <v>1629</v>
      </c>
      <c r="M262" s="212" t="s">
        <v>2063</v>
      </c>
      <c r="N262" s="44" t="s">
        <v>90</v>
      </c>
      <c r="O262" s="71">
        <v>102</v>
      </c>
      <c r="P262" s="71">
        <v>49</v>
      </c>
      <c r="Q262" s="71">
        <v>73</v>
      </c>
      <c r="R262" s="71">
        <v>31</v>
      </c>
      <c r="S262" s="71">
        <v>40</v>
      </c>
      <c r="T262" s="71">
        <v>19</v>
      </c>
      <c r="U262" s="71">
        <v>52</v>
      </c>
      <c r="V262" s="71">
        <v>23</v>
      </c>
      <c r="W262" s="149">
        <v>267</v>
      </c>
      <c r="X262" s="149">
        <v>122</v>
      </c>
      <c r="Y262" s="212" t="s">
        <v>2063</v>
      </c>
      <c r="Z262" s="44" t="s">
        <v>90</v>
      </c>
      <c r="AA262" s="31">
        <v>23</v>
      </c>
      <c r="AB262" s="31">
        <v>17</v>
      </c>
      <c r="AC262" s="31">
        <v>15</v>
      </c>
      <c r="AD262" s="31">
        <v>16</v>
      </c>
      <c r="AE262" s="149">
        <v>71</v>
      </c>
      <c r="AF262" s="125">
        <v>65</v>
      </c>
      <c r="AG262" s="71">
        <v>40</v>
      </c>
      <c r="AH262" s="71">
        <v>10</v>
      </c>
      <c r="AI262" s="71">
        <v>0</v>
      </c>
      <c r="AJ262" s="71">
        <v>10</v>
      </c>
      <c r="AK262" s="212" t="s">
        <v>2063</v>
      </c>
      <c r="AL262" s="44" t="s">
        <v>90</v>
      </c>
      <c r="AM262" s="71">
        <v>0</v>
      </c>
      <c r="AN262" s="71">
        <v>1286</v>
      </c>
      <c r="AO262" s="71">
        <v>96</v>
      </c>
      <c r="AP262" s="71">
        <v>5</v>
      </c>
      <c r="AQ262" s="71">
        <v>3</v>
      </c>
      <c r="AR262" s="71">
        <v>34</v>
      </c>
      <c r="AS262" s="71">
        <v>66</v>
      </c>
      <c r="AT262" s="71">
        <v>58</v>
      </c>
      <c r="AU262" s="71">
        <v>46</v>
      </c>
      <c r="AV262" s="212" t="s">
        <v>2063</v>
      </c>
      <c r="AW262" s="44" t="s">
        <v>90</v>
      </c>
      <c r="AX262" s="71">
        <v>41</v>
      </c>
      <c r="AY262" s="71">
        <v>58</v>
      </c>
      <c r="AZ262" s="71">
        <v>0</v>
      </c>
      <c r="BA262" s="71">
        <v>39</v>
      </c>
      <c r="BB262" s="71">
        <v>1</v>
      </c>
      <c r="BC262" s="16">
        <v>139</v>
      </c>
      <c r="BD262" s="71">
        <v>59</v>
      </c>
      <c r="BE262" s="71">
        <v>34</v>
      </c>
      <c r="BF262" s="152">
        <v>29</v>
      </c>
      <c r="BG262" s="32">
        <v>7</v>
      </c>
      <c r="BH262" s="212" t="s">
        <v>2063</v>
      </c>
      <c r="BI262" s="44" t="s">
        <v>90</v>
      </c>
      <c r="BJ262" s="71">
        <v>965</v>
      </c>
      <c r="BK262" s="71">
        <v>1172</v>
      </c>
      <c r="BL262" s="71">
        <v>404</v>
      </c>
      <c r="BM262" s="71">
        <v>356</v>
      </c>
      <c r="BN262" s="71">
        <v>366</v>
      </c>
      <c r="BO262" s="71">
        <v>1294</v>
      </c>
      <c r="BP262" s="71">
        <v>350</v>
      </c>
      <c r="BQ262" s="71">
        <v>314</v>
      </c>
      <c r="BR262" s="71">
        <v>334</v>
      </c>
      <c r="BS262" s="71">
        <v>9</v>
      </c>
      <c r="BT262" s="71">
        <v>0</v>
      </c>
      <c r="BU262" s="71">
        <v>396</v>
      </c>
      <c r="BV262" s="71">
        <v>78</v>
      </c>
      <c r="BW262" s="71">
        <v>305</v>
      </c>
      <c r="BY262" s="80" t="s">
        <v>2063</v>
      </c>
      <c r="BZ262" s="80" t="s">
        <v>2535</v>
      </c>
      <c r="CA262" s="78">
        <v>2895</v>
      </c>
      <c r="CB262" s="91"/>
    </row>
    <row r="263" spans="1:80">
      <c r="A263" s="212"/>
      <c r="B263" s="44" t="s">
        <v>91</v>
      </c>
      <c r="C263" s="71">
        <v>378</v>
      </c>
      <c r="D263" s="71">
        <v>198</v>
      </c>
      <c r="E263" s="71">
        <v>148</v>
      </c>
      <c r="F263" s="71">
        <v>77</v>
      </c>
      <c r="G263" s="71">
        <v>237</v>
      </c>
      <c r="H263" s="71">
        <v>134</v>
      </c>
      <c r="I263" s="71">
        <v>221</v>
      </c>
      <c r="J263" s="71">
        <v>113</v>
      </c>
      <c r="K263" s="149">
        <v>984</v>
      </c>
      <c r="L263" s="149">
        <v>522</v>
      </c>
      <c r="M263" s="212"/>
      <c r="N263" s="44" t="s">
        <v>91</v>
      </c>
      <c r="O263" s="71">
        <v>7</v>
      </c>
      <c r="P263" s="71">
        <v>3</v>
      </c>
      <c r="Q263" s="71">
        <v>0</v>
      </c>
      <c r="R263" s="71">
        <v>0</v>
      </c>
      <c r="S263" s="71">
        <v>0</v>
      </c>
      <c r="T263" s="71">
        <v>0</v>
      </c>
      <c r="U263" s="71">
        <v>17</v>
      </c>
      <c r="V263" s="71">
        <v>7</v>
      </c>
      <c r="W263" s="149">
        <v>24</v>
      </c>
      <c r="X263" s="149">
        <v>10</v>
      </c>
      <c r="Y263" s="212"/>
      <c r="Z263" s="44" t="s">
        <v>91</v>
      </c>
      <c r="AA263" s="31">
        <v>8</v>
      </c>
      <c r="AB263" s="31">
        <v>4</v>
      </c>
      <c r="AC263" s="31">
        <v>5</v>
      </c>
      <c r="AD263" s="31">
        <v>5</v>
      </c>
      <c r="AE263" s="149">
        <v>22</v>
      </c>
      <c r="AF263" s="125">
        <v>15</v>
      </c>
      <c r="AG263" s="71">
        <v>15</v>
      </c>
      <c r="AH263" s="71">
        <v>12</v>
      </c>
      <c r="AI263" s="71">
        <v>0</v>
      </c>
      <c r="AJ263" s="71">
        <v>1</v>
      </c>
      <c r="AK263" s="212"/>
      <c r="AL263" s="44" t="s">
        <v>91</v>
      </c>
      <c r="AM263" s="71">
        <v>0</v>
      </c>
      <c r="AN263" s="71">
        <v>44</v>
      </c>
      <c r="AO263" s="71">
        <v>72</v>
      </c>
      <c r="AP263" s="71">
        <v>0</v>
      </c>
      <c r="AQ263" s="71">
        <v>0</v>
      </c>
      <c r="AR263" s="71">
        <v>0</v>
      </c>
      <c r="AS263" s="71">
        <v>15</v>
      </c>
      <c r="AT263" s="71">
        <v>15</v>
      </c>
      <c r="AU263" s="71">
        <v>15</v>
      </c>
      <c r="AV263" s="212"/>
      <c r="AW263" s="44" t="s">
        <v>91</v>
      </c>
      <c r="AX263" s="71">
        <v>7</v>
      </c>
      <c r="AY263" s="71">
        <v>16</v>
      </c>
      <c r="AZ263" s="71">
        <v>0</v>
      </c>
      <c r="BA263" s="71">
        <v>8</v>
      </c>
      <c r="BB263" s="71">
        <v>0</v>
      </c>
      <c r="BC263" s="16">
        <v>31</v>
      </c>
      <c r="BD263" s="71">
        <v>17</v>
      </c>
      <c r="BE263" s="71">
        <v>11</v>
      </c>
      <c r="BF263" s="152">
        <v>11</v>
      </c>
      <c r="BG263" s="32">
        <v>4</v>
      </c>
      <c r="BH263" s="212"/>
      <c r="BI263" s="44" t="s">
        <v>91</v>
      </c>
      <c r="BJ263" s="71">
        <v>6</v>
      </c>
      <c r="BK263" s="71">
        <v>237</v>
      </c>
      <c r="BL263" s="71">
        <v>244</v>
      </c>
      <c r="BM263" s="71">
        <v>25</v>
      </c>
      <c r="BN263" s="71">
        <v>26</v>
      </c>
      <c r="BO263" s="71">
        <v>355</v>
      </c>
      <c r="BP263" s="71">
        <v>1</v>
      </c>
      <c r="BQ263" s="71">
        <v>1</v>
      </c>
      <c r="BR263" s="71">
        <v>283</v>
      </c>
      <c r="BS263" s="71">
        <v>0</v>
      </c>
      <c r="BT263" s="71">
        <v>0</v>
      </c>
      <c r="BU263" s="71">
        <v>2</v>
      </c>
      <c r="BV263" s="71">
        <v>17</v>
      </c>
      <c r="BW263" s="71">
        <v>5</v>
      </c>
      <c r="BY263" s="80" t="s">
        <v>2063</v>
      </c>
      <c r="BZ263" s="80" t="s">
        <v>2536</v>
      </c>
      <c r="CA263" s="78">
        <v>304</v>
      </c>
      <c r="CB263" s="91"/>
    </row>
    <row r="264" spans="1:80">
      <c r="A264" s="212"/>
      <c r="B264" s="66" t="s">
        <v>73</v>
      </c>
      <c r="C264" s="26">
        <v>1727</v>
      </c>
      <c r="D264" s="26">
        <v>859</v>
      </c>
      <c r="E264" s="68">
        <v>976</v>
      </c>
      <c r="F264" s="68">
        <v>466</v>
      </c>
      <c r="G264" s="68">
        <v>804</v>
      </c>
      <c r="H264" s="68">
        <v>414</v>
      </c>
      <c r="I264" s="68">
        <v>894</v>
      </c>
      <c r="J264" s="68">
        <v>412</v>
      </c>
      <c r="K264" s="68">
        <v>4401</v>
      </c>
      <c r="L264" s="68">
        <v>2151</v>
      </c>
      <c r="M264" s="212"/>
      <c r="N264" s="66" t="s">
        <v>73</v>
      </c>
      <c r="O264" s="26">
        <v>109</v>
      </c>
      <c r="P264" s="26">
        <v>52</v>
      </c>
      <c r="Q264" s="68">
        <v>73</v>
      </c>
      <c r="R264" s="68">
        <v>31</v>
      </c>
      <c r="S264" s="68">
        <v>40</v>
      </c>
      <c r="T264" s="68">
        <v>19</v>
      </c>
      <c r="U264" s="68">
        <v>69</v>
      </c>
      <c r="V264" s="68">
        <v>30</v>
      </c>
      <c r="W264" s="68">
        <v>291</v>
      </c>
      <c r="X264" s="68">
        <v>132</v>
      </c>
      <c r="Y264" s="212"/>
      <c r="Z264" s="66" t="s">
        <v>73</v>
      </c>
      <c r="AA264" s="68">
        <v>31</v>
      </c>
      <c r="AB264" s="68">
        <v>21</v>
      </c>
      <c r="AC264" s="68">
        <v>20</v>
      </c>
      <c r="AD264" s="68">
        <v>21</v>
      </c>
      <c r="AE264" s="68">
        <v>93</v>
      </c>
      <c r="AF264" s="68">
        <v>80</v>
      </c>
      <c r="AG264" s="68">
        <v>55</v>
      </c>
      <c r="AH264" s="68">
        <v>22</v>
      </c>
      <c r="AI264" s="68">
        <v>0</v>
      </c>
      <c r="AJ264" s="68">
        <v>11</v>
      </c>
      <c r="AK264" s="212"/>
      <c r="AL264" s="66" t="s">
        <v>73</v>
      </c>
      <c r="AM264" s="68">
        <v>0</v>
      </c>
      <c r="AN264" s="68">
        <v>1330</v>
      </c>
      <c r="AO264" s="68">
        <v>168</v>
      </c>
      <c r="AP264" s="68">
        <v>5</v>
      </c>
      <c r="AQ264" s="68">
        <v>3</v>
      </c>
      <c r="AR264" s="68">
        <v>34</v>
      </c>
      <c r="AS264" s="68">
        <v>81</v>
      </c>
      <c r="AT264" s="68">
        <v>73</v>
      </c>
      <c r="AU264" s="68">
        <v>61</v>
      </c>
      <c r="AV264" s="212"/>
      <c r="AW264" s="66" t="s">
        <v>73</v>
      </c>
      <c r="AX264" s="26">
        <v>48</v>
      </c>
      <c r="AY264" s="26">
        <v>74</v>
      </c>
      <c r="AZ264" s="26">
        <v>0</v>
      </c>
      <c r="BA264" s="26">
        <v>47</v>
      </c>
      <c r="BB264" s="26">
        <v>1</v>
      </c>
      <c r="BC264" s="26">
        <v>170</v>
      </c>
      <c r="BD264" s="26">
        <v>76</v>
      </c>
      <c r="BE264" s="26">
        <v>45</v>
      </c>
      <c r="BF264" s="41">
        <v>40</v>
      </c>
      <c r="BG264" s="41">
        <v>11</v>
      </c>
      <c r="BH264" s="212"/>
      <c r="BI264" s="66" t="s">
        <v>73</v>
      </c>
      <c r="BJ264" s="68">
        <v>971</v>
      </c>
      <c r="BK264" s="68">
        <v>1409</v>
      </c>
      <c r="BL264" s="68">
        <v>648</v>
      </c>
      <c r="BM264" s="68">
        <v>381</v>
      </c>
      <c r="BN264" s="68">
        <v>392</v>
      </c>
      <c r="BO264" s="68">
        <v>1649</v>
      </c>
      <c r="BP264" s="68">
        <v>351</v>
      </c>
      <c r="BQ264" s="68">
        <v>315</v>
      </c>
      <c r="BR264" s="68">
        <v>617</v>
      </c>
      <c r="BS264" s="68">
        <v>9</v>
      </c>
      <c r="BT264" s="68">
        <v>0</v>
      </c>
      <c r="BU264" s="68">
        <v>398</v>
      </c>
      <c r="BV264" s="68">
        <v>95</v>
      </c>
      <c r="BW264" s="68">
        <v>310</v>
      </c>
      <c r="BY264" s="80" t="s">
        <v>2063</v>
      </c>
      <c r="BZ264" s="80" t="s">
        <v>2537</v>
      </c>
      <c r="CA264" s="78">
        <v>3199</v>
      </c>
      <c r="CB264" s="91"/>
    </row>
    <row r="265" spans="1:80" ht="14.45" customHeight="1">
      <c r="A265" s="212" t="s">
        <v>186</v>
      </c>
      <c r="B265" s="44" t="s">
        <v>90</v>
      </c>
      <c r="C265" s="71">
        <v>0</v>
      </c>
      <c r="D265" s="71">
        <v>0</v>
      </c>
      <c r="E265" s="71">
        <v>0</v>
      </c>
      <c r="F265" s="71">
        <v>0</v>
      </c>
      <c r="G265" s="71">
        <v>0</v>
      </c>
      <c r="H265" s="71">
        <v>0</v>
      </c>
      <c r="I265" s="71">
        <v>0</v>
      </c>
      <c r="J265" s="71">
        <v>0</v>
      </c>
      <c r="K265" s="149">
        <v>0</v>
      </c>
      <c r="L265" s="149">
        <v>0</v>
      </c>
      <c r="M265" s="212" t="s">
        <v>186</v>
      </c>
      <c r="N265" s="44" t="s">
        <v>90</v>
      </c>
      <c r="O265" s="71">
        <v>0</v>
      </c>
      <c r="P265" s="71">
        <v>0</v>
      </c>
      <c r="Q265" s="71">
        <v>0</v>
      </c>
      <c r="R265" s="71">
        <v>0</v>
      </c>
      <c r="S265" s="71">
        <v>0</v>
      </c>
      <c r="T265" s="71">
        <v>0</v>
      </c>
      <c r="U265" s="71">
        <v>0</v>
      </c>
      <c r="V265" s="71">
        <v>0</v>
      </c>
      <c r="W265" s="149">
        <v>0</v>
      </c>
      <c r="X265" s="149">
        <v>0</v>
      </c>
      <c r="Y265" s="212" t="s">
        <v>186</v>
      </c>
      <c r="Z265" s="44" t="s">
        <v>90</v>
      </c>
      <c r="AA265" s="31">
        <v>0</v>
      </c>
      <c r="AB265" s="31">
        <v>0</v>
      </c>
      <c r="AC265" s="31">
        <v>0</v>
      </c>
      <c r="AD265" s="31">
        <v>0</v>
      </c>
      <c r="AE265" s="149">
        <v>0</v>
      </c>
      <c r="AF265" s="125">
        <v>0</v>
      </c>
      <c r="AG265" s="71">
        <v>0</v>
      </c>
      <c r="AH265" s="71">
        <v>0</v>
      </c>
      <c r="AI265" s="71">
        <v>0</v>
      </c>
      <c r="AJ265" s="71">
        <v>0</v>
      </c>
      <c r="AK265" s="212" t="s">
        <v>186</v>
      </c>
      <c r="AL265" s="44" t="s">
        <v>90</v>
      </c>
      <c r="AM265" s="71">
        <v>0</v>
      </c>
      <c r="AN265" s="71">
        <v>0</v>
      </c>
      <c r="AO265" s="71">
        <v>0</v>
      </c>
      <c r="AP265" s="71">
        <v>0</v>
      </c>
      <c r="AQ265" s="71">
        <v>0</v>
      </c>
      <c r="AR265" s="71">
        <v>0</v>
      </c>
      <c r="AS265" s="71">
        <v>0</v>
      </c>
      <c r="AT265" s="71">
        <v>0</v>
      </c>
      <c r="AU265" s="71">
        <v>0</v>
      </c>
      <c r="AV265" s="212" t="s">
        <v>186</v>
      </c>
      <c r="AW265" s="44" t="s">
        <v>90</v>
      </c>
      <c r="AX265" s="71">
        <v>0</v>
      </c>
      <c r="AY265" s="71">
        <v>0</v>
      </c>
      <c r="AZ265" s="71">
        <v>0</v>
      </c>
      <c r="BA265" s="71">
        <v>0</v>
      </c>
      <c r="BB265" s="71">
        <v>0</v>
      </c>
      <c r="BC265" s="16">
        <v>0</v>
      </c>
      <c r="BD265" s="71">
        <v>0</v>
      </c>
      <c r="BE265" s="71">
        <v>0</v>
      </c>
      <c r="BF265" s="152">
        <v>0</v>
      </c>
      <c r="BG265" s="32">
        <v>0</v>
      </c>
      <c r="BH265" s="212" t="s">
        <v>186</v>
      </c>
      <c r="BI265" s="44" t="s">
        <v>90</v>
      </c>
      <c r="BJ265" s="71">
        <v>0</v>
      </c>
      <c r="BK265" s="71">
        <v>0</v>
      </c>
      <c r="BL265" s="71">
        <v>0</v>
      </c>
      <c r="BM265" s="71">
        <v>0</v>
      </c>
      <c r="BN265" s="71">
        <v>0</v>
      </c>
      <c r="BO265" s="71">
        <v>0</v>
      </c>
      <c r="BP265" s="71">
        <v>0</v>
      </c>
      <c r="BQ265" s="71">
        <v>0</v>
      </c>
      <c r="BR265" s="71">
        <v>0</v>
      </c>
      <c r="BS265" s="71">
        <v>0</v>
      </c>
      <c r="BT265" s="71">
        <v>0</v>
      </c>
      <c r="BU265" s="71">
        <v>0</v>
      </c>
      <c r="BV265" s="71">
        <v>0</v>
      </c>
      <c r="BW265" s="71">
        <v>0</v>
      </c>
      <c r="BY265" s="80" t="s">
        <v>186</v>
      </c>
      <c r="BZ265" s="80" t="s">
        <v>2538</v>
      </c>
      <c r="CA265" s="78">
        <v>0</v>
      </c>
      <c r="CB265" s="91"/>
    </row>
    <row r="266" spans="1:80">
      <c r="A266" s="212"/>
      <c r="B266" s="44" t="s">
        <v>91</v>
      </c>
      <c r="C266" s="71">
        <v>2281</v>
      </c>
      <c r="D266" s="71">
        <v>1151</v>
      </c>
      <c r="E266" s="71">
        <v>1708</v>
      </c>
      <c r="F266" s="71">
        <v>926</v>
      </c>
      <c r="G266" s="71">
        <v>1530</v>
      </c>
      <c r="H266" s="71">
        <v>867</v>
      </c>
      <c r="I266" s="71">
        <v>1692</v>
      </c>
      <c r="J266" s="71">
        <v>1012</v>
      </c>
      <c r="K266" s="149">
        <v>7211</v>
      </c>
      <c r="L266" s="149">
        <v>3956</v>
      </c>
      <c r="M266" s="212"/>
      <c r="N266" s="44" t="s">
        <v>91</v>
      </c>
      <c r="O266" s="71">
        <v>431</v>
      </c>
      <c r="P266" s="71">
        <v>187</v>
      </c>
      <c r="Q266" s="71">
        <v>329</v>
      </c>
      <c r="R266" s="71">
        <v>155</v>
      </c>
      <c r="S266" s="71">
        <v>243</v>
      </c>
      <c r="T266" s="71">
        <v>124</v>
      </c>
      <c r="U266" s="71">
        <v>399</v>
      </c>
      <c r="V266" s="71">
        <v>231</v>
      </c>
      <c r="W266" s="149">
        <v>1402</v>
      </c>
      <c r="X266" s="149">
        <v>697</v>
      </c>
      <c r="Y266" s="212"/>
      <c r="Z266" s="44" t="s">
        <v>91</v>
      </c>
      <c r="AA266" s="31">
        <v>36</v>
      </c>
      <c r="AB266" s="31">
        <v>30</v>
      </c>
      <c r="AC266" s="31">
        <v>25</v>
      </c>
      <c r="AD266" s="31">
        <v>28</v>
      </c>
      <c r="AE266" s="149">
        <v>119</v>
      </c>
      <c r="AF266" s="125">
        <v>87</v>
      </c>
      <c r="AG266" s="71">
        <v>55</v>
      </c>
      <c r="AH266" s="71">
        <v>87</v>
      </c>
      <c r="AI266" s="71">
        <v>0</v>
      </c>
      <c r="AJ266" s="71">
        <v>7</v>
      </c>
      <c r="AK266" s="212"/>
      <c r="AL266" s="44" t="s">
        <v>91</v>
      </c>
      <c r="AM266" s="71">
        <v>317</v>
      </c>
      <c r="AN266" s="71">
        <v>1829</v>
      </c>
      <c r="AO266" s="71">
        <v>148</v>
      </c>
      <c r="AP266" s="71">
        <v>9</v>
      </c>
      <c r="AQ266" s="71">
        <v>0</v>
      </c>
      <c r="AR266" s="71">
        <v>47</v>
      </c>
      <c r="AS266" s="71">
        <v>94</v>
      </c>
      <c r="AT266" s="71">
        <v>107</v>
      </c>
      <c r="AU266" s="71">
        <v>102</v>
      </c>
      <c r="AV266" s="212"/>
      <c r="AW266" s="44" t="s">
        <v>91</v>
      </c>
      <c r="AX266" s="71">
        <v>94</v>
      </c>
      <c r="AY266" s="71">
        <v>113</v>
      </c>
      <c r="AZ266" s="71">
        <v>1</v>
      </c>
      <c r="BA266" s="71">
        <v>2</v>
      </c>
      <c r="BB266" s="71">
        <v>19</v>
      </c>
      <c r="BC266" s="16">
        <v>229</v>
      </c>
      <c r="BD266" s="71">
        <v>159</v>
      </c>
      <c r="BE266" s="71">
        <v>122</v>
      </c>
      <c r="BF266" s="152">
        <v>109</v>
      </c>
      <c r="BG266" s="32">
        <v>66</v>
      </c>
      <c r="BH266" s="212"/>
      <c r="BI266" s="44" t="s">
        <v>91</v>
      </c>
      <c r="BJ266" s="71">
        <v>1688</v>
      </c>
      <c r="BK266" s="71">
        <v>5972</v>
      </c>
      <c r="BL266" s="71">
        <v>3098</v>
      </c>
      <c r="BM266" s="71">
        <v>1245</v>
      </c>
      <c r="BN266" s="71">
        <v>167</v>
      </c>
      <c r="BO266" s="71">
        <v>5777</v>
      </c>
      <c r="BP266" s="71">
        <v>1004</v>
      </c>
      <c r="BQ266" s="71">
        <v>87</v>
      </c>
      <c r="BR266" s="71">
        <v>1058</v>
      </c>
      <c r="BS266" s="71">
        <v>29</v>
      </c>
      <c r="BT266" s="71">
        <v>0</v>
      </c>
      <c r="BU266" s="71">
        <v>658</v>
      </c>
      <c r="BV266" s="71">
        <v>91</v>
      </c>
      <c r="BW266" s="71">
        <v>3724</v>
      </c>
      <c r="BY266" s="80" t="s">
        <v>186</v>
      </c>
      <c r="BZ266" s="80" t="s">
        <v>2539</v>
      </c>
      <c r="CA266" s="78">
        <v>4455</v>
      </c>
      <c r="CB266" s="91"/>
    </row>
    <row r="267" spans="1:80">
      <c r="A267" s="212"/>
      <c r="B267" s="66" t="s">
        <v>73</v>
      </c>
      <c r="C267" s="26">
        <v>2281</v>
      </c>
      <c r="D267" s="26">
        <v>1151</v>
      </c>
      <c r="E267" s="68">
        <v>1708</v>
      </c>
      <c r="F267" s="68">
        <v>926</v>
      </c>
      <c r="G267" s="68">
        <v>1530</v>
      </c>
      <c r="H267" s="68">
        <v>867</v>
      </c>
      <c r="I267" s="68">
        <v>1692</v>
      </c>
      <c r="J267" s="68">
        <v>1012</v>
      </c>
      <c r="K267" s="68">
        <v>7211</v>
      </c>
      <c r="L267" s="68">
        <v>3956</v>
      </c>
      <c r="M267" s="212"/>
      <c r="N267" s="66" t="s">
        <v>73</v>
      </c>
      <c r="O267" s="26">
        <v>431</v>
      </c>
      <c r="P267" s="26">
        <v>187</v>
      </c>
      <c r="Q267" s="68">
        <v>329</v>
      </c>
      <c r="R267" s="68">
        <v>155</v>
      </c>
      <c r="S267" s="68">
        <v>243</v>
      </c>
      <c r="T267" s="68">
        <v>124</v>
      </c>
      <c r="U267" s="68">
        <v>399</v>
      </c>
      <c r="V267" s="68">
        <v>231</v>
      </c>
      <c r="W267" s="68">
        <v>1402</v>
      </c>
      <c r="X267" s="68">
        <v>697</v>
      </c>
      <c r="Y267" s="212"/>
      <c r="Z267" s="66" t="s">
        <v>73</v>
      </c>
      <c r="AA267" s="68">
        <v>36</v>
      </c>
      <c r="AB267" s="68">
        <v>30</v>
      </c>
      <c r="AC267" s="68">
        <v>25</v>
      </c>
      <c r="AD267" s="68">
        <v>28</v>
      </c>
      <c r="AE267" s="68">
        <v>119</v>
      </c>
      <c r="AF267" s="68">
        <v>87</v>
      </c>
      <c r="AG267" s="68">
        <v>55</v>
      </c>
      <c r="AH267" s="68">
        <v>87</v>
      </c>
      <c r="AI267" s="68">
        <v>0</v>
      </c>
      <c r="AJ267" s="68">
        <v>7</v>
      </c>
      <c r="AK267" s="212"/>
      <c r="AL267" s="66" t="s">
        <v>73</v>
      </c>
      <c r="AM267" s="68">
        <v>317</v>
      </c>
      <c r="AN267" s="68">
        <v>1829</v>
      </c>
      <c r="AO267" s="68">
        <v>148</v>
      </c>
      <c r="AP267" s="68">
        <v>9</v>
      </c>
      <c r="AQ267" s="68">
        <v>0</v>
      </c>
      <c r="AR267" s="68">
        <v>47</v>
      </c>
      <c r="AS267" s="68">
        <v>94</v>
      </c>
      <c r="AT267" s="68">
        <v>107</v>
      </c>
      <c r="AU267" s="68">
        <v>102</v>
      </c>
      <c r="AV267" s="212"/>
      <c r="AW267" s="66" t="s">
        <v>73</v>
      </c>
      <c r="AX267" s="26">
        <v>94</v>
      </c>
      <c r="AY267" s="26">
        <v>113</v>
      </c>
      <c r="AZ267" s="26">
        <v>1</v>
      </c>
      <c r="BA267" s="26">
        <v>2</v>
      </c>
      <c r="BB267" s="26">
        <v>19</v>
      </c>
      <c r="BC267" s="26">
        <v>229</v>
      </c>
      <c r="BD267" s="26">
        <v>159</v>
      </c>
      <c r="BE267" s="26">
        <v>122</v>
      </c>
      <c r="BF267" s="41">
        <v>109</v>
      </c>
      <c r="BG267" s="41">
        <v>66</v>
      </c>
      <c r="BH267" s="212"/>
      <c r="BI267" s="66" t="s">
        <v>73</v>
      </c>
      <c r="BJ267" s="68">
        <v>1688</v>
      </c>
      <c r="BK267" s="68">
        <v>5972</v>
      </c>
      <c r="BL267" s="68">
        <v>3098</v>
      </c>
      <c r="BM267" s="68">
        <v>1245</v>
      </c>
      <c r="BN267" s="68">
        <v>167</v>
      </c>
      <c r="BO267" s="68">
        <v>5777</v>
      </c>
      <c r="BP267" s="68">
        <v>1004</v>
      </c>
      <c r="BQ267" s="68">
        <v>87</v>
      </c>
      <c r="BR267" s="68">
        <v>1058</v>
      </c>
      <c r="BS267" s="68">
        <v>29</v>
      </c>
      <c r="BT267" s="68">
        <v>0</v>
      </c>
      <c r="BU267" s="68">
        <v>658</v>
      </c>
      <c r="BV267" s="68">
        <v>91</v>
      </c>
      <c r="BW267" s="68">
        <v>3724</v>
      </c>
      <c r="BY267" s="80" t="s">
        <v>186</v>
      </c>
      <c r="BZ267" s="80" t="s">
        <v>2540</v>
      </c>
      <c r="CA267" s="78">
        <v>4455</v>
      </c>
      <c r="CB267" s="91"/>
    </row>
    <row r="268" spans="1:80" ht="14.45" customHeight="1">
      <c r="A268" s="212" t="s">
        <v>187</v>
      </c>
      <c r="B268" s="44" t="s">
        <v>90</v>
      </c>
      <c r="C268" s="71">
        <v>730</v>
      </c>
      <c r="D268" s="71">
        <v>390</v>
      </c>
      <c r="E268" s="71">
        <v>512</v>
      </c>
      <c r="F268" s="71">
        <v>259</v>
      </c>
      <c r="G268" s="71">
        <v>369</v>
      </c>
      <c r="H268" s="71">
        <v>203</v>
      </c>
      <c r="I268" s="71">
        <v>420</v>
      </c>
      <c r="J268" s="71">
        <v>227</v>
      </c>
      <c r="K268" s="149">
        <v>2031</v>
      </c>
      <c r="L268" s="149">
        <v>1079</v>
      </c>
      <c r="M268" s="212" t="s">
        <v>187</v>
      </c>
      <c r="N268" s="44" t="s">
        <v>90</v>
      </c>
      <c r="O268" s="71">
        <v>91</v>
      </c>
      <c r="P268" s="71">
        <v>43</v>
      </c>
      <c r="Q268" s="71">
        <v>14</v>
      </c>
      <c r="R268" s="71">
        <v>7</v>
      </c>
      <c r="S268" s="71">
        <v>14</v>
      </c>
      <c r="T268" s="71">
        <v>9</v>
      </c>
      <c r="U268" s="71">
        <v>53</v>
      </c>
      <c r="V268" s="71">
        <v>32</v>
      </c>
      <c r="W268" s="149">
        <v>172</v>
      </c>
      <c r="X268" s="149">
        <v>91</v>
      </c>
      <c r="Y268" s="212" t="s">
        <v>187</v>
      </c>
      <c r="Z268" s="44" t="s">
        <v>90</v>
      </c>
      <c r="AA268" s="31">
        <v>16</v>
      </c>
      <c r="AB268" s="31">
        <v>15</v>
      </c>
      <c r="AC268" s="31">
        <v>12</v>
      </c>
      <c r="AD268" s="31">
        <v>14</v>
      </c>
      <c r="AE268" s="149">
        <v>57</v>
      </c>
      <c r="AF268" s="125">
        <v>59</v>
      </c>
      <c r="AG268" s="71">
        <v>39</v>
      </c>
      <c r="AH268" s="71">
        <v>6</v>
      </c>
      <c r="AI268" s="71">
        <v>3</v>
      </c>
      <c r="AJ268" s="71">
        <v>11</v>
      </c>
      <c r="AK268" s="212" t="s">
        <v>187</v>
      </c>
      <c r="AL268" s="44" t="s">
        <v>90</v>
      </c>
      <c r="AM268" s="71">
        <v>1</v>
      </c>
      <c r="AN268" s="71">
        <v>988</v>
      </c>
      <c r="AO268" s="71">
        <v>25</v>
      </c>
      <c r="AP268" s="71">
        <v>0</v>
      </c>
      <c r="AQ268" s="71">
        <v>9</v>
      </c>
      <c r="AR268" s="71">
        <v>44</v>
      </c>
      <c r="AS268" s="71">
        <v>63</v>
      </c>
      <c r="AT268" s="71">
        <v>66</v>
      </c>
      <c r="AU268" s="71">
        <v>57</v>
      </c>
      <c r="AV268" s="212" t="s">
        <v>187</v>
      </c>
      <c r="AW268" s="44" t="s">
        <v>90</v>
      </c>
      <c r="AX268" s="71">
        <v>21</v>
      </c>
      <c r="AY268" s="71">
        <v>76</v>
      </c>
      <c r="AZ268" s="71">
        <v>0</v>
      </c>
      <c r="BA268" s="71">
        <v>28</v>
      </c>
      <c r="BB268" s="71">
        <v>0</v>
      </c>
      <c r="BC268" s="16">
        <v>125</v>
      </c>
      <c r="BD268" s="71">
        <v>63</v>
      </c>
      <c r="BE268" s="71">
        <v>66</v>
      </c>
      <c r="BF268" s="152">
        <v>16</v>
      </c>
      <c r="BG268" s="32">
        <v>7</v>
      </c>
      <c r="BH268" s="212" t="s">
        <v>187</v>
      </c>
      <c r="BI268" s="44" t="s">
        <v>90</v>
      </c>
      <c r="BJ268" s="71">
        <v>272</v>
      </c>
      <c r="BK268" s="71">
        <v>583</v>
      </c>
      <c r="BL268" s="71">
        <v>204</v>
      </c>
      <c r="BM268" s="71">
        <v>92</v>
      </c>
      <c r="BN268" s="71">
        <v>69</v>
      </c>
      <c r="BO268" s="71">
        <v>498</v>
      </c>
      <c r="BP268" s="71">
        <v>111</v>
      </c>
      <c r="BQ268" s="71">
        <v>19</v>
      </c>
      <c r="BR268" s="71">
        <v>130</v>
      </c>
      <c r="BS268" s="71">
        <v>4</v>
      </c>
      <c r="BT268" s="71">
        <v>0</v>
      </c>
      <c r="BU268" s="71">
        <v>58</v>
      </c>
      <c r="BV268" s="71">
        <v>8</v>
      </c>
      <c r="BW268" s="71">
        <v>50</v>
      </c>
      <c r="BY268" s="80" t="s">
        <v>187</v>
      </c>
      <c r="BZ268" s="80" t="s">
        <v>2541</v>
      </c>
      <c r="CA268" s="78">
        <v>2097</v>
      </c>
      <c r="CB268" s="91"/>
    </row>
    <row r="269" spans="1:80">
      <c r="A269" s="212"/>
      <c r="B269" s="44" t="s">
        <v>91</v>
      </c>
      <c r="C269" s="71">
        <v>0</v>
      </c>
      <c r="D269" s="71">
        <v>0</v>
      </c>
      <c r="E269" s="71">
        <v>0</v>
      </c>
      <c r="F269" s="71">
        <v>0</v>
      </c>
      <c r="G269" s="71">
        <v>0</v>
      </c>
      <c r="H269" s="71">
        <v>0</v>
      </c>
      <c r="I269" s="71">
        <v>0</v>
      </c>
      <c r="J269" s="71">
        <v>0</v>
      </c>
      <c r="K269" s="149">
        <v>0</v>
      </c>
      <c r="L269" s="149">
        <v>0</v>
      </c>
      <c r="M269" s="212"/>
      <c r="N269" s="44" t="s">
        <v>91</v>
      </c>
      <c r="O269" s="71">
        <v>0</v>
      </c>
      <c r="P269" s="71">
        <v>0</v>
      </c>
      <c r="Q269" s="71">
        <v>0</v>
      </c>
      <c r="R269" s="71">
        <v>0</v>
      </c>
      <c r="S269" s="71">
        <v>0</v>
      </c>
      <c r="T269" s="71">
        <v>0</v>
      </c>
      <c r="U269" s="71">
        <v>0</v>
      </c>
      <c r="V269" s="71">
        <v>0</v>
      </c>
      <c r="W269" s="149">
        <v>0</v>
      </c>
      <c r="X269" s="149">
        <v>0</v>
      </c>
      <c r="Y269" s="212"/>
      <c r="Z269" s="44" t="s">
        <v>91</v>
      </c>
      <c r="AA269" s="31">
        <v>0</v>
      </c>
      <c r="AB269" s="31">
        <v>0</v>
      </c>
      <c r="AC269" s="31">
        <v>0</v>
      </c>
      <c r="AD269" s="31">
        <v>0</v>
      </c>
      <c r="AE269" s="149">
        <v>0</v>
      </c>
      <c r="AF269" s="125">
        <v>0</v>
      </c>
      <c r="AG269" s="71">
        <v>0</v>
      </c>
      <c r="AH269" s="71">
        <v>0</v>
      </c>
      <c r="AI269" s="71">
        <v>0</v>
      </c>
      <c r="AJ269" s="71">
        <v>0</v>
      </c>
      <c r="AK269" s="212"/>
      <c r="AL269" s="44" t="s">
        <v>91</v>
      </c>
      <c r="AM269" s="71">
        <v>0</v>
      </c>
      <c r="AN269" s="71">
        <v>0</v>
      </c>
      <c r="AO269" s="71">
        <v>0</v>
      </c>
      <c r="AP269" s="71">
        <v>0</v>
      </c>
      <c r="AQ269" s="71">
        <v>0</v>
      </c>
      <c r="AR269" s="71">
        <v>0</v>
      </c>
      <c r="AS269" s="71">
        <v>0</v>
      </c>
      <c r="AT269" s="71">
        <v>0</v>
      </c>
      <c r="AU269" s="71">
        <v>0</v>
      </c>
      <c r="AV269" s="212"/>
      <c r="AW269" s="44" t="s">
        <v>91</v>
      </c>
      <c r="AX269" s="71">
        <v>0</v>
      </c>
      <c r="AY269" s="71">
        <v>0</v>
      </c>
      <c r="AZ269" s="71">
        <v>0</v>
      </c>
      <c r="BA269" s="71">
        <v>0</v>
      </c>
      <c r="BB269" s="71">
        <v>0</v>
      </c>
      <c r="BC269" s="16">
        <v>0</v>
      </c>
      <c r="BD269" s="71">
        <v>0</v>
      </c>
      <c r="BE269" s="71">
        <v>0</v>
      </c>
      <c r="BF269" s="152">
        <v>0</v>
      </c>
      <c r="BG269" s="32">
        <v>0</v>
      </c>
      <c r="BH269" s="212"/>
      <c r="BI269" s="44" t="s">
        <v>91</v>
      </c>
      <c r="BJ269" s="71">
        <v>0</v>
      </c>
      <c r="BK269" s="71">
        <v>0</v>
      </c>
      <c r="BL269" s="71">
        <v>0</v>
      </c>
      <c r="BM269" s="71">
        <v>0</v>
      </c>
      <c r="BN269" s="71">
        <v>0</v>
      </c>
      <c r="BO269" s="71">
        <v>0</v>
      </c>
      <c r="BP269" s="71">
        <v>0</v>
      </c>
      <c r="BQ269" s="71">
        <v>0</v>
      </c>
      <c r="BR269" s="71">
        <v>0</v>
      </c>
      <c r="BS269" s="71">
        <v>0</v>
      </c>
      <c r="BT269" s="71">
        <v>0</v>
      </c>
      <c r="BU269" s="71">
        <v>0</v>
      </c>
      <c r="BV269" s="71">
        <v>0</v>
      </c>
      <c r="BW269" s="71">
        <v>0</v>
      </c>
      <c r="BY269" s="80" t="s">
        <v>187</v>
      </c>
      <c r="BZ269" s="80" t="s">
        <v>2542</v>
      </c>
      <c r="CA269" s="78">
        <v>0</v>
      </c>
      <c r="CB269" s="91"/>
    </row>
    <row r="270" spans="1:80">
      <c r="A270" s="212"/>
      <c r="B270" s="66" t="s">
        <v>73</v>
      </c>
      <c r="C270" s="26">
        <v>730</v>
      </c>
      <c r="D270" s="26">
        <v>390</v>
      </c>
      <c r="E270" s="68">
        <v>512</v>
      </c>
      <c r="F270" s="68">
        <v>259</v>
      </c>
      <c r="G270" s="68">
        <v>369</v>
      </c>
      <c r="H270" s="68">
        <v>203</v>
      </c>
      <c r="I270" s="68">
        <v>420</v>
      </c>
      <c r="J270" s="68">
        <v>227</v>
      </c>
      <c r="K270" s="68">
        <v>2031</v>
      </c>
      <c r="L270" s="68">
        <v>1079</v>
      </c>
      <c r="M270" s="212"/>
      <c r="N270" s="66" t="s">
        <v>73</v>
      </c>
      <c r="O270" s="26">
        <v>91</v>
      </c>
      <c r="P270" s="26">
        <v>43</v>
      </c>
      <c r="Q270" s="68">
        <v>14</v>
      </c>
      <c r="R270" s="68">
        <v>7</v>
      </c>
      <c r="S270" s="68">
        <v>14</v>
      </c>
      <c r="T270" s="68">
        <v>9</v>
      </c>
      <c r="U270" s="68">
        <v>53</v>
      </c>
      <c r="V270" s="68">
        <v>32</v>
      </c>
      <c r="W270" s="68">
        <v>172</v>
      </c>
      <c r="X270" s="68">
        <v>91</v>
      </c>
      <c r="Y270" s="212"/>
      <c r="Z270" s="66" t="s">
        <v>73</v>
      </c>
      <c r="AA270" s="68">
        <v>16</v>
      </c>
      <c r="AB270" s="68">
        <v>15</v>
      </c>
      <c r="AC270" s="68">
        <v>12</v>
      </c>
      <c r="AD270" s="68">
        <v>14</v>
      </c>
      <c r="AE270" s="68">
        <v>57</v>
      </c>
      <c r="AF270" s="68">
        <v>59</v>
      </c>
      <c r="AG270" s="68">
        <v>39</v>
      </c>
      <c r="AH270" s="68">
        <v>6</v>
      </c>
      <c r="AI270" s="68">
        <v>3</v>
      </c>
      <c r="AJ270" s="68">
        <v>11</v>
      </c>
      <c r="AK270" s="212"/>
      <c r="AL270" s="66" t="s">
        <v>73</v>
      </c>
      <c r="AM270" s="68">
        <v>1</v>
      </c>
      <c r="AN270" s="68">
        <v>988</v>
      </c>
      <c r="AO270" s="68">
        <v>25</v>
      </c>
      <c r="AP270" s="68">
        <v>0</v>
      </c>
      <c r="AQ270" s="68">
        <v>9</v>
      </c>
      <c r="AR270" s="68">
        <v>44</v>
      </c>
      <c r="AS270" s="68">
        <v>63</v>
      </c>
      <c r="AT270" s="68">
        <v>66</v>
      </c>
      <c r="AU270" s="68">
        <v>57</v>
      </c>
      <c r="AV270" s="212"/>
      <c r="AW270" s="66" t="s">
        <v>73</v>
      </c>
      <c r="AX270" s="26">
        <v>21</v>
      </c>
      <c r="AY270" s="26">
        <v>76</v>
      </c>
      <c r="AZ270" s="26">
        <v>0</v>
      </c>
      <c r="BA270" s="26">
        <v>28</v>
      </c>
      <c r="BB270" s="26">
        <v>0</v>
      </c>
      <c r="BC270" s="26">
        <v>125</v>
      </c>
      <c r="BD270" s="26">
        <v>63</v>
      </c>
      <c r="BE270" s="26">
        <v>66</v>
      </c>
      <c r="BF270" s="41">
        <v>16</v>
      </c>
      <c r="BG270" s="41">
        <v>7</v>
      </c>
      <c r="BH270" s="212"/>
      <c r="BI270" s="66" t="s">
        <v>73</v>
      </c>
      <c r="BJ270" s="68">
        <v>272</v>
      </c>
      <c r="BK270" s="68">
        <v>583</v>
      </c>
      <c r="BL270" s="68">
        <v>204</v>
      </c>
      <c r="BM270" s="68">
        <v>92</v>
      </c>
      <c r="BN270" s="68">
        <v>69</v>
      </c>
      <c r="BO270" s="68">
        <v>498</v>
      </c>
      <c r="BP270" s="68">
        <v>111</v>
      </c>
      <c r="BQ270" s="68">
        <v>19</v>
      </c>
      <c r="BR270" s="68">
        <v>130</v>
      </c>
      <c r="BS270" s="68">
        <v>4</v>
      </c>
      <c r="BT270" s="68">
        <v>0</v>
      </c>
      <c r="BU270" s="68">
        <v>58</v>
      </c>
      <c r="BV270" s="68">
        <v>8</v>
      </c>
      <c r="BW270" s="68">
        <v>50</v>
      </c>
      <c r="BY270" s="80" t="s">
        <v>187</v>
      </c>
      <c r="BZ270" s="80" t="s">
        <v>2543</v>
      </c>
      <c r="CA270" s="78">
        <v>2097</v>
      </c>
      <c r="CB270" s="91"/>
    </row>
    <row r="271" spans="1:80" ht="14.45" customHeight="1">
      <c r="A271" s="212" t="s">
        <v>188</v>
      </c>
      <c r="B271" s="44" t="s">
        <v>90</v>
      </c>
      <c r="C271" s="71">
        <v>1223</v>
      </c>
      <c r="D271" s="71">
        <v>632</v>
      </c>
      <c r="E271" s="71">
        <v>810</v>
      </c>
      <c r="F271" s="71">
        <v>413</v>
      </c>
      <c r="G271" s="71">
        <v>677</v>
      </c>
      <c r="H271" s="71">
        <v>323</v>
      </c>
      <c r="I271" s="71">
        <v>685</v>
      </c>
      <c r="J271" s="71">
        <v>309</v>
      </c>
      <c r="K271" s="149">
        <v>3395</v>
      </c>
      <c r="L271" s="149">
        <v>1677</v>
      </c>
      <c r="M271" s="212" t="s">
        <v>188</v>
      </c>
      <c r="N271" s="44" t="s">
        <v>90</v>
      </c>
      <c r="O271" s="71">
        <v>91</v>
      </c>
      <c r="P271" s="71">
        <v>49</v>
      </c>
      <c r="Q271" s="71">
        <v>36</v>
      </c>
      <c r="R271" s="71">
        <v>16</v>
      </c>
      <c r="S271" s="71">
        <v>73</v>
      </c>
      <c r="T271" s="71">
        <v>43</v>
      </c>
      <c r="U271" s="71">
        <v>95</v>
      </c>
      <c r="V271" s="71">
        <v>48</v>
      </c>
      <c r="W271" s="149">
        <v>295</v>
      </c>
      <c r="X271" s="149">
        <v>156</v>
      </c>
      <c r="Y271" s="212" t="s">
        <v>188</v>
      </c>
      <c r="Z271" s="44" t="s">
        <v>90</v>
      </c>
      <c r="AA271" s="31">
        <v>24</v>
      </c>
      <c r="AB271" s="31">
        <v>20</v>
      </c>
      <c r="AC271" s="31">
        <v>17</v>
      </c>
      <c r="AD271" s="31">
        <v>17</v>
      </c>
      <c r="AE271" s="149">
        <v>78</v>
      </c>
      <c r="AF271" s="125">
        <v>45</v>
      </c>
      <c r="AG271" s="71">
        <v>11</v>
      </c>
      <c r="AH271" s="71">
        <v>6</v>
      </c>
      <c r="AI271" s="71">
        <v>12</v>
      </c>
      <c r="AJ271" s="71">
        <v>12</v>
      </c>
      <c r="AK271" s="212" t="s">
        <v>188</v>
      </c>
      <c r="AL271" s="44" t="s">
        <v>90</v>
      </c>
      <c r="AM271" s="71">
        <v>0</v>
      </c>
      <c r="AN271" s="71">
        <v>821</v>
      </c>
      <c r="AO271" s="71">
        <v>10</v>
      </c>
      <c r="AP271" s="71">
        <v>0</v>
      </c>
      <c r="AQ271" s="71">
        <v>0</v>
      </c>
      <c r="AR271" s="71">
        <v>13</v>
      </c>
      <c r="AS271" s="71">
        <v>53</v>
      </c>
      <c r="AT271" s="71">
        <v>18</v>
      </c>
      <c r="AU271" s="71">
        <v>22</v>
      </c>
      <c r="AV271" s="212" t="s">
        <v>188</v>
      </c>
      <c r="AW271" s="44" t="s">
        <v>90</v>
      </c>
      <c r="AX271" s="71">
        <v>42</v>
      </c>
      <c r="AY271" s="71">
        <v>55</v>
      </c>
      <c r="AZ271" s="71">
        <v>0</v>
      </c>
      <c r="BA271" s="71">
        <v>63</v>
      </c>
      <c r="BB271" s="71">
        <v>0</v>
      </c>
      <c r="BC271" s="16">
        <v>160</v>
      </c>
      <c r="BD271" s="71">
        <v>49</v>
      </c>
      <c r="BE271" s="71">
        <v>66</v>
      </c>
      <c r="BF271" s="152">
        <v>20</v>
      </c>
      <c r="BG271" s="32">
        <v>4</v>
      </c>
      <c r="BH271" s="212" t="s">
        <v>188</v>
      </c>
      <c r="BI271" s="44" t="s">
        <v>90</v>
      </c>
      <c r="BJ271" s="71">
        <v>364</v>
      </c>
      <c r="BK271" s="71">
        <v>527</v>
      </c>
      <c r="BL271" s="71">
        <v>177</v>
      </c>
      <c r="BM271" s="71">
        <v>71</v>
      </c>
      <c r="BN271" s="71">
        <v>69</v>
      </c>
      <c r="BO271" s="71">
        <v>452</v>
      </c>
      <c r="BP271" s="71">
        <v>90</v>
      </c>
      <c r="BQ271" s="71">
        <v>178</v>
      </c>
      <c r="BR271" s="71">
        <v>68</v>
      </c>
      <c r="BS271" s="71">
        <v>12</v>
      </c>
      <c r="BT271" s="71">
        <v>0</v>
      </c>
      <c r="BU271" s="71">
        <v>10</v>
      </c>
      <c r="BV271" s="71">
        <v>71</v>
      </c>
      <c r="BW271" s="71">
        <v>4161</v>
      </c>
      <c r="BY271" s="80" t="s">
        <v>188</v>
      </c>
      <c r="BZ271" s="80" t="s">
        <v>2544</v>
      </c>
      <c r="CA271" s="78">
        <v>1672</v>
      </c>
      <c r="CB271" s="91"/>
    </row>
    <row r="272" spans="1:80">
      <c r="A272" s="212"/>
      <c r="B272" s="44" t="s">
        <v>91</v>
      </c>
      <c r="C272" s="71">
        <v>725</v>
      </c>
      <c r="D272" s="71">
        <v>410</v>
      </c>
      <c r="E272" s="71">
        <v>500</v>
      </c>
      <c r="F272" s="71">
        <v>267</v>
      </c>
      <c r="G272" s="71">
        <v>368</v>
      </c>
      <c r="H272" s="71">
        <v>194</v>
      </c>
      <c r="I272" s="71">
        <v>534</v>
      </c>
      <c r="J272" s="71">
        <v>287</v>
      </c>
      <c r="K272" s="149">
        <v>2127</v>
      </c>
      <c r="L272" s="149">
        <v>1158</v>
      </c>
      <c r="M272" s="212"/>
      <c r="N272" s="44" t="s">
        <v>91</v>
      </c>
      <c r="O272" s="71">
        <v>106</v>
      </c>
      <c r="P272" s="71">
        <v>56</v>
      </c>
      <c r="Q272" s="71">
        <v>18</v>
      </c>
      <c r="R272" s="71">
        <v>7</v>
      </c>
      <c r="S272" s="71">
        <v>18</v>
      </c>
      <c r="T272" s="71">
        <v>10</v>
      </c>
      <c r="U272" s="71">
        <v>147</v>
      </c>
      <c r="V272" s="71">
        <v>79</v>
      </c>
      <c r="W272" s="149">
        <v>289</v>
      </c>
      <c r="X272" s="149">
        <v>152</v>
      </c>
      <c r="Y272" s="212"/>
      <c r="Z272" s="44" t="s">
        <v>91</v>
      </c>
      <c r="AA272" s="31">
        <v>11</v>
      </c>
      <c r="AB272" s="31">
        <v>9</v>
      </c>
      <c r="AC272" s="31">
        <v>8</v>
      </c>
      <c r="AD272" s="31">
        <v>10</v>
      </c>
      <c r="AE272" s="149">
        <v>38</v>
      </c>
      <c r="AF272" s="125">
        <v>38</v>
      </c>
      <c r="AG272" s="71">
        <v>17</v>
      </c>
      <c r="AH272" s="71">
        <v>24</v>
      </c>
      <c r="AI272" s="71">
        <v>3</v>
      </c>
      <c r="AJ272" s="71">
        <v>2</v>
      </c>
      <c r="AK272" s="212"/>
      <c r="AL272" s="44" t="s">
        <v>91</v>
      </c>
      <c r="AM272" s="71">
        <v>60</v>
      </c>
      <c r="AN272" s="71">
        <v>516</v>
      </c>
      <c r="AO272" s="71">
        <v>8</v>
      </c>
      <c r="AP272" s="71">
        <v>0</v>
      </c>
      <c r="AQ272" s="71">
        <v>0</v>
      </c>
      <c r="AR272" s="71">
        <v>25</v>
      </c>
      <c r="AS272" s="71">
        <v>27</v>
      </c>
      <c r="AT272" s="71">
        <v>29</v>
      </c>
      <c r="AU272" s="71">
        <v>2</v>
      </c>
      <c r="AV272" s="212"/>
      <c r="AW272" s="44" t="s">
        <v>91</v>
      </c>
      <c r="AX272" s="71">
        <v>20</v>
      </c>
      <c r="AY272" s="71">
        <v>30</v>
      </c>
      <c r="AZ272" s="71">
        <v>0</v>
      </c>
      <c r="BA272" s="71">
        <v>32</v>
      </c>
      <c r="BB272" s="71">
        <v>0</v>
      </c>
      <c r="BC272" s="16">
        <v>82</v>
      </c>
      <c r="BD272" s="71">
        <v>49</v>
      </c>
      <c r="BE272" s="71">
        <v>42</v>
      </c>
      <c r="BF272" s="152">
        <v>23</v>
      </c>
      <c r="BG272" s="32">
        <v>7</v>
      </c>
      <c r="BH272" s="212"/>
      <c r="BI272" s="44" t="s">
        <v>91</v>
      </c>
      <c r="BJ272" s="71">
        <v>1271</v>
      </c>
      <c r="BK272" s="71">
        <v>1097</v>
      </c>
      <c r="BL272" s="71">
        <v>1251</v>
      </c>
      <c r="BM272" s="71">
        <v>1255</v>
      </c>
      <c r="BN272" s="71">
        <v>1255</v>
      </c>
      <c r="BO272" s="71">
        <v>1563</v>
      </c>
      <c r="BP272" s="71">
        <v>988</v>
      </c>
      <c r="BQ272" s="71">
        <v>988</v>
      </c>
      <c r="BR272" s="71">
        <v>698</v>
      </c>
      <c r="BS272" s="71">
        <v>0</v>
      </c>
      <c r="BT272" s="71">
        <v>4</v>
      </c>
      <c r="BU272" s="71">
        <v>0</v>
      </c>
      <c r="BV272" s="71">
        <v>863</v>
      </c>
      <c r="BW272" s="71">
        <v>336</v>
      </c>
      <c r="BY272" s="80" t="s">
        <v>188</v>
      </c>
      <c r="BZ272" s="80" t="s">
        <v>2545</v>
      </c>
      <c r="CA272" s="78">
        <v>1116</v>
      </c>
      <c r="CB272" s="91"/>
    </row>
    <row r="273" spans="1:80">
      <c r="A273" s="212"/>
      <c r="B273" s="66" t="s">
        <v>73</v>
      </c>
      <c r="C273" s="26">
        <v>1948</v>
      </c>
      <c r="D273" s="26">
        <v>1042</v>
      </c>
      <c r="E273" s="68">
        <v>1310</v>
      </c>
      <c r="F273" s="68">
        <v>680</v>
      </c>
      <c r="G273" s="68">
        <v>1045</v>
      </c>
      <c r="H273" s="68">
        <v>517</v>
      </c>
      <c r="I273" s="68">
        <v>1219</v>
      </c>
      <c r="J273" s="68">
        <v>596</v>
      </c>
      <c r="K273" s="68">
        <v>5522</v>
      </c>
      <c r="L273" s="68">
        <v>2835</v>
      </c>
      <c r="M273" s="212"/>
      <c r="N273" s="66" t="s">
        <v>73</v>
      </c>
      <c r="O273" s="26">
        <v>197</v>
      </c>
      <c r="P273" s="26">
        <v>105</v>
      </c>
      <c r="Q273" s="68">
        <v>54</v>
      </c>
      <c r="R273" s="68">
        <v>23</v>
      </c>
      <c r="S273" s="68">
        <v>91</v>
      </c>
      <c r="T273" s="68">
        <v>53</v>
      </c>
      <c r="U273" s="68">
        <v>242</v>
      </c>
      <c r="V273" s="68">
        <v>127</v>
      </c>
      <c r="W273" s="68">
        <v>584</v>
      </c>
      <c r="X273" s="68">
        <v>308</v>
      </c>
      <c r="Y273" s="212"/>
      <c r="Z273" s="66" t="s">
        <v>73</v>
      </c>
      <c r="AA273" s="68">
        <v>35</v>
      </c>
      <c r="AB273" s="68">
        <v>29</v>
      </c>
      <c r="AC273" s="68">
        <v>25</v>
      </c>
      <c r="AD273" s="68">
        <v>27</v>
      </c>
      <c r="AE273" s="68">
        <v>116</v>
      </c>
      <c r="AF273" s="68">
        <v>83</v>
      </c>
      <c r="AG273" s="68">
        <v>28</v>
      </c>
      <c r="AH273" s="68">
        <v>30</v>
      </c>
      <c r="AI273" s="68">
        <v>15</v>
      </c>
      <c r="AJ273" s="68">
        <v>14</v>
      </c>
      <c r="AK273" s="212"/>
      <c r="AL273" s="66" t="s">
        <v>73</v>
      </c>
      <c r="AM273" s="68">
        <v>60</v>
      </c>
      <c r="AN273" s="68">
        <v>1337</v>
      </c>
      <c r="AO273" s="68">
        <v>18</v>
      </c>
      <c r="AP273" s="68">
        <v>0</v>
      </c>
      <c r="AQ273" s="68">
        <v>0</v>
      </c>
      <c r="AR273" s="68">
        <v>38</v>
      </c>
      <c r="AS273" s="68">
        <v>80</v>
      </c>
      <c r="AT273" s="68">
        <v>47</v>
      </c>
      <c r="AU273" s="68">
        <v>24</v>
      </c>
      <c r="AV273" s="212"/>
      <c r="AW273" s="66" t="s">
        <v>73</v>
      </c>
      <c r="AX273" s="26">
        <v>62</v>
      </c>
      <c r="AY273" s="26">
        <v>85</v>
      </c>
      <c r="AZ273" s="26">
        <v>0</v>
      </c>
      <c r="BA273" s="26">
        <v>95</v>
      </c>
      <c r="BB273" s="26">
        <v>0</v>
      </c>
      <c r="BC273" s="26">
        <v>242</v>
      </c>
      <c r="BD273" s="26">
        <v>98</v>
      </c>
      <c r="BE273" s="26">
        <v>108</v>
      </c>
      <c r="BF273" s="41">
        <v>43</v>
      </c>
      <c r="BG273" s="41">
        <v>11</v>
      </c>
      <c r="BH273" s="212"/>
      <c r="BI273" s="66" t="s">
        <v>73</v>
      </c>
      <c r="BJ273" s="68">
        <v>1635</v>
      </c>
      <c r="BK273" s="68">
        <v>1624</v>
      </c>
      <c r="BL273" s="68">
        <v>1428</v>
      </c>
      <c r="BM273" s="68">
        <v>1326</v>
      </c>
      <c r="BN273" s="68">
        <v>1324</v>
      </c>
      <c r="BO273" s="68">
        <v>2015</v>
      </c>
      <c r="BP273" s="68">
        <v>1078</v>
      </c>
      <c r="BQ273" s="68">
        <v>1166</v>
      </c>
      <c r="BR273" s="68">
        <v>766</v>
      </c>
      <c r="BS273" s="68">
        <v>12</v>
      </c>
      <c r="BT273" s="68">
        <v>4</v>
      </c>
      <c r="BU273" s="68">
        <v>10</v>
      </c>
      <c r="BV273" s="68">
        <v>934</v>
      </c>
      <c r="BW273" s="68">
        <v>4497</v>
      </c>
      <c r="BY273" s="80" t="s">
        <v>188</v>
      </c>
      <c r="BZ273" s="80" t="s">
        <v>2546</v>
      </c>
      <c r="CA273" s="78">
        <v>2788</v>
      </c>
      <c r="CB273" s="91"/>
    </row>
    <row r="274" spans="1:80" ht="14.45" customHeight="1">
      <c r="A274" s="212" t="s">
        <v>4</v>
      </c>
      <c r="B274" s="44" t="s">
        <v>90</v>
      </c>
      <c r="C274" s="71">
        <v>679</v>
      </c>
      <c r="D274" s="71">
        <v>366</v>
      </c>
      <c r="E274" s="71">
        <v>456</v>
      </c>
      <c r="F274" s="71">
        <v>238</v>
      </c>
      <c r="G274" s="71">
        <v>367</v>
      </c>
      <c r="H274" s="71">
        <v>192</v>
      </c>
      <c r="I274" s="71">
        <v>305</v>
      </c>
      <c r="J274" s="71">
        <v>167</v>
      </c>
      <c r="K274" s="149">
        <v>1807</v>
      </c>
      <c r="L274" s="149">
        <v>963</v>
      </c>
      <c r="M274" s="212" t="s">
        <v>4</v>
      </c>
      <c r="N274" s="44" t="s">
        <v>90</v>
      </c>
      <c r="O274" s="71">
        <v>121</v>
      </c>
      <c r="P274" s="71">
        <v>59</v>
      </c>
      <c r="Q274" s="71">
        <v>55</v>
      </c>
      <c r="R274" s="71">
        <v>26</v>
      </c>
      <c r="S274" s="71">
        <v>37</v>
      </c>
      <c r="T274" s="71">
        <v>10</v>
      </c>
      <c r="U274" s="71">
        <v>74</v>
      </c>
      <c r="V274" s="71">
        <v>45</v>
      </c>
      <c r="W274" s="149">
        <v>287</v>
      </c>
      <c r="X274" s="149">
        <v>140</v>
      </c>
      <c r="Y274" s="212" t="s">
        <v>4</v>
      </c>
      <c r="Z274" s="44" t="s">
        <v>90</v>
      </c>
      <c r="AA274" s="31">
        <v>12</v>
      </c>
      <c r="AB274" s="31">
        <v>10</v>
      </c>
      <c r="AC274" s="31">
        <v>9</v>
      </c>
      <c r="AD274" s="31">
        <v>9</v>
      </c>
      <c r="AE274" s="149">
        <v>40</v>
      </c>
      <c r="AF274" s="125">
        <v>34</v>
      </c>
      <c r="AG274" s="71">
        <v>21</v>
      </c>
      <c r="AH274" s="71">
        <v>2</v>
      </c>
      <c r="AI274" s="71">
        <v>2</v>
      </c>
      <c r="AJ274" s="71">
        <v>6</v>
      </c>
      <c r="AK274" s="212" t="s">
        <v>4</v>
      </c>
      <c r="AL274" s="44" t="s">
        <v>90</v>
      </c>
      <c r="AM274" s="71">
        <v>0</v>
      </c>
      <c r="AN274" s="71">
        <v>697</v>
      </c>
      <c r="AO274" s="71">
        <v>111</v>
      </c>
      <c r="AP274" s="71">
        <v>6</v>
      </c>
      <c r="AQ274" s="71">
        <v>0</v>
      </c>
      <c r="AR274" s="71">
        <v>8</v>
      </c>
      <c r="AS274" s="71">
        <v>37</v>
      </c>
      <c r="AT274" s="71">
        <v>39</v>
      </c>
      <c r="AU274" s="71">
        <v>36</v>
      </c>
      <c r="AV274" s="212" t="s">
        <v>4</v>
      </c>
      <c r="AW274" s="44" t="s">
        <v>90</v>
      </c>
      <c r="AX274" s="71">
        <v>11</v>
      </c>
      <c r="AY274" s="71">
        <v>43</v>
      </c>
      <c r="AZ274" s="71">
        <v>0</v>
      </c>
      <c r="BA274" s="71">
        <v>27</v>
      </c>
      <c r="BB274" s="71">
        <v>0</v>
      </c>
      <c r="BC274" s="16">
        <v>81</v>
      </c>
      <c r="BD274" s="71">
        <v>31</v>
      </c>
      <c r="BE274" s="71">
        <v>28</v>
      </c>
      <c r="BF274" s="152">
        <v>17</v>
      </c>
      <c r="BG274" s="32">
        <v>2</v>
      </c>
      <c r="BH274" s="212" t="s">
        <v>4</v>
      </c>
      <c r="BI274" s="44" t="s">
        <v>90</v>
      </c>
      <c r="BJ274" s="71">
        <v>52</v>
      </c>
      <c r="BK274" s="71">
        <v>73</v>
      </c>
      <c r="BL274" s="71">
        <v>18</v>
      </c>
      <c r="BM274" s="71">
        <v>18</v>
      </c>
      <c r="BN274" s="71">
        <v>24</v>
      </c>
      <c r="BO274" s="71">
        <v>112</v>
      </c>
      <c r="BP274" s="71">
        <v>10</v>
      </c>
      <c r="BQ274" s="71">
        <v>8</v>
      </c>
      <c r="BR274" s="71">
        <v>34</v>
      </c>
      <c r="BS274" s="71">
        <v>0</v>
      </c>
      <c r="BT274" s="71">
        <v>0</v>
      </c>
      <c r="BU274" s="71">
        <v>12</v>
      </c>
      <c r="BV274" s="71">
        <v>10</v>
      </c>
      <c r="BW274" s="71">
        <v>0</v>
      </c>
      <c r="BY274" s="80" t="s">
        <v>4</v>
      </c>
      <c r="BZ274" s="80" t="s">
        <v>2547</v>
      </c>
      <c r="CA274" s="78">
        <v>1751</v>
      </c>
      <c r="CB274" s="91"/>
    </row>
    <row r="275" spans="1:80">
      <c r="A275" s="212"/>
      <c r="B275" s="44" t="s">
        <v>91</v>
      </c>
      <c r="C275" s="71">
        <v>0</v>
      </c>
      <c r="D275" s="71">
        <v>0</v>
      </c>
      <c r="E275" s="71">
        <v>0</v>
      </c>
      <c r="F275" s="71">
        <v>0</v>
      </c>
      <c r="G275" s="71">
        <v>0</v>
      </c>
      <c r="H275" s="71">
        <v>0</v>
      </c>
      <c r="I275" s="71">
        <v>0</v>
      </c>
      <c r="J275" s="71">
        <v>0</v>
      </c>
      <c r="K275" s="149">
        <v>0</v>
      </c>
      <c r="L275" s="149">
        <v>0</v>
      </c>
      <c r="M275" s="212"/>
      <c r="N275" s="44" t="s">
        <v>91</v>
      </c>
      <c r="O275" s="71">
        <v>0</v>
      </c>
      <c r="P275" s="71">
        <v>0</v>
      </c>
      <c r="Q275" s="71">
        <v>0</v>
      </c>
      <c r="R275" s="71">
        <v>0</v>
      </c>
      <c r="S275" s="71">
        <v>0</v>
      </c>
      <c r="T275" s="71">
        <v>0</v>
      </c>
      <c r="U275" s="71">
        <v>0</v>
      </c>
      <c r="V275" s="71">
        <v>0</v>
      </c>
      <c r="W275" s="149">
        <v>0</v>
      </c>
      <c r="X275" s="149">
        <v>0</v>
      </c>
      <c r="Y275" s="212"/>
      <c r="Z275" s="44" t="s">
        <v>91</v>
      </c>
      <c r="AA275" s="31">
        <v>0</v>
      </c>
      <c r="AB275" s="31">
        <v>0</v>
      </c>
      <c r="AC275" s="31">
        <v>0</v>
      </c>
      <c r="AD275" s="31">
        <v>0</v>
      </c>
      <c r="AE275" s="149">
        <v>0</v>
      </c>
      <c r="AF275" s="125">
        <v>0</v>
      </c>
      <c r="AG275" s="71">
        <v>0</v>
      </c>
      <c r="AH275" s="71">
        <v>0</v>
      </c>
      <c r="AI275" s="71">
        <v>0</v>
      </c>
      <c r="AJ275" s="71">
        <v>0</v>
      </c>
      <c r="AK275" s="212"/>
      <c r="AL275" s="44" t="s">
        <v>91</v>
      </c>
      <c r="AM275" s="71">
        <v>0</v>
      </c>
      <c r="AN275" s="71">
        <v>0</v>
      </c>
      <c r="AO275" s="71">
        <v>0</v>
      </c>
      <c r="AP275" s="71">
        <v>0</v>
      </c>
      <c r="AQ275" s="71">
        <v>0</v>
      </c>
      <c r="AR275" s="71">
        <v>0</v>
      </c>
      <c r="AS275" s="71">
        <v>0</v>
      </c>
      <c r="AT275" s="71">
        <v>0</v>
      </c>
      <c r="AU275" s="71">
        <v>0</v>
      </c>
      <c r="AV275" s="212"/>
      <c r="AW275" s="44" t="s">
        <v>91</v>
      </c>
      <c r="AX275" s="71">
        <v>0</v>
      </c>
      <c r="AY275" s="71">
        <v>0</v>
      </c>
      <c r="AZ275" s="71">
        <v>0</v>
      </c>
      <c r="BA275" s="71">
        <v>0</v>
      </c>
      <c r="BB275" s="71">
        <v>0</v>
      </c>
      <c r="BC275" s="16">
        <v>0</v>
      </c>
      <c r="BD275" s="71">
        <v>0</v>
      </c>
      <c r="BE275" s="71">
        <v>0</v>
      </c>
      <c r="BF275" s="152">
        <v>0</v>
      </c>
      <c r="BG275" s="32">
        <v>0</v>
      </c>
      <c r="BH275" s="212"/>
      <c r="BI275" s="44" t="s">
        <v>91</v>
      </c>
      <c r="BJ275" s="71">
        <v>0</v>
      </c>
      <c r="BK275" s="71">
        <v>0</v>
      </c>
      <c r="BL275" s="71">
        <v>0</v>
      </c>
      <c r="BM275" s="71">
        <v>0</v>
      </c>
      <c r="BN275" s="71">
        <v>0</v>
      </c>
      <c r="BO275" s="71">
        <v>0</v>
      </c>
      <c r="BP275" s="71">
        <v>0</v>
      </c>
      <c r="BQ275" s="71">
        <v>0</v>
      </c>
      <c r="BR275" s="71">
        <v>0</v>
      </c>
      <c r="BS275" s="71">
        <v>0</v>
      </c>
      <c r="BT275" s="71">
        <v>0</v>
      </c>
      <c r="BU275" s="71">
        <v>0</v>
      </c>
      <c r="BV275" s="71">
        <v>0</v>
      </c>
      <c r="BW275" s="71">
        <v>0</v>
      </c>
      <c r="BY275" s="80" t="s">
        <v>4</v>
      </c>
      <c r="BZ275" s="80" t="s">
        <v>2548</v>
      </c>
      <c r="CA275" s="78">
        <v>0</v>
      </c>
      <c r="CB275" s="91"/>
    </row>
    <row r="276" spans="1:80">
      <c r="A276" s="212"/>
      <c r="B276" s="66" t="s">
        <v>73</v>
      </c>
      <c r="C276" s="26">
        <v>679</v>
      </c>
      <c r="D276" s="26">
        <v>366</v>
      </c>
      <c r="E276" s="68">
        <v>456</v>
      </c>
      <c r="F276" s="68">
        <v>238</v>
      </c>
      <c r="G276" s="68">
        <v>367</v>
      </c>
      <c r="H276" s="68">
        <v>192</v>
      </c>
      <c r="I276" s="68">
        <v>305</v>
      </c>
      <c r="J276" s="68">
        <v>167</v>
      </c>
      <c r="K276" s="68">
        <v>1807</v>
      </c>
      <c r="L276" s="68">
        <v>963</v>
      </c>
      <c r="M276" s="212"/>
      <c r="N276" s="66" t="s">
        <v>73</v>
      </c>
      <c r="O276" s="26">
        <v>121</v>
      </c>
      <c r="P276" s="26">
        <v>59</v>
      </c>
      <c r="Q276" s="68">
        <v>55</v>
      </c>
      <c r="R276" s="68">
        <v>26</v>
      </c>
      <c r="S276" s="68">
        <v>37</v>
      </c>
      <c r="T276" s="68">
        <v>10</v>
      </c>
      <c r="U276" s="68">
        <v>74</v>
      </c>
      <c r="V276" s="68">
        <v>45</v>
      </c>
      <c r="W276" s="68">
        <v>287</v>
      </c>
      <c r="X276" s="68">
        <v>140</v>
      </c>
      <c r="Y276" s="212"/>
      <c r="Z276" s="66" t="s">
        <v>73</v>
      </c>
      <c r="AA276" s="68">
        <v>12</v>
      </c>
      <c r="AB276" s="68">
        <v>10</v>
      </c>
      <c r="AC276" s="68">
        <v>9</v>
      </c>
      <c r="AD276" s="68">
        <v>9</v>
      </c>
      <c r="AE276" s="68">
        <v>40</v>
      </c>
      <c r="AF276" s="68">
        <v>34</v>
      </c>
      <c r="AG276" s="68">
        <v>21</v>
      </c>
      <c r="AH276" s="68">
        <v>2</v>
      </c>
      <c r="AI276" s="68">
        <v>2</v>
      </c>
      <c r="AJ276" s="68">
        <v>6</v>
      </c>
      <c r="AK276" s="212"/>
      <c r="AL276" s="66" t="s">
        <v>73</v>
      </c>
      <c r="AM276" s="68">
        <v>0</v>
      </c>
      <c r="AN276" s="68">
        <v>697</v>
      </c>
      <c r="AO276" s="68">
        <v>111</v>
      </c>
      <c r="AP276" s="68">
        <v>6</v>
      </c>
      <c r="AQ276" s="68">
        <v>0</v>
      </c>
      <c r="AR276" s="68">
        <v>8</v>
      </c>
      <c r="AS276" s="68">
        <v>37</v>
      </c>
      <c r="AT276" s="68">
        <v>39</v>
      </c>
      <c r="AU276" s="68">
        <v>36</v>
      </c>
      <c r="AV276" s="212"/>
      <c r="AW276" s="66" t="s">
        <v>73</v>
      </c>
      <c r="AX276" s="26">
        <v>11</v>
      </c>
      <c r="AY276" s="26">
        <v>43</v>
      </c>
      <c r="AZ276" s="26">
        <v>0</v>
      </c>
      <c r="BA276" s="26">
        <v>27</v>
      </c>
      <c r="BB276" s="26">
        <v>0</v>
      </c>
      <c r="BC276" s="26">
        <v>81</v>
      </c>
      <c r="BD276" s="26">
        <v>31</v>
      </c>
      <c r="BE276" s="26">
        <v>28</v>
      </c>
      <c r="BF276" s="41">
        <v>17</v>
      </c>
      <c r="BG276" s="41">
        <v>2</v>
      </c>
      <c r="BH276" s="212"/>
      <c r="BI276" s="66" t="s">
        <v>73</v>
      </c>
      <c r="BJ276" s="68">
        <v>52</v>
      </c>
      <c r="BK276" s="68">
        <v>73</v>
      </c>
      <c r="BL276" s="68">
        <v>18</v>
      </c>
      <c r="BM276" s="68">
        <v>18</v>
      </c>
      <c r="BN276" s="68">
        <v>24</v>
      </c>
      <c r="BO276" s="68">
        <v>112</v>
      </c>
      <c r="BP276" s="68">
        <v>10</v>
      </c>
      <c r="BQ276" s="68">
        <v>8</v>
      </c>
      <c r="BR276" s="68">
        <v>34</v>
      </c>
      <c r="BS276" s="68">
        <v>0</v>
      </c>
      <c r="BT276" s="68">
        <v>0</v>
      </c>
      <c r="BU276" s="68">
        <v>12</v>
      </c>
      <c r="BV276" s="68">
        <v>10</v>
      </c>
      <c r="BW276" s="68">
        <v>0</v>
      </c>
      <c r="BY276" s="80" t="s">
        <v>4</v>
      </c>
      <c r="BZ276" s="80" t="s">
        <v>2549</v>
      </c>
      <c r="CA276" s="78">
        <v>1751</v>
      </c>
      <c r="CB276" s="91"/>
    </row>
    <row r="277" spans="1:80" ht="14.45" customHeight="1">
      <c r="A277" s="212" t="s">
        <v>189</v>
      </c>
      <c r="B277" s="44" t="s">
        <v>90</v>
      </c>
      <c r="C277" s="71">
        <v>216</v>
      </c>
      <c r="D277" s="71">
        <v>96</v>
      </c>
      <c r="E277" s="71">
        <v>83</v>
      </c>
      <c r="F277" s="71">
        <v>34</v>
      </c>
      <c r="G277" s="71">
        <v>100</v>
      </c>
      <c r="H277" s="71">
        <v>38</v>
      </c>
      <c r="I277" s="71">
        <v>95</v>
      </c>
      <c r="J277" s="71">
        <v>35</v>
      </c>
      <c r="K277" s="149">
        <v>494</v>
      </c>
      <c r="L277" s="149">
        <v>203</v>
      </c>
      <c r="M277" s="212" t="s">
        <v>189</v>
      </c>
      <c r="N277" s="44" t="s">
        <v>90</v>
      </c>
      <c r="O277" s="71">
        <v>4</v>
      </c>
      <c r="P277" s="71">
        <v>2</v>
      </c>
      <c r="Q277" s="71">
        <v>3</v>
      </c>
      <c r="R277" s="71">
        <v>2</v>
      </c>
      <c r="S277" s="71">
        <v>7</v>
      </c>
      <c r="T277" s="71">
        <v>1</v>
      </c>
      <c r="U277" s="71">
        <v>6</v>
      </c>
      <c r="V277" s="71">
        <v>2</v>
      </c>
      <c r="W277" s="149">
        <v>20</v>
      </c>
      <c r="X277" s="149">
        <v>7</v>
      </c>
      <c r="Y277" s="212" t="s">
        <v>189</v>
      </c>
      <c r="Z277" s="44" t="s">
        <v>90</v>
      </c>
      <c r="AA277" s="31">
        <v>6</v>
      </c>
      <c r="AB277" s="31">
        <v>3</v>
      </c>
      <c r="AC277" s="31">
        <v>3</v>
      </c>
      <c r="AD277" s="31">
        <v>5</v>
      </c>
      <c r="AE277" s="149">
        <v>17</v>
      </c>
      <c r="AF277" s="125">
        <v>14</v>
      </c>
      <c r="AG277" s="71">
        <v>3</v>
      </c>
      <c r="AH277" s="71">
        <v>0</v>
      </c>
      <c r="AI277" s="71">
        <v>4</v>
      </c>
      <c r="AJ277" s="71">
        <v>4</v>
      </c>
      <c r="AK277" s="212" t="s">
        <v>189</v>
      </c>
      <c r="AL277" s="44" t="s">
        <v>90</v>
      </c>
      <c r="AM277" s="71">
        <v>0</v>
      </c>
      <c r="AN277" s="71">
        <v>231</v>
      </c>
      <c r="AO277" s="71">
        <v>0</v>
      </c>
      <c r="AP277" s="71">
        <v>0</v>
      </c>
      <c r="AQ277" s="71">
        <v>0</v>
      </c>
      <c r="AR277" s="71">
        <v>5</v>
      </c>
      <c r="AS277" s="71">
        <v>18</v>
      </c>
      <c r="AT277" s="71">
        <v>15</v>
      </c>
      <c r="AU277" s="71">
        <v>14</v>
      </c>
      <c r="AV277" s="212" t="s">
        <v>189</v>
      </c>
      <c r="AW277" s="44" t="s">
        <v>90</v>
      </c>
      <c r="AX277" s="71">
        <v>4</v>
      </c>
      <c r="AY277" s="71">
        <v>13</v>
      </c>
      <c r="AZ277" s="71">
        <v>0</v>
      </c>
      <c r="BA277" s="71">
        <v>10</v>
      </c>
      <c r="BB277" s="71">
        <v>4</v>
      </c>
      <c r="BC277" s="16">
        <v>31</v>
      </c>
      <c r="BD277" s="71">
        <v>5</v>
      </c>
      <c r="BE277" s="71">
        <v>5</v>
      </c>
      <c r="BF277" s="152">
        <v>5</v>
      </c>
      <c r="BG277" s="32">
        <v>4</v>
      </c>
      <c r="BH277" s="212" t="s">
        <v>189</v>
      </c>
      <c r="BI277" s="44" t="s">
        <v>90</v>
      </c>
      <c r="BJ277" s="71">
        <v>152</v>
      </c>
      <c r="BK277" s="71">
        <v>163</v>
      </c>
      <c r="BL277" s="71">
        <v>32</v>
      </c>
      <c r="BM277" s="71">
        <v>53</v>
      </c>
      <c r="BN277" s="71">
        <v>53</v>
      </c>
      <c r="BO277" s="71">
        <v>168</v>
      </c>
      <c r="BP277" s="71">
        <v>49</v>
      </c>
      <c r="BQ277" s="71">
        <v>47</v>
      </c>
      <c r="BR277" s="71">
        <v>48</v>
      </c>
      <c r="BS277" s="71">
        <v>28</v>
      </c>
      <c r="BT277" s="71">
        <v>0</v>
      </c>
      <c r="BU277" s="71">
        <v>0</v>
      </c>
      <c r="BV277" s="71">
        <v>0</v>
      </c>
      <c r="BW277" s="71">
        <v>41</v>
      </c>
      <c r="BY277" s="80" t="s">
        <v>189</v>
      </c>
      <c r="BZ277" s="80" t="s">
        <v>2550</v>
      </c>
      <c r="CA277" s="78">
        <v>462</v>
      </c>
      <c r="CB277" s="91"/>
    </row>
    <row r="278" spans="1:80">
      <c r="A278" s="212"/>
      <c r="B278" s="44" t="s">
        <v>91</v>
      </c>
      <c r="C278" s="71">
        <v>181</v>
      </c>
      <c r="D278" s="71">
        <v>89</v>
      </c>
      <c r="E278" s="71">
        <v>49</v>
      </c>
      <c r="F278" s="71">
        <v>20</v>
      </c>
      <c r="G278" s="71">
        <v>72</v>
      </c>
      <c r="H278" s="71">
        <v>42</v>
      </c>
      <c r="I278" s="71">
        <v>47</v>
      </c>
      <c r="J278" s="71">
        <v>20</v>
      </c>
      <c r="K278" s="149">
        <v>349</v>
      </c>
      <c r="L278" s="149">
        <v>171</v>
      </c>
      <c r="M278" s="212"/>
      <c r="N278" s="44" t="s">
        <v>91</v>
      </c>
      <c r="O278" s="71">
        <v>8</v>
      </c>
      <c r="P278" s="71">
        <v>4</v>
      </c>
      <c r="Q278" s="71">
        <v>7</v>
      </c>
      <c r="R278" s="71">
        <v>1</v>
      </c>
      <c r="S278" s="71">
        <v>10</v>
      </c>
      <c r="T278" s="71">
        <v>8</v>
      </c>
      <c r="U278" s="71">
        <v>5</v>
      </c>
      <c r="V278" s="71">
        <v>3</v>
      </c>
      <c r="W278" s="149">
        <v>30</v>
      </c>
      <c r="X278" s="149">
        <v>16</v>
      </c>
      <c r="Y278" s="212"/>
      <c r="Z278" s="44" t="s">
        <v>91</v>
      </c>
      <c r="AA278" s="31">
        <v>5</v>
      </c>
      <c r="AB278" s="31">
        <v>2</v>
      </c>
      <c r="AC278" s="31">
        <v>3</v>
      </c>
      <c r="AD278" s="31">
        <v>2</v>
      </c>
      <c r="AE278" s="149">
        <v>12</v>
      </c>
      <c r="AF278" s="125">
        <v>10</v>
      </c>
      <c r="AG278" s="71">
        <v>0</v>
      </c>
      <c r="AH278" s="71">
        <v>1</v>
      </c>
      <c r="AI278" s="71">
        <v>1</v>
      </c>
      <c r="AJ278" s="71">
        <v>2</v>
      </c>
      <c r="AK278" s="212"/>
      <c r="AL278" s="44" t="s">
        <v>91</v>
      </c>
      <c r="AM278" s="71">
        <v>0</v>
      </c>
      <c r="AN278" s="71">
        <v>152</v>
      </c>
      <c r="AO278" s="71">
        <v>0</v>
      </c>
      <c r="AP278" s="71">
        <v>0</v>
      </c>
      <c r="AQ278" s="71">
        <v>0</v>
      </c>
      <c r="AR278" s="71">
        <v>4</v>
      </c>
      <c r="AS278" s="71">
        <v>11</v>
      </c>
      <c r="AT278" s="71">
        <v>14</v>
      </c>
      <c r="AU278" s="71">
        <v>5</v>
      </c>
      <c r="AV278" s="212"/>
      <c r="AW278" s="44" t="s">
        <v>91</v>
      </c>
      <c r="AX278" s="71">
        <v>5</v>
      </c>
      <c r="AY278" s="71">
        <v>7</v>
      </c>
      <c r="AZ278" s="71">
        <v>0</v>
      </c>
      <c r="BA278" s="71">
        <v>5</v>
      </c>
      <c r="BB278" s="71">
        <v>0</v>
      </c>
      <c r="BC278" s="16">
        <v>17</v>
      </c>
      <c r="BD278" s="71">
        <v>11</v>
      </c>
      <c r="BE278" s="71">
        <v>4</v>
      </c>
      <c r="BF278" s="152">
        <v>6</v>
      </c>
      <c r="BG278" s="32">
        <v>3</v>
      </c>
      <c r="BH278" s="212"/>
      <c r="BI278" s="44" t="s">
        <v>91</v>
      </c>
      <c r="BJ278" s="71">
        <v>88</v>
      </c>
      <c r="BK278" s="71">
        <v>90</v>
      </c>
      <c r="BL278" s="71">
        <v>0</v>
      </c>
      <c r="BM278" s="71">
        <v>0</v>
      </c>
      <c r="BN278" s="71">
        <v>0</v>
      </c>
      <c r="BO278" s="71">
        <v>95</v>
      </c>
      <c r="BP278" s="71">
        <v>20</v>
      </c>
      <c r="BQ278" s="71">
        <v>20</v>
      </c>
      <c r="BR278" s="71">
        <v>7</v>
      </c>
      <c r="BS278" s="71">
        <v>0</v>
      </c>
      <c r="BT278" s="71">
        <v>0</v>
      </c>
      <c r="BU278" s="71">
        <v>0</v>
      </c>
      <c r="BV278" s="71">
        <v>0</v>
      </c>
      <c r="BW278" s="71">
        <v>27</v>
      </c>
      <c r="BY278" s="80" t="s">
        <v>189</v>
      </c>
      <c r="BZ278" s="80" t="s">
        <v>2551</v>
      </c>
      <c r="CA278" s="78">
        <v>304</v>
      </c>
      <c r="CB278" s="91"/>
    </row>
    <row r="279" spans="1:80">
      <c r="A279" s="212"/>
      <c r="B279" s="66" t="s">
        <v>73</v>
      </c>
      <c r="C279" s="26">
        <v>397</v>
      </c>
      <c r="D279" s="26">
        <v>185</v>
      </c>
      <c r="E279" s="68">
        <v>132</v>
      </c>
      <c r="F279" s="68">
        <v>54</v>
      </c>
      <c r="G279" s="68">
        <v>172</v>
      </c>
      <c r="H279" s="68">
        <v>80</v>
      </c>
      <c r="I279" s="68">
        <v>142</v>
      </c>
      <c r="J279" s="68">
        <v>55</v>
      </c>
      <c r="K279" s="68">
        <v>843</v>
      </c>
      <c r="L279" s="68">
        <v>374</v>
      </c>
      <c r="M279" s="212"/>
      <c r="N279" s="66" t="s">
        <v>73</v>
      </c>
      <c r="O279" s="26">
        <v>12</v>
      </c>
      <c r="P279" s="26">
        <v>6</v>
      </c>
      <c r="Q279" s="68">
        <v>10</v>
      </c>
      <c r="R279" s="68">
        <v>3</v>
      </c>
      <c r="S279" s="68">
        <v>17</v>
      </c>
      <c r="T279" s="68">
        <v>9</v>
      </c>
      <c r="U279" s="68">
        <v>11</v>
      </c>
      <c r="V279" s="68">
        <v>5</v>
      </c>
      <c r="W279" s="68">
        <v>50</v>
      </c>
      <c r="X279" s="68">
        <v>23</v>
      </c>
      <c r="Y279" s="212"/>
      <c r="Z279" s="66" t="s">
        <v>73</v>
      </c>
      <c r="AA279" s="68">
        <v>11</v>
      </c>
      <c r="AB279" s="68">
        <v>5</v>
      </c>
      <c r="AC279" s="68">
        <v>6</v>
      </c>
      <c r="AD279" s="68">
        <v>7</v>
      </c>
      <c r="AE279" s="68">
        <v>29</v>
      </c>
      <c r="AF279" s="68">
        <v>24</v>
      </c>
      <c r="AG279" s="68">
        <v>3</v>
      </c>
      <c r="AH279" s="68">
        <v>1</v>
      </c>
      <c r="AI279" s="68">
        <v>5</v>
      </c>
      <c r="AJ279" s="68">
        <v>6</v>
      </c>
      <c r="AK279" s="212"/>
      <c r="AL279" s="66" t="s">
        <v>73</v>
      </c>
      <c r="AM279" s="68">
        <v>0</v>
      </c>
      <c r="AN279" s="68">
        <v>383</v>
      </c>
      <c r="AO279" s="68">
        <v>0</v>
      </c>
      <c r="AP279" s="68">
        <v>0</v>
      </c>
      <c r="AQ279" s="68">
        <v>0</v>
      </c>
      <c r="AR279" s="68">
        <v>9</v>
      </c>
      <c r="AS279" s="68">
        <v>29</v>
      </c>
      <c r="AT279" s="68">
        <v>29</v>
      </c>
      <c r="AU279" s="68">
        <v>19</v>
      </c>
      <c r="AV279" s="212"/>
      <c r="AW279" s="66" t="s">
        <v>73</v>
      </c>
      <c r="AX279" s="26">
        <v>9</v>
      </c>
      <c r="AY279" s="26">
        <v>20</v>
      </c>
      <c r="AZ279" s="26">
        <v>0</v>
      </c>
      <c r="BA279" s="26">
        <v>15</v>
      </c>
      <c r="BB279" s="26">
        <v>4</v>
      </c>
      <c r="BC279" s="26">
        <v>48</v>
      </c>
      <c r="BD279" s="26">
        <v>16</v>
      </c>
      <c r="BE279" s="26">
        <v>9</v>
      </c>
      <c r="BF279" s="41">
        <v>11</v>
      </c>
      <c r="BG279" s="41">
        <v>7</v>
      </c>
      <c r="BH279" s="212"/>
      <c r="BI279" s="66" t="s">
        <v>73</v>
      </c>
      <c r="BJ279" s="68">
        <v>240</v>
      </c>
      <c r="BK279" s="68">
        <v>253</v>
      </c>
      <c r="BL279" s="68">
        <v>32</v>
      </c>
      <c r="BM279" s="68">
        <v>53</v>
      </c>
      <c r="BN279" s="68">
        <v>53</v>
      </c>
      <c r="BO279" s="68">
        <v>263</v>
      </c>
      <c r="BP279" s="68">
        <v>69</v>
      </c>
      <c r="BQ279" s="68">
        <v>67</v>
      </c>
      <c r="BR279" s="68">
        <v>55</v>
      </c>
      <c r="BS279" s="68">
        <v>28</v>
      </c>
      <c r="BT279" s="68">
        <v>0</v>
      </c>
      <c r="BU279" s="68">
        <v>0</v>
      </c>
      <c r="BV279" s="68">
        <v>0</v>
      </c>
      <c r="BW279" s="68">
        <v>68</v>
      </c>
      <c r="BY279" s="80" t="s">
        <v>189</v>
      </c>
      <c r="BZ279" s="80" t="s">
        <v>2552</v>
      </c>
      <c r="CA279" s="78">
        <v>766</v>
      </c>
      <c r="CB279" s="91"/>
    </row>
    <row r="280" spans="1:80" s="100" customFormat="1">
      <c r="A280" s="45" t="s">
        <v>106</v>
      </c>
      <c r="B280" s="44"/>
      <c r="C280" s="44"/>
      <c r="D280" s="44"/>
      <c r="E280" s="44"/>
      <c r="F280" s="44"/>
      <c r="G280" s="44"/>
      <c r="H280" s="44"/>
      <c r="I280" s="44"/>
      <c r="J280" s="44"/>
      <c r="K280" s="44"/>
      <c r="L280" s="44"/>
      <c r="M280" s="45" t="s">
        <v>106</v>
      </c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5" t="s">
        <v>106</v>
      </c>
      <c r="Z280" s="44"/>
      <c r="AA280" s="44"/>
      <c r="AB280" s="44"/>
      <c r="AC280" s="44"/>
      <c r="AD280" s="44"/>
      <c r="AE280" s="44"/>
      <c r="AF280" s="44"/>
      <c r="AG280" s="44"/>
      <c r="AH280" s="44"/>
      <c r="AI280" s="44"/>
      <c r="AJ280" s="45"/>
      <c r="AK280" s="45" t="s">
        <v>106</v>
      </c>
      <c r="AL280" s="44"/>
      <c r="AM280" s="44"/>
      <c r="AN280" s="44"/>
      <c r="AO280" s="44"/>
      <c r="AP280" s="44"/>
      <c r="AQ280" s="44"/>
      <c r="AR280" s="44"/>
      <c r="AS280" s="44"/>
      <c r="AT280" s="44"/>
      <c r="AU280" s="44"/>
      <c r="AV280" s="45" t="s">
        <v>106</v>
      </c>
      <c r="AW280" s="44"/>
      <c r="AX280" s="44"/>
      <c r="AY280" s="44"/>
      <c r="AZ280" s="44"/>
      <c r="BA280" s="44"/>
      <c r="BB280" s="44"/>
      <c r="BC280" s="44"/>
      <c r="BD280" s="44"/>
      <c r="BE280" s="44"/>
      <c r="BF280" s="44"/>
      <c r="BG280" s="44"/>
      <c r="BH280" s="45" t="s">
        <v>106</v>
      </c>
      <c r="BI280" s="44"/>
      <c r="BJ280" s="44"/>
      <c r="BK280" s="44"/>
      <c r="BL280" s="44"/>
      <c r="BM280" s="44"/>
      <c r="BN280" s="44"/>
      <c r="BO280" s="44"/>
      <c r="BP280" s="44"/>
      <c r="BQ280" s="44"/>
      <c r="BR280" s="44"/>
      <c r="BS280" s="44"/>
      <c r="BT280" s="44"/>
      <c r="BU280" s="44"/>
      <c r="BV280" s="44"/>
      <c r="BW280" s="44"/>
      <c r="BY280" s="80" t="str">
        <f>IF(A280="",BY279,A280)</f>
        <v>BONGOLAVA</v>
      </c>
      <c r="BZ280" s="80" t="str">
        <f>BY280&amp;B280</f>
        <v>BONGOLAVA</v>
      </c>
      <c r="CA280" s="78">
        <f>(AM280+2*AN280+3*AO280+4*AP280+5*AQ280)</f>
        <v>0</v>
      </c>
      <c r="CB280" s="91"/>
    </row>
    <row r="281" spans="1:80" ht="14.45" customHeight="1">
      <c r="A281" s="212" t="s">
        <v>190</v>
      </c>
      <c r="B281" s="44" t="s">
        <v>90</v>
      </c>
      <c r="C281" s="71">
        <v>1364</v>
      </c>
      <c r="D281" s="71">
        <v>722</v>
      </c>
      <c r="E281" s="71">
        <v>1126</v>
      </c>
      <c r="F281" s="71">
        <v>551</v>
      </c>
      <c r="G281" s="71">
        <v>858</v>
      </c>
      <c r="H281" s="71">
        <v>437</v>
      </c>
      <c r="I281" s="71">
        <v>675</v>
      </c>
      <c r="J281" s="71">
        <v>346</v>
      </c>
      <c r="K281" s="149">
        <v>4023</v>
      </c>
      <c r="L281" s="149">
        <v>2056</v>
      </c>
      <c r="M281" s="212" t="s">
        <v>190</v>
      </c>
      <c r="N281" s="44" t="s">
        <v>90</v>
      </c>
      <c r="O281" s="71">
        <v>78</v>
      </c>
      <c r="P281" s="71">
        <v>36</v>
      </c>
      <c r="Q281" s="71">
        <v>66</v>
      </c>
      <c r="R281" s="71">
        <v>40</v>
      </c>
      <c r="S281" s="71">
        <v>45</v>
      </c>
      <c r="T281" s="71">
        <v>19</v>
      </c>
      <c r="U281" s="71">
        <v>77</v>
      </c>
      <c r="V281" s="71">
        <v>43</v>
      </c>
      <c r="W281" s="149">
        <v>266</v>
      </c>
      <c r="X281" s="149">
        <v>138</v>
      </c>
      <c r="Y281" s="212" t="s">
        <v>190</v>
      </c>
      <c r="Z281" s="44" t="s">
        <v>90</v>
      </c>
      <c r="AA281" s="31">
        <v>32</v>
      </c>
      <c r="AB281" s="31">
        <v>30</v>
      </c>
      <c r="AC281" s="31">
        <v>27</v>
      </c>
      <c r="AD281" s="31">
        <v>27</v>
      </c>
      <c r="AE281" s="149">
        <v>116</v>
      </c>
      <c r="AF281" s="125">
        <v>115</v>
      </c>
      <c r="AG281" s="71">
        <v>43</v>
      </c>
      <c r="AH281" s="71">
        <v>0</v>
      </c>
      <c r="AI281" s="71">
        <v>5</v>
      </c>
      <c r="AJ281" s="71">
        <v>23</v>
      </c>
      <c r="AK281" s="212" t="s">
        <v>190</v>
      </c>
      <c r="AL281" s="44" t="s">
        <v>90</v>
      </c>
      <c r="AM281" s="71">
        <v>3</v>
      </c>
      <c r="AN281" s="71">
        <v>755</v>
      </c>
      <c r="AO281" s="71">
        <v>284</v>
      </c>
      <c r="AP281" s="71">
        <v>203</v>
      </c>
      <c r="AQ281" s="71">
        <v>0</v>
      </c>
      <c r="AR281" s="71">
        <v>18</v>
      </c>
      <c r="AS281" s="71">
        <v>114</v>
      </c>
      <c r="AT281" s="71">
        <v>89</v>
      </c>
      <c r="AU281" s="71">
        <v>77</v>
      </c>
      <c r="AV281" s="212" t="s">
        <v>190</v>
      </c>
      <c r="AW281" s="44" t="s">
        <v>90</v>
      </c>
      <c r="AX281" s="71">
        <v>24</v>
      </c>
      <c r="AY281" s="71">
        <v>79</v>
      </c>
      <c r="AZ281" s="71">
        <v>21</v>
      </c>
      <c r="BA281" s="71">
        <v>65</v>
      </c>
      <c r="BB281" s="71">
        <v>3</v>
      </c>
      <c r="BC281" s="16">
        <v>192</v>
      </c>
      <c r="BD281" s="71">
        <v>80</v>
      </c>
      <c r="BE281" s="71">
        <v>52</v>
      </c>
      <c r="BF281" s="152">
        <v>6</v>
      </c>
      <c r="BG281" s="32">
        <v>1</v>
      </c>
      <c r="BH281" s="212" t="s">
        <v>190</v>
      </c>
      <c r="BI281" s="44" t="s">
        <v>90</v>
      </c>
      <c r="BJ281" s="71">
        <v>804</v>
      </c>
      <c r="BK281" s="71">
        <v>499</v>
      </c>
      <c r="BL281" s="71">
        <v>115</v>
      </c>
      <c r="BM281" s="71">
        <v>43</v>
      </c>
      <c r="BN281" s="71">
        <v>46</v>
      </c>
      <c r="BO281" s="71">
        <v>490</v>
      </c>
      <c r="BP281" s="71">
        <v>68</v>
      </c>
      <c r="BQ281" s="71">
        <v>31</v>
      </c>
      <c r="BR281" s="71">
        <v>71</v>
      </c>
      <c r="BS281" s="71">
        <v>3</v>
      </c>
      <c r="BT281" s="71">
        <v>0</v>
      </c>
      <c r="BU281" s="71">
        <v>12</v>
      </c>
      <c r="BV281" s="71">
        <v>46</v>
      </c>
      <c r="BW281" s="71">
        <v>1417</v>
      </c>
      <c r="BY281" s="80" t="s">
        <v>190</v>
      </c>
      <c r="BZ281" s="80" t="s">
        <v>2556</v>
      </c>
      <c r="CA281" s="78">
        <v>3177</v>
      </c>
      <c r="CB281" s="91"/>
    </row>
    <row r="282" spans="1:80">
      <c r="A282" s="212"/>
      <c r="B282" s="44" t="s">
        <v>91</v>
      </c>
      <c r="C282" s="71">
        <v>0</v>
      </c>
      <c r="D282" s="71">
        <v>0</v>
      </c>
      <c r="E282" s="71">
        <v>0</v>
      </c>
      <c r="F282" s="71">
        <v>0</v>
      </c>
      <c r="G282" s="71">
        <v>0</v>
      </c>
      <c r="H282" s="71">
        <v>0</v>
      </c>
      <c r="I282" s="71">
        <v>0</v>
      </c>
      <c r="J282" s="71">
        <v>0</v>
      </c>
      <c r="K282" s="149">
        <v>0</v>
      </c>
      <c r="L282" s="149">
        <v>0</v>
      </c>
      <c r="M282" s="212"/>
      <c r="N282" s="44" t="s">
        <v>91</v>
      </c>
      <c r="O282" s="71">
        <v>0</v>
      </c>
      <c r="P282" s="71">
        <v>0</v>
      </c>
      <c r="Q282" s="71">
        <v>0</v>
      </c>
      <c r="R282" s="71">
        <v>0</v>
      </c>
      <c r="S282" s="71">
        <v>0</v>
      </c>
      <c r="T282" s="71">
        <v>0</v>
      </c>
      <c r="U282" s="71">
        <v>0</v>
      </c>
      <c r="V282" s="71">
        <v>0</v>
      </c>
      <c r="W282" s="149">
        <v>0</v>
      </c>
      <c r="X282" s="149">
        <v>0</v>
      </c>
      <c r="Y282" s="212"/>
      <c r="Z282" s="44" t="s">
        <v>91</v>
      </c>
      <c r="AA282" s="31">
        <v>0</v>
      </c>
      <c r="AB282" s="31">
        <v>0</v>
      </c>
      <c r="AC282" s="31">
        <v>0</v>
      </c>
      <c r="AD282" s="31">
        <v>0</v>
      </c>
      <c r="AE282" s="149">
        <v>0</v>
      </c>
      <c r="AF282" s="125">
        <v>0</v>
      </c>
      <c r="AG282" s="71">
        <v>0</v>
      </c>
      <c r="AH282" s="71">
        <v>0</v>
      </c>
      <c r="AI282" s="71">
        <v>0</v>
      </c>
      <c r="AJ282" s="71">
        <v>0</v>
      </c>
      <c r="AK282" s="212"/>
      <c r="AL282" s="44" t="s">
        <v>91</v>
      </c>
      <c r="AM282" s="71">
        <v>0</v>
      </c>
      <c r="AN282" s="71">
        <v>0</v>
      </c>
      <c r="AO282" s="71">
        <v>0</v>
      </c>
      <c r="AP282" s="71">
        <v>0</v>
      </c>
      <c r="AQ282" s="71">
        <v>0</v>
      </c>
      <c r="AR282" s="71">
        <v>0</v>
      </c>
      <c r="AS282" s="71">
        <v>0</v>
      </c>
      <c r="AT282" s="71">
        <v>0</v>
      </c>
      <c r="AU282" s="71">
        <v>0</v>
      </c>
      <c r="AV282" s="212"/>
      <c r="AW282" s="44" t="s">
        <v>91</v>
      </c>
      <c r="AX282" s="71">
        <v>0</v>
      </c>
      <c r="AY282" s="71">
        <v>0</v>
      </c>
      <c r="AZ282" s="71">
        <v>0</v>
      </c>
      <c r="BA282" s="71">
        <v>0</v>
      </c>
      <c r="BB282" s="71">
        <v>0</v>
      </c>
      <c r="BC282" s="16">
        <v>0</v>
      </c>
      <c r="BD282" s="71">
        <v>0</v>
      </c>
      <c r="BE282" s="71">
        <v>0</v>
      </c>
      <c r="BF282" s="152">
        <v>0</v>
      </c>
      <c r="BG282" s="32">
        <v>0</v>
      </c>
      <c r="BH282" s="212"/>
      <c r="BI282" s="44" t="s">
        <v>91</v>
      </c>
      <c r="BJ282" s="71">
        <v>0</v>
      </c>
      <c r="BK282" s="71">
        <v>0</v>
      </c>
      <c r="BL282" s="71">
        <v>0</v>
      </c>
      <c r="BM282" s="71">
        <v>0</v>
      </c>
      <c r="BN282" s="71">
        <v>0</v>
      </c>
      <c r="BO282" s="71">
        <v>0</v>
      </c>
      <c r="BP282" s="71">
        <v>0</v>
      </c>
      <c r="BQ282" s="71">
        <v>0</v>
      </c>
      <c r="BR282" s="71">
        <v>0</v>
      </c>
      <c r="BS282" s="71">
        <v>0</v>
      </c>
      <c r="BT282" s="71">
        <v>0</v>
      </c>
      <c r="BU282" s="71">
        <v>0</v>
      </c>
      <c r="BV282" s="71">
        <v>0</v>
      </c>
      <c r="BW282" s="71">
        <v>0</v>
      </c>
      <c r="BY282" s="80" t="s">
        <v>190</v>
      </c>
      <c r="BZ282" s="80" t="s">
        <v>2557</v>
      </c>
      <c r="CA282" s="78">
        <v>0</v>
      </c>
      <c r="CB282" s="91"/>
    </row>
    <row r="283" spans="1:80">
      <c r="A283" s="212"/>
      <c r="B283" s="66" t="s">
        <v>73</v>
      </c>
      <c r="C283" s="26">
        <v>1364</v>
      </c>
      <c r="D283" s="26">
        <v>722</v>
      </c>
      <c r="E283" s="68">
        <v>1126</v>
      </c>
      <c r="F283" s="68">
        <v>551</v>
      </c>
      <c r="G283" s="68">
        <v>858</v>
      </c>
      <c r="H283" s="68">
        <v>437</v>
      </c>
      <c r="I283" s="68">
        <v>675</v>
      </c>
      <c r="J283" s="68">
        <v>346</v>
      </c>
      <c r="K283" s="68">
        <v>4023</v>
      </c>
      <c r="L283" s="68">
        <v>2056</v>
      </c>
      <c r="M283" s="212"/>
      <c r="N283" s="66" t="s">
        <v>73</v>
      </c>
      <c r="O283" s="26">
        <v>78</v>
      </c>
      <c r="P283" s="26">
        <v>36</v>
      </c>
      <c r="Q283" s="68">
        <v>66</v>
      </c>
      <c r="R283" s="68">
        <v>40</v>
      </c>
      <c r="S283" s="68">
        <v>45</v>
      </c>
      <c r="T283" s="68">
        <v>19</v>
      </c>
      <c r="U283" s="68">
        <v>77</v>
      </c>
      <c r="V283" s="68">
        <v>43</v>
      </c>
      <c r="W283" s="68">
        <v>266</v>
      </c>
      <c r="X283" s="68">
        <v>138</v>
      </c>
      <c r="Y283" s="212"/>
      <c r="Z283" s="66" t="s">
        <v>73</v>
      </c>
      <c r="AA283" s="68">
        <v>32</v>
      </c>
      <c r="AB283" s="68">
        <v>30</v>
      </c>
      <c r="AC283" s="68">
        <v>27</v>
      </c>
      <c r="AD283" s="68">
        <v>27</v>
      </c>
      <c r="AE283" s="68">
        <v>116</v>
      </c>
      <c r="AF283" s="68">
        <v>115</v>
      </c>
      <c r="AG283" s="68">
        <v>43</v>
      </c>
      <c r="AH283" s="68">
        <v>0</v>
      </c>
      <c r="AI283" s="68">
        <v>5</v>
      </c>
      <c r="AJ283" s="68">
        <v>23</v>
      </c>
      <c r="AK283" s="212"/>
      <c r="AL283" s="66" t="s">
        <v>73</v>
      </c>
      <c r="AM283" s="68">
        <v>3</v>
      </c>
      <c r="AN283" s="68">
        <v>755</v>
      </c>
      <c r="AO283" s="68">
        <v>284</v>
      </c>
      <c r="AP283" s="68">
        <v>203</v>
      </c>
      <c r="AQ283" s="68">
        <v>0</v>
      </c>
      <c r="AR283" s="68">
        <v>18</v>
      </c>
      <c r="AS283" s="68">
        <v>114</v>
      </c>
      <c r="AT283" s="68">
        <v>89</v>
      </c>
      <c r="AU283" s="68">
        <v>77</v>
      </c>
      <c r="AV283" s="212"/>
      <c r="AW283" s="66" t="s">
        <v>73</v>
      </c>
      <c r="AX283" s="26">
        <v>24</v>
      </c>
      <c r="AY283" s="26">
        <v>79</v>
      </c>
      <c r="AZ283" s="26">
        <v>21</v>
      </c>
      <c r="BA283" s="26">
        <v>65</v>
      </c>
      <c r="BB283" s="26">
        <v>3</v>
      </c>
      <c r="BC283" s="26">
        <v>192</v>
      </c>
      <c r="BD283" s="26">
        <v>80</v>
      </c>
      <c r="BE283" s="26">
        <v>52</v>
      </c>
      <c r="BF283" s="41">
        <v>6</v>
      </c>
      <c r="BG283" s="41">
        <v>1</v>
      </c>
      <c r="BH283" s="212"/>
      <c r="BI283" s="66" t="s">
        <v>73</v>
      </c>
      <c r="BJ283" s="68">
        <v>804</v>
      </c>
      <c r="BK283" s="68">
        <v>499</v>
      </c>
      <c r="BL283" s="68">
        <v>115</v>
      </c>
      <c r="BM283" s="68">
        <v>43</v>
      </c>
      <c r="BN283" s="68">
        <v>46</v>
      </c>
      <c r="BO283" s="68">
        <v>490</v>
      </c>
      <c r="BP283" s="68">
        <v>68</v>
      </c>
      <c r="BQ283" s="68">
        <v>31</v>
      </c>
      <c r="BR283" s="68">
        <v>71</v>
      </c>
      <c r="BS283" s="68">
        <v>3</v>
      </c>
      <c r="BT283" s="68">
        <v>0</v>
      </c>
      <c r="BU283" s="68">
        <v>12</v>
      </c>
      <c r="BV283" s="68">
        <v>46</v>
      </c>
      <c r="BW283" s="68">
        <v>1417</v>
      </c>
      <c r="BY283" s="80" t="s">
        <v>190</v>
      </c>
      <c r="BZ283" s="80" t="s">
        <v>2558</v>
      </c>
      <c r="CA283" s="78">
        <v>3177</v>
      </c>
      <c r="CB283" s="91"/>
    </row>
    <row r="284" spans="1:80" ht="14.45" customHeight="1">
      <c r="A284" s="212" t="s">
        <v>191</v>
      </c>
      <c r="B284" s="44" t="s">
        <v>90</v>
      </c>
      <c r="C284" s="71">
        <v>2874</v>
      </c>
      <c r="D284" s="71">
        <v>1520</v>
      </c>
      <c r="E284" s="71">
        <v>2206</v>
      </c>
      <c r="F284" s="71">
        <v>1155</v>
      </c>
      <c r="G284" s="71">
        <v>1990</v>
      </c>
      <c r="H284" s="71">
        <v>1074</v>
      </c>
      <c r="I284" s="71">
        <v>1343</v>
      </c>
      <c r="J284" s="71">
        <v>722</v>
      </c>
      <c r="K284" s="149">
        <v>8413</v>
      </c>
      <c r="L284" s="149">
        <v>4471</v>
      </c>
      <c r="M284" s="212" t="s">
        <v>191</v>
      </c>
      <c r="N284" s="44" t="s">
        <v>90</v>
      </c>
      <c r="O284" s="71">
        <v>117</v>
      </c>
      <c r="P284" s="71">
        <v>54</v>
      </c>
      <c r="Q284" s="71">
        <v>91</v>
      </c>
      <c r="R284" s="71">
        <v>38</v>
      </c>
      <c r="S284" s="71">
        <v>86</v>
      </c>
      <c r="T284" s="71">
        <v>41</v>
      </c>
      <c r="U284" s="71">
        <v>146</v>
      </c>
      <c r="V284" s="71">
        <v>76</v>
      </c>
      <c r="W284" s="149">
        <v>440</v>
      </c>
      <c r="X284" s="149">
        <v>209</v>
      </c>
      <c r="Y284" s="212" t="s">
        <v>191</v>
      </c>
      <c r="Z284" s="44" t="s">
        <v>90</v>
      </c>
      <c r="AA284" s="31">
        <v>77</v>
      </c>
      <c r="AB284" s="31">
        <v>71</v>
      </c>
      <c r="AC284" s="31">
        <v>69</v>
      </c>
      <c r="AD284" s="31">
        <v>64</v>
      </c>
      <c r="AE284" s="149">
        <v>281</v>
      </c>
      <c r="AF284" s="125">
        <v>260</v>
      </c>
      <c r="AG284" s="71">
        <v>160</v>
      </c>
      <c r="AH284" s="71">
        <v>11</v>
      </c>
      <c r="AI284" s="71">
        <v>19</v>
      </c>
      <c r="AJ284" s="71">
        <v>52</v>
      </c>
      <c r="AK284" s="212" t="s">
        <v>191</v>
      </c>
      <c r="AL284" s="44" t="s">
        <v>90</v>
      </c>
      <c r="AM284" s="71">
        <v>67</v>
      </c>
      <c r="AN284" s="71">
        <v>1528</v>
      </c>
      <c r="AO284" s="71">
        <v>666</v>
      </c>
      <c r="AP284" s="71">
        <v>514</v>
      </c>
      <c r="AQ284" s="71">
        <v>38</v>
      </c>
      <c r="AR284" s="71">
        <v>27</v>
      </c>
      <c r="AS284" s="71">
        <v>272</v>
      </c>
      <c r="AT284" s="71">
        <v>220</v>
      </c>
      <c r="AU284" s="71">
        <v>206</v>
      </c>
      <c r="AV284" s="212" t="s">
        <v>191</v>
      </c>
      <c r="AW284" s="44" t="s">
        <v>90</v>
      </c>
      <c r="AX284" s="71">
        <v>59</v>
      </c>
      <c r="AY284" s="71">
        <v>187</v>
      </c>
      <c r="AZ284" s="71">
        <v>49</v>
      </c>
      <c r="BA284" s="71">
        <v>157</v>
      </c>
      <c r="BB284" s="71">
        <v>0</v>
      </c>
      <c r="BC284" s="16">
        <v>452</v>
      </c>
      <c r="BD284" s="71">
        <v>187</v>
      </c>
      <c r="BE284" s="71">
        <v>184</v>
      </c>
      <c r="BF284" s="152">
        <v>24</v>
      </c>
      <c r="BG284" s="32">
        <v>13</v>
      </c>
      <c r="BH284" s="212" t="s">
        <v>191</v>
      </c>
      <c r="BI284" s="44" t="s">
        <v>90</v>
      </c>
      <c r="BJ284" s="71">
        <v>1615</v>
      </c>
      <c r="BK284" s="71">
        <v>2147</v>
      </c>
      <c r="BL284" s="71">
        <v>640</v>
      </c>
      <c r="BM284" s="71">
        <v>175</v>
      </c>
      <c r="BN284" s="71">
        <v>183</v>
      </c>
      <c r="BO284" s="71">
        <v>1766</v>
      </c>
      <c r="BP284" s="71">
        <v>112</v>
      </c>
      <c r="BQ284" s="71">
        <v>26</v>
      </c>
      <c r="BR284" s="71">
        <v>178</v>
      </c>
      <c r="BS284" s="71">
        <v>2</v>
      </c>
      <c r="BT284" s="71">
        <v>0</v>
      </c>
      <c r="BU284" s="71">
        <v>28</v>
      </c>
      <c r="BV284" s="71">
        <v>79</v>
      </c>
      <c r="BW284" s="71">
        <v>1841</v>
      </c>
      <c r="BY284" s="80" t="s">
        <v>191</v>
      </c>
      <c r="BZ284" s="80" t="s">
        <v>2559</v>
      </c>
      <c r="CA284" s="78">
        <v>7367</v>
      </c>
      <c r="CB284" s="91"/>
    </row>
    <row r="285" spans="1:80">
      <c r="A285" s="212"/>
      <c r="B285" s="44" t="s">
        <v>91</v>
      </c>
      <c r="C285" s="71">
        <v>861</v>
      </c>
      <c r="D285" s="71">
        <v>449</v>
      </c>
      <c r="E285" s="71">
        <v>714</v>
      </c>
      <c r="F285" s="71">
        <v>371</v>
      </c>
      <c r="G285" s="71">
        <v>705</v>
      </c>
      <c r="H285" s="71">
        <v>369</v>
      </c>
      <c r="I285" s="71">
        <v>534</v>
      </c>
      <c r="J285" s="71">
        <v>289</v>
      </c>
      <c r="K285" s="149">
        <v>2814</v>
      </c>
      <c r="L285" s="149">
        <v>1478</v>
      </c>
      <c r="M285" s="212"/>
      <c r="N285" s="44" t="s">
        <v>91</v>
      </c>
      <c r="O285" s="71">
        <v>58</v>
      </c>
      <c r="P285" s="71">
        <v>30</v>
      </c>
      <c r="Q285" s="71">
        <v>36</v>
      </c>
      <c r="R285" s="71">
        <v>19</v>
      </c>
      <c r="S285" s="71">
        <v>46</v>
      </c>
      <c r="T285" s="71">
        <v>24</v>
      </c>
      <c r="U285" s="71">
        <v>25</v>
      </c>
      <c r="V285" s="71">
        <v>17</v>
      </c>
      <c r="W285" s="149">
        <v>165</v>
      </c>
      <c r="X285" s="149">
        <v>90</v>
      </c>
      <c r="Y285" s="212"/>
      <c r="Z285" s="44" t="s">
        <v>91</v>
      </c>
      <c r="AA285" s="31">
        <v>11</v>
      </c>
      <c r="AB285" s="31">
        <v>9</v>
      </c>
      <c r="AC285" s="31">
        <v>10</v>
      </c>
      <c r="AD285" s="31">
        <v>8</v>
      </c>
      <c r="AE285" s="149">
        <v>38</v>
      </c>
      <c r="AF285" s="125">
        <v>35</v>
      </c>
      <c r="AG285" s="71">
        <v>30</v>
      </c>
      <c r="AH285" s="71">
        <v>35</v>
      </c>
      <c r="AI285" s="71">
        <v>0</v>
      </c>
      <c r="AJ285" s="71">
        <v>2</v>
      </c>
      <c r="AK285" s="212"/>
      <c r="AL285" s="44" t="s">
        <v>91</v>
      </c>
      <c r="AM285" s="71">
        <v>0</v>
      </c>
      <c r="AN285" s="71">
        <v>779</v>
      </c>
      <c r="AO285" s="71">
        <v>79</v>
      </c>
      <c r="AP285" s="71">
        <v>0</v>
      </c>
      <c r="AQ285" s="71">
        <v>0</v>
      </c>
      <c r="AR285" s="71">
        <v>1</v>
      </c>
      <c r="AS285" s="71">
        <v>35</v>
      </c>
      <c r="AT285" s="71">
        <v>43</v>
      </c>
      <c r="AU285" s="71">
        <v>40</v>
      </c>
      <c r="AV285" s="212"/>
      <c r="AW285" s="44" t="s">
        <v>91</v>
      </c>
      <c r="AX285" s="71">
        <v>20</v>
      </c>
      <c r="AY285" s="71">
        <v>34</v>
      </c>
      <c r="AZ285" s="71">
        <v>12</v>
      </c>
      <c r="BA285" s="71">
        <v>8</v>
      </c>
      <c r="BB285" s="71">
        <v>0</v>
      </c>
      <c r="BC285" s="16">
        <v>74</v>
      </c>
      <c r="BD285" s="71">
        <v>51</v>
      </c>
      <c r="BE285" s="71">
        <v>36</v>
      </c>
      <c r="BF285" s="152">
        <v>12</v>
      </c>
      <c r="BG285" s="32">
        <v>6</v>
      </c>
      <c r="BH285" s="212"/>
      <c r="BI285" s="44" t="s">
        <v>91</v>
      </c>
      <c r="BJ285" s="71">
        <v>1764</v>
      </c>
      <c r="BK285" s="71">
        <v>2402</v>
      </c>
      <c r="BL285" s="71">
        <v>658</v>
      </c>
      <c r="BM285" s="71">
        <v>66</v>
      </c>
      <c r="BN285" s="71">
        <v>0</v>
      </c>
      <c r="BO285" s="71">
        <v>2202</v>
      </c>
      <c r="BP285" s="71">
        <v>7</v>
      </c>
      <c r="BQ285" s="71">
        <v>0</v>
      </c>
      <c r="BR285" s="71">
        <v>75</v>
      </c>
      <c r="BS285" s="71">
        <v>0</v>
      </c>
      <c r="BT285" s="71">
        <v>0</v>
      </c>
      <c r="BU285" s="71">
        <v>209</v>
      </c>
      <c r="BV285" s="71">
        <v>0</v>
      </c>
      <c r="BW285" s="71">
        <v>2058</v>
      </c>
      <c r="BY285" s="80" t="s">
        <v>191</v>
      </c>
      <c r="BZ285" s="80" t="s">
        <v>2560</v>
      </c>
      <c r="CA285" s="78">
        <v>1795</v>
      </c>
      <c r="CB285" s="91"/>
    </row>
    <row r="286" spans="1:80">
      <c r="A286" s="212"/>
      <c r="B286" s="66" t="s">
        <v>73</v>
      </c>
      <c r="C286" s="26">
        <v>3735</v>
      </c>
      <c r="D286" s="26">
        <v>1969</v>
      </c>
      <c r="E286" s="68">
        <v>2920</v>
      </c>
      <c r="F286" s="68">
        <v>1526</v>
      </c>
      <c r="G286" s="68">
        <v>2695</v>
      </c>
      <c r="H286" s="68">
        <v>1443</v>
      </c>
      <c r="I286" s="68">
        <v>1877</v>
      </c>
      <c r="J286" s="68">
        <v>1011</v>
      </c>
      <c r="K286" s="68">
        <v>11227</v>
      </c>
      <c r="L286" s="68">
        <v>5949</v>
      </c>
      <c r="M286" s="212"/>
      <c r="N286" s="66" t="s">
        <v>73</v>
      </c>
      <c r="O286" s="26">
        <v>175</v>
      </c>
      <c r="P286" s="26">
        <v>84</v>
      </c>
      <c r="Q286" s="68">
        <v>127</v>
      </c>
      <c r="R286" s="68">
        <v>57</v>
      </c>
      <c r="S286" s="68">
        <v>132</v>
      </c>
      <c r="T286" s="68">
        <v>65</v>
      </c>
      <c r="U286" s="68">
        <v>171</v>
      </c>
      <c r="V286" s="68">
        <v>93</v>
      </c>
      <c r="W286" s="68">
        <v>605</v>
      </c>
      <c r="X286" s="68">
        <v>299</v>
      </c>
      <c r="Y286" s="212"/>
      <c r="Z286" s="66" t="s">
        <v>73</v>
      </c>
      <c r="AA286" s="68">
        <v>88</v>
      </c>
      <c r="AB286" s="68">
        <v>80</v>
      </c>
      <c r="AC286" s="68">
        <v>79</v>
      </c>
      <c r="AD286" s="68">
        <v>72</v>
      </c>
      <c r="AE286" s="68">
        <v>319</v>
      </c>
      <c r="AF286" s="68">
        <v>295</v>
      </c>
      <c r="AG286" s="68">
        <v>190</v>
      </c>
      <c r="AH286" s="68">
        <v>46</v>
      </c>
      <c r="AI286" s="68">
        <v>19</v>
      </c>
      <c r="AJ286" s="68">
        <v>54</v>
      </c>
      <c r="AK286" s="212"/>
      <c r="AL286" s="66" t="s">
        <v>73</v>
      </c>
      <c r="AM286" s="68">
        <v>67</v>
      </c>
      <c r="AN286" s="68">
        <v>2307</v>
      </c>
      <c r="AO286" s="68">
        <v>745</v>
      </c>
      <c r="AP286" s="68">
        <v>514</v>
      </c>
      <c r="AQ286" s="68">
        <v>38</v>
      </c>
      <c r="AR286" s="68">
        <v>28</v>
      </c>
      <c r="AS286" s="68">
        <v>307</v>
      </c>
      <c r="AT286" s="68">
        <v>263</v>
      </c>
      <c r="AU286" s="68">
        <v>246</v>
      </c>
      <c r="AV286" s="212"/>
      <c r="AW286" s="66" t="s">
        <v>73</v>
      </c>
      <c r="AX286" s="26">
        <v>79</v>
      </c>
      <c r="AY286" s="26">
        <v>221</v>
      </c>
      <c r="AZ286" s="26">
        <v>61</v>
      </c>
      <c r="BA286" s="26">
        <v>165</v>
      </c>
      <c r="BB286" s="26">
        <v>0</v>
      </c>
      <c r="BC286" s="26">
        <v>526</v>
      </c>
      <c r="BD286" s="26">
        <v>238</v>
      </c>
      <c r="BE286" s="26">
        <v>220</v>
      </c>
      <c r="BF286" s="41">
        <v>36</v>
      </c>
      <c r="BG286" s="41">
        <v>19</v>
      </c>
      <c r="BH286" s="212"/>
      <c r="BI286" s="66" t="s">
        <v>73</v>
      </c>
      <c r="BJ286" s="68">
        <v>3379</v>
      </c>
      <c r="BK286" s="68">
        <v>4549</v>
      </c>
      <c r="BL286" s="68">
        <v>1298</v>
      </c>
      <c r="BM286" s="68">
        <v>241</v>
      </c>
      <c r="BN286" s="68">
        <v>183</v>
      </c>
      <c r="BO286" s="68">
        <v>3968</v>
      </c>
      <c r="BP286" s="68">
        <v>119</v>
      </c>
      <c r="BQ286" s="68">
        <v>26</v>
      </c>
      <c r="BR286" s="68">
        <v>253</v>
      </c>
      <c r="BS286" s="68">
        <v>2</v>
      </c>
      <c r="BT286" s="68">
        <v>0</v>
      </c>
      <c r="BU286" s="68">
        <v>237</v>
      </c>
      <c r="BV286" s="68">
        <v>79</v>
      </c>
      <c r="BW286" s="68">
        <v>3899</v>
      </c>
      <c r="BY286" s="80" t="s">
        <v>191</v>
      </c>
      <c r="BZ286" s="80" t="s">
        <v>2561</v>
      </c>
      <c r="CA286" s="78">
        <v>9162</v>
      </c>
      <c r="CB286" s="91"/>
    </row>
    <row r="287" spans="1:80" s="100" customFormat="1">
      <c r="A287" s="45" t="s">
        <v>107</v>
      </c>
      <c r="B287" s="44"/>
      <c r="C287" s="44"/>
      <c r="D287" s="44"/>
      <c r="E287" s="44"/>
      <c r="F287" s="44"/>
      <c r="G287" s="44"/>
      <c r="H287" s="44"/>
      <c r="I287" s="44"/>
      <c r="J287" s="44"/>
      <c r="K287" s="44"/>
      <c r="L287" s="44"/>
      <c r="M287" s="45" t="s">
        <v>107</v>
      </c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5" t="s">
        <v>107</v>
      </c>
      <c r="Z287" s="44"/>
      <c r="AA287" s="44"/>
      <c r="AB287" s="44"/>
      <c r="AC287" s="44"/>
      <c r="AD287" s="44"/>
      <c r="AE287" s="44"/>
      <c r="AF287" s="44"/>
      <c r="AG287" s="44"/>
      <c r="AH287" s="44"/>
      <c r="AI287" s="44"/>
      <c r="AJ287" s="45"/>
      <c r="AK287" s="45" t="s">
        <v>107</v>
      </c>
      <c r="AL287" s="44"/>
      <c r="AM287" s="44"/>
      <c r="AN287" s="44"/>
      <c r="AO287" s="44"/>
      <c r="AP287" s="44"/>
      <c r="AQ287" s="44"/>
      <c r="AR287" s="44"/>
      <c r="AS287" s="44"/>
      <c r="AT287" s="44"/>
      <c r="AU287" s="44"/>
      <c r="AV287" s="45" t="s">
        <v>107</v>
      </c>
      <c r="AW287" s="44"/>
      <c r="AX287" s="44"/>
      <c r="AY287" s="44"/>
      <c r="AZ287" s="44"/>
      <c r="BA287" s="44"/>
      <c r="BB287" s="44"/>
      <c r="BC287" s="44"/>
      <c r="BD287" s="44"/>
      <c r="BE287" s="44"/>
      <c r="BF287" s="44"/>
      <c r="BG287" s="44"/>
      <c r="BH287" s="45" t="s">
        <v>107</v>
      </c>
      <c r="BI287" s="44"/>
      <c r="BJ287" s="44"/>
      <c r="BK287" s="44"/>
      <c r="BL287" s="44"/>
      <c r="BM287" s="44"/>
      <c r="BN287" s="44"/>
      <c r="BO287" s="44"/>
      <c r="BP287" s="44"/>
      <c r="BQ287" s="44"/>
      <c r="BR287" s="44"/>
      <c r="BS287" s="44"/>
      <c r="BT287" s="44"/>
      <c r="BU287" s="44"/>
      <c r="BV287" s="44"/>
      <c r="BW287" s="44"/>
      <c r="BY287" s="80" t="str">
        <f>IF(A287="",BY286,A287)</f>
        <v>DIANA</v>
      </c>
      <c r="BZ287" s="80" t="str">
        <f>BY287&amp;B287</f>
        <v>DIANA</v>
      </c>
      <c r="CA287" s="78">
        <f>(AM287+2*AN287+3*AO287+4*AP287+5*AQ287)</f>
        <v>0</v>
      </c>
      <c r="CB287" s="91"/>
    </row>
    <row r="288" spans="1:80" ht="14.45" customHeight="1">
      <c r="A288" s="212" t="s">
        <v>192</v>
      </c>
      <c r="B288" s="44" t="s">
        <v>90</v>
      </c>
      <c r="C288" s="71">
        <v>2052</v>
      </c>
      <c r="D288" s="71">
        <v>1096</v>
      </c>
      <c r="E288" s="71">
        <v>1523</v>
      </c>
      <c r="F288" s="71">
        <v>838</v>
      </c>
      <c r="G288" s="71">
        <v>791</v>
      </c>
      <c r="H288" s="71">
        <v>410</v>
      </c>
      <c r="I288" s="71">
        <v>736</v>
      </c>
      <c r="J288" s="71">
        <v>389</v>
      </c>
      <c r="K288" s="149">
        <v>5102</v>
      </c>
      <c r="L288" s="149">
        <v>2733</v>
      </c>
      <c r="M288" s="212" t="s">
        <v>192</v>
      </c>
      <c r="N288" s="44" t="s">
        <v>90</v>
      </c>
      <c r="O288" s="71">
        <v>284</v>
      </c>
      <c r="P288" s="71">
        <v>131</v>
      </c>
      <c r="Q288" s="71">
        <v>144</v>
      </c>
      <c r="R288" s="71">
        <v>73</v>
      </c>
      <c r="S288" s="71">
        <v>85</v>
      </c>
      <c r="T288" s="71">
        <v>33</v>
      </c>
      <c r="U288" s="71">
        <v>91</v>
      </c>
      <c r="V288" s="71">
        <v>42</v>
      </c>
      <c r="W288" s="149">
        <v>604</v>
      </c>
      <c r="X288" s="149">
        <v>279</v>
      </c>
      <c r="Y288" s="212" t="s">
        <v>192</v>
      </c>
      <c r="Z288" s="44" t="s">
        <v>90</v>
      </c>
      <c r="AA288" s="31">
        <v>33</v>
      </c>
      <c r="AB288" s="31">
        <v>29</v>
      </c>
      <c r="AC288" s="31">
        <v>29</v>
      </c>
      <c r="AD288" s="31">
        <v>27</v>
      </c>
      <c r="AE288" s="149">
        <v>118</v>
      </c>
      <c r="AF288" s="125">
        <v>111</v>
      </c>
      <c r="AG288" s="71">
        <v>78</v>
      </c>
      <c r="AH288" s="71">
        <v>3</v>
      </c>
      <c r="AI288" s="71">
        <v>10</v>
      </c>
      <c r="AJ288" s="71">
        <v>29</v>
      </c>
      <c r="AK288" s="212" t="s">
        <v>192</v>
      </c>
      <c r="AL288" s="44" t="s">
        <v>90</v>
      </c>
      <c r="AM288" s="71">
        <v>4</v>
      </c>
      <c r="AN288" s="71">
        <v>1958</v>
      </c>
      <c r="AO288" s="71">
        <v>117</v>
      </c>
      <c r="AP288" s="71">
        <v>11</v>
      </c>
      <c r="AQ288" s="71">
        <v>0</v>
      </c>
      <c r="AR288" s="71">
        <v>31</v>
      </c>
      <c r="AS288" s="71">
        <v>116</v>
      </c>
      <c r="AT288" s="71">
        <v>73</v>
      </c>
      <c r="AU288" s="71">
        <v>76</v>
      </c>
      <c r="AV288" s="212" t="s">
        <v>192</v>
      </c>
      <c r="AW288" s="44" t="s">
        <v>90</v>
      </c>
      <c r="AX288" s="71">
        <v>72</v>
      </c>
      <c r="AY288" s="71">
        <v>93</v>
      </c>
      <c r="AZ288" s="71">
        <v>0</v>
      </c>
      <c r="BA288" s="71">
        <v>87</v>
      </c>
      <c r="BB288" s="71">
        <v>0</v>
      </c>
      <c r="BC288" s="16">
        <v>252</v>
      </c>
      <c r="BD288" s="71">
        <v>71</v>
      </c>
      <c r="BE288" s="71">
        <v>101</v>
      </c>
      <c r="BF288" s="152">
        <v>9</v>
      </c>
      <c r="BG288" s="32">
        <v>2</v>
      </c>
      <c r="BH288" s="212" t="s">
        <v>192</v>
      </c>
      <c r="BI288" s="44" t="s">
        <v>90</v>
      </c>
      <c r="BJ288" s="71">
        <v>508</v>
      </c>
      <c r="BK288" s="71">
        <v>878</v>
      </c>
      <c r="BL288" s="71">
        <v>77</v>
      </c>
      <c r="BM288" s="71">
        <v>30</v>
      </c>
      <c r="BN288" s="71">
        <v>33</v>
      </c>
      <c r="BO288" s="71">
        <v>529</v>
      </c>
      <c r="BP288" s="71">
        <v>85</v>
      </c>
      <c r="BQ288" s="71">
        <v>1</v>
      </c>
      <c r="BR288" s="71">
        <v>57</v>
      </c>
      <c r="BS288" s="71">
        <v>4</v>
      </c>
      <c r="BT288" s="71">
        <v>0</v>
      </c>
      <c r="BU288" s="71">
        <v>0</v>
      </c>
      <c r="BV288" s="71">
        <v>0</v>
      </c>
      <c r="BW288" s="71">
        <v>238</v>
      </c>
      <c r="BY288" s="80" t="s">
        <v>192</v>
      </c>
      <c r="BZ288" s="80" t="s">
        <v>2565</v>
      </c>
      <c r="CA288" s="78">
        <v>4315</v>
      </c>
      <c r="CB288" s="91"/>
    </row>
    <row r="289" spans="1:80">
      <c r="A289" s="212"/>
      <c r="B289" s="44" t="s">
        <v>91</v>
      </c>
      <c r="C289" s="71">
        <v>782</v>
      </c>
      <c r="D289" s="71">
        <v>412</v>
      </c>
      <c r="E289" s="71">
        <v>607</v>
      </c>
      <c r="F289" s="71">
        <v>321</v>
      </c>
      <c r="G289" s="71">
        <v>529</v>
      </c>
      <c r="H289" s="71">
        <v>302</v>
      </c>
      <c r="I289" s="71">
        <v>423</v>
      </c>
      <c r="J289" s="71">
        <v>269</v>
      </c>
      <c r="K289" s="149">
        <v>2341</v>
      </c>
      <c r="L289" s="149">
        <v>1304</v>
      </c>
      <c r="M289" s="212"/>
      <c r="N289" s="44" t="s">
        <v>91</v>
      </c>
      <c r="O289" s="71">
        <v>125</v>
      </c>
      <c r="P289" s="71">
        <v>65</v>
      </c>
      <c r="Q289" s="71">
        <v>22</v>
      </c>
      <c r="R289" s="71">
        <v>12</v>
      </c>
      <c r="S289" s="71">
        <v>103</v>
      </c>
      <c r="T289" s="71">
        <v>47</v>
      </c>
      <c r="U289" s="71">
        <v>48</v>
      </c>
      <c r="V289" s="71">
        <v>27</v>
      </c>
      <c r="W289" s="149">
        <v>298</v>
      </c>
      <c r="X289" s="149">
        <v>151</v>
      </c>
      <c r="Y289" s="212"/>
      <c r="Z289" s="44" t="s">
        <v>91</v>
      </c>
      <c r="AA289" s="31">
        <v>11</v>
      </c>
      <c r="AB289" s="31">
        <v>9</v>
      </c>
      <c r="AC289" s="31">
        <v>8</v>
      </c>
      <c r="AD289" s="31">
        <v>9</v>
      </c>
      <c r="AE289" s="149">
        <v>37</v>
      </c>
      <c r="AF289" s="125">
        <v>31</v>
      </c>
      <c r="AG289" s="71">
        <v>26</v>
      </c>
      <c r="AH289" s="71">
        <v>23</v>
      </c>
      <c r="AI289" s="71">
        <v>3</v>
      </c>
      <c r="AJ289" s="71">
        <v>3</v>
      </c>
      <c r="AK289" s="212"/>
      <c r="AL289" s="44" t="s">
        <v>91</v>
      </c>
      <c r="AM289" s="71">
        <v>8</v>
      </c>
      <c r="AN289" s="71">
        <v>899</v>
      </c>
      <c r="AO289" s="71">
        <v>7</v>
      </c>
      <c r="AP289" s="71">
        <v>0</v>
      </c>
      <c r="AQ289" s="71">
        <v>0</v>
      </c>
      <c r="AR289" s="71">
        <v>17</v>
      </c>
      <c r="AS289" s="71">
        <v>38</v>
      </c>
      <c r="AT289" s="71">
        <v>26</v>
      </c>
      <c r="AU289" s="71">
        <v>25</v>
      </c>
      <c r="AV289" s="212"/>
      <c r="AW289" s="44" t="s">
        <v>91</v>
      </c>
      <c r="AX289" s="71">
        <v>43</v>
      </c>
      <c r="AY289" s="71">
        <v>18</v>
      </c>
      <c r="AZ289" s="71">
        <v>0</v>
      </c>
      <c r="BA289" s="71">
        <v>7</v>
      </c>
      <c r="BB289" s="71">
        <v>0</v>
      </c>
      <c r="BC289" s="16">
        <v>68</v>
      </c>
      <c r="BD289" s="71">
        <v>45</v>
      </c>
      <c r="BE289" s="71">
        <v>57</v>
      </c>
      <c r="BF289" s="152">
        <v>18</v>
      </c>
      <c r="BG289" s="32">
        <v>11</v>
      </c>
      <c r="BH289" s="212"/>
      <c r="BI289" s="44" t="s">
        <v>91</v>
      </c>
      <c r="BJ289" s="71">
        <v>132</v>
      </c>
      <c r="BK289" s="71">
        <v>132</v>
      </c>
      <c r="BL289" s="71">
        <v>0</v>
      </c>
      <c r="BM289" s="71">
        <v>0</v>
      </c>
      <c r="BN289" s="71">
        <v>0</v>
      </c>
      <c r="BO289" s="71">
        <v>132</v>
      </c>
      <c r="BP289" s="71">
        <v>0</v>
      </c>
      <c r="BQ289" s="71">
        <v>0</v>
      </c>
      <c r="BR289" s="71">
        <v>0</v>
      </c>
      <c r="BS289" s="71">
        <v>0</v>
      </c>
      <c r="BT289" s="71">
        <v>0</v>
      </c>
      <c r="BU289" s="71">
        <v>0</v>
      </c>
      <c r="BV289" s="71">
        <v>0</v>
      </c>
      <c r="BW289" s="71">
        <v>210</v>
      </c>
      <c r="BY289" s="80" t="s">
        <v>192</v>
      </c>
      <c r="BZ289" s="80" t="s">
        <v>2566</v>
      </c>
      <c r="CA289" s="78">
        <v>1827</v>
      </c>
      <c r="CB289" s="91"/>
    </row>
    <row r="290" spans="1:80">
      <c r="A290" s="212"/>
      <c r="B290" s="66" t="s">
        <v>73</v>
      </c>
      <c r="C290" s="26">
        <v>2834</v>
      </c>
      <c r="D290" s="26">
        <v>1508</v>
      </c>
      <c r="E290" s="68">
        <v>2130</v>
      </c>
      <c r="F290" s="68">
        <v>1159</v>
      </c>
      <c r="G290" s="68">
        <v>1320</v>
      </c>
      <c r="H290" s="68">
        <v>712</v>
      </c>
      <c r="I290" s="68">
        <v>1159</v>
      </c>
      <c r="J290" s="68">
        <v>658</v>
      </c>
      <c r="K290" s="68">
        <v>7443</v>
      </c>
      <c r="L290" s="68">
        <v>4037</v>
      </c>
      <c r="M290" s="212"/>
      <c r="N290" s="66" t="s">
        <v>73</v>
      </c>
      <c r="O290" s="26">
        <v>409</v>
      </c>
      <c r="P290" s="26">
        <v>196</v>
      </c>
      <c r="Q290" s="68">
        <v>166</v>
      </c>
      <c r="R290" s="68">
        <v>85</v>
      </c>
      <c r="S290" s="68">
        <v>188</v>
      </c>
      <c r="T290" s="68">
        <v>80</v>
      </c>
      <c r="U290" s="68">
        <v>139</v>
      </c>
      <c r="V290" s="68">
        <v>69</v>
      </c>
      <c r="W290" s="68">
        <v>902</v>
      </c>
      <c r="X290" s="68">
        <v>430</v>
      </c>
      <c r="Y290" s="212"/>
      <c r="Z290" s="66" t="s">
        <v>73</v>
      </c>
      <c r="AA290" s="68">
        <v>44</v>
      </c>
      <c r="AB290" s="68">
        <v>38</v>
      </c>
      <c r="AC290" s="68">
        <v>37</v>
      </c>
      <c r="AD290" s="68">
        <v>36</v>
      </c>
      <c r="AE290" s="68">
        <v>155</v>
      </c>
      <c r="AF290" s="68">
        <v>142</v>
      </c>
      <c r="AG290" s="68">
        <v>104</v>
      </c>
      <c r="AH290" s="68">
        <v>26</v>
      </c>
      <c r="AI290" s="68">
        <v>13</v>
      </c>
      <c r="AJ290" s="68">
        <v>32</v>
      </c>
      <c r="AK290" s="212"/>
      <c r="AL290" s="66" t="s">
        <v>73</v>
      </c>
      <c r="AM290" s="68">
        <v>12</v>
      </c>
      <c r="AN290" s="68">
        <v>2857</v>
      </c>
      <c r="AO290" s="68">
        <v>124</v>
      </c>
      <c r="AP290" s="68">
        <v>11</v>
      </c>
      <c r="AQ290" s="68">
        <v>0</v>
      </c>
      <c r="AR290" s="68">
        <v>48</v>
      </c>
      <c r="AS290" s="68">
        <v>154</v>
      </c>
      <c r="AT290" s="68">
        <v>99</v>
      </c>
      <c r="AU290" s="68">
        <v>101</v>
      </c>
      <c r="AV290" s="212"/>
      <c r="AW290" s="66" t="s">
        <v>73</v>
      </c>
      <c r="AX290" s="26">
        <v>115</v>
      </c>
      <c r="AY290" s="26">
        <v>111</v>
      </c>
      <c r="AZ290" s="26">
        <v>0</v>
      </c>
      <c r="BA290" s="26">
        <v>94</v>
      </c>
      <c r="BB290" s="26">
        <v>0</v>
      </c>
      <c r="BC290" s="26">
        <v>320</v>
      </c>
      <c r="BD290" s="26">
        <v>116</v>
      </c>
      <c r="BE290" s="26">
        <v>158</v>
      </c>
      <c r="BF290" s="41">
        <v>27</v>
      </c>
      <c r="BG290" s="41">
        <v>13</v>
      </c>
      <c r="BH290" s="212"/>
      <c r="BI290" s="66" t="s">
        <v>73</v>
      </c>
      <c r="BJ290" s="68">
        <v>640</v>
      </c>
      <c r="BK290" s="68">
        <v>1010</v>
      </c>
      <c r="BL290" s="68">
        <v>77</v>
      </c>
      <c r="BM290" s="68">
        <v>30</v>
      </c>
      <c r="BN290" s="68">
        <v>33</v>
      </c>
      <c r="BO290" s="68">
        <v>661</v>
      </c>
      <c r="BP290" s="68">
        <v>85</v>
      </c>
      <c r="BQ290" s="68">
        <v>1</v>
      </c>
      <c r="BR290" s="68">
        <v>57</v>
      </c>
      <c r="BS290" s="68">
        <v>4</v>
      </c>
      <c r="BT290" s="68">
        <v>0</v>
      </c>
      <c r="BU290" s="68">
        <v>0</v>
      </c>
      <c r="BV290" s="68">
        <v>0</v>
      </c>
      <c r="BW290" s="68">
        <v>448</v>
      </c>
      <c r="BY290" s="80" t="s">
        <v>192</v>
      </c>
      <c r="BZ290" s="80" t="s">
        <v>2567</v>
      </c>
      <c r="CA290" s="78">
        <v>6142</v>
      </c>
      <c r="CB290" s="91"/>
    </row>
    <row r="291" spans="1:80" ht="14.45" customHeight="1">
      <c r="A291" s="212" t="s">
        <v>193</v>
      </c>
      <c r="B291" s="44" t="s">
        <v>90</v>
      </c>
      <c r="C291" s="71">
        <v>2492</v>
      </c>
      <c r="D291" s="71">
        <v>1336</v>
      </c>
      <c r="E291" s="71">
        <v>1666</v>
      </c>
      <c r="F291" s="71">
        <v>879</v>
      </c>
      <c r="G291" s="71">
        <v>1134</v>
      </c>
      <c r="H291" s="71">
        <v>639</v>
      </c>
      <c r="I291" s="71">
        <v>997</v>
      </c>
      <c r="J291" s="71">
        <v>523</v>
      </c>
      <c r="K291" s="149">
        <v>6289</v>
      </c>
      <c r="L291" s="149">
        <v>3377</v>
      </c>
      <c r="M291" s="212" t="s">
        <v>193</v>
      </c>
      <c r="N291" s="44" t="s">
        <v>90</v>
      </c>
      <c r="O291" s="71">
        <v>148</v>
      </c>
      <c r="P291" s="71">
        <v>85</v>
      </c>
      <c r="Q291" s="71">
        <v>71</v>
      </c>
      <c r="R291" s="71">
        <v>41</v>
      </c>
      <c r="S291" s="71">
        <v>65</v>
      </c>
      <c r="T291" s="71">
        <v>35</v>
      </c>
      <c r="U291" s="71">
        <v>170</v>
      </c>
      <c r="V291" s="71">
        <v>92</v>
      </c>
      <c r="W291" s="149">
        <v>454</v>
      </c>
      <c r="X291" s="149">
        <v>253</v>
      </c>
      <c r="Y291" s="212" t="s">
        <v>193</v>
      </c>
      <c r="Z291" s="44" t="s">
        <v>90</v>
      </c>
      <c r="AA291" s="31">
        <v>48</v>
      </c>
      <c r="AB291" s="31">
        <v>33</v>
      </c>
      <c r="AC291" s="31">
        <v>31</v>
      </c>
      <c r="AD291" s="31">
        <v>32</v>
      </c>
      <c r="AE291" s="149">
        <v>144</v>
      </c>
      <c r="AF291" s="125">
        <v>141</v>
      </c>
      <c r="AG291" s="71">
        <v>68</v>
      </c>
      <c r="AH291" s="71">
        <v>7</v>
      </c>
      <c r="AI291" s="71">
        <v>6</v>
      </c>
      <c r="AJ291" s="71">
        <v>29</v>
      </c>
      <c r="AK291" s="212" t="s">
        <v>193</v>
      </c>
      <c r="AL291" s="44" t="s">
        <v>90</v>
      </c>
      <c r="AM291" s="71">
        <v>3</v>
      </c>
      <c r="AN291" s="71">
        <v>2151</v>
      </c>
      <c r="AO291" s="71">
        <v>62</v>
      </c>
      <c r="AP291" s="71">
        <v>8</v>
      </c>
      <c r="AQ291" s="71">
        <v>0</v>
      </c>
      <c r="AR291" s="71">
        <v>49</v>
      </c>
      <c r="AS291" s="71">
        <v>144</v>
      </c>
      <c r="AT291" s="71">
        <v>84</v>
      </c>
      <c r="AU291" s="71">
        <v>68</v>
      </c>
      <c r="AV291" s="212" t="s">
        <v>193</v>
      </c>
      <c r="AW291" s="44" t="s">
        <v>90</v>
      </c>
      <c r="AX291" s="71">
        <v>60</v>
      </c>
      <c r="AY291" s="71">
        <v>87</v>
      </c>
      <c r="AZ291" s="71">
        <v>4</v>
      </c>
      <c r="BA291" s="71">
        <v>104</v>
      </c>
      <c r="BB291" s="71">
        <v>0</v>
      </c>
      <c r="BC291" s="16">
        <v>255</v>
      </c>
      <c r="BD291" s="71">
        <v>65</v>
      </c>
      <c r="BE291" s="71">
        <v>61</v>
      </c>
      <c r="BF291" s="152">
        <v>4</v>
      </c>
      <c r="BG291" s="32">
        <v>2</v>
      </c>
      <c r="BH291" s="212" t="s">
        <v>193</v>
      </c>
      <c r="BI291" s="44" t="s">
        <v>90</v>
      </c>
      <c r="BJ291" s="71">
        <v>1110</v>
      </c>
      <c r="BK291" s="71">
        <v>1233</v>
      </c>
      <c r="BL291" s="71">
        <v>181</v>
      </c>
      <c r="BM291" s="71">
        <v>61</v>
      </c>
      <c r="BN291" s="71">
        <v>50</v>
      </c>
      <c r="BO291" s="71">
        <v>1149</v>
      </c>
      <c r="BP291" s="71">
        <v>80</v>
      </c>
      <c r="BQ291" s="71">
        <v>55</v>
      </c>
      <c r="BR291" s="71">
        <v>70</v>
      </c>
      <c r="BS291" s="71">
        <v>0</v>
      </c>
      <c r="BT291" s="71">
        <v>0</v>
      </c>
      <c r="BU291" s="71">
        <v>50</v>
      </c>
      <c r="BV291" s="71">
        <v>17</v>
      </c>
      <c r="BW291" s="71">
        <v>2248</v>
      </c>
      <c r="BY291" s="80" t="s">
        <v>193</v>
      </c>
      <c r="BZ291" s="80" t="s">
        <v>2568</v>
      </c>
      <c r="CA291" s="78">
        <v>4523</v>
      </c>
      <c r="CB291" s="91"/>
    </row>
    <row r="292" spans="1:80">
      <c r="A292" s="212"/>
      <c r="B292" s="44" t="s">
        <v>91</v>
      </c>
      <c r="C292" s="71">
        <v>719</v>
      </c>
      <c r="D292" s="71">
        <v>356</v>
      </c>
      <c r="E292" s="71">
        <v>628</v>
      </c>
      <c r="F292" s="71">
        <v>346</v>
      </c>
      <c r="G292" s="71">
        <v>613</v>
      </c>
      <c r="H292" s="71">
        <v>361</v>
      </c>
      <c r="I292" s="71">
        <v>569</v>
      </c>
      <c r="J292" s="71">
        <v>305</v>
      </c>
      <c r="K292" s="149">
        <v>2529</v>
      </c>
      <c r="L292" s="149">
        <v>1368</v>
      </c>
      <c r="M292" s="212"/>
      <c r="N292" s="44" t="s">
        <v>91</v>
      </c>
      <c r="O292" s="71">
        <v>53</v>
      </c>
      <c r="P292" s="71">
        <v>29</v>
      </c>
      <c r="Q292" s="71">
        <v>77</v>
      </c>
      <c r="R292" s="71">
        <v>47</v>
      </c>
      <c r="S292" s="71">
        <v>50</v>
      </c>
      <c r="T292" s="71">
        <v>30</v>
      </c>
      <c r="U292" s="71">
        <v>112</v>
      </c>
      <c r="V292" s="71">
        <v>66</v>
      </c>
      <c r="W292" s="149">
        <v>292</v>
      </c>
      <c r="X292" s="149">
        <v>172</v>
      </c>
      <c r="Y292" s="212"/>
      <c r="Z292" s="44" t="s">
        <v>91</v>
      </c>
      <c r="AA292" s="31">
        <v>10</v>
      </c>
      <c r="AB292" s="31">
        <v>10</v>
      </c>
      <c r="AC292" s="31">
        <v>10</v>
      </c>
      <c r="AD292" s="31">
        <v>10</v>
      </c>
      <c r="AE292" s="149">
        <v>40</v>
      </c>
      <c r="AF292" s="125">
        <v>59</v>
      </c>
      <c r="AG292" s="71">
        <v>13</v>
      </c>
      <c r="AH292" s="71">
        <v>4</v>
      </c>
      <c r="AI292" s="71">
        <v>0</v>
      </c>
      <c r="AJ292" s="71">
        <v>4</v>
      </c>
      <c r="AK292" s="212"/>
      <c r="AL292" s="44" t="s">
        <v>91</v>
      </c>
      <c r="AM292" s="71">
        <v>1</v>
      </c>
      <c r="AN292" s="71">
        <v>921</v>
      </c>
      <c r="AO292" s="71">
        <v>9</v>
      </c>
      <c r="AP292" s="71">
        <v>0</v>
      </c>
      <c r="AQ292" s="71">
        <v>0</v>
      </c>
      <c r="AR292" s="71">
        <v>9</v>
      </c>
      <c r="AS292" s="71">
        <v>40</v>
      </c>
      <c r="AT292" s="71">
        <v>22</v>
      </c>
      <c r="AU292" s="71">
        <v>25</v>
      </c>
      <c r="AV292" s="212"/>
      <c r="AW292" s="44" t="s">
        <v>91</v>
      </c>
      <c r="AX292" s="71">
        <v>31</v>
      </c>
      <c r="AY292" s="71">
        <v>31</v>
      </c>
      <c r="AZ292" s="71">
        <v>1</v>
      </c>
      <c r="BA292" s="71">
        <v>18</v>
      </c>
      <c r="BB292" s="71">
        <v>1</v>
      </c>
      <c r="BC292" s="16">
        <v>82</v>
      </c>
      <c r="BD292" s="71">
        <v>39</v>
      </c>
      <c r="BE292" s="71">
        <v>39</v>
      </c>
      <c r="BF292" s="152">
        <v>15</v>
      </c>
      <c r="BG292" s="32">
        <v>8</v>
      </c>
      <c r="BH292" s="212"/>
      <c r="BI292" s="44" t="s">
        <v>91</v>
      </c>
      <c r="BJ292" s="71">
        <v>299</v>
      </c>
      <c r="BK292" s="71">
        <v>299</v>
      </c>
      <c r="BL292" s="71">
        <v>0</v>
      </c>
      <c r="BM292" s="71">
        <v>0</v>
      </c>
      <c r="BN292" s="71">
        <v>0</v>
      </c>
      <c r="BO292" s="71">
        <v>299</v>
      </c>
      <c r="BP292" s="71">
        <v>0</v>
      </c>
      <c r="BQ292" s="71">
        <v>0</v>
      </c>
      <c r="BR292" s="71">
        <v>0</v>
      </c>
      <c r="BS292" s="71">
        <v>0</v>
      </c>
      <c r="BT292" s="71">
        <v>0</v>
      </c>
      <c r="BU292" s="71">
        <v>0</v>
      </c>
      <c r="BV292" s="71">
        <v>0</v>
      </c>
      <c r="BW292" s="71">
        <v>1570</v>
      </c>
      <c r="BY292" s="80" t="s">
        <v>193</v>
      </c>
      <c r="BZ292" s="80" t="s">
        <v>2569</v>
      </c>
      <c r="CA292" s="78">
        <v>1870</v>
      </c>
      <c r="CB292" s="91"/>
    </row>
    <row r="293" spans="1:80">
      <c r="A293" s="212"/>
      <c r="B293" s="66" t="s">
        <v>73</v>
      </c>
      <c r="C293" s="26">
        <v>3211</v>
      </c>
      <c r="D293" s="26">
        <v>1692</v>
      </c>
      <c r="E293" s="68">
        <v>2294</v>
      </c>
      <c r="F293" s="68">
        <v>1225</v>
      </c>
      <c r="G293" s="68">
        <v>1747</v>
      </c>
      <c r="H293" s="68">
        <v>1000</v>
      </c>
      <c r="I293" s="68">
        <v>1566</v>
      </c>
      <c r="J293" s="68">
        <v>828</v>
      </c>
      <c r="K293" s="68">
        <v>8818</v>
      </c>
      <c r="L293" s="68">
        <v>4745</v>
      </c>
      <c r="M293" s="212"/>
      <c r="N293" s="66" t="s">
        <v>73</v>
      </c>
      <c r="O293" s="26">
        <v>201</v>
      </c>
      <c r="P293" s="26">
        <v>114</v>
      </c>
      <c r="Q293" s="68">
        <v>148</v>
      </c>
      <c r="R293" s="68">
        <v>88</v>
      </c>
      <c r="S293" s="68">
        <v>115</v>
      </c>
      <c r="T293" s="68">
        <v>65</v>
      </c>
      <c r="U293" s="68">
        <v>282</v>
      </c>
      <c r="V293" s="68">
        <v>158</v>
      </c>
      <c r="W293" s="68">
        <v>746</v>
      </c>
      <c r="X293" s="68">
        <v>425</v>
      </c>
      <c r="Y293" s="212"/>
      <c r="Z293" s="66" t="s">
        <v>73</v>
      </c>
      <c r="AA293" s="68">
        <v>58</v>
      </c>
      <c r="AB293" s="68">
        <v>43</v>
      </c>
      <c r="AC293" s="68">
        <v>41</v>
      </c>
      <c r="AD293" s="68">
        <v>42</v>
      </c>
      <c r="AE293" s="68">
        <v>184</v>
      </c>
      <c r="AF293" s="68">
        <v>200</v>
      </c>
      <c r="AG293" s="68">
        <v>81</v>
      </c>
      <c r="AH293" s="68">
        <v>11</v>
      </c>
      <c r="AI293" s="68">
        <v>6</v>
      </c>
      <c r="AJ293" s="68">
        <v>33</v>
      </c>
      <c r="AK293" s="212"/>
      <c r="AL293" s="66" t="s">
        <v>73</v>
      </c>
      <c r="AM293" s="68">
        <v>4</v>
      </c>
      <c r="AN293" s="68">
        <v>3072</v>
      </c>
      <c r="AO293" s="68">
        <v>71</v>
      </c>
      <c r="AP293" s="68">
        <v>8</v>
      </c>
      <c r="AQ293" s="68">
        <v>0</v>
      </c>
      <c r="AR293" s="68">
        <v>58</v>
      </c>
      <c r="AS293" s="68">
        <v>184</v>
      </c>
      <c r="AT293" s="68">
        <v>106</v>
      </c>
      <c r="AU293" s="68">
        <v>93</v>
      </c>
      <c r="AV293" s="212"/>
      <c r="AW293" s="66" t="s">
        <v>73</v>
      </c>
      <c r="AX293" s="26">
        <v>91</v>
      </c>
      <c r="AY293" s="26">
        <v>118</v>
      </c>
      <c r="AZ293" s="26">
        <v>5</v>
      </c>
      <c r="BA293" s="26">
        <v>122</v>
      </c>
      <c r="BB293" s="26">
        <v>1</v>
      </c>
      <c r="BC293" s="26">
        <v>337</v>
      </c>
      <c r="BD293" s="26">
        <v>104</v>
      </c>
      <c r="BE293" s="26">
        <v>100</v>
      </c>
      <c r="BF293" s="41">
        <v>19</v>
      </c>
      <c r="BG293" s="41">
        <v>10</v>
      </c>
      <c r="BH293" s="212"/>
      <c r="BI293" s="66" t="s">
        <v>73</v>
      </c>
      <c r="BJ293" s="68">
        <v>1409</v>
      </c>
      <c r="BK293" s="68">
        <v>1532</v>
      </c>
      <c r="BL293" s="68">
        <v>181</v>
      </c>
      <c r="BM293" s="68">
        <v>61</v>
      </c>
      <c r="BN293" s="68">
        <v>50</v>
      </c>
      <c r="BO293" s="68">
        <v>1448</v>
      </c>
      <c r="BP293" s="68">
        <v>80</v>
      </c>
      <c r="BQ293" s="68">
        <v>55</v>
      </c>
      <c r="BR293" s="68">
        <v>70</v>
      </c>
      <c r="BS293" s="68">
        <v>0</v>
      </c>
      <c r="BT293" s="68">
        <v>0</v>
      </c>
      <c r="BU293" s="68">
        <v>50</v>
      </c>
      <c r="BV293" s="68">
        <v>17</v>
      </c>
      <c r="BW293" s="68">
        <v>3818</v>
      </c>
      <c r="BY293" s="80" t="s">
        <v>193</v>
      </c>
      <c r="BZ293" s="80" t="s">
        <v>2570</v>
      </c>
      <c r="CA293" s="78">
        <v>6393</v>
      </c>
      <c r="CB293" s="91"/>
    </row>
    <row r="294" spans="1:80" ht="14.45" customHeight="1">
      <c r="A294" s="212" t="s">
        <v>194</v>
      </c>
      <c r="B294" s="44" t="s">
        <v>90</v>
      </c>
      <c r="C294" s="71">
        <v>0</v>
      </c>
      <c r="D294" s="71">
        <v>0</v>
      </c>
      <c r="E294" s="71">
        <v>0</v>
      </c>
      <c r="F294" s="71">
        <v>0</v>
      </c>
      <c r="G294" s="71">
        <v>0</v>
      </c>
      <c r="H294" s="71">
        <v>0</v>
      </c>
      <c r="I294" s="71">
        <v>0</v>
      </c>
      <c r="J294" s="71">
        <v>0</v>
      </c>
      <c r="K294" s="149">
        <v>0</v>
      </c>
      <c r="L294" s="149">
        <v>0</v>
      </c>
      <c r="M294" s="212" t="s">
        <v>194</v>
      </c>
      <c r="N294" s="44" t="s">
        <v>90</v>
      </c>
      <c r="O294" s="71">
        <v>0</v>
      </c>
      <c r="P294" s="71">
        <v>0</v>
      </c>
      <c r="Q294" s="71">
        <v>0</v>
      </c>
      <c r="R294" s="71">
        <v>0</v>
      </c>
      <c r="S294" s="71">
        <v>0</v>
      </c>
      <c r="T294" s="71">
        <v>0</v>
      </c>
      <c r="U294" s="71">
        <v>0</v>
      </c>
      <c r="V294" s="71">
        <v>0</v>
      </c>
      <c r="W294" s="149">
        <v>0</v>
      </c>
      <c r="X294" s="149">
        <v>0</v>
      </c>
      <c r="Y294" s="212" t="s">
        <v>194</v>
      </c>
      <c r="Z294" s="44" t="s">
        <v>90</v>
      </c>
      <c r="AA294" s="31">
        <v>0</v>
      </c>
      <c r="AB294" s="31">
        <v>0</v>
      </c>
      <c r="AC294" s="31">
        <v>0</v>
      </c>
      <c r="AD294" s="31">
        <v>0</v>
      </c>
      <c r="AE294" s="149">
        <v>0</v>
      </c>
      <c r="AF294" s="125">
        <v>0</v>
      </c>
      <c r="AG294" s="71">
        <v>0</v>
      </c>
      <c r="AH294" s="71">
        <v>0</v>
      </c>
      <c r="AI294" s="71">
        <v>0</v>
      </c>
      <c r="AJ294" s="71">
        <v>0</v>
      </c>
      <c r="AK294" s="212" t="s">
        <v>194</v>
      </c>
      <c r="AL294" s="44" t="s">
        <v>90</v>
      </c>
      <c r="AM294" s="71">
        <v>0</v>
      </c>
      <c r="AN294" s="71">
        <v>0</v>
      </c>
      <c r="AO294" s="71">
        <v>0</v>
      </c>
      <c r="AP294" s="71">
        <v>0</v>
      </c>
      <c r="AQ294" s="71">
        <v>0</v>
      </c>
      <c r="AR294" s="71">
        <v>0</v>
      </c>
      <c r="AS294" s="71">
        <v>0</v>
      </c>
      <c r="AT294" s="71">
        <v>0</v>
      </c>
      <c r="AU294" s="71">
        <v>0</v>
      </c>
      <c r="AV294" s="212" t="s">
        <v>194</v>
      </c>
      <c r="AW294" s="44" t="s">
        <v>90</v>
      </c>
      <c r="AX294" s="71">
        <v>0</v>
      </c>
      <c r="AY294" s="71">
        <v>0</v>
      </c>
      <c r="AZ294" s="71">
        <v>0</v>
      </c>
      <c r="BA294" s="71">
        <v>0</v>
      </c>
      <c r="BB294" s="71">
        <v>0</v>
      </c>
      <c r="BC294" s="16">
        <v>0</v>
      </c>
      <c r="BD294" s="71">
        <v>0</v>
      </c>
      <c r="BE294" s="71">
        <v>0</v>
      </c>
      <c r="BF294" s="152">
        <v>0</v>
      </c>
      <c r="BG294" s="32">
        <v>0</v>
      </c>
      <c r="BH294" s="212" t="s">
        <v>194</v>
      </c>
      <c r="BI294" s="44" t="s">
        <v>90</v>
      </c>
      <c r="BJ294" s="71">
        <v>0</v>
      </c>
      <c r="BK294" s="71">
        <v>0</v>
      </c>
      <c r="BL294" s="71">
        <v>0</v>
      </c>
      <c r="BM294" s="71">
        <v>0</v>
      </c>
      <c r="BN294" s="71">
        <v>0</v>
      </c>
      <c r="BO294" s="71">
        <v>0</v>
      </c>
      <c r="BP294" s="71">
        <v>0</v>
      </c>
      <c r="BQ294" s="71">
        <v>0</v>
      </c>
      <c r="BR294" s="71">
        <v>0</v>
      </c>
      <c r="BS294" s="71">
        <v>0</v>
      </c>
      <c r="BT294" s="71">
        <v>0</v>
      </c>
      <c r="BU294" s="71">
        <v>0</v>
      </c>
      <c r="BV294" s="71">
        <v>0</v>
      </c>
      <c r="BW294" s="71">
        <v>0</v>
      </c>
      <c r="BY294" s="80" t="s">
        <v>194</v>
      </c>
      <c r="BZ294" s="80" t="s">
        <v>2571</v>
      </c>
      <c r="CA294" s="78">
        <v>0</v>
      </c>
      <c r="CB294" s="91"/>
    </row>
    <row r="295" spans="1:80">
      <c r="A295" s="212"/>
      <c r="B295" s="44" t="s">
        <v>91</v>
      </c>
      <c r="C295" s="71">
        <v>981</v>
      </c>
      <c r="D295" s="71">
        <v>569</v>
      </c>
      <c r="E295" s="71">
        <v>702</v>
      </c>
      <c r="F295" s="71">
        <v>392</v>
      </c>
      <c r="G295" s="71">
        <v>721</v>
      </c>
      <c r="H295" s="71">
        <v>433</v>
      </c>
      <c r="I295" s="71">
        <v>512</v>
      </c>
      <c r="J295" s="71">
        <v>319</v>
      </c>
      <c r="K295" s="149">
        <v>2916</v>
      </c>
      <c r="L295" s="149">
        <v>1713</v>
      </c>
      <c r="M295" s="212"/>
      <c r="N295" s="44" t="s">
        <v>91</v>
      </c>
      <c r="O295" s="71">
        <v>128</v>
      </c>
      <c r="P295" s="71">
        <v>65</v>
      </c>
      <c r="Q295" s="71">
        <v>112</v>
      </c>
      <c r="R295" s="71">
        <v>50</v>
      </c>
      <c r="S295" s="71">
        <v>94</v>
      </c>
      <c r="T295" s="71">
        <v>43</v>
      </c>
      <c r="U295" s="71">
        <v>53</v>
      </c>
      <c r="V295" s="71">
        <v>40</v>
      </c>
      <c r="W295" s="149">
        <v>387</v>
      </c>
      <c r="X295" s="149">
        <v>198</v>
      </c>
      <c r="Y295" s="212"/>
      <c r="Z295" s="44" t="s">
        <v>91</v>
      </c>
      <c r="AA295" s="31">
        <v>20</v>
      </c>
      <c r="AB295" s="31">
        <v>17</v>
      </c>
      <c r="AC295" s="31">
        <v>15</v>
      </c>
      <c r="AD295" s="31">
        <v>14</v>
      </c>
      <c r="AE295" s="149">
        <v>66</v>
      </c>
      <c r="AF295" s="125">
        <v>80</v>
      </c>
      <c r="AG295" s="71">
        <v>43</v>
      </c>
      <c r="AH295" s="71">
        <v>16</v>
      </c>
      <c r="AI295" s="71">
        <v>1</v>
      </c>
      <c r="AJ295" s="71">
        <v>4</v>
      </c>
      <c r="AK295" s="212"/>
      <c r="AL295" s="44" t="s">
        <v>91</v>
      </c>
      <c r="AM295" s="71">
        <v>0</v>
      </c>
      <c r="AN295" s="71">
        <v>1483</v>
      </c>
      <c r="AO295" s="71">
        <v>5</v>
      </c>
      <c r="AP295" s="71">
        <v>0</v>
      </c>
      <c r="AQ295" s="71">
        <v>0</v>
      </c>
      <c r="AR295" s="71">
        <v>46</v>
      </c>
      <c r="AS295" s="71">
        <v>65</v>
      </c>
      <c r="AT295" s="71">
        <v>90</v>
      </c>
      <c r="AU295" s="71">
        <v>70</v>
      </c>
      <c r="AV295" s="212"/>
      <c r="AW295" s="44" t="s">
        <v>91</v>
      </c>
      <c r="AX295" s="71">
        <v>58</v>
      </c>
      <c r="AY295" s="71">
        <v>57</v>
      </c>
      <c r="AZ295" s="71">
        <v>1</v>
      </c>
      <c r="BA295" s="71">
        <v>19</v>
      </c>
      <c r="BB295" s="71">
        <v>9</v>
      </c>
      <c r="BC295" s="16">
        <v>144</v>
      </c>
      <c r="BD295" s="71">
        <v>83</v>
      </c>
      <c r="BE295" s="71">
        <v>83</v>
      </c>
      <c r="BF295" s="152">
        <v>32</v>
      </c>
      <c r="BG295" s="32">
        <v>14</v>
      </c>
      <c r="BH295" s="212"/>
      <c r="BI295" s="44" t="s">
        <v>91</v>
      </c>
      <c r="BJ295" s="71">
        <v>551</v>
      </c>
      <c r="BK295" s="71">
        <v>2704</v>
      </c>
      <c r="BL295" s="71">
        <v>2145</v>
      </c>
      <c r="BM295" s="71">
        <v>941</v>
      </c>
      <c r="BN295" s="71">
        <v>251</v>
      </c>
      <c r="BO295" s="71">
        <v>1972</v>
      </c>
      <c r="BP295" s="71">
        <v>815</v>
      </c>
      <c r="BQ295" s="71">
        <v>360</v>
      </c>
      <c r="BR295" s="71">
        <v>1191</v>
      </c>
      <c r="BS295" s="71">
        <v>0</v>
      </c>
      <c r="BT295" s="71">
        <v>0</v>
      </c>
      <c r="BU295" s="71">
        <v>65</v>
      </c>
      <c r="BV295" s="71">
        <v>0</v>
      </c>
      <c r="BW295" s="71">
        <v>1536</v>
      </c>
      <c r="BY295" s="80" t="s">
        <v>194</v>
      </c>
      <c r="BZ295" s="80" t="s">
        <v>2572</v>
      </c>
      <c r="CA295" s="78">
        <v>2981</v>
      </c>
      <c r="CB295" s="91"/>
    </row>
    <row r="296" spans="1:80">
      <c r="A296" s="212"/>
      <c r="B296" s="66" t="s">
        <v>73</v>
      </c>
      <c r="C296" s="26">
        <v>981</v>
      </c>
      <c r="D296" s="26">
        <v>569</v>
      </c>
      <c r="E296" s="68">
        <v>702</v>
      </c>
      <c r="F296" s="68">
        <v>392</v>
      </c>
      <c r="G296" s="68">
        <v>721</v>
      </c>
      <c r="H296" s="68">
        <v>433</v>
      </c>
      <c r="I296" s="68">
        <v>512</v>
      </c>
      <c r="J296" s="68">
        <v>319</v>
      </c>
      <c r="K296" s="68">
        <v>2916</v>
      </c>
      <c r="L296" s="68">
        <v>1713</v>
      </c>
      <c r="M296" s="212"/>
      <c r="N296" s="66" t="s">
        <v>73</v>
      </c>
      <c r="O296" s="26">
        <v>128</v>
      </c>
      <c r="P296" s="26">
        <v>65</v>
      </c>
      <c r="Q296" s="68">
        <v>112</v>
      </c>
      <c r="R296" s="68">
        <v>50</v>
      </c>
      <c r="S296" s="68">
        <v>94</v>
      </c>
      <c r="T296" s="68">
        <v>43</v>
      </c>
      <c r="U296" s="68">
        <v>53</v>
      </c>
      <c r="V296" s="68">
        <v>40</v>
      </c>
      <c r="W296" s="68">
        <v>387</v>
      </c>
      <c r="X296" s="68">
        <v>198</v>
      </c>
      <c r="Y296" s="212"/>
      <c r="Z296" s="66" t="s">
        <v>73</v>
      </c>
      <c r="AA296" s="68">
        <v>20</v>
      </c>
      <c r="AB296" s="68">
        <v>17</v>
      </c>
      <c r="AC296" s="68">
        <v>15</v>
      </c>
      <c r="AD296" s="68">
        <v>14</v>
      </c>
      <c r="AE296" s="68">
        <v>66</v>
      </c>
      <c r="AF296" s="68">
        <v>80</v>
      </c>
      <c r="AG296" s="68">
        <v>43</v>
      </c>
      <c r="AH296" s="68">
        <v>16</v>
      </c>
      <c r="AI296" s="68">
        <v>1</v>
      </c>
      <c r="AJ296" s="68">
        <v>4</v>
      </c>
      <c r="AK296" s="212"/>
      <c r="AL296" s="66" t="s">
        <v>73</v>
      </c>
      <c r="AM296" s="68">
        <v>0</v>
      </c>
      <c r="AN296" s="68">
        <v>1483</v>
      </c>
      <c r="AO296" s="68">
        <v>5</v>
      </c>
      <c r="AP296" s="68">
        <v>0</v>
      </c>
      <c r="AQ296" s="68">
        <v>0</v>
      </c>
      <c r="AR296" s="68">
        <v>46</v>
      </c>
      <c r="AS296" s="68">
        <v>65</v>
      </c>
      <c r="AT296" s="68">
        <v>90</v>
      </c>
      <c r="AU296" s="68">
        <v>70</v>
      </c>
      <c r="AV296" s="212"/>
      <c r="AW296" s="66" t="s">
        <v>73</v>
      </c>
      <c r="AX296" s="26">
        <v>58</v>
      </c>
      <c r="AY296" s="26">
        <v>57</v>
      </c>
      <c r="AZ296" s="26">
        <v>1</v>
      </c>
      <c r="BA296" s="26">
        <v>19</v>
      </c>
      <c r="BB296" s="26">
        <v>9</v>
      </c>
      <c r="BC296" s="26">
        <v>144</v>
      </c>
      <c r="BD296" s="26">
        <v>83</v>
      </c>
      <c r="BE296" s="26">
        <v>83</v>
      </c>
      <c r="BF296" s="41">
        <v>32</v>
      </c>
      <c r="BG296" s="41">
        <v>14</v>
      </c>
      <c r="BH296" s="212"/>
      <c r="BI296" s="66" t="s">
        <v>73</v>
      </c>
      <c r="BJ296" s="68">
        <v>551</v>
      </c>
      <c r="BK296" s="68">
        <v>2704</v>
      </c>
      <c r="BL296" s="68">
        <v>2145</v>
      </c>
      <c r="BM296" s="68">
        <v>941</v>
      </c>
      <c r="BN296" s="68">
        <v>251</v>
      </c>
      <c r="BO296" s="68">
        <v>1972</v>
      </c>
      <c r="BP296" s="68">
        <v>815</v>
      </c>
      <c r="BQ296" s="68">
        <v>360</v>
      </c>
      <c r="BR296" s="68">
        <v>1191</v>
      </c>
      <c r="BS296" s="68">
        <v>0</v>
      </c>
      <c r="BT296" s="68">
        <v>0</v>
      </c>
      <c r="BU296" s="68">
        <v>65</v>
      </c>
      <c r="BV296" s="68">
        <v>0</v>
      </c>
      <c r="BW296" s="68">
        <v>1536</v>
      </c>
      <c r="BY296" s="80" t="s">
        <v>194</v>
      </c>
      <c r="BZ296" s="80" t="s">
        <v>2573</v>
      </c>
      <c r="CA296" s="78">
        <v>2981</v>
      </c>
      <c r="CB296" s="91"/>
    </row>
    <row r="297" spans="1:80" ht="14.45" customHeight="1">
      <c r="A297" s="212" t="s">
        <v>195</v>
      </c>
      <c r="B297" s="44" t="s">
        <v>90</v>
      </c>
      <c r="C297" s="71">
        <v>1620</v>
      </c>
      <c r="D297" s="71">
        <v>885</v>
      </c>
      <c r="E297" s="71">
        <v>1022</v>
      </c>
      <c r="F297" s="71">
        <v>563</v>
      </c>
      <c r="G297" s="71">
        <v>874</v>
      </c>
      <c r="H297" s="71">
        <v>474</v>
      </c>
      <c r="I297" s="71">
        <v>915</v>
      </c>
      <c r="J297" s="71">
        <v>480</v>
      </c>
      <c r="K297" s="149">
        <v>4431</v>
      </c>
      <c r="L297" s="149">
        <v>2402</v>
      </c>
      <c r="M297" s="212" t="s">
        <v>195</v>
      </c>
      <c r="N297" s="44" t="s">
        <v>90</v>
      </c>
      <c r="O297" s="71">
        <v>145</v>
      </c>
      <c r="P297" s="71">
        <v>77</v>
      </c>
      <c r="Q297" s="71">
        <v>114</v>
      </c>
      <c r="R297" s="71">
        <v>47</v>
      </c>
      <c r="S297" s="71">
        <v>71</v>
      </c>
      <c r="T297" s="71">
        <v>35</v>
      </c>
      <c r="U297" s="71">
        <v>101</v>
      </c>
      <c r="V297" s="71">
        <v>49</v>
      </c>
      <c r="W297" s="149">
        <v>431</v>
      </c>
      <c r="X297" s="149">
        <v>208</v>
      </c>
      <c r="Y297" s="212" t="s">
        <v>195</v>
      </c>
      <c r="Z297" s="44" t="s">
        <v>90</v>
      </c>
      <c r="AA297" s="31">
        <v>34</v>
      </c>
      <c r="AB297" s="31">
        <v>30</v>
      </c>
      <c r="AC297" s="31">
        <v>28</v>
      </c>
      <c r="AD297" s="31">
        <v>27</v>
      </c>
      <c r="AE297" s="149">
        <v>119</v>
      </c>
      <c r="AF297" s="125">
        <v>113</v>
      </c>
      <c r="AG297" s="71">
        <v>59</v>
      </c>
      <c r="AH297" s="71">
        <v>18</v>
      </c>
      <c r="AI297" s="71">
        <v>9</v>
      </c>
      <c r="AJ297" s="71">
        <v>29</v>
      </c>
      <c r="AK297" s="212" t="s">
        <v>195</v>
      </c>
      <c r="AL297" s="44" t="s">
        <v>90</v>
      </c>
      <c r="AM297" s="71">
        <v>118</v>
      </c>
      <c r="AN297" s="71">
        <v>2063</v>
      </c>
      <c r="AO297" s="71">
        <v>73</v>
      </c>
      <c r="AP297" s="71">
        <v>5</v>
      </c>
      <c r="AQ297" s="71">
        <v>5</v>
      </c>
      <c r="AR297" s="71">
        <v>44</v>
      </c>
      <c r="AS297" s="71">
        <v>126</v>
      </c>
      <c r="AT297" s="71">
        <v>63</v>
      </c>
      <c r="AU297" s="71">
        <v>62</v>
      </c>
      <c r="AV297" s="212" t="s">
        <v>195</v>
      </c>
      <c r="AW297" s="44" t="s">
        <v>90</v>
      </c>
      <c r="AX297" s="71">
        <v>49</v>
      </c>
      <c r="AY297" s="71">
        <v>77</v>
      </c>
      <c r="AZ297" s="71">
        <v>1</v>
      </c>
      <c r="BA297" s="71">
        <v>101</v>
      </c>
      <c r="BB297" s="71">
        <v>10</v>
      </c>
      <c r="BC297" s="16">
        <v>238</v>
      </c>
      <c r="BD297" s="71">
        <v>80</v>
      </c>
      <c r="BE297" s="71">
        <v>79</v>
      </c>
      <c r="BF297" s="152">
        <v>16</v>
      </c>
      <c r="BG297" s="32">
        <v>9</v>
      </c>
      <c r="BH297" s="212" t="s">
        <v>195</v>
      </c>
      <c r="BI297" s="44" t="s">
        <v>90</v>
      </c>
      <c r="BJ297" s="71">
        <v>857</v>
      </c>
      <c r="BK297" s="71">
        <v>523</v>
      </c>
      <c r="BL297" s="71">
        <v>81</v>
      </c>
      <c r="BM297" s="71">
        <v>47</v>
      </c>
      <c r="BN297" s="71">
        <v>34</v>
      </c>
      <c r="BO297" s="71">
        <v>703</v>
      </c>
      <c r="BP297" s="71">
        <v>83</v>
      </c>
      <c r="BQ297" s="71">
        <v>5</v>
      </c>
      <c r="BR297" s="71">
        <v>123</v>
      </c>
      <c r="BS297" s="71">
        <v>0</v>
      </c>
      <c r="BT297" s="71">
        <v>0</v>
      </c>
      <c r="BU297" s="71">
        <v>0</v>
      </c>
      <c r="BV297" s="71">
        <v>0</v>
      </c>
      <c r="BW297" s="71">
        <v>302</v>
      </c>
      <c r="BY297" s="80" t="s">
        <v>195</v>
      </c>
      <c r="BZ297" s="80" t="s">
        <v>2574</v>
      </c>
      <c r="CA297" s="78">
        <v>4508</v>
      </c>
      <c r="CB297" s="91"/>
    </row>
    <row r="298" spans="1:80">
      <c r="A298" s="212"/>
      <c r="B298" s="44" t="s">
        <v>91</v>
      </c>
      <c r="C298" s="71">
        <v>0</v>
      </c>
      <c r="D298" s="71">
        <v>0</v>
      </c>
      <c r="E298" s="71">
        <v>0</v>
      </c>
      <c r="F298" s="71">
        <v>0</v>
      </c>
      <c r="G298" s="71">
        <v>0</v>
      </c>
      <c r="H298" s="71">
        <v>0</v>
      </c>
      <c r="I298" s="71">
        <v>0</v>
      </c>
      <c r="J298" s="71">
        <v>0</v>
      </c>
      <c r="K298" s="149">
        <v>0</v>
      </c>
      <c r="L298" s="149">
        <v>0</v>
      </c>
      <c r="M298" s="212"/>
      <c r="N298" s="44" t="s">
        <v>91</v>
      </c>
      <c r="O298" s="71">
        <v>0</v>
      </c>
      <c r="P298" s="71">
        <v>0</v>
      </c>
      <c r="Q298" s="71">
        <v>0</v>
      </c>
      <c r="R298" s="71">
        <v>0</v>
      </c>
      <c r="S298" s="71">
        <v>0</v>
      </c>
      <c r="T298" s="71">
        <v>0</v>
      </c>
      <c r="U298" s="71">
        <v>0</v>
      </c>
      <c r="V298" s="71">
        <v>0</v>
      </c>
      <c r="W298" s="149">
        <v>0</v>
      </c>
      <c r="X298" s="149">
        <v>0</v>
      </c>
      <c r="Y298" s="212"/>
      <c r="Z298" s="44" t="s">
        <v>91</v>
      </c>
      <c r="AA298" s="31">
        <v>0</v>
      </c>
      <c r="AB298" s="31">
        <v>0</v>
      </c>
      <c r="AC298" s="31">
        <v>0</v>
      </c>
      <c r="AD298" s="31">
        <v>0</v>
      </c>
      <c r="AE298" s="149">
        <v>0</v>
      </c>
      <c r="AF298" s="125">
        <v>0</v>
      </c>
      <c r="AG298" s="71">
        <v>0</v>
      </c>
      <c r="AH298" s="71">
        <v>0</v>
      </c>
      <c r="AI298" s="71">
        <v>0</v>
      </c>
      <c r="AJ298" s="71">
        <v>0</v>
      </c>
      <c r="AK298" s="212"/>
      <c r="AL298" s="44" t="s">
        <v>91</v>
      </c>
      <c r="AM298" s="71">
        <v>0</v>
      </c>
      <c r="AN298" s="71">
        <v>0</v>
      </c>
      <c r="AO298" s="71">
        <v>0</v>
      </c>
      <c r="AP298" s="71">
        <v>0</v>
      </c>
      <c r="AQ298" s="71">
        <v>0</v>
      </c>
      <c r="AR298" s="71">
        <v>0</v>
      </c>
      <c r="AS298" s="71">
        <v>0</v>
      </c>
      <c r="AT298" s="71">
        <v>0</v>
      </c>
      <c r="AU298" s="71">
        <v>0</v>
      </c>
      <c r="AV298" s="212"/>
      <c r="AW298" s="44" t="s">
        <v>91</v>
      </c>
      <c r="AX298" s="71">
        <v>0</v>
      </c>
      <c r="AY298" s="71">
        <v>0</v>
      </c>
      <c r="AZ298" s="71">
        <v>0</v>
      </c>
      <c r="BA298" s="71">
        <v>0</v>
      </c>
      <c r="BB298" s="71">
        <v>0</v>
      </c>
      <c r="BC298" s="16">
        <v>0</v>
      </c>
      <c r="BD298" s="71">
        <v>0</v>
      </c>
      <c r="BE298" s="71">
        <v>0</v>
      </c>
      <c r="BF298" s="152">
        <v>0</v>
      </c>
      <c r="BG298" s="32">
        <v>0</v>
      </c>
      <c r="BH298" s="212"/>
      <c r="BI298" s="44" t="s">
        <v>91</v>
      </c>
      <c r="BJ298" s="71">
        <v>0</v>
      </c>
      <c r="BK298" s="71">
        <v>0</v>
      </c>
      <c r="BL298" s="71">
        <v>0</v>
      </c>
      <c r="BM298" s="71">
        <v>0</v>
      </c>
      <c r="BN298" s="71">
        <v>0</v>
      </c>
      <c r="BO298" s="71">
        <v>0</v>
      </c>
      <c r="BP298" s="71">
        <v>0</v>
      </c>
      <c r="BQ298" s="71">
        <v>0</v>
      </c>
      <c r="BR298" s="71">
        <v>0</v>
      </c>
      <c r="BS298" s="71">
        <v>0</v>
      </c>
      <c r="BT298" s="71">
        <v>0</v>
      </c>
      <c r="BU298" s="71">
        <v>0</v>
      </c>
      <c r="BV298" s="71">
        <v>0</v>
      </c>
      <c r="BW298" s="71">
        <v>0</v>
      </c>
      <c r="BY298" s="80" t="s">
        <v>195</v>
      </c>
      <c r="BZ298" s="80" t="s">
        <v>2575</v>
      </c>
      <c r="CA298" s="78">
        <v>0</v>
      </c>
      <c r="CB298" s="91"/>
    </row>
    <row r="299" spans="1:80">
      <c r="A299" s="212"/>
      <c r="B299" s="66" t="s">
        <v>73</v>
      </c>
      <c r="C299" s="26">
        <v>1620</v>
      </c>
      <c r="D299" s="26">
        <v>885</v>
      </c>
      <c r="E299" s="68">
        <v>1022</v>
      </c>
      <c r="F299" s="68">
        <v>563</v>
      </c>
      <c r="G299" s="68">
        <v>874</v>
      </c>
      <c r="H299" s="68">
        <v>474</v>
      </c>
      <c r="I299" s="68">
        <v>915</v>
      </c>
      <c r="J299" s="68">
        <v>480</v>
      </c>
      <c r="K299" s="68">
        <v>4431</v>
      </c>
      <c r="L299" s="68">
        <v>2402</v>
      </c>
      <c r="M299" s="212"/>
      <c r="N299" s="66" t="s">
        <v>73</v>
      </c>
      <c r="O299" s="26">
        <v>145</v>
      </c>
      <c r="P299" s="26">
        <v>77</v>
      </c>
      <c r="Q299" s="68">
        <v>114</v>
      </c>
      <c r="R299" s="68">
        <v>47</v>
      </c>
      <c r="S299" s="68">
        <v>71</v>
      </c>
      <c r="T299" s="68">
        <v>35</v>
      </c>
      <c r="U299" s="68">
        <v>101</v>
      </c>
      <c r="V299" s="68">
        <v>49</v>
      </c>
      <c r="W299" s="68">
        <v>431</v>
      </c>
      <c r="X299" s="68">
        <v>208</v>
      </c>
      <c r="Y299" s="212"/>
      <c r="Z299" s="66" t="s">
        <v>73</v>
      </c>
      <c r="AA299" s="68">
        <v>34</v>
      </c>
      <c r="AB299" s="68">
        <v>30</v>
      </c>
      <c r="AC299" s="68">
        <v>28</v>
      </c>
      <c r="AD299" s="68">
        <v>27</v>
      </c>
      <c r="AE299" s="68">
        <v>119</v>
      </c>
      <c r="AF299" s="68">
        <v>113</v>
      </c>
      <c r="AG299" s="68">
        <v>59</v>
      </c>
      <c r="AH299" s="68">
        <v>18</v>
      </c>
      <c r="AI299" s="68">
        <v>9</v>
      </c>
      <c r="AJ299" s="68">
        <v>29</v>
      </c>
      <c r="AK299" s="212"/>
      <c r="AL299" s="66" t="s">
        <v>73</v>
      </c>
      <c r="AM299" s="68">
        <v>118</v>
      </c>
      <c r="AN299" s="68">
        <v>2063</v>
      </c>
      <c r="AO299" s="68">
        <v>73</v>
      </c>
      <c r="AP299" s="68">
        <v>5</v>
      </c>
      <c r="AQ299" s="68">
        <v>5</v>
      </c>
      <c r="AR299" s="68">
        <v>44</v>
      </c>
      <c r="AS299" s="68">
        <v>126</v>
      </c>
      <c r="AT299" s="68">
        <v>63</v>
      </c>
      <c r="AU299" s="68">
        <v>62</v>
      </c>
      <c r="AV299" s="212"/>
      <c r="AW299" s="66" t="s">
        <v>73</v>
      </c>
      <c r="AX299" s="26">
        <v>49</v>
      </c>
      <c r="AY299" s="26">
        <v>77</v>
      </c>
      <c r="AZ299" s="26">
        <v>1</v>
      </c>
      <c r="BA299" s="26">
        <v>101</v>
      </c>
      <c r="BB299" s="26">
        <v>10</v>
      </c>
      <c r="BC299" s="26">
        <v>238</v>
      </c>
      <c r="BD299" s="26">
        <v>80</v>
      </c>
      <c r="BE299" s="26">
        <v>79</v>
      </c>
      <c r="BF299" s="41">
        <v>16</v>
      </c>
      <c r="BG299" s="41">
        <v>9</v>
      </c>
      <c r="BH299" s="212"/>
      <c r="BI299" s="66" t="s">
        <v>73</v>
      </c>
      <c r="BJ299" s="68">
        <v>857</v>
      </c>
      <c r="BK299" s="68">
        <v>523</v>
      </c>
      <c r="BL299" s="68">
        <v>81</v>
      </c>
      <c r="BM299" s="68">
        <v>47</v>
      </c>
      <c r="BN299" s="68">
        <v>34</v>
      </c>
      <c r="BO299" s="68">
        <v>703</v>
      </c>
      <c r="BP299" s="68">
        <v>83</v>
      </c>
      <c r="BQ299" s="68">
        <v>5</v>
      </c>
      <c r="BR299" s="68">
        <v>123</v>
      </c>
      <c r="BS299" s="68">
        <v>0</v>
      </c>
      <c r="BT299" s="68">
        <v>0</v>
      </c>
      <c r="BU299" s="68">
        <v>0</v>
      </c>
      <c r="BV299" s="68">
        <v>0</v>
      </c>
      <c r="BW299" s="68">
        <v>302</v>
      </c>
      <c r="BY299" s="80" t="s">
        <v>195</v>
      </c>
      <c r="BZ299" s="80" t="s">
        <v>2576</v>
      </c>
      <c r="CA299" s="78">
        <v>4508</v>
      </c>
      <c r="CB299" s="91"/>
    </row>
    <row r="300" spans="1:80" ht="14.45" customHeight="1">
      <c r="A300" s="212" t="s">
        <v>196</v>
      </c>
      <c r="B300" s="44" t="s">
        <v>90</v>
      </c>
      <c r="C300" s="71">
        <v>0</v>
      </c>
      <c r="D300" s="71">
        <v>0</v>
      </c>
      <c r="E300" s="71">
        <v>0</v>
      </c>
      <c r="F300" s="71">
        <v>0</v>
      </c>
      <c r="G300" s="71">
        <v>0</v>
      </c>
      <c r="H300" s="71">
        <v>0</v>
      </c>
      <c r="I300" s="71">
        <v>0</v>
      </c>
      <c r="J300" s="71">
        <v>0</v>
      </c>
      <c r="K300" s="149">
        <v>0</v>
      </c>
      <c r="L300" s="149">
        <v>0</v>
      </c>
      <c r="M300" s="212" t="s">
        <v>196</v>
      </c>
      <c r="N300" s="44" t="s">
        <v>90</v>
      </c>
      <c r="O300" s="71">
        <v>0</v>
      </c>
      <c r="P300" s="71">
        <v>0</v>
      </c>
      <c r="Q300" s="71">
        <v>0</v>
      </c>
      <c r="R300" s="71">
        <v>0</v>
      </c>
      <c r="S300" s="71">
        <v>0</v>
      </c>
      <c r="T300" s="71">
        <v>0</v>
      </c>
      <c r="U300" s="71">
        <v>0</v>
      </c>
      <c r="V300" s="71">
        <v>0</v>
      </c>
      <c r="W300" s="149">
        <v>0</v>
      </c>
      <c r="X300" s="149">
        <v>0</v>
      </c>
      <c r="Y300" s="212" t="s">
        <v>196</v>
      </c>
      <c r="Z300" s="44" t="s">
        <v>90</v>
      </c>
      <c r="AA300" s="31">
        <v>0</v>
      </c>
      <c r="AB300" s="31">
        <v>0</v>
      </c>
      <c r="AC300" s="31">
        <v>0</v>
      </c>
      <c r="AD300" s="31">
        <v>0</v>
      </c>
      <c r="AE300" s="149">
        <v>0</v>
      </c>
      <c r="AF300" s="125">
        <v>0</v>
      </c>
      <c r="AG300" s="71">
        <v>0</v>
      </c>
      <c r="AH300" s="71">
        <v>0</v>
      </c>
      <c r="AI300" s="71">
        <v>0</v>
      </c>
      <c r="AJ300" s="71">
        <v>0</v>
      </c>
      <c r="AK300" s="212" t="s">
        <v>196</v>
      </c>
      <c r="AL300" s="44" t="s">
        <v>90</v>
      </c>
      <c r="AM300" s="71">
        <v>0</v>
      </c>
      <c r="AN300" s="71">
        <v>0</v>
      </c>
      <c r="AO300" s="71">
        <v>0</v>
      </c>
      <c r="AP300" s="71">
        <v>0</v>
      </c>
      <c r="AQ300" s="71">
        <v>0</v>
      </c>
      <c r="AR300" s="71">
        <v>0</v>
      </c>
      <c r="AS300" s="71">
        <v>0</v>
      </c>
      <c r="AT300" s="71">
        <v>0</v>
      </c>
      <c r="AU300" s="71">
        <v>0</v>
      </c>
      <c r="AV300" s="212" t="s">
        <v>196</v>
      </c>
      <c r="AW300" s="44" t="s">
        <v>90</v>
      </c>
      <c r="AX300" s="71">
        <v>0</v>
      </c>
      <c r="AY300" s="71">
        <v>0</v>
      </c>
      <c r="AZ300" s="71">
        <v>0</v>
      </c>
      <c r="BA300" s="71">
        <v>0</v>
      </c>
      <c r="BB300" s="71">
        <v>0</v>
      </c>
      <c r="BC300" s="16">
        <v>0</v>
      </c>
      <c r="BD300" s="71">
        <v>0</v>
      </c>
      <c r="BE300" s="71">
        <v>0</v>
      </c>
      <c r="BF300" s="152">
        <v>0</v>
      </c>
      <c r="BG300" s="32">
        <v>0</v>
      </c>
      <c r="BH300" s="212" t="s">
        <v>196</v>
      </c>
      <c r="BI300" s="44" t="s">
        <v>90</v>
      </c>
      <c r="BJ300" s="71">
        <v>0</v>
      </c>
      <c r="BK300" s="71">
        <v>0</v>
      </c>
      <c r="BL300" s="71">
        <v>0</v>
      </c>
      <c r="BM300" s="71">
        <v>0</v>
      </c>
      <c r="BN300" s="71">
        <v>0</v>
      </c>
      <c r="BO300" s="71">
        <v>0</v>
      </c>
      <c r="BP300" s="71">
        <v>0</v>
      </c>
      <c r="BQ300" s="71">
        <v>0</v>
      </c>
      <c r="BR300" s="71">
        <v>0</v>
      </c>
      <c r="BS300" s="71">
        <v>0</v>
      </c>
      <c r="BT300" s="71">
        <v>0</v>
      </c>
      <c r="BU300" s="71">
        <v>0</v>
      </c>
      <c r="BV300" s="71">
        <v>0</v>
      </c>
      <c r="BW300" s="71">
        <v>0</v>
      </c>
      <c r="BY300" s="80" t="s">
        <v>196</v>
      </c>
      <c r="BZ300" s="80" t="s">
        <v>2577</v>
      </c>
      <c r="CA300" s="78">
        <v>0</v>
      </c>
      <c r="CB300" s="91"/>
    </row>
    <row r="301" spans="1:80">
      <c r="A301" s="212"/>
      <c r="B301" s="44" t="s">
        <v>91</v>
      </c>
      <c r="C301" s="71">
        <v>1349</v>
      </c>
      <c r="D301" s="71">
        <v>735</v>
      </c>
      <c r="E301" s="71">
        <v>898</v>
      </c>
      <c r="F301" s="71">
        <v>509</v>
      </c>
      <c r="G301" s="71">
        <v>871</v>
      </c>
      <c r="H301" s="71">
        <v>507</v>
      </c>
      <c r="I301" s="71">
        <v>726</v>
      </c>
      <c r="J301" s="71">
        <v>416</v>
      </c>
      <c r="K301" s="149">
        <v>3844</v>
      </c>
      <c r="L301" s="149">
        <v>2167</v>
      </c>
      <c r="M301" s="212"/>
      <c r="N301" s="44" t="s">
        <v>91</v>
      </c>
      <c r="O301" s="71">
        <v>159</v>
      </c>
      <c r="P301" s="71">
        <v>95</v>
      </c>
      <c r="Q301" s="71">
        <v>119</v>
      </c>
      <c r="R301" s="71">
        <v>51</v>
      </c>
      <c r="S301" s="71">
        <v>87</v>
      </c>
      <c r="T301" s="71">
        <v>40</v>
      </c>
      <c r="U301" s="71">
        <v>71</v>
      </c>
      <c r="V301" s="71">
        <v>43</v>
      </c>
      <c r="W301" s="149">
        <v>436</v>
      </c>
      <c r="X301" s="149">
        <v>229</v>
      </c>
      <c r="Y301" s="212"/>
      <c r="Z301" s="44" t="s">
        <v>91</v>
      </c>
      <c r="AA301" s="31">
        <v>21</v>
      </c>
      <c r="AB301" s="31">
        <v>17</v>
      </c>
      <c r="AC301" s="31">
        <v>16</v>
      </c>
      <c r="AD301" s="31">
        <v>16</v>
      </c>
      <c r="AE301" s="149">
        <v>70</v>
      </c>
      <c r="AF301" s="125">
        <v>64</v>
      </c>
      <c r="AG301" s="71">
        <v>46</v>
      </c>
      <c r="AH301" s="71">
        <v>13</v>
      </c>
      <c r="AI301" s="71">
        <v>7</v>
      </c>
      <c r="AJ301" s="71">
        <v>10</v>
      </c>
      <c r="AK301" s="212"/>
      <c r="AL301" s="44" t="s">
        <v>91</v>
      </c>
      <c r="AM301" s="71">
        <v>2</v>
      </c>
      <c r="AN301" s="71">
        <v>1188</v>
      </c>
      <c r="AO301" s="71">
        <v>88</v>
      </c>
      <c r="AP301" s="71">
        <v>0</v>
      </c>
      <c r="AQ301" s="71">
        <v>0</v>
      </c>
      <c r="AR301" s="71">
        <v>17</v>
      </c>
      <c r="AS301" s="71">
        <v>61</v>
      </c>
      <c r="AT301" s="71">
        <v>39</v>
      </c>
      <c r="AU301" s="71">
        <v>40</v>
      </c>
      <c r="AV301" s="212"/>
      <c r="AW301" s="44" t="s">
        <v>91</v>
      </c>
      <c r="AX301" s="71">
        <v>63</v>
      </c>
      <c r="AY301" s="71">
        <v>25</v>
      </c>
      <c r="AZ301" s="71">
        <v>0</v>
      </c>
      <c r="BA301" s="71">
        <v>34</v>
      </c>
      <c r="BB301" s="71">
        <v>3</v>
      </c>
      <c r="BC301" s="16">
        <v>125</v>
      </c>
      <c r="BD301" s="71">
        <v>58</v>
      </c>
      <c r="BE301" s="71">
        <v>53</v>
      </c>
      <c r="BF301" s="152">
        <v>22</v>
      </c>
      <c r="BG301" s="32">
        <v>10</v>
      </c>
      <c r="BH301" s="212"/>
      <c r="BI301" s="44" t="s">
        <v>91</v>
      </c>
      <c r="BJ301" s="71">
        <v>1024</v>
      </c>
      <c r="BK301" s="71">
        <v>2148</v>
      </c>
      <c r="BL301" s="71">
        <v>797</v>
      </c>
      <c r="BM301" s="71">
        <v>812</v>
      </c>
      <c r="BN301" s="71">
        <v>432</v>
      </c>
      <c r="BO301" s="71">
        <v>1997</v>
      </c>
      <c r="BP301" s="71">
        <v>263</v>
      </c>
      <c r="BQ301" s="71">
        <v>210</v>
      </c>
      <c r="BR301" s="71">
        <v>756</v>
      </c>
      <c r="BS301" s="71">
        <v>0</v>
      </c>
      <c r="BT301" s="71">
        <v>0</v>
      </c>
      <c r="BU301" s="71">
        <v>38</v>
      </c>
      <c r="BV301" s="71">
        <v>222</v>
      </c>
      <c r="BW301" s="71">
        <v>904</v>
      </c>
      <c r="BY301" s="80" t="s">
        <v>196</v>
      </c>
      <c r="BZ301" s="80" t="s">
        <v>2578</v>
      </c>
      <c r="CA301" s="78">
        <v>2642</v>
      </c>
      <c r="CB301" s="91"/>
    </row>
    <row r="302" spans="1:80">
      <c r="A302" s="212"/>
      <c r="B302" s="66" t="s">
        <v>73</v>
      </c>
      <c r="C302" s="26">
        <v>1349</v>
      </c>
      <c r="D302" s="26">
        <v>735</v>
      </c>
      <c r="E302" s="68">
        <v>898</v>
      </c>
      <c r="F302" s="68">
        <v>509</v>
      </c>
      <c r="G302" s="68">
        <v>871</v>
      </c>
      <c r="H302" s="68">
        <v>507</v>
      </c>
      <c r="I302" s="68">
        <v>726</v>
      </c>
      <c r="J302" s="68">
        <v>416</v>
      </c>
      <c r="K302" s="68">
        <v>3844</v>
      </c>
      <c r="L302" s="68">
        <v>2167</v>
      </c>
      <c r="M302" s="212"/>
      <c r="N302" s="66" t="s">
        <v>73</v>
      </c>
      <c r="O302" s="26">
        <v>159</v>
      </c>
      <c r="P302" s="26">
        <v>95</v>
      </c>
      <c r="Q302" s="68">
        <v>119</v>
      </c>
      <c r="R302" s="68">
        <v>51</v>
      </c>
      <c r="S302" s="68">
        <v>87</v>
      </c>
      <c r="T302" s="68">
        <v>40</v>
      </c>
      <c r="U302" s="68">
        <v>71</v>
      </c>
      <c r="V302" s="68">
        <v>43</v>
      </c>
      <c r="W302" s="68">
        <v>436</v>
      </c>
      <c r="X302" s="68">
        <v>229</v>
      </c>
      <c r="Y302" s="212"/>
      <c r="Z302" s="66" t="s">
        <v>73</v>
      </c>
      <c r="AA302" s="68">
        <v>21</v>
      </c>
      <c r="AB302" s="68">
        <v>17</v>
      </c>
      <c r="AC302" s="68">
        <v>16</v>
      </c>
      <c r="AD302" s="68">
        <v>16</v>
      </c>
      <c r="AE302" s="68">
        <v>70</v>
      </c>
      <c r="AF302" s="68">
        <v>64</v>
      </c>
      <c r="AG302" s="68">
        <v>46</v>
      </c>
      <c r="AH302" s="68">
        <v>13</v>
      </c>
      <c r="AI302" s="68">
        <v>7</v>
      </c>
      <c r="AJ302" s="68">
        <v>10</v>
      </c>
      <c r="AK302" s="212"/>
      <c r="AL302" s="66" t="s">
        <v>73</v>
      </c>
      <c r="AM302" s="68">
        <v>2</v>
      </c>
      <c r="AN302" s="68">
        <v>1188</v>
      </c>
      <c r="AO302" s="68">
        <v>88</v>
      </c>
      <c r="AP302" s="68">
        <v>0</v>
      </c>
      <c r="AQ302" s="68">
        <v>0</v>
      </c>
      <c r="AR302" s="68">
        <v>17</v>
      </c>
      <c r="AS302" s="68">
        <v>61</v>
      </c>
      <c r="AT302" s="68">
        <v>39</v>
      </c>
      <c r="AU302" s="68">
        <v>40</v>
      </c>
      <c r="AV302" s="212"/>
      <c r="AW302" s="66" t="s">
        <v>73</v>
      </c>
      <c r="AX302" s="26">
        <v>63</v>
      </c>
      <c r="AY302" s="26">
        <v>25</v>
      </c>
      <c r="AZ302" s="26">
        <v>0</v>
      </c>
      <c r="BA302" s="26">
        <v>34</v>
      </c>
      <c r="BB302" s="26">
        <v>3</v>
      </c>
      <c r="BC302" s="26">
        <v>125</v>
      </c>
      <c r="BD302" s="26">
        <v>58</v>
      </c>
      <c r="BE302" s="26">
        <v>53</v>
      </c>
      <c r="BF302" s="41">
        <v>22</v>
      </c>
      <c r="BG302" s="41">
        <v>10</v>
      </c>
      <c r="BH302" s="212"/>
      <c r="BI302" s="66" t="s">
        <v>73</v>
      </c>
      <c r="BJ302" s="68">
        <v>1024</v>
      </c>
      <c r="BK302" s="68">
        <v>2148</v>
      </c>
      <c r="BL302" s="68">
        <v>797</v>
      </c>
      <c r="BM302" s="68">
        <v>812</v>
      </c>
      <c r="BN302" s="68">
        <v>432</v>
      </c>
      <c r="BO302" s="68">
        <v>1997</v>
      </c>
      <c r="BP302" s="68">
        <v>263</v>
      </c>
      <c r="BQ302" s="68">
        <v>210</v>
      </c>
      <c r="BR302" s="68">
        <v>756</v>
      </c>
      <c r="BS302" s="68">
        <v>0</v>
      </c>
      <c r="BT302" s="68">
        <v>0</v>
      </c>
      <c r="BU302" s="68">
        <v>38</v>
      </c>
      <c r="BV302" s="68">
        <v>222</v>
      </c>
      <c r="BW302" s="68">
        <v>904</v>
      </c>
      <c r="BY302" s="80" t="s">
        <v>196</v>
      </c>
      <c r="BZ302" s="80" t="s">
        <v>2579</v>
      </c>
      <c r="CA302" s="78">
        <v>2642</v>
      </c>
      <c r="CB302" s="91"/>
    </row>
    <row r="303" spans="1:80" s="100" customFormat="1">
      <c r="A303" s="45" t="s">
        <v>2054</v>
      </c>
      <c r="B303" s="44"/>
      <c r="C303" s="44"/>
      <c r="D303" s="44"/>
      <c r="E303" s="44"/>
      <c r="F303" s="44"/>
      <c r="G303" s="44"/>
      <c r="H303" s="44"/>
      <c r="I303" s="44"/>
      <c r="J303" s="44"/>
      <c r="K303" s="44"/>
      <c r="L303" s="44"/>
      <c r="M303" s="45" t="s">
        <v>2054</v>
      </c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5" t="s">
        <v>2054</v>
      </c>
      <c r="Z303" s="44"/>
      <c r="AA303" s="44"/>
      <c r="AB303" s="44"/>
      <c r="AC303" s="44"/>
      <c r="AD303" s="44"/>
      <c r="AE303" s="44"/>
      <c r="AF303" s="44"/>
      <c r="AG303" s="44"/>
      <c r="AH303" s="44"/>
      <c r="AI303" s="44"/>
      <c r="AJ303" s="45"/>
      <c r="AK303" s="45" t="s">
        <v>2054</v>
      </c>
      <c r="AL303" s="44"/>
      <c r="AM303" s="44"/>
      <c r="AN303" s="44"/>
      <c r="AO303" s="44"/>
      <c r="AP303" s="44"/>
      <c r="AQ303" s="44"/>
      <c r="AR303" s="44"/>
      <c r="AS303" s="44"/>
      <c r="AT303" s="44"/>
      <c r="AU303" s="44"/>
      <c r="AV303" s="45" t="s">
        <v>2054</v>
      </c>
      <c r="AW303" s="44"/>
      <c r="AX303" s="44"/>
      <c r="AY303" s="44"/>
      <c r="AZ303" s="44"/>
      <c r="BA303" s="44"/>
      <c r="BB303" s="44"/>
      <c r="BC303" s="44"/>
      <c r="BD303" s="44"/>
      <c r="BE303" s="44"/>
      <c r="BF303" s="44"/>
      <c r="BG303" s="44"/>
      <c r="BH303" s="45" t="s">
        <v>2054</v>
      </c>
      <c r="BI303" s="44"/>
      <c r="BJ303" s="44"/>
      <c r="BK303" s="44"/>
      <c r="BL303" s="44"/>
      <c r="BM303" s="44"/>
      <c r="BN303" s="44"/>
      <c r="BO303" s="44"/>
      <c r="BP303" s="44"/>
      <c r="BQ303" s="44"/>
      <c r="BR303" s="44"/>
      <c r="BS303" s="44"/>
      <c r="BT303" s="44"/>
      <c r="BU303" s="44"/>
      <c r="BV303" s="44"/>
      <c r="BW303" s="44"/>
      <c r="BY303" s="80" t="str">
        <f>IF(A303="",BY302,A303)</f>
        <v>FITOVINANY</v>
      </c>
      <c r="BZ303" s="80" t="str">
        <f>BY303&amp;B303</f>
        <v>FITOVINANY</v>
      </c>
      <c r="CA303" s="78">
        <f>(AM303+2*AN303+3*AO303+4*AP303+5*AQ303)</f>
        <v>0</v>
      </c>
      <c r="CB303" s="91"/>
    </row>
    <row r="304" spans="1:80" ht="14.45" customHeight="1">
      <c r="A304" s="212" t="s">
        <v>233</v>
      </c>
      <c r="B304" s="44" t="s">
        <v>90</v>
      </c>
      <c r="C304" s="71">
        <v>1482</v>
      </c>
      <c r="D304" s="71">
        <v>726</v>
      </c>
      <c r="E304" s="71">
        <v>1349</v>
      </c>
      <c r="F304" s="71">
        <v>663</v>
      </c>
      <c r="G304" s="71">
        <v>888</v>
      </c>
      <c r="H304" s="71">
        <v>421</v>
      </c>
      <c r="I304" s="71">
        <v>890</v>
      </c>
      <c r="J304" s="71">
        <v>394</v>
      </c>
      <c r="K304" s="149">
        <v>4609</v>
      </c>
      <c r="L304" s="149">
        <v>2204</v>
      </c>
      <c r="M304" s="212" t="s">
        <v>233</v>
      </c>
      <c r="N304" s="44" t="s">
        <v>90</v>
      </c>
      <c r="O304" s="71">
        <v>166</v>
      </c>
      <c r="P304" s="71">
        <v>84</v>
      </c>
      <c r="Q304" s="71">
        <v>71</v>
      </c>
      <c r="R304" s="71">
        <v>30</v>
      </c>
      <c r="S304" s="71">
        <v>112</v>
      </c>
      <c r="T304" s="71">
        <v>53</v>
      </c>
      <c r="U304" s="71">
        <v>121</v>
      </c>
      <c r="V304" s="71">
        <v>44</v>
      </c>
      <c r="W304" s="149">
        <v>470</v>
      </c>
      <c r="X304" s="149">
        <v>211</v>
      </c>
      <c r="Y304" s="212" t="s">
        <v>233</v>
      </c>
      <c r="Z304" s="44" t="s">
        <v>90</v>
      </c>
      <c r="AA304" s="31">
        <v>37</v>
      </c>
      <c r="AB304" s="31">
        <v>34</v>
      </c>
      <c r="AC304" s="31">
        <v>29</v>
      </c>
      <c r="AD304" s="31">
        <v>27</v>
      </c>
      <c r="AE304" s="149">
        <v>127</v>
      </c>
      <c r="AF304" s="125">
        <v>123</v>
      </c>
      <c r="AG304" s="71">
        <v>44</v>
      </c>
      <c r="AH304" s="71">
        <v>10</v>
      </c>
      <c r="AI304" s="71">
        <v>24</v>
      </c>
      <c r="AJ304" s="71">
        <v>24</v>
      </c>
      <c r="AK304" s="212" t="s">
        <v>233</v>
      </c>
      <c r="AL304" s="44" t="s">
        <v>90</v>
      </c>
      <c r="AM304" s="71">
        <v>10</v>
      </c>
      <c r="AN304" s="71">
        <v>1396</v>
      </c>
      <c r="AO304" s="71">
        <v>676</v>
      </c>
      <c r="AP304" s="71">
        <v>48</v>
      </c>
      <c r="AQ304" s="71">
        <v>2</v>
      </c>
      <c r="AR304" s="71">
        <v>31</v>
      </c>
      <c r="AS304" s="71">
        <v>137</v>
      </c>
      <c r="AT304" s="71">
        <v>132</v>
      </c>
      <c r="AU304" s="71">
        <v>106</v>
      </c>
      <c r="AV304" s="212" t="s">
        <v>233</v>
      </c>
      <c r="AW304" s="44" t="s">
        <v>90</v>
      </c>
      <c r="AX304" s="71">
        <v>15</v>
      </c>
      <c r="AY304" s="71">
        <v>83</v>
      </c>
      <c r="AZ304" s="71">
        <v>4</v>
      </c>
      <c r="BA304" s="71">
        <v>211</v>
      </c>
      <c r="BB304" s="71">
        <v>0</v>
      </c>
      <c r="BC304" s="16">
        <v>313</v>
      </c>
      <c r="BD304" s="71">
        <v>80</v>
      </c>
      <c r="BE304" s="71">
        <v>41</v>
      </c>
      <c r="BF304" s="152">
        <v>51</v>
      </c>
      <c r="BG304" s="32">
        <v>12</v>
      </c>
      <c r="BH304" s="212" t="s">
        <v>233</v>
      </c>
      <c r="BI304" s="44" t="s">
        <v>90</v>
      </c>
      <c r="BJ304" s="71">
        <v>737</v>
      </c>
      <c r="BK304" s="71">
        <v>872</v>
      </c>
      <c r="BL304" s="71">
        <v>454</v>
      </c>
      <c r="BM304" s="71">
        <v>264</v>
      </c>
      <c r="BN304" s="71">
        <v>170</v>
      </c>
      <c r="BO304" s="71">
        <v>829</v>
      </c>
      <c r="BP304" s="71">
        <v>333</v>
      </c>
      <c r="BQ304" s="71">
        <v>228</v>
      </c>
      <c r="BR304" s="71">
        <v>285</v>
      </c>
      <c r="BS304" s="71">
        <v>45</v>
      </c>
      <c r="BT304" s="71">
        <v>4</v>
      </c>
      <c r="BU304" s="71">
        <v>58</v>
      </c>
      <c r="BV304" s="71">
        <v>158</v>
      </c>
      <c r="BW304" s="71">
        <v>119</v>
      </c>
      <c r="BY304" s="80" t="s">
        <v>233</v>
      </c>
      <c r="BZ304" s="80" t="s">
        <v>2583</v>
      </c>
      <c r="CA304" s="78">
        <v>5032</v>
      </c>
      <c r="CB304" s="91"/>
    </row>
    <row r="305" spans="1:80">
      <c r="A305" s="212"/>
      <c r="B305" s="44" t="s">
        <v>91</v>
      </c>
      <c r="C305" s="71">
        <v>261</v>
      </c>
      <c r="D305" s="71">
        <v>139</v>
      </c>
      <c r="E305" s="71">
        <v>140</v>
      </c>
      <c r="F305" s="71">
        <v>70</v>
      </c>
      <c r="G305" s="71">
        <v>146</v>
      </c>
      <c r="H305" s="71">
        <v>76</v>
      </c>
      <c r="I305" s="71">
        <v>120</v>
      </c>
      <c r="J305" s="71">
        <v>68</v>
      </c>
      <c r="K305" s="149">
        <v>667</v>
      </c>
      <c r="L305" s="149">
        <v>353</v>
      </c>
      <c r="M305" s="212"/>
      <c r="N305" s="44" t="s">
        <v>91</v>
      </c>
      <c r="O305" s="71">
        <v>18</v>
      </c>
      <c r="P305" s="71">
        <v>11</v>
      </c>
      <c r="Q305" s="71">
        <v>11</v>
      </c>
      <c r="R305" s="71">
        <v>8</v>
      </c>
      <c r="S305" s="71">
        <v>7</v>
      </c>
      <c r="T305" s="71">
        <v>2</v>
      </c>
      <c r="U305" s="71">
        <v>18</v>
      </c>
      <c r="V305" s="71">
        <v>5</v>
      </c>
      <c r="W305" s="149">
        <v>54</v>
      </c>
      <c r="X305" s="149">
        <v>26</v>
      </c>
      <c r="Y305" s="212"/>
      <c r="Z305" s="44" t="s">
        <v>91</v>
      </c>
      <c r="AA305" s="31">
        <v>8</v>
      </c>
      <c r="AB305" s="31">
        <v>7</v>
      </c>
      <c r="AC305" s="31">
        <v>7</v>
      </c>
      <c r="AD305" s="31">
        <v>6</v>
      </c>
      <c r="AE305" s="149">
        <v>28</v>
      </c>
      <c r="AF305" s="125">
        <v>28</v>
      </c>
      <c r="AG305" s="71">
        <v>0</v>
      </c>
      <c r="AH305" s="71">
        <v>0</v>
      </c>
      <c r="AI305" s="71">
        <v>3</v>
      </c>
      <c r="AJ305" s="71">
        <v>5</v>
      </c>
      <c r="AK305" s="212"/>
      <c r="AL305" s="44" t="s">
        <v>91</v>
      </c>
      <c r="AM305" s="71">
        <v>0</v>
      </c>
      <c r="AN305" s="71">
        <v>240</v>
      </c>
      <c r="AO305" s="71">
        <v>36</v>
      </c>
      <c r="AP305" s="71">
        <v>0</v>
      </c>
      <c r="AQ305" s="71">
        <v>0</v>
      </c>
      <c r="AR305" s="71">
        <v>3</v>
      </c>
      <c r="AS305" s="71">
        <v>31</v>
      </c>
      <c r="AT305" s="71">
        <v>22</v>
      </c>
      <c r="AU305" s="71">
        <v>21</v>
      </c>
      <c r="AV305" s="212"/>
      <c r="AW305" s="44" t="s">
        <v>91</v>
      </c>
      <c r="AX305" s="71">
        <v>4</v>
      </c>
      <c r="AY305" s="71">
        <v>15</v>
      </c>
      <c r="AZ305" s="71">
        <v>1</v>
      </c>
      <c r="BA305" s="71">
        <v>41</v>
      </c>
      <c r="BB305" s="71">
        <v>0</v>
      </c>
      <c r="BC305" s="16">
        <v>61</v>
      </c>
      <c r="BD305" s="71">
        <v>16</v>
      </c>
      <c r="BE305" s="71">
        <v>12</v>
      </c>
      <c r="BF305" s="152">
        <v>13</v>
      </c>
      <c r="BG305" s="32">
        <v>5</v>
      </c>
      <c r="BH305" s="212"/>
      <c r="BI305" s="44" t="s">
        <v>91</v>
      </c>
      <c r="BJ305" s="71">
        <v>406</v>
      </c>
      <c r="BK305" s="71">
        <v>592</v>
      </c>
      <c r="BL305" s="71">
        <v>303</v>
      </c>
      <c r="BM305" s="71">
        <v>229</v>
      </c>
      <c r="BN305" s="71">
        <v>217</v>
      </c>
      <c r="BO305" s="71">
        <v>306</v>
      </c>
      <c r="BP305" s="71">
        <v>201</v>
      </c>
      <c r="BQ305" s="71">
        <v>172</v>
      </c>
      <c r="BR305" s="71">
        <v>281</v>
      </c>
      <c r="BS305" s="71">
        <v>0</v>
      </c>
      <c r="BT305" s="71">
        <v>0</v>
      </c>
      <c r="BU305" s="71">
        <v>153</v>
      </c>
      <c r="BV305" s="71">
        <v>38</v>
      </c>
      <c r="BW305" s="71">
        <v>80</v>
      </c>
      <c r="BY305" s="80" t="s">
        <v>233</v>
      </c>
      <c r="BZ305" s="80" t="s">
        <v>2584</v>
      </c>
      <c r="CA305" s="78">
        <v>588</v>
      </c>
      <c r="CB305" s="91"/>
    </row>
    <row r="306" spans="1:80">
      <c r="A306" s="212"/>
      <c r="B306" s="66" t="s">
        <v>73</v>
      </c>
      <c r="C306" s="26">
        <v>1743</v>
      </c>
      <c r="D306" s="26">
        <v>865</v>
      </c>
      <c r="E306" s="68">
        <v>1489</v>
      </c>
      <c r="F306" s="68">
        <v>733</v>
      </c>
      <c r="G306" s="68">
        <v>1034</v>
      </c>
      <c r="H306" s="68">
        <v>497</v>
      </c>
      <c r="I306" s="68">
        <v>1010</v>
      </c>
      <c r="J306" s="68">
        <v>462</v>
      </c>
      <c r="K306" s="68">
        <v>5276</v>
      </c>
      <c r="L306" s="68">
        <v>2557</v>
      </c>
      <c r="M306" s="212"/>
      <c r="N306" s="66" t="s">
        <v>73</v>
      </c>
      <c r="O306" s="26">
        <v>184</v>
      </c>
      <c r="P306" s="26">
        <v>95</v>
      </c>
      <c r="Q306" s="68">
        <v>82</v>
      </c>
      <c r="R306" s="68">
        <v>38</v>
      </c>
      <c r="S306" s="68">
        <v>119</v>
      </c>
      <c r="T306" s="68">
        <v>55</v>
      </c>
      <c r="U306" s="68">
        <v>139</v>
      </c>
      <c r="V306" s="68">
        <v>49</v>
      </c>
      <c r="W306" s="68">
        <v>524</v>
      </c>
      <c r="X306" s="68">
        <v>237</v>
      </c>
      <c r="Y306" s="212"/>
      <c r="Z306" s="66" t="s">
        <v>73</v>
      </c>
      <c r="AA306" s="68">
        <v>45</v>
      </c>
      <c r="AB306" s="68">
        <v>41</v>
      </c>
      <c r="AC306" s="68">
        <v>36</v>
      </c>
      <c r="AD306" s="68">
        <v>33</v>
      </c>
      <c r="AE306" s="68">
        <v>155</v>
      </c>
      <c r="AF306" s="68">
        <v>151</v>
      </c>
      <c r="AG306" s="68">
        <v>44</v>
      </c>
      <c r="AH306" s="68">
        <v>10</v>
      </c>
      <c r="AI306" s="68">
        <v>27</v>
      </c>
      <c r="AJ306" s="68">
        <v>29</v>
      </c>
      <c r="AK306" s="212"/>
      <c r="AL306" s="66" t="s">
        <v>73</v>
      </c>
      <c r="AM306" s="68">
        <v>10</v>
      </c>
      <c r="AN306" s="68">
        <v>1636</v>
      </c>
      <c r="AO306" s="68">
        <v>712</v>
      </c>
      <c r="AP306" s="68">
        <v>48</v>
      </c>
      <c r="AQ306" s="68">
        <v>2</v>
      </c>
      <c r="AR306" s="68">
        <v>34</v>
      </c>
      <c r="AS306" s="68">
        <v>168</v>
      </c>
      <c r="AT306" s="68">
        <v>154</v>
      </c>
      <c r="AU306" s="68">
        <v>127</v>
      </c>
      <c r="AV306" s="212"/>
      <c r="AW306" s="66" t="s">
        <v>73</v>
      </c>
      <c r="AX306" s="26">
        <v>19</v>
      </c>
      <c r="AY306" s="26">
        <v>98</v>
      </c>
      <c r="AZ306" s="26">
        <v>5</v>
      </c>
      <c r="BA306" s="26">
        <v>252</v>
      </c>
      <c r="BB306" s="26">
        <v>0</v>
      </c>
      <c r="BC306" s="26">
        <v>374</v>
      </c>
      <c r="BD306" s="26">
        <v>96</v>
      </c>
      <c r="BE306" s="26">
        <v>53</v>
      </c>
      <c r="BF306" s="41">
        <v>64</v>
      </c>
      <c r="BG306" s="41">
        <v>17</v>
      </c>
      <c r="BH306" s="212"/>
      <c r="BI306" s="66" t="s">
        <v>73</v>
      </c>
      <c r="BJ306" s="68">
        <v>1143</v>
      </c>
      <c r="BK306" s="68">
        <v>1464</v>
      </c>
      <c r="BL306" s="68">
        <v>757</v>
      </c>
      <c r="BM306" s="68">
        <v>493</v>
      </c>
      <c r="BN306" s="68">
        <v>387</v>
      </c>
      <c r="BO306" s="68">
        <v>1135</v>
      </c>
      <c r="BP306" s="68">
        <v>534</v>
      </c>
      <c r="BQ306" s="68">
        <v>400</v>
      </c>
      <c r="BR306" s="68">
        <v>566</v>
      </c>
      <c r="BS306" s="68">
        <v>45</v>
      </c>
      <c r="BT306" s="68">
        <v>4</v>
      </c>
      <c r="BU306" s="68">
        <v>211</v>
      </c>
      <c r="BV306" s="68">
        <v>196</v>
      </c>
      <c r="BW306" s="68">
        <v>199</v>
      </c>
      <c r="BY306" s="80" t="s">
        <v>233</v>
      </c>
      <c r="BZ306" s="80" t="s">
        <v>2585</v>
      </c>
      <c r="CA306" s="78">
        <v>5620</v>
      </c>
      <c r="CB306" s="91"/>
    </row>
    <row r="307" spans="1:80" ht="14.45" customHeight="1">
      <c r="A307" s="212" t="s">
        <v>234</v>
      </c>
      <c r="B307" s="44" t="s">
        <v>90</v>
      </c>
      <c r="C307" s="71">
        <v>2557</v>
      </c>
      <c r="D307" s="71">
        <v>1205</v>
      </c>
      <c r="E307" s="71">
        <v>2102</v>
      </c>
      <c r="F307" s="71">
        <v>1004</v>
      </c>
      <c r="G307" s="71">
        <v>1433</v>
      </c>
      <c r="H307" s="71">
        <v>651</v>
      </c>
      <c r="I307" s="71">
        <v>1502</v>
      </c>
      <c r="J307" s="71">
        <v>650</v>
      </c>
      <c r="K307" s="149">
        <v>7594</v>
      </c>
      <c r="L307" s="149">
        <v>3510</v>
      </c>
      <c r="M307" s="212" t="s">
        <v>234</v>
      </c>
      <c r="N307" s="44" t="s">
        <v>90</v>
      </c>
      <c r="O307" s="71">
        <v>318</v>
      </c>
      <c r="P307" s="71">
        <v>164</v>
      </c>
      <c r="Q307" s="71">
        <v>160</v>
      </c>
      <c r="R307" s="71">
        <v>81</v>
      </c>
      <c r="S307" s="71">
        <v>129</v>
      </c>
      <c r="T307" s="71">
        <v>54</v>
      </c>
      <c r="U307" s="71">
        <v>333</v>
      </c>
      <c r="V307" s="71">
        <v>125</v>
      </c>
      <c r="W307" s="149">
        <v>940</v>
      </c>
      <c r="X307" s="149">
        <v>424</v>
      </c>
      <c r="Y307" s="212" t="s">
        <v>234</v>
      </c>
      <c r="Z307" s="44" t="s">
        <v>90</v>
      </c>
      <c r="AA307" s="31">
        <v>63</v>
      </c>
      <c r="AB307" s="31">
        <v>54</v>
      </c>
      <c r="AC307" s="31">
        <v>51</v>
      </c>
      <c r="AD307" s="31">
        <v>52</v>
      </c>
      <c r="AE307" s="149">
        <v>220</v>
      </c>
      <c r="AF307" s="125">
        <v>196</v>
      </c>
      <c r="AG307" s="71">
        <v>66</v>
      </c>
      <c r="AH307" s="71">
        <v>4</v>
      </c>
      <c r="AI307" s="71">
        <v>13</v>
      </c>
      <c r="AJ307" s="71">
        <v>45</v>
      </c>
      <c r="AK307" s="212" t="s">
        <v>234</v>
      </c>
      <c r="AL307" s="44" t="s">
        <v>90</v>
      </c>
      <c r="AM307" s="71">
        <v>73</v>
      </c>
      <c r="AN307" s="71">
        <v>2242</v>
      </c>
      <c r="AO307" s="71">
        <v>227</v>
      </c>
      <c r="AP307" s="71">
        <v>86</v>
      </c>
      <c r="AQ307" s="71">
        <v>21</v>
      </c>
      <c r="AR307" s="71">
        <v>58</v>
      </c>
      <c r="AS307" s="71">
        <v>187</v>
      </c>
      <c r="AT307" s="71">
        <v>113</v>
      </c>
      <c r="AU307" s="71">
        <v>120</v>
      </c>
      <c r="AV307" s="212" t="s">
        <v>234</v>
      </c>
      <c r="AW307" s="44" t="s">
        <v>90</v>
      </c>
      <c r="AX307" s="71">
        <v>56</v>
      </c>
      <c r="AY307" s="71">
        <v>149</v>
      </c>
      <c r="AZ307" s="71">
        <v>53</v>
      </c>
      <c r="BA307" s="71">
        <v>252</v>
      </c>
      <c r="BB307" s="71">
        <v>0</v>
      </c>
      <c r="BC307" s="16">
        <v>510</v>
      </c>
      <c r="BD307" s="71">
        <v>141</v>
      </c>
      <c r="BE307" s="71">
        <v>82</v>
      </c>
      <c r="BF307" s="152">
        <v>43</v>
      </c>
      <c r="BG307" s="32">
        <v>9</v>
      </c>
      <c r="BH307" s="212" t="s">
        <v>234</v>
      </c>
      <c r="BI307" s="44" t="s">
        <v>90</v>
      </c>
      <c r="BJ307" s="71">
        <v>1769</v>
      </c>
      <c r="BK307" s="71">
        <v>1896</v>
      </c>
      <c r="BL307" s="71">
        <v>270</v>
      </c>
      <c r="BM307" s="71">
        <v>235</v>
      </c>
      <c r="BN307" s="71">
        <v>316</v>
      </c>
      <c r="BO307" s="71">
        <v>1761</v>
      </c>
      <c r="BP307" s="71">
        <v>212</v>
      </c>
      <c r="BQ307" s="71">
        <v>147</v>
      </c>
      <c r="BR307" s="71">
        <v>317</v>
      </c>
      <c r="BS307" s="71">
        <v>44</v>
      </c>
      <c r="BT307" s="71">
        <v>3</v>
      </c>
      <c r="BU307" s="71">
        <v>44</v>
      </c>
      <c r="BV307" s="71">
        <v>116</v>
      </c>
      <c r="BW307" s="71">
        <v>616</v>
      </c>
      <c r="BY307" s="80" t="s">
        <v>234</v>
      </c>
      <c r="BZ307" s="80" t="s">
        <v>2586</v>
      </c>
      <c r="CA307" s="78">
        <v>5687</v>
      </c>
      <c r="CB307" s="91"/>
    </row>
    <row r="308" spans="1:80">
      <c r="A308" s="212"/>
      <c r="B308" s="44" t="s">
        <v>91</v>
      </c>
      <c r="C308" s="71">
        <v>473</v>
      </c>
      <c r="D308" s="71">
        <v>252</v>
      </c>
      <c r="E308" s="71">
        <v>420</v>
      </c>
      <c r="F308" s="71">
        <v>218</v>
      </c>
      <c r="G308" s="71">
        <v>423</v>
      </c>
      <c r="H308" s="71">
        <v>206</v>
      </c>
      <c r="I308" s="71">
        <v>456</v>
      </c>
      <c r="J308" s="71">
        <v>234</v>
      </c>
      <c r="K308" s="149">
        <v>1772</v>
      </c>
      <c r="L308" s="149">
        <v>910</v>
      </c>
      <c r="M308" s="212"/>
      <c r="N308" s="44" t="s">
        <v>91</v>
      </c>
      <c r="O308" s="71">
        <v>51</v>
      </c>
      <c r="P308" s="71">
        <v>30</v>
      </c>
      <c r="Q308" s="71">
        <v>32</v>
      </c>
      <c r="R308" s="71">
        <v>11</v>
      </c>
      <c r="S308" s="71">
        <v>51</v>
      </c>
      <c r="T308" s="71">
        <v>20</v>
      </c>
      <c r="U308" s="71">
        <v>71</v>
      </c>
      <c r="V308" s="71">
        <v>35</v>
      </c>
      <c r="W308" s="149">
        <v>205</v>
      </c>
      <c r="X308" s="149">
        <v>96</v>
      </c>
      <c r="Y308" s="212"/>
      <c r="Z308" s="44" t="s">
        <v>91</v>
      </c>
      <c r="AA308" s="31">
        <v>6</v>
      </c>
      <c r="AB308" s="31">
        <v>5</v>
      </c>
      <c r="AC308" s="31">
        <v>5</v>
      </c>
      <c r="AD308" s="31">
        <v>5</v>
      </c>
      <c r="AE308" s="149">
        <v>21</v>
      </c>
      <c r="AF308" s="125">
        <v>34</v>
      </c>
      <c r="AG308" s="71">
        <v>17</v>
      </c>
      <c r="AH308" s="71">
        <v>12</v>
      </c>
      <c r="AI308" s="71">
        <v>0</v>
      </c>
      <c r="AJ308" s="71">
        <v>2</v>
      </c>
      <c r="AK308" s="212"/>
      <c r="AL308" s="44" t="s">
        <v>91</v>
      </c>
      <c r="AM308" s="71">
        <v>0</v>
      </c>
      <c r="AN308" s="71">
        <v>508</v>
      </c>
      <c r="AO308" s="71">
        <v>0</v>
      </c>
      <c r="AP308" s="71">
        <v>0</v>
      </c>
      <c r="AQ308" s="71">
        <v>0</v>
      </c>
      <c r="AR308" s="71">
        <v>18</v>
      </c>
      <c r="AS308" s="71">
        <v>33</v>
      </c>
      <c r="AT308" s="71">
        <v>33</v>
      </c>
      <c r="AU308" s="71">
        <v>11</v>
      </c>
      <c r="AV308" s="212"/>
      <c r="AW308" s="44" t="s">
        <v>91</v>
      </c>
      <c r="AX308" s="71">
        <v>39</v>
      </c>
      <c r="AY308" s="71">
        <v>23</v>
      </c>
      <c r="AZ308" s="71">
        <v>0</v>
      </c>
      <c r="BA308" s="71">
        <v>8</v>
      </c>
      <c r="BB308" s="71">
        <v>0</v>
      </c>
      <c r="BC308" s="16">
        <v>70</v>
      </c>
      <c r="BD308" s="71">
        <v>46</v>
      </c>
      <c r="BE308" s="71">
        <v>46</v>
      </c>
      <c r="BF308" s="152">
        <v>31</v>
      </c>
      <c r="BG308" s="32">
        <v>19</v>
      </c>
      <c r="BH308" s="212"/>
      <c r="BI308" s="44" t="s">
        <v>91</v>
      </c>
      <c r="BJ308" s="71">
        <v>2812</v>
      </c>
      <c r="BK308" s="71">
        <v>2698</v>
      </c>
      <c r="BL308" s="71">
        <v>2620</v>
      </c>
      <c r="BM308" s="71">
        <v>2660</v>
      </c>
      <c r="BN308" s="71">
        <v>2660</v>
      </c>
      <c r="BO308" s="71">
        <v>2828</v>
      </c>
      <c r="BP308" s="71">
        <v>2640</v>
      </c>
      <c r="BQ308" s="71">
        <v>2620</v>
      </c>
      <c r="BR308" s="71">
        <v>2660</v>
      </c>
      <c r="BS308" s="71">
        <v>2620</v>
      </c>
      <c r="BT308" s="71">
        <v>40</v>
      </c>
      <c r="BU308" s="71">
        <v>2640</v>
      </c>
      <c r="BV308" s="71">
        <v>2620</v>
      </c>
      <c r="BW308" s="71">
        <v>170</v>
      </c>
      <c r="BY308" s="80" t="s">
        <v>234</v>
      </c>
      <c r="BZ308" s="80" t="s">
        <v>2587</v>
      </c>
      <c r="CA308" s="78">
        <v>1016</v>
      </c>
      <c r="CB308" s="91"/>
    </row>
    <row r="309" spans="1:80">
      <c r="A309" s="212"/>
      <c r="B309" s="66" t="s">
        <v>73</v>
      </c>
      <c r="C309" s="26">
        <v>3030</v>
      </c>
      <c r="D309" s="26">
        <v>1457</v>
      </c>
      <c r="E309" s="68">
        <v>2522</v>
      </c>
      <c r="F309" s="68">
        <v>1222</v>
      </c>
      <c r="G309" s="68">
        <v>1856</v>
      </c>
      <c r="H309" s="68">
        <v>857</v>
      </c>
      <c r="I309" s="68">
        <v>1958</v>
      </c>
      <c r="J309" s="68">
        <v>884</v>
      </c>
      <c r="K309" s="68">
        <v>9366</v>
      </c>
      <c r="L309" s="68">
        <v>4420</v>
      </c>
      <c r="M309" s="212"/>
      <c r="N309" s="66" t="s">
        <v>73</v>
      </c>
      <c r="O309" s="26">
        <v>369</v>
      </c>
      <c r="P309" s="26">
        <v>194</v>
      </c>
      <c r="Q309" s="68">
        <v>192</v>
      </c>
      <c r="R309" s="68">
        <v>92</v>
      </c>
      <c r="S309" s="68">
        <v>180</v>
      </c>
      <c r="T309" s="68">
        <v>74</v>
      </c>
      <c r="U309" s="68">
        <v>404</v>
      </c>
      <c r="V309" s="68">
        <v>160</v>
      </c>
      <c r="W309" s="68">
        <v>1145</v>
      </c>
      <c r="X309" s="68">
        <v>520</v>
      </c>
      <c r="Y309" s="212"/>
      <c r="Z309" s="66" t="s">
        <v>73</v>
      </c>
      <c r="AA309" s="68">
        <v>69</v>
      </c>
      <c r="AB309" s="68">
        <v>59</v>
      </c>
      <c r="AC309" s="68">
        <v>56</v>
      </c>
      <c r="AD309" s="68">
        <v>57</v>
      </c>
      <c r="AE309" s="68">
        <v>241</v>
      </c>
      <c r="AF309" s="68">
        <v>230</v>
      </c>
      <c r="AG309" s="68">
        <v>83</v>
      </c>
      <c r="AH309" s="68">
        <v>16</v>
      </c>
      <c r="AI309" s="68">
        <v>13</v>
      </c>
      <c r="AJ309" s="68">
        <v>47</v>
      </c>
      <c r="AK309" s="212"/>
      <c r="AL309" s="66" t="s">
        <v>73</v>
      </c>
      <c r="AM309" s="68">
        <v>73</v>
      </c>
      <c r="AN309" s="68">
        <v>2750</v>
      </c>
      <c r="AO309" s="68">
        <v>227</v>
      </c>
      <c r="AP309" s="68">
        <v>86</v>
      </c>
      <c r="AQ309" s="68">
        <v>21</v>
      </c>
      <c r="AR309" s="68">
        <v>76</v>
      </c>
      <c r="AS309" s="68">
        <v>220</v>
      </c>
      <c r="AT309" s="68">
        <v>146</v>
      </c>
      <c r="AU309" s="68">
        <v>131</v>
      </c>
      <c r="AV309" s="212"/>
      <c r="AW309" s="66" t="s">
        <v>73</v>
      </c>
      <c r="AX309" s="26">
        <v>95</v>
      </c>
      <c r="AY309" s="26">
        <v>172</v>
      </c>
      <c r="AZ309" s="26">
        <v>53</v>
      </c>
      <c r="BA309" s="26">
        <v>260</v>
      </c>
      <c r="BB309" s="26">
        <v>0</v>
      </c>
      <c r="BC309" s="26">
        <v>580</v>
      </c>
      <c r="BD309" s="26">
        <v>187</v>
      </c>
      <c r="BE309" s="26">
        <v>128</v>
      </c>
      <c r="BF309" s="41">
        <v>74</v>
      </c>
      <c r="BG309" s="41">
        <v>28</v>
      </c>
      <c r="BH309" s="212"/>
      <c r="BI309" s="66" t="s">
        <v>73</v>
      </c>
      <c r="BJ309" s="68">
        <v>4581</v>
      </c>
      <c r="BK309" s="68">
        <v>4594</v>
      </c>
      <c r="BL309" s="68">
        <v>2890</v>
      </c>
      <c r="BM309" s="68">
        <v>2895</v>
      </c>
      <c r="BN309" s="68">
        <v>2976</v>
      </c>
      <c r="BO309" s="68">
        <v>4589</v>
      </c>
      <c r="BP309" s="68">
        <v>2852</v>
      </c>
      <c r="BQ309" s="68">
        <v>2767</v>
      </c>
      <c r="BR309" s="68">
        <v>2977</v>
      </c>
      <c r="BS309" s="68">
        <v>2664</v>
      </c>
      <c r="BT309" s="68">
        <v>43</v>
      </c>
      <c r="BU309" s="68">
        <v>2684</v>
      </c>
      <c r="BV309" s="68">
        <v>2736</v>
      </c>
      <c r="BW309" s="68">
        <v>786</v>
      </c>
      <c r="BY309" s="80" t="s">
        <v>234</v>
      </c>
      <c r="BZ309" s="80" t="s">
        <v>2588</v>
      </c>
      <c r="CA309" s="78">
        <v>6703</v>
      </c>
      <c r="CB309" s="91"/>
    </row>
    <row r="310" spans="1:80" ht="14.45" customHeight="1">
      <c r="A310" s="212" t="s">
        <v>236</v>
      </c>
      <c r="B310" s="44" t="s">
        <v>90</v>
      </c>
      <c r="C310" s="71">
        <v>1922</v>
      </c>
      <c r="D310" s="71">
        <v>913</v>
      </c>
      <c r="E310" s="71">
        <v>1682</v>
      </c>
      <c r="F310" s="71">
        <v>798</v>
      </c>
      <c r="G310" s="71">
        <v>1249</v>
      </c>
      <c r="H310" s="71">
        <v>551</v>
      </c>
      <c r="I310" s="71">
        <v>1406</v>
      </c>
      <c r="J310" s="71">
        <v>621</v>
      </c>
      <c r="K310" s="149">
        <v>6259</v>
      </c>
      <c r="L310" s="149">
        <v>2883</v>
      </c>
      <c r="M310" s="212" t="s">
        <v>236</v>
      </c>
      <c r="N310" s="44" t="s">
        <v>90</v>
      </c>
      <c r="O310" s="71">
        <v>254</v>
      </c>
      <c r="P310" s="71">
        <v>110</v>
      </c>
      <c r="Q310" s="71">
        <v>147</v>
      </c>
      <c r="R310" s="71">
        <v>67</v>
      </c>
      <c r="S310" s="71">
        <v>152</v>
      </c>
      <c r="T310" s="71">
        <v>58</v>
      </c>
      <c r="U310" s="71">
        <v>279</v>
      </c>
      <c r="V310" s="71">
        <v>101</v>
      </c>
      <c r="W310" s="149">
        <v>832</v>
      </c>
      <c r="X310" s="149">
        <v>336</v>
      </c>
      <c r="Y310" s="212" t="s">
        <v>236</v>
      </c>
      <c r="Z310" s="44" t="s">
        <v>90</v>
      </c>
      <c r="AA310" s="31">
        <v>45</v>
      </c>
      <c r="AB310" s="31">
        <v>46</v>
      </c>
      <c r="AC310" s="31">
        <v>42</v>
      </c>
      <c r="AD310" s="31">
        <v>43</v>
      </c>
      <c r="AE310" s="149">
        <v>176</v>
      </c>
      <c r="AF310" s="125">
        <v>167</v>
      </c>
      <c r="AG310" s="71">
        <v>35</v>
      </c>
      <c r="AH310" s="71">
        <v>0</v>
      </c>
      <c r="AI310" s="71">
        <v>10</v>
      </c>
      <c r="AJ310" s="71">
        <v>39</v>
      </c>
      <c r="AK310" s="212" t="s">
        <v>236</v>
      </c>
      <c r="AL310" s="44" t="s">
        <v>90</v>
      </c>
      <c r="AM310" s="71">
        <v>63</v>
      </c>
      <c r="AN310" s="71">
        <v>1743</v>
      </c>
      <c r="AO310" s="71">
        <v>191</v>
      </c>
      <c r="AP310" s="71">
        <v>21</v>
      </c>
      <c r="AQ310" s="71">
        <v>9</v>
      </c>
      <c r="AR310" s="71">
        <v>64</v>
      </c>
      <c r="AS310" s="71">
        <v>170</v>
      </c>
      <c r="AT310" s="71">
        <v>140</v>
      </c>
      <c r="AU310" s="71">
        <v>138</v>
      </c>
      <c r="AV310" s="212" t="s">
        <v>236</v>
      </c>
      <c r="AW310" s="44" t="s">
        <v>90</v>
      </c>
      <c r="AX310" s="71">
        <v>53</v>
      </c>
      <c r="AY310" s="71">
        <v>93</v>
      </c>
      <c r="AZ310" s="71">
        <v>19</v>
      </c>
      <c r="BA310" s="71">
        <v>226</v>
      </c>
      <c r="BB310" s="71">
        <v>0</v>
      </c>
      <c r="BC310" s="16">
        <v>391</v>
      </c>
      <c r="BD310" s="71">
        <v>97</v>
      </c>
      <c r="BE310" s="71">
        <v>73</v>
      </c>
      <c r="BF310" s="152">
        <v>52</v>
      </c>
      <c r="BG310" s="32">
        <v>16</v>
      </c>
      <c r="BH310" s="212" t="s">
        <v>236</v>
      </c>
      <c r="BI310" s="44" t="s">
        <v>90</v>
      </c>
      <c r="BJ310" s="71">
        <v>1428</v>
      </c>
      <c r="BK310" s="71">
        <v>1587</v>
      </c>
      <c r="BL310" s="71">
        <v>548</v>
      </c>
      <c r="BM310" s="71">
        <v>426</v>
      </c>
      <c r="BN310" s="71">
        <v>293</v>
      </c>
      <c r="BO310" s="71">
        <v>1268</v>
      </c>
      <c r="BP310" s="71">
        <v>318</v>
      </c>
      <c r="BQ310" s="71">
        <v>292</v>
      </c>
      <c r="BR310" s="71">
        <v>313</v>
      </c>
      <c r="BS310" s="71">
        <v>15</v>
      </c>
      <c r="BT310" s="71">
        <v>1</v>
      </c>
      <c r="BU310" s="71">
        <v>51</v>
      </c>
      <c r="BV310" s="71">
        <v>31</v>
      </c>
      <c r="BW310" s="71">
        <v>243</v>
      </c>
      <c r="BY310" s="80" t="s">
        <v>236</v>
      </c>
      <c r="BZ310" s="80" t="s">
        <v>2589</v>
      </c>
      <c r="CA310" s="78">
        <v>4251</v>
      </c>
      <c r="CB310" s="91"/>
    </row>
    <row r="311" spans="1:80">
      <c r="A311" s="212"/>
      <c r="B311" s="44" t="s">
        <v>91</v>
      </c>
      <c r="C311" s="71">
        <v>179</v>
      </c>
      <c r="D311" s="71">
        <v>92</v>
      </c>
      <c r="E311" s="71">
        <v>152</v>
      </c>
      <c r="F311" s="71">
        <v>79</v>
      </c>
      <c r="G311" s="71">
        <v>142</v>
      </c>
      <c r="H311" s="71">
        <v>71</v>
      </c>
      <c r="I311" s="71">
        <v>168</v>
      </c>
      <c r="J311" s="71">
        <v>84</v>
      </c>
      <c r="K311" s="149">
        <v>641</v>
      </c>
      <c r="L311" s="149">
        <v>326</v>
      </c>
      <c r="M311" s="212"/>
      <c r="N311" s="44" t="s">
        <v>91</v>
      </c>
      <c r="O311" s="71">
        <v>15</v>
      </c>
      <c r="P311" s="71">
        <v>7</v>
      </c>
      <c r="Q311" s="71">
        <v>8</v>
      </c>
      <c r="R311" s="71">
        <v>3</v>
      </c>
      <c r="S311" s="71">
        <v>5</v>
      </c>
      <c r="T311" s="71">
        <v>3</v>
      </c>
      <c r="U311" s="71">
        <v>80</v>
      </c>
      <c r="V311" s="71">
        <v>32</v>
      </c>
      <c r="W311" s="149">
        <v>108</v>
      </c>
      <c r="X311" s="149">
        <v>45</v>
      </c>
      <c r="Y311" s="212"/>
      <c r="Z311" s="44" t="s">
        <v>91</v>
      </c>
      <c r="AA311" s="31">
        <v>4</v>
      </c>
      <c r="AB311" s="31">
        <v>4</v>
      </c>
      <c r="AC311" s="31">
        <v>4</v>
      </c>
      <c r="AD311" s="31">
        <v>3</v>
      </c>
      <c r="AE311" s="149">
        <v>15</v>
      </c>
      <c r="AF311" s="125">
        <v>14</v>
      </c>
      <c r="AG311" s="71">
        <v>0</v>
      </c>
      <c r="AH311" s="71">
        <v>12</v>
      </c>
      <c r="AI311" s="71">
        <v>0</v>
      </c>
      <c r="AJ311" s="71">
        <v>2</v>
      </c>
      <c r="AK311" s="212"/>
      <c r="AL311" s="44" t="s">
        <v>91</v>
      </c>
      <c r="AM311" s="71">
        <v>0</v>
      </c>
      <c r="AN311" s="71">
        <v>320</v>
      </c>
      <c r="AO311" s="71">
        <v>0</v>
      </c>
      <c r="AP311" s="71">
        <v>0</v>
      </c>
      <c r="AQ311" s="71">
        <v>0</v>
      </c>
      <c r="AR311" s="71">
        <v>2</v>
      </c>
      <c r="AS311" s="71">
        <v>15</v>
      </c>
      <c r="AT311" s="71">
        <v>15</v>
      </c>
      <c r="AU311" s="71">
        <v>15</v>
      </c>
      <c r="AV311" s="212"/>
      <c r="AW311" s="44" t="s">
        <v>91</v>
      </c>
      <c r="AX311" s="71">
        <v>14</v>
      </c>
      <c r="AY311" s="71">
        <v>14</v>
      </c>
      <c r="AZ311" s="71">
        <v>1</v>
      </c>
      <c r="BA311" s="71">
        <v>16</v>
      </c>
      <c r="BB311" s="71">
        <v>0</v>
      </c>
      <c r="BC311" s="16">
        <v>45</v>
      </c>
      <c r="BD311" s="71">
        <v>30</v>
      </c>
      <c r="BE311" s="71">
        <v>15</v>
      </c>
      <c r="BF311" s="152">
        <v>7</v>
      </c>
      <c r="BG311" s="32">
        <v>4</v>
      </c>
      <c r="BH311" s="212"/>
      <c r="BI311" s="44" t="s">
        <v>91</v>
      </c>
      <c r="BJ311" s="71">
        <v>62</v>
      </c>
      <c r="BK311" s="71">
        <v>62</v>
      </c>
      <c r="BL311" s="71">
        <v>0</v>
      </c>
      <c r="BM311" s="71">
        <v>0</v>
      </c>
      <c r="BN311" s="71">
        <v>0</v>
      </c>
      <c r="BO311" s="71">
        <v>42</v>
      </c>
      <c r="BP311" s="71">
        <v>0</v>
      </c>
      <c r="BQ311" s="71">
        <v>0</v>
      </c>
      <c r="BR311" s="71">
        <v>0</v>
      </c>
      <c r="BS311" s="71">
        <v>0</v>
      </c>
      <c r="BT311" s="71">
        <v>0</v>
      </c>
      <c r="BU311" s="71">
        <v>0</v>
      </c>
      <c r="BV311" s="71">
        <v>0</v>
      </c>
      <c r="BW311" s="71">
        <v>0</v>
      </c>
      <c r="BY311" s="80" t="s">
        <v>236</v>
      </c>
      <c r="BZ311" s="80" t="s">
        <v>2590</v>
      </c>
      <c r="CA311" s="78">
        <v>640</v>
      </c>
      <c r="CB311" s="91"/>
    </row>
    <row r="312" spans="1:80">
      <c r="A312" s="212"/>
      <c r="B312" s="66" t="s">
        <v>73</v>
      </c>
      <c r="C312" s="26">
        <v>2101</v>
      </c>
      <c r="D312" s="26">
        <v>1005</v>
      </c>
      <c r="E312" s="68">
        <v>1834</v>
      </c>
      <c r="F312" s="68">
        <v>877</v>
      </c>
      <c r="G312" s="68">
        <v>1391</v>
      </c>
      <c r="H312" s="68">
        <v>622</v>
      </c>
      <c r="I312" s="68">
        <v>1574</v>
      </c>
      <c r="J312" s="68">
        <v>705</v>
      </c>
      <c r="K312" s="68">
        <v>6900</v>
      </c>
      <c r="L312" s="68">
        <v>3209</v>
      </c>
      <c r="M312" s="212"/>
      <c r="N312" s="66" t="s">
        <v>73</v>
      </c>
      <c r="O312" s="26">
        <v>269</v>
      </c>
      <c r="P312" s="26">
        <v>117</v>
      </c>
      <c r="Q312" s="68">
        <v>155</v>
      </c>
      <c r="R312" s="68">
        <v>70</v>
      </c>
      <c r="S312" s="68">
        <v>157</v>
      </c>
      <c r="T312" s="68">
        <v>61</v>
      </c>
      <c r="U312" s="68">
        <v>359</v>
      </c>
      <c r="V312" s="68">
        <v>133</v>
      </c>
      <c r="W312" s="68">
        <v>940</v>
      </c>
      <c r="X312" s="68">
        <v>381</v>
      </c>
      <c r="Y312" s="212"/>
      <c r="Z312" s="66" t="s">
        <v>73</v>
      </c>
      <c r="AA312" s="68">
        <v>49</v>
      </c>
      <c r="AB312" s="68">
        <v>50</v>
      </c>
      <c r="AC312" s="68">
        <v>46</v>
      </c>
      <c r="AD312" s="68">
        <v>46</v>
      </c>
      <c r="AE312" s="68">
        <v>191</v>
      </c>
      <c r="AF312" s="68">
        <v>181</v>
      </c>
      <c r="AG312" s="68">
        <v>35</v>
      </c>
      <c r="AH312" s="68">
        <v>12</v>
      </c>
      <c r="AI312" s="68">
        <v>10</v>
      </c>
      <c r="AJ312" s="68">
        <v>41</v>
      </c>
      <c r="AK312" s="212"/>
      <c r="AL312" s="66" t="s">
        <v>73</v>
      </c>
      <c r="AM312" s="68">
        <v>63</v>
      </c>
      <c r="AN312" s="68">
        <v>2063</v>
      </c>
      <c r="AO312" s="68">
        <v>191</v>
      </c>
      <c r="AP312" s="68">
        <v>21</v>
      </c>
      <c r="AQ312" s="68">
        <v>9</v>
      </c>
      <c r="AR312" s="68">
        <v>66</v>
      </c>
      <c r="AS312" s="68">
        <v>185</v>
      </c>
      <c r="AT312" s="68">
        <v>155</v>
      </c>
      <c r="AU312" s="68">
        <v>153</v>
      </c>
      <c r="AV312" s="212"/>
      <c r="AW312" s="66" t="s">
        <v>73</v>
      </c>
      <c r="AX312" s="26">
        <v>67</v>
      </c>
      <c r="AY312" s="26">
        <v>107</v>
      </c>
      <c r="AZ312" s="26">
        <v>20</v>
      </c>
      <c r="BA312" s="26">
        <v>242</v>
      </c>
      <c r="BB312" s="26">
        <v>0</v>
      </c>
      <c r="BC312" s="26">
        <v>436</v>
      </c>
      <c r="BD312" s="26">
        <v>127</v>
      </c>
      <c r="BE312" s="26">
        <v>88</v>
      </c>
      <c r="BF312" s="41">
        <v>59</v>
      </c>
      <c r="BG312" s="41">
        <v>20</v>
      </c>
      <c r="BH312" s="212"/>
      <c r="BI312" s="66" t="s">
        <v>73</v>
      </c>
      <c r="BJ312" s="68">
        <v>1490</v>
      </c>
      <c r="BK312" s="68">
        <v>1649</v>
      </c>
      <c r="BL312" s="68">
        <v>548</v>
      </c>
      <c r="BM312" s="68">
        <v>426</v>
      </c>
      <c r="BN312" s="68">
        <v>293</v>
      </c>
      <c r="BO312" s="68">
        <v>1310</v>
      </c>
      <c r="BP312" s="68">
        <v>318</v>
      </c>
      <c r="BQ312" s="68">
        <v>292</v>
      </c>
      <c r="BR312" s="68">
        <v>313</v>
      </c>
      <c r="BS312" s="68">
        <v>15</v>
      </c>
      <c r="BT312" s="68">
        <v>1</v>
      </c>
      <c r="BU312" s="68">
        <v>51</v>
      </c>
      <c r="BV312" s="68">
        <v>31</v>
      </c>
      <c r="BW312" s="68">
        <v>243</v>
      </c>
      <c r="BY312" s="80" t="s">
        <v>236</v>
      </c>
      <c r="BZ312" s="80" t="s">
        <v>2591</v>
      </c>
      <c r="CA312" s="78">
        <v>4891</v>
      </c>
      <c r="CB312" s="91"/>
    </row>
    <row r="313" spans="1:80" s="100" customFormat="1">
      <c r="A313" s="45" t="s">
        <v>108</v>
      </c>
      <c r="B313" s="44"/>
      <c r="C313" s="44"/>
      <c r="D313" s="44"/>
      <c r="E313" s="44"/>
      <c r="F313" s="44"/>
      <c r="G313" s="44"/>
      <c r="H313" s="44"/>
      <c r="I313" s="44"/>
      <c r="J313" s="44"/>
      <c r="K313" s="44"/>
      <c r="L313" s="44"/>
      <c r="M313" s="45" t="s">
        <v>108</v>
      </c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5" t="s">
        <v>108</v>
      </c>
      <c r="Z313" s="44"/>
      <c r="AA313" s="44"/>
      <c r="AB313" s="44"/>
      <c r="AC313" s="44"/>
      <c r="AD313" s="44"/>
      <c r="AE313" s="44"/>
      <c r="AF313" s="44"/>
      <c r="AG313" s="44"/>
      <c r="AH313" s="44"/>
      <c r="AI313" s="44"/>
      <c r="AJ313" s="45"/>
      <c r="AK313" s="45" t="s">
        <v>108</v>
      </c>
      <c r="AL313" s="44"/>
      <c r="AM313" s="44"/>
      <c r="AN313" s="44"/>
      <c r="AO313" s="44"/>
      <c r="AP313" s="44"/>
      <c r="AQ313" s="44"/>
      <c r="AR313" s="44"/>
      <c r="AS313" s="44"/>
      <c r="AT313" s="44"/>
      <c r="AU313" s="44"/>
      <c r="AV313" s="45" t="s">
        <v>108</v>
      </c>
      <c r="AW313" s="44"/>
      <c r="AX313" s="44"/>
      <c r="AY313" s="44"/>
      <c r="AZ313" s="44"/>
      <c r="BA313" s="44"/>
      <c r="BB313" s="44"/>
      <c r="BC313" s="44"/>
      <c r="BD313" s="44"/>
      <c r="BE313" s="44"/>
      <c r="BF313" s="44"/>
      <c r="BG313" s="44"/>
      <c r="BH313" s="45" t="s">
        <v>108</v>
      </c>
      <c r="BI313" s="44"/>
      <c r="BJ313" s="44"/>
      <c r="BK313" s="44"/>
      <c r="BL313" s="44"/>
      <c r="BM313" s="44"/>
      <c r="BN313" s="44"/>
      <c r="BO313" s="44"/>
      <c r="BP313" s="44"/>
      <c r="BQ313" s="44"/>
      <c r="BR313" s="44"/>
      <c r="BS313" s="44"/>
      <c r="BT313" s="44"/>
      <c r="BU313" s="44"/>
      <c r="BV313" s="44"/>
      <c r="BW313" s="44"/>
      <c r="BY313" s="80" t="str">
        <f>IF(A313="",BY312,A313)</f>
        <v>HAUTE MATSIATRA</v>
      </c>
      <c r="BZ313" s="80" t="str">
        <f>BY313&amp;B313</f>
        <v>HAUTE MATSIATRA</v>
      </c>
      <c r="CA313" s="78">
        <f>(AM313+2*AN313+3*AO313+4*AP313+5*AQ313)</f>
        <v>0</v>
      </c>
      <c r="CB313" s="91"/>
    </row>
    <row r="314" spans="1:80" ht="14.45" customHeight="1">
      <c r="A314" s="212" t="s">
        <v>197</v>
      </c>
      <c r="B314" s="44" t="s">
        <v>90</v>
      </c>
      <c r="C314" s="71">
        <v>4072</v>
      </c>
      <c r="D314" s="71">
        <v>2251</v>
      </c>
      <c r="E314" s="71">
        <v>2773</v>
      </c>
      <c r="F314" s="71">
        <v>1560</v>
      </c>
      <c r="G314" s="71">
        <v>2156</v>
      </c>
      <c r="H314" s="71">
        <v>1304</v>
      </c>
      <c r="I314" s="71">
        <v>1811</v>
      </c>
      <c r="J314" s="71">
        <v>1075</v>
      </c>
      <c r="K314" s="149">
        <v>10812</v>
      </c>
      <c r="L314" s="149">
        <v>6190</v>
      </c>
      <c r="M314" s="212" t="s">
        <v>197</v>
      </c>
      <c r="N314" s="44" t="s">
        <v>90</v>
      </c>
      <c r="O314" s="71">
        <v>714</v>
      </c>
      <c r="P314" s="71">
        <v>375</v>
      </c>
      <c r="Q314" s="71">
        <v>221</v>
      </c>
      <c r="R314" s="71">
        <v>115</v>
      </c>
      <c r="S314" s="71">
        <v>248</v>
      </c>
      <c r="T314" s="71">
        <v>129</v>
      </c>
      <c r="U314" s="71">
        <v>366</v>
      </c>
      <c r="V314" s="71">
        <v>224</v>
      </c>
      <c r="W314" s="149">
        <v>1549</v>
      </c>
      <c r="X314" s="149">
        <v>843</v>
      </c>
      <c r="Y314" s="212" t="s">
        <v>197</v>
      </c>
      <c r="Z314" s="44" t="s">
        <v>90</v>
      </c>
      <c r="AA314" s="31">
        <v>89</v>
      </c>
      <c r="AB314" s="31">
        <v>71</v>
      </c>
      <c r="AC314" s="31">
        <v>67</v>
      </c>
      <c r="AD314" s="31">
        <v>63</v>
      </c>
      <c r="AE314" s="149">
        <v>290</v>
      </c>
      <c r="AF314" s="125">
        <v>289</v>
      </c>
      <c r="AG314" s="71">
        <v>87</v>
      </c>
      <c r="AH314" s="71">
        <v>8</v>
      </c>
      <c r="AI314" s="71">
        <v>22</v>
      </c>
      <c r="AJ314" s="71">
        <v>57</v>
      </c>
      <c r="AK314" s="212" t="s">
        <v>197</v>
      </c>
      <c r="AL314" s="44" t="s">
        <v>90</v>
      </c>
      <c r="AM314" s="71">
        <v>8</v>
      </c>
      <c r="AN314" s="71">
        <v>2874</v>
      </c>
      <c r="AO314" s="71">
        <v>287</v>
      </c>
      <c r="AP314" s="71">
        <v>64</v>
      </c>
      <c r="AQ314" s="71">
        <v>0</v>
      </c>
      <c r="AR314" s="71">
        <v>95</v>
      </c>
      <c r="AS314" s="71">
        <v>291</v>
      </c>
      <c r="AT314" s="71">
        <v>253</v>
      </c>
      <c r="AU314" s="71">
        <v>218</v>
      </c>
      <c r="AV314" s="212" t="s">
        <v>197</v>
      </c>
      <c r="AW314" s="44" t="s">
        <v>90</v>
      </c>
      <c r="AX314" s="71">
        <v>118</v>
      </c>
      <c r="AY314" s="71">
        <v>158</v>
      </c>
      <c r="AZ314" s="71">
        <v>138</v>
      </c>
      <c r="BA314" s="71">
        <v>222</v>
      </c>
      <c r="BB314" s="71">
        <v>0</v>
      </c>
      <c r="BC314" s="16">
        <v>636</v>
      </c>
      <c r="BD314" s="71">
        <v>304</v>
      </c>
      <c r="BE314" s="71">
        <v>226</v>
      </c>
      <c r="BF314" s="152">
        <v>18</v>
      </c>
      <c r="BG314" s="32">
        <v>2</v>
      </c>
      <c r="BH314" s="212" t="s">
        <v>197</v>
      </c>
      <c r="BI314" s="44" t="s">
        <v>90</v>
      </c>
      <c r="BJ314" s="71">
        <v>2482</v>
      </c>
      <c r="BK314" s="71">
        <v>1866</v>
      </c>
      <c r="BL314" s="71">
        <v>371</v>
      </c>
      <c r="BM314" s="71">
        <v>151</v>
      </c>
      <c r="BN314" s="71">
        <v>134</v>
      </c>
      <c r="BO314" s="71">
        <v>2421</v>
      </c>
      <c r="BP314" s="71">
        <v>145</v>
      </c>
      <c r="BQ314" s="71">
        <v>156</v>
      </c>
      <c r="BR314" s="71">
        <v>179</v>
      </c>
      <c r="BS314" s="71">
        <v>19</v>
      </c>
      <c r="BT314" s="71">
        <v>2</v>
      </c>
      <c r="BU314" s="71">
        <v>166</v>
      </c>
      <c r="BV314" s="71">
        <v>87</v>
      </c>
      <c r="BW314" s="71">
        <v>2796</v>
      </c>
      <c r="BY314" s="80" t="s">
        <v>197</v>
      </c>
      <c r="BZ314" s="80" t="s">
        <v>2595</v>
      </c>
      <c r="CA314" s="78">
        <v>6873</v>
      </c>
      <c r="CB314" s="91"/>
    </row>
    <row r="315" spans="1:80">
      <c r="A315" s="212"/>
      <c r="B315" s="44" t="s">
        <v>91</v>
      </c>
      <c r="C315" s="71">
        <v>707</v>
      </c>
      <c r="D315" s="71">
        <v>368</v>
      </c>
      <c r="E315" s="71">
        <v>465</v>
      </c>
      <c r="F315" s="71">
        <v>246</v>
      </c>
      <c r="G315" s="71">
        <v>484</v>
      </c>
      <c r="H315" s="71">
        <v>289</v>
      </c>
      <c r="I315" s="71">
        <v>456</v>
      </c>
      <c r="J315" s="71">
        <v>287</v>
      </c>
      <c r="K315" s="149">
        <v>2112</v>
      </c>
      <c r="L315" s="149">
        <v>1190</v>
      </c>
      <c r="M315" s="212"/>
      <c r="N315" s="44" t="s">
        <v>91</v>
      </c>
      <c r="O315" s="71">
        <v>107</v>
      </c>
      <c r="P315" s="71">
        <v>37</v>
      </c>
      <c r="Q315" s="71">
        <v>61</v>
      </c>
      <c r="R315" s="71">
        <v>32</v>
      </c>
      <c r="S315" s="71">
        <v>79</v>
      </c>
      <c r="T315" s="71">
        <v>49</v>
      </c>
      <c r="U315" s="71">
        <v>102</v>
      </c>
      <c r="V315" s="71">
        <v>70</v>
      </c>
      <c r="W315" s="149">
        <v>349</v>
      </c>
      <c r="X315" s="149">
        <v>188</v>
      </c>
      <c r="Y315" s="212"/>
      <c r="Z315" s="44" t="s">
        <v>91</v>
      </c>
      <c r="AA315" s="31">
        <v>12</v>
      </c>
      <c r="AB315" s="31">
        <v>8</v>
      </c>
      <c r="AC315" s="31">
        <v>8</v>
      </c>
      <c r="AD315" s="31">
        <v>9</v>
      </c>
      <c r="AE315" s="149">
        <v>37</v>
      </c>
      <c r="AF315" s="125">
        <v>32</v>
      </c>
      <c r="AG315" s="71">
        <v>2</v>
      </c>
      <c r="AH315" s="71">
        <v>28</v>
      </c>
      <c r="AI315" s="71">
        <v>5</v>
      </c>
      <c r="AJ315" s="71">
        <v>3</v>
      </c>
      <c r="AK315" s="212"/>
      <c r="AL315" s="44" t="s">
        <v>91</v>
      </c>
      <c r="AM315" s="71">
        <v>0</v>
      </c>
      <c r="AN315" s="71">
        <v>675</v>
      </c>
      <c r="AO315" s="71">
        <v>10</v>
      </c>
      <c r="AP315" s="71">
        <v>15</v>
      </c>
      <c r="AQ315" s="71">
        <v>0</v>
      </c>
      <c r="AR315" s="71">
        <v>4</v>
      </c>
      <c r="AS315" s="71">
        <v>19</v>
      </c>
      <c r="AT315" s="71">
        <v>42</v>
      </c>
      <c r="AU315" s="71">
        <v>33</v>
      </c>
      <c r="AV315" s="212"/>
      <c r="AW315" s="44" t="s">
        <v>91</v>
      </c>
      <c r="AX315" s="71">
        <v>54</v>
      </c>
      <c r="AY315" s="71">
        <v>23</v>
      </c>
      <c r="AZ315" s="71">
        <v>2</v>
      </c>
      <c r="BA315" s="71">
        <v>12</v>
      </c>
      <c r="BB315" s="71">
        <v>0</v>
      </c>
      <c r="BC315" s="16">
        <v>91</v>
      </c>
      <c r="BD315" s="71">
        <v>62</v>
      </c>
      <c r="BE315" s="71">
        <v>57</v>
      </c>
      <c r="BF315" s="152">
        <v>7</v>
      </c>
      <c r="BG315" s="32">
        <v>4</v>
      </c>
      <c r="BH315" s="212"/>
      <c r="BI315" s="44" t="s">
        <v>91</v>
      </c>
      <c r="BJ315" s="71">
        <v>610</v>
      </c>
      <c r="BK315" s="71">
        <v>768</v>
      </c>
      <c r="BL315" s="71">
        <v>270</v>
      </c>
      <c r="BM315" s="71">
        <v>9</v>
      </c>
      <c r="BN315" s="71">
        <v>9</v>
      </c>
      <c r="BO315" s="71">
        <v>694</v>
      </c>
      <c r="BP315" s="71">
        <v>44</v>
      </c>
      <c r="BQ315" s="71">
        <v>90</v>
      </c>
      <c r="BR315" s="71">
        <v>27</v>
      </c>
      <c r="BS315" s="71">
        <v>0</v>
      </c>
      <c r="BT315" s="71">
        <v>0</v>
      </c>
      <c r="BU315" s="71">
        <v>0</v>
      </c>
      <c r="BV315" s="71">
        <v>110</v>
      </c>
      <c r="BW315" s="71">
        <v>93</v>
      </c>
      <c r="BY315" s="80" t="s">
        <v>197</v>
      </c>
      <c r="BZ315" s="80" t="s">
        <v>2596</v>
      </c>
      <c r="CA315" s="78">
        <v>1440</v>
      </c>
      <c r="CB315" s="91"/>
    </row>
    <row r="316" spans="1:80">
      <c r="A316" s="212"/>
      <c r="B316" s="66" t="s">
        <v>73</v>
      </c>
      <c r="C316" s="26">
        <v>4779</v>
      </c>
      <c r="D316" s="26">
        <v>2619</v>
      </c>
      <c r="E316" s="68">
        <v>3238</v>
      </c>
      <c r="F316" s="68">
        <v>1806</v>
      </c>
      <c r="G316" s="68">
        <v>2640</v>
      </c>
      <c r="H316" s="68">
        <v>1593</v>
      </c>
      <c r="I316" s="68">
        <v>2267</v>
      </c>
      <c r="J316" s="68">
        <v>1362</v>
      </c>
      <c r="K316" s="68">
        <v>12924</v>
      </c>
      <c r="L316" s="68">
        <v>7380</v>
      </c>
      <c r="M316" s="212"/>
      <c r="N316" s="66" t="s">
        <v>73</v>
      </c>
      <c r="O316" s="26">
        <v>821</v>
      </c>
      <c r="P316" s="26">
        <v>412</v>
      </c>
      <c r="Q316" s="68">
        <v>282</v>
      </c>
      <c r="R316" s="68">
        <v>147</v>
      </c>
      <c r="S316" s="68">
        <v>327</v>
      </c>
      <c r="T316" s="68">
        <v>178</v>
      </c>
      <c r="U316" s="68">
        <v>468</v>
      </c>
      <c r="V316" s="68">
        <v>294</v>
      </c>
      <c r="W316" s="68">
        <v>1898</v>
      </c>
      <c r="X316" s="68">
        <v>1031</v>
      </c>
      <c r="Y316" s="212"/>
      <c r="Z316" s="66" t="s">
        <v>73</v>
      </c>
      <c r="AA316" s="68">
        <v>101</v>
      </c>
      <c r="AB316" s="68">
        <v>79</v>
      </c>
      <c r="AC316" s="68">
        <v>75</v>
      </c>
      <c r="AD316" s="68">
        <v>72</v>
      </c>
      <c r="AE316" s="68">
        <v>327</v>
      </c>
      <c r="AF316" s="68">
        <v>321</v>
      </c>
      <c r="AG316" s="68">
        <v>89</v>
      </c>
      <c r="AH316" s="68">
        <v>36</v>
      </c>
      <c r="AI316" s="68">
        <v>27</v>
      </c>
      <c r="AJ316" s="68">
        <v>60</v>
      </c>
      <c r="AK316" s="212"/>
      <c r="AL316" s="66" t="s">
        <v>73</v>
      </c>
      <c r="AM316" s="68">
        <v>8</v>
      </c>
      <c r="AN316" s="68">
        <v>3549</v>
      </c>
      <c r="AO316" s="68">
        <v>297</v>
      </c>
      <c r="AP316" s="68">
        <v>79</v>
      </c>
      <c r="AQ316" s="68">
        <v>0</v>
      </c>
      <c r="AR316" s="68">
        <v>99</v>
      </c>
      <c r="AS316" s="68">
        <v>310</v>
      </c>
      <c r="AT316" s="68">
        <v>295</v>
      </c>
      <c r="AU316" s="68">
        <v>251</v>
      </c>
      <c r="AV316" s="212"/>
      <c r="AW316" s="66" t="s">
        <v>73</v>
      </c>
      <c r="AX316" s="26">
        <v>172</v>
      </c>
      <c r="AY316" s="26">
        <v>181</v>
      </c>
      <c r="AZ316" s="26">
        <v>140</v>
      </c>
      <c r="BA316" s="26">
        <v>234</v>
      </c>
      <c r="BB316" s="26">
        <v>0</v>
      </c>
      <c r="BC316" s="26">
        <v>727</v>
      </c>
      <c r="BD316" s="26">
        <v>366</v>
      </c>
      <c r="BE316" s="26">
        <v>283</v>
      </c>
      <c r="BF316" s="41">
        <v>25</v>
      </c>
      <c r="BG316" s="41">
        <v>6</v>
      </c>
      <c r="BH316" s="212"/>
      <c r="BI316" s="66" t="s">
        <v>73</v>
      </c>
      <c r="BJ316" s="68">
        <v>3092</v>
      </c>
      <c r="BK316" s="68">
        <v>2634</v>
      </c>
      <c r="BL316" s="68">
        <v>641</v>
      </c>
      <c r="BM316" s="68">
        <v>160</v>
      </c>
      <c r="BN316" s="68">
        <v>143</v>
      </c>
      <c r="BO316" s="68">
        <v>3115</v>
      </c>
      <c r="BP316" s="68">
        <v>189</v>
      </c>
      <c r="BQ316" s="68">
        <v>246</v>
      </c>
      <c r="BR316" s="68">
        <v>206</v>
      </c>
      <c r="BS316" s="68">
        <v>19</v>
      </c>
      <c r="BT316" s="68">
        <v>2</v>
      </c>
      <c r="BU316" s="68">
        <v>166</v>
      </c>
      <c r="BV316" s="68">
        <v>197</v>
      </c>
      <c r="BW316" s="68">
        <v>2889</v>
      </c>
      <c r="BY316" s="80" t="s">
        <v>197</v>
      </c>
      <c r="BZ316" s="80" t="s">
        <v>2597</v>
      </c>
      <c r="CA316" s="78">
        <v>8313</v>
      </c>
      <c r="CB316" s="91"/>
    </row>
    <row r="317" spans="1:80" ht="14.45" customHeight="1">
      <c r="A317" s="212" t="s">
        <v>198</v>
      </c>
      <c r="B317" s="44" t="s">
        <v>90</v>
      </c>
      <c r="C317" s="71">
        <v>2438</v>
      </c>
      <c r="D317" s="71">
        <v>1298</v>
      </c>
      <c r="E317" s="71">
        <v>1525</v>
      </c>
      <c r="F317" s="71">
        <v>850</v>
      </c>
      <c r="G317" s="71">
        <v>1375</v>
      </c>
      <c r="H317" s="71">
        <v>711</v>
      </c>
      <c r="I317" s="71">
        <v>1142</v>
      </c>
      <c r="J317" s="71">
        <v>615</v>
      </c>
      <c r="K317" s="149">
        <v>6480</v>
      </c>
      <c r="L317" s="149">
        <v>3474</v>
      </c>
      <c r="M317" s="212" t="s">
        <v>198</v>
      </c>
      <c r="N317" s="44" t="s">
        <v>90</v>
      </c>
      <c r="O317" s="71">
        <v>290</v>
      </c>
      <c r="P317" s="71">
        <v>171</v>
      </c>
      <c r="Q317" s="71">
        <v>156</v>
      </c>
      <c r="R317" s="71">
        <v>83</v>
      </c>
      <c r="S317" s="71">
        <v>248</v>
      </c>
      <c r="T317" s="71">
        <v>123</v>
      </c>
      <c r="U317" s="71">
        <v>322</v>
      </c>
      <c r="V317" s="71">
        <v>186</v>
      </c>
      <c r="W317" s="149">
        <v>1016</v>
      </c>
      <c r="X317" s="149">
        <v>563</v>
      </c>
      <c r="Y317" s="212" t="s">
        <v>198</v>
      </c>
      <c r="Z317" s="44" t="s">
        <v>90</v>
      </c>
      <c r="AA317" s="31">
        <v>54</v>
      </c>
      <c r="AB317" s="31">
        <v>45</v>
      </c>
      <c r="AC317" s="31">
        <v>42</v>
      </c>
      <c r="AD317" s="31">
        <v>39</v>
      </c>
      <c r="AE317" s="149">
        <v>180</v>
      </c>
      <c r="AF317" s="125">
        <v>180</v>
      </c>
      <c r="AG317" s="71">
        <v>72</v>
      </c>
      <c r="AH317" s="71">
        <v>1</v>
      </c>
      <c r="AI317" s="71">
        <v>6</v>
      </c>
      <c r="AJ317" s="71">
        <v>26</v>
      </c>
      <c r="AK317" s="212" t="s">
        <v>198</v>
      </c>
      <c r="AL317" s="44" t="s">
        <v>90</v>
      </c>
      <c r="AM317" s="71">
        <v>199</v>
      </c>
      <c r="AN317" s="71">
        <v>1597</v>
      </c>
      <c r="AO317" s="71">
        <v>350</v>
      </c>
      <c r="AP317" s="71">
        <v>216</v>
      </c>
      <c r="AQ317" s="71">
        <v>14</v>
      </c>
      <c r="AR317" s="71">
        <v>54</v>
      </c>
      <c r="AS317" s="71">
        <v>181</v>
      </c>
      <c r="AT317" s="71">
        <v>114</v>
      </c>
      <c r="AU317" s="71">
        <v>93</v>
      </c>
      <c r="AV317" s="212" t="s">
        <v>198</v>
      </c>
      <c r="AW317" s="44" t="s">
        <v>90</v>
      </c>
      <c r="AX317" s="71">
        <v>82</v>
      </c>
      <c r="AY317" s="71">
        <v>110</v>
      </c>
      <c r="AZ317" s="71">
        <v>10</v>
      </c>
      <c r="BA317" s="71">
        <v>173</v>
      </c>
      <c r="BB317" s="71">
        <v>0</v>
      </c>
      <c r="BC317" s="16">
        <v>375</v>
      </c>
      <c r="BD317" s="71">
        <v>218</v>
      </c>
      <c r="BE317" s="71">
        <v>79</v>
      </c>
      <c r="BF317" s="152">
        <v>44</v>
      </c>
      <c r="BG317" s="32">
        <v>16</v>
      </c>
      <c r="BH317" s="212" t="s">
        <v>198</v>
      </c>
      <c r="BI317" s="44" t="s">
        <v>90</v>
      </c>
      <c r="BJ317" s="71">
        <v>1773</v>
      </c>
      <c r="BK317" s="71">
        <v>1545</v>
      </c>
      <c r="BL317" s="71">
        <v>380</v>
      </c>
      <c r="BM317" s="71">
        <v>28</v>
      </c>
      <c r="BN317" s="71">
        <v>31</v>
      </c>
      <c r="BO317" s="71">
        <v>1454</v>
      </c>
      <c r="BP317" s="71">
        <v>86</v>
      </c>
      <c r="BQ317" s="71">
        <v>32</v>
      </c>
      <c r="BR317" s="71">
        <v>64</v>
      </c>
      <c r="BS317" s="71">
        <v>7</v>
      </c>
      <c r="BT317" s="71">
        <v>0</v>
      </c>
      <c r="BU317" s="71">
        <v>53</v>
      </c>
      <c r="BV317" s="71">
        <v>27</v>
      </c>
      <c r="BW317" s="71">
        <v>2770</v>
      </c>
      <c r="BY317" s="80" t="s">
        <v>198</v>
      </c>
      <c r="BZ317" s="80" t="s">
        <v>2598</v>
      </c>
      <c r="CA317" s="78">
        <v>5377</v>
      </c>
      <c r="CB317" s="91"/>
    </row>
    <row r="318" spans="1:80">
      <c r="A318" s="212"/>
      <c r="B318" s="44" t="s">
        <v>91</v>
      </c>
      <c r="C318" s="71">
        <v>323</v>
      </c>
      <c r="D318" s="71">
        <v>191</v>
      </c>
      <c r="E318" s="71">
        <v>196</v>
      </c>
      <c r="F318" s="71">
        <v>101</v>
      </c>
      <c r="G318" s="71">
        <v>164</v>
      </c>
      <c r="H318" s="71">
        <v>88</v>
      </c>
      <c r="I318" s="71">
        <v>180</v>
      </c>
      <c r="J318" s="71">
        <v>107</v>
      </c>
      <c r="K318" s="149">
        <v>863</v>
      </c>
      <c r="L318" s="149">
        <v>487</v>
      </c>
      <c r="M318" s="212"/>
      <c r="N318" s="44" t="s">
        <v>91</v>
      </c>
      <c r="O318" s="71">
        <v>70</v>
      </c>
      <c r="P318" s="71">
        <v>42</v>
      </c>
      <c r="Q318" s="71">
        <v>27</v>
      </c>
      <c r="R318" s="71">
        <v>9</v>
      </c>
      <c r="S318" s="71">
        <v>36</v>
      </c>
      <c r="T318" s="71">
        <v>22</v>
      </c>
      <c r="U318" s="71">
        <v>59</v>
      </c>
      <c r="V318" s="71">
        <v>31</v>
      </c>
      <c r="W318" s="149">
        <v>192</v>
      </c>
      <c r="X318" s="149">
        <v>104</v>
      </c>
      <c r="Y318" s="212"/>
      <c r="Z318" s="44" t="s">
        <v>91</v>
      </c>
      <c r="AA318" s="31">
        <v>6</v>
      </c>
      <c r="AB318" s="31">
        <v>5</v>
      </c>
      <c r="AC318" s="31">
        <v>5</v>
      </c>
      <c r="AD318" s="31">
        <v>6</v>
      </c>
      <c r="AE318" s="149">
        <v>22</v>
      </c>
      <c r="AF318" s="125">
        <v>22</v>
      </c>
      <c r="AG318" s="71">
        <v>18</v>
      </c>
      <c r="AH318" s="71">
        <v>1</v>
      </c>
      <c r="AI318" s="71">
        <v>0</v>
      </c>
      <c r="AJ318" s="71">
        <v>1</v>
      </c>
      <c r="AK318" s="212"/>
      <c r="AL318" s="44" t="s">
        <v>91</v>
      </c>
      <c r="AM318" s="71">
        <v>0</v>
      </c>
      <c r="AN318" s="71">
        <v>387</v>
      </c>
      <c r="AO318" s="71">
        <v>0</v>
      </c>
      <c r="AP318" s="71">
        <v>0</v>
      </c>
      <c r="AQ318" s="71">
        <v>0</v>
      </c>
      <c r="AR318" s="71">
        <v>7</v>
      </c>
      <c r="AS318" s="71">
        <v>22</v>
      </c>
      <c r="AT318" s="71">
        <v>17</v>
      </c>
      <c r="AU318" s="71">
        <v>17</v>
      </c>
      <c r="AV318" s="212"/>
      <c r="AW318" s="44" t="s">
        <v>91</v>
      </c>
      <c r="AX318" s="71">
        <v>31</v>
      </c>
      <c r="AY318" s="71">
        <v>2</v>
      </c>
      <c r="AZ318" s="71">
        <v>1</v>
      </c>
      <c r="BA318" s="71">
        <v>3</v>
      </c>
      <c r="BB318" s="71">
        <v>0</v>
      </c>
      <c r="BC318" s="16">
        <v>37</v>
      </c>
      <c r="BD318" s="71">
        <v>30</v>
      </c>
      <c r="BE318" s="71">
        <v>26</v>
      </c>
      <c r="BF318" s="152">
        <v>13</v>
      </c>
      <c r="BG318" s="32">
        <v>8</v>
      </c>
      <c r="BH318" s="212"/>
      <c r="BI318" s="44" t="s">
        <v>91</v>
      </c>
      <c r="BJ318" s="71">
        <v>283</v>
      </c>
      <c r="BK318" s="71">
        <v>639</v>
      </c>
      <c r="BL318" s="71">
        <v>278</v>
      </c>
      <c r="BM318" s="71">
        <v>16</v>
      </c>
      <c r="BN318" s="71">
        <v>0</v>
      </c>
      <c r="BO318" s="71">
        <v>601</v>
      </c>
      <c r="BP318" s="71">
        <v>8</v>
      </c>
      <c r="BQ318" s="71">
        <v>0</v>
      </c>
      <c r="BR318" s="71">
        <v>9</v>
      </c>
      <c r="BS318" s="71">
        <v>0</v>
      </c>
      <c r="BT318" s="71">
        <v>0</v>
      </c>
      <c r="BU318" s="71">
        <v>36</v>
      </c>
      <c r="BV318" s="71">
        <v>0</v>
      </c>
      <c r="BW318" s="71">
        <v>399</v>
      </c>
      <c r="BY318" s="80" t="s">
        <v>198</v>
      </c>
      <c r="BZ318" s="80" t="s">
        <v>2599</v>
      </c>
      <c r="CA318" s="78">
        <v>774</v>
      </c>
      <c r="CB318" s="91"/>
    </row>
    <row r="319" spans="1:80">
      <c r="A319" s="212"/>
      <c r="B319" s="66" t="s">
        <v>73</v>
      </c>
      <c r="C319" s="26">
        <v>2761</v>
      </c>
      <c r="D319" s="26">
        <v>1489</v>
      </c>
      <c r="E319" s="68">
        <v>1721</v>
      </c>
      <c r="F319" s="68">
        <v>951</v>
      </c>
      <c r="G319" s="68">
        <v>1539</v>
      </c>
      <c r="H319" s="68">
        <v>799</v>
      </c>
      <c r="I319" s="68">
        <v>1322</v>
      </c>
      <c r="J319" s="68">
        <v>722</v>
      </c>
      <c r="K319" s="68">
        <v>7343</v>
      </c>
      <c r="L319" s="68">
        <v>3961</v>
      </c>
      <c r="M319" s="212"/>
      <c r="N319" s="66" t="s">
        <v>73</v>
      </c>
      <c r="O319" s="26">
        <v>360</v>
      </c>
      <c r="P319" s="26">
        <v>213</v>
      </c>
      <c r="Q319" s="68">
        <v>183</v>
      </c>
      <c r="R319" s="68">
        <v>92</v>
      </c>
      <c r="S319" s="68">
        <v>284</v>
      </c>
      <c r="T319" s="68">
        <v>145</v>
      </c>
      <c r="U319" s="68">
        <v>381</v>
      </c>
      <c r="V319" s="68">
        <v>217</v>
      </c>
      <c r="W319" s="68">
        <v>1208</v>
      </c>
      <c r="X319" s="68">
        <v>667</v>
      </c>
      <c r="Y319" s="212"/>
      <c r="Z319" s="66" t="s">
        <v>73</v>
      </c>
      <c r="AA319" s="68">
        <v>60</v>
      </c>
      <c r="AB319" s="68">
        <v>50</v>
      </c>
      <c r="AC319" s="68">
        <v>47</v>
      </c>
      <c r="AD319" s="68">
        <v>45</v>
      </c>
      <c r="AE319" s="68">
        <v>202</v>
      </c>
      <c r="AF319" s="68">
        <v>202</v>
      </c>
      <c r="AG319" s="68">
        <v>90</v>
      </c>
      <c r="AH319" s="68">
        <v>2</v>
      </c>
      <c r="AI319" s="68">
        <v>6</v>
      </c>
      <c r="AJ319" s="68">
        <v>27</v>
      </c>
      <c r="AK319" s="212"/>
      <c r="AL319" s="66" t="s">
        <v>73</v>
      </c>
      <c r="AM319" s="68">
        <v>199</v>
      </c>
      <c r="AN319" s="68">
        <v>1984</v>
      </c>
      <c r="AO319" s="68">
        <v>350</v>
      </c>
      <c r="AP319" s="68">
        <v>216</v>
      </c>
      <c r="AQ319" s="68">
        <v>14</v>
      </c>
      <c r="AR319" s="68">
        <v>61</v>
      </c>
      <c r="AS319" s="68">
        <v>203</v>
      </c>
      <c r="AT319" s="68">
        <v>131</v>
      </c>
      <c r="AU319" s="68">
        <v>110</v>
      </c>
      <c r="AV319" s="212"/>
      <c r="AW319" s="66" t="s">
        <v>73</v>
      </c>
      <c r="AX319" s="26">
        <v>113</v>
      </c>
      <c r="AY319" s="26">
        <v>112</v>
      </c>
      <c r="AZ319" s="26">
        <v>11</v>
      </c>
      <c r="BA319" s="26">
        <v>176</v>
      </c>
      <c r="BB319" s="26">
        <v>0</v>
      </c>
      <c r="BC319" s="26">
        <v>412</v>
      </c>
      <c r="BD319" s="26">
        <v>248</v>
      </c>
      <c r="BE319" s="26">
        <v>105</v>
      </c>
      <c r="BF319" s="41">
        <v>57</v>
      </c>
      <c r="BG319" s="41">
        <v>24</v>
      </c>
      <c r="BH319" s="212"/>
      <c r="BI319" s="66" t="s">
        <v>73</v>
      </c>
      <c r="BJ319" s="68">
        <v>2056</v>
      </c>
      <c r="BK319" s="68">
        <v>2184</v>
      </c>
      <c r="BL319" s="68">
        <v>658</v>
      </c>
      <c r="BM319" s="68">
        <v>44</v>
      </c>
      <c r="BN319" s="68">
        <v>31</v>
      </c>
      <c r="BO319" s="68">
        <v>2055</v>
      </c>
      <c r="BP319" s="68">
        <v>94</v>
      </c>
      <c r="BQ319" s="68">
        <v>32</v>
      </c>
      <c r="BR319" s="68">
        <v>73</v>
      </c>
      <c r="BS319" s="68">
        <v>7</v>
      </c>
      <c r="BT319" s="68">
        <v>0</v>
      </c>
      <c r="BU319" s="68">
        <v>89</v>
      </c>
      <c r="BV319" s="68">
        <v>27</v>
      </c>
      <c r="BW319" s="68">
        <v>3169</v>
      </c>
      <c r="BY319" s="80" t="s">
        <v>198</v>
      </c>
      <c r="BZ319" s="80" t="s">
        <v>2600</v>
      </c>
      <c r="CA319" s="78">
        <v>6151</v>
      </c>
      <c r="CB319" s="91"/>
    </row>
    <row r="320" spans="1:80" ht="14.45" customHeight="1">
      <c r="A320" s="212" t="s">
        <v>199</v>
      </c>
      <c r="B320" s="44" t="s">
        <v>90</v>
      </c>
      <c r="C320" s="71">
        <v>0</v>
      </c>
      <c r="D320" s="71">
        <v>0</v>
      </c>
      <c r="E320" s="71">
        <v>0</v>
      </c>
      <c r="F320" s="71">
        <v>0</v>
      </c>
      <c r="G320" s="71">
        <v>0</v>
      </c>
      <c r="H320" s="71">
        <v>0</v>
      </c>
      <c r="I320" s="71">
        <v>0</v>
      </c>
      <c r="J320" s="71">
        <v>0</v>
      </c>
      <c r="K320" s="149">
        <v>0</v>
      </c>
      <c r="L320" s="149">
        <v>0</v>
      </c>
      <c r="M320" s="212" t="s">
        <v>199</v>
      </c>
      <c r="N320" s="44" t="s">
        <v>90</v>
      </c>
      <c r="O320" s="71">
        <v>0</v>
      </c>
      <c r="P320" s="71">
        <v>0</v>
      </c>
      <c r="Q320" s="71">
        <v>0</v>
      </c>
      <c r="R320" s="71">
        <v>0</v>
      </c>
      <c r="S320" s="71">
        <v>0</v>
      </c>
      <c r="T320" s="71">
        <v>0</v>
      </c>
      <c r="U320" s="71">
        <v>0</v>
      </c>
      <c r="V320" s="71">
        <v>0</v>
      </c>
      <c r="W320" s="149">
        <v>0</v>
      </c>
      <c r="X320" s="149">
        <v>0</v>
      </c>
      <c r="Y320" s="212" t="s">
        <v>199</v>
      </c>
      <c r="Z320" s="44" t="s">
        <v>90</v>
      </c>
      <c r="AA320" s="31">
        <v>0</v>
      </c>
      <c r="AB320" s="31">
        <v>0</v>
      </c>
      <c r="AC320" s="31">
        <v>0</v>
      </c>
      <c r="AD320" s="31">
        <v>0</v>
      </c>
      <c r="AE320" s="149">
        <v>0</v>
      </c>
      <c r="AF320" s="125">
        <v>0</v>
      </c>
      <c r="AG320" s="71">
        <v>0</v>
      </c>
      <c r="AH320" s="71">
        <v>0</v>
      </c>
      <c r="AI320" s="71">
        <v>0</v>
      </c>
      <c r="AJ320" s="71">
        <v>0</v>
      </c>
      <c r="AK320" s="212" t="s">
        <v>199</v>
      </c>
      <c r="AL320" s="44" t="s">
        <v>90</v>
      </c>
      <c r="AM320" s="71">
        <v>0</v>
      </c>
      <c r="AN320" s="71">
        <v>0</v>
      </c>
      <c r="AO320" s="71">
        <v>0</v>
      </c>
      <c r="AP320" s="71">
        <v>0</v>
      </c>
      <c r="AQ320" s="71">
        <v>0</v>
      </c>
      <c r="AR320" s="71">
        <v>0</v>
      </c>
      <c r="AS320" s="71">
        <v>0</v>
      </c>
      <c r="AT320" s="71">
        <v>0</v>
      </c>
      <c r="AU320" s="71">
        <v>0</v>
      </c>
      <c r="AV320" s="212" t="s">
        <v>199</v>
      </c>
      <c r="AW320" s="44" t="s">
        <v>90</v>
      </c>
      <c r="AX320" s="71">
        <v>0</v>
      </c>
      <c r="AY320" s="71">
        <v>0</v>
      </c>
      <c r="AZ320" s="71">
        <v>0</v>
      </c>
      <c r="BA320" s="71">
        <v>0</v>
      </c>
      <c r="BB320" s="71">
        <v>0</v>
      </c>
      <c r="BC320" s="16">
        <v>0</v>
      </c>
      <c r="BD320" s="71">
        <v>0</v>
      </c>
      <c r="BE320" s="71">
        <v>0</v>
      </c>
      <c r="BF320" s="152">
        <v>0</v>
      </c>
      <c r="BG320" s="32">
        <v>0</v>
      </c>
      <c r="BH320" s="212" t="s">
        <v>199</v>
      </c>
      <c r="BI320" s="44" t="s">
        <v>90</v>
      </c>
      <c r="BJ320" s="71">
        <v>0</v>
      </c>
      <c r="BK320" s="71">
        <v>0</v>
      </c>
      <c r="BL320" s="71">
        <v>0</v>
      </c>
      <c r="BM320" s="71">
        <v>0</v>
      </c>
      <c r="BN320" s="71">
        <v>0</v>
      </c>
      <c r="BO320" s="71">
        <v>0</v>
      </c>
      <c r="BP320" s="71">
        <v>0</v>
      </c>
      <c r="BQ320" s="71">
        <v>0</v>
      </c>
      <c r="BR320" s="71">
        <v>0</v>
      </c>
      <c r="BS320" s="71">
        <v>0</v>
      </c>
      <c r="BT320" s="71">
        <v>0</v>
      </c>
      <c r="BU320" s="71">
        <v>0</v>
      </c>
      <c r="BV320" s="71">
        <v>0</v>
      </c>
      <c r="BW320" s="71">
        <v>0</v>
      </c>
      <c r="BY320" s="80" t="s">
        <v>199</v>
      </c>
      <c r="BZ320" s="80" t="s">
        <v>2601</v>
      </c>
      <c r="CA320" s="78">
        <v>0</v>
      </c>
      <c r="CB320" s="91"/>
    </row>
    <row r="321" spans="1:80">
      <c r="A321" s="212"/>
      <c r="B321" s="44" t="s">
        <v>91</v>
      </c>
      <c r="C321" s="71">
        <v>1739</v>
      </c>
      <c r="D321" s="71">
        <v>896</v>
      </c>
      <c r="E321" s="71">
        <v>1581</v>
      </c>
      <c r="F321" s="71">
        <v>856</v>
      </c>
      <c r="G321" s="71">
        <v>1305</v>
      </c>
      <c r="H321" s="71">
        <v>714</v>
      </c>
      <c r="I321" s="71">
        <v>1282</v>
      </c>
      <c r="J321" s="71">
        <v>750</v>
      </c>
      <c r="K321" s="149">
        <v>5907</v>
      </c>
      <c r="L321" s="149">
        <v>3216</v>
      </c>
      <c r="M321" s="212"/>
      <c r="N321" s="44" t="s">
        <v>91</v>
      </c>
      <c r="O321" s="71">
        <v>318</v>
      </c>
      <c r="P321" s="71">
        <v>153</v>
      </c>
      <c r="Q321" s="71">
        <v>225</v>
      </c>
      <c r="R321" s="71">
        <v>111</v>
      </c>
      <c r="S321" s="71">
        <v>190</v>
      </c>
      <c r="T321" s="71">
        <v>112</v>
      </c>
      <c r="U321" s="71">
        <v>260</v>
      </c>
      <c r="V321" s="71">
        <v>165</v>
      </c>
      <c r="W321" s="149">
        <v>993</v>
      </c>
      <c r="X321" s="149">
        <v>541</v>
      </c>
      <c r="Y321" s="212"/>
      <c r="Z321" s="44" t="s">
        <v>91</v>
      </c>
      <c r="AA321" s="31">
        <v>29</v>
      </c>
      <c r="AB321" s="31">
        <v>30</v>
      </c>
      <c r="AC321" s="31">
        <v>28</v>
      </c>
      <c r="AD321" s="31">
        <v>30</v>
      </c>
      <c r="AE321" s="149">
        <v>117</v>
      </c>
      <c r="AF321" s="125">
        <v>121</v>
      </c>
      <c r="AG321" s="71">
        <v>100</v>
      </c>
      <c r="AH321" s="71">
        <v>96</v>
      </c>
      <c r="AI321" s="71">
        <v>1</v>
      </c>
      <c r="AJ321" s="71">
        <v>7</v>
      </c>
      <c r="AK321" s="212"/>
      <c r="AL321" s="44" t="s">
        <v>91</v>
      </c>
      <c r="AM321" s="71">
        <v>41</v>
      </c>
      <c r="AN321" s="71">
        <v>2444</v>
      </c>
      <c r="AO321" s="71">
        <v>170</v>
      </c>
      <c r="AP321" s="71">
        <v>116</v>
      </c>
      <c r="AQ321" s="71">
        <v>0</v>
      </c>
      <c r="AR321" s="71">
        <v>47</v>
      </c>
      <c r="AS321" s="71">
        <v>110</v>
      </c>
      <c r="AT321" s="71">
        <v>89</v>
      </c>
      <c r="AU321" s="71">
        <v>90</v>
      </c>
      <c r="AV321" s="212"/>
      <c r="AW321" s="44" t="s">
        <v>91</v>
      </c>
      <c r="AX321" s="71">
        <v>145</v>
      </c>
      <c r="AY321" s="71">
        <v>81</v>
      </c>
      <c r="AZ321" s="71">
        <v>0</v>
      </c>
      <c r="BA321" s="71">
        <v>5</v>
      </c>
      <c r="BB321" s="71">
        <v>1</v>
      </c>
      <c r="BC321" s="16">
        <v>232</v>
      </c>
      <c r="BD321" s="71">
        <v>189</v>
      </c>
      <c r="BE321" s="71">
        <v>151</v>
      </c>
      <c r="BF321" s="152">
        <v>90</v>
      </c>
      <c r="BG321" s="32">
        <v>53</v>
      </c>
      <c r="BH321" s="212"/>
      <c r="BI321" s="44" t="s">
        <v>91</v>
      </c>
      <c r="BJ321" s="71">
        <v>3295</v>
      </c>
      <c r="BK321" s="71">
        <v>7263</v>
      </c>
      <c r="BL321" s="71">
        <v>3272</v>
      </c>
      <c r="BM321" s="71">
        <v>601</v>
      </c>
      <c r="BN321" s="71">
        <v>573</v>
      </c>
      <c r="BO321" s="71">
        <v>6341</v>
      </c>
      <c r="BP321" s="71">
        <v>235</v>
      </c>
      <c r="BQ321" s="71">
        <v>201</v>
      </c>
      <c r="BR321" s="71">
        <v>208</v>
      </c>
      <c r="BS321" s="71">
        <v>0</v>
      </c>
      <c r="BT321" s="71">
        <v>0</v>
      </c>
      <c r="BU321" s="71">
        <v>476</v>
      </c>
      <c r="BV321" s="71">
        <v>104</v>
      </c>
      <c r="BW321" s="71">
        <v>2360</v>
      </c>
      <c r="BY321" s="80" t="s">
        <v>199</v>
      </c>
      <c r="BZ321" s="80" t="s">
        <v>2602</v>
      </c>
      <c r="CA321" s="78">
        <v>5903</v>
      </c>
      <c r="CB321" s="91"/>
    </row>
    <row r="322" spans="1:80">
      <c r="A322" s="212"/>
      <c r="B322" s="66" t="s">
        <v>73</v>
      </c>
      <c r="C322" s="26">
        <v>1739</v>
      </c>
      <c r="D322" s="26">
        <v>896</v>
      </c>
      <c r="E322" s="68">
        <v>1581</v>
      </c>
      <c r="F322" s="68">
        <v>856</v>
      </c>
      <c r="G322" s="68">
        <v>1305</v>
      </c>
      <c r="H322" s="68">
        <v>714</v>
      </c>
      <c r="I322" s="68">
        <v>1282</v>
      </c>
      <c r="J322" s="68">
        <v>750</v>
      </c>
      <c r="K322" s="68">
        <v>5907</v>
      </c>
      <c r="L322" s="68">
        <v>3216</v>
      </c>
      <c r="M322" s="212"/>
      <c r="N322" s="66" t="s">
        <v>73</v>
      </c>
      <c r="O322" s="26">
        <v>318</v>
      </c>
      <c r="P322" s="26">
        <v>153</v>
      </c>
      <c r="Q322" s="68">
        <v>225</v>
      </c>
      <c r="R322" s="68">
        <v>111</v>
      </c>
      <c r="S322" s="68">
        <v>190</v>
      </c>
      <c r="T322" s="68">
        <v>112</v>
      </c>
      <c r="U322" s="68">
        <v>260</v>
      </c>
      <c r="V322" s="68">
        <v>165</v>
      </c>
      <c r="W322" s="68">
        <v>993</v>
      </c>
      <c r="X322" s="68">
        <v>541</v>
      </c>
      <c r="Y322" s="212"/>
      <c r="Z322" s="66" t="s">
        <v>73</v>
      </c>
      <c r="AA322" s="68">
        <v>29</v>
      </c>
      <c r="AB322" s="68">
        <v>30</v>
      </c>
      <c r="AC322" s="68">
        <v>28</v>
      </c>
      <c r="AD322" s="68">
        <v>30</v>
      </c>
      <c r="AE322" s="68">
        <v>117</v>
      </c>
      <c r="AF322" s="68">
        <v>121</v>
      </c>
      <c r="AG322" s="68">
        <v>100</v>
      </c>
      <c r="AH322" s="68">
        <v>96</v>
      </c>
      <c r="AI322" s="68">
        <v>1</v>
      </c>
      <c r="AJ322" s="68">
        <v>7</v>
      </c>
      <c r="AK322" s="212"/>
      <c r="AL322" s="66" t="s">
        <v>73</v>
      </c>
      <c r="AM322" s="68">
        <v>41</v>
      </c>
      <c r="AN322" s="68">
        <v>2444</v>
      </c>
      <c r="AO322" s="68">
        <v>170</v>
      </c>
      <c r="AP322" s="68">
        <v>116</v>
      </c>
      <c r="AQ322" s="68">
        <v>0</v>
      </c>
      <c r="AR322" s="68">
        <v>47</v>
      </c>
      <c r="AS322" s="68">
        <v>110</v>
      </c>
      <c r="AT322" s="68">
        <v>89</v>
      </c>
      <c r="AU322" s="68">
        <v>90</v>
      </c>
      <c r="AV322" s="212"/>
      <c r="AW322" s="66" t="s">
        <v>73</v>
      </c>
      <c r="AX322" s="26">
        <v>145</v>
      </c>
      <c r="AY322" s="26">
        <v>81</v>
      </c>
      <c r="AZ322" s="26">
        <v>0</v>
      </c>
      <c r="BA322" s="26">
        <v>5</v>
      </c>
      <c r="BB322" s="26">
        <v>1</v>
      </c>
      <c r="BC322" s="26">
        <v>232</v>
      </c>
      <c r="BD322" s="26">
        <v>189</v>
      </c>
      <c r="BE322" s="26">
        <v>151</v>
      </c>
      <c r="BF322" s="41">
        <v>90</v>
      </c>
      <c r="BG322" s="41">
        <v>53</v>
      </c>
      <c r="BH322" s="212"/>
      <c r="BI322" s="66" t="s">
        <v>73</v>
      </c>
      <c r="BJ322" s="68">
        <v>3295</v>
      </c>
      <c r="BK322" s="68">
        <v>7263</v>
      </c>
      <c r="BL322" s="68">
        <v>3272</v>
      </c>
      <c r="BM322" s="68">
        <v>601</v>
      </c>
      <c r="BN322" s="68">
        <v>573</v>
      </c>
      <c r="BO322" s="68">
        <v>6341</v>
      </c>
      <c r="BP322" s="68">
        <v>235</v>
      </c>
      <c r="BQ322" s="68">
        <v>201</v>
      </c>
      <c r="BR322" s="68">
        <v>208</v>
      </c>
      <c r="BS322" s="68">
        <v>0</v>
      </c>
      <c r="BT322" s="68">
        <v>0</v>
      </c>
      <c r="BU322" s="68">
        <v>476</v>
      </c>
      <c r="BV322" s="68">
        <v>104</v>
      </c>
      <c r="BW322" s="68">
        <v>2360</v>
      </c>
      <c r="BY322" s="80" t="s">
        <v>199</v>
      </c>
      <c r="BZ322" s="80" t="s">
        <v>2603</v>
      </c>
      <c r="CA322" s="78">
        <v>5903</v>
      </c>
      <c r="CB322" s="91"/>
    </row>
    <row r="323" spans="1:80" ht="14.45" customHeight="1">
      <c r="A323" s="212" t="s">
        <v>200</v>
      </c>
      <c r="B323" s="44" t="s">
        <v>90</v>
      </c>
      <c r="C323" s="71">
        <v>695</v>
      </c>
      <c r="D323" s="71">
        <v>364</v>
      </c>
      <c r="E323" s="71">
        <v>504</v>
      </c>
      <c r="F323" s="71">
        <v>268</v>
      </c>
      <c r="G323" s="71">
        <v>412</v>
      </c>
      <c r="H323" s="71">
        <v>216</v>
      </c>
      <c r="I323" s="71">
        <v>373</v>
      </c>
      <c r="J323" s="71">
        <v>200</v>
      </c>
      <c r="K323" s="149">
        <v>1984</v>
      </c>
      <c r="L323" s="149">
        <v>1048</v>
      </c>
      <c r="M323" s="212" t="s">
        <v>200</v>
      </c>
      <c r="N323" s="44" t="s">
        <v>90</v>
      </c>
      <c r="O323" s="71">
        <v>61</v>
      </c>
      <c r="P323" s="71">
        <v>30</v>
      </c>
      <c r="Q323" s="71">
        <v>83</v>
      </c>
      <c r="R323" s="71">
        <v>42</v>
      </c>
      <c r="S323" s="71">
        <v>96</v>
      </c>
      <c r="T323" s="71">
        <v>51</v>
      </c>
      <c r="U323" s="71">
        <v>109</v>
      </c>
      <c r="V323" s="71">
        <v>59</v>
      </c>
      <c r="W323" s="149">
        <v>349</v>
      </c>
      <c r="X323" s="149">
        <v>182</v>
      </c>
      <c r="Y323" s="212" t="s">
        <v>200</v>
      </c>
      <c r="Z323" s="44" t="s">
        <v>90</v>
      </c>
      <c r="AA323" s="31">
        <v>15</v>
      </c>
      <c r="AB323" s="31">
        <v>14</v>
      </c>
      <c r="AC323" s="31">
        <v>14</v>
      </c>
      <c r="AD323" s="31">
        <v>13</v>
      </c>
      <c r="AE323" s="149">
        <v>56</v>
      </c>
      <c r="AF323" s="125">
        <v>53</v>
      </c>
      <c r="AG323" s="71">
        <v>4</v>
      </c>
      <c r="AH323" s="71">
        <v>0</v>
      </c>
      <c r="AI323" s="71">
        <v>1</v>
      </c>
      <c r="AJ323" s="71">
        <v>10</v>
      </c>
      <c r="AK323" s="212" t="s">
        <v>200</v>
      </c>
      <c r="AL323" s="44" t="s">
        <v>90</v>
      </c>
      <c r="AM323" s="71">
        <v>0</v>
      </c>
      <c r="AN323" s="71">
        <v>632</v>
      </c>
      <c r="AO323" s="71">
        <v>28</v>
      </c>
      <c r="AP323" s="71">
        <v>0</v>
      </c>
      <c r="AQ323" s="71">
        <v>0</v>
      </c>
      <c r="AR323" s="71">
        <v>2</v>
      </c>
      <c r="AS323" s="71">
        <v>60</v>
      </c>
      <c r="AT323" s="71">
        <v>24</v>
      </c>
      <c r="AU323" s="71">
        <v>18</v>
      </c>
      <c r="AV323" s="212" t="s">
        <v>200</v>
      </c>
      <c r="AW323" s="44" t="s">
        <v>90</v>
      </c>
      <c r="AX323" s="71">
        <v>26</v>
      </c>
      <c r="AY323" s="71">
        <v>47</v>
      </c>
      <c r="AZ323" s="71">
        <v>0</v>
      </c>
      <c r="BA323" s="71">
        <v>21</v>
      </c>
      <c r="BB323" s="71">
        <v>0</v>
      </c>
      <c r="BC323" s="16">
        <v>94</v>
      </c>
      <c r="BD323" s="71">
        <v>42</v>
      </c>
      <c r="BE323" s="71">
        <v>32</v>
      </c>
      <c r="BF323" s="152">
        <v>13</v>
      </c>
      <c r="BG323" s="32">
        <v>3</v>
      </c>
      <c r="BH323" s="212" t="s">
        <v>200</v>
      </c>
      <c r="BI323" s="44" t="s">
        <v>90</v>
      </c>
      <c r="BJ323" s="71">
        <v>336</v>
      </c>
      <c r="BK323" s="71">
        <v>454</v>
      </c>
      <c r="BL323" s="71">
        <v>55</v>
      </c>
      <c r="BM323" s="71">
        <v>33</v>
      </c>
      <c r="BN323" s="71">
        <v>13</v>
      </c>
      <c r="BO323" s="71">
        <v>359</v>
      </c>
      <c r="BP323" s="71">
        <v>28</v>
      </c>
      <c r="BQ323" s="71">
        <v>10</v>
      </c>
      <c r="BR323" s="71">
        <v>21</v>
      </c>
      <c r="BS323" s="71">
        <v>4</v>
      </c>
      <c r="BT323" s="71">
        <v>0</v>
      </c>
      <c r="BU323" s="71">
        <v>0</v>
      </c>
      <c r="BV323" s="71">
        <v>5</v>
      </c>
      <c r="BW323" s="71">
        <v>821</v>
      </c>
      <c r="BY323" s="80" t="s">
        <v>200</v>
      </c>
      <c r="BZ323" s="80" t="s">
        <v>2604</v>
      </c>
      <c r="CA323" s="78">
        <v>1348</v>
      </c>
      <c r="CB323" s="91"/>
    </row>
    <row r="324" spans="1:80">
      <c r="A324" s="212"/>
      <c r="B324" s="44" t="s">
        <v>91</v>
      </c>
      <c r="C324" s="71">
        <v>0</v>
      </c>
      <c r="D324" s="71">
        <v>0</v>
      </c>
      <c r="E324" s="71">
        <v>0</v>
      </c>
      <c r="F324" s="71">
        <v>0</v>
      </c>
      <c r="G324" s="71">
        <v>0</v>
      </c>
      <c r="H324" s="71">
        <v>0</v>
      </c>
      <c r="I324" s="71">
        <v>0</v>
      </c>
      <c r="J324" s="71">
        <v>0</v>
      </c>
      <c r="K324" s="149">
        <v>0</v>
      </c>
      <c r="L324" s="149">
        <v>0</v>
      </c>
      <c r="M324" s="212"/>
      <c r="N324" s="44" t="s">
        <v>91</v>
      </c>
      <c r="O324" s="71">
        <v>0</v>
      </c>
      <c r="P324" s="71">
        <v>0</v>
      </c>
      <c r="Q324" s="71">
        <v>0</v>
      </c>
      <c r="R324" s="71">
        <v>0</v>
      </c>
      <c r="S324" s="71">
        <v>0</v>
      </c>
      <c r="T324" s="71">
        <v>0</v>
      </c>
      <c r="U324" s="71">
        <v>0</v>
      </c>
      <c r="V324" s="71">
        <v>0</v>
      </c>
      <c r="W324" s="149">
        <v>0</v>
      </c>
      <c r="X324" s="149">
        <v>0</v>
      </c>
      <c r="Y324" s="212"/>
      <c r="Z324" s="44" t="s">
        <v>91</v>
      </c>
      <c r="AA324" s="31">
        <v>0</v>
      </c>
      <c r="AB324" s="31">
        <v>0</v>
      </c>
      <c r="AC324" s="31">
        <v>0</v>
      </c>
      <c r="AD324" s="31">
        <v>0</v>
      </c>
      <c r="AE324" s="149">
        <v>0</v>
      </c>
      <c r="AF324" s="125">
        <v>0</v>
      </c>
      <c r="AG324" s="71">
        <v>0</v>
      </c>
      <c r="AH324" s="71">
        <v>0</v>
      </c>
      <c r="AI324" s="71">
        <v>0</v>
      </c>
      <c r="AJ324" s="71">
        <v>0</v>
      </c>
      <c r="AK324" s="212"/>
      <c r="AL324" s="44" t="s">
        <v>91</v>
      </c>
      <c r="AM324" s="71">
        <v>0</v>
      </c>
      <c r="AN324" s="71">
        <v>0</v>
      </c>
      <c r="AO324" s="71">
        <v>0</v>
      </c>
      <c r="AP324" s="71">
        <v>0</v>
      </c>
      <c r="AQ324" s="71">
        <v>0</v>
      </c>
      <c r="AR324" s="71">
        <v>0</v>
      </c>
      <c r="AS324" s="71">
        <v>0</v>
      </c>
      <c r="AT324" s="71">
        <v>0</v>
      </c>
      <c r="AU324" s="71">
        <v>0</v>
      </c>
      <c r="AV324" s="212"/>
      <c r="AW324" s="44" t="s">
        <v>91</v>
      </c>
      <c r="AX324" s="71">
        <v>0</v>
      </c>
      <c r="AY324" s="71">
        <v>0</v>
      </c>
      <c r="AZ324" s="71">
        <v>0</v>
      </c>
      <c r="BA324" s="71">
        <v>0</v>
      </c>
      <c r="BB324" s="71">
        <v>0</v>
      </c>
      <c r="BC324" s="16">
        <v>0</v>
      </c>
      <c r="BD324" s="71">
        <v>0</v>
      </c>
      <c r="BE324" s="71">
        <v>0</v>
      </c>
      <c r="BF324" s="152">
        <v>0</v>
      </c>
      <c r="BG324" s="32">
        <v>0</v>
      </c>
      <c r="BH324" s="212"/>
      <c r="BI324" s="44" t="s">
        <v>91</v>
      </c>
      <c r="BJ324" s="71">
        <v>0</v>
      </c>
      <c r="BK324" s="71">
        <v>0</v>
      </c>
      <c r="BL324" s="71">
        <v>0</v>
      </c>
      <c r="BM324" s="71">
        <v>0</v>
      </c>
      <c r="BN324" s="71">
        <v>0</v>
      </c>
      <c r="BO324" s="71">
        <v>0</v>
      </c>
      <c r="BP324" s="71">
        <v>0</v>
      </c>
      <c r="BQ324" s="71">
        <v>0</v>
      </c>
      <c r="BR324" s="71">
        <v>0</v>
      </c>
      <c r="BS324" s="71">
        <v>0</v>
      </c>
      <c r="BT324" s="71">
        <v>0</v>
      </c>
      <c r="BU324" s="71">
        <v>0</v>
      </c>
      <c r="BV324" s="71">
        <v>0</v>
      </c>
      <c r="BW324" s="71">
        <v>0</v>
      </c>
      <c r="BY324" s="80" t="s">
        <v>200</v>
      </c>
      <c r="BZ324" s="80" t="s">
        <v>2605</v>
      </c>
      <c r="CA324" s="78">
        <v>0</v>
      </c>
      <c r="CB324" s="91"/>
    </row>
    <row r="325" spans="1:80">
      <c r="A325" s="212"/>
      <c r="B325" s="66" t="s">
        <v>73</v>
      </c>
      <c r="C325" s="26">
        <v>695</v>
      </c>
      <c r="D325" s="26">
        <v>364</v>
      </c>
      <c r="E325" s="68">
        <v>504</v>
      </c>
      <c r="F325" s="68">
        <v>268</v>
      </c>
      <c r="G325" s="68">
        <v>412</v>
      </c>
      <c r="H325" s="68">
        <v>216</v>
      </c>
      <c r="I325" s="68">
        <v>373</v>
      </c>
      <c r="J325" s="68">
        <v>200</v>
      </c>
      <c r="K325" s="68">
        <v>1984</v>
      </c>
      <c r="L325" s="68">
        <v>1048</v>
      </c>
      <c r="M325" s="212"/>
      <c r="N325" s="66" t="s">
        <v>73</v>
      </c>
      <c r="O325" s="26">
        <v>61</v>
      </c>
      <c r="P325" s="26">
        <v>30</v>
      </c>
      <c r="Q325" s="68">
        <v>83</v>
      </c>
      <c r="R325" s="68">
        <v>42</v>
      </c>
      <c r="S325" s="68">
        <v>96</v>
      </c>
      <c r="T325" s="68">
        <v>51</v>
      </c>
      <c r="U325" s="68">
        <v>109</v>
      </c>
      <c r="V325" s="68">
        <v>59</v>
      </c>
      <c r="W325" s="68">
        <v>349</v>
      </c>
      <c r="X325" s="68">
        <v>182</v>
      </c>
      <c r="Y325" s="212"/>
      <c r="Z325" s="66" t="s">
        <v>73</v>
      </c>
      <c r="AA325" s="68">
        <v>15</v>
      </c>
      <c r="AB325" s="68">
        <v>14</v>
      </c>
      <c r="AC325" s="68">
        <v>14</v>
      </c>
      <c r="AD325" s="68">
        <v>13</v>
      </c>
      <c r="AE325" s="68">
        <v>56</v>
      </c>
      <c r="AF325" s="68">
        <v>53</v>
      </c>
      <c r="AG325" s="68">
        <v>4</v>
      </c>
      <c r="AH325" s="68">
        <v>0</v>
      </c>
      <c r="AI325" s="68">
        <v>1</v>
      </c>
      <c r="AJ325" s="68">
        <v>10</v>
      </c>
      <c r="AK325" s="212"/>
      <c r="AL325" s="66" t="s">
        <v>73</v>
      </c>
      <c r="AM325" s="68">
        <v>0</v>
      </c>
      <c r="AN325" s="68">
        <v>632</v>
      </c>
      <c r="AO325" s="68">
        <v>28</v>
      </c>
      <c r="AP325" s="68">
        <v>0</v>
      </c>
      <c r="AQ325" s="68">
        <v>0</v>
      </c>
      <c r="AR325" s="68">
        <v>2</v>
      </c>
      <c r="AS325" s="68">
        <v>60</v>
      </c>
      <c r="AT325" s="68">
        <v>24</v>
      </c>
      <c r="AU325" s="68">
        <v>18</v>
      </c>
      <c r="AV325" s="212"/>
      <c r="AW325" s="66" t="s">
        <v>73</v>
      </c>
      <c r="AX325" s="26">
        <v>26</v>
      </c>
      <c r="AY325" s="26">
        <v>47</v>
      </c>
      <c r="AZ325" s="26">
        <v>0</v>
      </c>
      <c r="BA325" s="26">
        <v>21</v>
      </c>
      <c r="BB325" s="26">
        <v>0</v>
      </c>
      <c r="BC325" s="26">
        <v>94</v>
      </c>
      <c r="BD325" s="26">
        <v>42</v>
      </c>
      <c r="BE325" s="26">
        <v>32</v>
      </c>
      <c r="BF325" s="41">
        <v>13</v>
      </c>
      <c r="BG325" s="41">
        <v>3</v>
      </c>
      <c r="BH325" s="212"/>
      <c r="BI325" s="66" t="s">
        <v>73</v>
      </c>
      <c r="BJ325" s="68">
        <v>336</v>
      </c>
      <c r="BK325" s="68">
        <v>454</v>
      </c>
      <c r="BL325" s="68">
        <v>55</v>
      </c>
      <c r="BM325" s="68">
        <v>33</v>
      </c>
      <c r="BN325" s="68">
        <v>13</v>
      </c>
      <c r="BO325" s="68">
        <v>359</v>
      </c>
      <c r="BP325" s="68">
        <v>28</v>
      </c>
      <c r="BQ325" s="68">
        <v>10</v>
      </c>
      <c r="BR325" s="68">
        <v>21</v>
      </c>
      <c r="BS325" s="68">
        <v>4</v>
      </c>
      <c r="BT325" s="68">
        <v>0</v>
      </c>
      <c r="BU325" s="68">
        <v>0</v>
      </c>
      <c r="BV325" s="68">
        <v>5</v>
      </c>
      <c r="BW325" s="68">
        <v>821</v>
      </c>
      <c r="BY325" s="80" t="s">
        <v>200</v>
      </c>
      <c r="BZ325" s="80" t="s">
        <v>2606</v>
      </c>
      <c r="CA325" s="78">
        <v>1348</v>
      </c>
      <c r="CB325" s="91"/>
    </row>
    <row r="326" spans="1:80" ht="14.45" customHeight="1">
      <c r="A326" s="212" t="s">
        <v>201</v>
      </c>
      <c r="B326" s="44" t="s">
        <v>90</v>
      </c>
      <c r="C326" s="71">
        <v>1868</v>
      </c>
      <c r="D326" s="71">
        <v>990</v>
      </c>
      <c r="E326" s="71">
        <v>1347</v>
      </c>
      <c r="F326" s="71">
        <v>777</v>
      </c>
      <c r="G326" s="71">
        <v>1105</v>
      </c>
      <c r="H326" s="71">
        <v>592</v>
      </c>
      <c r="I326" s="71">
        <v>1214</v>
      </c>
      <c r="J326" s="71">
        <v>663</v>
      </c>
      <c r="K326" s="149">
        <v>5534</v>
      </c>
      <c r="L326" s="149">
        <v>3022</v>
      </c>
      <c r="M326" s="212" t="s">
        <v>201</v>
      </c>
      <c r="N326" s="44" t="s">
        <v>90</v>
      </c>
      <c r="O326" s="71">
        <v>323</v>
      </c>
      <c r="P326" s="71">
        <v>161</v>
      </c>
      <c r="Q326" s="71">
        <v>152</v>
      </c>
      <c r="R326" s="71">
        <v>91</v>
      </c>
      <c r="S326" s="71">
        <v>198</v>
      </c>
      <c r="T326" s="71">
        <v>105</v>
      </c>
      <c r="U326" s="71">
        <v>418</v>
      </c>
      <c r="V326" s="71">
        <v>230</v>
      </c>
      <c r="W326" s="149">
        <v>1091</v>
      </c>
      <c r="X326" s="149">
        <v>587</v>
      </c>
      <c r="Y326" s="212" t="s">
        <v>201</v>
      </c>
      <c r="Z326" s="44" t="s">
        <v>90</v>
      </c>
      <c r="AA326" s="31">
        <v>36</v>
      </c>
      <c r="AB326" s="31">
        <v>32</v>
      </c>
      <c r="AC326" s="31">
        <v>28</v>
      </c>
      <c r="AD326" s="31">
        <v>30</v>
      </c>
      <c r="AE326" s="149">
        <v>126</v>
      </c>
      <c r="AF326" s="125">
        <v>131</v>
      </c>
      <c r="AG326" s="71">
        <v>56</v>
      </c>
      <c r="AH326" s="71">
        <v>21</v>
      </c>
      <c r="AI326" s="71">
        <v>7</v>
      </c>
      <c r="AJ326" s="71">
        <v>23</v>
      </c>
      <c r="AK326" s="212" t="s">
        <v>201</v>
      </c>
      <c r="AL326" s="44" t="s">
        <v>90</v>
      </c>
      <c r="AM326" s="71">
        <v>0</v>
      </c>
      <c r="AN326" s="71">
        <v>1707</v>
      </c>
      <c r="AO326" s="71">
        <v>265</v>
      </c>
      <c r="AP326" s="71">
        <v>23</v>
      </c>
      <c r="AQ326" s="71">
        <v>25</v>
      </c>
      <c r="AR326" s="71">
        <v>49</v>
      </c>
      <c r="AS326" s="71">
        <v>129</v>
      </c>
      <c r="AT326" s="71">
        <v>100</v>
      </c>
      <c r="AU326" s="71">
        <v>89</v>
      </c>
      <c r="AV326" s="212" t="s">
        <v>201</v>
      </c>
      <c r="AW326" s="44" t="s">
        <v>90</v>
      </c>
      <c r="AX326" s="71">
        <v>31</v>
      </c>
      <c r="AY326" s="71">
        <v>85</v>
      </c>
      <c r="AZ326" s="71">
        <v>5</v>
      </c>
      <c r="BA326" s="71">
        <v>82</v>
      </c>
      <c r="BB326" s="71">
        <v>1</v>
      </c>
      <c r="BC326" s="16">
        <v>204</v>
      </c>
      <c r="BD326" s="71">
        <v>93</v>
      </c>
      <c r="BE326" s="71">
        <v>66</v>
      </c>
      <c r="BF326" s="152">
        <v>34</v>
      </c>
      <c r="BG326" s="32">
        <v>7</v>
      </c>
      <c r="BH326" s="212" t="s">
        <v>201</v>
      </c>
      <c r="BI326" s="44" t="s">
        <v>90</v>
      </c>
      <c r="BJ326" s="71">
        <v>1973</v>
      </c>
      <c r="BK326" s="71">
        <v>2251</v>
      </c>
      <c r="BL326" s="71">
        <v>819</v>
      </c>
      <c r="BM326" s="71">
        <v>509</v>
      </c>
      <c r="BN326" s="71">
        <v>473</v>
      </c>
      <c r="BO326" s="71">
        <v>2444</v>
      </c>
      <c r="BP326" s="71">
        <v>470</v>
      </c>
      <c r="BQ326" s="71">
        <v>360</v>
      </c>
      <c r="BR326" s="71">
        <v>594</v>
      </c>
      <c r="BS326" s="71">
        <v>5</v>
      </c>
      <c r="BT326" s="71">
        <v>164</v>
      </c>
      <c r="BU326" s="71">
        <v>94</v>
      </c>
      <c r="BV326" s="71">
        <v>9</v>
      </c>
      <c r="BW326" s="71">
        <v>1178</v>
      </c>
      <c r="BY326" s="80" t="s">
        <v>201</v>
      </c>
      <c r="BZ326" s="80" t="s">
        <v>2607</v>
      </c>
      <c r="CA326" s="78">
        <v>4426</v>
      </c>
      <c r="CB326" s="91"/>
    </row>
    <row r="327" spans="1:80">
      <c r="A327" s="212"/>
      <c r="B327" s="44" t="s">
        <v>91</v>
      </c>
      <c r="C327" s="71">
        <v>0</v>
      </c>
      <c r="D327" s="71">
        <v>0</v>
      </c>
      <c r="E327" s="71">
        <v>0</v>
      </c>
      <c r="F327" s="71">
        <v>0</v>
      </c>
      <c r="G327" s="71">
        <v>0</v>
      </c>
      <c r="H327" s="71">
        <v>0</v>
      </c>
      <c r="I327" s="71">
        <v>0</v>
      </c>
      <c r="J327" s="71">
        <v>0</v>
      </c>
      <c r="K327" s="149">
        <v>0</v>
      </c>
      <c r="L327" s="149">
        <v>0</v>
      </c>
      <c r="M327" s="212"/>
      <c r="N327" s="44" t="s">
        <v>91</v>
      </c>
      <c r="O327" s="71">
        <v>0</v>
      </c>
      <c r="P327" s="71">
        <v>0</v>
      </c>
      <c r="Q327" s="71">
        <v>0</v>
      </c>
      <c r="R327" s="71">
        <v>0</v>
      </c>
      <c r="S327" s="71">
        <v>0</v>
      </c>
      <c r="T327" s="71">
        <v>0</v>
      </c>
      <c r="U327" s="71">
        <v>0</v>
      </c>
      <c r="V327" s="71">
        <v>0</v>
      </c>
      <c r="W327" s="149">
        <v>0</v>
      </c>
      <c r="X327" s="149">
        <v>0</v>
      </c>
      <c r="Y327" s="212"/>
      <c r="Z327" s="44" t="s">
        <v>91</v>
      </c>
      <c r="AA327" s="31">
        <v>0</v>
      </c>
      <c r="AB327" s="31">
        <v>0</v>
      </c>
      <c r="AC327" s="31">
        <v>0</v>
      </c>
      <c r="AD327" s="31">
        <v>0</v>
      </c>
      <c r="AE327" s="149">
        <v>0</v>
      </c>
      <c r="AF327" s="125">
        <v>0</v>
      </c>
      <c r="AG327" s="71">
        <v>0</v>
      </c>
      <c r="AH327" s="71">
        <v>0</v>
      </c>
      <c r="AI327" s="71">
        <v>0</v>
      </c>
      <c r="AJ327" s="71">
        <v>0</v>
      </c>
      <c r="AK327" s="212"/>
      <c r="AL327" s="44" t="s">
        <v>91</v>
      </c>
      <c r="AM327" s="71">
        <v>0</v>
      </c>
      <c r="AN327" s="71">
        <v>0</v>
      </c>
      <c r="AO327" s="71">
        <v>0</v>
      </c>
      <c r="AP327" s="71">
        <v>0</v>
      </c>
      <c r="AQ327" s="71">
        <v>0</v>
      </c>
      <c r="AR327" s="71">
        <v>0</v>
      </c>
      <c r="AS327" s="71">
        <v>0</v>
      </c>
      <c r="AT327" s="71">
        <v>0</v>
      </c>
      <c r="AU327" s="71">
        <v>0</v>
      </c>
      <c r="AV327" s="212"/>
      <c r="AW327" s="44" t="s">
        <v>91</v>
      </c>
      <c r="AX327" s="71">
        <v>0</v>
      </c>
      <c r="AY327" s="71">
        <v>0</v>
      </c>
      <c r="AZ327" s="71">
        <v>0</v>
      </c>
      <c r="BA327" s="71">
        <v>0</v>
      </c>
      <c r="BB327" s="71">
        <v>0</v>
      </c>
      <c r="BC327" s="16">
        <v>0</v>
      </c>
      <c r="BD327" s="71">
        <v>0</v>
      </c>
      <c r="BE327" s="71">
        <v>0</v>
      </c>
      <c r="BF327" s="152">
        <v>0</v>
      </c>
      <c r="BG327" s="32">
        <v>0</v>
      </c>
      <c r="BH327" s="212"/>
      <c r="BI327" s="44" t="s">
        <v>91</v>
      </c>
      <c r="BJ327" s="71">
        <v>0</v>
      </c>
      <c r="BK327" s="71">
        <v>0</v>
      </c>
      <c r="BL327" s="71">
        <v>0</v>
      </c>
      <c r="BM327" s="71">
        <v>0</v>
      </c>
      <c r="BN327" s="71">
        <v>0</v>
      </c>
      <c r="BO327" s="71">
        <v>0</v>
      </c>
      <c r="BP327" s="71">
        <v>0</v>
      </c>
      <c r="BQ327" s="71">
        <v>0</v>
      </c>
      <c r="BR327" s="71">
        <v>0</v>
      </c>
      <c r="BS327" s="71">
        <v>0</v>
      </c>
      <c r="BT327" s="71">
        <v>0</v>
      </c>
      <c r="BU327" s="71">
        <v>0</v>
      </c>
      <c r="BV327" s="71">
        <v>0</v>
      </c>
      <c r="BW327" s="71">
        <v>0</v>
      </c>
      <c r="BY327" s="80" t="s">
        <v>201</v>
      </c>
      <c r="BZ327" s="80" t="s">
        <v>2608</v>
      </c>
      <c r="CA327" s="78">
        <v>0</v>
      </c>
      <c r="CB327" s="91"/>
    </row>
    <row r="328" spans="1:80">
      <c r="A328" s="212"/>
      <c r="B328" s="66" t="s">
        <v>73</v>
      </c>
      <c r="C328" s="26">
        <v>1868</v>
      </c>
      <c r="D328" s="26">
        <v>990</v>
      </c>
      <c r="E328" s="68">
        <v>1347</v>
      </c>
      <c r="F328" s="68">
        <v>777</v>
      </c>
      <c r="G328" s="68">
        <v>1105</v>
      </c>
      <c r="H328" s="68">
        <v>592</v>
      </c>
      <c r="I328" s="68">
        <v>1214</v>
      </c>
      <c r="J328" s="68">
        <v>663</v>
      </c>
      <c r="K328" s="68">
        <v>5534</v>
      </c>
      <c r="L328" s="68">
        <v>3022</v>
      </c>
      <c r="M328" s="212"/>
      <c r="N328" s="66" t="s">
        <v>73</v>
      </c>
      <c r="O328" s="26">
        <v>323</v>
      </c>
      <c r="P328" s="26">
        <v>161</v>
      </c>
      <c r="Q328" s="68">
        <v>152</v>
      </c>
      <c r="R328" s="68">
        <v>91</v>
      </c>
      <c r="S328" s="68">
        <v>198</v>
      </c>
      <c r="T328" s="68">
        <v>105</v>
      </c>
      <c r="U328" s="68">
        <v>418</v>
      </c>
      <c r="V328" s="68">
        <v>230</v>
      </c>
      <c r="W328" s="68">
        <v>1091</v>
      </c>
      <c r="X328" s="68">
        <v>587</v>
      </c>
      <c r="Y328" s="212"/>
      <c r="Z328" s="66" t="s">
        <v>73</v>
      </c>
      <c r="AA328" s="68">
        <v>36</v>
      </c>
      <c r="AB328" s="68">
        <v>32</v>
      </c>
      <c r="AC328" s="68">
        <v>28</v>
      </c>
      <c r="AD328" s="68">
        <v>30</v>
      </c>
      <c r="AE328" s="68">
        <v>126</v>
      </c>
      <c r="AF328" s="68">
        <v>131</v>
      </c>
      <c r="AG328" s="68">
        <v>56</v>
      </c>
      <c r="AH328" s="68">
        <v>21</v>
      </c>
      <c r="AI328" s="68">
        <v>7</v>
      </c>
      <c r="AJ328" s="68">
        <v>23</v>
      </c>
      <c r="AK328" s="212"/>
      <c r="AL328" s="66" t="s">
        <v>73</v>
      </c>
      <c r="AM328" s="68">
        <v>0</v>
      </c>
      <c r="AN328" s="68">
        <v>1707</v>
      </c>
      <c r="AO328" s="68">
        <v>265</v>
      </c>
      <c r="AP328" s="68">
        <v>23</v>
      </c>
      <c r="AQ328" s="68">
        <v>25</v>
      </c>
      <c r="AR328" s="68">
        <v>49</v>
      </c>
      <c r="AS328" s="68">
        <v>129</v>
      </c>
      <c r="AT328" s="68">
        <v>100</v>
      </c>
      <c r="AU328" s="68">
        <v>89</v>
      </c>
      <c r="AV328" s="212"/>
      <c r="AW328" s="66" t="s">
        <v>73</v>
      </c>
      <c r="AX328" s="26">
        <v>31</v>
      </c>
      <c r="AY328" s="26">
        <v>85</v>
      </c>
      <c r="AZ328" s="26">
        <v>5</v>
      </c>
      <c r="BA328" s="26">
        <v>82</v>
      </c>
      <c r="BB328" s="26">
        <v>1</v>
      </c>
      <c r="BC328" s="26">
        <v>204</v>
      </c>
      <c r="BD328" s="26">
        <v>93</v>
      </c>
      <c r="BE328" s="26">
        <v>66</v>
      </c>
      <c r="BF328" s="41">
        <v>34</v>
      </c>
      <c r="BG328" s="41">
        <v>7</v>
      </c>
      <c r="BH328" s="212"/>
      <c r="BI328" s="66" t="s">
        <v>73</v>
      </c>
      <c r="BJ328" s="68">
        <v>1973</v>
      </c>
      <c r="BK328" s="68">
        <v>2251</v>
      </c>
      <c r="BL328" s="68">
        <v>819</v>
      </c>
      <c r="BM328" s="68">
        <v>509</v>
      </c>
      <c r="BN328" s="68">
        <v>473</v>
      </c>
      <c r="BO328" s="68">
        <v>2444</v>
      </c>
      <c r="BP328" s="68">
        <v>470</v>
      </c>
      <c r="BQ328" s="68">
        <v>360</v>
      </c>
      <c r="BR328" s="68">
        <v>594</v>
      </c>
      <c r="BS328" s="68">
        <v>5</v>
      </c>
      <c r="BT328" s="68">
        <v>164</v>
      </c>
      <c r="BU328" s="68">
        <v>94</v>
      </c>
      <c r="BV328" s="68">
        <v>9</v>
      </c>
      <c r="BW328" s="68">
        <v>1178</v>
      </c>
      <c r="BY328" s="80" t="s">
        <v>201</v>
      </c>
      <c r="BZ328" s="80" t="s">
        <v>2609</v>
      </c>
      <c r="CA328" s="78">
        <v>4426</v>
      </c>
      <c r="CB328" s="91"/>
    </row>
    <row r="329" spans="1:80" ht="14.45" customHeight="1">
      <c r="A329" s="212" t="s">
        <v>202</v>
      </c>
      <c r="B329" s="44" t="s">
        <v>90</v>
      </c>
      <c r="C329" s="71">
        <v>2341</v>
      </c>
      <c r="D329" s="71">
        <v>1295</v>
      </c>
      <c r="E329" s="71">
        <v>1910</v>
      </c>
      <c r="F329" s="71">
        <v>1054</v>
      </c>
      <c r="G329" s="71">
        <v>1401</v>
      </c>
      <c r="H329" s="71">
        <v>770</v>
      </c>
      <c r="I329" s="71">
        <v>1453</v>
      </c>
      <c r="J329" s="71">
        <v>868</v>
      </c>
      <c r="K329" s="149">
        <v>7105</v>
      </c>
      <c r="L329" s="149">
        <v>3987</v>
      </c>
      <c r="M329" s="212" t="s">
        <v>202</v>
      </c>
      <c r="N329" s="44" t="s">
        <v>90</v>
      </c>
      <c r="O329" s="71">
        <v>303</v>
      </c>
      <c r="P329" s="71">
        <v>158</v>
      </c>
      <c r="Q329" s="71">
        <v>181</v>
      </c>
      <c r="R329" s="71">
        <v>89</v>
      </c>
      <c r="S329" s="71">
        <v>203</v>
      </c>
      <c r="T329" s="71">
        <v>114</v>
      </c>
      <c r="U329" s="71">
        <v>361</v>
      </c>
      <c r="V329" s="71">
        <v>222</v>
      </c>
      <c r="W329" s="149">
        <v>1048</v>
      </c>
      <c r="X329" s="149">
        <v>583</v>
      </c>
      <c r="Y329" s="212" t="s">
        <v>202</v>
      </c>
      <c r="Z329" s="44" t="s">
        <v>90</v>
      </c>
      <c r="AA329" s="31">
        <v>50</v>
      </c>
      <c r="AB329" s="31">
        <v>42</v>
      </c>
      <c r="AC329" s="31">
        <v>33</v>
      </c>
      <c r="AD329" s="31">
        <v>38</v>
      </c>
      <c r="AE329" s="149">
        <v>163</v>
      </c>
      <c r="AF329" s="125">
        <v>161</v>
      </c>
      <c r="AG329" s="71">
        <v>71</v>
      </c>
      <c r="AH329" s="71">
        <v>6</v>
      </c>
      <c r="AI329" s="71">
        <v>11</v>
      </c>
      <c r="AJ329" s="71">
        <v>23</v>
      </c>
      <c r="AK329" s="212" t="s">
        <v>202</v>
      </c>
      <c r="AL329" s="44" t="s">
        <v>90</v>
      </c>
      <c r="AM329" s="71">
        <v>399</v>
      </c>
      <c r="AN329" s="71">
        <v>1742</v>
      </c>
      <c r="AO329" s="71">
        <v>196</v>
      </c>
      <c r="AP329" s="71">
        <v>129</v>
      </c>
      <c r="AQ329" s="71">
        <v>0</v>
      </c>
      <c r="AR329" s="71">
        <v>67</v>
      </c>
      <c r="AS329" s="71">
        <v>154</v>
      </c>
      <c r="AT329" s="71">
        <v>122</v>
      </c>
      <c r="AU329" s="71">
        <v>119</v>
      </c>
      <c r="AV329" s="212" t="s">
        <v>202</v>
      </c>
      <c r="AW329" s="44" t="s">
        <v>90</v>
      </c>
      <c r="AX329" s="71">
        <v>71</v>
      </c>
      <c r="AY329" s="71">
        <v>123</v>
      </c>
      <c r="AZ329" s="71">
        <v>1</v>
      </c>
      <c r="BA329" s="71">
        <v>114</v>
      </c>
      <c r="BB329" s="71">
        <v>8</v>
      </c>
      <c r="BC329" s="16">
        <v>317</v>
      </c>
      <c r="BD329" s="71">
        <v>170</v>
      </c>
      <c r="BE329" s="71">
        <v>137</v>
      </c>
      <c r="BF329" s="152">
        <v>47</v>
      </c>
      <c r="BG329" s="32">
        <v>16</v>
      </c>
      <c r="BH329" s="212" t="s">
        <v>202</v>
      </c>
      <c r="BI329" s="44" t="s">
        <v>90</v>
      </c>
      <c r="BJ329" s="71">
        <v>2148</v>
      </c>
      <c r="BK329" s="71">
        <v>3036</v>
      </c>
      <c r="BL329" s="71">
        <v>729</v>
      </c>
      <c r="BM329" s="71">
        <v>443</v>
      </c>
      <c r="BN329" s="71">
        <v>380</v>
      </c>
      <c r="BO329" s="71">
        <v>2388</v>
      </c>
      <c r="BP329" s="71">
        <v>343</v>
      </c>
      <c r="BQ329" s="71">
        <v>210</v>
      </c>
      <c r="BR329" s="71">
        <v>306</v>
      </c>
      <c r="BS329" s="71">
        <v>7</v>
      </c>
      <c r="BT329" s="71">
        <v>44</v>
      </c>
      <c r="BU329" s="71">
        <v>282</v>
      </c>
      <c r="BV329" s="71">
        <v>24</v>
      </c>
      <c r="BW329" s="71">
        <v>2824</v>
      </c>
      <c r="BY329" s="80" t="s">
        <v>202</v>
      </c>
      <c r="BZ329" s="80" t="s">
        <v>2610</v>
      </c>
      <c r="CA329" s="78">
        <v>4987</v>
      </c>
      <c r="CB329" s="91"/>
    </row>
    <row r="330" spans="1:80">
      <c r="A330" s="212"/>
      <c r="B330" s="44" t="s">
        <v>91</v>
      </c>
      <c r="C330" s="71">
        <v>0</v>
      </c>
      <c r="D330" s="71">
        <v>0</v>
      </c>
      <c r="E330" s="71">
        <v>0</v>
      </c>
      <c r="F330" s="71">
        <v>0</v>
      </c>
      <c r="G330" s="71">
        <v>0</v>
      </c>
      <c r="H330" s="71">
        <v>0</v>
      </c>
      <c r="I330" s="71">
        <v>0</v>
      </c>
      <c r="J330" s="71">
        <v>0</v>
      </c>
      <c r="K330" s="149">
        <v>0</v>
      </c>
      <c r="L330" s="149">
        <v>0</v>
      </c>
      <c r="M330" s="212"/>
      <c r="N330" s="44" t="s">
        <v>91</v>
      </c>
      <c r="O330" s="71">
        <v>0</v>
      </c>
      <c r="P330" s="71">
        <v>0</v>
      </c>
      <c r="Q330" s="71">
        <v>0</v>
      </c>
      <c r="R330" s="71">
        <v>0</v>
      </c>
      <c r="S330" s="71">
        <v>0</v>
      </c>
      <c r="T330" s="71">
        <v>0</v>
      </c>
      <c r="U330" s="71">
        <v>0</v>
      </c>
      <c r="V330" s="71">
        <v>0</v>
      </c>
      <c r="W330" s="149">
        <v>0</v>
      </c>
      <c r="X330" s="149">
        <v>0</v>
      </c>
      <c r="Y330" s="212"/>
      <c r="Z330" s="44" t="s">
        <v>91</v>
      </c>
      <c r="AA330" s="31">
        <v>0</v>
      </c>
      <c r="AB330" s="31">
        <v>0</v>
      </c>
      <c r="AC330" s="31">
        <v>0</v>
      </c>
      <c r="AD330" s="31">
        <v>0</v>
      </c>
      <c r="AE330" s="149">
        <v>0</v>
      </c>
      <c r="AF330" s="125">
        <v>0</v>
      </c>
      <c r="AG330" s="71">
        <v>0</v>
      </c>
      <c r="AH330" s="71">
        <v>0</v>
      </c>
      <c r="AI330" s="71">
        <v>0</v>
      </c>
      <c r="AJ330" s="71">
        <v>0</v>
      </c>
      <c r="AK330" s="212"/>
      <c r="AL330" s="44" t="s">
        <v>91</v>
      </c>
      <c r="AM330" s="71">
        <v>0</v>
      </c>
      <c r="AN330" s="71">
        <v>0</v>
      </c>
      <c r="AO330" s="71">
        <v>0</v>
      </c>
      <c r="AP330" s="71">
        <v>0</v>
      </c>
      <c r="AQ330" s="71">
        <v>0</v>
      </c>
      <c r="AR330" s="71">
        <v>0</v>
      </c>
      <c r="AS330" s="71">
        <v>0</v>
      </c>
      <c r="AT330" s="71">
        <v>0</v>
      </c>
      <c r="AU330" s="71">
        <v>0</v>
      </c>
      <c r="AV330" s="212"/>
      <c r="AW330" s="44" t="s">
        <v>91</v>
      </c>
      <c r="AX330" s="71">
        <v>0</v>
      </c>
      <c r="AY330" s="71">
        <v>0</v>
      </c>
      <c r="AZ330" s="71">
        <v>0</v>
      </c>
      <c r="BA330" s="71">
        <v>0</v>
      </c>
      <c r="BB330" s="71">
        <v>0</v>
      </c>
      <c r="BC330" s="16">
        <v>0</v>
      </c>
      <c r="BD330" s="71">
        <v>0</v>
      </c>
      <c r="BE330" s="71">
        <v>0</v>
      </c>
      <c r="BF330" s="152">
        <v>0</v>
      </c>
      <c r="BG330" s="32">
        <v>0</v>
      </c>
      <c r="BH330" s="212"/>
      <c r="BI330" s="44" t="s">
        <v>91</v>
      </c>
      <c r="BJ330" s="71">
        <v>0</v>
      </c>
      <c r="BK330" s="71">
        <v>0</v>
      </c>
      <c r="BL330" s="71">
        <v>0</v>
      </c>
      <c r="BM330" s="71">
        <v>0</v>
      </c>
      <c r="BN330" s="71">
        <v>0</v>
      </c>
      <c r="BO330" s="71">
        <v>0</v>
      </c>
      <c r="BP330" s="71">
        <v>0</v>
      </c>
      <c r="BQ330" s="71">
        <v>0</v>
      </c>
      <c r="BR330" s="71">
        <v>0</v>
      </c>
      <c r="BS330" s="71">
        <v>0</v>
      </c>
      <c r="BT330" s="71">
        <v>0</v>
      </c>
      <c r="BU330" s="71">
        <v>0</v>
      </c>
      <c r="BV330" s="71">
        <v>0</v>
      </c>
      <c r="BW330" s="71">
        <v>0</v>
      </c>
      <c r="BY330" s="80" t="s">
        <v>202</v>
      </c>
      <c r="BZ330" s="80" t="s">
        <v>2611</v>
      </c>
      <c r="CA330" s="78">
        <v>0</v>
      </c>
      <c r="CB330" s="91"/>
    </row>
    <row r="331" spans="1:80">
      <c r="A331" s="212"/>
      <c r="B331" s="66" t="s">
        <v>73</v>
      </c>
      <c r="C331" s="26">
        <v>2341</v>
      </c>
      <c r="D331" s="26">
        <v>1295</v>
      </c>
      <c r="E331" s="68">
        <v>1910</v>
      </c>
      <c r="F331" s="68">
        <v>1054</v>
      </c>
      <c r="G331" s="68">
        <v>1401</v>
      </c>
      <c r="H331" s="68">
        <v>770</v>
      </c>
      <c r="I331" s="68">
        <v>1453</v>
      </c>
      <c r="J331" s="68">
        <v>868</v>
      </c>
      <c r="K331" s="68">
        <v>7105</v>
      </c>
      <c r="L331" s="68">
        <v>3987</v>
      </c>
      <c r="M331" s="212"/>
      <c r="N331" s="66" t="s">
        <v>73</v>
      </c>
      <c r="O331" s="26">
        <v>303</v>
      </c>
      <c r="P331" s="26">
        <v>158</v>
      </c>
      <c r="Q331" s="68">
        <v>181</v>
      </c>
      <c r="R331" s="68">
        <v>89</v>
      </c>
      <c r="S331" s="68">
        <v>203</v>
      </c>
      <c r="T331" s="68">
        <v>114</v>
      </c>
      <c r="U331" s="68">
        <v>361</v>
      </c>
      <c r="V331" s="68">
        <v>222</v>
      </c>
      <c r="W331" s="68">
        <v>1048</v>
      </c>
      <c r="X331" s="68">
        <v>583</v>
      </c>
      <c r="Y331" s="212"/>
      <c r="Z331" s="66" t="s">
        <v>73</v>
      </c>
      <c r="AA331" s="68">
        <v>50</v>
      </c>
      <c r="AB331" s="68">
        <v>42</v>
      </c>
      <c r="AC331" s="68">
        <v>33</v>
      </c>
      <c r="AD331" s="68">
        <v>38</v>
      </c>
      <c r="AE331" s="68">
        <v>163</v>
      </c>
      <c r="AF331" s="68">
        <v>161</v>
      </c>
      <c r="AG331" s="68">
        <v>71</v>
      </c>
      <c r="AH331" s="68">
        <v>6</v>
      </c>
      <c r="AI331" s="68">
        <v>11</v>
      </c>
      <c r="AJ331" s="68">
        <v>23</v>
      </c>
      <c r="AK331" s="212"/>
      <c r="AL331" s="66" t="s">
        <v>73</v>
      </c>
      <c r="AM331" s="68">
        <v>399</v>
      </c>
      <c r="AN331" s="68">
        <v>1742</v>
      </c>
      <c r="AO331" s="68">
        <v>196</v>
      </c>
      <c r="AP331" s="68">
        <v>129</v>
      </c>
      <c r="AQ331" s="68">
        <v>0</v>
      </c>
      <c r="AR331" s="68">
        <v>67</v>
      </c>
      <c r="AS331" s="68">
        <v>154</v>
      </c>
      <c r="AT331" s="68">
        <v>122</v>
      </c>
      <c r="AU331" s="68">
        <v>119</v>
      </c>
      <c r="AV331" s="212"/>
      <c r="AW331" s="66" t="s">
        <v>73</v>
      </c>
      <c r="AX331" s="26">
        <v>71</v>
      </c>
      <c r="AY331" s="26">
        <v>123</v>
      </c>
      <c r="AZ331" s="26">
        <v>1</v>
      </c>
      <c r="BA331" s="26">
        <v>114</v>
      </c>
      <c r="BB331" s="26">
        <v>8</v>
      </c>
      <c r="BC331" s="26">
        <v>317</v>
      </c>
      <c r="BD331" s="26">
        <v>170</v>
      </c>
      <c r="BE331" s="26">
        <v>137</v>
      </c>
      <c r="BF331" s="41">
        <v>47</v>
      </c>
      <c r="BG331" s="41">
        <v>16</v>
      </c>
      <c r="BH331" s="212"/>
      <c r="BI331" s="66" t="s">
        <v>73</v>
      </c>
      <c r="BJ331" s="68">
        <v>2148</v>
      </c>
      <c r="BK331" s="68">
        <v>3036</v>
      </c>
      <c r="BL331" s="68">
        <v>729</v>
      </c>
      <c r="BM331" s="68">
        <v>443</v>
      </c>
      <c r="BN331" s="68">
        <v>380</v>
      </c>
      <c r="BO331" s="68">
        <v>2388</v>
      </c>
      <c r="BP331" s="68">
        <v>343</v>
      </c>
      <c r="BQ331" s="68">
        <v>210</v>
      </c>
      <c r="BR331" s="68">
        <v>306</v>
      </c>
      <c r="BS331" s="68">
        <v>7</v>
      </c>
      <c r="BT331" s="68">
        <v>44</v>
      </c>
      <c r="BU331" s="68">
        <v>282</v>
      </c>
      <c r="BV331" s="68">
        <v>24</v>
      </c>
      <c r="BW331" s="68">
        <v>2824</v>
      </c>
      <c r="BY331" s="80" t="s">
        <v>202</v>
      </c>
      <c r="BZ331" s="80" t="s">
        <v>2612</v>
      </c>
      <c r="CA331" s="78">
        <v>4987</v>
      </c>
      <c r="CB331" s="91"/>
    </row>
    <row r="332" spans="1:80" ht="14.45" customHeight="1">
      <c r="A332" s="212" t="s">
        <v>203</v>
      </c>
      <c r="B332" s="44" t="s">
        <v>90</v>
      </c>
      <c r="C332" s="71">
        <v>2486</v>
      </c>
      <c r="D332" s="71">
        <v>1375</v>
      </c>
      <c r="E332" s="71">
        <v>1861</v>
      </c>
      <c r="F332" s="71">
        <v>1095</v>
      </c>
      <c r="G332" s="71">
        <v>1535</v>
      </c>
      <c r="H332" s="71">
        <v>905</v>
      </c>
      <c r="I332" s="71">
        <v>1615</v>
      </c>
      <c r="J332" s="71">
        <v>933</v>
      </c>
      <c r="K332" s="149">
        <v>7497</v>
      </c>
      <c r="L332" s="149">
        <v>4308</v>
      </c>
      <c r="M332" s="212" t="s">
        <v>203</v>
      </c>
      <c r="N332" s="44" t="s">
        <v>90</v>
      </c>
      <c r="O332" s="71">
        <v>184</v>
      </c>
      <c r="P332" s="71">
        <v>87</v>
      </c>
      <c r="Q332" s="71">
        <v>105</v>
      </c>
      <c r="R332" s="71">
        <v>74</v>
      </c>
      <c r="S332" s="71">
        <v>171</v>
      </c>
      <c r="T332" s="71">
        <v>115</v>
      </c>
      <c r="U332" s="71">
        <v>247</v>
      </c>
      <c r="V332" s="71">
        <v>148</v>
      </c>
      <c r="W332" s="149">
        <v>707</v>
      </c>
      <c r="X332" s="149">
        <v>424</v>
      </c>
      <c r="Y332" s="212" t="s">
        <v>203</v>
      </c>
      <c r="Z332" s="44" t="s">
        <v>90</v>
      </c>
      <c r="AA332" s="31">
        <v>66</v>
      </c>
      <c r="AB332" s="31">
        <v>60</v>
      </c>
      <c r="AC332" s="31">
        <v>55</v>
      </c>
      <c r="AD332" s="31">
        <v>54</v>
      </c>
      <c r="AE332" s="149">
        <v>235</v>
      </c>
      <c r="AF332" s="125">
        <v>242</v>
      </c>
      <c r="AG332" s="71">
        <v>78</v>
      </c>
      <c r="AH332" s="71">
        <v>9</v>
      </c>
      <c r="AI332" s="71">
        <v>10</v>
      </c>
      <c r="AJ332" s="71">
        <v>44</v>
      </c>
      <c r="AK332" s="212" t="s">
        <v>203</v>
      </c>
      <c r="AL332" s="44" t="s">
        <v>90</v>
      </c>
      <c r="AM332" s="71">
        <v>0</v>
      </c>
      <c r="AN332" s="71">
        <v>2397</v>
      </c>
      <c r="AO332" s="71">
        <v>292</v>
      </c>
      <c r="AP332" s="71">
        <v>122</v>
      </c>
      <c r="AQ332" s="71">
        <v>5</v>
      </c>
      <c r="AR332" s="71">
        <v>75</v>
      </c>
      <c r="AS332" s="71">
        <v>231</v>
      </c>
      <c r="AT332" s="71">
        <v>162</v>
      </c>
      <c r="AU332" s="71">
        <v>143</v>
      </c>
      <c r="AV332" s="212" t="s">
        <v>203</v>
      </c>
      <c r="AW332" s="44" t="s">
        <v>90</v>
      </c>
      <c r="AX332" s="71">
        <v>89</v>
      </c>
      <c r="AY332" s="71">
        <v>133</v>
      </c>
      <c r="AZ332" s="71">
        <v>72</v>
      </c>
      <c r="BA332" s="71">
        <v>150</v>
      </c>
      <c r="BB332" s="71">
        <v>0</v>
      </c>
      <c r="BC332" s="16">
        <v>444</v>
      </c>
      <c r="BD332" s="71">
        <v>207</v>
      </c>
      <c r="BE332" s="71">
        <v>147</v>
      </c>
      <c r="BF332" s="152">
        <v>45</v>
      </c>
      <c r="BG332" s="32">
        <v>19</v>
      </c>
      <c r="BH332" s="212" t="s">
        <v>203</v>
      </c>
      <c r="BI332" s="44" t="s">
        <v>90</v>
      </c>
      <c r="BJ332" s="71">
        <v>2023</v>
      </c>
      <c r="BK332" s="71">
        <v>2289</v>
      </c>
      <c r="BL332" s="71">
        <v>799</v>
      </c>
      <c r="BM332" s="71">
        <v>332</v>
      </c>
      <c r="BN332" s="71">
        <v>292</v>
      </c>
      <c r="BO332" s="71">
        <v>2331</v>
      </c>
      <c r="BP332" s="71">
        <v>395</v>
      </c>
      <c r="BQ332" s="71">
        <v>379</v>
      </c>
      <c r="BR332" s="71">
        <v>315</v>
      </c>
      <c r="BS332" s="71">
        <v>466</v>
      </c>
      <c r="BT332" s="71">
        <v>1</v>
      </c>
      <c r="BU332" s="71">
        <v>263</v>
      </c>
      <c r="BV332" s="71">
        <v>585</v>
      </c>
      <c r="BW332" s="71">
        <v>1938</v>
      </c>
      <c r="BY332" s="80" t="s">
        <v>203</v>
      </c>
      <c r="BZ332" s="80" t="s">
        <v>2613</v>
      </c>
      <c r="CA332" s="78">
        <v>6183</v>
      </c>
      <c r="CB332" s="91"/>
    </row>
    <row r="333" spans="1:80">
      <c r="A333" s="212"/>
      <c r="B333" s="44" t="s">
        <v>91</v>
      </c>
      <c r="C333" s="71">
        <v>0</v>
      </c>
      <c r="D333" s="71">
        <v>0</v>
      </c>
      <c r="E333" s="71">
        <v>0</v>
      </c>
      <c r="F333" s="71">
        <v>0</v>
      </c>
      <c r="G333" s="71">
        <v>0</v>
      </c>
      <c r="H333" s="71">
        <v>0</v>
      </c>
      <c r="I333" s="71">
        <v>0</v>
      </c>
      <c r="J333" s="71">
        <v>0</v>
      </c>
      <c r="K333" s="149">
        <v>0</v>
      </c>
      <c r="L333" s="149">
        <v>0</v>
      </c>
      <c r="M333" s="212"/>
      <c r="N333" s="44" t="s">
        <v>91</v>
      </c>
      <c r="O333" s="71">
        <v>0</v>
      </c>
      <c r="P333" s="71">
        <v>0</v>
      </c>
      <c r="Q333" s="71">
        <v>0</v>
      </c>
      <c r="R333" s="71">
        <v>0</v>
      </c>
      <c r="S333" s="71">
        <v>0</v>
      </c>
      <c r="T333" s="71">
        <v>0</v>
      </c>
      <c r="U333" s="71">
        <v>0</v>
      </c>
      <c r="V333" s="71">
        <v>0</v>
      </c>
      <c r="W333" s="149">
        <v>0</v>
      </c>
      <c r="X333" s="149">
        <v>0</v>
      </c>
      <c r="Y333" s="212"/>
      <c r="Z333" s="44" t="s">
        <v>91</v>
      </c>
      <c r="AA333" s="31">
        <v>0</v>
      </c>
      <c r="AB333" s="31">
        <v>0</v>
      </c>
      <c r="AC333" s="31">
        <v>0</v>
      </c>
      <c r="AD333" s="31">
        <v>0</v>
      </c>
      <c r="AE333" s="149">
        <v>0</v>
      </c>
      <c r="AF333" s="125">
        <v>0</v>
      </c>
      <c r="AG333" s="71">
        <v>0</v>
      </c>
      <c r="AH333" s="71">
        <v>0</v>
      </c>
      <c r="AI333" s="71">
        <v>0</v>
      </c>
      <c r="AJ333" s="71">
        <v>0</v>
      </c>
      <c r="AK333" s="212"/>
      <c r="AL333" s="44" t="s">
        <v>91</v>
      </c>
      <c r="AM333" s="71">
        <v>0</v>
      </c>
      <c r="AN333" s="71">
        <v>0</v>
      </c>
      <c r="AO333" s="71">
        <v>0</v>
      </c>
      <c r="AP333" s="71">
        <v>0</v>
      </c>
      <c r="AQ333" s="71">
        <v>0</v>
      </c>
      <c r="AR333" s="71">
        <v>0</v>
      </c>
      <c r="AS333" s="71">
        <v>0</v>
      </c>
      <c r="AT333" s="71">
        <v>0</v>
      </c>
      <c r="AU333" s="71">
        <v>0</v>
      </c>
      <c r="AV333" s="212"/>
      <c r="AW333" s="44" t="s">
        <v>91</v>
      </c>
      <c r="AX333" s="71">
        <v>0</v>
      </c>
      <c r="AY333" s="71">
        <v>0</v>
      </c>
      <c r="AZ333" s="71">
        <v>0</v>
      </c>
      <c r="BA333" s="71">
        <v>0</v>
      </c>
      <c r="BB333" s="71">
        <v>0</v>
      </c>
      <c r="BC333" s="16">
        <v>0</v>
      </c>
      <c r="BD333" s="71">
        <v>0</v>
      </c>
      <c r="BE333" s="71">
        <v>0</v>
      </c>
      <c r="BF333" s="152">
        <v>0</v>
      </c>
      <c r="BG333" s="32">
        <v>0</v>
      </c>
      <c r="BH333" s="212"/>
      <c r="BI333" s="44" t="s">
        <v>91</v>
      </c>
      <c r="BJ333" s="71">
        <v>0</v>
      </c>
      <c r="BK333" s="71">
        <v>0</v>
      </c>
      <c r="BL333" s="71">
        <v>0</v>
      </c>
      <c r="BM333" s="71">
        <v>0</v>
      </c>
      <c r="BN333" s="71">
        <v>0</v>
      </c>
      <c r="BO333" s="71">
        <v>0</v>
      </c>
      <c r="BP333" s="71">
        <v>0</v>
      </c>
      <c r="BQ333" s="71">
        <v>0</v>
      </c>
      <c r="BR333" s="71">
        <v>0</v>
      </c>
      <c r="BS333" s="71">
        <v>0</v>
      </c>
      <c r="BT333" s="71">
        <v>0</v>
      </c>
      <c r="BU333" s="71">
        <v>0</v>
      </c>
      <c r="BV333" s="71">
        <v>0</v>
      </c>
      <c r="BW333" s="71">
        <v>0</v>
      </c>
      <c r="BY333" s="80" t="s">
        <v>203</v>
      </c>
      <c r="BZ333" s="80" t="s">
        <v>2614</v>
      </c>
      <c r="CA333" s="78">
        <v>0</v>
      </c>
      <c r="CB333" s="91"/>
    </row>
    <row r="334" spans="1:80">
      <c r="A334" s="212"/>
      <c r="B334" s="66" t="s">
        <v>73</v>
      </c>
      <c r="C334" s="26">
        <v>2486</v>
      </c>
      <c r="D334" s="26">
        <v>1375</v>
      </c>
      <c r="E334" s="68">
        <v>1861</v>
      </c>
      <c r="F334" s="68">
        <v>1095</v>
      </c>
      <c r="G334" s="68">
        <v>1535</v>
      </c>
      <c r="H334" s="68">
        <v>905</v>
      </c>
      <c r="I334" s="68">
        <v>1615</v>
      </c>
      <c r="J334" s="68">
        <v>933</v>
      </c>
      <c r="K334" s="68">
        <v>7497</v>
      </c>
      <c r="L334" s="68">
        <v>4308</v>
      </c>
      <c r="M334" s="212"/>
      <c r="N334" s="66" t="s">
        <v>73</v>
      </c>
      <c r="O334" s="26">
        <v>184</v>
      </c>
      <c r="P334" s="26">
        <v>87</v>
      </c>
      <c r="Q334" s="68">
        <v>105</v>
      </c>
      <c r="R334" s="68">
        <v>74</v>
      </c>
      <c r="S334" s="68">
        <v>171</v>
      </c>
      <c r="T334" s="68">
        <v>115</v>
      </c>
      <c r="U334" s="68">
        <v>247</v>
      </c>
      <c r="V334" s="68">
        <v>148</v>
      </c>
      <c r="W334" s="68">
        <v>707</v>
      </c>
      <c r="X334" s="68">
        <v>424</v>
      </c>
      <c r="Y334" s="212"/>
      <c r="Z334" s="66" t="s">
        <v>73</v>
      </c>
      <c r="AA334" s="68">
        <v>66</v>
      </c>
      <c r="AB334" s="68">
        <v>60</v>
      </c>
      <c r="AC334" s="68">
        <v>55</v>
      </c>
      <c r="AD334" s="68">
        <v>54</v>
      </c>
      <c r="AE334" s="68">
        <v>235</v>
      </c>
      <c r="AF334" s="68">
        <v>242</v>
      </c>
      <c r="AG334" s="68">
        <v>78</v>
      </c>
      <c r="AH334" s="68">
        <v>9</v>
      </c>
      <c r="AI334" s="68">
        <v>10</v>
      </c>
      <c r="AJ334" s="68">
        <v>44</v>
      </c>
      <c r="AK334" s="212"/>
      <c r="AL334" s="66" t="s">
        <v>73</v>
      </c>
      <c r="AM334" s="68">
        <v>0</v>
      </c>
      <c r="AN334" s="68">
        <v>2397</v>
      </c>
      <c r="AO334" s="68">
        <v>292</v>
      </c>
      <c r="AP334" s="68">
        <v>122</v>
      </c>
      <c r="AQ334" s="68">
        <v>5</v>
      </c>
      <c r="AR334" s="68">
        <v>75</v>
      </c>
      <c r="AS334" s="68">
        <v>231</v>
      </c>
      <c r="AT334" s="68">
        <v>162</v>
      </c>
      <c r="AU334" s="68">
        <v>143</v>
      </c>
      <c r="AV334" s="212"/>
      <c r="AW334" s="66" t="s">
        <v>73</v>
      </c>
      <c r="AX334" s="26">
        <v>89</v>
      </c>
      <c r="AY334" s="26">
        <v>133</v>
      </c>
      <c r="AZ334" s="26">
        <v>72</v>
      </c>
      <c r="BA334" s="26">
        <v>150</v>
      </c>
      <c r="BB334" s="26">
        <v>0</v>
      </c>
      <c r="BC334" s="26">
        <v>444</v>
      </c>
      <c r="BD334" s="26">
        <v>207</v>
      </c>
      <c r="BE334" s="26">
        <v>147</v>
      </c>
      <c r="BF334" s="41">
        <v>45</v>
      </c>
      <c r="BG334" s="41">
        <v>19</v>
      </c>
      <c r="BH334" s="212"/>
      <c r="BI334" s="66" t="s">
        <v>73</v>
      </c>
      <c r="BJ334" s="68">
        <v>2023</v>
      </c>
      <c r="BK334" s="68">
        <v>2289</v>
      </c>
      <c r="BL334" s="68">
        <v>799</v>
      </c>
      <c r="BM334" s="68">
        <v>332</v>
      </c>
      <c r="BN334" s="68">
        <v>292</v>
      </c>
      <c r="BO334" s="68">
        <v>2331</v>
      </c>
      <c r="BP334" s="68">
        <v>395</v>
      </c>
      <c r="BQ334" s="68">
        <v>379</v>
      </c>
      <c r="BR334" s="68">
        <v>315</v>
      </c>
      <c r="BS334" s="68">
        <v>466</v>
      </c>
      <c r="BT334" s="68">
        <v>1</v>
      </c>
      <c r="BU334" s="68">
        <v>263</v>
      </c>
      <c r="BV334" s="68">
        <v>585</v>
      </c>
      <c r="BW334" s="68">
        <v>1938</v>
      </c>
      <c r="BY334" s="80" t="s">
        <v>203</v>
      </c>
      <c r="BZ334" s="80" t="s">
        <v>2615</v>
      </c>
      <c r="CA334" s="78">
        <v>6183</v>
      </c>
      <c r="CB334" s="91"/>
    </row>
    <row r="335" spans="1:80" s="100" customFormat="1">
      <c r="A335" s="45" t="s">
        <v>109</v>
      </c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5" t="s">
        <v>109</v>
      </c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5" t="s">
        <v>109</v>
      </c>
      <c r="Z335" s="44"/>
      <c r="AA335" s="44"/>
      <c r="AB335" s="44"/>
      <c r="AC335" s="44"/>
      <c r="AD335" s="44"/>
      <c r="AE335" s="44"/>
      <c r="AF335" s="44"/>
      <c r="AG335" s="44"/>
      <c r="AH335" s="44"/>
      <c r="AI335" s="44"/>
      <c r="AJ335" s="45"/>
      <c r="AK335" s="45" t="s">
        <v>109</v>
      </c>
      <c r="AL335" s="44"/>
      <c r="AM335" s="44"/>
      <c r="AN335" s="44"/>
      <c r="AO335" s="44"/>
      <c r="AP335" s="44"/>
      <c r="AQ335" s="44"/>
      <c r="AR335" s="44"/>
      <c r="AS335" s="44"/>
      <c r="AT335" s="44"/>
      <c r="AU335" s="44"/>
      <c r="AV335" s="45" t="s">
        <v>109</v>
      </c>
      <c r="AW335" s="44"/>
      <c r="AX335" s="44"/>
      <c r="AY335" s="44"/>
      <c r="AZ335" s="44"/>
      <c r="BA335" s="44"/>
      <c r="BB335" s="44"/>
      <c r="BC335" s="44"/>
      <c r="BD335" s="44"/>
      <c r="BE335" s="44"/>
      <c r="BF335" s="44"/>
      <c r="BG335" s="44"/>
      <c r="BH335" s="45" t="s">
        <v>109</v>
      </c>
      <c r="BI335" s="44"/>
      <c r="BJ335" s="44"/>
      <c r="BK335" s="44"/>
      <c r="BL335" s="44"/>
      <c r="BM335" s="44"/>
      <c r="BN335" s="44"/>
      <c r="BO335" s="44"/>
      <c r="BP335" s="44"/>
      <c r="BQ335" s="44"/>
      <c r="BR335" s="44"/>
      <c r="BS335" s="44"/>
      <c r="BT335" s="44"/>
      <c r="BU335" s="44"/>
      <c r="BV335" s="44"/>
      <c r="BW335" s="44"/>
      <c r="BY335" s="80" t="str">
        <f>IF(A335="",BY334,A335)</f>
        <v>IHOROMBE</v>
      </c>
      <c r="BZ335" s="80" t="str">
        <f>BY335&amp;B335</f>
        <v>IHOROMBE</v>
      </c>
      <c r="CA335" s="78">
        <f>(AM335+2*AN335+3*AO335+4*AP335+5*AQ335)</f>
        <v>0</v>
      </c>
      <c r="CB335" s="91"/>
    </row>
    <row r="336" spans="1:80" ht="14.45" customHeight="1">
      <c r="A336" s="212" t="s">
        <v>204</v>
      </c>
      <c r="B336" s="44" t="s">
        <v>90</v>
      </c>
      <c r="C336" s="71">
        <v>356</v>
      </c>
      <c r="D336" s="71">
        <v>171</v>
      </c>
      <c r="E336" s="71">
        <v>243</v>
      </c>
      <c r="F336" s="71">
        <v>89</v>
      </c>
      <c r="G336" s="71">
        <v>206</v>
      </c>
      <c r="H336" s="71">
        <v>87</v>
      </c>
      <c r="I336" s="71">
        <v>191</v>
      </c>
      <c r="J336" s="71">
        <v>97</v>
      </c>
      <c r="K336" s="149">
        <v>996</v>
      </c>
      <c r="L336" s="149">
        <v>444</v>
      </c>
      <c r="M336" s="212" t="s">
        <v>204</v>
      </c>
      <c r="N336" s="44" t="s">
        <v>90</v>
      </c>
      <c r="O336" s="71">
        <v>93</v>
      </c>
      <c r="P336" s="71">
        <v>41</v>
      </c>
      <c r="Q336" s="71">
        <v>40</v>
      </c>
      <c r="R336" s="71">
        <v>8</v>
      </c>
      <c r="S336" s="71">
        <v>45</v>
      </c>
      <c r="T336" s="71">
        <v>7</v>
      </c>
      <c r="U336" s="71">
        <v>72</v>
      </c>
      <c r="V336" s="71">
        <v>43</v>
      </c>
      <c r="W336" s="149">
        <v>250</v>
      </c>
      <c r="X336" s="149">
        <v>99</v>
      </c>
      <c r="Y336" s="212" t="s">
        <v>204</v>
      </c>
      <c r="Z336" s="44" t="s">
        <v>90</v>
      </c>
      <c r="AA336" s="31">
        <v>7</v>
      </c>
      <c r="AB336" s="31">
        <v>5</v>
      </c>
      <c r="AC336" s="31">
        <v>6</v>
      </c>
      <c r="AD336" s="31">
        <v>5</v>
      </c>
      <c r="AE336" s="149">
        <v>23</v>
      </c>
      <c r="AF336" s="125">
        <v>15</v>
      </c>
      <c r="AG336" s="71">
        <v>13</v>
      </c>
      <c r="AH336" s="71">
        <v>0</v>
      </c>
      <c r="AI336" s="71">
        <v>8</v>
      </c>
      <c r="AJ336" s="71">
        <v>5</v>
      </c>
      <c r="AK336" s="212" t="s">
        <v>204</v>
      </c>
      <c r="AL336" s="44" t="s">
        <v>90</v>
      </c>
      <c r="AM336" s="71">
        <v>0</v>
      </c>
      <c r="AN336" s="71">
        <v>336</v>
      </c>
      <c r="AO336" s="71">
        <v>46</v>
      </c>
      <c r="AP336" s="71">
        <v>0</v>
      </c>
      <c r="AQ336" s="71">
        <v>0</v>
      </c>
      <c r="AR336" s="71">
        <v>0</v>
      </c>
      <c r="AS336" s="71">
        <v>23</v>
      </c>
      <c r="AT336" s="71">
        <v>14</v>
      </c>
      <c r="AU336" s="71">
        <v>16</v>
      </c>
      <c r="AV336" s="212" t="s">
        <v>204</v>
      </c>
      <c r="AW336" s="44" t="s">
        <v>90</v>
      </c>
      <c r="AX336" s="71">
        <v>9</v>
      </c>
      <c r="AY336" s="71">
        <v>38</v>
      </c>
      <c r="AZ336" s="71">
        <v>0</v>
      </c>
      <c r="BA336" s="71">
        <v>0</v>
      </c>
      <c r="BB336" s="71">
        <v>0</v>
      </c>
      <c r="BC336" s="16">
        <v>47</v>
      </c>
      <c r="BD336" s="71">
        <v>15</v>
      </c>
      <c r="BE336" s="71">
        <v>15</v>
      </c>
      <c r="BF336" s="152">
        <v>7</v>
      </c>
      <c r="BG336" s="32">
        <v>3</v>
      </c>
      <c r="BH336" s="212" t="s">
        <v>204</v>
      </c>
      <c r="BI336" s="44" t="s">
        <v>90</v>
      </c>
      <c r="BJ336" s="71">
        <v>318</v>
      </c>
      <c r="BK336" s="71">
        <v>411</v>
      </c>
      <c r="BL336" s="71">
        <v>373</v>
      </c>
      <c r="BM336" s="71">
        <v>252</v>
      </c>
      <c r="BN336" s="71">
        <v>252</v>
      </c>
      <c r="BO336" s="71">
        <v>358</v>
      </c>
      <c r="BP336" s="71">
        <v>149</v>
      </c>
      <c r="BQ336" s="71">
        <v>144</v>
      </c>
      <c r="BR336" s="71">
        <v>86</v>
      </c>
      <c r="BS336" s="71">
        <v>1</v>
      </c>
      <c r="BT336" s="71">
        <v>2</v>
      </c>
      <c r="BU336" s="71">
        <v>0</v>
      </c>
      <c r="BV336" s="71">
        <v>9</v>
      </c>
      <c r="BW336" s="71">
        <v>88</v>
      </c>
      <c r="BY336" s="80" t="s">
        <v>204</v>
      </c>
      <c r="BZ336" s="80" t="s">
        <v>2619</v>
      </c>
      <c r="CA336" s="78">
        <v>810</v>
      </c>
      <c r="CB336" s="91"/>
    </row>
    <row r="337" spans="1:80">
      <c r="A337" s="212"/>
      <c r="B337" s="44" t="s">
        <v>91</v>
      </c>
      <c r="C337" s="71">
        <v>0</v>
      </c>
      <c r="D337" s="71">
        <v>0</v>
      </c>
      <c r="E337" s="71">
        <v>0</v>
      </c>
      <c r="F337" s="71">
        <v>0</v>
      </c>
      <c r="G337" s="71">
        <v>0</v>
      </c>
      <c r="H337" s="71">
        <v>0</v>
      </c>
      <c r="I337" s="71">
        <v>0</v>
      </c>
      <c r="J337" s="71">
        <v>0</v>
      </c>
      <c r="K337" s="149">
        <v>0</v>
      </c>
      <c r="L337" s="149">
        <v>0</v>
      </c>
      <c r="M337" s="212"/>
      <c r="N337" s="44" t="s">
        <v>91</v>
      </c>
      <c r="O337" s="71">
        <v>0</v>
      </c>
      <c r="P337" s="71">
        <v>0</v>
      </c>
      <c r="Q337" s="71">
        <v>0</v>
      </c>
      <c r="R337" s="71">
        <v>0</v>
      </c>
      <c r="S337" s="71">
        <v>0</v>
      </c>
      <c r="T337" s="71">
        <v>0</v>
      </c>
      <c r="U337" s="71">
        <v>0</v>
      </c>
      <c r="V337" s="71">
        <v>0</v>
      </c>
      <c r="W337" s="149">
        <v>0</v>
      </c>
      <c r="X337" s="149">
        <v>0</v>
      </c>
      <c r="Y337" s="212"/>
      <c r="Z337" s="44" t="s">
        <v>91</v>
      </c>
      <c r="AA337" s="31">
        <v>0</v>
      </c>
      <c r="AB337" s="31">
        <v>0</v>
      </c>
      <c r="AC337" s="31">
        <v>0</v>
      </c>
      <c r="AD337" s="31">
        <v>0</v>
      </c>
      <c r="AE337" s="149">
        <v>0</v>
      </c>
      <c r="AF337" s="125">
        <v>0</v>
      </c>
      <c r="AG337" s="71">
        <v>0</v>
      </c>
      <c r="AH337" s="71">
        <v>0</v>
      </c>
      <c r="AI337" s="71">
        <v>0</v>
      </c>
      <c r="AJ337" s="71">
        <v>0</v>
      </c>
      <c r="AK337" s="212"/>
      <c r="AL337" s="44" t="s">
        <v>91</v>
      </c>
      <c r="AM337" s="71">
        <v>0</v>
      </c>
      <c r="AN337" s="71">
        <v>0</v>
      </c>
      <c r="AO337" s="71">
        <v>0</v>
      </c>
      <c r="AP337" s="71">
        <v>0</v>
      </c>
      <c r="AQ337" s="71">
        <v>0</v>
      </c>
      <c r="AR337" s="71">
        <v>0</v>
      </c>
      <c r="AS337" s="71">
        <v>0</v>
      </c>
      <c r="AT337" s="71">
        <v>0</v>
      </c>
      <c r="AU337" s="71">
        <v>0</v>
      </c>
      <c r="AV337" s="212"/>
      <c r="AW337" s="44" t="s">
        <v>91</v>
      </c>
      <c r="AX337" s="71">
        <v>0</v>
      </c>
      <c r="AY337" s="71">
        <v>0</v>
      </c>
      <c r="AZ337" s="71">
        <v>0</v>
      </c>
      <c r="BA337" s="71">
        <v>0</v>
      </c>
      <c r="BB337" s="71">
        <v>0</v>
      </c>
      <c r="BC337" s="16">
        <v>0</v>
      </c>
      <c r="BD337" s="71">
        <v>0</v>
      </c>
      <c r="BE337" s="71">
        <v>0</v>
      </c>
      <c r="BF337" s="152">
        <v>0</v>
      </c>
      <c r="BG337" s="32">
        <v>0</v>
      </c>
      <c r="BH337" s="212"/>
      <c r="BI337" s="44" t="s">
        <v>91</v>
      </c>
      <c r="BJ337" s="71">
        <v>0</v>
      </c>
      <c r="BK337" s="71">
        <v>0</v>
      </c>
      <c r="BL337" s="71">
        <v>0</v>
      </c>
      <c r="BM337" s="71">
        <v>0</v>
      </c>
      <c r="BN337" s="71">
        <v>0</v>
      </c>
      <c r="BO337" s="71">
        <v>0</v>
      </c>
      <c r="BP337" s="71">
        <v>0</v>
      </c>
      <c r="BQ337" s="71">
        <v>0</v>
      </c>
      <c r="BR337" s="71">
        <v>0</v>
      </c>
      <c r="BS337" s="71">
        <v>0</v>
      </c>
      <c r="BT337" s="71">
        <v>0</v>
      </c>
      <c r="BU337" s="71">
        <v>0</v>
      </c>
      <c r="BV337" s="71">
        <v>0</v>
      </c>
      <c r="BW337" s="71">
        <v>0</v>
      </c>
      <c r="BY337" s="80" t="s">
        <v>204</v>
      </c>
      <c r="BZ337" s="80" t="s">
        <v>2620</v>
      </c>
      <c r="CA337" s="78">
        <v>0</v>
      </c>
      <c r="CB337" s="91"/>
    </row>
    <row r="338" spans="1:80">
      <c r="A338" s="212"/>
      <c r="B338" s="66" t="s">
        <v>73</v>
      </c>
      <c r="C338" s="26">
        <v>356</v>
      </c>
      <c r="D338" s="26">
        <v>171</v>
      </c>
      <c r="E338" s="68">
        <v>243</v>
      </c>
      <c r="F338" s="68">
        <v>89</v>
      </c>
      <c r="G338" s="68">
        <v>206</v>
      </c>
      <c r="H338" s="68">
        <v>87</v>
      </c>
      <c r="I338" s="68">
        <v>191</v>
      </c>
      <c r="J338" s="68">
        <v>97</v>
      </c>
      <c r="K338" s="68">
        <v>996</v>
      </c>
      <c r="L338" s="68">
        <v>444</v>
      </c>
      <c r="M338" s="212"/>
      <c r="N338" s="66" t="s">
        <v>73</v>
      </c>
      <c r="O338" s="26">
        <v>93</v>
      </c>
      <c r="P338" s="26">
        <v>41</v>
      </c>
      <c r="Q338" s="68">
        <v>40</v>
      </c>
      <c r="R338" s="68">
        <v>8</v>
      </c>
      <c r="S338" s="68">
        <v>45</v>
      </c>
      <c r="T338" s="68">
        <v>7</v>
      </c>
      <c r="U338" s="68">
        <v>72</v>
      </c>
      <c r="V338" s="68">
        <v>43</v>
      </c>
      <c r="W338" s="68">
        <v>250</v>
      </c>
      <c r="X338" s="68">
        <v>99</v>
      </c>
      <c r="Y338" s="212"/>
      <c r="Z338" s="66" t="s">
        <v>73</v>
      </c>
      <c r="AA338" s="68">
        <v>7</v>
      </c>
      <c r="AB338" s="68">
        <v>5</v>
      </c>
      <c r="AC338" s="68">
        <v>6</v>
      </c>
      <c r="AD338" s="68">
        <v>5</v>
      </c>
      <c r="AE338" s="68">
        <v>23</v>
      </c>
      <c r="AF338" s="68">
        <v>15</v>
      </c>
      <c r="AG338" s="68">
        <v>13</v>
      </c>
      <c r="AH338" s="68">
        <v>0</v>
      </c>
      <c r="AI338" s="68">
        <v>8</v>
      </c>
      <c r="AJ338" s="68">
        <v>5</v>
      </c>
      <c r="AK338" s="212"/>
      <c r="AL338" s="66" t="s">
        <v>73</v>
      </c>
      <c r="AM338" s="68">
        <v>0</v>
      </c>
      <c r="AN338" s="68">
        <v>336</v>
      </c>
      <c r="AO338" s="68">
        <v>46</v>
      </c>
      <c r="AP338" s="68">
        <v>0</v>
      </c>
      <c r="AQ338" s="68">
        <v>0</v>
      </c>
      <c r="AR338" s="68">
        <v>0</v>
      </c>
      <c r="AS338" s="68">
        <v>23</v>
      </c>
      <c r="AT338" s="68">
        <v>14</v>
      </c>
      <c r="AU338" s="68">
        <v>16</v>
      </c>
      <c r="AV338" s="212"/>
      <c r="AW338" s="66" t="s">
        <v>73</v>
      </c>
      <c r="AX338" s="26">
        <v>9</v>
      </c>
      <c r="AY338" s="26">
        <v>38</v>
      </c>
      <c r="AZ338" s="26">
        <v>0</v>
      </c>
      <c r="BA338" s="26">
        <v>0</v>
      </c>
      <c r="BB338" s="26">
        <v>0</v>
      </c>
      <c r="BC338" s="26">
        <v>47</v>
      </c>
      <c r="BD338" s="26">
        <v>15</v>
      </c>
      <c r="BE338" s="26">
        <v>15</v>
      </c>
      <c r="BF338" s="41">
        <v>7</v>
      </c>
      <c r="BG338" s="41">
        <v>3</v>
      </c>
      <c r="BH338" s="212"/>
      <c r="BI338" s="66" t="s">
        <v>73</v>
      </c>
      <c r="BJ338" s="68">
        <v>318</v>
      </c>
      <c r="BK338" s="68">
        <v>411</v>
      </c>
      <c r="BL338" s="68">
        <v>373</v>
      </c>
      <c r="BM338" s="68">
        <v>252</v>
      </c>
      <c r="BN338" s="68">
        <v>252</v>
      </c>
      <c r="BO338" s="68">
        <v>358</v>
      </c>
      <c r="BP338" s="68">
        <v>149</v>
      </c>
      <c r="BQ338" s="68">
        <v>144</v>
      </c>
      <c r="BR338" s="68">
        <v>86</v>
      </c>
      <c r="BS338" s="68">
        <v>1</v>
      </c>
      <c r="BT338" s="68">
        <v>2</v>
      </c>
      <c r="BU338" s="68">
        <v>0</v>
      </c>
      <c r="BV338" s="68">
        <v>9</v>
      </c>
      <c r="BW338" s="68">
        <v>88</v>
      </c>
      <c r="BY338" s="80" t="s">
        <v>204</v>
      </c>
      <c r="BZ338" s="80" t="s">
        <v>2621</v>
      </c>
      <c r="CA338" s="78">
        <v>810</v>
      </c>
      <c r="CB338" s="91"/>
    </row>
    <row r="339" spans="1:80" ht="14.45" customHeight="1">
      <c r="A339" s="212" t="s">
        <v>205</v>
      </c>
      <c r="B339" s="44" t="s">
        <v>90</v>
      </c>
      <c r="C339" s="71">
        <v>936</v>
      </c>
      <c r="D339" s="71">
        <v>506</v>
      </c>
      <c r="E339" s="71">
        <v>601</v>
      </c>
      <c r="F339" s="71">
        <v>307</v>
      </c>
      <c r="G339" s="71">
        <v>480</v>
      </c>
      <c r="H339" s="71">
        <v>249</v>
      </c>
      <c r="I339" s="71">
        <v>406</v>
      </c>
      <c r="J339" s="71">
        <v>188</v>
      </c>
      <c r="K339" s="149">
        <v>2423</v>
      </c>
      <c r="L339" s="149">
        <v>1250</v>
      </c>
      <c r="M339" s="212" t="s">
        <v>205</v>
      </c>
      <c r="N339" s="44" t="s">
        <v>90</v>
      </c>
      <c r="O339" s="71">
        <v>107</v>
      </c>
      <c r="P339" s="71">
        <v>57</v>
      </c>
      <c r="Q339" s="71">
        <v>47</v>
      </c>
      <c r="R339" s="71">
        <v>21</v>
      </c>
      <c r="S339" s="71">
        <v>58</v>
      </c>
      <c r="T339" s="71">
        <v>28</v>
      </c>
      <c r="U339" s="71">
        <v>68</v>
      </c>
      <c r="V339" s="71">
        <v>23</v>
      </c>
      <c r="W339" s="149">
        <v>280</v>
      </c>
      <c r="X339" s="149">
        <v>129</v>
      </c>
      <c r="Y339" s="212" t="s">
        <v>205</v>
      </c>
      <c r="Z339" s="44" t="s">
        <v>90</v>
      </c>
      <c r="AA339" s="31">
        <v>20</v>
      </c>
      <c r="AB339" s="31">
        <v>19</v>
      </c>
      <c r="AC339" s="31">
        <v>18</v>
      </c>
      <c r="AD339" s="31">
        <v>17</v>
      </c>
      <c r="AE339" s="149">
        <v>74</v>
      </c>
      <c r="AF339" s="125">
        <v>68</v>
      </c>
      <c r="AG339" s="71">
        <v>44</v>
      </c>
      <c r="AH339" s="71">
        <v>8</v>
      </c>
      <c r="AI339" s="71">
        <v>6</v>
      </c>
      <c r="AJ339" s="71">
        <v>16</v>
      </c>
      <c r="AK339" s="212" t="s">
        <v>205</v>
      </c>
      <c r="AL339" s="44" t="s">
        <v>90</v>
      </c>
      <c r="AM339" s="71">
        <v>4</v>
      </c>
      <c r="AN339" s="71">
        <v>822</v>
      </c>
      <c r="AO339" s="71">
        <v>99</v>
      </c>
      <c r="AP339" s="71">
        <v>5</v>
      </c>
      <c r="AQ339" s="71">
        <v>5</v>
      </c>
      <c r="AR339" s="71">
        <v>28</v>
      </c>
      <c r="AS339" s="71">
        <v>76</v>
      </c>
      <c r="AT339" s="71">
        <v>72</v>
      </c>
      <c r="AU339" s="71">
        <v>68</v>
      </c>
      <c r="AV339" s="212" t="s">
        <v>205</v>
      </c>
      <c r="AW339" s="44" t="s">
        <v>90</v>
      </c>
      <c r="AX339" s="71">
        <v>26</v>
      </c>
      <c r="AY339" s="71">
        <v>89</v>
      </c>
      <c r="AZ339" s="71">
        <v>0</v>
      </c>
      <c r="BA339" s="71">
        <v>39</v>
      </c>
      <c r="BB339" s="71">
        <v>0</v>
      </c>
      <c r="BC339" s="16">
        <v>154</v>
      </c>
      <c r="BD339" s="71">
        <v>81</v>
      </c>
      <c r="BE339" s="71">
        <v>63</v>
      </c>
      <c r="BF339" s="152">
        <v>19</v>
      </c>
      <c r="BG339" s="32">
        <v>11</v>
      </c>
      <c r="BH339" s="212" t="s">
        <v>205</v>
      </c>
      <c r="BI339" s="44" t="s">
        <v>90</v>
      </c>
      <c r="BJ339" s="71">
        <v>336</v>
      </c>
      <c r="BK339" s="71">
        <v>448</v>
      </c>
      <c r="BL339" s="71">
        <v>256</v>
      </c>
      <c r="BM339" s="71">
        <v>91</v>
      </c>
      <c r="BN339" s="71">
        <v>91</v>
      </c>
      <c r="BO339" s="71">
        <v>538</v>
      </c>
      <c r="BP339" s="71">
        <v>56</v>
      </c>
      <c r="BQ339" s="71">
        <v>32</v>
      </c>
      <c r="BR339" s="71">
        <v>47</v>
      </c>
      <c r="BS339" s="71">
        <v>9</v>
      </c>
      <c r="BT339" s="71">
        <v>0</v>
      </c>
      <c r="BU339" s="71">
        <v>32</v>
      </c>
      <c r="BV339" s="71">
        <v>17</v>
      </c>
      <c r="BW339" s="71">
        <v>526</v>
      </c>
      <c r="BY339" s="80" t="s">
        <v>205</v>
      </c>
      <c r="BZ339" s="80" t="s">
        <v>2622</v>
      </c>
      <c r="CA339" s="78">
        <v>1990</v>
      </c>
      <c r="CB339" s="91"/>
    </row>
    <row r="340" spans="1:80">
      <c r="A340" s="212"/>
      <c r="B340" s="44" t="s">
        <v>91</v>
      </c>
      <c r="C340" s="71">
        <v>560</v>
      </c>
      <c r="D340" s="71">
        <v>300</v>
      </c>
      <c r="E340" s="71">
        <v>652</v>
      </c>
      <c r="F340" s="71">
        <v>350</v>
      </c>
      <c r="G340" s="71">
        <v>509</v>
      </c>
      <c r="H340" s="71">
        <v>259</v>
      </c>
      <c r="I340" s="71">
        <v>360</v>
      </c>
      <c r="J340" s="71">
        <v>195</v>
      </c>
      <c r="K340" s="149">
        <v>2081</v>
      </c>
      <c r="L340" s="149">
        <v>1104</v>
      </c>
      <c r="M340" s="212"/>
      <c r="N340" s="44" t="s">
        <v>91</v>
      </c>
      <c r="O340" s="71">
        <v>68</v>
      </c>
      <c r="P340" s="71">
        <v>42</v>
      </c>
      <c r="Q340" s="71">
        <v>163</v>
      </c>
      <c r="R340" s="71">
        <v>83</v>
      </c>
      <c r="S340" s="71">
        <v>151</v>
      </c>
      <c r="T340" s="71">
        <v>78</v>
      </c>
      <c r="U340" s="71">
        <v>91</v>
      </c>
      <c r="V340" s="71">
        <v>35</v>
      </c>
      <c r="W340" s="149">
        <v>473</v>
      </c>
      <c r="X340" s="149">
        <v>238</v>
      </c>
      <c r="Y340" s="212"/>
      <c r="Z340" s="44" t="s">
        <v>91</v>
      </c>
      <c r="AA340" s="31">
        <v>6</v>
      </c>
      <c r="AB340" s="31">
        <v>6</v>
      </c>
      <c r="AC340" s="31">
        <v>6</v>
      </c>
      <c r="AD340" s="31">
        <v>6</v>
      </c>
      <c r="AE340" s="149">
        <v>24</v>
      </c>
      <c r="AF340" s="125">
        <v>19</v>
      </c>
      <c r="AG340" s="71">
        <v>5</v>
      </c>
      <c r="AH340" s="71">
        <v>19</v>
      </c>
      <c r="AI340" s="71">
        <v>0</v>
      </c>
      <c r="AJ340" s="71">
        <v>1</v>
      </c>
      <c r="AK340" s="212"/>
      <c r="AL340" s="44" t="s">
        <v>91</v>
      </c>
      <c r="AM340" s="71">
        <v>400</v>
      </c>
      <c r="AN340" s="71">
        <v>75</v>
      </c>
      <c r="AO340" s="71">
        <v>0</v>
      </c>
      <c r="AP340" s="71">
        <v>0</v>
      </c>
      <c r="AQ340" s="71">
        <v>0</v>
      </c>
      <c r="AR340" s="71">
        <v>8</v>
      </c>
      <c r="AS340" s="71">
        <v>25</v>
      </c>
      <c r="AT340" s="71">
        <v>34</v>
      </c>
      <c r="AU340" s="71">
        <v>29</v>
      </c>
      <c r="AV340" s="212"/>
      <c r="AW340" s="44" t="s">
        <v>91</v>
      </c>
      <c r="AX340" s="71">
        <v>20</v>
      </c>
      <c r="AY340" s="71">
        <v>18</v>
      </c>
      <c r="AZ340" s="71">
        <v>0</v>
      </c>
      <c r="BA340" s="71">
        <v>16</v>
      </c>
      <c r="BB340" s="71">
        <v>0</v>
      </c>
      <c r="BC340" s="16">
        <v>54</v>
      </c>
      <c r="BD340" s="71">
        <v>43</v>
      </c>
      <c r="BE340" s="71">
        <v>37</v>
      </c>
      <c r="BF340" s="152">
        <v>5</v>
      </c>
      <c r="BG340" s="32">
        <v>1</v>
      </c>
      <c r="BH340" s="212"/>
      <c r="BI340" s="44" t="s">
        <v>91</v>
      </c>
      <c r="BJ340" s="71">
        <v>800</v>
      </c>
      <c r="BK340" s="71">
        <v>550</v>
      </c>
      <c r="BL340" s="71">
        <v>26</v>
      </c>
      <c r="BM340" s="71">
        <v>127</v>
      </c>
      <c r="BN340" s="71">
        <v>170</v>
      </c>
      <c r="BO340" s="71">
        <v>1000</v>
      </c>
      <c r="BP340" s="71">
        <v>88</v>
      </c>
      <c r="BQ340" s="71">
        <v>88</v>
      </c>
      <c r="BR340" s="71">
        <v>950</v>
      </c>
      <c r="BS340" s="71">
        <v>4</v>
      </c>
      <c r="BT340" s="71">
        <v>0</v>
      </c>
      <c r="BU340" s="71">
        <v>24</v>
      </c>
      <c r="BV340" s="71">
        <v>0</v>
      </c>
      <c r="BW340" s="71">
        <v>46</v>
      </c>
      <c r="BY340" s="80" t="s">
        <v>205</v>
      </c>
      <c r="BZ340" s="80" t="s">
        <v>2623</v>
      </c>
      <c r="CA340" s="78">
        <v>550</v>
      </c>
      <c r="CB340" s="91"/>
    </row>
    <row r="341" spans="1:80">
      <c r="A341" s="212"/>
      <c r="B341" s="66" t="s">
        <v>73</v>
      </c>
      <c r="C341" s="26">
        <v>1496</v>
      </c>
      <c r="D341" s="26">
        <v>806</v>
      </c>
      <c r="E341" s="68">
        <v>1253</v>
      </c>
      <c r="F341" s="68">
        <v>657</v>
      </c>
      <c r="G341" s="68">
        <v>989</v>
      </c>
      <c r="H341" s="68">
        <v>508</v>
      </c>
      <c r="I341" s="68">
        <v>766</v>
      </c>
      <c r="J341" s="68">
        <v>383</v>
      </c>
      <c r="K341" s="68">
        <v>4504</v>
      </c>
      <c r="L341" s="68">
        <v>2354</v>
      </c>
      <c r="M341" s="212"/>
      <c r="N341" s="66" t="s">
        <v>73</v>
      </c>
      <c r="O341" s="26">
        <v>175</v>
      </c>
      <c r="P341" s="26">
        <v>99</v>
      </c>
      <c r="Q341" s="68">
        <v>210</v>
      </c>
      <c r="R341" s="68">
        <v>104</v>
      </c>
      <c r="S341" s="68">
        <v>209</v>
      </c>
      <c r="T341" s="68">
        <v>106</v>
      </c>
      <c r="U341" s="68">
        <v>159</v>
      </c>
      <c r="V341" s="68">
        <v>58</v>
      </c>
      <c r="W341" s="68">
        <v>753</v>
      </c>
      <c r="X341" s="68">
        <v>367</v>
      </c>
      <c r="Y341" s="212"/>
      <c r="Z341" s="66" t="s">
        <v>73</v>
      </c>
      <c r="AA341" s="68">
        <v>26</v>
      </c>
      <c r="AB341" s="68">
        <v>25</v>
      </c>
      <c r="AC341" s="68">
        <v>24</v>
      </c>
      <c r="AD341" s="68">
        <v>23</v>
      </c>
      <c r="AE341" s="68">
        <v>98</v>
      </c>
      <c r="AF341" s="68">
        <v>87</v>
      </c>
      <c r="AG341" s="68">
        <v>49</v>
      </c>
      <c r="AH341" s="68">
        <v>27</v>
      </c>
      <c r="AI341" s="68">
        <v>6</v>
      </c>
      <c r="AJ341" s="68">
        <v>17</v>
      </c>
      <c r="AK341" s="212"/>
      <c r="AL341" s="66" t="s">
        <v>73</v>
      </c>
      <c r="AM341" s="68">
        <v>404</v>
      </c>
      <c r="AN341" s="68">
        <v>897</v>
      </c>
      <c r="AO341" s="68">
        <v>99</v>
      </c>
      <c r="AP341" s="68">
        <v>5</v>
      </c>
      <c r="AQ341" s="68">
        <v>5</v>
      </c>
      <c r="AR341" s="68">
        <v>36</v>
      </c>
      <c r="AS341" s="68">
        <v>101</v>
      </c>
      <c r="AT341" s="68">
        <v>106</v>
      </c>
      <c r="AU341" s="68">
        <v>97</v>
      </c>
      <c r="AV341" s="212"/>
      <c r="AW341" s="66" t="s">
        <v>73</v>
      </c>
      <c r="AX341" s="26">
        <v>46</v>
      </c>
      <c r="AY341" s="26">
        <v>107</v>
      </c>
      <c r="AZ341" s="26">
        <v>0</v>
      </c>
      <c r="BA341" s="26">
        <v>55</v>
      </c>
      <c r="BB341" s="26">
        <v>0</v>
      </c>
      <c r="BC341" s="26">
        <v>208</v>
      </c>
      <c r="BD341" s="26">
        <v>124</v>
      </c>
      <c r="BE341" s="26">
        <v>100</v>
      </c>
      <c r="BF341" s="41">
        <v>24</v>
      </c>
      <c r="BG341" s="41">
        <v>12</v>
      </c>
      <c r="BH341" s="212"/>
      <c r="BI341" s="66" t="s">
        <v>73</v>
      </c>
      <c r="BJ341" s="68">
        <v>1136</v>
      </c>
      <c r="BK341" s="68">
        <v>998</v>
      </c>
      <c r="BL341" s="68">
        <v>282</v>
      </c>
      <c r="BM341" s="68">
        <v>218</v>
      </c>
      <c r="BN341" s="68">
        <v>261</v>
      </c>
      <c r="BO341" s="68">
        <v>1538</v>
      </c>
      <c r="BP341" s="68">
        <v>144</v>
      </c>
      <c r="BQ341" s="68">
        <v>120</v>
      </c>
      <c r="BR341" s="68">
        <v>997</v>
      </c>
      <c r="BS341" s="68">
        <v>13</v>
      </c>
      <c r="BT341" s="68">
        <v>0</v>
      </c>
      <c r="BU341" s="68">
        <v>56</v>
      </c>
      <c r="BV341" s="68">
        <v>17</v>
      </c>
      <c r="BW341" s="68">
        <v>572</v>
      </c>
      <c r="BY341" s="80" t="s">
        <v>205</v>
      </c>
      <c r="BZ341" s="80" t="s">
        <v>2624</v>
      </c>
      <c r="CA341" s="78">
        <v>2540</v>
      </c>
      <c r="CB341" s="91"/>
    </row>
    <row r="342" spans="1:80" ht="14.45" customHeight="1">
      <c r="A342" s="212" t="s">
        <v>206</v>
      </c>
      <c r="B342" s="44" t="s">
        <v>90</v>
      </c>
      <c r="C342" s="71">
        <v>377</v>
      </c>
      <c r="D342" s="71">
        <v>147</v>
      </c>
      <c r="E342" s="71">
        <v>295</v>
      </c>
      <c r="F342" s="71">
        <v>115</v>
      </c>
      <c r="G342" s="71">
        <v>217</v>
      </c>
      <c r="H342" s="71">
        <v>100</v>
      </c>
      <c r="I342" s="71">
        <v>274</v>
      </c>
      <c r="J342" s="71">
        <v>128</v>
      </c>
      <c r="K342" s="149">
        <v>1163</v>
      </c>
      <c r="L342" s="149">
        <v>490</v>
      </c>
      <c r="M342" s="212" t="s">
        <v>206</v>
      </c>
      <c r="N342" s="44" t="s">
        <v>90</v>
      </c>
      <c r="O342" s="71">
        <v>72</v>
      </c>
      <c r="P342" s="71">
        <v>20</v>
      </c>
      <c r="Q342" s="71">
        <v>33</v>
      </c>
      <c r="R342" s="71">
        <v>14</v>
      </c>
      <c r="S342" s="71">
        <v>48</v>
      </c>
      <c r="T342" s="71">
        <v>25</v>
      </c>
      <c r="U342" s="71">
        <v>101</v>
      </c>
      <c r="V342" s="71">
        <v>41</v>
      </c>
      <c r="W342" s="149">
        <v>254</v>
      </c>
      <c r="X342" s="149">
        <v>100</v>
      </c>
      <c r="Y342" s="212" t="s">
        <v>206</v>
      </c>
      <c r="Z342" s="44" t="s">
        <v>90</v>
      </c>
      <c r="AA342" s="31">
        <v>6</v>
      </c>
      <c r="AB342" s="31">
        <v>6</v>
      </c>
      <c r="AC342" s="31">
        <v>6</v>
      </c>
      <c r="AD342" s="31">
        <v>6</v>
      </c>
      <c r="AE342" s="149">
        <v>24</v>
      </c>
      <c r="AF342" s="125">
        <v>29</v>
      </c>
      <c r="AG342" s="71">
        <v>16</v>
      </c>
      <c r="AH342" s="71">
        <v>4</v>
      </c>
      <c r="AI342" s="71">
        <v>1</v>
      </c>
      <c r="AJ342" s="71">
        <v>4</v>
      </c>
      <c r="AK342" s="212" t="s">
        <v>206</v>
      </c>
      <c r="AL342" s="44" t="s">
        <v>90</v>
      </c>
      <c r="AM342" s="71">
        <v>37</v>
      </c>
      <c r="AN342" s="71">
        <v>349</v>
      </c>
      <c r="AO342" s="71">
        <v>43</v>
      </c>
      <c r="AP342" s="71">
        <v>0</v>
      </c>
      <c r="AQ342" s="71">
        <v>2</v>
      </c>
      <c r="AR342" s="71">
        <v>16</v>
      </c>
      <c r="AS342" s="71">
        <v>26</v>
      </c>
      <c r="AT342" s="71">
        <v>20</v>
      </c>
      <c r="AU342" s="71">
        <v>8</v>
      </c>
      <c r="AV342" s="212" t="s">
        <v>206</v>
      </c>
      <c r="AW342" s="44" t="s">
        <v>90</v>
      </c>
      <c r="AX342" s="71">
        <v>19</v>
      </c>
      <c r="AY342" s="71">
        <v>22</v>
      </c>
      <c r="AZ342" s="71">
        <v>2</v>
      </c>
      <c r="BA342" s="71">
        <v>17</v>
      </c>
      <c r="BB342" s="71">
        <v>0</v>
      </c>
      <c r="BC342" s="16">
        <v>60</v>
      </c>
      <c r="BD342" s="71">
        <v>40</v>
      </c>
      <c r="BE342" s="71">
        <v>14</v>
      </c>
      <c r="BF342" s="152">
        <v>10</v>
      </c>
      <c r="BG342" s="32">
        <v>3</v>
      </c>
      <c r="BH342" s="212" t="s">
        <v>206</v>
      </c>
      <c r="BI342" s="44" t="s">
        <v>90</v>
      </c>
      <c r="BJ342" s="71">
        <v>226</v>
      </c>
      <c r="BK342" s="71">
        <v>268</v>
      </c>
      <c r="BL342" s="71">
        <v>62</v>
      </c>
      <c r="BM342" s="71">
        <v>28</v>
      </c>
      <c r="BN342" s="71">
        <v>28</v>
      </c>
      <c r="BO342" s="71">
        <v>261</v>
      </c>
      <c r="BP342" s="71">
        <v>12</v>
      </c>
      <c r="BQ342" s="71">
        <v>4</v>
      </c>
      <c r="BR342" s="71">
        <v>9</v>
      </c>
      <c r="BS342" s="71">
        <v>0</v>
      </c>
      <c r="BT342" s="71">
        <v>0</v>
      </c>
      <c r="BU342" s="71">
        <v>0</v>
      </c>
      <c r="BV342" s="71">
        <v>4</v>
      </c>
      <c r="BW342" s="71">
        <v>4</v>
      </c>
      <c r="BY342" s="80" t="s">
        <v>206</v>
      </c>
      <c r="BZ342" s="80" t="s">
        <v>2625</v>
      </c>
      <c r="CA342" s="78">
        <v>874</v>
      </c>
      <c r="CB342" s="91"/>
    </row>
    <row r="343" spans="1:80">
      <c r="A343" s="212"/>
      <c r="B343" s="44" t="s">
        <v>91</v>
      </c>
      <c r="C343" s="71">
        <v>0</v>
      </c>
      <c r="D343" s="71">
        <v>0</v>
      </c>
      <c r="E343" s="71">
        <v>0</v>
      </c>
      <c r="F343" s="71">
        <v>0</v>
      </c>
      <c r="G343" s="71">
        <v>0</v>
      </c>
      <c r="H343" s="71">
        <v>0</v>
      </c>
      <c r="I343" s="71">
        <v>0</v>
      </c>
      <c r="J343" s="71">
        <v>0</v>
      </c>
      <c r="K343" s="149">
        <v>0</v>
      </c>
      <c r="L343" s="149">
        <v>0</v>
      </c>
      <c r="M343" s="212"/>
      <c r="N343" s="44" t="s">
        <v>91</v>
      </c>
      <c r="O343" s="71">
        <v>0</v>
      </c>
      <c r="P343" s="71">
        <v>0</v>
      </c>
      <c r="Q343" s="71">
        <v>0</v>
      </c>
      <c r="R343" s="71">
        <v>0</v>
      </c>
      <c r="S343" s="71">
        <v>0</v>
      </c>
      <c r="T343" s="71">
        <v>0</v>
      </c>
      <c r="U343" s="71">
        <v>0</v>
      </c>
      <c r="V343" s="71">
        <v>0</v>
      </c>
      <c r="W343" s="149">
        <v>0</v>
      </c>
      <c r="X343" s="149">
        <v>0</v>
      </c>
      <c r="Y343" s="212"/>
      <c r="Z343" s="44" t="s">
        <v>91</v>
      </c>
      <c r="AA343" s="31">
        <v>0</v>
      </c>
      <c r="AB343" s="31">
        <v>0</v>
      </c>
      <c r="AC343" s="31">
        <v>0</v>
      </c>
      <c r="AD343" s="31">
        <v>0</v>
      </c>
      <c r="AE343" s="149">
        <v>0</v>
      </c>
      <c r="AF343" s="125">
        <v>0</v>
      </c>
      <c r="AG343" s="71">
        <v>0</v>
      </c>
      <c r="AH343" s="71">
        <v>0</v>
      </c>
      <c r="AI343" s="71">
        <v>0</v>
      </c>
      <c r="AJ343" s="71">
        <v>0</v>
      </c>
      <c r="AK343" s="212"/>
      <c r="AL343" s="44" t="s">
        <v>91</v>
      </c>
      <c r="AM343" s="71">
        <v>0</v>
      </c>
      <c r="AN343" s="71">
        <v>0</v>
      </c>
      <c r="AO343" s="71">
        <v>0</v>
      </c>
      <c r="AP343" s="71">
        <v>0</v>
      </c>
      <c r="AQ343" s="71">
        <v>0</v>
      </c>
      <c r="AR343" s="71">
        <v>0</v>
      </c>
      <c r="AS343" s="71">
        <v>0</v>
      </c>
      <c r="AT343" s="71">
        <v>0</v>
      </c>
      <c r="AU343" s="71">
        <v>0</v>
      </c>
      <c r="AV343" s="212"/>
      <c r="AW343" s="44" t="s">
        <v>91</v>
      </c>
      <c r="AX343" s="71">
        <v>0</v>
      </c>
      <c r="AY343" s="71">
        <v>0</v>
      </c>
      <c r="AZ343" s="71">
        <v>0</v>
      </c>
      <c r="BA343" s="71">
        <v>0</v>
      </c>
      <c r="BB343" s="71">
        <v>0</v>
      </c>
      <c r="BC343" s="16">
        <v>0</v>
      </c>
      <c r="BD343" s="71">
        <v>0</v>
      </c>
      <c r="BE343" s="71">
        <v>0</v>
      </c>
      <c r="BF343" s="152">
        <v>0</v>
      </c>
      <c r="BG343" s="32">
        <v>0</v>
      </c>
      <c r="BH343" s="212"/>
      <c r="BI343" s="44" t="s">
        <v>91</v>
      </c>
      <c r="BJ343" s="71">
        <v>0</v>
      </c>
      <c r="BK343" s="71">
        <v>0</v>
      </c>
      <c r="BL343" s="71">
        <v>0</v>
      </c>
      <c r="BM343" s="71">
        <v>0</v>
      </c>
      <c r="BN343" s="71">
        <v>0</v>
      </c>
      <c r="BO343" s="71">
        <v>0</v>
      </c>
      <c r="BP343" s="71">
        <v>0</v>
      </c>
      <c r="BQ343" s="71">
        <v>0</v>
      </c>
      <c r="BR343" s="71">
        <v>0</v>
      </c>
      <c r="BS343" s="71">
        <v>0</v>
      </c>
      <c r="BT343" s="71">
        <v>0</v>
      </c>
      <c r="BU343" s="71">
        <v>0</v>
      </c>
      <c r="BV343" s="71">
        <v>0</v>
      </c>
      <c r="BW343" s="71">
        <v>0</v>
      </c>
      <c r="BY343" s="80" t="s">
        <v>206</v>
      </c>
      <c r="BZ343" s="80" t="s">
        <v>2626</v>
      </c>
      <c r="CA343" s="78">
        <v>0</v>
      </c>
      <c r="CB343" s="91"/>
    </row>
    <row r="344" spans="1:80">
      <c r="A344" s="212"/>
      <c r="B344" s="66" t="s">
        <v>73</v>
      </c>
      <c r="C344" s="26">
        <v>377</v>
      </c>
      <c r="D344" s="26">
        <v>147</v>
      </c>
      <c r="E344" s="68">
        <v>295</v>
      </c>
      <c r="F344" s="68">
        <v>115</v>
      </c>
      <c r="G344" s="68">
        <v>217</v>
      </c>
      <c r="H344" s="68">
        <v>100</v>
      </c>
      <c r="I344" s="68">
        <v>274</v>
      </c>
      <c r="J344" s="68">
        <v>128</v>
      </c>
      <c r="K344" s="68">
        <v>1163</v>
      </c>
      <c r="L344" s="68">
        <v>490</v>
      </c>
      <c r="M344" s="212"/>
      <c r="N344" s="66" t="s">
        <v>73</v>
      </c>
      <c r="O344" s="26">
        <v>72</v>
      </c>
      <c r="P344" s="26">
        <v>20</v>
      </c>
      <c r="Q344" s="68">
        <v>33</v>
      </c>
      <c r="R344" s="68">
        <v>14</v>
      </c>
      <c r="S344" s="68">
        <v>48</v>
      </c>
      <c r="T344" s="68">
        <v>25</v>
      </c>
      <c r="U344" s="68">
        <v>101</v>
      </c>
      <c r="V344" s="68">
        <v>41</v>
      </c>
      <c r="W344" s="68">
        <v>254</v>
      </c>
      <c r="X344" s="68">
        <v>100</v>
      </c>
      <c r="Y344" s="212"/>
      <c r="Z344" s="66" t="s">
        <v>73</v>
      </c>
      <c r="AA344" s="68">
        <v>6</v>
      </c>
      <c r="AB344" s="68">
        <v>6</v>
      </c>
      <c r="AC344" s="68">
        <v>6</v>
      </c>
      <c r="AD344" s="68">
        <v>6</v>
      </c>
      <c r="AE344" s="68">
        <v>24</v>
      </c>
      <c r="AF344" s="68">
        <v>29</v>
      </c>
      <c r="AG344" s="68">
        <v>16</v>
      </c>
      <c r="AH344" s="68">
        <v>4</v>
      </c>
      <c r="AI344" s="68">
        <v>1</v>
      </c>
      <c r="AJ344" s="68">
        <v>4</v>
      </c>
      <c r="AK344" s="212"/>
      <c r="AL344" s="66" t="s">
        <v>73</v>
      </c>
      <c r="AM344" s="68">
        <v>37</v>
      </c>
      <c r="AN344" s="68">
        <v>349</v>
      </c>
      <c r="AO344" s="68">
        <v>43</v>
      </c>
      <c r="AP344" s="68">
        <v>0</v>
      </c>
      <c r="AQ344" s="68">
        <v>2</v>
      </c>
      <c r="AR344" s="68">
        <v>16</v>
      </c>
      <c r="AS344" s="68">
        <v>26</v>
      </c>
      <c r="AT344" s="68">
        <v>20</v>
      </c>
      <c r="AU344" s="68">
        <v>8</v>
      </c>
      <c r="AV344" s="212"/>
      <c r="AW344" s="66" t="s">
        <v>73</v>
      </c>
      <c r="AX344" s="26">
        <v>19</v>
      </c>
      <c r="AY344" s="26">
        <v>22</v>
      </c>
      <c r="AZ344" s="26">
        <v>2</v>
      </c>
      <c r="BA344" s="26">
        <v>17</v>
      </c>
      <c r="BB344" s="26">
        <v>0</v>
      </c>
      <c r="BC344" s="26">
        <v>60</v>
      </c>
      <c r="BD344" s="26">
        <v>40</v>
      </c>
      <c r="BE344" s="26">
        <v>14</v>
      </c>
      <c r="BF344" s="41">
        <v>10</v>
      </c>
      <c r="BG344" s="41">
        <v>3</v>
      </c>
      <c r="BH344" s="212"/>
      <c r="BI344" s="66" t="s">
        <v>73</v>
      </c>
      <c r="BJ344" s="68">
        <v>226</v>
      </c>
      <c r="BK344" s="68">
        <v>268</v>
      </c>
      <c r="BL344" s="68">
        <v>62</v>
      </c>
      <c r="BM344" s="68">
        <v>28</v>
      </c>
      <c r="BN344" s="68">
        <v>28</v>
      </c>
      <c r="BO344" s="68">
        <v>261</v>
      </c>
      <c r="BP344" s="68">
        <v>12</v>
      </c>
      <c r="BQ344" s="68">
        <v>4</v>
      </c>
      <c r="BR344" s="68">
        <v>9</v>
      </c>
      <c r="BS344" s="68">
        <v>0</v>
      </c>
      <c r="BT344" s="68">
        <v>0</v>
      </c>
      <c r="BU344" s="68">
        <v>0</v>
      </c>
      <c r="BV344" s="68">
        <v>4</v>
      </c>
      <c r="BW344" s="68">
        <v>4</v>
      </c>
      <c r="BY344" s="80" t="s">
        <v>206</v>
      </c>
      <c r="BZ344" s="80" t="s">
        <v>2627</v>
      </c>
      <c r="CA344" s="78">
        <v>874</v>
      </c>
      <c r="CB344" s="91"/>
    </row>
    <row r="345" spans="1:80" s="100" customFormat="1">
      <c r="A345" s="45" t="s">
        <v>110</v>
      </c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44"/>
      <c r="M345" s="45" t="s">
        <v>110</v>
      </c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5" t="s">
        <v>110</v>
      </c>
      <c r="Z345" s="44"/>
      <c r="AA345" s="44"/>
      <c r="AB345" s="44"/>
      <c r="AC345" s="44"/>
      <c r="AD345" s="44"/>
      <c r="AE345" s="44"/>
      <c r="AF345" s="44"/>
      <c r="AG345" s="44"/>
      <c r="AH345" s="44"/>
      <c r="AI345" s="44"/>
      <c r="AJ345" s="45"/>
      <c r="AK345" s="45" t="s">
        <v>110</v>
      </c>
      <c r="AL345" s="44"/>
      <c r="AM345" s="44"/>
      <c r="AN345" s="44"/>
      <c r="AO345" s="44"/>
      <c r="AP345" s="44"/>
      <c r="AQ345" s="44"/>
      <c r="AR345" s="44"/>
      <c r="AS345" s="44"/>
      <c r="AT345" s="44"/>
      <c r="AU345" s="44"/>
      <c r="AV345" s="45" t="s">
        <v>110</v>
      </c>
      <c r="AW345" s="44"/>
      <c r="AX345" s="44"/>
      <c r="AY345" s="44"/>
      <c r="AZ345" s="44"/>
      <c r="BA345" s="44"/>
      <c r="BB345" s="44"/>
      <c r="BC345" s="44"/>
      <c r="BD345" s="44"/>
      <c r="BE345" s="44"/>
      <c r="BF345" s="44"/>
      <c r="BG345" s="44"/>
      <c r="BH345" s="45" t="s">
        <v>110</v>
      </c>
      <c r="BI345" s="44"/>
      <c r="BJ345" s="44"/>
      <c r="BK345" s="44"/>
      <c r="BL345" s="44"/>
      <c r="BM345" s="44"/>
      <c r="BN345" s="44"/>
      <c r="BO345" s="44"/>
      <c r="BP345" s="44"/>
      <c r="BQ345" s="44"/>
      <c r="BR345" s="44"/>
      <c r="BS345" s="44"/>
      <c r="BT345" s="44"/>
      <c r="BU345" s="44"/>
      <c r="BV345" s="44"/>
      <c r="BW345" s="44"/>
      <c r="BY345" s="80" t="str">
        <f>IF(A345="",BY344,A345)</f>
        <v>ITASY</v>
      </c>
      <c r="BZ345" s="80" t="str">
        <f>BY345&amp;B345</f>
        <v>ITASY</v>
      </c>
      <c r="CA345" s="78">
        <f>(AM345+2*AN345+3*AO345+4*AP345+5*AQ345)</f>
        <v>0</v>
      </c>
      <c r="CB345" s="91"/>
    </row>
    <row r="346" spans="1:80" ht="14.45" customHeight="1">
      <c r="A346" s="212" t="s">
        <v>207</v>
      </c>
      <c r="B346" s="44" t="s">
        <v>90</v>
      </c>
      <c r="C346" s="71">
        <v>2412</v>
      </c>
      <c r="D346" s="71">
        <v>1263</v>
      </c>
      <c r="E346" s="71">
        <v>1941</v>
      </c>
      <c r="F346" s="71">
        <v>1074</v>
      </c>
      <c r="G346" s="71">
        <v>1386</v>
      </c>
      <c r="H346" s="71">
        <v>742</v>
      </c>
      <c r="I346" s="71">
        <v>1325</v>
      </c>
      <c r="J346" s="71">
        <v>741</v>
      </c>
      <c r="K346" s="149">
        <v>7064</v>
      </c>
      <c r="L346" s="149">
        <v>3820</v>
      </c>
      <c r="M346" s="212" t="s">
        <v>207</v>
      </c>
      <c r="N346" s="44" t="s">
        <v>90</v>
      </c>
      <c r="O346" s="71">
        <v>243</v>
      </c>
      <c r="P346" s="71">
        <v>120</v>
      </c>
      <c r="Q346" s="71">
        <v>121</v>
      </c>
      <c r="R346" s="71">
        <v>49</v>
      </c>
      <c r="S346" s="71">
        <v>155</v>
      </c>
      <c r="T346" s="71">
        <v>75</v>
      </c>
      <c r="U346" s="71">
        <v>166</v>
      </c>
      <c r="V346" s="71">
        <v>97</v>
      </c>
      <c r="W346" s="149">
        <v>685</v>
      </c>
      <c r="X346" s="149">
        <v>341</v>
      </c>
      <c r="Y346" s="212" t="s">
        <v>207</v>
      </c>
      <c r="Z346" s="44" t="s">
        <v>90</v>
      </c>
      <c r="AA346" s="31">
        <v>60</v>
      </c>
      <c r="AB346" s="31">
        <v>53</v>
      </c>
      <c r="AC346" s="31">
        <v>47</v>
      </c>
      <c r="AD346" s="31">
        <v>44</v>
      </c>
      <c r="AE346" s="149">
        <v>204</v>
      </c>
      <c r="AF346" s="125">
        <v>213</v>
      </c>
      <c r="AG346" s="71">
        <v>111</v>
      </c>
      <c r="AH346" s="71">
        <v>39</v>
      </c>
      <c r="AI346" s="71">
        <v>6</v>
      </c>
      <c r="AJ346" s="71">
        <v>38</v>
      </c>
      <c r="AK346" s="212" t="s">
        <v>207</v>
      </c>
      <c r="AL346" s="44" t="s">
        <v>90</v>
      </c>
      <c r="AM346" s="71">
        <v>0</v>
      </c>
      <c r="AN346" s="71">
        <v>2251</v>
      </c>
      <c r="AO346" s="71">
        <v>459</v>
      </c>
      <c r="AP346" s="71">
        <v>106</v>
      </c>
      <c r="AQ346" s="71">
        <v>5</v>
      </c>
      <c r="AR346" s="71">
        <v>79</v>
      </c>
      <c r="AS346" s="71">
        <v>219</v>
      </c>
      <c r="AT346" s="71">
        <v>217</v>
      </c>
      <c r="AU346" s="71">
        <v>198</v>
      </c>
      <c r="AV346" s="212" t="s">
        <v>207</v>
      </c>
      <c r="AW346" s="44" t="s">
        <v>90</v>
      </c>
      <c r="AX346" s="71">
        <v>84</v>
      </c>
      <c r="AY346" s="71">
        <v>146</v>
      </c>
      <c r="AZ346" s="71">
        <v>1</v>
      </c>
      <c r="BA346" s="71">
        <v>196</v>
      </c>
      <c r="BB346" s="71">
        <v>1</v>
      </c>
      <c r="BC346" s="16">
        <v>428</v>
      </c>
      <c r="BD346" s="71">
        <v>213</v>
      </c>
      <c r="BE346" s="71">
        <v>183</v>
      </c>
      <c r="BF346" s="152">
        <v>42</v>
      </c>
      <c r="BG346" s="32">
        <v>19</v>
      </c>
      <c r="BH346" s="212" t="s">
        <v>207</v>
      </c>
      <c r="BI346" s="44" t="s">
        <v>90</v>
      </c>
      <c r="BJ346" s="71">
        <v>1451</v>
      </c>
      <c r="BK346" s="71">
        <v>2069</v>
      </c>
      <c r="BL346" s="71">
        <v>980</v>
      </c>
      <c r="BM346" s="71">
        <v>122</v>
      </c>
      <c r="BN346" s="71">
        <v>120</v>
      </c>
      <c r="BO346" s="71">
        <v>1982</v>
      </c>
      <c r="BP346" s="71">
        <v>121</v>
      </c>
      <c r="BQ346" s="71">
        <v>77</v>
      </c>
      <c r="BR346" s="71">
        <v>129</v>
      </c>
      <c r="BS346" s="71">
        <v>15</v>
      </c>
      <c r="BT346" s="71">
        <v>2</v>
      </c>
      <c r="BU346" s="71">
        <v>85</v>
      </c>
      <c r="BV346" s="71">
        <v>11</v>
      </c>
      <c r="BW346" s="71">
        <v>1680</v>
      </c>
      <c r="BY346" s="80" t="s">
        <v>207</v>
      </c>
      <c r="BZ346" s="80" t="s">
        <v>2631</v>
      </c>
      <c r="CA346" s="78">
        <v>6328</v>
      </c>
      <c r="CB346" s="91"/>
    </row>
    <row r="347" spans="1:80">
      <c r="A347" s="212"/>
      <c r="B347" s="44" t="s">
        <v>91</v>
      </c>
      <c r="C347" s="71">
        <v>887</v>
      </c>
      <c r="D347" s="71">
        <v>451</v>
      </c>
      <c r="E347" s="71">
        <v>741</v>
      </c>
      <c r="F347" s="71">
        <v>404</v>
      </c>
      <c r="G347" s="71">
        <v>646</v>
      </c>
      <c r="H347" s="71">
        <v>351</v>
      </c>
      <c r="I347" s="71">
        <v>547</v>
      </c>
      <c r="J347" s="71">
        <v>299</v>
      </c>
      <c r="K347" s="149">
        <v>2821</v>
      </c>
      <c r="L347" s="149">
        <v>1505</v>
      </c>
      <c r="M347" s="212"/>
      <c r="N347" s="44" t="s">
        <v>91</v>
      </c>
      <c r="O347" s="71">
        <v>106</v>
      </c>
      <c r="P347" s="71">
        <v>44</v>
      </c>
      <c r="Q347" s="71">
        <v>53</v>
      </c>
      <c r="R347" s="71">
        <v>19</v>
      </c>
      <c r="S347" s="71">
        <v>62</v>
      </c>
      <c r="T347" s="71">
        <v>30</v>
      </c>
      <c r="U347" s="71">
        <v>80</v>
      </c>
      <c r="V347" s="71">
        <v>40</v>
      </c>
      <c r="W347" s="149">
        <v>301</v>
      </c>
      <c r="X347" s="149">
        <v>133</v>
      </c>
      <c r="Y347" s="212"/>
      <c r="Z347" s="44" t="s">
        <v>91</v>
      </c>
      <c r="AA347" s="31">
        <v>17</v>
      </c>
      <c r="AB347" s="31">
        <v>14</v>
      </c>
      <c r="AC347" s="31">
        <v>14</v>
      </c>
      <c r="AD347" s="31">
        <v>14</v>
      </c>
      <c r="AE347" s="149">
        <v>59</v>
      </c>
      <c r="AF347" s="125">
        <v>59</v>
      </c>
      <c r="AG347" s="71">
        <v>24</v>
      </c>
      <c r="AH347" s="71">
        <v>47</v>
      </c>
      <c r="AI347" s="71">
        <v>0</v>
      </c>
      <c r="AJ347" s="71">
        <v>6</v>
      </c>
      <c r="AK347" s="212"/>
      <c r="AL347" s="44" t="s">
        <v>91</v>
      </c>
      <c r="AM347" s="71">
        <v>0</v>
      </c>
      <c r="AN347" s="71">
        <v>1091</v>
      </c>
      <c r="AO347" s="71">
        <v>49</v>
      </c>
      <c r="AP347" s="71">
        <v>0</v>
      </c>
      <c r="AQ347" s="71">
        <v>0</v>
      </c>
      <c r="AR347" s="71">
        <v>26</v>
      </c>
      <c r="AS347" s="71">
        <v>58</v>
      </c>
      <c r="AT347" s="71">
        <v>56</v>
      </c>
      <c r="AU347" s="71">
        <v>57</v>
      </c>
      <c r="AV347" s="212"/>
      <c r="AW347" s="44" t="s">
        <v>91</v>
      </c>
      <c r="AX347" s="71">
        <v>33</v>
      </c>
      <c r="AY347" s="71">
        <v>62</v>
      </c>
      <c r="AZ347" s="71">
        <v>0</v>
      </c>
      <c r="BA347" s="71">
        <v>40</v>
      </c>
      <c r="BB347" s="71">
        <v>0</v>
      </c>
      <c r="BC347" s="16">
        <v>135</v>
      </c>
      <c r="BD347" s="71">
        <v>101</v>
      </c>
      <c r="BE347" s="71">
        <v>65</v>
      </c>
      <c r="BF347" s="152">
        <v>41</v>
      </c>
      <c r="BG347" s="32">
        <v>22</v>
      </c>
      <c r="BH347" s="212"/>
      <c r="BI347" s="44" t="s">
        <v>91</v>
      </c>
      <c r="BJ347" s="71">
        <v>951</v>
      </c>
      <c r="BK347" s="71">
        <v>2165</v>
      </c>
      <c r="BL347" s="71">
        <v>560</v>
      </c>
      <c r="BM347" s="71">
        <v>336</v>
      </c>
      <c r="BN347" s="71">
        <v>225</v>
      </c>
      <c r="BO347" s="71">
        <v>1225</v>
      </c>
      <c r="BP347" s="71">
        <v>87</v>
      </c>
      <c r="BQ347" s="71">
        <v>74</v>
      </c>
      <c r="BR347" s="71">
        <v>614</v>
      </c>
      <c r="BS347" s="71">
        <v>0</v>
      </c>
      <c r="BT347" s="71">
        <v>0</v>
      </c>
      <c r="BU347" s="71">
        <v>1</v>
      </c>
      <c r="BV347" s="71">
        <v>128</v>
      </c>
      <c r="BW347" s="71">
        <v>2842</v>
      </c>
      <c r="BY347" s="80" t="s">
        <v>207</v>
      </c>
      <c r="BZ347" s="80" t="s">
        <v>2632</v>
      </c>
      <c r="CA347" s="78">
        <v>2329</v>
      </c>
      <c r="CB347" s="91"/>
    </row>
    <row r="348" spans="1:80">
      <c r="A348" s="212"/>
      <c r="B348" s="66" t="s">
        <v>73</v>
      </c>
      <c r="C348" s="26">
        <v>3299</v>
      </c>
      <c r="D348" s="26">
        <v>1714</v>
      </c>
      <c r="E348" s="68">
        <v>2682</v>
      </c>
      <c r="F348" s="68">
        <v>1478</v>
      </c>
      <c r="G348" s="68">
        <v>2032</v>
      </c>
      <c r="H348" s="68">
        <v>1093</v>
      </c>
      <c r="I348" s="68">
        <v>1872</v>
      </c>
      <c r="J348" s="68">
        <v>1040</v>
      </c>
      <c r="K348" s="68">
        <v>9885</v>
      </c>
      <c r="L348" s="68">
        <v>5325</v>
      </c>
      <c r="M348" s="212"/>
      <c r="N348" s="66" t="s">
        <v>73</v>
      </c>
      <c r="O348" s="26">
        <v>349</v>
      </c>
      <c r="P348" s="26">
        <v>164</v>
      </c>
      <c r="Q348" s="68">
        <v>174</v>
      </c>
      <c r="R348" s="68">
        <v>68</v>
      </c>
      <c r="S348" s="68">
        <v>217</v>
      </c>
      <c r="T348" s="68">
        <v>105</v>
      </c>
      <c r="U348" s="68">
        <v>246</v>
      </c>
      <c r="V348" s="68">
        <v>137</v>
      </c>
      <c r="W348" s="68">
        <v>986</v>
      </c>
      <c r="X348" s="68">
        <v>474</v>
      </c>
      <c r="Y348" s="212"/>
      <c r="Z348" s="66" t="s">
        <v>73</v>
      </c>
      <c r="AA348" s="68">
        <v>77</v>
      </c>
      <c r="AB348" s="68">
        <v>67</v>
      </c>
      <c r="AC348" s="68">
        <v>61</v>
      </c>
      <c r="AD348" s="68">
        <v>58</v>
      </c>
      <c r="AE348" s="68">
        <v>263</v>
      </c>
      <c r="AF348" s="68">
        <v>272</v>
      </c>
      <c r="AG348" s="68">
        <v>135</v>
      </c>
      <c r="AH348" s="68">
        <v>86</v>
      </c>
      <c r="AI348" s="68">
        <v>6</v>
      </c>
      <c r="AJ348" s="68">
        <v>44</v>
      </c>
      <c r="AK348" s="212"/>
      <c r="AL348" s="66" t="s">
        <v>73</v>
      </c>
      <c r="AM348" s="68">
        <v>0</v>
      </c>
      <c r="AN348" s="68">
        <v>3342</v>
      </c>
      <c r="AO348" s="68">
        <v>508</v>
      </c>
      <c r="AP348" s="68">
        <v>106</v>
      </c>
      <c r="AQ348" s="68">
        <v>5</v>
      </c>
      <c r="AR348" s="68">
        <v>105</v>
      </c>
      <c r="AS348" s="68">
        <v>277</v>
      </c>
      <c r="AT348" s="68">
        <v>273</v>
      </c>
      <c r="AU348" s="68">
        <v>255</v>
      </c>
      <c r="AV348" s="212"/>
      <c r="AW348" s="66" t="s">
        <v>73</v>
      </c>
      <c r="AX348" s="26">
        <v>117</v>
      </c>
      <c r="AY348" s="26">
        <v>208</v>
      </c>
      <c r="AZ348" s="26">
        <v>1</v>
      </c>
      <c r="BA348" s="26">
        <v>236</v>
      </c>
      <c r="BB348" s="26">
        <v>1</v>
      </c>
      <c r="BC348" s="26">
        <v>563</v>
      </c>
      <c r="BD348" s="26">
        <v>314</v>
      </c>
      <c r="BE348" s="26">
        <v>248</v>
      </c>
      <c r="BF348" s="41">
        <v>83</v>
      </c>
      <c r="BG348" s="41">
        <v>41</v>
      </c>
      <c r="BH348" s="212"/>
      <c r="BI348" s="66" t="s">
        <v>73</v>
      </c>
      <c r="BJ348" s="68">
        <v>2402</v>
      </c>
      <c r="BK348" s="68">
        <v>4234</v>
      </c>
      <c r="BL348" s="68">
        <v>1540</v>
      </c>
      <c r="BM348" s="68">
        <v>458</v>
      </c>
      <c r="BN348" s="68">
        <v>345</v>
      </c>
      <c r="BO348" s="68">
        <v>3207</v>
      </c>
      <c r="BP348" s="68">
        <v>208</v>
      </c>
      <c r="BQ348" s="68">
        <v>151</v>
      </c>
      <c r="BR348" s="68">
        <v>743</v>
      </c>
      <c r="BS348" s="68">
        <v>15</v>
      </c>
      <c r="BT348" s="68">
        <v>2</v>
      </c>
      <c r="BU348" s="68">
        <v>86</v>
      </c>
      <c r="BV348" s="68">
        <v>139</v>
      </c>
      <c r="BW348" s="68">
        <v>4522</v>
      </c>
      <c r="BY348" s="80" t="s">
        <v>207</v>
      </c>
      <c r="BZ348" s="80" t="s">
        <v>2633</v>
      </c>
      <c r="CA348" s="78">
        <v>8657</v>
      </c>
      <c r="CB348" s="91"/>
    </row>
    <row r="349" spans="1:80" ht="14.45" customHeight="1">
      <c r="A349" s="212" t="s">
        <v>208</v>
      </c>
      <c r="B349" s="44" t="s">
        <v>90</v>
      </c>
      <c r="C349" s="71">
        <v>1743</v>
      </c>
      <c r="D349" s="71">
        <v>918</v>
      </c>
      <c r="E349" s="71">
        <v>1543</v>
      </c>
      <c r="F349" s="71">
        <v>832</v>
      </c>
      <c r="G349" s="71">
        <v>1291</v>
      </c>
      <c r="H349" s="71">
        <v>685</v>
      </c>
      <c r="I349" s="71">
        <v>1003</v>
      </c>
      <c r="J349" s="71">
        <v>535</v>
      </c>
      <c r="K349" s="149">
        <v>5580</v>
      </c>
      <c r="L349" s="149">
        <v>2970</v>
      </c>
      <c r="M349" s="212" t="s">
        <v>208</v>
      </c>
      <c r="N349" s="44" t="s">
        <v>90</v>
      </c>
      <c r="O349" s="71">
        <v>203</v>
      </c>
      <c r="P349" s="71">
        <v>100</v>
      </c>
      <c r="Q349" s="71">
        <v>90</v>
      </c>
      <c r="R349" s="71">
        <v>55</v>
      </c>
      <c r="S349" s="71">
        <v>151</v>
      </c>
      <c r="T349" s="71">
        <v>69</v>
      </c>
      <c r="U349" s="71">
        <v>191</v>
      </c>
      <c r="V349" s="71">
        <v>102</v>
      </c>
      <c r="W349" s="149">
        <v>635</v>
      </c>
      <c r="X349" s="149">
        <v>326</v>
      </c>
      <c r="Y349" s="212" t="s">
        <v>208</v>
      </c>
      <c r="Z349" s="44" t="s">
        <v>90</v>
      </c>
      <c r="AA349" s="31">
        <v>39</v>
      </c>
      <c r="AB349" s="31">
        <v>35</v>
      </c>
      <c r="AC349" s="31">
        <v>35</v>
      </c>
      <c r="AD349" s="31">
        <v>32</v>
      </c>
      <c r="AE349" s="149">
        <v>141</v>
      </c>
      <c r="AF349" s="125">
        <v>142</v>
      </c>
      <c r="AG349" s="71">
        <v>89</v>
      </c>
      <c r="AH349" s="71">
        <v>32</v>
      </c>
      <c r="AI349" s="71">
        <v>5</v>
      </c>
      <c r="AJ349" s="71">
        <v>24</v>
      </c>
      <c r="AK349" s="212" t="s">
        <v>208</v>
      </c>
      <c r="AL349" s="44" t="s">
        <v>90</v>
      </c>
      <c r="AM349" s="71">
        <v>0</v>
      </c>
      <c r="AN349" s="71">
        <v>1411</v>
      </c>
      <c r="AO349" s="71">
        <v>532</v>
      </c>
      <c r="AP349" s="71">
        <v>189</v>
      </c>
      <c r="AQ349" s="71">
        <v>4</v>
      </c>
      <c r="AR349" s="71">
        <v>41</v>
      </c>
      <c r="AS349" s="71">
        <v>148</v>
      </c>
      <c r="AT349" s="71">
        <v>149</v>
      </c>
      <c r="AU349" s="71">
        <v>114</v>
      </c>
      <c r="AV349" s="212" t="s">
        <v>208</v>
      </c>
      <c r="AW349" s="44" t="s">
        <v>90</v>
      </c>
      <c r="AX349" s="71">
        <v>78</v>
      </c>
      <c r="AY349" s="71">
        <v>97</v>
      </c>
      <c r="AZ349" s="71">
        <v>0</v>
      </c>
      <c r="BA349" s="71">
        <v>88</v>
      </c>
      <c r="BB349" s="71">
        <v>0</v>
      </c>
      <c r="BC349" s="16">
        <v>263</v>
      </c>
      <c r="BD349" s="71">
        <v>131</v>
      </c>
      <c r="BE349" s="71">
        <v>102</v>
      </c>
      <c r="BF349" s="152">
        <v>23</v>
      </c>
      <c r="BG349" s="32">
        <v>9</v>
      </c>
      <c r="BH349" s="212" t="s">
        <v>208</v>
      </c>
      <c r="BI349" s="44" t="s">
        <v>90</v>
      </c>
      <c r="BJ349" s="71">
        <v>1040</v>
      </c>
      <c r="BK349" s="71">
        <v>1491</v>
      </c>
      <c r="BL349" s="71">
        <v>462</v>
      </c>
      <c r="BM349" s="71">
        <v>173</v>
      </c>
      <c r="BN349" s="71">
        <v>121</v>
      </c>
      <c r="BO349" s="71">
        <v>1738</v>
      </c>
      <c r="BP349" s="71">
        <v>158</v>
      </c>
      <c r="BQ349" s="71">
        <v>71</v>
      </c>
      <c r="BR349" s="71">
        <v>153</v>
      </c>
      <c r="BS349" s="71">
        <v>3</v>
      </c>
      <c r="BT349" s="71">
        <v>0</v>
      </c>
      <c r="BU349" s="71">
        <v>114</v>
      </c>
      <c r="BV349" s="71">
        <v>34</v>
      </c>
      <c r="BW349" s="71">
        <v>2645</v>
      </c>
      <c r="BY349" s="80" t="s">
        <v>208</v>
      </c>
      <c r="BZ349" s="80" t="s">
        <v>2634</v>
      </c>
      <c r="CA349" s="78">
        <v>5194</v>
      </c>
      <c r="CB349" s="91"/>
    </row>
    <row r="350" spans="1:80">
      <c r="A350" s="212"/>
      <c r="B350" s="44" t="s">
        <v>91</v>
      </c>
      <c r="C350" s="71">
        <v>239</v>
      </c>
      <c r="D350" s="71">
        <v>124</v>
      </c>
      <c r="E350" s="71">
        <v>204</v>
      </c>
      <c r="F350" s="71">
        <v>103</v>
      </c>
      <c r="G350" s="71">
        <v>204</v>
      </c>
      <c r="H350" s="71">
        <v>113</v>
      </c>
      <c r="I350" s="71">
        <v>180</v>
      </c>
      <c r="J350" s="71">
        <v>110</v>
      </c>
      <c r="K350" s="149">
        <v>827</v>
      </c>
      <c r="L350" s="149">
        <v>450</v>
      </c>
      <c r="M350" s="212"/>
      <c r="N350" s="44" t="s">
        <v>91</v>
      </c>
      <c r="O350" s="71">
        <v>28</v>
      </c>
      <c r="P350" s="71">
        <v>16</v>
      </c>
      <c r="Q350" s="71">
        <v>28</v>
      </c>
      <c r="R350" s="71">
        <v>11</v>
      </c>
      <c r="S350" s="71">
        <v>21</v>
      </c>
      <c r="T350" s="71">
        <v>8</v>
      </c>
      <c r="U350" s="71">
        <v>28</v>
      </c>
      <c r="V350" s="71">
        <v>19</v>
      </c>
      <c r="W350" s="149">
        <v>105</v>
      </c>
      <c r="X350" s="149">
        <v>54</v>
      </c>
      <c r="Y350" s="212"/>
      <c r="Z350" s="44" t="s">
        <v>91</v>
      </c>
      <c r="AA350" s="31">
        <v>5</v>
      </c>
      <c r="AB350" s="31">
        <v>5</v>
      </c>
      <c r="AC350" s="31">
        <v>5</v>
      </c>
      <c r="AD350" s="31">
        <v>5</v>
      </c>
      <c r="AE350" s="149">
        <v>20</v>
      </c>
      <c r="AF350" s="125">
        <v>19</v>
      </c>
      <c r="AG350" s="71">
        <v>19</v>
      </c>
      <c r="AH350" s="71">
        <v>19</v>
      </c>
      <c r="AI350" s="71">
        <v>1</v>
      </c>
      <c r="AJ350" s="71">
        <v>2</v>
      </c>
      <c r="AK350" s="212"/>
      <c r="AL350" s="44" t="s">
        <v>91</v>
      </c>
      <c r="AM350" s="71">
        <v>13</v>
      </c>
      <c r="AN350" s="71">
        <v>364</v>
      </c>
      <c r="AO350" s="71">
        <v>0</v>
      </c>
      <c r="AP350" s="71">
        <v>0</v>
      </c>
      <c r="AQ350" s="71">
        <v>0</v>
      </c>
      <c r="AR350" s="71">
        <v>12</v>
      </c>
      <c r="AS350" s="71">
        <v>24</v>
      </c>
      <c r="AT350" s="71">
        <v>20</v>
      </c>
      <c r="AU350" s="71">
        <v>19</v>
      </c>
      <c r="AV350" s="212"/>
      <c r="AW350" s="44" t="s">
        <v>91</v>
      </c>
      <c r="AX350" s="71">
        <v>23</v>
      </c>
      <c r="AY350" s="71">
        <v>9</v>
      </c>
      <c r="AZ350" s="71">
        <v>0</v>
      </c>
      <c r="BA350" s="71">
        <v>4</v>
      </c>
      <c r="BB350" s="71">
        <v>1</v>
      </c>
      <c r="BC350" s="16">
        <v>37</v>
      </c>
      <c r="BD350" s="71">
        <v>25</v>
      </c>
      <c r="BE350" s="71">
        <v>26</v>
      </c>
      <c r="BF350" s="152">
        <v>15</v>
      </c>
      <c r="BG350" s="32">
        <v>10</v>
      </c>
      <c r="BH350" s="212"/>
      <c r="BI350" s="44" t="s">
        <v>91</v>
      </c>
      <c r="BJ350" s="71">
        <v>126</v>
      </c>
      <c r="BK350" s="71">
        <v>209</v>
      </c>
      <c r="BL350" s="71">
        <v>65</v>
      </c>
      <c r="BM350" s="71">
        <v>20</v>
      </c>
      <c r="BN350" s="71">
        <v>0</v>
      </c>
      <c r="BO350" s="71">
        <v>235</v>
      </c>
      <c r="BP350" s="71">
        <v>10</v>
      </c>
      <c r="BQ350" s="71">
        <v>0</v>
      </c>
      <c r="BR350" s="71">
        <v>0</v>
      </c>
      <c r="BS350" s="71">
        <v>0</v>
      </c>
      <c r="BT350" s="71">
        <v>0</v>
      </c>
      <c r="BU350" s="71">
        <v>0</v>
      </c>
      <c r="BV350" s="71">
        <v>10</v>
      </c>
      <c r="BW350" s="71">
        <v>651</v>
      </c>
      <c r="BY350" s="80" t="s">
        <v>208</v>
      </c>
      <c r="BZ350" s="80" t="s">
        <v>2635</v>
      </c>
      <c r="CA350" s="78">
        <v>741</v>
      </c>
      <c r="CB350" s="91"/>
    </row>
    <row r="351" spans="1:80">
      <c r="A351" s="212"/>
      <c r="B351" s="66" t="s">
        <v>73</v>
      </c>
      <c r="C351" s="26">
        <v>1982</v>
      </c>
      <c r="D351" s="26">
        <v>1042</v>
      </c>
      <c r="E351" s="68">
        <v>1747</v>
      </c>
      <c r="F351" s="68">
        <v>935</v>
      </c>
      <c r="G351" s="68">
        <v>1495</v>
      </c>
      <c r="H351" s="68">
        <v>798</v>
      </c>
      <c r="I351" s="68">
        <v>1183</v>
      </c>
      <c r="J351" s="68">
        <v>645</v>
      </c>
      <c r="K351" s="68">
        <v>6407</v>
      </c>
      <c r="L351" s="68">
        <v>3420</v>
      </c>
      <c r="M351" s="212"/>
      <c r="N351" s="66" t="s">
        <v>73</v>
      </c>
      <c r="O351" s="26">
        <v>231</v>
      </c>
      <c r="P351" s="26">
        <v>116</v>
      </c>
      <c r="Q351" s="68">
        <v>118</v>
      </c>
      <c r="R351" s="68">
        <v>66</v>
      </c>
      <c r="S351" s="68">
        <v>172</v>
      </c>
      <c r="T351" s="68">
        <v>77</v>
      </c>
      <c r="U351" s="68">
        <v>219</v>
      </c>
      <c r="V351" s="68">
        <v>121</v>
      </c>
      <c r="W351" s="68">
        <v>740</v>
      </c>
      <c r="X351" s="68">
        <v>380</v>
      </c>
      <c r="Y351" s="212"/>
      <c r="Z351" s="66" t="s">
        <v>73</v>
      </c>
      <c r="AA351" s="68">
        <v>44</v>
      </c>
      <c r="AB351" s="68">
        <v>40</v>
      </c>
      <c r="AC351" s="68">
        <v>40</v>
      </c>
      <c r="AD351" s="68">
        <v>37</v>
      </c>
      <c r="AE351" s="68">
        <v>161</v>
      </c>
      <c r="AF351" s="68">
        <v>161</v>
      </c>
      <c r="AG351" s="68">
        <v>108</v>
      </c>
      <c r="AH351" s="68">
        <v>51</v>
      </c>
      <c r="AI351" s="68">
        <v>6</v>
      </c>
      <c r="AJ351" s="68">
        <v>26</v>
      </c>
      <c r="AK351" s="212"/>
      <c r="AL351" s="66" t="s">
        <v>73</v>
      </c>
      <c r="AM351" s="68">
        <v>13</v>
      </c>
      <c r="AN351" s="68">
        <v>1775</v>
      </c>
      <c r="AO351" s="68">
        <v>532</v>
      </c>
      <c r="AP351" s="68">
        <v>189</v>
      </c>
      <c r="AQ351" s="68">
        <v>4</v>
      </c>
      <c r="AR351" s="68">
        <v>53</v>
      </c>
      <c r="AS351" s="68">
        <v>172</v>
      </c>
      <c r="AT351" s="68">
        <v>169</v>
      </c>
      <c r="AU351" s="68">
        <v>133</v>
      </c>
      <c r="AV351" s="212"/>
      <c r="AW351" s="66" t="s">
        <v>73</v>
      </c>
      <c r="AX351" s="26">
        <v>101</v>
      </c>
      <c r="AY351" s="26">
        <v>106</v>
      </c>
      <c r="AZ351" s="26">
        <v>0</v>
      </c>
      <c r="BA351" s="26">
        <v>92</v>
      </c>
      <c r="BB351" s="26">
        <v>1</v>
      </c>
      <c r="BC351" s="26">
        <v>300</v>
      </c>
      <c r="BD351" s="26">
        <v>156</v>
      </c>
      <c r="BE351" s="26">
        <v>128</v>
      </c>
      <c r="BF351" s="41">
        <v>38</v>
      </c>
      <c r="BG351" s="41">
        <v>19</v>
      </c>
      <c r="BH351" s="212"/>
      <c r="BI351" s="66" t="s">
        <v>73</v>
      </c>
      <c r="BJ351" s="68">
        <v>1166</v>
      </c>
      <c r="BK351" s="68">
        <v>1700</v>
      </c>
      <c r="BL351" s="68">
        <v>527</v>
      </c>
      <c r="BM351" s="68">
        <v>193</v>
      </c>
      <c r="BN351" s="68">
        <v>121</v>
      </c>
      <c r="BO351" s="68">
        <v>1973</v>
      </c>
      <c r="BP351" s="68">
        <v>168</v>
      </c>
      <c r="BQ351" s="68">
        <v>71</v>
      </c>
      <c r="BR351" s="68">
        <v>153</v>
      </c>
      <c r="BS351" s="68">
        <v>3</v>
      </c>
      <c r="BT351" s="68">
        <v>0</v>
      </c>
      <c r="BU351" s="68">
        <v>114</v>
      </c>
      <c r="BV351" s="68">
        <v>44</v>
      </c>
      <c r="BW351" s="68">
        <v>3296</v>
      </c>
      <c r="BY351" s="80" t="s">
        <v>208</v>
      </c>
      <c r="BZ351" s="80" t="s">
        <v>2636</v>
      </c>
      <c r="CA351" s="78">
        <v>5935</v>
      </c>
      <c r="CB351" s="91"/>
    </row>
    <row r="352" spans="1:80" ht="14.45" customHeight="1">
      <c r="A352" s="212" t="s">
        <v>209</v>
      </c>
      <c r="B352" s="44" t="s">
        <v>90</v>
      </c>
      <c r="C352" s="71">
        <v>2138</v>
      </c>
      <c r="D352" s="71">
        <v>1137</v>
      </c>
      <c r="E352" s="71">
        <v>1577</v>
      </c>
      <c r="F352" s="71">
        <v>832</v>
      </c>
      <c r="G352" s="71">
        <v>1157</v>
      </c>
      <c r="H352" s="71">
        <v>654</v>
      </c>
      <c r="I352" s="71">
        <v>966</v>
      </c>
      <c r="J352" s="71">
        <v>557</v>
      </c>
      <c r="K352" s="149">
        <v>5838</v>
      </c>
      <c r="L352" s="149">
        <v>3180</v>
      </c>
      <c r="M352" s="212" t="s">
        <v>209</v>
      </c>
      <c r="N352" s="44" t="s">
        <v>90</v>
      </c>
      <c r="O352" s="71">
        <v>209</v>
      </c>
      <c r="P352" s="71">
        <v>113</v>
      </c>
      <c r="Q352" s="71">
        <v>90</v>
      </c>
      <c r="R352" s="71">
        <v>50</v>
      </c>
      <c r="S352" s="71">
        <v>90</v>
      </c>
      <c r="T352" s="71">
        <v>55</v>
      </c>
      <c r="U352" s="71">
        <v>174</v>
      </c>
      <c r="V352" s="71">
        <v>105</v>
      </c>
      <c r="W352" s="149">
        <v>563</v>
      </c>
      <c r="X352" s="149">
        <v>323</v>
      </c>
      <c r="Y352" s="212" t="s">
        <v>209</v>
      </c>
      <c r="Z352" s="44" t="s">
        <v>90</v>
      </c>
      <c r="AA352" s="31">
        <v>44</v>
      </c>
      <c r="AB352" s="31">
        <v>35</v>
      </c>
      <c r="AC352" s="31">
        <v>34</v>
      </c>
      <c r="AD352" s="31">
        <v>31</v>
      </c>
      <c r="AE352" s="149">
        <v>144</v>
      </c>
      <c r="AF352" s="125">
        <v>137</v>
      </c>
      <c r="AG352" s="71">
        <v>58</v>
      </c>
      <c r="AH352" s="71">
        <v>19</v>
      </c>
      <c r="AI352" s="71">
        <v>7</v>
      </c>
      <c r="AJ352" s="71">
        <v>24</v>
      </c>
      <c r="AK352" s="212" t="s">
        <v>209</v>
      </c>
      <c r="AL352" s="44" t="s">
        <v>90</v>
      </c>
      <c r="AM352" s="71">
        <v>120</v>
      </c>
      <c r="AN352" s="71">
        <v>1014</v>
      </c>
      <c r="AO352" s="71">
        <v>573</v>
      </c>
      <c r="AP352" s="71">
        <v>75</v>
      </c>
      <c r="AQ352" s="71">
        <v>22</v>
      </c>
      <c r="AR352" s="71">
        <v>58</v>
      </c>
      <c r="AS352" s="71">
        <v>149</v>
      </c>
      <c r="AT352" s="71">
        <v>130</v>
      </c>
      <c r="AU352" s="71">
        <v>112</v>
      </c>
      <c r="AV352" s="212" t="s">
        <v>209</v>
      </c>
      <c r="AW352" s="44" t="s">
        <v>90</v>
      </c>
      <c r="AX352" s="71">
        <v>125</v>
      </c>
      <c r="AY352" s="71">
        <v>83</v>
      </c>
      <c r="AZ352" s="71">
        <v>2</v>
      </c>
      <c r="BA352" s="71">
        <v>76</v>
      </c>
      <c r="BB352" s="71">
        <v>0</v>
      </c>
      <c r="BC352" s="16">
        <v>286</v>
      </c>
      <c r="BD352" s="71">
        <v>120</v>
      </c>
      <c r="BE352" s="71">
        <v>101</v>
      </c>
      <c r="BF352" s="152">
        <v>6</v>
      </c>
      <c r="BG352" s="32">
        <v>1</v>
      </c>
      <c r="BH352" s="212" t="s">
        <v>209</v>
      </c>
      <c r="BI352" s="44" t="s">
        <v>90</v>
      </c>
      <c r="BJ352" s="71">
        <v>1442</v>
      </c>
      <c r="BK352" s="71">
        <v>1095</v>
      </c>
      <c r="BL352" s="71">
        <v>336</v>
      </c>
      <c r="BM352" s="71">
        <v>160</v>
      </c>
      <c r="BN352" s="71">
        <v>146</v>
      </c>
      <c r="BO352" s="71">
        <v>1186</v>
      </c>
      <c r="BP352" s="71">
        <v>132</v>
      </c>
      <c r="BQ352" s="71">
        <v>68</v>
      </c>
      <c r="BR352" s="71">
        <v>94</v>
      </c>
      <c r="BS352" s="71">
        <v>11</v>
      </c>
      <c r="BT352" s="71">
        <v>0</v>
      </c>
      <c r="BU352" s="71">
        <v>8</v>
      </c>
      <c r="BV352" s="71">
        <v>10</v>
      </c>
      <c r="BW352" s="71">
        <v>1449</v>
      </c>
      <c r="BY352" s="80" t="s">
        <v>209</v>
      </c>
      <c r="BZ352" s="80" t="s">
        <v>2637</v>
      </c>
      <c r="CA352" s="78">
        <v>4277</v>
      </c>
      <c r="CB352" s="91"/>
    </row>
    <row r="353" spans="1:80">
      <c r="A353" s="212"/>
      <c r="B353" s="44" t="s">
        <v>91</v>
      </c>
      <c r="C353" s="71">
        <v>435</v>
      </c>
      <c r="D353" s="71">
        <v>236</v>
      </c>
      <c r="E353" s="71">
        <v>360</v>
      </c>
      <c r="F353" s="71">
        <v>202</v>
      </c>
      <c r="G353" s="71">
        <v>294</v>
      </c>
      <c r="H353" s="71">
        <v>156</v>
      </c>
      <c r="I353" s="71">
        <v>260</v>
      </c>
      <c r="J353" s="71">
        <v>160</v>
      </c>
      <c r="K353" s="149">
        <v>1349</v>
      </c>
      <c r="L353" s="149">
        <v>754</v>
      </c>
      <c r="M353" s="212"/>
      <c r="N353" s="44" t="s">
        <v>91</v>
      </c>
      <c r="O353" s="71">
        <v>36</v>
      </c>
      <c r="P353" s="71">
        <v>19</v>
      </c>
      <c r="Q353" s="71">
        <v>8</v>
      </c>
      <c r="R353" s="71">
        <v>5</v>
      </c>
      <c r="S353" s="71">
        <v>5</v>
      </c>
      <c r="T353" s="71">
        <v>3</v>
      </c>
      <c r="U353" s="71">
        <v>37</v>
      </c>
      <c r="V353" s="71">
        <v>23</v>
      </c>
      <c r="W353" s="149">
        <v>86</v>
      </c>
      <c r="X353" s="149">
        <v>50</v>
      </c>
      <c r="Y353" s="212"/>
      <c r="Z353" s="44" t="s">
        <v>91</v>
      </c>
      <c r="AA353" s="31">
        <v>7</v>
      </c>
      <c r="AB353" s="31">
        <v>7</v>
      </c>
      <c r="AC353" s="31">
        <v>7</v>
      </c>
      <c r="AD353" s="31">
        <v>6</v>
      </c>
      <c r="AE353" s="149">
        <v>27</v>
      </c>
      <c r="AF353" s="125">
        <v>28</v>
      </c>
      <c r="AG353" s="71">
        <v>13</v>
      </c>
      <c r="AH353" s="71">
        <v>19</v>
      </c>
      <c r="AI353" s="71">
        <v>9</v>
      </c>
      <c r="AJ353" s="71">
        <v>3</v>
      </c>
      <c r="AK353" s="212"/>
      <c r="AL353" s="44" t="s">
        <v>91</v>
      </c>
      <c r="AM353" s="71">
        <v>0</v>
      </c>
      <c r="AN353" s="71">
        <v>225</v>
      </c>
      <c r="AO353" s="71">
        <v>243</v>
      </c>
      <c r="AP353" s="71">
        <v>0</v>
      </c>
      <c r="AQ353" s="71">
        <v>0</v>
      </c>
      <c r="AR353" s="71">
        <v>2</v>
      </c>
      <c r="AS353" s="71">
        <v>27</v>
      </c>
      <c r="AT353" s="71">
        <v>26</v>
      </c>
      <c r="AU353" s="71">
        <v>26</v>
      </c>
      <c r="AV353" s="212"/>
      <c r="AW353" s="44" t="s">
        <v>91</v>
      </c>
      <c r="AX353" s="71">
        <v>24</v>
      </c>
      <c r="AY353" s="71">
        <v>21</v>
      </c>
      <c r="AZ353" s="71">
        <v>0</v>
      </c>
      <c r="BA353" s="71">
        <v>13</v>
      </c>
      <c r="BB353" s="71">
        <v>0</v>
      </c>
      <c r="BC353" s="16">
        <v>58</v>
      </c>
      <c r="BD353" s="71">
        <v>39</v>
      </c>
      <c r="BE353" s="71">
        <v>22</v>
      </c>
      <c r="BF353" s="152">
        <v>9</v>
      </c>
      <c r="BG353" s="32">
        <v>5</v>
      </c>
      <c r="BH353" s="212"/>
      <c r="BI353" s="44" t="s">
        <v>91</v>
      </c>
      <c r="BJ353" s="71">
        <v>643</v>
      </c>
      <c r="BK353" s="71">
        <v>707</v>
      </c>
      <c r="BL353" s="71">
        <v>540</v>
      </c>
      <c r="BM353" s="71">
        <v>0</v>
      </c>
      <c r="BN353" s="71">
        <v>0</v>
      </c>
      <c r="BO353" s="71">
        <v>731</v>
      </c>
      <c r="BP353" s="71">
        <v>0</v>
      </c>
      <c r="BQ353" s="71">
        <v>0</v>
      </c>
      <c r="BR353" s="71">
        <v>395</v>
      </c>
      <c r="BS353" s="71">
        <v>1</v>
      </c>
      <c r="BT353" s="71">
        <v>0</v>
      </c>
      <c r="BU353" s="71">
        <v>425</v>
      </c>
      <c r="BV353" s="71">
        <v>0</v>
      </c>
      <c r="BW353" s="71">
        <v>243</v>
      </c>
      <c r="BY353" s="80" t="s">
        <v>209</v>
      </c>
      <c r="BZ353" s="80" t="s">
        <v>2638</v>
      </c>
      <c r="CA353" s="78">
        <v>1179</v>
      </c>
      <c r="CB353" s="91"/>
    </row>
    <row r="354" spans="1:80">
      <c r="A354" s="212"/>
      <c r="B354" s="66" t="s">
        <v>73</v>
      </c>
      <c r="C354" s="26">
        <v>2573</v>
      </c>
      <c r="D354" s="26">
        <v>1373</v>
      </c>
      <c r="E354" s="68">
        <v>1937</v>
      </c>
      <c r="F354" s="68">
        <v>1034</v>
      </c>
      <c r="G354" s="68">
        <v>1451</v>
      </c>
      <c r="H354" s="68">
        <v>810</v>
      </c>
      <c r="I354" s="68">
        <v>1226</v>
      </c>
      <c r="J354" s="68">
        <v>717</v>
      </c>
      <c r="K354" s="68">
        <v>7187</v>
      </c>
      <c r="L354" s="68">
        <v>3934</v>
      </c>
      <c r="M354" s="212"/>
      <c r="N354" s="66" t="s">
        <v>73</v>
      </c>
      <c r="O354" s="26">
        <v>245</v>
      </c>
      <c r="P354" s="26">
        <v>132</v>
      </c>
      <c r="Q354" s="68">
        <v>98</v>
      </c>
      <c r="R354" s="68">
        <v>55</v>
      </c>
      <c r="S354" s="68">
        <v>95</v>
      </c>
      <c r="T354" s="68">
        <v>58</v>
      </c>
      <c r="U354" s="68">
        <v>211</v>
      </c>
      <c r="V354" s="68">
        <v>128</v>
      </c>
      <c r="W354" s="68">
        <v>649</v>
      </c>
      <c r="X354" s="68">
        <v>373</v>
      </c>
      <c r="Y354" s="212"/>
      <c r="Z354" s="66" t="s">
        <v>73</v>
      </c>
      <c r="AA354" s="68">
        <v>51</v>
      </c>
      <c r="AB354" s="68">
        <v>42</v>
      </c>
      <c r="AC354" s="68">
        <v>41</v>
      </c>
      <c r="AD354" s="68">
        <v>37</v>
      </c>
      <c r="AE354" s="68">
        <v>171</v>
      </c>
      <c r="AF354" s="68">
        <v>165</v>
      </c>
      <c r="AG354" s="68">
        <v>71</v>
      </c>
      <c r="AH354" s="68">
        <v>38</v>
      </c>
      <c r="AI354" s="68">
        <v>16</v>
      </c>
      <c r="AJ354" s="68">
        <v>27</v>
      </c>
      <c r="AK354" s="212"/>
      <c r="AL354" s="66" t="s">
        <v>73</v>
      </c>
      <c r="AM354" s="68">
        <v>120</v>
      </c>
      <c r="AN354" s="68">
        <v>1239</v>
      </c>
      <c r="AO354" s="68">
        <v>816</v>
      </c>
      <c r="AP354" s="68">
        <v>75</v>
      </c>
      <c r="AQ354" s="68">
        <v>22</v>
      </c>
      <c r="AR354" s="68">
        <v>60</v>
      </c>
      <c r="AS354" s="68">
        <v>176</v>
      </c>
      <c r="AT354" s="68">
        <v>156</v>
      </c>
      <c r="AU354" s="68">
        <v>138</v>
      </c>
      <c r="AV354" s="212"/>
      <c r="AW354" s="66" t="s">
        <v>73</v>
      </c>
      <c r="AX354" s="26">
        <v>149</v>
      </c>
      <c r="AY354" s="26">
        <v>104</v>
      </c>
      <c r="AZ354" s="26">
        <v>2</v>
      </c>
      <c r="BA354" s="26">
        <v>89</v>
      </c>
      <c r="BB354" s="26">
        <v>0</v>
      </c>
      <c r="BC354" s="26">
        <v>344</v>
      </c>
      <c r="BD354" s="26">
        <v>159</v>
      </c>
      <c r="BE354" s="26">
        <v>123</v>
      </c>
      <c r="BF354" s="41">
        <v>15</v>
      </c>
      <c r="BG354" s="41">
        <v>6</v>
      </c>
      <c r="BH354" s="212"/>
      <c r="BI354" s="66" t="s">
        <v>73</v>
      </c>
      <c r="BJ354" s="68">
        <v>2085</v>
      </c>
      <c r="BK354" s="68">
        <v>1802</v>
      </c>
      <c r="BL354" s="68">
        <v>876</v>
      </c>
      <c r="BM354" s="68">
        <v>160</v>
      </c>
      <c r="BN354" s="68">
        <v>146</v>
      </c>
      <c r="BO354" s="68">
        <v>1917</v>
      </c>
      <c r="BP354" s="68">
        <v>132</v>
      </c>
      <c r="BQ354" s="68">
        <v>68</v>
      </c>
      <c r="BR354" s="68">
        <v>489</v>
      </c>
      <c r="BS354" s="68">
        <v>12</v>
      </c>
      <c r="BT354" s="68">
        <v>0</v>
      </c>
      <c r="BU354" s="68">
        <v>433</v>
      </c>
      <c r="BV354" s="68">
        <v>10</v>
      </c>
      <c r="BW354" s="68">
        <v>1692</v>
      </c>
      <c r="BY354" s="80" t="s">
        <v>209</v>
      </c>
      <c r="BZ354" s="80" t="s">
        <v>2639</v>
      </c>
      <c r="CA354" s="78">
        <v>5456</v>
      </c>
      <c r="CB354" s="91"/>
    </row>
    <row r="355" spans="1:80" s="100" customFormat="1">
      <c r="A355" s="45" t="s">
        <v>111</v>
      </c>
      <c r="B355" s="44"/>
      <c r="C355" s="44"/>
      <c r="D355" s="44"/>
      <c r="E355" s="44"/>
      <c r="F355" s="44"/>
      <c r="G355" s="44"/>
      <c r="H355" s="44"/>
      <c r="I355" s="44"/>
      <c r="J355" s="44"/>
      <c r="K355" s="44"/>
      <c r="L355" s="44"/>
      <c r="M355" s="45" t="s">
        <v>111</v>
      </c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5" t="s">
        <v>111</v>
      </c>
      <c r="Z355" s="44"/>
      <c r="AA355" s="44"/>
      <c r="AB355" s="44"/>
      <c r="AC355" s="44"/>
      <c r="AD355" s="44"/>
      <c r="AE355" s="44"/>
      <c r="AF355" s="44"/>
      <c r="AG355" s="44"/>
      <c r="AH355" s="44"/>
      <c r="AI355" s="44"/>
      <c r="AJ355" s="45"/>
      <c r="AK355" s="45" t="s">
        <v>111</v>
      </c>
      <c r="AL355" s="44"/>
      <c r="AM355" s="44"/>
      <c r="AN355" s="44"/>
      <c r="AO355" s="44"/>
      <c r="AP355" s="44"/>
      <c r="AQ355" s="44"/>
      <c r="AR355" s="44"/>
      <c r="AS355" s="44"/>
      <c r="AT355" s="44"/>
      <c r="AU355" s="44"/>
      <c r="AV355" s="45" t="s">
        <v>111</v>
      </c>
      <c r="AW355" s="44"/>
      <c r="AX355" s="44"/>
      <c r="AY355" s="44"/>
      <c r="AZ355" s="44"/>
      <c r="BA355" s="44"/>
      <c r="BB355" s="44"/>
      <c r="BC355" s="44"/>
      <c r="BD355" s="44"/>
      <c r="BE355" s="44"/>
      <c r="BF355" s="44"/>
      <c r="BG355" s="44"/>
      <c r="BH355" s="45" t="s">
        <v>111</v>
      </c>
      <c r="BI355" s="44"/>
      <c r="BJ355" s="44"/>
      <c r="BK355" s="44"/>
      <c r="BL355" s="44"/>
      <c r="BM355" s="44"/>
      <c r="BN355" s="44"/>
      <c r="BO355" s="44"/>
      <c r="BP355" s="44"/>
      <c r="BQ355" s="44"/>
      <c r="BR355" s="44"/>
      <c r="BS355" s="44"/>
      <c r="BT355" s="44"/>
      <c r="BU355" s="44"/>
      <c r="BV355" s="44"/>
      <c r="BW355" s="44"/>
      <c r="BY355" s="80" t="str">
        <f>IF(A355="",BY354,A355)</f>
        <v>MELAKY</v>
      </c>
      <c r="BZ355" s="80" t="str">
        <f>BY355&amp;B355</f>
        <v>MELAKY</v>
      </c>
      <c r="CA355" s="78">
        <f>(AM355+2*AN355+3*AO355+4*AP355+5*AQ355)</f>
        <v>0</v>
      </c>
      <c r="CB355" s="91"/>
    </row>
    <row r="356" spans="1:80" ht="14.45" customHeight="1">
      <c r="A356" s="212" t="s">
        <v>19</v>
      </c>
      <c r="B356" s="44" t="s">
        <v>90</v>
      </c>
      <c r="C356" s="71">
        <v>197</v>
      </c>
      <c r="D356" s="71">
        <v>83</v>
      </c>
      <c r="E356" s="71">
        <v>149</v>
      </c>
      <c r="F356" s="71">
        <v>72</v>
      </c>
      <c r="G356" s="71">
        <v>165</v>
      </c>
      <c r="H356" s="71">
        <v>70</v>
      </c>
      <c r="I356" s="71">
        <v>86</v>
      </c>
      <c r="J356" s="71">
        <v>31</v>
      </c>
      <c r="K356" s="149">
        <v>597</v>
      </c>
      <c r="L356" s="149">
        <v>256</v>
      </c>
      <c r="M356" s="212" t="s">
        <v>19</v>
      </c>
      <c r="N356" s="44" t="s">
        <v>90</v>
      </c>
      <c r="O356" s="71">
        <v>24</v>
      </c>
      <c r="P356" s="71">
        <v>12</v>
      </c>
      <c r="Q356" s="71">
        <v>10</v>
      </c>
      <c r="R356" s="71">
        <v>5</v>
      </c>
      <c r="S356" s="71">
        <v>5</v>
      </c>
      <c r="T356" s="71">
        <v>2</v>
      </c>
      <c r="U356" s="71">
        <v>19</v>
      </c>
      <c r="V356" s="71">
        <v>4</v>
      </c>
      <c r="W356" s="149">
        <v>58</v>
      </c>
      <c r="X356" s="149">
        <v>23</v>
      </c>
      <c r="Y356" s="212" t="s">
        <v>19</v>
      </c>
      <c r="Z356" s="44" t="s">
        <v>90</v>
      </c>
      <c r="AA356" s="31">
        <v>4</v>
      </c>
      <c r="AB356" s="31">
        <v>4</v>
      </c>
      <c r="AC356" s="31">
        <v>4</v>
      </c>
      <c r="AD356" s="31">
        <v>3</v>
      </c>
      <c r="AE356" s="149">
        <v>15</v>
      </c>
      <c r="AF356" s="125">
        <v>12</v>
      </c>
      <c r="AG356" s="71">
        <v>8</v>
      </c>
      <c r="AH356" s="71">
        <v>0</v>
      </c>
      <c r="AI356" s="71">
        <v>2</v>
      </c>
      <c r="AJ356" s="71">
        <v>3</v>
      </c>
      <c r="AK356" s="212" t="s">
        <v>19</v>
      </c>
      <c r="AL356" s="44" t="s">
        <v>90</v>
      </c>
      <c r="AM356" s="71">
        <v>0</v>
      </c>
      <c r="AN356" s="71">
        <v>251</v>
      </c>
      <c r="AO356" s="71">
        <v>0</v>
      </c>
      <c r="AP356" s="71">
        <v>0</v>
      </c>
      <c r="AQ356" s="71">
        <v>0</v>
      </c>
      <c r="AR356" s="71">
        <v>4</v>
      </c>
      <c r="AS356" s="71">
        <v>14</v>
      </c>
      <c r="AT356" s="71">
        <v>17</v>
      </c>
      <c r="AU356" s="71">
        <v>17</v>
      </c>
      <c r="AV356" s="212" t="s">
        <v>19</v>
      </c>
      <c r="AW356" s="44" t="s">
        <v>90</v>
      </c>
      <c r="AX356" s="71">
        <v>3</v>
      </c>
      <c r="AY356" s="71">
        <v>10</v>
      </c>
      <c r="AZ356" s="71">
        <v>0</v>
      </c>
      <c r="BA356" s="71">
        <v>14</v>
      </c>
      <c r="BB356" s="71">
        <v>0</v>
      </c>
      <c r="BC356" s="16">
        <v>27</v>
      </c>
      <c r="BD356" s="71">
        <v>11</v>
      </c>
      <c r="BE356" s="71">
        <v>8</v>
      </c>
      <c r="BF356" s="152">
        <v>8</v>
      </c>
      <c r="BG356" s="32">
        <v>4</v>
      </c>
      <c r="BH356" s="212" t="s">
        <v>19</v>
      </c>
      <c r="BI356" s="44" t="s">
        <v>90</v>
      </c>
      <c r="BJ356" s="71">
        <v>388</v>
      </c>
      <c r="BK356" s="71">
        <v>208</v>
      </c>
      <c r="BL356" s="71">
        <v>68</v>
      </c>
      <c r="BM356" s="71">
        <v>7</v>
      </c>
      <c r="BN356" s="71">
        <v>7</v>
      </c>
      <c r="BO356" s="71">
        <v>530</v>
      </c>
      <c r="BP356" s="71">
        <v>19</v>
      </c>
      <c r="BQ356" s="71">
        <v>10</v>
      </c>
      <c r="BR356" s="71">
        <v>11</v>
      </c>
      <c r="BS356" s="71">
        <v>0</v>
      </c>
      <c r="BT356" s="71">
        <v>0</v>
      </c>
      <c r="BU356" s="71">
        <v>0</v>
      </c>
      <c r="BV356" s="71">
        <v>0</v>
      </c>
      <c r="BW356" s="71">
        <v>513</v>
      </c>
      <c r="BY356" s="80" t="s">
        <v>19</v>
      </c>
      <c r="BZ356" s="80" t="s">
        <v>2643</v>
      </c>
      <c r="CA356" s="78">
        <v>502</v>
      </c>
      <c r="CB356" s="91"/>
    </row>
    <row r="357" spans="1:80">
      <c r="A357" s="212"/>
      <c r="B357" s="44" t="s">
        <v>91</v>
      </c>
      <c r="C357" s="71">
        <v>0</v>
      </c>
      <c r="D357" s="71">
        <v>0</v>
      </c>
      <c r="E357" s="71">
        <v>0</v>
      </c>
      <c r="F357" s="71">
        <v>0</v>
      </c>
      <c r="G357" s="71">
        <v>0</v>
      </c>
      <c r="H357" s="71">
        <v>0</v>
      </c>
      <c r="I357" s="71">
        <v>0</v>
      </c>
      <c r="J357" s="71">
        <v>0</v>
      </c>
      <c r="K357" s="149">
        <v>0</v>
      </c>
      <c r="L357" s="149">
        <v>0</v>
      </c>
      <c r="M357" s="212"/>
      <c r="N357" s="44" t="s">
        <v>91</v>
      </c>
      <c r="O357" s="71">
        <v>0</v>
      </c>
      <c r="P357" s="71">
        <v>0</v>
      </c>
      <c r="Q357" s="71">
        <v>0</v>
      </c>
      <c r="R357" s="71">
        <v>0</v>
      </c>
      <c r="S357" s="71">
        <v>0</v>
      </c>
      <c r="T357" s="71">
        <v>0</v>
      </c>
      <c r="U357" s="71">
        <v>0</v>
      </c>
      <c r="V357" s="71">
        <v>0</v>
      </c>
      <c r="W357" s="149">
        <v>0</v>
      </c>
      <c r="X357" s="149">
        <v>0</v>
      </c>
      <c r="Y357" s="212"/>
      <c r="Z357" s="44" t="s">
        <v>91</v>
      </c>
      <c r="AA357" s="31">
        <v>0</v>
      </c>
      <c r="AB357" s="31">
        <v>0</v>
      </c>
      <c r="AC357" s="31">
        <v>0</v>
      </c>
      <c r="AD357" s="31">
        <v>0</v>
      </c>
      <c r="AE357" s="149">
        <v>0</v>
      </c>
      <c r="AF357" s="125">
        <v>0</v>
      </c>
      <c r="AG357" s="71">
        <v>0</v>
      </c>
      <c r="AH357" s="71">
        <v>0</v>
      </c>
      <c r="AI357" s="71">
        <v>0</v>
      </c>
      <c r="AJ357" s="71">
        <v>0</v>
      </c>
      <c r="AK357" s="212"/>
      <c r="AL357" s="44" t="s">
        <v>91</v>
      </c>
      <c r="AM357" s="71">
        <v>0</v>
      </c>
      <c r="AN357" s="71">
        <v>0</v>
      </c>
      <c r="AO357" s="71">
        <v>0</v>
      </c>
      <c r="AP357" s="71">
        <v>0</v>
      </c>
      <c r="AQ357" s="71">
        <v>0</v>
      </c>
      <c r="AR357" s="71">
        <v>0</v>
      </c>
      <c r="AS357" s="71">
        <v>0</v>
      </c>
      <c r="AT357" s="71">
        <v>0</v>
      </c>
      <c r="AU357" s="71">
        <v>0</v>
      </c>
      <c r="AV357" s="212"/>
      <c r="AW357" s="44" t="s">
        <v>91</v>
      </c>
      <c r="AX357" s="71">
        <v>0</v>
      </c>
      <c r="AY357" s="71">
        <v>0</v>
      </c>
      <c r="AZ357" s="71">
        <v>0</v>
      </c>
      <c r="BA357" s="71">
        <v>0</v>
      </c>
      <c r="BB357" s="71">
        <v>0</v>
      </c>
      <c r="BC357" s="16">
        <v>0</v>
      </c>
      <c r="BD357" s="71">
        <v>0</v>
      </c>
      <c r="BE357" s="71">
        <v>0</v>
      </c>
      <c r="BF357" s="152">
        <v>0</v>
      </c>
      <c r="BG357" s="32">
        <v>0</v>
      </c>
      <c r="BH357" s="212"/>
      <c r="BI357" s="44" t="s">
        <v>91</v>
      </c>
      <c r="BJ357" s="71">
        <v>0</v>
      </c>
      <c r="BK357" s="71">
        <v>0</v>
      </c>
      <c r="BL357" s="71">
        <v>0</v>
      </c>
      <c r="BM357" s="71">
        <v>0</v>
      </c>
      <c r="BN357" s="71">
        <v>0</v>
      </c>
      <c r="BO357" s="71">
        <v>0</v>
      </c>
      <c r="BP357" s="71">
        <v>0</v>
      </c>
      <c r="BQ357" s="71">
        <v>0</v>
      </c>
      <c r="BR357" s="71">
        <v>0</v>
      </c>
      <c r="BS357" s="71">
        <v>0</v>
      </c>
      <c r="BT357" s="71">
        <v>0</v>
      </c>
      <c r="BU357" s="71">
        <v>0</v>
      </c>
      <c r="BV357" s="71">
        <v>0</v>
      </c>
      <c r="BW357" s="71">
        <v>0</v>
      </c>
      <c r="BY357" s="80" t="s">
        <v>19</v>
      </c>
      <c r="BZ357" s="80" t="s">
        <v>2644</v>
      </c>
      <c r="CA357" s="78">
        <v>0</v>
      </c>
      <c r="CB357" s="91"/>
    </row>
    <row r="358" spans="1:80">
      <c r="A358" s="212"/>
      <c r="B358" s="66" t="s">
        <v>73</v>
      </c>
      <c r="C358" s="26">
        <v>197</v>
      </c>
      <c r="D358" s="26">
        <v>83</v>
      </c>
      <c r="E358" s="68">
        <v>149</v>
      </c>
      <c r="F358" s="68">
        <v>72</v>
      </c>
      <c r="G358" s="68">
        <v>165</v>
      </c>
      <c r="H358" s="68">
        <v>70</v>
      </c>
      <c r="I358" s="68">
        <v>86</v>
      </c>
      <c r="J358" s="68">
        <v>31</v>
      </c>
      <c r="K358" s="68">
        <v>597</v>
      </c>
      <c r="L358" s="68">
        <v>256</v>
      </c>
      <c r="M358" s="212"/>
      <c r="N358" s="66" t="s">
        <v>73</v>
      </c>
      <c r="O358" s="26">
        <v>24</v>
      </c>
      <c r="P358" s="26">
        <v>12</v>
      </c>
      <c r="Q358" s="68">
        <v>10</v>
      </c>
      <c r="R358" s="68">
        <v>5</v>
      </c>
      <c r="S358" s="68">
        <v>5</v>
      </c>
      <c r="T358" s="68">
        <v>2</v>
      </c>
      <c r="U358" s="68">
        <v>19</v>
      </c>
      <c r="V358" s="68">
        <v>4</v>
      </c>
      <c r="W358" s="68">
        <v>58</v>
      </c>
      <c r="X358" s="68">
        <v>23</v>
      </c>
      <c r="Y358" s="212"/>
      <c r="Z358" s="66" t="s">
        <v>73</v>
      </c>
      <c r="AA358" s="68">
        <v>4</v>
      </c>
      <c r="AB358" s="68">
        <v>4</v>
      </c>
      <c r="AC358" s="68">
        <v>4</v>
      </c>
      <c r="AD358" s="68">
        <v>3</v>
      </c>
      <c r="AE358" s="68">
        <v>15</v>
      </c>
      <c r="AF358" s="68">
        <v>12</v>
      </c>
      <c r="AG358" s="68">
        <v>8</v>
      </c>
      <c r="AH358" s="68">
        <v>0</v>
      </c>
      <c r="AI358" s="68">
        <v>2</v>
      </c>
      <c r="AJ358" s="68">
        <v>3</v>
      </c>
      <c r="AK358" s="212"/>
      <c r="AL358" s="66" t="s">
        <v>73</v>
      </c>
      <c r="AM358" s="68">
        <v>0</v>
      </c>
      <c r="AN358" s="68">
        <v>251</v>
      </c>
      <c r="AO358" s="68">
        <v>0</v>
      </c>
      <c r="AP358" s="68">
        <v>0</v>
      </c>
      <c r="AQ358" s="68">
        <v>0</v>
      </c>
      <c r="AR358" s="68">
        <v>4</v>
      </c>
      <c r="AS358" s="68">
        <v>14</v>
      </c>
      <c r="AT358" s="68">
        <v>17</v>
      </c>
      <c r="AU358" s="68">
        <v>17</v>
      </c>
      <c r="AV358" s="212"/>
      <c r="AW358" s="66" t="s">
        <v>73</v>
      </c>
      <c r="AX358" s="26">
        <v>3</v>
      </c>
      <c r="AY358" s="26">
        <v>10</v>
      </c>
      <c r="AZ358" s="26">
        <v>0</v>
      </c>
      <c r="BA358" s="26">
        <v>14</v>
      </c>
      <c r="BB358" s="26">
        <v>0</v>
      </c>
      <c r="BC358" s="26">
        <v>27</v>
      </c>
      <c r="BD358" s="26">
        <v>11</v>
      </c>
      <c r="BE358" s="26">
        <v>8</v>
      </c>
      <c r="BF358" s="41">
        <v>8</v>
      </c>
      <c r="BG358" s="41">
        <v>4</v>
      </c>
      <c r="BH358" s="212"/>
      <c r="BI358" s="66" t="s">
        <v>73</v>
      </c>
      <c r="BJ358" s="68">
        <v>388</v>
      </c>
      <c r="BK358" s="68">
        <v>208</v>
      </c>
      <c r="BL358" s="68">
        <v>68</v>
      </c>
      <c r="BM358" s="68">
        <v>7</v>
      </c>
      <c r="BN358" s="68">
        <v>7</v>
      </c>
      <c r="BO358" s="68">
        <v>530</v>
      </c>
      <c r="BP358" s="68">
        <v>19</v>
      </c>
      <c r="BQ358" s="68">
        <v>10</v>
      </c>
      <c r="BR358" s="68">
        <v>11</v>
      </c>
      <c r="BS358" s="68">
        <v>0</v>
      </c>
      <c r="BT358" s="68">
        <v>0</v>
      </c>
      <c r="BU358" s="68">
        <v>0</v>
      </c>
      <c r="BV358" s="68">
        <v>0</v>
      </c>
      <c r="BW358" s="68">
        <v>513</v>
      </c>
      <c r="BY358" s="80" t="s">
        <v>19</v>
      </c>
      <c r="BZ358" s="80" t="s">
        <v>2645</v>
      </c>
      <c r="CA358" s="78">
        <v>502</v>
      </c>
      <c r="CB358" s="91"/>
    </row>
    <row r="359" spans="1:80" ht="14.45" customHeight="1">
      <c r="A359" s="212" t="s">
        <v>210</v>
      </c>
      <c r="B359" s="44" t="s">
        <v>90</v>
      </c>
      <c r="C359" s="71">
        <v>597</v>
      </c>
      <c r="D359" s="71">
        <v>284</v>
      </c>
      <c r="E359" s="71">
        <v>321</v>
      </c>
      <c r="F359" s="71">
        <v>152</v>
      </c>
      <c r="G359" s="71">
        <v>300</v>
      </c>
      <c r="H359" s="71">
        <v>128</v>
      </c>
      <c r="I359" s="71">
        <v>252</v>
      </c>
      <c r="J359" s="71">
        <v>109</v>
      </c>
      <c r="K359" s="149">
        <v>1470</v>
      </c>
      <c r="L359" s="149">
        <v>673</v>
      </c>
      <c r="M359" s="212" t="s">
        <v>210</v>
      </c>
      <c r="N359" s="44" t="s">
        <v>90</v>
      </c>
      <c r="O359" s="71">
        <v>92</v>
      </c>
      <c r="P359" s="71">
        <v>49</v>
      </c>
      <c r="Q359" s="71">
        <v>37</v>
      </c>
      <c r="R359" s="71">
        <v>19</v>
      </c>
      <c r="S359" s="71">
        <v>27</v>
      </c>
      <c r="T359" s="71">
        <v>18</v>
      </c>
      <c r="U359" s="71">
        <v>13</v>
      </c>
      <c r="V359" s="71">
        <v>8</v>
      </c>
      <c r="W359" s="149">
        <v>169</v>
      </c>
      <c r="X359" s="149">
        <v>94</v>
      </c>
      <c r="Y359" s="212" t="s">
        <v>210</v>
      </c>
      <c r="Z359" s="44" t="s">
        <v>90</v>
      </c>
      <c r="AA359" s="31">
        <v>8</v>
      </c>
      <c r="AB359" s="31">
        <v>6</v>
      </c>
      <c r="AC359" s="31">
        <v>5</v>
      </c>
      <c r="AD359" s="31">
        <v>5</v>
      </c>
      <c r="AE359" s="149">
        <v>24</v>
      </c>
      <c r="AF359" s="125">
        <v>19</v>
      </c>
      <c r="AG359" s="71">
        <v>9</v>
      </c>
      <c r="AH359" s="71">
        <v>0</v>
      </c>
      <c r="AI359" s="71">
        <v>3</v>
      </c>
      <c r="AJ359" s="71">
        <v>4</v>
      </c>
      <c r="AK359" s="212" t="s">
        <v>210</v>
      </c>
      <c r="AL359" s="44" t="s">
        <v>90</v>
      </c>
      <c r="AM359" s="71">
        <v>54</v>
      </c>
      <c r="AN359" s="71">
        <v>430</v>
      </c>
      <c r="AO359" s="71">
        <v>26</v>
      </c>
      <c r="AP359" s="71">
        <v>12</v>
      </c>
      <c r="AQ359" s="71">
        <v>11</v>
      </c>
      <c r="AR359" s="71">
        <v>14</v>
      </c>
      <c r="AS359" s="71">
        <v>28</v>
      </c>
      <c r="AT359" s="71">
        <v>14</v>
      </c>
      <c r="AU359" s="71">
        <v>17</v>
      </c>
      <c r="AV359" s="212" t="s">
        <v>210</v>
      </c>
      <c r="AW359" s="44" t="s">
        <v>90</v>
      </c>
      <c r="AX359" s="71">
        <v>3</v>
      </c>
      <c r="AY359" s="71">
        <v>30</v>
      </c>
      <c r="AZ359" s="71">
        <v>0</v>
      </c>
      <c r="BA359" s="71">
        <v>20</v>
      </c>
      <c r="BB359" s="71">
        <v>0</v>
      </c>
      <c r="BC359" s="16">
        <v>53</v>
      </c>
      <c r="BD359" s="71">
        <v>10</v>
      </c>
      <c r="BE359" s="71">
        <v>6</v>
      </c>
      <c r="BF359" s="152">
        <v>7</v>
      </c>
      <c r="BG359" s="32">
        <v>2</v>
      </c>
      <c r="BH359" s="212" t="s">
        <v>210</v>
      </c>
      <c r="BI359" s="44" t="s">
        <v>90</v>
      </c>
      <c r="BJ359" s="71">
        <v>304</v>
      </c>
      <c r="BK359" s="71">
        <v>202</v>
      </c>
      <c r="BL359" s="71">
        <v>14</v>
      </c>
      <c r="BM359" s="71">
        <v>9</v>
      </c>
      <c r="BN359" s="71">
        <v>9</v>
      </c>
      <c r="BO359" s="71">
        <v>273</v>
      </c>
      <c r="BP359" s="71">
        <v>11</v>
      </c>
      <c r="BQ359" s="71">
        <v>11</v>
      </c>
      <c r="BR359" s="71">
        <v>91</v>
      </c>
      <c r="BS359" s="71">
        <v>1</v>
      </c>
      <c r="BT359" s="71">
        <v>0</v>
      </c>
      <c r="BU359" s="71">
        <v>0</v>
      </c>
      <c r="BV359" s="71">
        <v>5</v>
      </c>
      <c r="BW359" s="71">
        <v>0</v>
      </c>
      <c r="BY359" s="80" t="s">
        <v>210</v>
      </c>
      <c r="BZ359" s="80" t="s">
        <v>2646</v>
      </c>
      <c r="CA359" s="78">
        <v>1095</v>
      </c>
      <c r="CB359" s="91"/>
    </row>
    <row r="360" spans="1:80">
      <c r="A360" s="212"/>
      <c r="B360" s="44" t="s">
        <v>91</v>
      </c>
      <c r="C360" s="71">
        <v>0</v>
      </c>
      <c r="D360" s="71">
        <v>0</v>
      </c>
      <c r="E360" s="71">
        <v>0</v>
      </c>
      <c r="F360" s="71">
        <v>0</v>
      </c>
      <c r="G360" s="71">
        <v>0</v>
      </c>
      <c r="H360" s="71">
        <v>0</v>
      </c>
      <c r="I360" s="71">
        <v>0</v>
      </c>
      <c r="J360" s="71">
        <v>0</v>
      </c>
      <c r="K360" s="149">
        <v>0</v>
      </c>
      <c r="L360" s="149">
        <v>0</v>
      </c>
      <c r="M360" s="212"/>
      <c r="N360" s="44" t="s">
        <v>91</v>
      </c>
      <c r="O360" s="71">
        <v>0</v>
      </c>
      <c r="P360" s="71">
        <v>0</v>
      </c>
      <c r="Q360" s="71">
        <v>0</v>
      </c>
      <c r="R360" s="71">
        <v>0</v>
      </c>
      <c r="S360" s="71">
        <v>0</v>
      </c>
      <c r="T360" s="71">
        <v>0</v>
      </c>
      <c r="U360" s="71">
        <v>0</v>
      </c>
      <c r="V360" s="71">
        <v>0</v>
      </c>
      <c r="W360" s="149">
        <v>0</v>
      </c>
      <c r="X360" s="149">
        <v>0</v>
      </c>
      <c r="Y360" s="212"/>
      <c r="Z360" s="44" t="s">
        <v>91</v>
      </c>
      <c r="AA360" s="31">
        <v>0</v>
      </c>
      <c r="AB360" s="31">
        <v>0</v>
      </c>
      <c r="AC360" s="31">
        <v>0</v>
      </c>
      <c r="AD360" s="31">
        <v>0</v>
      </c>
      <c r="AE360" s="149">
        <v>0</v>
      </c>
      <c r="AF360" s="125">
        <v>0</v>
      </c>
      <c r="AG360" s="71">
        <v>0</v>
      </c>
      <c r="AH360" s="71">
        <v>0</v>
      </c>
      <c r="AI360" s="71">
        <v>0</v>
      </c>
      <c r="AJ360" s="71">
        <v>0</v>
      </c>
      <c r="AK360" s="212"/>
      <c r="AL360" s="44" t="s">
        <v>91</v>
      </c>
      <c r="AM360" s="71">
        <v>0</v>
      </c>
      <c r="AN360" s="71">
        <v>0</v>
      </c>
      <c r="AO360" s="71">
        <v>0</v>
      </c>
      <c r="AP360" s="71">
        <v>0</v>
      </c>
      <c r="AQ360" s="71">
        <v>0</v>
      </c>
      <c r="AR360" s="71">
        <v>0</v>
      </c>
      <c r="AS360" s="71">
        <v>0</v>
      </c>
      <c r="AT360" s="71">
        <v>0</v>
      </c>
      <c r="AU360" s="71">
        <v>0</v>
      </c>
      <c r="AV360" s="212"/>
      <c r="AW360" s="44" t="s">
        <v>91</v>
      </c>
      <c r="AX360" s="71">
        <v>0</v>
      </c>
      <c r="AY360" s="71">
        <v>0</v>
      </c>
      <c r="AZ360" s="71">
        <v>0</v>
      </c>
      <c r="BA360" s="71">
        <v>0</v>
      </c>
      <c r="BB360" s="71">
        <v>0</v>
      </c>
      <c r="BC360" s="16">
        <v>0</v>
      </c>
      <c r="BD360" s="71">
        <v>0</v>
      </c>
      <c r="BE360" s="71">
        <v>0</v>
      </c>
      <c r="BF360" s="152">
        <v>0</v>
      </c>
      <c r="BG360" s="32">
        <v>0</v>
      </c>
      <c r="BH360" s="212"/>
      <c r="BI360" s="44" t="s">
        <v>91</v>
      </c>
      <c r="BJ360" s="71">
        <v>0</v>
      </c>
      <c r="BK360" s="71">
        <v>0</v>
      </c>
      <c r="BL360" s="71">
        <v>0</v>
      </c>
      <c r="BM360" s="71">
        <v>0</v>
      </c>
      <c r="BN360" s="71">
        <v>0</v>
      </c>
      <c r="BO360" s="71">
        <v>0</v>
      </c>
      <c r="BP360" s="71">
        <v>0</v>
      </c>
      <c r="BQ360" s="71">
        <v>0</v>
      </c>
      <c r="BR360" s="71">
        <v>0</v>
      </c>
      <c r="BS360" s="71">
        <v>0</v>
      </c>
      <c r="BT360" s="71">
        <v>0</v>
      </c>
      <c r="BU360" s="71">
        <v>0</v>
      </c>
      <c r="BV360" s="71">
        <v>0</v>
      </c>
      <c r="BW360" s="71">
        <v>0</v>
      </c>
      <c r="BY360" s="80" t="s">
        <v>210</v>
      </c>
      <c r="BZ360" s="80" t="s">
        <v>2647</v>
      </c>
      <c r="CA360" s="78">
        <v>0</v>
      </c>
      <c r="CB360" s="91"/>
    </row>
    <row r="361" spans="1:80">
      <c r="A361" s="212"/>
      <c r="B361" s="66" t="s">
        <v>73</v>
      </c>
      <c r="C361" s="26">
        <v>597</v>
      </c>
      <c r="D361" s="26">
        <v>284</v>
      </c>
      <c r="E361" s="68">
        <v>321</v>
      </c>
      <c r="F361" s="68">
        <v>152</v>
      </c>
      <c r="G361" s="68">
        <v>300</v>
      </c>
      <c r="H361" s="68">
        <v>128</v>
      </c>
      <c r="I361" s="68">
        <v>252</v>
      </c>
      <c r="J361" s="68">
        <v>109</v>
      </c>
      <c r="K361" s="68">
        <v>1470</v>
      </c>
      <c r="L361" s="68">
        <v>673</v>
      </c>
      <c r="M361" s="212"/>
      <c r="N361" s="66" t="s">
        <v>73</v>
      </c>
      <c r="O361" s="26">
        <v>92</v>
      </c>
      <c r="P361" s="26">
        <v>49</v>
      </c>
      <c r="Q361" s="68">
        <v>37</v>
      </c>
      <c r="R361" s="68">
        <v>19</v>
      </c>
      <c r="S361" s="68">
        <v>27</v>
      </c>
      <c r="T361" s="68">
        <v>18</v>
      </c>
      <c r="U361" s="68">
        <v>13</v>
      </c>
      <c r="V361" s="68">
        <v>8</v>
      </c>
      <c r="W361" s="68">
        <v>169</v>
      </c>
      <c r="X361" s="68">
        <v>94</v>
      </c>
      <c r="Y361" s="212"/>
      <c r="Z361" s="66" t="s">
        <v>73</v>
      </c>
      <c r="AA361" s="68">
        <v>8</v>
      </c>
      <c r="AB361" s="68">
        <v>6</v>
      </c>
      <c r="AC361" s="68">
        <v>5</v>
      </c>
      <c r="AD361" s="68">
        <v>5</v>
      </c>
      <c r="AE361" s="68">
        <v>24</v>
      </c>
      <c r="AF361" s="68">
        <v>19</v>
      </c>
      <c r="AG361" s="68">
        <v>9</v>
      </c>
      <c r="AH361" s="68">
        <v>0</v>
      </c>
      <c r="AI361" s="68">
        <v>3</v>
      </c>
      <c r="AJ361" s="68">
        <v>4</v>
      </c>
      <c r="AK361" s="212"/>
      <c r="AL361" s="66" t="s">
        <v>73</v>
      </c>
      <c r="AM361" s="68">
        <v>54</v>
      </c>
      <c r="AN361" s="68">
        <v>430</v>
      </c>
      <c r="AO361" s="68">
        <v>26</v>
      </c>
      <c r="AP361" s="68">
        <v>12</v>
      </c>
      <c r="AQ361" s="68">
        <v>11</v>
      </c>
      <c r="AR361" s="68">
        <v>14</v>
      </c>
      <c r="AS361" s="68">
        <v>28</v>
      </c>
      <c r="AT361" s="68">
        <v>14</v>
      </c>
      <c r="AU361" s="68">
        <v>17</v>
      </c>
      <c r="AV361" s="212"/>
      <c r="AW361" s="66" t="s">
        <v>73</v>
      </c>
      <c r="AX361" s="26">
        <v>3</v>
      </c>
      <c r="AY361" s="26">
        <v>30</v>
      </c>
      <c r="AZ361" s="26">
        <v>0</v>
      </c>
      <c r="BA361" s="26">
        <v>20</v>
      </c>
      <c r="BB361" s="26">
        <v>0</v>
      </c>
      <c r="BC361" s="26">
        <v>53</v>
      </c>
      <c r="BD361" s="26">
        <v>10</v>
      </c>
      <c r="BE361" s="26">
        <v>6</v>
      </c>
      <c r="BF361" s="41">
        <v>7</v>
      </c>
      <c r="BG361" s="41">
        <v>2</v>
      </c>
      <c r="BH361" s="212"/>
      <c r="BI361" s="66" t="s">
        <v>73</v>
      </c>
      <c r="BJ361" s="68">
        <v>304</v>
      </c>
      <c r="BK361" s="68">
        <v>202</v>
      </c>
      <c r="BL361" s="68">
        <v>14</v>
      </c>
      <c r="BM361" s="68">
        <v>9</v>
      </c>
      <c r="BN361" s="68">
        <v>9</v>
      </c>
      <c r="BO361" s="68">
        <v>273</v>
      </c>
      <c r="BP361" s="68">
        <v>11</v>
      </c>
      <c r="BQ361" s="68">
        <v>11</v>
      </c>
      <c r="BR361" s="68">
        <v>91</v>
      </c>
      <c r="BS361" s="68">
        <v>1</v>
      </c>
      <c r="BT361" s="68">
        <v>0</v>
      </c>
      <c r="BU361" s="68">
        <v>0</v>
      </c>
      <c r="BV361" s="68">
        <v>5</v>
      </c>
      <c r="BW361" s="68">
        <v>0</v>
      </c>
      <c r="BY361" s="80" t="s">
        <v>210</v>
      </c>
      <c r="BZ361" s="80" t="s">
        <v>2648</v>
      </c>
      <c r="CA361" s="78">
        <v>1095</v>
      </c>
      <c r="CB361" s="91"/>
    </row>
    <row r="362" spans="1:80" ht="14.45" customHeight="1">
      <c r="A362" s="212" t="s">
        <v>20</v>
      </c>
      <c r="B362" s="44" t="s">
        <v>90</v>
      </c>
      <c r="C362" s="71">
        <v>39</v>
      </c>
      <c r="D362" s="71">
        <v>26</v>
      </c>
      <c r="E362" s="71">
        <v>29</v>
      </c>
      <c r="F362" s="71">
        <v>11</v>
      </c>
      <c r="G362" s="71">
        <v>30</v>
      </c>
      <c r="H362" s="71">
        <v>12</v>
      </c>
      <c r="I362" s="71">
        <v>30</v>
      </c>
      <c r="J362" s="71">
        <v>9</v>
      </c>
      <c r="K362" s="149">
        <v>128</v>
      </c>
      <c r="L362" s="149">
        <v>58</v>
      </c>
      <c r="M362" s="212" t="s">
        <v>20</v>
      </c>
      <c r="N362" s="44" t="s">
        <v>90</v>
      </c>
      <c r="O362" s="71">
        <v>7</v>
      </c>
      <c r="P362" s="71">
        <v>6</v>
      </c>
      <c r="Q362" s="71">
        <v>0</v>
      </c>
      <c r="R362" s="71">
        <v>0</v>
      </c>
      <c r="S362" s="71">
        <v>0</v>
      </c>
      <c r="T362" s="71">
        <v>0</v>
      </c>
      <c r="U362" s="71">
        <v>11</v>
      </c>
      <c r="V362" s="71">
        <v>5</v>
      </c>
      <c r="W362" s="149">
        <v>18</v>
      </c>
      <c r="X362" s="149">
        <v>11</v>
      </c>
      <c r="Y362" s="212" t="s">
        <v>20</v>
      </c>
      <c r="Z362" s="44" t="s">
        <v>90</v>
      </c>
      <c r="AA362" s="31">
        <v>3</v>
      </c>
      <c r="AB362" s="31">
        <v>3</v>
      </c>
      <c r="AC362" s="31">
        <v>3</v>
      </c>
      <c r="AD362" s="31">
        <v>3</v>
      </c>
      <c r="AE362" s="149">
        <v>12</v>
      </c>
      <c r="AF362" s="125">
        <v>12</v>
      </c>
      <c r="AG362" s="71">
        <v>3</v>
      </c>
      <c r="AH362" s="71">
        <v>0</v>
      </c>
      <c r="AI362" s="71">
        <v>0</v>
      </c>
      <c r="AJ362" s="71">
        <v>3</v>
      </c>
      <c r="AK362" s="212" t="s">
        <v>20</v>
      </c>
      <c r="AL362" s="44" t="s">
        <v>90</v>
      </c>
      <c r="AM362" s="71">
        <v>0</v>
      </c>
      <c r="AN362" s="71">
        <v>73</v>
      </c>
      <c r="AO362" s="71">
        <v>0</v>
      </c>
      <c r="AP362" s="71">
        <v>0</v>
      </c>
      <c r="AQ362" s="71">
        <v>0</v>
      </c>
      <c r="AR362" s="71">
        <v>2</v>
      </c>
      <c r="AS362" s="71">
        <v>12</v>
      </c>
      <c r="AT362" s="71">
        <v>4</v>
      </c>
      <c r="AU362" s="71">
        <v>2</v>
      </c>
      <c r="AV362" s="212" t="s">
        <v>20</v>
      </c>
      <c r="AW362" s="44" t="s">
        <v>90</v>
      </c>
      <c r="AX362" s="71">
        <v>2</v>
      </c>
      <c r="AY362" s="71">
        <v>13</v>
      </c>
      <c r="AZ362" s="71">
        <v>0</v>
      </c>
      <c r="BA362" s="71">
        <v>10</v>
      </c>
      <c r="BB362" s="71">
        <v>0</v>
      </c>
      <c r="BC362" s="16">
        <v>25</v>
      </c>
      <c r="BD362" s="71">
        <v>10</v>
      </c>
      <c r="BE362" s="71">
        <v>4</v>
      </c>
      <c r="BF362" s="152">
        <v>1</v>
      </c>
      <c r="BG362" s="32">
        <v>0</v>
      </c>
      <c r="BH362" s="212" t="s">
        <v>20</v>
      </c>
      <c r="BI362" s="44" t="s">
        <v>90</v>
      </c>
      <c r="BJ362" s="71">
        <v>18</v>
      </c>
      <c r="BK362" s="71">
        <v>19</v>
      </c>
      <c r="BL362" s="71">
        <v>1</v>
      </c>
      <c r="BM362" s="71">
        <v>20</v>
      </c>
      <c r="BN362" s="71">
        <v>20</v>
      </c>
      <c r="BO362" s="71">
        <v>27</v>
      </c>
      <c r="BP362" s="71">
        <v>11</v>
      </c>
      <c r="BQ362" s="71">
        <v>11</v>
      </c>
      <c r="BR362" s="71">
        <v>17</v>
      </c>
      <c r="BS362" s="71">
        <v>0</v>
      </c>
      <c r="BT362" s="71">
        <v>0</v>
      </c>
      <c r="BU362" s="71">
        <v>0</v>
      </c>
      <c r="BV362" s="71">
        <v>8</v>
      </c>
      <c r="BW362" s="71">
        <v>53</v>
      </c>
      <c r="BY362" s="80" t="s">
        <v>20</v>
      </c>
      <c r="BZ362" s="80" t="s">
        <v>2649</v>
      </c>
      <c r="CA362" s="78">
        <v>146</v>
      </c>
      <c r="CB362" s="91"/>
    </row>
    <row r="363" spans="1:80">
      <c r="A363" s="212"/>
      <c r="B363" s="44" t="s">
        <v>91</v>
      </c>
      <c r="C363" s="71">
        <v>240</v>
      </c>
      <c r="D363" s="71">
        <v>129</v>
      </c>
      <c r="E363" s="71">
        <v>134</v>
      </c>
      <c r="F363" s="71">
        <v>59</v>
      </c>
      <c r="G363" s="71">
        <v>117</v>
      </c>
      <c r="H363" s="71">
        <v>56</v>
      </c>
      <c r="I363" s="71">
        <v>161</v>
      </c>
      <c r="J363" s="71">
        <v>85</v>
      </c>
      <c r="K363" s="149">
        <v>652</v>
      </c>
      <c r="L363" s="149">
        <v>329</v>
      </c>
      <c r="M363" s="212"/>
      <c r="N363" s="44" t="s">
        <v>91</v>
      </c>
      <c r="O363" s="71">
        <v>13</v>
      </c>
      <c r="P363" s="71">
        <v>9</v>
      </c>
      <c r="Q363" s="71">
        <v>18</v>
      </c>
      <c r="R363" s="71">
        <v>8</v>
      </c>
      <c r="S363" s="71">
        <v>11</v>
      </c>
      <c r="T363" s="71">
        <v>4</v>
      </c>
      <c r="U363" s="71">
        <v>41</v>
      </c>
      <c r="V363" s="71">
        <v>24</v>
      </c>
      <c r="W363" s="149">
        <v>83</v>
      </c>
      <c r="X363" s="149">
        <v>45</v>
      </c>
      <c r="Y363" s="212"/>
      <c r="Z363" s="44" t="s">
        <v>91</v>
      </c>
      <c r="AA363" s="31">
        <v>4</v>
      </c>
      <c r="AB363" s="31">
        <v>3</v>
      </c>
      <c r="AC363" s="31">
        <v>3</v>
      </c>
      <c r="AD363" s="31">
        <v>4</v>
      </c>
      <c r="AE363" s="149">
        <v>14</v>
      </c>
      <c r="AF363" s="125">
        <v>10</v>
      </c>
      <c r="AG363" s="71">
        <v>0</v>
      </c>
      <c r="AH363" s="71">
        <v>0</v>
      </c>
      <c r="AI363" s="71">
        <v>0</v>
      </c>
      <c r="AJ363" s="71">
        <v>1</v>
      </c>
      <c r="AK363" s="212"/>
      <c r="AL363" s="44" t="s">
        <v>91</v>
      </c>
      <c r="AM363" s="71">
        <v>0</v>
      </c>
      <c r="AN363" s="71">
        <v>129</v>
      </c>
      <c r="AO363" s="71">
        <v>0</v>
      </c>
      <c r="AP363" s="71">
        <v>0</v>
      </c>
      <c r="AQ363" s="71">
        <v>0</v>
      </c>
      <c r="AR363" s="71">
        <v>2</v>
      </c>
      <c r="AS363" s="71">
        <v>10</v>
      </c>
      <c r="AT363" s="71">
        <v>15</v>
      </c>
      <c r="AU363" s="71">
        <v>15</v>
      </c>
      <c r="AV363" s="212"/>
      <c r="AW363" s="44" t="s">
        <v>91</v>
      </c>
      <c r="AX363" s="71">
        <v>9</v>
      </c>
      <c r="AY363" s="71">
        <v>17</v>
      </c>
      <c r="AZ363" s="71">
        <v>0</v>
      </c>
      <c r="BA363" s="71">
        <v>3</v>
      </c>
      <c r="BB363" s="71">
        <v>0</v>
      </c>
      <c r="BC363" s="16">
        <v>29</v>
      </c>
      <c r="BD363" s="71">
        <v>10</v>
      </c>
      <c r="BE363" s="71">
        <v>11</v>
      </c>
      <c r="BF363" s="152">
        <v>5</v>
      </c>
      <c r="BG363" s="32">
        <v>4</v>
      </c>
      <c r="BH363" s="212"/>
      <c r="BI363" s="44" t="s">
        <v>91</v>
      </c>
      <c r="BJ363" s="71">
        <v>249</v>
      </c>
      <c r="BK363" s="71">
        <v>289</v>
      </c>
      <c r="BL363" s="71">
        <v>110</v>
      </c>
      <c r="BM363" s="71">
        <v>7</v>
      </c>
      <c r="BN363" s="71">
        <v>7</v>
      </c>
      <c r="BO363" s="71">
        <v>419</v>
      </c>
      <c r="BP363" s="71">
        <v>6</v>
      </c>
      <c r="BQ363" s="71">
        <v>6</v>
      </c>
      <c r="BR363" s="71">
        <v>4</v>
      </c>
      <c r="BS363" s="71">
        <v>0</v>
      </c>
      <c r="BT363" s="71">
        <v>0</v>
      </c>
      <c r="BU363" s="71">
        <v>0</v>
      </c>
      <c r="BV363" s="71">
        <v>0</v>
      </c>
      <c r="BW363" s="71">
        <v>0</v>
      </c>
      <c r="BY363" s="80" t="s">
        <v>20</v>
      </c>
      <c r="BZ363" s="80" t="s">
        <v>2650</v>
      </c>
      <c r="CA363" s="78">
        <v>258</v>
      </c>
      <c r="CB363" s="91"/>
    </row>
    <row r="364" spans="1:80">
      <c r="A364" s="212"/>
      <c r="B364" s="66" t="s">
        <v>73</v>
      </c>
      <c r="C364" s="26">
        <v>279</v>
      </c>
      <c r="D364" s="26">
        <v>155</v>
      </c>
      <c r="E364" s="68">
        <v>163</v>
      </c>
      <c r="F364" s="68">
        <v>70</v>
      </c>
      <c r="G364" s="68">
        <v>147</v>
      </c>
      <c r="H364" s="68">
        <v>68</v>
      </c>
      <c r="I364" s="68">
        <v>191</v>
      </c>
      <c r="J364" s="68">
        <v>94</v>
      </c>
      <c r="K364" s="68">
        <v>780</v>
      </c>
      <c r="L364" s="68">
        <v>387</v>
      </c>
      <c r="M364" s="212"/>
      <c r="N364" s="66" t="s">
        <v>73</v>
      </c>
      <c r="O364" s="26">
        <v>20</v>
      </c>
      <c r="P364" s="26">
        <v>15</v>
      </c>
      <c r="Q364" s="68">
        <v>18</v>
      </c>
      <c r="R364" s="68">
        <v>8</v>
      </c>
      <c r="S364" s="68">
        <v>11</v>
      </c>
      <c r="T364" s="68">
        <v>4</v>
      </c>
      <c r="U364" s="68">
        <v>52</v>
      </c>
      <c r="V364" s="68">
        <v>29</v>
      </c>
      <c r="W364" s="68">
        <v>101</v>
      </c>
      <c r="X364" s="68">
        <v>56</v>
      </c>
      <c r="Y364" s="212"/>
      <c r="Z364" s="66" t="s">
        <v>73</v>
      </c>
      <c r="AA364" s="68">
        <v>7</v>
      </c>
      <c r="AB364" s="68">
        <v>6</v>
      </c>
      <c r="AC364" s="68">
        <v>6</v>
      </c>
      <c r="AD364" s="68">
        <v>7</v>
      </c>
      <c r="AE364" s="68">
        <v>26</v>
      </c>
      <c r="AF364" s="68">
        <v>22</v>
      </c>
      <c r="AG364" s="68">
        <v>3</v>
      </c>
      <c r="AH364" s="68">
        <v>0</v>
      </c>
      <c r="AI364" s="68">
        <v>0</v>
      </c>
      <c r="AJ364" s="68">
        <v>4</v>
      </c>
      <c r="AK364" s="212"/>
      <c r="AL364" s="66" t="s">
        <v>73</v>
      </c>
      <c r="AM364" s="68">
        <v>0</v>
      </c>
      <c r="AN364" s="68">
        <v>202</v>
      </c>
      <c r="AO364" s="68">
        <v>0</v>
      </c>
      <c r="AP364" s="68">
        <v>0</v>
      </c>
      <c r="AQ364" s="68">
        <v>0</v>
      </c>
      <c r="AR364" s="68">
        <v>4</v>
      </c>
      <c r="AS364" s="68">
        <v>22</v>
      </c>
      <c r="AT364" s="68">
        <v>19</v>
      </c>
      <c r="AU364" s="68">
        <v>17</v>
      </c>
      <c r="AV364" s="212"/>
      <c r="AW364" s="66" t="s">
        <v>73</v>
      </c>
      <c r="AX364" s="26">
        <v>11</v>
      </c>
      <c r="AY364" s="26">
        <v>30</v>
      </c>
      <c r="AZ364" s="26">
        <v>0</v>
      </c>
      <c r="BA364" s="26">
        <v>13</v>
      </c>
      <c r="BB364" s="26">
        <v>0</v>
      </c>
      <c r="BC364" s="26">
        <v>54</v>
      </c>
      <c r="BD364" s="26">
        <v>20</v>
      </c>
      <c r="BE364" s="26">
        <v>15</v>
      </c>
      <c r="BF364" s="41">
        <v>6</v>
      </c>
      <c r="BG364" s="41">
        <v>4</v>
      </c>
      <c r="BH364" s="212"/>
      <c r="BI364" s="66" t="s">
        <v>73</v>
      </c>
      <c r="BJ364" s="68">
        <v>267</v>
      </c>
      <c r="BK364" s="68">
        <v>308</v>
      </c>
      <c r="BL364" s="68">
        <v>111</v>
      </c>
      <c r="BM364" s="68">
        <v>27</v>
      </c>
      <c r="BN364" s="68">
        <v>27</v>
      </c>
      <c r="BO364" s="68">
        <v>446</v>
      </c>
      <c r="BP364" s="68">
        <v>17</v>
      </c>
      <c r="BQ364" s="68">
        <v>17</v>
      </c>
      <c r="BR364" s="68">
        <v>21</v>
      </c>
      <c r="BS364" s="68">
        <v>0</v>
      </c>
      <c r="BT364" s="68">
        <v>0</v>
      </c>
      <c r="BU364" s="68">
        <v>0</v>
      </c>
      <c r="BV364" s="68">
        <v>8</v>
      </c>
      <c r="BW364" s="68">
        <v>53</v>
      </c>
      <c r="BY364" s="80" t="s">
        <v>20</v>
      </c>
      <c r="BZ364" s="80" t="s">
        <v>2651</v>
      </c>
      <c r="CA364" s="78">
        <v>404</v>
      </c>
      <c r="CB364" s="91"/>
    </row>
    <row r="365" spans="1:80" ht="14.45" customHeight="1">
      <c r="A365" s="212" t="s">
        <v>211</v>
      </c>
      <c r="B365" s="44" t="s">
        <v>90</v>
      </c>
      <c r="C365" s="71">
        <v>415</v>
      </c>
      <c r="D365" s="71">
        <v>206</v>
      </c>
      <c r="E365" s="71">
        <v>186</v>
      </c>
      <c r="F365" s="71">
        <v>88</v>
      </c>
      <c r="G365" s="71">
        <v>174</v>
      </c>
      <c r="H365" s="71">
        <v>88</v>
      </c>
      <c r="I365" s="71">
        <v>142</v>
      </c>
      <c r="J365" s="71">
        <v>66</v>
      </c>
      <c r="K365" s="149">
        <v>917</v>
      </c>
      <c r="L365" s="149">
        <v>448</v>
      </c>
      <c r="M365" s="212" t="s">
        <v>211</v>
      </c>
      <c r="N365" s="44" t="s">
        <v>90</v>
      </c>
      <c r="O365" s="71">
        <v>31</v>
      </c>
      <c r="P365" s="71">
        <v>13</v>
      </c>
      <c r="Q365" s="71">
        <v>35</v>
      </c>
      <c r="R365" s="71">
        <v>14</v>
      </c>
      <c r="S365" s="71">
        <v>35</v>
      </c>
      <c r="T365" s="71">
        <v>16</v>
      </c>
      <c r="U365" s="71">
        <v>24</v>
      </c>
      <c r="V365" s="71">
        <v>14</v>
      </c>
      <c r="W365" s="149">
        <v>125</v>
      </c>
      <c r="X365" s="149">
        <v>57</v>
      </c>
      <c r="Y365" s="212" t="s">
        <v>211</v>
      </c>
      <c r="Z365" s="44" t="s">
        <v>90</v>
      </c>
      <c r="AA365" s="31">
        <v>7</v>
      </c>
      <c r="AB365" s="31">
        <v>5</v>
      </c>
      <c r="AC365" s="31">
        <v>4</v>
      </c>
      <c r="AD365" s="31">
        <v>3</v>
      </c>
      <c r="AE365" s="149">
        <v>19</v>
      </c>
      <c r="AF365" s="125">
        <v>17</v>
      </c>
      <c r="AG365" s="71">
        <v>14</v>
      </c>
      <c r="AH365" s="71">
        <v>0</v>
      </c>
      <c r="AI365" s="71">
        <v>1</v>
      </c>
      <c r="AJ365" s="71">
        <v>4</v>
      </c>
      <c r="AK365" s="212" t="s">
        <v>211</v>
      </c>
      <c r="AL365" s="44" t="s">
        <v>90</v>
      </c>
      <c r="AM365" s="71">
        <v>9</v>
      </c>
      <c r="AN365" s="71">
        <v>268</v>
      </c>
      <c r="AO365" s="71">
        <v>0</v>
      </c>
      <c r="AP365" s="71">
        <v>1</v>
      </c>
      <c r="AQ365" s="71">
        <v>3</v>
      </c>
      <c r="AR365" s="71">
        <v>11</v>
      </c>
      <c r="AS365" s="71">
        <v>14</v>
      </c>
      <c r="AT365" s="71">
        <v>14</v>
      </c>
      <c r="AU365" s="71">
        <v>11</v>
      </c>
      <c r="AV365" s="212" t="s">
        <v>211</v>
      </c>
      <c r="AW365" s="44" t="s">
        <v>90</v>
      </c>
      <c r="AX365" s="71">
        <v>3</v>
      </c>
      <c r="AY365" s="71">
        <v>20</v>
      </c>
      <c r="AZ365" s="71">
        <v>0</v>
      </c>
      <c r="BA365" s="71">
        <v>8</v>
      </c>
      <c r="BB365" s="71">
        <v>0</v>
      </c>
      <c r="BC365" s="16">
        <v>31</v>
      </c>
      <c r="BD365" s="71">
        <v>8</v>
      </c>
      <c r="BE365" s="71">
        <v>7</v>
      </c>
      <c r="BF365" s="152">
        <v>1</v>
      </c>
      <c r="BG365" s="32">
        <v>0</v>
      </c>
      <c r="BH365" s="212" t="s">
        <v>211</v>
      </c>
      <c r="BI365" s="44" t="s">
        <v>90</v>
      </c>
      <c r="BJ365" s="71">
        <v>245</v>
      </c>
      <c r="BK365" s="71">
        <v>179</v>
      </c>
      <c r="BL365" s="71">
        <v>84</v>
      </c>
      <c r="BM365" s="71">
        <v>8</v>
      </c>
      <c r="BN365" s="71">
        <v>8</v>
      </c>
      <c r="BO365" s="71">
        <v>250</v>
      </c>
      <c r="BP365" s="71">
        <v>8</v>
      </c>
      <c r="BQ365" s="71">
        <v>8</v>
      </c>
      <c r="BR365" s="71">
        <v>8</v>
      </c>
      <c r="BS365" s="71">
        <v>0</v>
      </c>
      <c r="BT365" s="71">
        <v>2</v>
      </c>
      <c r="BU365" s="71">
        <v>0</v>
      </c>
      <c r="BV365" s="71">
        <v>4</v>
      </c>
      <c r="BW365" s="71">
        <v>0</v>
      </c>
      <c r="BY365" s="80" t="s">
        <v>211</v>
      </c>
      <c r="BZ365" s="80" t="s">
        <v>2652</v>
      </c>
      <c r="CA365" s="78">
        <v>564</v>
      </c>
      <c r="CB365" s="91"/>
    </row>
    <row r="366" spans="1:80">
      <c r="A366" s="212"/>
      <c r="B366" s="44" t="s">
        <v>91</v>
      </c>
      <c r="C366" s="71">
        <v>485</v>
      </c>
      <c r="D366" s="71">
        <v>236</v>
      </c>
      <c r="E366" s="71">
        <v>271</v>
      </c>
      <c r="F366" s="71">
        <v>148</v>
      </c>
      <c r="G366" s="71">
        <v>328</v>
      </c>
      <c r="H366" s="71">
        <v>150</v>
      </c>
      <c r="I366" s="71">
        <v>269</v>
      </c>
      <c r="J366" s="71">
        <v>157</v>
      </c>
      <c r="K366" s="149">
        <v>1353</v>
      </c>
      <c r="L366" s="149">
        <v>691</v>
      </c>
      <c r="M366" s="212"/>
      <c r="N366" s="44" t="s">
        <v>91</v>
      </c>
      <c r="O366" s="71">
        <v>73</v>
      </c>
      <c r="P366" s="71">
        <v>47</v>
      </c>
      <c r="Q366" s="71">
        <v>15</v>
      </c>
      <c r="R366" s="71">
        <v>5</v>
      </c>
      <c r="S366" s="71">
        <v>44</v>
      </c>
      <c r="T366" s="71">
        <v>19</v>
      </c>
      <c r="U366" s="71">
        <v>31</v>
      </c>
      <c r="V366" s="71">
        <v>19</v>
      </c>
      <c r="W366" s="149">
        <v>163</v>
      </c>
      <c r="X366" s="149">
        <v>90</v>
      </c>
      <c r="Y366" s="212"/>
      <c r="Z366" s="44" t="s">
        <v>91</v>
      </c>
      <c r="AA366" s="31">
        <v>8</v>
      </c>
      <c r="AB366" s="31">
        <v>5</v>
      </c>
      <c r="AC366" s="31">
        <v>6</v>
      </c>
      <c r="AD366" s="31">
        <v>6</v>
      </c>
      <c r="AE366" s="149">
        <v>25</v>
      </c>
      <c r="AF366" s="125">
        <v>29</v>
      </c>
      <c r="AG366" s="71">
        <v>20</v>
      </c>
      <c r="AH366" s="71">
        <v>9</v>
      </c>
      <c r="AI366" s="71">
        <v>0</v>
      </c>
      <c r="AJ366" s="71">
        <v>2</v>
      </c>
      <c r="AK366" s="212"/>
      <c r="AL366" s="44" t="s">
        <v>91</v>
      </c>
      <c r="AM366" s="71">
        <v>0</v>
      </c>
      <c r="AN366" s="71">
        <v>528</v>
      </c>
      <c r="AO366" s="71">
        <v>0</v>
      </c>
      <c r="AP366" s="71">
        <v>0</v>
      </c>
      <c r="AQ366" s="71">
        <v>0</v>
      </c>
      <c r="AR366" s="71">
        <v>21</v>
      </c>
      <c r="AS366" s="71">
        <v>28</v>
      </c>
      <c r="AT366" s="71">
        <v>41</v>
      </c>
      <c r="AU366" s="71">
        <v>34</v>
      </c>
      <c r="AV366" s="212"/>
      <c r="AW366" s="44" t="s">
        <v>91</v>
      </c>
      <c r="AX366" s="71">
        <v>15</v>
      </c>
      <c r="AY366" s="71">
        <v>21</v>
      </c>
      <c r="AZ366" s="71">
        <v>0</v>
      </c>
      <c r="BA366" s="71">
        <v>4</v>
      </c>
      <c r="BB366" s="71">
        <v>0</v>
      </c>
      <c r="BC366" s="16">
        <v>40</v>
      </c>
      <c r="BD366" s="71">
        <v>28</v>
      </c>
      <c r="BE366" s="71">
        <v>22</v>
      </c>
      <c r="BF366" s="152">
        <v>15</v>
      </c>
      <c r="BG366" s="32">
        <v>8</v>
      </c>
      <c r="BH366" s="212"/>
      <c r="BI366" s="44" t="s">
        <v>91</v>
      </c>
      <c r="BJ366" s="71">
        <v>461</v>
      </c>
      <c r="BK366" s="71">
        <v>703</v>
      </c>
      <c r="BL366" s="71">
        <v>86</v>
      </c>
      <c r="BM366" s="71">
        <v>61</v>
      </c>
      <c r="BN366" s="71">
        <v>20</v>
      </c>
      <c r="BO366" s="71">
        <v>861</v>
      </c>
      <c r="BP366" s="71">
        <v>44</v>
      </c>
      <c r="BQ366" s="71">
        <v>34</v>
      </c>
      <c r="BR366" s="71">
        <v>59</v>
      </c>
      <c r="BS366" s="71">
        <v>1</v>
      </c>
      <c r="BT366" s="71">
        <v>0</v>
      </c>
      <c r="BU366" s="71">
        <v>80</v>
      </c>
      <c r="BV366" s="71">
        <v>1</v>
      </c>
      <c r="BW366" s="71">
        <v>1724</v>
      </c>
      <c r="BY366" s="80" t="s">
        <v>211</v>
      </c>
      <c r="BZ366" s="80" t="s">
        <v>2653</v>
      </c>
      <c r="CA366" s="78">
        <v>1056</v>
      </c>
      <c r="CB366" s="91"/>
    </row>
    <row r="367" spans="1:80">
      <c r="A367" s="212"/>
      <c r="B367" s="66" t="s">
        <v>73</v>
      </c>
      <c r="C367" s="26">
        <v>900</v>
      </c>
      <c r="D367" s="26">
        <v>442</v>
      </c>
      <c r="E367" s="68">
        <v>457</v>
      </c>
      <c r="F367" s="68">
        <v>236</v>
      </c>
      <c r="G367" s="68">
        <v>502</v>
      </c>
      <c r="H367" s="68">
        <v>238</v>
      </c>
      <c r="I367" s="68">
        <v>411</v>
      </c>
      <c r="J367" s="68">
        <v>223</v>
      </c>
      <c r="K367" s="68">
        <v>2270</v>
      </c>
      <c r="L367" s="68">
        <v>1139</v>
      </c>
      <c r="M367" s="212"/>
      <c r="N367" s="66" t="s">
        <v>73</v>
      </c>
      <c r="O367" s="26">
        <v>104</v>
      </c>
      <c r="P367" s="26">
        <v>60</v>
      </c>
      <c r="Q367" s="68">
        <v>50</v>
      </c>
      <c r="R367" s="68">
        <v>19</v>
      </c>
      <c r="S367" s="68">
        <v>79</v>
      </c>
      <c r="T367" s="68">
        <v>35</v>
      </c>
      <c r="U367" s="68">
        <v>55</v>
      </c>
      <c r="V367" s="68">
        <v>33</v>
      </c>
      <c r="W367" s="68">
        <v>288</v>
      </c>
      <c r="X367" s="68">
        <v>147</v>
      </c>
      <c r="Y367" s="212"/>
      <c r="Z367" s="66" t="s">
        <v>73</v>
      </c>
      <c r="AA367" s="68">
        <v>15</v>
      </c>
      <c r="AB367" s="68">
        <v>10</v>
      </c>
      <c r="AC367" s="68">
        <v>10</v>
      </c>
      <c r="AD367" s="68">
        <v>9</v>
      </c>
      <c r="AE367" s="68">
        <v>44</v>
      </c>
      <c r="AF367" s="68">
        <v>46</v>
      </c>
      <c r="AG367" s="68">
        <v>34</v>
      </c>
      <c r="AH367" s="68">
        <v>9</v>
      </c>
      <c r="AI367" s="68">
        <v>1</v>
      </c>
      <c r="AJ367" s="68">
        <v>6</v>
      </c>
      <c r="AK367" s="212"/>
      <c r="AL367" s="66" t="s">
        <v>73</v>
      </c>
      <c r="AM367" s="68">
        <v>9</v>
      </c>
      <c r="AN367" s="68">
        <v>796</v>
      </c>
      <c r="AO367" s="68">
        <v>0</v>
      </c>
      <c r="AP367" s="68">
        <v>1</v>
      </c>
      <c r="AQ367" s="68">
        <v>3</v>
      </c>
      <c r="AR367" s="68">
        <v>32</v>
      </c>
      <c r="AS367" s="68">
        <v>42</v>
      </c>
      <c r="AT367" s="68">
        <v>55</v>
      </c>
      <c r="AU367" s="68">
        <v>45</v>
      </c>
      <c r="AV367" s="212"/>
      <c r="AW367" s="66" t="s">
        <v>73</v>
      </c>
      <c r="AX367" s="26">
        <v>18</v>
      </c>
      <c r="AY367" s="26">
        <v>41</v>
      </c>
      <c r="AZ367" s="26">
        <v>0</v>
      </c>
      <c r="BA367" s="26">
        <v>12</v>
      </c>
      <c r="BB367" s="26">
        <v>0</v>
      </c>
      <c r="BC367" s="26">
        <v>71</v>
      </c>
      <c r="BD367" s="26">
        <v>36</v>
      </c>
      <c r="BE367" s="26">
        <v>29</v>
      </c>
      <c r="BF367" s="41">
        <v>16</v>
      </c>
      <c r="BG367" s="41">
        <v>8</v>
      </c>
      <c r="BH367" s="212"/>
      <c r="BI367" s="66" t="s">
        <v>73</v>
      </c>
      <c r="BJ367" s="68">
        <v>706</v>
      </c>
      <c r="BK367" s="68">
        <v>882</v>
      </c>
      <c r="BL367" s="68">
        <v>170</v>
      </c>
      <c r="BM367" s="68">
        <v>69</v>
      </c>
      <c r="BN367" s="68">
        <v>28</v>
      </c>
      <c r="BO367" s="68">
        <v>1111</v>
      </c>
      <c r="BP367" s="68">
        <v>52</v>
      </c>
      <c r="BQ367" s="68">
        <v>42</v>
      </c>
      <c r="BR367" s="68">
        <v>67</v>
      </c>
      <c r="BS367" s="68">
        <v>1</v>
      </c>
      <c r="BT367" s="68">
        <v>2</v>
      </c>
      <c r="BU367" s="68">
        <v>80</v>
      </c>
      <c r="BV367" s="68">
        <v>5</v>
      </c>
      <c r="BW367" s="68">
        <v>1724</v>
      </c>
      <c r="BY367" s="80" t="s">
        <v>211</v>
      </c>
      <c r="BZ367" s="80" t="s">
        <v>2654</v>
      </c>
      <c r="CA367" s="78">
        <v>1620</v>
      </c>
      <c r="CB367" s="91"/>
    </row>
    <row r="368" spans="1:80" ht="14.45" customHeight="1">
      <c r="A368" s="212" t="s">
        <v>21</v>
      </c>
      <c r="B368" s="44" t="s">
        <v>90</v>
      </c>
      <c r="C368" s="71">
        <v>204</v>
      </c>
      <c r="D368" s="71">
        <v>91</v>
      </c>
      <c r="E368" s="71">
        <v>129</v>
      </c>
      <c r="F368" s="71">
        <v>65</v>
      </c>
      <c r="G368" s="71">
        <v>135</v>
      </c>
      <c r="H368" s="71">
        <v>67</v>
      </c>
      <c r="I368" s="71">
        <v>110</v>
      </c>
      <c r="J368" s="71">
        <v>43</v>
      </c>
      <c r="K368" s="149">
        <v>578</v>
      </c>
      <c r="L368" s="149">
        <v>266</v>
      </c>
      <c r="M368" s="212" t="s">
        <v>21</v>
      </c>
      <c r="N368" s="44" t="s">
        <v>90</v>
      </c>
      <c r="O368" s="71">
        <v>4</v>
      </c>
      <c r="P368" s="71">
        <v>1</v>
      </c>
      <c r="Q368" s="71">
        <v>8</v>
      </c>
      <c r="R368" s="71">
        <v>2</v>
      </c>
      <c r="S368" s="71">
        <v>12</v>
      </c>
      <c r="T368" s="71">
        <v>3</v>
      </c>
      <c r="U368" s="71">
        <v>4</v>
      </c>
      <c r="V368" s="71">
        <v>2</v>
      </c>
      <c r="W368" s="149">
        <v>28</v>
      </c>
      <c r="X368" s="149">
        <v>8</v>
      </c>
      <c r="Y368" s="212" t="s">
        <v>21</v>
      </c>
      <c r="Z368" s="44" t="s">
        <v>90</v>
      </c>
      <c r="AA368" s="31">
        <v>4</v>
      </c>
      <c r="AB368" s="31">
        <v>3</v>
      </c>
      <c r="AC368" s="31">
        <v>3</v>
      </c>
      <c r="AD368" s="31">
        <v>3</v>
      </c>
      <c r="AE368" s="149">
        <v>13</v>
      </c>
      <c r="AF368" s="125">
        <v>9</v>
      </c>
      <c r="AG368" s="71">
        <v>4</v>
      </c>
      <c r="AH368" s="71">
        <v>4</v>
      </c>
      <c r="AI368" s="71">
        <v>5</v>
      </c>
      <c r="AJ368" s="71">
        <v>3</v>
      </c>
      <c r="AK368" s="212" t="s">
        <v>21</v>
      </c>
      <c r="AL368" s="44" t="s">
        <v>90</v>
      </c>
      <c r="AM368" s="71">
        <v>12</v>
      </c>
      <c r="AN368" s="71">
        <v>174</v>
      </c>
      <c r="AO368" s="71">
        <v>0</v>
      </c>
      <c r="AP368" s="71">
        <v>0</v>
      </c>
      <c r="AQ368" s="71">
        <v>0</v>
      </c>
      <c r="AR368" s="71">
        <v>6</v>
      </c>
      <c r="AS368" s="71">
        <v>9</v>
      </c>
      <c r="AT368" s="71">
        <v>13</v>
      </c>
      <c r="AU368" s="71">
        <v>5</v>
      </c>
      <c r="AV368" s="212" t="s">
        <v>21</v>
      </c>
      <c r="AW368" s="44" t="s">
        <v>90</v>
      </c>
      <c r="AX368" s="71">
        <v>3</v>
      </c>
      <c r="AY368" s="71">
        <v>21</v>
      </c>
      <c r="AZ368" s="71">
        <v>0</v>
      </c>
      <c r="BA368" s="71">
        <v>11</v>
      </c>
      <c r="BB368" s="71">
        <v>0</v>
      </c>
      <c r="BC368" s="16">
        <v>35</v>
      </c>
      <c r="BD368" s="71">
        <v>14</v>
      </c>
      <c r="BE368" s="71">
        <v>12</v>
      </c>
      <c r="BF368" s="152">
        <v>11</v>
      </c>
      <c r="BG368" s="32">
        <v>5</v>
      </c>
      <c r="BH368" s="212" t="s">
        <v>21</v>
      </c>
      <c r="BI368" s="44" t="s">
        <v>90</v>
      </c>
      <c r="BJ368" s="71">
        <v>15</v>
      </c>
      <c r="BK368" s="71">
        <v>14</v>
      </c>
      <c r="BL368" s="71">
        <v>0</v>
      </c>
      <c r="BM368" s="71">
        <v>0</v>
      </c>
      <c r="BN368" s="71">
        <v>0</v>
      </c>
      <c r="BO368" s="71">
        <v>71</v>
      </c>
      <c r="BP368" s="71">
        <v>0</v>
      </c>
      <c r="BQ368" s="71">
        <v>0</v>
      </c>
      <c r="BR368" s="71">
        <v>0</v>
      </c>
      <c r="BS368" s="71">
        <v>0</v>
      </c>
      <c r="BT368" s="71">
        <v>0</v>
      </c>
      <c r="BU368" s="71">
        <v>0</v>
      </c>
      <c r="BV368" s="71">
        <v>0</v>
      </c>
      <c r="BW368" s="71">
        <v>224</v>
      </c>
      <c r="BY368" s="80" t="s">
        <v>21</v>
      </c>
      <c r="BZ368" s="80" t="s">
        <v>2655</v>
      </c>
      <c r="CA368" s="78">
        <v>360</v>
      </c>
      <c r="CB368" s="91"/>
    </row>
    <row r="369" spans="1:80">
      <c r="A369" s="212"/>
      <c r="B369" s="44" t="s">
        <v>91</v>
      </c>
      <c r="C369" s="71">
        <v>0</v>
      </c>
      <c r="D369" s="71">
        <v>0</v>
      </c>
      <c r="E369" s="71">
        <v>0</v>
      </c>
      <c r="F369" s="71">
        <v>0</v>
      </c>
      <c r="G369" s="71">
        <v>0</v>
      </c>
      <c r="H369" s="71">
        <v>0</v>
      </c>
      <c r="I369" s="71">
        <v>0</v>
      </c>
      <c r="J369" s="71">
        <v>0</v>
      </c>
      <c r="K369" s="149">
        <v>0</v>
      </c>
      <c r="L369" s="149">
        <v>0</v>
      </c>
      <c r="M369" s="212"/>
      <c r="N369" s="44" t="s">
        <v>91</v>
      </c>
      <c r="O369" s="71">
        <v>0</v>
      </c>
      <c r="P369" s="71">
        <v>0</v>
      </c>
      <c r="Q369" s="71">
        <v>0</v>
      </c>
      <c r="R369" s="71">
        <v>0</v>
      </c>
      <c r="S369" s="71">
        <v>0</v>
      </c>
      <c r="T369" s="71">
        <v>0</v>
      </c>
      <c r="U369" s="71">
        <v>0</v>
      </c>
      <c r="V369" s="71">
        <v>0</v>
      </c>
      <c r="W369" s="149">
        <v>0</v>
      </c>
      <c r="X369" s="149">
        <v>0</v>
      </c>
      <c r="Y369" s="212"/>
      <c r="Z369" s="44" t="s">
        <v>91</v>
      </c>
      <c r="AA369" s="31">
        <v>0</v>
      </c>
      <c r="AB369" s="31">
        <v>0</v>
      </c>
      <c r="AC369" s="31">
        <v>0</v>
      </c>
      <c r="AD369" s="31">
        <v>0</v>
      </c>
      <c r="AE369" s="149">
        <v>0</v>
      </c>
      <c r="AF369" s="125">
        <v>0</v>
      </c>
      <c r="AG369" s="71">
        <v>0</v>
      </c>
      <c r="AH369" s="71">
        <v>0</v>
      </c>
      <c r="AI369" s="71">
        <v>0</v>
      </c>
      <c r="AJ369" s="71">
        <v>0</v>
      </c>
      <c r="AK369" s="212"/>
      <c r="AL369" s="44" t="s">
        <v>91</v>
      </c>
      <c r="AM369" s="71">
        <v>0</v>
      </c>
      <c r="AN369" s="71">
        <v>0</v>
      </c>
      <c r="AO369" s="71">
        <v>0</v>
      </c>
      <c r="AP369" s="71">
        <v>0</v>
      </c>
      <c r="AQ369" s="71">
        <v>0</v>
      </c>
      <c r="AR369" s="71">
        <v>0</v>
      </c>
      <c r="AS369" s="71">
        <v>0</v>
      </c>
      <c r="AT369" s="71">
        <v>0</v>
      </c>
      <c r="AU369" s="71">
        <v>0</v>
      </c>
      <c r="AV369" s="212"/>
      <c r="AW369" s="44" t="s">
        <v>91</v>
      </c>
      <c r="AX369" s="71">
        <v>0</v>
      </c>
      <c r="AY369" s="71">
        <v>0</v>
      </c>
      <c r="AZ369" s="71">
        <v>0</v>
      </c>
      <c r="BA369" s="71">
        <v>0</v>
      </c>
      <c r="BB369" s="71">
        <v>0</v>
      </c>
      <c r="BC369" s="16">
        <v>0</v>
      </c>
      <c r="BD369" s="71">
        <v>0</v>
      </c>
      <c r="BE369" s="71">
        <v>0</v>
      </c>
      <c r="BF369" s="152">
        <v>0</v>
      </c>
      <c r="BG369" s="32">
        <v>0</v>
      </c>
      <c r="BH369" s="212"/>
      <c r="BI369" s="44" t="s">
        <v>91</v>
      </c>
      <c r="BJ369" s="71">
        <v>0</v>
      </c>
      <c r="BK369" s="71">
        <v>0</v>
      </c>
      <c r="BL369" s="71">
        <v>0</v>
      </c>
      <c r="BM369" s="71">
        <v>0</v>
      </c>
      <c r="BN369" s="71">
        <v>0</v>
      </c>
      <c r="BO369" s="71">
        <v>0</v>
      </c>
      <c r="BP369" s="71">
        <v>0</v>
      </c>
      <c r="BQ369" s="71">
        <v>0</v>
      </c>
      <c r="BR369" s="71">
        <v>0</v>
      </c>
      <c r="BS369" s="71">
        <v>0</v>
      </c>
      <c r="BT369" s="71">
        <v>0</v>
      </c>
      <c r="BU369" s="71">
        <v>0</v>
      </c>
      <c r="BV369" s="71">
        <v>0</v>
      </c>
      <c r="BW369" s="71">
        <v>0</v>
      </c>
      <c r="BY369" s="80" t="s">
        <v>21</v>
      </c>
      <c r="BZ369" s="80" t="s">
        <v>2656</v>
      </c>
      <c r="CA369" s="78">
        <v>0</v>
      </c>
      <c r="CB369" s="91"/>
    </row>
    <row r="370" spans="1:80">
      <c r="A370" s="212"/>
      <c r="B370" s="66" t="s">
        <v>73</v>
      </c>
      <c r="C370" s="26">
        <v>204</v>
      </c>
      <c r="D370" s="26">
        <v>91</v>
      </c>
      <c r="E370" s="68">
        <v>129</v>
      </c>
      <c r="F370" s="68">
        <v>65</v>
      </c>
      <c r="G370" s="68">
        <v>135</v>
      </c>
      <c r="H370" s="68">
        <v>67</v>
      </c>
      <c r="I370" s="68">
        <v>110</v>
      </c>
      <c r="J370" s="68">
        <v>43</v>
      </c>
      <c r="K370" s="68">
        <v>578</v>
      </c>
      <c r="L370" s="68">
        <v>266</v>
      </c>
      <c r="M370" s="212"/>
      <c r="N370" s="66" t="s">
        <v>73</v>
      </c>
      <c r="O370" s="26">
        <v>4</v>
      </c>
      <c r="P370" s="26">
        <v>1</v>
      </c>
      <c r="Q370" s="68">
        <v>8</v>
      </c>
      <c r="R370" s="68">
        <v>2</v>
      </c>
      <c r="S370" s="68">
        <v>12</v>
      </c>
      <c r="T370" s="68">
        <v>3</v>
      </c>
      <c r="U370" s="68">
        <v>4</v>
      </c>
      <c r="V370" s="68">
        <v>2</v>
      </c>
      <c r="W370" s="68">
        <v>28</v>
      </c>
      <c r="X370" s="68">
        <v>8</v>
      </c>
      <c r="Y370" s="212"/>
      <c r="Z370" s="66" t="s">
        <v>73</v>
      </c>
      <c r="AA370" s="68">
        <v>4</v>
      </c>
      <c r="AB370" s="68">
        <v>3</v>
      </c>
      <c r="AC370" s="68">
        <v>3</v>
      </c>
      <c r="AD370" s="68">
        <v>3</v>
      </c>
      <c r="AE370" s="68">
        <v>13</v>
      </c>
      <c r="AF370" s="68">
        <v>9</v>
      </c>
      <c r="AG370" s="68">
        <v>4</v>
      </c>
      <c r="AH370" s="68">
        <v>4</v>
      </c>
      <c r="AI370" s="68">
        <v>5</v>
      </c>
      <c r="AJ370" s="68">
        <v>3</v>
      </c>
      <c r="AK370" s="212"/>
      <c r="AL370" s="66" t="s">
        <v>73</v>
      </c>
      <c r="AM370" s="68">
        <v>12</v>
      </c>
      <c r="AN370" s="68">
        <v>174</v>
      </c>
      <c r="AO370" s="68">
        <v>0</v>
      </c>
      <c r="AP370" s="68">
        <v>0</v>
      </c>
      <c r="AQ370" s="68">
        <v>0</v>
      </c>
      <c r="AR370" s="68">
        <v>6</v>
      </c>
      <c r="AS370" s="68">
        <v>9</v>
      </c>
      <c r="AT370" s="68">
        <v>13</v>
      </c>
      <c r="AU370" s="68">
        <v>5</v>
      </c>
      <c r="AV370" s="212"/>
      <c r="AW370" s="66" t="s">
        <v>73</v>
      </c>
      <c r="AX370" s="26">
        <v>3</v>
      </c>
      <c r="AY370" s="26">
        <v>21</v>
      </c>
      <c r="AZ370" s="26">
        <v>0</v>
      </c>
      <c r="BA370" s="26">
        <v>11</v>
      </c>
      <c r="BB370" s="26">
        <v>0</v>
      </c>
      <c r="BC370" s="26">
        <v>35</v>
      </c>
      <c r="BD370" s="26">
        <v>14</v>
      </c>
      <c r="BE370" s="26">
        <v>12</v>
      </c>
      <c r="BF370" s="41">
        <v>11</v>
      </c>
      <c r="BG370" s="41">
        <v>5</v>
      </c>
      <c r="BH370" s="212"/>
      <c r="BI370" s="66" t="s">
        <v>73</v>
      </c>
      <c r="BJ370" s="68">
        <v>15</v>
      </c>
      <c r="BK370" s="68">
        <v>14</v>
      </c>
      <c r="BL370" s="68">
        <v>0</v>
      </c>
      <c r="BM370" s="68">
        <v>0</v>
      </c>
      <c r="BN370" s="68">
        <v>0</v>
      </c>
      <c r="BO370" s="68">
        <v>71</v>
      </c>
      <c r="BP370" s="68">
        <v>0</v>
      </c>
      <c r="BQ370" s="68">
        <v>0</v>
      </c>
      <c r="BR370" s="68">
        <v>0</v>
      </c>
      <c r="BS370" s="68">
        <v>0</v>
      </c>
      <c r="BT370" s="68">
        <v>0</v>
      </c>
      <c r="BU370" s="68">
        <v>0</v>
      </c>
      <c r="BV370" s="68">
        <v>0</v>
      </c>
      <c r="BW370" s="68">
        <v>224</v>
      </c>
      <c r="BY370" s="80" t="s">
        <v>21</v>
      </c>
      <c r="BZ370" s="80" t="s">
        <v>2657</v>
      </c>
      <c r="CA370" s="78">
        <v>360</v>
      </c>
      <c r="CB370" s="91"/>
    </row>
    <row r="371" spans="1:80" s="100" customFormat="1">
      <c r="A371" s="45" t="s">
        <v>112</v>
      </c>
      <c r="B371" s="44"/>
      <c r="C371" s="44"/>
      <c r="D371" s="44"/>
      <c r="E371" s="44"/>
      <c r="F371" s="44"/>
      <c r="G371" s="44"/>
      <c r="H371" s="44"/>
      <c r="I371" s="44"/>
      <c r="J371" s="44"/>
      <c r="K371" s="44"/>
      <c r="L371" s="44"/>
      <c r="M371" s="45" t="s">
        <v>112</v>
      </c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5" t="s">
        <v>112</v>
      </c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5"/>
      <c r="AK371" s="45" t="s">
        <v>112</v>
      </c>
      <c r="AL371" s="44"/>
      <c r="AM371" s="44"/>
      <c r="AN371" s="44"/>
      <c r="AO371" s="44"/>
      <c r="AP371" s="44"/>
      <c r="AQ371" s="44"/>
      <c r="AR371" s="44"/>
      <c r="AS371" s="44"/>
      <c r="AT371" s="44"/>
      <c r="AU371" s="44"/>
      <c r="AV371" s="45" t="s">
        <v>112</v>
      </c>
      <c r="AW371" s="44"/>
      <c r="AX371" s="44"/>
      <c r="AY371" s="44"/>
      <c r="AZ371" s="44"/>
      <c r="BA371" s="44"/>
      <c r="BB371" s="44"/>
      <c r="BC371" s="44"/>
      <c r="BD371" s="44"/>
      <c r="BE371" s="44"/>
      <c r="BF371" s="44"/>
      <c r="BG371" s="44"/>
      <c r="BH371" s="45" t="s">
        <v>112</v>
      </c>
      <c r="BI371" s="44"/>
      <c r="BJ371" s="44"/>
      <c r="BK371" s="44"/>
      <c r="BL371" s="44"/>
      <c r="BM371" s="44"/>
      <c r="BN371" s="44"/>
      <c r="BO371" s="44"/>
      <c r="BP371" s="44"/>
      <c r="BQ371" s="44"/>
      <c r="BR371" s="44"/>
      <c r="BS371" s="44"/>
      <c r="BT371" s="44"/>
      <c r="BU371" s="44"/>
      <c r="BV371" s="44"/>
      <c r="BW371" s="44"/>
      <c r="BY371" s="80" t="str">
        <f>IF(A371="",BY370,A371)</f>
        <v>MENABE</v>
      </c>
      <c r="BZ371" s="80" t="str">
        <f>BY371&amp;B371</f>
        <v>MENABE</v>
      </c>
      <c r="CA371" s="78">
        <f>(AM371+2*AN371+3*AO371+4*AP371+5*AQ371)</f>
        <v>0</v>
      </c>
      <c r="CB371" s="91"/>
    </row>
    <row r="372" spans="1:80" ht="14.45" customHeight="1">
      <c r="A372" s="212" t="s">
        <v>212</v>
      </c>
      <c r="B372" s="44" t="s">
        <v>90</v>
      </c>
      <c r="C372" s="71">
        <v>890</v>
      </c>
      <c r="D372" s="71">
        <v>392</v>
      </c>
      <c r="E372" s="71">
        <v>561</v>
      </c>
      <c r="F372" s="71">
        <v>224</v>
      </c>
      <c r="G372" s="71">
        <v>391</v>
      </c>
      <c r="H372" s="71">
        <v>185</v>
      </c>
      <c r="I372" s="71">
        <v>700</v>
      </c>
      <c r="J372" s="71">
        <v>315</v>
      </c>
      <c r="K372" s="149">
        <v>2542</v>
      </c>
      <c r="L372" s="149">
        <v>1116</v>
      </c>
      <c r="M372" s="212" t="s">
        <v>212</v>
      </c>
      <c r="N372" s="44" t="s">
        <v>90</v>
      </c>
      <c r="O372" s="71">
        <v>69</v>
      </c>
      <c r="P372" s="71">
        <v>40</v>
      </c>
      <c r="Q372" s="71">
        <v>31</v>
      </c>
      <c r="R372" s="71">
        <v>13</v>
      </c>
      <c r="S372" s="71">
        <v>28</v>
      </c>
      <c r="T372" s="71">
        <v>13</v>
      </c>
      <c r="U372" s="71">
        <v>193</v>
      </c>
      <c r="V372" s="71">
        <v>94</v>
      </c>
      <c r="W372" s="149">
        <v>321</v>
      </c>
      <c r="X372" s="149">
        <v>160</v>
      </c>
      <c r="Y372" s="212" t="s">
        <v>212</v>
      </c>
      <c r="Z372" s="44" t="s">
        <v>90</v>
      </c>
      <c r="AA372" s="31">
        <v>17</v>
      </c>
      <c r="AB372" s="31">
        <v>14</v>
      </c>
      <c r="AC372" s="31">
        <v>12</v>
      </c>
      <c r="AD372" s="31">
        <v>18</v>
      </c>
      <c r="AE372" s="149">
        <v>61</v>
      </c>
      <c r="AF372" s="125">
        <v>40</v>
      </c>
      <c r="AG372" s="71">
        <v>19</v>
      </c>
      <c r="AH372" s="71">
        <v>17</v>
      </c>
      <c r="AI372" s="71">
        <v>4</v>
      </c>
      <c r="AJ372" s="71">
        <v>9</v>
      </c>
      <c r="AK372" s="212" t="s">
        <v>212</v>
      </c>
      <c r="AL372" s="44" t="s">
        <v>90</v>
      </c>
      <c r="AM372" s="71">
        <v>0</v>
      </c>
      <c r="AN372" s="71">
        <v>691</v>
      </c>
      <c r="AO372" s="71">
        <v>85</v>
      </c>
      <c r="AP372" s="71">
        <v>0</v>
      </c>
      <c r="AQ372" s="71">
        <v>0</v>
      </c>
      <c r="AR372" s="71">
        <v>27</v>
      </c>
      <c r="AS372" s="71">
        <v>44</v>
      </c>
      <c r="AT372" s="71">
        <v>34</v>
      </c>
      <c r="AU372" s="71">
        <v>30</v>
      </c>
      <c r="AV372" s="212" t="s">
        <v>212</v>
      </c>
      <c r="AW372" s="44" t="s">
        <v>90</v>
      </c>
      <c r="AX372" s="71">
        <v>42</v>
      </c>
      <c r="AY372" s="71">
        <v>44</v>
      </c>
      <c r="AZ372" s="71">
        <v>1</v>
      </c>
      <c r="BA372" s="71">
        <v>46</v>
      </c>
      <c r="BB372" s="71">
        <v>1</v>
      </c>
      <c r="BC372" s="16">
        <v>134</v>
      </c>
      <c r="BD372" s="71">
        <v>56</v>
      </c>
      <c r="BE372" s="71">
        <v>21</v>
      </c>
      <c r="BF372" s="152">
        <v>33</v>
      </c>
      <c r="BG372" s="32">
        <v>10</v>
      </c>
      <c r="BH372" s="212" t="s">
        <v>212</v>
      </c>
      <c r="BI372" s="44" t="s">
        <v>90</v>
      </c>
      <c r="BJ372" s="71">
        <v>319</v>
      </c>
      <c r="BK372" s="71">
        <v>974</v>
      </c>
      <c r="BL372" s="71">
        <v>82</v>
      </c>
      <c r="BM372" s="71">
        <v>21</v>
      </c>
      <c r="BN372" s="71">
        <v>25</v>
      </c>
      <c r="BO372" s="71">
        <v>926</v>
      </c>
      <c r="BP372" s="71">
        <v>23</v>
      </c>
      <c r="BQ372" s="71">
        <v>23</v>
      </c>
      <c r="BR372" s="71">
        <v>9</v>
      </c>
      <c r="BS372" s="71">
        <v>0</v>
      </c>
      <c r="BT372" s="71">
        <v>0</v>
      </c>
      <c r="BU372" s="71">
        <v>8</v>
      </c>
      <c r="BV372" s="71">
        <v>2</v>
      </c>
      <c r="BW372" s="71">
        <v>1621</v>
      </c>
      <c r="BY372" s="80" t="s">
        <v>212</v>
      </c>
      <c r="BZ372" s="80" t="s">
        <v>2661</v>
      </c>
      <c r="CA372" s="78">
        <v>1637</v>
      </c>
      <c r="CB372" s="91"/>
    </row>
    <row r="373" spans="1:80">
      <c r="A373" s="212"/>
      <c r="B373" s="44" t="s">
        <v>91</v>
      </c>
      <c r="C373" s="71">
        <v>0</v>
      </c>
      <c r="D373" s="71">
        <v>0</v>
      </c>
      <c r="E373" s="71">
        <v>0</v>
      </c>
      <c r="F373" s="71">
        <v>0</v>
      </c>
      <c r="G373" s="71">
        <v>0</v>
      </c>
      <c r="H373" s="71">
        <v>0</v>
      </c>
      <c r="I373" s="71">
        <v>0</v>
      </c>
      <c r="J373" s="71">
        <v>0</v>
      </c>
      <c r="K373" s="149">
        <v>0</v>
      </c>
      <c r="L373" s="149">
        <v>0</v>
      </c>
      <c r="M373" s="212"/>
      <c r="N373" s="44" t="s">
        <v>91</v>
      </c>
      <c r="O373" s="71">
        <v>0</v>
      </c>
      <c r="P373" s="71">
        <v>0</v>
      </c>
      <c r="Q373" s="71">
        <v>0</v>
      </c>
      <c r="R373" s="71">
        <v>0</v>
      </c>
      <c r="S373" s="71">
        <v>0</v>
      </c>
      <c r="T373" s="71">
        <v>0</v>
      </c>
      <c r="U373" s="71">
        <v>0</v>
      </c>
      <c r="V373" s="71">
        <v>0</v>
      </c>
      <c r="W373" s="149">
        <v>0</v>
      </c>
      <c r="X373" s="149">
        <v>0</v>
      </c>
      <c r="Y373" s="212"/>
      <c r="Z373" s="44" t="s">
        <v>91</v>
      </c>
      <c r="AA373" s="31">
        <v>0</v>
      </c>
      <c r="AB373" s="31">
        <v>0</v>
      </c>
      <c r="AC373" s="31">
        <v>0</v>
      </c>
      <c r="AD373" s="31">
        <v>0</v>
      </c>
      <c r="AE373" s="149">
        <v>0</v>
      </c>
      <c r="AF373" s="125">
        <v>0</v>
      </c>
      <c r="AG373" s="71">
        <v>0</v>
      </c>
      <c r="AH373" s="71">
        <v>0</v>
      </c>
      <c r="AI373" s="71">
        <v>0</v>
      </c>
      <c r="AJ373" s="71">
        <v>0</v>
      </c>
      <c r="AK373" s="212"/>
      <c r="AL373" s="44" t="s">
        <v>91</v>
      </c>
      <c r="AM373" s="71">
        <v>0</v>
      </c>
      <c r="AN373" s="71">
        <v>0</v>
      </c>
      <c r="AO373" s="71">
        <v>0</v>
      </c>
      <c r="AP373" s="71">
        <v>0</v>
      </c>
      <c r="AQ373" s="71">
        <v>0</v>
      </c>
      <c r="AR373" s="71">
        <v>0</v>
      </c>
      <c r="AS373" s="71">
        <v>0</v>
      </c>
      <c r="AT373" s="71">
        <v>0</v>
      </c>
      <c r="AU373" s="71">
        <v>0</v>
      </c>
      <c r="AV373" s="212"/>
      <c r="AW373" s="44" t="s">
        <v>91</v>
      </c>
      <c r="AX373" s="71">
        <v>0</v>
      </c>
      <c r="AY373" s="71">
        <v>0</v>
      </c>
      <c r="AZ373" s="71">
        <v>0</v>
      </c>
      <c r="BA373" s="71">
        <v>0</v>
      </c>
      <c r="BB373" s="71">
        <v>0</v>
      </c>
      <c r="BC373" s="16">
        <v>0</v>
      </c>
      <c r="BD373" s="71">
        <v>0</v>
      </c>
      <c r="BE373" s="71">
        <v>0</v>
      </c>
      <c r="BF373" s="152">
        <v>0</v>
      </c>
      <c r="BG373" s="32">
        <v>0</v>
      </c>
      <c r="BH373" s="212"/>
      <c r="BI373" s="44" t="s">
        <v>91</v>
      </c>
      <c r="BJ373" s="71">
        <v>0</v>
      </c>
      <c r="BK373" s="71">
        <v>0</v>
      </c>
      <c r="BL373" s="71">
        <v>0</v>
      </c>
      <c r="BM373" s="71">
        <v>0</v>
      </c>
      <c r="BN373" s="71">
        <v>0</v>
      </c>
      <c r="BO373" s="71">
        <v>0</v>
      </c>
      <c r="BP373" s="71">
        <v>0</v>
      </c>
      <c r="BQ373" s="71">
        <v>0</v>
      </c>
      <c r="BR373" s="71">
        <v>0</v>
      </c>
      <c r="BS373" s="71">
        <v>0</v>
      </c>
      <c r="BT373" s="71">
        <v>0</v>
      </c>
      <c r="BU373" s="71">
        <v>0</v>
      </c>
      <c r="BV373" s="71">
        <v>0</v>
      </c>
      <c r="BW373" s="71">
        <v>0</v>
      </c>
      <c r="BY373" s="80" t="s">
        <v>212</v>
      </c>
      <c r="BZ373" s="80" t="s">
        <v>2662</v>
      </c>
      <c r="CA373" s="78">
        <v>0</v>
      </c>
      <c r="CB373" s="91"/>
    </row>
    <row r="374" spans="1:80">
      <c r="A374" s="212"/>
      <c r="B374" s="66" t="s">
        <v>73</v>
      </c>
      <c r="C374" s="26">
        <v>890</v>
      </c>
      <c r="D374" s="26">
        <v>392</v>
      </c>
      <c r="E374" s="68">
        <v>561</v>
      </c>
      <c r="F374" s="68">
        <v>224</v>
      </c>
      <c r="G374" s="68">
        <v>391</v>
      </c>
      <c r="H374" s="68">
        <v>185</v>
      </c>
      <c r="I374" s="68">
        <v>700</v>
      </c>
      <c r="J374" s="68">
        <v>315</v>
      </c>
      <c r="K374" s="68">
        <v>2542</v>
      </c>
      <c r="L374" s="68">
        <v>1116</v>
      </c>
      <c r="M374" s="212"/>
      <c r="N374" s="66" t="s">
        <v>73</v>
      </c>
      <c r="O374" s="26">
        <v>69</v>
      </c>
      <c r="P374" s="26">
        <v>40</v>
      </c>
      <c r="Q374" s="68">
        <v>31</v>
      </c>
      <c r="R374" s="68">
        <v>13</v>
      </c>
      <c r="S374" s="68">
        <v>28</v>
      </c>
      <c r="T374" s="68">
        <v>13</v>
      </c>
      <c r="U374" s="68">
        <v>193</v>
      </c>
      <c r="V374" s="68">
        <v>94</v>
      </c>
      <c r="W374" s="68">
        <v>321</v>
      </c>
      <c r="X374" s="68">
        <v>160</v>
      </c>
      <c r="Y374" s="212"/>
      <c r="Z374" s="66" t="s">
        <v>73</v>
      </c>
      <c r="AA374" s="68">
        <v>17</v>
      </c>
      <c r="AB374" s="68">
        <v>14</v>
      </c>
      <c r="AC374" s="68">
        <v>12</v>
      </c>
      <c r="AD374" s="68">
        <v>18</v>
      </c>
      <c r="AE374" s="68">
        <v>61</v>
      </c>
      <c r="AF374" s="68">
        <v>40</v>
      </c>
      <c r="AG374" s="68">
        <v>19</v>
      </c>
      <c r="AH374" s="68">
        <v>17</v>
      </c>
      <c r="AI374" s="68">
        <v>4</v>
      </c>
      <c r="AJ374" s="68">
        <v>9</v>
      </c>
      <c r="AK374" s="212"/>
      <c r="AL374" s="66" t="s">
        <v>73</v>
      </c>
      <c r="AM374" s="68">
        <v>0</v>
      </c>
      <c r="AN374" s="68">
        <v>691</v>
      </c>
      <c r="AO374" s="68">
        <v>85</v>
      </c>
      <c r="AP374" s="68">
        <v>0</v>
      </c>
      <c r="AQ374" s="68">
        <v>0</v>
      </c>
      <c r="AR374" s="68">
        <v>27</v>
      </c>
      <c r="AS374" s="68">
        <v>44</v>
      </c>
      <c r="AT374" s="68">
        <v>34</v>
      </c>
      <c r="AU374" s="68">
        <v>30</v>
      </c>
      <c r="AV374" s="212"/>
      <c r="AW374" s="66" t="s">
        <v>73</v>
      </c>
      <c r="AX374" s="26">
        <v>42</v>
      </c>
      <c r="AY374" s="26">
        <v>44</v>
      </c>
      <c r="AZ374" s="26">
        <v>1</v>
      </c>
      <c r="BA374" s="26">
        <v>46</v>
      </c>
      <c r="BB374" s="26">
        <v>1</v>
      </c>
      <c r="BC374" s="26">
        <v>134</v>
      </c>
      <c r="BD374" s="26">
        <v>56</v>
      </c>
      <c r="BE374" s="26">
        <v>21</v>
      </c>
      <c r="BF374" s="41">
        <v>33</v>
      </c>
      <c r="BG374" s="41">
        <v>10</v>
      </c>
      <c r="BH374" s="212"/>
      <c r="BI374" s="66" t="s">
        <v>73</v>
      </c>
      <c r="BJ374" s="68">
        <v>319</v>
      </c>
      <c r="BK374" s="68">
        <v>974</v>
      </c>
      <c r="BL374" s="68">
        <v>82</v>
      </c>
      <c r="BM374" s="68">
        <v>21</v>
      </c>
      <c r="BN374" s="68">
        <v>25</v>
      </c>
      <c r="BO374" s="68">
        <v>926</v>
      </c>
      <c r="BP374" s="68">
        <v>23</v>
      </c>
      <c r="BQ374" s="68">
        <v>23</v>
      </c>
      <c r="BR374" s="68">
        <v>9</v>
      </c>
      <c r="BS374" s="68">
        <v>0</v>
      </c>
      <c r="BT374" s="68">
        <v>0</v>
      </c>
      <c r="BU374" s="68">
        <v>8</v>
      </c>
      <c r="BV374" s="68">
        <v>2</v>
      </c>
      <c r="BW374" s="68">
        <v>1621</v>
      </c>
      <c r="BY374" s="80" t="s">
        <v>212</v>
      </c>
      <c r="BZ374" s="80" t="s">
        <v>2663</v>
      </c>
      <c r="CA374" s="78">
        <v>1637</v>
      </c>
      <c r="CB374" s="91"/>
    </row>
    <row r="375" spans="1:80" ht="14.45" customHeight="1">
      <c r="A375" s="212" t="s">
        <v>17</v>
      </c>
      <c r="B375" s="44" t="s">
        <v>90</v>
      </c>
      <c r="C375" s="71">
        <v>645</v>
      </c>
      <c r="D375" s="71">
        <v>316</v>
      </c>
      <c r="E375" s="71">
        <v>525</v>
      </c>
      <c r="F375" s="71">
        <v>265</v>
      </c>
      <c r="G375" s="71">
        <v>404</v>
      </c>
      <c r="H375" s="71">
        <v>202</v>
      </c>
      <c r="I375" s="71">
        <v>456</v>
      </c>
      <c r="J375" s="71">
        <v>232</v>
      </c>
      <c r="K375" s="149">
        <v>2030</v>
      </c>
      <c r="L375" s="149">
        <v>1015</v>
      </c>
      <c r="M375" s="212" t="s">
        <v>17</v>
      </c>
      <c r="N375" s="44" t="s">
        <v>90</v>
      </c>
      <c r="O375" s="71">
        <v>36</v>
      </c>
      <c r="P375" s="71">
        <v>16</v>
      </c>
      <c r="Q375" s="71">
        <v>44</v>
      </c>
      <c r="R375" s="71">
        <v>16</v>
      </c>
      <c r="S375" s="71">
        <v>29</v>
      </c>
      <c r="T375" s="71">
        <v>11</v>
      </c>
      <c r="U375" s="71">
        <v>29</v>
      </c>
      <c r="V375" s="71">
        <v>13</v>
      </c>
      <c r="W375" s="149">
        <v>138</v>
      </c>
      <c r="X375" s="149">
        <v>56</v>
      </c>
      <c r="Y375" s="212" t="s">
        <v>17</v>
      </c>
      <c r="Z375" s="44" t="s">
        <v>90</v>
      </c>
      <c r="AA375" s="31">
        <v>12</v>
      </c>
      <c r="AB375" s="31">
        <v>12</v>
      </c>
      <c r="AC375" s="31">
        <v>10</v>
      </c>
      <c r="AD375" s="31">
        <v>9</v>
      </c>
      <c r="AE375" s="149">
        <v>43</v>
      </c>
      <c r="AF375" s="125">
        <v>36</v>
      </c>
      <c r="AG375" s="71">
        <v>9</v>
      </c>
      <c r="AH375" s="71">
        <v>0</v>
      </c>
      <c r="AI375" s="71">
        <v>5</v>
      </c>
      <c r="AJ375" s="71">
        <v>6</v>
      </c>
      <c r="AK375" s="212" t="s">
        <v>17</v>
      </c>
      <c r="AL375" s="44" t="s">
        <v>90</v>
      </c>
      <c r="AM375" s="71">
        <v>135</v>
      </c>
      <c r="AN375" s="71">
        <v>339</v>
      </c>
      <c r="AO375" s="71">
        <v>15</v>
      </c>
      <c r="AP375" s="71">
        <v>0</v>
      </c>
      <c r="AQ375" s="71">
        <v>0</v>
      </c>
      <c r="AR375" s="71">
        <v>15</v>
      </c>
      <c r="AS375" s="71">
        <v>40</v>
      </c>
      <c r="AT375" s="71">
        <v>43</v>
      </c>
      <c r="AU375" s="71">
        <v>32</v>
      </c>
      <c r="AV375" s="212" t="s">
        <v>17</v>
      </c>
      <c r="AW375" s="44" t="s">
        <v>90</v>
      </c>
      <c r="AX375" s="71">
        <v>20</v>
      </c>
      <c r="AY375" s="71">
        <v>29</v>
      </c>
      <c r="AZ375" s="71">
        <v>0</v>
      </c>
      <c r="BA375" s="71">
        <v>55</v>
      </c>
      <c r="BB375" s="71">
        <v>0</v>
      </c>
      <c r="BC375" s="16">
        <v>104</v>
      </c>
      <c r="BD375" s="71">
        <v>41</v>
      </c>
      <c r="BE375" s="71">
        <v>9</v>
      </c>
      <c r="BF375" s="152">
        <v>24</v>
      </c>
      <c r="BG375" s="32">
        <v>10</v>
      </c>
      <c r="BH375" s="212" t="s">
        <v>17</v>
      </c>
      <c r="BI375" s="44" t="s">
        <v>90</v>
      </c>
      <c r="BJ375" s="71">
        <v>238</v>
      </c>
      <c r="BK375" s="71">
        <v>255</v>
      </c>
      <c r="BL375" s="71">
        <v>265</v>
      </c>
      <c r="BM375" s="71">
        <v>21</v>
      </c>
      <c r="BN375" s="71">
        <v>6</v>
      </c>
      <c r="BO375" s="71">
        <v>376</v>
      </c>
      <c r="BP375" s="71">
        <v>20</v>
      </c>
      <c r="BQ375" s="71">
        <v>4</v>
      </c>
      <c r="BR375" s="71">
        <v>16</v>
      </c>
      <c r="BS375" s="71">
        <v>0</v>
      </c>
      <c r="BT375" s="71">
        <v>0</v>
      </c>
      <c r="BU375" s="71">
        <v>0</v>
      </c>
      <c r="BV375" s="71">
        <v>4</v>
      </c>
      <c r="BW375" s="71">
        <v>0</v>
      </c>
      <c r="BY375" s="80" t="s">
        <v>17</v>
      </c>
      <c r="BZ375" s="80" t="s">
        <v>2664</v>
      </c>
      <c r="CA375" s="78">
        <v>858</v>
      </c>
      <c r="CB375" s="91"/>
    </row>
    <row r="376" spans="1:80">
      <c r="A376" s="212"/>
      <c r="B376" s="44" t="s">
        <v>91</v>
      </c>
      <c r="C376" s="71">
        <v>202</v>
      </c>
      <c r="D376" s="71">
        <v>88</v>
      </c>
      <c r="E376" s="71">
        <v>146</v>
      </c>
      <c r="F376" s="71">
        <v>86</v>
      </c>
      <c r="G376" s="71">
        <v>100</v>
      </c>
      <c r="H376" s="71">
        <v>48</v>
      </c>
      <c r="I376" s="71">
        <v>85</v>
      </c>
      <c r="J376" s="71">
        <v>47</v>
      </c>
      <c r="K376" s="149">
        <v>533</v>
      </c>
      <c r="L376" s="149">
        <v>269</v>
      </c>
      <c r="M376" s="212"/>
      <c r="N376" s="44" t="s">
        <v>91</v>
      </c>
      <c r="O376" s="71">
        <v>16</v>
      </c>
      <c r="P376" s="71">
        <v>5</v>
      </c>
      <c r="Q376" s="71">
        <v>7</v>
      </c>
      <c r="R376" s="71">
        <v>4</v>
      </c>
      <c r="S376" s="71">
        <v>6</v>
      </c>
      <c r="T376" s="71">
        <v>1</v>
      </c>
      <c r="U376" s="71">
        <v>7</v>
      </c>
      <c r="V376" s="71">
        <v>3</v>
      </c>
      <c r="W376" s="149">
        <v>36</v>
      </c>
      <c r="X376" s="149">
        <v>13</v>
      </c>
      <c r="Y376" s="212"/>
      <c r="Z376" s="44" t="s">
        <v>91</v>
      </c>
      <c r="AA376" s="31">
        <v>4</v>
      </c>
      <c r="AB376" s="31">
        <v>3</v>
      </c>
      <c r="AC376" s="31">
        <v>3</v>
      </c>
      <c r="AD376" s="31">
        <v>3</v>
      </c>
      <c r="AE376" s="149">
        <v>13</v>
      </c>
      <c r="AF376" s="125">
        <v>10</v>
      </c>
      <c r="AG376" s="71">
        <v>5</v>
      </c>
      <c r="AH376" s="71">
        <v>1</v>
      </c>
      <c r="AI376" s="71">
        <v>0</v>
      </c>
      <c r="AJ376" s="71">
        <v>1</v>
      </c>
      <c r="AK376" s="212"/>
      <c r="AL376" s="44" t="s">
        <v>91</v>
      </c>
      <c r="AM376" s="71">
        <v>0</v>
      </c>
      <c r="AN376" s="71">
        <v>225</v>
      </c>
      <c r="AO376" s="71">
        <v>0</v>
      </c>
      <c r="AP376" s="71">
        <v>0</v>
      </c>
      <c r="AQ376" s="71">
        <v>0</v>
      </c>
      <c r="AR376" s="71">
        <v>0</v>
      </c>
      <c r="AS376" s="71">
        <v>10</v>
      </c>
      <c r="AT376" s="71">
        <v>7</v>
      </c>
      <c r="AU376" s="71">
        <v>8</v>
      </c>
      <c r="AV376" s="212"/>
      <c r="AW376" s="44" t="s">
        <v>91</v>
      </c>
      <c r="AX376" s="71">
        <v>13</v>
      </c>
      <c r="AY376" s="71">
        <v>7</v>
      </c>
      <c r="AZ376" s="71">
        <v>0</v>
      </c>
      <c r="BA376" s="71">
        <v>8</v>
      </c>
      <c r="BB376" s="71">
        <v>0</v>
      </c>
      <c r="BC376" s="16">
        <v>28</v>
      </c>
      <c r="BD376" s="71">
        <v>16</v>
      </c>
      <c r="BE376" s="71">
        <v>3</v>
      </c>
      <c r="BF376" s="152">
        <v>10</v>
      </c>
      <c r="BG376" s="32">
        <v>7</v>
      </c>
      <c r="BH376" s="212"/>
      <c r="BI376" s="44" t="s">
        <v>91</v>
      </c>
      <c r="BJ376" s="71">
        <v>137</v>
      </c>
      <c r="BK376" s="71">
        <v>378</v>
      </c>
      <c r="BL376" s="71">
        <v>308</v>
      </c>
      <c r="BM376" s="71">
        <v>66</v>
      </c>
      <c r="BN376" s="71">
        <v>66</v>
      </c>
      <c r="BO376" s="71">
        <v>559</v>
      </c>
      <c r="BP376" s="71">
        <v>169</v>
      </c>
      <c r="BQ376" s="71">
        <v>169</v>
      </c>
      <c r="BR376" s="71">
        <v>46</v>
      </c>
      <c r="BS376" s="71">
        <v>0</v>
      </c>
      <c r="BT376" s="71">
        <v>0</v>
      </c>
      <c r="BU376" s="71">
        <v>2</v>
      </c>
      <c r="BV376" s="71">
        <v>0</v>
      </c>
      <c r="BW376" s="71">
        <v>9</v>
      </c>
      <c r="BY376" s="80" t="s">
        <v>17</v>
      </c>
      <c r="BZ376" s="80" t="s">
        <v>2665</v>
      </c>
      <c r="CA376" s="78">
        <v>450</v>
      </c>
      <c r="CB376" s="91"/>
    </row>
    <row r="377" spans="1:80">
      <c r="A377" s="212"/>
      <c r="B377" s="66" t="s">
        <v>73</v>
      </c>
      <c r="C377" s="26">
        <v>847</v>
      </c>
      <c r="D377" s="26">
        <v>404</v>
      </c>
      <c r="E377" s="68">
        <v>671</v>
      </c>
      <c r="F377" s="68">
        <v>351</v>
      </c>
      <c r="G377" s="68">
        <v>504</v>
      </c>
      <c r="H377" s="68">
        <v>250</v>
      </c>
      <c r="I377" s="68">
        <v>541</v>
      </c>
      <c r="J377" s="68">
        <v>279</v>
      </c>
      <c r="K377" s="68">
        <v>2563</v>
      </c>
      <c r="L377" s="68">
        <v>1284</v>
      </c>
      <c r="M377" s="212"/>
      <c r="N377" s="66" t="s">
        <v>73</v>
      </c>
      <c r="O377" s="26">
        <v>52</v>
      </c>
      <c r="P377" s="26">
        <v>21</v>
      </c>
      <c r="Q377" s="68">
        <v>51</v>
      </c>
      <c r="R377" s="68">
        <v>20</v>
      </c>
      <c r="S377" s="68">
        <v>35</v>
      </c>
      <c r="T377" s="68">
        <v>12</v>
      </c>
      <c r="U377" s="68">
        <v>36</v>
      </c>
      <c r="V377" s="68">
        <v>16</v>
      </c>
      <c r="W377" s="68">
        <v>174</v>
      </c>
      <c r="X377" s="68">
        <v>69</v>
      </c>
      <c r="Y377" s="212"/>
      <c r="Z377" s="66" t="s">
        <v>73</v>
      </c>
      <c r="AA377" s="68">
        <v>16</v>
      </c>
      <c r="AB377" s="68">
        <v>15</v>
      </c>
      <c r="AC377" s="68">
        <v>13</v>
      </c>
      <c r="AD377" s="68">
        <v>12</v>
      </c>
      <c r="AE377" s="68">
        <v>56</v>
      </c>
      <c r="AF377" s="68">
        <v>46</v>
      </c>
      <c r="AG377" s="68">
        <v>14</v>
      </c>
      <c r="AH377" s="68">
        <v>1</v>
      </c>
      <c r="AI377" s="68">
        <v>5</v>
      </c>
      <c r="AJ377" s="68">
        <v>7</v>
      </c>
      <c r="AK377" s="212"/>
      <c r="AL377" s="66" t="s">
        <v>73</v>
      </c>
      <c r="AM377" s="68">
        <v>135</v>
      </c>
      <c r="AN377" s="68">
        <v>564</v>
      </c>
      <c r="AO377" s="68">
        <v>15</v>
      </c>
      <c r="AP377" s="68">
        <v>0</v>
      </c>
      <c r="AQ377" s="68">
        <v>0</v>
      </c>
      <c r="AR377" s="68">
        <v>15</v>
      </c>
      <c r="AS377" s="68">
        <v>50</v>
      </c>
      <c r="AT377" s="68">
        <v>50</v>
      </c>
      <c r="AU377" s="68">
        <v>40</v>
      </c>
      <c r="AV377" s="212"/>
      <c r="AW377" s="66" t="s">
        <v>73</v>
      </c>
      <c r="AX377" s="26">
        <v>33</v>
      </c>
      <c r="AY377" s="26">
        <v>36</v>
      </c>
      <c r="AZ377" s="26">
        <v>0</v>
      </c>
      <c r="BA377" s="26">
        <v>63</v>
      </c>
      <c r="BB377" s="26">
        <v>0</v>
      </c>
      <c r="BC377" s="26">
        <v>132</v>
      </c>
      <c r="BD377" s="26">
        <v>57</v>
      </c>
      <c r="BE377" s="26">
        <v>12</v>
      </c>
      <c r="BF377" s="41">
        <v>34</v>
      </c>
      <c r="BG377" s="41">
        <v>17</v>
      </c>
      <c r="BH377" s="212"/>
      <c r="BI377" s="66" t="s">
        <v>73</v>
      </c>
      <c r="BJ377" s="68">
        <v>375</v>
      </c>
      <c r="BK377" s="68">
        <v>633</v>
      </c>
      <c r="BL377" s="68">
        <v>573</v>
      </c>
      <c r="BM377" s="68">
        <v>87</v>
      </c>
      <c r="BN377" s="68">
        <v>72</v>
      </c>
      <c r="BO377" s="68">
        <v>935</v>
      </c>
      <c r="BP377" s="68">
        <v>189</v>
      </c>
      <c r="BQ377" s="68">
        <v>173</v>
      </c>
      <c r="BR377" s="68">
        <v>62</v>
      </c>
      <c r="BS377" s="68">
        <v>0</v>
      </c>
      <c r="BT377" s="68">
        <v>0</v>
      </c>
      <c r="BU377" s="68">
        <v>2</v>
      </c>
      <c r="BV377" s="68">
        <v>4</v>
      </c>
      <c r="BW377" s="68">
        <v>9</v>
      </c>
      <c r="BY377" s="80" t="s">
        <v>17</v>
      </c>
      <c r="BZ377" s="80" t="s">
        <v>2666</v>
      </c>
      <c r="CA377" s="78">
        <v>1308</v>
      </c>
      <c r="CB377" s="91"/>
    </row>
    <row r="378" spans="1:80" ht="14.45" customHeight="1">
      <c r="A378" s="212" t="s">
        <v>213</v>
      </c>
      <c r="B378" s="44" t="s">
        <v>90</v>
      </c>
      <c r="C378" s="71">
        <v>157</v>
      </c>
      <c r="D378" s="71">
        <v>85</v>
      </c>
      <c r="E378" s="71">
        <v>85</v>
      </c>
      <c r="F378" s="71">
        <v>39</v>
      </c>
      <c r="G378" s="71">
        <v>85</v>
      </c>
      <c r="H378" s="71">
        <v>36</v>
      </c>
      <c r="I378" s="71">
        <v>79</v>
      </c>
      <c r="J378" s="71">
        <v>35</v>
      </c>
      <c r="K378" s="149">
        <v>406</v>
      </c>
      <c r="L378" s="149">
        <v>195</v>
      </c>
      <c r="M378" s="212" t="s">
        <v>213</v>
      </c>
      <c r="N378" s="44" t="s">
        <v>90</v>
      </c>
      <c r="O378" s="71">
        <v>16</v>
      </c>
      <c r="P378" s="71">
        <v>13</v>
      </c>
      <c r="Q378" s="71">
        <v>5</v>
      </c>
      <c r="R378" s="71">
        <v>3</v>
      </c>
      <c r="S378" s="71">
        <v>4</v>
      </c>
      <c r="T378" s="71">
        <v>2</v>
      </c>
      <c r="U378" s="71">
        <v>9</v>
      </c>
      <c r="V378" s="71">
        <v>2</v>
      </c>
      <c r="W378" s="149">
        <v>34</v>
      </c>
      <c r="X378" s="149">
        <v>20</v>
      </c>
      <c r="Y378" s="212" t="s">
        <v>213</v>
      </c>
      <c r="Z378" s="44" t="s">
        <v>90</v>
      </c>
      <c r="AA378" s="31">
        <v>4</v>
      </c>
      <c r="AB378" s="31">
        <v>4</v>
      </c>
      <c r="AC378" s="31">
        <v>4</v>
      </c>
      <c r="AD378" s="31">
        <v>4</v>
      </c>
      <c r="AE378" s="149">
        <v>16</v>
      </c>
      <c r="AF378" s="125">
        <v>11</v>
      </c>
      <c r="AG378" s="71">
        <v>4</v>
      </c>
      <c r="AH378" s="71">
        <v>0</v>
      </c>
      <c r="AI378" s="71">
        <v>3</v>
      </c>
      <c r="AJ378" s="71">
        <v>4</v>
      </c>
      <c r="AK378" s="212" t="s">
        <v>213</v>
      </c>
      <c r="AL378" s="44" t="s">
        <v>90</v>
      </c>
      <c r="AM378" s="71">
        <v>0</v>
      </c>
      <c r="AN378" s="71">
        <v>161</v>
      </c>
      <c r="AO378" s="71">
        <v>3</v>
      </c>
      <c r="AP378" s="71">
        <v>0</v>
      </c>
      <c r="AQ378" s="71">
        <v>0</v>
      </c>
      <c r="AR378" s="71">
        <v>2</v>
      </c>
      <c r="AS378" s="71">
        <v>13</v>
      </c>
      <c r="AT378" s="71">
        <v>9</v>
      </c>
      <c r="AU378" s="71">
        <v>9</v>
      </c>
      <c r="AV378" s="212" t="s">
        <v>213</v>
      </c>
      <c r="AW378" s="44" t="s">
        <v>90</v>
      </c>
      <c r="AX378" s="71">
        <v>2</v>
      </c>
      <c r="AY378" s="71">
        <v>13</v>
      </c>
      <c r="AZ378" s="71">
        <v>0</v>
      </c>
      <c r="BA378" s="71">
        <v>30</v>
      </c>
      <c r="BB378" s="71">
        <v>0</v>
      </c>
      <c r="BC378" s="16">
        <v>45</v>
      </c>
      <c r="BD378" s="71">
        <v>26</v>
      </c>
      <c r="BE378" s="71">
        <v>1</v>
      </c>
      <c r="BF378" s="152">
        <v>9</v>
      </c>
      <c r="BG378" s="32">
        <v>2</v>
      </c>
      <c r="BH378" s="212" t="s">
        <v>213</v>
      </c>
      <c r="BI378" s="44" t="s">
        <v>90</v>
      </c>
      <c r="BJ378" s="71">
        <v>72</v>
      </c>
      <c r="BK378" s="71">
        <v>63</v>
      </c>
      <c r="BL378" s="71">
        <v>24</v>
      </c>
      <c r="BM378" s="71">
        <v>5</v>
      </c>
      <c r="BN378" s="71">
        <v>22</v>
      </c>
      <c r="BO378" s="71">
        <v>41</v>
      </c>
      <c r="BP378" s="71">
        <v>8</v>
      </c>
      <c r="BQ378" s="71">
        <v>10</v>
      </c>
      <c r="BR378" s="71">
        <v>8</v>
      </c>
      <c r="BS378" s="71">
        <v>2</v>
      </c>
      <c r="BT378" s="71">
        <v>0</v>
      </c>
      <c r="BU378" s="71">
        <v>5</v>
      </c>
      <c r="BV378" s="71">
        <v>5</v>
      </c>
      <c r="BW378" s="71">
        <v>42</v>
      </c>
      <c r="BY378" s="80" t="s">
        <v>213</v>
      </c>
      <c r="BZ378" s="80" t="s">
        <v>2667</v>
      </c>
      <c r="CA378" s="78">
        <v>331</v>
      </c>
      <c r="CB378" s="91"/>
    </row>
    <row r="379" spans="1:80">
      <c r="A379" s="212"/>
      <c r="B379" s="44" t="s">
        <v>91</v>
      </c>
      <c r="C379" s="71">
        <v>162</v>
      </c>
      <c r="D379" s="71">
        <v>83</v>
      </c>
      <c r="E379" s="71">
        <v>107</v>
      </c>
      <c r="F379" s="71">
        <v>43</v>
      </c>
      <c r="G379" s="71">
        <v>91</v>
      </c>
      <c r="H379" s="71">
        <v>36</v>
      </c>
      <c r="I379" s="71">
        <v>122</v>
      </c>
      <c r="J379" s="71">
        <v>59</v>
      </c>
      <c r="K379" s="149">
        <v>482</v>
      </c>
      <c r="L379" s="149">
        <v>221</v>
      </c>
      <c r="M379" s="212"/>
      <c r="N379" s="44" t="s">
        <v>91</v>
      </c>
      <c r="O379" s="71">
        <v>10</v>
      </c>
      <c r="P379" s="71">
        <v>5</v>
      </c>
      <c r="Q379" s="71">
        <v>12</v>
      </c>
      <c r="R379" s="71">
        <v>8</v>
      </c>
      <c r="S379" s="71">
        <v>13</v>
      </c>
      <c r="T379" s="71">
        <v>4</v>
      </c>
      <c r="U379" s="71">
        <v>15</v>
      </c>
      <c r="V379" s="71">
        <v>4</v>
      </c>
      <c r="W379" s="149">
        <v>50</v>
      </c>
      <c r="X379" s="149">
        <v>21</v>
      </c>
      <c r="Y379" s="212"/>
      <c r="Z379" s="44" t="s">
        <v>91</v>
      </c>
      <c r="AA379" s="31">
        <v>4</v>
      </c>
      <c r="AB379" s="31">
        <v>2</v>
      </c>
      <c r="AC379" s="31">
        <v>2</v>
      </c>
      <c r="AD379" s="31">
        <v>2</v>
      </c>
      <c r="AE379" s="149">
        <v>10</v>
      </c>
      <c r="AF379" s="125">
        <v>12</v>
      </c>
      <c r="AG379" s="71">
        <v>9</v>
      </c>
      <c r="AH379" s="71">
        <v>3</v>
      </c>
      <c r="AI379" s="71">
        <v>0</v>
      </c>
      <c r="AJ379" s="71">
        <v>1</v>
      </c>
      <c r="AK379" s="212"/>
      <c r="AL379" s="44" t="s">
        <v>91</v>
      </c>
      <c r="AM379" s="71">
        <v>0</v>
      </c>
      <c r="AN379" s="71">
        <v>260</v>
      </c>
      <c r="AO379" s="71">
        <v>0</v>
      </c>
      <c r="AP379" s="71">
        <v>0</v>
      </c>
      <c r="AQ379" s="71">
        <v>0</v>
      </c>
      <c r="AR379" s="71">
        <v>4</v>
      </c>
      <c r="AS379" s="71">
        <v>11</v>
      </c>
      <c r="AT379" s="71">
        <v>12</v>
      </c>
      <c r="AU379" s="71">
        <v>13</v>
      </c>
      <c r="AV379" s="212"/>
      <c r="AW379" s="44" t="s">
        <v>91</v>
      </c>
      <c r="AX379" s="71">
        <v>4</v>
      </c>
      <c r="AY379" s="71">
        <v>9</v>
      </c>
      <c r="AZ379" s="71">
        <v>0</v>
      </c>
      <c r="BA379" s="71">
        <v>17</v>
      </c>
      <c r="BB379" s="71">
        <v>0</v>
      </c>
      <c r="BC379" s="16">
        <v>30</v>
      </c>
      <c r="BD379" s="71">
        <v>15</v>
      </c>
      <c r="BE379" s="71">
        <v>3</v>
      </c>
      <c r="BF379" s="152">
        <v>8</v>
      </c>
      <c r="BG379" s="32">
        <v>2</v>
      </c>
      <c r="BH379" s="212"/>
      <c r="BI379" s="44" t="s">
        <v>91</v>
      </c>
      <c r="BJ379" s="71">
        <v>0</v>
      </c>
      <c r="BK379" s="71">
        <v>258</v>
      </c>
      <c r="BL379" s="71">
        <v>85</v>
      </c>
      <c r="BM379" s="71">
        <v>290</v>
      </c>
      <c r="BN379" s="71">
        <v>0</v>
      </c>
      <c r="BO379" s="71">
        <v>358</v>
      </c>
      <c r="BP379" s="71">
        <v>45</v>
      </c>
      <c r="BQ379" s="71">
        <v>0</v>
      </c>
      <c r="BR379" s="71">
        <v>69</v>
      </c>
      <c r="BS379" s="71">
        <v>0</v>
      </c>
      <c r="BT379" s="71">
        <v>0</v>
      </c>
      <c r="BU379" s="71">
        <v>0</v>
      </c>
      <c r="BV379" s="71">
        <v>0</v>
      </c>
      <c r="BW379" s="71">
        <v>0</v>
      </c>
      <c r="BY379" s="80" t="s">
        <v>213</v>
      </c>
      <c r="BZ379" s="80" t="s">
        <v>2668</v>
      </c>
      <c r="CA379" s="78">
        <v>520</v>
      </c>
      <c r="CB379" s="91"/>
    </row>
    <row r="380" spans="1:80">
      <c r="A380" s="212"/>
      <c r="B380" s="66" t="s">
        <v>73</v>
      </c>
      <c r="C380" s="26">
        <v>319</v>
      </c>
      <c r="D380" s="26">
        <v>168</v>
      </c>
      <c r="E380" s="68">
        <v>192</v>
      </c>
      <c r="F380" s="68">
        <v>82</v>
      </c>
      <c r="G380" s="68">
        <v>176</v>
      </c>
      <c r="H380" s="68">
        <v>72</v>
      </c>
      <c r="I380" s="68">
        <v>201</v>
      </c>
      <c r="J380" s="68">
        <v>94</v>
      </c>
      <c r="K380" s="68">
        <v>888</v>
      </c>
      <c r="L380" s="68">
        <v>416</v>
      </c>
      <c r="M380" s="212"/>
      <c r="N380" s="66" t="s">
        <v>73</v>
      </c>
      <c r="O380" s="26">
        <v>26</v>
      </c>
      <c r="P380" s="26">
        <v>18</v>
      </c>
      <c r="Q380" s="68">
        <v>17</v>
      </c>
      <c r="R380" s="68">
        <v>11</v>
      </c>
      <c r="S380" s="68">
        <v>17</v>
      </c>
      <c r="T380" s="68">
        <v>6</v>
      </c>
      <c r="U380" s="68">
        <v>24</v>
      </c>
      <c r="V380" s="68">
        <v>6</v>
      </c>
      <c r="W380" s="68">
        <v>84</v>
      </c>
      <c r="X380" s="68">
        <v>41</v>
      </c>
      <c r="Y380" s="212"/>
      <c r="Z380" s="66" t="s">
        <v>73</v>
      </c>
      <c r="AA380" s="68">
        <v>8</v>
      </c>
      <c r="AB380" s="68">
        <v>6</v>
      </c>
      <c r="AC380" s="68">
        <v>6</v>
      </c>
      <c r="AD380" s="68">
        <v>6</v>
      </c>
      <c r="AE380" s="68">
        <v>26</v>
      </c>
      <c r="AF380" s="68">
        <v>23</v>
      </c>
      <c r="AG380" s="68">
        <v>13</v>
      </c>
      <c r="AH380" s="68">
        <v>3</v>
      </c>
      <c r="AI380" s="68">
        <v>3</v>
      </c>
      <c r="AJ380" s="68">
        <v>5</v>
      </c>
      <c r="AK380" s="212"/>
      <c r="AL380" s="66" t="s">
        <v>73</v>
      </c>
      <c r="AM380" s="68">
        <v>0</v>
      </c>
      <c r="AN380" s="68">
        <v>421</v>
      </c>
      <c r="AO380" s="68">
        <v>3</v>
      </c>
      <c r="AP380" s="68">
        <v>0</v>
      </c>
      <c r="AQ380" s="68">
        <v>0</v>
      </c>
      <c r="AR380" s="68">
        <v>6</v>
      </c>
      <c r="AS380" s="68">
        <v>24</v>
      </c>
      <c r="AT380" s="68">
        <v>21</v>
      </c>
      <c r="AU380" s="68">
        <v>22</v>
      </c>
      <c r="AV380" s="212"/>
      <c r="AW380" s="66" t="s">
        <v>73</v>
      </c>
      <c r="AX380" s="26">
        <v>6</v>
      </c>
      <c r="AY380" s="26">
        <v>22</v>
      </c>
      <c r="AZ380" s="26">
        <v>0</v>
      </c>
      <c r="BA380" s="26">
        <v>47</v>
      </c>
      <c r="BB380" s="26">
        <v>0</v>
      </c>
      <c r="BC380" s="26">
        <v>75</v>
      </c>
      <c r="BD380" s="26">
        <v>41</v>
      </c>
      <c r="BE380" s="26">
        <v>4</v>
      </c>
      <c r="BF380" s="41">
        <v>17</v>
      </c>
      <c r="BG380" s="41">
        <v>4</v>
      </c>
      <c r="BH380" s="212"/>
      <c r="BI380" s="66" t="s">
        <v>73</v>
      </c>
      <c r="BJ380" s="68">
        <v>72</v>
      </c>
      <c r="BK380" s="68">
        <v>321</v>
      </c>
      <c r="BL380" s="68">
        <v>109</v>
      </c>
      <c r="BM380" s="68">
        <v>295</v>
      </c>
      <c r="BN380" s="68">
        <v>22</v>
      </c>
      <c r="BO380" s="68">
        <v>399</v>
      </c>
      <c r="BP380" s="68">
        <v>53</v>
      </c>
      <c r="BQ380" s="68">
        <v>10</v>
      </c>
      <c r="BR380" s="68">
        <v>77</v>
      </c>
      <c r="BS380" s="68">
        <v>2</v>
      </c>
      <c r="BT380" s="68">
        <v>0</v>
      </c>
      <c r="BU380" s="68">
        <v>5</v>
      </c>
      <c r="BV380" s="68">
        <v>5</v>
      </c>
      <c r="BW380" s="68">
        <v>42</v>
      </c>
      <c r="BY380" s="80" t="s">
        <v>213</v>
      </c>
      <c r="BZ380" s="80" t="s">
        <v>2669</v>
      </c>
      <c r="CA380" s="78">
        <v>851</v>
      </c>
      <c r="CB380" s="91"/>
    </row>
    <row r="381" spans="1:80" ht="14.45" customHeight="1">
      <c r="A381" s="212" t="s">
        <v>214</v>
      </c>
      <c r="B381" s="44" t="s">
        <v>90</v>
      </c>
      <c r="C381" s="71">
        <v>752</v>
      </c>
      <c r="D381" s="71">
        <v>364</v>
      </c>
      <c r="E381" s="71">
        <v>435</v>
      </c>
      <c r="F381" s="71">
        <v>191</v>
      </c>
      <c r="G381" s="71">
        <v>355</v>
      </c>
      <c r="H381" s="71">
        <v>155</v>
      </c>
      <c r="I381" s="71">
        <v>301</v>
      </c>
      <c r="J381" s="71">
        <v>136</v>
      </c>
      <c r="K381" s="149">
        <v>1843</v>
      </c>
      <c r="L381" s="149">
        <v>846</v>
      </c>
      <c r="M381" s="212" t="s">
        <v>214</v>
      </c>
      <c r="N381" s="44" t="s">
        <v>90</v>
      </c>
      <c r="O381" s="71">
        <v>58</v>
      </c>
      <c r="P381" s="71">
        <v>25</v>
      </c>
      <c r="Q381" s="71">
        <v>28</v>
      </c>
      <c r="R381" s="71">
        <v>10</v>
      </c>
      <c r="S381" s="71">
        <v>28</v>
      </c>
      <c r="T381" s="71">
        <v>10</v>
      </c>
      <c r="U381" s="71">
        <v>11</v>
      </c>
      <c r="V381" s="71">
        <v>7</v>
      </c>
      <c r="W381" s="149">
        <v>125</v>
      </c>
      <c r="X381" s="149">
        <v>52</v>
      </c>
      <c r="Y381" s="212" t="s">
        <v>214</v>
      </c>
      <c r="Z381" s="44" t="s">
        <v>90</v>
      </c>
      <c r="AA381" s="31">
        <v>15</v>
      </c>
      <c r="AB381" s="31">
        <v>14</v>
      </c>
      <c r="AC381" s="31">
        <v>12</v>
      </c>
      <c r="AD381" s="31">
        <v>9</v>
      </c>
      <c r="AE381" s="149">
        <v>50</v>
      </c>
      <c r="AF381" s="125">
        <v>48</v>
      </c>
      <c r="AG381" s="71">
        <v>27</v>
      </c>
      <c r="AH381" s="71">
        <v>0</v>
      </c>
      <c r="AI381" s="71">
        <v>3</v>
      </c>
      <c r="AJ381" s="71">
        <v>13</v>
      </c>
      <c r="AK381" s="212" t="s">
        <v>214</v>
      </c>
      <c r="AL381" s="44" t="s">
        <v>90</v>
      </c>
      <c r="AM381" s="71">
        <v>0</v>
      </c>
      <c r="AN381" s="71">
        <v>654</v>
      </c>
      <c r="AO381" s="71">
        <v>0</v>
      </c>
      <c r="AP381" s="71">
        <v>4</v>
      </c>
      <c r="AQ381" s="71">
        <v>0</v>
      </c>
      <c r="AR381" s="71">
        <v>21</v>
      </c>
      <c r="AS381" s="71">
        <v>50</v>
      </c>
      <c r="AT381" s="71">
        <v>35</v>
      </c>
      <c r="AU381" s="71">
        <v>20</v>
      </c>
      <c r="AV381" s="212" t="s">
        <v>214</v>
      </c>
      <c r="AW381" s="44" t="s">
        <v>90</v>
      </c>
      <c r="AX381" s="71">
        <v>24</v>
      </c>
      <c r="AY381" s="71">
        <v>33</v>
      </c>
      <c r="AZ381" s="71">
        <v>0</v>
      </c>
      <c r="BA381" s="71">
        <v>63</v>
      </c>
      <c r="BB381" s="71">
        <v>0</v>
      </c>
      <c r="BC381" s="16">
        <v>120</v>
      </c>
      <c r="BD381" s="71">
        <v>46</v>
      </c>
      <c r="BE381" s="71">
        <v>32</v>
      </c>
      <c r="BF381" s="152">
        <v>7</v>
      </c>
      <c r="BG381" s="32">
        <v>5</v>
      </c>
      <c r="BH381" s="212" t="s">
        <v>214</v>
      </c>
      <c r="BI381" s="44" t="s">
        <v>90</v>
      </c>
      <c r="BJ381" s="71">
        <v>210</v>
      </c>
      <c r="BK381" s="71">
        <v>172</v>
      </c>
      <c r="BL381" s="71">
        <v>52</v>
      </c>
      <c r="BM381" s="71">
        <v>30</v>
      </c>
      <c r="BN381" s="71">
        <v>22</v>
      </c>
      <c r="BO381" s="71">
        <v>266</v>
      </c>
      <c r="BP381" s="71">
        <v>38</v>
      </c>
      <c r="BQ381" s="71">
        <v>24</v>
      </c>
      <c r="BR381" s="71">
        <v>20</v>
      </c>
      <c r="BS381" s="71">
        <v>3</v>
      </c>
      <c r="BT381" s="71">
        <v>0</v>
      </c>
      <c r="BU381" s="71">
        <v>7</v>
      </c>
      <c r="BV381" s="71">
        <v>3</v>
      </c>
      <c r="BW381" s="71">
        <v>103</v>
      </c>
      <c r="BY381" s="80" t="s">
        <v>214</v>
      </c>
      <c r="BZ381" s="80" t="s">
        <v>2670</v>
      </c>
      <c r="CA381" s="78">
        <v>1324</v>
      </c>
      <c r="CB381" s="91"/>
    </row>
    <row r="382" spans="1:80">
      <c r="A382" s="212"/>
      <c r="B382" s="44" t="s">
        <v>91</v>
      </c>
      <c r="C382" s="71">
        <v>295</v>
      </c>
      <c r="D382" s="71">
        <v>128</v>
      </c>
      <c r="E382" s="71">
        <v>233</v>
      </c>
      <c r="F382" s="71">
        <v>114</v>
      </c>
      <c r="G382" s="71">
        <v>178</v>
      </c>
      <c r="H382" s="71">
        <v>90</v>
      </c>
      <c r="I382" s="71">
        <v>206</v>
      </c>
      <c r="J382" s="71">
        <v>93</v>
      </c>
      <c r="K382" s="149">
        <v>912</v>
      </c>
      <c r="L382" s="149">
        <v>425</v>
      </c>
      <c r="M382" s="212"/>
      <c r="N382" s="44" t="s">
        <v>91</v>
      </c>
      <c r="O382" s="71">
        <v>18</v>
      </c>
      <c r="P382" s="71">
        <v>6</v>
      </c>
      <c r="Q382" s="71">
        <v>10</v>
      </c>
      <c r="R382" s="71">
        <v>4</v>
      </c>
      <c r="S382" s="71">
        <v>7</v>
      </c>
      <c r="T382" s="71">
        <v>1</v>
      </c>
      <c r="U382" s="71">
        <v>27</v>
      </c>
      <c r="V382" s="71">
        <v>12</v>
      </c>
      <c r="W382" s="149">
        <v>62</v>
      </c>
      <c r="X382" s="149">
        <v>23</v>
      </c>
      <c r="Y382" s="212"/>
      <c r="Z382" s="44" t="s">
        <v>91</v>
      </c>
      <c r="AA382" s="31">
        <v>5</v>
      </c>
      <c r="AB382" s="31">
        <v>4</v>
      </c>
      <c r="AC382" s="31">
        <v>3</v>
      </c>
      <c r="AD382" s="31">
        <v>4</v>
      </c>
      <c r="AE382" s="149">
        <v>16</v>
      </c>
      <c r="AF382" s="125">
        <v>12</v>
      </c>
      <c r="AG382" s="71">
        <v>12</v>
      </c>
      <c r="AH382" s="71">
        <v>12</v>
      </c>
      <c r="AI382" s="71">
        <v>0</v>
      </c>
      <c r="AJ382" s="71">
        <v>1</v>
      </c>
      <c r="AK382" s="212"/>
      <c r="AL382" s="44" t="s">
        <v>91</v>
      </c>
      <c r="AM382" s="71">
        <v>0</v>
      </c>
      <c r="AN382" s="71">
        <v>250</v>
      </c>
      <c r="AO382" s="71">
        <v>0</v>
      </c>
      <c r="AP382" s="71">
        <v>0</v>
      </c>
      <c r="AQ382" s="71">
        <v>0</v>
      </c>
      <c r="AR382" s="71">
        <v>5</v>
      </c>
      <c r="AS382" s="71">
        <v>11</v>
      </c>
      <c r="AT382" s="71">
        <v>0</v>
      </c>
      <c r="AU382" s="71">
        <v>0</v>
      </c>
      <c r="AV382" s="212"/>
      <c r="AW382" s="44" t="s">
        <v>91</v>
      </c>
      <c r="AX382" s="71">
        <v>5</v>
      </c>
      <c r="AY382" s="71">
        <v>12</v>
      </c>
      <c r="AZ382" s="71">
        <v>0</v>
      </c>
      <c r="BA382" s="71">
        <v>16</v>
      </c>
      <c r="BB382" s="71">
        <v>0</v>
      </c>
      <c r="BC382" s="16">
        <v>33</v>
      </c>
      <c r="BD382" s="71">
        <v>18</v>
      </c>
      <c r="BE382" s="71">
        <v>9</v>
      </c>
      <c r="BF382" s="152">
        <v>11</v>
      </c>
      <c r="BG382" s="32">
        <v>8</v>
      </c>
      <c r="BH382" s="212"/>
      <c r="BI382" s="44" t="s">
        <v>91</v>
      </c>
      <c r="BJ382" s="71">
        <v>641</v>
      </c>
      <c r="BK382" s="71">
        <v>732</v>
      </c>
      <c r="BL382" s="71">
        <v>197</v>
      </c>
      <c r="BM382" s="71">
        <v>197</v>
      </c>
      <c r="BN382" s="71">
        <v>112</v>
      </c>
      <c r="BO382" s="71">
        <v>403</v>
      </c>
      <c r="BP382" s="71">
        <v>165</v>
      </c>
      <c r="BQ382" s="71">
        <v>165</v>
      </c>
      <c r="BR382" s="71">
        <v>73</v>
      </c>
      <c r="BS382" s="71">
        <v>0</v>
      </c>
      <c r="BT382" s="71">
        <v>0</v>
      </c>
      <c r="BU382" s="71">
        <v>0</v>
      </c>
      <c r="BV382" s="71">
        <v>0</v>
      </c>
      <c r="BW382" s="71">
        <v>0</v>
      </c>
      <c r="BY382" s="80" t="s">
        <v>214</v>
      </c>
      <c r="BZ382" s="80" t="s">
        <v>2671</v>
      </c>
      <c r="CA382" s="78">
        <v>500</v>
      </c>
      <c r="CB382" s="91"/>
    </row>
    <row r="383" spans="1:80">
      <c r="A383" s="212"/>
      <c r="B383" s="66" t="s">
        <v>73</v>
      </c>
      <c r="C383" s="26">
        <v>1047</v>
      </c>
      <c r="D383" s="26">
        <v>492</v>
      </c>
      <c r="E383" s="68">
        <v>668</v>
      </c>
      <c r="F383" s="68">
        <v>305</v>
      </c>
      <c r="G383" s="68">
        <v>533</v>
      </c>
      <c r="H383" s="68">
        <v>245</v>
      </c>
      <c r="I383" s="68">
        <v>507</v>
      </c>
      <c r="J383" s="68">
        <v>229</v>
      </c>
      <c r="K383" s="68">
        <v>2755</v>
      </c>
      <c r="L383" s="68">
        <v>1271</v>
      </c>
      <c r="M383" s="212"/>
      <c r="N383" s="66" t="s">
        <v>73</v>
      </c>
      <c r="O383" s="26">
        <v>76</v>
      </c>
      <c r="P383" s="26">
        <v>31</v>
      </c>
      <c r="Q383" s="68">
        <v>38</v>
      </c>
      <c r="R383" s="68">
        <v>14</v>
      </c>
      <c r="S383" s="68">
        <v>35</v>
      </c>
      <c r="T383" s="68">
        <v>11</v>
      </c>
      <c r="U383" s="68">
        <v>38</v>
      </c>
      <c r="V383" s="68">
        <v>19</v>
      </c>
      <c r="W383" s="68">
        <v>187</v>
      </c>
      <c r="X383" s="68">
        <v>75</v>
      </c>
      <c r="Y383" s="212"/>
      <c r="Z383" s="66" t="s">
        <v>73</v>
      </c>
      <c r="AA383" s="68">
        <v>20</v>
      </c>
      <c r="AB383" s="68">
        <v>18</v>
      </c>
      <c r="AC383" s="68">
        <v>15</v>
      </c>
      <c r="AD383" s="68">
        <v>13</v>
      </c>
      <c r="AE383" s="68">
        <v>66</v>
      </c>
      <c r="AF383" s="68">
        <v>60</v>
      </c>
      <c r="AG383" s="68">
        <v>39</v>
      </c>
      <c r="AH383" s="68">
        <v>12</v>
      </c>
      <c r="AI383" s="68">
        <v>3</v>
      </c>
      <c r="AJ383" s="68">
        <v>14</v>
      </c>
      <c r="AK383" s="212"/>
      <c r="AL383" s="66" t="s">
        <v>73</v>
      </c>
      <c r="AM383" s="68">
        <v>0</v>
      </c>
      <c r="AN383" s="68">
        <v>904</v>
      </c>
      <c r="AO383" s="68">
        <v>0</v>
      </c>
      <c r="AP383" s="68">
        <v>4</v>
      </c>
      <c r="AQ383" s="68">
        <v>0</v>
      </c>
      <c r="AR383" s="68">
        <v>26</v>
      </c>
      <c r="AS383" s="68">
        <v>61</v>
      </c>
      <c r="AT383" s="68">
        <v>35</v>
      </c>
      <c r="AU383" s="68">
        <v>20</v>
      </c>
      <c r="AV383" s="212"/>
      <c r="AW383" s="66" t="s">
        <v>73</v>
      </c>
      <c r="AX383" s="26">
        <v>29</v>
      </c>
      <c r="AY383" s="26">
        <v>45</v>
      </c>
      <c r="AZ383" s="26">
        <v>0</v>
      </c>
      <c r="BA383" s="26">
        <v>79</v>
      </c>
      <c r="BB383" s="26">
        <v>0</v>
      </c>
      <c r="BC383" s="26">
        <v>153</v>
      </c>
      <c r="BD383" s="26">
        <v>64</v>
      </c>
      <c r="BE383" s="26">
        <v>41</v>
      </c>
      <c r="BF383" s="41">
        <v>18</v>
      </c>
      <c r="BG383" s="41">
        <v>13</v>
      </c>
      <c r="BH383" s="212"/>
      <c r="BI383" s="66" t="s">
        <v>73</v>
      </c>
      <c r="BJ383" s="68">
        <v>851</v>
      </c>
      <c r="BK383" s="68">
        <v>904</v>
      </c>
      <c r="BL383" s="68">
        <v>249</v>
      </c>
      <c r="BM383" s="68">
        <v>227</v>
      </c>
      <c r="BN383" s="68">
        <v>134</v>
      </c>
      <c r="BO383" s="68">
        <v>669</v>
      </c>
      <c r="BP383" s="68">
        <v>203</v>
      </c>
      <c r="BQ383" s="68">
        <v>189</v>
      </c>
      <c r="BR383" s="68">
        <v>93</v>
      </c>
      <c r="BS383" s="68">
        <v>3</v>
      </c>
      <c r="BT383" s="68">
        <v>0</v>
      </c>
      <c r="BU383" s="68">
        <v>7</v>
      </c>
      <c r="BV383" s="68">
        <v>3</v>
      </c>
      <c r="BW383" s="68">
        <v>103</v>
      </c>
      <c r="BY383" s="80" t="s">
        <v>214</v>
      </c>
      <c r="BZ383" s="80" t="s">
        <v>2672</v>
      </c>
      <c r="CA383" s="78">
        <v>1824</v>
      </c>
      <c r="CB383" s="91"/>
    </row>
    <row r="384" spans="1:80" ht="14.45" customHeight="1">
      <c r="A384" s="212" t="s">
        <v>215</v>
      </c>
      <c r="B384" s="44" t="s">
        <v>90</v>
      </c>
      <c r="C384" s="71">
        <v>473</v>
      </c>
      <c r="D384" s="71">
        <v>255</v>
      </c>
      <c r="E384" s="71">
        <v>317</v>
      </c>
      <c r="F384" s="71">
        <v>159</v>
      </c>
      <c r="G384" s="71">
        <v>392</v>
      </c>
      <c r="H384" s="71">
        <v>212</v>
      </c>
      <c r="I384" s="71">
        <v>388</v>
      </c>
      <c r="J384" s="71">
        <v>187</v>
      </c>
      <c r="K384" s="149">
        <v>1570</v>
      </c>
      <c r="L384" s="149">
        <v>813</v>
      </c>
      <c r="M384" s="212" t="s">
        <v>215</v>
      </c>
      <c r="N384" s="44" t="s">
        <v>90</v>
      </c>
      <c r="O384" s="71">
        <v>26</v>
      </c>
      <c r="P384" s="71">
        <v>12</v>
      </c>
      <c r="Q384" s="71">
        <v>37</v>
      </c>
      <c r="R384" s="71">
        <v>23</v>
      </c>
      <c r="S384" s="71">
        <v>29</v>
      </c>
      <c r="T384" s="71">
        <v>12</v>
      </c>
      <c r="U384" s="71">
        <v>68</v>
      </c>
      <c r="V384" s="71">
        <v>36</v>
      </c>
      <c r="W384" s="149">
        <v>160</v>
      </c>
      <c r="X384" s="149">
        <v>83</v>
      </c>
      <c r="Y384" s="212" t="s">
        <v>215</v>
      </c>
      <c r="Z384" s="44" t="s">
        <v>90</v>
      </c>
      <c r="AA384" s="31">
        <v>15</v>
      </c>
      <c r="AB384" s="31">
        <v>13</v>
      </c>
      <c r="AC384" s="31">
        <v>13</v>
      </c>
      <c r="AD384" s="31">
        <v>12</v>
      </c>
      <c r="AE384" s="149">
        <v>53</v>
      </c>
      <c r="AF384" s="125">
        <v>28</v>
      </c>
      <c r="AG384" s="71">
        <v>12</v>
      </c>
      <c r="AH384" s="71">
        <v>0</v>
      </c>
      <c r="AI384" s="71">
        <v>5</v>
      </c>
      <c r="AJ384" s="71">
        <v>8</v>
      </c>
      <c r="AK384" s="212" t="s">
        <v>215</v>
      </c>
      <c r="AL384" s="44" t="s">
        <v>90</v>
      </c>
      <c r="AM384" s="71">
        <v>0</v>
      </c>
      <c r="AN384" s="71">
        <v>577</v>
      </c>
      <c r="AO384" s="71">
        <v>3</v>
      </c>
      <c r="AP384" s="71">
        <v>0</v>
      </c>
      <c r="AQ384" s="71">
        <v>0</v>
      </c>
      <c r="AR384" s="71">
        <v>16</v>
      </c>
      <c r="AS384" s="71">
        <v>37</v>
      </c>
      <c r="AT384" s="71">
        <v>26</v>
      </c>
      <c r="AU384" s="71">
        <v>22</v>
      </c>
      <c r="AV384" s="212" t="s">
        <v>215</v>
      </c>
      <c r="AW384" s="44" t="s">
        <v>90</v>
      </c>
      <c r="AX384" s="71">
        <v>25</v>
      </c>
      <c r="AY384" s="71">
        <v>25</v>
      </c>
      <c r="AZ384" s="71">
        <v>6</v>
      </c>
      <c r="BA384" s="71">
        <v>85</v>
      </c>
      <c r="BB384" s="71">
        <v>0</v>
      </c>
      <c r="BC384" s="16">
        <v>141</v>
      </c>
      <c r="BD384" s="71">
        <v>62</v>
      </c>
      <c r="BE384" s="71">
        <v>18</v>
      </c>
      <c r="BF384" s="152">
        <v>25</v>
      </c>
      <c r="BG384" s="32">
        <v>11</v>
      </c>
      <c r="BH384" s="212" t="s">
        <v>215</v>
      </c>
      <c r="BI384" s="44" t="s">
        <v>90</v>
      </c>
      <c r="BJ384" s="71">
        <v>381</v>
      </c>
      <c r="BK384" s="71">
        <v>639</v>
      </c>
      <c r="BL384" s="71">
        <v>128</v>
      </c>
      <c r="BM384" s="71">
        <v>88</v>
      </c>
      <c r="BN384" s="71">
        <v>36</v>
      </c>
      <c r="BO384" s="71">
        <v>729</v>
      </c>
      <c r="BP384" s="71">
        <v>60</v>
      </c>
      <c r="BQ384" s="71">
        <v>9</v>
      </c>
      <c r="BR384" s="71">
        <v>61</v>
      </c>
      <c r="BS384" s="71">
        <v>0</v>
      </c>
      <c r="BT384" s="71">
        <v>0</v>
      </c>
      <c r="BU384" s="71">
        <v>8</v>
      </c>
      <c r="BV384" s="71">
        <v>0</v>
      </c>
      <c r="BW384" s="71">
        <v>80</v>
      </c>
      <c r="BY384" s="80" t="s">
        <v>215</v>
      </c>
      <c r="BZ384" s="80" t="s">
        <v>2673</v>
      </c>
      <c r="CA384" s="78">
        <v>1163</v>
      </c>
      <c r="CB384" s="91"/>
    </row>
    <row r="385" spans="1:80">
      <c r="A385" s="212"/>
      <c r="B385" s="44" t="s">
        <v>91</v>
      </c>
      <c r="C385" s="71">
        <v>480</v>
      </c>
      <c r="D385" s="71">
        <v>256</v>
      </c>
      <c r="E385" s="71">
        <v>430</v>
      </c>
      <c r="F385" s="71">
        <v>217</v>
      </c>
      <c r="G385" s="71">
        <v>517</v>
      </c>
      <c r="H385" s="71">
        <v>264</v>
      </c>
      <c r="I385" s="71">
        <v>528</v>
      </c>
      <c r="J385" s="71">
        <v>292</v>
      </c>
      <c r="K385" s="149">
        <v>1955</v>
      </c>
      <c r="L385" s="149">
        <v>1029</v>
      </c>
      <c r="M385" s="212"/>
      <c r="N385" s="44" t="s">
        <v>91</v>
      </c>
      <c r="O385" s="71">
        <v>51</v>
      </c>
      <c r="P385" s="71">
        <v>26</v>
      </c>
      <c r="Q385" s="71">
        <v>52</v>
      </c>
      <c r="R385" s="71">
        <v>23</v>
      </c>
      <c r="S385" s="71">
        <v>73</v>
      </c>
      <c r="T385" s="71">
        <v>37</v>
      </c>
      <c r="U385" s="71">
        <v>118</v>
      </c>
      <c r="V385" s="71">
        <v>66</v>
      </c>
      <c r="W385" s="149">
        <v>294</v>
      </c>
      <c r="X385" s="149">
        <v>152</v>
      </c>
      <c r="Y385" s="212"/>
      <c r="Z385" s="44" t="s">
        <v>91</v>
      </c>
      <c r="AA385" s="31">
        <v>10</v>
      </c>
      <c r="AB385" s="31">
        <v>10</v>
      </c>
      <c r="AC385" s="31">
        <v>12</v>
      </c>
      <c r="AD385" s="31">
        <v>12</v>
      </c>
      <c r="AE385" s="149">
        <v>44</v>
      </c>
      <c r="AF385" s="125">
        <v>39</v>
      </c>
      <c r="AG385" s="71">
        <v>29</v>
      </c>
      <c r="AH385" s="71">
        <v>11</v>
      </c>
      <c r="AI385" s="71">
        <v>4</v>
      </c>
      <c r="AJ385" s="71">
        <v>3</v>
      </c>
      <c r="AK385" s="212"/>
      <c r="AL385" s="44" t="s">
        <v>91</v>
      </c>
      <c r="AM385" s="71">
        <v>0</v>
      </c>
      <c r="AN385" s="71">
        <v>910</v>
      </c>
      <c r="AO385" s="71">
        <v>0</v>
      </c>
      <c r="AP385" s="71">
        <v>0</v>
      </c>
      <c r="AQ385" s="71">
        <v>0</v>
      </c>
      <c r="AR385" s="71">
        <v>19</v>
      </c>
      <c r="AS385" s="71">
        <v>61</v>
      </c>
      <c r="AT385" s="71">
        <v>50</v>
      </c>
      <c r="AU385" s="71">
        <v>43</v>
      </c>
      <c r="AV385" s="212"/>
      <c r="AW385" s="44" t="s">
        <v>91</v>
      </c>
      <c r="AX385" s="71">
        <v>24</v>
      </c>
      <c r="AY385" s="71">
        <v>41</v>
      </c>
      <c r="AZ385" s="71">
        <v>2</v>
      </c>
      <c r="BA385" s="71">
        <v>21</v>
      </c>
      <c r="BB385" s="71">
        <v>0</v>
      </c>
      <c r="BC385" s="16">
        <v>88</v>
      </c>
      <c r="BD385" s="71">
        <v>54</v>
      </c>
      <c r="BE385" s="71">
        <v>41</v>
      </c>
      <c r="BF385" s="152">
        <v>45</v>
      </c>
      <c r="BG385" s="32">
        <v>31</v>
      </c>
      <c r="BH385" s="212"/>
      <c r="BI385" s="44" t="s">
        <v>91</v>
      </c>
      <c r="BJ385" s="71">
        <v>376</v>
      </c>
      <c r="BK385" s="71">
        <v>380</v>
      </c>
      <c r="BL385" s="71">
        <v>330</v>
      </c>
      <c r="BM385" s="71">
        <v>208</v>
      </c>
      <c r="BN385" s="71">
        <v>235</v>
      </c>
      <c r="BO385" s="71">
        <v>478</v>
      </c>
      <c r="BP385" s="71">
        <v>71</v>
      </c>
      <c r="BQ385" s="71">
        <v>35</v>
      </c>
      <c r="BR385" s="71">
        <v>204</v>
      </c>
      <c r="BS385" s="71">
        <v>0</v>
      </c>
      <c r="BT385" s="71">
        <v>0</v>
      </c>
      <c r="BU385" s="71">
        <v>3</v>
      </c>
      <c r="BV385" s="71">
        <v>0</v>
      </c>
      <c r="BW385" s="71">
        <v>157</v>
      </c>
      <c r="BY385" s="80" t="s">
        <v>215</v>
      </c>
      <c r="BZ385" s="80" t="s">
        <v>2674</v>
      </c>
      <c r="CA385" s="78">
        <v>1820</v>
      </c>
      <c r="CB385" s="91"/>
    </row>
    <row r="386" spans="1:80">
      <c r="A386" s="212"/>
      <c r="B386" s="66" t="s">
        <v>73</v>
      </c>
      <c r="C386" s="26">
        <v>953</v>
      </c>
      <c r="D386" s="26">
        <v>511</v>
      </c>
      <c r="E386" s="68">
        <v>747</v>
      </c>
      <c r="F386" s="68">
        <v>376</v>
      </c>
      <c r="G386" s="68">
        <v>909</v>
      </c>
      <c r="H386" s="68">
        <v>476</v>
      </c>
      <c r="I386" s="68">
        <v>916</v>
      </c>
      <c r="J386" s="68">
        <v>479</v>
      </c>
      <c r="K386" s="68">
        <v>3525</v>
      </c>
      <c r="L386" s="68">
        <v>1842</v>
      </c>
      <c r="M386" s="212"/>
      <c r="N386" s="66" t="s">
        <v>73</v>
      </c>
      <c r="O386" s="26">
        <v>77</v>
      </c>
      <c r="P386" s="26">
        <v>38</v>
      </c>
      <c r="Q386" s="68">
        <v>89</v>
      </c>
      <c r="R386" s="68">
        <v>46</v>
      </c>
      <c r="S386" s="68">
        <v>102</v>
      </c>
      <c r="T386" s="68">
        <v>49</v>
      </c>
      <c r="U386" s="68">
        <v>186</v>
      </c>
      <c r="V386" s="68">
        <v>102</v>
      </c>
      <c r="W386" s="68">
        <v>454</v>
      </c>
      <c r="X386" s="68">
        <v>235</v>
      </c>
      <c r="Y386" s="212"/>
      <c r="Z386" s="66" t="s">
        <v>73</v>
      </c>
      <c r="AA386" s="68">
        <v>25</v>
      </c>
      <c r="AB386" s="68">
        <v>23</v>
      </c>
      <c r="AC386" s="68">
        <v>25</v>
      </c>
      <c r="AD386" s="68">
        <v>24</v>
      </c>
      <c r="AE386" s="68">
        <v>97</v>
      </c>
      <c r="AF386" s="68">
        <v>67</v>
      </c>
      <c r="AG386" s="68">
        <v>41</v>
      </c>
      <c r="AH386" s="68">
        <v>11</v>
      </c>
      <c r="AI386" s="68">
        <v>9</v>
      </c>
      <c r="AJ386" s="68">
        <v>11</v>
      </c>
      <c r="AK386" s="212"/>
      <c r="AL386" s="66" t="s">
        <v>73</v>
      </c>
      <c r="AM386" s="68">
        <v>0</v>
      </c>
      <c r="AN386" s="68">
        <v>1487</v>
      </c>
      <c r="AO386" s="68">
        <v>3</v>
      </c>
      <c r="AP386" s="68">
        <v>0</v>
      </c>
      <c r="AQ386" s="68">
        <v>0</v>
      </c>
      <c r="AR386" s="68">
        <v>35</v>
      </c>
      <c r="AS386" s="68">
        <v>98</v>
      </c>
      <c r="AT386" s="68">
        <v>76</v>
      </c>
      <c r="AU386" s="68">
        <v>65</v>
      </c>
      <c r="AV386" s="212"/>
      <c r="AW386" s="66" t="s">
        <v>73</v>
      </c>
      <c r="AX386" s="26">
        <v>49</v>
      </c>
      <c r="AY386" s="26">
        <v>66</v>
      </c>
      <c r="AZ386" s="26">
        <v>8</v>
      </c>
      <c r="BA386" s="26">
        <v>106</v>
      </c>
      <c r="BB386" s="26">
        <v>0</v>
      </c>
      <c r="BC386" s="26">
        <v>229</v>
      </c>
      <c r="BD386" s="26">
        <v>116</v>
      </c>
      <c r="BE386" s="26">
        <v>59</v>
      </c>
      <c r="BF386" s="41">
        <v>70</v>
      </c>
      <c r="BG386" s="41">
        <v>42</v>
      </c>
      <c r="BH386" s="212"/>
      <c r="BI386" s="66" t="s">
        <v>73</v>
      </c>
      <c r="BJ386" s="68">
        <v>757</v>
      </c>
      <c r="BK386" s="68">
        <v>1019</v>
      </c>
      <c r="BL386" s="68">
        <v>458</v>
      </c>
      <c r="BM386" s="68">
        <v>296</v>
      </c>
      <c r="BN386" s="68">
        <v>271</v>
      </c>
      <c r="BO386" s="68">
        <v>1207</v>
      </c>
      <c r="BP386" s="68">
        <v>131</v>
      </c>
      <c r="BQ386" s="68">
        <v>44</v>
      </c>
      <c r="BR386" s="68">
        <v>265</v>
      </c>
      <c r="BS386" s="68">
        <v>0</v>
      </c>
      <c r="BT386" s="68">
        <v>0</v>
      </c>
      <c r="BU386" s="68">
        <v>11</v>
      </c>
      <c r="BV386" s="68">
        <v>0</v>
      </c>
      <c r="BW386" s="68">
        <v>237</v>
      </c>
      <c r="BY386" s="80" t="s">
        <v>215</v>
      </c>
      <c r="BZ386" s="80" t="s">
        <v>2675</v>
      </c>
      <c r="CA386" s="78">
        <v>2983</v>
      </c>
      <c r="CB386" s="91"/>
    </row>
    <row r="387" spans="1:80" s="100" customFormat="1">
      <c r="A387" s="45" t="s">
        <v>113</v>
      </c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5" t="s">
        <v>113</v>
      </c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5" t="s">
        <v>113</v>
      </c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5"/>
      <c r="AK387" s="45" t="s">
        <v>113</v>
      </c>
      <c r="AL387" s="44"/>
      <c r="AM387" s="44"/>
      <c r="AN387" s="44"/>
      <c r="AO387" s="44"/>
      <c r="AP387" s="44"/>
      <c r="AQ387" s="44"/>
      <c r="AR387" s="44"/>
      <c r="AS387" s="44"/>
      <c r="AT387" s="44"/>
      <c r="AU387" s="44"/>
      <c r="AV387" s="45" t="s">
        <v>113</v>
      </c>
      <c r="AW387" s="44"/>
      <c r="AX387" s="44"/>
      <c r="AY387" s="44"/>
      <c r="AZ387" s="44"/>
      <c r="BA387" s="44"/>
      <c r="BB387" s="44"/>
      <c r="BC387" s="44"/>
      <c r="BD387" s="44"/>
      <c r="BE387" s="44"/>
      <c r="BF387" s="44"/>
      <c r="BG387" s="44"/>
      <c r="BH387" s="45" t="s">
        <v>113</v>
      </c>
      <c r="BI387" s="44"/>
      <c r="BJ387" s="44"/>
      <c r="BK387" s="44"/>
      <c r="BL387" s="44"/>
      <c r="BM387" s="44"/>
      <c r="BN387" s="44"/>
      <c r="BO387" s="44"/>
      <c r="BP387" s="44"/>
      <c r="BQ387" s="44"/>
      <c r="BR387" s="44"/>
      <c r="BS387" s="44"/>
      <c r="BT387" s="44"/>
      <c r="BU387" s="44"/>
      <c r="BV387" s="44"/>
      <c r="BW387" s="44"/>
      <c r="BY387" s="80" t="str">
        <f>IF(A387="",BY386,A387)</f>
        <v>SAVA</v>
      </c>
      <c r="BZ387" s="80" t="str">
        <f>BY387&amp;B387</f>
        <v>SAVA</v>
      </c>
      <c r="CA387" s="78">
        <f>(AM387+2*AN387+3*AO387+4*AP387+5*AQ387)</f>
        <v>0</v>
      </c>
      <c r="CB387" s="91"/>
    </row>
    <row r="388" spans="1:80" ht="14.45" customHeight="1">
      <c r="A388" s="212" t="s">
        <v>216</v>
      </c>
      <c r="B388" s="44" t="s">
        <v>90</v>
      </c>
      <c r="C388" s="71">
        <v>2767</v>
      </c>
      <c r="D388" s="71">
        <v>1374</v>
      </c>
      <c r="E388" s="71">
        <v>2711</v>
      </c>
      <c r="F388" s="71">
        <v>1374</v>
      </c>
      <c r="G388" s="71">
        <v>1506</v>
      </c>
      <c r="H388" s="71">
        <v>759</v>
      </c>
      <c r="I388" s="71">
        <v>1311</v>
      </c>
      <c r="J388" s="71">
        <v>637</v>
      </c>
      <c r="K388" s="149">
        <v>8295</v>
      </c>
      <c r="L388" s="149">
        <v>4144</v>
      </c>
      <c r="M388" s="212" t="s">
        <v>216</v>
      </c>
      <c r="N388" s="44" t="s">
        <v>90</v>
      </c>
      <c r="O388" s="71">
        <v>160</v>
      </c>
      <c r="P388" s="71">
        <v>69</v>
      </c>
      <c r="Q388" s="71">
        <v>64</v>
      </c>
      <c r="R388" s="71">
        <v>28</v>
      </c>
      <c r="S388" s="71">
        <v>85</v>
      </c>
      <c r="T388" s="71">
        <v>40</v>
      </c>
      <c r="U388" s="71">
        <v>163</v>
      </c>
      <c r="V388" s="71">
        <v>82</v>
      </c>
      <c r="W388" s="149">
        <v>472</v>
      </c>
      <c r="X388" s="149">
        <v>219</v>
      </c>
      <c r="Y388" s="212" t="s">
        <v>216</v>
      </c>
      <c r="Z388" s="44" t="s">
        <v>90</v>
      </c>
      <c r="AA388" s="31">
        <v>49</v>
      </c>
      <c r="AB388" s="31">
        <v>46</v>
      </c>
      <c r="AC388" s="31">
        <v>36</v>
      </c>
      <c r="AD388" s="31">
        <v>34</v>
      </c>
      <c r="AE388" s="149">
        <v>165</v>
      </c>
      <c r="AF388" s="125">
        <v>150</v>
      </c>
      <c r="AG388" s="71">
        <v>26</v>
      </c>
      <c r="AH388" s="71">
        <v>0</v>
      </c>
      <c r="AI388" s="71">
        <v>12</v>
      </c>
      <c r="AJ388" s="71">
        <v>29</v>
      </c>
      <c r="AK388" s="212" t="s">
        <v>216</v>
      </c>
      <c r="AL388" s="44" t="s">
        <v>90</v>
      </c>
      <c r="AM388" s="71">
        <v>21</v>
      </c>
      <c r="AN388" s="71">
        <v>3440</v>
      </c>
      <c r="AO388" s="71">
        <v>62</v>
      </c>
      <c r="AP388" s="71">
        <v>25</v>
      </c>
      <c r="AQ388" s="71">
        <v>0</v>
      </c>
      <c r="AR388" s="71">
        <v>23</v>
      </c>
      <c r="AS388" s="71">
        <v>201</v>
      </c>
      <c r="AT388" s="71">
        <v>35</v>
      </c>
      <c r="AU388" s="71">
        <v>46</v>
      </c>
      <c r="AV388" s="212" t="s">
        <v>216</v>
      </c>
      <c r="AW388" s="44" t="s">
        <v>90</v>
      </c>
      <c r="AX388" s="71">
        <v>75</v>
      </c>
      <c r="AY388" s="71">
        <v>147</v>
      </c>
      <c r="AZ388" s="71">
        <v>2</v>
      </c>
      <c r="BA388" s="71">
        <v>202</v>
      </c>
      <c r="BB388" s="71">
        <v>0</v>
      </c>
      <c r="BC388" s="16">
        <v>426</v>
      </c>
      <c r="BD388" s="71">
        <v>65</v>
      </c>
      <c r="BE388" s="71">
        <v>86</v>
      </c>
      <c r="BF388" s="152">
        <v>27</v>
      </c>
      <c r="BG388" s="32">
        <v>4</v>
      </c>
      <c r="BH388" s="212" t="s">
        <v>216</v>
      </c>
      <c r="BI388" s="44" t="s">
        <v>90</v>
      </c>
      <c r="BJ388" s="71">
        <v>1234</v>
      </c>
      <c r="BK388" s="71">
        <v>1334</v>
      </c>
      <c r="BL388" s="71">
        <v>179</v>
      </c>
      <c r="BM388" s="71">
        <v>75</v>
      </c>
      <c r="BN388" s="71">
        <v>54</v>
      </c>
      <c r="BO388" s="71">
        <v>1479</v>
      </c>
      <c r="BP388" s="71">
        <v>89</v>
      </c>
      <c r="BQ388" s="71">
        <v>58</v>
      </c>
      <c r="BR388" s="71">
        <v>102</v>
      </c>
      <c r="BS388" s="71">
        <v>8</v>
      </c>
      <c r="BT388" s="71">
        <v>0</v>
      </c>
      <c r="BU388" s="71">
        <v>8</v>
      </c>
      <c r="BV388" s="71">
        <v>14</v>
      </c>
      <c r="BW388" s="71">
        <v>98</v>
      </c>
      <c r="BY388" s="80" t="s">
        <v>216</v>
      </c>
      <c r="BZ388" s="80" t="s">
        <v>2679</v>
      </c>
      <c r="CA388" s="78">
        <v>7187</v>
      </c>
      <c r="CB388" s="91"/>
    </row>
    <row r="389" spans="1:80">
      <c r="A389" s="212"/>
      <c r="B389" s="44" t="s">
        <v>91</v>
      </c>
      <c r="C389" s="71">
        <v>730</v>
      </c>
      <c r="D389" s="71">
        <v>355</v>
      </c>
      <c r="E389" s="71">
        <v>562</v>
      </c>
      <c r="F389" s="71">
        <v>292</v>
      </c>
      <c r="G389" s="71">
        <v>461</v>
      </c>
      <c r="H389" s="71">
        <v>246</v>
      </c>
      <c r="I389" s="71">
        <v>509</v>
      </c>
      <c r="J389" s="71">
        <v>256</v>
      </c>
      <c r="K389" s="149">
        <v>2262</v>
      </c>
      <c r="L389" s="149">
        <v>1149</v>
      </c>
      <c r="M389" s="212"/>
      <c r="N389" s="44" t="s">
        <v>91</v>
      </c>
      <c r="O389" s="71">
        <v>76</v>
      </c>
      <c r="P389" s="71">
        <v>30</v>
      </c>
      <c r="Q389" s="71">
        <v>96</v>
      </c>
      <c r="R389" s="71">
        <v>51</v>
      </c>
      <c r="S389" s="71">
        <v>189</v>
      </c>
      <c r="T389" s="71">
        <v>99</v>
      </c>
      <c r="U389" s="71">
        <v>109</v>
      </c>
      <c r="V389" s="71">
        <v>52</v>
      </c>
      <c r="W389" s="149">
        <v>470</v>
      </c>
      <c r="X389" s="149">
        <v>232</v>
      </c>
      <c r="Y389" s="212"/>
      <c r="Z389" s="44" t="s">
        <v>91</v>
      </c>
      <c r="AA389" s="31">
        <v>8</v>
      </c>
      <c r="AB389" s="31">
        <v>7</v>
      </c>
      <c r="AC389" s="31">
        <v>5</v>
      </c>
      <c r="AD389" s="31">
        <v>5</v>
      </c>
      <c r="AE389" s="149">
        <v>25</v>
      </c>
      <c r="AF389" s="125">
        <v>19</v>
      </c>
      <c r="AG389" s="71">
        <v>0</v>
      </c>
      <c r="AH389" s="71">
        <v>19</v>
      </c>
      <c r="AI389" s="71">
        <v>0</v>
      </c>
      <c r="AJ389" s="71">
        <v>1</v>
      </c>
      <c r="AK389" s="212"/>
      <c r="AL389" s="44" t="s">
        <v>91</v>
      </c>
      <c r="AM389" s="71">
        <v>0</v>
      </c>
      <c r="AN389" s="71">
        <v>685</v>
      </c>
      <c r="AO389" s="71">
        <v>0</v>
      </c>
      <c r="AP389" s="71">
        <v>0</v>
      </c>
      <c r="AQ389" s="71">
        <v>0</v>
      </c>
      <c r="AR389" s="71">
        <v>12</v>
      </c>
      <c r="AS389" s="71">
        <v>22</v>
      </c>
      <c r="AT389" s="71">
        <v>18</v>
      </c>
      <c r="AU389" s="71">
        <v>10</v>
      </c>
      <c r="AV389" s="212"/>
      <c r="AW389" s="44" t="s">
        <v>91</v>
      </c>
      <c r="AX389" s="71">
        <v>42</v>
      </c>
      <c r="AY389" s="71">
        <v>2</v>
      </c>
      <c r="AZ389" s="71">
        <v>0</v>
      </c>
      <c r="BA389" s="71">
        <v>13</v>
      </c>
      <c r="BB389" s="71">
        <v>1</v>
      </c>
      <c r="BC389" s="16">
        <v>58</v>
      </c>
      <c r="BD389" s="71">
        <v>24</v>
      </c>
      <c r="BE389" s="71">
        <v>31</v>
      </c>
      <c r="BF389" s="152">
        <v>13</v>
      </c>
      <c r="BG389" s="32">
        <v>4</v>
      </c>
      <c r="BH389" s="212"/>
      <c r="BI389" s="44" t="s">
        <v>91</v>
      </c>
      <c r="BJ389" s="71">
        <v>322</v>
      </c>
      <c r="BK389" s="71">
        <v>390</v>
      </c>
      <c r="BL389" s="71">
        <v>0</v>
      </c>
      <c r="BM389" s="71">
        <v>0</v>
      </c>
      <c r="BN389" s="71">
        <v>0</v>
      </c>
      <c r="BO389" s="71">
        <v>250</v>
      </c>
      <c r="BP389" s="71">
        <v>0</v>
      </c>
      <c r="BQ389" s="71">
        <v>0</v>
      </c>
      <c r="BR389" s="71">
        <v>0</v>
      </c>
      <c r="BS389" s="71">
        <v>0</v>
      </c>
      <c r="BT389" s="71">
        <v>0</v>
      </c>
      <c r="BU389" s="71">
        <v>0</v>
      </c>
      <c r="BV389" s="71">
        <v>0</v>
      </c>
      <c r="BW389" s="71">
        <v>129</v>
      </c>
      <c r="BY389" s="80" t="s">
        <v>216</v>
      </c>
      <c r="BZ389" s="80" t="s">
        <v>2680</v>
      </c>
      <c r="CA389" s="78">
        <v>1370</v>
      </c>
      <c r="CB389" s="91"/>
    </row>
    <row r="390" spans="1:80">
      <c r="A390" s="212"/>
      <c r="B390" s="66" t="s">
        <v>73</v>
      </c>
      <c r="C390" s="26">
        <v>3497</v>
      </c>
      <c r="D390" s="26">
        <v>1729</v>
      </c>
      <c r="E390" s="68">
        <v>3273</v>
      </c>
      <c r="F390" s="68">
        <v>1666</v>
      </c>
      <c r="G390" s="68">
        <v>1967</v>
      </c>
      <c r="H390" s="68">
        <v>1005</v>
      </c>
      <c r="I390" s="68">
        <v>1820</v>
      </c>
      <c r="J390" s="68">
        <v>893</v>
      </c>
      <c r="K390" s="68">
        <v>10557</v>
      </c>
      <c r="L390" s="68">
        <v>5293</v>
      </c>
      <c r="M390" s="212"/>
      <c r="N390" s="66" t="s">
        <v>73</v>
      </c>
      <c r="O390" s="26">
        <v>236</v>
      </c>
      <c r="P390" s="26">
        <v>99</v>
      </c>
      <c r="Q390" s="68">
        <v>160</v>
      </c>
      <c r="R390" s="68">
        <v>79</v>
      </c>
      <c r="S390" s="68">
        <v>274</v>
      </c>
      <c r="T390" s="68">
        <v>139</v>
      </c>
      <c r="U390" s="68">
        <v>272</v>
      </c>
      <c r="V390" s="68">
        <v>134</v>
      </c>
      <c r="W390" s="68">
        <v>942</v>
      </c>
      <c r="X390" s="68">
        <v>451</v>
      </c>
      <c r="Y390" s="212"/>
      <c r="Z390" s="66" t="s">
        <v>73</v>
      </c>
      <c r="AA390" s="68">
        <v>57</v>
      </c>
      <c r="AB390" s="68">
        <v>53</v>
      </c>
      <c r="AC390" s="68">
        <v>41</v>
      </c>
      <c r="AD390" s="68">
        <v>39</v>
      </c>
      <c r="AE390" s="68">
        <v>190</v>
      </c>
      <c r="AF390" s="68">
        <v>169</v>
      </c>
      <c r="AG390" s="68">
        <v>26</v>
      </c>
      <c r="AH390" s="68">
        <v>19</v>
      </c>
      <c r="AI390" s="68">
        <v>12</v>
      </c>
      <c r="AJ390" s="68">
        <v>30</v>
      </c>
      <c r="AK390" s="212"/>
      <c r="AL390" s="66" t="s">
        <v>73</v>
      </c>
      <c r="AM390" s="68">
        <v>21</v>
      </c>
      <c r="AN390" s="68">
        <v>4125</v>
      </c>
      <c r="AO390" s="68">
        <v>62</v>
      </c>
      <c r="AP390" s="68">
        <v>25</v>
      </c>
      <c r="AQ390" s="68">
        <v>0</v>
      </c>
      <c r="AR390" s="68">
        <v>35</v>
      </c>
      <c r="AS390" s="68">
        <v>223</v>
      </c>
      <c r="AT390" s="68">
        <v>53</v>
      </c>
      <c r="AU390" s="68">
        <v>56</v>
      </c>
      <c r="AV390" s="212"/>
      <c r="AW390" s="66" t="s">
        <v>73</v>
      </c>
      <c r="AX390" s="26">
        <v>117</v>
      </c>
      <c r="AY390" s="26">
        <v>149</v>
      </c>
      <c r="AZ390" s="26">
        <v>2</v>
      </c>
      <c r="BA390" s="26">
        <v>215</v>
      </c>
      <c r="BB390" s="26">
        <v>1</v>
      </c>
      <c r="BC390" s="26">
        <v>484</v>
      </c>
      <c r="BD390" s="26">
        <v>89</v>
      </c>
      <c r="BE390" s="26">
        <v>117</v>
      </c>
      <c r="BF390" s="41">
        <v>40</v>
      </c>
      <c r="BG390" s="41">
        <v>8</v>
      </c>
      <c r="BH390" s="212"/>
      <c r="BI390" s="66" t="s">
        <v>73</v>
      </c>
      <c r="BJ390" s="68">
        <v>1556</v>
      </c>
      <c r="BK390" s="68">
        <v>1724</v>
      </c>
      <c r="BL390" s="68">
        <v>179</v>
      </c>
      <c r="BM390" s="68">
        <v>75</v>
      </c>
      <c r="BN390" s="68">
        <v>54</v>
      </c>
      <c r="BO390" s="68">
        <v>1729</v>
      </c>
      <c r="BP390" s="68">
        <v>89</v>
      </c>
      <c r="BQ390" s="68">
        <v>58</v>
      </c>
      <c r="BR390" s="68">
        <v>102</v>
      </c>
      <c r="BS390" s="68">
        <v>8</v>
      </c>
      <c r="BT390" s="68">
        <v>0</v>
      </c>
      <c r="BU390" s="68">
        <v>8</v>
      </c>
      <c r="BV390" s="68">
        <v>14</v>
      </c>
      <c r="BW390" s="68">
        <v>227</v>
      </c>
      <c r="BY390" s="80" t="s">
        <v>216</v>
      </c>
      <c r="BZ390" s="80" t="s">
        <v>2681</v>
      </c>
      <c r="CA390" s="78">
        <v>8557</v>
      </c>
      <c r="CB390" s="91"/>
    </row>
    <row r="391" spans="1:80" ht="14.45" customHeight="1">
      <c r="A391" s="212" t="s">
        <v>217</v>
      </c>
      <c r="B391" s="44" t="s">
        <v>90</v>
      </c>
      <c r="C391" s="71">
        <v>2670</v>
      </c>
      <c r="D391" s="71">
        <v>1183</v>
      </c>
      <c r="E391" s="71">
        <v>1804</v>
      </c>
      <c r="F391" s="71">
        <v>840</v>
      </c>
      <c r="G391" s="71">
        <v>1396</v>
      </c>
      <c r="H391" s="71">
        <v>579</v>
      </c>
      <c r="I391" s="71">
        <v>1112</v>
      </c>
      <c r="J391" s="71">
        <v>453</v>
      </c>
      <c r="K391" s="149">
        <v>6982</v>
      </c>
      <c r="L391" s="149">
        <v>3055</v>
      </c>
      <c r="M391" s="212" t="s">
        <v>217</v>
      </c>
      <c r="N391" s="44" t="s">
        <v>90</v>
      </c>
      <c r="O391" s="71">
        <v>330</v>
      </c>
      <c r="P391" s="71">
        <v>128</v>
      </c>
      <c r="Q391" s="71">
        <v>245</v>
      </c>
      <c r="R391" s="71">
        <v>108</v>
      </c>
      <c r="S391" s="71">
        <v>252</v>
      </c>
      <c r="T391" s="71">
        <v>95</v>
      </c>
      <c r="U391" s="71">
        <v>319</v>
      </c>
      <c r="V391" s="71">
        <v>121</v>
      </c>
      <c r="W391" s="149">
        <v>1146</v>
      </c>
      <c r="X391" s="149">
        <v>452</v>
      </c>
      <c r="Y391" s="212" t="s">
        <v>217</v>
      </c>
      <c r="Z391" s="44" t="s">
        <v>90</v>
      </c>
      <c r="AA391" s="31">
        <v>56</v>
      </c>
      <c r="AB391" s="31">
        <v>43</v>
      </c>
      <c r="AC391" s="31">
        <v>38</v>
      </c>
      <c r="AD391" s="31">
        <v>34</v>
      </c>
      <c r="AE391" s="149">
        <v>171</v>
      </c>
      <c r="AF391" s="125">
        <v>163</v>
      </c>
      <c r="AG391" s="71">
        <v>56</v>
      </c>
      <c r="AH391" s="71">
        <v>9</v>
      </c>
      <c r="AI391" s="71">
        <v>12</v>
      </c>
      <c r="AJ391" s="71">
        <v>29</v>
      </c>
      <c r="AK391" s="212" t="s">
        <v>217</v>
      </c>
      <c r="AL391" s="44" t="s">
        <v>90</v>
      </c>
      <c r="AM391" s="71">
        <v>0</v>
      </c>
      <c r="AN391" s="71">
        <v>2946</v>
      </c>
      <c r="AO391" s="71">
        <v>15</v>
      </c>
      <c r="AP391" s="71">
        <v>65</v>
      </c>
      <c r="AQ391" s="71">
        <v>0</v>
      </c>
      <c r="AR391" s="71">
        <v>51</v>
      </c>
      <c r="AS391" s="71">
        <v>148</v>
      </c>
      <c r="AT391" s="71">
        <v>67</v>
      </c>
      <c r="AU391" s="71">
        <v>65</v>
      </c>
      <c r="AV391" s="212" t="s">
        <v>217</v>
      </c>
      <c r="AW391" s="44" t="s">
        <v>90</v>
      </c>
      <c r="AX391" s="71">
        <v>51</v>
      </c>
      <c r="AY391" s="71">
        <v>147</v>
      </c>
      <c r="AZ391" s="71">
        <v>1</v>
      </c>
      <c r="BA391" s="71">
        <v>102</v>
      </c>
      <c r="BB391" s="71">
        <v>0</v>
      </c>
      <c r="BC391" s="16">
        <v>301</v>
      </c>
      <c r="BD391" s="71">
        <v>43</v>
      </c>
      <c r="BE391" s="71">
        <v>77</v>
      </c>
      <c r="BF391" s="152">
        <v>16</v>
      </c>
      <c r="BG391" s="32">
        <v>1</v>
      </c>
      <c r="BH391" s="212" t="s">
        <v>217</v>
      </c>
      <c r="BI391" s="44" t="s">
        <v>90</v>
      </c>
      <c r="BJ391" s="71">
        <v>1191</v>
      </c>
      <c r="BK391" s="71">
        <v>1201</v>
      </c>
      <c r="BL391" s="71">
        <v>84</v>
      </c>
      <c r="BM391" s="71">
        <v>19</v>
      </c>
      <c r="BN391" s="71">
        <v>4</v>
      </c>
      <c r="BO391" s="71">
        <v>1178</v>
      </c>
      <c r="BP391" s="71">
        <v>13</v>
      </c>
      <c r="BQ391" s="71">
        <v>2</v>
      </c>
      <c r="BR391" s="71">
        <v>28</v>
      </c>
      <c r="BS391" s="71">
        <v>4</v>
      </c>
      <c r="BT391" s="71">
        <v>0</v>
      </c>
      <c r="BU391" s="71">
        <v>10</v>
      </c>
      <c r="BV391" s="71">
        <v>3</v>
      </c>
      <c r="BW391" s="71">
        <v>2716</v>
      </c>
      <c r="BY391" s="80" t="s">
        <v>217</v>
      </c>
      <c r="BZ391" s="80" t="s">
        <v>2682</v>
      </c>
      <c r="CA391" s="78">
        <v>6197</v>
      </c>
      <c r="CB391" s="91"/>
    </row>
    <row r="392" spans="1:80">
      <c r="A392" s="212"/>
      <c r="B392" s="44" t="s">
        <v>91</v>
      </c>
      <c r="C392" s="71">
        <v>1746</v>
      </c>
      <c r="D392" s="71">
        <v>897</v>
      </c>
      <c r="E392" s="71">
        <v>1260</v>
      </c>
      <c r="F392" s="71">
        <v>668</v>
      </c>
      <c r="G392" s="71">
        <v>1214</v>
      </c>
      <c r="H392" s="71">
        <v>642</v>
      </c>
      <c r="I392" s="71">
        <v>1518</v>
      </c>
      <c r="J392" s="71">
        <v>804</v>
      </c>
      <c r="K392" s="149">
        <v>5738</v>
      </c>
      <c r="L392" s="149">
        <v>3011</v>
      </c>
      <c r="M392" s="212"/>
      <c r="N392" s="44" t="s">
        <v>91</v>
      </c>
      <c r="O392" s="71">
        <v>208</v>
      </c>
      <c r="P392" s="71">
        <v>95</v>
      </c>
      <c r="Q392" s="71">
        <v>137</v>
      </c>
      <c r="R392" s="71">
        <v>61</v>
      </c>
      <c r="S392" s="71">
        <v>103</v>
      </c>
      <c r="T392" s="71">
        <v>43</v>
      </c>
      <c r="U392" s="71">
        <v>267</v>
      </c>
      <c r="V392" s="71">
        <v>123</v>
      </c>
      <c r="W392" s="149">
        <v>715</v>
      </c>
      <c r="X392" s="149">
        <v>322</v>
      </c>
      <c r="Y392" s="212"/>
      <c r="Z392" s="44" t="s">
        <v>91</v>
      </c>
      <c r="AA392" s="31">
        <v>22</v>
      </c>
      <c r="AB392" s="31">
        <v>20</v>
      </c>
      <c r="AC392" s="31">
        <v>19</v>
      </c>
      <c r="AD392" s="31">
        <v>22</v>
      </c>
      <c r="AE392" s="149">
        <v>83</v>
      </c>
      <c r="AF392" s="125">
        <v>63</v>
      </c>
      <c r="AG392" s="71">
        <v>28</v>
      </c>
      <c r="AH392" s="71">
        <v>17</v>
      </c>
      <c r="AI392" s="71">
        <v>1</v>
      </c>
      <c r="AJ392" s="71">
        <v>2</v>
      </c>
      <c r="AK392" s="212"/>
      <c r="AL392" s="44" t="s">
        <v>91</v>
      </c>
      <c r="AM392" s="71">
        <v>0</v>
      </c>
      <c r="AN392" s="71">
        <v>1695</v>
      </c>
      <c r="AO392" s="71">
        <v>0</v>
      </c>
      <c r="AP392" s="71">
        <v>83</v>
      </c>
      <c r="AQ392" s="71">
        <v>0</v>
      </c>
      <c r="AR392" s="71">
        <v>3</v>
      </c>
      <c r="AS392" s="71">
        <v>31</v>
      </c>
      <c r="AT392" s="71">
        <v>6</v>
      </c>
      <c r="AU392" s="71">
        <v>5</v>
      </c>
      <c r="AV392" s="212"/>
      <c r="AW392" s="44" t="s">
        <v>91</v>
      </c>
      <c r="AX392" s="71">
        <v>67</v>
      </c>
      <c r="AY392" s="71">
        <v>37</v>
      </c>
      <c r="AZ392" s="71">
        <v>3</v>
      </c>
      <c r="BA392" s="71">
        <v>16</v>
      </c>
      <c r="BB392" s="71">
        <v>8</v>
      </c>
      <c r="BC392" s="16">
        <v>131</v>
      </c>
      <c r="BD392" s="71">
        <v>52</v>
      </c>
      <c r="BE392" s="71">
        <v>78</v>
      </c>
      <c r="BF392" s="152">
        <v>21</v>
      </c>
      <c r="BG392" s="32">
        <v>6</v>
      </c>
      <c r="BH392" s="212"/>
      <c r="BI392" s="44" t="s">
        <v>91</v>
      </c>
      <c r="BJ392" s="71">
        <v>23</v>
      </c>
      <c r="BK392" s="71">
        <v>288</v>
      </c>
      <c r="BL392" s="71">
        <v>121</v>
      </c>
      <c r="BM392" s="71">
        <v>33</v>
      </c>
      <c r="BN392" s="71">
        <v>217</v>
      </c>
      <c r="BO392" s="71">
        <v>258</v>
      </c>
      <c r="BP392" s="71">
        <v>16</v>
      </c>
      <c r="BQ392" s="71">
        <v>16</v>
      </c>
      <c r="BR392" s="71">
        <v>18</v>
      </c>
      <c r="BS392" s="71">
        <v>0</v>
      </c>
      <c r="BT392" s="71">
        <v>0</v>
      </c>
      <c r="BU392" s="71">
        <v>0</v>
      </c>
      <c r="BV392" s="71">
        <v>0</v>
      </c>
      <c r="BW392" s="71">
        <v>2490</v>
      </c>
      <c r="BY392" s="80" t="s">
        <v>217</v>
      </c>
      <c r="BZ392" s="80" t="s">
        <v>2683</v>
      </c>
      <c r="CA392" s="78">
        <v>3722</v>
      </c>
      <c r="CB392" s="91"/>
    </row>
    <row r="393" spans="1:80">
      <c r="A393" s="212"/>
      <c r="B393" s="66" t="s">
        <v>73</v>
      </c>
      <c r="C393" s="26">
        <v>4416</v>
      </c>
      <c r="D393" s="26">
        <v>2080</v>
      </c>
      <c r="E393" s="68">
        <v>3064</v>
      </c>
      <c r="F393" s="68">
        <v>1508</v>
      </c>
      <c r="G393" s="68">
        <v>2610</v>
      </c>
      <c r="H393" s="68">
        <v>1221</v>
      </c>
      <c r="I393" s="68">
        <v>2630</v>
      </c>
      <c r="J393" s="68">
        <v>1257</v>
      </c>
      <c r="K393" s="68">
        <v>12720</v>
      </c>
      <c r="L393" s="68">
        <v>6066</v>
      </c>
      <c r="M393" s="212"/>
      <c r="N393" s="66" t="s">
        <v>73</v>
      </c>
      <c r="O393" s="26">
        <v>538</v>
      </c>
      <c r="P393" s="26">
        <v>223</v>
      </c>
      <c r="Q393" s="68">
        <v>382</v>
      </c>
      <c r="R393" s="68">
        <v>169</v>
      </c>
      <c r="S393" s="68">
        <v>355</v>
      </c>
      <c r="T393" s="68">
        <v>138</v>
      </c>
      <c r="U393" s="68">
        <v>586</v>
      </c>
      <c r="V393" s="68">
        <v>244</v>
      </c>
      <c r="W393" s="68">
        <v>1861</v>
      </c>
      <c r="X393" s="68">
        <v>774</v>
      </c>
      <c r="Y393" s="212"/>
      <c r="Z393" s="66" t="s">
        <v>73</v>
      </c>
      <c r="AA393" s="68">
        <v>78</v>
      </c>
      <c r="AB393" s="68">
        <v>63</v>
      </c>
      <c r="AC393" s="68">
        <v>57</v>
      </c>
      <c r="AD393" s="68">
        <v>56</v>
      </c>
      <c r="AE393" s="68">
        <v>254</v>
      </c>
      <c r="AF393" s="68">
        <v>226</v>
      </c>
      <c r="AG393" s="68">
        <v>84</v>
      </c>
      <c r="AH393" s="68">
        <v>26</v>
      </c>
      <c r="AI393" s="68">
        <v>13</v>
      </c>
      <c r="AJ393" s="68">
        <v>31</v>
      </c>
      <c r="AK393" s="212"/>
      <c r="AL393" s="66" t="s">
        <v>73</v>
      </c>
      <c r="AM393" s="68">
        <v>0</v>
      </c>
      <c r="AN393" s="68">
        <v>4641</v>
      </c>
      <c r="AO393" s="68">
        <v>15</v>
      </c>
      <c r="AP393" s="68">
        <v>148</v>
      </c>
      <c r="AQ393" s="68">
        <v>0</v>
      </c>
      <c r="AR393" s="68">
        <v>54</v>
      </c>
      <c r="AS393" s="68">
        <v>179</v>
      </c>
      <c r="AT393" s="68">
        <v>73</v>
      </c>
      <c r="AU393" s="68">
        <v>70</v>
      </c>
      <c r="AV393" s="212"/>
      <c r="AW393" s="66" t="s">
        <v>73</v>
      </c>
      <c r="AX393" s="26">
        <v>118</v>
      </c>
      <c r="AY393" s="26">
        <v>184</v>
      </c>
      <c r="AZ393" s="26">
        <v>4</v>
      </c>
      <c r="BA393" s="26">
        <v>118</v>
      </c>
      <c r="BB393" s="26">
        <v>8</v>
      </c>
      <c r="BC393" s="26">
        <v>432</v>
      </c>
      <c r="BD393" s="26">
        <v>95</v>
      </c>
      <c r="BE393" s="26">
        <v>155</v>
      </c>
      <c r="BF393" s="41">
        <v>37</v>
      </c>
      <c r="BG393" s="41">
        <v>7</v>
      </c>
      <c r="BH393" s="212"/>
      <c r="BI393" s="66" t="s">
        <v>73</v>
      </c>
      <c r="BJ393" s="68">
        <v>1214</v>
      </c>
      <c r="BK393" s="68">
        <v>1489</v>
      </c>
      <c r="BL393" s="68">
        <v>205</v>
      </c>
      <c r="BM393" s="68">
        <v>52</v>
      </c>
      <c r="BN393" s="68">
        <v>221</v>
      </c>
      <c r="BO393" s="68">
        <v>1436</v>
      </c>
      <c r="BP393" s="68">
        <v>29</v>
      </c>
      <c r="BQ393" s="68">
        <v>18</v>
      </c>
      <c r="BR393" s="68">
        <v>46</v>
      </c>
      <c r="BS393" s="68">
        <v>4</v>
      </c>
      <c r="BT393" s="68">
        <v>0</v>
      </c>
      <c r="BU393" s="68">
        <v>10</v>
      </c>
      <c r="BV393" s="68">
        <v>3</v>
      </c>
      <c r="BW393" s="68">
        <v>5206</v>
      </c>
      <c r="BY393" s="80" t="s">
        <v>217</v>
      </c>
      <c r="BZ393" s="80" t="s">
        <v>2684</v>
      </c>
      <c r="CA393" s="78">
        <v>9919</v>
      </c>
      <c r="CB393" s="91"/>
    </row>
    <row r="394" spans="1:80" ht="14.45" customHeight="1">
      <c r="A394" s="212" t="s">
        <v>218</v>
      </c>
      <c r="B394" s="44" t="s">
        <v>90</v>
      </c>
      <c r="C394" s="71">
        <v>3967</v>
      </c>
      <c r="D394" s="71">
        <v>1968</v>
      </c>
      <c r="E394" s="71">
        <v>2536</v>
      </c>
      <c r="F394" s="71">
        <v>1234</v>
      </c>
      <c r="G394" s="71">
        <v>2053</v>
      </c>
      <c r="H394" s="71">
        <v>973</v>
      </c>
      <c r="I394" s="71">
        <v>2025</v>
      </c>
      <c r="J394" s="71">
        <v>847</v>
      </c>
      <c r="K394" s="149">
        <v>10581</v>
      </c>
      <c r="L394" s="149">
        <v>5022</v>
      </c>
      <c r="M394" s="212" t="s">
        <v>218</v>
      </c>
      <c r="N394" s="44" t="s">
        <v>90</v>
      </c>
      <c r="O394" s="71">
        <v>296</v>
      </c>
      <c r="P394" s="71">
        <v>115</v>
      </c>
      <c r="Q394" s="71">
        <v>305</v>
      </c>
      <c r="R394" s="71">
        <v>119</v>
      </c>
      <c r="S394" s="71">
        <v>241</v>
      </c>
      <c r="T394" s="71">
        <v>111</v>
      </c>
      <c r="U394" s="71">
        <v>416</v>
      </c>
      <c r="V394" s="71">
        <v>183</v>
      </c>
      <c r="W394" s="149">
        <v>1258</v>
      </c>
      <c r="X394" s="149">
        <v>528</v>
      </c>
      <c r="Y394" s="212" t="s">
        <v>218</v>
      </c>
      <c r="Z394" s="44" t="s">
        <v>90</v>
      </c>
      <c r="AA394" s="31">
        <v>70</v>
      </c>
      <c r="AB394" s="31">
        <v>61</v>
      </c>
      <c r="AC394" s="31">
        <v>56</v>
      </c>
      <c r="AD394" s="31">
        <v>53</v>
      </c>
      <c r="AE394" s="149">
        <v>240</v>
      </c>
      <c r="AF394" s="125">
        <v>236</v>
      </c>
      <c r="AG394" s="71">
        <v>118</v>
      </c>
      <c r="AH394" s="71">
        <v>6</v>
      </c>
      <c r="AI394" s="71">
        <v>10</v>
      </c>
      <c r="AJ394" s="71">
        <v>49</v>
      </c>
      <c r="AK394" s="212" t="s">
        <v>218</v>
      </c>
      <c r="AL394" s="44" t="s">
        <v>90</v>
      </c>
      <c r="AM394" s="71">
        <v>5</v>
      </c>
      <c r="AN394" s="71">
        <v>4286</v>
      </c>
      <c r="AO394" s="71">
        <v>148</v>
      </c>
      <c r="AP394" s="71">
        <v>27</v>
      </c>
      <c r="AQ394" s="71">
        <v>0</v>
      </c>
      <c r="AR394" s="71">
        <v>66</v>
      </c>
      <c r="AS394" s="71">
        <v>276</v>
      </c>
      <c r="AT394" s="71">
        <v>74</v>
      </c>
      <c r="AU394" s="71">
        <v>83</v>
      </c>
      <c r="AV394" s="212" t="s">
        <v>218</v>
      </c>
      <c r="AW394" s="44" t="s">
        <v>90</v>
      </c>
      <c r="AX394" s="71">
        <v>208</v>
      </c>
      <c r="AY394" s="71">
        <v>133</v>
      </c>
      <c r="AZ394" s="71">
        <v>19</v>
      </c>
      <c r="BA394" s="71">
        <v>140</v>
      </c>
      <c r="BB394" s="71">
        <v>1</v>
      </c>
      <c r="BC394" s="16">
        <v>501</v>
      </c>
      <c r="BD394" s="71">
        <v>75</v>
      </c>
      <c r="BE394" s="71">
        <v>208</v>
      </c>
      <c r="BF394" s="152">
        <v>35</v>
      </c>
      <c r="BG394" s="32">
        <v>4</v>
      </c>
      <c r="BH394" s="212" t="s">
        <v>218</v>
      </c>
      <c r="BI394" s="44" t="s">
        <v>90</v>
      </c>
      <c r="BJ394" s="71">
        <v>1725</v>
      </c>
      <c r="BK394" s="71">
        <v>1891</v>
      </c>
      <c r="BL394" s="71">
        <v>886</v>
      </c>
      <c r="BM394" s="71">
        <v>250</v>
      </c>
      <c r="BN394" s="71">
        <v>247</v>
      </c>
      <c r="BO394" s="71">
        <v>1977</v>
      </c>
      <c r="BP394" s="71">
        <v>244</v>
      </c>
      <c r="BQ394" s="71">
        <v>230</v>
      </c>
      <c r="BR394" s="71">
        <v>240</v>
      </c>
      <c r="BS394" s="71">
        <v>14</v>
      </c>
      <c r="BT394" s="71">
        <v>0</v>
      </c>
      <c r="BU394" s="71">
        <v>86</v>
      </c>
      <c r="BV394" s="71">
        <v>45</v>
      </c>
      <c r="BW394" s="71">
        <v>1720</v>
      </c>
      <c r="BY394" s="80" t="s">
        <v>218</v>
      </c>
      <c r="BZ394" s="80" t="s">
        <v>2685</v>
      </c>
      <c r="CA394" s="78">
        <v>9129</v>
      </c>
      <c r="CB394" s="91"/>
    </row>
    <row r="395" spans="1:80">
      <c r="A395" s="212"/>
      <c r="B395" s="44" t="s">
        <v>91</v>
      </c>
      <c r="C395" s="71">
        <v>1071</v>
      </c>
      <c r="D395" s="71">
        <v>540</v>
      </c>
      <c r="E395" s="71">
        <v>721</v>
      </c>
      <c r="F395" s="71">
        <v>395</v>
      </c>
      <c r="G395" s="71">
        <v>581</v>
      </c>
      <c r="H395" s="71">
        <v>326</v>
      </c>
      <c r="I395" s="71">
        <v>716</v>
      </c>
      <c r="J395" s="71">
        <v>386</v>
      </c>
      <c r="K395" s="149">
        <v>3089</v>
      </c>
      <c r="L395" s="149">
        <v>1647</v>
      </c>
      <c r="M395" s="212"/>
      <c r="N395" s="44" t="s">
        <v>91</v>
      </c>
      <c r="O395" s="71">
        <v>119</v>
      </c>
      <c r="P395" s="71">
        <v>55</v>
      </c>
      <c r="Q395" s="71">
        <v>68</v>
      </c>
      <c r="R395" s="71">
        <v>32</v>
      </c>
      <c r="S395" s="71">
        <v>77</v>
      </c>
      <c r="T395" s="71">
        <v>52</v>
      </c>
      <c r="U395" s="71">
        <v>189</v>
      </c>
      <c r="V395" s="71">
        <v>108</v>
      </c>
      <c r="W395" s="149">
        <v>453</v>
      </c>
      <c r="X395" s="149">
        <v>247</v>
      </c>
      <c r="Y395" s="212"/>
      <c r="Z395" s="44" t="s">
        <v>91</v>
      </c>
      <c r="AA395" s="31">
        <v>16</v>
      </c>
      <c r="AB395" s="31">
        <v>10</v>
      </c>
      <c r="AC395" s="31">
        <v>10</v>
      </c>
      <c r="AD395" s="31">
        <v>13</v>
      </c>
      <c r="AE395" s="149">
        <v>49</v>
      </c>
      <c r="AF395" s="125">
        <v>36</v>
      </c>
      <c r="AG395" s="71">
        <v>27</v>
      </c>
      <c r="AH395" s="71">
        <v>19</v>
      </c>
      <c r="AI395" s="71">
        <v>7</v>
      </c>
      <c r="AJ395" s="71">
        <v>4</v>
      </c>
      <c r="AK395" s="212"/>
      <c r="AL395" s="44" t="s">
        <v>91</v>
      </c>
      <c r="AM395" s="71">
        <v>0</v>
      </c>
      <c r="AN395" s="71">
        <v>1144</v>
      </c>
      <c r="AO395" s="71">
        <v>0</v>
      </c>
      <c r="AP395" s="71">
        <v>0</v>
      </c>
      <c r="AQ395" s="71">
        <v>0</v>
      </c>
      <c r="AR395" s="71">
        <v>27</v>
      </c>
      <c r="AS395" s="71">
        <v>36</v>
      </c>
      <c r="AT395" s="71">
        <v>28</v>
      </c>
      <c r="AU395" s="71">
        <v>38</v>
      </c>
      <c r="AV395" s="212"/>
      <c r="AW395" s="44" t="s">
        <v>91</v>
      </c>
      <c r="AX395" s="71">
        <v>103</v>
      </c>
      <c r="AY395" s="71">
        <v>20</v>
      </c>
      <c r="AZ395" s="71">
        <v>0</v>
      </c>
      <c r="BA395" s="71">
        <v>4</v>
      </c>
      <c r="BB395" s="71">
        <v>0</v>
      </c>
      <c r="BC395" s="16">
        <v>127</v>
      </c>
      <c r="BD395" s="71">
        <v>61</v>
      </c>
      <c r="BE395" s="71">
        <v>73</v>
      </c>
      <c r="BF395" s="152">
        <v>19</v>
      </c>
      <c r="BG395" s="32">
        <v>12</v>
      </c>
      <c r="BH395" s="212"/>
      <c r="BI395" s="44" t="s">
        <v>91</v>
      </c>
      <c r="BJ395" s="71">
        <v>358</v>
      </c>
      <c r="BK395" s="71">
        <v>962</v>
      </c>
      <c r="BL395" s="71">
        <v>197</v>
      </c>
      <c r="BM395" s="71">
        <v>163</v>
      </c>
      <c r="BN395" s="71">
        <v>163</v>
      </c>
      <c r="BO395" s="71">
        <v>596</v>
      </c>
      <c r="BP395" s="71">
        <v>84</v>
      </c>
      <c r="BQ395" s="71">
        <v>84</v>
      </c>
      <c r="BR395" s="71">
        <v>37</v>
      </c>
      <c r="BS395" s="71">
        <v>0</v>
      </c>
      <c r="BT395" s="71">
        <v>0</v>
      </c>
      <c r="BU395" s="71">
        <v>0</v>
      </c>
      <c r="BV395" s="71">
        <v>107</v>
      </c>
      <c r="BW395" s="71">
        <v>367</v>
      </c>
      <c r="BY395" s="80" t="s">
        <v>218</v>
      </c>
      <c r="BZ395" s="80" t="s">
        <v>2686</v>
      </c>
      <c r="CA395" s="78">
        <v>2288</v>
      </c>
      <c r="CB395" s="91"/>
    </row>
    <row r="396" spans="1:80">
      <c r="A396" s="212"/>
      <c r="B396" s="66" t="s">
        <v>73</v>
      </c>
      <c r="C396" s="26">
        <v>5038</v>
      </c>
      <c r="D396" s="26">
        <v>2508</v>
      </c>
      <c r="E396" s="68">
        <v>3257</v>
      </c>
      <c r="F396" s="68">
        <v>1629</v>
      </c>
      <c r="G396" s="68">
        <v>2634</v>
      </c>
      <c r="H396" s="68">
        <v>1299</v>
      </c>
      <c r="I396" s="68">
        <v>2741</v>
      </c>
      <c r="J396" s="68">
        <v>1233</v>
      </c>
      <c r="K396" s="68">
        <v>13670</v>
      </c>
      <c r="L396" s="68">
        <v>6669</v>
      </c>
      <c r="M396" s="212"/>
      <c r="N396" s="66" t="s">
        <v>73</v>
      </c>
      <c r="O396" s="26">
        <v>415</v>
      </c>
      <c r="P396" s="26">
        <v>170</v>
      </c>
      <c r="Q396" s="68">
        <v>373</v>
      </c>
      <c r="R396" s="68">
        <v>151</v>
      </c>
      <c r="S396" s="68">
        <v>318</v>
      </c>
      <c r="T396" s="68">
        <v>163</v>
      </c>
      <c r="U396" s="68">
        <v>605</v>
      </c>
      <c r="V396" s="68">
        <v>291</v>
      </c>
      <c r="W396" s="68">
        <v>1711</v>
      </c>
      <c r="X396" s="68">
        <v>775</v>
      </c>
      <c r="Y396" s="212"/>
      <c r="Z396" s="66" t="s">
        <v>73</v>
      </c>
      <c r="AA396" s="68">
        <v>86</v>
      </c>
      <c r="AB396" s="68">
        <v>71</v>
      </c>
      <c r="AC396" s="68">
        <v>66</v>
      </c>
      <c r="AD396" s="68">
        <v>66</v>
      </c>
      <c r="AE396" s="68">
        <v>289</v>
      </c>
      <c r="AF396" s="68">
        <v>272</v>
      </c>
      <c r="AG396" s="68">
        <v>145</v>
      </c>
      <c r="AH396" s="68">
        <v>25</v>
      </c>
      <c r="AI396" s="68">
        <v>17</v>
      </c>
      <c r="AJ396" s="68">
        <v>53</v>
      </c>
      <c r="AK396" s="212"/>
      <c r="AL396" s="66" t="s">
        <v>73</v>
      </c>
      <c r="AM396" s="68">
        <v>5</v>
      </c>
      <c r="AN396" s="68">
        <v>5430</v>
      </c>
      <c r="AO396" s="68">
        <v>148</v>
      </c>
      <c r="AP396" s="68">
        <v>27</v>
      </c>
      <c r="AQ396" s="68">
        <v>0</v>
      </c>
      <c r="AR396" s="68">
        <v>93</v>
      </c>
      <c r="AS396" s="68">
        <v>312</v>
      </c>
      <c r="AT396" s="68">
        <v>102</v>
      </c>
      <c r="AU396" s="68">
        <v>121</v>
      </c>
      <c r="AV396" s="212"/>
      <c r="AW396" s="66" t="s">
        <v>73</v>
      </c>
      <c r="AX396" s="26">
        <v>311</v>
      </c>
      <c r="AY396" s="26">
        <v>153</v>
      </c>
      <c r="AZ396" s="26">
        <v>19</v>
      </c>
      <c r="BA396" s="26">
        <v>144</v>
      </c>
      <c r="BB396" s="26">
        <v>1</v>
      </c>
      <c r="BC396" s="26">
        <v>628</v>
      </c>
      <c r="BD396" s="26">
        <v>136</v>
      </c>
      <c r="BE396" s="26">
        <v>281</v>
      </c>
      <c r="BF396" s="41">
        <v>54</v>
      </c>
      <c r="BG396" s="41">
        <v>16</v>
      </c>
      <c r="BH396" s="212"/>
      <c r="BI396" s="66" t="s">
        <v>73</v>
      </c>
      <c r="BJ396" s="68">
        <v>2083</v>
      </c>
      <c r="BK396" s="68">
        <v>2853</v>
      </c>
      <c r="BL396" s="68">
        <v>1083</v>
      </c>
      <c r="BM396" s="68">
        <v>413</v>
      </c>
      <c r="BN396" s="68">
        <v>410</v>
      </c>
      <c r="BO396" s="68">
        <v>2573</v>
      </c>
      <c r="BP396" s="68">
        <v>328</v>
      </c>
      <c r="BQ396" s="68">
        <v>314</v>
      </c>
      <c r="BR396" s="68">
        <v>277</v>
      </c>
      <c r="BS396" s="68">
        <v>14</v>
      </c>
      <c r="BT396" s="68">
        <v>0</v>
      </c>
      <c r="BU396" s="68">
        <v>86</v>
      </c>
      <c r="BV396" s="68">
        <v>152</v>
      </c>
      <c r="BW396" s="68">
        <v>2087</v>
      </c>
      <c r="BY396" s="80" t="s">
        <v>218</v>
      </c>
      <c r="BZ396" s="80" t="s">
        <v>2687</v>
      </c>
      <c r="CA396" s="78">
        <v>11417</v>
      </c>
      <c r="CB396" s="91"/>
    </row>
    <row r="397" spans="1:80" ht="14.45" customHeight="1">
      <c r="A397" s="212" t="s">
        <v>1968</v>
      </c>
      <c r="B397" s="44" t="s">
        <v>90</v>
      </c>
      <c r="C397" s="71">
        <v>2897</v>
      </c>
      <c r="D397" s="71">
        <v>1393</v>
      </c>
      <c r="E397" s="71">
        <v>1805</v>
      </c>
      <c r="F397" s="71">
        <v>825</v>
      </c>
      <c r="G397" s="71">
        <v>1185</v>
      </c>
      <c r="H397" s="71">
        <v>534</v>
      </c>
      <c r="I397" s="71">
        <v>1249</v>
      </c>
      <c r="J397" s="71">
        <v>572</v>
      </c>
      <c r="K397" s="149">
        <v>7136</v>
      </c>
      <c r="L397" s="149">
        <v>3324</v>
      </c>
      <c r="M397" s="212" t="s">
        <v>1968</v>
      </c>
      <c r="N397" s="44" t="s">
        <v>90</v>
      </c>
      <c r="O397" s="71">
        <v>243</v>
      </c>
      <c r="P397" s="71">
        <v>120</v>
      </c>
      <c r="Q397" s="71">
        <v>108</v>
      </c>
      <c r="R397" s="71">
        <v>43</v>
      </c>
      <c r="S397" s="71">
        <v>123</v>
      </c>
      <c r="T397" s="71">
        <v>53</v>
      </c>
      <c r="U397" s="71">
        <v>289</v>
      </c>
      <c r="V397" s="71">
        <v>138</v>
      </c>
      <c r="W397" s="149">
        <v>763</v>
      </c>
      <c r="X397" s="149">
        <v>354</v>
      </c>
      <c r="Y397" s="212" t="s">
        <v>1968</v>
      </c>
      <c r="Z397" s="44" t="s">
        <v>90</v>
      </c>
      <c r="AA397" s="31">
        <v>60</v>
      </c>
      <c r="AB397" s="31">
        <v>44</v>
      </c>
      <c r="AC397" s="31">
        <v>36</v>
      </c>
      <c r="AD397" s="31">
        <v>36</v>
      </c>
      <c r="AE397" s="149">
        <v>176</v>
      </c>
      <c r="AF397" s="125">
        <v>167</v>
      </c>
      <c r="AG397" s="71">
        <v>100</v>
      </c>
      <c r="AH397" s="71">
        <v>20</v>
      </c>
      <c r="AI397" s="71">
        <v>5</v>
      </c>
      <c r="AJ397" s="71">
        <v>29</v>
      </c>
      <c r="AK397" s="212" t="s">
        <v>1968</v>
      </c>
      <c r="AL397" s="44" t="s">
        <v>90</v>
      </c>
      <c r="AM397" s="71">
        <v>2</v>
      </c>
      <c r="AN397" s="71">
        <v>2548</v>
      </c>
      <c r="AO397" s="71">
        <v>379</v>
      </c>
      <c r="AP397" s="71">
        <v>14</v>
      </c>
      <c r="AQ397" s="71">
        <v>10</v>
      </c>
      <c r="AR397" s="71">
        <v>32</v>
      </c>
      <c r="AS397" s="71">
        <v>192</v>
      </c>
      <c r="AT397" s="71">
        <v>96</v>
      </c>
      <c r="AU397" s="71">
        <v>79</v>
      </c>
      <c r="AV397" s="212" t="s">
        <v>1968</v>
      </c>
      <c r="AW397" s="44" t="s">
        <v>90</v>
      </c>
      <c r="AX397" s="71">
        <v>97</v>
      </c>
      <c r="AY397" s="71">
        <v>111</v>
      </c>
      <c r="AZ397" s="71">
        <v>10</v>
      </c>
      <c r="BA397" s="71">
        <v>92</v>
      </c>
      <c r="BB397" s="71">
        <v>0</v>
      </c>
      <c r="BC397" s="16">
        <v>310</v>
      </c>
      <c r="BD397" s="71">
        <v>68</v>
      </c>
      <c r="BE397" s="71">
        <v>118</v>
      </c>
      <c r="BF397" s="152">
        <v>31</v>
      </c>
      <c r="BG397" s="32">
        <v>8</v>
      </c>
      <c r="BH397" s="212" t="s">
        <v>1968</v>
      </c>
      <c r="BI397" s="44" t="s">
        <v>90</v>
      </c>
      <c r="BJ397" s="71">
        <v>1671</v>
      </c>
      <c r="BK397" s="71">
        <v>2080</v>
      </c>
      <c r="BL397" s="71">
        <v>418</v>
      </c>
      <c r="BM397" s="71">
        <v>296</v>
      </c>
      <c r="BN397" s="71">
        <v>141</v>
      </c>
      <c r="BO397" s="71">
        <v>1849</v>
      </c>
      <c r="BP397" s="71">
        <v>264</v>
      </c>
      <c r="BQ397" s="71">
        <v>37</v>
      </c>
      <c r="BR397" s="71">
        <v>352</v>
      </c>
      <c r="BS397" s="71">
        <v>6</v>
      </c>
      <c r="BT397" s="71">
        <v>16</v>
      </c>
      <c r="BU397" s="71">
        <v>103</v>
      </c>
      <c r="BV397" s="71">
        <v>0</v>
      </c>
      <c r="BW397" s="71">
        <v>1180</v>
      </c>
      <c r="BY397" s="80" t="s">
        <v>1968</v>
      </c>
      <c r="BZ397" s="80" t="s">
        <v>2688</v>
      </c>
      <c r="CA397" s="78">
        <v>6341</v>
      </c>
      <c r="CB397" s="91"/>
    </row>
    <row r="398" spans="1:80">
      <c r="A398" s="212"/>
      <c r="B398" s="44" t="s">
        <v>91</v>
      </c>
      <c r="C398" s="71">
        <v>414</v>
      </c>
      <c r="D398" s="71">
        <v>207</v>
      </c>
      <c r="E398" s="71">
        <v>305</v>
      </c>
      <c r="F398" s="71">
        <v>150</v>
      </c>
      <c r="G398" s="71">
        <v>232</v>
      </c>
      <c r="H398" s="71">
        <v>116</v>
      </c>
      <c r="I398" s="71">
        <v>238</v>
      </c>
      <c r="J398" s="71">
        <v>123</v>
      </c>
      <c r="K398" s="149">
        <v>1189</v>
      </c>
      <c r="L398" s="149">
        <v>596</v>
      </c>
      <c r="M398" s="212"/>
      <c r="N398" s="44" t="s">
        <v>91</v>
      </c>
      <c r="O398" s="71">
        <v>24</v>
      </c>
      <c r="P398" s="71">
        <v>13</v>
      </c>
      <c r="Q398" s="71">
        <v>10</v>
      </c>
      <c r="R398" s="71">
        <v>5</v>
      </c>
      <c r="S398" s="71">
        <v>16</v>
      </c>
      <c r="T398" s="71">
        <v>8</v>
      </c>
      <c r="U398" s="71">
        <v>14</v>
      </c>
      <c r="V398" s="71">
        <v>8</v>
      </c>
      <c r="W398" s="149">
        <v>64</v>
      </c>
      <c r="X398" s="149">
        <v>34</v>
      </c>
      <c r="Y398" s="212"/>
      <c r="Z398" s="44" t="s">
        <v>91</v>
      </c>
      <c r="AA398" s="31">
        <v>7</v>
      </c>
      <c r="AB398" s="31">
        <v>6</v>
      </c>
      <c r="AC398" s="31">
        <v>5</v>
      </c>
      <c r="AD398" s="31">
        <v>6</v>
      </c>
      <c r="AE398" s="149">
        <v>24</v>
      </c>
      <c r="AF398" s="125">
        <v>22</v>
      </c>
      <c r="AG398" s="71">
        <v>8</v>
      </c>
      <c r="AH398" s="71">
        <v>22</v>
      </c>
      <c r="AI398" s="71">
        <v>0</v>
      </c>
      <c r="AJ398" s="71">
        <v>1</v>
      </c>
      <c r="AK398" s="212"/>
      <c r="AL398" s="44" t="s">
        <v>91</v>
      </c>
      <c r="AM398" s="71">
        <v>0</v>
      </c>
      <c r="AN398" s="71">
        <v>598</v>
      </c>
      <c r="AO398" s="71">
        <v>12</v>
      </c>
      <c r="AP398" s="71">
        <v>0</v>
      </c>
      <c r="AQ398" s="71">
        <v>0</v>
      </c>
      <c r="AR398" s="71">
        <v>13</v>
      </c>
      <c r="AS398" s="71">
        <v>22</v>
      </c>
      <c r="AT398" s="71">
        <v>3</v>
      </c>
      <c r="AU398" s="71">
        <v>3</v>
      </c>
      <c r="AV398" s="212"/>
      <c r="AW398" s="44" t="s">
        <v>91</v>
      </c>
      <c r="AX398" s="71">
        <v>23</v>
      </c>
      <c r="AY398" s="71">
        <v>22</v>
      </c>
      <c r="AZ398" s="71">
        <v>0</v>
      </c>
      <c r="BA398" s="71">
        <v>13</v>
      </c>
      <c r="BB398" s="71">
        <v>2</v>
      </c>
      <c r="BC398" s="16">
        <v>60</v>
      </c>
      <c r="BD398" s="71">
        <v>32</v>
      </c>
      <c r="BE398" s="71">
        <v>35</v>
      </c>
      <c r="BF398" s="152">
        <v>9</v>
      </c>
      <c r="BG398" s="32">
        <v>3</v>
      </c>
      <c r="BH398" s="212"/>
      <c r="BI398" s="44" t="s">
        <v>91</v>
      </c>
      <c r="BJ398" s="71">
        <v>493</v>
      </c>
      <c r="BK398" s="71">
        <v>600</v>
      </c>
      <c r="BL398" s="71">
        <v>30</v>
      </c>
      <c r="BM398" s="71">
        <v>0</v>
      </c>
      <c r="BN398" s="71">
        <v>0</v>
      </c>
      <c r="BO398" s="71">
        <v>770</v>
      </c>
      <c r="BP398" s="71">
        <v>50</v>
      </c>
      <c r="BQ398" s="71">
        <v>50</v>
      </c>
      <c r="BR398" s="71">
        <v>130</v>
      </c>
      <c r="BS398" s="71">
        <v>0</v>
      </c>
      <c r="BT398" s="71">
        <v>0</v>
      </c>
      <c r="BU398" s="71">
        <v>20</v>
      </c>
      <c r="BV398" s="71">
        <v>0</v>
      </c>
      <c r="BW398" s="71">
        <v>0</v>
      </c>
      <c r="BY398" s="80" t="s">
        <v>1968</v>
      </c>
      <c r="BZ398" s="80" t="s">
        <v>2689</v>
      </c>
      <c r="CA398" s="78">
        <v>1232</v>
      </c>
      <c r="CB398" s="91"/>
    </row>
    <row r="399" spans="1:80">
      <c r="A399" s="212"/>
      <c r="B399" s="66" t="s">
        <v>73</v>
      </c>
      <c r="C399" s="26">
        <v>3311</v>
      </c>
      <c r="D399" s="26">
        <v>1600</v>
      </c>
      <c r="E399" s="68">
        <v>2110</v>
      </c>
      <c r="F399" s="68">
        <v>975</v>
      </c>
      <c r="G399" s="68">
        <v>1417</v>
      </c>
      <c r="H399" s="68">
        <v>650</v>
      </c>
      <c r="I399" s="68">
        <v>1487</v>
      </c>
      <c r="J399" s="68">
        <v>695</v>
      </c>
      <c r="K399" s="68">
        <v>8325</v>
      </c>
      <c r="L399" s="68">
        <v>3920</v>
      </c>
      <c r="M399" s="212"/>
      <c r="N399" s="66" t="s">
        <v>73</v>
      </c>
      <c r="O399" s="26">
        <v>267</v>
      </c>
      <c r="P399" s="26">
        <v>133</v>
      </c>
      <c r="Q399" s="68">
        <v>118</v>
      </c>
      <c r="R399" s="68">
        <v>48</v>
      </c>
      <c r="S399" s="68">
        <v>139</v>
      </c>
      <c r="T399" s="68">
        <v>61</v>
      </c>
      <c r="U399" s="68">
        <v>303</v>
      </c>
      <c r="V399" s="68">
        <v>146</v>
      </c>
      <c r="W399" s="68">
        <v>827</v>
      </c>
      <c r="X399" s="68">
        <v>388</v>
      </c>
      <c r="Y399" s="212"/>
      <c r="Z399" s="66" t="s">
        <v>73</v>
      </c>
      <c r="AA399" s="68">
        <v>67</v>
      </c>
      <c r="AB399" s="68">
        <v>50</v>
      </c>
      <c r="AC399" s="68">
        <v>41</v>
      </c>
      <c r="AD399" s="68">
        <v>42</v>
      </c>
      <c r="AE399" s="68">
        <v>200</v>
      </c>
      <c r="AF399" s="68">
        <v>189</v>
      </c>
      <c r="AG399" s="68">
        <v>108</v>
      </c>
      <c r="AH399" s="68">
        <v>42</v>
      </c>
      <c r="AI399" s="68">
        <v>5</v>
      </c>
      <c r="AJ399" s="68">
        <v>30</v>
      </c>
      <c r="AK399" s="212"/>
      <c r="AL399" s="66" t="s">
        <v>73</v>
      </c>
      <c r="AM399" s="68">
        <v>2</v>
      </c>
      <c r="AN399" s="68">
        <v>3146</v>
      </c>
      <c r="AO399" s="68">
        <v>391</v>
      </c>
      <c r="AP399" s="68">
        <v>14</v>
      </c>
      <c r="AQ399" s="68">
        <v>10</v>
      </c>
      <c r="AR399" s="68">
        <v>45</v>
      </c>
      <c r="AS399" s="68">
        <v>214</v>
      </c>
      <c r="AT399" s="68">
        <v>99</v>
      </c>
      <c r="AU399" s="68">
        <v>82</v>
      </c>
      <c r="AV399" s="212"/>
      <c r="AW399" s="66" t="s">
        <v>73</v>
      </c>
      <c r="AX399" s="26">
        <v>120</v>
      </c>
      <c r="AY399" s="26">
        <v>133</v>
      </c>
      <c r="AZ399" s="26">
        <v>10</v>
      </c>
      <c r="BA399" s="26">
        <v>105</v>
      </c>
      <c r="BB399" s="26">
        <v>2</v>
      </c>
      <c r="BC399" s="26">
        <v>370</v>
      </c>
      <c r="BD399" s="26">
        <v>100</v>
      </c>
      <c r="BE399" s="26">
        <v>153</v>
      </c>
      <c r="BF399" s="41">
        <v>40</v>
      </c>
      <c r="BG399" s="41">
        <v>11</v>
      </c>
      <c r="BH399" s="212"/>
      <c r="BI399" s="66" t="s">
        <v>73</v>
      </c>
      <c r="BJ399" s="68">
        <v>2164</v>
      </c>
      <c r="BK399" s="68">
        <v>2680</v>
      </c>
      <c r="BL399" s="68">
        <v>448</v>
      </c>
      <c r="BM399" s="68">
        <v>296</v>
      </c>
      <c r="BN399" s="68">
        <v>141</v>
      </c>
      <c r="BO399" s="68">
        <v>2619</v>
      </c>
      <c r="BP399" s="68">
        <v>314</v>
      </c>
      <c r="BQ399" s="68">
        <v>87</v>
      </c>
      <c r="BR399" s="68">
        <v>482</v>
      </c>
      <c r="BS399" s="68">
        <v>6</v>
      </c>
      <c r="BT399" s="68">
        <v>16</v>
      </c>
      <c r="BU399" s="68">
        <v>123</v>
      </c>
      <c r="BV399" s="68">
        <v>0</v>
      </c>
      <c r="BW399" s="68">
        <v>1180</v>
      </c>
      <c r="BY399" s="80" t="s">
        <v>1968</v>
      </c>
      <c r="BZ399" s="80" t="s">
        <v>2690</v>
      </c>
      <c r="CA399" s="78">
        <v>7573</v>
      </c>
      <c r="CB399" s="91"/>
    </row>
    <row r="400" spans="1:80" s="100" customFormat="1">
      <c r="A400" s="45" t="s">
        <v>114</v>
      </c>
      <c r="B400" s="44"/>
      <c r="C400" s="44"/>
      <c r="D400" s="44"/>
      <c r="E400" s="44"/>
      <c r="F400" s="44"/>
      <c r="G400" s="44"/>
      <c r="H400" s="44"/>
      <c r="I400" s="44"/>
      <c r="J400" s="44"/>
      <c r="K400" s="44"/>
      <c r="L400" s="44"/>
      <c r="M400" s="45" t="s">
        <v>114</v>
      </c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5" t="s">
        <v>114</v>
      </c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5"/>
      <c r="AK400" s="45" t="s">
        <v>114</v>
      </c>
      <c r="AL400" s="44"/>
      <c r="AM400" s="44"/>
      <c r="AN400" s="44"/>
      <c r="AO400" s="44"/>
      <c r="AP400" s="44"/>
      <c r="AQ400" s="44"/>
      <c r="AR400" s="44"/>
      <c r="AS400" s="44"/>
      <c r="AT400" s="44"/>
      <c r="AU400" s="44"/>
      <c r="AV400" s="45" t="s">
        <v>114</v>
      </c>
      <c r="AW400" s="44"/>
      <c r="AX400" s="44"/>
      <c r="AY400" s="44"/>
      <c r="AZ400" s="44"/>
      <c r="BA400" s="44"/>
      <c r="BB400" s="44"/>
      <c r="BC400" s="44"/>
      <c r="BD400" s="44"/>
      <c r="BE400" s="44"/>
      <c r="BF400" s="44"/>
      <c r="BG400" s="44"/>
      <c r="BH400" s="45" t="s">
        <v>114</v>
      </c>
      <c r="BI400" s="44"/>
      <c r="BJ400" s="44"/>
      <c r="BK400" s="44"/>
      <c r="BL400" s="44"/>
      <c r="BM400" s="44"/>
      <c r="BN400" s="44"/>
      <c r="BO400" s="44"/>
      <c r="BP400" s="44"/>
      <c r="BQ400" s="44"/>
      <c r="BR400" s="44"/>
      <c r="BS400" s="44"/>
      <c r="BT400" s="44"/>
      <c r="BU400" s="44"/>
      <c r="BV400" s="44"/>
      <c r="BW400" s="44"/>
      <c r="BY400" s="80" t="str">
        <f>IF(A400="",BY399,A400)</f>
        <v>SOFIA</v>
      </c>
      <c r="BZ400" s="80" t="str">
        <f>BY400&amp;B400</f>
        <v>SOFIA</v>
      </c>
      <c r="CA400" s="78">
        <f>(AM400+2*AN400+3*AO400+4*AP400+5*AQ400)</f>
        <v>0</v>
      </c>
      <c r="CB400" s="91"/>
    </row>
    <row r="401" spans="1:80" ht="14.45" customHeight="1">
      <c r="A401" s="212" t="s">
        <v>220</v>
      </c>
      <c r="B401" s="44" t="s">
        <v>90</v>
      </c>
      <c r="C401" s="71">
        <v>2022</v>
      </c>
      <c r="D401" s="71">
        <v>1024</v>
      </c>
      <c r="E401" s="71">
        <v>1370</v>
      </c>
      <c r="F401" s="71">
        <v>698</v>
      </c>
      <c r="G401" s="71">
        <v>977</v>
      </c>
      <c r="H401" s="71">
        <v>446</v>
      </c>
      <c r="I401" s="71">
        <v>697</v>
      </c>
      <c r="J401" s="71">
        <v>327</v>
      </c>
      <c r="K401" s="149">
        <v>5066</v>
      </c>
      <c r="L401" s="149">
        <v>2495</v>
      </c>
      <c r="M401" s="212" t="s">
        <v>220</v>
      </c>
      <c r="N401" s="44" t="s">
        <v>90</v>
      </c>
      <c r="O401" s="71">
        <v>186</v>
      </c>
      <c r="P401" s="71">
        <v>84</v>
      </c>
      <c r="Q401" s="71">
        <v>99</v>
      </c>
      <c r="R401" s="71">
        <v>37</v>
      </c>
      <c r="S401" s="71">
        <v>79</v>
      </c>
      <c r="T401" s="71">
        <v>33</v>
      </c>
      <c r="U401" s="71">
        <v>42</v>
      </c>
      <c r="V401" s="71">
        <v>15</v>
      </c>
      <c r="W401" s="149">
        <v>406</v>
      </c>
      <c r="X401" s="149">
        <v>169</v>
      </c>
      <c r="Y401" s="212" t="s">
        <v>220</v>
      </c>
      <c r="Z401" s="44" t="s">
        <v>90</v>
      </c>
      <c r="AA401" s="31">
        <v>43</v>
      </c>
      <c r="AB401" s="31">
        <v>38</v>
      </c>
      <c r="AC401" s="31">
        <v>35</v>
      </c>
      <c r="AD401" s="31">
        <v>30</v>
      </c>
      <c r="AE401" s="149">
        <v>146</v>
      </c>
      <c r="AF401" s="125">
        <v>129</v>
      </c>
      <c r="AG401" s="71">
        <v>71</v>
      </c>
      <c r="AH401" s="71">
        <v>3</v>
      </c>
      <c r="AI401" s="71">
        <v>10</v>
      </c>
      <c r="AJ401" s="71">
        <v>28</v>
      </c>
      <c r="AK401" s="212" t="s">
        <v>220</v>
      </c>
      <c r="AL401" s="44" t="s">
        <v>90</v>
      </c>
      <c r="AM401" s="71">
        <v>1</v>
      </c>
      <c r="AN401" s="71">
        <v>1856</v>
      </c>
      <c r="AO401" s="71">
        <v>114</v>
      </c>
      <c r="AP401" s="71">
        <v>20</v>
      </c>
      <c r="AQ401" s="71">
        <v>11</v>
      </c>
      <c r="AR401" s="71">
        <v>47</v>
      </c>
      <c r="AS401" s="71">
        <v>145</v>
      </c>
      <c r="AT401" s="71">
        <v>78</v>
      </c>
      <c r="AU401" s="71">
        <v>66</v>
      </c>
      <c r="AV401" s="212" t="s">
        <v>220</v>
      </c>
      <c r="AW401" s="44" t="s">
        <v>90</v>
      </c>
      <c r="AX401" s="71">
        <v>19</v>
      </c>
      <c r="AY401" s="71">
        <v>103</v>
      </c>
      <c r="AZ401" s="71">
        <v>0</v>
      </c>
      <c r="BA401" s="71">
        <v>151</v>
      </c>
      <c r="BB401" s="71">
        <v>16</v>
      </c>
      <c r="BC401" s="16">
        <v>289</v>
      </c>
      <c r="BD401" s="71">
        <v>89</v>
      </c>
      <c r="BE401" s="71">
        <v>85</v>
      </c>
      <c r="BF401" s="152">
        <v>36</v>
      </c>
      <c r="BG401" s="32">
        <v>10</v>
      </c>
      <c r="BH401" s="212" t="s">
        <v>220</v>
      </c>
      <c r="BI401" s="44" t="s">
        <v>90</v>
      </c>
      <c r="BJ401" s="71">
        <v>1204</v>
      </c>
      <c r="BK401" s="71">
        <v>2249</v>
      </c>
      <c r="BL401" s="71">
        <v>257</v>
      </c>
      <c r="BM401" s="71">
        <v>279</v>
      </c>
      <c r="BN401" s="71">
        <v>168</v>
      </c>
      <c r="BO401" s="71">
        <v>1344</v>
      </c>
      <c r="BP401" s="71">
        <v>148</v>
      </c>
      <c r="BQ401" s="71">
        <v>44</v>
      </c>
      <c r="BR401" s="71">
        <v>110</v>
      </c>
      <c r="BS401" s="71">
        <v>12</v>
      </c>
      <c r="BT401" s="71">
        <v>1</v>
      </c>
      <c r="BU401" s="71">
        <v>5</v>
      </c>
      <c r="BV401" s="71">
        <v>32</v>
      </c>
      <c r="BW401" s="71">
        <v>1157</v>
      </c>
      <c r="BY401" s="80" t="s">
        <v>220</v>
      </c>
      <c r="BZ401" s="80" t="s">
        <v>2694</v>
      </c>
      <c r="CA401" s="78">
        <v>4190</v>
      </c>
      <c r="CB401" s="91"/>
    </row>
    <row r="402" spans="1:80">
      <c r="A402" s="212"/>
      <c r="B402" s="44" t="s">
        <v>91</v>
      </c>
      <c r="C402" s="71">
        <v>154</v>
      </c>
      <c r="D402" s="71">
        <v>88</v>
      </c>
      <c r="E402" s="71">
        <v>109</v>
      </c>
      <c r="F402" s="71">
        <v>53</v>
      </c>
      <c r="G402" s="71">
        <v>74</v>
      </c>
      <c r="H402" s="71">
        <v>34</v>
      </c>
      <c r="I402" s="71">
        <v>91</v>
      </c>
      <c r="J402" s="71">
        <v>47</v>
      </c>
      <c r="K402" s="149">
        <v>428</v>
      </c>
      <c r="L402" s="149">
        <v>222</v>
      </c>
      <c r="M402" s="212"/>
      <c r="N402" s="44" t="s">
        <v>91</v>
      </c>
      <c r="O402" s="71">
        <v>11</v>
      </c>
      <c r="P402" s="71">
        <v>6</v>
      </c>
      <c r="Q402" s="71">
        <v>16</v>
      </c>
      <c r="R402" s="71">
        <v>9</v>
      </c>
      <c r="S402" s="71">
        <v>8</v>
      </c>
      <c r="T402" s="71">
        <v>2</v>
      </c>
      <c r="U402" s="71">
        <v>1</v>
      </c>
      <c r="V402" s="71">
        <v>0</v>
      </c>
      <c r="W402" s="149">
        <v>36</v>
      </c>
      <c r="X402" s="149">
        <v>17</v>
      </c>
      <c r="Y402" s="212"/>
      <c r="Z402" s="44" t="s">
        <v>91</v>
      </c>
      <c r="AA402" s="31">
        <v>2</v>
      </c>
      <c r="AB402" s="31">
        <v>2</v>
      </c>
      <c r="AC402" s="31">
        <v>2</v>
      </c>
      <c r="AD402" s="31">
        <v>3</v>
      </c>
      <c r="AE402" s="149">
        <v>9</v>
      </c>
      <c r="AF402" s="125">
        <v>12</v>
      </c>
      <c r="AG402" s="71">
        <v>10</v>
      </c>
      <c r="AH402" s="71">
        <v>6</v>
      </c>
      <c r="AI402" s="71">
        <v>0</v>
      </c>
      <c r="AJ402" s="71">
        <v>1</v>
      </c>
      <c r="AK402" s="212"/>
      <c r="AL402" s="44" t="s">
        <v>91</v>
      </c>
      <c r="AM402" s="71">
        <v>0</v>
      </c>
      <c r="AN402" s="71">
        <v>208</v>
      </c>
      <c r="AO402" s="71">
        <v>0</v>
      </c>
      <c r="AP402" s="71">
        <v>0</v>
      </c>
      <c r="AQ402" s="71">
        <v>0</v>
      </c>
      <c r="AR402" s="71">
        <v>5</v>
      </c>
      <c r="AS402" s="71">
        <v>10</v>
      </c>
      <c r="AT402" s="71">
        <v>0</v>
      </c>
      <c r="AU402" s="71">
        <v>0</v>
      </c>
      <c r="AV402" s="212"/>
      <c r="AW402" s="44" t="s">
        <v>91</v>
      </c>
      <c r="AX402" s="71">
        <v>2</v>
      </c>
      <c r="AY402" s="71">
        <v>9</v>
      </c>
      <c r="AZ402" s="71">
        <v>0</v>
      </c>
      <c r="BA402" s="71">
        <v>7</v>
      </c>
      <c r="BB402" s="71">
        <v>0</v>
      </c>
      <c r="BC402" s="16">
        <v>18</v>
      </c>
      <c r="BD402" s="71">
        <v>9</v>
      </c>
      <c r="BE402" s="71">
        <v>7</v>
      </c>
      <c r="BF402" s="152">
        <v>11</v>
      </c>
      <c r="BG402" s="32">
        <v>6</v>
      </c>
      <c r="BH402" s="212"/>
      <c r="BI402" s="44" t="s">
        <v>91</v>
      </c>
      <c r="BJ402" s="71">
        <v>445</v>
      </c>
      <c r="BK402" s="71">
        <v>143</v>
      </c>
      <c r="BL402" s="71">
        <v>0</v>
      </c>
      <c r="BM402" s="71">
        <v>0</v>
      </c>
      <c r="BN402" s="71">
        <v>0</v>
      </c>
      <c r="BO402" s="71">
        <v>143</v>
      </c>
      <c r="BP402" s="71">
        <v>0</v>
      </c>
      <c r="BQ402" s="71">
        <v>0</v>
      </c>
      <c r="BR402" s="71">
        <v>0</v>
      </c>
      <c r="BS402" s="71">
        <v>0</v>
      </c>
      <c r="BT402" s="71">
        <v>0</v>
      </c>
      <c r="BU402" s="71">
        <v>0</v>
      </c>
      <c r="BV402" s="71">
        <v>0</v>
      </c>
      <c r="BW402" s="71">
        <v>0</v>
      </c>
      <c r="BY402" s="80" t="s">
        <v>220</v>
      </c>
      <c r="BZ402" s="80" t="s">
        <v>2695</v>
      </c>
      <c r="CA402" s="78">
        <v>416</v>
      </c>
      <c r="CB402" s="91"/>
    </row>
    <row r="403" spans="1:80">
      <c r="A403" s="212"/>
      <c r="B403" s="66" t="s">
        <v>73</v>
      </c>
      <c r="C403" s="26">
        <v>2176</v>
      </c>
      <c r="D403" s="26">
        <v>1112</v>
      </c>
      <c r="E403" s="68">
        <v>1479</v>
      </c>
      <c r="F403" s="68">
        <v>751</v>
      </c>
      <c r="G403" s="68">
        <v>1051</v>
      </c>
      <c r="H403" s="68">
        <v>480</v>
      </c>
      <c r="I403" s="68">
        <v>788</v>
      </c>
      <c r="J403" s="68">
        <v>374</v>
      </c>
      <c r="K403" s="68">
        <v>5494</v>
      </c>
      <c r="L403" s="68">
        <v>2717</v>
      </c>
      <c r="M403" s="212"/>
      <c r="N403" s="66" t="s">
        <v>73</v>
      </c>
      <c r="O403" s="26">
        <v>197</v>
      </c>
      <c r="P403" s="26">
        <v>90</v>
      </c>
      <c r="Q403" s="68">
        <v>115</v>
      </c>
      <c r="R403" s="68">
        <v>46</v>
      </c>
      <c r="S403" s="68">
        <v>87</v>
      </c>
      <c r="T403" s="68">
        <v>35</v>
      </c>
      <c r="U403" s="68">
        <v>43</v>
      </c>
      <c r="V403" s="68">
        <v>15</v>
      </c>
      <c r="W403" s="68">
        <v>442</v>
      </c>
      <c r="X403" s="68">
        <v>186</v>
      </c>
      <c r="Y403" s="212"/>
      <c r="Z403" s="66" t="s">
        <v>73</v>
      </c>
      <c r="AA403" s="68">
        <v>45</v>
      </c>
      <c r="AB403" s="68">
        <v>40</v>
      </c>
      <c r="AC403" s="68">
        <v>37</v>
      </c>
      <c r="AD403" s="68">
        <v>33</v>
      </c>
      <c r="AE403" s="68">
        <v>155</v>
      </c>
      <c r="AF403" s="68">
        <v>141</v>
      </c>
      <c r="AG403" s="68">
        <v>81</v>
      </c>
      <c r="AH403" s="68">
        <v>9</v>
      </c>
      <c r="AI403" s="68">
        <v>10</v>
      </c>
      <c r="AJ403" s="68">
        <v>29</v>
      </c>
      <c r="AK403" s="212"/>
      <c r="AL403" s="66" t="s">
        <v>73</v>
      </c>
      <c r="AM403" s="68">
        <v>1</v>
      </c>
      <c r="AN403" s="68">
        <v>2064</v>
      </c>
      <c r="AO403" s="68">
        <v>114</v>
      </c>
      <c r="AP403" s="68">
        <v>20</v>
      </c>
      <c r="AQ403" s="68">
        <v>11</v>
      </c>
      <c r="AR403" s="68">
        <v>52</v>
      </c>
      <c r="AS403" s="68">
        <v>155</v>
      </c>
      <c r="AT403" s="68">
        <v>78</v>
      </c>
      <c r="AU403" s="68">
        <v>66</v>
      </c>
      <c r="AV403" s="212"/>
      <c r="AW403" s="66" t="s">
        <v>73</v>
      </c>
      <c r="AX403" s="26">
        <v>21</v>
      </c>
      <c r="AY403" s="26">
        <v>112</v>
      </c>
      <c r="AZ403" s="26">
        <v>0</v>
      </c>
      <c r="BA403" s="26">
        <v>158</v>
      </c>
      <c r="BB403" s="26">
        <v>16</v>
      </c>
      <c r="BC403" s="26">
        <v>307</v>
      </c>
      <c r="BD403" s="26">
        <v>98</v>
      </c>
      <c r="BE403" s="26">
        <v>92</v>
      </c>
      <c r="BF403" s="41">
        <v>47</v>
      </c>
      <c r="BG403" s="41">
        <v>16</v>
      </c>
      <c r="BH403" s="212"/>
      <c r="BI403" s="66" t="s">
        <v>73</v>
      </c>
      <c r="BJ403" s="68">
        <v>1649</v>
      </c>
      <c r="BK403" s="68">
        <v>2392</v>
      </c>
      <c r="BL403" s="68">
        <v>257</v>
      </c>
      <c r="BM403" s="68">
        <v>279</v>
      </c>
      <c r="BN403" s="68">
        <v>168</v>
      </c>
      <c r="BO403" s="68">
        <v>1487</v>
      </c>
      <c r="BP403" s="68">
        <v>148</v>
      </c>
      <c r="BQ403" s="68">
        <v>44</v>
      </c>
      <c r="BR403" s="68">
        <v>110</v>
      </c>
      <c r="BS403" s="68">
        <v>12</v>
      </c>
      <c r="BT403" s="68">
        <v>1</v>
      </c>
      <c r="BU403" s="68">
        <v>5</v>
      </c>
      <c r="BV403" s="68">
        <v>32</v>
      </c>
      <c r="BW403" s="68">
        <v>1157</v>
      </c>
      <c r="BY403" s="80" t="s">
        <v>220</v>
      </c>
      <c r="BZ403" s="80" t="s">
        <v>2696</v>
      </c>
      <c r="CA403" s="78">
        <v>4606</v>
      </c>
      <c r="CB403" s="91"/>
    </row>
    <row r="404" spans="1:80" ht="14.45" customHeight="1">
      <c r="A404" s="212" t="s">
        <v>221</v>
      </c>
      <c r="B404" s="44" t="s">
        <v>90</v>
      </c>
      <c r="C404" s="71">
        <v>1920</v>
      </c>
      <c r="D404" s="71">
        <v>1115</v>
      </c>
      <c r="E404" s="71">
        <v>1718</v>
      </c>
      <c r="F404" s="71">
        <v>901</v>
      </c>
      <c r="G404" s="71">
        <v>801</v>
      </c>
      <c r="H404" s="71">
        <v>389</v>
      </c>
      <c r="I404" s="71">
        <v>963</v>
      </c>
      <c r="J404" s="71">
        <v>455</v>
      </c>
      <c r="K404" s="149">
        <v>5402</v>
      </c>
      <c r="L404" s="149">
        <v>2860</v>
      </c>
      <c r="M404" s="212" t="s">
        <v>221</v>
      </c>
      <c r="N404" s="44" t="s">
        <v>90</v>
      </c>
      <c r="O404" s="71">
        <v>238</v>
      </c>
      <c r="P404" s="71">
        <v>121</v>
      </c>
      <c r="Q404" s="71">
        <v>88</v>
      </c>
      <c r="R404" s="71">
        <v>48</v>
      </c>
      <c r="S404" s="71">
        <v>64</v>
      </c>
      <c r="T404" s="71">
        <v>26</v>
      </c>
      <c r="U404" s="71">
        <v>117</v>
      </c>
      <c r="V404" s="71">
        <v>39</v>
      </c>
      <c r="W404" s="149">
        <v>507</v>
      </c>
      <c r="X404" s="149">
        <v>234</v>
      </c>
      <c r="Y404" s="212" t="s">
        <v>221</v>
      </c>
      <c r="Z404" s="44" t="s">
        <v>90</v>
      </c>
      <c r="AA404" s="31">
        <v>48</v>
      </c>
      <c r="AB404" s="31">
        <v>48</v>
      </c>
      <c r="AC404" s="31">
        <v>39</v>
      </c>
      <c r="AD404" s="31">
        <v>36</v>
      </c>
      <c r="AE404" s="149">
        <v>171</v>
      </c>
      <c r="AF404" s="125">
        <v>130</v>
      </c>
      <c r="AG404" s="71">
        <v>57</v>
      </c>
      <c r="AH404" s="71">
        <v>1</v>
      </c>
      <c r="AI404" s="71">
        <v>14</v>
      </c>
      <c r="AJ404" s="71">
        <v>42</v>
      </c>
      <c r="AK404" s="212" t="s">
        <v>221</v>
      </c>
      <c r="AL404" s="44" t="s">
        <v>90</v>
      </c>
      <c r="AM404" s="71">
        <v>27</v>
      </c>
      <c r="AN404" s="71">
        <v>1334</v>
      </c>
      <c r="AO404" s="71">
        <v>464</v>
      </c>
      <c r="AP404" s="71">
        <v>63</v>
      </c>
      <c r="AQ404" s="71">
        <v>1</v>
      </c>
      <c r="AR404" s="71">
        <v>45</v>
      </c>
      <c r="AS404" s="71">
        <v>152</v>
      </c>
      <c r="AT404" s="71">
        <v>98</v>
      </c>
      <c r="AU404" s="71">
        <v>80</v>
      </c>
      <c r="AV404" s="212" t="s">
        <v>221</v>
      </c>
      <c r="AW404" s="44" t="s">
        <v>90</v>
      </c>
      <c r="AX404" s="71">
        <v>72</v>
      </c>
      <c r="AY404" s="71">
        <v>89</v>
      </c>
      <c r="AZ404" s="71">
        <v>0</v>
      </c>
      <c r="BA404" s="71">
        <v>249</v>
      </c>
      <c r="BB404" s="71">
        <v>11</v>
      </c>
      <c r="BC404" s="16">
        <v>421</v>
      </c>
      <c r="BD404" s="71">
        <v>114</v>
      </c>
      <c r="BE404" s="71">
        <v>138</v>
      </c>
      <c r="BF404" s="152">
        <v>25</v>
      </c>
      <c r="BG404" s="32">
        <v>7</v>
      </c>
      <c r="BH404" s="212" t="s">
        <v>221</v>
      </c>
      <c r="BI404" s="44" t="s">
        <v>90</v>
      </c>
      <c r="BJ404" s="71">
        <v>993</v>
      </c>
      <c r="BK404" s="71">
        <v>1151</v>
      </c>
      <c r="BL404" s="71">
        <v>91</v>
      </c>
      <c r="BM404" s="71">
        <v>55</v>
      </c>
      <c r="BN404" s="71">
        <v>132</v>
      </c>
      <c r="BO404" s="71">
        <v>1080</v>
      </c>
      <c r="BP404" s="71">
        <v>73</v>
      </c>
      <c r="BQ404" s="71">
        <v>36</v>
      </c>
      <c r="BR404" s="71">
        <v>114</v>
      </c>
      <c r="BS404" s="71">
        <v>12</v>
      </c>
      <c r="BT404" s="71">
        <v>0</v>
      </c>
      <c r="BU404" s="71">
        <v>21</v>
      </c>
      <c r="BV404" s="71">
        <v>38</v>
      </c>
      <c r="BW404" s="71">
        <v>505</v>
      </c>
      <c r="BY404" s="80" t="s">
        <v>221</v>
      </c>
      <c r="BZ404" s="80" t="s">
        <v>2697</v>
      </c>
      <c r="CA404" s="78">
        <v>4344</v>
      </c>
      <c r="CB404" s="91"/>
    </row>
    <row r="405" spans="1:80">
      <c r="A405" s="212"/>
      <c r="B405" s="44" t="s">
        <v>91</v>
      </c>
      <c r="C405" s="71">
        <v>717</v>
      </c>
      <c r="D405" s="71">
        <v>392</v>
      </c>
      <c r="E405" s="71">
        <v>514</v>
      </c>
      <c r="F405" s="71">
        <v>252</v>
      </c>
      <c r="G405" s="71">
        <v>419</v>
      </c>
      <c r="H405" s="71">
        <v>196</v>
      </c>
      <c r="I405" s="71">
        <v>500</v>
      </c>
      <c r="J405" s="71">
        <v>229</v>
      </c>
      <c r="K405" s="149">
        <v>2150</v>
      </c>
      <c r="L405" s="149">
        <v>1069</v>
      </c>
      <c r="M405" s="212"/>
      <c r="N405" s="44" t="s">
        <v>91</v>
      </c>
      <c r="O405" s="71">
        <v>84</v>
      </c>
      <c r="P405" s="71">
        <v>40</v>
      </c>
      <c r="Q405" s="71">
        <v>50</v>
      </c>
      <c r="R405" s="71">
        <v>26</v>
      </c>
      <c r="S405" s="71">
        <v>43</v>
      </c>
      <c r="T405" s="71">
        <v>20</v>
      </c>
      <c r="U405" s="71">
        <v>108</v>
      </c>
      <c r="V405" s="71">
        <v>44</v>
      </c>
      <c r="W405" s="149">
        <v>285</v>
      </c>
      <c r="X405" s="149">
        <v>130</v>
      </c>
      <c r="Y405" s="212"/>
      <c r="Z405" s="44" t="s">
        <v>91</v>
      </c>
      <c r="AA405" s="31">
        <v>13</v>
      </c>
      <c r="AB405" s="31">
        <v>10</v>
      </c>
      <c r="AC405" s="31">
        <v>9</v>
      </c>
      <c r="AD405" s="31">
        <v>10</v>
      </c>
      <c r="AE405" s="149">
        <v>42</v>
      </c>
      <c r="AF405" s="125">
        <v>32</v>
      </c>
      <c r="AG405" s="71">
        <v>28</v>
      </c>
      <c r="AH405" s="71">
        <v>12</v>
      </c>
      <c r="AI405" s="71">
        <v>0</v>
      </c>
      <c r="AJ405" s="71">
        <v>3</v>
      </c>
      <c r="AK405" s="212"/>
      <c r="AL405" s="44" t="s">
        <v>91</v>
      </c>
      <c r="AM405" s="71">
        <v>36</v>
      </c>
      <c r="AN405" s="71">
        <v>758</v>
      </c>
      <c r="AO405" s="71">
        <v>0</v>
      </c>
      <c r="AP405" s="71">
        <v>0</v>
      </c>
      <c r="AQ405" s="71">
        <v>0</v>
      </c>
      <c r="AR405" s="71">
        <v>27</v>
      </c>
      <c r="AS405" s="71">
        <v>33</v>
      </c>
      <c r="AT405" s="71">
        <v>121</v>
      </c>
      <c r="AU405" s="71">
        <v>42</v>
      </c>
      <c r="AV405" s="212"/>
      <c r="AW405" s="44" t="s">
        <v>91</v>
      </c>
      <c r="AX405" s="71">
        <v>69</v>
      </c>
      <c r="AY405" s="71">
        <v>42</v>
      </c>
      <c r="AZ405" s="71">
        <v>0</v>
      </c>
      <c r="BA405" s="71">
        <v>1</v>
      </c>
      <c r="BB405" s="71">
        <v>0</v>
      </c>
      <c r="BC405" s="16">
        <v>112</v>
      </c>
      <c r="BD405" s="71">
        <v>76</v>
      </c>
      <c r="BE405" s="71">
        <v>81</v>
      </c>
      <c r="BF405" s="152">
        <v>48</v>
      </c>
      <c r="BG405" s="32">
        <v>33</v>
      </c>
      <c r="BH405" s="212"/>
      <c r="BI405" s="44" t="s">
        <v>91</v>
      </c>
      <c r="BJ405" s="71">
        <v>434</v>
      </c>
      <c r="BK405" s="71">
        <v>489</v>
      </c>
      <c r="BL405" s="71">
        <v>92</v>
      </c>
      <c r="BM405" s="71">
        <v>86</v>
      </c>
      <c r="BN405" s="71">
        <v>0</v>
      </c>
      <c r="BO405" s="71">
        <v>492</v>
      </c>
      <c r="BP405" s="71">
        <v>52</v>
      </c>
      <c r="BQ405" s="71">
        <v>0</v>
      </c>
      <c r="BR405" s="71">
        <v>81</v>
      </c>
      <c r="BS405" s="71">
        <v>77</v>
      </c>
      <c r="BT405" s="71">
        <v>0</v>
      </c>
      <c r="BU405" s="71">
        <v>0</v>
      </c>
      <c r="BV405" s="71">
        <v>0</v>
      </c>
      <c r="BW405" s="71">
        <v>556</v>
      </c>
      <c r="BY405" s="80" t="s">
        <v>221</v>
      </c>
      <c r="BZ405" s="80" t="s">
        <v>2698</v>
      </c>
      <c r="CA405" s="78">
        <v>1552</v>
      </c>
      <c r="CB405" s="91"/>
    </row>
    <row r="406" spans="1:80">
      <c r="A406" s="212"/>
      <c r="B406" s="66" t="s">
        <v>73</v>
      </c>
      <c r="C406" s="26">
        <v>2637</v>
      </c>
      <c r="D406" s="26">
        <v>1507</v>
      </c>
      <c r="E406" s="68">
        <v>2232</v>
      </c>
      <c r="F406" s="68">
        <v>1153</v>
      </c>
      <c r="G406" s="68">
        <v>1220</v>
      </c>
      <c r="H406" s="68">
        <v>585</v>
      </c>
      <c r="I406" s="68">
        <v>1463</v>
      </c>
      <c r="J406" s="68">
        <v>684</v>
      </c>
      <c r="K406" s="68">
        <v>7552</v>
      </c>
      <c r="L406" s="68">
        <v>3929</v>
      </c>
      <c r="M406" s="212"/>
      <c r="N406" s="66" t="s">
        <v>73</v>
      </c>
      <c r="O406" s="26">
        <v>322</v>
      </c>
      <c r="P406" s="26">
        <v>161</v>
      </c>
      <c r="Q406" s="68">
        <v>138</v>
      </c>
      <c r="R406" s="68">
        <v>74</v>
      </c>
      <c r="S406" s="68">
        <v>107</v>
      </c>
      <c r="T406" s="68">
        <v>46</v>
      </c>
      <c r="U406" s="68">
        <v>225</v>
      </c>
      <c r="V406" s="68">
        <v>83</v>
      </c>
      <c r="W406" s="68">
        <v>792</v>
      </c>
      <c r="X406" s="68">
        <v>364</v>
      </c>
      <c r="Y406" s="212"/>
      <c r="Z406" s="66" t="s">
        <v>73</v>
      </c>
      <c r="AA406" s="68">
        <v>61</v>
      </c>
      <c r="AB406" s="68">
        <v>58</v>
      </c>
      <c r="AC406" s="68">
        <v>48</v>
      </c>
      <c r="AD406" s="68">
        <v>46</v>
      </c>
      <c r="AE406" s="68">
        <v>213</v>
      </c>
      <c r="AF406" s="68">
        <v>162</v>
      </c>
      <c r="AG406" s="68">
        <v>85</v>
      </c>
      <c r="AH406" s="68">
        <v>13</v>
      </c>
      <c r="AI406" s="68">
        <v>14</v>
      </c>
      <c r="AJ406" s="68">
        <v>45</v>
      </c>
      <c r="AK406" s="212"/>
      <c r="AL406" s="66" t="s">
        <v>73</v>
      </c>
      <c r="AM406" s="68">
        <v>63</v>
      </c>
      <c r="AN406" s="68">
        <v>2092</v>
      </c>
      <c r="AO406" s="68">
        <v>464</v>
      </c>
      <c r="AP406" s="68">
        <v>63</v>
      </c>
      <c r="AQ406" s="68">
        <v>1</v>
      </c>
      <c r="AR406" s="68">
        <v>72</v>
      </c>
      <c r="AS406" s="68">
        <v>185</v>
      </c>
      <c r="AT406" s="68">
        <v>219</v>
      </c>
      <c r="AU406" s="68">
        <v>122</v>
      </c>
      <c r="AV406" s="212"/>
      <c r="AW406" s="66" t="s">
        <v>73</v>
      </c>
      <c r="AX406" s="26">
        <v>141</v>
      </c>
      <c r="AY406" s="26">
        <v>131</v>
      </c>
      <c r="AZ406" s="26">
        <v>0</v>
      </c>
      <c r="BA406" s="26">
        <v>250</v>
      </c>
      <c r="BB406" s="26">
        <v>11</v>
      </c>
      <c r="BC406" s="26">
        <v>533</v>
      </c>
      <c r="BD406" s="26">
        <v>190</v>
      </c>
      <c r="BE406" s="26">
        <v>219</v>
      </c>
      <c r="BF406" s="41">
        <v>73</v>
      </c>
      <c r="BG406" s="41">
        <v>40</v>
      </c>
      <c r="BH406" s="212"/>
      <c r="BI406" s="66" t="s">
        <v>73</v>
      </c>
      <c r="BJ406" s="68">
        <v>1427</v>
      </c>
      <c r="BK406" s="68">
        <v>1640</v>
      </c>
      <c r="BL406" s="68">
        <v>183</v>
      </c>
      <c r="BM406" s="68">
        <v>141</v>
      </c>
      <c r="BN406" s="68">
        <v>132</v>
      </c>
      <c r="BO406" s="68">
        <v>1572</v>
      </c>
      <c r="BP406" s="68">
        <v>125</v>
      </c>
      <c r="BQ406" s="68">
        <v>36</v>
      </c>
      <c r="BR406" s="68">
        <v>195</v>
      </c>
      <c r="BS406" s="68">
        <v>89</v>
      </c>
      <c r="BT406" s="68">
        <v>0</v>
      </c>
      <c r="BU406" s="68">
        <v>21</v>
      </c>
      <c r="BV406" s="68">
        <v>38</v>
      </c>
      <c r="BW406" s="68">
        <v>1061</v>
      </c>
      <c r="BY406" s="80" t="s">
        <v>221</v>
      </c>
      <c r="BZ406" s="80" t="s">
        <v>2699</v>
      </c>
      <c r="CA406" s="78">
        <v>5896</v>
      </c>
      <c r="CB406" s="91"/>
    </row>
    <row r="407" spans="1:80" ht="14.45" customHeight="1">
      <c r="A407" s="212" t="s">
        <v>222</v>
      </c>
      <c r="B407" s="44" t="s">
        <v>90</v>
      </c>
      <c r="C407" s="71">
        <v>3059</v>
      </c>
      <c r="D407" s="71">
        <v>1603</v>
      </c>
      <c r="E407" s="71">
        <v>1733</v>
      </c>
      <c r="F407" s="71">
        <v>902</v>
      </c>
      <c r="G407" s="71">
        <v>1421</v>
      </c>
      <c r="H407" s="71">
        <v>698</v>
      </c>
      <c r="I407" s="71">
        <v>1093</v>
      </c>
      <c r="J407" s="71">
        <v>526</v>
      </c>
      <c r="K407" s="149">
        <v>7306</v>
      </c>
      <c r="L407" s="149">
        <v>3729</v>
      </c>
      <c r="M407" s="212" t="s">
        <v>222</v>
      </c>
      <c r="N407" s="44" t="s">
        <v>90</v>
      </c>
      <c r="O407" s="71">
        <v>224</v>
      </c>
      <c r="P407" s="71">
        <v>100</v>
      </c>
      <c r="Q407" s="71">
        <v>106</v>
      </c>
      <c r="R407" s="71">
        <v>48</v>
      </c>
      <c r="S407" s="71">
        <v>103</v>
      </c>
      <c r="T407" s="71">
        <v>53</v>
      </c>
      <c r="U407" s="71">
        <v>94</v>
      </c>
      <c r="V407" s="71">
        <v>47</v>
      </c>
      <c r="W407" s="149">
        <v>527</v>
      </c>
      <c r="X407" s="149">
        <v>248</v>
      </c>
      <c r="Y407" s="212" t="s">
        <v>222</v>
      </c>
      <c r="Z407" s="44" t="s">
        <v>90</v>
      </c>
      <c r="AA407" s="31">
        <v>57</v>
      </c>
      <c r="AB407" s="31">
        <v>49</v>
      </c>
      <c r="AC407" s="31">
        <v>47</v>
      </c>
      <c r="AD407" s="31">
        <v>39</v>
      </c>
      <c r="AE407" s="149">
        <v>192</v>
      </c>
      <c r="AF407" s="125">
        <v>179</v>
      </c>
      <c r="AG407" s="71">
        <v>126</v>
      </c>
      <c r="AH407" s="71">
        <v>0</v>
      </c>
      <c r="AI407" s="71">
        <v>7</v>
      </c>
      <c r="AJ407" s="71">
        <v>42</v>
      </c>
      <c r="AK407" s="212" t="s">
        <v>222</v>
      </c>
      <c r="AL407" s="44" t="s">
        <v>90</v>
      </c>
      <c r="AM407" s="71">
        <v>145</v>
      </c>
      <c r="AN407" s="71">
        <v>2280</v>
      </c>
      <c r="AO407" s="71">
        <v>236</v>
      </c>
      <c r="AP407" s="71">
        <v>24</v>
      </c>
      <c r="AQ407" s="71">
        <v>14</v>
      </c>
      <c r="AR407" s="71">
        <v>39</v>
      </c>
      <c r="AS407" s="71">
        <v>179</v>
      </c>
      <c r="AT407" s="71">
        <v>132</v>
      </c>
      <c r="AU407" s="71">
        <v>113</v>
      </c>
      <c r="AV407" s="212" t="s">
        <v>222</v>
      </c>
      <c r="AW407" s="44" t="s">
        <v>90</v>
      </c>
      <c r="AX407" s="71">
        <v>28</v>
      </c>
      <c r="AY407" s="71">
        <v>140</v>
      </c>
      <c r="AZ407" s="71">
        <v>5</v>
      </c>
      <c r="BA407" s="71">
        <v>241</v>
      </c>
      <c r="BB407" s="71">
        <v>0</v>
      </c>
      <c r="BC407" s="16">
        <v>414</v>
      </c>
      <c r="BD407" s="71">
        <v>81</v>
      </c>
      <c r="BE407" s="71">
        <v>94</v>
      </c>
      <c r="BF407" s="152">
        <v>24</v>
      </c>
      <c r="BG407" s="32">
        <v>5</v>
      </c>
      <c r="BH407" s="212" t="s">
        <v>222</v>
      </c>
      <c r="BI407" s="44" t="s">
        <v>90</v>
      </c>
      <c r="BJ407" s="71">
        <v>1185</v>
      </c>
      <c r="BK407" s="71">
        <v>1054</v>
      </c>
      <c r="BL407" s="71">
        <v>290</v>
      </c>
      <c r="BM407" s="71">
        <v>382</v>
      </c>
      <c r="BN407" s="71">
        <v>328</v>
      </c>
      <c r="BO407" s="71">
        <v>1016</v>
      </c>
      <c r="BP407" s="71">
        <v>141</v>
      </c>
      <c r="BQ407" s="71">
        <v>98</v>
      </c>
      <c r="BR407" s="71">
        <v>236</v>
      </c>
      <c r="BS407" s="71">
        <v>12</v>
      </c>
      <c r="BT407" s="71">
        <v>1</v>
      </c>
      <c r="BU407" s="71">
        <v>75</v>
      </c>
      <c r="BV407" s="71">
        <v>91</v>
      </c>
      <c r="BW407" s="71">
        <v>543</v>
      </c>
      <c r="BY407" s="80" t="s">
        <v>222</v>
      </c>
      <c r="BZ407" s="80" t="s">
        <v>2700</v>
      </c>
      <c r="CA407" s="78">
        <v>5579</v>
      </c>
      <c r="CB407" s="91"/>
    </row>
    <row r="408" spans="1:80">
      <c r="A408" s="212"/>
      <c r="B408" s="44" t="s">
        <v>91</v>
      </c>
      <c r="C408" s="71">
        <v>573</v>
      </c>
      <c r="D408" s="71">
        <v>304</v>
      </c>
      <c r="E408" s="71">
        <v>454</v>
      </c>
      <c r="F408" s="71">
        <v>231</v>
      </c>
      <c r="G408" s="71">
        <v>307</v>
      </c>
      <c r="H408" s="71">
        <v>163</v>
      </c>
      <c r="I408" s="71">
        <v>270</v>
      </c>
      <c r="J408" s="71">
        <v>134</v>
      </c>
      <c r="K408" s="149">
        <v>1604</v>
      </c>
      <c r="L408" s="149">
        <v>832</v>
      </c>
      <c r="M408" s="212"/>
      <c r="N408" s="44" t="s">
        <v>91</v>
      </c>
      <c r="O408" s="71">
        <v>136</v>
      </c>
      <c r="P408" s="71">
        <v>82</v>
      </c>
      <c r="Q408" s="71">
        <v>114</v>
      </c>
      <c r="R408" s="71">
        <v>61</v>
      </c>
      <c r="S408" s="71">
        <v>80</v>
      </c>
      <c r="T408" s="71">
        <v>35</v>
      </c>
      <c r="U408" s="71">
        <v>37</v>
      </c>
      <c r="V408" s="71">
        <v>21</v>
      </c>
      <c r="W408" s="149">
        <v>367</v>
      </c>
      <c r="X408" s="149">
        <v>199</v>
      </c>
      <c r="Y408" s="212"/>
      <c r="Z408" s="44" t="s">
        <v>91</v>
      </c>
      <c r="AA408" s="31">
        <v>9</v>
      </c>
      <c r="AB408" s="31">
        <v>8</v>
      </c>
      <c r="AC408" s="31">
        <v>6</v>
      </c>
      <c r="AD408" s="31">
        <v>5</v>
      </c>
      <c r="AE408" s="149">
        <v>28</v>
      </c>
      <c r="AF408" s="125">
        <v>24</v>
      </c>
      <c r="AG408" s="71">
        <v>10</v>
      </c>
      <c r="AH408" s="71">
        <v>19</v>
      </c>
      <c r="AI408" s="71">
        <v>0</v>
      </c>
      <c r="AJ408" s="71">
        <v>2</v>
      </c>
      <c r="AK408" s="212"/>
      <c r="AL408" s="44" t="s">
        <v>91</v>
      </c>
      <c r="AM408" s="71">
        <v>0</v>
      </c>
      <c r="AN408" s="71">
        <v>631</v>
      </c>
      <c r="AO408" s="71">
        <v>0</v>
      </c>
      <c r="AP408" s="71">
        <v>10</v>
      </c>
      <c r="AQ408" s="71">
        <v>0</v>
      </c>
      <c r="AR408" s="71">
        <v>19</v>
      </c>
      <c r="AS408" s="71">
        <v>26</v>
      </c>
      <c r="AT408" s="71">
        <v>4</v>
      </c>
      <c r="AU408" s="71">
        <v>23</v>
      </c>
      <c r="AV408" s="212"/>
      <c r="AW408" s="44" t="s">
        <v>91</v>
      </c>
      <c r="AX408" s="71">
        <v>18</v>
      </c>
      <c r="AY408" s="71">
        <v>34</v>
      </c>
      <c r="AZ408" s="71">
        <v>0</v>
      </c>
      <c r="BA408" s="71">
        <v>14</v>
      </c>
      <c r="BB408" s="71">
        <v>0</v>
      </c>
      <c r="BC408" s="16">
        <v>66</v>
      </c>
      <c r="BD408" s="71">
        <v>35</v>
      </c>
      <c r="BE408" s="71">
        <v>33</v>
      </c>
      <c r="BF408" s="152">
        <v>14</v>
      </c>
      <c r="BG408" s="32">
        <v>7</v>
      </c>
      <c r="BH408" s="212"/>
      <c r="BI408" s="44" t="s">
        <v>91</v>
      </c>
      <c r="BJ408" s="71">
        <v>216</v>
      </c>
      <c r="BK408" s="71">
        <v>188</v>
      </c>
      <c r="BL408" s="71">
        <v>69</v>
      </c>
      <c r="BM408" s="71">
        <v>172</v>
      </c>
      <c r="BN408" s="71">
        <v>161</v>
      </c>
      <c r="BO408" s="71">
        <v>92</v>
      </c>
      <c r="BP408" s="71">
        <v>125</v>
      </c>
      <c r="BQ408" s="71">
        <v>38</v>
      </c>
      <c r="BR408" s="71">
        <v>139</v>
      </c>
      <c r="BS408" s="71">
        <v>8</v>
      </c>
      <c r="BT408" s="71">
        <v>50</v>
      </c>
      <c r="BU408" s="71">
        <v>9</v>
      </c>
      <c r="BV408" s="71">
        <v>26</v>
      </c>
      <c r="BW408" s="71">
        <v>80</v>
      </c>
      <c r="BY408" s="80" t="s">
        <v>222</v>
      </c>
      <c r="BZ408" s="80" t="s">
        <v>2701</v>
      </c>
      <c r="CA408" s="78">
        <v>1302</v>
      </c>
      <c r="CB408" s="91"/>
    </row>
    <row r="409" spans="1:80">
      <c r="A409" s="212"/>
      <c r="B409" s="66" t="s">
        <v>73</v>
      </c>
      <c r="C409" s="26">
        <v>3632</v>
      </c>
      <c r="D409" s="26">
        <v>1907</v>
      </c>
      <c r="E409" s="68">
        <v>2187</v>
      </c>
      <c r="F409" s="68">
        <v>1133</v>
      </c>
      <c r="G409" s="68">
        <v>1728</v>
      </c>
      <c r="H409" s="68">
        <v>861</v>
      </c>
      <c r="I409" s="68">
        <v>1363</v>
      </c>
      <c r="J409" s="68">
        <v>660</v>
      </c>
      <c r="K409" s="68">
        <v>8910</v>
      </c>
      <c r="L409" s="68">
        <v>4561</v>
      </c>
      <c r="M409" s="212"/>
      <c r="N409" s="66" t="s">
        <v>73</v>
      </c>
      <c r="O409" s="26">
        <v>360</v>
      </c>
      <c r="P409" s="26">
        <v>182</v>
      </c>
      <c r="Q409" s="68">
        <v>220</v>
      </c>
      <c r="R409" s="68">
        <v>109</v>
      </c>
      <c r="S409" s="68">
        <v>183</v>
      </c>
      <c r="T409" s="68">
        <v>88</v>
      </c>
      <c r="U409" s="68">
        <v>131</v>
      </c>
      <c r="V409" s="68">
        <v>68</v>
      </c>
      <c r="W409" s="68">
        <v>894</v>
      </c>
      <c r="X409" s="68">
        <v>447</v>
      </c>
      <c r="Y409" s="212"/>
      <c r="Z409" s="66" t="s">
        <v>73</v>
      </c>
      <c r="AA409" s="68">
        <v>66</v>
      </c>
      <c r="AB409" s="68">
        <v>57</v>
      </c>
      <c r="AC409" s="68">
        <v>53</v>
      </c>
      <c r="AD409" s="68">
        <v>44</v>
      </c>
      <c r="AE409" s="68">
        <v>220</v>
      </c>
      <c r="AF409" s="68">
        <v>203</v>
      </c>
      <c r="AG409" s="68">
        <v>136</v>
      </c>
      <c r="AH409" s="68">
        <v>19</v>
      </c>
      <c r="AI409" s="68">
        <v>7</v>
      </c>
      <c r="AJ409" s="68">
        <v>44</v>
      </c>
      <c r="AK409" s="212"/>
      <c r="AL409" s="66" t="s">
        <v>73</v>
      </c>
      <c r="AM409" s="68">
        <v>145</v>
      </c>
      <c r="AN409" s="68">
        <v>2911</v>
      </c>
      <c r="AO409" s="68">
        <v>236</v>
      </c>
      <c r="AP409" s="68">
        <v>34</v>
      </c>
      <c r="AQ409" s="68">
        <v>14</v>
      </c>
      <c r="AR409" s="68">
        <v>58</v>
      </c>
      <c r="AS409" s="68">
        <v>205</v>
      </c>
      <c r="AT409" s="68">
        <v>136</v>
      </c>
      <c r="AU409" s="68">
        <v>136</v>
      </c>
      <c r="AV409" s="212"/>
      <c r="AW409" s="66" t="s">
        <v>73</v>
      </c>
      <c r="AX409" s="26">
        <v>46</v>
      </c>
      <c r="AY409" s="26">
        <v>174</v>
      </c>
      <c r="AZ409" s="26">
        <v>5</v>
      </c>
      <c r="BA409" s="26">
        <v>255</v>
      </c>
      <c r="BB409" s="26">
        <v>0</v>
      </c>
      <c r="BC409" s="26">
        <v>480</v>
      </c>
      <c r="BD409" s="26">
        <v>116</v>
      </c>
      <c r="BE409" s="26">
        <v>127</v>
      </c>
      <c r="BF409" s="41">
        <v>38</v>
      </c>
      <c r="BG409" s="41">
        <v>12</v>
      </c>
      <c r="BH409" s="212"/>
      <c r="BI409" s="66" t="s">
        <v>73</v>
      </c>
      <c r="BJ409" s="68">
        <v>1401</v>
      </c>
      <c r="BK409" s="68">
        <v>1242</v>
      </c>
      <c r="BL409" s="68">
        <v>359</v>
      </c>
      <c r="BM409" s="68">
        <v>554</v>
      </c>
      <c r="BN409" s="68">
        <v>489</v>
      </c>
      <c r="BO409" s="68">
        <v>1108</v>
      </c>
      <c r="BP409" s="68">
        <v>266</v>
      </c>
      <c r="BQ409" s="68">
        <v>136</v>
      </c>
      <c r="BR409" s="68">
        <v>375</v>
      </c>
      <c r="BS409" s="68">
        <v>20</v>
      </c>
      <c r="BT409" s="68">
        <v>51</v>
      </c>
      <c r="BU409" s="68">
        <v>84</v>
      </c>
      <c r="BV409" s="68">
        <v>117</v>
      </c>
      <c r="BW409" s="68">
        <v>623</v>
      </c>
      <c r="BY409" s="80" t="s">
        <v>222</v>
      </c>
      <c r="BZ409" s="80" t="s">
        <v>2702</v>
      </c>
      <c r="CA409" s="78">
        <v>6881</v>
      </c>
      <c r="CB409" s="91"/>
    </row>
    <row r="410" spans="1:80" ht="14.45" customHeight="1">
      <c r="A410" s="212" t="s">
        <v>991</v>
      </c>
      <c r="B410" s="44" t="s">
        <v>90</v>
      </c>
      <c r="C410" s="71">
        <v>4740</v>
      </c>
      <c r="D410" s="71">
        <v>2439</v>
      </c>
      <c r="E410" s="71">
        <v>3363</v>
      </c>
      <c r="F410" s="71">
        <v>1664</v>
      </c>
      <c r="G410" s="71">
        <v>2244</v>
      </c>
      <c r="H410" s="71">
        <v>1042</v>
      </c>
      <c r="I410" s="71">
        <v>2053</v>
      </c>
      <c r="J410" s="71">
        <v>900</v>
      </c>
      <c r="K410" s="149">
        <v>12400</v>
      </c>
      <c r="L410" s="149">
        <v>6045</v>
      </c>
      <c r="M410" s="212" t="s">
        <v>991</v>
      </c>
      <c r="N410" s="44" t="s">
        <v>90</v>
      </c>
      <c r="O410" s="71">
        <v>357</v>
      </c>
      <c r="P410" s="71">
        <v>164</v>
      </c>
      <c r="Q410" s="71">
        <v>154</v>
      </c>
      <c r="R410" s="71">
        <v>71</v>
      </c>
      <c r="S410" s="71">
        <v>150</v>
      </c>
      <c r="T410" s="71">
        <v>59</v>
      </c>
      <c r="U410" s="71">
        <v>180</v>
      </c>
      <c r="V410" s="71">
        <v>71</v>
      </c>
      <c r="W410" s="149">
        <v>841</v>
      </c>
      <c r="X410" s="149">
        <v>365</v>
      </c>
      <c r="Y410" s="212" t="s">
        <v>991</v>
      </c>
      <c r="Z410" s="44" t="s">
        <v>90</v>
      </c>
      <c r="AA410" s="31">
        <v>80</v>
      </c>
      <c r="AB410" s="31">
        <v>73</v>
      </c>
      <c r="AC410" s="31">
        <v>61</v>
      </c>
      <c r="AD410" s="31">
        <v>56</v>
      </c>
      <c r="AE410" s="149">
        <v>270</v>
      </c>
      <c r="AF410" s="125">
        <v>254</v>
      </c>
      <c r="AG410" s="71">
        <v>69</v>
      </c>
      <c r="AH410" s="71">
        <v>6</v>
      </c>
      <c r="AI410" s="71">
        <v>4</v>
      </c>
      <c r="AJ410" s="71">
        <v>59</v>
      </c>
      <c r="AK410" s="212" t="s">
        <v>991</v>
      </c>
      <c r="AL410" s="44" t="s">
        <v>90</v>
      </c>
      <c r="AM410" s="71">
        <v>24</v>
      </c>
      <c r="AN410" s="71">
        <v>2501</v>
      </c>
      <c r="AO410" s="71">
        <v>1690</v>
      </c>
      <c r="AP410" s="71">
        <v>412</v>
      </c>
      <c r="AQ410" s="71">
        <v>9</v>
      </c>
      <c r="AR410" s="71">
        <v>50</v>
      </c>
      <c r="AS410" s="71">
        <v>265</v>
      </c>
      <c r="AT410" s="71">
        <v>150</v>
      </c>
      <c r="AU410" s="71">
        <v>156</v>
      </c>
      <c r="AV410" s="212" t="s">
        <v>991</v>
      </c>
      <c r="AW410" s="44" t="s">
        <v>90</v>
      </c>
      <c r="AX410" s="71">
        <v>57</v>
      </c>
      <c r="AY410" s="71">
        <v>143</v>
      </c>
      <c r="AZ410" s="71">
        <v>10</v>
      </c>
      <c r="BA410" s="71">
        <v>406</v>
      </c>
      <c r="BB410" s="71">
        <v>13</v>
      </c>
      <c r="BC410" s="16">
        <v>629</v>
      </c>
      <c r="BD410" s="71">
        <v>138</v>
      </c>
      <c r="BE410" s="71">
        <v>119</v>
      </c>
      <c r="BF410" s="152">
        <v>60</v>
      </c>
      <c r="BG410" s="32">
        <v>12</v>
      </c>
      <c r="BH410" s="212" t="s">
        <v>991</v>
      </c>
      <c r="BI410" s="44" t="s">
        <v>90</v>
      </c>
      <c r="BJ410" s="71">
        <v>3010</v>
      </c>
      <c r="BK410" s="71">
        <v>2951</v>
      </c>
      <c r="BL410" s="71">
        <v>781</v>
      </c>
      <c r="BM410" s="71">
        <v>518</v>
      </c>
      <c r="BN410" s="71">
        <v>555</v>
      </c>
      <c r="BO410" s="71">
        <v>3209</v>
      </c>
      <c r="BP410" s="71">
        <v>516</v>
      </c>
      <c r="BQ410" s="71">
        <v>342</v>
      </c>
      <c r="BR410" s="71">
        <v>643</v>
      </c>
      <c r="BS410" s="71">
        <v>38</v>
      </c>
      <c r="BT410" s="71">
        <v>0</v>
      </c>
      <c r="BU410" s="71">
        <v>101</v>
      </c>
      <c r="BV410" s="71">
        <v>39</v>
      </c>
      <c r="BW410" s="71">
        <v>3954</v>
      </c>
      <c r="BY410" s="80" t="s">
        <v>991</v>
      </c>
      <c r="BZ410" s="80" t="s">
        <v>2703</v>
      </c>
      <c r="CA410" s="78">
        <v>11789</v>
      </c>
      <c r="CB410" s="91"/>
    </row>
    <row r="411" spans="1:80">
      <c r="A411" s="212"/>
      <c r="B411" s="44" t="s">
        <v>91</v>
      </c>
      <c r="C411" s="71">
        <v>436</v>
      </c>
      <c r="D411" s="71">
        <v>233</v>
      </c>
      <c r="E411" s="71">
        <v>331</v>
      </c>
      <c r="F411" s="71">
        <v>166</v>
      </c>
      <c r="G411" s="71">
        <v>316</v>
      </c>
      <c r="H411" s="71">
        <v>143</v>
      </c>
      <c r="I411" s="71">
        <v>364</v>
      </c>
      <c r="J411" s="71">
        <v>160</v>
      </c>
      <c r="K411" s="149">
        <v>1447</v>
      </c>
      <c r="L411" s="149">
        <v>702</v>
      </c>
      <c r="M411" s="212"/>
      <c r="N411" s="44" t="s">
        <v>91</v>
      </c>
      <c r="O411" s="71">
        <v>2</v>
      </c>
      <c r="P411" s="71">
        <v>1</v>
      </c>
      <c r="Q411" s="71">
        <v>9</v>
      </c>
      <c r="R411" s="71">
        <v>3</v>
      </c>
      <c r="S411" s="71">
        <v>14</v>
      </c>
      <c r="T411" s="71">
        <v>4</v>
      </c>
      <c r="U411" s="71">
        <v>126</v>
      </c>
      <c r="V411" s="71">
        <v>52</v>
      </c>
      <c r="W411" s="149">
        <v>151</v>
      </c>
      <c r="X411" s="149">
        <v>60</v>
      </c>
      <c r="Y411" s="212"/>
      <c r="Z411" s="44" t="s">
        <v>91</v>
      </c>
      <c r="AA411" s="31">
        <v>7</v>
      </c>
      <c r="AB411" s="31">
        <v>7</v>
      </c>
      <c r="AC411" s="31">
        <v>7</v>
      </c>
      <c r="AD411" s="31">
        <v>8</v>
      </c>
      <c r="AE411" s="149">
        <v>29</v>
      </c>
      <c r="AF411" s="125">
        <v>27</v>
      </c>
      <c r="AG411" s="71">
        <v>16</v>
      </c>
      <c r="AH411" s="71">
        <v>4</v>
      </c>
      <c r="AI411" s="71">
        <v>0</v>
      </c>
      <c r="AJ411" s="71">
        <v>1</v>
      </c>
      <c r="AK411" s="212"/>
      <c r="AL411" s="44" t="s">
        <v>91</v>
      </c>
      <c r="AM411" s="71">
        <v>0</v>
      </c>
      <c r="AN411" s="71">
        <v>286</v>
      </c>
      <c r="AO411" s="71">
        <v>41</v>
      </c>
      <c r="AP411" s="71">
        <v>104</v>
      </c>
      <c r="AQ411" s="71">
        <v>0</v>
      </c>
      <c r="AR411" s="71">
        <v>8</v>
      </c>
      <c r="AS411" s="71">
        <v>29</v>
      </c>
      <c r="AT411" s="71">
        <v>0</v>
      </c>
      <c r="AU411" s="71">
        <v>0</v>
      </c>
      <c r="AV411" s="212"/>
      <c r="AW411" s="44" t="s">
        <v>91</v>
      </c>
      <c r="AX411" s="71">
        <v>24</v>
      </c>
      <c r="AY411" s="71">
        <v>19</v>
      </c>
      <c r="AZ411" s="71">
        <v>0</v>
      </c>
      <c r="BA411" s="71">
        <v>16</v>
      </c>
      <c r="BB411" s="71">
        <v>0</v>
      </c>
      <c r="BC411" s="16">
        <v>59</v>
      </c>
      <c r="BD411" s="71">
        <v>30</v>
      </c>
      <c r="BE411" s="71">
        <v>31</v>
      </c>
      <c r="BF411" s="152">
        <v>27</v>
      </c>
      <c r="BG411" s="32">
        <v>18</v>
      </c>
      <c r="BH411" s="212"/>
      <c r="BI411" s="44" t="s">
        <v>91</v>
      </c>
      <c r="BJ411" s="71">
        <v>479</v>
      </c>
      <c r="BK411" s="71">
        <v>868</v>
      </c>
      <c r="BL411" s="71">
        <v>725</v>
      </c>
      <c r="BM411" s="71">
        <v>49</v>
      </c>
      <c r="BN411" s="71">
        <v>49</v>
      </c>
      <c r="BO411" s="71">
        <v>1074</v>
      </c>
      <c r="BP411" s="71">
        <v>37</v>
      </c>
      <c r="BQ411" s="71">
        <v>37</v>
      </c>
      <c r="BR411" s="71">
        <v>69</v>
      </c>
      <c r="BS411" s="71">
        <v>0</v>
      </c>
      <c r="BT411" s="71">
        <v>7</v>
      </c>
      <c r="BU411" s="71">
        <v>26</v>
      </c>
      <c r="BV411" s="71">
        <v>0</v>
      </c>
      <c r="BW411" s="71">
        <v>1461</v>
      </c>
      <c r="BY411" s="80" t="s">
        <v>991</v>
      </c>
      <c r="BZ411" s="80" t="s">
        <v>2704</v>
      </c>
      <c r="CA411" s="78">
        <v>1111</v>
      </c>
      <c r="CB411" s="91"/>
    </row>
    <row r="412" spans="1:80">
      <c r="A412" s="212"/>
      <c r="B412" s="66" t="s">
        <v>73</v>
      </c>
      <c r="C412" s="26">
        <v>5176</v>
      </c>
      <c r="D412" s="26">
        <v>2672</v>
      </c>
      <c r="E412" s="68">
        <v>3694</v>
      </c>
      <c r="F412" s="68">
        <v>1830</v>
      </c>
      <c r="G412" s="68">
        <v>2560</v>
      </c>
      <c r="H412" s="68">
        <v>1185</v>
      </c>
      <c r="I412" s="68">
        <v>2417</v>
      </c>
      <c r="J412" s="68">
        <v>1060</v>
      </c>
      <c r="K412" s="68">
        <v>13847</v>
      </c>
      <c r="L412" s="68">
        <v>6747</v>
      </c>
      <c r="M412" s="212"/>
      <c r="N412" s="66" t="s">
        <v>73</v>
      </c>
      <c r="O412" s="26">
        <v>359</v>
      </c>
      <c r="P412" s="26">
        <v>165</v>
      </c>
      <c r="Q412" s="68">
        <v>163</v>
      </c>
      <c r="R412" s="68">
        <v>74</v>
      </c>
      <c r="S412" s="68">
        <v>164</v>
      </c>
      <c r="T412" s="68">
        <v>63</v>
      </c>
      <c r="U412" s="68">
        <v>306</v>
      </c>
      <c r="V412" s="68">
        <v>123</v>
      </c>
      <c r="W412" s="68">
        <v>992</v>
      </c>
      <c r="X412" s="68">
        <v>425</v>
      </c>
      <c r="Y412" s="212"/>
      <c r="Z412" s="66" t="s">
        <v>73</v>
      </c>
      <c r="AA412" s="68">
        <v>87</v>
      </c>
      <c r="AB412" s="68">
        <v>80</v>
      </c>
      <c r="AC412" s="68">
        <v>68</v>
      </c>
      <c r="AD412" s="68">
        <v>64</v>
      </c>
      <c r="AE412" s="68">
        <v>299</v>
      </c>
      <c r="AF412" s="68">
        <v>281</v>
      </c>
      <c r="AG412" s="68">
        <v>85</v>
      </c>
      <c r="AH412" s="68">
        <v>10</v>
      </c>
      <c r="AI412" s="68">
        <v>4</v>
      </c>
      <c r="AJ412" s="68">
        <v>60</v>
      </c>
      <c r="AK412" s="212"/>
      <c r="AL412" s="66" t="s">
        <v>73</v>
      </c>
      <c r="AM412" s="68">
        <v>24</v>
      </c>
      <c r="AN412" s="68">
        <v>2787</v>
      </c>
      <c r="AO412" s="68">
        <v>1731</v>
      </c>
      <c r="AP412" s="68">
        <v>516</v>
      </c>
      <c r="AQ412" s="68">
        <v>9</v>
      </c>
      <c r="AR412" s="68">
        <v>58</v>
      </c>
      <c r="AS412" s="68">
        <v>294</v>
      </c>
      <c r="AT412" s="68">
        <v>150</v>
      </c>
      <c r="AU412" s="68">
        <v>156</v>
      </c>
      <c r="AV412" s="212"/>
      <c r="AW412" s="66" t="s">
        <v>73</v>
      </c>
      <c r="AX412" s="26">
        <v>81</v>
      </c>
      <c r="AY412" s="26">
        <v>162</v>
      </c>
      <c r="AZ412" s="26">
        <v>10</v>
      </c>
      <c r="BA412" s="26">
        <v>422</v>
      </c>
      <c r="BB412" s="26">
        <v>13</v>
      </c>
      <c r="BC412" s="26">
        <v>688</v>
      </c>
      <c r="BD412" s="26">
        <v>168</v>
      </c>
      <c r="BE412" s="26">
        <v>150</v>
      </c>
      <c r="BF412" s="41">
        <v>87</v>
      </c>
      <c r="BG412" s="41">
        <v>30</v>
      </c>
      <c r="BH412" s="212"/>
      <c r="BI412" s="66" t="s">
        <v>73</v>
      </c>
      <c r="BJ412" s="68">
        <v>3489</v>
      </c>
      <c r="BK412" s="68">
        <v>3819</v>
      </c>
      <c r="BL412" s="68">
        <v>1506</v>
      </c>
      <c r="BM412" s="68">
        <v>567</v>
      </c>
      <c r="BN412" s="68">
        <v>604</v>
      </c>
      <c r="BO412" s="68">
        <v>4283</v>
      </c>
      <c r="BP412" s="68">
        <v>553</v>
      </c>
      <c r="BQ412" s="68">
        <v>379</v>
      </c>
      <c r="BR412" s="68">
        <v>712</v>
      </c>
      <c r="BS412" s="68">
        <v>38</v>
      </c>
      <c r="BT412" s="68">
        <v>7</v>
      </c>
      <c r="BU412" s="68">
        <v>127</v>
      </c>
      <c r="BV412" s="68">
        <v>39</v>
      </c>
      <c r="BW412" s="68">
        <v>5415</v>
      </c>
      <c r="BY412" s="80" t="s">
        <v>991</v>
      </c>
      <c r="BZ412" s="80" t="s">
        <v>2705</v>
      </c>
      <c r="CA412" s="78">
        <v>12900</v>
      </c>
      <c r="CB412" s="91"/>
    </row>
    <row r="413" spans="1:80" ht="14.45" customHeight="1">
      <c r="A413" s="212" t="s">
        <v>223</v>
      </c>
      <c r="B413" s="44" t="s">
        <v>90</v>
      </c>
      <c r="C413" s="71">
        <v>1551</v>
      </c>
      <c r="D413" s="71">
        <v>771</v>
      </c>
      <c r="E413" s="71">
        <v>1019</v>
      </c>
      <c r="F413" s="71">
        <v>458</v>
      </c>
      <c r="G413" s="71">
        <v>773</v>
      </c>
      <c r="H413" s="71">
        <v>338</v>
      </c>
      <c r="I413" s="71">
        <v>715</v>
      </c>
      <c r="J413" s="71">
        <v>286</v>
      </c>
      <c r="K413" s="149">
        <v>4058</v>
      </c>
      <c r="L413" s="149">
        <v>1853</v>
      </c>
      <c r="M413" s="212" t="s">
        <v>223</v>
      </c>
      <c r="N413" s="44" t="s">
        <v>90</v>
      </c>
      <c r="O413" s="71">
        <v>138</v>
      </c>
      <c r="P413" s="71">
        <v>68</v>
      </c>
      <c r="Q413" s="71">
        <v>70</v>
      </c>
      <c r="R413" s="71">
        <v>32</v>
      </c>
      <c r="S413" s="71">
        <v>78</v>
      </c>
      <c r="T413" s="71">
        <v>36</v>
      </c>
      <c r="U413" s="71">
        <v>158</v>
      </c>
      <c r="V413" s="71">
        <v>78</v>
      </c>
      <c r="W413" s="149">
        <v>444</v>
      </c>
      <c r="X413" s="149">
        <v>214</v>
      </c>
      <c r="Y413" s="212" t="s">
        <v>223</v>
      </c>
      <c r="Z413" s="44" t="s">
        <v>90</v>
      </c>
      <c r="AA413" s="31">
        <v>35</v>
      </c>
      <c r="AB413" s="31">
        <v>29</v>
      </c>
      <c r="AC413" s="31">
        <v>24</v>
      </c>
      <c r="AD413" s="31">
        <v>23</v>
      </c>
      <c r="AE413" s="149">
        <v>111</v>
      </c>
      <c r="AF413" s="125">
        <v>82</v>
      </c>
      <c r="AG413" s="71">
        <v>24</v>
      </c>
      <c r="AH413" s="71">
        <v>0</v>
      </c>
      <c r="AI413" s="71">
        <v>10</v>
      </c>
      <c r="AJ413" s="71">
        <v>19</v>
      </c>
      <c r="AK413" s="212" t="s">
        <v>223</v>
      </c>
      <c r="AL413" s="44" t="s">
        <v>90</v>
      </c>
      <c r="AM413" s="71">
        <v>5</v>
      </c>
      <c r="AN413" s="71">
        <v>839</v>
      </c>
      <c r="AO413" s="71">
        <v>230</v>
      </c>
      <c r="AP413" s="71">
        <v>71</v>
      </c>
      <c r="AQ413" s="71">
        <v>11</v>
      </c>
      <c r="AR413" s="71">
        <v>26</v>
      </c>
      <c r="AS413" s="71">
        <v>93</v>
      </c>
      <c r="AT413" s="71">
        <v>19</v>
      </c>
      <c r="AU413" s="71">
        <v>16</v>
      </c>
      <c r="AV413" s="212" t="s">
        <v>223</v>
      </c>
      <c r="AW413" s="44" t="s">
        <v>90</v>
      </c>
      <c r="AX413" s="71">
        <v>31</v>
      </c>
      <c r="AY413" s="71">
        <v>81</v>
      </c>
      <c r="AZ413" s="71">
        <v>2</v>
      </c>
      <c r="BA413" s="71">
        <v>105</v>
      </c>
      <c r="BB413" s="71">
        <v>0</v>
      </c>
      <c r="BC413" s="16">
        <v>219</v>
      </c>
      <c r="BD413" s="71">
        <v>68</v>
      </c>
      <c r="BE413" s="71">
        <v>78</v>
      </c>
      <c r="BF413" s="152">
        <v>31</v>
      </c>
      <c r="BG413" s="32">
        <v>11</v>
      </c>
      <c r="BH413" s="212" t="s">
        <v>223</v>
      </c>
      <c r="BI413" s="44" t="s">
        <v>90</v>
      </c>
      <c r="BJ413" s="71">
        <v>1482</v>
      </c>
      <c r="BK413" s="71">
        <v>1114</v>
      </c>
      <c r="BL413" s="71">
        <v>220</v>
      </c>
      <c r="BM413" s="71">
        <v>147</v>
      </c>
      <c r="BN413" s="71">
        <v>127</v>
      </c>
      <c r="BO413" s="71">
        <v>1122</v>
      </c>
      <c r="BP413" s="71">
        <v>152</v>
      </c>
      <c r="BQ413" s="71">
        <v>110</v>
      </c>
      <c r="BR413" s="71">
        <v>237</v>
      </c>
      <c r="BS413" s="71">
        <v>46</v>
      </c>
      <c r="BT413" s="71">
        <v>22</v>
      </c>
      <c r="BU413" s="71">
        <v>74</v>
      </c>
      <c r="BV413" s="71">
        <v>23</v>
      </c>
      <c r="BW413" s="71">
        <v>1271</v>
      </c>
      <c r="BY413" s="80" t="s">
        <v>223</v>
      </c>
      <c r="BZ413" s="80" t="s">
        <v>2706</v>
      </c>
      <c r="CA413" s="78">
        <v>2712</v>
      </c>
      <c r="CB413" s="91"/>
    </row>
    <row r="414" spans="1:80">
      <c r="A414" s="212"/>
      <c r="B414" s="44" t="s">
        <v>91</v>
      </c>
      <c r="C414" s="71">
        <v>691</v>
      </c>
      <c r="D414" s="71">
        <v>307</v>
      </c>
      <c r="E414" s="71">
        <v>503</v>
      </c>
      <c r="F414" s="71">
        <v>222</v>
      </c>
      <c r="G414" s="71">
        <v>368</v>
      </c>
      <c r="H414" s="71">
        <v>145</v>
      </c>
      <c r="I414" s="71">
        <v>477</v>
      </c>
      <c r="J414" s="71">
        <v>218</v>
      </c>
      <c r="K414" s="149">
        <v>2039</v>
      </c>
      <c r="L414" s="149">
        <v>892</v>
      </c>
      <c r="M414" s="212"/>
      <c r="N414" s="44" t="s">
        <v>91</v>
      </c>
      <c r="O414" s="71">
        <v>137</v>
      </c>
      <c r="P414" s="71">
        <v>46</v>
      </c>
      <c r="Q414" s="71">
        <v>18</v>
      </c>
      <c r="R414" s="71">
        <v>6</v>
      </c>
      <c r="S414" s="71">
        <v>5</v>
      </c>
      <c r="T414" s="71">
        <v>0</v>
      </c>
      <c r="U414" s="71">
        <v>102</v>
      </c>
      <c r="V414" s="71">
        <v>45</v>
      </c>
      <c r="W414" s="149">
        <v>262</v>
      </c>
      <c r="X414" s="149">
        <v>97</v>
      </c>
      <c r="Y414" s="212"/>
      <c r="Z414" s="44" t="s">
        <v>91</v>
      </c>
      <c r="AA414" s="31">
        <v>11</v>
      </c>
      <c r="AB414" s="31">
        <v>8</v>
      </c>
      <c r="AC414" s="31">
        <v>6</v>
      </c>
      <c r="AD414" s="31">
        <v>9</v>
      </c>
      <c r="AE414" s="149">
        <v>34</v>
      </c>
      <c r="AF414" s="125">
        <v>29</v>
      </c>
      <c r="AG414" s="71">
        <v>18</v>
      </c>
      <c r="AH414" s="71">
        <v>1</v>
      </c>
      <c r="AI414" s="71">
        <v>0</v>
      </c>
      <c r="AJ414" s="71">
        <v>2</v>
      </c>
      <c r="AK414" s="212"/>
      <c r="AL414" s="44" t="s">
        <v>91</v>
      </c>
      <c r="AM414" s="71">
        <v>0</v>
      </c>
      <c r="AN414" s="71">
        <v>530</v>
      </c>
      <c r="AO414" s="71">
        <v>95</v>
      </c>
      <c r="AP414" s="71">
        <v>45</v>
      </c>
      <c r="AQ414" s="71">
        <v>0</v>
      </c>
      <c r="AR414" s="71">
        <v>20</v>
      </c>
      <c r="AS414" s="71">
        <v>25</v>
      </c>
      <c r="AT414" s="71">
        <v>8</v>
      </c>
      <c r="AU414" s="71">
        <v>0</v>
      </c>
      <c r="AV414" s="212"/>
      <c r="AW414" s="44" t="s">
        <v>91</v>
      </c>
      <c r="AX414" s="71">
        <v>19</v>
      </c>
      <c r="AY414" s="71">
        <v>54</v>
      </c>
      <c r="AZ414" s="71">
        <v>2</v>
      </c>
      <c r="BA414" s="71">
        <v>11</v>
      </c>
      <c r="BB414" s="71">
        <v>0</v>
      </c>
      <c r="BC414" s="16">
        <v>86</v>
      </c>
      <c r="BD414" s="71">
        <v>42</v>
      </c>
      <c r="BE414" s="71">
        <v>39</v>
      </c>
      <c r="BF414" s="152">
        <v>16</v>
      </c>
      <c r="BG414" s="32">
        <v>8</v>
      </c>
      <c r="BH414" s="212"/>
      <c r="BI414" s="44" t="s">
        <v>91</v>
      </c>
      <c r="BJ414" s="71">
        <v>307</v>
      </c>
      <c r="BK414" s="71">
        <v>257</v>
      </c>
      <c r="BL414" s="71">
        <v>132</v>
      </c>
      <c r="BM414" s="71">
        <v>263</v>
      </c>
      <c r="BN414" s="71">
        <v>97</v>
      </c>
      <c r="BO414" s="71">
        <v>90</v>
      </c>
      <c r="BP414" s="71">
        <v>326</v>
      </c>
      <c r="BQ414" s="71">
        <v>348</v>
      </c>
      <c r="BR414" s="71">
        <v>97</v>
      </c>
      <c r="BS414" s="71">
        <v>23</v>
      </c>
      <c r="BT414" s="71">
        <v>0</v>
      </c>
      <c r="BU414" s="71">
        <v>0</v>
      </c>
      <c r="BV414" s="71">
        <v>0</v>
      </c>
      <c r="BW414" s="71">
        <v>0</v>
      </c>
      <c r="BY414" s="80" t="s">
        <v>223</v>
      </c>
      <c r="BZ414" s="80" t="s">
        <v>2707</v>
      </c>
      <c r="CA414" s="78">
        <v>1525</v>
      </c>
      <c r="CB414" s="91"/>
    </row>
    <row r="415" spans="1:80">
      <c r="A415" s="212"/>
      <c r="B415" s="66" t="s">
        <v>73</v>
      </c>
      <c r="C415" s="26">
        <v>2242</v>
      </c>
      <c r="D415" s="26">
        <v>1078</v>
      </c>
      <c r="E415" s="68">
        <v>1522</v>
      </c>
      <c r="F415" s="68">
        <v>680</v>
      </c>
      <c r="G415" s="68">
        <v>1141</v>
      </c>
      <c r="H415" s="68">
        <v>483</v>
      </c>
      <c r="I415" s="68">
        <v>1192</v>
      </c>
      <c r="J415" s="68">
        <v>504</v>
      </c>
      <c r="K415" s="68">
        <v>6097</v>
      </c>
      <c r="L415" s="68">
        <v>2745</v>
      </c>
      <c r="M415" s="212"/>
      <c r="N415" s="66" t="s">
        <v>73</v>
      </c>
      <c r="O415" s="26">
        <v>275</v>
      </c>
      <c r="P415" s="26">
        <v>114</v>
      </c>
      <c r="Q415" s="68">
        <v>88</v>
      </c>
      <c r="R415" s="68">
        <v>38</v>
      </c>
      <c r="S415" s="68">
        <v>83</v>
      </c>
      <c r="T415" s="68">
        <v>36</v>
      </c>
      <c r="U415" s="68">
        <v>260</v>
      </c>
      <c r="V415" s="68">
        <v>123</v>
      </c>
      <c r="W415" s="68">
        <v>706</v>
      </c>
      <c r="X415" s="68">
        <v>311</v>
      </c>
      <c r="Y415" s="212"/>
      <c r="Z415" s="66" t="s">
        <v>73</v>
      </c>
      <c r="AA415" s="68">
        <v>46</v>
      </c>
      <c r="AB415" s="68">
        <v>37</v>
      </c>
      <c r="AC415" s="68">
        <v>30</v>
      </c>
      <c r="AD415" s="68">
        <v>32</v>
      </c>
      <c r="AE415" s="68">
        <v>145</v>
      </c>
      <c r="AF415" s="68">
        <v>111</v>
      </c>
      <c r="AG415" s="68">
        <v>42</v>
      </c>
      <c r="AH415" s="68">
        <v>1</v>
      </c>
      <c r="AI415" s="68">
        <v>10</v>
      </c>
      <c r="AJ415" s="68">
        <v>21</v>
      </c>
      <c r="AK415" s="212"/>
      <c r="AL415" s="66" t="s">
        <v>73</v>
      </c>
      <c r="AM415" s="68">
        <v>5</v>
      </c>
      <c r="AN415" s="68">
        <v>1369</v>
      </c>
      <c r="AO415" s="68">
        <v>325</v>
      </c>
      <c r="AP415" s="68">
        <v>116</v>
      </c>
      <c r="AQ415" s="68">
        <v>11</v>
      </c>
      <c r="AR415" s="68">
        <v>46</v>
      </c>
      <c r="AS415" s="68">
        <v>118</v>
      </c>
      <c r="AT415" s="68">
        <v>27</v>
      </c>
      <c r="AU415" s="68">
        <v>16</v>
      </c>
      <c r="AV415" s="212"/>
      <c r="AW415" s="66" t="s">
        <v>73</v>
      </c>
      <c r="AX415" s="26">
        <v>50</v>
      </c>
      <c r="AY415" s="26">
        <v>135</v>
      </c>
      <c r="AZ415" s="26">
        <v>4</v>
      </c>
      <c r="BA415" s="26">
        <v>116</v>
      </c>
      <c r="BB415" s="26">
        <v>0</v>
      </c>
      <c r="BC415" s="26">
        <v>305</v>
      </c>
      <c r="BD415" s="26">
        <v>110</v>
      </c>
      <c r="BE415" s="26">
        <v>117</v>
      </c>
      <c r="BF415" s="41">
        <v>47</v>
      </c>
      <c r="BG415" s="41">
        <v>19</v>
      </c>
      <c r="BH415" s="212"/>
      <c r="BI415" s="66" t="s">
        <v>73</v>
      </c>
      <c r="BJ415" s="68">
        <v>1789</v>
      </c>
      <c r="BK415" s="68">
        <v>1371</v>
      </c>
      <c r="BL415" s="68">
        <v>352</v>
      </c>
      <c r="BM415" s="68">
        <v>410</v>
      </c>
      <c r="BN415" s="68">
        <v>224</v>
      </c>
      <c r="BO415" s="68">
        <v>1212</v>
      </c>
      <c r="BP415" s="68">
        <v>478</v>
      </c>
      <c r="BQ415" s="68">
        <v>458</v>
      </c>
      <c r="BR415" s="68">
        <v>334</v>
      </c>
      <c r="BS415" s="68">
        <v>69</v>
      </c>
      <c r="BT415" s="68">
        <v>22</v>
      </c>
      <c r="BU415" s="68">
        <v>74</v>
      </c>
      <c r="BV415" s="68">
        <v>23</v>
      </c>
      <c r="BW415" s="68">
        <v>1271</v>
      </c>
      <c r="BY415" s="80" t="s">
        <v>223</v>
      </c>
      <c r="BZ415" s="80" t="s">
        <v>2708</v>
      </c>
      <c r="CA415" s="78">
        <v>4237</v>
      </c>
      <c r="CB415" s="91"/>
    </row>
    <row r="416" spans="1:80" ht="14.45" customHeight="1">
      <c r="A416" s="212" t="s">
        <v>224</v>
      </c>
      <c r="B416" s="44" t="s">
        <v>90</v>
      </c>
      <c r="C416" s="71">
        <v>4144</v>
      </c>
      <c r="D416" s="71">
        <v>2042</v>
      </c>
      <c r="E416" s="71">
        <v>2512</v>
      </c>
      <c r="F416" s="71">
        <v>1147</v>
      </c>
      <c r="G416" s="71">
        <v>2015</v>
      </c>
      <c r="H416" s="71">
        <v>875</v>
      </c>
      <c r="I416" s="71">
        <v>1753</v>
      </c>
      <c r="J416" s="71">
        <v>743</v>
      </c>
      <c r="K416" s="149">
        <v>10424</v>
      </c>
      <c r="L416" s="149">
        <v>4807</v>
      </c>
      <c r="M416" s="212" t="s">
        <v>224</v>
      </c>
      <c r="N416" s="44" t="s">
        <v>90</v>
      </c>
      <c r="O416" s="71">
        <v>332</v>
      </c>
      <c r="P416" s="71">
        <v>174</v>
      </c>
      <c r="Q416" s="71">
        <v>216</v>
      </c>
      <c r="R416" s="71">
        <v>105</v>
      </c>
      <c r="S416" s="71">
        <v>187</v>
      </c>
      <c r="T416" s="71">
        <v>94</v>
      </c>
      <c r="U416" s="71">
        <v>441</v>
      </c>
      <c r="V416" s="71">
        <v>169</v>
      </c>
      <c r="W416" s="149">
        <v>1176</v>
      </c>
      <c r="X416" s="149">
        <v>542</v>
      </c>
      <c r="Y416" s="212" t="s">
        <v>224</v>
      </c>
      <c r="Z416" s="44" t="s">
        <v>90</v>
      </c>
      <c r="AA416" s="31">
        <v>89</v>
      </c>
      <c r="AB416" s="31">
        <v>80</v>
      </c>
      <c r="AC416" s="31">
        <v>76</v>
      </c>
      <c r="AD416" s="31">
        <v>67</v>
      </c>
      <c r="AE416" s="149">
        <v>312</v>
      </c>
      <c r="AF416" s="125">
        <v>316</v>
      </c>
      <c r="AG416" s="71">
        <v>153</v>
      </c>
      <c r="AH416" s="71">
        <v>3</v>
      </c>
      <c r="AI416" s="71">
        <v>9</v>
      </c>
      <c r="AJ416" s="71">
        <v>74</v>
      </c>
      <c r="AK416" s="212" t="s">
        <v>224</v>
      </c>
      <c r="AL416" s="44" t="s">
        <v>90</v>
      </c>
      <c r="AM416" s="71">
        <v>25</v>
      </c>
      <c r="AN416" s="71">
        <v>3747</v>
      </c>
      <c r="AO416" s="71">
        <v>693</v>
      </c>
      <c r="AP416" s="71">
        <v>131</v>
      </c>
      <c r="AQ416" s="71">
        <v>4</v>
      </c>
      <c r="AR416" s="71">
        <v>72</v>
      </c>
      <c r="AS416" s="71">
        <v>328</v>
      </c>
      <c r="AT416" s="71">
        <v>153</v>
      </c>
      <c r="AU416" s="71">
        <v>146</v>
      </c>
      <c r="AV416" s="212" t="s">
        <v>224</v>
      </c>
      <c r="AW416" s="44" t="s">
        <v>90</v>
      </c>
      <c r="AX416" s="71">
        <v>115</v>
      </c>
      <c r="AY416" s="71">
        <v>202</v>
      </c>
      <c r="AZ416" s="71">
        <v>3</v>
      </c>
      <c r="BA416" s="71">
        <v>381</v>
      </c>
      <c r="BB416" s="71">
        <v>1</v>
      </c>
      <c r="BC416" s="16">
        <v>702</v>
      </c>
      <c r="BD416" s="71">
        <v>132</v>
      </c>
      <c r="BE416" s="71">
        <v>176</v>
      </c>
      <c r="BF416" s="152">
        <v>23</v>
      </c>
      <c r="BG416" s="32">
        <v>5</v>
      </c>
      <c r="BH416" s="212" t="s">
        <v>224</v>
      </c>
      <c r="BI416" s="44" t="s">
        <v>90</v>
      </c>
      <c r="BJ416" s="71">
        <v>2617</v>
      </c>
      <c r="BK416" s="71">
        <v>2105</v>
      </c>
      <c r="BL416" s="71">
        <v>435</v>
      </c>
      <c r="BM416" s="71">
        <v>385</v>
      </c>
      <c r="BN416" s="71">
        <v>477</v>
      </c>
      <c r="BO416" s="71">
        <v>1928</v>
      </c>
      <c r="BP416" s="71">
        <v>236</v>
      </c>
      <c r="BQ416" s="71">
        <v>225</v>
      </c>
      <c r="BR416" s="71">
        <v>391</v>
      </c>
      <c r="BS416" s="71">
        <v>82</v>
      </c>
      <c r="BT416" s="71">
        <v>18</v>
      </c>
      <c r="BU416" s="71">
        <v>56</v>
      </c>
      <c r="BV416" s="71">
        <v>79</v>
      </c>
      <c r="BW416" s="71">
        <v>1247</v>
      </c>
      <c r="BY416" s="80" t="s">
        <v>224</v>
      </c>
      <c r="BZ416" s="80" t="s">
        <v>2709</v>
      </c>
      <c r="CA416" s="78">
        <v>10142</v>
      </c>
      <c r="CB416" s="91"/>
    </row>
    <row r="417" spans="1:80">
      <c r="A417" s="212"/>
      <c r="B417" s="44" t="s">
        <v>91</v>
      </c>
      <c r="C417" s="71">
        <v>862</v>
      </c>
      <c r="D417" s="71">
        <v>471</v>
      </c>
      <c r="E417" s="71">
        <v>577</v>
      </c>
      <c r="F417" s="71">
        <v>299</v>
      </c>
      <c r="G417" s="71">
        <v>429</v>
      </c>
      <c r="H417" s="71">
        <v>231</v>
      </c>
      <c r="I417" s="71">
        <v>783</v>
      </c>
      <c r="J417" s="71">
        <v>376</v>
      </c>
      <c r="K417" s="149">
        <v>2651</v>
      </c>
      <c r="L417" s="149">
        <v>1377</v>
      </c>
      <c r="M417" s="212"/>
      <c r="N417" s="44" t="s">
        <v>91</v>
      </c>
      <c r="O417" s="71">
        <v>81</v>
      </c>
      <c r="P417" s="71">
        <v>37</v>
      </c>
      <c r="Q417" s="71">
        <v>108</v>
      </c>
      <c r="R417" s="71">
        <v>63</v>
      </c>
      <c r="S417" s="71">
        <v>69</v>
      </c>
      <c r="T417" s="71">
        <v>47</v>
      </c>
      <c r="U417" s="71">
        <v>248</v>
      </c>
      <c r="V417" s="71">
        <v>132</v>
      </c>
      <c r="W417" s="149">
        <v>506</v>
      </c>
      <c r="X417" s="149">
        <v>279</v>
      </c>
      <c r="Y417" s="212"/>
      <c r="Z417" s="44" t="s">
        <v>91</v>
      </c>
      <c r="AA417" s="31">
        <v>9</v>
      </c>
      <c r="AB417" s="31">
        <v>8</v>
      </c>
      <c r="AC417" s="31">
        <v>7</v>
      </c>
      <c r="AD417" s="31">
        <v>9</v>
      </c>
      <c r="AE417" s="149">
        <v>33</v>
      </c>
      <c r="AF417" s="125">
        <v>32</v>
      </c>
      <c r="AG417" s="71">
        <v>17</v>
      </c>
      <c r="AH417" s="71">
        <v>20</v>
      </c>
      <c r="AI417" s="71">
        <v>0</v>
      </c>
      <c r="AJ417" s="71">
        <v>2</v>
      </c>
      <c r="AK417" s="212"/>
      <c r="AL417" s="44" t="s">
        <v>91</v>
      </c>
      <c r="AM417" s="71">
        <v>0</v>
      </c>
      <c r="AN417" s="71">
        <v>772</v>
      </c>
      <c r="AO417" s="71">
        <v>0</v>
      </c>
      <c r="AP417" s="71">
        <v>83</v>
      </c>
      <c r="AQ417" s="71">
        <v>7</v>
      </c>
      <c r="AR417" s="71">
        <v>20</v>
      </c>
      <c r="AS417" s="71">
        <v>33</v>
      </c>
      <c r="AT417" s="71">
        <v>32</v>
      </c>
      <c r="AU417" s="71">
        <v>32</v>
      </c>
      <c r="AV417" s="212"/>
      <c r="AW417" s="44" t="s">
        <v>91</v>
      </c>
      <c r="AX417" s="71">
        <v>44</v>
      </c>
      <c r="AY417" s="71">
        <v>24</v>
      </c>
      <c r="AZ417" s="71">
        <v>0</v>
      </c>
      <c r="BA417" s="71">
        <v>17</v>
      </c>
      <c r="BB417" s="71">
        <v>0</v>
      </c>
      <c r="BC417" s="16">
        <v>85</v>
      </c>
      <c r="BD417" s="71">
        <v>51</v>
      </c>
      <c r="BE417" s="71">
        <v>48</v>
      </c>
      <c r="BF417" s="152">
        <v>32</v>
      </c>
      <c r="BG417" s="32">
        <v>18</v>
      </c>
      <c r="BH417" s="212"/>
      <c r="BI417" s="44" t="s">
        <v>91</v>
      </c>
      <c r="BJ417" s="71">
        <v>163</v>
      </c>
      <c r="BK417" s="71">
        <v>715</v>
      </c>
      <c r="BL417" s="71">
        <v>526</v>
      </c>
      <c r="BM417" s="71">
        <v>67</v>
      </c>
      <c r="BN417" s="71">
        <v>65</v>
      </c>
      <c r="BO417" s="71">
        <v>527</v>
      </c>
      <c r="BP417" s="71">
        <v>11</v>
      </c>
      <c r="BQ417" s="71">
        <v>11</v>
      </c>
      <c r="BR417" s="71">
        <v>87</v>
      </c>
      <c r="BS417" s="71">
        <v>4</v>
      </c>
      <c r="BT417" s="71">
        <v>0</v>
      </c>
      <c r="BU417" s="71">
        <v>8</v>
      </c>
      <c r="BV417" s="71">
        <v>0</v>
      </c>
      <c r="BW417" s="71">
        <v>655</v>
      </c>
      <c r="BY417" s="80" t="s">
        <v>224</v>
      </c>
      <c r="BZ417" s="80" t="s">
        <v>2710</v>
      </c>
      <c r="CA417" s="78">
        <v>1911</v>
      </c>
      <c r="CB417" s="91"/>
    </row>
    <row r="418" spans="1:80">
      <c r="A418" s="212"/>
      <c r="B418" s="66" t="s">
        <v>73</v>
      </c>
      <c r="C418" s="26">
        <v>5006</v>
      </c>
      <c r="D418" s="26">
        <v>2513</v>
      </c>
      <c r="E418" s="68">
        <v>3089</v>
      </c>
      <c r="F418" s="68">
        <v>1446</v>
      </c>
      <c r="G418" s="68">
        <v>2444</v>
      </c>
      <c r="H418" s="68">
        <v>1106</v>
      </c>
      <c r="I418" s="68">
        <v>2536</v>
      </c>
      <c r="J418" s="68">
        <v>1119</v>
      </c>
      <c r="K418" s="68">
        <v>13075</v>
      </c>
      <c r="L418" s="68">
        <v>6184</v>
      </c>
      <c r="M418" s="212"/>
      <c r="N418" s="66" t="s">
        <v>73</v>
      </c>
      <c r="O418" s="26">
        <v>413</v>
      </c>
      <c r="P418" s="26">
        <v>211</v>
      </c>
      <c r="Q418" s="68">
        <v>324</v>
      </c>
      <c r="R418" s="68">
        <v>168</v>
      </c>
      <c r="S418" s="68">
        <v>256</v>
      </c>
      <c r="T418" s="68">
        <v>141</v>
      </c>
      <c r="U418" s="68">
        <v>689</v>
      </c>
      <c r="V418" s="68">
        <v>301</v>
      </c>
      <c r="W418" s="68">
        <v>1682</v>
      </c>
      <c r="X418" s="68">
        <v>821</v>
      </c>
      <c r="Y418" s="212"/>
      <c r="Z418" s="66" t="s">
        <v>73</v>
      </c>
      <c r="AA418" s="68">
        <v>98</v>
      </c>
      <c r="AB418" s="68">
        <v>88</v>
      </c>
      <c r="AC418" s="68">
        <v>83</v>
      </c>
      <c r="AD418" s="68">
        <v>76</v>
      </c>
      <c r="AE418" s="68">
        <v>345</v>
      </c>
      <c r="AF418" s="68">
        <v>348</v>
      </c>
      <c r="AG418" s="68">
        <v>170</v>
      </c>
      <c r="AH418" s="68">
        <v>23</v>
      </c>
      <c r="AI418" s="68">
        <v>9</v>
      </c>
      <c r="AJ418" s="68">
        <v>76</v>
      </c>
      <c r="AK418" s="212"/>
      <c r="AL418" s="66" t="s">
        <v>73</v>
      </c>
      <c r="AM418" s="68">
        <v>25</v>
      </c>
      <c r="AN418" s="68">
        <v>4519</v>
      </c>
      <c r="AO418" s="68">
        <v>693</v>
      </c>
      <c r="AP418" s="68">
        <v>214</v>
      </c>
      <c r="AQ418" s="68">
        <v>11</v>
      </c>
      <c r="AR418" s="68">
        <v>92</v>
      </c>
      <c r="AS418" s="68">
        <v>361</v>
      </c>
      <c r="AT418" s="68">
        <v>185</v>
      </c>
      <c r="AU418" s="68">
        <v>178</v>
      </c>
      <c r="AV418" s="212"/>
      <c r="AW418" s="66" t="s">
        <v>73</v>
      </c>
      <c r="AX418" s="26">
        <v>159</v>
      </c>
      <c r="AY418" s="26">
        <v>226</v>
      </c>
      <c r="AZ418" s="26">
        <v>3</v>
      </c>
      <c r="BA418" s="26">
        <v>398</v>
      </c>
      <c r="BB418" s="26">
        <v>1</v>
      </c>
      <c r="BC418" s="26">
        <v>787</v>
      </c>
      <c r="BD418" s="26">
        <v>183</v>
      </c>
      <c r="BE418" s="26">
        <v>224</v>
      </c>
      <c r="BF418" s="41">
        <v>55</v>
      </c>
      <c r="BG418" s="41">
        <v>23</v>
      </c>
      <c r="BH418" s="212"/>
      <c r="BI418" s="66" t="s">
        <v>73</v>
      </c>
      <c r="BJ418" s="68">
        <v>2780</v>
      </c>
      <c r="BK418" s="68">
        <v>2820</v>
      </c>
      <c r="BL418" s="68">
        <v>961</v>
      </c>
      <c r="BM418" s="68">
        <v>452</v>
      </c>
      <c r="BN418" s="68">
        <v>542</v>
      </c>
      <c r="BO418" s="68">
        <v>2455</v>
      </c>
      <c r="BP418" s="68">
        <v>247</v>
      </c>
      <c r="BQ418" s="68">
        <v>236</v>
      </c>
      <c r="BR418" s="68">
        <v>478</v>
      </c>
      <c r="BS418" s="68">
        <v>86</v>
      </c>
      <c r="BT418" s="68">
        <v>18</v>
      </c>
      <c r="BU418" s="68">
        <v>64</v>
      </c>
      <c r="BV418" s="68">
        <v>79</v>
      </c>
      <c r="BW418" s="68">
        <v>1902</v>
      </c>
      <c r="BY418" s="80" t="s">
        <v>224</v>
      </c>
      <c r="BZ418" s="80" t="s">
        <v>2711</v>
      </c>
      <c r="CA418" s="78">
        <v>12053</v>
      </c>
      <c r="CB418" s="91"/>
    </row>
    <row r="419" spans="1:80" ht="14.45" customHeight="1">
      <c r="A419" s="212" t="s">
        <v>2064</v>
      </c>
      <c r="B419" s="44" t="s">
        <v>90</v>
      </c>
      <c r="C419" s="71">
        <v>2433</v>
      </c>
      <c r="D419" s="71">
        <v>1346</v>
      </c>
      <c r="E419" s="71">
        <v>1310</v>
      </c>
      <c r="F419" s="71">
        <v>606</v>
      </c>
      <c r="G419" s="71">
        <v>1038</v>
      </c>
      <c r="H419" s="71">
        <v>455</v>
      </c>
      <c r="I419" s="71">
        <v>863</v>
      </c>
      <c r="J419" s="71">
        <v>336</v>
      </c>
      <c r="K419" s="149">
        <v>5644</v>
      </c>
      <c r="L419" s="149">
        <v>2743</v>
      </c>
      <c r="M419" s="212" t="s">
        <v>2064</v>
      </c>
      <c r="N419" s="44" t="s">
        <v>90</v>
      </c>
      <c r="O419" s="71">
        <v>189</v>
      </c>
      <c r="P419" s="71">
        <v>107</v>
      </c>
      <c r="Q419" s="71">
        <v>109</v>
      </c>
      <c r="R419" s="71">
        <v>52</v>
      </c>
      <c r="S419" s="71">
        <v>89</v>
      </c>
      <c r="T419" s="71">
        <v>35</v>
      </c>
      <c r="U419" s="71">
        <v>102</v>
      </c>
      <c r="V419" s="71">
        <v>37</v>
      </c>
      <c r="W419" s="149">
        <v>489</v>
      </c>
      <c r="X419" s="149">
        <v>231</v>
      </c>
      <c r="Y419" s="212" t="s">
        <v>2064</v>
      </c>
      <c r="Z419" s="44" t="s">
        <v>90</v>
      </c>
      <c r="AA419" s="31">
        <v>50</v>
      </c>
      <c r="AB419" s="31">
        <v>42</v>
      </c>
      <c r="AC419" s="31">
        <v>37</v>
      </c>
      <c r="AD419" s="31">
        <v>34</v>
      </c>
      <c r="AE419" s="149">
        <v>163</v>
      </c>
      <c r="AF419" s="125">
        <v>130</v>
      </c>
      <c r="AG419" s="71">
        <v>37</v>
      </c>
      <c r="AH419" s="71">
        <v>0</v>
      </c>
      <c r="AI419" s="71">
        <v>4</v>
      </c>
      <c r="AJ419" s="71">
        <v>35</v>
      </c>
      <c r="AK419" s="212" t="s">
        <v>2064</v>
      </c>
      <c r="AL419" s="44" t="s">
        <v>90</v>
      </c>
      <c r="AM419" s="71">
        <v>42</v>
      </c>
      <c r="AN419" s="71">
        <v>1200</v>
      </c>
      <c r="AO419" s="71">
        <v>288</v>
      </c>
      <c r="AP419" s="71">
        <v>59</v>
      </c>
      <c r="AQ419" s="71">
        <v>13</v>
      </c>
      <c r="AR419" s="71">
        <v>24</v>
      </c>
      <c r="AS419" s="71">
        <v>129</v>
      </c>
      <c r="AT419" s="71">
        <v>85</v>
      </c>
      <c r="AU419" s="71">
        <v>81</v>
      </c>
      <c r="AV419" s="212" t="s">
        <v>2064</v>
      </c>
      <c r="AW419" s="44" t="s">
        <v>90</v>
      </c>
      <c r="AX419" s="71">
        <v>24</v>
      </c>
      <c r="AY419" s="71">
        <v>92</v>
      </c>
      <c r="AZ419" s="71">
        <v>3</v>
      </c>
      <c r="BA419" s="71">
        <v>249</v>
      </c>
      <c r="BB419" s="71">
        <v>0</v>
      </c>
      <c r="BC419" s="16">
        <v>368</v>
      </c>
      <c r="BD419" s="71">
        <v>57</v>
      </c>
      <c r="BE419" s="71">
        <v>55</v>
      </c>
      <c r="BF419" s="152">
        <v>10</v>
      </c>
      <c r="BG419" s="32">
        <v>3</v>
      </c>
      <c r="BH419" s="212" t="s">
        <v>2064</v>
      </c>
      <c r="BI419" s="44" t="s">
        <v>90</v>
      </c>
      <c r="BJ419" s="71">
        <v>763</v>
      </c>
      <c r="BK419" s="71">
        <v>845</v>
      </c>
      <c r="BL419" s="71">
        <v>163</v>
      </c>
      <c r="BM419" s="71">
        <v>220</v>
      </c>
      <c r="BN419" s="71">
        <v>114</v>
      </c>
      <c r="BO419" s="71">
        <v>854</v>
      </c>
      <c r="BP419" s="71">
        <v>70</v>
      </c>
      <c r="BQ419" s="71">
        <v>160</v>
      </c>
      <c r="BR419" s="71">
        <v>84</v>
      </c>
      <c r="BS419" s="71">
        <v>14</v>
      </c>
      <c r="BT419" s="71">
        <v>3</v>
      </c>
      <c r="BU419" s="71">
        <v>27</v>
      </c>
      <c r="BV419" s="71">
        <v>26</v>
      </c>
      <c r="BW419" s="71">
        <v>1121</v>
      </c>
      <c r="BY419" s="80" t="s">
        <v>2064</v>
      </c>
      <c r="BZ419" s="80" t="s">
        <v>2712</v>
      </c>
      <c r="CA419" s="78">
        <v>3607</v>
      </c>
      <c r="CB419" s="91"/>
    </row>
    <row r="420" spans="1:80">
      <c r="A420" s="212"/>
      <c r="B420" s="44" t="s">
        <v>91</v>
      </c>
      <c r="C420" s="71">
        <v>566</v>
      </c>
      <c r="D420" s="71">
        <v>282</v>
      </c>
      <c r="E420" s="71">
        <v>298</v>
      </c>
      <c r="F420" s="71">
        <v>138</v>
      </c>
      <c r="G420" s="71">
        <v>325</v>
      </c>
      <c r="H420" s="71">
        <v>148</v>
      </c>
      <c r="I420" s="71">
        <v>469</v>
      </c>
      <c r="J420" s="71">
        <v>238</v>
      </c>
      <c r="K420" s="149">
        <v>1658</v>
      </c>
      <c r="L420" s="149">
        <v>806</v>
      </c>
      <c r="M420" s="212"/>
      <c r="N420" s="44" t="s">
        <v>91</v>
      </c>
      <c r="O420" s="71">
        <v>129</v>
      </c>
      <c r="P420" s="71">
        <v>43</v>
      </c>
      <c r="Q420" s="71">
        <v>21</v>
      </c>
      <c r="R420" s="71">
        <v>12</v>
      </c>
      <c r="S420" s="71">
        <v>29</v>
      </c>
      <c r="T420" s="71">
        <v>17</v>
      </c>
      <c r="U420" s="71">
        <v>143</v>
      </c>
      <c r="V420" s="71">
        <v>91</v>
      </c>
      <c r="W420" s="149">
        <v>322</v>
      </c>
      <c r="X420" s="149">
        <v>163</v>
      </c>
      <c r="Y420" s="212"/>
      <c r="Z420" s="44" t="s">
        <v>91</v>
      </c>
      <c r="AA420" s="31">
        <v>8</v>
      </c>
      <c r="AB420" s="31">
        <v>8</v>
      </c>
      <c r="AC420" s="31">
        <v>6</v>
      </c>
      <c r="AD420" s="31">
        <v>8</v>
      </c>
      <c r="AE420" s="149">
        <v>30</v>
      </c>
      <c r="AF420" s="125">
        <v>25</v>
      </c>
      <c r="AG420" s="71">
        <v>22</v>
      </c>
      <c r="AH420" s="71">
        <v>1</v>
      </c>
      <c r="AI420" s="71">
        <v>0</v>
      </c>
      <c r="AJ420" s="71">
        <v>1</v>
      </c>
      <c r="AK420" s="212"/>
      <c r="AL420" s="44" t="s">
        <v>91</v>
      </c>
      <c r="AM420" s="71">
        <v>0</v>
      </c>
      <c r="AN420" s="71">
        <v>94</v>
      </c>
      <c r="AO420" s="71">
        <v>0</v>
      </c>
      <c r="AP420" s="71">
        <v>319</v>
      </c>
      <c r="AQ420" s="71">
        <v>0</v>
      </c>
      <c r="AR420" s="71">
        <v>17</v>
      </c>
      <c r="AS420" s="71">
        <v>27</v>
      </c>
      <c r="AT420" s="71">
        <v>26</v>
      </c>
      <c r="AU420" s="71">
        <v>23</v>
      </c>
      <c r="AV420" s="212"/>
      <c r="AW420" s="44" t="s">
        <v>91</v>
      </c>
      <c r="AX420" s="71">
        <v>33</v>
      </c>
      <c r="AY420" s="71">
        <v>28</v>
      </c>
      <c r="AZ420" s="71">
        <v>0</v>
      </c>
      <c r="BA420" s="71">
        <v>6</v>
      </c>
      <c r="BB420" s="71">
        <v>0</v>
      </c>
      <c r="BC420" s="16">
        <v>67</v>
      </c>
      <c r="BD420" s="71">
        <v>37</v>
      </c>
      <c r="BE420" s="71">
        <v>42</v>
      </c>
      <c r="BF420" s="152">
        <v>16</v>
      </c>
      <c r="BG420" s="32">
        <v>11</v>
      </c>
      <c r="BH420" s="212"/>
      <c r="BI420" s="44" t="s">
        <v>91</v>
      </c>
      <c r="BJ420" s="71">
        <v>1462</v>
      </c>
      <c r="BK420" s="71">
        <v>910</v>
      </c>
      <c r="BL420" s="71">
        <v>310</v>
      </c>
      <c r="BM420" s="71">
        <v>180</v>
      </c>
      <c r="BN420" s="71">
        <v>180</v>
      </c>
      <c r="BO420" s="71">
        <v>770</v>
      </c>
      <c r="BP420" s="71">
        <v>109</v>
      </c>
      <c r="BQ420" s="71">
        <v>0</v>
      </c>
      <c r="BR420" s="71">
        <v>140</v>
      </c>
      <c r="BS420" s="71">
        <v>70</v>
      </c>
      <c r="BT420" s="71">
        <v>0</v>
      </c>
      <c r="BU420" s="71">
        <v>0</v>
      </c>
      <c r="BV420" s="71">
        <v>0</v>
      </c>
      <c r="BW420" s="71">
        <v>0</v>
      </c>
      <c r="BY420" s="80" t="s">
        <v>2064</v>
      </c>
      <c r="BZ420" s="80" t="s">
        <v>2713</v>
      </c>
      <c r="CA420" s="78">
        <v>1464</v>
      </c>
      <c r="CB420" s="91"/>
    </row>
    <row r="421" spans="1:80">
      <c r="A421" s="212"/>
      <c r="B421" s="66" t="s">
        <v>73</v>
      </c>
      <c r="C421" s="26">
        <v>2999</v>
      </c>
      <c r="D421" s="26">
        <v>1628</v>
      </c>
      <c r="E421" s="68">
        <v>1608</v>
      </c>
      <c r="F421" s="68">
        <v>744</v>
      </c>
      <c r="G421" s="68">
        <v>1363</v>
      </c>
      <c r="H421" s="68">
        <v>603</v>
      </c>
      <c r="I421" s="68">
        <v>1332</v>
      </c>
      <c r="J421" s="68">
        <v>574</v>
      </c>
      <c r="K421" s="68">
        <v>7302</v>
      </c>
      <c r="L421" s="68">
        <v>3549</v>
      </c>
      <c r="M421" s="212"/>
      <c r="N421" s="66" t="s">
        <v>73</v>
      </c>
      <c r="O421" s="26">
        <v>318</v>
      </c>
      <c r="P421" s="26">
        <v>150</v>
      </c>
      <c r="Q421" s="68">
        <v>130</v>
      </c>
      <c r="R421" s="68">
        <v>64</v>
      </c>
      <c r="S421" s="68">
        <v>118</v>
      </c>
      <c r="T421" s="68">
        <v>52</v>
      </c>
      <c r="U421" s="68">
        <v>245</v>
      </c>
      <c r="V421" s="68">
        <v>128</v>
      </c>
      <c r="W421" s="68">
        <v>811</v>
      </c>
      <c r="X421" s="68">
        <v>394</v>
      </c>
      <c r="Y421" s="212"/>
      <c r="Z421" s="66" t="s">
        <v>73</v>
      </c>
      <c r="AA421" s="68">
        <v>58</v>
      </c>
      <c r="AB421" s="68">
        <v>50</v>
      </c>
      <c r="AC421" s="68">
        <v>43</v>
      </c>
      <c r="AD421" s="68">
        <v>42</v>
      </c>
      <c r="AE421" s="68">
        <v>193</v>
      </c>
      <c r="AF421" s="68">
        <v>155</v>
      </c>
      <c r="AG421" s="68">
        <v>59</v>
      </c>
      <c r="AH421" s="68">
        <v>1</v>
      </c>
      <c r="AI421" s="68">
        <v>4</v>
      </c>
      <c r="AJ421" s="68">
        <v>36</v>
      </c>
      <c r="AK421" s="212"/>
      <c r="AL421" s="66" t="s">
        <v>73</v>
      </c>
      <c r="AM421" s="68">
        <v>42</v>
      </c>
      <c r="AN421" s="68">
        <v>1294</v>
      </c>
      <c r="AO421" s="68">
        <v>288</v>
      </c>
      <c r="AP421" s="68">
        <v>378</v>
      </c>
      <c r="AQ421" s="68">
        <v>13</v>
      </c>
      <c r="AR421" s="68">
        <v>41</v>
      </c>
      <c r="AS421" s="68">
        <v>156</v>
      </c>
      <c r="AT421" s="68">
        <v>111</v>
      </c>
      <c r="AU421" s="68">
        <v>104</v>
      </c>
      <c r="AV421" s="212"/>
      <c r="AW421" s="66" t="s">
        <v>73</v>
      </c>
      <c r="AX421" s="26">
        <v>57</v>
      </c>
      <c r="AY421" s="26">
        <v>120</v>
      </c>
      <c r="AZ421" s="26">
        <v>3</v>
      </c>
      <c r="BA421" s="26">
        <v>255</v>
      </c>
      <c r="BB421" s="26">
        <v>0</v>
      </c>
      <c r="BC421" s="26">
        <v>435</v>
      </c>
      <c r="BD421" s="26">
        <v>94</v>
      </c>
      <c r="BE421" s="26">
        <v>97</v>
      </c>
      <c r="BF421" s="41">
        <v>26</v>
      </c>
      <c r="BG421" s="41">
        <v>14</v>
      </c>
      <c r="BH421" s="212"/>
      <c r="BI421" s="66" t="s">
        <v>73</v>
      </c>
      <c r="BJ421" s="68">
        <v>2225</v>
      </c>
      <c r="BK421" s="68">
        <v>1755</v>
      </c>
      <c r="BL421" s="68">
        <v>473</v>
      </c>
      <c r="BM421" s="68">
        <v>400</v>
      </c>
      <c r="BN421" s="68">
        <v>294</v>
      </c>
      <c r="BO421" s="68">
        <v>1624</v>
      </c>
      <c r="BP421" s="68">
        <v>179</v>
      </c>
      <c r="BQ421" s="68">
        <v>160</v>
      </c>
      <c r="BR421" s="68">
        <v>224</v>
      </c>
      <c r="BS421" s="68">
        <v>84</v>
      </c>
      <c r="BT421" s="68">
        <v>3</v>
      </c>
      <c r="BU421" s="68">
        <v>27</v>
      </c>
      <c r="BV421" s="68">
        <v>26</v>
      </c>
      <c r="BW421" s="68">
        <v>1121</v>
      </c>
      <c r="BY421" s="80" t="s">
        <v>2064</v>
      </c>
      <c r="BZ421" s="80" t="s">
        <v>2714</v>
      </c>
      <c r="CA421" s="78">
        <v>5071</v>
      </c>
      <c r="CB421" s="91"/>
    </row>
    <row r="422" spans="1:80" s="100" customFormat="1" ht="12" customHeight="1">
      <c r="A422" s="45" t="s">
        <v>115</v>
      </c>
      <c r="B422" s="44"/>
      <c r="C422" s="44"/>
      <c r="D422" s="44"/>
      <c r="E422" s="44"/>
      <c r="F422" s="44"/>
      <c r="G422" s="44"/>
      <c r="H422" s="44"/>
      <c r="I422" s="44"/>
      <c r="J422" s="44"/>
      <c r="K422" s="44"/>
      <c r="L422" s="44"/>
      <c r="M422" s="45" t="s">
        <v>115</v>
      </c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5" t="s">
        <v>115</v>
      </c>
      <c r="Z422" s="44"/>
      <c r="AA422" s="44"/>
      <c r="AB422" s="44"/>
      <c r="AC422" s="44"/>
      <c r="AD422" s="44"/>
      <c r="AE422" s="44"/>
      <c r="AF422" s="44"/>
      <c r="AG422" s="44"/>
      <c r="AH422" s="44"/>
      <c r="AI422" s="44"/>
      <c r="AJ422" s="45"/>
      <c r="AK422" s="45" t="s">
        <v>115</v>
      </c>
      <c r="AL422" s="44"/>
      <c r="AM422" s="44"/>
      <c r="AN422" s="44"/>
      <c r="AO422" s="44"/>
      <c r="AP422" s="44"/>
      <c r="AQ422" s="44"/>
      <c r="AR422" s="44"/>
      <c r="AS422" s="44"/>
      <c r="AT422" s="44"/>
      <c r="AU422" s="44"/>
      <c r="AV422" s="45" t="s">
        <v>115</v>
      </c>
      <c r="AW422" s="44"/>
      <c r="AX422" s="44"/>
      <c r="AY422" s="44"/>
      <c r="AZ422" s="44"/>
      <c r="BA422" s="44"/>
      <c r="BB422" s="44"/>
      <c r="BC422" s="44"/>
      <c r="BD422" s="44"/>
      <c r="BE422" s="44"/>
      <c r="BF422" s="44"/>
      <c r="BG422" s="44"/>
      <c r="BH422" s="45" t="s">
        <v>115</v>
      </c>
      <c r="BI422" s="44"/>
      <c r="BJ422" s="44"/>
      <c r="BK422" s="44"/>
      <c r="BL422" s="44"/>
      <c r="BM422" s="44"/>
      <c r="BN422" s="44"/>
      <c r="BO422" s="44"/>
      <c r="BP422" s="44"/>
      <c r="BQ422" s="44"/>
      <c r="BR422" s="44"/>
      <c r="BS422" s="44"/>
      <c r="BT422" s="44"/>
      <c r="BU422" s="44"/>
      <c r="BV422" s="44"/>
      <c r="BW422" s="44"/>
      <c r="BY422" s="80" t="str">
        <f>IF(A422="",BY421,A422)</f>
        <v>VAKINANKARATRA</v>
      </c>
      <c r="BZ422" s="80" t="str">
        <f>BY422&amp;B422</f>
        <v>VAKINANKARATRA</v>
      </c>
      <c r="CA422" s="78">
        <f>(AM422+2*AN422+3*AO422+4*AP422+5*AQ422)</f>
        <v>0</v>
      </c>
      <c r="CB422" s="91"/>
    </row>
    <row r="423" spans="1:80" ht="12" customHeight="1">
      <c r="A423" s="212" t="s">
        <v>5</v>
      </c>
      <c r="B423" s="44" t="s">
        <v>90</v>
      </c>
      <c r="C423" s="71">
        <v>2269</v>
      </c>
      <c r="D423" s="71">
        <v>1224</v>
      </c>
      <c r="E423" s="71">
        <v>1709</v>
      </c>
      <c r="F423" s="71">
        <v>928</v>
      </c>
      <c r="G423" s="71">
        <v>1381</v>
      </c>
      <c r="H423" s="71">
        <v>771</v>
      </c>
      <c r="I423" s="71">
        <v>1196</v>
      </c>
      <c r="J423" s="71">
        <v>694</v>
      </c>
      <c r="K423" s="149">
        <v>6555</v>
      </c>
      <c r="L423" s="149">
        <v>3617</v>
      </c>
      <c r="M423" s="212" t="s">
        <v>5</v>
      </c>
      <c r="N423" s="44" t="s">
        <v>90</v>
      </c>
      <c r="O423" s="71">
        <v>145</v>
      </c>
      <c r="P423" s="71">
        <v>77</v>
      </c>
      <c r="Q423" s="71">
        <v>54</v>
      </c>
      <c r="R423" s="71">
        <v>18</v>
      </c>
      <c r="S423" s="71">
        <v>64</v>
      </c>
      <c r="T423" s="71">
        <v>35</v>
      </c>
      <c r="U423" s="71">
        <v>190</v>
      </c>
      <c r="V423" s="71">
        <v>115</v>
      </c>
      <c r="W423" s="149">
        <v>453</v>
      </c>
      <c r="X423" s="149">
        <v>245</v>
      </c>
      <c r="Y423" s="212" t="s">
        <v>5</v>
      </c>
      <c r="Z423" s="44" t="s">
        <v>90</v>
      </c>
      <c r="AA423" s="31">
        <v>54</v>
      </c>
      <c r="AB423" s="31">
        <v>45</v>
      </c>
      <c r="AC423" s="31">
        <v>39</v>
      </c>
      <c r="AD423" s="31">
        <v>38</v>
      </c>
      <c r="AE423" s="149">
        <v>176</v>
      </c>
      <c r="AF423" s="125">
        <v>176</v>
      </c>
      <c r="AG423" s="71">
        <v>131</v>
      </c>
      <c r="AH423" s="71">
        <v>18</v>
      </c>
      <c r="AI423" s="71">
        <v>6</v>
      </c>
      <c r="AJ423" s="71">
        <v>31</v>
      </c>
      <c r="AK423" s="212" t="s">
        <v>5</v>
      </c>
      <c r="AL423" s="44" t="s">
        <v>90</v>
      </c>
      <c r="AM423" s="71">
        <v>0</v>
      </c>
      <c r="AN423" s="71">
        <v>2449</v>
      </c>
      <c r="AO423" s="71">
        <v>421</v>
      </c>
      <c r="AP423" s="71">
        <v>178</v>
      </c>
      <c r="AQ423" s="71">
        <v>17</v>
      </c>
      <c r="AR423" s="71">
        <v>81</v>
      </c>
      <c r="AS423" s="71">
        <v>193</v>
      </c>
      <c r="AT423" s="71">
        <v>175</v>
      </c>
      <c r="AU423" s="71">
        <v>163</v>
      </c>
      <c r="AV423" s="212" t="s">
        <v>5</v>
      </c>
      <c r="AW423" s="44" t="s">
        <v>90</v>
      </c>
      <c r="AX423" s="71">
        <v>140</v>
      </c>
      <c r="AY423" s="71">
        <v>84</v>
      </c>
      <c r="AZ423" s="71">
        <v>2</v>
      </c>
      <c r="BA423" s="71">
        <v>68</v>
      </c>
      <c r="BB423" s="71">
        <v>0</v>
      </c>
      <c r="BC423" s="16">
        <v>294</v>
      </c>
      <c r="BD423" s="71">
        <v>139</v>
      </c>
      <c r="BE423" s="71">
        <v>175</v>
      </c>
      <c r="BF423" s="152">
        <v>22</v>
      </c>
      <c r="BG423" s="32">
        <v>10</v>
      </c>
      <c r="BH423" s="212" t="s">
        <v>5</v>
      </c>
      <c r="BI423" s="44" t="s">
        <v>90</v>
      </c>
      <c r="BJ423" s="71">
        <v>2341</v>
      </c>
      <c r="BK423" s="71">
        <v>2369</v>
      </c>
      <c r="BL423" s="71">
        <v>1199</v>
      </c>
      <c r="BM423" s="71">
        <v>434</v>
      </c>
      <c r="BN423" s="71">
        <v>898</v>
      </c>
      <c r="BO423" s="71">
        <v>2348</v>
      </c>
      <c r="BP423" s="71">
        <v>570</v>
      </c>
      <c r="BQ423" s="71">
        <v>13</v>
      </c>
      <c r="BR423" s="71">
        <v>444</v>
      </c>
      <c r="BS423" s="71">
        <v>9</v>
      </c>
      <c r="BT423" s="71">
        <v>0</v>
      </c>
      <c r="BU423" s="71">
        <v>3</v>
      </c>
      <c r="BV423" s="71">
        <v>5</v>
      </c>
      <c r="BW423" s="71">
        <v>975</v>
      </c>
      <c r="BY423" s="80" t="s">
        <v>5</v>
      </c>
      <c r="BZ423" s="80" t="s">
        <v>2718</v>
      </c>
      <c r="CA423" s="78">
        <v>6958</v>
      </c>
      <c r="CB423" s="91"/>
    </row>
    <row r="424" spans="1:80" ht="12" customHeight="1">
      <c r="A424" s="212"/>
      <c r="B424" s="44" t="s">
        <v>91</v>
      </c>
      <c r="C424" s="71">
        <v>685</v>
      </c>
      <c r="D424" s="71">
        <v>357</v>
      </c>
      <c r="E424" s="71">
        <v>546</v>
      </c>
      <c r="F424" s="71">
        <v>295</v>
      </c>
      <c r="G424" s="71">
        <v>476</v>
      </c>
      <c r="H424" s="71">
        <v>266</v>
      </c>
      <c r="I424" s="71">
        <v>510</v>
      </c>
      <c r="J424" s="71">
        <v>304</v>
      </c>
      <c r="K424" s="149">
        <v>2217</v>
      </c>
      <c r="L424" s="149">
        <v>1222</v>
      </c>
      <c r="M424" s="212"/>
      <c r="N424" s="44" t="s">
        <v>91</v>
      </c>
      <c r="O424" s="71">
        <v>65</v>
      </c>
      <c r="P424" s="71">
        <v>30</v>
      </c>
      <c r="Q424" s="71">
        <v>57</v>
      </c>
      <c r="R424" s="71">
        <v>29</v>
      </c>
      <c r="S424" s="71">
        <v>49</v>
      </c>
      <c r="T424" s="71">
        <v>26</v>
      </c>
      <c r="U424" s="71">
        <v>154</v>
      </c>
      <c r="V424" s="71">
        <v>90</v>
      </c>
      <c r="W424" s="149">
        <v>325</v>
      </c>
      <c r="X424" s="149">
        <v>175</v>
      </c>
      <c r="Y424" s="212"/>
      <c r="Z424" s="44" t="s">
        <v>91</v>
      </c>
      <c r="AA424" s="31">
        <v>11</v>
      </c>
      <c r="AB424" s="31">
        <v>10</v>
      </c>
      <c r="AC424" s="31">
        <v>9</v>
      </c>
      <c r="AD424" s="31">
        <v>11</v>
      </c>
      <c r="AE424" s="149">
        <v>41</v>
      </c>
      <c r="AF424" s="125">
        <v>41</v>
      </c>
      <c r="AG424" s="71">
        <v>31</v>
      </c>
      <c r="AH424" s="71">
        <v>41</v>
      </c>
      <c r="AI424" s="71">
        <v>0</v>
      </c>
      <c r="AJ424" s="71">
        <v>2</v>
      </c>
      <c r="AK424" s="212"/>
      <c r="AL424" s="44" t="s">
        <v>91</v>
      </c>
      <c r="AM424" s="71">
        <v>0</v>
      </c>
      <c r="AN424" s="71">
        <v>448</v>
      </c>
      <c r="AO424" s="71">
        <v>367</v>
      </c>
      <c r="AP424" s="71">
        <v>1</v>
      </c>
      <c r="AQ424" s="71">
        <v>0</v>
      </c>
      <c r="AR424" s="71">
        <v>15</v>
      </c>
      <c r="AS424" s="71">
        <v>41</v>
      </c>
      <c r="AT424" s="71">
        <v>41</v>
      </c>
      <c r="AU424" s="71">
        <v>41</v>
      </c>
      <c r="AV424" s="212"/>
      <c r="AW424" s="44" t="s">
        <v>91</v>
      </c>
      <c r="AX424" s="71">
        <v>49</v>
      </c>
      <c r="AY424" s="71">
        <v>14</v>
      </c>
      <c r="AZ424" s="71">
        <v>0</v>
      </c>
      <c r="BA424" s="71">
        <v>3</v>
      </c>
      <c r="BB424" s="71">
        <v>0</v>
      </c>
      <c r="BC424" s="16">
        <v>66</v>
      </c>
      <c r="BD424" s="71">
        <v>55</v>
      </c>
      <c r="BE424" s="71">
        <v>51</v>
      </c>
      <c r="BF424" s="152">
        <v>12</v>
      </c>
      <c r="BG424" s="32">
        <v>6</v>
      </c>
      <c r="BH424" s="212"/>
      <c r="BI424" s="44" t="s">
        <v>91</v>
      </c>
      <c r="BJ424" s="71">
        <v>498</v>
      </c>
      <c r="BK424" s="71">
        <v>1151</v>
      </c>
      <c r="BL424" s="71">
        <v>805</v>
      </c>
      <c r="BM424" s="71">
        <v>26</v>
      </c>
      <c r="BN424" s="71">
        <v>18</v>
      </c>
      <c r="BO424" s="71">
        <v>968</v>
      </c>
      <c r="BP424" s="71">
        <v>53</v>
      </c>
      <c r="BQ424" s="71">
        <v>9</v>
      </c>
      <c r="BR424" s="71">
        <v>53</v>
      </c>
      <c r="BS424" s="71">
        <v>4</v>
      </c>
      <c r="BT424" s="71">
        <v>0</v>
      </c>
      <c r="BU424" s="71">
        <v>2</v>
      </c>
      <c r="BV424" s="71">
        <v>4</v>
      </c>
      <c r="BW424" s="71">
        <v>752</v>
      </c>
      <c r="BY424" s="80" t="s">
        <v>5</v>
      </c>
      <c r="BZ424" s="80" t="s">
        <v>2719</v>
      </c>
      <c r="CA424" s="78">
        <v>2001</v>
      </c>
      <c r="CB424" s="91"/>
    </row>
    <row r="425" spans="1:80" ht="12" customHeight="1">
      <c r="A425" s="212"/>
      <c r="B425" s="66" t="s">
        <v>73</v>
      </c>
      <c r="C425" s="26">
        <v>2954</v>
      </c>
      <c r="D425" s="26">
        <v>1581</v>
      </c>
      <c r="E425" s="68">
        <v>2255</v>
      </c>
      <c r="F425" s="68">
        <v>1223</v>
      </c>
      <c r="G425" s="68">
        <v>1857</v>
      </c>
      <c r="H425" s="68">
        <v>1037</v>
      </c>
      <c r="I425" s="68">
        <v>1706</v>
      </c>
      <c r="J425" s="68">
        <v>998</v>
      </c>
      <c r="K425" s="68">
        <v>8772</v>
      </c>
      <c r="L425" s="68">
        <v>4839</v>
      </c>
      <c r="M425" s="212"/>
      <c r="N425" s="66" t="s">
        <v>73</v>
      </c>
      <c r="O425" s="26">
        <v>210</v>
      </c>
      <c r="P425" s="26">
        <v>107</v>
      </c>
      <c r="Q425" s="68">
        <v>111</v>
      </c>
      <c r="R425" s="68">
        <v>47</v>
      </c>
      <c r="S425" s="68">
        <v>113</v>
      </c>
      <c r="T425" s="68">
        <v>61</v>
      </c>
      <c r="U425" s="68">
        <v>344</v>
      </c>
      <c r="V425" s="68">
        <v>205</v>
      </c>
      <c r="W425" s="68">
        <v>778</v>
      </c>
      <c r="X425" s="68">
        <v>420</v>
      </c>
      <c r="Y425" s="212"/>
      <c r="Z425" s="66" t="s">
        <v>73</v>
      </c>
      <c r="AA425" s="68">
        <v>65</v>
      </c>
      <c r="AB425" s="68">
        <v>55</v>
      </c>
      <c r="AC425" s="68">
        <v>48</v>
      </c>
      <c r="AD425" s="68">
        <v>49</v>
      </c>
      <c r="AE425" s="68">
        <v>217</v>
      </c>
      <c r="AF425" s="68">
        <v>217</v>
      </c>
      <c r="AG425" s="68">
        <v>162</v>
      </c>
      <c r="AH425" s="68">
        <v>59</v>
      </c>
      <c r="AI425" s="68">
        <v>6</v>
      </c>
      <c r="AJ425" s="68">
        <v>33</v>
      </c>
      <c r="AK425" s="212"/>
      <c r="AL425" s="66" t="s">
        <v>73</v>
      </c>
      <c r="AM425" s="68">
        <v>0</v>
      </c>
      <c r="AN425" s="68">
        <v>2897</v>
      </c>
      <c r="AO425" s="68">
        <v>788</v>
      </c>
      <c r="AP425" s="68">
        <v>179</v>
      </c>
      <c r="AQ425" s="68">
        <v>17</v>
      </c>
      <c r="AR425" s="68">
        <v>96</v>
      </c>
      <c r="AS425" s="68">
        <v>234</v>
      </c>
      <c r="AT425" s="68">
        <v>216</v>
      </c>
      <c r="AU425" s="68">
        <v>204</v>
      </c>
      <c r="AV425" s="212"/>
      <c r="AW425" s="66" t="s">
        <v>73</v>
      </c>
      <c r="AX425" s="26">
        <v>189</v>
      </c>
      <c r="AY425" s="26">
        <v>98</v>
      </c>
      <c r="AZ425" s="26">
        <v>2</v>
      </c>
      <c r="BA425" s="26">
        <v>71</v>
      </c>
      <c r="BB425" s="26">
        <v>0</v>
      </c>
      <c r="BC425" s="26">
        <v>360</v>
      </c>
      <c r="BD425" s="26">
        <v>194</v>
      </c>
      <c r="BE425" s="26">
        <v>226</v>
      </c>
      <c r="BF425" s="41">
        <v>34</v>
      </c>
      <c r="BG425" s="41">
        <v>16</v>
      </c>
      <c r="BH425" s="212"/>
      <c r="BI425" s="66" t="s">
        <v>73</v>
      </c>
      <c r="BJ425" s="68">
        <v>2839</v>
      </c>
      <c r="BK425" s="68">
        <v>3520</v>
      </c>
      <c r="BL425" s="68">
        <v>2004</v>
      </c>
      <c r="BM425" s="68">
        <v>460</v>
      </c>
      <c r="BN425" s="68">
        <v>916</v>
      </c>
      <c r="BO425" s="68">
        <v>3316</v>
      </c>
      <c r="BP425" s="68">
        <v>623</v>
      </c>
      <c r="BQ425" s="68">
        <v>22</v>
      </c>
      <c r="BR425" s="68">
        <v>497</v>
      </c>
      <c r="BS425" s="68">
        <v>13</v>
      </c>
      <c r="BT425" s="68">
        <v>0</v>
      </c>
      <c r="BU425" s="68">
        <v>5</v>
      </c>
      <c r="BV425" s="68">
        <v>9</v>
      </c>
      <c r="BW425" s="68">
        <v>1727</v>
      </c>
      <c r="BY425" s="80" t="s">
        <v>5</v>
      </c>
      <c r="BZ425" s="80" t="s">
        <v>2720</v>
      </c>
      <c r="CA425" s="78">
        <v>8959</v>
      </c>
      <c r="CB425" s="91"/>
    </row>
    <row r="426" spans="1:80" ht="12" customHeight="1">
      <c r="A426" s="212" t="s">
        <v>226</v>
      </c>
      <c r="B426" s="44" t="s">
        <v>90</v>
      </c>
      <c r="C426" s="71">
        <v>3659</v>
      </c>
      <c r="D426" s="71">
        <v>1882</v>
      </c>
      <c r="E426" s="71">
        <v>2802</v>
      </c>
      <c r="F426" s="71">
        <v>1521</v>
      </c>
      <c r="G426" s="71">
        <v>2149</v>
      </c>
      <c r="H426" s="71">
        <v>1196</v>
      </c>
      <c r="I426" s="71">
        <v>1866</v>
      </c>
      <c r="J426" s="71">
        <v>1006</v>
      </c>
      <c r="K426" s="149">
        <v>10476</v>
      </c>
      <c r="L426" s="149">
        <v>5605</v>
      </c>
      <c r="M426" s="212" t="s">
        <v>226</v>
      </c>
      <c r="N426" s="44" t="s">
        <v>90</v>
      </c>
      <c r="O426" s="71">
        <v>261</v>
      </c>
      <c r="P426" s="71">
        <v>121</v>
      </c>
      <c r="Q426" s="71">
        <v>116</v>
      </c>
      <c r="R426" s="71">
        <v>53</v>
      </c>
      <c r="S426" s="71">
        <v>147</v>
      </c>
      <c r="T426" s="71">
        <v>69</v>
      </c>
      <c r="U426" s="71">
        <v>328</v>
      </c>
      <c r="V426" s="71">
        <v>185</v>
      </c>
      <c r="W426" s="149">
        <v>852</v>
      </c>
      <c r="X426" s="149">
        <v>428</v>
      </c>
      <c r="Y426" s="212" t="s">
        <v>226</v>
      </c>
      <c r="Z426" s="44" t="s">
        <v>90</v>
      </c>
      <c r="AA426" s="31">
        <v>76</v>
      </c>
      <c r="AB426" s="31">
        <v>68</v>
      </c>
      <c r="AC426" s="31">
        <v>62</v>
      </c>
      <c r="AD426" s="31">
        <v>63</v>
      </c>
      <c r="AE426" s="149">
        <v>269</v>
      </c>
      <c r="AF426" s="125">
        <v>266</v>
      </c>
      <c r="AG426" s="71">
        <v>134</v>
      </c>
      <c r="AH426" s="71">
        <v>26</v>
      </c>
      <c r="AI426" s="71">
        <v>11</v>
      </c>
      <c r="AJ426" s="71">
        <v>55</v>
      </c>
      <c r="AK426" s="212" t="s">
        <v>226</v>
      </c>
      <c r="AL426" s="44" t="s">
        <v>90</v>
      </c>
      <c r="AM426" s="71">
        <v>180</v>
      </c>
      <c r="AN426" s="71">
        <v>3490</v>
      </c>
      <c r="AO426" s="71">
        <v>480</v>
      </c>
      <c r="AP426" s="71">
        <v>215</v>
      </c>
      <c r="AQ426" s="71">
        <v>1</v>
      </c>
      <c r="AR426" s="71">
        <v>105</v>
      </c>
      <c r="AS426" s="71">
        <v>290</v>
      </c>
      <c r="AT426" s="71">
        <v>298</v>
      </c>
      <c r="AU426" s="71">
        <v>264</v>
      </c>
      <c r="AV426" s="212" t="s">
        <v>226</v>
      </c>
      <c r="AW426" s="44" t="s">
        <v>90</v>
      </c>
      <c r="AX426" s="71">
        <v>189</v>
      </c>
      <c r="AY426" s="71">
        <v>142</v>
      </c>
      <c r="AZ426" s="71">
        <v>16</v>
      </c>
      <c r="BA426" s="71">
        <v>140</v>
      </c>
      <c r="BB426" s="71">
        <v>1</v>
      </c>
      <c r="BC426" s="16">
        <v>488</v>
      </c>
      <c r="BD426" s="71">
        <v>209</v>
      </c>
      <c r="BE426" s="71">
        <v>281</v>
      </c>
      <c r="BF426" s="152">
        <v>40</v>
      </c>
      <c r="BG426" s="32">
        <v>16</v>
      </c>
      <c r="BH426" s="212" t="s">
        <v>226</v>
      </c>
      <c r="BI426" s="44" t="s">
        <v>90</v>
      </c>
      <c r="BJ426" s="71">
        <v>3787</v>
      </c>
      <c r="BK426" s="71">
        <v>4271</v>
      </c>
      <c r="BL426" s="71">
        <v>2182</v>
      </c>
      <c r="BM426" s="71">
        <v>289</v>
      </c>
      <c r="BN426" s="71">
        <v>202</v>
      </c>
      <c r="BO426" s="71">
        <v>5220</v>
      </c>
      <c r="BP426" s="71">
        <v>447</v>
      </c>
      <c r="BQ426" s="71">
        <v>158</v>
      </c>
      <c r="BR426" s="71">
        <v>334</v>
      </c>
      <c r="BS426" s="71">
        <v>2</v>
      </c>
      <c r="BT426" s="71">
        <v>0</v>
      </c>
      <c r="BU426" s="71">
        <v>38</v>
      </c>
      <c r="BV426" s="71">
        <v>85</v>
      </c>
      <c r="BW426" s="71">
        <v>4507</v>
      </c>
      <c r="BY426" s="80" t="s">
        <v>226</v>
      </c>
      <c r="BZ426" s="80" t="s">
        <v>2721</v>
      </c>
      <c r="CA426" s="78">
        <v>9465</v>
      </c>
      <c r="CB426" s="91"/>
    </row>
    <row r="427" spans="1:80" ht="12" customHeight="1">
      <c r="A427" s="212"/>
      <c r="B427" s="44" t="s">
        <v>91</v>
      </c>
      <c r="C427" s="71">
        <v>0</v>
      </c>
      <c r="D427" s="71">
        <v>0</v>
      </c>
      <c r="E427" s="71">
        <v>0</v>
      </c>
      <c r="F427" s="71">
        <v>0</v>
      </c>
      <c r="G427" s="71">
        <v>0</v>
      </c>
      <c r="H427" s="71">
        <v>0</v>
      </c>
      <c r="I427" s="71">
        <v>0</v>
      </c>
      <c r="J427" s="71">
        <v>0</v>
      </c>
      <c r="K427" s="149">
        <v>0</v>
      </c>
      <c r="L427" s="149">
        <v>0</v>
      </c>
      <c r="M427" s="212"/>
      <c r="N427" s="44" t="s">
        <v>91</v>
      </c>
      <c r="O427" s="71">
        <v>0</v>
      </c>
      <c r="P427" s="71">
        <v>0</v>
      </c>
      <c r="Q427" s="71">
        <v>0</v>
      </c>
      <c r="R427" s="71">
        <v>0</v>
      </c>
      <c r="S427" s="71">
        <v>0</v>
      </c>
      <c r="T427" s="71">
        <v>0</v>
      </c>
      <c r="U427" s="71">
        <v>0</v>
      </c>
      <c r="V427" s="71">
        <v>0</v>
      </c>
      <c r="W427" s="149">
        <v>0</v>
      </c>
      <c r="X427" s="149">
        <v>0</v>
      </c>
      <c r="Y427" s="212"/>
      <c r="Z427" s="44" t="s">
        <v>91</v>
      </c>
      <c r="AA427" s="31">
        <v>0</v>
      </c>
      <c r="AB427" s="31">
        <v>0</v>
      </c>
      <c r="AC427" s="31">
        <v>0</v>
      </c>
      <c r="AD427" s="31">
        <v>0</v>
      </c>
      <c r="AE427" s="149">
        <v>0</v>
      </c>
      <c r="AF427" s="125">
        <v>0</v>
      </c>
      <c r="AG427" s="71">
        <v>0</v>
      </c>
      <c r="AH427" s="71">
        <v>0</v>
      </c>
      <c r="AI427" s="71">
        <v>0</v>
      </c>
      <c r="AJ427" s="71">
        <v>0</v>
      </c>
      <c r="AK427" s="212"/>
      <c r="AL427" s="44" t="s">
        <v>91</v>
      </c>
      <c r="AM427" s="71">
        <v>0</v>
      </c>
      <c r="AN427" s="71">
        <v>0</v>
      </c>
      <c r="AO427" s="71">
        <v>0</v>
      </c>
      <c r="AP427" s="71">
        <v>0</v>
      </c>
      <c r="AQ427" s="71">
        <v>0</v>
      </c>
      <c r="AR427" s="71">
        <v>0</v>
      </c>
      <c r="AS427" s="71">
        <v>0</v>
      </c>
      <c r="AT427" s="71">
        <v>0</v>
      </c>
      <c r="AU427" s="71">
        <v>0</v>
      </c>
      <c r="AV427" s="212"/>
      <c r="AW427" s="44" t="s">
        <v>91</v>
      </c>
      <c r="AX427" s="71">
        <v>0</v>
      </c>
      <c r="AY427" s="71">
        <v>0</v>
      </c>
      <c r="AZ427" s="71">
        <v>0</v>
      </c>
      <c r="BA427" s="71">
        <v>0</v>
      </c>
      <c r="BB427" s="71">
        <v>0</v>
      </c>
      <c r="BC427" s="16">
        <v>0</v>
      </c>
      <c r="BD427" s="71">
        <v>0</v>
      </c>
      <c r="BE427" s="71">
        <v>0</v>
      </c>
      <c r="BF427" s="152">
        <v>0</v>
      </c>
      <c r="BG427" s="32">
        <v>0</v>
      </c>
      <c r="BH427" s="212"/>
      <c r="BI427" s="44" t="s">
        <v>91</v>
      </c>
      <c r="BJ427" s="71">
        <v>0</v>
      </c>
      <c r="BK427" s="71">
        <v>0</v>
      </c>
      <c r="BL427" s="71">
        <v>0</v>
      </c>
      <c r="BM427" s="71">
        <v>0</v>
      </c>
      <c r="BN427" s="71">
        <v>0</v>
      </c>
      <c r="BO427" s="71">
        <v>0</v>
      </c>
      <c r="BP427" s="71">
        <v>0</v>
      </c>
      <c r="BQ427" s="71">
        <v>0</v>
      </c>
      <c r="BR427" s="71">
        <v>0</v>
      </c>
      <c r="BS427" s="71">
        <v>0</v>
      </c>
      <c r="BT427" s="71">
        <v>0</v>
      </c>
      <c r="BU427" s="71">
        <v>0</v>
      </c>
      <c r="BV427" s="71">
        <v>0</v>
      </c>
      <c r="BW427" s="71">
        <v>0</v>
      </c>
      <c r="BY427" s="80" t="s">
        <v>226</v>
      </c>
      <c r="BZ427" s="80" t="s">
        <v>2722</v>
      </c>
      <c r="CA427" s="78">
        <v>0</v>
      </c>
      <c r="CB427" s="91"/>
    </row>
    <row r="428" spans="1:80" ht="12" customHeight="1">
      <c r="A428" s="212"/>
      <c r="B428" s="66" t="s">
        <v>73</v>
      </c>
      <c r="C428" s="26">
        <v>3659</v>
      </c>
      <c r="D428" s="26">
        <v>1882</v>
      </c>
      <c r="E428" s="68">
        <v>2802</v>
      </c>
      <c r="F428" s="68">
        <v>1521</v>
      </c>
      <c r="G428" s="68">
        <v>2149</v>
      </c>
      <c r="H428" s="68">
        <v>1196</v>
      </c>
      <c r="I428" s="68">
        <v>1866</v>
      </c>
      <c r="J428" s="68">
        <v>1006</v>
      </c>
      <c r="K428" s="68">
        <v>10476</v>
      </c>
      <c r="L428" s="68">
        <v>5605</v>
      </c>
      <c r="M428" s="212"/>
      <c r="N428" s="66" t="s">
        <v>73</v>
      </c>
      <c r="O428" s="26">
        <v>261</v>
      </c>
      <c r="P428" s="26">
        <v>121</v>
      </c>
      <c r="Q428" s="68">
        <v>116</v>
      </c>
      <c r="R428" s="68">
        <v>53</v>
      </c>
      <c r="S428" s="68">
        <v>147</v>
      </c>
      <c r="T428" s="68">
        <v>69</v>
      </c>
      <c r="U428" s="68">
        <v>328</v>
      </c>
      <c r="V428" s="68">
        <v>185</v>
      </c>
      <c r="W428" s="68">
        <v>852</v>
      </c>
      <c r="X428" s="68">
        <v>428</v>
      </c>
      <c r="Y428" s="212"/>
      <c r="Z428" s="66" t="s">
        <v>73</v>
      </c>
      <c r="AA428" s="68">
        <v>76</v>
      </c>
      <c r="AB428" s="68">
        <v>68</v>
      </c>
      <c r="AC428" s="68">
        <v>62</v>
      </c>
      <c r="AD428" s="68">
        <v>63</v>
      </c>
      <c r="AE428" s="68">
        <v>269</v>
      </c>
      <c r="AF428" s="68">
        <v>266</v>
      </c>
      <c r="AG428" s="68">
        <v>134</v>
      </c>
      <c r="AH428" s="68">
        <v>26</v>
      </c>
      <c r="AI428" s="68">
        <v>11</v>
      </c>
      <c r="AJ428" s="68">
        <v>55</v>
      </c>
      <c r="AK428" s="212"/>
      <c r="AL428" s="66" t="s">
        <v>73</v>
      </c>
      <c r="AM428" s="68">
        <v>180</v>
      </c>
      <c r="AN428" s="68">
        <v>3490</v>
      </c>
      <c r="AO428" s="68">
        <v>480</v>
      </c>
      <c r="AP428" s="68">
        <v>215</v>
      </c>
      <c r="AQ428" s="68">
        <v>1</v>
      </c>
      <c r="AR428" s="68">
        <v>105</v>
      </c>
      <c r="AS428" s="68">
        <v>290</v>
      </c>
      <c r="AT428" s="68">
        <v>298</v>
      </c>
      <c r="AU428" s="68">
        <v>264</v>
      </c>
      <c r="AV428" s="212"/>
      <c r="AW428" s="66" t="s">
        <v>73</v>
      </c>
      <c r="AX428" s="26">
        <v>189</v>
      </c>
      <c r="AY428" s="26">
        <v>142</v>
      </c>
      <c r="AZ428" s="26">
        <v>16</v>
      </c>
      <c r="BA428" s="26">
        <v>140</v>
      </c>
      <c r="BB428" s="26">
        <v>1</v>
      </c>
      <c r="BC428" s="26">
        <v>488</v>
      </c>
      <c r="BD428" s="26">
        <v>209</v>
      </c>
      <c r="BE428" s="26">
        <v>281</v>
      </c>
      <c r="BF428" s="41">
        <v>40</v>
      </c>
      <c r="BG428" s="41">
        <v>16</v>
      </c>
      <c r="BH428" s="212"/>
      <c r="BI428" s="66" t="s">
        <v>73</v>
      </c>
      <c r="BJ428" s="68">
        <v>3787</v>
      </c>
      <c r="BK428" s="68">
        <v>4271</v>
      </c>
      <c r="BL428" s="68">
        <v>2182</v>
      </c>
      <c r="BM428" s="68">
        <v>289</v>
      </c>
      <c r="BN428" s="68">
        <v>202</v>
      </c>
      <c r="BO428" s="68">
        <v>5220</v>
      </c>
      <c r="BP428" s="68">
        <v>447</v>
      </c>
      <c r="BQ428" s="68">
        <v>158</v>
      </c>
      <c r="BR428" s="68">
        <v>334</v>
      </c>
      <c r="BS428" s="68">
        <v>2</v>
      </c>
      <c r="BT428" s="68">
        <v>0</v>
      </c>
      <c r="BU428" s="68">
        <v>38</v>
      </c>
      <c r="BV428" s="68">
        <v>85</v>
      </c>
      <c r="BW428" s="68">
        <v>4507</v>
      </c>
      <c r="BY428" s="80" t="s">
        <v>226</v>
      </c>
      <c r="BZ428" s="80" t="s">
        <v>2723</v>
      </c>
      <c r="CA428" s="78">
        <v>9465</v>
      </c>
      <c r="CB428" s="91"/>
    </row>
    <row r="429" spans="1:80" ht="12" customHeight="1">
      <c r="A429" s="212" t="s">
        <v>227</v>
      </c>
      <c r="B429" s="44" t="s">
        <v>90</v>
      </c>
      <c r="C429" s="71">
        <v>0</v>
      </c>
      <c r="D429" s="71">
        <v>0</v>
      </c>
      <c r="E429" s="71">
        <v>0</v>
      </c>
      <c r="F429" s="71">
        <v>0</v>
      </c>
      <c r="G429" s="71">
        <v>0</v>
      </c>
      <c r="H429" s="71">
        <v>0</v>
      </c>
      <c r="I429" s="71">
        <v>0</v>
      </c>
      <c r="J429" s="71">
        <v>0</v>
      </c>
      <c r="K429" s="149">
        <v>0</v>
      </c>
      <c r="L429" s="149">
        <v>0</v>
      </c>
      <c r="M429" s="212" t="s">
        <v>227</v>
      </c>
      <c r="N429" s="44" t="s">
        <v>90</v>
      </c>
      <c r="O429" s="71">
        <v>0</v>
      </c>
      <c r="P429" s="71">
        <v>0</v>
      </c>
      <c r="Q429" s="71">
        <v>0</v>
      </c>
      <c r="R429" s="71">
        <v>0</v>
      </c>
      <c r="S429" s="71">
        <v>0</v>
      </c>
      <c r="T429" s="71">
        <v>0</v>
      </c>
      <c r="U429" s="71">
        <v>0</v>
      </c>
      <c r="V429" s="71">
        <v>0</v>
      </c>
      <c r="W429" s="149">
        <v>0</v>
      </c>
      <c r="X429" s="149">
        <v>0</v>
      </c>
      <c r="Y429" s="212" t="s">
        <v>227</v>
      </c>
      <c r="Z429" s="44" t="s">
        <v>90</v>
      </c>
      <c r="AA429" s="31">
        <v>0</v>
      </c>
      <c r="AB429" s="31">
        <v>0</v>
      </c>
      <c r="AC429" s="31">
        <v>0</v>
      </c>
      <c r="AD429" s="31">
        <v>0</v>
      </c>
      <c r="AE429" s="149">
        <v>0</v>
      </c>
      <c r="AF429" s="125">
        <v>0</v>
      </c>
      <c r="AG429" s="71">
        <v>0</v>
      </c>
      <c r="AH429" s="71">
        <v>0</v>
      </c>
      <c r="AI429" s="71">
        <v>0</v>
      </c>
      <c r="AJ429" s="71">
        <v>0</v>
      </c>
      <c r="AK429" s="212" t="s">
        <v>227</v>
      </c>
      <c r="AL429" s="44" t="s">
        <v>90</v>
      </c>
      <c r="AM429" s="71">
        <v>0</v>
      </c>
      <c r="AN429" s="71">
        <v>0</v>
      </c>
      <c r="AO429" s="71">
        <v>0</v>
      </c>
      <c r="AP429" s="71">
        <v>0</v>
      </c>
      <c r="AQ429" s="71">
        <v>0</v>
      </c>
      <c r="AR429" s="71">
        <v>0</v>
      </c>
      <c r="AS429" s="71">
        <v>0</v>
      </c>
      <c r="AT429" s="71">
        <v>0</v>
      </c>
      <c r="AU429" s="71">
        <v>0</v>
      </c>
      <c r="AV429" s="212" t="s">
        <v>227</v>
      </c>
      <c r="AW429" s="44" t="s">
        <v>90</v>
      </c>
      <c r="AX429" s="71">
        <v>0</v>
      </c>
      <c r="AY429" s="71">
        <v>0</v>
      </c>
      <c r="AZ429" s="71">
        <v>0</v>
      </c>
      <c r="BA429" s="71">
        <v>0</v>
      </c>
      <c r="BB429" s="71">
        <v>0</v>
      </c>
      <c r="BC429" s="16">
        <v>0</v>
      </c>
      <c r="BD429" s="71">
        <v>0</v>
      </c>
      <c r="BE429" s="71">
        <v>0</v>
      </c>
      <c r="BF429" s="152">
        <v>0</v>
      </c>
      <c r="BG429" s="32">
        <v>0</v>
      </c>
      <c r="BH429" s="212" t="s">
        <v>227</v>
      </c>
      <c r="BI429" s="44" t="s">
        <v>90</v>
      </c>
      <c r="BJ429" s="71">
        <v>0</v>
      </c>
      <c r="BK429" s="71">
        <v>0</v>
      </c>
      <c r="BL429" s="71">
        <v>0</v>
      </c>
      <c r="BM429" s="71">
        <v>0</v>
      </c>
      <c r="BN429" s="71">
        <v>0</v>
      </c>
      <c r="BO429" s="71">
        <v>0</v>
      </c>
      <c r="BP429" s="71">
        <v>0</v>
      </c>
      <c r="BQ429" s="71">
        <v>0</v>
      </c>
      <c r="BR429" s="71">
        <v>0</v>
      </c>
      <c r="BS429" s="71">
        <v>0</v>
      </c>
      <c r="BT429" s="71">
        <v>0</v>
      </c>
      <c r="BU429" s="71">
        <v>0</v>
      </c>
      <c r="BV429" s="71">
        <v>0</v>
      </c>
      <c r="BW429" s="71">
        <v>0</v>
      </c>
      <c r="BY429" s="80" t="s">
        <v>227</v>
      </c>
      <c r="BZ429" s="80" t="s">
        <v>2724</v>
      </c>
      <c r="CA429" s="78">
        <v>0</v>
      </c>
      <c r="CB429" s="91"/>
    </row>
    <row r="430" spans="1:80" ht="12" customHeight="1">
      <c r="A430" s="212"/>
      <c r="B430" s="44" t="s">
        <v>91</v>
      </c>
      <c r="C430" s="71">
        <v>2151</v>
      </c>
      <c r="D430" s="71">
        <v>1066</v>
      </c>
      <c r="E430" s="71">
        <v>1613</v>
      </c>
      <c r="F430" s="71">
        <v>856</v>
      </c>
      <c r="G430" s="71">
        <v>1529</v>
      </c>
      <c r="H430" s="71">
        <v>814</v>
      </c>
      <c r="I430" s="71">
        <v>1258</v>
      </c>
      <c r="J430" s="71">
        <v>682</v>
      </c>
      <c r="K430" s="149">
        <v>6551</v>
      </c>
      <c r="L430" s="149">
        <v>3418</v>
      </c>
      <c r="M430" s="212"/>
      <c r="N430" s="44" t="s">
        <v>91</v>
      </c>
      <c r="O430" s="71">
        <v>266</v>
      </c>
      <c r="P430" s="71">
        <v>123</v>
      </c>
      <c r="Q430" s="71">
        <v>142</v>
      </c>
      <c r="R430" s="71">
        <v>66</v>
      </c>
      <c r="S430" s="71">
        <v>158</v>
      </c>
      <c r="T430" s="71">
        <v>75</v>
      </c>
      <c r="U430" s="71">
        <v>235</v>
      </c>
      <c r="V430" s="71">
        <v>135</v>
      </c>
      <c r="W430" s="149">
        <v>801</v>
      </c>
      <c r="X430" s="149">
        <v>399</v>
      </c>
      <c r="Y430" s="212"/>
      <c r="Z430" s="44" t="s">
        <v>91</v>
      </c>
      <c r="AA430" s="31">
        <v>42</v>
      </c>
      <c r="AB430" s="31">
        <v>33</v>
      </c>
      <c r="AC430" s="31">
        <v>32</v>
      </c>
      <c r="AD430" s="31">
        <v>28</v>
      </c>
      <c r="AE430" s="149">
        <v>135</v>
      </c>
      <c r="AF430" s="125">
        <v>134</v>
      </c>
      <c r="AG430" s="71">
        <v>62</v>
      </c>
      <c r="AH430" s="71">
        <v>121</v>
      </c>
      <c r="AI430" s="71">
        <v>1</v>
      </c>
      <c r="AJ430" s="71">
        <v>7</v>
      </c>
      <c r="AK430" s="212"/>
      <c r="AL430" s="44" t="s">
        <v>91</v>
      </c>
      <c r="AM430" s="71">
        <v>18</v>
      </c>
      <c r="AN430" s="71">
        <v>1442</v>
      </c>
      <c r="AO430" s="71">
        <v>856</v>
      </c>
      <c r="AP430" s="71">
        <v>316</v>
      </c>
      <c r="AQ430" s="71">
        <v>21</v>
      </c>
      <c r="AR430" s="71">
        <v>47</v>
      </c>
      <c r="AS430" s="71">
        <v>160</v>
      </c>
      <c r="AT430" s="71">
        <v>134</v>
      </c>
      <c r="AU430" s="71">
        <v>134</v>
      </c>
      <c r="AV430" s="212"/>
      <c r="AW430" s="44" t="s">
        <v>91</v>
      </c>
      <c r="AX430" s="71">
        <v>123</v>
      </c>
      <c r="AY430" s="71">
        <v>124</v>
      </c>
      <c r="AZ430" s="71">
        <v>0</v>
      </c>
      <c r="BA430" s="71">
        <v>17</v>
      </c>
      <c r="BB430" s="71">
        <v>0</v>
      </c>
      <c r="BC430" s="16">
        <v>264</v>
      </c>
      <c r="BD430" s="71">
        <v>189</v>
      </c>
      <c r="BE430" s="71">
        <v>154</v>
      </c>
      <c r="BF430" s="152">
        <v>82</v>
      </c>
      <c r="BG430" s="32">
        <v>45</v>
      </c>
      <c r="BH430" s="212"/>
      <c r="BI430" s="44" t="s">
        <v>91</v>
      </c>
      <c r="BJ430" s="71">
        <v>3007</v>
      </c>
      <c r="BK430" s="71">
        <v>4634</v>
      </c>
      <c r="BL430" s="71">
        <v>1303</v>
      </c>
      <c r="BM430" s="71">
        <v>890</v>
      </c>
      <c r="BN430" s="71">
        <v>286</v>
      </c>
      <c r="BO430" s="71">
        <v>2889</v>
      </c>
      <c r="BP430" s="71">
        <v>370</v>
      </c>
      <c r="BQ430" s="71">
        <v>315</v>
      </c>
      <c r="BR430" s="71">
        <v>638</v>
      </c>
      <c r="BS430" s="71">
        <v>0</v>
      </c>
      <c r="BT430" s="71">
        <v>205</v>
      </c>
      <c r="BU430" s="71">
        <v>383</v>
      </c>
      <c r="BV430" s="71">
        <v>266</v>
      </c>
      <c r="BW430" s="71">
        <v>655</v>
      </c>
      <c r="BY430" s="80" t="s">
        <v>227</v>
      </c>
      <c r="BZ430" s="80" t="s">
        <v>2725</v>
      </c>
      <c r="CA430" s="78">
        <v>6839</v>
      </c>
      <c r="CB430" s="91"/>
    </row>
    <row r="431" spans="1:80" ht="12" customHeight="1">
      <c r="A431" s="212"/>
      <c r="B431" s="66" t="s">
        <v>73</v>
      </c>
      <c r="C431" s="26">
        <v>2151</v>
      </c>
      <c r="D431" s="26">
        <v>1066</v>
      </c>
      <c r="E431" s="68">
        <v>1613</v>
      </c>
      <c r="F431" s="68">
        <v>856</v>
      </c>
      <c r="G431" s="68">
        <v>1529</v>
      </c>
      <c r="H431" s="68">
        <v>814</v>
      </c>
      <c r="I431" s="68">
        <v>1258</v>
      </c>
      <c r="J431" s="68">
        <v>682</v>
      </c>
      <c r="K431" s="68">
        <v>6551</v>
      </c>
      <c r="L431" s="68">
        <v>3418</v>
      </c>
      <c r="M431" s="212"/>
      <c r="N431" s="66" t="s">
        <v>73</v>
      </c>
      <c r="O431" s="26">
        <v>266</v>
      </c>
      <c r="P431" s="26">
        <v>123</v>
      </c>
      <c r="Q431" s="68">
        <v>142</v>
      </c>
      <c r="R431" s="68">
        <v>66</v>
      </c>
      <c r="S431" s="68">
        <v>158</v>
      </c>
      <c r="T431" s="68">
        <v>75</v>
      </c>
      <c r="U431" s="68">
        <v>235</v>
      </c>
      <c r="V431" s="68">
        <v>135</v>
      </c>
      <c r="W431" s="68">
        <v>801</v>
      </c>
      <c r="X431" s="68">
        <v>399</v>
      </c>
      <c r="Y431" s="212"/>
      <c r="Z431" s="66" t="s">
        <v>73</v>
      </c>
      <c r="AA431" s="68">
        <v>42</v>
      </c>
      <c r="AB431" s="68">
        <v>33</v>
      </c>
      <c r="AC431" s="68">
        <v>32</v>
      </c>
      <c r="AD431" s="68">
        <v>28</v>
      </c>
      <c r="AE431" s="68">
        <v>135</v>
      </c>
      <c r="AF431" s="68">
        <v>134</v>
      </c>
      <c r="AG431" s="68">
        <v>62</v>
      </c>
      <c r="AH431" s="68">
        <v>121</v>
      </c>
      <c r="AI431" s="68">
        <v>1</v>
      </c>
      <c r="AJ431" s="68">
        <v>7</v>
      </c>
      <c r="AK431" s="212"/>
      <c r="AL431" s="66" t="s">
        <v>73</v>
      </c>
      <c r="AM431" s="68">
        <v>18</v>
      </c>
      <c r="AN431" s="68">
        <v>1442</v>
      </c>
      <c r="AO431" s="68">
        <v>856</v>
      </c>
      <c r="AP431" s="68">
        <v>316</v>
      </c>
      <c r="AQ431" s="68">
        <v>21</v>
      </c>
      <c r="AR431" s="68">
        <v>47</v>
      </c>
      <c r="AS431" s="68">
        <v>160</v>
      </c>
      <c r="AT431" s="68">
        <v>134</v>
      </c>
      <c r="AU431" s="68">
        <v>134</v>
      </c>
      <c r="AV431" s="212"/>
      <c r="AW431" s="66" t="s">
        <v>73</v>
      </c>
      <c r="AX431" s="26">
        <v>123</v>
      </c>
      <c r="AY431" s="26">
        <v>124</v>
      </c>
      <c r="AZ431" s="26">
        <v>0</v>
      </c>
      <c r="BA431" s="26">
        <v>17</v>
      </c>
      <c r="BB431" s="26">
        <v>0</v>
      </c>
      <c r="BC431" s="26">
        <v>264</v>
      </c>
      <c r="BD431" s="26">
        <v>189</v>
      </c>
      <c r="BE431" s="26">
        <v>154</v>
      </c>
      <c r="BF431" s="41">
        <v>82</v>
      </c>
      <c r="BG431" s="41">
        <v>45</v>
      </c>
      <c r="BH431" s="212"/>
      <c r="BI431" s="66" t="s">
        <v>73</v>
      </c>
      <c r="BJ431" s="68">
        <v>3007</v>
      </c>
      <c r="BK431" s="68">
        <v>4634</v>
      </c>
      <c r="BL431" s="68">
        <v>1303</v>
      </c>
      <c r="BM431" s="68">
        <v>890</v>
      </c>
      <c r="BN431" s="68">
        <v>286</v>
      </c>
      <c r="BO431" s="68">
        <v>2889</v>
      </c>
      <c r="BP431" s="68">
        <v>370</v>
      </c>
      <c r="BQ431" s="68">
        <v>315</v>
      </c>
      <c r="BR431" s="68">
        <v>638</v>
      </c>
      <c r="BS431" s="68">
        <v>0</v>
      </c>
      <c r="BT431" s="68">
        <v>205</v>
      </c>
      <c r="BU431" s="68">
        <v>383</v>
      </c>
      <c r="BV431" s="68">
        <v>266</v>
      </c>
      <c r="BW431" s="68">
        <v>655</v>
      </c>
      <c r="BY431" s="80" t="s">
        <v>227</v>
      </c>
      <c r="BZ431" s="80" t="s">
        <v>2726</v>
      </c>
      <c r="CA431" s="78">
        <v>6839</v>
      </c>
      <c r="CB431" s="91"/>
    </row>
    <row r="432" spans="1:80" ht="12" customHeight="1">
      <c r="A432" s="212" t="s">
        <v>228</v>
      </c>
      <c r="B432" s="44" t="s">
        <v>90</v>
      </c>
      <c r="C432" s="71">
        <v>2954</v>
      </c>
      <c r="D432" s="71">
        <v>1506</v>
      </c>
      <c r="E432" s="71">
        <v>2752</v>
      </c>
      <c r="F432" s="71">
        <v>1498</v>
      </c>
      <c r="G432" s="71">
        <v>2099</v>
      </c>
      <c r="H432" s="71">
        <v>1104</v>
      </c>
      <c r="I432" s="71">
        <v>1768</v>
      </c>
      <c r="J432" s="71">
        <v>974</v>
      </c>
      <c r="K432" s="149">
        <v>9573</v>
      </c>
      <c r="L432" s="149">
        <v>5082</v>
      </c>
      <c r="M432" s="212" t="s">
        <v>228</v>
      </c>
      <c r="N432" s="44" t="s">
        <v>90</v>
      </c>
      <c r="O432" s="71">
        <v>226</v>
      </c>
      <c r="P432" s="71">
        <v>102</v>
      </c>
      <c r="Q432" s="71">
        <v>126</v>
      </c>
      <c r="R432" s="71">
        <v>67</v>
      </c>
      <c r="S432" s="71">
        <v>167</v>
      </c>
      <c r="T432" s="71">
        <v>86</v>
      </c>
      <c r="U432" s="71">
        <v>142</v>
      </c>
      <c r="V432" s="71">
        <v>75</v>
      </c>
      <c r="W432" s="149">
        <v>661</v>
      </c>
      <c r="X432" s="149">
        <v>330</v>
      </c>
      <c r="Y432" s="212" t="s">
        <v>228</v>
      </c>
      <c r="Z432" s="44" t="s">
        <v>90</v>
      </c>
      <c r="AA432" s="31">
        <v>63</v>
      </c>
      <c r="AB432" s="31">
        <v>60</v>
      </c>
      <c r="AC432" s="31">
        <v>53</v>
      </c>
      <c r="AD432" s="31">
        <v>49</v>
      </c>
      <c r="AE432" s="149">
        <v>225</v>
      </c>
      <c r="AF432" s="125">
        <v>209</v>
      </c>
      <c r="AG432" s="71">
        <v>153</v>
      </c>
      <c r="AH432" s="71">
        <v>22</v>
      </c>
      <c r="AI432" s="71">
        <v>12</v>
      </c>
      <c r="AJ432" s="71">
        <v>34</v>
      </c>
      <c r="AK432" s="212" t="s">
        <v>228</v>
      </c>
      <c r="AL432" s="44" t="s">
        <v>90</v>
      </c>
      <c r="AM432" s="71">
        <v>2</v>
      </c>
      <c r="AN432" s="71">
        <v>2540</v>
      </c>
      <c r="AO432" s="71">
        <v>741</v>
      </c>
      <c r="AP432" s="71">
        <v>160</v>
      </c>
      <c r="AQ432" s="71">
        <v>17</v>
      </c>
      <c r="AR432" s="71">
        <v>121</v>
      </c>
      <c r="AS432" s="71">
        <v>243</v>
      </c>
      <c r="AT432" s="71">
        <v>229</v>
      </c>
      <c r="AU432" s="71">
        <v>202</v>
      </c>
      <c r="AV432" s="212" t="s">
        <v>228</v>
      </c>
      <c r="AW432" s="44" t="s">
        <v>90</v>
      </c>
      <c r="AX432" s="71">
        <v>98</v>
      </c>
      <c r="AY432" s="71">
        <v>185</v>
      </c>
      <c r="AZ432" s="71">
        <v>27</v>
      </c>
      <c r="BA432" s="71">
        <v>95</v>
      </c>
      <c r="BB432" s="71">
        <v>15</v>
      </c>
      <c r="BC432" s="16">
        <v>420</v>
      </c>
      <c r="BD432" s="71">
        <v>199</v>
      </c>
      <c r="BE432" s="71">
        <v>205</v>
      </c>
      <c r="BF432" s="152">
        <v>55</v>
      </c>
      <c r="BG432" s="32">
        <v>18</v>
      </c>
      <c r="BH432" s="212" t="s">
        <v>228</v>
      </c>
      <c r="BI432" s="44" t="s">
        <v>90</v>
      </c>
      <c r="BJ432" s="71">
        <v>2321</v>
      </c>
      <c r="BK432" s="71">
        <v>3781</v>
      </c>
      <c r="BL432" s="71">
        <v>605</v>
      </c>
      <c r="BM432" s="71">
        <v>477</v>
      </c>
      <c r="BN432" s="71">
        <v>135</v>
      </c>
      <c r="BO432" s="71">
        <v>3226</v>
      </c>
      <c r="BP432" s="71">
        <v>146</v>
      </c>
      <c r="BQ432" s="71">
        <v>96</v>
      </c>
      <c r="BR432" s="71">
        <v>262</v>
      </c>
      <c r="BS432" s="71">
        <v>4</v>
      </c>
      <c r="BT432" s="71">
        <v>0</v>
      </c>
      <c r="BU432" s="71">
        <v>91</v>
      </c>
      <c r="BV432" s="71">
        <v>48</v>
      </c>
      <c r="BW432" s="71">
        <v>4526</v>
      </c>
      <c r="BY432" s="80" t="s">
        <v>228</v>
      </c>
      <c r="BZ432" s="80" t="s">
        <v>2727</v>
      </c>
      <c r="CA432" s="78">
        <v>8030</v>
      </c>
      <c r="CB432" s="91"/>
    </row>
    <row r="433" spans="1:80" ht="12" customHeight="1">
      <c r="A433" s="212"/>
      <c r="B433" s="44" t="s">
        <v>91</v>
      </c>
      <c r="C433" s="71">
        <v>0</v>
      </c>
      <c r="D433" s="71">
        <v>0</v>
      </c>
      <c r="E433" s="71">
        <v>0</v>
      </c>
      <c r="F433" s="71">
        <v>0</v>
      </c>
      <c r="G433" s="71">
        <v>0</v>
      </c>
      <c r="H433" s="71">
        <v>0</v>
      </c>
      <c r="I433" s="71">
        <v>0</v>
      </c>
      <c r="J433" s="71">
        <v>0</v>
      </c>
      <c r="K433" s="149">
        <v>0</v>
      </c>
      <c r="L433" s="149">
        <v>0</v>
      </c>
      <c r="M433" s="212"/>
      <c r="N433" s="44" t="s">
        <v>91</v>
      </c>
      <c r="O433" s="71">
        <v>0</v>
      </c>
      <c r="P433" s="71">
        <v>0</v>
      </c>
      <c r="Q433" s="71">
        <v>0</v>
      </c>
      <c r="R433" s="71">
        <v>0</v>
      </c>
      <c r="S433" s="71">
        <v>0</v>
      </c>
      <c r="T433" s="71">
        <v>0</v>
      </c>
      <c r="U433" s="71">
        <v>0</v>
      </c>
      <c r="V433" s="71">
        <v>0</v>
      </c>
      <c r="W433" s="149">
        <v>0</v>
      </c>
      <c r="X433" s="149">
        <v>0</v>
      </c>
      <c r="Y433" s="212"/>
      <c r="Z433" s="44" t="s">
        <v>91</v>
      </c>
      <c r="AA433" s="31">
        <v>0</v>
      </c>
      <c r="AB433" s="31">
        <v>0</v>
      </c>
      <c r="AC433" s="31">
        <v>0</v>
      </c>
      <c r="AD433" s="31">
        <v>0</v>
      </c>
      <c r="AE433" s="149">
        <v>0</v>
      </c>
      <c r="AF433" s="125">
        <v>0</v>
      </c>
      <c r="AG433" s="71">
        <v>0</v>
      </c>
      <c r="AH433" s="71">
        <v>0</v>
      </c>
      <c r="AI433" s="71">
        <v>0</v>
      </c>
      <c r="AJ433" s="71">
        <v>0</v>
      </c>
      <c r="AK433" s="212"/>
      <c r="AL433" s="44" t="s">
        <v>91</v>
      </c>
      <c r="AM433" s="71">
        <v>0</v>
      </c>
      <c r="AN433" s="71">
        <v>0</v>
      </c>
      <c r="AO433" s="71">
        <v>0</v>
      </c>
      <c r="AP433" s="71">
        <v>0</v>
      </c>
      <c r="AQ433" s="71">
        <v>0</v>
      </c>
      <c r="AR433" s="71">
        <v>0</v>
      </c>
      <c r="AS433" s="71">
        <v>0</v>
      </c>
      <c r="AT433" s="71">
        <v>0</v>
      </c>
      <c r="AU433" s="71">
        <v>0</v>
      </c>
      <c r="AV433" s="212"/>
      <c r="AW433" s="44" t="s">
        <v>91</v>
      </c>
      <c r="AX433" s="71">
        <v>0</v>
      </c>
      <c r="AY433" s="71">
        <v>0</v>
      </c>
      <c r="AZ433" s="71">
        <v>0</v>
      </c>
      <c r="BA433" s="71">
        <v>0</v>
      </c>
      <c r="BB433" s="71">
        <v>0</v>
      </c>
      <c r="BC433" s="16">
        <v>0</v>
      </c>
      <c r="BD433" s="71">
        <v>0</v>
      </c>
      <c r="BE433" s="71">
        <v>0</v>
      </c>
      <c r="BF433" s="152">
        <v>0</v>
      </c>
      <c r="BG433" s="32">
        <v>0</v>
      </c>
      <c r="BH433" s="212"/>
      <c r="BI433" s="44" t="s">
        <v>91</v>
      </c>
      <c r="BJ433" s="71">
        <v>0</v>
      </c>
      <c r="BK433" s="71">
        <v>0</v>
      </c>
      <c r="BL433" s="71">
        <v>0</v>
      </c>
      <c r="BM433" s="71">
        <v>0</v>
      </c>
      <c r="BN433" s="71">
        <v>0</v>
      </c>
      <c r="BO433" s="71">
        <v>0</v>
      </c>
      <c r="BP433" s="71">
        <v>0</v>
      </c>
      <c r="BQ433" s="71">
        <v>0</v>
      </c>
      <c r="BR433" s="71">
        <v>0</v>
      </c>
      <c r="BS433" s="71">
        <v>0</v>
      </c>
      <c r="BT433" s="71">
        <v>0</v>
      </c>
      <c r="BU433" s="71">
        <v>0</v>
      </c>
      <c r="BV433" s="71">
        <v>0</v>
      </c>
      <c r="BW433" s="71">
        <v>0</v>
      </c>
      <c r="BY433" s="80" t="s">
        <v>228</v>
      </c>
      <c r="BZ433" s="80" t="s">
        <v>2728</v>
      </c>
      <c r="CA433" s="78">
        <v>0</v>
      </c>
      <c r="CB433" s="91"/>
    </row>
    <row r="434" spans="1:80" ht="12" customHeight="1">
      <c r="A434" s="212"/>
      <c r="B434" s="66" t="s">
        <v>73</v>
      </c>
      <c r="C434" s="26">
        <v>2954</v>
      </c>
      <c r="D434" s="26">
        <v>1506</v>
      </c>
      <c r="E434" s="68">
        <v>2752</v>
      </c>
      <c r="F434" s="68">
        <v>1498</v>
      </c>
      <c r="G434" s="68">
        <v>2099</v>
      </c>
      <c r="H434" s="68">
        <v>1104</v>
      </c>
      <c r="I434" s="68">
        <v>1768</v>
      </c>
      <c r="J434" s="68">
        <v>974</v>
      </c>
      <c r="K434" s="68">
        <v>9573</v>
      </c>
      <c r="L434" s="68">
        <v>5082</v>
      </c>
      <c r="M434" s="212"/>
      <c r="N434" s="66" t="s">
        <v>73</v>
      </c>
      <c r="O434" s="26">
        <v>226</v>
      </c>
      <c r="P434" s="26">
        <v>102</v>
      </c>
      <c r="Q434" s="68">
        <v>126</v>
      </c>
      <c r="R434" s="68">
        <v>67</v>
      </c>
      <c r="S434" s="68">
        <v>167</v>
      </c>
      <c r="T434" s="68">
        <v>86</v>
      </c>
      <c r="U434" s="68">
        <v>142</v>
      </c>
      <c r="V434" s="68">
        <v>75</v>
      </c>
      <c r="W434" s="68">
        <v>661</v>
      </c>
      <c r="X434" s="68">
        <v>330</v>
      </c>
      <c r="Y434" s="212"/>
      <c r="Z434" s="66" t="s">
        <v>73</v>
      </c>
      <c r="AA434" s="68">
        <v>63</v>
      </c>
      <c r="AB434" s="68">
        <v>60</v>
      </c>
      <c r="AC434" s="68">
        <v>53</v>
      </c>
      <c r="AD434" s="68">
        <v>49</v>
      </c>
      <c r="AE434" s="68">
        <v>225</v>
      </c>
      <c r="AF434" s="68">
        <v>209</v>
      </c>
      <c r="AG434" s="68">
        <v>153</v>
      </c>
      <c r="AH434" s="68">
        <v>22</v>
      </c>
      <c r="AI434" s="68">
        <v>12</v>
      </c>
      <c r="AJ434" s="68">
        <v>34</v>
      </c>
      <c r="AK434" s="212"/>
      <c r="AL434" s="66" t="s">
        <v>73</v>
      </c>
      <c r="AM434" s="68">
        <v>2</v>
      </c>
      <c r="AN434" s="68">
        <v>2540</v>
      </c>
      <c r="AO434" s="68">
        <v>741</v>
      </c>
      <c r="AP434" s="68">
        <v>160</v>
      </c>
      <c r="AQ434" s="68">
        <v>17</v>
      </c>
      <c r="AR434" s="68">
        <v>121</v>
      </c>
      <c r="AS434" s="68">
        <v>243</v>
      </c>
      <c r="AT434" s="68">
        <v>229</v>
      </c>
      <c r="AU434" s="68">
        <v>202</v>
      </c>
      <c r="AV434" s="212"/>
      <c r="AW434" s="66" t="s">
        <v>73</v>
      </c>
      <c r="AX434" s="26">
        <v>98</v>
      </c>
      <c r="AY434" s="26">
        <v>185</v>
      </c>
      <c r="AZ434" s="26">
        <v>27</v>
      </c>
      <c r="BA434" s="26">
        <v>95</v>
      </c>
      <c r="BB434" s="26">
        <v>15</v>
      </c>
      <c r="BC434" s="26">
        <v>420</v>
      </c>
      <c r="BD434" s="26">
        <v>199</v>
      </c>
      <c r="BE434" s="26">
        <v>205</v>
      </c>
      <c r="BF434" s="41">
        <v>55</v>
      </c>
      <c r="BG434" s="41">
        <v>18</v>
      </c>
      <c r="BH434" s="212"/>
      <c r="BI434" s="66" t="s">
        <v>73</v>
      </c>
      <c r="BJ434" s="68">
        <v>2321</v>
      </c>
      <c r="BK434" s="68">
        <v>3781</v>
      </c>
      <c r="BL434" s="68">
        <v>605</v>
      </c>
      <c r="BM434" s="68">
        <v>477</v>
      </c>
      <c r="BN434" s="68">
        <v>135</v>
      </c>
      <c r="BO434" s="68">
        <v>3226</v>
      </c>
      <c r="BP434" s="68">
        <v>146</v>
      </c>
      <c r="BQ434" s="68">
        <v>96</v>
      </c>
      <c r="BR434" s="68">
        <v>262</v>
      </c>
      <c r="BS434" s="68">
        <v>4</v>
      </c>
      <c r="BT434" s="68">
        <v>0</v>
      </c>
      <c r="BU434" s="68">
        <v>91</v>
      </c>
      <c r="BV434" s="68">
        <v>48</v>
      </c>
      <c r="BW434" s="68">
        <v>4526</v>
      </c>
      <c r="BY434" s="80" t="s">
        <v>228</v>
      </c>
      <c r="BZ434" s="80" t="s">
        <v>2729</v>
      </c>
      <c r="CA434" s="78">
        <v>8030</v>
      </c>
      <c r="CB434" s="91"/>
    </row>
    <row r="435" spans="1:80" ht="12" customHeight="1">
      <c r="A435" s="212" t="s">
        <v>229</v>
      </c>
      <c r="B435" s="44" t="s">
        <v>90</v>
      </c>
      <c r="C435" s="71">
        <v>2661</v>
      </c>
      <c r="D435" s="71">
        <v>1314</v>
      </c>
      <c r="E435" s="71">
        <v>1912</v>
      </c>
      <c r="F435" s="71">
        <v>944</v>
      </c>
      <c r="G435" s="71">
        <v>1512</v>
      </c>
      <c r="H435" s="71">
        <v>758</v>
      </c>
      <c r="I435" s="71">
        <v>1182</v>
      </c>
      <c r="J435" s="71">
        <v>594</v>
      </c>
      <c r="K435" s="149">
        <v>7267</v>
      </c>
      <c r="L435" s="149">
        <v>3610</v>
      </c>
      <c r="M435" s="212" t="s">
        <v>229</v>
      </c>
      <c r="N435" s="44" t="s">
        <v>90</v>
      </c>
      <c r="O435" s="71">
        <v>136</v>
      </c>
      <c r="P435" s="71">
        <v>56</v>
      </c>
      <c r="Q435" s="71">
        <v>83</v>
      </c>
      <c r="R435" s="71">
        <v>27</v>
      </c>
      <c r="S435" s="71">
        <v>107</v>
      </c>
      <c r="T435" s="71">
        <v>48</v>
      </c>
      <c r="U435" s="71">
        <v>177</v>
      </c>
      <c r="V435" s="71">
        <v>93</v>
      </c>
      <c r="W435" s="149">
        <v>503</v>
      </c>
      <c r="X435" s="149">
        <v>224</v>
      </c>
      <c r="Y435" s="212" t="s">
        <v>229</v>
      </c>
      <c r="Z435" s="44" t="s">
        <v>90</v>
      </c>
      <c r="AA435" s="31">
        <v>52</v>
      </c>
      <c r="AB435" s="31">
        <v>46</v>
      </c>
      <c r="AC435" s="31">
        <v>43</v>
      </c>
      <c r="AD435" s="31">
        <v>43</v>
      </c>
      <c r="AE435" s="149">
        <v>184</v>
      </c>
      <c r="AF435" s="125">
        <v>153</v>
      </c>
      <c r="AG435" s="71">
        <v>104</v>
      </c>
      <c r="AH435" s="71">
        <v>5</v>
      </c>
      <c r="AI435" s="71">
        <v>15</v>
      </c>
      <c r="AJ435" s="71">
        <v>19</v>
      </c>
      <c r="AK435" s="212" t="s">
        <v>229</v>
      </c>
      <c r="AL435" s="44" t="s">
        <v>90</v>
      </c>
      <c r="AM435" s="71">
        <v>0</v>
      </c>
      <c r="AN435" s="71">
        <v>1189</v>
      </c>
      <c r="AO435" s="71">
        <v>651</v>
      </c>
      <c r="AP435" s="71">
        <v>183</v>
      </c>
      <c r="AQ435" s="71">
        <v>0</v>
      </c>
      <c r="AR435" s="71">
        <v>61</v>
      </c>
      <c r="AS435" s="71">
        <v>169</v>
      </c>
      <c r="AT435" s="71">
        <v>151</v>
      </c>
      <c r="AU435" s="71">
        <v>126</v>
      </c>
      <c r="AV435" s="212" t="s">
        <v>229</v>
      </c>
      <c r="AW435" s="44" t="s">
        <v>90</v>
      </c>
      <c r="AX435" s="71">
        <v>117</v>
      </c>
      <c r="AY435" s="71">
        <v>120</v>
      </c>
      <c r="AZ435" s="71">
        <v>1</v>
      </c>
      <c r="BA435" s="71">
        <v>163</v>
      </c>
      <c r="BB435" s="71">
        <v>9</v>
      </c>
      <c r="BC435" s="16">
        <v>410</v>
      </c>
      <c r="BD435" s="71">
        <v>178</v>
      </c>
      <c r="BE435" s="71">
        <v>175</v>
      </c>
      <c r="BF435" s="152">
        <v>28</v>
      </c>
      <c r="BG435" s="32">
        <v>11</v>
      </c>
      <c r="BH435" s="212" t="s">
        <v>229</v>
      </c>
      <c r="BI435" s="44" t="s">
        <v>90</v>
      </c>
      <c r="BJ435" s="71">
        <v>983</v>
      </c>
      <c r="BK435" s="71">
        <v>1127</v>
      </c>
      <c r="BL435" s="71">
        <v>99</v>
      </c>
      <c r="BM435" s="71">
        <v>18</v>
      </c>
      <c r="BN435" s="71">
        <v>17</v>
      </c>
      <c r="BO435" s="71">
        <v>1109</v>
      </c>
      <c r="BP435" s="71">
        <v>23</v>
      </c>
      <c r="BQ435" s="71">
        <v>5</v>
      </c>
      <c r="BR435" s="71">
        <v>20</v>
      </c>
      <c r="BS435" s="71">
        <v>0</v>
      </c>
      <c r="BT435" s="71">
        <v>0</v>
      </c>
      <c r="BU435" s="71">
        <v>20</v>
      </c>
      <c r="BV435" s="71">
        <v>0</v>
      </c>
      <c r="BW435" s="71">
        <v>2113</v>
      </c>
      <c r="BY435" s="80" t="s">
        <v>229</v>
      </c>
      <c r="BZ435" s="80" t="s">
        <v>2730</v>
      </c>
      <c r="CA435" s="78">
        <v>5063</v>
      </c>
      <c r="CB435" s="91"/>
    </row>
    <row r="436" spans="1:80" ht="12" customHeight="1">
      <c r="A436" s="212"/>
      <c r="B436" s="44" t="s">
        <v>91</v>
      </c>
      <c r="C436" s="71">
        <v>468</v>
      </c>
      <c r="D436" s="71">
        <v>215</v>
      </c>
      <c r="E436" s="71">
        <v>435</v>
      </c>
      <c r="F436" s="71">
        <v>211</v>
      </c>
      <c r="G436" s="71">
        <v>318</v>
      </c>
      <c r="H436" s="71">
        <v>175</v>
      </c>
      <c r="I436" s="71">
        <v>534</v>
      </c>
      <c r="J436" s="71">
        <v>272</v>
      </c>
      <c r="K436" s="149">
        <v>1755</v>
      </c>
      <c r="L436" s="149">
        <v>873</v>
      </c>
      <c r="M436" s="212"/>
      <c r="N436" s="44" t="s">
        <v>91</v>
      </c>
      <c r="O436" s="71">
        <v>7</v>
      </c>
      <c r="P436" s="71">
        <v>1</v>
      </c>
      <c r="Q436" s="71">
        <v>9</v>
      </c>
      <c r="R436" s="71">
        <v>4</v>
      </c>
      <c r="S436" s="71">
        <v>6</v>
      </c>
      <c r="T436" s="71">
        <v>3</v>
      </c>
      <c r="U436" s="71">
        <v>146</v>
      </c>
      <c r="V436" s="71">
        <v>72</v>
      </c>
      <c r="W436" s="149">
        <v>168</v>
      </c>
      <c r="X436" s="149">
        <v>80</v>
      </c>
      <c r="Y436" s="212"/>
      <c r="Z436" s="44" t="s">
        <v>91</v>
      </c>
      <c r="AA436" s="31">
        <v>8</v>
      </c>
      <c r="AB436" s="31">
        <v>8</v>
      </c>
      <c r="AC436" s="31">
        <v>7</v>
      </c>
      <c r="AD436" s="31">
        <v>10</v>
      </c>
      <c r="AE436" s="149">
        <v>33</v>
      </c>
      <c r="AF436" s="125">
        <v>22</v>
      </c>
      <c r="AG436" s="71">
        <v>16</v>
      </c>
      <c r="AH436" s="71">
        <v>19</v>
      </c>
      <c r="AI436" s="71">
        <v>0</v>
      </c>
      <c r="AJ436" s="71">
        <v>1</v>
      </c>
      <c r="AK436" s="212"/>
      <c r="AL436" s="44" t="s">
        <v>91</v>
      </c>
      <c r="AM436" s="71">
        <v>0</v>
      </c>
      <c r="AN436" s="71">
        <v>262</v>
      </c>
      <c r="AO436" s="71">
        <v>65</v>
      </c>
      <c r="AP436" s="71">
        <v>0</v>
      </c>
      <c r="AQ436" s="71">
        <v>0</v>
      </c>
      <c r="AR436" s="71">
        <v>16</v>
      </c>
      <c r="AS436" s="71">
        <v>24</v>
      </c>
      <c r="AT436" s="71">
        <v>38</v>
      </c>
      <c r="AU436" s="71">
        <v>33</v>
      </c>
      <c r="AV436" s="212"/>
      <c r="AW436" s="44" t="s">
        <v>91</v>
      </c>
      <c r="AX436" s="71">
        <v>25</v>
      </c>
      <c r="AY436" s="71">
        <v>24</v>
      </c>
      <c r="AZ436" s="71">
        <v>0</v>
      </c>
      <c r="BA436" s="71">
        <v>17</v>
      </c>
      <c r="BB436" s="71">
        <v>0</v>
      </c>
      <c r="BC436" s="16">
        <v>66</v>
      </c>
      <c r="BD436" s="71">
        <v>40</v>
      </c>
      <c r="BE436" s="71">
        <v>30</v>
      </c>
      <c r="BF436" s="152">
        <v>20</v>
      </c>
      <c r="BG436" s="32">
        <v>11</v>
      </c>
      <c r="BH436" s="212"/>
      <c r="BI436" s="44" t="s">
        <v>91</v>
      </c>
      <c r="BJ436" s="71">
        <v>589</v>
      </c>
      <c r="BK436" s="71">
        <v>825</v>
      </c>
      <c r="BL436" s="71">
        <v>576</v>
      </c>
      <c r="BM436" s="71">
        <v>46</v>
      </c>
      <c r="BN436" s="71">
        <v>0</v>
      </c>
      <c r="BO436" s="71">
        <v>1017</v>
      </c>
      <c r="BP436" s="71">
        <v>44</v>
      </c>
      <c r="BQ436" s="71">
        <v>0</v>
      </c>
      <c r="BR436" s="71">
        <v>77</v>
      </c>
      <c r="BS436" s="71">
        <v>0</v>
      </c>
      <c r="BT436" s="71">
        <v>0</v>
      </c>
      <c r="BU436" s="71">
        <v>0</v>
      </c>
      <c r="BV436" s="71">
        <v>0</v>
      </c>
      <c r="BW436" s="71">
        <v>1683</v>
      </c>
      <c r="BY436" s="80" t="s">
        <v>229</v>
      </c>
      <c r="BZ436" s="80" t="s">
        <v>2731</v>
      </c>
      <c r="CA436" s="78">
        <v>719</v>
      </c>
      <c r="CB436" s="91"/>
    </row>
    <row r="437" spans="1:80" ht="12" customHeight="1">
      <c r="A437" s="212"/>
      <c r="B437" s="66" t="s">
        <v>73</v>
      </c>
      <c r="C437" s="26">
        <v>3129</v>
      </c>
      <c r="D437" s="26">
        <v>1529</v>
      </c>
      <c r="E437" s="68">
        <v>2347</v>
      </c>
      <c r="F437" s="68">
        <v>1155</v>
      </c>
      <c r="G437" s="68">
        <v>1830</v>
      </c>
      <c r="H437" s="68">
        <v>933</v>
      </c>
      <c r="I437" s="68">
        <v>1716</v>
      </c>
      <c r="J437" s="68">
        <v>866</v>
      </c>
      <c r="K437" s="68">
        <v>9022</v>
      </c>
      <c r="L437" s="68">
        <v>4483</v>
      </c>
      <c r="M437" s="212"/>
      <c r="N437" s="66" t="s">
        <v>73</v>
      </c>
      <c r="O437" s="26">
        <v>143</v>
      </c>
      <c r="P437" s="26">
        <v>57</v>
      </c>
      <c r="Q437" s="68">
        <v>92</v>
      </c>
      <c r="R437" s="68">
        <v>31</v>
      </c>
      <c r="S437" s="68">
        <v>113</v>
      </c>
      <c r="T437" s="68">
        <v>51</v>
      </c>
      <c r="U437" s="68">
        <v>323</v>
      </c>
      <c r="V437" s="68">
        <v>165</v>
      </c>
      <c r="W437" s="68">
        <v>671</v>
      </c>
      <c r="X437" s="68">
        <v>304</v>
      </c>
      <c r="Y437" s="212"/>
      <c r="Z437" s="66" t="s">
        <v>73</v>
      </c>
      <c r="AA437" s="68">
        <v>60</v>
      </c>
      <c r="AB437" s="68">
        <v>54</v>
      </c>
      <c r="AC437" s="68">
        <v>50</v>
      </c>
      <c r="AD437" s="68">
        <v>53</v>
      </c>
      <c r="AE437" s="68">
        <v>217</v>
      </c>
      <c r="AF437" s="68">
        <v>175</v>
      </c>
      <c r="AG437" s="68">
        <v>120</v>
      </c>
      <c r="AH437" s="68">
        <v>24</v>
      </c>
      <c r="AI437" s="68">
        <v>15</v>
      </c>
      <c r="AJ437" s="68">
        <v>20</v>
      </c>
      <c r="AK437" s="212"/>
      <c r="AL437" s="66" t="s">
        <v>73</v>
      </c>
      <c r="AM437" s="68">
        <v>0</v>
      </c>
      <c r="AN437" s="68">
        <v>1451</v>
      </c>
      <c r="AO437" s="68">
        <v>716</v>
      </c>
      <c r="AP437" s="68">
        <v>183</v>
      </c>
      <c r="AQ437" s="68">
        <v>0</v>
      </c>
      <c r="AR437" s="68">
        <v>77</v>
      </c>
      <c r="AS437" s="68">
        <v>193</v>
      </c>
      <c r="AT437" s="68">
        <v>189</v>
      </c>
      <c r="AU437" s="68">
        <v>159</v>
      </c>
      <c r="AV437" s="212"/>
      <c r="AW437" s="66" t="s">
        <v>73</v>
      </c>
      <c r="AX437" s="26">
        <v>142</v>
      </c>
      <c r="AY437" s="26">
        <v>144</v>
      </c>
      <c r="AZ437" s="26">
        <v>1</v>
      </c>
      <c r="BA437" s="26">
        <v>180</v>
      </c>
      <c r="BB437" s="26">
        <v>9</v>
      </c>
      <c r="BC437" s="26">
        <v>476</v>
      </c>
      <c r="BD437" s="26">
        <v>218</v>
      </c>
      <c r="BE437" s="26">
        <v>205</v>
      </c>
      <c r="BF437" s="41">
        <v>48</v>
      </c>
      <c r="BG437" s="41">
        <v>22</v>
      </c>
      <c r="BH437" s="212"/>
      <c r="BI437" s="66" t="s">
        <v>73</v>
      </c>
      <c r="BJ437" s="68">
        <v>1572</v>
      </c>
      <c r="BK437" s="68">
        <v>1952</v>
      </c>
      <c r="BL437" s="68">
        <v>675</v>
      </c>
      <c r="BM437" s="68">
        <v>64</v>
      </c>
      <c r="BN437" s="68">
        <v>17</v>
      </c>
      <c r="BO437" s="68">
        <v>2126</v>
      </c>
      <c r="BP437" s="68">
        <v>67</v>
      </c>
      <c r="BQ437" s="68">
        <v>5</v>
      </c>
      <c r="BR437" s="68">
        <v>97</v>
      </c>
      <c r="BS437" s="68">
        <v>0</v>
      </c>
      <c r="BT437" s="68">
        <v>0</v>
      </c>
      <c r="BU437" s="68">
        <v>20</v>
      </c>
      <c r="BV437" s="68">
        <v>0</v>
      </c>
      <c r="BW437" s="68">
        <v>3796</v>
      </c>
      <c r="BY437" s="80" t="s">
        <v>229</v>
      </c>
      <c r="BZ437" s="80" t="s">
        <v>2732</v>
      </c>
      <c r="CA437" s="78">
        <v>5782</v>
      </c>
      <c r="CB437" s="91"/>
    </row>
    <row r="438" spans="1:80" ht="12" customHeight="1">
      <c r="A438" s="212" t="s">
        <v>230</v>
      </c>
      <c r="B438" s="44" t="s">
        <v>90</v>
      </c>
      <c r="C438" s="71">
        <v>1806</v>
      </c>
      <c r="D438" s="71">
        <v>939</v>
      </c>
      <c r="E438" s="71">
        <v>1454</v>
      </c>
      <c r="F438" s="71">
        <v>774</v>
      </c>
      <c r="G438" s="71">
        <v>1082</v>
      </c>
      <c r="H438" s="71">
        <v>576</v>
      </c>
      <c r="I438" s="71">
        <v>923</v>
      </c>
      <c r="J438" s="71">
        <v>516</v>
      </c>
      <c r="K438" s="149">
        <v>5265</v>
      </c>
      <c r="L438" s="149">
        <v>2805</v>
      </c>
      <c r="M438" s="212" t="s">
        <v>230</v>
      </c>
      <c r="N438" s="44" t="s">
        <v>90</v>
      </c>
      <c r="O438" s="71">
        <v>191</v>
      </c>
      <c r="P438" s="71">
        <v>79</v>
      </c>
      <c r="Q438" s="71">
        <v>76</v>
      </c>
      <c r="R438" s="71">
        <v>43</v>
      </c>
      <c r="S438" s="71">
        <v>82</v>
      </c>
      <c r="T438" s="71">
        <v>37</v>
      </c>
      <c r="U438" s="71">
        <v>107</v>
      </c>
      <c r="V438" s="71">
        <v>57</v>
      </c>
      <c r="W438" s="149">
        <v>456</v>
      </c>
      <c r="X438" s="149">
        <v>216</v>
      </c>
      <c r="Y438" s="212" t="s">
        <v>230</v>
      </c>
      <c r="Z438" s="44" t="s">
        <v>90</v>
      </c>
      <c r="AA438" s="31">
        <v>43</v>
      </c>
      <c r="AB438" s="31">
        <v>38</v>
      </c>
      <c r="AC438" s="31">
        <v>35</v>
      </c>
      <c r="AD438" s="31">
        <v>32</v>
      </c>
      <c r="AE438" s="149">
        <v>148</v>
      </c>
      <c r="AF438" s="125">
        <v>140</v>
      </c>
      <c r="AG438" s="71">
        <v>64</v>
      </c>
      <c r="AH438" s="71">
        <v>15</v>
      </c>
      <c r="AI438" s="71">
        <v>11</v>
      </c>
      <c r="AJ438" s="71">
        <v>28</v>
      </c>
      <c r="AK438" s="212" t="s">
        <v>230</v>
      </c>
      <c r="AL438" s="44" t="s">
        <v>90</v>
      </c>
      <c r="AM438" s="71">
        <v>0</v>
      </c>
      <c r="AN438" s="71">
        <v>1471</v>
      </c>
      <c r="AO438" s="71">
        <v>579</v>
      </c>
      <c r="AP438" s="71">
        <v>37</v>
      </c>
      <c r="AQ438" s="71">
        <v>0</v>
      </c>
      <c r="AR438" s="71">
        <v>56</v>
      </c>
      <c r="AS438" s="71">
        <v>154</v>
      </c>
      <c r="AT438" s="71">
        <v>157</v>
      </c>
      <c r="AU438" s="71">
        <v>148</v>
      </c>
      <c r="AV438" s="212" t="s">
        <v>230</v>
      </c>
      <c r="AW438" s="44" t="s">
        <v>90</v>
      </c>
      <c r="AX438" s="71">
        <v>56</v>
      </c>
      <c r="AY438" s="71">
        <v>110</v>
      </c>
      <c r="AZ438" s="71">
        <v>0</v>
      </c>
      <c r="BA438" s="71">
        <v>105</v>
      </c>
      <c r="BB438" s="71">
        <v>0</v>
      </c>
      <c r="BC438" s="16">
        <v>271</v>
      </c>
      <c r="BD438" s="71">
        <v>129</v>
      </c>
      <c r="BE438" s="71">
        <v>107</v>
      </c>
      <c r="BF438" s="152">
        <v>26</v>
      </c>
      <c r="BG438" s="32">
        <v>9</v>
      </c>
      <c r="BH438" s="212" t="s">
        <v>230</v>
      </c>
      <c r="BI438" s="44" t="s">
        <v>90</v>
      </c>
      <c r="BJ438" s="71">
        <v>1253</v>
      </c>
      <c r="BK438" s="71">
        <v>1627</v>
      </c>
      <c r="BL438" s="71">
        <v>201</v>
      </c>
      <c r="BM438" s="71">
        <v>32</v>
      </c>
      <c r="BN438" s="71">
        <v>99</v>
      </c>
      <c r="BO438" s="71">
        <v>1225</v>
      </c>
      <c r="BP438" s="71">
        <v>43</v>
      </c>
      <c r="BQ438" s="71">
        <v>22</v>
      </c>
      <c r="BR438" s="71">
        <v>43</v>
      </c>
      <c r="BS438" s="71">
        <v>2</v>
      </c>
      <c r="BT438" s="71">
        <v>0</v>
      </c>
      <c r="BU438" s="71">
        <v>4</v>
      </c>
      <c r="BV438" s="71">
        <v>10</v>
      </c>
      <c r="BW438" s="71">
        <v>2247</v>
      </c>
      <c r="BY438" s="80" t="s">
        <v>230</v>
      </c>
      <c r="BZ438" s="80" t="s">
        <v>2733</v>
      </c>
      <c r="CA438" s="78">
        <v>4827</v>
      </c>
      <c r="CB438" s="91"/>
    </row>
    <row r="439" spans="1:80" ht="12" customHeight="1">
      <c r="A439" s="212"/>
      <c r="B439" s="44" t="s">
        <v>91</v>
      </c>
      <c r="C439" s="71">
        <v>0</v>
      </c>
      <c r="D439" s="71">
        <v>0</v>
      </c>
      <c r="E439" s="71">
        <v>0</v>
      </c>
      <c r="F439" s="71">
        <v>0</v>
      </c>
      <c r="G439" s="71">
        <v>0</v>
      </c>
      <c r="H439" s="71">
        <v>0</v>
      </c>
      <c r="I439" s="71">
        <v>0</v>
      </c>
      <c r="J439" s="71">
        <v>0</v>
      </c>
      <c r="K439" s="149">
        <v>0</v>
      </c>
      <c r="L439" s="149">
        <v>0</v>
      </c>
      <c r="M439" s="212"/>
      <c r="N439" s="44" t="s">
        <v>91</v>
      </c>
      <c r="O439" s="71">
        <v>0</v>
      </c>
      <c r="P439" s="71">
        <v>0</v>
      </c>
      <c r="Q439" s="71">
        <v>0</v>
      </c>
      <c r="R439" s="71">
        <v>0</v>
      </c>
      <c r="S439" s="71">
        <v>0</v>
      </c>
      <c r="T439" s="71">
        <v>0</v>
      </c>
      <c r="U439" s="71">
        <v>0</v>
      </c>
      <c r="V439" s="71">
        <v>0</v>
      </c>
      <c r="W439" s="149">
        <v>0</v>
      </c>
      <c r="X439" s="149">
        <v>0</v>
      </c>
      <c r="Y439" s="212"/>
      <c r="Z439" s="44" t="s">
        <v>91</v>
      </c>
      <c r="AA439" s="31">
        <v>0</v>
      </c>
      <c r="AB439" s="31">
        <v>0</v>
      </c>
      <c r="AC439" s="31">
        <v>0</v>
      </c>
      <c r="AD439" s="31">
        <v>0</v>
      </c>
      <c r="AE439" s="149">
        <v>0</v>
      </c>
      <c r="AF439" s="125">
        <v>0</v>
      </c>
      <c r="AG439" s="71">
        <v>0</v>
      </c>
      <c r="AH439" s="71">
        <v>0</v>
      </c>
      <c r="AI439" s="71">
        <v>0</v>
      </c>
      <c r="AJ439" s="71">
        <v>0</v>
      </c>
      <c r="AK439" s="212"/>
      <c r="AL439" s="44" t="s">
        <v>91</v>
      </c>
      <c r="AM439" s="71">
        <v>0</v>
      </c>
      <c r="AN439" s="71">
        <v>0</v>
      </c>
      <c r="AO439" s="71">
        <v>0</v>
      </c>
      <c r="AP439" s="71">
        <v>0</v>
      </c>
      <c r="AQ439" s="71">
        <v>0</v>
      </c>
      <c r="AR439" s="71">
        <v>0</v>
      </c>
      <c r="AS439" s="71">
        <v>0</v>
      </c>
      <c r="AT439" s="71">
        <v>0</v>
      </c>
      <c r="AU439" s="71">
        <v>0</v>
      </c>
      <c r="AV439" s="212"/>
      <c r="AW439" s="44" t="s">
        <v>91</v>
      </c>
      <c r="AX439" s="71">
        <v>0</v>
      </c>
      <c r="AY439" s="71">
        <v>0</v>
      </c>
      <c r="AZ439" s="71">
        <v>0</v>
      </c>
      <c r="BA439" s="71">
        <v>0</v>
      </c>
      <c r="BB439" s="71">
        <v>0</v>
      </c>
      <c r="BC439" s="16">
        <v>0</v>
      </c>
      <c r="BD439" s="71">
        <v>0</v>
      </c>
      <c r="BE439" s="71">
        <v>0</v>
      </c>
      <c r="BF439" s="152">
        <v>0</v>
      </c>
      <c r="BG439" s="32">
        <v>0</v>
      </c>
      <c r="BH439" s="212"/>
      <c r="BI439" s="44" t="s">
        <v>91</v>
      </c>
      <c r="BJ439" s="71">
        <v>0</v>
      </c>
      <c r="BK439" s="71">
        <v>0</v>
      </c>
      <c r="BL439" s="71">
        <v>0</v>
      </c>
      <c r="BM439" s="71">
        <v>0</v>
      </c>
      <c r="BN439" s="71">
        <v>0</v>
      </c>
      <c r="BO439" s="71">
        <v>0</v>
      </c>
      <c r="BP439" s="71">
        <v>0</v>
      </c>
      <c r="BQ439" s="71">
        <v>0</v>
      </c>
      <c r="BR439" s="71">
        <v>0</v>
      </c>
      <c r="BS439" s="71">
        <v>0</v>
      </c>
      <c r="BT439" s="71">
        <v>0</v>
      </c>
      <c r="BU439" s="71">
        <v>0</v>
      </c>
      <c r="BV439" s="71">
        <v>0</v>
      </c>
      <c r="BW439" s="71">
        <v>0</v>
      </c>
      <c r="BY439" s="80" t="s">
        <v>230</v>
      </c>
      <c r="BZ439" s="80" t="s">
        <v>2734</v>
      </c>
      <c r="CA439" s="78">
        <v>0</v>
      </c>
      <c r="CB439" s="91"/>
    </row>
    <row r="440" spans="1:80" ht="12" customHeight="1">
      <c r="A440" s="212"/>
      <c r="B440" s="66" t="s">
        <v>73</v>
      </c>
      <c r="C440" s="26">
        <v>1806</v>
      </c>
      <c r="D440" s="26">
        <v>939</v>
      </c>
      <c r="E440" s="68">
        <v>1454</v>
      </c>
      <c r="F440" s="68">
        <v>774</v>
      </c>
      <c r="G440" s="68">
        <v>1082</v>
      </c>
      <c r="H440" s="68">
        <v>576</v>
      </c>
      <c r="I440" s="68">
        <v>923</v>
      </c>
      <c r="J440" s="68">
        <v>516</v>
      </c>
      <c r="K440" s="68">
        <v>5265</v>
      </c>
      <c r="L440" s="68">
        <v>2805</v>
      </c>
      <c r="M440" s="212"/>
      <c r="N440" s="66" t="s">
        <v>73</v>
      </c>
      <c r="O440" s="26">
        <v>191</v>
      </c>
      <c r="P440" s="26">
        <v>79</v>
      </c>
      <c r="Q440" s="68">
        <v>76</v>
      </c>
      <c r="R440" s="68">
        <v>43</v>
      </c>
      <c r="S440" s="68">
        <v>82</v>
      </c>
      <c r="T440" s="68">
        <v>37</v>
      </c>
      <c r="U440" s="68">
        <v>107</v>
      </c>
      <c r="V440" s="68">
        <v>57</v>
      </c>
      <c r="W440" s="68">
        <v>456</v>
      </c>
      <c r="X440" s="68">
        <v>216</v>
      </c>
      <c r="Y440" s="212"/>
      <c r="Z440" s="66" t="s">
        <v>73</v>
      </c>
      <c r="AA440" s="68">
        <v>43</v>
      </c>
      <c r="AB440" s="68">
        <v>38</v>
      </c>
      <c r="AC440" s="68">
        <v>35</v>
      </c>
      <c r="AD440" s="68">
        <v>32</v>
      </c>
      <c r="AE440" s="68">
        <v>148</v>
      </c>
      <c r="AF440" s="68">
        <v>140</v>
      </c>
      <c r="AG440" s="68">
        <v>64</v>
      </c>
      <c r="AH440" s="68">
        <v>15</v>
      </c>
      <c r="AI440" s="68">
        <v>11</v>
      </c>
      <c r="AJ440" s="68">
        <v>28</v>
      </c>
      <c r="AK440" s="212"/>
      <c r="AL440" s="66" t="s">
        <v>73</v>
      </c>
      <c r="AM440" s="68">
        <v>0</v>
      </c>
      <c r="AN440" s="68">
        <v>1471</v>
      </c>
      <c r="AO440" s="68">
        <v>579</v>
      </c>
      <c r="AP440" s="68">
        <v>37</v>
      </c>
      <c r="AQ440" s="68">
        <v>0</v>
      </c>
      <c r="AR440" s="68">
        <v>56</v>
      </c>
      <c r="AS440" s="68">
        <v>154</v>
      </c>
      <c r="AT440" s="68">
        <v>157</v>
      </c>
      <c r="AU440" s="68">
        <v>148</v>
      </c>
      <c r="AV440" s="212"/>
      <c r="AW440" s="66" t="s">
        <v>73</v>
      </c>
      <c r="AX440" s="26">
        <v>56</v>
      </c>
      <c r="AY440" s="26">
        <v>110</v>
      </c>
      <c r="AZ440" s="26">
        <v>0</v>
      </c>
      <c r="BA440" s="26">
        <v>105</v>
      </c>
      <c r="BB440" s="26">
        <v>0</v>
      </c>
      <c r="BC440" s="26">
        <v>271</v>
      </c>
      <c r="BD440" s="26">
        <v>129</v>
      </c>
      <c r="BE440" s="26">
        <v>107</v>
      </c>
      <c r="BF440" s="41">
        <v>26</v>
      </c>
      <c r="BG440" s="41">
        <v>9</v>
      </c>
      <c r="BH440" s="212"/>
      <c r="BI440" s="66" t="s">
        <v>73</v>
      </c>
      <c r="BJ440" s="68">
        <v>1253</v>
      </c>
      <c r="BK440" s="68">
        <v>1627</v>
      </c>
      <c r="BL440" s="68">
        <v>201</v>
      </c>
      <c r="BM440" s="68">
        <v>32</v>
      </c>
      <c r="BN440" s="68">
        <v>99</v>
      </c>
      <c r="BO440" s="68">
        <v>1225</v>
      </c>
      <c r="BP440" s="68">
        <v>43</v>
      </c>
      <c r="BQ440" s="68">
        <v>22</v>
      </c>
      <c r="BR440" s="68">
        <v>43</v>
      </c>
      <c r="BS440" s="68">
        <v>2</v>
      </c>
      <c r="BT440" s="68">
        <v>0</v>
      </c>
      <c r="BU440" s="68">
        <v>4</v>
      </c>
      <c r="BV440" s="68">
        <v>10</v>
      </c>
      <c r="BW440" s="68">
        <v>2247</v>
      </c>
      <c r="BY440" s="80" t="s">
        <v>230</v>
      </c>
      <c r="BZ440" s="80" t="s">
        <v>2735</v>
      </c>
      <c r="CA440" s="78">
        <v>4827</v>
      </c>
      <c r="CB440" s="91"/>
    </row>
    <row r="441" spans="1:80" ht="12" customHeight="1">
      <c r="A441" s="212" t="s">
        <v>231</v>
      </c>
      <c r="B441" s="44" t="s">
        <v>90</v>
      </c>
      <c r="C441" s="71">
        <v>1472</v>
      </c>
      <c r="D441" s="71">
        <v>790</v>
      </c>
      <c r="E441" s="71">
        <v>1015</v>
      </c>
      <c r="F441" s="71">
        <v>532</v>
      </c>
      <c r="G441" s="71">
        <v>827</v>
      </c>
      <c r="H441" s="71">
        <v>419</v>
      </c>
      <c r="I441" s="71">
        <v>523</v>
      </c>
      <c r="J441" s="71">
        <v>256</v>
      </c>
      <c r="K441" s="149">
        <v>3837</v>
      </c>
      <c r="L441" s="149">
        <v>1997</v>
      </c>
      <c r="M441" s="212" t="s">
        <v>231</v>
      </c>
      <c r="N441" s="44" t="s">
        <v>90</v>
      </c>
      <c r="O441" s="71">
        <v>129</v>
      </c>
      <c r="P441" s="71">
        <v>62</v>
      </c>
      <c r="Q441" s="71">
        <v>83</v>
      </c>
      <c r="R441" s="71">
        <v>48</v>
      </c>
      <c r="S441" s="71">
        <v>74</v>
      </c>
      <c r="T441" s="71">
        <v>40</v>
      </c>
      <c r="U441" s="71">
        <v>41</v>
      </c>
      <c r="V441" s="71">
        <v>19</v>
      </c>
      <c r="W441" s="149">
        <v>327</v>
      </c>
      <c r="X441" s="149">
        <v>169</v>
      </c>
      <c r="Y441" s="212" t="s">
        <v>231</v>
      </c>
      <c r="Z441" s="44" t="s">
        <v>90</v>
      </c>
      <c r="AA441" s="31">
        <v>27</v>
      </c>
      <c r="AB441" s="31">
        <v>20</v>
      </c>
      <c r="AC441" s="31">
        <v>19</v>
      </c>
      <c r="AD441" s="31">
        <v>16</v>
      </c>
      <c r="AE441" s="149">
        <v>82</v>
      </c>
      <c r="AF441" s="125">
        <v>77</v>
      </c>
      <c r="AG441" s="71">
        <v>52</v>
      </c>
      <c r="AH441" s="71">
        <v>0</v>
      </c>
      <c r="AI441" s="71">
        <v>2</v>
      </c>
      <c r="AJ441" s="71">
        <v>13</v>
      </c>
      <c r="AK441" s="212" t="s">
        <v>231</v>
      </c>
      <c r="AL441" s="44" t="s">
        <v>90</v>
      </c>
      <c r="AM441" s="71">
        <v>0</v>
      </c>
      <c r="AN441" s="71">
        <v>385</v>
      </c>
      <c r="AO441" s="71">
        <v>575</v>
      </c>
      <c r="AP441" s="71">
        <v>162</v>
      </c>
      <c r="AQ441" s="71">
        <v>45</v>
      </c>
      <c r="AR441" s="71">
        <v>21</v>
      </c>
      <c r="AS441" s="71">
        <v>81</v>
      </c>
      <c r="AT441" s="71">
        <v>76</v>
      </c>
      <c r="AU441" s="71">
        <v>78</v>
      </c>
      <c r="AV441" s="212" t="s">
        <v>231</v>
      </c>
      <c r="AW441" s="44" t="s">
        <v>90</v>
      </c>
      <c r="AX441" s="71">
        <v>38</v>
      </c>
      <c r="AY441" s="71">
        <v>63</v>
      </c>
      <c r="AZ441" s="71">
        <v>0</v>
      </c>
      <c r="BA441" s="71">
        <v>46</v>
      </c>
      <c r="BB441" s="71">
        <v>2</v>
      </c>
      <c r="BC441" s="16">
        <v>149</v>
      </c>
      <c r="BD441" s="71">
        <v>52</v>
      </c>
      <c r="BE441" s="71">
        <v>50</v>
      </c>
      <c r="BF441" s="152">
        <v>17</v>
      </c>
      <c r="BG441" s="32">
        <v>7</v>
      </c>
      <c r="BH441" s="212" t="s">
        <v>231</v>
      </c>
      <c r="BI441" s="44" t="s">
        <v>90</v>
      </c>
      <c r="BJ441" s="71">
        <v>467</v>
      </c>
      <c r="BK441" s="71">
        <v>444</v>
      </c>
      <c r="BL441" s="71">
        <v>171</v>
      </c>
      <c r="BM441" s="71">
        <v>44</v>
      </c>
      <c r="BN441" s="71">
        <v>36</v>
      </c>
      <c r="BO441" s="71">
        <v>622</v>
      </c>
      <c r="BP441" s="71">
        <v>52</v>
      </c>
      <c r="BQ441" s="71">
        <v>27</v>
      </c>
      <c r="BR441" s="71">
        <v>31</v>
      </c>
      <c r="BS441" s="71">
        <v>0</v>
      </c>
      <c r="BT441" s="71">
        <v>0</v>
      </c>
      <c r="BU441" s="71">
        <v>10</v>
      </c>
      <c r="BV441" s="71">
        <v>54</v>
      </c>
      <c r="BW441" s="71">
        <v>905</v>
      </c>
      <c r="BY441" s="80" t="s">
        <v>231</v>
      </c>
      <c r="BZ441" s="80" t="s">
        <v>2736</v>
      </c>
      <c r="CA441" s="78">
        <v>3368</v>
      </c>
      <c r="CB441" s="91"/>
    </row>
    <row r="442" spans="1:80" ht="12" customHeight="1">
      <c r="A442" s="212"/>
      <c r="B442" s="44" t="s">
        <v>91</v>
      </c>
      <c r="C442" s="71">
        <v>0</v>
      </c>
      <c r="D442" s="71">
        <v>0</v>
      </c>
      <c r="E442" s="71">
        <v>0</v>
      </c>
      <c r="F442" s="71">
        <v>0</v>
      </c>
      <c r="G442" s="71">
        <v>0</v>
      </c>
      <c r="H442" s="71">
        <v>0</v>
      </c>
      <c r="I442" s="71">
        <v>0</v>
      </c>
      <c r="J442" s="71">
        <v>0</v>
      </c>
      <c r="K442" s="149">
        <v>0</v>
      </c>
      <c r="L442" s="149">
        <v>0</v>
      </c>
      <c r="M442" s="212"/>
      <c r="N442" s="44" t="s">
        <v>91</v>
      </c>
      <c r="O442" s="71">
        <v>0</v>
      </c>
      <c r="P442" s="71">
        <v>0</v>
      </c>
      <c r="Q442" s="71">
        <v>0</v>
      </c>
      <c r="R442" s="71">
        <v>0</v>
      </c>
      <c r="S442" s="71">
        <v>0</v>
      </c>
      <c r="T442" s="71">
        <v>0</v>
      </c>
      <c r="U442" s="71">
        <v>0</v>
      </c>
      <c r="V442" s="71">
        <v>0</v>
      </c>
      <c r="W442" s="149">
        <v>0</v>
      </c>
      <c r="X442" s="149">
        <v>0</v>
      </c>
      <c r="Y442" s="212"/>
      <c r="Z442" s="44" t="s">
        <v>91</v>
      </c>
      <c r="AA442" s="31">
        <v>0</v>
      </c>
      <c r="AB442" s="31">
        <v>0</v>
      </c>
      <c r="AC442" s="31">
        <v>0</v>
      </c>
      <c r="AD442" s="31">
        <v>0</v>
      </c>
      <c r="AE442" s="149">
        <v>0</v>
      </c>
      <c r="AF442" s="125">
        <v>0</v>
      </c>
      <c r="AG442" s="71">
        <v>0</v>
      </c>
      <c r="AH442" s="71">
        <v>0</v>
      </c>
      <c r="AI442" s="71">
        <v>0</v>
      </c>
      <c r="AJ442" s="71">
        <v>0</v>
      </c>
      <c r="AK442" s="212"/>
      <c r="AL442" s="44" t="s">
        <v>91</v>
      </c>
      <c r="AM442" s="71">
        <v>0</v>
      </c>
      <c r="AN442" s="71">
        <v>0</v>
      </c>
      <c r="AO442" s="71">
        <v>0</v>
      </c>
      <c r="AP442" s="71">
        <v>0</v>
      </c>
      <c r="AQ442" s="71">
        <v>0</v>
      </c>
      <c r="AR442" s="71">
        <v>0</v>
      </c>
      <c r="AS442" s="71">
        <v>0</v>
      </c>
      <c r="AT442" s="71">
        <v>0</v>
      </c>
      <c r="AU442" s="71">
        <v>0</v>
      </c>
      <c r="AV442" s="212"/>
      <c r="AW442" s="44" t="s">
        <v>91</v>
      </c>
      <c r="AX442" s="71">
        <v>0</v>
      </c>
      <c r="AY442" s="71">
        <v>0</v>
      </c>
      <c r="AZ442" s="71">
        <v>0</v>
      </c>
      <c r="BA442" s="71">
        <v>0</v>
      </c>
      <c r="BB442" s="71">
        <v>0</v>
      </c>
      <c r="BC442" s="16">
        <v>0</v>
      </c>
      <c r="BD442" s="71">
        <v>0</v>
      </c>
      <c r="BE442" s="71">
        <v>0</v>
      </c>
      <c r="BF442" s="152">
        <v>0</v>
      </c>
      <c r="BG442" s="32">
        <v>0</v>
      </c>
      <c r="BH442" s="212"/>
      <c r="BI442" s="44" t="s">
        <v>91</v>
      </c>
      <c r="BJ442" s="71">
        <v>0</v>
      </c>
      <c r="BK442" s="71">
        <v>0</v>
      </c>
      <c r="BL442" s="71">
        <v>0</v>
      </c>
      <c r="BM442" s="71">
        <v>0</v>
      </c>
      <c r="BN442" s="71">
        <v>0</v>
      </c>
      <c r="BO442" s="71">
        <v>0</v>
      </c>
      <c r="BP442" s="71">
        <v>0</v>
      </c>
      <c r="BQ442" s="71">
        <v>0</v>
      </c>
      <c r="BR442" s="71">
        <v>0</v>
      </c>
      <c r="BS442" s="71">
        <v>0</v>
      </c>
      <c r="BT442" s="71">
        <v>0</v>
      </c>
      <c r="BU442" s="71">
        <v>0</v>
      </c>
      <c r="BV442" s="71">
        <v>0</v>
      </c>
      <c r="BW442" s="71">
        <v>0</v>
      </c>
      <c r="BY442" s="80" t="s">
        <v>231</v>
      </c>
      <c r="BZ442" s="80" t="s">
        <v>2737</v>
      </c>
      <c r="CA442" s="78">
        <v>0</v>
      </c>
      <c r="CB442" s="91"/>
    </row>
    <row r="443" spans="1:80" ht="12" customHeight="1">
      <c r="A443" s="212"/>
      <c r="B443" s="66" t="s">
        <v>73</v>
      </c>
      <c r="C443" s="26">
        <v>1472</v>
      </c>
      <c r="D443" s="26">
        <v>790</v>
      </c>
      <c r="E443" s="68">
        <v>1015</v>
      </c>
      <c r="F443" s="68">
        <v>532</v>
      </c>
      <c r="G443" s="68">
        <v>827</v>
      </c>
      <c r="H443" s="68">
        <v>419</v>
      </c>
      <c r="I443" s="68">
        <v>523</v>
      </c>
      <c r="J443" s="68">
        <v>256</v>
      </c>
      <c r="K443" s="68">
        <v>3837</v>
      </c>
      <c r="L443" s="68">
        <v>1997</v>
      </c>
      <c r="M443" s="212"/>
      <c r="N443" s="66" t="s">
        <v>73</v>
      </c>
      <c r="O443" s="26">
        <v>129</v>
      </c>
      <c r="P443" s="26">
        <v>62</v>
      </c>
      <c r="Q443" s="68">
        <v>83</v>
      </c>
      <c r="R443" s="68">
        <v>48</v>
      </c>
      <c r="S443" s="68">
        <v>74</v>
      </c>
      <c r="T443" s="68">
        <v>40</v>
      </c>
      <c r="U443" s="68">
        <v>41</v>
      </c>
      <c r="V443" s="68">
        <v>19</v>
      </c>
      <c r="W443" s="68">
        <v>327</v>
      </c>
      <c r="X443" s="68">
        <v>169</v>
      </c>
      <c r="Y443" s="212"/>
      <c r="Z443" s="66" t="s">
        <v>73</v>
      </c>
      <c r="AA443" s="68">
        <v>27</v>
      </c>
      <c r="AB443" s="68">
        <v>20</v>
      </c>
      <c r="AC443" s="68">
        <v>19</v>
      </c>
      <c r="AD443" s="68">
        <v>16</v>
      </c>
      <c r="AE443" s="68">
        <v>82</v>
      </c>
      <c r="AF443" s="68">
        <v>77</v>
      </c>
      <c r="AG443" s="68">
        <v>52</v>
      </c>
      <c r="AH443" s="68">
        <v>0</v>
      </c>
      <c r="AI443" s="68">
        <v>2</v>
      </c>
      <c r="AJ443" s="68">
        <v>13</v>
      </c>
      <c r="AK443" s="212"/>
      <c r="AL443" s="66" t="s">
        <v>73</v>
      </c>
      <c r="AM443" s="68">
        <v>0</v>
      </c>
      <c r="AN443" s="68">
        <v>385</v>
      </c>
      <c r="AO443" s="68">
        <v>575</v>
      </c>
      <c r="AP443" s="68">
        <v>162</v>
      </c>
      <c r="AQ443" s="68">
        <v>45</v>
      </c>
      <c r="AR443" s="68">
        <v>21</v>
      </c>
      <c r="AS443" s="68">
        <v>81</v>
      </c>
      <c r="AT443" s="68">
        <v>76</v>
      </c>
      <c r="AU443" s="68">
        <v>78</v>
      </c>
      <c r="AV443" s="212"/>
      <c r="AW443" s="66" t="s">
        <v>73</v>
      </c>
      <c r="AX443" s="26">
        <v>38</v>
      </c>
      <c r="AY443" s="26">
        <v>63</v>
      </c>
      <c r="AZ443" s="26">
        <v>0</v>
      </c>
      <c r="BA443" s="26">
        <v>46</v>
      </c>
      <c r="BB443" s="26">
        <v>2</v>
      </c>
      <c r="BC443" s="26">
        <v>149</v>
      </c>
      <c r="BD443" s="26">
        <v>52</v>
      </c>
      <c r="BE443" s="26">
        <v>50</v>
      </c>
      <c r="BF443" s="41">
        <v>17</v>
      </c>
      <c r="BG443" s="41">
        <v>7</v>
      </c>
      <c r="BH443" s="212"/>
      <c r="BI443" s="66" t="s">
        <v>73</v>
      </c>
      <c r="BJ443" s="68">
        <v>467</v>
      </c>
      <c r="BK443" s="68">
        <v>444</v>
      </c>
      <c r="BL443" s="68">
        <v>171</v>
      </c>
      <c r="BM443" s="68">
        <v>44</v>
      </c>
      <c r="BN443" s="68">
        <v>36</v>
      </c>
      <c r="BO443" s="68">
        <v>622</v>
      </c>
      <c r="BP443" s="68">
        <v>52</v>
      </c>
      <c r="BQ443" s="68">
        <v>27</v>
      </c>
      <c r="BR443" s="68">
        <v>31</v>
      </c>
      <c r="BS443" s="68">
        <v>0</v>
      </c>
      <c r="BT443" s="68">
        <v>0</v>
      </c>
      <c r="BU443" s="68">
        <v>10</v>
      </c>
      <c r="BV443" s="68">
        <v>54</v>
      </c>
      <c r="BW443" s="68">
        <v>905</v>
      </c>
      <c r="BY443" s="80" t="s">
        <v>231</v>
      </c>
      <c r="BZ443" s="80" t="s">
        <v>2738</v>
      </c>
      <c r="CA443" s="78">
        <v>3368</v>
      </c>
      <c r="CB443" s="91"/>
    </row>
    <row r="444" spans="1:80" s="100" customFormat="1" ht="12" customHeight="1">
      <c r="A444" s="45" t="s">
        <v>2056</v>
      </c>
      <c r="B444" s="44"/>
      <c r="C444" s="44"/>
      <c r="D444" s="44"/>
      <c r="E444" s="44"/>
      <c r="F444" s="44"/>
      <c r="G444" s="44"/>
      <c r="H444" s="44"/>
      <c r="I444" s="44"/>
      <c r="J444" s="44"/>
      <c r="K444" s="44"/>
      <c r="L444" s="44"/>
      <c r="M444" s="45" t="s">
        <v>2056</v>
      </c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5" t="s">
        <v>2056</v>
      </c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5"/>
      <c r="AK444" s="45" t="s">
        <v>2056</v>
      </c>
      <c r="AL444" s="44"/>
      <c r="AM444" s="44"/>
      <c r="AN444" s="44"/>
      <c r="AO444" s="44"/>
      <c r="AP444" s="44"/>
      <c r="AQ444" s="44"/>
      <c r="AR444" s="44"/>
      <c r="AS444" s="44"/>
      <c r="AT444" s="44"/>
      <c r="AU444" s="44"/>
      <c r="AV444" s="45" t="s">
        <v>2056</v>
      </c>
      <c r="AW444" s="44"/>
      <c r="AX444" s="44"/>
      <c r="AY444" s="44"/>
      <c r="AZ444" s="44"/>
      <c r="BA444" s="44"/>
      <c r="BB444" s="44"/>
      <c r="BC444" s="44"/>
      <c r="BD444" s="44"/>
      <c r="BE444" s="44"/>
      <c r="BF444" s="44"/>
      <c r="BG444" s="44"/>
      <c r="BH444" s="45" t="s">
        <v>2056</v>
      </c>
      <c r="BI444" s="44"/>
      <c r="BJ444" s="44"/>
      <c r="BK444" s="44"/>
      <c r="BL444" s="44"/>
      <c r="BM444" s="44"/>
      <c r="BN444" s="44"/>
      <c r="BO444" s="44"/>
      <c r="BP444" s="44"/>
      <c r="BQ444" s="44"/>
      <c r="BR444" s="44"/>
      <c r="BS444" s="44"/>
      <c r="BT444" s="44"/>
      <c r="BU444" s="44"/>
      <c r="BV444" s="44"/>
      <c r="BW444" s="44"/>
      <c r="BY444" s="80" t="str">
        <f>IF(A444="",BY443,A444)</f>
        <v>VATOVAVY</v>
      </c>
      <c r="BZ444" s="80" t="str">
        <f>BY444&amp;B444</f>
        <v>VATOVAVY</v>
      </c>
      <c r="CA444" s="78">
        <f>(AM444+2*AN444+3*AO444+4*AP444+5*AQ444)</f>
        <v>0</v>
      </c>
      <c r="CB444" s="91"/>
    </row>
    <row r="445" spans="1:80" ht="12" customHeight="1">
      <c r="A445" s="246" t="s">
        <v>232</v>
      </c>
      <c r="B445" s="44" t="s">
        <v>90</v>
      </c>
      <c r="C445" s="71">
        <v>1357</v>
      </c>
      <c r="D445" s="71">
        <v>622</v>
      </c>
      <c r="E445" s="71">
        <v>756</v>
      </c>
      <c r="F445" s="71">
        <v>329</v>
      </c>
      <c r="G445" s="71">
        <v>560</v>
      </c>
      <c r="H445" s="71">
        <v>225</v>
      </c>
      <c r="I445" s="71">
        <v>556</v>
      </c>
      <c r="J445" s="71">
        <v>238</v>
      </c>
      <c r="K445" s="149">
        <v>3229</v>
      </c>
      <c r="L445" s="149">
        <v>1414</v>
      </c>
      <c r="M445" s="246" t="s">
        <v>232</v>
      </c>
      <c r="N445" s="44" t="s">
        <v>90</v>
      </c>
      <c r="O445" s="71">
        <v>177</v>
      </c>
      <c r="P445" s="71">
        <v>84</v>
      </c>
      <c r="Q445" s="71">
        <v>80</v>
      </c>
      <c r="R445" s="71">
        <v>40</v>
      </c>
      <c r="S445" s="71">
        <v>94</v>
      </c>
      <c r="T445" s="71">
        <v>41</v>
      </c>
      <c r="U445" s="71">
        <v>92</v>
      </c>
      <c r="V445" s="71">
        <v>43</v>
      </c>
      <c r="W445" s="149">
        <v>443</v>
      </c>
      <c r="X445" s="149">
        <v>208</v>
      </c>
      <c r="Y445" s="246" t="s">
        <v>232</v>
      </c>
      <c r="Z445" s="44" t="s">
        <v>90</v>
      </c>
      <c r="AA445" s="31">
        <v>32</v>
      </c>
      <c r="AB445" s="31">
        <v>25</v>
      </c>
      <c r="AC445" s="31">
        <v>22</v>
      </c>
      <c r="AD445" s="31">
        <v>23</v>
      </c>
      <c r="AE445" s="149">
        <v>102</v>
      </c>
      <c r="AF445" s="125">
        <v>90</v>
      </c>
      <c r="AG445" s="71">
        <v>38</v>
      </c>
      <c r="AH445" s="71">
        <v>15</v>
      </c>
      <c r="AI445" s="71">
        <v>12</v>
      </c>
      <c r="AJ445" s="71">
        <v>23</v>
      </c>
      <c r="AK445" s="246" t="s">
        <v>232</v>
      </c>
      <c r="AL445" s="44" t="s">
        <v>90</v>
      </c>
      <c r="AM445" s="71">
        <v>96</v>
      </c>
      <c r="AN445" s="71">
        <v>663</v>
      </c>
      <c r="AO445" s="71">
        <v>148</v>
      </c>
      <c r="AP445" s="71">
        <v>163</v>
      </c>
      <c r="AQ445" s="71">
        <v>0</v>
      </c>
      <c r="AR445" s="71">
        <v>19</v>
      </c>
      <c r="AS445" s="71">
        <v>113</v>
      </c>
      <c r="AT445" s="71">
        <v>76</v>
      </c>
      <c r="AU445" s="71">
        <v>72</v>
      </c>
      <c r="AV445" s="246" t="s">
        <v>232</v>
      </c>
      <c r="AW445" s="44" t="s">
        <v>90</v>
      </c>
      <c r="AX445" s="71">
        <v>23</v>
      </c>
      <c r="AY445" s="71">
        <v>69</v>
      </c>
      <c r="AZ445" s="71">
        <v>3</v>
      </c>
      <c r="BA445" s="71">
        <v>85</v>
      </c>
      <c r="BB445" s="71">
        <v>0</v>
      </c>
      <c r="BC445" s="16">
        <v>180</v>
      </c>
      <c r="BD445" s="71">
        <v>66</v>
      </c>
      <c r="BE445" s="71">
        <v>40</v>
      </c>
      <c r="BF445" s="152">
        <v>19</v>
      </c>
      <c r="BG445" s="32">
        <v>7</v>
      </c>
      <c r="BH445" s="246" t="s">
        <v>232</v>
      </c>
      <c r="BI445" s="44" t="s">
        <v>90</v>
      </c>
      <c r="BJ445" s="71">
        <v>679</v>
      </c>
      <c r="BK445" s="71">
        <v>1082</v>
      </c>
      <c r="BL445" s="71">
        <v>448</v>
      </c>
      <c r="BM445" s="71">
        <v>193</v>
      </c>
      <c r="BN445" s="71">
        <v>133</v>
      </c>
      <c r="BO445" s="71">
        <v>913</v>
      </c>
      <c r="BP445" s="71">
        <v>196</v>
      </c>
      <c r="BQ445" s="71">
        <v>128</v>
      </c>
      <c r="BR445" s="71">
        <v>384</v>
      </c>
      <c r="BS445" s="71">
        <v>21</v>
      </c>
      <c r="BT445" s="71">
        <v>4</v>
      </c>
      <c r="BU445" s="71">
        <v>44</v>
      </c>
      <c r="BV445" s="71">
        <v>270</v>
      </c>
      <c r="BW445" s="71">
        <v>288</v>
      </c>
      <c r="BY445" s="80" t="s">
        <v>232</v>
      </c>
      <c r="BZ445" s="80" t="s">
        <v>2742</v>
      </c>
      <c r="CA445" s="78">
        <v>2518</v>
      </c>
      <c r="CB445" s="91"/>
    </row>
    <row r="446" spans="1:80" ht="12" customHeight="1">
      <c r="A446" s="246"/>
      <c r="B446" s="44" t="s">
        <v>91</v>
      </c>
      <c r="C446" s="71">
        <v>231</v>
      </c>
      <c r="D446" s="71">
        <v>108</v>
      </c>
      <c r="E446" s="71">
        <v>175</v>
      </c>
      <c r="F446" s="71">
        <v>98</v>
      </c>
      <c r="G446" s="71">
        <v>150</v>
      </c>
      <c r="H446" s="71">
        <v>79</v>
      </c>
      <c r="I446" s="71">
        <v>147</v>
      </c>
      <c r="J446" s="71">
        <v>72</v>
      </c>
      <c r="K446" s="149">
        <v>703</v>
      </c>
      <c r="L446" s="149">
        <v>357</v>
      </c>
      <c r="M446" s="246"/>
      <c r="N446" s="44" t="s">
        <v>91</v>
      </c>
      <c r="O446" s="71">
        <v>31</v>
      </c>
      <c r="P446" s="71">
        <v>15</v>
      </c>
      <c r="Q446" s="71">
        <v>11</v>
      </c>
      <c r="R446" s="71">
        <v>7</v>
      </c>
      <c r="S446" s="71">
        <v>12</v>
      </c>
      <c r="T446" s="71">
        <v>8</v>
      </c>
      <c r="U446" s="71">
        <v>18</v>
      </c>
      <c r="V446" s="71">
        <v>11</v>
      </c>
      <c r="W446" s="149">
        <v>72</v>
      </c>
      <c r="X446" s="149">
        <v>41</v>
      </c>
      <c r="Y446" s="246"/>
      <c r="Z446" s="44" t="s">
        <v>91</v>
      </c>
      <c r="AA446" s="31">
        <v>5</v>
      </c>
      <c r="AB446" s="31">
        <v>4</v>
      </c>
      <c r="AC446" s="31">
        <v>4</v>
      </c>
      <c r="AD446" s="31">
        <v>4</v>
      </c>
      <c r="AE446" s="149">
        <v>17</v>
      </c>
      <c r="AF446" s="125">
        <v>14</v>
      </c>
      <c r="AG446" s="71">
        <v>3</v>
      </c>
      <c r="AH446" s="71">
        <v>14</v>
      </c>
      <c r="AI446" s="71">
        <v>3</v>
      </c>
      <c r="AJ446" s="71">
        <v>1</v>
      </c>
      <c r="AK446" s="246"/>
      <c r="AL446" s="44" t="s">
        <v>91</v>
      </c>
      <c r="AM446" s="71">
        <v>0</v>
      </c>
      <c r="AN446" s="71">
        <v>281</v>
      </c>
      <c r="AO446" s="71">
        <v>14</v>
      </c>
      <c r="AP446" s="71">
        <v>0</v>
      </c>
      <c r="AQ446" s="71">
        <v>0</v>
      </c>
      <c r="AR446" s="71">
        <v>15</v>
      </c>
      <c r="AS446" s="71">
        <v>19</v>
      </c>
      <c r="AT446" s="71">
        <v>23</v>
      </c>
      <c r="AU446" s="71">
        <v>19</v>
      </c>
      <c r="AV446" s="246"/>
      <c r="AW446" s="44" t="s">
        <v>91</v>
      </c>
      <c r="AX446" s="71">
        <v>7</v>
      </c>
      <c r="AY446" s="71">
        <v>19</v>
      </c>
      <c r="AZ446" s="71">
        <v>2</v>
      </c>
      <c r="BA446" s="71">
        <v>8</v>
      </c>
      <c r="BB446" s="71">
        <v>0</v>
      </c>
      <c r="BC446" s="16">
        <v>36</v>
      </c>
      <c r="BD446" s="71">
        <v>20</v>
      </c>
      <c r="BE446" s="71">
        <v>14</v>
      </c>
      <c r="BF446" s="152">
        <v>13</v>
      </c>
      <c r="BG446" s="32">
        <v>8</v>
      </c>
      <c r="BH446" s="246"/>
      <c r="BI446" s="44" t="s">
        <v>91</v>
      </c>
      <c r="BJ446" s="71">
        <v>255</v>
      </c>
      <c r="BK446" s="71">
        <v>102</v>
      </c>
      <c r="BL446" s="71">
        <v>160</v>
      </c>
      <c r="BM446" s="71">
        <v>13</v>
      </c>
      <c r="BN446" s="71">
        <v>0</v>
      </c>
      <c r="BO446" s="71">
        <v>328</v>
      </c>
      <c r="BP446" s="71">
        <v>6</v>
      </c>
      <c r="BQ446" s="71">
        <v>0</v>
      </c>
      <c r="BR446" s="71">
        <v>10</v>
      </c>
      <c r="BS446" s="71">
        <v>1</v>
      </c>
      <c r="BT446" s="71">
        <v>0</v>
      </c>
      <c r="BU446" s="71">
        <v>15</v>
      </c>
      <c r="BV446" s="71">
        <v>0</v>
      </c>
      <c r="BW446" s="71">
        <v>117</v>
      </c>
      <c r="BY446" s="80" t="s">
        <v>232</v>
      </c>
      <c r="BZ446" s="80" t="s">
        <v>2743</v>
      </c>
      <c r="CA446" s="78">
        <v>604</v>
      </c>
      <c r="CB446" s="91"/>
    </row>
    <row r="447" spans="1:80" ht="12" customHeight="1">
      <c r="A447" s="246"/>
      <c r="B447" s="66" t="s">
        <v>73</v>
      </c>
      <c r="C447" s="26">
        <v>1588</v>
      </c>
      <c r="D447" s="26">
        <v>730</v>
      </c>
      <c r="E447" s="68">
        <v>931</v>
      </c>
      <c r="F447" s="68">
        <v>427</v>
      </c>
      <c r="G447" s="68">
        <v>710</v>
      </c>
      <c r="H447" s="68">
        <v>304</v>
      </c>
      <c r="I447" s="68">
        <v>703</v>
      </c>
      <c r="J447" s="68">
        <v>310</v>
      </c>
      <c r="K447" s="68">
        <v>3932</v>
      </c>
      <c r="L447" s="68">
        <v>1771</v>
      </c>
      <c r="M447" s="246"/>
      <c r="N447" s="66" t="s">
        <v>73</v>
      </c>
      <c r="O447" s="26">
        <v>208</v>
      </c>
      <c r="P447" s="26">
        <v>99</v>
      </c>
      <c r="Q447" s="68">
        <v>91</v>
      </c>
      <c r="R447" s="68">
        <v>47</v>
      </c>
      <c r="S447" s="68">
        <v>106</v>
      </c>
      <c r="T447" s="68">
        <v>49</v>
      </c>
      <c r="U447" s="68">
        <v>110</v>
      </c>
      <c r="V447" s="68">
        <v>54</v>
      </c>
      <c r="W447" s="68">
        <v>515</v>
      </c>
      <c r="X447" s="68">
        <v>249</v>
      </c>
      <c r="Y447" s="246"/>
      <c r="Z447" s="66" t="s">
        <v>73</v>
      </c>
      <c r="AA447" s="68">
        <v>37</v>
      </c>
      <c r="AB447" s="68">
        <v>29</v>
      </c>
      <c r="AC447" s="68">
        <v>26</v>
      </c>
      <c r="AD447" s="68">
        <v>27</v>
      </c>
      <c r="AE447" s="68">
        <v>119</v>
      </c>
      <c r="AF447" s="68">
        <v>104</v>
      </c>
      <c r="AG447" s="68">
        <v>41</v>
      </c>
      <c r="AH447" s="68">
        <v>29</v>
      </c>
      <c r="AI447" s="68">
        <v>15</v>
      </c>
      <c r="AJ447" s="68">
        <v>24</v>
      </c>
      <c r="AK447" s="246"/>
      <c r="AL447" s="66" t="s">
        <v>73</v>
      </c>
      <c r="AM447" s="68">
        <v>96</v>
      </c>
      <c r="AN447" s="68">
        <v>944</v>
      </c>
      <c r="AO447" s="68">
        <v>162</v>
      </c>
      <c r="AP447" s="68">
        <v>163</v>
      </c>
      <c r="AQ447" s="68">
        <v>0</v>
      </c>
      <c r="AR447" s="68">
        <v>34</v>
      </c>
      <c r="AS447" s="68">
        <v>132</v>
      </c>
      <c r="AT447" s="68">
        <v>99</v>
      </c>
      <c r="AU447" s="68">
        <v>91</v>
      </c>
      <c r="AV447" s="246"/>
      <c r="AW447" s="66" t="s">
        <v>73</v>
      </c>
      <c r="AX447" s="26">
        <v>30</v>
      </c>
      <c r="AY447" s="26">
        <v>88</v>
      </c>
      <c r="AZ447" s="26">
        <v>5</v>
      </c>
      <c r="BA447" s="26">
        <v>93</v>
      </c>
      <c r="BB447" s="26">
        <v>0</v>
      </c>
      <c r="BC447" s="26">
        <v>216</v>
      </c>
      <c r="BD447" s="26">
        <v>86</v>
      </c>
      <c r="BE447" s="26">
        <v>54</v>
      </c>
      <c r="BF447" s="41">
        <v>32</v>
      </c>
      <c r="BG447" s="41">
        <v>15</v>
      </c>
      <c r="BH447" s="246"/>
      <c r="BI447" s="66" t="s">
        <v>73</v>
      </c>
      <c r="BJ447" s="68">
        <v>934</v>
      </c>
      <c r="BK447" s="68">
        <v>1184</v>
      </c>
      <c r="BL447" s="68">
        <v>608</v>
      </c>
      <c r="BM447" s="68">
        <v>206</v>
      </c>
      <c r="BN447" s="68">
        <v>133</v>
      </c>
      <c r="BO447" s="68">
        <v>1241</v>
      </c>
      <c r="BP447" s="68">
        <v>202</v>
      </c>
      <c r="BQ447" s="68">
        <v>128</v>
      </c>
      <c r="BR447" s="68">
        <v>394</v>
      </c>
      <c r="BS447" s="68">
        <v>22</v>
      </c>
      <c r="BT447" s="68">
        <v>4</v>
      </c>
      <c r="BU447" s="68">
        <v>59</v>
      </c>
      <c r="BV447" s="68">
        <v>270</v>
      </c>
      <c r="BW447" s="68">
        <v>405</v>
      </c>
      <c r="BY447" s="80" t="s">
        <v>232</v>
      </c>
      <c r="BZ447" s="80" t="s">
        <v>2744</v>
      </c>
      <c r="CA447" s="78">
        <v>3122</v>
      </c>
      <c r="CB447" s="91"/>
    </row>
    <row r="448" spans="1:80" ht="12" customHeight="1">
      <c r="A448" s="246" t="s">
        <v>235</v>
      </c>
      <c r="B448" s="44" t="s">
        <v>90</v>
      </c>
      <c r="C448" s="71">
        <v>1982</v>
      </c>
      <c r="D448" s="71">
        <v>944</v>
      </c>
      <c r="E448" s="71">
        <v>1606</v>
      </c>
      <c r="F448" s="71">
        <v>736</v>
      </c>
      <c r="G448" s="71">
        <v>1020</v>
      </c>
      <c r="H448" s="71">
        <v>448</v>
      </c>
      <c r="I448" s="71">
        <v>1095</v>
      </c>
      <c r="J448" s="71">
        <v>479</v>
      </c>
      <c r="K448" s="149">
        <v>5703</v>
      </c>
      <c r="L448" s="149">
        <v>2607</v>
      </c>
      <c r="M448" s="246" t="s">
        <v>235</v>
      </c>
      <c r="N448" s="44" t="s">
        <v>90</v>
      </c>
      <c r="O448" s="71">
        <v>253</v>
      </c>
      <c r="P448" s="71">
        <v>125</v>
      </c>
      <c r="Q448" s="71">
        <v>98</v>
      </c>
      <c r="R448" s="71">
        <v>35</v>
      </c>
      <c r="S448" s="71">
        <v>149</v>
      </c>
      <c r="T448" s="71">
        <v>67</v>
      </c>
      <c r="U448" s="71">
        <v>243</v>
      </c>
      <c r="V448" s="71">
        <v>105</v>
      </c>
      <c r="W448" s="149">
        <v>743</v>
      </c>
      <c r="X448" s="149">
        <v>332</v>
      </c>
      <c r="Y448" s="246" t="s">
        <v>235</v>
      </c>
      <c r="Z448" s="44" t="s">
        <v>90</v>
      </c>
      <c r="AA448" s="31">
        <v>43</v>
      </c>
      <c r="AB448" s="31">
        <v>41</v>
      </c>
      <c r="AC448" s="31">
        <v>36</v>
      </c>
      <c r="AD448" s="31">
        <v>36</v>
      </c>
      <c r="AE448" s="149">
        <v>156</v>
      </c>
      <c r="AF448" s="125">
        <v>100</v>
      </c>
      <c r="AG448" s="71">
        <v>25</v>
      </c>
      <c r="AH448" s="71">
        <v>0</v>
      </c>
      <c r="AI448" s="71">
        <v>32</v>
      </c>
      <c r="AJ448" s="71">
        <v>39</v>
      </c>
      <c r="AK448" s="246" t="s">
        <v>235</v>
      </c>
      <c r="AL448" s="44" t="s">
        <v>90</v>
      </c>
      <c r="AM448" s="71">
        <v>33</v>
      </c>
      <c r="AN448" s="71">
        <v>1188</v>
      </c>
      <c r="AO448" s="71">
        <v>287</v>
      </c>
      <c r="AP448" s="71">
        <v>149</v>
      </c>
      <c r="AQ448" s="71">
        <v>31</v>
      </c>
      <c r="AR448" s="71">
        <v>38</v>
      </c>
      <c r="AS448" s="71">
        <v>147</v>
      </c>
      <c r="AT448" s="71">
        <v>96</v>
      </c>
      <c r="AU448" s="71">
        <v>78</v>
      </c>
      <c r="AV448" s="246" t="s">
        <v>235</v>
      </c>
      <c r="AW448" s="44" t="s">
        <v>90</v>
      </c>
      <c r="AX448" s="71">
        <v>32</v>
      </c>
      <c r="AY448" s="71">
        <v>121</v>
      </c>
      <c r="AZ448" s="71">
        <v>9</v>
      </c>
      <c r="BA448" s="71">
        <v>127</v>
      </c>
      <c r="BB448" s="71">
        <v>0</v>
      </c>
      <c r="BC448" s="16">
        <v>289</v>
      </c>
      <c r="BD448" s="71">
        <v>99</v>
      </c>
      <c r="BE448" s="71">
        <v>84</v>
      </c>
      <c r="BF448" s="152">
        <v>18</v>
      </c>
      <c r="BG448" s="32">
        <v>2</v>
      </c>
      <c r="BH448" s="246" t="s">
        <v>235</v>
      </c>
      <c r="BI448" s="44" t="s">
        <v>90</v>
      </c>
      <c r="BJ448" s="71">
        <v>561</v>
      </c>
      <c r="BK448" s="71">
        <v>430</v>
      </c>
      <c r="BL448" s="71">
        <v>126</v>
      </c>
      <c r="BM448" s="71">
        <v>117</v>
      </c>
      <c r="BN448" s="71">
        <v>27</v>
      </c>
      <c r="BO448" s="71">
        <v>613</v>
      </c>
      <c r="BP448" s="71">
        <v>196</v>
      </c>
      <c r="BQ448" s="71">
        <v>61</v>
      </c>
      <c r="BR448" s="71">
        <v>130</v>
      </c>
      <c r="BS448" s="71">
        <v>1</v>
      </c>
      <c r="BT448" s="71">
        <v>4</v>
      </c>
      <c r="BU448" s="71">
        <v>35</v>
      </c>
      <c r="BV448" s="71">
        <v>118</v>
      </c>
      <c r="BW448" s="71">
        <v>235</v>
      </c>
      <c r="BY448" s="80" t="s">
        <v>235</v>
      </c>
      <c r="BZ448" s="80" t="s">
        <v>2745</v>
      </c>
      <c r="CA448" s="78">
        <v>4021</v>
      </c>
      <c r="CB448" s="91"/>
    </row>
    <row r="449" spans="1:80" ht="12" customHeight="1">
      <c r="A449" s="246"/>
      <c r="B449" s="44" t="s">
        <v>91</v>
      </c>
      <c r="C449" s="71">
        <v>540</v>
      </c>
      <c r="D449" s="71">
        <v>254</v>
      </c>
      <c r="E449" s="71">
        <v>548</v>
      </c>
      <c r="F449" s="71">
        <v>266</v>
      </c>
      <c r="G449" s="71">
        <v>494</v>
      </c>
      <c r="H449" s="71">
        <v>232</v>
      </c>
      <c r="I449" s="71">
        <v>613</v>
      </c>
      <c r="J449" s="71">
        <v>332</v>
      </c>
      <c r="K449" s="149">
        <v>2195</v>
      </c>
      <c r="L449" s="149">
        <v>1084</v>
      </c>
      <c r="M449" s="246"/>
      <c r="N449" s="44" t="s">
        <v>91</v>
      </c>
      <c r="O449" s="71">
        <v>22</v>
      </c>
      <c r="P449" s="71">
        <v>14</v>
      </c>
      <c r="Q449" s="71">
        <v>34</v>
      </c>
      <c r="R449" s="71">
        <v>16</v>
      </c>
      <c r="S449" s="71">
        <v>19</v>
      </c>
      <c r="T449" s="71">
        <v>11</v>
      </c>
      <c r="U449" s="71">
        <v>162</v>
      </c>
      <c r="V449" s="71">
        <v>74</v>
      </c>
      <c r="W449" s="149">
        <v>237</v>
      </c>
      <c r="X449" s="149">
        <v>115</v>
      </c>
      <c r="Y449" s="246"/>
      <c r="Z449" s="44" t="s">
        <v>91</v>
      </c>
      <c r="AA449" s="31">
        <v>6</v>
      </c>
      <c r="AB449" s="31">
        <v>6</v>
      </c>
      <c r="AC449" s="31">
        <v>7</v>
      </c>
      <c r="AD449" s="31">
        <v>9</v>
      </c>
      <c r="AE449" s="149">
        <v>28</v>
      </c>
      <c r="AF449" s="125">
        <v>18</v>
      </c>
      <c r="AG449" s="71">
        <v>18</v>
      </c>
      <c r="AH449" s="71">
        <v>18</v>
      </c>
      <c r="AI449" s="71">
        <v>0</v>
      </c>
      <c r="AJ449" s="71">
        <v>1</v>
      </c>
      <c r="AK449" s="246"/>
      <c r="AL449" s="44" t="s">
        <v>91</v>
      </c>
      <c r="AM449" s="71">
        <v>40</v>
      </c>
      <c r="AN449" s="71">
        <v>400</v>
      </c>
      <c r="AO449" s="71">
        <v>46</v>
      </c>
      <c r="AP449" s="71">
        <v>30</v>
      </c>
      <c r="AQ449" s="71">
        <v>0</v>
      </c>
      <c r="AR449" s="71">
        <v>4</v>
      </c>
      <c r="AS449" s="71">
        <v>18</v>
      </c>
      <c r="AT449" s="71">
        <v>22</v>
      </c>
      <c r="AU449" s="71">
        <v>12</v>
      </c>
      <c r="AV449" s="246"/>
      <c r="AW449" s="44" t="s">
        <v>91</v>
      </c>
      <c r="AX449" s="71">
        <v>19</v>
      </c>
      <c r="AY449" s="71">
        <v>30</v>
      </c>
      <c r="AZ449" s="71">
        <v>0</v>
      </c>
      <c r="BA449" s="71">
        <v>11</v>
      </c>
      <c r="BB449" s="71">
        <v>0</v>
      </c>
      <c r="BC449" s="16">
        <v>60</v>
      </c>
      <c r="BD449" s="71">
        <v>37</v>
      </c>
      <c r="BE449" s="71">
        <v>33</v>
      </c>
      <c r="BF449" s="152">
        <v>15</v>
      </c>
      <c r="BG449" s="32">
        <v>9</v>
      </c>
      <c r="BH449" s="246"/>
      <c r="BI449" s="44" t="s">
        <v>91</v>
      </c>
      <c r="BJ449" s="71">
        <v>158</v>
      </c>
      <c r="BK449" s="71">
        <v>531</v>
      </c>
      <c r="BL449" s="71">
        <v>0</v>
      </c>
      <c r="BM449" s="71">
        <v>2</v>
      </c>
      <c r="BN449" s="71">
        <v>0</v>
      </c>
      <c r="BO449" s="71">
        <v>236</v>
      </c>
      <c r="BP449" s="71">
        <v>0</v>
      </c>
      <c r="BQ449" s="71">
        <v>0</v>
      </c>
      <c r="BR449" s="71">
        <v>15</v>
      </c>
      <c r="BS449" s="71">
        <v>0</v>
      </c>
      <c r="BT449" s="71">
        <v>0</v>
      </c>
      <c r="BU449" s="71">
        <v>2</v>
      </c>
      <c r="BV449" s="71">
        <v>1</v>
      </c>
      <c r="BW449" s="71">
        <v>747</v>
      </c>
      <c r="BY449" s="80" t="s">
        <v>235</v>
      </c>
      <c r="BZ449" s="80" t="s">
        <v>2746</v>
      </c>
      <c r="CA449" s="78">
        <v>1098</v>
      </c>
      <c r="CB449" s="91"/>
    </row>
    <row r="450" spans="1:80" ht="12" customHeight="1">
      <c r="A450" s="246"/>
      <c r="B450" s="66" t="s">
        <v>73</v>
      </c>
      <c r="C450" s="26">
        <v>2522</v>
      </c>
      <c r="D450" s="26">
        <v>1198</v>
      </c>
      <c r="E450" s="68">
        <v>2154</v>
      </c>
      <c r="F450" s="68">
        <v>1002</v>
      </c>
      <c r="G450" s="68">
        <v>1514</v>
      </c>
      <c r="H450" s="68">
        <v>680</v>
      </c>
      <c r="I450" s="68">
        <v>1708</v>
      </c>
      <c r="J450" s="68">
        <v>811</v>
      </c>
      <c r="K450" s="68">
        <v>7898</v>
      </c>
      <c r="L450" s="68">
        <v>3691</v>
      </c>
      <c r="M450" s="246"/>
      <c r="N450" s="66" t="s">
        <v>73</v>
      </c>
      <c r="O450" s="26">
        <v>275</v>
      </c>
      <c r="P450" s="26">
        <v>139</v>
      </c>
      <c r="Q450" s="68">
        <v>132</v>
      </c>
      <c r="R450" s="68">
        <v>51</v>
      </c>
      <c r="S450" s="68">
        <v>168</v>
      </c>
      <c r="T450" s="68">
        <v>78</v>
      </c>
      <c r="U450" s="68">
        <v>405</v>
      </c>
      <c r="V450" s="68">
        <v>179</v>
      </c>
      <c r="W450" s="68">
        <v>980</v>
      </c>
      <c r="X450" s="68">
        <v>447</v>
      </c>
      <c r="Y450" s="246"/>
      <c r="Z450" s="66" t="s">
        <v>73</v>
      </c>
      <c r="AA450" s="68">
        <v>49</v>
      </c>
      <c r="AB450" s="68">
        <v>47</v>
      </c>
      <c r="AC450" s="68">
        <v>43</v>
      </c>
      <c r="AD450" s="68">
        <v>45</v>
      </c>
      <c r="AE450" s="68">
        <v>184</v>
      </c>
      <c r="AF450" s="68">
        <v>118</v>
      </c>
      <c r="AG450" s="68">
        <v>43</v>
      </c>
      <c r="AH450" s="68">
        <v>18</v>
      </c>
      <c r="AI450" s="68">
        <v>32</v>
      </c>
      <c r="AJ450" s="68">
        <v>40</v>
      </c>
      <c r="AK450" s="246"/>
      <c r="AL450" s="66" t="s">
        <v>73</v>
      </c>
      <c r="AM450" s="68">
        <v>73</v>
      </c>
      <c r="AN450" s="68">
        <v>1588</v>
      </c>
      <c r="AO450" s="68">
        <v>333</v>
      </c>
      <c r="AP450" s="68">
        <v>179</v>
      </c>
      <c r="AQ450" s="68">
        <v>31</v>
      </c>
      <c r="AR450" s="68">
        <v>42</v>
      </c>
      <c r="AS450" s="68">
        <v>165</v>
      </c>
      <c r="AT450" s="68">
        <v>118</v>
      </c>
      <c r="AU450" s="68">
        <v>90</v>
      </c>
      <c r="AV450" s="246"/>
      <c r="AW450" s="66" t="s">
        <v>73</v>
      </c>
      <c r="AX450" s="26">
        <v>51</v>
      </c>
      <c r="AY450" s="26">
        <v>151</v>
      </c>
      <c r="AZ450" s="26">
        <v>9</v>
      </c>
      <c r="BA450" s="26">
        <v>138</v>
      </c>
      <c r="BB450" s="26">
        <v>0</v>
      </c>
      <c r="BC450" s="26">
        <v>349</v>
      </c>
      <c r="BD450" s="26">
        <v>136</v>
      </c>
      <c r="BE450" s="26">
        <v>117</v>
      </c>
      <c r="BF450" s="41">
        <v>33</v>
      </c>
      <c r="BG450" s="41">
        <v>11</v>
      </c>
      <c r="BH450" s="246"/>
      <c r="BI450" s="66" t="s">
        <v>73</v>
      </c>
      <c r="BJ450" s="68">
        <v>719</v>
      </c>
      <c r="BK450" s="68">
        <v>961</v>
      </c>
      <c r="BL450" s="68">
        <v>126</v>
      </c>
      <c r="BM450" s="68">
        <v>119</v>
      </c>
      <c r="BN450" s="68">
        <v>27</v>
      </c>
      <c r="BO450" s="68">
        <v>849</v>
      </c>
      <c r="BP450" s="68">
        <v>196</v>
      </c>
      <c r="BQ450" s="68">
        <v>61</v>
      </c>
      <c r="BR450" s="68">
        <v>145</v>
      </c>
      <c r="BS450" s="68">
        <v>1</v>
      </c>
      <c r="BT450" s="68">
        <v>4</v>
      </c>
      <c r="BU450" s="68">
        <v>37</v>
      </c>
      <c r="BV450" s="68">
        <v>119</v>
      </c>
      <c r="BW450" s="68">
        <v>982</v>
      </c>
      <c r="BY450" s="80" t="s">
        <v>235</v>
      </c>
      <c r="BZ450" s="80" t="s">
        <v>2747</v>
      </c>
      <c r="CA450" s="78">
        <v>5119</v>
      </c>
      <c r="CB450" s="91"/>
    </row>
    <row r="451" spans="1:80" ht="12" customHeight="1">
      <c r="A451" s="246" t="s">
        <v>2055</v>
      </c>
      <c r="B451" s="44" t="s">
        <v>90</v>
      </c>
      <c r="C451" s="71">
        <v>3077</v>
      </c>
      <c r="D451" s="71">
        <v>1494</v>
      </c>
      <c r="E451" s="71">
        <v>2467</v>
      </c>
      <c r="F451" s="71">
        <v>1200</v>
      </c>
      <c r="G451" s="71">
        <v>2114</v>
      </c>
      <c r="H451" s="71">
        <v>985</v>
      </c>
      <c r="I451" s="71">
        <v>2783</v>
      </c>
      <c r="J451" s="71">
        <v>1315</v>
      </c>
      <c r="K451" s="149">
        <v>10441</v>
      </c>
      <c r="L451" s="149">
        <v>4994</v>
      </c>
      <c r="M451" s="246" t="s">
        <v>2055</v>
      </c>
      <c r="N451" s="44" t="s">
        <v>90</v>
      </c>
      <c r="O451" s="71">
        <v>493</v>
      </c>
      <c r="P451" s="71">
        <v>247</v>
      </c>
      <c r="Q451" s="71">
        <v>354</v>
      </c>
      <c r="R451" s="71">
        <v>168</v>
      </c>
      <c r="S451" s="71">
        <v>317</v>
      </c>
      <c r="T451" s="71">
        <v>136</v>
      </c>
      <c r="U451" s="71">
        <v>1104</v>
      </c>
      <c r="V451" s="71">
        <v>541</v>
      </c>
      <c r="W451" s="149">
        <v>2268</v>
      </c>
      <c r="X451" s="149">
        <v>1092</v>
      </c>
      <c r="Y451" s="246" t="s">
        <v>2055</v>
      </c>
      <c r="Z451" s="44" t="s">
        <v>90</v>
      </c>
      <c r="AA451" s="31">
        <v>80</v>
      </c>
      <c r="AB451" s="31">
        <v>74</v>
      </c>
      <c r="AC451" s="31">
        <v>71</v>
      </c>
      <c r="AD451" s="31">
        <v>79</v>
      </c>
      <c r="AE451" s="149">
        <v>304</v>
      </c>
      <c r="AF451" s="125">
        <v>212</v>
      </c>
      <c r="AG451" s="71">
        <v>53</v>
      </c>
      <c r="AH451" s="71">
        <v>18</v>
      </c>
      <c r="AI451" s="71">
        <v>57</v>
      </c>
      <c r="AJ451" s="71">
        <v>64</v>
      </c>
      <c r="AK451" s="246" t="s">
        <v>2055</v>
      </c>
      <c r="AL451" s="44" t="s">
        <v>90</v>
      </c>
      <c r="AM451" s="71">
        <v>35</v>
      </c>
      <c r="AN451" s="71">
        <v>2203</v>
      </c>
      <c r="AO451" s="71">
        <v>836</v>
      </c>
      <c r="AP451" s="71">
        <v>187</v>
      </c>
      <c r="AQ451" s="71">
        <v>25</v>
      </c>
      <c r="AR451" s="71">
        <v>77</v>
      </c>
      <c r="AS451" s="71">
        <v>266</v>
      </c>
      <c r="AT451" s="71">
        <v>172</v>
      </c>
      <c r="AU451" s="71">
        <v>170</v>
      </c>
      <c r="AV451" s="246" t="s">
        <v>2055</v>
      </c>
      <c r="AW451" s="44" t="s">
        <v>90</v>
      </c>
      <c r="AX451" s="71">
        <v>64</v>
      </c>
      <c r="AY451" s="71">
        <v>158</v>
      </c>
      <c r="AZ451" s="71">
        <v>11</v>
      </c>
      <c r="BA451" s="71">
        <v>276</v>
      </c>
      <c r="BB451" s="71">
        <v>0</v>
      </c>
      <c r="BC451" s="16">
        <v>509</v>
      </c>
      <c r="BD451" s="71">
        <v>143</v>
      </c>
      <c r="BE451" s="71">
        <v>94</v>
      </c>
      <c r="BF451" s="152">
        <v>61</v>
      </c>
      <c r="BG451" s="32">
        <v>17</v>
      </c>
      <c r="BH451" s="246" t="s">
        <v>2055</v>
      </c>
      <c r="BI451" s="44" t="s">
        <v>90</v>
      </c>
      <c r="BJ451" s="71">
        <v>2225</v>
      </c>
      <c r="BK451" s="71">
        <v>2076</v>
      </c>
      <c r="BL451" s="71">
        <v>775</v>
      </c>
      <c r="BM451" s="71">
        <v>562</v>
      </c>
      <c r="BN451" s="71">
        <v>475</v>
      </c>
      <c r="BO451" s="71">
        <v>2175</v>
      </c>
      <c r="BP451" s="71">
        <v>576</v>
      </c>
      <c r="BQ451" s="71">
        <v>409</v>
      </c>
      <c r="BR451" s="71">
        <v>596</v>
      </c>
      <c r="BS451" s="71">
        <v>39</v>
      </c>
      <c r="BT451" s="71">
        <v>0</v>
      </c>
      <c r="BU451" s="71">
        <v>31</v>
      </c>
      <c r="BV451" s="71">
        <v>270</v>
      </c>
      <c r="BW451" s="71">
        <v>261</v>
      </c>
      <c r="BY451" s="80" t="s">
        <v>2055</v>
      </c>
      <c r="BZ451" s="80" t="s">
        <v>2748</v>
      </c>
      <c r="CA451" s="78">
        <v>7822</v>
      </c>
      <c r="CB451" s="91"/>
    </row>
    <row r="452" spans="1:80" ht="12" customHeight="1">
      <c r="A452" s="246"/>
      <c r="B452" s="44" t="s">
        <v>91</v>
      </c>
      <c r="C452" s="71">
        <v>0</v>
      </c>
      <c r="D452" s="71">
        <v>0</v>
      </c>
      <c r="E452" s="71">
        <v>0</v>
      </c>
      <c r="F452" s="71">
        <v>0</v>
      </c>
      <c r="G452" s="71">
        <v>0</v>
      </c>
      <c r="H452" s="71">
        <v>0</v>
      </c>
      <c r="I452" s="71">
        <v>0</v>
      </c>
      <c r="J452" s="71">
        <v>0</v>
      </c>
      <c r="K452" s="149">
        <v>0</v>
      </c>
      <c r="L452" s="149">
        <v>0</v>
      </c>
      <c r="M452" s="246"/>
      <c r="N452" s="44" t="s">
        <v>91</v>
      </c>
      <c r="O452" s="71">
        <v>0</v>
      </c>
      <c r="P452" s="71">
        <v>0</v>
      </c>
      <c r="Q452" s="71">
        <v>0</v>
      </c>
      <c r="R452" s="71">
        <v>0</v>
      </c>
      <c r="S452" s="71">
        <v>0</v>
      </c>
      <c r="T452" s="71">
        <v>0</v>
      </c>
      <c r="U452" s="71">
        <v>0</v>
      </c>
      <c r="V452" s="71">
        <v>0</v>
      </c>
      <c r="W452" s="149">
        <v>0</v>
      </c>
      <c r="X452" s="149">
        <v>0</v>
      </c>
      <c r="Y452" s="246"/>
      <c r="Z452" s="44" t="s">
        <v>91</v>
      </c>
      <c r="AA452" s="31">
        <v>0</v>
      </c>
      <c r="AB452" s="31">
        <v>0</v>
      </c>
      <c r="AC452" s="31">
        <v>0</v>
      </c>
      <c r="AD452" s="31">
        <v>0</v>
      </c>
      <c r="AE452" s="149">
        <v>0</v>
      </c>
      <c r="AF452" s="125">
        <v>0</v>
      </c>
      <c r="AG452" s="71">
        <v>0</v>
      </c>
      <c r="AH452" s="71">
        <v>0</v>
      </c>
      <c r="AI452" s="71">
        <v>0</v>
      </c>
      <c r="AJ452" s="71">
        <v>0</v>
      </c>
      <c r="AK452" s="246"/>
      <c r="AL452" s="44" t="s">
        <v>91</v>
      </c>
      <c r="AM452" s="71">
        <v>0</v>
      </c>
      <c r="AN452" s="71">
        <v>0</v>
      </c>
      <c r="AO452" s="71">
        <v>0</v>
      </c>
      <c r="AP452" s="71">
        <v>0</v>
      </c>
      <c r="AQ452" s="71">
        <v>0</v>
      </c>
      <c r="AR452" s="71">
        <v>0</v>
      </c>
      <c r="AS452" s="71">
        <v>0</v>
      </c>
      <c r="AT452" s="71">
        <v>0</v>
      </c>
      <c r="AU452" s="71">
        <v>0</v>
      </c>
      <c r="AV452" s="246"/>
      <c r="AW452" s="44" t="s">
        <v>91</v>
      </c>
      <c r="AX452" s="71">
        <v>0</v>
      </c>
      <c r="AY452" s="71">
        <v>0</v>
      </c>
      <c r="AZ452" s="71">
        <v>0</v>
      </c>
      <c r="BA452" s="71">
        <v>0</v>
      </c>
      <c r="BB452" s="71">
        <v>0</v>
      </c>
      <c r="BC452" s="16">
        <v>0</v>
      </c>
      <c r="BD452" s="71">
        <v>0</v>
      </c>
      <c r="BE452" s="71">
        <v>0</v>
      </c>
      <c r="BF452" s="152">
        <v>0</v>
      </c>
      <c r="BG452" s="32">
        <v>0</v>
      </c>
      <c r="BH452" s="246"/>
      <c r="BI452" s="44" t="s">
        <v>91</v>
      </c>
      <c r="BJ452" s="71">
        <v>0</v>
      </c>
      <c r="BK452" s="71">
        <v>0</v>
      </c>
      <c r="BL452" s="71">
        <v>0</v>
      </c>
      <c r="BM452" s="71">
        <v>0</v>
      </c>
      <c r="BN452" s="71">
        <v>0</v>
      </c>
      <c r="BO452" s="71">
        <v>0</v>
      </c>
      <c r="BP452" s="71">
        <v>0</v>
      </c>
      <c r="BQ452" s="71">
        <v>0</v>
      </c>
      <c r="BR452" s="71">
        <v>0</v>
      </c>
      <c r="BS452" s="71">
        <v>0</v>
      </c>
      <c r="BT452" s="71">
        <v>0</v>
      </c>
      <c r="BU452" s="71">
        <v>0</v>
      </c>
      <c r="BV452" s="71">
        <v>0</v>
      </c>
      <c r="BW452" s="71">
        <v>0</v>
      </c>
      <c r="BY452" s="80" t="s">
        <v>2055</v>
      </c>
      <c r="BZ452" s="80" t="s">
        <v>2749</v>
      </c>
      <c r="CA452" s="78">
        <v>0</v>
      </c>
      <c r="CB452" s="91"/>
    </row>
    <row r="453" spans="1:80" ht="12" customHeight="1">
      <c r="A453" s="246"/>
      <c r="B453" s="66" t="s">
        <v>73</v>
      </c>
      <c r="C453" s="26">
        <v>3077</v>
      </c>
      <c r="D453" s="26">
        <v>1494</v>
      </c>
      <c r="E453" s="68">
        <v>2467</v>
      </c>
      <c r="F453" s="68">
        <v>1200</v>
      </c>
      <c r="G453" s="68">
        <v>2114</v>
      </c>
      <c r="H453" s="68">
        <v>985</v>
      </c>
      <c r="I453" s="68">
        <v>2783</v>
      </c>
      <c r="J453" s="68">
        <v>1315</v>
      </c>
      <c r="K453" s="68">
        <v>10441</v>
      </c>
      <c r="L453" s="68">
        <v>4994</v>
      </c>
      <c r="M453" s="246"/>
      <c r="N453" s="66" t="s">
        <v>73</v>
      </c>
      <c r="O453" s="26">
        <v>493</v>
      </c>
      <c r="P453" s="26">
        <v>247</v>
      </c>
      <c r="Q453" s="68">
        <v>354</v>
      </c>
      <c r="R453" s="68">
        <v>168</v>
      </c>
      <c r="S453" s="68">
        <v>317</v>
      </c>
      <c r="T453" s="68">
        <v>136</v>
      </c>
      <c r="U453" s="68">
        <v>1104</v>
      </c>
      <c r="V453" s="68">
        <v>541</v>
      </c>
      <c r="W453" s="68">
        <v>2268</v>
      </c>
      <c r="X453" s="68">
        <v>1092</v>
      </c>
      <c r="Y453" s="246"/>
      <c r="Z453" s="66" t="s">
        <v>73</v>
      </c>
      <c r="AA453" s="68">
        <v>80</v>
      </c>
      <c r="AB453" s="68">
        <v>74</v>
      </c>
      <c r="AC453" s="68">
        <v>71</v>
      </c>
      <c r="AD453" s="68">
        <v>79</v>
      </c>
      <c r="AE453" s="68">
        <v>304</v>
      </c>
      <c r="AF453" s="68">
        <v>212</v>
      </c>
      <c r="AG453" s="68">
        <v>53</v>
      </c>
      <c r="AH453" s="68">
        <v>18</v>
      </c>
      <c r="AI453" s="68">
        <v>57</v>
      </c>
      <c r="AJ453" s="68">
        <v>64</v>
      </c>
      <c r="AK453" s="246"/>
      <c r="AL453" s="66" t="s">
        <v>73</v>
      </c>
      <c r="AM453" s="68">
        <v>35</v>
      </c>
      <c r="AN453" s="68">
        <v>2203</v>
      </c>
      <c r="AO453" s="68">
        <v>836</v>
      </c>
      <c r="AP453" s="68">
        <v>187</v>
      </c>
      <c r="AQ453" s="68">
        <v>25</v>
      </c>
      <c r="AR453" s="68">
        <v>77</v>
      </c>
      <c r="AS453" s="68">
        <v>266</v>
      </c>
      <c r="AT453" s="68">
        <v>172</v>
      </c>
      <c r="AU453" s="68">
        <v>170</v>
      </c>
      <c r="AV453" s="246"/>
      <c r="AW453" s="66" t="s">
        <v>73</v>
      </c>
      <c r="AX453" s="26">
        <v>64</v>
      </c>
      <c r="AY453" s="26">
        <v>158</v>
      </c>
      <c r="AZ453" s="26">
        <v>11</v>
      </c>
      <c r="BA453" s="26">
        <v>276</v>
      </c>
      <c r="BB453" s="26">
        <v>0</v>
      </c>
      <c r="BC453" s="26">
        <v>509</v>
      </c>
      <c r="BD453" s="26">
        <v>143</v>
      </c>
      <c r="BE453" s="26">
        <v>94</v>
      </c>
      <c r="BF453" s="41">
        <v>61</v>
      </c>
      <c r="BG453" s="41">
        <v>17</v>
      </c>
      <c r="BH453" s="246"/>
      <c r="BI453" s="66" t="s">
        <v>73</v>
      </c>
      <c r="BJ453" s="68">
        <v>2225</v>
      </c>
      <c r="BK453" s="68">
        <v>2076</v>
      </c>
      <c r="BL453" s="68">
        <v>775</v>
      </c>
      <c r="BM453" s="68">
        <v>562</v>
      </c>
      <c r="BN453" s="68">
        <v>475</v>
      </c>
      <c r="BO453" s="68">
        <v>2175</v>
      </c>
      <c r="BP453" s="68">
        <v>576</v>
      </c>
      <c r="BQ453" s="68">
        <v>409</v>
      </c>
      <c r="BR453" s="68">
        <v>596</v>
      </c>
      <c r="BS453" s="68">
        <v>39</v>
      </c>
      <c r="BT453" s="68">
        <v>0</v>
      </c>
      <c r="BU453" s="68">
        <v>31</v>
      </c>
      <c r="BV453" s="68">
        <v>270</v>
      </c>
      <c r="BW453" s="68">
        <v>261</v>
      </c>
      <c r="BY453" s="80" t="s">
        <v>2055</v>
      </c>
      <c r="BZ453" s="80" t="s">
        <v>2750</v>
      </c>
      <c r="CA453" s="78">
        <v>7822</v>
      </c>
      <c r="CB453" s="91"/>
    </row>
  </sheetData>
  <autoFilter ref="A6:CB453" xr:uid="{00000000-0009-0000-0000-000017000000}"/>
  <mergeCells count="1137">
    <mergeCell ref="BU87:BU88"/>
    <mergeCell ref="BV87:BV88"/>
    <mergeCell ref="BW87:BW88"/>
    <mergeCell ref="AZ87:AZ88"/>
    <mergeCell ref="BA87:BA88"/>
    <mergeCell ref="BB87:BB88"/>
    <mergeCell ref="BC87:BC88"/>
    <mergeCell ref="BD87:BD88"/>
    <mergeCell ref="BE87:BE88"/>
    <mergeCell ref="BJ87:BJ88"/>
    <mergeCell ref="BK87:BK88"/>
    <mergeCell ref="BL87:BL88"/>
    <mergeCell ref="BM87:BM88"/>
    <mergeCell ref="BN87:BN88"/>
    <mergeCell ref="BO87:BO88"/>
    <mergeCell ref="BP87:BP88"/>
    <mergeCell ref="BQ87:BQ88"/>
    <mergeCell ref="BR87:BR88"/>
    <mergeCell ref="BS87:BS88"/>
    <mergeCell ref="BT87:BT88"/>
    <mergeCell ref="AV86:AV88"/>
    <mergeCell ref="AW86:AW88"/>
    <mergeCell ref="AX86:BE86"/>
    <mergeCell ref="BF86:BG87"/>
    <mergeCell ref="BH86:BH88"/>
    <mergeCell ref="BI86:BI88"/>
    <mergeCell ref="BJ86:BW86"/>
    <mergeCell ref="C87:C88"/>
    <mergeCell ref="D87:D88"/>
    <mergeCell ref="E87:E88"/>
    <mergeCell ref="F87:F88"/>
    <mergeCell ref="G87:G88"/>
    <mergeCell ref="H87:H88"/>
    <mergeCell ref="I87:I88"/>
    <mergeCell ref="J87:J88"/>
    <mergeCell ref="K87:K88"/>
    <mergeCell ref="L87:L88"/>
    <mergeCell ref="O87:O88"/>
    <mergeCell ref="P87:P88"/>
    <mergeCell ref="Q87:Q88"/>
    <mergeCell ref="R87:R88"/>
    <mergeCell ref="S87:S88"/>
    <mergeCell ref="T87:T88"/>
    <mergeCell ref="U87:U88"/>
    <mergeCell ref="V87:V88"/>
    <mergeCell ref="W87:W88"/>
    <mergeCell ref="X87:X88"/>
    <mergeCell ref="AA87:AA88"/>
    <mergeCell ref="AB87:AB88"/>
    <mergeCell ref="AC87:AC88"/>
    <mergeCell ref="AX87:AX88"/>
    <mergeCell ref="AY87:AY88"/>
    <mergeCell ref="Y86:Y88"/>
    <mergeCell ref="Z86:Z88"/>
    <mergeCell ref="AA86:AE86"/>
    <mergeCell ref="AF86:AI86"/>
    <mergeCell ref="AJ86:AJ88"/>
    <mergeCell ref="AK86:AK88"/>
    <mergeCell ref="AL86:AL88"/>
    <mergeCell ref="AM86:AU86"/>
    <mergeCell ref="AD87:AD88"/>
    <mergeCell ref="AE87:AE88"/>
    <mergeCell ref="AF87:AF88"/>
    <mergeCell ref="AG87:AG88"/>
    <mergeCell ref="AH87:AH88"/>
    <mergeCell ref="AI87:AI88"/>
    <mergeCell ref="AM87:AM88"/>
    <mergeCell ref="AN87:AN88"/>
    <mergeCell ref="AO87:AO88"/>
    <mergeCell ref="AP87:AP88"/>
    <mergeCell ref="AQ87:AQ88"/>
    <mergeCell ref="AR87:AR88"/>
    <mergeCell ref="AS87:AS88"/>
    <mergeCell ref="AT87:AT88"/>
    <mergeCell ref="AU87:AU88"/>
    <mergeCell ref="A3:L3"/>
    <mergeCell ref="M3:X3"/>
    <mergeCell ref="C5:C6"/>
    <mergeCell ref="D5:D6"/>
    <mergeCell ref="E5:E6"/>
    <mergeCell ref="F5:F6"/>
    <mergeCell ref="AV3:BG3"/>
    <mergeCell ref="O4:P4"/>
    <mergeCell ref="Q4:R4"/>
    <mergeCell ref="S4:T4"/>
    <mergeCell ref="U4:V4"/>
    <mergeCell ref="U5:U6"/>
    <mergeCell ref="M4:M6"/>
    <mergeCell ref="N4:N6"/>
    <mergeCell ref="V5:V6"/>
    <mergeCell ref="W5:W6"/>
    <mergeCell ref="X5:X6"/>
    <mergeCell ref="AA5:AA6"/>
    <mergeCell ref="AB5:AB6"/>
    <mergeCell ref="AC5:AC6"/>
    <mergeCell ref="AD5:AD6"/>
    <mergeCell ref="AE5:AE6"/>
    <mergeCell ref="AF5:AF6"/>
    <mergeCell ref="AG5:AG6"/>
    <mergeCell ref="AH5:AH6"/>
    <mergeCell ref="Y3:AJ3"/>
    <mergeCell ref="AK3:AU3"/>
    <mergeCell ref="Z4:Z6"/>
    <mergeCell ref="AA4:AE4"/>
    <mergeCell ref="AF4:AI4"/>
    <mergeCell ref="BH1:BW1"/>
    <mergeCell ref="A2:L2"/>
    <mergeCell ref="M2:X2"/>
    <mergeCell ref="Y2:AJ2"/>
    <mergeCell ref="AK2:AU2"/>
    <mergeCell ref="AV2:BG2"/>
    <mergeCell ref="BH2:BW2"/>
    <mergeCell ref="A1:L1"/>
    <mergeCell ref="M1:X1"/>
    <mergeCell ref="Y1:AJ1"/>
    <mergeCell ref="AK1:AU1"/>
    <mergeCell ref="AV1:BG1"/>
    <mergeCell ref="W4:X4"/>
    <mergeCell ref="Y4:Y6"/>
    <mergeCell ref="BH3:BW3"/>
    <mergeCell ref="A4:A6"/>
    <mergeCell ref="B4:B6"/>
    <mergeCell ref="C4:D4"/>
    <mergeCell ref="G5:G6"/>
    <mergeCell ref="H5:H6"/>
    <mergeCell ref="I5:I6"/>
    <mergeCell ref="J5:J6"/>
    <mergeCell ref="K5:K6"/>
    <mergeCell ref="L5:L6"/>
    <mergeCell ref="O5:O6"/>
    <mergeCell ref="P5:P6"/>
    <mergeCell ref="Q5:Q6"/>
    <mergeCell ref="R5:R6"/>
    <mergeCell ref="S5:S6"/>
    <mergeCell ref="T5:T6"/>
    <mergeCell ref="E4:F4"/>
    <mergeCell ref="G4:H4"/>
    <mergeCell ref="Y16:Y18"/>
    <mergeCell ref="AK16:AK18"/>
    <mergeCell ref="AV16:AV18"/>
    <mergeCell ref="BH16:BH18"/>
    <mergeCell ref="A13:A15"/>
    <mergeCell ref="M13:M15"/>
    <mergeCell ref="Y13:Y15"/>
    <mergeCell ref="AK13:AK15"/>
    <mergeCell ref="AK10:AK12"/>
    <mergeCell ref="AV10:AV12"/>
    <mergeCell ref="BH10:BH12"/>
    <mergeCell ref="BH4:BH6"/>
    <mergeCell ref="A7:A9"/>
    <mergeCell ref="M7:M9"/>
    <mergeCell ref="Y7:Y9"/>
    <mergeCell ref="AK7:AK9"/>
    <mergeCell ref="AV7:AV9"/>
    <mergeCell ref="AV4:AV6"/>
    <mergeCell ref="AW4:AW6"/>
    <mergeCell ref="AX4:BE4"/>
    <mergeCell ref="AM4:AU4"/>
    <mergeCell ref="I4:J4"/>
    <mergeCell ref="K4:L4"/>
    <mergeCell ref="BH7:BH9"/>
    <mergeCell ref="A10:A12"/>
    <mergeCell ref="M10:M12"/>
    <mergeCell ref="Y10:Y12"/>
    <mergeCell ref="AV13:AV15"/>
    <mergeCell ref="BH13:BH15"/>
    <mergeCell ref="A16:A18"/>
    <mergeCell ref="M16:M18"/>
    <mergeCell ref="BH19:BH21"/>
    <mergeCell ref="A22:A24"/>
    <mergeCell ref="M22:M24"/>
    <mergeCell ref="Y22:Y24"/>
    <mergeCell ref="AK22:AK24"/>
    <mergeCell ref="AV22:AV24"/>
    <mergeCell ref="BH22:BH24"/>
    <mergeCell ref="A19:A21"/>
    <mergeCell ref="M19:M21"/>
    <mergeCell ref="Y19:Y21"/>
    <mergeCell ref="AK19:AK21"/>
    <mergeCell ref="AV19:AV21"/>
    <mergeCell ref="BH25:BH27"/>
    <mergeCell ref="A28:A30"/>
    <mergeCell ref="M28:M30"/>
    <mergeCell ref="Y28:Y30"/>
    <mergeCell ref="AK28:AK30"/>
    <mergeCell ref="AV28:AV30"/>
    <mergeCell ref="BH28:BH30"/>
    <mergeCell ref="A25:A27"/>
    <mergeCell ref="M25:M27"/>
    <mergeCell ref="Y25:Y27"/>
    <mergeCell ref="AK25:AK27"/>
    <mergeCell ref="AV25:AV27"/>
    <mergeCell ref="BH37:BH39"/>
    <mergeCell ref="A43:L43"/>
    <mergeCell ref="M43:X43"/>
    <mergeCell ref="Y43:AJ43"/>
    <mergeCell ref="AK43:AU43"/>
    <mergeCell ref="AV43:BG43"/>
    <mergeCell ref="BH43:BW43"/>
    <mergeCell ref="A37:A39"/>
    <mergeCell ref="M37:M39"/>
    <mergeCell ref="Y37:Y39"/>
    <mergeCell ref="AK37:AK39"/>
    <mergeCell ref="AV37:AV39"/>
    <mergeCell ref="BH31:BH33"/>
    <mergeCell ref="A34:A36"/>
    <mergeCell ref="M34:M36"/>
    <mergeCell ref="Y34:Y36"/>
    <mergeCell ref="AK34:AK36"/>
    <mergeCell ref="AV34:AV36"/>
    <mergeCell ref="BH34:BH36"/>
    <mergeCell ref="A31:A33"/>
    <mergeCell ref="M31:M33"/>
    <mergeCell ref="Y31:Y33"/>
    <mergeCell ref="AK31:AK33"/>
    <mergeCell ref="AV31:AV33"/>
    <mergeCell ref="AA45:AE45"/>
    <mergeCell ref="AF45:AI45"/>
    <mergeCell ref="AK40:AK42"/>
    <mergeCell ref="AV40:AV42"/>
    <mergeCell ref="M40:M42"/>
    <mergeCell ref="Y40:Y42"/>
    <mergeCell ref="U45:V45"/>
    <mergeCell ref="W45:X45"/>
    <mergeCell ref="BH44:BW44"/>
    <mergeCell ref="C45:D45"/>
    <mergeCell ref="E45:F45"/>
    <mergeCell ref="G45:H45"/>
    <mergeCell ref="I45:J45"/>
    <mergeCell ref="K45:L45"/>
    <mergeCell ref="A44:L44"/>
    <mergeCell ref="M44:X44"/>
    <mergeCell ref="Y44:AJ44"/>
    <mergeCell ref="AK44:AU44"/>
    <mergeCell ref="AV44:BG44"/>
    <mergeCell ref="BJ45:BW45"/>
    <mergeCell ref="BH40:BH42"/>
    <mergeCell ref="A40:A42"/>
    <mergeCell ref="BH54:BH56"/>
    <mergeCell ref="A57:A59"/>
    <mergeCell ref="M57:M59"/>
    <mergeCell ref="Y57:Y59"/>
    <mergeCell ref="AK57:AK59"/>
    <mergeCell ref="AV57:AV59"/>
    <mergeCell ref="BH57:BH59"/>
    <mergeCell ref="A54:A56"/>
    <mergeCell ref="M54:M56"/>
    <mergeCell ref="Y54:Y56"/>
    <mergeCell ref="AK54:AK56"/>
    <mergeCell ref="AV54:AV56"/>
    <mergeCell ref="AX45:BE45"/>
    <mergeCell ref="AV48:AV50"/>
    <mergeCell ref="A48:A50"/>
    <mergeCell ref="M48:M50"/>
    <mergeCell ref="Y48:Y50"/>
    <mergeCell ref="AK48:AK50"/>
    <mergeCell ref="O45:P45"/>
    <mergeCell ref="Q45:R45"/>
    <mergeCell ref="S45:T45"/>
    <mergeCell ref="BH48:BH50"/>
    <mergeCell ref="Q46:Q47"/>
    <mergeCell ref="P46:P47"/>
    <mergeCell ref="R46:R47"/>
    <mergeCell ref="S46:S47"/>
    <mergeCell ref="AM45:AU45"/>
    <mergeCell ref="K46:K47"/>
    <mergeCell ref="L46:L47"/>
    <mergeCell ref="O46:O47"/>
    <mergeCell ref="T46:T47"/>
    <mergeCell ref="U46:U47"/>
    <mergeCell ref="BH66:BH68"/>
    <mergeCell ref="A69:A71"/>
    <mergeCell ref="M69:M71"/>
    <mergeCell ref="Y69:Y71"/>
    <mergeCell ref="AK69:AK71"/>
    <mergeCell ref="AV69:AV71"/>
    <mergeCell ref="BH69:BH71"/>
    <mergeCell ref="A66:A68"/>
    <mergeCell ref="M66:M68"/>
    <mergeCell ref="Y66:Y68"/>
    <mergeCell ref="AK66:AK68"/>
    <mergeCell ref="AV66:AV68"/>
    <mergeCell ref="BH60:BH62"/>
    <mergeCell ref="A63:A65"/>
    <mergeCell ref="M63:M65"/>
    <mergeCell ref="Y63:Y65"/>
    <mergeCell ref="AK63:AK65"/>
    <mergeCell ref="AV63:AV65"/>
    <mergeCell ref="BH63:BH65"/>
    <mergeCell ref="A60:A62"/>
    <mergeCell ref="M60:M62"/>
    <mergeCell ref="Y60:Y62"/>
    <mergeCell ref="AK60:AK62"/>
    <mergeCell ref="AV60:AV62"/>
    <mergeCell ref="BH78:BH80"/>
    <mergeCell ref="A78:A80"/>
    <mergeCell ref="M78:M80"/>
    <mergeCell ref="Y78:Y80"/>
    <mergeCell ref="AK78:AK80"/>
    <mergeCell ref="AV78:AV80"/>
    <mergeCell ref="BH72:BH74"/>
    <mergeCell ref="A75:A77"/>
    <mergeCell ref="M75:M77"/>
    <mergeCell ref="Y75:Y77"/>
    <mergeCell ref="AK75:AK77"/>
    <mergeCell ref="AV75:AV77"/>
    <mergeCell ref="BH75:BH77"/>
    <mergeCell ref="A72:A74"/>
    <mergeCell ref="M72:M74"/>
    <mergeCell ref="Y72:Y74"/>
    <mergeCell ref="AK72:AK74"/>
    <mergeCell ref="AV72:AV74"/>
    <mergeCell ref="A90:A92"/>
    <mergeCell ref="M90:M92"/>
    <mergeCell ref="Y90:Y92"/>
    <mergeCell ref="AK90:AK92"/>
    <mergeCell ref="AV90:AV92"/>
    <mergeCell ref="BH90:BH92"/>
    <mergeCell ref="BH84:BW84"/>
    <mergeCell ref="A85:L85"/>
    <mergeCell ref="M85:X85"/>
    <mergeCell ref="Y85:AJ85"/>
    <mergeCell ref="AK85:AU85"/>
    <mergeCell ref="AV85:BG85"/>
    <mergeCell ref="BH85:BW85"/>
    <mergeCell ref="A84:L84"/>
    <mergeCell ref="M84:X84"/>
    <mergeCell ref="Y84:AJ84"/>
    <mergeCell ref="AK84:AU84"/>
    <mergeCell ref="AV84:BG84"/>
    <mergeCell ref="A86:A88"/>
    <mergeCell ref="B86:B88"/>
    <mergeCell ref="C86:D86"/>
    <mergeCell ref="E86:F86"/>
    <mergeCell ref="G86:H86"/>
    <mergeCell ref="I86:J86"/>
    <mergeCell ref="K86:L86"/>
    <mergeCell ref="M86:M88"/>
    <mergeCell ref="N86:N88"/>
    <mergeCell ref="O86:P86"/>
    <mergeCell ref="Q86:R86"/>
    <mergeCell ref="S86:T86"/>
    <mergeCell ref="U86:V86"/>
    <mergeCell ref="W86:X86"/>
    <mergeCell ref="BH99:BH101"/>
    <mergeCell ref="A102:A104"/>
    <mergeCell ref="M102:M104"/>
    <mergeCell ref="Y102:Y104"/>
    <mergeCell ref="AK102:AK104"/>
    <mergeCell ref="AV102:AV104"/>
    <mergeCell ref="BH102:BH104"/>
    <mergeCell ref="A99:A101"/>
    <mergeCell ref="M99:M101"/>
    <mergeCell ref="Y99:Y101"/>
    <mergeCell ref="AK99:AK101"/>
    <mergeCell ref="AV99:AV101"/>
    <mergeCell ref="BH93:BH95"/>
    <mergeCell ref="A96:A98"/>
    <mergeCell ref="M96:M98"/>
    <mergeCell ref="Y96:Y98"/>
    <mergeCell ref="AK96:AK98"/>
    <mergeCell ref="AV96:AV98"/>
    <mergeCell ref="BH96:BH98"/>
    <mergeCell ref="A93:A95"/>
    <mergeCell ref="M93:M95"/>
    <mergeCell ref="Y93:Y95"/>
    <mergeCell ref="AK93:AK95"/>
    <mergeCell ref="AV93:AV95"/>
    <mergeCell ref="BH112:BH114"/>
    <mergeCell ref="A115:A117"/>
    <mergeCell ref="M115:M117"/>
    <mergeCell ref="Y115:Y117"/>
    <mergeCell ref="AK115:AK117"/>
    <mergeCell ref="AV115:AV117"/>
    <mergeCell ref="BH115:BH117"/>
    <mergeCell ref="A112:A114"/>
    <mergeCell ref="M112:M114"/>
    <mergeCell ref="Y112:Y114"/>
    <mergeCell ref="AK112:AK114"/>
    <mergeCell ref="AV112:AV114"/>
    <mergeCell ref="BH106:BH108"/>
    <mergeCell ref="A109:A111"/>
    <mergeCell ref="M109:M111"/>
    <mergeCell ref="Y109:Y111"/>
    <mergeCell ref="AK109:AK111"/>
    <mergeCell ref="AV109:AV111"/>
    <mergeCell ref="BH109:BH111"/>
    <mergeCell ref="A106:A108"/>
    <mergeCell ref="M106:M108"/>
    <mergeCell ref="Y106:Y108"/>
    <mergeCell ref="AK106:AK108"/>
    <mergeCell ref="AV106:AV108"/>
    <mergeCell ref="BH122:BH124"/>
    <mergeCell ref="A125:A127"/>
    <mergeCell ref="M125:M127"/>
    <mergeCell ref="Y125:Y127"/>
    <mergeCell ref="AK125:AK127"/>
    <mergeCell ref="AV125:AV127"/>
    <mergeCell ref="BH125:BH127"/>
    <mergeCell ref="A122:A124"/>
    <mergeCell ref="M122:M124"/>
    <mergeCell ref="Y122:Y124"/>
    <mergeCell ref="AK122:AK124"/>
    <mergeCell ref="AV122:AV124"/>
    <mergeCell ref="A119:A121"/>
    <mergeCell ref="M119:M121"/>
    <mergeCell ref="Y119:Y121"/>
    <mergeCell ref="AK119:AK121"/>
    <mergeCell ref="AV119:AV121"/>
    <mergeCell ref="BH119:BH121"/>
    <mergeCell ref="BH134:BH136"/>
    <mergeCell ref="A137:A139"/>
    <mergeCell ref="M137:M139"/>
    <mergeCell ref="Y137:Y139"/>
    <mergeCell ref="AK137:AK139"/>
    <mergeCell ref="AV137:AV139"/>
    <mergeCell ref="BH137:BH139"/>
    <mergeCell ref="A134:A136"/>
    <mergeCell ref="M134:M136"/>
    <mergeCell ref="Y134:Y136"/>
    <mergeCell ref="AK134:AK136"/>
    <mergeCell ref="AV134:AV136"/>
    <mergeCell ref="BH128:BH130"/>
    <mergeCell ref="A131:A133"/>
    <mergeCell ref="M131:M133"/>
    <mergeCell ref="Y131:Y133"/>
    <mergeCell ref="AK131:AK133"/>
    <mergeCell ref="AV131:AV133"/>
    <mergeCell ref="BH131:BH133"/>
    <mergeCell ref="A128:A130"/>
    <mergeCell ref="M128:M130"/>
    <mergeCell ref="Y128:Y130"/>
    <mergeCell ref="AK128:AK130"/>
    <mergeCell ref="AV128:AV130"/>
    <mergeCell ref="BH147:BH149"/>
    <mergeCell ref="A150:A152"/>
    <mergeCell ref="M150:M152"/>
    <mergeCell ref="Y150:Y152"/>
    <mergeCell ref="AK150:AK152"/>
    <mergeCell ref="AV150:AV152"/>
    <mergeCell ref="BH150:BH152"/>
    <mergeCell ref="A147:A149"/>
    <mergeCell ref="M147:M149"/>
    <mergeCell ref="Y147:Y149"/>
    <mergeCell ref="AK147:AK149"/>
    <mergeCell ref="AV147:AV149"/>
    <mergeCell ref="BH140:BH142"/>
    <mergeCell ref="A144:A146"/>
    <mergeCell ref="M144:M146"/>
    <mergeCell ref="Y144:Y146"/>
    <mergeCell ref="AK144:AK146"/>
    <mergeCell ref="AV144:AV146"/>
    <mergeCell ref="BH144:BH146"/>
    <mergeCell ref="A140:A142"/>
    <mergeCell ref="M140:M142"/>
    <mergeCell ref="Y140:Y142"/>
    <mergeCell ref="AK140:AK142"/>
    <mergeCell ref="AV140:AV142"/>
    <mergeCell ref="BH159:BH161"/>
    <mergeCell ref="A159:A161"/>
    <mergeCell ref="M159:M161"/>
    <mergeCell ref="Y159:Y161"/>
    <mergeCell ref="AK159:AK161"/>
    <mergeCell ref="AV159:AV161"/>
    <mergeCell ref="BH153:BH155"/>
    <mergeCell ref="A156:A158"/>
    <mergeCell ref="M156:M158"/>
    <mergeCell ref="Y156:Y158"/>
    <mergeCell ref="AK156:AK158"/>
    <mergeCell ref="AV156:AV158"/>
    <mergeCell ref="BH156:BH158"/>
    <mergeCell ref="A153:A155"/>
    <mergeCell ref="M153:M155"/>
    <mergeCell ref="Y153:Y155"/>
    <mergeCell ref="AK153:AK155"/>
    <mergeCell ref="AV153:AV155"/>
    <mergeCell ref="A172:A174"/>
    <mergeCell ref="M172:M174"/>
    <mergeCell ref="Y172:Y174"/>
    <mergeCell ref="AK172:AK174"/>
    <mergeCell ref="AV172:AV174"/>
    <mergeCell ref="BH172:BH174"/>
    <mergeCell ref="AK169:AK171"/>
    <mergeCell ref="AV169:AV171"/>
    <mergeCell ref="BH163:BH165"/>
    <mergeCell ref="A166:A168"/>
    <mergeCell ref="M166:M168"/>
    <mergeCell ref="Y166:Y168"/>
    <mergeCell ref="AK166:AK168"/>
    <mergeCell ref="AV163:AV165"/>
    <mergeCell ref="A169:A171"/>
    <mergeCell ref="M169:M171"/>
    <mergeCell ref="Y169:Y171"/>
    <mergeCell ref="BH169:BH171"/>
    <mergeCell ref="BH166:BH168"/>
    <mergeCell ref="A163:A165"/>
    <mergeCell ref="M163:M165"/>
    <mergeCell ref="Y163:Y165"/>
    <mergeCell ref="AK163:AK165"/>
    <mergeCell ref="BH186:BH188"/>
    <mergeCell ref="A189:A191"/>
    <mergeCell ref="M189:M191"/>
    <mergeCell ref="Y189:Y191"/>
    <mergeCell ref="AK189:AK191"/>
    <mergeCell ref="AV189:AV191"/>
    <mergeCell ref="BH189:BH191"/>
    <mergeCell ref="A186:A188"/>
    <mergeCell ref="M186:M188"/>
    <mergeCell ref="Y186:Y188"/>
    <mergeCell ref="AK186:AK188"/>
    <mergeCell ref="AV186:AV188"/>
    <mergeCell ref="Y176:Y178"/>
    <mergeCell ref="AK176:AK178"/>
    <mergeCell ref="AV176:AV178"/>
    <mergeCell ref="BH182:BH184"/>
    <mergeCell ref="A182:A184"/>
    <mergeCell ref="M182:M184"/>
    <mergeCell ref="Y182:Y184"/>
    <mergeCell ref="AK182:AK184"/>
    <mergeCell ref="AV182:AV184"/>
    <mergeCell ref="BH176:BH178"/>
    <mergeCell ref="A179:A181"/>
    <mergeCell ref="M179:M181"/>
    <mergeCell ref="Y179:Y181"/>
    <mergeCell ref="AK179:AK181"/>
    <mergeCell ref="AV179:AV181"/>
    <mergeCell ref="BH179:BH181"/>
    <mergeCell ref="A176:A178"/>
    <mergeCell ref="M176:M178"/>
    <mergeCell ref="BH198:BH200"/>
    <mergeCell ref="A201:A203"/>
    <mergeCell ref="M201:M203"/>
    <mergeCell ref="Y201:Y203"/>
    <mergeCell ref="AK201:AK203"/>
    <mergeCell ref="AV201:AV203"/>
    <mergeCell ref="BH201:BH203"/>
    <mergeCell ref="A198:A200"/>
    <mergeCell ref="M198:M200"/>
    <mergeCell ref="Y198:Y200"/>
    <mergeCell ref="AK198:AK200"/>
    <mergeCell ref="AV198:AV200"/>
    <mergeCell ref="BH192:BH194"/>
    <mergeCell ref="A195:A197"/>
    <mergeCell ref="M195:M197"/>
    <mergeCell ref="Y195:Y197"/>
    <mergeCell ref="AK195:AK197"/>
    <mergeCell ref="AV195:AV197"/>
    <mergeCell ref="BH195:BH197"/>
    <mergeCell ref="A192:A194"/>
    <mergeCell ref="M192:M194"/>
    <mergeCell ref="Y192:Y194"/>
    <mergeCell ref="AK192:AK194"/>
    <mergeCell ref="AV192:AV194"/>
    <mergeCell ref="BH210:BH212"/>
    <mergeCell ref="A210:A212"/>
    <mergeCell ref="M210:M212"/>
    <mergeCell ref="Y210:Y212"/>
    <mergeCell ref="AK210:AK212"/>
    <mergeCell ref="AV210:AV212"/>
    <mergeCell ref="BH204:BH206"/>
    <mergeCell ref="A207:A209"/>
    <mergeCell ref="M207:M209"/>
    <mergeCell ref="Y207:Y209"/>
    <mergeCell ref="AK207:AK209"/>
    <mergeCell ref="AV207:AV209"/>
    <mergeCell ref="BH207:BH209"/>
    <mergeCell ref="A204:A206"/>
    <mergeCell ref="M204:M206"/>
    <mergeCell ref="Y204:Y206"/>
    <mergeCell ref="AK204:AK206"/>
    <mergeCell ref="AV204:AV206"/>
    <mergeCell ref="BH220:BH222"/>
    <mergeCell ref="A223:A225"/>
    <mergeCell ref="M223:M225"/>
    <mergeCell ref="Y223:Y225"/>
    <mergeCell ref="AK223:AK225"/>
    <mergeCell ref="AV223:AV225"/>
    <mergeCell ref="BH223:BH225"/>
    <mergeCell ref="A220:A222"/>
    <mergeCell ref="M220:M222"/>
    <mergeCell ref="Y220:Y222"/>
    <mergeCell ref="AK220:AK222"/>
    <mergeCell ref="AV220:AV222"/>
    <mergeCell ref="BH214:BH216"/>
    <mergeCell ref="A217:A219"/>
    <mergeCell ref="M217:M219"/>
    <mergeCell ref="Y217:Y219"/>
    <mergeCell ref="AK217:AK219"/>
    <mergeCell ref="AV217:AV219"/>
    <mergeCell ref="BH217:BH219"/>
    <mergeCell ref="A214:A216"/>
    <mergeCell ref="M214:M216"/>
    <mergeCell ref="Y214:Y216"/>
    <mergeCell ref="AK214:AK216"/>
    <mergeCell ref="AV214:AV216"/>
    <mergeCell ref="BH233:BH235"/>
    <mergeCell ref="A236:A238"/>
    <mergeCell ref="M236:M238"/>
    <mergeCell ref="Y236:Y238"/>
    <mergeCell ref="AK236:AK238"/>
    <mergeCell ref="AV236:AV238"/>
    <mergeCell ref="BH236:BH238"/>
    <mergeCell ref="A233:A235"/>
    <mergeCell ref="M233:M235"/>
    <mergeCell ref="Y233:Y235"/>
    <mergeCell ref="AK233:AK235"/>
    <mergeCell ref="AV233:AV235"/>
    <mergeCell ref="BH226:BH228"/>
    <mergeCell ref="A230:A232"/>
    <mergeCell ref="M230:M232"/>
    <mergeCell ref="Y230:Y232"/>
    <mergeCell ref="AK230:AK232"/>
    <mergeCell ref="AV230:AV232"/>
    <mergeCell ref="BH230:BH232"/>
    <mergeCell ref="A226:A228"/>
    <mergeCell ref="M226:M228"/>
    <mergeCell ref="Y226:Y228"/>
    <mergeCell ref="AK226:AK228"/>
    <mergeCell ref="AV226:AV228"/>
    <mergeCell ref="BH245:BH247"/>
    <mergeCell ref="A248:A250"/>
    <mergeCell ref="M248:M250"/>
    <mergeCell ref="Y248:Y250"/>
    <mergeCell ref="AK248:AK250"/>
    <mergeCell ref="AV248:AV250"/>
    <mergeCell ref="BH248:BH250"/>
    <mergeCell ref="A245:A247"/>
    <mergeCell ref="M245:M247"/>
    <mergeCell ref="Y245:Y247"/>
    <mergeCell ref="AK245:AK247"/>
    <mergeCell ref="AV245:AV247"/>
    <mergeCell ref="BH239:BH241"/>
    <mergeCell ref="A242:A244"/>
    <mergeCell ref="M242:M244"/>
    <mergeCell ref="Y242:Y244"/>
    <mergeCell ref="AK242:AK244"/>
    <mergeCell ref="AV242:AV244"/>
    <mergeCell ref="BH242:BH244"/>
    <mergeCell ref="A239:A241"/>
    <mergeCell ref="M239:M241"/>
    <mergeCell ref="Y239:Y241"/>
    <mergeCell ref="AK239:AK241"/>
    <mergeCell ref="AV239:AV241"/>
    <mergeCell ref="BH255:BH257"/>
    <mergeCell ref="A258:A260"/>
    <mergeCell ref="M258:M260"/>
    <mergeCell ref="Y258:Y260"/>
    <mergeCell ref="AK258:AK260"/>
    <mergeCell ref="AV258:AV260"/>
    <mergeCell ref="BH258:BH260"/>
    <mergeCell ref="A255:A257"/>
    <mergeCell ref="M255:M257"/>
    <mergeCell ref="Y255:Y257"/>
    <mergeCell ref="AK255:AK257"/>
    <mergeCell ref="AV255:AV257"/>
    <mergeCell ref="A252:A254"/>
    <mergeCell ref="M252:M254"/>
    <mergeCell ref="Y252:Y254"/>
    <mergeCell ref="AK252:AK254"/>
    <mergeCell ref="AV252:AV254"/>
    <mergeCell ref="BH252:BH254"/>
    <mergeCell ref="BH268:BH270"/>
    <mergeCell ref="A271:A273"/>
    <mergeCell ref="M271:M273"/>
    <mergeCell ref="Y271:Y273"/>
    <mergeCell ref="AK271:AK273"/>
    <mergeCell ref="AV271:AV273"/>
    <mergeCell ref="BH271:BH273"/>
    <mergeCell ref="A268:A270"/>
    <mergeCell ref="M268:M270"/>
    <mergeCell ref="Y268:Y270"/>
    <mergeCell ref="AK268:AK270"/>
    <mergeCell ref="AV268:AV270"/>
    <mergeCell ref="BH262:BH264"/>
    <mergeCell ref="A265:A267"/>
    <mergeCell ref="M265:M267"/>
    <mergeCell ref="Y265:Y267"/>
    <mergeCell ref="AK265:AK267"/>
    <mergeCell ref="AV265:AV267"/>
    <mergeCell ref="BH265:BH267"/>
    <mergeCell ref="A262:A264"/>
    <mergeCell ref="M262:M264"/>
    <mergeCell ref="Y262:Y264"/>
    <mergeCell ref="AK262:AK264"/>
    <mergeCell ref="AV262:AV264"/>
    <mergeCell ref="M281:M283"/>
    <mergeCell ref="Y281:Y283"/>
    <mergeCell ref="AK281:AK283"/>
    <mergeCell ref="AV281:AV283"/>
    <mergeCell ref="BH281:BH283"/>
    <mergeCell ref="BH274:BH276"/>
    <mergeCell ref="A277:A279"/>
    <mergeCell ref="M277:M279"/>
    <mergeCell ref="Y277:Y279"/>
    <mergeCell ref="AK277:AK279"/>
    <mergeCell ref="AV277:AV279"/>
    <mergeCell ref="BH277:BH279"/>
    <mergeCell ref="A274:A276"/>
    <mergeCell ref="M274:M276"/>
    <mergeCell ref="Y274:Y276"/>
    <mergeCell ref="AK274:AK276"/>
    <mergeCell ref="AV274:AV276"/>
    <mergeCell ref="M310:M312"/>
    <mergeCell ref="Y310:Y312"/>
    <mergeCell ref="AK310:AK312"/>
    <mergeCell ref="AV310:AV312"/>
    <mergeCell ref="Y291:Y293"/>
    <mergeCell ref="AK291:AK293"/>
    <mergeCell ref="AV291:AV293"/>
    <mergeCell ref="BH297:BH299"/>
    <mergeCell ref="A300:A302"/>
    <mergeCell ref="M300:M302"/>
    <mergeCell ref="Y300:Y302"/>
    <mergeCell ref="AK300:AK302"/>
    <mergeCell ref="AV300:AV302"/>
    <mergeCell ref="BH300:BH302"/>
    <mergeCell ref="A297:A299"/>
    <mergeCell ref="M297:M299"/>
    <mergeCell ref="Y297:Y299"/>
    <mergeCell ref="AK297:AK299"/>
    <mergeCell ref="AV297:AV299"/>
    <mergeCell ref="BH291:BH293"/>
    <mergeCell ref="A294:A296"/>
    <mergeCell ref="M294:M296"/>
    <mergeCell ref="Y294:Y296"/>
    <mergeCell ref="AK294:AK296"/>
    <mergeCell ref="AV294:AV296"/>
    <mergeCell ref="BH294:BH296"/>
    <mergeCell ref="A291:A293"/>
    <mergeCell ref="M291:M293"/>
    <mergeCell ref="AV307:AV309"/>
    <mergeCell ref="BH307:BH309"/>
    <mergeCell ref="BH310:BH312"/>
    <mergeCell ref="A307:A309"/>
    <mergeCell ref="A314:A316"/>
    <mergeCell ref="M314:M316"/>
    <mergeCell ref="Y314:Y316"/>
    <mergeCell ref="AK314:AK316"/>
    <mergeCell ref="AV314:AV316"/>
    <mergeCell ref="BH314:BH316"/>
    <mergeCell ref="BH317:BH319"/>
    <mergeCell ref="A320:A322"/>
    <mergeCell ref="M320:M322"/>
    <mergeCell ref="Y320:Y322"/>
    <mergeCell ref="AK320:AK322"/>
    <mergeCell ref="AV320:AV322"/>
    <mergeCell ref="BH320:BH322"/>
    <mergeCell ref="A317:A319"/>
    <mergeCell ref="M317:M319"/>
    <mergeCell ref="Y317:Y319"/>
    <mergeCell ref="AK317:AK319"/>
    <mergeCell ref="AV317:AV319"/>
    <mergeCell ref="BH329:BH331"/>
    <mergeCell ref="A332:A334"/>
    <mergeCell ref="M332:M334"/>
    <mergeCell ref="Y332:Y334"/>
    <mergeCell ref="AK332:AK334"/>
    <mergeCell ref="AV332:AV334"/>
    <mergeCell ref="BH332:BH334"/>
    <mergeCell ref="A329:A331"/>
    <mergeCell ref="M329:M331"/>
    <mergeCell ref="Y329:Y331"/>
    <mergeCell ref="AK329:AK331"/>
    <mergeCell ref="AV329:AV331"/>
    <mergeCell ref="BH323:BH325"/>
    <mergeCell ref="A326:A328"/>
    <mergeCell ref="M326:M328"/>
    <mergeCell ref="Y326:Y328"/>
    <mergeCell ref="AK326:AK328"/>
    <mergeCell ref="AV326:AV328"/>
    <mergeCell ref="BH326:BH328"/>
    <mergeCell ref="A323:A325"/>
    <mergeCell ref="M323:M325"/>
    <mergeCell ref="Y323:Y325"/>
    <mergeCell ref="AK323:AK325"/>
    <mergeCell ref="AV323:AV325"/>
    <mergeCell ref="BH342:BH344"/>
    <mergeCell ref="A342:A344"/>
    <mergeCell ref="M342:M344"/>
    <mergeCell ref="Y342:Y344"/>
    <mergeCell ref="AK342:AK344"/>
    <mergeCell ref="AV342:AV344"/>
    <mergeCell ref="BH336:BH338"/>
    <mergeCell ref="A339:A341"/>
    <mergeCell ref="M339:M341"/>
    <mergeCell ref="Y339:Y341"/>
    <mergeCell ref="AK339:AK341"/>
    <mergeCell ref="AV339:AV341"/>
    <mergeCell ref="BH339:BH341"/>
    <mergeCell ref="A336:A338"/>
    <mergeCell ref="M336:M338"/>
    <mergeCell ref="Y336:Y338"/>
    <mergeCell ref="AK336:AK338"/>
    <mergeCell ref="AV336:AV338"/>
    <mergeCell ref="AV359:AV361"/>
    <mergeCell ref="BH352:BH354"/>
    <mergeCell ref="A356:A358"/>
    <mergeCell ref="M356:M358"/>
    <mergeCell ref="Y356:Y358"/>
    <mergeCell ref="AK356:AK358"/>
    <mergeCell ref="AV356:AV358"/>
    <mergeCell ref="BH356:BH358"/>
    <mergeCell ref="A352:A354"/>
    <mergeCell ref="M352:M354"/>
    <mergeCell ref="Y352:Y354"/>
    <mergeCell ref="AK352:AK354"/>
    <mergeCell ref="AV352:AV354"/>
    <mergeCell ref="BH346:BH348"/>
    <mergeCell ref="A349:A351"/>
    <mergeCell ref="M349:M351"/>
    <mergeCell ref="Y349:Y351"/>
    <mergeCell ref="AK349:AK351"/>
    <mergeCell ref="AV349:AV351"/>
    <mergeCell ref="BH349:BH351"/>
    <mergeCell ref="A346:A348"/>
    <mergeCell ref="M346:M348"/>
    <mergeCell ref="A372:A374"/>
    <mergeCell ref="M372:M374"/>
    <mergeCell ref="Y372:Y374"/>
    <mergeCell ref="AK372:AK374"/>
    <mergeCell ref="AV372:AV374"/>
    <mergeCell ref="BH372:BH374"/>
    <mergeCell ref="Y346:Y348"/>
    <mergeCell ref="AK346:AK348"/>
    <mergeCell ref="AV346:AV348"/>
    <mergeCell ref="BH365:BH367"/>
    <mergeCell ref="A368:A370"/>
    <mergeCell ref="M368:M370"/>
    <mergeCell ref="Y368:Y370"/>
    <mergeCell ref="AK368:AK370"/>
    <mergeCell ref="AV368:AV370"/>
    <mergeCell ref="BH368:BH370"/>
    <mergeCell ref="A365:A367"/>
    <mergeCell ref="M365:M367"/>
    <mergeCell ref="Y365:Y367"/>
    <mergeCell ref="AK365:AK367"/>
    <mergeCell ref="AV365:AV367"/>
    <mergeCell ref="BH359:BH361"/>
    <mergeCell ref="A362:A364"/>
    <mergeCell ref="M362:M364"/>
    <mergeCell ref="Y362:Y364"/>
    <mergeCell ref="AK362:AK364"/>
    <mergeCell ref="AV362:AV364"/>
    <mergeCell ref="BH362:BH364"/>
    <mergeCell ref="A359:A361"/>
    <mergeCell ref="M359:M361"/>
    <mergeCell ref="Y359:Y361"/>
    <mergeCell ref="AK359:AK361"/>
    <mergeCell ref="BH381:BH383"/>
    <mergeCell ref="A384:A386"/>
    <mergeCell ref="M384:M386"/>
    <mergeCell ref="Y384:Y386"/>
    <mergeCell ref="AK384:AK386"/>
    <mergeCell ref="AV384:AV386"/>
    <mergeCell ref="BH384:BH386"/>
    <mergeCell ref="A381:A383"/>
    <mergeCell ref="M381:M383"/>
    <mergeCell ref="Y381:Y383"/>
    <mergeCell ref="AK381:AK383"/>
    <mergeCell ref="AV381:AV383"/>
    <mergeCell ref="BH375:BH377"/>
    <mergeCell ref="A378:A380"/>
    <mergeCell ref="M378:M380"/>
    <mergeCell ref="Y378:Y380"/>
    <mergeCell ref="AK378:AK380"/>
    <mergeCell ref="AV378:AV380"/>
    <mergeCell ref="BH378:BH380"/>
    <mergeCell ref="A375:A377"/>
    <mergeCell ref="M375:M377"/>
    <mergeCell ref="Y375:Y377"/>
    <mergeCell ref="AK375:AK377"/>
    <mergeCell ref="AV375:AV377"/>
    <mergeCell ref="BH394:BH396"/>
    <mergeCell ref="A397:A399"/>
    <mergeCell ref="M397:M399"/>
    <mergeCell ref="Y397:Y399"/>
    <mergeCell ref="AK397:AK399"/>
    <mergeCell ref="AV397:AV399"/>
    <mergeCell ref="BH397:BH399"/>
    <mergeCell ref="A394:A396"/>
    <mergeCell ref="M394:M396"/>
    <mergeCell ref="Y394:Y396"/>
    <mergeCell ref="AK394:AK396"/>
    <mergeCell ref="AV394:AV396"/>
    <mergeCell ref="BH388:BH390"/>
    <mergeCell ref="A391:A393"/>
    <mergeCell ref="M391:M393"/>
    <mergeCell ref="Y391:Y393"/>
    <mergeCell ref="AK391:AK393"/>
    <mergeCell ref="AV391:AV393"/>
    <mergeCell ref="BH391:BH393"/>
    <mergeCell ref="A388:A390"/>
    <mergeCell ref="M388:M390"/>
    <mergeCell ref="Y388:Y390"/>
    <mergeCell ref="AK388:AK390"/>
    <mergeCell ref="AV388:AV390"/>
    <mergeCell ref="BH404:BH406"/>
    <mergeCell ref="A407:A409"/>
    <mergeCell ref="M407:M409"/>
    <mergeCell ref="Y407:Y409"/>
    <mergeCell ref="AK407:AK409"/>
    <mergeCell ref="AV407:AV409"/>
    <mergeCell ref="BH407:BH409"/>
    <mergeCell ref="A404:A406"/>
    <mergeCell ref="M404:M406"/>
    <mergeCell ref="Y404:Y406"/>
    <mergeCell ref="AK404:AK406"/>
    <mergeCell ref="AV404:AV406"/>
    <mergeCell ref="A401:A403"/>
    <mergeCell ref="M401:M403"/>
    <mergeCell ref="Y401:Y403"/>
    <mergeCell ref="AK401:AK403"/>
    <mergeCell ref="AV401:AV403"/>
    <mergeCell ref="BH401:BH403"/>
    <mergeCell ref="Y410:Y412"/>
    <mergeCell ref="AK410:AK412"/>
    <mergeCell ref="AV410:AV412"/>
    <mergeCell ref="M416:M418"/>
    <mergeCell ref="Y416:Y418"/>
    <mergeCell ref="AK416:AK418"/>
    <mergeCell ref="AV416:AV418"/>
    <mergeCell ref="BH416:BH418"/>
    <mergeCell ref="A419:A421"/>
    <mergeCell ref="M419:M421"/>
    <mergeCell ref="Y419:Y421"/>
    <mergeCell ref="AK419:AK421"/>
    <mergeCell ref="AV419:AV421"/>
    <mergeCell ref="BH419:BH421"/>
    <mergeCell ref="A416:A418"/>
    <mergeCell ref="BH410:BH412"/>
    <mergeCell ref="A413:A415"/>
    <mergeCell ref="M413:M415"/>
    <mergeCell ref="Y413:Y415"/>
    <mergeCell ref="AK413:AK415"/>
    <mergeCell ref="AV413:AV415"/>
    <mergeCell ref="BH413:BH415"/>
    <mergeCell ref="A410:A412"/>
    <mergeCell ref="M410:M412"/>
    <mergeCell ref="BH426:BH428"/>
    <mergeCell ref="A429:A431"/>
    <mergeCell ref="M429:M431"/>
    <mergeCell ref="Y429:Y431"/>
    <mergeCell ref="AK429:AK431"/>
    <mergeCell ref="AV429:AV431"/>
    <mergeCell ref="BH429:BH431"/>
    <mergeCell ref="A426:A428"/>
    <mergeCell ref="M426:M428"/>
    <mergeCell ref="Y426:Y428"/>
    <mergeCell ref="AK426:AK428"/>
    <mergeCell ref="AV426:AV428"/>
    <mergeCell ref="A423:A425"/>
    <mergeCell ref="M423:M425"/>
    <mergeCell ref="Y423:Y425"/>
    <mergeCell ref="AK423:AK425"/>
    <mergeCell ref="AV423:AV425"/>
    <mergeCell ref="BH423:BH425"/>
    <mergeCell ref="BH438:BH440"/>
    <mergeCell ref="A441:A443"/>
    <mergeCell ref="M441:M443"/>
    <mergeCell ref="Y441:Y443"/>
    <mergeCell ref="AK441:AK443"/>
    <mergeCell ref="AV441:AV443"/>
    <mergeCell ref="BH441:BH443"/>
    <mergeCell ref="A438:A440"/>
    <mergeCell ref="M438:M440"/>
    <mergeCell ref="Y438:Y440"/>
    <mergeCell ref="AK438:AK440"/>
    <mergeCell ref="AV438:AV440"/>
    <mergeCell ref="BH432:BH434"/>
    <mergeCell ref="A435:A437"/>
    <mergeCell ref="M435:M437"/>
    <mergeCell ref="Y435:Y437"/>
    <mergeCell ref="AK435:AK437"/>
    <mergeCell ref="AV435:AV437"/>
    <mergeCell ref="BH435:BH437"/>
    <mergeCell ref="A432:A434"/>
    <mergeCell ref="M432:M434"/>
    <mergeCell ref="Y432:Y434"/>
    <mergeCell ref="AK432:AK434"/>
    <mergeCell ref="AV432:AV434"/>
    <mergeCell ref="A451:A453"/>
    <mergeCell ref="M451:M453"/>
    <mergeCell ref="Y451:Y453"/>
    <mergeCell ref="AK451:AK453"/>
    <mergeCell ref="AV451:AV453"/>
    <mergeCell ref="BH451:BH453"/>
    <mergeCell ref="BH448:BH450"/>
    <mergeCell ref="A448:A450"/>
    <mergeCell ref="M448:M450"/>
    <mergeCell ref="Y448:Y450"/>
    <mergeCell ref="AK448:AK450"/>
    <mergeCell ref="AV448:AV450"/>
    <mergeCell ref="A445:A447"/>
    <mergeCell ref="M445:M447"/>
    <mergeCell ref="Y445:Y447"/>
    <mergeCell ref="AK445:AK447"/>
    <mergeCell ref="AV445:AV447"/>
    <mergeCell ref="BH445:BH447"/>
    <mergeCell ref="A81:A83"/>
    <mergeCell ref="M81:M83"/>
    <mergeCell ref="Y81:Y83"/>
    <mergeCell ref="AK81:AK83"/>
    <mergeCell ref="AV81:AV83"/>
    <mergeCell ref="BH81:BH83"/>
    <mergeCell ref="AV166:AV168"/>
    <mergeCell ref="A51:A53"/>
    <mergeCell ref="M51:M53"/>
    <mergeCell ref="Y51:Y53"/>
    <mergeCell ref="AK51:AK53"/>
    <mergeCell ref="AV51:AV53"/>
    <mergeCell ref="BH51:BH53"/>
    <mergeCell ref="A304:A306"/>
    <mergeCell ref="M304:M306"/>
    <mergeCell ref="Y304:Y306"/>
    <mergeCell ref="AK304:AK306"/>
    <mergeCell ref="AV304:AV306"/>
    <mergeCell ref="BH304:BH306"/>
    <mergeCell ref="BH284:BH286"/>
    <mergeCell ref="A288:A290"/>
    <mergeCell ref="M288:M290"/>
    <mergeCell ref="Y288:Y290"/>
    <mergeCell ref="AK288:AK290"/>
    <mergeCell ref="AV288:AV290"/>
    <mergeCell ref="BH288:BH290"/>
    <mergeCell ref="A284:A286"/>
    <mergeCell ref="M284:M286"/>
    <mergeCell ref="Y284:Y286"/>
    <mergeCell ref="AK284:AK286"/>
    <mergeCell ref="AV284:AV286"/>
    <mergeCell ref="A281:A283"/>
    <mergeCell ref="M307:M309"/>
    <mergeCell ref="Y307:Y309"/>
    <mergeCell ref="AK307:AK309"/>
    <mergeCell ref="A310:A312"/>
    <mergeCell ref="AZ5:AZ6"/>
    <mergeCell ref="BA5:BA6"/>
    <mergeCell ref="BB5:BB6"/>
    <mergeCell ref="BC5:BC6"/>
    <mergeCell ref="BD5:BD6"/>
    <mergeCell ref="BE5:BE6"/>
    <mergeCell ref="BJ5:BJ6"/>
    <mergeCell ref="AI5:AI6"/>
    <mergeCell ref="AM5:AM6"/>
    <mergeCell ref="AN5:AN6"/>
    <mergeCell ref="AO5:AO6"/>
    <mergeCell ref="AP5:AP6"/>
    <mergeCell ref="AQ5:AQ6"/>
    <mergeCell ref="AJ4:AJ6"/>
    <mergeCell ref="AK4:AK6"/>
    <mergeCell ref="AL4:AL6"/>
    <mergeCell ref="AR5:AR6"/>
    <mergeCell ref="AS5:AS6"/>
    <mergeCell ref="AT5:AT6"/>
    <mergeCell ref="AU5:AU6"/>
    <mergeCell ref="C46:C47"/>
    <mergeCell ref="D46:D47"/>
    <mergeCell ref="E46:E47"/>
    <mergeCell ref="F46:F47"/>
    <mergeCell ref="G46:G47"/>
    <mergeCell ref="H46:H47"/>
    <mergeCell ref="I46:I47"/>
    <mergeCell ref="J46:J47"/>
    <mergeCell ref="BK5:BK6"/>
    <mergeCell ref="BL5:BL6"/>
    <mergeCell ref="BM5:BM6"/>
    <mergeCell ref="BN5:BN6"/>
    <mergeCell ref="BO5:BO6"/>
    <mergeCell ref="BP5:BP6"/>
    <mergeCell ref="BQ5:BQ6"/>
    <mergeCell ref="BR5:BR6"/>
    <mergeCell ref="BS5:BS6"/>
    <mergeCell ref="BI4:BI6"/>
    <mergeCell ref="BJ4:BW4"/>
    <mergeCell ref="BT5:BT6"/>
    <mergeCell ref="BU5:BU6"/>
    <mergeCell ref="BV5:BV6"/>
    <mergeCell ref="BW5:BW6"/>
    <mergeCell ref="BF4:BG5"/>
    <mergeCell ref="A45:A47"/>
    <mergeCell ref="B45:B47"/>
    <mergeCell ref="M45:M47"/>
    <mergeCell ref="N45:N47"/>
    <mergeCell ref="Y45:Y47"/>
    <mergeCell ref="Z45:Z47"/>
    <mergeCell ref="AJ45:AJ47"/>
    <mergeCell ref="AK45:AK47"/>
    <mergeCell ref="AL45:AL47"/>
    <mergeCell ref="AV45:AV47"/>
    <mergeCell ref="AW45:AW47"/>
    <mergeCell ref="BF45:BG46"/>
    <mergeCell ref="BH45:BH47"/>
    <mergeCell ref="BI45:BI47"/>
    <mergeCell ref="AX5:AX6"/>
    <mergeCell ref="AY5:AY6"/>
    <mergeCell ref="V46:V47"/>
    <mergeCell ref="W46:W47"/>
    <mergeCell ref="X46:X47"/>
    <mergeCell ref="AA46:AA47"/>
    <mergeCell ref="AB46:AB47"/>
    <mergeCell ref="AC46:AC47"/>
    <mergeCell ref="AD46:AD47"/>
    <mergeCell ref="AE46:AE47"/>
    <mergeCell ref="AF46:AF47"/>
    <mergeCell ref="AG46:AG47"/>
    <mergeCell ref="AH46:AH47"/>
    <mergeCell ref="AI46:AI47"/>
    <mergeCell ref="AM46:AM47"/>
    <mergeCell ref="AN46:AN47"/>
    <mergeCell ref="AO46:AO47"/>
    <mergeCell ref="AP46:AP47"/>
    <mergeCell ref="AQ46:AQ47"/>
    <mergeCell ref="AR46:AR47"/>
    <mergeCell ref="AS46:AS47"/>
    <mergeCell ref="AT46:AT47"/>
    <mergeCell ref="AU46:AU47"/>
    <mergeCell ref="BN46:BN47"/>
    <mergeCell ref="BO46:BO47"/>
    <mergeCell ref="BP46:BP47"/>
    <mergeCell ref="BQ46:BQ47"/>
    <mergeCell ref="BR46:BR47"/>
    <mergeCell ref="BS46:BS47"/>
    <mergeCell ref="BT46:BT47"/>
    <mergeCell ref="BU46:BU47"/>
    <mergeCell ref="BV46:BV47"/>
    <mergeCell ref="BW46:BW47"/>
    <mergeCell ref="AX46:AX47"/>
    <mergeCell ref="AY46:AY47"/>
    <mergeCell ref="AZ46:AZ47"/>
    <mergeCell ref="BA46:BA47"/>
    <mergeCell ref="BB46:BB47"/>
    <mergeCell ref="BC46:BC47"/>
    <mergeCell ref="BD46:BD47"/>
    <mergeCell ref="BE46:BE47"/>
    <mergeCell ref="BJ46:BJ47"/>
    <mergeCell ref="BK46:BK47"/>
    <mergeCell ref="BL46:BL47"/>
    <mergeCell ref="BM46:BM47"/>
  </mergeCells>
  <printOptions horizontalCentered="1"/>
  <pageMargins left="0.23622047244094491" right="0.23622047244094491" top="0.35433070866141736" bottom="0.35433070866141736" header="0.11811023622047245" footer="0.11811023622047245"/>
  <pageSetup paperSize="9" scale="85" firstPageNumber="130" orientation="landscape" horizontalDpi="300" verticalDpi="300" r:id="rId1"/>
  <headerFooter>
    <oddFooter>&amp;R&amp;8&amp;P</oddFooter>
  </headerFooter>
  <rowBreaks count="11" manualBreakCount="11">
    <brk id="42" max="16383" man="1"/>
    <brk id="83" max="87" man="1"/>
    <brk id="127" max="74" man="1"/>
    <brk id="161" max="74" man="1"/>
    <brk id="203" max="74" man="1"/>
    <brk id="247" max="74" man="1"/>
    <brk id="286" max="74" man="1"/>
    <brk id="325" max="74" man="1"/>
    <brk id="364" max="74" man="1"/>
    <brk id="399" max="74" man="1"/>
    <brk id="443" max="74" man="1"/>
  </rowBreaks>
  <colBreaks count="1" manualBreakCount="1">
    <brk id="12" max="452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Feuil37">
    <tabColor rgb="FFFFC000"/>
  </sheetPr>
  <dimension ref="A1:FE453"/>
  <sheetViews>
    <sheetView view="pageBreakPreview" zoomScale="90" zoomScaleNormal="100" zoomScaleSheetLayoutView="90" workbookViewId="0">
      <selection sqref="A1:AD1"/>
    </sheetView>
  </sheetViews>
  <sheetFormatPr baseColWidth="10" defaultRowHeight="15"/>
  <cols>
    <col min="1" max="1" width="14.5703125" customWidth="1"/>
    <col min="2" max="2" width="8.85546875" customWidth="1"/>
    <col min="3" max="28" width="6.85546875" customWidth="1"/>
    <col min="29" max="30" width="7" customWidth="1"/>
    <col min="31" max="31" width="14.5703125" customWidth="1"/>
    <col min="32" max="32" width="8.85546875" customWidth="1"/>
    <col min="33" max="58" width="6.85546875" customWidth="1"/>
    <col min="59" max="60" width="7" customWidth="1"/>
    <col min="61" max="61" width="14.5703125" customWidth="1"/>
    <col min="62" max="62" width="13.5703125" customWidth="1"/>
    <col min="63" max="76" width="9.42578125" customWidth="1"/>
    <col min="77" max="80" width="11.140625" customWidth="1"/>
    <col min="81" max="81" width="12.7109375" customWidth="1"/>
    <col min="82" max="82" width="14.5703125" customWidth="1"/>
    <col min="83" max="83" width="17" customWidth="1"/>
    <col min="84" max="92" width="20.5703125" customWidth="1"/>
    <col min="93" max="93" width="14.5703125" customWidth="1"/>
    <col min="94" max="94" width="8.85546875" customWidth="1"/>
    <col min="95" max="118" width="8" customWidth="1"/>
    <col min="119" max="119" width="14.5703125" customWidth="1"/>
    <col min="120" max="120" width="14.42578125" style="100" customWidth="1"/>
    <col min="121" max="130" width="18.85546875" customWidth="1"/>
    <col min="131" max="131" width="14.5703125" customWidth="1"/>
    <col min="132" max="132" width="10" customWidth="1"/>
    <col min="133" max="146" width="11.28515625" customWidth="1"/>
    <col min="147" max="147" width="12.7109375" customWidth="1"/>
    <col min="148" max="149" width="11.28515625" customWidth="1"/>
    <col min="151" max="151" width="11.5703125" style="76"/>
    <col min="152" max="155" width="11.5703125" style="77"/>
    <col min="156" max="156" width="5.7109375" bestFit="1" customWidth="1"/>
    <col min="157" max="157" width="4.5703125" bestFit="1" customWidth="1"/>
    <col min="158" max="158" width="4.85546875" bestFit="1" customWidth="1"/>
    <col min="159" max="159" width="7.42578125" bestFit="1" customWidth="1"/>
    <col min="160" max="160" width="6.140625" bestFit="1" customWidth="1"/>
    <col min="161" max="161" width="8.7109375" bestFit="1" customWidth="1"/>
  </cols>
  <sheetData>
    <row r="1" spans="1:161" ht="21">
      <c r="A1" s="211" t="s">
        <v>302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 t="s">
        <v>303</v>
      </c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 t="s">
        <v>304</v>
      </c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 t="s">
        <v>305</v>
      </c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 t="str">
        <f>"RESULTATS A L' EXAMEN DU BACCALAUREAT SESSION "&amp;LEFT(annee_scolaire,4)&amp;" DES LYCEES PUBLICS"</f>
        <v>RESULTATS A L' EXAMEN DU BACCALAUREAT SESSION 2022 DES LYCEES PUBLICS</v>
      </c>
      <c r="CP1" s="211"/>
      <c r="CQ1" s="211"/>
      <c r="CR1" s="211"/>
      <c r="CS1" s="211"/>
      <c r="CT1" s="211"/>
      <c r="CU1" s="211"/>
      <c r="CV1" s="211"/>
      <c r="CW1" s="211"/>
      <c r="CX1" s="211"/>
      <c r="CY1" s="211"/>
      <c r="CZ1" s="211"/>
      <c r="DA1" s="211"/>
      <c r="DB1" s="211"/>
      <c r="DC1" s="211"/>
      <c r="DD1" s="211"/>
      <c r="DE1" s="211"/>
      <c r="DF1" s="211"/>
      <c r="DG1" s="211"/>
      <c r="DH1" s="211"/>
      <c r="DI1" s="211"/>
      <c r="DJ1" s="211"/>
      <c r="DK1" s="211"/>
      <c r="DL1" s="211"/>
      <c r="DM1" s="211"/>
      <c r="DN1" s="211"/>
      <c r="DO1" s="211" t="s">
        <v>306</v>
      </c>
      <c r="DP1" s="211"/>
      <c r="DQ1" s="211"/>
      <c r="DR1" s="211"/>
      <c r="DS1" s="211"/>
      <c r="DT1" s="211"/>
      <c r="DU1" s="211"/>
      <c r="DV1" s="211"/>
      <c r="DW1" s="211"/>
      <c r="DX1" s="211"/>
      <c r="DY1" s="211"/>
      <c r="DZ1" s="211"/>
      <c r="EA1" s="211" t="s">
        <v>250</v>
      </c>
      <c r="EB1" s="211"/>
      <c r="EC1" s="211"/>
      <c r="ED1" s="211"/>
      <c r="EE1" s="211"/>
      <c r="EF1" s="211"/>
      <c r="EG1" s="211"/>
      <c r="EH1" s="211"/>
      <c r="EI1" s="211"/>
      <c r="EJ1" s="211"/>
      <c r="EK1" s="211"/>
      <c r="EL1" s="211"/>
      <c r="EM1" s="211"/>
      <c r="EN1" s="211"/>
      <c r="EO1" s="211"/>
      <c r="EP1" s="211"/>
      <c r="EQ1" s="211"/>
      <c r="ER1" s="211"/>
      <c r="ES1" s="211"/>
    </row>
    <row r="2" spans="1:161">
      <c r="A2" s="206" t="s">
        <v>2220</v>
      </c>
      <c r="B2" s="206"/>
      <c r="C2" s="206"/>
      <c r="D2" s="206"/>
      <c r="E2" s="206"/>
      <c r="F2" s="206"/>
      <c r="G2" s="206"/>
      <c r="H2" s="206"/>
      <c r="I2" s="206"/>
      <c r="J2" s="206"/>
      <c r="K2" s="206"/>
      <c r="L2" s="206"/>
      <c r="M2" s="206"/>
      <c r="N2" s="206"/>
      <c r="O2" s="206"/>
      <c r="P2" s="206"/>
      <c r="Q2" s="206"/>
      <c r="R2" s="206"/>
      <c r="S2" s="206"/>
      <c r="T2" s="206"/>
      <c r="U2" s="206"/>
      <c r="V2" s="206"/>
      <c r="W2" s="206"/>
      <c r="X2" s="206"/>
      <c r="Y2" s="206"/>
      <c r="Z2" s="206"/>
      <c r="AA2" s="206"/>
      <c r="AB2" s="206"/>
      <c r="AC2" s="206"/>
      <c r="AD2" s="206"/>
      <c r="AE2" s="206" t="s">
        <v>2246</v>
      </c>
      <c r="AF2" s="206"/>
      <c r="AG2" s="206"/>
      <c r="AH2" s="206"/>
      <c r="AI2" s="206"/>
      <c r="AJ2" s="206"/>
      <c r="AK2" s="206"/>
      <c r="AL2" s="206"/>
      <c r="AM2" s="206"/>
      <c r="AN2" s="206"/>
      <c r="AO2" s="206"/>
      <c r="AP2" s="206"/>
      <c r="AQ2" s="206"/>
      <c r="AR2" s="206"/>
      <c r="AS2" s="206"/>
      <c r="AT2" s="206"/>
      <c r="AU2" s="206"/>
      <c r="AV2" s="206"/>
      <c r="AW2" s="206"/>
      <c r="AX2" s="206"/>
      <c r="AY2" s="206"/>
      <c r="AZ2" s="206"/>
      <c r="BA2" s="206"/>
      <c r="BB2" s="206"/>
      <c r="BC2" s="206"/>
      <c r="BD2" s="206"/>
      <c r="BE2" s="206"/>
      <c r="BF2" s="206"/>
      <c r="BG2" s="206"/>
      <c r="BH2" s="206"/>
      <c r="BI2" s="206" t="s">
        <v>307</v>
      </c>
      <c r="BJ2" s="206"/>
      <c r="BK2" s="206"/>
      <c r="BL2" s="206"/>
      <c r="BM2" s="206"/>
      <c r="BN2" s="206"/>
      <c r="BO2" s="206"/>
      <c r="BP2" s="206"/>
      <c r="BQ2" s="206"/>
      <c r="BR2" s="206"/>
      <c r="BS2" s="206"/>
      <c r="BT2" s="206"/>
      <c r="BU2" s="206"/>
      <c r="BV2" s="206"/>
      <c r="BW2" s="206"/>
      <c r="BX2" s="206"/>
      <c r="BY2" s="206"/>
      <c r="BZ2" s="206"/>
      <c r="CA2" s="206"/>
      <c r="CB2" s="206"/>
      <c r="CC2" s="206"/>
      <c r="CD2" s="206" t="s">
        <v>308</v>
      </c>
      <c r="CE2" s="206"/>
      <c r="CF2" s="206"/>
      <c r="CG2" s="206"/>
      <c r="CH2" s="206"/>
      <c r="CI2" s="206"/>
      <c r="CJ2" s="206"/>
      <c r="CK2" s="206"/>
      <c r="CL2" s="206"/>
      <c r="CM2" s="206"/>
      <c r="CN2" s="206"/>
      <c r="CO2" s="206" t="str">
        <f>"RESULTATS A L'EXAMEN DU BACCALAUREAT SESSION "&amp;LEFT(annee_scolaire,4)&amp;" DES LYCEES PUBLICS PAR DREN, PAR MILIEU DE RESIDENCE ET PAR GENRE"</f>
        <v>RESULTATS A L'EXAMEN DU BACCALAUREAT SESSION 2022 DES LYCEES PUBLICS PAR DREN, PAR MILIEU DE RESIDENCE ET PAR GENRE</v>
      </c>
      <c r="CP2" s="206"/>
      <c r="CQ2" s="206"/>
      <c r="CR2" s="206"/>
      <c r="CS2" s="206"/>
      <c r="CT2" s="206"/>
      <c r="CU2" s="206"/>
      <c r="CV2" s="206"/>
      <c r="CW2" s="206"/>
      <c r="CX2" s="206"/>
      <c r="CY2" s="206"/>
      <c r="CZ2" s="206"/>
      <c r="DA2" s="206"/>
      <c r="DB2" s="206"/>
      <c r="DC2" s="206"/>
      <c r="DD2" s="206"/>
      <c r="DE2" s="206"/>
      <c r="DF2" s="206"/>
      <c r="DG2" s="206"/>
      <c r="DH2" s="206"/>
      <c r="DI2" s="206"/>
      <c r="DJ2" s="206"/>
      <c r="DK2" s="206"/>
      <c r="DL2" s="206"/>
      <c r="DM2" s="206"/>
      <c r="DN2" s="206"/>
      <c r="DO2" s="206" t="s">
        <v>309</v>
      </c>
      <c r="DP2" s="206"/>
      <c r="DQ2" s="206"/>
      <c r="DR2" s="206"/>
      <c r="DS2" s="206"/>
      <c r="DT2" s="206"/>
      <c r="DU2" s="206"/>
      <c r="DV2" s="206"/>
      <c r="DW2" s="206"/>
      <c r="DX2" s="206"/>
      <c r="DY2" s="206"/>
      <c r="DZ2" s="206"/>
      <c r="EA2" s="249" t="s">
        <v>310</v>
      </c>
      <c r="EB2" s="249"/>
      <c r="EC2" s="249"/>
      <c r="ED2" s="249"/>
      <c r="EE2" s="249"/>
      <c r="EF2" s="249"/>
      <c r="EG2" s="249"/>
      <c r="EH2" s="249"/>
      <c r="EI2" s="249"/>
      <c r="EJ2" s="249"/>
      <c r="EK2" s="249"/>
      <c r="EL2" s="249"/>
      <c r="EM2" s="249"/>
      <c r="EN2" s="249"/>
      <c r="EO2" s="249"/>
      <c r="EP2" s="249"/>
      <c r="EQ2" s="249"/>
      <c r="ER2" s="249"/>
      <c r="ES2" s="249"/>
    </row>
    <row r="3" spans="1:161">
      <c r="A3" s="249" t="str">
        <f>"ANNEE SCOLAIRE "&amp;annee_scolaire</f>
        <v>ANNEE SCOLAIRE 2022-2023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9"/>
      <c r="Z3" s="249"/>
      <c r="AA3" s="249"/>
      <c r="AB3" s="249"/>
      <c r="AC3" s="249"/>
      <c r="AD3" s="249"/>
      <c r="AE3" s="249" t="str">
        <f>"ANNEE SCOLAIRE "&amp;annee_scolaire</f>
        <v>ANNEE SCOLAIRE 2022-2023</v>
      </c>
      <c r="AF3" s="249"/>
      <c r="AG3" s="249"/>
      <c r="AH3" s="249"/>
      <c r="AI3" s="249"/>
      <c r="AJ3" s="249"/>
      <c r="AK3" s="249"/>
      <c r="AL3" s="249"/>
      <c r="AM3" s="249"/>
      <c r="AN3" s="249"/>
      <c r="AO3" s="249"/>
      <c r="AP3" s="249"/>
      <c r="AQ3" s="249"/>
      <c r="AR3" s="249"/>
      <c r="AS3" s="249"/>
      <c r="AT3" s="249"/>
      <c r="AU3" s="249"/>
      <c r="AV3" s="249"/>
      <c r="AW3" s="249"/>
      <c r="AX3" s="249"/>
      <c r="AY3" s="249"/>
      <c r="AZ3" s="249"/>
      <c r="BA3" s="249"/>
      <c r="BB3" s="249"/>
      <c r="BC3" s="249"/>
      <c r="BD3" s="249"/>
      <c r="BE3" s="249"/>
      <c r="BF3" s="249"/>
      <c r="BG3" s="249"/>
      <c r="BH3" s="249"/>
      <c r="BI3" s="249" t="str">
        <f>"ANNEE SCOLAIRE "&amp;annee_scolaire</f>
        <v>ANNEE SCOLAIRE 2022-2023</v>
      </c>
      <c r="BJ3" s="249"/>
      <c r="BK3" s="249"/>
      <c r="BL3" s="249"/>
      <c r="BM3" s="249"/>
      <c r="BN3" s="249"/>
      <c r="BO3" s="249"/>
      <c r="BP3" s="249"/>
      <c r="BQ3" s="249"/>
      <c r="BR3" s="249"/>
      <c r="BS3" s="249"/>
      <c r="BT3" s="249"/>
      <c r="BU3" s="249"/>
      <c r="BV3" s="249"/>
      <c r="BW3" s="249"/>
      <c r="BX3" s="249"/>
      <c r="BY3" s="249"/>
      <c r="BZ3" s="249"/>
      <c r="CA3" s="249"/>
      <c r="CB3" s="249"/>
      <c r="CC3" s="249"/>
      <c r="CD3" s="253" t="str">
        <f>"ANNEE SCOLAIRE "&amp;annee_scolaire</f>
        <v>ANNEE SCOLAIRE 2022-2023</v>
      </c>
      <c r="CE3" s="253"/>
      <c r="CF3" s="253"/>
      <c r="CG3" s="253"/>
      <c r="CH3" s="253"/>
      <c r="CI3" s="253"/>
      <c r="CJ3" s="253"/>
      <c r="CK3" s="253"/>
      <c r="CL3" s="253"/>
      <c r="CM3" s="253"/>
      <c r="CN3" s="253"/>
      <c r="CO3" s="249" t="str">
        <f>"SESSION "&amp;RIGHT(annee_scolaire_avant,4)</f>
        <v>SESSION 2022</v>
      </c>
      <c r="CP3" s="249"/>
      <c r="CQ3" s="249"/>
      <c r="CR3" s="249"/>
      <c r="CS3" s="249"/>
      <c r="CT3" s="249"/>
      <c r="CU3" s="249"/>
      <c r="CV3" s="249"/>
      <c r="CW3" s="249"/>
      <c r="CX3" s="249"/>
      <c r="CY3" s="249"/>
      <c r="CZ3" s="249"/>
      <c r="DA3" s="249"/>
      <c r="DB3" s="249"/>
      <c r="DC3" s="249"/>
      <c r="DD3" s="249"/>
      <c r="DE3" s="249"/>
      <c r="DF3" s="249"/>
      <c r="DG3" s="249"/>
      <c r="DH3" s="249"/>
      <c r="DI3" s="249"/>
      <c r="DJ3" s="249"/>
      <c r="DK3" s="249"/>
      <c r="DL3" s="249"/>
      <c r="DM3" s="249"/>
      <c r="DN3" s="249"/>
      <c r="DO3" s="249" t="str">
        <f>"ANNEE SCOLAIRE "&amp;annee_scolaire</f>
        <v>ANNEE SCOLAIRE 2022-2023</v>
      </c>
      <c r="DP3" s="249"/>
      <c r="DQ3" s="249"/>
      <c r="DR3" s="249"/>
      <c r="DS3" s="249"/>
      <c r="DT3" s="249"/>
      <c r="DU3" s="249"/>
      <c r="DV3" s="249"/>
      <c r="DW3" s="249"/>
      <c r="DX3" s="249"/>
      <c r="DY3" s="249"/>
      <c r="DZ3" s="249"/>
      <c r="EA3" s="253" t="str">
        <f>"ANNEE SCOLAIRE "&amp;annee_scolaire</f>
        <v>ANNEE SCOLAIRE 2022-2023</v>
      </c>
      <c r="EB3" s="253"/>
      <c r="EC3" s="253"/>
      <c r="ED3" s="253"/>
      <c r="EE3" s="253"/>
      <c r="EF3" s="253"/>
      <c r="EG3" s="253"/>
      <c r="EH3" s="253"/>
      <c r="EI3" s="253"/>
      <c r="EJ3" s="253"/>
      <c r="EK3" s="253"/>
      <c r="EL3" s="253"/>
      <c r="EM3" s="253"/>
      <c r="EN3" s="253"/>
      <c r="EO3" s="253"/>
      <c r="EP3" s="253"/>
      <c r="EQ3" s="253"/>
      <c r="ER3" s="253"/>
      <c r="ES3" s="253"/>
    </row>
    <row r="4" spans="1:161">
      <c r="A4" s="202" t="s">
        <v>1</v>
      </c>
      <c r="B4" s="202" t="s">
        <v>84</v>
      </c>
      <c r="C4" s="206" t="s">
        <v>33</v>
      </c>
      <c r="D4" s="206"/>
      <c r="E4" s="206" t="s">
        <v>72</v>
      </c>
      <c r="F4" s="206"/>
      <c r="G4" s="206" t="s">
        <v>34</v>
      </c>
      <c r="H4" s="206"/>
      <c r="I4" s="206" t="s">
        <v>35</v>
      </c>
      <c r="J4" s="206"/>
      <c r="K4" s="206" t="s">
        <v>2052</v>
      </c>
      <c r="L4" s="206"/>
      <c r="M4" s="248" t="s">
        <v>36</v>
      </c>
      <c r="N4" s="248"/>
      <c r="O4" s="206" t="s">
        <v>2051</v>
      </c>
      <c r="P4" s="206"/>
      <c r="Q4" s="206" t="s">
        <v>2089</v>
      </c>
      <c r="R4" s="206"/>
      <c r="S4" s="206" t="s">
        <v>2090</v>
      </c>
      <c r="T4" s="206"/>
      <c r="U4" s="206" t="s">
        <v>2091</v>
      </c>
      <c r="V4" s="206"/>
      <c r="W4" s="206" t="s">
        <v>2093</v>
      </c>
      <c r="X4" s="206"/>
      <c r="Y4" s="206" t="s">
        <v>2092</v>
      </c>
      <c r="Z4" s="206"/>
      <c r="AA4" s="206" t="s">
        <v>2094</v>
      </c>
      <c r="AB4" s="206"/>
      <c r="AC4" s="206" t="s">
        <v>73</v>
      </c>
      <c r="AD4" s="206"/>
      <c r="AE4" s="202" t="s">
        <v>1</v>
      </c>
      <c r="AF4" s="202" t="s">
        <v>84</v>
      </c>
      <c r="AG4" s="206" t="s">
        <v>33</v>
      </c>
      <c r="AH4" s="206"/>
      <c r="AI4" s="206" t="s">
        <v>72</v>
      </c>
      <c r="AJ4" s="206"/>
      <c r="AK4" s="206" t="s">
        <v>34</v>
      </c>
      <c r="AL4" s="206"/>
      <c r="AM4" s="206" t="s">
        <v>35</v>
      </c>
      <c r="AN4" s="206"/>
      <c r="AO4" s="206" t="s">
        <v>2052</v>
      </c>
      <c r="AP4" s="206"/>
      <c r="AQ4" s="248" t="s">
        <v>36</v>
      </c>
      <c r="AR4" s="248"/>
      <c r="AS4" s="206" t="s">
        <v>2051</v>
      </c>
      <c r="AT4" s="206"/>
      <c r="AU4" s="206" t="s">
        <v>2089</v>
      </c>
      <c r="AV4" s="206"/>
      <c r="AW4" s="206" t="s">
        <v>2090</v>
      </c>
      <c r="AX4" s="206"/>
      <c r="AY4" s="206" t="s">
        <v>2091</v>
      </c>
      <c r="AZ4" s="206"/>
      <c r="BA4" s="206" t="s">
        <v>2093</v>
      </c>
      <c r="BB4" s="206"/>
      <c r="BC4" s="206" t="s">
        <v>2092</v>
      </c>
      <c r="BD4" s="206"/>
      <c r="BE4" s="206" t="s">
        <v>2094</v>
      </c>
      <c r="BF4" s="206"/>
      <c r="BG4" s="206" t="s">
        <v>73</v>
      </c>
      <c r="BH4" s="206"/>
      <c r="BI4" s="202" t="s">
        <v>1</v>
      </c>
      <c r="BJ4" s="202" t="s">
        <v>84</v>
      </c>
      <c r="BK4" s="202" t="s">
        <v>293</v>
      </c>
      <c r="BL4" s="202"/>
      <c r="BM4" s="202"/>
      <c r="BN4" s="202"/>
      <c r="BO4" s="202"/>
      <c r="BP4" s="202"/>
      <c r="BQ4" s="202"/>
      <c r="BR4" s="202"/>
      <c r="BS4" s="202"/>
      <c r="BT4" s="202"/>
      <c r="BU4" s="202"/>
      <c r="BV4" s="202"/>
      <c r="BW4" s="202"/>
      <c r="BX4" s="202"/>
      <c r="BY4" s="202" t="s">
        <v>134</v>
      </c>
      <c r="BZ4" s="202"/>
      <c r="CA4" s="202"/>
      <c r="CB4" s="202"/>
      <c r="CC4" s="202" t="s">
        <v>137</v>
      </c>
      <c r="CD4" s="202" t="s">
        <v>1</v>
      </c>
      <c r="CE4" s="202" t="s">
        <v>84</v>
      </c>
      <c r="CF4" s="218" t="s">
        <v>138</v>
      </c>
      <c r="CG4" s="218"/>
      <c r="CH4" s="218"/>
      <c r="CI4" s="218"/>
      <c r="CJ4" s="218"/>
      <c r="CK4" s="218"/>
      <c r="CL4" s="218"/>
      <c r="CM4" s="218"/>
      <c r="CN4" s="218"/>
      <c r="CO4" s="202" t="s">
        <v>1</v>
      </c>
      <c r="CP4" s="202" t="s">
        <v>84</v>
      </c>
      <c r="CQ4" s="218" t="s">
        <v>315</v>
      </c>
      <c r="CR4" s="218"/>
      <c r="CS4" s="218"/>
      <c r="CT4" s="218"/>
      <c r="CU4" s="218" t="s">
        <v>316</v>
      </c>
      <c r="CV4" s="218"/>
      <c r="CW4" s="218"/>
      <c r="CX4" s="218"/>
      <c r="CY4" s="218" t="s">
        <v>317</v>
      </c>
      <c r="CZ4" s="218"/>
      <c r="DA4" s="218"/>
      <c r="DB4" s="218"/>
      <c r="DC4" s="218" t="s">
        <v>2096</v>
      </c>
      <c r="DD4" s="218"/>
      <c r="DE4" s="218"/>
      <c r="DF4" s="218"/>
      <c r="DG4" s="218" t="s">
        <v>2097</v>
      </c>
      <c r="DH4" s="218"/>
      <c r="DI4" s="218"/>
      <c r="DJ4" s="218"/>
      <c r="DK4" s="218" t="s">
        <v>2098</v>
      </c>
      <c r="DL4" s="218"/>
      <c r="DM4" s="218"/>
      <c r="DN4" s="218"/>
      <c r="DO4" s="219" t="s">
        <v>1</v>
      </c>
      <c r="DP4" s="219" t="s">
        <v>84</v>
      </c>
      <c r="DQ4" s="206" t="s">
        <v>135</v>
      </c>
      <c r="DR4" s="206"/>
      <c r="DS4" s="206"/>
      <c r="DT4" s="206"/>
      <c r="DU4" s="206"/>
      <c r="DV4" s="206"/>
      <c r="DW4" s="206"/>
      <c r="DX4" s="206"/>
      <c r="DY4" s="206" t="s">
        <v>136</v>
      </c>
      <c r="DZ4" s="206"/>
      <c r="EA4" s="202" t="s">
        <v>1</v>
      </c>
      <c r="EB4" s="202" t="s">
        <v>84</v>
      </c>
      <c r="EC4" s="218" t="s">
        <v>296</v>
      </c>
      <c r="ED4" s="218"/>
      <c r="EE4" s="218"/>
      <c r="EF4" s="218"/>
      <c r="EG4" s="218"/>
      <c r="EH4" s="218"/>
      <c r="EI4" s="218"/>
      <c r="EJ4" s="218"/>
      <c r="EK4" s="218"/>
      <c r="EL4" s="218"/>
      <c r="EM4" s="218"/>
      <c r="EN4" s="218"/>
      <c r="EO4" s="218"/>
      <c r="EP4" s="218"/>
      <c r="EQ4" s="218"/>
      <c r="ER4" s="218"/>
      <c r="ES4" s="218"/>
    </row>
    <row r="5" spans="1:161">
      <c r="A5" s="202"/>
      <c r="B5" s="202"/>
      <c r="C5" s="202" t="s">
        <v>139</v>
      </c>
      <c r="D5" s="202" t="s">
        <v>48</v>
      </c>
      <c r="E5" s="202" t="s">
        <v>139</v>
      </c>
      <c r="F5" s="202" t="s">
        <v>48</v>
      </c>
      <c r="G5" s="202" t="s">
        <v>139</v>
      </c>
      <c r="H5" s="202" t="s">
        <v>48</v>
      </c>
      <c r="I5" s="202" t="s">
        <v>139</v>
      </c>
      <c r="J5" s="202" t="s">
        <v>48</v>
      </c>
      <c r="K5" s="202" t="s">
        <v>139</v>
      </c>
      <c r="L5" s="202" t="s">
        <v>48</v>
      </c>
      <c r="M5" s="202" t="s">
        <v>139</v>
      </c>
      <c r="N5" s="202" t="s">
        <v>48</v>
      </c>
      <c r="O5" s="202" t="s">
        <v>139</v>
      </c>
      <c r="P5" s="202" t="s">
        <v>48</v>
      </c>
      <c r="Q5" s="202" t="s">
        <v>139</v>
      </c>
      <c r="R5" s="202" t="s">
        <v>48</v>
      </c>
      <c r="S5" s="202" t="s">
        <v>139</v>
      </c>
      <c r="T5" s="202" t="s">
        <v>48</v>
      </c>
      <c r="U5" s="202" t="s">
        <v>139</v>
      </c>
      <c r="V5" s="202" t="s">
        <v>48</v>
      </c>
      <c r="W5" s="202" t="s">
        <v>139</v>
      </c>
      <c r="X5" s="202" t="s">
        <v>48</v>
      </c>
      <c r="Y5" s="202" t="s">
        <v>139</v>
      </c>
      <c r="Z5" s="202" t="s">
        <v>48</v>
      </c>
      <c r="AA5" s="202" t="s">
        <v>139</v>
      </c>
      <c r="AB5" s="202" t="s">
        <v>48</v>
      </c>
      <c r="AC5" s="202" t="s">
        <v>139</v>
      </c>
      <c r="AD5" s="202" t="s">
        <v>48</v>
      </c>
      <c r="AE5" s="202"/>
      <c r="AF5" s="202"/>
      <c r="AG5" s="202" t="s">
        <v>139</v>
      </c>
      <c r="AH5" s="202" t="s">
        <v>48</v>
      </c>
      <c r="AI5" s="202" t="s">
        <v>139</v>
      </c>
      <c r="AJ5" s="202" t="s">
        <v>48</v>
      </c>
      <c r="AK5" s="202" t="s">
        <v>139</v>
      </c>
      <c r="AL5" s="202" t="s">
        <v>48</v>
      </c>
      <c r="AM5" s="202" t="s">
        <v>139</v>
      </c>
      <c r="AN5" s="202" t="s">
        <v>48</v>
      </c>
      <c r="AO5" s="202" t="s">
        <v>139</v>
      </c>
      <c r="AP5" s="202" t="s">
        <v>48</v>
      </c>
      <c r="AQ5" s="202" t="s">
        <v>139</v>
      </c>
      <c r="AR5" s="202" t="s">
        <v>48</v>
      </c>
      <c r="AS5" s="202" t="s">
        <v>139</v>
      </c>
      <c r="AT5" s="202" t="s">
        <v>48</v>
      </c>
      <c r="AU5" s="202" t="s">
        <v>139</v>
      </c>
      <c r="AV5" s="202" t="s">
        <v>48</v>
      </c>
      <c r="AW5" s="202" t="s">
        <v>139</v>
      </c>
      <c r="AX5" s="202" t="s">
        <v>48</v>
      </c>
      <c r="AY5" s="202" t="s">
        <v>139</v>
      </c>
      <c r="AZ5" s="202" t="s">
        <v>48</v>
      </c>
      <c r="BA5" s="202" t="s">
        <v>139</v>
      </c>
      <c r="BB5" s="202" t="s">
        <v>48</v>
      </c>
      <c r="BC5" s="202" t="s">
        <v>139</v>
      </c>
      <c r="BD5" s="202" t="s">
        <v>48</v>
      </c>
      <c r="BE5" s="202" t="s">
        <v>139</v>
      </c>
      <c r="BF5" s="202" t="s">
        <v>48</v>
      </c>
      <c r="BG5" s="202" t="s">
        <v>139</v>
      </c>
      <c r="BH5" s="202" t="s">
        <v>48</v>
      </c>
      <c r="BI5" s="202"/>
      <c r="BJ5" s="202"/>
      <c r="BK5" s="202" t="s">
        <v>33</v>
      </c>
      <c r="BL5" s="202" t="s">
        <v>72</v>
      </c>
      <c r="BM5" s="202" t="s">
        <v>34</v>
      </c>
      <c r="BN5" s="202" t="s">
        <v>35</v>
      </c>
      <c r="BO5" s="202" t="s">
        <v>2052</v>
      </c>
      <c r="BP5" s="202" t="s">
        <v>36</v>
      </c>
      <c r="BQ5" s="202" t="s">
        <v>2051</v>
      </c>
      <c r="BR5" s="202" t="s">
        <v>2089</v>
      </c>
      <c r="BS5" s="202" t="s">
        <v>2090</v>
      </c>
      <c r="BT5" s="202" t="s">
        <v>2091</v>
      </c>
      <c r="BU5" s="202" t="s">
        <v>2093</v>
      </c>
      <c r="BV5" s="202" t="s">
        <v>2092</v>
      </c>
      <c r="BW5" s="202" t="s">
        <v>2094</v>
      </c>
      <c r="BX5" s="202" t="s">
        <v>73</v>
      </c>
      <c r="BY5" s="244" t="s">
        <v>334</v>
      </c>
      <c r="BZ5" s="244" t="s">
        <v>237</v>
      </c>
      <c r="CA5" s="244" t="s">
        <v>141</v>
      </c>
      <c r="CB5" s="244" t="s">
        <v>142</v>
      </c>
      <c r="CC5" s="202"/>
      <c r="CD5" s="202"/>
      <c r="CE5" s="202"/>
      <c r="CF5" s="239" t="s">
        <v>335</v>
      </c>
      <c r="CG5" s="239" t="s">
        <v>278</v>
      </c>
      <c r="CH5" s="239" t="s">
        <v>336</v>
      </c>
      <c r="CI5" s="239" t="s">
        <v>337</v>
      </c>
      <c r="CJ5" s="239" t="s">
        <v>338</v>
      </c>
      <c r="CK5" s="239" t="s">
        <v>144</v>
      </c>
      <c r="CL5" s="239" t="s">
        <v>145</v>
      </c>
      <c r="CM5" s="239" t="s">
        <v>57</v>
      </c>
      <c r="CN5" s="239" t="s">
        <v>58</v>
      </c>
      <c r="CO5" s="202"/>
      <c r="CP5" s="202"/>
      <c r="CQ5" s="218" t="s">
        <v>330</v>
      </c>
      <c r="CR5" s="218"/>
      <c r="CS5" s="218" t="s">
        <v>331</v>
      </c>
      <c r="CT5" s="218"/>
      <c r="CU5" s="218" t="s">
        <v>330</v>
      </c>
      <c r="CV5" s="218"/>
      <c r="CW5" s="218" t="s">
        <v>331</v>
      </c>
      <c r="CX5" s="218"/>
      <c r="CY5" s="218" t="s">
        <v>330</v>
      </c>
      <c r="CZ5" s="218"/>
      <c r="DA5" s="218" t="s">
        <v>331</v>
      </c>
      <c r="DB5" s="218"/>
      <c r="DC5" s="218" t="s">
        <v>330</v>
      </c>
      <c r="DD5" s="218"/>
      <c r="DE5" s="218" t="s">
        <v>331</v>
      </c>
      <c r="DF5" s="218"/>
      <c r="DG5" s="218" t="s">
        <v>330</v>
      </c>
      <c r="DH5" s="218"/>
      <c r="DI5" s="218" t="s">
        <v>331</v>
      </c>
      <c r="DJ5" s="218"/>
      <c r="DK5" s="218" t="s">
        <v>330</v>
      </c>
      <c r="DL5" s="218"/>
      <c r="DM5" s="218" t="s">
        <v>331</v>
      </c>
      <c r="DN5" s="218"/>
      <c r="DO5" s="219"/>
      <c r="DP5" s="219"/>
      <c r="DQ5" s="209" t="s">
        <v>273</v>
      </c>
      <c r="DR5" s="209" t="s">
        <v>276</v>
      </c>
      <c r="DS5" s="209" t="s">
        <v>274</v>
      </c>
      <c r="DT5" s="209" t="s">
        <v>275</v>
      </c>
      <c r="DU5" s="209" t="s">
        <v>277</v>
      </c>
      <c r="DV5" s="209" t="s">
        <v>55</v>
      </c>
      <c r="DW5" s="209" t="s">
        <v>143</v>
      </c>
      <c r="DX5" s="209" t="s">
        <v>238</v>
      </c>
      <c r="DY5" s="209" t="s">
        <v>55</v>
      </c>
      <c r="DZ5" s="209" t="s">
        <v>143</v>
      </c>
      <c r="EA5" s="202"/>
      <c r="EB5" s="202"/>
      <c r="EC5" s="209" t="s">
        <v>66</v>
      </c>
      <c r="ED5" s="209" t="s">
        <v>67</v>
      </c>
      <c r="EE5" s="209" t="s">
        <v>68</v>
      </c>
      <c r="EF5" s="209" t="s">
        <v>2088</v>
      </c>
      <c r="EG5" s="209" t="s">
        <v>2085</v>
      </c>
      <c r="EH5" s="209" t="s">
        <v>2083</v>
      </c>
      <c r="EI5" s="209" t="s">
        <v>71</v>
      </c>
      <c r="EJ5" s="209" t="s">
        <v>333</v>
      </c>
      <c r="EK5" s="209" t="s">
        <v>2086</v>
      </c>
      <c r="EL5" s="209" t="s">
        <v>2087</v>
      </c>
      <c r="EM5" s="209" t="s">
        <v>332</v>
      </c>
      <c r="EN5" s="209" t="s">
        <v>2048</v>
      </c>
      <c r="EO5" s="209" t="s">
        <v>2045</v>
      </c>
      <c r="EP5" s="209" t="s">
        <v>69</v>
      </c>
      <c r="EQ5" s="209" t="s">
        <v>70</v>
      </c>
      <c r="ER5" s="209" t="s">
        <v>2053</v>
      </c>
      <c r="ES5" s="209" t="s">
        <v>0</v>
      </c>
      <c r="FA5" s="271"/>
      <c r="FB5" s="271"/>
      <c r="FC5" s="271"/>
      <c r="FD5" s="271"/>
      <c r="FE5" s="271"/>
    </row>
    <row r="6" spans="1:161">
      <c r="A6" s="202"/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  <c r="AB6" s="202"/>
      <c r="AC6" s="202"/>
      <c r="AD6" s="202"/>
      <c r="AE6" s="202"/>
      <c r="AF6" s="202"/>
      <c r="AG6" s="202"/>
      <c r="AH6" s="202"/>
      <c r="AI6" s="202"/>
      <c r="AJ6" s="202"/>
      <c r="AK6" s="202"/>
      <c r="AL6" s="202"/>
      <c r="AM6" s="202"/>
      <c r="AN6" s="202"/>
      <c r="AO6" s="202"/>
      <c r="AP6" s="202"/>
      <c r="AQ6" s="202"/>
      <c r="AR6" s="202"/>
      <c r="AS6" s="202"/>
      <c r="AT6" s="202"/>
      <c r="AU6" s="202"/>
      <c r="AV6" s="202"/>
      <c r="AW6" s="202"/>
      <c r="AX6" s="202"/>
      <c r="AY6" s="202"/>
      <c r="AZ6" s="202"/>
      <c r="BA6" s="202"/>
      <c r="BB6" s="202"/>
      <c r="BC6" s="202"/>
      <c r="BD6" s="202"/>
      <c r="BE6" s="202"/>
      <c r="BF6" s="202"/>
      <c r="BG6" s="202"/>
      <c r="BH6" s="202"/>
      <c r="BI6" s="202"/>
      <c r="BJ6" s="202"/>
      <c r="BK6" s="202"/>
      <c r="BL6" s="202"/>
      <c r="BM6" s="202"/>
      <c r="BN6" s="202"/>
      <c r="BO6" s="202"/>
      <c r="BP6" s="202"/>
      <c r="BQ6" s="202"/>
      <c r="BR6" s="202"/>
      <c r="BS6" s="202"/>
      <c r="BT6" s="202"/>
      <c r="BU6" s="202"/>
      <c r="BV6" s="202"/>
      <c r="BW6" s="202"/>
      <c r="BX6" s="202"/>
      <c r="BY6" s="244"/>
      <c r="BZ6" s="244"/>
      <c r="CA6" s="244"/>
      <c r="CB6" s="244"/>
      <c r="CC6" s="202"/>
      <c r="CD6" s="202"/>
      <c r="CE6" s="202"/>
      <c r="CF6" s="239"/>
      <c r="CG6" s="239"/>
      <c r="CH6" s="239"/>
      <c r="CI6" s="239"/>
      <c r="CJ6" s="239"/>
      <c r="CK6" s="239"/>
      <c r="CL6" s="239"/>
      <c r="CM6" s="239"/>
      <c r="CN6" s="239"/>
      <c r="CO6" s="202"/>
      <c r="CP6" s="202"/>
      <c r="CQ6" s="69" t="s">
        <v>2095</v>
      </c>
      <c r="CR6" s="69" t="s">
        <v>24</v>
      </c>
      <c r="CS6" s="69" t="s">
        <v>2095</v>
      </c>
      <c r="CT6" s="69" t="s">
        <v>24</v>
      </c>
      <c r="CU6" s="69" t="s">
        <v>2095</v>
      </c>
      <c r="CV6" s="69" t="s">
        <v>24</v>
      </c>
      <c r="CW6" s="69" t="s">
        <v>2095</v>
      </c>
      <c r="CX6" s="69" t="s">
        <v>24</v>
      </c>
      <c r="CY6" s="69" t="s">
        <v>2095</v>
      </c>
      <c r="CZ6" s="69" t="s">
        <v>24</v>
      </c>
      <c r="DA6" s="69" t="s">
        <v>2095</v>
      </c>
      <c r="DB6" s="69" t="s">
        <v>24</v>
      </c>
      <c r="DC6" s="69" t="s">
        <v>2095</v>
      </c>
      <c r="DD6" s="69" t="s">
        <v>24</v>
      </c>
      <c r="DE6" s="69" t="s">
        <v>2095</v>
      </c>
      <c r="DF6" s="69" t="s">
        <v>24</v>
      </c>
      <c r="DG6" s="69" t="s">
        <v>2095</v>
      </c>
      <c r="DH6" s="69" t="s">
        <v>24</v>
      </c>
      <c r="DI6" s="69" t="s">
        <v>2095</v>
      </c>
      <c r="DJ6" s="69" t="s">
        <v>24</v>
      </c>
      <c r="DK6" s="69" t="s">
        <v>2095</v>
      </c>
      <c r="DL6" s="69" t="s">
        <v>24</v>
      </c>
      <c r="DM6" s="69" t="s">
        <v>2095</v>
      </c>
      <c r="DN6" s="69" t="s">
        <v>24</v>
      </c>
      <c r="DO6" s="219"/>
      <c r="DP6" s="219"/>
      <c r="DQ6" s="209"/>
      <c r="DR6" s="209"/>
      <c r="DS6" s="209"/>
      <c r="DT6" s="209"/>
      <c r="DU6" s="209"/>
      <c r="DV6" s="209"/>
      <c r="DW6" s="209"/>
      <c r="DX6" s="209"/>
      <c r="DY6" s="209"/>
      <c r="DZ6" s="209"/>
      <c r="EA6" s="202"/>
      <c r="EB6" s="202"/>
      <c r="EC6" s="209"/>
      <c r="ED6" s="209"/>
      <c r="EE6" s="209"/>
      <c r="EF6" s="209"/>
      <c r="EG6" s="209"/>
      <c r="EH6" s="209"/>
      <c r="EI6" s="209"/>
      <c r="EJ6" s="209"/>
      <c r="EK6" s="209"/>
      <c r="EL6" s="209"/>
      <c r="EM6" s="209"/>
      <c r="EN6" s="209"/>
      <c r="EO6" s="209"/>
      <c r="EP6" s="209"/>
      <c r="EQ6" s="209"/>
      <c r="ER6" s="209"/>
      <c r="ES6" s="209"/>
      <c r="EW6" s="80" t="s">
        <v>389</v>
      </c>
      <c r="EX6" s="80" t="s">
        <v>388</v>
      </c>
      <c r="EY6" s="78" t="s">
        <v>390</v>
      </c>
      <c r="EZ6" s="78"/>
    </row>
    <row r="7" spans="1:161">
      <c r="A7" s="205" t="s">
        <v>95</v>
      </c>
      <c r="B7" s="8" t="s">
        <v>90</v>
      </c>
      <c r="C7" s="71">
        <v>4021</v>
      </c>
      <c r="D7" s="71">
        <v>2190</v>
      </c>
      <c r="E7" s="71">
        <v>61</v>
      </c>
      <c r="F7" s="71">
        <v>30</v>
      </c>
      <c r="G7" s="71">
        <v>0</v>
      </c>
      <c r="H7" s="71">
        <v>0</v>
      </c>
      <c r="I7" s="71">
        <v>0</v>
      </c>
      <c r="J7" s="71">
        <v>0</v>
      </c>
      <c r="K7" s="71">
        <v>1000</v>
      </c>
      <c r="L7" s="71">
        <v>688</v>
      </c>
      <c r="M7" s="71">
        <v>1071</v>
      </c>
      <c r="N7" s="71">
        <v>443</v>
      </c>
      <c r="O7" s="71">
        <v>728</v>
      </c>
      <c r="P7" s="71">
        <v>428</v>
      </c>
      <c r="Q7" s="71">
        <v>464</v>
      </c>
      <c r="R7" s="71">
        <v>294</v>
      </c>
      <c r="S7" s="71">
        <v>0</v>
      </c>
      <c r="T7" s="71">
        <v>0</v>
      </c>
      <c r="U7" s="71">
        <v>215</v>
      </c>
      <c r="V7" s="71">
        <v>69</v>
      </c>
      <c r="W7" s="71">
        <v>623</v>
      </c>
      <c r="X7" s="71">
        <v>412</v>
      </c>
      <c r="Y7" s="71">
        <v>556</v>
      </c>
      <c r="Z7" s="71">
        <v>223</v>
      </c>
      <c r="AA7" s="71">
        <v>527</v>
      </c>
      <c r="AB7" s="71">
        <v>261</v>
      </c>
      <c r="AC7" s="69">
        <v>9266</v>
      </c>
      <c r="AD7" s="69">
        <v>5038</v>
      </c>
      <c r="AE7" s="205" t="s">
        <v>95</v>
      </c>
      <c r="AF7" s="8" t="s">
        <v>90</v>
      </c>
      <c r="AG7" s="71">
        <v>213</v>
      </c>
      <c r="AH7" s="71">
        <v>109</v>
      </c>
      <c r="AI7" s="71">
        <v>13</v>
      </c>
      <c r="AJ7" s="71">
        <v>6</v>
      </c>
      <c r="AK7" s="71">
        <v>0</v>
      </c>
      <c r="AL7" s="71">
        <v>0</v>
      </c>
      <c r="AM7" s="71">
        <v>0</v>
      </c>
      <c r="AN7" s="71">
        <v>0</v>
      </c>
      <c r="AO7" s="71">
        <v>38</v>
      </c>
      <c r="AP7" s="71">
        <v>22</v>
      </c>
      <c r="AQ7" s="71">
        <v>54</v>
      </c>
      <c r="AR7" s="71">
        <v>11</v>
      </c>
      <c r="AS7" s="71">
        <v>44</v>
      </c>
      <c r="AT7" s="71">
        <v>24</v>
      </c>
      <c r="AU7" s="71">
        <v>91</v>
      </c>
      <c r="AV7" s="71">
        <v>56</v>
      </c>
      <c r="AW7" s="71">
        <v>0</v>
      </c>
      <c r="AX7" s="71">
        <v>0</v>
      </c>
      <c r="AY7" s="71">
        <v>23</v>
      </c>
      <c r="AZ7" s="71">
        <v>9</v>
      </c>
      <c r="BA7" s="71">
        <v>78</v>
      </c>
      <c r="BB7" s="71">
        <v>43</v>
      </c>
      <c r="BC7" s="71">
        <v>111</v>
      </c>
      <c r="BD7" s="71">
        <v>42</v>
      </c>
      <c r="BE7" s="71">
        <v>47</v>
      </c>
      <c r="BF7" s="71">
        <v>14</v>
      </c>
      <c r="BG7" s="69">
        <v>712</v>
      </c>
      <c r="BH7" s="69">
        <v>336</v>
      </c>
      <c r="BI7" s="205" t="s">
        <v>95</v>
      </c>
      <c r="BJ7" s="8" t="s">
        <v>90</v>
      </c>
      <c r="BK7" s="31">
        <v>71</v>
      </c>
      <c r="BL7" s="31">
        <v>2</v>
      </c>
      <c r="BM7" s="31">
        <v>0</v>
      </c>
      <c r="BN7" s="31">
        <v>0</v>
      </c>
      <c r="BO7" s="31">
        <v>23</v>
      </c>
      <c r="BP7" s="31">
        <v>27</v>
      </c>
      <c r="BQ7" s="31">
        <v>18</v>
      </c>
      <c r="BR7" s="31">
        <v>11</v>
      </c>
      <c r="BS7" s="31">
        <v>0</v>
      </c>
      <c r="BT7" s="31">
        <v>8</v>
      </c>
      <c r="BU7" s="31">
        <v>16</v>
      </c>
      <c r="BV7" s="31">
        <v>18</v>
      </c>
      <c r="BW7" s="31">
        <v>17</v>
      </c>
      <c r="BX7" s="149">
        <v>211</v>
      </c>
      <c r="BY7" s="125">
        <v>168</v>
      </c>
      <c r="BZ7" s="71">
        <v>125</v>
      </c>
      <c r="CA7" s="71">
        <v>47</v>
      </c>
      <c r="CB7" s="71">
        <v>34</v>
      </c>
      <c r="CC7" s="71">
        <v>27</v>
      </c>
      <c r="CD7" s="205" t="s">
        <v>95</v>
      </c>
      <c r="CE7" s="8" t="s">
        <v>90</v>
      </c>
      <c r="CF7" s="71">
        <v>0</v>
      </c>
      <c r="CG7" s="71">
        <v>3370</v>
      </c>
      <c r="CH7" s="71">
        <v>397</v>
      </c>
      <c r="CI7" s="71">
        <v>0</v>
      </c>
      <c r="CJ7" s="71">
        <v>3</v>
      </c>
      <c r="CK7" s="71">
        <v>53</v>
      </c>
      <c r="CL7" s="71">
        <v>188</v>
      </c>
      <c r="CM7" s="71">
        <v>175</v>
      </c>
      <c r="CN7" s="71">
        <v>190</v>
      </c>
      <c r="CO7" s="205" t="s">
        <v>95</v>
      </c>
      <c r="CP7" s="8" t="s">
        <v>90</v>
      </c>
      <c r="CQ7" s="46">
        <v>856</v>
      </c>
      <c r="CR7" s="46">
        <v>497</v>
      </c>
      <c r="CS7" s="46">
        <v>451</v>
      </c>
      <c r="CT7" s="46">
        <v>251</v>
      </c>
      <c r="CU7" s="46">
        <v>4</v>
      </c>
      <c r="CV7" s="46">
        <v>1</v>
      </c>
      <c r="CW7" s="46">
        <v>4</v>
      </c>
      <c r="CX7" s="46">
        <v>1</v>
      </c>
      <c r="CY7" s="46">
        <v>382</v>
      </c>
      <c r="CZ7" s="46">
        <v>152</v>
      </c>
      <c r="DA7" s="46">
        <v>211</v>
      </c>
      <c r="DB7" s="46">
        <v>79</v>
      </c>
      <c r="DC7" s="46">
        <v>310</v>
      </c>
      <c r="DD7" s="46">
        <v>208</v>
      </c>
      <c r="DE7" s="46">
        <v>226</v>
      </c>
      <c r="DF7" s="46">
        <v>158</v>
      </c>
      <c r="DG7" s="46">
        <v>212</v>
      </c>
      <c r="DH7" s="46">
        <v>75</v>
      </c>
      <c r="DI7" s="46">
        <v>91</v>
      </c>
      <c r="DJ7" s="46">
        <v>34</v>
      </c>
      <c r="DK7" s="46">
        <v>269</v>
      </c>
      <c r="DL7" s="46">
        <v>109</v>
      </c>
      <c r="DM7" s="46">
        <v>203</v>
      </c>
      <c r="DN7" s="46">
        <v>92</v>
      </c>
      <c r="DO7" s="205" t="s">
        <v>95</v>
      </c>
      <c r="DP7" s="8" t="s">
        <v>90</v>
      </c>
      <c r="DQ7" s="71">
        <v>92</v>
      </c>
      <c r="DR7" s="71">
        <v>197</v>
      </c>
      <c r="DS7" s="71">
        <v>0</v>
      </c>
      <c r="DT7" s="71">
        <v>155</v>
      </c>
      <c r="DU7" s="71">
        <v>4</v>
      </c>
      <c r="DV7" s="16">
        <v>448</v>
      </c>
      <c r="DW7" s="71">
        <v>188</v>
      </c>
      <c r="DX7" s="71">
        <v>116</v>
      </c>
      <c r="DY7" s="152">
        <v>87</v>
      </c>
      <c r="DZ7" s="32">
        <v>33</v>
      </c>
      <c r="EA7" s="205" t="s">
        <v>95</v>
      </c>
      <c r="EB7" s="8" t="s">
        <v>90</v>
      </c>
      <c r="EC7" s="71">
        <v>3832</v>
      </c>
      <c r="ED7" s="71">
        <v>3835</v>
      </c>
      <c r="EE7" s="71">
        <v>282</v>
      </c>
      <c r="EF7" s="71">
        <v>73</v>
      </c>
      <c r="EG7" s="71">
        <v>337</v>
      </c>
      <c r="EH7" s="71">
        <v>171</v>
      </c>
      <c r="EI7" s="71">
        <v>191</v>
      </c>
      <c r="EJ7" s="71">
        <v>3652</v>
      </c>
      <c r="EK7" s="71">
        <v>157</v>
      </c>
      <c r="EL7" s="71">
        <v>76</v>
      </c>
      <c r="EM7" s="71">
        <v>130</v>
      </c>
      <c r="EN7" s="71">
        <v>25</v>
      </c>
      <c r="EO7" s="71">
        <v>65</v>
      </c>
      <c r="EP7" s="71">
        <v>13</v>
      </c>
      <c r="EQ7" s="71">
        <v>4</v>
      </c>
      <c r="ER7" s="71">
        <v>7</v>
      </c>
      <c r="ES7" s="71">
        <v>11</v>
      </c>
      <c r="EU7" s="80" t="s">
        <v>95</v>
      </c>
      <c r="EV7" s="80" t="s">
        <v>2339</v>
      </c>
      <c r="EW7" s="78">
        <v>2033</v>
      </c>
      <c r="EX7" s="80">
        <v>1186</v>
      </c>
      <c r="EY7" s="78">
        <v>7946</v>
      </c>
      <c r="EZ7" s="78"/>
      <c r="FA7" s="78"/>
      <c r="FB7" s="78"/>
      <c r="FC7" s="78"/>
      <c r="FD7" s="78"/>
      <c r="FE7" s="78"/>
    </row>
    <row r="8" spans="1:161">
      <c r="A8" s="205"/>
      <c r="B8" s="8" t="s">
        <v>91</v>
      </c>
      <c r="C8" s="71">
        <v>1996</v>
      </c>
      <c r="D8" s="71">
        <v>1058</v>
      </c>
      <c r="E8" s="71">
        <v>0</v>
      </c>
      <c r="F8" s="71">
        <v>0</v>
      </c>
      <c r="G8" s="71">
        <v>0</v>
      </c>
      <c r="H8" s="71">
        <v>0</v>
      </c>
      <c r="I8" s="71">
        <v>0</v>
      </c>
      <c r="J8" s="71">
        <v>0</v>
      </c>
      <c r="K8" s="71">
        <v>738</v>
      </c>
      <c r="L8" s="71">
        <v>545</v>
      </c>
      <c r="M8" s="71">
        <v>798</v>
      </c>
      <c r="N8" s="71">
        <v>305</v>
      </c>
      <c r="O8" s="71">
        <v>380</v>
      </c>
      <c r="P8" s="71">
        <v>193</v>
      </c>
      <c r="Q8" s="71">
        <v>0</v>
      </c>
      <c r="R8" s="71">
        <v>0</v>
      </c>
      <c r="S8" s="71">
        <v>0</v>
      </c>
      <c r="T8" s="71">
        <v>0</v>
      </c>
      <c r="U8" s="71">
        <v>59</v>
      </c>
      <c r="V8" s="71">
        <v>22</v>
      </c>
      <c r="W8" s="71">
        <v>548</v>
      </c>
      <c r="X8" s="71">
        <v>379</v>
      </c>
      <c r="Y8" s="71">
        <v>587</v>
      </c>
      <c r="Z8" s="71">
        <v>229</v>
      </c>
      <c r="AA8" s="71">
        <v>235</v>
      </c>
      <c r="AB8" s="71">
        <v>124</v>
      </c>
      <c r="AC8" s="69">
        <v>5341</v>
      </c>
      <c r="AD8" s="69">
        <v>2855</v>
      </c>
      <c r="AE8" s="205"/>
      <c r="AF8" s="8" t="s">
        <v>91</v>
      </c>
      <c r="AG8" s="71">
        <v>57</v>
      </c>
      <c r="AH8" s="71">
        <v>25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26</v>
      </c>
      <c r="AP8" s="71">
        <v>17</v>
      </c>
      <c r="AQ8" s="71">
        <v>71</v>
      </c>
      <c r="AR8" s="71">
        <v>19</v>
      </c>
      <c r="AS8" s="71">
        <v>14</v>
      </c>
      <c r="AT8" s="71">
        <v>5</v>
      </c>
      <c r="AU8" s="71">
        <v>0</v>
      </c>
      <c r="AV8" s="71">
        <v>0</v>
      </c>
      <c r="AW8" s="71">
        <v>0</v>
      </c>
      <c r="AX8" s="71">
        <v>0</v>
      </c>
      <c r="AY8" s="71">
        <v>5</v>
      </c>
      <c r="AZ8" s="71">
        <v>0</v>
      </c>
      <c r="BA8" s="71">
        <v>61</v>
      </c>
      <c r="BB8" s="71">
        <v>36</v>
      </c>
      <c r="BC8" s="71">
        <v>107</v>
      </c>
      <c r="BD8" s="71">
        <v>30</v>
      </c>
      <c r="BE8" s="71">
        <v>32</v>
      </c>
      <c r="BF8" s="71">
        <v>16</v>
      </c>
      <c r="BG8" s="69">
        <v>373</v>
      </c>
      <c r="BH8" s="69">
        <v>148</v>
      </c>
      <c r="BI8" s="205"/>
      <c r="BJ8" s="8" t="s">
        <v>91</v>
      </c>
      <c r="BK8" s="31">
        <v>34</v>
      </c>
      <c r="BL8" s="31">
        <v>0</v>
      </c>
      <c r="BM8" s="31">
        <v>0</v>
      </c>
      <c r="BN8" s="31">
        <v>0</v>
      </c>
      <c r="BO8" s="31">
        <v>13</v>
      </c>
      <c r="BP8" s="31">
        <v>13</v>
      </c>
      <c r="BQ8" s="31">
        <v>7</v>
      </c>
      <c r="BR8" s="31">
        <v>0</v>
      </c>
      <c r="BS8" s="31">
        <v>0</v>
      </c>
      <c r="BT8" s="31">
        <v>1</v>
      </c>
      <c r="BU8" s="31">
        <v>11</v>
      </c>
      <c r="BV8" s="31">
        <v>11</v>
      </c>
      <c r="BW8" s="31">
        <v>5</v>
      </c>
      <c r="BX8" s="149">
        <v>95</v>
      </c>
      <c r="BY8" s="125">
        <v>90</v>
      </c>
      <c r="BZ8" s="71">
        <v>49</v>
      </c>
      <c r="CA8" s="71">
        <v>90</v>
      </c>
      <c r="CB8" s="71">
        <v>0</v>
      </c>
      <c r="CC8" s="71">
        <v>4</v>
      </c>
      <c r="CD8" s="205"/>
      <c r="CE8" s="8" t="s">
        <v>91</v>
      </c>
      <c r="CF8" s="71">
        <v>404</v>
      </c>
      <c r="CG8" s="71">
        <v>1439</v>
      </c>
      <c r="CH8" s="71">
        <v>64</v>
      </c>
      <c r="CI8" s="71">
        <v>0</v>
      </c>
      <c r="CJ8" s="71">
        <v>0</v>
      </c>
      <c r="CK8" s="71">
        <v>83</v>
      </c>
      <c r="CL8" s="71">
        <v>92</v>
      </c>
      <c r="CM8" s="71">
        <v>113</v>
      </c>
      <c r="CN8" s="71">
        <v>97</v>
      </c>
      <c r="CO8" s="205"/>
      <c r="CP8" s="8" t="s">
        <v>91</v>
      </c>
      <c r="CQ8" s="46">
        <v>42</v>
      </c>
      <c r="CR8" s="46">
        <v>22</v>
      </c>
      <c r="CS8" s="46">
        <v>25</v>
      </c>
      <c r="CT8" s="46">
        <v>14</v>
      </c>
      <c r="CU8" s="46">
        <v>2</v>
      </c>
      <c r="CV8" s="46">
        <v>0</v>
      </c>
      <c r="CW8" s="46">
        <v>1</v>
      </c>
      <c r="CX8" s="46">
        <v>0</v>
      </c>
      <c r="CY8" s="46">
        <v>49</v>
      </c>
      <c r="CZ8" s="46">
        <v>13</v>
      </c>
      <c r="DA8" s="46">
        <v>31</v>
      </c>
      <c r="DB8" s="46">
        <v>7</v>
      </c>
      <c r="DC8" s="46">
        <v>494</v>
      </c>
      <c r="DD8" s="46">
        <v>341</v>
      </c>
      <c r="DE8" s="46">
        <v>375</v>
      </c>
      <c r="DF8" s="46">
        <v>272</v>
      </c>
      <c r="DG8" s="46">
        <v>591</v>
      </c>
      <c r="DH8" s="46">
        <v>220</v>
      </c>
      <c r="DI8" s="46">
        <v>407</v>
      </c>
      <c r="DJ8" s="46">
        <v>160</v>
      </c>
      <c r="DK8" s="46">
        <v>243</v>
      </c>
      <c r="DL8" s="46">
        <v>109</v>
      </c>
      <c r="DM8" s="46">
        <v>168</v>
      </c>
      <c r="DN8" s="46">
        <v>71</v>
      </c>
      <c r="DO8" s="205"/>
      <c r="DP8" s="8" t="s">
        <v>91</v>
      </c>
      <c r="DQ8" s="71">
        <v>99</v>
      </c>
      <c r="DR8" s="71">
        <v>90</v>
      </c>
      <c r="DS8" s="71">
        <v>3</v>
      </c>
      <c r="DT8" s="71">
        <v>24</v>
      </c>
      <c r="DU8" s="71">
        <v>3</v>
      </c>
      <c r="DV8" s="16">
        <v>219</v>
      </c>
      <c r="DW8" s="71">
        <v>111</v>
      </c>
      <c r="DX8" s="71">
        <v>73</v>
      </c>
      <c r="DY8" s="152">
        <v>70</v>
      </c>
      <c r="DZ8" s="32">
        <v>34</v>
      </c>
      <c r="EA8" s="205"/>
      <c r="EB8" s="8" t="s">
        <v>91</v>
      </c>
      <c r="EC8" s="71">
        <v>1931</v>
      </c>
      <c r="ED8" s="71">
        <v>4480</v>
      </c>
      <c r="EE8" s="71">
        <v>657</v>
      </c>
      <c r="EF8" s="71">
        <v>73</v>
      </c>
      <c r="EG8" s="71">
        <v>203</v>
      </c>
      <c r="EH8" s="71">
        <v>1390</v>
      </c>
      <c r="EI8" s="71">
        <v>108</v>
      </c>
      <c r="EJ8" s="71">
        <v>3030</v>
      </c>
      <c r="EK8" s="71">
        <v>1322</v>
      </c>
      <c r="EL8" s="71">
        <v>145</v>
      </c>
      <c r="EM8" s="71">
        <v>737</v>
      </c>
      <c r="EN8" s="71">
        <v>0</v>
      </c>
      <c r="EO8" s="71">
        <v>61</v>
      </c>
      <c r="EP8" s="71">
        <v>13</v>
      </c>
      <c r="EQ8" s="71">
        <v>1</v>
      </c>
      <c r="ER8" s="71">
        <v>0</v>
      </c>
      <c r="ES8" s="71">
        <v>11</v>
      </c>
      <c r="ET8" s="24"/>
      <c r="EU8" s="80" t="s">
        <v>95</v>
      </c>
      <c r="EV8" s="80" t="s">
        <v>2340</v>
      </c>
      <c r="EW8" s="78">
        <v>1421</v>
      </c>
      <c r="EX8" s="80">
        <v>1007</v>
      </c>
      <c r="EY8" s="78">
        <v>3474</v>
      </c>
      <c r="EZ8" s="78"/>
      <c r="FA8" s="78"/>
      <c r="FB8" s="78"/>
      <c r="FC8" s="78"/>
      <c r="FD8" s="78"/>
      <c r="FE8" s="78"/>
    </row>
    <row r="9" spans="1:161">
      <c r="A9" s="205"/>
      <c r="B9" s="66" t="s">
        <v>73</v>
      </c>
      <c r="C9" s="26">
        <v>6017</v>
      </c>
      <c r="D9" s="26">
        <v>3248</v>
      </c>
      <c r="E9" s="26">
        <v>61</v>
      </c>
      <c r="F9" s="26">
        <v>30</v>
      </c>
      <c r="G9" s="26">
        <v>0</v>
      </c>
      <c r="H9" s="26">
        <v>0</v>
      </c>
      <c r="I9" s="26">
        <v>0</v>
      </c>
      <c r="J9" s="26">
        <v>0</v>
      </c>
      <c r="K9" s="26">
        <v>1738</v>
      </c>
      <c r="L9" s="26">
        <v>1233</v>
      </c>
      <c r="M9" s="26">
        <v>1869</v>
      </c>
      <c r="N9" s="26">
        <v>748</v>
      </c>
      <c r="O9" s="26">
        <v>1108</v>
      </c>
      <c r="P9" s="26">
        <v>621</v>
      </c>
      <c r="Q9" s="26">
        <v>464</v>
      </c>
      <c r="R9" s="26">
        <v>294</v>
      </c>
      <c r="S9" s="26">
        <v>0</v>
      </c>
      <c r="T9" s="26">
        <v>0</v>
      </c>
      <c r="U9" s="26">
        <v>274</v>
      </c>
      <c r="V9" s="26">
        <v>91</v>
      </c>
      <c r="W9" s="26">
        <v>1171</v>
      </c>
      <c r="X9" s="26">
        <v>791</v>
      </c>
      <c r="Y9" s="26">
        <v>1143</v>
      </c>
      <c r="Z9" s="26">
        <v>452</v>
      </c>
      <c r="AA9" s="26">
        <v>762</v>
      </c>
      <c r="AB9" s="26">
        <v>385</v>
      </c>
      <c r="AC9" s="68">
        <v>14607</v>
      </c>
      <c r="AD9" s="68">
        <v>7893</v>
      </c>
      <c r="AE9" s="205"/>
      <c r="AF9" s="66" t="s">
        <v>73</v>
      </c>
      <c r="AG9" s="26">
        <v>270</v>
      </c>
      <c r="AH9" s="26">
        <v>134</v>
      </c>
      <c r="AI9" s="26">
        <v>13</v>
      </c>
      <c r="AJ9" s="26">
        <v>6</v>
      </c>
      <c r="AK9" s="26">
        <v>0</v>
      </c>
      <c r="AL9" s="26">
        <v>0</v>
      </c>
      <c r="AM9" s="26">
        <v>0</v>
      </c>
      <c r="AN9" s="26">
        <v>0</v>
      </c>
      <c r="AO9" s="26">
        <v>64</v>
      </c>
      <c r="AP9" s="26">
        <v>39</v>
      </c>
      <c r="AQ9" s="26">
        <v>125</v>
      </c>
      <c r="AR9" s="26">
        <v>30</v>
      </c>
      <c r="AS9" s="26">
        <v>58</v>
      </c>
      <c r="AT9" s="26">
        <v>29</v>
      </c>
      <c r="AU9" s="26">
        <v>91</v>
      </c>
      <c r="AV9" s="26">
        <v>56</v>
      </c>
      <c r="AW9" s="26">
        <v>0</v>
      </c>
      <c r="AX9" s="26">
        <v>0</v>
      </c>
      <c r="AY9" s="26">
        <v>28</v>
      </c>
      <c r="AZ9" s="26">
        <v>9</v>
      </c>
      <c r="BA9" s="26">
        <v>139</v>
      </c>
      <c r="BB9" s="26">
        <v>79</v>
      </c>
      <c r="BC9" s="26">
        <v>218</v>
      </c>
      <c r="BD9" s="26">
        <v>72</v>
      </c>
      <c r="BE9" s="26">
        <v>79</v>
      </c>
      <c r="BF9" s="26">
        <v>30</v>
      </c>
      <c r="BG9" s="68">
        <v>1085</v>
      </c>
      <c r="BH9" s="68">
        <v>484</v>
      </c>
      <c r="BI9" s="205"/>
      <c r="BJ9" s="66" t="s">
        <v>73</v>
      </c>
      <c r="BK9" s="68">
        <v>105</v>
      </c>
      <c r="BL9" s="68">
        <v>2</v>
      </c>
      <c r="BM9" s="68">
        <v>0</v>
      </c>
      <c r="BN9" s="68">
        <v>0</v>
      </c>
      <c r="BO9" s="68">
        <v>36</v>
      </c>
      <c r="BP9" s="68">
        <v>40</v>
      </c>
      <c r="BQ9" s="68">
        <v>25</v>
      </c>
      <c r="BR9" s="68">
        <v>11</v>
      </c>
      <c r="BS9" s="68">
        <v>0</v>
      </c>
      <c r="BT9" s="68">
        <v>9</v>
      </c>
      <c r="BU9" s="68">
        <v>27</v>
      </c>
      <c r="BV9" s="68">
        <v>29</v>
      </c>
      <c r="BW9" s="68">
        <v>22</v>
      </c>
      <c r="BX9" s="68">
        <v>306</v>
      </c>
      <c r="BY9" s="68">
        <v>258</v>
      </c>
      <c r="BZ9" s="68">
        <v>174</v>
      </c>
      <c r="CA9" s="68">
        <v>137</v>
      </c>
      <c r="CB9" s="68">
        <v>34</v>
      </c>
      <c r="CC9" s="68">
        <v>31</v>
      </c>
      <c r="CD9" s="205"/>
      <c r="CE9" s="66" t="s">
        <v>73</v>
      </c>
      <c r="CF9" s="68">
        <v>404</v>
      </c>
      <c r="CG9" s="68">
        <v>4809</v>
      </c>
      <c r="CH9" s="68">
        <v>461</v>
      </c>
      <c r="CI9" s="68">
        <v>0</v>
      </c>
      <c r="CJ9" s="68">
        <v>3</v>
      </c>
      <c r="CK9" s="68">
        <v>136</v>
      </c>
      <c r="CL9" s="68">
        <v>280</v>
      </c>
      <c r="CM9" s="68">
        <v>288</v>
      </c>
      <c r="CN9" s="68">
        <v>287</v>
      </c>
      <c r="CO9" s="205"/>
      <c r="CP9" s="66" t="s">
        <v>73</v>
      </c>
      <c r="CQ9" s="68">
        <v>898</v>
      </c>
      <c r="CR9" s="68">
        <v>519</v>
      </c>
      <c r="CS9" s="68">
        <v>476</v>
      </c>
      <c r="CT9" s="68">
        <v>265</v>
      </c>
      <c r="CU9" s="68">
        <v>6</v>
      </c>
      <c r="CV9" s="68">
        <v>1</v>
      </c>
      <c r="CW9" s="68">
        <v>5</v>
      </c>
      <c r="CX9" s="68">
        <v>1</v>
      </c>
      <c r="CY9" s="68">
        <v>431</v>
      </c>
      <c r="CZ9" s="68">
        <v>165</v>
      </c>
      <c r="DA9" s="68">
        <v>242</v>
      </c>
      <c r="DB9" s="68">
        <v>86</v>
      </c>
      <c r="DC9" s="68">
        <v>804</v>
      </c>
      <c r="DD9" s="68">
        <v>549</v>
      </c>
      <c r="DE9" s="68">
        <v>601</v>
      </c>
      <c r="DF9" s="68">
        <v>430</v>
      </c>
      <c r="DG9" s="68">
        <v>803</v>
      </c>
      <c r="DH9" s="68">
        <v>295</v>
      </c>
      <c r="DI9" s="68">
        <v>498</v>
      </c>
      <c r="DJ9" s="68">
        <v>194</v>
      </c>
      <c r="DK9" s="68">
        <v>512</v>
      </c>
      <c r="DL9" s="68">
        <v>218</v>
      </c>
      <c r="DM9" s="68">
        <v>371</v>
      </c>
      <c r="DN9" s="68">
        <v>163</v>
      </c>
      <c r="DO9" s="205"/>
      <c r="DP9" s="66" t="s">
        <v>73</v>
      </c>
      <c r="DQ9" s="26">
        <v>191</v>
      </c>
      <c r="DR9" s="26">
        <v>287</v>
      </c>
      <c r="DS9" s="26">
        <v>3</v>
      </c>
      <c r="DT9" s="26">
        <v>179</v>
      </c>
      <c r="DU9" s="26">
        <v>7</v>
      </c>
      <c r="DV9" s="26">
        <v>667</v>
      </c>
      <c r="DW9" s="26">
        <v>299</v>
      </c>
      <c r="DX9" s="26">
        <v>189</v>
      </c>
      <c r="DY9" s="41">
        <v>157</v>
      </c>
      <c r="DZ9" s="41">
        <v>67</v>
      </c>
      <c r="EA9" s="205"/>
      <c r="EB9" s="66" t="s">
        <v>73</v>
      </c>
      <c r="EC9" s="68">
        <v>5763</v>
      </c>
      <c r="ED9" s="68">
        <v>8315</v>
      </c>
      <c r="EE9" s="68">
        <v>939</v>
      </c>
      <c r="EF9" s="68">
        <v>146</v>
      </c>
      <c r="EG9" s="68">
        <v>540</v>
      </c>
      <c r="EH9" s="68">
        <v>1561</v>
      </c>
      <c r="EI9" s="68">
        <v>299</v>
      </c>
      <c r="EJ9" s="68">
        <v>6682</v>
      </c>
      <c r="EK9" s="68">
        <v>1479</v>
      </c>
      <c r="EL9" s="68">
        <v>221</v>
      </c>
      <c r="EM9" s="68">
        <v>867</v>
      </c>
      <c r="EN9" s="68">
        <v>25</v>
      </c>
      <c r="EO9" s="68">
        <v>126</v>
      </c>
      <c r="EP9" s="68">
        <v>26</v>
      </c>
      <c r="EQ9" s="68">
        <v>5</v>
      </c>
      <c r="ER9" s="68">
        <v>7</v>
      </c>
      <c r="ES9" s="68">
        <v>22</v>
      </c>
      <c r="ET9" s="24"/>
      <c r="EU9" s="80" t="s">
        <v>95</v>
      </c>
      <c r="EV9" s="80" t="s">
        <v>2341</v>
      </c>
      <c r="EW9" s="78">
        <v>3454</v>
      </c>
      <c r="EX9" s="80">
        <v>2193</v>
      </c>
      <c r="EY9" s="78">
        <v>11420</v>
      </c>
      <c r="EZ9" s="78"/>
      <c r="FA9" s="78"/>
      <c r="FB9" s="78"/>
      <c r="FC9" s="78"/>
      <c r="FD9" s="78"/>
      <c r="FE9" s="78"/>
    </row>
    <row r="10" spans="1:161">
      <c r="A10" s="205" t="s">
        <v>96</v>
      </c>
      <c r="B10" s="8" t="s">
        <v>90</v>
      </c>
      <c r="C10" s="71">
        <v>2401</v>
      </c>
      <c r="D10" s="71">
        <v>1240</v>
      </c>
      <c r="E10" s="71">
        <v>127</v>
      </c>
      <c r="F10" s="71">
        <v>71</v>
      </c>
      <c r="G10" s="71">
        <v>0</v>
      </c>
      <c r="H10" s="71">
        <v>0</v>
      </c>
      <c r="I10" s="71">
        <v>78</v>
      </c>
      <c r="J10" s="71">
        <v>31</v>
      </c>
      <c r="K10" s="71">
        <v>591</v>
      </c>
      <c r="L10" s="71">
        <v>370</v>
      </c>
      <c r="M10" s="71">
        <v>719</v>
      </c>
      <c r="N10" s="71">
        <v>309</v>
      </c>
      <c r="O10" s="71">
        <v>318</v>
      </c>
      <c r="P10" s="71">
        <v>145</v>
      </c>
      <c r="Q10" s="71">
        <v>407</v>
      </c>
      <c r="R10" s="71">
        <v>251</v>
      </c>
      <c r="S10" s="71">
        <v>0</v>
      </c>
      <c r="T10" s="71">
        <v>0</v>
      </c>
      <c r="U10" s="71">
        <v>304</v>
      </c>
      <c r="V10" s="71">
        <v>143</v>
      </c>
      <c r="W10" s="71">
        <v>269</v>
      </c>
      <c r="X10" s="71">
        <v>140</v>
      </c>
      <c r="Y10" s="71">
        <v>253</v>
      </c>
      <c r="Z10" s="71">
        <v>108</v>
      </c>
      <c r="AA10" s="71">
        <v>155</v>
      </c>
      <c r="AB10" s="71">
        <v>68</v>
      </c>
      <c r="AC10" s="69">
        <v>5622</v>
      </c>
      <c r="AD10" s="69">
        <v>2876</v>
      </c>
      <c r="AE10" s="205" t="s">
        <v>96</v>
      </c>
      <c r="AF10" s="8" t="s">
        <v>90</v>
      </c>
      <c r="AG10" s="71">
        <v>105</v>
      </c>
      <c r="AH10" s="71">
        <v>54</v>
      </c>
      <c r="AI10" s="71">
        <v>3</v>
      </c>
      <c r="AJ10" s="71">
        <v>1</v>
      </c>
      <c r="AK10" s="71">
        <v>0</v>
      </c>
      <c r="AL10" s="71">
        <v>0</v>
      </c>
      <c r="AM10" s="71">
        <v>0</v>
      </c>
      <c r="AN10" s="71">
        <v>0</v>
      </c>
      <c r="AO10" s="71">
        <v>8</v>
      </c>
      <c r="AP10" s="71">
        <v>3</v>
      </c>
      <c r="AQ10" s="71">
        <v>43</v>
      </c>
      <c r="AR10" s="71">
        <v>17</v>
      </c>
      <c r="AS10" s="71">
        <v>7</v>
      </c>
      <c r="AT10" s="71">
        <v>5</v>
      </c>
      <c r="AU10" s="71">
        <v>39</v>
      </c>
      <c r="AV10" s="71">
        <v>22</v>
      </c>
      <c r="AW10" s="71">
        <v>0</v>
      </c>
      <c r="AX10" s="71">
        <v>0</v>
      </c>
      <c r="AY10" s="71">
        <v>69</v>
      </c>
      <c r="AZ10" s="71">
        <v>33</v>
      </c>
      <c r="BA10" s="71">
        <v>22</v>
      </c>
      <c r="BB10" s="71">
        <v>9</v>
      </c>
      <c r="BC10" s="71">
        <v>48</v>
      </c>
      <c r="BD10" s="71">
        <v>17</v>
      </c>
      <c r="BE10" s="71">
        <v>6</v>
      </c>
      <c r="BF10" s="71">
        <v>0</v>
      </c>
      <c r="BG10" s="69">
        <v>350</v>
      </c>
      <c r="BH10" s="69">
        <v>161</v>
      </c>
      <c r="BI10" s="205" t="s">
        <v>96</v>
      </c>
      <c r="BJ10" s="8" t="s">
        <v>90</v>
      </c>
      <c r="BK10" s="31">
        <v>48</v>
      </c>
      <c r="BL10" s="31">
        <v>3</v>
      </c>
      <c r="BM10" s="31">
        <v>0</v>
      </c>
      <c r="BN10" s="31">
        <v>4</v>
      </c>
      <c r="BO10" s="31">
        <v>19</v>
      </c>
      <c r="BP10" s="31">
        <v>21</v>
      </c>
      <c r="BQ10" s="31">
        <v>11</v>
      </c>
      <c r="BR10" s="31">
        <v>13</v>
      </c>
      <c r="BS10" s="31">
        <v>0</v>
      </c>
      <c r="BT10" s="31">
        <v>11</v>
      </c>
      <c r="BU10" s="31">
        <v>10</v>
      </c>
      <c r="BV10" s="31">
        <v>12</v>
      </c>
      <c r="BW10" s="31">
        <v>8</v>
      </c>
      <c r="BX10" s="149">
        <v>160</v>
      </c>
      <c r="BY10" s="125">
        <v>147</v>
      </c>
      <c r="BZ10" s="71">
        <v>68</v>
      </c>
      <c r="CA10" s="71">
        <v>12</v>
      </c>
      <c r="CB10" s="71">
        <v>22</v>
      </c>
      <c r="CC10" s="71">
        <v>24</v>
      </c>
      <c r="CD10" s="205" t="s">
        <v>96</v>
      </c>
      <c r="CE10" s="8" t="s">
        <v>90</v>
      </c>
      <c r="CF10" s="71">
        <v>0</v>
      </c>
      <c r="CG10" s="71">
        <v>2361</v>
      </c>
      <c r="CH10" s="71">
        <v>167</v>
      </c>
      <c r="CI10" s="71">
        <v>52</v>
      </c>
      <c r="CJ10" s="71">
        <v>0</v>
      </c>
      <c r="CK10" s="71">
        <v>56</v>
      </c>
      <c r="CL10" s="71">
        <v>164</v>
      </c>
      <c r="CM10" s="71">
        <v>139</v>
      </c>
      <c r="CN10" s="71">
        <v>136</v>
      </c>
      <c r="CO10" s="205" t="s">
        <v>96</v>
      </c>
      <c r="CP10" s="8" t="s">
        <v>90</v>
      </c>
      <c r="CQ10" s="46">
        <v>442</v>
      </c>
      <c r="CR10" s="46">
        <v>214</v>
      </c>
      <c r="CS10" s="46">
        <v>323</v>
      </c>
      <c r="CT10" s="46">
        <v>156</v>
      </c>
      <c r="CU10" s="46">
        <v>1</v>
      </c>
      <c r="CV10" s="46">
        <v>0</v>
      </c>
      <c r="CW10" s="46">
        <v>0</v>
      </c>
      <c r="CX10" s="46">
        <v>0</v>
      </c>
      <c r="CY10" s="46">
        <v>299</v>
      </c>
      <c r="CZ10" s="46">
        <v>132</v>
      </c>
      <c r="DA10" s="46">
        <v>177</v>
      </c>
      <c r="DB10" s="46">
        <v>79</v>
      </c>
      <c r="DC10" s="46">
        <v>116</v>
      </c>
      <c r="DD10" s="46">
        <v>62</v>
      </c>
      <c r="DE10" s="46">
        <v>95</v>
      </c>
      <c r="DF10" s="46">
        <v>51</v>
      </c>
      <c r="DG10" s="46">
        <v>152</v>
      </c>
      <c r="DH10" s="46">
        <v>62</v>
      </c>
      <c r="DI10" s="46">
        <v>71</v>
      </c>
      <c r="DJ10" s="46">
        <v>30</v>
      </c>
      <c r="DK10" s="46">
        <v>79</v>
      </c>
      <c r="DL10" s="46">
        <v>46</v>
      </c>
      <c r="DM10" s="46">
        <v>65</v>
      </c>
      <c r="DN10" s="46">
        <v>40</v>
      </c>
      <c r="DO10" s="205" t="s">
        <v>96</v>
      </c>
      <c r="DP10" s="8" t="s">
        <v>90</v>
      </c>
      <c r="DQ10" s="71">
        <v>69</v>
      </c>
      <c r="DR10" s="71">
        <v>203</v>
      </c>
      <c r="DS10" s="71">
        <v>0</v>
      </c>
      <c r="DT10" s="71">
        <v>70</v>
      </c>
      <c r="DU10" s="71">
        <v>13</v>
      </c>
      <c r="DV10" s="16">
        <v>355</v>
      </c>
      <c r="DW10" s="71">
        <v>174</v>
      </c>
      <c r="DX10" s="71">
        <v>121</v>
      </c>
      <c r="DY10" s="152">
        <v>66</v>
      </c>
      <c r="DZ10" s="32">
        <v>26</v>
      </c>
      <c r="EA10" s="205" t="s">
        <v>96</v>
      </c>
      <c r="EB10" s="8" t="s">
        <v>90</v>
      </c>
      <c r="EC10" s="71">
        <v>735</v>
      </c>
      <c r="ED10" s="71">
        <v>798</v>
      </c>
      <c r="EE10" s="71">
        <v>1086</v>
      </c>
      <c r="EF10" s="71">
        <v>5</v>
      </c>
      <c r="EG10" s="71">
        <v>121</v>
      </c>
      <c r="EH10" s="71">
        <v>182</v>
      </c>
      <c r="EI10" s="71">
        <v>33</v>
      </c>
      <c r="EJ10" s="71">
        <v>876</v>
      </c>
      <c r="EK10" s="71">
        <v>71</v>
      </c>
      <c r="EL10" s="71">
        <v>39</v>
      </c>
      <c r="EM10" s="71">
        <v>45</v>
      </c>
      <c r="EN10" s="71">
        <v>12</v>
      </c>
      <c r="EO10" s="71">
        <v>82</v>
      </c>
      <c r="EP10" s="71">
        <v>6</v>
      </c>
      <c r="EQ10" s="71">
        <v>4</v>
      </c>
      <c r="ER10" s="71">
        <v>9</v>
      </c>
      <c r="ES10" s="71">
        <v>1644</v>
      </c>
      <c r="ET10" s="24"/>
      <c r="EU10" s="80" t="s">
        <v>96</v>
      </c>
      <c r="EV10" s="80" t="s">
        <v>2358</v>
      </c>
      <c r="EW10" s="78">
        <v>1089</v>
      </c>
      <c r="EX10" s="80">
        <v>731</v>
      </c>
      <c r="EY10" s="78">
        <v>5431</v>
      </c>
      <c r="EZ10" s="78"/>
      <c r="FA10" s="78"/>
      <c r="FB10" s="78"/>
      <c r="FC10" s="78"/>
      <c r="FD10" s="78"/>
      <c r="FE10" s="78"/>
    </row>
    <row r="11" spans="1:161">
      <c r="A11" s="205"/>
      <c r="B11" s="8" t="s">
        <v>91</v>
      </c>
      <c r="C11" s="71">
        <v>1154</v>
      </c>
      <c r="D11" s="71">
        <v>642</v>
      </c>
      <c r="E11" s="71">
        <v>0</v>
      </c>
      <c r="F11" s="71">
        <v>0</v>
      </c>
      <c r="G11" s="71">
        <v>0</v>
      </c>
      <c r="H11" s="71">
        <v>0</v>
      </c>
      <c r="I11" s="71">
        <v>0</v>
      </c>
      <c r="J11" s="71">
        <v>0</v>
      </c>
      <c r="K11" s="71">
        <v>309</v>
      </c>
      <c r="L11" s="71">
        <v>216</v>
      </c>
      <c r="M11" s="71">
        <v>446</v>
      </c>
      <c r="N11" s="71">
        <v>221</v>
      </c>
      <c r="O11" s="71">
        <v>334</v>
      </c>
      <c r="P11" s="71">
        <v>167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244</v>
      </c>
      <c r="X11" s="71">
        <v>157</v>
      </c>
      <c r="Y11" s="71">
        <v>421</v>
      </c>
      <c r="Z11" s="71">
        <v>190</v>
      </c>
      <c r="AA11" s="71">
        <v>233</v>
      </c>
      <c r="AB11" s="71">
        <v>123</v>
      </c>
      <c r="AC11" s="69">
        <v>3141</v>
      </c>
      <c r="AD11" s="69">
        <v>1716</v>
      </c>
      <c r="AE11" s="205"/>
      <c r="AF11" s="8" t="s">
        <v>91</v>
      </c>
      <c r="AG11" s="71">
        <v>99</v>
      </c>
      <c r="AH11" s="71">
        <v>60</v>
      </c>
      <c r="AI11" s="71">
        <v>0</v>
      </c>
      <c r="AJ11" s="71">
        <v>0</v>
      </c>
      <c r="AK11" s="71">
        <v>0</v>
      </c>
      <c r="AL11" s="71">
        <v>0</v>
      </c>
      <c r="AM11" s="71">
        <v>0</v>
      </c>
      <c r="AN11" s="71">
        <v>0</v>
      </c>
      <c r="AO11" s="71">
        <v>7</v>
      </c>
      <c r="AP11" s="71">
        <v>4</v>
      </c>
      <c r="AQ11" s="71">
        <v>27</v>
      </c>
      <c r="AR11" s="71">
        <v>12</v>
      </c>
      <c r="AS11" s="71">
        <v>20</v>
      </c>
      <c r="AT11" s="71">
        <v>11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20</v>
      </c>
      <c r="BB11" s="71">
        <v>9</v>
      </c>
      <c r="BC11" s="71">
        <v>122</v>
      </c>
      <c r="BD11" s="71">
        <v>53</v>
      </c>
      <c r="BE11" s="71">
        <v>18</v>
      </c>
      <c r="BF11" s="71">
        <v>4</v>
      </c>
      <c r="BG11" s="69">
        <v>313</v>
      </c>
      <c r="BH11" s="69">
        <v>153</v>
      </c>
      <c r="BI11" s="205"/>
      <c r="BJ11" s="8" t="s">
        <v>91</v>
      </c>
      <c r="BK11" s="31">
        <v>18</v>
      </c>
      <c r="BL11" s="31">
        <v>0</v>
      </c>
      <c r="BM11" s="31">
        <v>0</v>
      </c>
      <c r="BN11" s="31">
        <v>0</v>
      </c>
      <c r="BO11" s="31">
        <v>7</v>
      </c>
      <c r="BP11" s="31">
        <v>9</v>
      </c>
      <c r="BQ11" s="31">
        <v>7</v>
      </c>
      <c r="BR11" s="31">
        <v>0</v>
      </c>
      <c r="BS11" s="31">
        <v>0</v>
      </c>
      <c r="BT11" s="31">
        <v>0</v>
      </c>
      <c r="BU11" s="31">
        <v>7</v>
      </c>
      <c r="BV11" s="31">
        <v>9</v>
      </c>
      <c r="BW11" s="31">
        <v>5</v>
      </c>
      <c r="BX11" s="149">
        <v>62</v>
      </c>
      <c r="BY11" s="125">
        <v>73</v>
      </c>
      <c r="BZ11" s="71">
        <v>64</v>
      </c>
      <c r="CA11" s="71">
        <v>52</v>
      </c>
      <c r="CB11" s="71">
        <v>1</v>
      </c>
      <c r="CC11" s="71">
        <v>4</v>
      </c>
      <c r="CD11" s="205"/>
      <c r="CE11" s="8" t="s">
        <v>91</v>
      </c>
      <c r="CF11" s="71">
        <v>344</v>
      </c>
      <c r="CG11" s="71">
        <v>1275</v>
      </c>
      <c r="CH11" s="71">
        <v>175</v>
      </c>
      <c r="CI11" s="71">
        <v>0</v>
      </c>
      <c r="CJ11" s="71">
        <v>0</v>
      </c>
      <c r="CK11" s="71">
        <v>20</v>
      </c>
      <c r="CL11" s="71">
        <v>84</v>
      </c>
      <c r="CM11" s="71">
        <v>74</v>
      </c>
      <c r="CN11" s="71">
        <v>66</v>
      </c>
      <c r="CO11" s="205"/>
      <c r="CP11" s="8" t="s">
        <v>91</v>
      </c>
      <c r="CQ11" s="46">
        <v>1</v>
      </c>
      <c r="CR11" s="46">
        <v>1</v>
      </c>
      <c r="CS11" s="46">
        <v>0</v>
      </c>
      <c r="CT11" s="46">
        <v>0</v>
      </c>
      <c r="CU11" s="46">
        <v>12</v>
      </c>
      <c r="CV11" s="46">
        <v>3</v>
      </c>
      <c r="CW11" s="46">
        <v>4</v>
      </c>
      <c r="CX11" s="46">
        <v>2</v>
      </c>
      <c r="CY11" s="46">
        <v>29</v>
      </c>
      <c r="CZ11" s="46">
        <v>10</v>
      </c>
      <c r="DA11" s="46">
        <v>13</v>
      </c>
      <c r="DB11" s="46">
        <v>3</v>
      </c>
      <c r="DC11" s="46">
        <v>172</v>
      </c>
      <c r="DD11" s="46">
        <v>107</v>
      </c>
      <c r="DE11" s="46">
        <v>140</v>
      </c>
      <c r="DF11" s="46">
        <v>89</v>
      </c>
      <c r="DG11" s="46">
        <v>362</v>
      </c>
      <c r="DH11" s="46">
        <v>158</v>
      </c>
      <c r="DI11" s="46">
        <v>154</v>
      </c>
      <c r="DJ11" s="46">
        <v>67</v>
      </c>
      <c r="DK11" s="46">
        <v>112</v>
      </c>
      <c r="DL11" s="46">
        <v>57</v>
      </c>
      <c r="DM11" s="46">
        <v>88</v>
      </c>
      <c r="DN11" s="46">
        <v>49</v>
      </c>
      <c r="DO11" s="205"/>
      <c r="DP11" s="8" t="s">
        <v>91</v>
      </c>
      <c r="DQ11" s="71">
        <v>68</v>
      </c>
      <c r="DR11" s="71">
        <v>74</v>
      </c>
      <c r="DS11" s="71">
        <v>0</v>
      </c>
      <c r="DT11" s="71">
        <v>12</v>
      </c>
      <c r="DU11" s="71">
        <v>5</v>
      </c>
      <c r="DV11" s="16">
        <v>159</v>
      </c>
      <c r="DW11" s="71">
        <v>94</v>
      </c>
      <c r="DX11" s="71">
        <v>69</v>
      </c>
      <c r="DY11" s="152">
        <v>40</v>
      </c>
      <c r="DZ11" s="32">
        <v>23</v>
      </c>
      <c r="EA11" s="205"/>
      <c r="EB11" s="8" t="s">
        <v>91</v>
      </c>
      <c r="EC11" s="71">
        <v>661</v>
      </c>
      <c r="ED11" s="71">
        <v>1888</v>
      </c>
      <c r="EE11" s="71">
        <v>179</v>
      </c>
      <c r="EF11" s="71">
        <v>5</v>
      </c>
      <c r="EG11" s="71">
        <v>162</v>
      </c>
      <c r="EH11" s="71">
        <v>165</v>
      </c>
      <c r="EI11" s="71">
        <v>48</v>
      </c>
      <c r="EJ11" s="71">
        <v>1273</v>
      </c>
      <c r="EK11" s="71">
        <v>300</v>
      </c>
      <c r="EL11" s="71">
        <v>180</v>
      </c>
      <c r="EM11" s="71">
        <v>3074</v>
      </c>
      <c r="EN11" s="71">
        <v>0</v>
      </c>
      <c r="EO11" s="71">
        <v>106</v>
      </c>
      <c r="EP11" s="71">
        <v>1</v>
      </c>
      <c r="EQ11" s="71">
        <v>3</v>
      </c>
      <c r="ER11" s="71">
        <v>0</v>
      </c>
      <c r="ES11" s="71">
        <v>1644</v>
      </c>
      <c r="ET11" s="24"/>
      <c r="EU11" s="80" t="s">
        <v>96</v>
      </c>
      <c r="EV11" s="80" t="s">
        <v>2359</v>
      </c>
      <c r="EW11" s="78">
        <v>688</v>
      </c>
      <c r="EX11" s="80">
        <v>399</v>
      </c>
      <c r="EY11" s="78">
        <v>3419</v>
      </c>
      <c r="EZ11" s="78"/>
      <c r="FA11" s="78"/>
      <c r="FB11" s="78"/>
      <c r="FC11" s="78"/>
      <c r="FD11" s="78"/>
      <c r="FE11" s="78"/>
    </row>
    <row r="12" spans="1:161">
      <c r="A12" s="205"/>
      <c r="B12" s="66" t="s">
        <v>73</v>
      </c>
      <c r="C12" s="26">
        <v>3555</v>
      </c>
      <c r="D12" s="26">
        <v>1882</v>
      </c>
      <c r="E12" s="26">
        <v>127</v>
      </c>
      <c r="F12" s="26">
        <v>71</v>
      </c>
      <c r="G12" s="26">
        <v>0</v>
      </c>
      <c r="H12" s="26">
        <v>0</v>
      </c>
      <c r="I12" s="26">
        <v>78</v>
      </c>
      <c r="J12" s="26">
        <v>31</v>
      </c>
      <c r="K12" s="26">
        <v>900</v>
      </c>
      <c r="L12" s="26">
        <v>586</v>
      </c>
      <c r="M12" s="26">
        <v>1165</v>
      </c>
      <c r="N12" s="26">
        <v>530</v>
      </c>
      <c r="O12" s="26">
        <v>652</v>
      </c>
      <c r="P12" s="26">
        <v>312</v>
      </c>
      <c r="Q12" s="26">
        <v>407</v>
      </c>
      <c r="R12" s="26">
        <v>251</v>
      </c>
      <c r="S12" s="26">
        <v>0</v>
      </c>
      <c r="T12" s="26">
        <v>0</v>
      </c>
      <c r="U12" s="26">
        <v>304</v>
      </c>
      <c r="V12" s="26">
        <v>143</v>
      </c>
      <c r="W12" s="26">
        <v>513</v>
      </c>
      <c r="X12" s="26">
        <v>297</v>
      </c>
      <c r="Y12" s="26">
        <v>674</v>
      </c>
      <c r="Z12" s="26">
        <v>298</v>
      </c>
      <c r="AA12" s="26">
        <v>388</v>
      </c>
      <c r="AB12" s="26">
        <v>191</v>
      </c>
      <c r="AC12" s="68">
        <v>8763</v>
      </c>
      <c r="AD12" s="68">
        <v>4592</v>
      </c>
      <c r="AE12" s="205"/>
      <c r="AF12" s="66" t="s">
        <v>73</v>
      </c>
      <c r="AG12" s="26">
        <v>204</v>
      </c>
      <c r="AH12" s="26">
        <v>114</v>
      </c>
      <c r="AI12" s="26">
        <v>3</v>
      </c>
      <c r="AJ12" s="26">
        <v>1</v>
      </c>
      <c r="AK12" s="26">
        <v>0</v>
      </c>
      <c r="AL12" s="26">
        <v>0</v>
      </c>
      <c r="AM12" s="26">
        <v>0</v>
      </c>
      <c r="AN12" s="26">
        <v>0</v>
      </c>
      <c r="AO12" s="26">
        <v>15</v>
      </c>
      <c r="AP12" s="26">
        <v>7</v>
      </c>
      <c r="AQ12" s="26">
        <v>70</v>
      </c>
      <c r="AR12" s="26">
        <v>29</v>
      </c>
      <c r="AS12" s="26">
        <v>27</v>
      </c>
      <c r="AT12" s="26">
        <v>16</v>
      </c>
      <c r="AU12" s="26">
        <v>39</v>
      </c>
      <c r="AV12" s="26">
        <v>22</v>
      </c>
      <c r="AW12" s="26">
        <v>0</v>
      </c>
      <c r="AX12" s="26">
        <v>0</v>
      </c>
      <c r="AY12" s="26">
        <v>69</v>
      </c>
      <c r="AZ12" s="26">
        <v>33</v>
      </c>
      <c r="BA12" s="26">
        <v>42</v>
      </c>
      <c r="BB12" s="26">
        <v>18</v>
      </c>
      <c r="BC12" s="26">
        <v>170</v>
      </c>
      <c r="BD12" s="26">
        <v>70</v>
      </c>
      <c r="BE12" s="26">
        <v>24</v>
      </c>
      <c r="BF12" s="26">
        <v>4</v>
      </c>
      <c r="BG12" s="68">
        <v>663</v>
      </c>
      <c r="BH12" s="68">
        <v>314</v>
      </c>
      <c r="BI12" s="205"/>
      <c r="BJ12" s="66" t="s">
        <v>73</v>
      </c>
      <c r="BK12" s="68">
        <v>66</v>
      </c>
      <c r="BL12" s="68">
        <v>3</v>
      </c>
      <c r="BM12" s="68">
        <v>0</v>
      </c>
      <c r="BN12" s="68">
        <v>4</v>
      </c>
      <c r="BO12" s="68">
        <v>26</v>
      </c>
      <c r="BP12" s="68">
        <v>30</v>
      </c>
      <c r="BQ12" s="68">
        <v>18</v>
      </c>
      <c r="BR12" s="68">
        <v>13</v>
      </c>
      <c r="BS12" s="68">
        <v>0</v>
      </c>
      <c r="BT12" s="68">
        <v>11</v>
      </c>
      <c r="BU12" s="68">
        <v>17</v>
      </c>
      <c r="BV12" s="68">
        <v>21</v>
      </c>
      <c r="BW12" s="68">
        <v>13</v>
      </c>
      <c r="BX12" s="68">
        <v>222</v>
      </c>
      <c r="BY12" s="68">
        <v>220</v>
      </c>
      <c r="BZ12" s="68">
        <v>132</v>
      </c>
      <c r="CA12" s="68">
        <v>64</v>
      </c>
      <c r="CB12" s="68">
        <v>23</v>
      </c>
      <c r="CC12" s="68">
        <v>28</v>
      </c>
      <c r="CD12" s="205"/>
      <c r="CE12" s="66" t="s">
        <v>73</v>
      </c>
      <c r="CF12" s="68">
        <v>344</v>
      </c>
      <c r="CG12" s="68">
        <v>3636</v>
      </c>
      <c r="CH12" s="68">
        <v>342</v>
      </c>
      <c r="CI12" s="68">
        <v>52</v>
      </c>
      <c r="CJ12" s="68">
        <v>0</v>
      </c>
      <c r="CK12" s="68">
        <v>76</v>
      </c>
      <c r="CL12" s="68">
        <v>248</v>
      </c>
      <c r="CM12" s="68">
        <v>213</v>
      </c>
      <c r="CN12" s="68">
        <v>202</v>
      </c>
      <c r="CO12" s="205"/>
      <c r="CP12" s="66" t="s">
        <v>73</v>
      </c>
      <c r="CQ12" s="68">
        <v>443</v>
      </c>
      <c r="CR12" s="68">
        <v>215</v>
      </c>
      <c r="CS12" s="68">
        <v>323</v>
      </c>
      <c r="CT12" s="68">
        <v>156</v>
      </c>
      <c r="CU12" s="68">
        <v>13</v>
      </c>
      <c r="CV12" s="68">
        <v>3</v>
      </c>
      <c r="CW12" s="68">
        <v>4</v>
      </c>
      <c r="CX12" s="68">
        <v>2</v>
      </c>
      <c r="CY12" s="68">
        <v>328</v>
      </c>
      <c r="CZ12" s="68">
        <v>142</v>
      </c>
      <c r="DA12" s="68">
        <v>190</v>
      </c>
      <c r="DB12" s="68">
        <v>82</v>
      </c>
      <c r="DC12" s="68">
        <v>288</v>
      </c>
      <c r="DD12" s="68">
        <v>169</v>
      </c>
      <c r="DE12" s="68">
        <v>235</v>
      </c>
      <c r="DF12" s="68">
        <v>140</v>
      </c>
      <c r="DG12" s="68">
        <v>514</v>
      </c>
      <c r="DH12" s="68">
        <v>220</v>
      </c>
      <c r="DI12" s="68">
        <v>225</v>
      </c>
      <c r="DJ12" s="68">
        <v>97</v>
      </c>
      <c r="DK12" s="68">
        <v>191</v>
      </c>
      <c r="DL12" s="68">
        <v>103</v>
      </c>
      <c r="DM12" s="68">
        <v>153</v>
      </c>
      <c r="DN12" s="68">
        <v>89</v>
      </c>
      <c r="DO12" s="205"/>
      <c r="DP12" s="66" t="s">
        <v>73</v>
      </c>
      <c r="DQ12" s="26">
        <v>137</v>
      </c>
      <c r="DR12" s="26">
        <v>277</v>
      </c>
      <c r="DS12" s="26">
        <v>0</v>
      </c>
      <c r="DT12" s="26">
        <v>82</v>
      </c>
      <c r="DU12" s="26">
        <v>18</v>
      </c>
      <c r="DV12" s="26">
        <v>514</v>
      </c>
      <c r="DW12" s="26">
        <v>268</v>
      </c>
      <c r="DX12" s="26">
        <v>190</v>
      </c>
      <c r="DY12" s="41">
        <v>106</v>
      </c>
      <c r="DZ12" s="41">
        <v>49</v>
      </c>
      <c r="EA12" s="205"/>
      <c r="EB12" s="66" t="s">
        <v>73</v>
      </c>
      <c r="EC12" s="68">
        <v>1396</v>
      </c>
      <c r="ED12" s="68">
        <v>2686</v>
      </c>
      <c r="EE12" s="68">
        <v>1265</v>
      </c>
      <c r="EF12" s="68">
        <v>10</v>
      </c>
      <c r="EG12" s="68">
        <v>283</v>
      </c>
      <c r="EH12" s="68">
        <v>347</v>
      </c>
      <c r="EI12" s="68">
        <v>81</v>
      </c>
      <c r="EJ12" s="68">
        <v>2149</v>
      </c>
      <c r="EK12" s="68">
        <v>371</v>
      </c>
      <c r="EL12" s="68">
        <v>219</v>
      </c>
      <c r="EM12" s="68">
        <v>3119</v>
      </c>
      <c r="EN12" s="68">
        <v>12</v>
      </c>
      <c r="EO12" s="68">
        <v>188</v>
      </c>
      <c r="EP12" s="68">
        <v>7</v>
      </c>
      <c r="EQ12" s="68">
        <v>7</v>
      </c>
      <c r="ER12" s="68">
        <v>9</v>
      </c>
      <c r="ES12" s="68">
        <v>3288</v>
      </c>
      <c r="ET12" s="24"/>
      <c r="EU12" s="80" t="s">
        <v>96</v>
      </c>
      <c r="EV12" s="80" t="s">
        <v>2360</v>
      </c>
      <c r="EW12" s="78">
        <v>1777</v>
      </c>
      <c r="EX12" s="80">
        <v>1130</v>
      </c>
      <c r="EY12" s="78">
        <v>8850</v>
      </c>
      <c r="EZ12" s="78"/>
      <c r="FA12" s="78"/>
      <c r="FB12" s="78"/>
      <c r="FC12" s="78"/>
      <c r="FD12" s="78"/>
      <c r="FE12" s="78"/>
    </row>
    <row r="13" spans="1:161">
      <c r="A13" s="205" t="s">
        <v>97</v>
      </c>
      <c r="B13" s="8" t="s">
        <v>90</v>
      </c>
      <c r="C13" s="71">
        <v>10437</v>
      </c>
      <c r="D13" s="71">
        <v>5962</v>
      </c>
      <c r="E13" s="71">
        <v>58</v>
      </c>
      <c r="F13" s="71">
        <v>37</v>
      </c>
      <c r="G13" s="71">
        <v>0</v>
      </c>
      <c r="H13" s="71">
        <v>0</v>
      </c>
      <c r="I13" s="71">
        <v>64</v>
      </c>
      <c r="J13" s="71">
        <v>35</v>
      </c>
      <c r="K13" s="71">
        <v>2807</v>
      </c>
      <c r="L13" s="71">
        <v>1929</v>
      </c>
      <c r="M13" s="71">
        <v>2816</v>
      </c>
      <c r="N13" s="71">
        <v>1377</v>
      </c>
      <c r="O13" s="71">
        <v>1840</v>
      </c>
      <c r="P13" s="71">
        <v>1064</v>
      </c>
      <c r="Q13" s="71">
        <v>1156</v>
      </c>
      <c r="R13" s="71">
        <v>717</v>
      </c>
      <c r="S13" s="71">
        <v>1</v>
      </c>
      <c r="T13" s="71">
        <v>0</v>
      </c>
      <c r="U13" s="71">
        <v>420</v>
      </c>
      <c r="V13" s="71">
        <v>176</v>
      </c>
      <c r="W13" s="71">
        <v>2127</v>
      </c>
      <c r="X13" s="71">
        <v>1415</v>
      </c>
      <c r="Y13" s="71">
        <v>2214</v>
      </c>
      <c r="Z13" s="71">
        <v>1095</v>
      </c>
      <c r="AA13" s="71">
        <v>1322</v>
      </c>
      <c r="AB13" s="71">
        <v>749</v>
      </c>
      <c r="AC13" s="69">
        <v>25262</v>
      </c>
      <c r="AD13" s="69">
        <v>14556</v>
      </c>
      <c r="AE13" s="205" t="s">
        <v>97</v>
      </c>
      <c r="AF13" s="8" t="s">
        <v>90</v>
      </c>
      <c r="AG13" s="71">
        <v>562</v>
      </c>
      <c r="AH13" s="71">
        <v>294</v>
      </c>
      <c r="AI13" s="71">
        <v>0</v>
      </c>
      <c r="AJ13" s="71">
        <v>0</v>
      </c>
      <c r="AK13" s="71">
        <v>0</v>
      </c>
      <c r="AL13" s="71">
        <v>0</v>
      </c>
      <c r="AM13" s="71">
        <v>1</v>
      </c>
      <c r="AN13" s="71">
        <v>1</v>
      </c>
      <c r="AO13" s="71">
        <v>106</v>
      </c>
      <c r="AP13" s="71">
        <v>56</v>
      </c>
      <c r="AQ13" s="71">
        <v>148</v>
      </c>
      <c r="AR13" s="71">
        <v>50</v>
      </c>
      <c r="AS13" s="71">
        <v>84</v>
      </c>
      <c r="AT13" s="71">
        <v>40</v>
      </c>
      <c r="AU13" s="71">
        <v>319</v>
      </c>
      <c r="AV13" s="71">
        <v>186</v>
      </c>
      <c r="AW13" s="71">
        <v>1</v>
      </c>
      <c r="AX13" s="71">
        <v>0</v>
      </c>
      <c r="AY13" s="71">
        <v>140</v>
      </c>
      <c r="AZ13" s="71">
        <v>52</v>
      </c>
      <c r="BA13" s="71">
        <v>271</v>
      </c>
      <c r="BB13" s="71">
        <v>170</v>
      </c>
      <c r="BC13" s="71">
        <v>519</v>
      </c>
      <c r="BD13" s="71">
        <v>259</v>
      </c>
      <c r="BE13" s="71">
        <v>212</v>
      </c>
      <c r="BF13" s="71">
        <v>113</v>
      </c>
      <c r="BG13" s="69">
        <v>2363</v>
      </c>
      <c r="BH13" s="69">
        <v>1221</v>
      </c>
      <c r="BI13" s="205" t="s">
        <v>97</v>
      </c>
      <c r="BJ13" s="8" t="s">
        <v>90</v>
      </c>
      <c r="BK13" s="31">
        <v>197</v>
      </c>
      <c r="BL13" s="31">
        <v>1</v>
      </c>
      <c r="BM13" s="31">
        <v>0</v>
      </c>
      <c r="BN13" s="31">
        <v>2</v>
      </c>
      <c r="BO13" s="31">
        <v>74</v>
      </c>
      <c r="BP13" s="31">
        <v>83</v>
      </c>
      <c r="BQ13" s="31">
        <v>54</v>
      </c>
      <c r="BR13" s="31">
        <v>32</v>
      </c>
      <c r="BS13" s="31">
        <v>1</v>
      </c>
      <c r="BT13" s="31">
        <v>21</v>
      </c>
      <c r="BU13" s="31">
        <v>52</v>
      </c>
      <c r="BV13" s="31">
        <v>61</v>
      </c>
      <c r="BW13" s="31">
        <v>41</v>
      </c>
      <c r="BX13" s="149">
        <v>619</v>
      </c>
      <c r="BY13" s="125">
        <v>572</v>
      </c>
      <c r="BZ13" s="71">
        <v>478</v>
      </c>
      <c r="CA13" s="71">
        <v>309</v>
      </c>
      <c r="CB13" s="71">
        <v>40</v>
      </c>
      <c r="CC13" s="71">
        <v>77</v>
      </c>
      <c r="CD13" s="205" t="s">
        <v>97</v>
      </c>
      <c r="CE13" s="8" t="s">
        <v>90</v>
      </c>
      <c r="CF13" s="71">
        <v>773</v>
      </c>
      <c r="CG13" s="71">
        <v>10728</v>
      </c>
      <c r="CH13" s="71">
        <v>1155</v>
      </c>
      <c r="CI13" s="71">
        <v>436</v>
      </c>
      <c r="CJ13" s="71">
        <v>2</v>
      </c>
      <c r="CK13" s="71">
        <v>207</v>
      </c>
      <c r="CL13" s="71">
        <v>621</v>
      </c>
      <c r="CM13" s="71">
        <v>657</v>
      </c>
      <c r="CN13" s="71">
        <v>602</v>
      </c>
      <c r="CO13" s="205" t="s">
        <v>97</v>
      </c>
      <c r="CP13" s="8" t="s">
        <v>90</v>
      </c>
      <c r="CQ13" s="46">
        <v>2241</v>
      </c>
      <c r="CR13" s="46">
        <v>1324</v>
      </c>
      <c r="CS13" s="46">
        <v>1085</v>
      </c>
      <c r="CT13" s="46">
        <v>627</v>
      </c>
      <c r="CU13" s="46">
        <v>30</v>
      </c>
      <c r="CV13" s="46">
        <v>15</v>
      </c>
      <c r="CW13" s="46">
        <v>9</v>
      </c>
      <c r="CX13" s="46">
        <v>5</v>
      </c>
      <c r="CY13" s="46">
        <v>934</v>
      </c>
      <c r="CZ13" s="46">
        <v>420</v>
      </c>
      <c r="DA13" s="46">
        <v>322</v>
      </c>
      <c r="DB13" s="46">
        <v>163</v>
      </c>
      <c r="DC13" s="46">
        <v>1304</v>
      </c>
      <c r="DD13" s="46">
        <v>819</v>
      </c>
      <c r="DE13" s="46">
        <v>831</v>
      </c>
      <c r="DF13" s="46">
        <v>542</v>
      </c>
      <c r="DG13" s="46">
        <v>1324</v>
      </c>
      <c r="DH13" s="46">
        <v>625</v>
      </c>
      <c r="DI13" s="46">
        <v>528</v>
      </c>
      <c r="DJ13" s="46">
        <v>264</v>
      </c>
      <c r="DK13" s="46">
        <v>762</v>
      </c>
      <c r="DL13" s="46">
        <v>404</v>
      </c>
      <c r="DM13" s="46">
        <v>389</v>
      </c>
      <c r="DN13" s="46">
        <v>226</v>
      </c>
      <c r="DO13" s="205" t="s">
        <v>97</v>
      </c>
      <c r="DP13" s="8" t="s">
        <v>90</v>
      </c>
      <c r="DQ13" s="71">
        <v>588</v>
      </c>
      <c r="DR13" s="71">
        <v>722</v>
      </c>
      <c r="DS13" s="71">
        <v>3</v>
      </c>
      <c r="DT13" s="71">
        <v>252</v>
      </c>
      <c r="DU13" s="71">
        <v>34</v>
      </c>
      <c r="DV13" s="16">
        <v>1599</v>
      </c>
      <c r="DW13" s="71">
        <v>859</v>
      </c>
      <c r="DX13" s="71">
        <v>640</v>
      </c>
      <c r="DY13" s="152">
        <v>438</v>
      </c>
      <c r="DZ13" s="32">
        <v>225</v>
      </c>
      <c r="EA13" s="205" t="s">
        <v>97</v>
      </c>
      <c r="EB13" s="8" t="s">
        <v>90</v>
      </c>
      <c r="EC13" s="71">
        <v>7277</v>
      </c>
      <c r="ED13" s="71">
        <v>7491</v>
      </c>
      <c r="EE13" s="71">
        <v>1463</v>
      </c>
      <c r="EF13" s="71">
        <v>1253</v>
      </c>
      <c r="EG13" s="71">
        <v>1335</v>
      </c>
      <c r="EH13" s="71">
        <v>941</v>
      </c>
      <c r="EI13" s="71">
        <v>406</v>
      </c>
      <c r="EJ13" s="71">
        <v>9039</v>
      </c>
      <c r="EK13" s="71">
        <v>928</v>
      </c>
      <c r="EL13" s="71">
        <v>458</v>
      </c>
      <c r="EM13" s="71">
        <v>1073</v>
      </c>
      <c r="EN13" s="71">
        <v>48</v>
      </c>
      <c r="EO13" s="71">
        <v>524</v>
      </c>
      <c r="EP13" s="71">
        <v>31</v>
      </c>
      <c r="EQ13" s="71">
        <v>100</v>
      </c>
      <c r="ER13" s="71">
        <v>265</v>
      </c>
      <c r="ES13" s="71">
        <v>1113</v>
      </c>
      <c r="ET13" s="24"/>
      <c r="EU13" s="80" t="s">
        <v>97</v>
      </c>
      <c r="EV13" s="80" t="s">
        <v>2373</v>
      </c>
      <c r="EW13" s="78">
        <v>6595</v>
      </c>
      <c r="EX13" s="80">
        <v>3164</v>
      </c>
      <c r="EY13" s="78">
        <v>27448</v>
      </c>
      <c r="EZ13" s="78"/>
      <c r="FA13" s="78"/>
      <c r="FB13" s="78"/>
      <c r="FC13" s="78"/>
      <c r="FD13" s="78"/>
      <c r="FE13" s="78"/>
    </row>
    <row r="14" spans="1:161">
      <c r="A14" s="205"/>
      <c r="B14" s="8" t="s">
        <v>91</v>
      </c>
      <c r="C14" s="71">
        <v>6443</v>
      </c>
      <c r="D14" s="71">
        <v>3745</v>
      </c>
      <c r="E14" s="71">
        <v>0</v>
      </c>
      <c r="F14" s="71">
        <v>0</v>
      </c>
      <c r="G14" s="71">
        <v>0</v>
      </c>
      <c r="H14" s="71">
        <v>0</v>
      </c>
      <c r="I14" s="71">
        <v>0</v>
      </c>
      <c r="J14" s="71">
        <v>0</v>
      </c>
      <c r="K14" s="71">
        <v>2300</v>
      </c>
      <c r="L14" s="71">
        <v>1513</v>
      </c>
      <c r="M14" s="71">
        <v>1934</v>
      </c>
      <c r="N14" s="71">
        <v>918</v>
      </c>
      <c r="O14" s="71">
        <v>1241</v>
      </c>
      <c r="P14" s="71">
        <v>639</v>
      </c>
      <c r="Q14" s="71">
        <v>22</v>
      </c>
      <c r="R14" s="71">
        <v>15</v>
      </c>
      <c r="S14" s="71">
        <v>0</v>
      </c>
      <c r="T14" s="71">
        <v>0</v>
      </c>
      <c r="U14" s="71">
        <v>0</v>
      </c>
      <c r="V14" s="71">
        <v>0</v>
      </c>
      <c r="W14" s="71">
        <v>1789</v>
      </c>
      <c r="X14" s="71">
        <v>1123</v>
      </c>
      <c r="Y14" s="71">
        <v>1794</v>
      </c>
      <c r="Z14" s="71">
        <v>760</v>
      </c>
      <c r="AA14" s="71">
        <v>1042</v>
      </c>
      <c r="AB14" s="71">
        <v>546</v>
      </c>
      <c r="AC14" s="69">
        <v>16565</v>
      </c>
      <c r="AD14" s="69">
        <v>9259</v>
      </c>
      <c r="AE14" s="205"/>
      <c r="AF14" s="8" t="s">
        <v>91</v>
      </c>
      <c r="AG14" s="71">
        <v>564</v>
      </c>
      <c r="AH14" s="71">
        <v>323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74</v>
      </c>
      <c r="AP14" s="71">
        <v>46</v>
      </c>
      <c r="AQ14" s="71">
        <v>120</v>
      </c>
      <c r="AR14" s="71">
        <v>46</v>
      </c>
      <c r="AS14" s="71">
        <v>61</v>
      </c>
      <c r="AT14" s="71">
        <v>32</v>
      </c>
      <c r="AU14" s="71">
        <v>4</v>
      </c>
      <c r="AV14" s="71">
        <v>3</v>
      </c>
      <c r="AW14" s="71">
        <v>0</v>
      </c>
      <c r="AX14" s="71">
        <v>0</v>
      </c>
      <c r="AY14" s="71">
        <v>0</v>
      </c>
      <c r="AZ14" s="71">
        <v>0</v>
      </c>
      <c r="BA14" s="71">
        <v>287</v>
      </c>
      <c r="BB14" s="71">
        <v>170</v>
      </c>
      <c r="BC14" s="71">
        <v>398</v>
      </c>
      <c r="BD14" s="71">
        <v>141</v>
      </c>
      <c r="BE14" s="71">
        <v>187</v>
      </c>
      <c r="BF14" s="71">
        <v>77</v>
      </c>
      <c r="BG14" s="69">
        <v>1695</v>
      </c>
      <c r="BH14" s="69">
        <v>838</v>
      </c>
      <c r="BI14" s="205"/>
      <c r="BJ14" s="8" t="s">
        <v>91</v>
      </c>
      <c r="BK14" s="31">
        <v>113</v>
      </c>
      <c r="BL14" s="31">
        <v>0</v>
      </c>
      <c r="BM14" s="31">
        <v>0</v>
      </c>
      <c r="BN14" s="31">
        <v>0</v>
      </c>
      <c r="BO14" s="31">
        <v>45</v>
      </c>
      <c r="BP14" s="31">
        <v>37</v>
      </c>
      <c r="BQ14" s="31">
        <v>26</v>
      </c>
      <c r="BR14" s="31">
        <v>1</v>
      </c>
      <c r="BS14" s="31">
        <v>0</v>
      </c>
      <c r="BT14" s="31">
        <v>0</v>
      </c>
      <c r="BU14" s="31">
        <v>42</v>
      </c>
      <c r="BV14" s="31">
        <v>40</v>
      </c>
      <c r="BW14" s="31">
        <v>24</v>
      </c>
      <c r="BX14" s="149">
        <v>328</v>
      </c>
      <c r="BY14" s="125">
        <v>326</v>
      </c>
      <c r="BZ14" s="71">
        <v>253</v>
      </c>
      <c r="CA14" s="71">
        <v>317</v>
      </c>
      <c r="CB14" s="71">
        <v>14</v>
      </c>
      <c r="CC14" s="71">
        <v>11</v>
      </c>
      <c r="CD14" s="205"/>
      <c r="CE14" s="8" t="s">
        <v>91</v>
      </c>
      <c r="CF14" s="71">
        <v>610</v>
      </c>
      <c r="CG14" s="71">
        <v>7759</v>
      </c>
      <c r="CH14" s="71">
        <v>477</v>
      </c>
      <c r="CI14" s="71">
        <v>20</v>
      </c>
      <c r="CJ14" s="71">
        <v>0</v>
      </c>
      <c r="CK14" s="71">
        <v>176</v>
      </c>
      <c r="CL14" s="71">
        <v>346</v>
      </c>
      <c r="CM14" s="71">
        <v>297</v>
      </c>
      <c r="CN14" s="71">
        <v>335</v>
      </c>
      <c r="CO14" s="205"/>
      <c r="CP14" s="8" t="s">
        <v>91</v>
      </c>
      <c r="CQ14" s="46">
        <v>398</v>
      </c>
      <c r="CR14" s="46">
        <v>240</v>
      </c>
      <c r="CS14" s="46">
        <v>250</v>
      </c>
      <c r="CT14" s="46">
        <v>160</v>
      </c>
      <c r="CU14" s="46">
        <v>98</v>
      </c>
      <c r="CV14" s="46">
        <v>33</v>
      </c>
      <c r="CW14" s="46">
        <v>56</v>
      </c>
      <c r="CX14" s="46">
        <v>25</v>
      </c>
      <c r="CY14" s="46">
        <v>416</v>
      </c>
      <c r="CZ14" s="46">
        <v>186</v>
      </c>
      <c r="DA14" s="46">
        <v>266</v>
      </c>
      <c r="DB14" s="46">
        <v>139</v>
      </c>
      <c r="DC14" s="46">
        <v>1453</v>
      </c>
      <c r="DD14" s="46">
        <v>940</v>
      </c>
      <c r="DE14" s="46">
        <v>912</v>
      </c>
      <c r="DF14" s="46">
        <v>579</v>
      </c>
      <c r="DG14" s="46">
        <v>1450</v>
      </c>
      <c r="DH14" s="46">
        <v>653</v>
      </c>
      <c r="DI14" s="46">
        <v>773</v>
      </c>
      <c r="DJ14" s="46">
        <v>345</v>
      </c>
      <c r="DK14" s="46">
        <v>802</v>
      </c>
      <c r="DL14" s="46">
        <v>412</v>
      </c>
      <c r="DM14" s="46">
        <v>490</v>
      </c>
      <c r="DN14" s="46">
        <v>273</v>
      </c>
      <c r="DO14" s="205"/>
      <c r="DP14" s="8" t="s">
        <v>91</v>
      </c>
      <c r="DQ14" s="71">
        <v>404</v>
      </c>
      <c r="DR14" s="71">
        <v>287</v>
      </c>
      <c r="DS14" s="71">
        <v>1</v>
      </c>
      <c r="DT14" s="71">
        <v>110</v>
      </c>
      <c r="DU14" s="71">
        <v>14</v>
      </c>
      <c r="DV14" s="16">
        <v>816</v>
      </c>
      <c r="DW14" s="71">
        <v>455</v>
      </c>
      <c r="DX14" s="71">
        <v>302</v>
      </c>
      <c r="DY14" s="152">
        <v>305</v>
      </c>
      <c r="DZ14" s="32">
        <v>172</v>
      </c>
      <c r="EA14" s="205"/>
      <c r="EB14" s="8" t="s">
        <v>91</v>
      </c>
      <c r="EC14" s="71">
        <v>5905</v>
      </c>
      <c r="ED14" s="71">
        <v>7159</v>
      </c>
      <c r="EE14" s="71">
        <v>3328</v>
      </c>
      <c r="EF14" s="71">
        <v>1253</v>
      </c>
      <c r="EG14" s="71">
        <v>4768</v>
      </c>
      <c r="EH14" s="71">
        <v>1860</v>
      </c>
      <c r="EI14" s="71">
        <v>2587</v>
      </c>
      <c r="EJ14" s="71">
        <v>11837</v>
      </c>
      <c r="EK14" s="71">
        <v>5246</v>
      </c>
      <c r="EL14" s="71">
        <v>1776</v>
      </c>
      <c r="EM14" s="71">
        <v>6274</v>
      </c>
      <c r="EN14" s="71">
        <v>137</v>
      </c>
      <c r="EO14" s="71">
        <v>222</v>
      </c>
      <c r="EP14" s="71">
        <v>0</v>
      </c>
      <c r="EQ14" s="71">
        <v>131</v>
      </c>
      <c r="ER14" s="71">
        <v>1073</v>
      </c>
      <c r="ES14" s="71">
        <v>1113</v>
      </c>
      <c r="ET14" s="24"/>
      <c r="EU14" s="80" t="s">
        <v>97</v>
      </c>
      <c r="EV14" s="80" t="s">
        <v>2374</v>
      </c>
      <c r="EW14" s="78">
        <v>4617</v>
      </c>
      <c r="EX14" s="80">
        <v>2747</v>
      </c>
      <c r="EY14" s="78">
        <v>17639</v>
      </c>
      <c r="EZ14" s="78"/>
      <c r="FA14" s="78"/>
      <c r="FB14" s="78"/>
      <c r="FC14" s="78"/>
      <c r="FD14" s="78"/>
      <c r="FE14" s="78"/>
    </row>
    <row r="15" spans="1:161">
      <c r="A15" s="205"/>
      <c r="B15" s="66" t="s">
        <v>73</v>
      </c>
      <c r="C15" s="26">
        <v>16880</v>
      </c>
      <c r="D15" s="26">
        <v>9707</v>
      </c>
      <c r="E15" s="26">
        <v>58</v>
      </c>
      <c r="F15" s="26">
        <v>37</v>
      </c>
      <c r="G15" s="26">
        <v>0</v>
      </c>
      <c r="H15" s="26">
        <v>0</v>
      </c>
      <c r="I15" s="26">
        <v>64</v>
      </c>
      <c r="J15" s="26">
        <v>35</v>
      </c>
      <c r="K15" s="26">
        <v>5107</v>
      </c>
      <c r="L15" s="26">
        <v>3442</v>
      </c>
      <c r="M15" s="26">
        <v>4750</v>
      </c>
      <c r="N15" s="26">
        <v>2295</v>
      </c>
      <c r="O15" s="26">
        <v>3081</v>
      </c>
      <c r="P15" s="26">
        <v>1703</v>
      </c>
      <c r="Q15" s="26">
        <v>1178</v>
      </c>
      <c r="R15" s="26">
        <v>732</v>
      </c>
      <c r="S15" s="26">
        <v>1</v>
      </c>
      <c r="T15" s="26">
        <v>0</v>
      </c>
      <c r="U15" s="26">
        <v>420</v>
      </c>
      <c r="V15" s="26">
        <v>176</v>
      </c>
      <c r="W15" s="26">
        <v>3916</v>
      </c>
      <c r="X15" s="26">
        <v>2538</v>
      </c>
      <c r="Y15" s="26">
        <v>4008</v>
      </c>
      <c r="Z15" s="26">
        <v>1855</v>
      </c>
      <c r="AA15" s="26">
        <v>2364</v>
      </c>
      <c r="AB15" s="26">
        <v>1295</v>
      </c>
      <c r="AC15" s="68">
        <v>41827</v>
      </c>
      <c r="AD15" s="68">
        <v>23815</v>
      </c>
      <c r="AE15" s="205"/>
      <c r="AF15" s="66" t="s">
        <v>73</v>
      </c>
      <c r="AG15" s="26">
        <v>1126</v>
      </c>
      <c r="AH15" s="26">
        <v>617</v>
      </c>
      <c r="AI15" s="26">
        <v>0</v>
      </c>
      <c r="AJ15" s="26">
        <v>0</v>
      </c>
      <c r="AK15" s="26">
        <v>0</v>
      </c>
      <c r="AL15" s="26">
        <v>0</v>
      </c>
      <c r="AM15" s="26">
        <v>1</v>
      </c>
      <c r="AN15" s="26">
        <v>1</v>
      </c>
      <c r="AO15" s="26">
        <v>180</v>
      </c>
      <c r="AP15" s="26">
        <v>102</v>
      </c>
      <c r="AQ15" s="26">
        <v>268</v>
      </c>
      <c r="AR15" s="26">
        <v>96</v>
      </c>
      <c r="AS15" s="26">
        <v>145</v>
      </c>
      <c r="AT15" s="26">
        <v>72</v>
      </c>
      <c r="AU15" s="26">
        <v>323</v>
      </c>
      <c r="AV15" s="26">
        <v>189</v>
      </c>
      <c r="AW15" s="26">
        <v>1</v>
      </c>
      <c r="AX15" s="26">
        <v>0</v>
      </c>
      <c r="AY15" s="26">
        <v>140</v>
      </c>
      <c r="AZ15" s="26">
        <v>52</v>
      </c>
      <c r="BA15" s="26">
        <v>558</v>
      </c>
      <c r="BB15" s="26">
        <v>340</v>
      </c>
      <c r="BC15" s="26">
        <v>917</v>
      </c>
      <c r="BD15" s="26">
        <v>400</v>
      </c>
      <c r="BE15" s="26">
        <v>399</v>
      </c>
      <c r="BF15" s="26">
        <v>190</v>
      </c>
      <c r="BG15" s="68">
        <v>4058</v>
      </c>
      <c r="BH15" s="68">
        <v>2059</v>
      </c>
      <c r="BI15" s="205"/>
      <c r="BJ15" s="66" t="s">
        <v>73</v>
      </c>
      <c r="BK15" s="68">
        <v>310</v>
      </c>
      <c r="BL15" s="68">
        <v>1</v>
      </c>
      <c r="BM15" s="68">
        <v>0</v>
      </c>
      <c r="BN15" s="68">
        <v>2</v>
      </c>
      <c r="BO15" s="68">
        <v>119</v>
      </c>
      <c r="BP15" s="68">
        <v>120</v>
      </c>
      <c r="BQ15" s="68">
        <v>80</v>
      </c>
      <c r="BR15" s="68">
        <v>33</v>
      </c>
      <c r="BS15" s="68">
        <v>1</v>
      </c>
      <c r="BT15" s="68">
        <v>21</v>
      </c>
      <c r="BU15" s="68">
        <v>94</v>
      </c>
      <c r="BV15" s="68">
        <v>101</v>
      </c>
      <c r="BW15" s="68">
        <v>65</v>
      </c>
      <c r="BX15" s="68">
        <v>947</v>
      </c>
      <c r="BY15" s="68">
        <v>898</v>
      </c>
      <c r="BZ15" s="68">
        <v>731</v>
      </c>
      <c r="CA15" s="68">
        <v>626</v>
      </c>
      <c r="CB15" s="68">
        <v>54</v>
      </c>
      <c r="CC15" s="68">
        <v>88</v>
      </c>
      <c r="CD15" s="205"/>
      <c r="CE15" s="66" t="s">
        <v>73</v>
      </c>
      <c r="CF15" s="68">
        <v>1383</v>
      </c>
      <c r="CG15" s="68">
        <v>18487</v>
      </c>
      <c r="CH15" s="68">
        <v>1632</v>
      </c>
      <c r="CI15" s="68">
        <v>456</v>
      </c>
      <c r="CJ15" s="68">
        <v>2</v>
      </c>
      <c r="CK15" s="68">
        <v>383</v>
      </c>
      <c r="CL15" s="68">
        <v>967</v>
      </c>
      <c r="CM15" s="68">
        <v>954</v>
      </c>
      <c r="CN15" s="68">
        <v>937</v>
      </c>
      <c r="CO15" s="205"/>
      <c r="CP15" s="66" t="s">
        <v>73</v>
      </c>
      <c r="CQ15" s="68">
        <v>2639</v>
      </c>
      <c r="CR15" s="68">
        <v>1564</v>
      </c>
      <c r="CS15" s="68">
        <v>1335</v>
      </c>
      <c r="CT15" s="68">
        <v>787</v>
      </c>
      <c r="CU15" s="68">
        <v>128</v>
      </c>
      <c r="CV15" s="68">
        <v>48</v>
      </c>
      <c r="CW15" s="68">
        <v>65</v>
      </c>
      <c r="CX15" s="68">
        <v>30</v>
      </c>
      <c r="CY15" s="68">
        <v>1350</v>
      </c>
      <c r="CZ15" s="68">
        <v>606</v>
      </c>
      <c r="DA15" s="68">
        <v>588</v>
      </c>
      <c r="DB15" s="68">
        <v>302</v>
      </c>
      <c r="DC15" s="68">
        <v>2757</v>
      </c>
      <c r="DD15" s="68">
        <v>1759</v>
      </c>
      <c r="DE15" s="68">
        <v>1743</v>
      </c>
      <c r="DF15" s="68">
        <v>1121</v>
      </c>
      <c r="DG15" s="68">
        <v>2774</v>
      </c>
      <c r="DH15" s="68">
        <v>1278</v>
      </c>
      <c r="DI15" s="68">
        <v>1301</v>
      </c>
      <c r="DJ15" s="68">
        <v>609</v>
      </c>
      <c r="DK15" s="68">
        <v>1564</v>
      </c>
      <c r="DL15" s="68">
        <v>816</v>
      </c>
      <c r="DM15" s="68">
        <v>879</v>
      </c>
      <c r="DN15" s="68">
        <v>499</v>
      </c>
      <c r="DO15" s="205"/>
      <c r="DP15" s="66" t="s">
        <v>73</v>
      </c>
      <c r="DQ15" s="26">
        <v>992</v>
      </c>
      <c r="DR15" s="26">
        <v>1009</v>
      </c>
      <c r="DS15" s="26">
        <v>4</v>
      </c>
      <c r="DT15" s="26">
        <v>362</v>
      </c>
      <c r="DU15" s="26">
        <v>48</v>
      </c>
      <c r="DV15" s="26">
        <v>2415</v>
      </c>
      <c r="DW15" s="26">
        <v>1314</v>
      </c>
      <c r="DX15" s="26">
        <v>942</v>
      </c>
      <c r="DY15" s="41">
        <v>743</v>
      </c>
      <c r="DZ15" s="41">
        <v>397</v>
      </c>
      <c r="EA15" s="205"/>
      <c r="EB15" s="66" t="s">
        <v>73</v>
      </c>
      <c r="EC15" s="68">
        <v>13182</v>
      </c>
      <c r="ED15" s="68">
        <v>14650</v>
      </c>
      <c r="EE15" s="68">
        <v>4791</v>
      </c>
      <c r="EF15" s="68">
        <v>2506</v>
      </c>
      <c r="EG15" s="68">
        <v>6103</v>
      </c>
      <c r="EH15" s="68">
        <v>2801</v>
      </c>
      <c r="EI15" s="68">
        <v>2993</v>
      </c>
      <c r="EJ15" s="68">
        <v>20876</v>
      </c>
      <c r="EK15" s="68">
        <v>6174</v>
      </c>
      <c r="EL15" s="68">
        <v>2234</v>
      </c>
      <c r="EM15" s="68">
        <v>7347</v>
      </c>
      <c r="EN15" s="68">
        <v>185</v>
      </c>
      <c r="EO15" s="68">
        <v>746</v>
      </c>
      <c r="EP15" s="68">
        <v>31</v>
      </c>
      <c r="EQ15" s="68">
        <v>231</v>
      </c>
      <c r="ER15" s="68">
        <v>1338</v>
      </c>
      <c r="ES15" s="68">
        <v>2226</v>
      </c>
      <c r="ET15" s="24"/>
      <c r="EU15" s="80" t="s">
        <v>97</v>
      </c>
      <c r="EV15" s="80" t="s">
        <v>2375</v>
      </c>
      <c r="EW15" s="78">
        <v>11212</v>
      </c>
      <c r="EX15" s="80">
        <v>5911</v>
      </c>
      <c r="EY15" s="78">
        <v>45087</v>
      </c>
      <c r="EZ15" s="78"/>
      <c r="FA15" s="78"/>
      <c r="FB15" s="78"/>
      <c r="FC15" s="78"/>
      <c r="FD15" s="78"/>
      <c r="FE15" s="78"/>
    </row>
    <row r="16" spans="1:161">
      <c r="A16" s="250" t="s">
        <v>98</v>
      </c>
      <c r="B16" s="8" t="s">
        <v>90</v>
      </c>
      <c r="C16" s="71">
        <v>3407</v>
      </c>
      <c r="D16" s="71">
        <v>1576</v>
      </c>
      <c r="E16" s="71">
        <v>245</v>
      </c>
      <c r="F16" s="71">
        <v>109</v>
      </c>
      <c r="G16" s="71">
        <v>0</v>
      </c>
      <c r="H16" s="71">
        <v>0</v>
      </c>
      <c r="I16" s="71">
        <v>33</v>
      </c>
      <c r="J16" s="71">
        <v>8</v>
      </c>
      <c r="K16" s="71">
        <v>1053</v>
      </c>
      <c r="L16" s="71">
        <v>561</v>
      </c>
      <c r="M16" s="71">
        <v>422</v>
      </c>
      <c r="N16" s="71">
        <v>127</v>
      </c>
      <c r="O16" s="71">
        <v>478</v>
      </c>
      <c r="P16" s="71">
        <v>160</v>
      </c>
      <c r="Q16" s="71">
        <v>1053</v>
      </c>
      <c r="R16" s="71">
        <v>510</v>
      </c>
      <c r="S16" s="71">
        <v>0</v>
      </c>
      <c r="T16" s="71">
        <v>0</v>
      </c>
      <c r="U16" s="71">
        <v>158</v>
      </c>
      <c r="V16" s="71">
        <v>50</v>
      </c>
      <c r="W16" s="71">
        <v>297</v>
      </c>
      <c r="X16" s="71">
        <v>173</v>
      </c>
      <c r="Y16" s="71">
        <v>80</v>
      </c>
      <c r="Z16" s="71">
        <v>15</v>
      </c>
      <c r="AA16" s="71">
        <v>171</v>
      </c>
      <c r="AB16" s="71">
        <v>65</v>
      </c>
      <c r="AC16" s="69">
        <v>7397</v>
      </c>
      <c r="AD16" s="69">
        <v>3354</v>
      </c>
      <c r="AE16" s="250" t="s">
        <v>98</v>
      </c>
      <c r="AF16" s="8" t="s">
        <v>90</v>
      </c>
      <c r="AG16" s="71">
        <v>208</v>
      </c>
      <c r="AH16" s="71">
        <v>78</v>
      </c>
      <c r="AI16" s="71">
        <v>11</v>
      </c>
      <c r="AJ16" s="71">
        <v>5</v>
      </c>
      <c r="AK16" s="71">
        <v>0</v>
      </c>
      <c r="AL16" s="71">
        <v>0</v>
      </c>
      <c r="AM16" s="71">
        <v>3</v>
      </c>
      <c r="AN16" s="71">
        <v>0</v>
      </c>
      <c r="AO16" s="71">
        <v>52</v>
      </c>
      <c r="AP16" s="71">
        <v>27</v>
      </c>
      <c r="AQ16" s="71">
        <v>35</v>
      </c>
      <c r="AR16" s="71">
        <v>8</v>
      </c>
      <c r="AS16" s="71">
        <v>54</v>
      </c>
      <c r="AT16" s="71">
        <v>25</v>
      </c>
      <c r="AU16" s="71">
        <v>88</v>
      </c>
      <c r="AV16" s="71">
        <v>42</v>
      </c>
      <c r="AW16" s="71">
        <v>0</v>
      </c>
      <c r="AX16" s="71">
        <v>0</v>
      </c>
      <c r="AY16" s="71">
        <v>23</v>
      </c>
      <c r="AZ16" s="71">
        <v>9</v>
      </c>
      <c r="BA16" s="71">
        <v>28</v>
      </c>
      <c r="BB16" s="71">
        <v>15</v>
      </c>
      <c r="BC16" s="71">
        <v>2</v>
      </c>
      <c r="BD16" s="71">
        <v>0</v>
      </c>
      <c r="BE16" s="71">
        <v>1</v>
      </c>
      <c r="BF16" s="71">
        <v>0</v>
      </c>
      <c r="BG16" s="69">
        <v>505</v>
      </c>
      <c r="BH16" s="69">
        <v>209</v>
      </c>
      <c r="BI16" s="250" t="s">
        <v>98</v>
      </c>
      <c r="BJ16" s="8" t="s">
        <v>90</v>
      </c>
      <c r="BK16" s="31">
        <v>58</v>
      </c>
      <c r="BL16" s="31">
        <v>5</v>
      </c>
      <c r="BM16" s="31">
        <v>0</v>
      </c>
      <c r="BN16" s="31">
        <v>1</v>
      </c>
      <c r="BO16" s="31">
        <v>22</v>
      </c>
      <c r="BP16" s="31">
        <v>14</v>
      </c>
      <c r="BQ16" s="31">
        <v>11</v>
      </c>
      <c r="BR16" s="31">
        <v>22</v>
      </c>
      <c r="BS16" s="31">
        <v>0</v>
      </c>
      <c r="BT16" s="31">
        <v>7</v>
      </c>
      <c r="BU16" s="31">
        <v>6</v>
      </c>
      <c r="BV16" s="31">
        <v>5</v>
      </c>
      <c r="BW16" s="31">
        <v>5</v>
      </c>
      <c r="BX16" s="149">
        <v>156</v>
      </c>
      <c r="BY16" s="125">
        <v>128</v>
      </c>
      <c r="BZ16" s="71">
        <v>62</v>
      </c>
      <c r="CA16" s="71">
        <v>39</v>
      </c>
      <c r="CB16" s="71">
        <v>21</v>
      </c>
      <c r="CC16" s="71">
        <v>20</v>
      </c>
      <c r="CD16" s="250" t="s">
        <v>98</v>
      </c>
      <c r="CE16" s="8" t="s">
        <v>90</v>
      </c>
      <c r="CF16" s="71">
        <v>0</v>
      </c>
      <c r="CG16" s="71">
        <v>2062</v>
      </c>
      <c r="CH16" s="71">
        <v>763</v>
      </c>
      <c r="CI16" s="71">
        <v>125</v>
      </c>
      <c r="CJ16" s="71">
        <v>0</v>
      </c>
      <c r="CK16" s="71">
        <v>45</v>
      </c>
      <c r="CL16" s="71">
        <v>156</v>
      </c>
      <c r="CM16" s="71">
        <v>112</v>
      </c>
      <c r="CN16" s="71">
        <v>105</v>
      </c>
      <c r="CO16" s="250" t="s">
        <v>98</v>
      </c>
      <c r="CP16" s="8" t="s">
        <v>90</v>
      </c>
      <c r="CQ16" s="46">
        <v>1117</v>
      </c>
      <c r="CR16" s="46">
        <v>583</v>
      </c>
      <c r="CS16" s="46">
        <v>779</v>
      </c>
      <c r="CT16" s="46">
        <v>387</v>
      </c>
      <c r="CU16" s="46">
        <v>0</v>
      </c>
      <c r="CV16" s="46">
        <v>0</v>
      </c>
      <c r="CW16" s="46">
        <v>0</v>
      </c>
      <c r="CX16" s="46">
        <v>0</v>
      </c>
      <c r="CY16" s="46">
        <v>127</v>
      </c>
      <c r="CZ16" s="46">
        <v>33</v>
      </c>
      <c r="DA16" s="46">
        <v>85</v>
      </c>
      <c r="DB16" s="46">
        <v>16</v>
      </c>
      <c r="DC16" s="46">
        <v>89</v>
      </c>
      <c r="DD16" s="46">
        <v>56</v>
      </c>
      <c r="DE16" s="46">
        <v>77</v>
      </c>
      <c r="DF16" s="46">
        <v>48</v>
      </c>
      <c r="DG16" s="46">
        <v>22</v>
      </c>
      <c r="DH16" s="46">
        <v>5</v>
      </c>
      <c r="DI16" s="46">
        <v>21</v>
      </c>
      <c r="DJ16" s="46">
        <v>5</v>
      </c>
      <c r="DK16" s="46">
        <v>40</v>
      </c>
      <c r="DL16" s="46">
        <v>8</v>
      </c>
      <c r="DM16" s="46">
        <v>39</v>
      </c>
      <c r="DN16" s="46">
        <v>8</v>
      </c>
      <c r="DO16" s="250" t="s">
        <v>98</v>
      </c>
      <c r="DP16" s="8" t="s">
        <v>90</v>
      </c>
      <c r="DQ16" s="71">
        <v>50</v>
      </c>
      <c r="DR16" s="71">
        <v>155</v>
      </c>
      <c r="DS16" s="71">
        <v>0</v>
      </c>
      <c r="DT16" s="71">
        <v>84</v>
      </c>
      <c r="DU16" s="71">
        <v>0</v>
      </c>
      <c r="DV16" s="16">
        <v>289</v>
      </c>
      <c r="DW16" s="71">
        <v>88</v>
      </c>
      <c r="DX16" s="71">
        <v>72</v>
      </c>
      <c r="DY16" s="152">
        <v>54</v>
      </c>
      <c r="DZ16" s="32">
        <v>17</v>
      </c>
      <c r="EA16" s="250" t="s">
        <v>98</v>
      </c>
      <c r="EB16" s="8" t="s">
        <v>90</v>
      </c>
      <c r="EC16" s="71">
        <v>1308</v>
      </c>
      <c r="ED16" s="71">
        <v>1414</v>
      </c>
      <c r="EE16" s="71">
        <v>47</v>
      </c>
      <c r="EF16" s="71">
        <v>30</v>
      </c>
      <c r="EG16" s="71">
        <v>64</v>
      </c>
      <c r="EH16" s="71">
        <v>76</v>
      </c>
      <c r="EI16" s="71">
        <v>8</v>
      </c>
      <c r="EJ16" s="71">
        <v>1722</v>
      </c>
      <c r="EK16" s="71">
        <v>154</v>
      </c>
      <c r="EL16" s="71">
        <v>31</v>
      </c>
      <c r="EM16" s="71">
        <v>73</v>
      </c>
      <c r="EN16" s="71">
        <v>17</v>
      </c>
      <c r="EO16" s="71">
        <v>47</v>
      </c>
      <c r="EP16" s="71">
        <v>2</v>
      </c>
      <c r="EQ16" s="71">
        <v>16</v>
      </c>
      <c r="ER16" s="71">
        <v>8</v>
      </c>
      <c r="ES16" s="71">
        <v>191</v>
      </c>
      <c r="ET16" s="24"/>
      <c r="EU16" s="80" t="s">
        <v>98</v>
      </c>
      <c r="EV16" s="80" t="s">
        <v>2400</v>
      </c>
      <c r="EW16" s="78">
        <v>1395</v>
      </c>
      <c r="EX16" s="80">
        <v>1001</v>
      </c>
      <c r="EY16" s="78">
        <v>6913</v>
      </c>
      <c r="EZ16" s="78"/>
      <c r="FA16" s="78"/>
      <c r="FB16" s="78"/>
      <c r="FC16" s="78"/>
      <c r="FD16" s="78"/>
      <c r="FE16" s="78"/>
    </row>
    <row r="17" spans="1:161">
      <c r="A17" s="251"/>
      <c r="B17" s="8" t="s">
        <v>91</v>
      </c>
      <c r="C17" s="71">
        <v>2288</v>
      </c>
      <c r="D17" s="71">
        <v>1165</v>
      </c>
      <c r="E17" s="71">
        <v>0</v>
      </c>
      <c r="F17" s="71">
        <v>0</v>
      </c>
      <c r="G17" s="71">
        <v>0</v>
      </c>
      <c r="H17" s="71">
        <v>0</v>
      </c>
      <c r="I17" s="71">
        <v>0</v>
      </c>
      <c r="J17" s="71">
        <v>0</v>
      </c>
      <c r="K17" s="71">
        <v>595</v>
      </c>
      <c r="L17" s="71">
        <v>364</v>
      </c>
      <c r="M17" s="71">
        <v>543</v>
      </c>
      <c r="N17" s="71">
        <v>185</v>
      </c>
      <c r="O17" s="71">
        <v>692</v>
      </c>
      <c r="P17" s="71">
        <v>340</v>
      </c>
      <c r="Q17" s="71">
        <v>303</v>
      </c>
      <c r="R17" s="71">
        <v>163</v>
      </c>
      <c r="S17" s="71">
        <v>11</v>
      </c>
      <c r="T17" s="71">
        <v>2</v>
      </c>
      <c r="U17" s="71">
        <v>240</v>
      </c>
      <c r="V17" s="71">
        <v>87</v>
      </c>
      <c r="W17" s="71">
        <v>428</v>
      </c>
      <c r="X17" s="71">
        <v>273</v>
      </c>
      <c r="Y17" s="71">
        <v>314</v>
      </c>
      <c r="Z17" s="71">
        <v>112</v>
      </c>
      <c r="AA17" s="71">
        <v>567</v>
      </c>
      <c r="AB17" s="71">
        <v>258</v>
      </c>
      <c r="AC17" s="69">
        <v>5981</v>
      </c>
      <c r="AD17" s="69">
        <v>2949</v>
      </c>
      <c r="AE17" s="251"/>
      <c r="AF17" s="8" t="s">
        <v>91</v>
      </c>
      <c r="AG17" s="71">
        <v>100</v>
      </c>
      <c r="AH17" s="71">
        <v>62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69</v>
      </c>
      <c r="AP17" s="71">
        <v>40</v>
      </c>
      <c r="AQ17" s="71">
        <v>43</v>
      </c>
      <c r="AR17" s="71">
        <v>24</v>
      </c>
      <c r="AS17" s="71">
        <v>53</v>
      </c>
      <c r="AT17" s="71">
        <v>28</v>
      </c>
      <c r="AU17" s="71">
        <v>48</v>
      </c>
      <c r="AV17" s="71">
        <v>21</v>
      </c>
      <c r="AW17" s="71">
        <v>2</v>
      </c>
      <c r="AX17" s="71">
        <v>1</v>
      </c>
      <c r="AY17" s="71">
        <v>64</v>
      </c>
      <c r="AZ17" s="71">
        <v>18</v>
      </c>
      <c r="BA17" s="71">
        <v>43</v>
      </c>
      <c r="BB17" s="71">
        <v>20</v>
      </c>
      <c r="BC17" s="71">
        <v>41</v>
      </c>
      <c r="BD17" s="71">
        <v>26</v>
      </c>
      <c r="BE17" s="71">
        <v>47</v>
      </c>
      <c r="BF17" s="71">
        <v>33</v>
      </c>
      <c r="BG17" s="69">
        <v>510</v>
      </c>
      <c r="BH17" s="69">
        <v>273</v>
      </c>
      <c r="BI17" s="251"/>
      <c r="BJ17" s="8" t="s">
        <v>91</v>
      </c>
      <c r="BK17" s="31">
        <v>37</v>
      </c>
      <c r="BL17" s="31">
        <v>0</v>
      </c>
      <c r="BM17" s="31">
        <v>0</v>
      </c>
      <c r="BN17" s="31">
        <v>0</v>
      </c>
      <c r="BO17" s="31">
        <v>10</v>
      </c>
      <c r="BP17" s="31">
        <v>10</v>
      </c>
      <c r="BQ17" s="31">
        <v>12</v>
      </c>
      <c r="BR17" s="31">
        <v>4</v>
      </c>
      <c r="BS17" s="31">
        <v>1</v>
      </c>
      <c r="BT17" s="31">
        <v>4</v>
      </c>
      <c r="BU17" s="31">
        <v>7</v>
      </c>
      <c r="BV17" s="31">
        <v>8</v>
      </c>
      <c r="BW17" s="31">
        <v>8</v>
      </c>
      <c r="BX17" s="149">
        <v>101</v>
      </c>
      <c r="BY17" s="125">
        <v>93</v>
      </c>
      <c r="BZ17" s="71">
        <v>68</v>
      </c>
      <c r="CA17" s="71">
        <v>93</v>
      </c>
      <c r="CB17" s="71">
        <v>2</v>
      </c>
      <c r="CC17" s="71">
        <v>5</v>
      </c>
      <c r="CD17" s="251"/>
      <c r="CE17" s="8" t="s">
        <v>91</v>
      </c>
      <c r="CF17" s="71">
        <v>0</v>
      </c>
      <c r="CG17" s="71">
        <v>2587</v>
      </c>
      <c r="CH17" s="71">
        <v>0</v>
      </c>
      <c r="CI17" s="71">
        <v>0</v>
      </c>
      <c r="CJ17" s="71">
        <v>10</v>
      </c>
      <c r="CK17" s="71">
        <v>54</v>
      </c>
      <c r="CL17" s="71">
        <v>95</v>
      </c>
      <c r="CM17" s="71">
        <v>104</v>
      </c>
      <c r="CN17" s="71">
        <v>103</v>
      </c>
      <c r="CO17" s="251"/>
      <c r="CP17" s="8" t="s">
        <v>91</v>
      </c>
      <c r="CQ17" s="46">
        <v>523</v>
      </c>
      <c r="CR17" s="46">
        <v>274</v>
      </c>
      <c r="CS17" s="46">
        <v>407</v>
      </c>
      <c r="CT17" s="46">
        <v>216</v>
      </c>
      <c r="CU17" s="46">
        <v>13</v>
      </c>
      <c r="CV17" s="46">
        <v>3</v>
      </c>
      <c r="CW17" s="46">
        <v>11</v>
      </c>
      <c r="CX17" s="46">
        <v>3</v>
      </c>
      <c r="CY17" s="46">
        <v>314</v>
      </c>
      <c r="CZ17" s="46">
        <v>108</v>
      </c>
      <c r="DA17" s="46">
        <v>206</v>
      </c>
      <c r="DB17" s="46">
        <v>71</v>
      </c>
      <c r="DC17" s="46">
        <v>216</v>
      </c>
      <c r="DD17" s="46">
        <v>123</v>
      </c>
      <c r="DE17" s="46">
        <v>173</v>
      </c>
      <c r="DF17" s="46">
        <v>100</v>
      </c>
      <c r="DG17" s="46">
        <v>157</v>
      </c>
      <c r="DH17" s="46">
        <v>34</v>
      </c>
      <c r="DI17" s="46">
        <v>95</v>
      </c>
      <c r="DJ17" s="46">
        <v>12</v>
      </c>
      <c r="DK17" s="46">
        <v>332</v>
      </c>
      <c r="DL17" s="46">
        <v>113</v>
      </c>
      <c r="DM17" s="46">
        <v>244</v>
      </c>
      <c r="DN17" s="46">
        <v>78</v>
      </c>
      <c r="DO17" s="251"/>
      <c r="DP17" s="8" t="s">
        <v>91</v>
      </c>
      <c r="DQ17" s="71">
        <v>83</v>
      </c>
      <c r="DR17" s="71">
        <v>124</v>
      </c>
      <c r="DS17" s="71">
        <v>0</v>
      </c>
      <c r="DT17" s="71">
        <v>34</v>
      </c>
      <c r="DU17" s="71">
        <v>0</v>
      </c>
      <c r="DV17" s="16">
        <v>241</v>
      </c>
      <c r="DW17" s="71">
        <v>96</v>
      </c>
      <c r="DX17" s="71">
        <v>82</v>
      </c>
      <c r="DY17" s="152">
        <v>61</v>
      </c>
      <c r="DZ17" s="32">
        <v>22</v>
      </c>
      <c r="EA17" s="251"/>
      <c r="EB17" s="8" t="s">
        <v>91</v>
      </c>
      <c r="EC17" s="71">
        <v>1682</v>
      </c>
      <c r="ED17" s="71">
        <v>1893</v>
      </c>
      <c r="EE17" s="71">
        <v>26</v>
      </c>
      <c r="EF17" s="71">
        <v>30</v>
      </c>
      <c r="EG17" s="71">
        <v>91</v>
      </c>
      <c r="EH17" s="71">
        <v>67</v>
      </c>
      <c r="EI17" s="71">
        <v>22</v>
      </c>
      <c r="EJ17" s="71">
        <v>2382</v>
      </c>
      <c r="EK17" s="71">
        <v>410</v>
      </c>
      <c r="EL17" s="71">
        <v>1199</v>
      </c>
      <c r="EM17" s="71">
        <v>93</v>
      </c>
      <c r="EN17" s="71">
        <v>2</v>
      </c>
      <c r="EO17" s="71">
        <v>9</v>
      </c>
      <c r="EP17" s="71">
        <v>0</v>
      </c>
      <c r="EQ17" s="71">
        <v>34</v>
      </c>
      <c r="ER17" s="71">
        <v>0</v>
      </c>
      <c r="ES17" s="71">
        <v>191</v>
      </c>
      <c r="ET17" s="24"/>
      <c r="EU17" s="80" t="s">
        <v>98</v>
      </c>
      <c r="EV17" s="80" t="s">
        <v>2401</v>
      </c>
      <c r="EW17" s="78">
        <v>1555</v>
      </c>
      <c r="EX17" s="80">
        <v>1136</v>
      </c>
      <c r="EY17" s="78">
        <v>5224</v>
      </c>
      <c r="EZ17" s="78"/>
      <c r="FA17" s="78"/>
      <c r="FB17" s="78"/>
      <c r="FC17" s="78"/>
      <c r="FD17" s="78"/>
      <c r="FE17" s="78"/>
    </row>
    <row r="18" spans="1:161">
      <c r="A18" s="252"/>
      <c r="B18" s="66" t="s">
        <v>73</v>
      </c>
      <c r="C18" s="26">
        <v>5695</v>
      </c>
      <c r="D18" s="26">
        <v>2741</v>
      </c>
      <c r="E18" s="26">
        <v>245</v>
      </c>
      <c r="F18" s="26">
        <v>109</v>
      </c>
      <c r="G18" s="26">
        <v>0</v>
      </c>
      <c r="H18" s="26">
        <v>0</v>
      </c>
      <c r="I18" s="26">
        <v>33</v>
      </c>
      <c r="J18" s="26">
        <v>8</v>
      </c>
      <c r="K18" s="26">
        <v>1648</v>
      </c>
      <c r="L18" s="26">
        <v>925</v>
      </c>
      <c r="M18" s="26">
        <v>965</v>
      </c>
      <c r="N18" s="26">
        <v>312</v>
      </c>
      <c r="O18" s="26">
        <v>1170</v>
      </c>
      <c r="P18" s="26">
        <v>500</v>
      </c>
      <c r="Q18" s="26">
        <v>1356</v>
      </c>
      <c r="R18" s="26">
        <v>673</v>
      </c>
      <c r="S18" s="26">
        <v>11</v>
      </c>
      <c r="T18" s="26">
        <v>2</v>
      </c>
      <c r="U18" s="26">
        <v>398</v>
      </c>
      <c r="V18" s="26">
        <v>137</v>
      </c>
      <c r="W18" s="26">
        <v>725</v>
      </c>
      <c r="X18" s="26">
        <v>446</v>
      </c>
      <c r="Y18" s="26">
        <v>394</v>
      </c>
      <c r="Z18" s="26">
        <v>127</v>
      </c>
      <c r="AA18" s="26">
        <v>738</v>
      </c>
      <c r="AB18" s="26">
        <v>323</v>
      </c>
      <c r="AC18" s="68">
        <v>13378</v>
      </c>
      <c r="AD18" s="68">
        <v>6303</v>
      </c>
      <c r="AE18" s="252"/>
      <c r="AF18" s="66" t="s">
        <v>73</v>
      </c>
      <c r="AG18" s="26">
        <v>308</v>
      </c>
      <c r="AH18" s="26">
        <v>140</v>
      </c>
      <c r="AI18" s="26">
        <v>11</v>
      </c>
      <c r="AJ18" s="26">
        <v>5</v>
      </c>
      <c r="AK18" s="26">
        <v>0</v>
      </c>
      <c r="AL18" s="26">
        <v>0</v>
      </c>
      <c r="AM18" s="26">
        <v>3</v>
      </c>
      <c r="AN18" s="26">
        <v>0</v>
      </c>
      <c r="AO18" s="26">
        <v>121</v>
      </c>
      <c r="AP18" s="26">
        <v>67</v>
      </c>
      <c r="AQ18" s="26">
        <v>78</v>
      </c>
      <c r="AR18" s="26">
        <v>32</v>
      </c>
      <c r="AS18" s="26">
        <v>107</v>
      </c>
      <c r="AT18" s="26">
        <v>53</v>
      </c>
      <c r="AU18" s="26">
        <v>136</v>
      </c>
      <c r="AV18" s="26">
        <v>63</v>
      </c>
      <c r="AW18" s="26">
        <v>2</v>
      </c>
      <c r="AX18" s="26">
        <v>1</v>
      </c>
      <c r="AY18" s="26">
        <v>87</v>
      </c>
      <c r="AZ18" s="26">
        <v>27</v>
      </c>
      <c r="BA18" s="26">
        <v>71</v>
      </c>
      <c r="BB18" s="26">
        <v>35</v>
      </c>
      <c r="BC18" s="26">
        <v>43</v>
      </c>
      <c r="BD18" s="26">
        <v>26</v>
      </c>
      <c r="BE18" s="26">
        <v>48</v>
      </c>
      <c r="BF18" s="26">
        <v>33</v>
      </c>
      <c r="BG18" s="68">
        <v>1015</v>
      </c>
      <c r="BH18" s="68">
        <v>482</v>
      </c>
      <c r="BI18" s="252"/>
      <c r="BJ18" s="66" t="s">
        <v>73</v>
      </c>
      <c r="BK18" s="68">
        <v>95</v>
      </c>
      <c r="BL18" s="68">
        <v>5</v>
      </c>
      <c r="BM18" s="68">
        <v>0</v>
      </c>
      <c r="BN18" s="68">
        <v>1</v>
      </c>
      <c r="BO18" s="68">
        <v>32</v>
      </c>
      <c r="BP18" s="68">
        <v>24</v>
      </c>
      <c r="BQ18" s="68">
        <v>23</v>
      </c>
      <c r="BR18" s="68">
        <v>26</v>
      </c>
      <c r="BS18" s="68">
        <v>1</v>
      </c>
      <c r="BT18" s="68">
        <v>11</v>
      </c>
      <c r="BU18" s="68">
        <v>13</v>
      </c>
      <c r="BV18" s="68">
        <v>13</v>
      </c>
      <c r="BW18" s="68">
        <v>13</v>
      </c>
      <c r="BX18" s="68">
        <v>257</v>
      </c>
      <c r="BY18" s="68">
        <v>221</v>
      </c>
      <c r="BZ18" s="68">
        <v>130</v>
      </c>
      <c r="CA18" s="68">
        <v>132</v>
      </c>
      <c r="CB18" s="68">
        <v>23</v>
      </c>
      <c r="CC18" s="68">
        <v>25</v>
      </c>
      <c r="CD18" s="252"/>
      <c r="CE18" s="66" t="s">
        <v>73</v>
      </c>
      <c r="CF18" s="68">
        <v>0</v>
      </c>
      <c r="CG18" s="68">
        <v>4649</v>
      </c>
      <c r="CH18" s="68">
        <v>763</v>
      </c>
      <c r="CI18" s="68">
        <v>125</v>
      </c>
      <c r="CJ18" s="68">
        <v>10</v>
      </c>
      <c r="CK18" s="68">
        <v>99</v>
      </c>
      <c r="CL18" s="68">
        <v>251</v>
      </c>
      <c r="CM18" s="68">
        <v>216</v>
      </c>
      <c r="CN18" s="68">
        <v>208</v>
      </c>
      <c r="CO18" s="252"/>
      <c r="CP18" s="66" t="s">
        <v>73</v>
      </c>
      <c r="CQ18" s="68">
        <v>1640</v>
      </c>
      <c r="CR18" s="68">
        <v>857</v>
      </c>
      <c r="CS18" s="68">
        <v>1186</v>
      </c>
      <c r="CT18" s="68">
        <v>603</v>
      </c>
      <c r="CU18" s="68">
        <v>13</v>
      </c>
      <c r="CV18" s="68">
        <v>3</v>
      </c>
      <c r="CW18" s="68">
        <v>11</v>
      </c>
      <c r="CX18" s="68">
        <v>3</v>
      </c>
      <c r="CY18" s="68">
        <v>441</v>
      </c>
      <c r="CZ18" s="68">
        <v>141</v>
      </c>
      <c r="DA18" s="68">
        <v>291</v>
      </c>
      <c r="DB18" s="68">
        <v>87</v>
      </c>
      <c r="DC18" s="68">
        <v>305</v>
      </c>
      <c r="DD18" s="68">
        <v>179</v>
      </c>
      <c r="DE18" s="68">
        <v>250</v>
      </c>
      <c r="DF18" s="68">
        <v>148</v>
      </c>
      <c r="DG18" s="68">
        <v>179</v>
      </c>
      <c r="DH18" s="68">
        <v>39</v>
      </c>
      <c r="DI18" s="68">
        <v>116</v>
      </c>
      <c r="DJ18" s="68">
        <v>17</v>
      </c>
      <c r="DK18" s="68">
        <v>372</v>
      </c>
      <c r="DL18" s="68">
        <v>121</v>
      </c>
      <c r="DM18" s="68">
        <v>283</v>
      </c>
      <c r="DN18" s="68">
        <v>86</v>
      </c>
      <c r="DO18" s="252"/>
      <c r="DP18" s="66" t="s">
        <v>73</v>
      </c>
      <c r="DQ18" s="26">
        <v>133</v>
      </c>
      <c r="DR18" s="26">
        <v>279</v>
      </c>
      <c r="DS18" s="26">
        <v>0</v>
      </c>
      <c r="DT18" s="26">
        <v>118</v>
      </c>
      <c r="DU18" s="26">
        <v>0</v>
      </c>
      <c r="DV18" s="26">
        <v>530</v>
      </c>
      <c r="DW18" s="26">
        <v>184</v>
      </c>
      <c r="DX18" s="26">
        <v>154</v>
      </c>
      <c r="DY18" s="41">
        <v>115</v>
      </c>
      <c r="DZ18" s="41">
        <v>39</v>
      </c>
      <c r="EA18" s="252"/>
      <c r="EB18" s="66" t="s">
        <v>73</v>
      </c>
      <c r="EC18" s="68">
        <v>2990</v>
      </c>
      <c r="ED18" s="68">
        <v>3307</v>
      </c>
      <c r="EE18" s="68">
        <v>73</v>
      </c>
      <c r="EF18" s="68">
        <v>60</v>
      </c>
      <c r="EG18" s="68">
        <v>155</v>
      </c>
      <c r="EH18" s="68">
        <v>143</v>
      </c>
      <c r="EI18" s="68">
        <v>30</v>
      </c>
      <c r="EJ18" s="68">
        <v>4104</v>
      </c>
      <c r="EK18" s="68">
        <v>564</v>
      </c>
      <c r="EL18" s="68">
        <v>1230</v>
      </c>
      <c r="EM18" s="68">
        <v>166</v>
      </c>
      <c r="EN18" s="68">
        <v>19</v>
      </c>
      <c r="EO18" s="68">
        <v>56</v>
      </c>
      <c r="EP18" s="68">
        <v>2</v>
      </c>
      <c r="EQ18" s="68">
        <v>50</v>
      </c>
      <c r="ER18" s="68">
        <v>8</v>
      </c>
      <c r="ES18" s="68">
        <v>382</v>
      </c>
      <c r="ET18" s="24"/>
      <c r="EU18" s="80" t="s">
        <v>98</v>
      </c>
      <c r="EV18" s="80" t="s">
        <v>2402</v>
      </c>
      <c r="EW18" s="78">
        <v>2950</v>
      </c>
      <c r="EX18" s="80">
        <v>2137</v>
      </c>
      <c r="EY18" s="78">
        <v>12137</v>
      </c>
      <c r="EZ18" s="78"/>
      <c r="FA18" s="78"/>
      <c r="FB18" s="78"/>
      <c r="FC18" s="78"/>
      <c r="FD18" s="78"/>
      <c r="FE18" s="78"/>
    </row>
    <row r="19" spans="1:161">
      <c r="A19" s="205" t="s">
        <v>99</v>
      </c>
      <c r="B19" s="8" t="s">
        <v>90</v>
      </c>
      <c r="C19" s="71">
        <v>1450</v>
      </c>
      <c r="D19" s="71">
        <v>835</v>
      </c>
      <c r="E19" s="71">
        <v>317</v>
      </c>
      <c r="F19" s="71">
        <v>165</v>
      </c>
      <c r="G19" s="71">
        <v>23</v>
      </c>
      <c r="H19" s="71">
        <v>8</v>
      </c>
      <c r="I19" s="71">
        <v>0</v>
      </c>
      <c r="J19" s="71">
        <v>0</v>
      </c>
      <c r="K19" s="71">
        <v>456</v>
      </c>
      <c r="L19" s="71">
        <v>282</v>
      </c>
      <c r="M19" s="71">
        <v>49</v>
      </c>
      <c r="N19" s="71">
        <v>16</v>
      </c>
      <c r="O19" s="71">
        <v>163</v>
      </c>
      <c r="P19" s="71">
        <v>90</v>
      </c>
      <c r="Q19" s="71">
        <v>851</v>
      </c>
      <c r="R19" s="71">
        <v>432</v>
      </c>
      <c r="S19" s="71">
        <v>0</v>
      </c>
      <c r="T19" s="71">
        <v>0</v>
      </c>
      <c r="U19" s="71">
        <v>7</v>
      </c>
      <c r="V19" s="71">
        <v>2</v>
      </c>
      <c r="W19" s="71">
        <v>83</v>
      </c>
      <c r="X19" s="71">
        <v>39</v>
      </c>
      <c r="Y19" s="71">
        <v>0</v>
      </c>
      <c r="Z19" s="71">
        <v>0</v>
      </c>
      <c r="AA19" s="71">
        <v>0</v>
      </c>
      <c r="AB19" s="71">
        <v>0</v>
      </c>
      <c r="AC19" s="69">
        <v>3399</v>
      </c>
      <c r="AD19" s="69">
        <v>1869</v>
      </c>
      <c r="AE19" s="205" t="s">
        <v>99</v>
      </c>
      <c r="AF19" s="8" t="s">
        <v>90</v>
      </c>
      <c r="AG19" s="71">
        <v>181</v>
      </c>
      <c r="AH19" s="71">
        <v>112</v>
      </c>
      <c r="AI19" s="71">
        <v>18</v>
      </c>
      <c r="AJ19" s="71">
        <v>10</v>
      </c>
      <c r="AK19" s="71">
        <v>0</v>
      </c>
      <c r="AL19" s="71">
        <v>0</v>
      </c>
      <c r="AM19" s="71">
        <v>0</v>
      </c>
      <c r="AN19" s="71">
        <v>0</v>
      </c>
      <c r="AO19" s="71">
        <v>17</v>
      </c>
      <c r="AP19" s="71">
        <v>14</v>
      </c>
      <c r="AQ19" s="71">
        <v>19</v>
      </c>
      <c r="AR19" s="71">
        <v>6</v>
      </c>
      <c r="AS19" s="71">
        <v>15</v>
      </c>
      <c r="AT19" s="71">
        <v>9</v>
      </c>
      <c r="AU19" s="71">
        <v>258</v>
      </c>
      <c r="AV19" s="71">
        <v>129</v>
      </c>
      <c r="AW19" s="71">
        <v>0</v>
      </c>
      <c r="AX19" s="71">
        <v>0</v>
      </c>
      <c r="AY19" s="71">
        <v>2</v>
      </c>
      <c r="AZ19" s="71">
        <v>0</v>
      </c>
      <c r="BA19" s="71">
        <v>39</v>
      </c>
      <c r="BB19" s="71">
        <v>19</v>
      </c>
      <c r="BC19" s="71">
        <v>0</v>
      </c>
      <c r="BD19" s="71">
        <v>0</v>
      </c>
      <c r="BE19" s="71">
        <v>0</v>
      </c>
      <c r="BF19" s="71">
        <v>0</v>
      </c>
      <c r="BG19" s="69">
        <v>549</v>
      </c>
      <c r="BH19" s="69">
        <v>299</v>
      </c>
      <c r="BI19" s="205" t="s">
        <v>99</v>
      </c>
      <c r="BJ19" s="8" t="s">
        <v>90</v>
      </c>
      <c r="BK19" s="31">
        <v>19</v>
      </c>
      <c r="BL19" s="31">
        <v>6</v>
      </c>
      <c r="BM19" s="31">
        <v>1</v>
      </c>
      <c r="BN19" s="31">
        <v>0</v>
      </c>
      <c r="BO19" s="31">
        <v>7</v>
      </c>
      <c r="BP19" s="31">
        <v>2</v>
      </c>
      <c r="BQ19" s="31">
        <v>3</v>
      </c>
      <c r="BR19" s="31">
        <v>13</v>
      </c>
      <c r="BS19" s="31">
        <v>0</v>
      </c>
      <c r="BT19" s="31">
        <v>1</v>
      </c>
      <c r="BU19" s="31">
        <v>2</v>
      </c>
      <c r="BV19" s="31">
        <v>0</v>
      </c>
      <c r="BW19" s="31">
        <v>0</v>
      </c>
      <c r="BX19" s="149">
        <v>54</v>
      </c>
      <c r="BY19" s="125">
        <v>32</v>
      </c>
      <c r="BZ19" s="71">
        <v>8</v>
      </c>
      <c r="CA19" s="71">
        <v>10</v>
      </c>
      <c r="CB19" s="71">
        <v>4</v>
      </c>
      <c r="CC19" s="71">
        <v>11</v>
      </c>
      <c r="CD19" s="205" t="s">
        <v>99</v>
      </c>
      <c r="CE19" s="8" t="s">
        <v>90</v>
      </c>
      <c r="CF19" s="71">
        <v>0</v>
      </c>
      <c r="CG19" s="71">
        <v>731</v>
      </c>
      <c r="CH19" s="71">
        <v>30</v>
      </c>
      <c r="CI19" s="71">
        <v>0</v>
      </c>
      <c r="CJ19" s="71">
        <v>0</v>
      </c>
      <c r="CK19" s="71">
        <v>10</v>
      </c>
      <c r="CL19" s="71">
        <v>40</v>
      </c>
      <c r="CM19" s="71">
        <v>31</v>
      </c>
      <c r="CN19" s="71">
        <v>34</v>
      </c>
      <c r="CO19" s="205" t="s">
        <v>99</v>
      </c>
      <c r="CP19" s="8" t="s">
        <v>90</v>
      </c>
      <c r="CQ19" s="46">
        <v>944</v>
      </c>
      <c r="CR19" s="46">
        <v>525</v>
      </c>
      <c r="CS19" s="46">
        <v>406</v>
      </c>
      <c r="CT19" s="46">
        <v>193</v>
      </c>
      <c r="CU19" s="46">
        <v>0</v>
      </c>
      <c r="CV19" s="46">
        <v>0</v>
      </c>
      <c r="CW19" s="46">
        <v>0</v>
      </c>
      <c r="CX19" s="46">
        <v>0</v>
      </c>
      <c r="CY19" s="46">
        <v>4</v>
      </c>
      <c r="CZ19" s="46">
        <v>0</v>
      </c>
      <c r="DA19" s="46">
        <v>0</v>
      </c>
      <c r="DB19" s="46">
        <v>0</v>
      </c>
      <c r="DC19" s="46">
        <v>0</v>
      </c>
      <c r="DD19" s="46">
        <v>0</v>
      </c>
      <c r="DE19" s="46">
        <v>0</v>
      </c>
      <c r="DF19" s="46">
        <v>0</v>
      </c>
      <c r="DG19" s="46">
        <v>0</v>
      </c>
      <c r="DH19" s="46">
        <v>0</v>
      </c>
      <c r="DI19" s="46">
        <v>0</v>
      </c>
      <c r="DJ19" s="46">
        <v>0</v>
      </c>
      <c r="DK19" s="46">
        <v>0</v>
      </c>
      <c r="DL19" s="46">
        <v>0</v>
      </c>
      <c r="DM19" s="46">
        <v>0</v>
      </c>
      <c r="DN19" s="46">
        <v>0</v>
      </c>
      <c r="DO19" s="205" t="s">
        <v>99</v>
      </c>
      <c r="DP19" s="8" t="s">
        <v>90</v>
      </c>
      <c r="DQ19" s="71">
        <v>24</v>
      </c>
      <c r="DR19" s="71">
        <v>50</v>
      </c>
      <c r="DS19" s="71">
        <v>1</v>
      </c>
      <c r="DT19" s="71">
        <v>57</v>
      </c>
      <c r="DU19" s="71">
        <v>0</v>
      </c>
      <c r="DV19" s="16">
        <v>132</v>
      </c>
      <c r="DW19" s="71">
        <v>39</v>
      </c>
      <c r="DX19" s="71">
        <v>21</v>
      </c>
      <c r="DY19" s="152">
        <v>26</v>
      </c>
      <c r="DZ19" s="32">
        <v>14</v>
      </c>
      <c r="EA19" s="205" t="s">
        <v>99</v>
      </c>
      <c r="EB19" s="8" t="s">
        <v>90</v>
      </c>
      <c r="EC19" s="71">
        <v>338</v>
      </c>
      <c r="ED19" s="71">
        <v>385</v>
      </c>
      <c r="EE19" s="71">
        <v>10</v>
      </c>
      <c r="EF19" s="71">
        <v>0</v>
      </c>
      <c r="EG19" s="71">
        <v>9</v>
      </c>
      <c r="EH19" s="71">
        <v>11</v>
      </c>
      <c r="EI19" s="71">
        <v>3</v>
      </c>
      <c r="EJ19" s="71">
        <v>357</v>
      </c>
      <c r="EK19" s="71">
        <v>11</v>
      </c>
      <c r="EL19" s="71">
        <v>13</v>
      </c>
      <c r="EM19" s="71">
        <v>18</v>
      </c>
      <c r="EN19" s="71">
        <v>1</v>
      </c>
      <c r="EO19" s="71">
        <v>5</v>
      </c>
      <c r="EP19" s="71">
        <v>2</v>
      </c>
      <c r="EQ19" s="71">
        <v>0</v>
      </c>
      <c r="ER19" s="71">
        <v>2</v>
      </c>
      <c r="ES19" s="71">
        <v>1048</v>
      </c>
      <c r="ET19" s="24"/>
      <c r="EU19" s="80" t="s">
        <v>99</v>
      </c>
      <c r="EV19" s="80" t="s">
        <v>2421</v>
      </c>
      <c r="EW19" s="78">
        <v>948</v>
      </c>
      <c r="EX19" s="80">
        <v>406</v>
      </c>
      <c r="EY19" s="78">
        <v>1552</v>
      </c>
      <c r="EZ19" s="78"/>
      <c r="FA19" s="78"/>
      <c r="FB19" s="78"/>
      <c r="FC19" s="78"/>
      <c r="FD19" s="78"/>
      <c r="FE19" s="78"/>
    </row>
    <row r="20" spans="1:161">
      <c r="A20" s="205"/>
      <c r="B20" s="8" t="s">
        <v>91</v>
      </c>
      <c r="C20" s="71">
        <v>1233</v>
      </c>
      <c r="D20" s="71">
        <v>556</v>
      </c>
      <c r="E20" s="71">
        <v>0</v>
      </c>
      <c r="F20" s="71">
        <v>0</v>
      </c>
      <c r="G20" s="71">
        <v>0</v>
      </c>
      <c r="H20" s="71">
        <v>0</v>
      </c>
      <c r="I20" s="71">
        <v>0</v>
      </c>
      <c r="J20" s="71">
        <v>0</v>
      </c>
      <c r="K20" s="71">
        <v>250</v>
      </c>
      <c r="L20" s="71">
        <v>127</v>
      </c>
      <c r="M20" s="71">
        <v>125</v>
      </c>
      <c r="N20" s="71">
        <v>31</v>
      </c>
      <c r="O20" s="71">
        <v>147</v>
      </c>
      <c r="P20" s="71">
        <v>67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209</v>
      </c>
      <c r="X20" s="71">
        <v>104</v>
      </c>
      <c r="Y20" s="71">
        <v>102</v>
      </c>
      <c r="Z20" s="71">
        <v>29</v>
      </c>
      <c r="AA20" s="71">
        <v>76</v>
      </c>
      <c r="AB20" s="71">
        <v>39</v>
      </c>
      <c r="AC20" s="69">
        <v>2142</v>
      </c>
      <c r="AD20" s="69">
        <v>953</v>
      </c>
      <c r="AE20" s="205"/>
      <c r="AF20" s="8" t="s">
        <v>91</v>
      </c>
      <c r="AG20" s="71">
        <v>33</v>
      </c>
      <c r="AH20" s="71">
        <v>18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8</v>
      </c>
      <c r="AP20" s="71">
        <v>4</v>
      </c>
      <c r="AQ20" s="71">
        <v>1</v>
      </c>
      <c r="AR20" s="71">
        <v>1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70</v>
      </c>
      <c r="BB20" s="71">
        <v>36</v>
      </c>
      <c r="BC20" s="71">
        <v>16</v>
      </c>
      <c r="BD20" s="71">
        <v>7</v>
      </c>
      <c r="BE20" s="71">
        <v>12</v>
      </c>
      <c r="BF20" s="71">
        <v>5</v>
      </c>
      <c r="BG20" s="69">
        <v>140</v>
      </c>
      <c r="BH20" s="69">
        <v>71</v>
      </c>
      <c r="BI20" s="205"/>
      <c r="BJ20" s="8" t="s">
        <v>91</v>
      </c>
      <c r="BK20" s="31">
        <v>12</v>
      </c>
      <c r="BL20" s="31">
        <v>0</v>
      </c>
      <c r="BM20" s="31">
        <v>0</v>
      </c>
      <c r="BN20" s="31">
        <v>0</v>
      </c>
      <c r="BO20" s="31">
        <v>4</v>
      </c>
      <c r="BP20" s="31">
        <v>3</v>
      </c>
      <c r="BQ20" s="31">
        <v>2</v>
      </c>
      <c r="BR20" s="31">
        <v>0</v>
      </c>
      <c r="BS20" s="31">
        <v>0</v>
      </c>
      <c r="BT20" s="31">
        <v>0</v>
      </c>
      <c r="BU20" s="31">
        <v>3</v>
      </c>
      <c r="BV20" s="31">
        <v>2</v>
      </c>
      <c r="BW20" s="31">
        <v>1</v>
      </c>
      <c r="BX20" s="149">
        <v>27</v>
      </c>
      <c r="BY20" s="125">
        <v>38</v>
      </c>
      <c r="BZ20" s="71">
        <v>17</v>
      </c>
      <c r="CA20" s="71">
        <v>9</v>
      </c>
      <c r="CB20" s="71">
        <v>0</v>
      </c>
      <c r="CC20" s="71">
        <v>3</v>
      </c>
      <c r="CD20" s="205"/>
      <c r="CE20" s="8" t="s">
        <v>91</v>
      </c>
      <c r="CF20" s="71">
        <v>576</v>
      </c>
      <c r="CG20" s="71">
        <v>80</v>
      </c>
      <c r="CH20" s="71">
        <v>275</v>
      </c>
      <c r="CI20" s="71">
        <v>0</v>
      </c>
      <c r="CJ20" s="71">
        <v>0</v>
      </c>
      <c r="CK20" s="71">
        <v>10</v>
      </c>
      <c r="CL20" s="71">
        <v>34</v>
      </c>
      <c r="CM20" s="71">
        <v>29</v>
      </c>
      <c r="CN20" s="71">
        <v>30</v>
      </c>
      <c r="CO20" s="205"/>
      <c r="CP20" s="8" t="s">
        <v>91</v>
      </c>
      <c r="CQ20" s="46">
        <v>0</v>
      </c>
      <c r="CR20" s="46">
        <v>0</v>
      </c>
      <c r="CS20" s="46">
        <v>0</v>
      </c>
      <c r="CT20" s="46">
        <v>0</v>
      </c>
      <c r="CU20" s="46">
        <v>0</v>
      </c>
      <c r="CV20" s="46">
        <v>0</v>
      </c>
      <c r="CW20" s="46">
        <v>0</v>
      </c>
      <c r="CX20" s="46">
        <v>0</v>
      </c>
      <c r="CY20" s="46">
        <v>0</v>
      </c>
      <c r="CZ20" s="46">
        <v>0</v>
      </c>
      <c r="DA20" s="46">
        <v>0</v>
      </c>
      <c r="DB20" s="46">
        <v>0</v>
      </c>
      <c r="DC20" s="46">
        <v>167</v>
      </c>
      <c r="DD20" s="46">
        <v>80</v>
      </c>
      <c r="DE20" s="46">
        <v>76</v>
      </c>
      <c r="DF20" s="46">
        <v>36</v>
      </c>
      <c r="DG20" s="46">
        <v>54</v>
      </c>
      <c r="DH20" s="46">
        <v>16</v>
      </c>
      <c r="DI20" s="46">
        <v>38</v>
      </c>
      <c r="DJ20" s="46">
        <v>9</v>
      </c>
      <c r="DK20" s="46">
        <v>56</v>
      </c>
      <c r="DL20" s="46">
        <v>16</v>
      </c>
      <c r="DM20" s="46">
        <v>20</v>
      </c>
      <c r="DN20" s="46">
        <v>6</v>
      </c>
      <c r="DO20" s="205"/>
      <c r="DP20" s="8" t="s">
        <v>91</v>
      </c>
      <c r="DQ20" s="71">
        <v>26</v>
      </c>
      <c r="DR20" s="71">
        <v>19</v>
      </c>
      <c r="DS20" s="71">
        <v>1</v>
      </c>
      <c r="DT20" s="71">
        <v>13</v>
      </c>
      <c r="DU20" s="71">
        <v>1</v>
      </c>
      <c r="DV20" s="16">
        <v>60</v>
      </c>
      <c r="DW20" s="71">
        <v>21</v>
      </c>
      <c r="DX20" s="71">
        <v>21</v>
      </c>
      <c r="DY20" s="152">
        <v>24</v>
      </c>
      <c r="DZ20" s="32">
        <v>16</v>
      </c>
      <c r="EA20" s="205"/>
      <c r="EB20" s="8" t="s">
        <v>91</v>
      </c>
      <c r="EC20" s="71">
        <v>251</v>
      </c>
      <c r="ED20" s="71">
        <v>1</v>
      </c>
      <c r="EE20" s="71">
        <v>2</v>
      </c>
      <c r="EF20" s="71">
        <v>0</v>
      </c>
      <c r="EG20" s="71">
        <v>22</v>
      </c>
      <c r="EH20" s="71">
        <v>24</v>
      </c>
      <c r="EI20" s="71">
        <v>9</v>
      </c>
      <c r="EJ20" s="71">
        <v>95</v>
      </c>
      <c r="EK20" s="71">
        <v>49</v>
      </c>
      <c r="EL20" s="71">
        <v>53</v>
      </c>
      <c r="EM20" s="71">
        <v>25</v>
      </c>
      <c r="EN20" s="71">
        <v>9</v>
      </c>
      <c r="EO20" s="71">
        <v>4</v>
      </c>
      <c r="EP20" s="71">
        <v>6</v>
      </c>
      <c r="EQ20" s="71">
        <v>3</v>
      </c>
      <c r="ER20" s="71">
        <v>8</v>
      </c>
      <c r="ES20" s="71">
        <v>1048</v>
      </c>
      <c r="ET20" s="24"/>
      <c r="EU20" s="80" t="s">
        <v>99</v>
      </c>
      <c r="EV20" s="80" t="s">
        <v>2422</v>
      </c>
      <c r="EW20" s="78">
        <v>277</v>
      </c>
      <c r="EX20" s="80">
        <v>134</v>
      </c>
      <c r="EY20" s="78">
        <v>1561</v>
      </c>
      <c r="EZ20" s="78"/>
      <c r="FA20" s="78"/>
      <c r="FB20" s="78"/>
      <c r="FC20" s="78"/>
      <c r="FD20" s="78"/>
      <c r="FE20" s="78"/>
    </row>
    <row r="21" spans="1:161">
      <c r="A21" s="205"/>
      <c r="B21" s="66" t="s">
        <v>73</v>
      </c>
      <c r="C21" s="26">
        <v>2683</v>
      </c>
      <c r="D21" s="26">
        <v>1391</v>
      </c>
      <c r="E21" s="26">
        <v>317</v>
      </c>
      <c r="F21" s="26">
        <v>165</v>
      </c>
      <c r="G21" s="26">
        <v>23</v>
      </c>
      <c r="H21" s="26">
        <v>8</v>
      </c>
      <c r="I21" s="26">
        <v>0</v>
      </c>
      <c r="J21" s="26">
        <v>0</v>
      </c>
      <c r="K21" s="26">
        <v>706</v>
      </c>
      <c r="L21" s="26">
        <v>409</v>
      </c>
      <c r="M21" s="26">
        <v>174</v>
      </c>
      <c r="N21" s="26">
        <v>47</v>
      </c>
      <c r="O21" s="26">
        <v>310</v>
      </c>
      <c r="P21" s="26">
        <v>157</v>
      </c>
      <c r="Q21" s="26">
        <v>851</v>
      </c>
      <c r="R21" s="26">
        <v>432</v>
      </c>
      <c r="S21" s="26">
        <v>0</v>
      </c>
      <c r="T21" s="26">
        <v>0</v>
      </c>
      <c r="U21" s="26">
        <v>7</v>
      </c>
      <c r="V21" s="26">
        <v>2</v>
      </c>
      <c r="W21" s="26">
        <v>292</v>
      </c>
      <c r="X21" s="26">
        <v>143</v>
      </c>
      <c r="Y21" s="26">
        <v>102</v>
      </c>
      <c r="Z21" s="26">
        <v>29</v>
      </c>
      <c r="AA21" s="26">
        <v>76</v>
      </c>
      <c r="AB21" s="26">
        <v>39</v>
      </c>
      <c r="AC21" s="68">
        <v>5541</v>
      </c>
      <c r="AD21" s="68">
        <v>2822</v>
      </c>
      <c r="AE21" s="205"/>
      <c r="AF21" s="66" t="s">
        <v>73</v>
      </c>
      <c r="AG21" s="26">
        <v>214</v>
      </c>
      <c r="AH21" s="26">
        <v>130</v>
      </c>
      <c r="AI21" s="26">
        <v>18</v>
      </c>
      <c r="AJ21" s="26">
        <v>10</v>
      </c>
      <c r="AK21" s="26">
        <v>0</v>
      </c>
      <c r="AL21" s="26">
        <v>0</v>
      </c>
      <c r="AM21" s="26">
        <v>0</v>
      </c>
      <c r="AN21" s="26">
        <v>0</v>
      </c>
      <c r="AO21" s="26">
        <v>25</v>
      </c>
      <c r="AP21" s="26">
        <v>18</v>
      </c>
      <c r="AQ21" s="26">
        <v>20</v>
      </c>
      <c r="AR21" s="26">
        <v>7</v>
      </c>
      <c r="AS21" s="26">
        <v>15</v>
      </c>
      <c r="AT21" s="26">
        <v>9</v>
      </c>
      <c r="AU21" s="26">
        <v>258</v>
      </c>
      <c r="AV21" s="26">
        <v>129</v>
      </c>
      <c r="AW21" s="26">
        <v>0</v>
      </c>
      <c r="AX21" s="26">
        <v>0</v>
      </c>
      <c r="AY21" s="26">
        <v>2</v>
      </c>
      <c r="AZ21" s="26">
        <v>0</v>
      </c>
      <c r="BA21" s="26">
        <v>109</v>
      </c>
      <c r="BB21" s="26">
        <v>55</v>
      </c>
      <c r="BC21" s="26">
        <v>16</v>
      </c>
      <c r="BD21" s="26">
        <v>7</v>
      </c>
      <c r="BE21" s="26">
        <v>12</v>
      </c>
      <c r="BF21" s="26">
        <v>5</v>
      </c>
      <c r="BG21" s="68">
        <v>689</v>
      </c>
      <c r="BH21" s="68">
        <v>370</v>
      </c>
      <c r="BI21" s="205"/>
      <c r="BJ21" s="66" t="s">
        <v>73</v>
      </c>
      <c r="BK21" s="68">
        <v>31</v>
      </c>
      <c r="BL21" s="68">
        <v>6</v>
      </c>
      <c r="BM21" s="68">
        <v>1</v>
      </c>
      <c r="BN21" s="68">
        <v>0</v>
      </c>
      <c r="BO21" s="68">
        <v>11</v>
      </c>
      <c r="BP21" s="68">
        <v>5</v>
      </c>
      <c r="BQ21" s="68">
        <v>5</v>
      </c>
      <c r="BR21" s="68">
        <v>13</v>
      </c>
      <c r="BS21" s="68">
        <v>0</v>
      </c>
      <c r="BT21" s="68">
        <v>1</v>
      </c>
      <c r="BU21" s="68">
        <v>5</v>
      </c>
      <c r="BV21" s="68">
        <v>2</v>
      </c>
      <c r="BW21" s="68">
        <v>1</v>
      </c>
      <c r="BX21" s="68">
        <v>81</v>
      </c>
      <c r="BY21" s="68">
        <v>70</v>
      </c>
      <c r="BZ21" s="68">
        <v>25</v>
      </c>
      <c r="CA21" s="68">
        <v>19</v>
      </c>
      <c r="CB21" s="68">
        <v>4</v>
      </c>
      <c r="CC21" s="68">
        <v>14</v>
      </c>
      <c r="CD21" s="205"/>
      <c r="CE21" s="66" t="s">
        <v>73</v>
      </c>
      <c r="CF21" s="68">
        <v>576</v>
      </c>
      <c r="CG21" s="68">
        <v>811</v>
      </c>
      <c r="CH21" s="68">
        <v>305</v>
      </c>
      <c r="CI21" s="68">
        <v>0</v>
      </c>
      <c r="CJ21" s="68">
        <v>0</v>
      </c>
      <c r="CK21" s="68">
        <v>20</v>
      </c>
      <c r="CL21" s="68">
        <v>74</v>
      </c>
      <c r="CM21" s="68">
        <v>60</v>
      </c>
      <c r="CN21" s="68">
        <v>64</v>
      </c>
      <c r="CO21" s="205"/>
      <c r="CP21" s="66" t="s">
        <v>73</v>
      </c>
      <c r="CQ21" s="68">
        <v>944</v>
      </c>
      <c r="CR21" s="68">
        <v>525</v>
      </c>
      <c r="CS21" s="68">
        <v>406</v>
      </c>
      <c r="CT21" s="68">
        <v>193</v>
      </c>
      <c r="CU21" s="68">
        <v>0</v>
      </c>
      <c r="CV21" s="68">
        <v>0</v>
      </c>
      <c r="CW21" s="68">
        <v>0</v>
      </c>
      <c r="CX21" s="68">
        <v>0</v>
      </c>
      <c r="CY21" s="68">
        <v>4</v>
      </c>
      <c r="CZ21" s="68">
        <v>0</v>
      </c>
      <c r="DA21" s="68">
        <v>0</v>
      </c>
      <c r="DB21" s="68">
        <v>0</v>
      </c>
      <c r="DC21" s="68">
        <v>167</v>
      </c>
      <c r="DD21" s="68">
        <v>80</v>
      </c>
      <c r="DE21" s="68">
        <v>76</v>
      </c>
      <c r="DF21" s="68">
        <v>36</v>
      </c>
      <c r="DG21" s="68">
        <v>54</v>
      </c>
      <c r="DH21" s="68">
        <v>16</v>
      </c>
      <c r="DI21" s="68">
        <v>38</v>
      </c>
      <c r="DJ21" s="68">
        <v>9</v>
      </c>
      <c r="DK21" s="68">
        <v>56</v>
      </c>
      <c r="DL21" s="68">
        <v>16</v>
      </c>
      <c r="DM21" s="68">
        <v>20</v>
      </c>
      <c r="DN21" s="68">
        <v>6</v>
      </c>
      <c r="DO21" s="205"/>
      <c r="DP21" s="66" t="s">
        <v>73</v>
      </c>
      <c r="DQ21" s="26">
        <v>50</v>
      </c>
      <c r="DR21" s="26">
        <v>69</v>
      </c>
      <c r="DS21" s="26">
        <v>2</v>
      </c>
      <c r="DT21" s="26">
        <v>70</v>
      </c>
      <c r="DU21" s="26">
        <v>1</v>
      </c>
      <c r="DV21" s="26">
        <v>192</v>
      </c>
      <c r="DW21" s="26">
        <v>60</v>
      </c>
      <c r="DX21" s="26">
        <v>42</v>
      </c>
      <c r="DY21" s="41">
        <v>50</v>
      </c>
      <c r="DZ21" s="41">
        <v>30</v>
      </c>
      <c r="EA21" s="205"/>
      <c r="EB21" s="66" t="s">
        <v>73</v>
      </c>
      <c r="EC21" s="68">
        <v>589</v>
      </c>
      <c r="ED21" s="68">
        <v>386</v>
      </c>
      <c r="EE21" s="68">
        <v>12</v>
      </c>
      <c r="EF21" s="68">
        <v>0</v>
      </c>
      <c r="EG21" s="68">
        <v>31</v>
      </c>
      <c r="EH21" s="68">
        <v>35</v>
      </c>
      <c r="EI21" s="68">
        <v>12</v>
      </c>
      <c r="EJ21" s="68">
        <v>452</v>
      </c>
      <c r="EK21" s="68">
        <v>60</v>
      </c>
      <c r="EL21" s="68">
        <v>66</v>
      </c>
      <c r="EM21" s="68">
        <v>43</v>
      </c>
      <c r="EN21" s="68">
        <v>10</v>
      </c>
      <c r="EO21" s="68">
        <v>9</v>
      </c>
      <c r="EP21" s="68">
        <v>8</v>
      </c>
      <c r="EQ21" s="68">
        <v>3</v>
      </c>
      <c r="ER21" s="68">
        <v>10</v>
      </c>
      <c r="ES21" s="68">
        <v>2096</v>
      </c>
      <c r="ET21" s="24"/>
      <c r="EU21" s="80" t="s">
        <v>99</v>
      </c>
      <c r="EV21" s="80" t="s">
        <v>2423</v>
      </c>
      <c r="EW21" s="78">
        <v>1225</v>
      </c>
      <c r="EX21" s="80">
        <v>540</v>
      </c>
      <c r="EY21" s="78">
        <v>3113</v>
      </c>
      <c r="EZ21" s="78"/>
      <c r="FA21" s="78"/>
      <c r="FB21" s="78"/>
      <c r="FC21" s="78"/>
      <c r="FD21" s="78"/>
      <c r="FE21" s="78"/>
    </row>
    <row r="22" spans="1:161">
      <c r="A22" s="205" t="s">
        <v>6</v>
      </c>
      <c r="B22" s="8" t="s">
        <v>90</v>
      </c>
      <c r="C22" s="71">
        <v>1578</v>
      </c>
      <c r="D22" s="71">
        <v>647</v>
      </c>
      <c r="E22" s="71">
        <v>491</v>
      </c>
      <c r="F22" s="71">
        <v>238</v>
      </c>
      <c r="G22" s="71">
        <v>0</v>
      </c>
      <c r="H22" s="71">
        <v>0</v>
      </c>
      <c r="I22" s="71">
        <v>25</v>
      </c>
      <c r="J22" s="71">
        <v>4</v>
      </c>
      <c r="K22" s="71">
        <v>185</v>
      </c>
      <c r="L22" s="71">
        <v>74</v>
      </c>
      <c r="M22" s="71">
        <v>60</v>
      </c>
      <c r="N22" s="71">
        <v>24</v>
      </c>
      <c r="O22" s="71">
        <v>154</v>
      </c>
      <c r="P22" s="71">
        <v>51</v>
      </c>
      <c r="Q22" s="71">
        <v>747</v>
      </c>
      <c r="R22" s="71">
        <v>331</v>
      </c>
      <c r="S22" s="71">
        <v>0</v>
      </c>
      <c r="T22" s="71">
        <v>0</v>
      </c>
      <c r="U22" s="71">
        <v>11</v>
      </c>
      <c r="V22" s="71">
        <v>5</v>
      </c>
      <c r="W22" s="71">
        <v>294</v>
      </c>
      <c r="X22" s="71">
        <v>143</v>
      </c>
      <c r="Y22" s="71">
        <v>0</v>
      </c>
      <c r="Z22" s="71">
        <v>0</v>
      </c>
      <c r="AA22" s="71">
        <v>16</v>
      </c>
      <c r="AB22" s="71">
        <v>4</v>
      </c>
      <c r="AC22" s="69">
        <v>3561</v>
      </c>
      <c r="AD22" s="69">
        <v>1521</v>
      </c>
      <c r="AE22" s="205" t="s">
        <v>6</v>
      </c>
      <c r="AF22" s="8" t="s">
        <v>90</v>
      </c>
      <c r="AG22" s="71">
        <v>87</v>
      </c>
      <c r="AH22" s="71">
        <v>37</v>
      </c>
      <c r="AI22" s="71">
        <v>13</v>
      </c>
      <c r="AJ22" s="71">
        <v>7</v>
      </c>
      <c r="AK22" s="71">
        <v>0</v>
      </c>
      <c r="AL22" s="71">
        <v>0</v>
      </c>
      <c r="AM22" s="71">
        <v>0</v>
      </c>
      <c r="AN22" s="71">
        <v>0</v>
      </c>
      <c r="AO22" s="71">
        <v>9</v>
      </c>
      <c r="AP22" s="71">
        <v>2</v>
      </c>
      <c r="AQ22" s="71">
        <v>0</v>
      </c>
      <c r="AR22" s="71">
        <v>0</v>
      </c>
      <c r="AS22" s="71">
        <v>10</v>
      </c>
      <c r="AT22" s="71">
        <v>4</v>
      </c>
      <c r="AU22" s="71">
        <v>147</v>
      </c>
      <c r="AV22" s="71">
        <v>55</v>
      </c>
      <c r="AW22" s="71">
        <v>0</v>
      </c>
      <c r="AX22" s="71">
        <v>0</v>
      </c>
      <c r="AY22" s="71">
        <v>3</v>
      </c>
      <c r="AZ22" s="71">
        <v>1</v>
      </c>
      <c r="BA22" s="71">
        <v>81</v>
      </c>
      <c r="BB22" s="71">
        <v>47</v>
      </c>
      <c r="BC22" s="71">
        <v>0</v>
      </c>
      <c r="BD22" s="71">
        <v>0</v>
      </c>
      <c r="BE22" s="71">
        <v>2</v>
      </c>
      <c r="BF22" s="71">
        <v>0</v>
      </c>
      <c r="BG22" s="69">
        <v>352</v>
      </c>
      <c r="BH22" s="69">
        <v>153</v>
      </c>
      <c r="BI22" s="205" t="s">
        <v>6</v>
      </c>
      <c r="BJ22" s="8" t="s">
        <v>90</v>
      </c>
      <c r="BK22" s="31">
        <v>22</v>
      </c>
      <c r="BL22" s="31">
        <v>8</v>
      </c>
      <c r="BM22" s="31">
        <v>0</v>
      </c>
      <c r="BN22" s="31">
        <v>1</v>
      </c>
      <c r="BO22" s="31">
        <v>5</v>
      </c>
      <c r="BP22" s="31">
        <v>1</v>
      </c>
      <c r="BQ22" s="31">
        <v>4</v>
      </c>
      <c r="BR22" s="31">
        <v>13</v>
      </c>
      <c r="BS22" s="31">
        <v>0</v>
      </c>
      <c r="BT22" s="31">
        <v>2</v>
      </c>
      <c r="BU22" s="31">
        <v>4</v>
      </c>
      <c r="BV22" s="31">
        <v>0</v>
      </c>
      <c r="BW22" s="31">
        <v>1</v>
      </c>
      <c r="BX22" s="149">
        <v>61</v>
      </c>
      <c r="BY22" s="125">
        <v>66</v>
      </c>
      <c r="BZ22" s="71">
        <v>43</v>
      </c>
      <c r="CA22" s="71">
        <v>11</v>
      </c>
      <c r="CB22" s="71">
        <v>11</v>
      </c>
      <c r="CC22" s="71">
        <v>16</v>
      </c>
      <c r="CD22" s="205" t="s">
        <v>6</v>
      </c>
      <c r="CE22" s="8" t="s">
        <v>90</v>
      </c>
      <c r="CF22" s="71">
        <v>1</v>
      </c>
      <c r="CG22" s="71">
        <v>1072</v>
      </c>
      <c r="CH22" s="71">
        <v>170</v>
      </c>
      <c r="CI22" s="71">
        <v>14</v>
      </c>
      <c r="CJ22" s="71">
        <v>0</v>
      </c>
      <c r="CK22" s="71">
        <v>23</v>
      </c>
      <c r="CL22" s="71">
        <v>66</v>
      </c>
      <c r="CM22" s="71">
        <v>65</v>
      </c>
      <c r="CN22" s="71">
        <v>47</v>
      </c>
      <c r="CO22" s="205" t="s">
        <v>6</v>
      </c>
      <c r="CP22" s="8" t="s">
        <v>90</v>
      </c>
      <c r="CQ22" s="46">
        <v>770</v>
      </c>
      <c r="CR22" s="46">
        <v>329</v>
      </c>
      <c r="CS22" s="46">
        <v>357</v>
      </c>
      <c r="CT22" s="46">
        <v>143</v>
      </c>
      <c r="CU22" s="46">
        <v>0</v>
      </c>
      <c r="CV22" s="46">
        <v>0</v>
      </c>
      <c r="CW22" s="46">
        <v>0</v>
      </c>
      <c r="CX22" s="46">
        <v>0</v>
      </c>
      <c r="CY22" s="46">
        <v>11</v>
      </c>
      <c r="CZ22" s="46">
        <v>4</v>
      </c>
      <c r="DA22" s="46">
        <v>3</v>
      </c>
      <c r="DB22" s="46">
        <v>1</v>
      </c>
      <c r="DC22" s="46">
        <v>83</v>
      </c>
      <c r="DD22" s="46">
        <v>34</v>
      </c>
      <c r="DE22" s="46">
        <v>46</v>
      </c>
      <c r="DF22" s="46">
        <v>19</v>
      </c>
      <c r="DG22" s="46">
        <v>0</v>
      </c>
      <c r="DH22" s="46">
        <v>0</v>
      </c>
      <c r="DI22" s="46">
        <v>0</v>
      </c>
      <c r="DJ22" s="46">
        <v>0</v>
      </c>
      <c r="DK22" s="46">
        <v>8</v>
      </c>
      <c r="DL22" s="46">
        <v>0</v>
      </c>
      <c r="DM22" s="46">
        <v>8</v>
      </c>
      <c r="DN22" s="46">
        <v>0</v>
      </c>
      <c r="DO22" s="205" t="s">
        <v>6</v>
      </c>
      <c r="DP22" s="8" t="s">
        <v>90</v>
      </c>
      <c r="DQ22" s="71">
        <v>24</v>
      </c>
      <c r="DR22" s="71">
        <v>72</v>
      </c>
      <c r="DS22" s="71">
        <v>5</v>
      </c>
      <c r="DT22" s="71">
        <v>77</v>
      </c>
      <c r="DU22" s="71">
        <v>0</v>
      </c>
      <c r="DV22" s="16">
        <v>178</v>
      </c>
      <c r="DW22" s="71">
        <v>61</v>
      </c>
      <c r="DX22" s="71">
        <v>34</v>
      </c>
      <c r="DY22" s="152">
        <v>31</v>
      </c>
      <c r="DZ22" s="32">
        <v>14</v>
      </c>
      <c r="EA22" s="205" t="s">
        <v>6</v>
      </c>
      <c r="EB22" s="8" t="s">
        <v>90</v>
      </c>
      <c r="EC22" s="71">
        <v>434</v>
      </c>
      <c r="ED22" s="71">
        <v>501</v>
      </c>
      <c r="EE22" s="71">
        <v>169</v>
      </c>
      <c r="EF22" s="71">
        <v>3</v>
      </c>
      <c r="EG22" s="71">
        <v>307</v>
      </c>
      <c r="EH22" s="71">
        <v>266</v>
      </c>
      <c r="EI22" s="71">
        <v>16</v>
      </c>
      <c r="EJ22" s="71">
        <v>413</v>
      </c>
      <c r="EK22" s="71">
        <v>226</v>
      </c>
      <c r="EL22" s="71">
        <v>191</v>
      </c>
      <c r="EM22" s="71">
        <v>328</v>
      </c>
      <c r="EN22" s="71">
        <v>182</v>
      </c>
      <c r="EO22" s="71">
        <v>218</v>
      </c>
      <c r="EP22" s="71">
        <v>18</v>
      </c>
      <c r="EQ22" s="71">
        <v>157</v>
      </c>
      <c r="ER22" s="71">
        <v>190</v>
      </c>
      <c r="ES22" s="71">
        <v>179</v>
      </c>
      <c r="ET22" s="24"/>
      <c r="EU22" s="80" t="s">
        <v>6</v>
      </c>
      <c r="EV22" s="80" t="s">
        <v>2436</v>
      </c>
      <c r="EW22" s="78">
        <v>872</v>
      </c>
      <c r="EX22" s="80">
        <v>414</v>
      </c>
      <c r="EY22" s="78">
        <v>2711</v>
      </c>
      <c r="EZ22" s="78"/>
      <c r="FA22" s="78"/>
      <c r="FB22" s="78"/>
      <c r="FC22" s="78"/>
      <c r="FD22" s="78"/>
      <c r="FE22" s="78"/>
    </row>
    <row r="23" spans="1:161">
      <c r="A23" s="205"/>
      <c r="B23" s="8" t="s">
        <v>91</v>
      </c>
      <c r="C23" s="71">
        <v>1207</v>
      </c>
      <c r="D23" s="71">
        <v>615</v>
      </c>
      <c r="E23" s="71">
        <v>0</v>
      </c>
      <c r="F23" s="71">
        <v>0</v>
      </c>
      <c r="G23" s="71">
        <v>0</v>
      </c>
      <c r="H23" s="71">
        <v>0</v>
      </c>
      <c r="I23" s="71">
        <v>0</v>
      </c>
      <c r="J23" s="71">
        <v>0</v>
      </c>
      <c r="K23" s="71">
        <v>600</v>
      </c>
      <c r="L23" s="71">
        <v>332</v>
      </c>
      <c r="M23" s="71">
        <v>217</v>
      </c>
      <c r="N23" s="71">
        <v>76</v>
      </c>
      <c r="O23" s="71">
        <v>226</v>
      </c>
      <c r="P23" s="71">
        <v>121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410</v>
      </c>
      <c r="X23" s="71">
        <v>200</v>
      </c>
      <c r="Y23" s="71">
        <v>116</v>
      </c>
      <c r="Z23" s="71">
        <v>27</v>
      </c>
      <c r="AA23" s="71">
        <v>137</v>
      </c>
      <c r="AB23" s="71">
        <v>60</v>
      </c>
      <c r="AC23" s="69">
        <v>2913</v>
      </c>
      <c r="AD23" s="69">
        <v>1431</v>
      </c>
      <c r="AE23" s="205"/>
      <c r="AF23" s="8" t="s">
        <v>91</v>
      </c>
      <c r="AG23" s="71">
        <v>134</v>
      </c>
      <c r="AH23" s="71">
        <v>73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8</v>
      </c>
      <c r="AP23" s="71">
        <v>4</v>
      </c>
      <c r="AQ23" s="71">
        <v>6</v>
      </c>
      <c r="AR23" s="71">
        <v>2</v>
      </c>
      <c r="AS23" s="71">
        <v>21</v>
      </c>
      <c r="AT23" s="71">
        <v>11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81</v>
      </c>
      <c r="BB23" s="71">
        <v>40</v>
      </c>
      <c r="BC23" s="71">
        <v>18</v>
      </c>
      <c r="BD23" s="71">
        <v>5</v>
      </c>
      <c r="BE23" s="71">
        <v>14</v>
      </c>
      <c r="BF23" s="71">
        <v>6</v>
      </c>
      <c r="BG23" s="69">
        <v>282</v>
      </c>
      <c r="BH23" s="69">
        <v>141</v>
      </c>
      <c r="BI23" s="205"/>
      <c r="BJ23" s="8" t="s">
        <v>91</v>
      </c>
      <c r="BK23" s="31">
        <v>14</v>
      </c>
      <c r="BL23" s="31">
        <v>0</v>
      </c>
      <c r="BM23" s="31">
        <v>0</v>
      </c>
      <c r="BN23" s="31">
        <v>0</v>
      </c>
      <c r="BO23" s="31">
        <v>7</v>
      </c>
      <c r="BP23" s="31">
        <v>4</v>
      </c>
      <c r="BQ23" s="31">
        <v>3</v>
      </c>
      <c r="BR23" s="31">
        <v>0</v>
      </c>
      <c r="BS23" s="31">
        <v>0</v>
      </c>
      <c r="BT23" s="31">
        <v>0</v>
      </c>
      <c r="BU23" s="31">
        <v>5</v>
      </c>
      <c r="BV23" s="31">
        <v>3</v>
      </c>
      <c r="BW23" s="31">
        <v>3</v>
      </c>
      <c r="BX23" s="149">
        <v>39</v>
      </c>
      <c r="BY23" s="125">
        <v>51</v>
      </c>
      <c r="BZ23" s="71">
        <v>28</v>
      </c>
      <c r="CA23" s="71">
        <v>1</v>
      </c>
      <c r="CB23" s="71">
        <v>0</v>
      </c>
      <c r="CC23" s="71">
        <v>3</v>
      </c>
      <c r="CD23" s="205"/>
      <c r="CE23" s="8" t="s">
        <v>91</v>
      </c>
      <c r="CF23" s="71">
        <v>0</v>
      </c>
      <c r="CG23" s="71">
        <v>949</v>
      </c>
      <c r="CH23" s="71">
        <v>0</v>
      </c>
      <c r="CI23" s="71">
        <v>0</v>
      </c>
      <c r="CJ23" s="71">
        <v>0</v>
      </c>
      <c r="CK23" s="71">
        <v>17</v>
      </c>
      <c r="CL23" s="71">
        <v>43</v>
      </c>
      <c r="CM23" s="71">
        <v>47</v>
      </c>
      <c r="CN23" s="71">
        <v>42</v>
      </c>
      <c r="CO23" s="205"/>
      <c r="CP23" s="8" t="s">
        <v>91</v>
      </c>
      <c r="CQ23" s="46">
        <v>259</v>
      </c>
      <c r="CR23" s="46">
        <v>123</v>
      </c>
      <c r="CS23" s="46">
        <v>193</v>
      </c>
      <c r="CT23" s="46">
        <v>91</v>
      </c>
      <c r="CU23" s="46">
        <v>0</v>
      </c>
      <c r="CV23" s="46">
        <v>0</v>
      </c>
      <c r="CW23" s="46">
        <v>0</v>
      </c>
      <c r="CX23" s="46">
        <v>0</v>
      </c>
      <c r="CY23" s="46">
        <v>33</v>
      </c>
      <c r="CZ23" s="46">
        <v>8</v>
      </c>
      <c r="DA23" s="46">
        <v>16</v>
      </c>
      <c r="DB23" s="46">
        <v>4</v>
      </c>
      <c r="DC23" s="46">
        <v>246</v>
      </c>
      <c r="DD23" s="46">
        <v>132</v>
      </c>
      <c r="DE23" s="46">
        <v>158</v>
      </c>
      <c r="DF23" s="46">
        <v>81</v>
      </c>
      <c r="DG23" s="46">
        <v>90</v>
      </c>
      <c r="DH23" s="46">
        <v>27</v>
      </c>
      <c r="DI23" s="46">
        <v>67</v>
      </c>
      <c r="DJ23" s="46">
        <v>20</v>
      </c>
      <c r="DK23" s="46">
        <v>124</v>
      </c>
      <c r="DL23" s="46">
        <v>39</v>
      </c>
      <c r="DM23" s="46">
        <v>107</v>
      </c>
      <c r="DN23" s="46">
        <v>30</v>
      </c>
      <c r="DO23" s="205"/>
      <c r="DP23" s="8" t="s">
        <v>91</v>
      </c>
      <c r="DQ23" s="71">
        <v>62</v>
      </c>
      <c r="DR23" s="71">
        <v>23</v>
      </c>
      <c r="DS23" s="71">
        <v>1</v>
      </c>
      <c r="DT23" s="71">
        <v>23</v>
      </c>
      <c r="DU23" s="71">
        <v>0</v>
      </c>
      <c r="DV23" s="16">
        <v>109</v>
      </c>
      <c r="DW23" s="71">
        <v>55</v>
      </c>
      <c r="DX23" s="71">
        <v>48</v>
      </c>
      <c r="DY23" s="152">
        <v>45</v>
      </c>
      <c r="DZ23" s="32">
        <v>30</v>
      </c>
      <c r="EA23" s="205"/>
      <c r="EB23" s="8" t="s">
        <v>91</v>
      </c>
      <c r="EC23" s="71">
        <v>863</v>
      </c>
      <c r="ED23" s="71">
        <v>548</v>
      </c>
      <c r="EE23" s="71">
        <v>501</v>
      </c>
      <c r="EF23" s="71">
        <v>3</v>
      </c>
      <c r="EG23" s="71">
        <v>64</v>
      </c>
      <c r="EH23" s="71">
        <v>218</v>
      </c>
      <c r="EI23" s="71">
        <v>40</v>
      </c>
      <c r="EJ23" s="71">
        <v>1236</v>
      </c>
      <c r="EK23" s="71">
        <v>340</v>
      </c>
      <c r="EL23" s="71">
        <v>53</v>
      </c>
      <c r="EM23" s="71">
        <v>165</v>
      </c>
      <c r="EN23" s="71">
        <v>7</v>
      </c>
      <c r="EO23" s="71">
        <v>49</v>
      </c>
      <c r="EP23" s="71">
        <v>5</v>
      </c>
      <c r="EQ23" s="71">
        <v>0</v>
      </c>
      <c r="ER23" s="71">
        <v>5</v>
      </c>
      <c r="ES23" s="71">
        <v>179</v>
      </c>
      <c r="EU23" s="80" t="s">
        <v>6</v>
      </c>
      <c r="EV23" s="80" t="s">
        <v>2437</v>
      </c>
      <c r="EW23" s="78">
        <v>752</v>
      </c>
      <c r="EX23" s="80">
        <v>541</v>
      </c>
      <c r="EY23" s="78">
        <v>1898</v>
      </c>
      <c r="EZ23" s="78"/>
      <c r="FA23" s="78"/>
      <c r="FB23" s="78"/>
      <c r="FC23" s="78"/>
      <c r="FD23" s="78"/>
      <c r="FE23" s="78"/>
    </row>
    <row r="24" spans="1:161">
      <c r="A24" s="205"/>
      <c r="B24" s="66" t="s">
        <v>73</v>
      </c>
      <c r="C24" s="26">
        <v>2785</v>
      </c>
      <c r="D24" s="26">
        <v>1262</v>
      </c>
      <c r="E24" s="26">
        <v>491</v>
      </c>
      <c r="F24" s="26">
        <v>238</v>
      </c>
      <c r="G24" s="26">
        <v>0</v>
      </c>
      <c r="H24" s="26">
        <v>0</v>
      </c>
      <c r="I24" s="26">
        <v>25</v>
      </c>
      <c r="J24" s="26">
        <v>4</v>
      </c>
      <c r="K24" s="26">
        <v>785</v>
      </c>
      <c r="L24" s="26">
        <v>406</v>
      </c>
      <c r="M24" s="26">
        <v>277</v>
      </c>
      <c r="N24" s="26">
        <v>100</v>
      </c>
      <c r="O24" s="26">
        <v>380</v>
      </c>
      <c r="P24" s="26">
        <v>172</v>
      </c>
      <c r="Q24" s="26">
        <v>747</v>
      </c>
      <c r="R24" s="26">
        <v>331</v>
      </c>
      <c r="S24" s="26">
        <v>0</v>
      </c>
      <c r="T24" s="26">
        <v>0</v>
      </c>
      <c r="U24" s="26">
        <v>11</v>
      </c>
      <c r="V24" s="26">
        <v>5</v>
      </c>
      <c r="W24" s="26">
        <v>704</v>
      </c>
      <c r="X24" s="26">
        <v>343</v>
      </c>
      <c r="Y24" s="26">
        <v>116</v>
      </c>
      <c r="Z24" s="26">
        <v>27</v>
      </c>
      <c r="AA24" s="26">
        <v>153</v>
      </c>
      <c r="AB24" s="26">
        <v>64</v>
      </c>
      <c r="AC24" s="68">
        <v>6474</v>
      </c>
      <c r="AD24" s="68">
        <v>2952</v>
      </c>
      <c r="AE24" s="205"/>
      <c r="AF24" s="66" t="s">
        <v>73</v>
      </c>
      <c r="AG24" s="26">
        <v>221</v>
      </c>
      <c r="AH24" s="26">
        <v>110</v>
      </c>
      <c r="AI24" s="26">
        <v>13</v>
      </c>
      <c r="AJ24" s="26">
        <v>7</v>
      </c>
      <c r="AK24" s="26">
        <v>0</v>
      </c>
      <c r="AL24" s="26">
        <v>0</v>
      </c>
      <c r="AM24" s="26">
        <v>0</v>
      </c>
      <c r="AN24" s="26">
        <v>0</v>
      </c>
      <c r="AO24" s="26">
        <v>17</v>
      </c>
      <c r="AP24" s="26">
        <v>6</v>
      </c>
      <c r="AQ24" s="26">
        <v>6</v>
      </c>
      <c r="AR24" s="26">
        <v>2</v>
      </c>
      <c r="AS24" s="26">
        <v>31</v>
      </c>
      <c r="AT24" s="26">
        <v>15</v>
      </c>
      <c r="AU24" s="26">
        <v>147</v>
      </c>
      <c r="AV24" s="26">
        <v>55</v>
      </c>
      <c r="AW24" s="26">
        <v>0</v>
      </c>
      <c r="AX24" s="26">
        <v>0</v>
      </c>
      <c r="AY24" s="26">
        <v>3</v>
      </c>
      <c r="AZ24" s="26">
        <v>1</v>
      </c>
      <c r="BA24" s="26">
        <v>162</v>
      </c>
      <c r="BB24" s="26">
        <v>87</v>
      </c>
      <c r="BC24" s="26">
        <v>18</v>
      </c>
      <c r="BD24" s="26">
        <v>5</v>
      </c>
      <c r="BE24" s="26">
        <v>16</v>
      </c>
      <c r="BF24" s="26">
        <v>6</v>
      </c>
      <c r="BG24" s="68">
        <v>634</v>
      </c>
      <c r="BH24" s="68">
        <v>294</v>
      </c>
      <c r="BI24" s="205"/>
      <c r="BJ24" s="66" t="s">
        <v>73</v>
      </c>
      <c r="BK24" s="68">
        <v>36</v>
      </c>
      <c r="BL24" s="68">
        <v>8</v>
      </c>
      <c r="BM24" s="68">
        <v>0</v>
      </c>
      <c r="BN24" s="68">
        <v>1</v>
      </c>
      <c r="BO24" s="68">
        <v>12</v>
      </c>
      <c r="BP24" s="68">
        <v>5</v>
      </c>
      <c r="BQ24" s="68">
        <v>7</v>
      </c>
      <c r="BR24" s="68">
        <v>13</v>
      </c>
      <c r="BS24" s="68">
        <v>0</v>
      </c>
      <c r="BT24" s="68">
        <v>2</v>
      </c>
      <c r="BU24" s="68">
        <v>9</v>
      </c>
      <c r="BV24" s="68">
        <v>3</v>
      </c>
      <c r="BW24" s="68">
        <v>4</v>
      </c>
      <c r="BX24" s="68">
        <v>100</v>
      </c>
      <c r="BY24" s="68">
        <v>117</v>
      </c>
      <c r="BZ24" s="68">
        <v>71</v>
      </c>
      <c r="CA24" s="68">
        <v>12</v>
      </c>
      <c r="CB24" s="68">
        <v>11</v>
      </c>
      <c r="CC24" s="68">
        <v>19</v>
      </c>
      <c r="CD24" s="205"/>
      <c r="CE24" s="66" t="s">
        <v>73</v>
      </c>
      <c r="CF24" s="68">
        <v>1</v>
      </c>
      <c r="CG24" s="68">
        <v>2021</v>
      </c>
      <c r="CH24" s="68">
        <v>170</v>
      </c>
      <c r="CI24" s="68">
        <v>14</v>
      </c>
      <c r="CJ24" s="68">
        <v>0</v>
      </c>
      <c r="CK24" s="68">
        <v>40</v>
      </c>
      <c r="CL24" s="68">
        <v>109</v>
      </c>
      <c r="CM24" s="68">
        <v>112</v>
      </c>
      <c r="CN24" s="68">
        <v>89</v>
      </c>
      <c r="CO24" s="205"/>
      <c r="CP24" s="66" t="s">
        <v>73</v>
      </c>
      <c r="CQ24" s="68">
        <v>1029</v>
      </c>
      <c r="CR24" s="68">
        <v>452</v>
      </c>
      <c r="CS24" s="68">
        <v>550</v>
      </c>
      <c r="CT24" s="68">
        <v>234</v>
      </c>
      <c r="CU24" s="68">
        <v>0</v>
      </c>
      <c r="CV24" s="68">
        <v>0</v>
      </c>
      <c r="CW24" s="68">
        <v>0</v>
      </c>
      <c r="CX24" s="68">
        <v>0</v>
      </c>
      <c r="CY24" s="68">
        <v>44</v>
      </c>
      <c r="CZ24" s="68">
        <v>12</v>
      </c>
      <c r="DA24" s="68">
        <v>19</v>
      </c>
      <c r="DB24" s="68">
        <v>5</v>
      </c>
      <c r="DC24" s="68">
        <v>329</v>
      </c>
      <c r="DD24" s="68">
        <v>166</v>
      </c>
      <c r="DE24" s="68">
        <v>204</v>
      </c>
      <c r="DF24" s="68">
        <v>100</v>
      </c>
      <c r="DG24" s="68">
        <v>90</v>
      </c>
      <c r="DH24" s="68">
        <v>27</v>
      </c>
      <c r="DI24" s="68">
        <v>67</v>
      </c>
      <c r="DJ24" s="68">
        <v>20</v>
      </c>
      <c r="DK24" s="68">
        <v>132</v>
      </c>
      <c r="DL24" s="68">
        <v>39</v>
      </c>
      <c r="DM24" s="68">
        <v>115</v>
      </c>
      <c r="DN24" s="68">
        <v>30</v>
      </c>
      <c r="DO24" s="205"/>
      <c r="DP24" s="66" t="s">
        <v>73</v>
      </c>
      <c r="DQ24" s="26">
        <v>86</v>
      </c>
      <c r="DR24" s="26">
        <v>95</v>
      </c>
      <c r="DS24" s="26">
        <v>6</v>
      </c>
      <c r="DT24" s="26">
        <v>100</v>
      </c>
      <c r="DU24" s="26">
        <v>0</v>
      </c>
      <c r="DV24" s="26">
        <v>287</v>
      </c>
      <c r="DW24" s="26">
        <v>116</v>
      </c>
      <c r="DX24" s="26">
        <v>82</v>
      </c>
      <c r="DY24" s="41">
        <v>76</v>
      </c>
      <c r="DZ24" s="41">
        <v>44</v>
      </c>
      <c r="EA24" s="205"/>
      <c r="EB24" s="66" t="s">
        <v>73</v>
      </c>
      <c r="EC24" s="68">
        <v>1297</v>
      </c>
      <c r="ED24" s="68">
        <v>1049</v>
      </c>
      <c r="EE24" s="68">
        <v>670</v>
      </c>
      <c r="EF24" s="68">
        <v>6</v>
      </c>
      <c r="EG24" s="68">
        <v>371</v>
      </c>
      <c r="EH24" s="68">
        <v>484</v>
      </c>
      <c r="EI24" s="68">
        <v>56</v>
      </c>
      <c r="EJ24" s="68">
        <v>1649</v>
      </c>
      <c r="EK24" s="68">
        <v>566</v>
      </c>
      <c r="EL24" s="68">
        <v>244</v>
      </c>
      <c r="EM24" s="68">
        <v>493</v>
      </c>
      <c r="EN24" s="68">
        <v>189</v>
      </c>
      <c r="EO24" s="68">
        <v>267</v>
      </c>
      <c r="EP24" s="68">
        <v>23</v>
      </c>
      <c r="EQ24" s="68">
        <v>157</v>
      </c>
      <c r="ER24" s="68">
        <v>195</v>
      </c>
      <c r="ES24" s="68">
        <v>358</v>
      </c>
      <c r="EU24" s="80" t="s">
        <v>6</v>
      </c>
      <c r="EV24" s="80" t="s">
        <v>2438</v>
      </c>
      <c r="EW24" s="78">
        <v>1624</v>
      </c>
      <c r="EX24" s="80">
        <v>955</v>
      </c>
      <c r="EY24" s="78">
        <v>4609</v>
      </c>
      <c r="EZ24" s="78"/>
      <c r="FA24" s="78"/>
      <c r="FB24" s="78"/>
      <c r="FC24" s="78"/>
      <c r="FD24" s="78"/>
      <c r="FE24" s="78"/>
    </row>
    <row r="25" spans="1:161">
      <c r="A25" s="205" t="s">
        <v>3</v>
      </c>
      <c r="B25" s="8" t="s">
        <v>90</v>
      </c>
      <c r="C25" s="71">
        <v>3729</v>
      </c>
      <c r="D25" s="71">
        <v>1849</v>
      </c>
      <c r="E25" s="71">
        <v>1290</v>
      </c>
      <c r="F25" s="71">
        <v>593</v>
      </c>
      <c r="G25" s="71">
        <v>0</v>
      </c>
      <c r="H25" s="71">
        <v>0</v>
      </c>
      <c r="I25" s="71">
        <v>79</v>
      </c>
      <c r="J25" s="71">
        <v>31</v>
      </c>
      <c r="K25" s="71">
        <v>466</v>
      </c>
      <c r="L25" s="71">
        <v>277</v>
      </c>
      <c r="M25" s="71">
        <v>367</v>
      </c>
      <c r="N25" s="71">
        <v>128</v>
      </c>
      <c r="O25" s="71">
        <v>114</v>
      </c>
      <c r="P25" s="71">
        <v>43</v>
      </c>
      <c r="Q25" s="71">
        <v>1437</v>
      </c>
      <c r="R25" s="71">
        <v>713</v>
      </c>
      <c r="S25" s="71">
        <v>0</v>
      </c>
      <c r="T25" s="71">
        <v>0</v>
      </c>
      <c r="U25" s="71">
        <v>56</v>
      </c>
      <c r="V25" s="71">
        <v>17</v>
      </c>
      <c r="W25" s="71">
        <v>278</v>
      </c>
      <c r="X25" s="71">
        <v>137</v>
      </c>
      <c r="Y25" s="71">
        <v>177</v>
      </c>
      <c r="Z25" s="71">
        <v>79</v>
      </c>
      <c r="AA25" s="71">
        <v>34</v>
      </c>
      <c r="AB25" s="71">
        <v>14</v>
      </c>
      <c r="AC25" s="69">
        <v>8027</v>
      </c>
      <c r="AD25" s="69">
        <v>3881</v>
      </c>
      <c r="AE25" s="205" t="s">
        <v>3</v>
      </c>
      <c r="AF25" s="8" t="s">
        <v>90</v>
      </c>
      <c r="AG25" s="71">
        <v>409</v>
      </c>
      <c r="AH25" s="71">
        <v>199</v>
      </c>
      <c r="AI25" s="71">
        <v>100</v>
      </c>
      <c r="AJ25" s="71">
        <v>46</v>
      </c>
      <c r="AK25" s="71">
        <v>0</v>
      </c>
      <c r="AL25" s="71">
        <v>0</v>
      </c>
      <c r="AM25" s="71">
        <v>8</v>
      </c>
      <c r="AN25" s="71">
        <v>3</v>
      </c>
      <c r="AO25" s="71">
        <v>27</v>
      </c>
      <c r="AP25" s="71">
        <v>14</v>
      </c>
      <c r="AQ25" s="71">
        <v>9</v>
      </c>
      <c r="AR25" s="71">
        <v>5</v>
      </c>
      <c r="AS25" s="71">
        <v>5</v>
      </c>
      <c r="AT25" s="71">
        <v>2</v>
      </c>
      <c r="AU25" s="71">
        <v>329</v>
      </c>
      <c r="AV25" s="71">
        <v>176</v>
      </c>
      <c r="AW25" s="71">
        <v>0</v>
      </c>
      <c r="AX25" s="71">
        <v>0</v>
      </c>
      <c r="AY25" s="71">
        <v>11</v>
      </c>
      <c r="AZ25" s="71">
        <v>5</v>
      </c>
      <c r="BA25" s="71">
        <v>95</v>
      </c>
      <c r="BB25" s="71">
        <v>42</v>
      </c>
      <c r="BC25" s="71">
        <v>40</v>
      </c>
      <c r="BD25" s="71">
        <v>12</v>
      </c>
      <c r="BE25" s="71">
        <v>0</v>
      </c>
      <c r="BF25" s="71">
        <v>0</v>
      </c>
      <c r="BG25" s="69">
        <v>1033</v>
      </c>
      <c r="BH25" s="69">
        <v>504</v>
      </c>
      <c r="BI25" s="205" t="s">
        <v>3</v>
      </c>
      <c r="BJ25" s="8" t="s">
        <v>90</v>
      </c>
      <c r="BK25" s="31">
        <v>54</v>
      </c>
      <c r="BL25" s="31">
        <v>25</v>
      </c>
      <c r="BM25" s="31">
        <v>0</v>
      </c>
      <c r="BN25" s="31">
        <v>2</v>
      </c>
      <c r="BO25" s="31">
        <v>9</v>
      </c>
      <c r="BP25" s="31">
        <v>8</v>
      </c>
      <c r="BQ25" s="31">
        <v>3</v>
      </c>
      <c r="BR25" s="31">
        <v>27</v>
      </c>
      <c r="BS25" s="31">
        <v>0</v>
      </c>
      <c r="BT25" s="31">
        <v>4</v>
      </c>
      <c r="BU25" s="31">
        <v>5</v>
      </c>
      <c r="BV25" s="31">
        <v>4</v>
      </c>
      <c r="BW25" s="31">
        <v>1</v>
      </c>
      <c r="BX25" s="149">
        <v>142</v>
      </c>
      <c r="BY25" s="125">
        <v>114</v>
      </c>
      <c r="BZ25" s="71">
        <v>85</v>
      </c>
      <c r="CA25" s="71">
        <v>30</v>
      </c>
      <c r="CB25" s="71">
        <v>14</v>
      </c>
      <c r="CC25" s="71">
        <v>28</v>
      </c>
      <c r="CD25" s="205" t="s">
        <v>3</v>
      </c>
      <c r="CE25" s="8" t="s">
        <v>90</v>
      </c>
      <c r="CF25" s="71">
        <v>140</v>
      </c>
      <c r="CG25" s="71">
        <v>2097</v>
      </c>
      <c r="CH25" s="71">
        <v>175</v>
      </c>
      <c r="CI25" s="71">
        <v>54</v>
      </c>
      <c r="CJ25" s="71">
        <v>0</v>
      </c>
      <c r="CK25" s="71">
        <v>30</v>
      </c>
      <c r="CL25" s="71">
        <v>125</v>
      </c>
      <c r="CM25" s="71">
        <v>136</v>
      </c>
      <c r="CN25" s="71">
        <v>108</v>
      </c>
      <c r="CO25" s="205" t="s">
        <v>3</v>
      </c>
      <c r="CP25" s="8" t="s">
        <v>90</v>
      </c>
      <c r="CQ25" s="46">
        <v>2064</v>
      </c>
      <c r="CR25" s="46">
        <v>990</v>
      </c>
      <c r="CS25" s="46">
        <v>891</v>
      </c>
      <c r="CT25" s="46">
        <v>438</v>
      </c>
      <c r="CU25" s="46">
        <v>0</v>
      </c>
      <c r="CV25" s="46">
        <v>0</v>
      </c>
      <c r="CW25" s="46">
        <v>0</v>
      </c>
      <c r="CX25" s="46">
        <v>0</v>
      </c>
      <c r="CY25" s="46">
        <v>166</v>
      </c>
      <c r="CZ25" s="46">
        <v>58</v>
      </c>
      <c r="DA25" s="46">
        <v>45</v>
      </c>
      <c r="DB25" s="46">
        <v>14</v>
      </c>
      <c r="DC25" s="46">
        <v>5</v>
      </c>
      <c r="DD25" s="46">
        <v>0</v>
      </c>
      <c r="DE25" s="46">
        <v>4</v>
      </c>
      <c r="DF25" s="46">
        <v>0</v>
      </c>
      <c r="DG25" s="46">
        <v>1</v>
      </c>
      <c r="DH25" s="46">
        <v>0</v>
      </c>
      <c r="DI25" s="46">
        <v>1</v>
      </c>
      <c r="DJ25" s="46">
        <v>0</v>
      </c>
      <c r="DK25" s="46">
        <v>2</v>
      </c>
      <c r="DL25" s="46">
        <v>0</v>
      </c>
      <c r="DM25" s="46">
        <v>2</v>
      </c>
      <c r="DN25" s="46">
        <v>0</v>
      </c>
      <c r="DO25" s="205" t="s">
        <v>3</v>
      </c>
      <c r="DP25" s="8" t="s">
        <v>90</v>
      </c>
      <c r="DQ25" s="71">
        <v>142</v>
      </c>
      <c r="DR25" s="71">
        <v>117</v>
      </c>
      <c r="DS25" s="71">
        <v>2</v>
      </c>
      <c r="DT25" s="71">
        <v>179</v>
      </c>
      <c r="DU25" s="71">
        <v>5</v>
      </c>
      <c r="DV25" s="16">
        <v>445</v>
      </c>
      <c r="DW25" s="71">
        <v>191</v>
      </c>
      <c r="DX25" s="71">
        <v>134</v>
      </c>
      <c r="DY25" s="152">
        <v>84</v>
      </c>
      <c r="DZ25" s="32">
        <v>46</v>
      </c>
      <c r="EA25" s="205" t="s">
        <v>3</v>
      </c>
      <c r="EB25" s="8" t="s">
        <v>90</v>
      </c>
      <c r="EC25" s="71">
        <v>812</v>
      </c>
      <c r="ED25" s="71">
        <v>708</v>
      </c>
      <c r="EE25" s="71">
        <v>70</v>
      </c>
      <c r="EF25" s="71">
        <v>46</v>
      </c>
      <c r="EG25" s="71">
        <v>126</v>
      </c>
      <c r="EH25" s="71">
        <v>115</v>
      </c>
      <c r="EI25" s="71">
        <v>152</v>
      </c>
      <c r="EJ25" s="71">
        <v>786</v>
      </c>
      <c r="EK25" s="71">
        <v>74</v>
      </c>
      <c r="EL25" s="71">
        <v>34</v>
      </c>
      <c r="EM25" s="71">
        <v>56</v>
      </c>
      <c r="EN25" s="71">
        <v>0</v>
      </c>
      <c r="EO25" s="71">
        <v>30</v>
      </c>
      <c r="EP25" s="71">
        <v>0</v>
      </c>
      <c r="EQ25" s="71">
        <v>0</v>
      </c>
      <c r="ER25" s="71">
        <v>0</v>
      </c>
      <c r="ES25" s="71">
        <v>64</v>
      </c>
      <c r="EU25" s="80" t="s">
        <v>3</v>
      </c>
      <c r="EV25" s="80" t="s">
        <v>2448</v>
      </c>
      <c r="EW25" s="78">
        <v>2238</v>
      </c>
      <c r="EX25" s="80">
        <v>943</v>
      </c>
      <c r="EY25" s="78">
        <v>5075</v>
      </c>
      <c r="EZ25" s="78"/>
      <c r="FA25" s="78"/>
      <c r="FB25" s="78"/>
      <c r="FC25" s="78"/>
      <c r="FD25" s="78"/>
      <c r="FE25" s="78"/>
    </row>
    <row r="26" spans="1:161">
      <c r="A26" s="205"/>
      <c r="B26" s="8" t="s">
        <v>91</v>
      </c>
      <c r="C26" s="71">
        <v>2442</v>
      </c>
      <c r="D26" s="71">
        <v>1368</v>
      </c>
      <c r="E26" s="71">
        <v>276</v>
      </c>
      <c r="F26" s="71">
        <v>173</v>
      </c>
      <c r="G26" s="71">
        <v>0</v>
      </c>
      <c r="H26" s="71">
        <v>0</v>
      </c>
      <c r="I26" s="71">
        <v>37</v>
      </c>
      <c r="J26" s="71">
        <v>14</v>
      </c>
      <c r="K26" s="71">
        <v>837</v>
      </c>
      <c r="L26" s="71">
        <v>541</v>
      </c>
      <c r="M26" s="71">
        <v>429</v>
      </c>
      <c r="N26" s="71">
        <v>170</v>
      </c>
      <c r="O26" s="71">
        <v>178</v>
      </c>
      <c r="P26" s="71">
        <v>105</v>
      </c>
      <c r="Q26" s="71">
        <v>997</v>
      </c>
      <c r="R26" s="71">
        <v>505</v>
      </c>
      <c r="S26" s="71">
        <v>15</v>
      </c>
      <c r="T26" s="71">
        <v>3</v>
      </c>
      <c r="U26" s="71">
        <v>103</v>
      </c>
      <c r="V26" s="71">
        <v>34</v>
      </c>
      <c r="W26" s="71">
        <v>517</v>
      </c>
      <c r="X26" s="71">
        <v>285</v>
      </c>
      <c r="Y26" s="71">
        <v>161</v>
      </c>
      <c r="Z26" s="71">
        <v>59</v>
      </c>
      <c r="AA26" s="71">
        <v>71</v>
      </c>
      <c r="AB26" s="71">
        <v>28</v>
      </c>
      <c r="AC26" s="69">
        <v>6063</v>
      </c>
      <c r="AD26" s="69">
        <v>3285</v>
      </c>
      <c r="AE26" s="205"/>
      <c r="AF26" s="8" t="s">
        <v>91</v>
      </c>
      <c r="AG26" s="71">
        <v>156</v>
      </c>
      <c r="AH26" s="71">
        <v>71</v>
      </c>
      <c r="AI26" s="71">
        <v>7</v>
      </c>
      <c r="AJ26" s="71">
        <v>3</v>
      </c>
      <c r="AK26" s="71">
        <v>0</v>
      </c>
      <c r="AL26" s="71">
        <v>0</v>
      </c>
      <c r="AM26" s="71">
        <v>0</v>
      </c>
      <c r="AN26" s="71">
        <v>0</v>
      </c>
      <c r="AO26" s="71">
        <v>53</v>
      </c>
      <c r="AP26" s="71">
        <v>34</v>
      </c>
      <c r="AQ26" s="71">
        <v>25</v>
      </c>
      <c r="AR26" s="71">
        <v>17</v>
      </c>
      <c r="AS26" s="71">
        <v>43</v>
      </c>
      <c r="AT26" s="71">
        <v>40</v>
      </c>
      <c r="AU26" s="71">
        <v>87</v>
      </c>
      <c r="AV26" s="71">
        <v>26</v>
      </c>
      <c r="AW26" s="71">
        <v>0</v>
      </c>
      <c r="AX26" s="71">
        <v>0</v>
      </c>
      <c r="AY26" s="71">
        <v>9</v>
      </c>
      <c r="AZ26" s="71">
        <v>4</v>
      </c>
      <c r="BA26" s="71">
        <v>19</v>
      </c>
      <c r="BB26" s="71">
        <v>5</v>
      </c>
      <c r="BC26" s="71">
        <v>9</v>
      </c>
      <c r="BD26" s="71">
        <v>5</v>
      </c>
      <c r="BE26" s="71">
        <v>1</v>
      </c>
      <c r="BF26" s="71">
        <v>1</v>
      </c>
      <c r="BG26" s="69">
        <v>409</v>
      </c>
      <c r="BH26" s="69">
        <v>206</v>
      </c>
      <c r="BI26" s="205"/>
      <c r="BJ26" s="8" t="s">
        <v>91</v>
      </c>
      <c r="BK26" s="31">
        <v>32</v>
      </c>
      <c r="BL26" s="31">
        <v>3</v>
      </c>
      <c r="BM26" s="31">
        <v>0</v>
      </c>
      <c r="BN26" s="31">
        <v>2</v>
      </c>
      <c r="BO26" s="31">
        <v>15</v>
      </c>
      <c r="BP26" s="31">
        <v>8</v>
      </c>
      <c r="BQ26" s="31">
        <v>5</v>
      </c>
      <c r="BR26" s="31">
        <v>14</v>
      </c>
      <c r="BS26" s="31">
        <v>1</v>
      </c>
      <c r="BT26" s="31">
        <v>5</v>
      </c>
      <c r="BU26" s="31">
        <v>9</v>
      </c>
      <c r="BV26" s="31">
        <v>5</v>
      </c>
      <c r="BW26" s="31">
        <v>3</v>
      </c>
      <c r="BX26" s="149">
        <v>102</v>
      </c>
      <c r="BY26" s="125">
        <v>84</v>
      </c>
      <c r="BZ26" s="71">
        <v>41</v>
      </c>
      <c r="CA26" s="71">
        <v>68</v>
      </c>
      <c r="CB26" s="71">
        <v>12</v>
      </c>
      <c r="CC26" s="71">
        <v>7</v>
      </c>
      <c r="CD26" s="205"/>
      <c r="CE26" s="8" t="s">
        <v>91</v>
      </c>
      <c r="CF26" s="71">
        <v>0</v>
      </c>
      <c r="CG26" s="71">
        <v>2011</v>
      </c>
      <c r="CH26" s="71">
        <v>399</v>
      </c>
      <c r="CI26" s="71">
        <v>23</v>
      </c>
      <c r="CJ26" s="71">
        <v>53</v>
      </c>
      <c r="CK26" s="71">
        <v>52</v>
      </c>
      <c r="CL26" s="71">
        <v>90</v>
      </c>
      <c r="CM26" s="71">
        <v>92</v>
      </c>
      <c r="CN26" s="71">
        <v>94</v>
      </c>
      <c r="CO26" s="205"/>
      <c r="CP26" s="8" t="s">
        <v>91</v>
      </c>
      <c r="CQ26" s="46">
        <v>2405</v>
      </c>
      <c r="CR26" s="46">
        <v>1333</v>
      </c>
      <c r="CS26" s="46">
        <v>1202</v>
      </c>
      <c r="CT26" s="46">
        <v>671</v>
      </c>
      <c r="CU26" s="46">
        <v>23</v>
      </c>
      <c r="CV26" s="46">
        <v>6</v>
      </c>
      <c r="CW26" s="46">
        <v>8</v>
      </c>
      <c r="CX26" s="46">
        <v>3</v>
      </c>
      <c r="CY26" s="46">
        <v>444</v>
      </c>
      <c r="CZ26" s="46">
        <v>132</v>
      </c>
      <c r="DA26" s="46">
        <v>225</v>
      </c>
      <c r="DB26" s="46">
        <v>61</v>
      </c>
      <c r="DC26" s="46">
        <v>720</v>
      </c>
      <c r="DD26" s="46">
        <v>359</v>
      </c>
      <c r="DE26" s="46">
        <v>346</v>
      </c>
      <c r="DF26" s="46">
        <v>171</v>
      </c>
      <c r="DG26" s="46">
        <v>3</v>
      </c>
      <c r="DH26" s="46">
        <v>0</v>
      </c>
      <c r="DI26" s="46">
        <v>1</v>
      </c>
      <c r="DJ26" s="46">
        <v>0</v>
      </c>
      <c r="DK26" s="46">
        <v>4</v>
      </c>
      <c r="DL26" s="46">
        <v>0</v>
      </c>
      <c r="DM26" s="46">
        <v>2</v>
      </c>
      <c r="DN26" s="46">
        <v>0</v>
      </c>
      <c r="DO26" s="205"/>
      <c r="DP26" s="8" t="s">
        <v>91</v>
      </c>
      <c r="DQ26" s="71">
        <v>197</v>
      </c>
      <c r="DR26" s="71">
        <v>42</v>
      </c>
      <c r="DS26" s="71">
        <v>0</v>
      </c>
      <c r="DT26" s="71">
        <v>133</v>
      </c>
      <c r="DU26" s="71">
        <v>1</v>
      </c>
      <c r="DV26" s="16">
        <v>373</v>
      </c>
      <c r="DW26" s="71">
        <v>191</v>
      </c>
      <c r="DX26" s="71">
        <v>144</v>
      </c>
      <c r="DY26" s="152">
        <v>139</v>
      </c>
      <c r="DZ26" s="32">
        <v>88</v>
      </c>
      <c r="EA26" s="205"/>
      <c r="EB26" s="8" t="s">
        <v>91</v>
      </c>
      <c r="EC26" s="71">
        <v>1756</v>
      </c>
      <c r="ED26" s="71">
        <v>1815</v>
      </c>
      <c r="EE26" s="71">
        <v>236</v>
      </c>
      <c r="EF26" s="71">
        <v>46</v>
      </c>
      <c r="EG26" s="71">
        <v>321</v>
      </c>
      <c r="EH26" s="71">
        <v>253</v>
      </c>
      <c r="EI26" s="71">
        <v>239</v>
      </c>
      <c r="EJ26" s="71">
        <v>1261</v>
      </c>
      <c r="EK26" s="71">
        <v>524</v>
      </c>
      <c r="EL26" s="71">
        <v>409</v>
      </c>
      <c r="EM26" s="71">
        <v>323</v>
      </c>
      <c r="EN26" s="71">
        <v>10</v>
      </c>
      <c r="EO26" s="71">
        <v>37</v>
      </c>
      <c r="EP26" s="71">
        <v>4</v>
      </c>
      <c r="EQ26" s="71">
        <v>0</v>
      </c>
      <c r="ER26" s="71">
        <v>12</v>
      </c>
      <c r="ES26" s="71">
        <v>64</v>
      </c>
      <c r="EU26" s="80" t="s">
        <v>3</v>
      </c>
      <c r="EV26" s="80" t="s">
        <v>2449</v>
      </c>
      <c r="EW26" s="78">
        <v>3599</v>
      </c>
      <c r="EX26" s="80">
        <v>1784</v>
      </c>
      <c r="EY26" s="78">
        <v>5576</v>
      </c>
      <c r="EZ26" s="78"/>
      <c r="FA26" s="78"/>
      <c r="FB26" s="78"/>
      <c r="FC26" s="78"/>
      <c r="FD26" s="78"/>
      <c r="FE26" s="78"/>
    </row>
    <row r="27" spans="1:161">
      <c r="A27" s="205"/>
      <c r="B27" s="66" t="s">
        <v>73</v>
      </c>
      <c r="C27" s="26">
        <v>6171</v>
      </c>
      <c r="D27" s="26">
        <v>3217</v>
      </c>
      <c r="E27" s="26">
        <v>1566</v>
      </c>
      <c r="F27" s="26">
        <v>766</v>
      </c>
      <c r="G27" s="26">
        <v>0</v>
      </c>
      <c r="H27" s="26">
        <v>0</v>
      </c>
      <c r="I27" s="26">
        <v>116</v>
      </c>
      <c r="J27" s="26">
        <v>45</v>
      </c>
      <c r="K27" s="26">
        <v>1303</v>
      </c>
      <c r="L27" s="26">
        <v>818</v>
      </c>
      <c r="M27" s="26">
        <v>796</v>
      </c>
      <c r="N27" s="26">
        <v>298</v>
      </c>
      <c r="O27" s="26">
        <v>292</v>
      </c>
      <c r="P27" s="26">
        <v>148</v>
      </c>
      <c r="Q27" s="26">
        <v>2434</v>
      </c>
      <c r="R27" s="26">
        <v>1218</v>
      </c>
      <c r="S27" s="26">
        <v>15</v>
      </c>
      <c r="T27" s="26">
        <v>3</v>
      </c>
      <c r="U27" s="26">
        <v>159</v>
      </c>
      <c r="V27" s="26">
        <v>51</v>
      </c>
      <c r="W27" s="26">
        <v>795</v>
      </c>
      <c r="X27" s="26">
        <v>422</v>
      </c>
      <c r="Y27" s="26">
        <v>338</v>
      </c>
      <c r="Z27" s="26">
        <v>138</v>
      </c>
      <c r="AA27" s="26">
        <v>105</v>
      </c>
      <c r="AB27" s="26">
        <v>42</v>
      </c>
      <c r="AC27" s="68">
        <v>14090</v>
      </c>
      <c r="AD27" s="68">
        <v>7166</v>
      </c>
      <c r="AE27" s="205"/>
      <c r="AF27" s="66" t="s">
        <v>73</v>
      </c>
      <c r="AG27" s="26">
        <v>565</v>
      </c>
      <c r="AH27" s="26">
        <v>270</v>
      </c>
      <c r="AI27" s="26">
        <v>107</v>
      </c>
      <c r="AJ27" s="26">
        <v>49</v>
      </c>
      <c r="AK27" s="26">
        <v>0</v>
      </c>
      <c r="AL27" s="26">
        <v>0</v>
      </c>
      <c r="AM27" s="26">
        <v>8</v>
      </c>
      <c r="AN27" s="26">
        <v>3</v>
      </c>
      <c r="AO27" s="26">
        <v>80</v>
      </c>
      <c r="AP27" s="26">
        <v>48</v>
      </c>
      <c r="AQ27" s="26">
        <v>34</v>
      </c>
      <c r="AR27" s="26">
        <v>22</v>
      </c>
      <c r="AS27" s="26">
        <v>48</v>
      </c>
      <c r="AT27" s="26">
        <v>42</v>
      </c>
      <c r="AU27" s="26">
        <v>416</v>
      </c>
      <c r="AV27" s="26">
        <v>202</v>
      </c>
      <c r="AW27" s="26">
        <v>0</v>
      </c>
      <c r="AX27" s="26">
        <v>0</v>
      </c>
      <c r="AY27" s="26">
        <v>20</v>
      </c>
      <c r="AZ27" s="26">
        <v>9</v>
      </c>
      <c r="BA27" s="26">
        <v>114</v>
      </c>
      <c r="BB27" s="26">
        <v>47</v>
      </c>
      <c r="BC27" s="26">
        <v>49</v>
      </c>
      <c r="BD27" s="26">
        <v>17</v>
      </c>
      <c r="BE27" s="26">
        <v>1</v>
      </c>
      <c r="BF27" s="26">
        <v>1</v>
      </c>
      <c r="BG27" s="68">
        <v>1442</v>
      </c>
      <c r="BH27" s="68">
        <v>710</v>
      </c>
      <c r="BI27" s="205"/>
      <c r="BJ27" s="66" t="s">
        <v>73</v>
      </c>
      <c r="BK27" s="68">
        <v>86</v>
      </c>
      <c r="BL27" s="68">
        <v>28</v>
      </c>
      <c r="BM27" s="68">
        <v>0</v>
      </c>
      <c r="BN27" s="68">
        <v>4</v>
      </c>
      <c r="BO27" s="68">
        <v>24</v>
      </c>
      <c r="BP27" s="68">
        <v>16</v>
      </c>
      <c r="BQ27" s="68">
        <v>8</v>
      </c>
      <c r="BR27" s="68">
        <v>41</v>
      </c>
      <c r="BS27" s="68">
        <v>1</v>
      </c>
      <c r="BT27" s="68">
        <v>9</v>
      </c>
      <c r="BU27" s="68">
        <v>14</v>
      </c>
      <c r="BV27" s="68">
        <v>9</v>
      </c>
      <c r="BW27" s="68">
        <v>4</v>
      </c>
      <c r="BX27" s="68">
        <v>244</v>
      </c>
      <c r="BY27" s="68">
        <v>198</v>
      </c>
      <c r="BZ27" s="68">
        <v>126</v>
      </c>
      <c r="CA27" s="68">
        <v>98</v>
      </c>
      <c r="CB27" s="68">
        <v>26</v>
      </c>
      <c r="CC27" s="68">
        <v>35</v>
      </c>
      <c r="CD27" s="205"/>
      <c r="CE27" s="66" t="s">
        <v>73</v>
      </c>
      <c r="CF27" s="68">
        <v>140</v>
      </c>
      <c r="CG27" s="68">
        <v>4108</v>
      </c>
      <c r="CH27" s="68">
        <v>574</v>
      </c>
      <c r="CI27" s="68">
        <v>77</v>
      </c>
      <c r="CJ27" s="68">
        <v>53</v>
      </c>
      <c r="CK27" s="68">
        <v>82</v>
      </c>
      <c r="CL27" s="68">
        <v>215</v>
      </c>
      <c r="CM27" s="68">
        <v>228</v>
      </c>
      <c r="CN27" s="68">
        <v>202</v>
      </c>
      <c r="CO27" s="205"/>
      <c r="CP27" s="66" t="s">
        <v>73</v>
      </c>
      <c r="CQ27" s="68">
        <v>4469</v>
      </c>
      <c r="CR27" s="68">
        <v>2323</v>
      </c>
      <c r="CS27" s="68">
        <v>2093</v>
      </c>
      <c r="CT27" s="68">
        <v>1109</v>
      </c>
      <c r="CU27" s="68">
        <v>23</v>
      </c>
      <c r="CV27" s="68">
        <v>6</v>
      </c>
      <c r="CW27" s="68">
        <v>8</v>
      </c>
      <c r="CX27" s="68">
        <v>3</v>
      </c>
      <c r="CY27" s="68">
        <v>610</v>
      </c>
      <c r="CZ27" s="68">
        <v>190</v>
      </c>
      <c r="DA27" s="68">
        <v>270</v>
      </c>
      <c r="DB27" s="68">
        <v>75</v>
      </c>
      <c r="DC27" s="68">
        <v>725</v>
      </c>
      <c r="DD27" s="68">
        <v>359</v>
      </c>
      <c r="DE27" s="68">
        <v>350</v>
      </c>
      <c r="DF27" s="68">
        <v>171</v>
      </c>
      <c r="DG27" s="68">
        <v>4</v>
      </c>
      <c r="DH27" s="68">
        <v>0</v>
      </c>
      <c r="DI27" s="68">
        <v>2</v>
      </c>
      <c r="DJ27" s="68">
        <v>0</v>
      </c>
      <c r="DK27" s="68">
        <v>6</v>
      </c>
      <c r="DL27" s="68">
        <v>0</v>
      </c>
      <c r="DM27" s="68">
        <v>4</v>
      </c>
      <c r="DN27" s="68">
        <v>0</v>
      </c>
      <c r="DO27" s="205"/>
      <c r="DP27" s="66" t="s">
        <v>73</v>
      </c>
      <c r="DQ27" s="26">
        <v>339</v>
      </c>
      <c r="DR27" s="26">
        <v>159</v>
      </c>
      <c r="DS27" s="26">
        <v>2</v>
      </c>
      <c r="DT27" s="26">
        <v>312</v>
      </c>
      <c r="DU27" s="26">
        <v>6</v>
      </c>
      <c r="DV27" s="26">
        <v>818</v>
      </c>
      <c r="DW27" s="26">
        <v>382</v>
      </c>
      <c r="DX27" s="26">
        <v>278</v>
      </c>
      <c r="DY27" s="41">
        <v>223</v>
      </c>
      <c r="DZ27" s="41">
        <v>134</v>
      </c>
      <c r="EA27" s="205"/>
      <c r="EB27" s="66" t="s">
        <v>73</v>
      </c>
      <c r="EC27" s="68">
        <v>2568</v>
      </c>
      <c r="ED27" s="68">
        <v>2523</v>
      </c>
      <c r="EE27" s="68">
        <v>306</v>
      </c>
      <c r="EF27" s="68">
        <v>92</v>
      </c>
      <c r="EG27" s="68">
        <v>447</v>
      </c>
      <c r="EH27" s="68">
        <v>368</v>
      </c>
      <c r="EI27" s="68">
        <v>391</v>
      </c>
      <c r="EJ27" s="68">
        <v>2047</v>
      </c>
      <c r="EK27" s="68">
        <v>598</v>
      </c>
      <c r="EL27" s="68">
        <v>443</v>
      </c>
      <c r="EM27" s="68">
        <v>379</v>
      </c>
      <c r="EN27" s="68">
        <v>10</v>
      </c>
      <c r="EO27" s="68">
        <v>67</v>
      </c>
      <c r="EP27" s="68">
        <v>4</v>
      </c>
      <c r="EQ27" s="68">
        <v>0</v>
      </c>
      <c r="ER27" s="68">
        <v>12</v>
      </c>
      <c r="ES27" s="68">
        <v>128</v>
      </c>
      <c r="EU27" s="80" t="s">
        <v>3</v>
      </c>
      <c r="EV27" s="80" t="s">
        <v>2450</v>
      </c>
      <c r="EW27" s="78">
        <v>5837</v>
      </c>
      <c r="EX27" s="80">
        <v>2727</v>
      </c>
      <c r="EY27" s="78">
        <v>10651</v>
      </c>
      <c r="EZ27" s="78"/>
      <c r="FA27" s="78"/>
      <c r="FB27" s="78"/>
      <c r="FC27" s="78"/>
      <c r="FD27" s="78"/>
      <c r="FE27" s="78"/>
    </row>
    <row r="28" spans="1:161">
      <c r="A28" s="205" t="s">
        <v>100</v>
      </c>
      <c r="B28" s="8" t="s">
        <v>90</v>
      </c>
      <c r="C28" s="71">
        <v>2169</v>
      </c>
      <c r="D28" s="71">
        <v>749</v>
      </c>
      <c r="E28" s="71">
        <v>148</v>
      </c>
      <c r="F28" s="71">
        <v>45</v>
      </c>
      <c r="G28" s="71">
        <v>0</v>
      </c>
      <c r="H28" s="71">
        <v>0</v>
      </c>
      <c r="I28" s="71">
        <v>24</v>
      </c>
      <c r="J28" s="71">
        <v>3</v>
      </c>
      <c r="K28" s="71">
        <v>494</v>
      </c>
      <c r="L28" s="71">
        <v>174</v>
      </c>
      <c r="M28" s="71">
        <v>159</v>
      </c>
      <c r="N28" s="71">
        <v>34</v>
      </c>
      <c r="O28" s="71">
        <v>638</v>
      </c>
      <c r="P28" s="71">
        <v>226</v>
      </c>
      <c r="Q28" s="71">
        <v>963</v>
      </c>
      <c r="R28" s="71">
        <v>341</v>
      </c>
      <c r="S28" s="71">
        <v>0</v>
      </c>
      <c r="T28" s="71">
        <v>0</v>
      </c>
      <c r="U28" s="71">
        <v>34</v>
      </c>
      <c r="V28" s="71">
        <v>7</v>
      </c>
      <c r="W28" s="71">
        <v>296</v>
      </c>
      <c r="X28" s="71">
        <v>90</v>
      </c>
      <c r="Y28" s="71">
        <v>60</v>
      </c>
      <c r="Z28" s="71">
        <v>13</v>
      </c>
      <c r="AA28" s="71">
        <v>135</v>
      </c>
      <c r="AB28" s="71">
        <v>37</v>
      </c>
      <c r="AC28" s="69">
        <v>5120</v>
      </c>
      <c r="AD28" s="69">
        <v>1719</v>
      </c>
      <c r="AE28" s="205" t="s">
        <v>100</v>
      </c>
      <c r="AF28" s="8" t="s">
        <v>90</v>
      </c>
      <c r="AG28" s="71">
        <v>226</v>
      </c>
      <c r="AH28" s="71">
        <v>74</v>
      </c>
      <c r="AI28" s="71">
        <v>14</v>
      </c>
      <c r="AJ28" s="71">
        <v>4</v>
      </c>
      <c r="AK28" s="71">
        <v>0</v>
      </c>
      <c r="AL28" s="71">
        <v>0</v>
      </c>
      <c r="AM28" s="71">
        <v>0</v>
      </c>
      <c r="AN28" s="71">
        <v>0</v>
      </c>
      <c r="AO28" s="71">
        <v>28</v>
      </c>
      <c r="AP28" s="71">
        <v>11</v>
      </c>
      <c r="AQ28" s="71">
        <v>8</v>
      </c>
      <c r="AR28" s="71">
        <v>4</v>
      </c>
      <c r="AS28" s="71">
        <v>35</v>
      </c>
      <c r="AT28" s="71">
        <v>11</v>
      </c>
      <c r="AU28" s="71">
        <v>231</v>
      </c>
      <c r="AV28" s="71">
        <v>75</v>
      </c>
      <c r="AW28" s="71">
        <v>0</v>
      </c>
      <c r="AX28" s="71">
        <v>0</v>
      </c>
      <c r="AY28" s="71">
        <v>13</v>
      </c>
      <c r="AZ28" s="71">
        <v>2</v>
      </c>
      <c r="BA28" s="71">
        <v>48</v>
      </c>
      <c r="BB28" s="71">
        <v>13</v>
      </c>
      <c r="BC28" s="71">
        <v>15</v>
      </c>
      <c r="BD28" s="71">
        <v>2</v>
      </c>
      <c r="BE28" s="71">
        <v>29</v>
      </c>
      <c r="BF28" s="71">
        <v>4</v>
      </c>
      <c r="BG28" s="69">
        <v>647</v>
      </c>
      <c r="BH28" s="69">
        <v>200</v>
      </c>
      <c r="BI28" s="205" t="s">
        <v>100</v>
      </c>
      <c r="BJ28" s="8" t="s">
        <v>90</v>
      </c>
      <c r="BK28" s="31">
        <v>36</v>
      </c>
      <c r="BL28" s="31">
        <v>3</v>
      </c>
      <c r="BM28" s="31">
        <v>0</v>
      </c>
      <c r="BN28" s="31">
        <v>1</v>
      </c>
      <c r="BO28" s="31">
        <v>11</v>
      </c>
      <c r="BP28" s="31">
        <v>6</v>
      </c>
      <c r="BQ28" s="31">
        <v>13</v>
      </c>
      <c r="BR28" s="31">
        <v>17</v>
      </c>
      <c r="BS28" s="31">
        <v>0</v>
      </c>
      <c r="BT28" s="31">
        <v>4</v>
      </c>
      <c r="BU28" s="31">
        <v>5</v>
      </c>
      <c r="BV28" s="31">
        <v>2</v>
      </c>
      <c r="BW28" s="31">
        <v>4</v>
      </c>
      <c r="BX28" s="149">
        <v>102</v>
      </c>
      <c r="BY28" s="125">
        <v>86</v>
      </c>
      <c r="BZ28" s="71">
        <v>55</v>
      </c>
      <c r="CA28" s="71">
        <v>10</v>
      </c>
      <c r="CB28" s="71">
        <v>19</v>
      </c>
      <c r="CC28" s="71">
        <v>21</v>
      </c>
      <c r="CD28" s="205" t="s">
        <v>100</v>
      </c>
      <c r="CE28" s="8" t="s">
        <v>90</v>
      </c>
      <c r="CF28" s="71">
        <v>14</v>
      </c>
      <c r="CG28" s="71">
        <v>2023</v>
      </c>
      <c r="CH28" s="71">
        <v>250</v>
      </c>
      <c r="CI28" s="71">
        <v>91</v>
      </c>
      <c r="CJ28" s="71">
        <v>5</v>
      </c>
      <c r="CK28" s="71">
        <v>22</v>
      </c>
      <c r="CL28" s="71">
        <v>105</v>
      </c>
      <c r="CM28" s="71">
        <v>59</v>
      </c>
      <c r="CN28" s="71">
        <v>42</v>
      </c>
      <c r="CO28" s="205" t="s">
        <v>100</v>
      </c>
      <c r="CP28" s="8" t="s">
        <v>90</v>
      </c>
      <c r="CQ28" s="46">
        <v>942</v>
      </c>
      <c r="CR28" s="46">
        <v>293</v>
      </c>
      <c r="CS28" s="46">
        <v>425</v>
      </c>
      <c r="CT28" s="46">
        <v>120</v>
      </c>
      <c r="CU28" s="46">
        <v>0</v>
      </c>
      <c r="CV28" s="46">
        <v>0</v>
      </c>
      <c r="CW28" s="46">
        <v>0</v>
      </c>
      <c r="CX28" s="46">
        <v>0</v>
      </c>
      <c r="CY28" s="46">
        <v>84</v>
      </c>
      <c r="CZ28" s="46">
        <v>25</v>
      </c>
      <c r="DA28" s="46">
        <v>50</v>
      </c>
      <c r="DB28" s="46">
        <v>18</v>
      </c>
      <c r="DC28" s="46">
        <v>129</v>
      </c>
      <c r="DD28" s="46">
        <v>49</v>
      </c>
      <c r="DE28" s="46">
        <v>53</v>
      </c>
      <c r="DF28" s="46">
        <v>22</v>
      </c>
      <c r="DG28" s="46">
        <v>18</v>
      </c>
      <c r="DH28" s="46">
        <v>1</v>
      </c>
      <c r="DI28" s="46">
        <v>5</v>
      </c>
      <c r="DJ28" s="46">
        <v>0</v>
      </c>
      <c r="DK28" s="46">
        <v>66</v>
      </c>
      <c r="DL28" s="46">
        <v>15</v>
      </c>
      <c r="DM28" s="46">
        <v>4</v>
      </c>
      <c r="DN28" s="46">
        <v>2</v>
      </c>
      <c r="DO28" s="205" t="s">
        <v>100</v>
      </c>
      <c r="DP28" s="8" t="s">
        <v>90</v>
      </c>
      <c r="DQ28" s="71">
        <v>21</v>
      </c>
      <c r="DR28" s="71">
        <v>127</v>
      </c>
      <c r="DS28" s="71">
        <v>0</v>
      </c>
      <c r="DT28" s="71">
        <v>75</v>
      </c>
      <c r="DU28" s="71">
        <v>0</v>
      </c>
      <c r="DV28" s="16">
        <v>223</v>
      </c>
      <c r="DW28" s="71">
        <v>73</v>
      </c>
      <c r="DX28" s="71">
        <v>46</v>
      </c>
      <c r="DY28" s="152">
        <v>40</v>
      </c>
      <c r="DZ28" s="32">
        <v>10</v>
      </c>
      <c r="EA28" s="205" t="s">
        <v>100</v>
      </c>
      <c r="EB28" s="8" t="s">
        <v>90</v>
      </c>
      <c r="EC28" s="71">
        <v>879</v>
      </c>
      <c r="ED28" s="71">
        <v>855</v>
      </c>
      <c r="EE28" s="71">
        <v>91</v>
      </c>
      <c r="EF28" s="71">
        <v>0</v>
      </c>
      <c r="EG28" s="71">
        <v>7</v>
      </c>
      <c r="EH28" s="71">
        <v>6</v>
      </c>
      <c r="EI28" s="71">
        <v>6</v>
      </c>
      <c r="EJ28" s="71">
        <v>915</v>
      </c>
      <c r="EK28" s="71">
        <v>49</v>
      </c>
      <c r="EL28" s="71">
        <v>11</v>
      </c>
      <c r="EM28" s="71">
        <v>46</v>
      </c>
      <c r="EN28" s="71">
        <v>9</v>
      </c>
      <c r="EO28" s="71">
        <v>15</v>
      </c>
      <c r="EP28" s="71">
        <v>6</v>
      </c>
      <c r="EQ28" s="71">
        <v>0</v>
      </c>
      <c r="ER28" s="71">
        <v>6</v>
      </c>
      <c r="ES28" s="71">
        <v>2</v>
      </c>
      <c r="EU28" s="80" t="s">
        <v>100</v>
      </c>
      <c r="EV28" s="80" t="s">
        <v>2478</v>
      </c>
      <c r="EW28" s="78">
        <v>1239</v>
      </c>
      <c r="EX28" s="80">
        <v>537</v>
      </c>
      <c r="EY28" s="78">
        <v>5199</v>
      </c>
      <c r="EZ28" s="78"/>
      <c r="FA28" s="78"/>
      <c r="FB28" s="78"/>
      <c r="FC28" s="78"/>
      <c r="FD28" s="78"/>
      <c r="FE28" s="78"/>
    </row>
    <row r="29" spans="1:161">
      <c r="A29" s="205"/>
      <c r="B29" s="8" t="s">
        <v>91</v>
      </c>
      <c r="C29" s="71">
        <v>916</v>
      </c>
      <c r="D29" s="71">
        <v>361</v>
      </c>
      <c r="E29" s="71">
        <v>0</v>
      </c>
      <c r="F29" s="71">
        <v>0</v>
      </c>
      <c r="G29" s="71">
        <v>0</v>
      </c>
      <c r="H29" s="71">
        <v>0</v>
      </c>
      <c r="I29" s="71">
        <v>0</v>
      </c>
      <c r="J29" s="71">
        <v>0</v>
      </c>
      <c r="K29" s="71">
        <v>259</v>
      </c>
      <c r="L29" s="71">
        <v>153</v>
      </c>
      <c r="M29" s="71">
        <v>231</v>
      </c>
      <c r="N29" s="71">
        <v>61</v>
      </c>
      <c r="O29" s="71">
        <v>108</v>
      </c>
      <c r="P29" s="71">
        <v>41</v>
      </c>
      <c r="Q29" s="71">
        <v>74</v>
      </c>
      <c r="R29" s="71">
        <v>34</v>
      </c>
      <c r="S29" s="71">
        <v>0</v>
      </c>
      <c r="T29" s="71">
        <v>0</v>
      </c>
      <c r="U29" s="71">
        <v>84</v>
      </c>
      <c r="V29" s="71">
        <v>23</v>
      </c>
      <c r="W29" s="71">
        <v>100</v>
      </c>
      <c r="X29" s="71">
        <v>51</v>
      </c>
      <c r="Y29" s="71">
        <v>125</v>
      </c>
      <c r="Z29" s="71">
        <v>31</v>
      </c>
      <c r="AA29" s="71">
        <v>39</v>
      </c>
      <c r="AB29" s="71">
        <v>19</v>
      </c>
      <c r="AC29" s="69">
        <v>1936</v>
      </c>
      <c r="AD29" s="69">
        <v>774</v>
      </c>
      <c r="AE29" s="205"/>
      <c r="AF29" s="8" t="s">
        <v>91</v>
      </c>
      <c r="AG29" s="71">
        <v>96</v>
      </c>
      <c r="AH29" s="71">
        <v>31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23</v>
      </c>
      <c r="AP29" s="71">
        <v>15</v>
      </c>
      <c r="AQ29" s="71">
        <v>27</v>
      </c>
      <c r="AR29" s="71">
        <v>4</v>
      </c>
      <c r="AS29" s="71">
        <v>22</v>
      </c>
      <c r="AT29" s="71">
        <v>12</v>
      </c>
      <c r="AU29" s="71">
        <v>22</v>
      </c>
      <c r="AV29" s="71">
        <v>12</v>
      </c>
      <c r="AW29" s="71">
        <v>0</v>
      </c>
      <c r="AX29" s="71">
        <v>0</v>
      </c>
      <c r="AY29" s="71">
        <v>19</v>
      </c>
      <c r="AZ29" s="71">
        <v>4</v>
      </c>
      <c r="BA29" s="71">
        <v>14</v>
      </c>
      <c r="BB29" s="71">
        <v>6</v>
      </c>
      <c r="BC29" s="71">
        <v>17</v>
      </c>
      <c r="BD29" s="71">
        <v>7</v>
      </c>
      <c r="BE29" s="71">
        <v>1</v>
      </c>
      <c r="BF29" s="71">
        <v>1</v>
      </c>
      <c r="BG29" s="69">
        <v>241</v>
      </c>
      <c r="BH29" s="69">
        <v>92</v>
      </c>
      <c r="BI29" s="205"/>
      <c r="BJ29" s="8" t="s">
        <v>91</v>
      </c>
      <c r="BK29" s="31">
        <v>11</v>
      </c>
      <c r="BL29" s="31">
        <v>0</v>
      </c>
      <c r="BM29" s="31">
        <v>0</v>
      </c>
      <c r="BN29" s="31">
        <v>0</v>
      </c>
      <c r="BO29" s="31">
        <v>3</v>
      </c>
      <c r="BP29" s="31">
        <v>4</v>
      </c>
      <c r="BQ29" s="31">
        <v>2</v>
      </c>
      <c r="BR29" s="31">
        <v>1</v>
      </c>
      <c r="BS29" s="31">
        <v>0</v>
      </c>
      <c r="BT29" s="31">
        <v>1</v>
      </c>
      <c r="BU29" s="31">
        <v>2</v>
      </c>
      <c r="BV29" s="31">
        <v>3</v>
      </c>
      <c r="BW29" s="31">
        <v>1</v>
      </c>
      <c r="BX29" s="149">
        <v>28</v>
      </c>
      <c r="BY29" s="125">
        <v>32</v>
      </c>
      <c r="BZ29" s="71">
        <v>8</v>
      </c>
      <c r="CA29" s="71">
        <v>13</v>
      </c>
      <c r="CB29" s="71">
        <v>0</v>
      </c>
      <c r="CC29" s="71">
        <v>2</v>
      </c>
      <c r="CD29" s="205"/>
      <c r="CE29" s="8" t="s">
        <v>91</v>
      </c>
      <c r="CF29" s="71">
        <v>0</v>
      </c>
      <c r="CG29" s="71">
        <v>454</v>
      </c>
      <c r="CH29" s="71">
        <v>5</v>
      </c>
      <c r="CI29" s="71">
        <v>0</v>
      </c>
      <c r="CJ29" s="71">
        <v>0</v>
      </c>
      <c r="CK29" s="71">
        <v>12</v>
      </c>
      <c r="CL29" s="71">
        <v>32</v>
      </c>
      <c r="CM29" s="71">
        <v>39</v>
      </c>
      <c r="CN29" s="71">
        <v>30</v>
      </c>
      <c r="CO29" s="205"/>
      <c r="CP29" s="8" t="s">
        <v>91</v>
      </c>
      <c r="CQ29" s="46">
        <v>70</v>
      </c>
      <c r="CR29" s="46">
        <v>42</v>
      </c>
      <c r="CS29" s="46">
        <v>45</v>
      </c>
      <c r="CT29" s="46">
        <v>27</v>
      </c>
      <c r="CU29" s="46">
        <v>0</v>
      </c>
      <c r="CV29" s="46">
        <v>0</v>
      </c>
      <c r="CW29" s="46">
        <v>0</v>
      </c>
      <c r="CX29" s="46">
        <v>0</v>
      </c>
      <c r="CY29" s="46">
        <v>124</v>
      </c>
      <c r="CZ29" s="46">
        <v>42</v>
      </c>
      <c r="DA29" s="46">
        <v>64</v>
      </c>
      <c r="DB29" s="46">
        <v>16</v>
      </c>
      <c r="DC29" s="46">
        <v>107</v>
      </c>
      <c r="DD29" s="46">
        <v>53</v>
      </c>
      <c r="DE29" s="46">
        <v>31</v>
      </c>
      <c r="DF29" s="46">
        <v>8</v>
      </c>
      <c r="DG29" s="46">
        <v>84</v>
      </c>
      <c r="DH29" s="46">
        <v>27</v>
      </c>
      <c r="DI29" s="46">
        <v>41</v>
      </c>
      <c r="DJ29" s="46">
        <v>11</v>
      </c>
      <c r="DK29" s="46">
        <v>24</v>
      </c>
      <c r="DL29" s="46">
        <v>8</v>
      </c>
      <c r="DM29" s="46">
        <v>20</v>
      </c>
      <c r="DN29" s="46">
        <v>5</v>
      </c>
      <c r="DO29" s="205"/>
      <c r="DP29" s="8" t="s">
        <v>91</v>
      </c>
      <c r="DQ29" s="71">
        <v>31</v>
      </c>
      <c r="DR29" s="71">
        <v>37</v>
      </c>
      <c r="DS29" s="71">
        <v>0</v>
      </c>
      <c r="DT29" s="71">
        <v>9</v>
      </c>
      <c r="DU29" s="71">
        <v>0</v>
      </c>
      <c r="DV29" s="16">
        <v>77</v>
      </c>
      <c r="DW29" s="71">
        <v>36</v>
      </c>
      <c r="DX29" s="71">
        <v>33</v>
      </c>
      <c r="DY29" s="152">
        <v>24</v>
      </c>
      <c r="DZ29" s="32">
        <v>10</v>
      </c>
      <c r="EA29" s="205"/>
      <c r="EB29" s="8" t="s">
        <v>91</v>
      </c>
      <c r="EC29" s="71">
        <v>169</v>
      </c>
      <c r="ED29" s="71">
        <v>225</v>
      </c>
      <c r="EE29" s="71">
        <v>183</v>
      </c>
      <c r="EF29" s="71">
        <v>0</v>
      </c>
      <c r="EG29" s="71">
        <v>81</v>
      </c>
      <c r="EH29" s="71">
        <v>270</v>
      </c>
      <c r="EI29" s="71">
        <v>4</v>
      </c>
      <c r="EJ29" s="71">
        <v>765</v>
      </c>
      <c r="EK29" s="71">
        <v>110</v>
      </c>
      <c r="EL29" s="71">
        <v>42</v>
      </c>
      <c r="EM29" s="71">
        <v>83</v>
      </c>
      <c r="EN29" s="71">
        <v>5</v>
      </c>
      <c r="EO29" s="71">
        <v>30</v>
      </c>
      <c r="EP29" s="71">
        <v>0</v>
      </c>
      <c r="EQ29" s="71">
        <v>3</v>
      </c>
      <c r="ER29" s="71">
        <v>0</v>
      </c>
      <c r="ES29" s="71">
        <v>2</v>
      </c>
      <c r="EU29" s="80" t="s">
        <v>100</v>
      </c>
      <c r="EV29" s="80" t="s">
        <v>2479</v>
      </c>
      <c r="EW29" s="78">
        <v>409</v>
      </c>
      <c r="EX29" s="80">
        <v>201</v>
      </c>
      <c r="EY29" s="78">
        <v>923</v>
      </c>
      <c r="EZ29" s="78"/>
      <c r="FA29" s="78"/>
      <c r="FB29" s="78"/>
      <c r="FC29" s="78"/>
      <c r="FD29" s="78"/>
      <c r="FE29" s="78"/>
    </row>
    <row r="30" spans="1:161">
      <c r="A30" s="205"/>
      <c r="B30" s="66" t="s">
        <v>73</v>
      </c>
      <c r="C30" s="26">
        <v>3085</v>
      </c>
      <c r="D30" s="26">
        <v>1110</v>
      </c>
      <c r="E30" s="26">
        <v>148</v>
      </c>
      <c r="F30" s="26">
        <v>45</v>
      </c>
      <c r="G30" s="26">
        <v>0</v>
      </c>
      <c r="H30" s="26">
        <v>0</v>
      </c>
      <c r="I30" s="26">
        <v>24</v>
      </c>
      <c r="J30" s="26">
        <v>3</v>
      </c>
      <c r="K30" s="26">
        <v>753</v>
      </c>
      <c r="L30" s="26">
        <v>327</v>
      </c>
      <c r="M30" s="26">
        <v>390</v>
      </c>
      <c r="N30" s="26">
        <v>95</v>
      </c>
      <c r="O30" s="26">
        <v>746</v>
      </c>
      <c r="P30" s="26">
        <v>267</v>
      </c>
      <c r="Q30" s="26">
        <v>1037</v>
      </c>
      <c r="R30" s="26">
        <v>375</v>
      </c>
      <c r="S30" s="26">
        <v>0</v>
      </c>
      <c r="T30" s="26">
        <v>0</v>
      </c>
      <c r="U30" s="26">
        <v>118</v>
      </c>
      <c r="V30" s="26">
        <v>30</v>
      </c>
      <c r="W30" s="26">
        <v>396</v>
      </c>
      <c r="X30" s="26">
        <v>141</v>
      </c>
      <c r="Y30" s="26">
        <v>185</v>
      </c>
      <c r="Z30" s="26">
        <v>44</v>
      </c>
      <c r="AA30" s="26">
        <v>174</v>
      </c>
      <c r="AB30" s="26">
        <v>56</v>
      </c>
      <c r="AC30" s="68">
        <v>7056</v>
      </c>
      <c r="AD30" s="68">
        <v>2493</v>
      </c>
      <c r="AE30" s="205"/>
      <c r="AF30" s="66" t="s">
        <v>73</v>
      </c>
      <c r="AG30" s="26">
        <v>322</v>
      </c>
      <c r="AH30" s="26">
        <v>105</v>
      </c>
      <c r="AI30" s="26">
        <v>14</v>
      </c>
      <c r="AJ30" s="26">
        <v>4</v>
      </c>
      <c r="AK30" s="26">
        <v>0</v>
      </c>
      <c r="AL30" s="26">
        <v>0</v>
      </c>
      <c r="AM30" s="26">
        <v>0</v>
      </c>
      <c r="AN30" s="26">
        <v>0</v>
      </c>
      <c r="AO30" s="26">
        <v>51</v>
      </c>
      <c r="AP30" s="26">
        <v>26</v>
      </c>
      <c r="AQ30" s="26">
        <v>35</v>
      </c>
      <c r="AR30" s="26">
        <v>8</v>
      </c>
      <c r="AS30" s="26">
        <v>57</v>
      </c>
      <c r="AT30" s="26">
        <v>23</v>
      </c>
      <c r="AU30" s="26">
        <v>253</v>
      </c>
      <c r="AV30" s="26">
        <v>87</v>
      </c>
      <c r="AW30" s="26">
        <v>0</v>
      </c>
      <c r="AX30" s="26">
        <v>0</v>
      </c>
      <c r="AY30" s="26">
        <v>32</v>
      </c>
      <c r="AZ30" s="26">
        <v>6</v>
      </c>
      <c r="BA30" s="26">
        <v>62</v>
      </c>
      <c r="BB30" s="26">
        <v>19</v>
      </c>
      <c r="BC30" s="26">
        <v>32</v>
      </c>
      <c r="BD30" s="26">
        <v>9</v>
      </c>
      <c r="BE30" s="26">
        <v>30</v>
      </c>
      <c r="BF30" s="26">
        <v>5</v>
      </c>
      <c r="BG30" s="68">
        <v>888</v>
      </c>
      <c r="BH30" s="68">
        <v>292</v>
      </c>
      <c r="BI30" s="205"/>
      <c r="BJ30" s="66" t="s">
        <v>73</v>
      </c>
      <c r="BK30" s="68">
        <v>47</v>
      </c>
      <c r="BL30" s="68">
        <v>3</v>
      </c>
      <c r="BM30" s="68">
        <v>0</v>
      </c>
      <c r="BN30" s="68">
        <v>1</v>
      </c>
      <c r="BO30" s="68">
        <v>14</v>
      </c>
      <c r="BP30" s="68">
        <v>10</v>
      </c>
      <c r="BQ30" s="68">
        <v>15</v>
      </c>
      <c r="BR30" s="68">
        <v>18</v>
      </c>
      <c r="BS30" s="68">
        <v>0</v>
      </c>
      <c r="BT30" s="68">
        <v>5</v>
      </c>
      <c r="BU30" s="68">
        <v>7</v>
      </c>
      <c r="BV30" s="68">
        <v>5</v>
      </c>
      <c r="BW30" s="68">
        <v>5</v>
      </c>
      <c r="BX30" s="68">
        <v>130</v>
      </c>
      <c r="BY30" s="68">
        <v>118</v>
      </c>
      <c r="BZ30" s="68">
        <v>63</v>
      </c>
      <c r="CA30" s="68">
        <v>23</v>
      </c>
      <c r="CB30" s="68">
        <v>19</v>
      </c>
      <c r="CC30" s="68">
        <v>23</v>
      </c>
      <c r="CD30" s="205"/>
      <c r="CE30" s="66" t="s">
        <v>73</v>
      </c>
      <c r="CF30" s="68">
        <v>14</v>
      </c>
      <c r="CG30" s="68">
        <v>2477</v>
      </c>
      <c r="CH30" s="68">
        <v>255</v>
      </c>
      <c r="CI30" s="68">
        <v>91</v>
      </c>
      <c r="CJ30" s="68">
        <v>5</v>
      </c>
      <c r="CK30" s="68">
        <v>34</v>
      </c>
      <c r="CL30" s="68">
        <v>137</v>
      </c>
      <c r="CM30" s="68">
        <v>98</v>
      </c>
      <c r="CN30" s="68">
        <v>72</v>
      </c>
      <c r="CO30" s="205"/>
      <c r="CP30" s="66" t="s">
        <v>73</v>
      </c>
      <c r="CQ30" s="68">
        <v>1012</v>
      </c>
      <c r="CR30" s="68">
        <v>335</v>
      </c>
      <c r="CS30" s="68">
        <v>470</v>
      </c>
      <c r="CT30" s="68">
        <v>147</v>
      </c>
      <c r="CU30" s="68">
        <v>0</v>
      </c>
      <c r="CV30" s="68">
        <v>0</v>
      </c>
      <c r="CW30" s="68">
        <v>0</v>
      </c>
      <c r="CX30" s="68">
        <v>0</v>
      </c>
      <c r="CY30" s="68">
        <v>208</v>
      </c>
      <c r="CZ30" s="68">
        <v>67</v>
      </c>
      <c r="DA30" s="68">
        <v>114</v>
      </c>
      <c r="DB30" s="68">
        <v>34</v>
      </c>
      <c r="DC30" s="68">
        <v>236</v>
      </c>
      <c r="DD30" s="68">
        <v>102</v>
      </c>
      <c r="DE30" s="68">
        <v>84</v>
      </c>
      <c r="DF30" s="68">
        <v>30</v>
      </c>
      <c r="DG30" s="68">
        <v>102</v>
      </c>
      <c r="DH30" s="68">
        <v>28</v>
      </c>
      <c r="DI30" s="68">
        <v>46</v>
      </c>
      <c r="DJ30" s="68">
        <v>11</v>
      </c>
      <c r="DK30" s="68">
        <v>90</v>
      </c>
      <c r="DL30" s="68">
        <v>23</v>
      </c>
      <c r="DM30" s="68">
        <v>24</v>
      </c>
      <c r="DN30" s="68">
        <v>7</v>
      </c>
      <c r="DO30" s="205"/>
      <c r="DP30" s="66" t="s">
        <v>73</v>
      </c>
      <c r="DQ30" s="26">
        <v>52</v>
      </c>
      <c r="DR30" s="26">
        <v>164</v>
      </c>
      <c r="DS30" s="26">
        <v>0</v>
      </c>
      <c r="DT30" s="26">
        <v>84</v>
      </c>
      <c r="DU30" s="26">
        <v>0</v>
      </c>
      <c r="DV30" s="26">
        <v>300</v>
      </c>
      <c r="DW30" s="26">
        <v>109</v>
      </c>
      <c r="DX30" s="26">
        <v>79</v>
      </c>
      <c r="DY30" s="41">
        <v>64</v>
      </c>
      <c r="DZ30" s="41">
        <v>20</v>
      </c>
      <c r="EA30" s="205"/>
      <c r="EB30" s="66" t="s">
        <v>73</v>
      </c>
      <c r="EC30" s="68">
        <v>1048</v>
      </c>
      <c r="ED30" s="68">
        <v>1080</v>
      </c>
      <c r="EE30" s="68">
        <v>274</v>
      </c>
      <c r="EF30" s="68">
        <v>0</v>
      </c>
      <c r="EG30" s="68">
        <v>88</v>
      </c>
      <c r="EH30" s="68">
        <v>276</v>
      </c>
      <c r="EI30" s="68">
        <v>10</v>
      </c>
      <c r="EJ30" s="68">
        <v>1680</v>
      </c>
      <c r="EK30" s="68">
        <v>159</v>
      </c>
      <c r="EL30" s="68">
        <v>53</v>
      </c>
      <c r="EM30" s="68">
        <v>129</v>
      </c>
      <c r="EN30" s="68">
        <v>14</v>
      </c>
      <c r="EO30" s="68">
        <v>45</v>
      </c>
      <c r="EP30" s="68">
        <v>6</v>
      </c>
      <c r="EQ30" s="68">
        <v>3</v>
      </c>
      <c r="ER30" s="68">
        <v>6</v>
      </c>
      <c r="ES30" s="68">
        <v>4</v>
      </c>
      <c r="EU30" s="80" t="s">
        <v>100</v>
      </c>
      <c r="EV30" s="80" t="s">
        <v>2480</v>
      </c>
      <c r="EW30" s="78">
        <v>1648</v>
      </c>
      <c r="EX30" s="80">
        <v>738</v>
      </c>
      <c r="EY30" s="78">
        <v>6122</v>
      </c>
      <c r="EZ30" s="78"/>
      <c r="FA30" s="78"/>
      <c r="FB30" s="78"/>
      <c r="FC30" s="78"/>
      <c r="FD30" s="78"/>
      <c r="FE30" s="78"/>
    </row>
    <row r="31" spans="1:161">
      <c r="A31" s="205" t="s">
        <v>101</v>
      </c>
      <c r="B31" s="8" t="s">
        <v>90</v>
      </c>
      <c r="C31" s="71">
        <v>2376</v>
      </c>
      <c r="D31" s="71">
        <v>1214</v>
      </c>
      <c r="E31" s="71">
        <v>307</v>
      </c>
      <c r="F31" s="71">
        <v>151</v>
      </c>
      <c r="G31" s="71">
        <v>0</v>
      </c>
      <c r="H31" s="71">
        <v>0</v>
      </c>
      <c r="I31" s="71">
        <v>97</v>
      </c>
      <c r="J31" s="71">
        <v>38</v>
      </c>
      <c r="K31" s="71">
        <v>423</v>
      </c>
      <c r="L31" s="71">
        <v>259</v>
      </c>
      <c r="M31" s="71">
        <v>280</v>
      </c>
      <c r="N31" s="71">
        <v>117</v>
      </c>
      <c r="O31" s="71">
        <v>387</v>
      </c>
      <c r="P31" s="71">
        <v>203</v>
      </c>
      <c r="Q31" s="71">
        <v>616</v>
      </c>
      <c r="R31" s="71">
        <v>303</v>
      </c>
      <c r="S31" s="71">
        <v>0</v>
      </c>
      <c r="T31" s="71">
        <v>0</v>
      </c>
      <c r="U31" s="71">
        <v>140</v>
      </c>
      <c r="V31" s="71">
        <v>58</v>
      </c>
      <c r="W31" s="71">
        <v>189</v>
      </c>
      <c r="X31" s="71">
        <v>129</v>
      </c>
      <c r="Y31" s="71">
        <v>161</v>
      </c>
      <c r="Z31" s="71">
        <v>66</v>
      </c>
      <c r="AA31" s="71">
        <v>119</v>
      </c>
      <c r="AB31" s="71">
        <v>61</v>
      </c>
      <c r="AC31" s="69">
        <v>5095</v>
      </c>
      <c r="AD31" s="69">
        <v>2599</v>
      </c>
      <c r="AE31" s="205" t="s">
        <v>101</v>
      </c>
      <c r="AF31" s="8" t="s">
        <v>90</v>
      </c>
      <c r="AG31" s="71">
        <v>105</v>
      </c>
      <c r="AH31" s="71">
        <v>59</v>
      </c>
      <c r="AI31" s="71">
        <v>6</v>
      </c>
      <c r="AJ31" s="71">
        <v>2</v>
      </c>
      <c r="AK31" s="71">
        <v>0</v>
      </c>
      <c r="AL31" s="71">
        <v>0</v>
      </c>
      <c r="AM31" s="71">
        <v>3</v>
      </c>
      <c r="AN31" s="71">
        <v>1</v>
      </c>
      <c r="AO31" s="71">
        <v>19</v>
      </c>
      <c r="AP31" s="71">
        <v>14</v>
      </c>
      <c r="AQ31" s="71">
        <v>17</v>
      </c>
      <c r="AR31" s="71">
        <v>7</v>
      </c>
      <c r="AS31" s="71">
        <v>34</v>
      </c>
      <c r="AT31" s="71">
        <v>19</v>
      </c>
      <c r="AU31" s="71">
        <v>87</v>
      </c>
      <c r="AV31" s="71">
        <v>38</v>
      </c>
      <c r="AW31" s="71">
        <v>0</v>
      </c>
      <c r="AX31" s="71">
        <v>0</v>
      </c>
      <c r="AY31" s="71">
        <v>20</v>
      </c>
      <c r="AZ31" s="71">
        <v>5</v>
      </c>
      <c r="BA31" s="71">
        <v>11</v>
      </c>
      <c r="BB31" s="71">
        <v>8</v>
      </c>
      <c r="BC31" s="71">
        <v>22</v>
      </c>
      <c r="BD31" s="71">
        <v>7</v>
      </c>
      <c r="BE31" s="71">
        <v>10</v>
      </c>
      <c r="BF31" s="71">
        <v>3</v>
      </c>
      <c r="BG31" s="69">
        <v>334</v>
      </c>
      <c r="BH31" s="69">
        <v>163</v>
      </c>
      <c r="BI31" s="205" t="s">
        <v>101</v>
      </c>
      <c r="BJ31" s="8" t="s">
        <v>90</v>
      </c>
      <c r="BK31" s="31">
        <v>40</v>
      </c>
      <c r="BL31" s="31">
        <v>6</v>
      </c>
      <c r="BM31" s="31">
        <v>0</v>
      </c>
      <c r="BN31" s="31">
        <v>2</v>
      </c>
      <c r="BO31" s="31">
        <v>12</v>
      </c>
      <c r="BP31" s="31">
        <v>8</v>
      </c>
      <c r="BQ31" s="31">
        <v>11</v>
      </c>
      <c r="BR31" s="31">
        <v>16</v>
      </c>
      <c r="BS31" s="31">
        <v>0</v>
      </c>
      <c r="BT31" s="31">
        <v>6</v>
      </c>
      <c r="BU31" s="31">
        <v>4</v>
      </c>
      <c r="BV31" s="31">
        <v>4</v>
      </c>
      <c r="BW31" s="31">
        <v>5</v>
      </c>
      <c r="BX31" s="149">
        <v>114</v>
      </c>
      <c r="BY31" s="125">
        <v>95</v>
      </c>
      <c r="BZ31" s="71">
        <v>73</v>
      </c>
      <c r="CA31" s="71">
        <v>30</v>
      </c>
      <c r="CB31" s="71">
        <v>19</v>
      </c>
      <c r="CC31" s="71">
        <v>15</v>
      </c>
      <c r="CD31" s="205" t="s">
        <v>101</v>
      </c>
      <c r="CE31" s="8" t="s">
        <v>90</v>
      </c>
      <c r="CF31" s="71">
        <v>0</v>
      </c>
      <c r="CG31" s="71">
        <v>2549</v>
      </c>
      <c r="CH31" s="71">
        <v>4</v>
      </c>
      <c r="CI31" s="71">
        <v>0</v>
      </c>
      <c r="CJ31" s="71">
        <v>0</v>
      </c>
      <c r="CK31" s="71">
        <v>50</v>
      </c>
      <c r="CL31" s="71">
        <v>110</v>
      </c>
      <c r="CM31" s="71">
        <v>101</v>
      </c>
      <c r="CN31" s="71">
        <v>99</v>
      </c>
      <c r="CO31" s="205" t="s">
        <v>101</v>
      </c>
      <c r="CP31" s="8" t="s">
        <v>90</v>
      </c>
      <c r="CQ31" s="46">
        <v>919</v>
      </c>
      <c r="CR31" s="46">
        <v>470</v>
      </c>
      <c r="CS31" s="46">
        <v>662</v>
      </c>
      <c r="CT31" s="46">
        <v>350</v>
      </c>
      <c r="CU31" s="46">
        <v>0</v>
      </c>
      <c r="CV31" s="46">
        <v>0</v>
      </c>
      <c r="CW31" s="46">
        <v>0</v>
      </c>
      <c r="CX31" s="46">
        <v>0</v>
      </c>
      <c r="CY31" s="46">
        <v>111</v>
      </c>
      <c r="CZ31" s="46">
        <v>33</v>
      </c>
      <c r="DA31" s="46">
        <v>63</v>
      </c>
      <c r="DB31" s="46">
        <v>19</v>
      </c>
      <c r="DC31" s="46">
        <v>115</v>
      </c>
      <c r="DD31" s="46">
        <v>66</v>
      </c>
      <c r="DE31" s="46">
        <v>64</v>
      </c>
      <c r="DF31" s="46">
        <v>34</v>
      </c>
      <c r="DG31" s="46">
        <v>110</v>
      </c>
      <c r="DH31" s="46">
        <v>39</v>
      </c>
      <c r="DI31" s="46">
        <v>54</v>
      </c>
      <c r="DJ31" s="46">
        <v>28</v>
      </c>
      <c r="DK31" s="46">
        <v>94</v>
      </c>
      <c r="DL31" s="46">
        <v>45</v>
      </c>
      <c r="DM31" s="46">
        <v>61</v>
      </c>
      <c r="DN31" s="46">
        <v>21</v>
      </c>
      <c r="DO31" s="205" t="s">
        <v>101</v>
      </c>
      <c r="DP31" s="8" t="s">
        <v>90</v>
      </c>
      <c r="DQ31" s="71">
        <v>63</v>
      </c>
      <c r="DR31" s="71">
        <v>132</v>
      </c>
      <c r="DS31" s="71">
        <v>0</v>
      </c>
      <c r="DT31" s="71">
        <v>69</v>
      </c>
      <c r="DU31" s="71">
        <v>0</v>
      </c>
      <c r="DV31" s="16">
        <v>264</v>
      </c>
      <c r="DW31" s="71">
        <v>110</v>
      </c>
      <c r="DX31" s="71">
        <v>84</v>
      </c>
      <c r="DY31" s="152">
        <v>71</v>
      </c>
      <c r="DZ31" s="32">
        <v>40</v>
      </c>
      <c r="EA31" s="205" t="s">
        <v>101</v>
      </c>
      <c r="EB31" s="8" t="s">
        <v>90</v>
      </c>
      <c r="EC31" s="71">
        <v>1224</v>
      </c>
      <c r="ED31" s="71">
        <v>1107</v>
      </c>
      <c r="EE31" s="71">
        <v>206</v>
      </c>
      <c r="EF31" s="71">
        <v>141</v>
      </c>
      <c r="EG31" s="71">
        <v>296</v>
      </c>
      <c r="EH31" s="71">
        <v>320</v>
      </c>
      <c r="EI31" s="71">
        <v>74</v>
      </c>
      <c r="EJ31" s="71">
        <v>1913</v>
      </c>
      <c r="EK31" s="71">
        <v>201</v>
      </c>
      <c r="EL31" s="71">
        <v>167</v>
      </c>
      <c r="EM31" s="71">
        <v>175</v>
      </c>
      <c r="EN31" s="71">
        <v>15</v>
      </c>
      <c r="EO31" s="71">
        <v>104</v>
      </c>
      <c r="EP31" s="71">
        <v>2</v>
      </c>
      <c r="EQ31" s="71">
        <v>0</v>
      </c>
      <c r="ER31" s="71">
        <v>48</v>
      </c>
      <c r="ES31" s="71">
        <v>1070</v>
      </c>
      <c r="EU31" s="80" t="s">
        <v>101</v>
      </c>
      <c r="EV31" s="80" t="s">
        <v>2496</v>
      </c>
      <c r="EW31" s="78">
        <v>1349</v>
      </c>
      <c r="EX31" s="80">
        <v>904</v>
      </c>
      <c r="EY31" s="78">
        <v>5110</v>
      </c>
      <c r="EZ31" s="78"/>
      <c r="FA31" s="78"/>
      <c r="FB31" s="78"/>
      <c r="FC31" s="78"/>
      <c r="FD31" s="78"/>
      <c r="FE31" s="78"/>
    </row>
    <row r="32" spans="1:161">
      <c r="A32" s="205"/>
      <c r="B32" s="8" t="s">
        <v>91</v>
      </c>
      <c r="C32" s="71">
        <v>2507</v>
      </c>
      <c r="D32" s="71">
        <v>1431</v>
      </c>
      <c r="E32" s="71">
        <v>0</v>
      </c>
      <c r="F32" s="71">
        <v>0</v>
      </c>
      <c r="G32" s="71">
        <v>0</v>
      </c>
      <c r="H32" s="71">
        <v>0</v>
      </c>
      <c r="I32" s="71">
        <v>0</v>
      </c>
      <c r="J32" s="71">
        <v>0</v>
      </c>
      <c r="K32" s="71">
        <v>626</v>
      </c>
      <c r="L32" s="71">
        <v>448</v>
      </c>
      <c r="M32" s="71">
        <v>676</v>
      </c>
      <c r="N32" s="71">
        <v>339</v>
      </c>
      <c r="O32" s="71">
        <v>501</v>
      </c>
      <c r="P32" s="71">
        <v>247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612</v>
      </c>
      <c r="X32" s="71">
        <v>400</v>
      </c>
      <c r="Y32" s="71">
        <v>679</v>
      </c>
      <c r="Z32" s="71">
        <v>304</v>
      </c>
      <c r="AA32" s="71">
        <v>393</v>
      </c>
      <c r="AB32" s="71">
        <v>229</v>
      </c>
      <c r="AC32" s="69">
        <v>5994</v>
      </c>
      <c r="AD32" s="69">
        <v>3398</v>
      </c>
      <c r="AE32" s="205"/>
      <c r="AF32" s="8" t="s">
        <v>91</v>
      </c>
      <c r="AG32" s="71">
        <v>187</v>
      </c>
      <c r="AH32" s="71">
        <v>94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24</v>
      </c>
      <c r="AP32" s="71">
        <v>17</v>
      </c>
      <c r="AQ32" s="71">
        <v>48</v>
      </c>
      <c r="AR32" s="71">
        <v>17</v>
      </c>
      <c r="AS32" s="71">
        <v>24</v>
      </c>
      <c r="AT32" s="71">
        <v>11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60</v>
      </c>
      <c r="BB32" s="71">
        <v>37</v>
      </c>
      <c r="BC32" s="71">
        <v>85</v>
      </c>
      <c r="BD32" s="71">
        <v>36</v>
      </c>
      <c r="BE32" s="71">
        <v>41</v>
      </c>
      <c r="BF32" s="71">
        <v>22</v>
      </c>
      <c r="BG32" s="69">
        <v>469</v>
      </c>
      <c r="BH32" s="69">
        <v>234</v>
      </c>
      <c r="BI32" s="205"/>
      <c r="BJ32" s="8" t="s">
        <v>91</v>
      </c>
      <c r="BK32" s="31">
        <v>35</v>
      </c>
      <c r="BL32" s="31">
        <v>0</v>
      </c>
      <c r="BM32" s="31">
        <v>0</v>
      </c>
      <c r="BN32" s="31">
        <v>0</v>
      </c>
      <c r="BO32" s="31">
        <v>11</v>
      </c>
      <c r="BP32" s="31">
        <v>14</v>
      </c>
      <c r="BQ32" s="31">
        <v>10</v>
      </c>
      <c r="BR32" s="31">
        <v>0</v>
      </c>
      <c r="BS32" s="31">
        <v>0</v>
      </c>
      <c r="BT32" s="31">
        <v>0</v>
      </c>
      <c r="BU32" s="31">
        <v>14</v>
      </c>
      <c r="BV32" s="31">
        <v>13</v>
      </c>
      <c r="BW32" s="31">
        <v>9</v>
      </c>
      <c r="BX32" s="149">
        <v>106</v>
      </c>
      <c r="BY32" s="125">
        <v>103</v>
      </c>
      <c r="BZ32" s="71">
        <v>50</v>
      </c>
      <c r="CA32" s="71">
        <v>98</v>
      </c>
      <c r="CB32" s="71">
        <v>2</v>
      </c>
      <c r="CC32" s="71">
        <v>4</v>
      </c>
      <c r="CD32" s="205"/>
      <c r="CE32" s="8" t="s">
        <v>91</v>
      </c>
      <c r="CF32" s="71">
        <v>0</v>
      </c>
      <c r="CG32" s="71">
        <v>2672</v>
      </c>
      <c r="CH32" s="71">
        <v>0</v>
      </c>
      <c r="CI32" s="71">
        <v>50</v>
      </c>
      <c r="CJ32" s="71">
        <v>0</v>
      </c>
      <c r="CK32" s="71">
        <v>52</v>
      </c>
      <c r="CL32" s="71">
        <v>112</v>
      </c>
      <c r="CM32" s="71">
        <v>141</v>
      </c>
      <c r="CN32" s="71">
        <v>124</v>
      </c>
      <c r="CO32" s="205"/>
      <c r="CP32" s="8" t="s">
        <v>91</v>
      </c>
      <c r="CQ32" s="46">
        <v>228</v>
      </c>
      <c r="CR32" s="46">
        <v>137</v>
      </c>
      <c r="CS32" s="46">
        <v>207</v>
      </c>
      <c r="CT32" s="46">
        <v>129</v>
      </c>
      <c r="CU32" s="46">
        <v>3</v>
      </c>
      <c r="CV32" s="46">
        <v>2</v>
      </c>
      <c r="CW32" s="46">
        <v>3</v>
      </c>
      <c r="CX32" s="46">
        <v>2</v>
      </c>
      <c r="CY32" s="46">
        <v>32</v>
      </c>
      <c r="CZ32" s="46">
        <v>11</v>
      </c>
      <c r="DA32" s="46">
        <v>27</v>
      </c>
      <c r="DB32" s="46">
        <v>10</v>
      </c>
      <c r="DC32" s="46">
        <v>658</v>
      </c>
      <c r="DD32" s="46">
        <v>450</v>
      </c>
      <c r="DE32" s="46">
        <v>395</v>
      </c>
      <c r="DF32" s="46">
        <v>291</v>
      </c>
      <c r="DG32" s="46">
        <v>670</v>
      </c>
      <c r="DH32" s="46">
        <v>301</v>
      </c>
      <c r="DI32" s="46">
        <v>336</v>
      </c>
      <c r="DJ32" s="46">
        <v>163</v>
      </c>
      <c r="DK32" s="46">
        <v>339</v>
      </c>
      <c r="DL32" s="46">
        <v>181</v>
      </c>
      <c r="DM32" s="46">
        <v>223</v>
      </c>
      <c r="DN32" s="46">
        <v>120</v>
      </c>
      <c r="DO32" s="205"/>
      <c r="DP32" s="8" t="s">
        <v>91</v>
      </c>
      <c r="DQ32" s="71">
        <v>116</v>
      </c>
      <c r="DR32" s="71">
        <v>108</v>
      </c>
      <c r="DS32" s="71">
        <v>0</v>
      </c>
      <c r="DT32" s="71">
        <v>48</v>
      </c>
      <c r="DU32" s="71">
        <v>3</v>
      </c>
      <c r="DV32" s="16">
        <v>275</v>
      </c>
      <c r="DW32" s="71">
        <v>138</v>
      </c>
      <c r="DX32" s="71">
        <v>82</v>
      </c>
      <c r="DY32" s="152">
        <v>102</v>
      </c>
      <c r="DZ32" s="32">
        <v>55</v>
      </c>
      <c r="EA32" s="205"/>
      <c r="EB32" s="8" t="s">
        <v>91</v>
      </c>
      <c r="EC32" s="71">
        <v>2514</v>
      </c>
      <c r="ED32" s="71">
        <v>4680</v>
      </c>
      <c r="EE32" s="71">
        <v>2271</v>
      </c>
      <c r="EF32" s="71">
        <v>141</v>
      </c>
      <c r="EG32" s="71">
        <v>691</v>
      </c>
      <c r="EH32" s="71">
        <v>1002</v>
      </c>
      <c r="EI32" s="71">
        <v>360</v>
      </c>
      <c r="EJ32" s="71">
        <v>6679</v>
      </c>
      <c r="EK32" s="71">
        <v>1402</v>
      </c>
      <c r="EL32" s="71">
        <v>657</v>
      </c>
      <c r="EM32" s="71">
        <v>2471</v>
      </c>
      <c r="EN32" s="71">
        <v>0</v>
      </c>
      <c r="EO32" s="71">
        <v>81</v>
      </c>
      <c r="EP32" s="71">
        <v>0</v>
      </c>
      <c r="EQ32" s="71">
        <v>20</v>
      </c>
      <c r="ER32" s="71">
        <v>0</v>
      </c>
      <c r="ES32" s="71">
        <v>1070</v>
      </c>
      <c r="EU32" s="80" t="s">
        <v>101</v>
      </c>
      <c r="EV32" s="80" t="s">
        <v>2497</v>
      </c>
      <c r="EW32" s="78">
        <v>1930</v>
      </c>
      <c r="EX32" s="80">
        <v>1191</v>
      </c>
      <c r="EY32" s="78">
        <v>5544</v>
      </c>
      <c r="EZ32" s="78"/>
      <c r="FA32" s="78"/>
      <c r="FB32" s="78"/>
      <c r="FC32" s="78"/>
      <c r="FD32" s="78"/>
      <c r="FE32" s="78"/>
    </row>
    <row r="33" spans="1:161">
      <c r="A33" s="205"/>
      <c r="B33" s="66" t="s">
        <v>73</v>
      </c>
      <c r="C33" s="26">
        <v>4883</v>
      </c>
      <c r="D33" s="26">
        <v>2645</v>
      </c>
      <c r="E33" s="26">
        <v>307</v>
      </c>
      <c r="F33" s="26">
        <v>151</v>
      </c>
      <c r="G33" s="26">
        <v>0</v>
      </c>
      <c r="H33" s="26">
        <v>0</v>
      </c>
      <c r="I33" s="26">
        <v>97</v>
      </c>
      <c r="J33" s="26">
        <v>38</v>
      </c>
      <c r="K33" s="26">
        <v>1049</v>
      </c>
      <c r="L33" s="26">
        <v>707</v>
      </c>
      <c r="M33" s="26">
        <v>956</v>
      </c>
      <c r="N33" s="26">
        <v>456</v>
      </c>
      <c r="O33" s="26">
        <v>888</v>
      </c>
      <c r="P33" s="26">
        <v>450</v>
      </c>
      <c r="Q33" s="26">
        <v>616</v>
      </c>
      <c r="R33" s="26">
        <v>303</v>
      </c>
      <c r="S33" s="26">
        <v>0</v>
      </c>
      <c r="T33" s="26">
        <v>0</v>
      </c>
      <c r="U33" s="26">
        <v>140</v>
      </c>
      <c r="V33" s="26">
        <v>58</v>
      </c>
      <c r="W33" s="26">
        <v>801</v>
      </c>
      <c r="X33" s="26">
        <v>529</v>
      </c>
      <c r="Y33" s="26">
        <v>840</v>
      </c>
      <c r="Z33" s="26">
        <v>370</v>
      </c>
      <c r="AA33" s="26">
        <v>512</v>
      </c>
      <c r="AB33" s="26">
        <v>290</v>
      </c>
      <c r="AC33" s="68">
        <v>11089</v>
      </c>
      <c r="AD33" s="68">
        <v>5997</v>
      </c>
      <c r="AE33" s="205"/>
      <c r="AF33" s="66" t="s">
        <v>73</v>
      </c>
      <c r="AG33" s="26">
        <v>292</v>
      </c>
      <c r="AH33" s="26">
        <v>153</v>
      </c>
      <c r="AI33" s="26">
        <v>6</v>
      </c>
      <c r="AJ33" s="26">
        <v>2</v>
      </c>
      <c r="AK33" s="26">
        <v>0</v>
      </c>
      <c r="AL33" s="26">
        <v>0</v>
      </c>
      <c r="AM33" s="26">
        <v>3</v>
      </c>
      <c r="AN33" s="26">
        <v>1</v>
      </c>
      <c r="AO33" s="26">
        <v>43</v>
      </c>
      <c r="AP33" s="26">
        <v>31</v>
      </c>
      <c r="AQ33" s="26">
        <v>65</v>
      </c>
      <c r="AR33" s="26">
        <v>24</v>
      </c>
      <c r="AS33" s="26">
        <v>58</v>
      </c>
      <c r="AT33" s="26">
        <v>30</v>
      </c>
      <c r="AU33" s="26">
        <v>87</v>
      </c>
      <c r="AV33" s="26">
        <v>38</v>
      </c>
      <c r="AW33" s="26">
        <v>0</v>
      </c>
      <c r="AX33" s="26">
        <v>0</v>
      </c>
      <c r="AY33" s="26">
        <v>20</v>
      </c>
      <c r="AZ33" s="26">
        <v>5</v>
      </c>
      <c r="BA33" s="26">
        <v>71</v>
      </c>
      <c r="BB33" s="26">
        <v>45</v>
      </c>
      <c r="BC33" s="26">
        <v>107</v>
      </c>
      <c r="BD33" s="26">
        <v>43</v>
      </c>
      <c r="BE33" s="26">
        <v>51</v>
      </c>
      <c r="BF33" s="26">
        <v>25</v>
      </c>
      <c r="BG33" s="68">
        <v>803</v>
      </c>
      <c r="BH33" s="68">
        <v>397</v>
      </c>
      <c r="BI33" s="205"/>
      <c r="BJ33" s="66" t="s">
        <v>73</v>
      </c>
      <c r="BK33" s="68">
        <v>75</v>
      </c>
      <c r="BL33" s="68">
        <v>6</v>
      </c>
      <c r="BM33" s="68">
        <v>0</v>
      </c>
      <c r="BN33" s="68">
        <v>2</v>
      </c>
      <c r="BO33" s="68">
        <v>23</v>
      </c>
      <c r="BP33" s="68">
        <v>22</v>
      </c>
      <c r="BQ33" s="68">
        <v>21</v>
      </c>
      <c r="BR33" s="68">
        <v>16</v>
      </c>
      <c r="BS33" s="68">
        <v>0</v>
      </c>
      <c r="BT33" s="68">
        <v>6</v>
      </c>
      <c r="BU33" s="68">
        <v>18</v>
      </c>
      <c r="BV33" s="68">
        <v>17</v>
      </c>
      <c r="BW33" s="68">
        <v>14</v>
      </c>
      <c r="BX33" s="68">
        <v>220</v>
      </c>
      <c r="BY33" s="68">
        <v>198</v>
      </c>
      <c r="BZ33" s="68">
        <v>123</v>
      </c>
      <c r="CA33" s="68">
        <v>128</v>
      </c>
      <c r="CB33" s="68">
        <v>21</v>
      </c>
      <c r="CC33" s="68">
        <v>19</v>
      </c>
      <c r="CD33" s="205"/>
      <c r="CE33" s="66" t="s">
        <v>73</v>
      </c>
      <c r="CF33" s="68">
        <v>0</v>
      </c>
      <c r="CG33" s="68">
        <v>5221</v>
      </c>
      <c r="CH33" s="68">
        <v>4</v>
      </c>
      <c r="CI33" s="68">
        <v>50</v>
      </c>
      <c r="CJ33" s="68">
        <v>0</v>
      </c>
      <c r="CK33" s="68">
        <v>102</v>
      </c>
      <c r="CL33" s="68">
        <v>222</v>
      </c>
      <c r="CM33" s="68">
        <v>242</v>
      </c>
      <c r="CN33" s="68">
        <v>223</v>
      </c>
      <c r="CO33" s="205"/>
      <c r="CP33" s="66" t="s">
        <v>73</v>
      </c>
      <c r="CQ33" s="68">
        <v>1147</v>
      </c>
      <c r="CR33" s="68">
        <v>607</v>
      </c>
      <c r="CS33" s="68">
        <v>869</v>
      </c>
      <c r="CT33" s="68">
        <v>479</v>
      </c>
      <c r="CU33" s="68">
        <v>3</v>
      </c>
      <c r="CV33" s="68">
        <v>2</v>
      </c>
      <c r="CW33" s="68">
        <v>3</v>
      </c>
      <c r="CX33" s="68">
        <v>2</v>
      </c>
      <c r="CY33" s="68">
        <v>143</v>
      </c>
      <c r="CZ33" s="68">
        <v>44</v>
      </c>
      <c r="DA33" s="68">
        <v>90</v>
      </c>
      <c r="DB33" s="68">
        <v>29</v>
      </c>
      <c r="DC33" s="68">
        <v>773</v>
      </c>
      <c r="DD33" s="68">
        <v>516</v>
      </c>
      <c r="DE33" s="68">
        <v>459</v>
      </c>
      <c r="DF33" s="68">
        <v>325</v>
      </c>
      <c r="DG33" s="68">
        <v>780</v>
      </c>
      <c r="DH33" s="68">
        <v>340</v>
      </c>
      <c r="DI33" s="68">
        <v>390</v>
      </c>
      <c r="DJ33" s="68">
        <v>191</v>
      </c>
      <c r="DK33" s="68">
        <v>433</v>
      </c>
      <c r="DL33" s="68">
        <v>226</v>
      </c>
      <c r="DM33" s="68">
        <v>284</v>
      </c>
      <c r="DN33" s="68">
        <v>141</v>
      </c>
      <c r="DO33" s="205"/>
      <c r="DP33" s="66" t="s">
        <v>73</v>
      </c>
      <c r="DQ33" s="26">
        <v>179</v>
      </c>
      <c r="DR33" s="26">
        <v>240</v>
      </c>
      <c r="DS33" s="26">
        <v>0</v>
      </c>
      <c r="DT33" s="26">
        <v>117</v>
      </c>
      <c r="DU33" s="26">
        <v>3</v>
      </c>
      <c r="DV33" s="26">
        <v>539</v>
      </c>
      <c r="DW33" s="26">
        <v>248</v>
      </c>
      <c r="DX33" s="26">
        <v>166</v>
      </c>
      <c r="DY33" s="41">
        <v>173</v>
      </c>
      <c r="DZ33" s="41">
        <v>95</v>
      </c>
      <c r="EA33" s="205"/>
      <c r="EB33" s="66" t="s">
        <v>73</v>
      </c>
      <c r="EC33" s="68">
        <v>3738</v>
      </c>
      <c r="ED33" s="68">
        <v>5787</v>
      </c>
      <c r="EE33" s="68">
        <v>2477</v>
      </c>
      <c r="EF33" s="68">
        <v>282</v>
      </c>
      <c r="EG33" s="68">
        <v>987</v>
      </c>
      <c r="EH33" s="68">
        <v>1322</v>
      </c>
      <c r="EI33" s="68">
        <v>434</v>
      </c>
      <c r="EJ33" s="68">
        <v>8592</v>
      </c>
      <c r="EK33" s="68">
        <v>1603</v>
      </c>
      <c r="EL33" s="68">
        <v>824</v>
      </c>
      <c r="EM33" s="68">
        <v>2646</v>
      </c>
      <c r="EN33" s="68">
        <v>15</v>
      </c>
      <c r="EO33" s="68">
        <v>185</v>
      </c>
      <c r="EP33" s="68">
        <v>2</v>
      </c>
      <c r="EQ33" s="68">
        <v>20</v>
      </c>
      <c r="ER33" s="68">
        <v>48</v>
      </c>
      <c r="ES33" s="68">
        <v>2140</v>
      </c>
      <c r="EU33" s="80" t="s">
        <v>101</v>
      </c>
      <c r="EV33" s="80" t="s">
        <v>2498</v>
      </c>
      <c r="EW33" s="78">
        <v>3279</v>
      </c>
      <c r="EX33" s="80">
        <v>2095</v>
      </c>
      <c r="EY33" s="78">
        <v>10654</v>
      </c>
      <c r="EZ33" s="78"/>
      <c r="FA33" s="78"/>
      <c r="FB33" s="78"/>
      <c r="FC33" s="78"/>
      <c r="FD33" s="78"/>
      <c r="FE33" s="78"/>
    </row>
    <row r="34" spans="1:161">
      <c r="A34" s="205" t="s">
        <v>102</v>
      </c>
      <c r="B34" s="8" t="s">
        <v>90</v>
      </c>
      <c r="C34" s="71">
        <v>673</v>
      </c>
      <c r="D34" s="71">
        <v>338</v>
      </c>
      <c r="E34" s="71">
        <v>90</v>
      </c>
      <c r="F34" s="71">
        <v>44</v>
      </c>
      <c r="G34" s="71">
        <v>0</v>
      </c>
      <c r="H34" s="71">
        <v>0</v>
      </c>
      <c r="I34" s="71">
        <v>39</v>
      </c>
      <c r="J34" s="71">
        <v>22</v>
      </c>
      <c r="K34" s="71">
        <v>93</v>
      </c>
      <c r="L34" s="71">
        <v>50</v>
      </c>
      <c r="M34" s="71">
        <v>172</v>
      </c>
      <c r="N34" s="71">
        <v>63</v>
      </c>
      <c r="O34" s="71">
        <v>67</v>
      </c>
      <c r="P34" s="71">
        <v>29</v>
      </c>
      <c r="Q34" s="71">
        <v>348</v>
      </c>
      <c r="R34" s="71">
        <v>172</v>
      </c>
      <c r="S34" s="71">
        <v>0</v>
      </c>
      <c r="T34" s="71">
        <v>0</v>
      </c>
      <c r="U34" s="71">
        <v>21</v>
      </c>
      <c r="V34" s="71">
        <v>10</v>
      </c>
      <c r="W34" s="71">
        <v>8</v>
      </c>
      <c r="X34" s="71">
        <v>3</v>
      </c>
      <c r="Y34" s="71">
        <v>14</v>
      </c>
      <c r="Z34" s="71">
        <v>4</v>
      </c>
      <c r="AA34" s="71">
        <v>30</v>
      </c>
      <c r="AB34" s="71">
        <v>21</v>
      </c>
      <c r="AC34" s="69">
        <v>1555</v>
      </c>
      <c r="AD34" s="69">
        <v>756</v>
      </c>
      <c r="AE34" s="205" t="s">
        <v>102</v>
      </c>
      <c r="AF34" s="8" t="s">
        <v>90</v>
      </c>
      <c r="AG34" s="71">
        <v>15</v>
      </c>
      <c r="AH34" s="71">
        <v>4</v>
      </c>
      <c r="AI34" s="71">
        <v>12</v>
      </c>
      <c r="AJ34" s="71">
        <v>3</v>
      </c>
      <c r="AK34" s="71">
        <v>0</v>
      </c>
      <c r="AL34" s="71">
        <v>0</v>
      </c>
      <c r="AM34" s="71">
        <v>4</v>
      </c>
      <c r="AN34" s="71">
        <v>3</v>
      </c>
      <c r="AO34" s="71">
        <v>5</v>
      </c>
      <c r="AP34" s="71">
        <v>1</v>
      </c>
      <c r="AQ34" s="71">
        <v>13</v>
      </c>
      <c r="AR34" s="71">
        <v>2</v>
      </c>
      <c r="AS34" s="71">
        <v>2</v>
      </c>
      <c r="AT34" s="71">
        <v>0</v>
      </c>
      <c r="AU34" s="71">
        <v>52</v>
      </c>
      <c r="AV34" s="71">
        <v>23</v>
      </c>
      <c r="AW34" s="71">
        <v>0</v>
      </c>
      <c r="AX34" s="71">
        <v>0</v>
      </c>
      <c r="AY34" s="71">
        <v>3</v>
      </c>
      <c r="AZ34" s="71">
        <v>2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69">
        <v>106</v>
      </c>
      <c r="BH34" s="69">
        <v>38</v>
      </c>
      <c r="BI34" s="205" t="s">
        <v>102</v>
      </c>
      <c r="BJ34" s="8" t="s">
        <v>90</v>
      </c>
      <c r="BK34" s="31">
        <v>14</v>
      </c>
      <c r="BL34" s="31">
        <v>3</v>
      </c>
      <c r="BM34" s="31">
        <v>0</v>
      </c>
      <c r="BN34" s="31">
        <v>2</v>
      </c>
      <c r="BO34" s="31">
        <v>4</v>
      </c>
      <c r="BP34" s="31">
        <v>5</v>
      </c>
      <c r="BQ34" s="31">
        <v>3</v>
      </c>
      <c r="BR34" s="31">
        <v>11</v>
      </c>
      <c r="BS34" s="31">
        <v>0</v>
      </c>
      <c r="BT34" s="31">
        <v>2</v>
      </c>
      <c r="BU34" s="31">
        <v>1</v>
      </c>
      <c r="BV34" s="31">
        <v>1</v>
      </c>
      <c r="BW34" s="31">
        <v>1</v>
      </c>
      <c r="BX34" s="149">
        <v>47</v>
      </c>
      <c r="BY34" s="125">
        <v>34</v>
      </c>
      <c r="BZ34" s="71">
        <v>18</v>
      </c>
      <c r="CA34" s="71">
        <v>4</v>
      </c>
      <c r="CB34" s="71">
        <v>7</v>
      </c>
      <c r="CC34" s="71">
        <v>11</v>
      </c>
      <c r="CD34" s="205" t="s">
        <v>102</v>
      </c>
      <c r="CE34" s="8" t="s">
        <v>90</v>
      </c>
      <c r="CF34" s="71">
        <v>1</v>
      </c>
      <c r="CG34" s="71">
        <v>730</v>
      </c>
      <c r="CH34" s="71">
        <v>17</v>
      </c>
      <c r="CI34" s="71">
        <v>0</v>
      </c>
      <c r="CJ34" s="71">
        <v>0</v>
      </c>
      <c r="CK34" s="71">
        <v>11</v>
      </c>
      <c r="CL34" s="71">
        <v>40</v>
      </c>
      <c r="CM34" s="71">
        <v>42</v>
      </c>
      <c r="CN34" s="71">
        <v>43</v>
      </c>
      <c r="CO34" s="205" t="s">
        <v>102</v>
      </c>
      <c r="CP34" s="8" t="s">
        <v>90</v>
      </c>
      <c r="CQ34" s="46">
        <v>314</v>
      </c>
      <c r="CR34" s="46">
        <v>159</v>
      </c>
      <c r="CS34" s="46">
        <v>203</v>
      </c>
      <c r="CT34" s="46">
        <v>106</v>
      </c>
      <c r="CU34" s="46">
        <v>0</v>
      </c>
      <c r="CV34" s="46">
        <v>0</v>
      </c>
      <c r="CW34" s="46">
        <v>0</v>
      </c>
      <c r="CX34" s="46">
        <v>0</v>
      </c>
      <c r="CY34" s="46">
        <v>35</v>
      </c>
      <c r="CZ34" s="46">
        <v>9</v>
      </c>
      <c r="DA34" s="46">
        <v>18</v>
      </c>
      <c r="DB34" s="46">
        <v>4</v>
      </c>
      <c r="DC34" s="46">
        <v>0</v>
      </c>
      <c r="DD34" s="46">
        <v>0</v>
      </c>
      <c r="DE34" s="46">
        <v>0</v>
      </c>
      <c r="DF34" s="46">
        <v>0</v>
      </c>
      <c r="DG34" s="46">
        <v>0</v>
      </c>
      <c r="DH34" s="46">
        <v>0</v>
      </c>
      <c r="DI34" s="46">
        <v>0</v>
      </c>
      <c r="DJ34" s="46">
        <v>0</v>
      </c>
      <c r="DK34" s="46">
        <v>0</v>
      </c>
      <c r="DL34" s="46">
        <v>0</v>
      </c>
      <c r="DM34" s="46">
        <v>0</v>
      </c>
      <c r="DN34" s="46">
        <v>0</v>
      </c>
      <c r="DO34" s="205" t="s">
        <v>102</v>
      </c>
      <c r="DP34" s="8" t="s">
        <v>90</v>
      </c>
      <c r="DQ34" s="71">
        <v>11</v>
      </c>
      <c r="DR34" s="71">
        <v>43</v>
      </c>
      <c r="DS34" s="71">
        <v>0</v>
      </c>
      <c r="DT34" s="71">
        <v>33</v>
      </c>
      <c r="DU34" s="71">
        <v>14</v>
      </c>
      <c r="DV34" s="16">
        <v>101</v>
      </c>
      <c r="DW34" s="71">
        <v>33</v>
      </c>
      <c r="DX34" s="71">
        <v>19</v>
      </c>
      <c r="DY34" s="152">
        <v>16</v>
      </c>
      <c r="DZ34" s="32">
        <v>11</v>
      </c>
      <c r="EA34" s="205" t="s">
        <v>102</v>
      </c>
      <c r="EB34" s="8" t="s">
        <v>90</v>
      </c>
      <c r="EC34" s="71">
        <v>121</v>
      </c>
      <c r="ED34" s="71">
        <v>149</v>
      </c>
      <c r="EE34" s="71">
        <v>79</v>
      </c>
      <c r="EF34" s="71">
        <v>0</v>
      </c>
      <c r="EG34" s="71">
        <v>7</v>
      </c>
      <c r="EH34" s="71">
        <v>3</v>
      </c>
      <c r="EI34" s="71">
        <v>4</v>
      </c>
      <c r="EJ34" s="71">
        <v>216</v>
      </c>
      <c r="EK34" s="71">
        <v>17</v>
      </c>
      <c r="EL34" s="71">
        <v>3</v>
      </c>
      <c r="EM34" s="71">
        <v>19</v>
      </c>
      <c r="EN34" s="71">
        <v>0</v>
      </c>
      <c r="EO34" s="71">
        <v>15</v>
      </c>
      <c r="EP34" s="71">
        <v>0</v>
      </c>
      <c r="EQ34" s="71">
        <v>1</v>
      </c>
      <c r="ER34" s="71">
        <v>1</v>
      </c>
      <c r="ES34" s="71">
        <v>79</v>
      </c>
      <c r="EU34" s="80" t="s">
        <v>102</v>
      </c>
      <c r="EV34" s="80" t="s">
        <v>2520</v>
      </c>
      <c r="EW34" s="78">
        <v>349</v>
      </c>
      <c r="EX34" s="80">
        <v>221</v>
      </c>
      <c r="EY34" s="78">
        <v>1512</v>
      </c>
      <c r="EZ34" s="78"/>
      <c r="FA34" s="78"/>
      <c r="FB34" s="78"/>
      <c r="FC34" s="78"/>
      <c r="FD34" s="78"/>
      <c r="FE34" s="78"/>
    </row>
    <row r="35" spans="1:161">
      <c r="A35" s="205"/>
      <c r="B35" s="8" t="s">
        <v>91</v>
      </c>
      <c r="C35" s="71">
        <v>652</v>
      </c>
      <c r="D35" s="71">
        <v>315</v>
      </c>
      <c r="E35" s="71">
        <v>42</v>
      </c>
      <c r="F35" s="71">
        <v>20</v>
      </c>
      <c r="G35" s="71">
        <v>0</v>
      </c>
      <c r="H35" s="71">
        <v>0</v>
      </c>
      <c r="I35" s="71">
        <v>81</v>
      </c>
      <c r="J35" s="71">
        <v>30</v>
      </c>
      <c r="K35" s="71">
        <v>84</v>
      </c>
      <c r="L35" s="71">
        <v>57</v>
      </c>
      <c r="M35" s="71">
        <v>70</v>
      </c>
      <c r="N35" s="71">
        <v>27</v>
      </c>
      <c r="O35" s="71">
        <v>19</v>
      </c>
      <c r="P35" s="71">
        <v>13</v>
      </c>
      <c r="Q35" s="71">
        <v>44</v>
      </c>
      <c r="R35" s="71">
        <v>26</v>
      </c>
      <c r="S35" s="71">
        <v>0</v>
      </c>
      <c r="T35" s="71">
        <v>0</v>
      </c>
      <c r="U35" s="71">
        <v>36</v>
      </c>
      <c r="V35" s="71">
        <v>13</v>
      </c>
      <c r="W35" s="71">
        <v>192</v>
      </c>
      <c r="X35" s="71">
        <v>108</v>
      </c>
      <c r="Y35" s="71">
        <v>60</v>
      </c>
      <c r="Z35" s="71">
        <v>26</v>
      </c>
      <c r="AA35" s="71">
        <v>29</v>
      </c>
      <c r="AB35" s="71">
        <v>18</v>
      </c>
      <c r="AC35" s="69">
        <v>1309</v>
      </c>
      <c r="AD35" s="69">
        <v>653</v>
      </c>
      <c r="AE35" s="205"/>
      <c r="AF35" s="8" t="s">
        <v>91</v>
      </c>
      <c r="AG35" s="71">
        <v>64</v>
      </c>
      <c r="AH35" s="71">
        <v>33</v>
      </c>
      <c r="AI35" s="71">
        <v>1</v>
      </c>
      <c r="AJ35" s="71">
        <v>0</v>
      </c>
      <c r="AK35" s="71">
        <v>0</v>
      </c>
      <c r="AL35" s="71">
        <v>0</v>
      </c>
      <c r="AM35" s="71">
        <v>2</v>
      </c>
      <c r="AN35" s="71">
        <v>2</v>
      </c>
      <c r="AO35" s="71">
        <v>2</v>
      </c>
      <c r="AP35" s="71">
        <v>1</v>
      </c>
      <c r="AQ35" s="71">
        <v>5</v>
      </c>
      <c r="AR35" s="71">
        <v>1</v>
      </c>
      <c r="AS35" s="71">
        <v>0</v>
      </c>
      <c r="AT35" s="71">
        <v>0</v>
      </c>
      <c r="AU35" s="71">
        <v>31</v>
      </c>
      <c r="AV35" s="71">
        <v>16</v>
      </c>
      <c r="AW35" s="71">
        <v>0</v>
      </c>
      <c r="AX35" s="71">
        <v>0</v>
      </c>
      <c r="AY35" s="71">
        <v>8</v>
      </c>
      <c r="AZ35" s="71">
        <v>3</v>
      </c>
      <c r="BA35" s="71">
        <v>65</v>
      </c>
      <c r="BB35" s="71">
        <v>33</v>
      </c>
      <c r="BC35" s="71">
        <v>16</v>
      </c>
      <c r="BD35" s="71">
        <v>7</v>
      </c>
      <c r="BE35" s="71">
        <v>3</v>
      </c>
      <c r="BF35" s="71">
        <v>0</v>
      </c>
      <c r="BG35" s="69">
        <v>197</v>
      </c>
      <c r="BH35" s="69">
        <v>96</v>
      </c>
      <c r="BI35" s="205"/>
      <c r="BJ35" s="8" t="s">
        <v>91</v>
      </c>
      <c r="BK35" s="31">
        <v>9</v>
      </c>
      <c r="BL35" s="31">
        <v>1</v>
      </c>
      <c r="BM35" s="31">
        <v>0</v>
      </c>
      <c r="BN35" s="31">
        <v>2</v>
      </c>
      <c r="BO35" s="31">
        <v>2</v>
      </c>
      <c r="BP35" s="31">
        <v>1</v>
      </c>
      <c r="BQ35" s="31">
        <v>1</v>
      </c>
      <c r="BR35" s="31">
        <v>1</v>
      </c>
      <c r="BS35" s="31">
        <v>0</v>
      </c>
      <c r="BT35" s="31">
        <v>1</v>
      </c>
      <c r="BU35" s="31">
        <v>3</v>
      </c>
      <c r="BV35" s="31">
        <v>1</v>
      </c>
      <c r="BW35" s="31">
        <v>1</v>
      </c>
      <c r="BX35" s="149">
        <v>23</v>
      </c>
      <c r="BY35" s="125">
        <v>20</v>
      </c>
      <c r="BZ35" s="71">
        <v>4</v>
      </c>
      <c r="CA35" s="71">
        <v>20</v>
      </c>
      <c r="CB35" s="71">
        <v>0</v>
      </c>
      <c r="CC35" s="71">
        <v>2</v>
      </c>
      <c r="CD35" s="205"/>
      <c r="CE35" s="8" t="s">
        <v>91</v>
      </c>
      <c r="CF35" s="71">
        <v>0</v>
      </c>
      <c r="CG35" s="71">
        <v>486</v>
      </c>
      <c r="CH35" s="71">
        <v>5</v>
      </c>
      <c r="CI35" s="71">
        <v>0</v>
      </c>
      <c r="CJ35" s="71">
        <v>0</v>
      </c>
      <c r="CK35" s="71">
        <v>7</v>
      </c>
      <c r="CL35" s="71">
        <v>20</v>
      </c>
      <c r="CM35" s="71">
        <v>20</v>
      </c>
      <c r="CN35" s="71">
        <v>20</v>
      </c>
      <c r="CO35" s="205"/>
      <c r="CP35" s="8" t="s">
        <v>91</v>
      </c>
      <c r="CQ35" s="46">
        <v>109</v>
      </c>
      <c r="CR35" s="46">
        <v>56</v>
      </c>
      <c r="CS35" s="46">
        <v>20</v>
      </c>
      <c r="CT35" s="46">
        <v>8</v>
      </c>
      <c r="CU35" s="46">
        <v>0</v>
      </c>
      <c r="CV35" s="46">
        <v>0</v>
      </c>
      <c r="CW35" s="46">
        <v>0</v>
      </c>
      <c r="CX35" s="46">
        <v>0</v>
      </c>
      <c r="CY35" s="46">
        <v>36</v>
      </c>
      <c r="CZ35" s="46">
        <v>12</v>
      </c>
      <c r="DA35" s="46">
        <v>18</v>
      </c>
      <c r="DB35" s="46">
        <v>5</v>
      </c>
      <c r="DC35" s="46">
        <v>187</v>
      </c>
      <c r="DD35" s="46">
        <v>104</v>
      </c>
      <c r="DE35" s="46">
        <v>63</v>
      </c>
      <c r="DF35" s="46">
        <v>39</v>
      </c>
      <c r="DG35" s="46">
        <v>29</v>
      </c>
      <c r="DH35" s="46">
        <v>14</v>
      </c>
      <c r="DI35" s="46">
        <v>5</v>
      </c>
      <c r="DJ35" s="46">
        <v>2</v>
      </c>
      <c r="DK35" s="46">
        <v>22</v>
      </c>
      <c r="DL35" s="46">
        <v>9</v>
      </c>
      <c r="DM35" s="46">
        <v>18</v>
      </c>
      <c r="DN35" s="46">
        <v>7</v>
      </c>
      <c r="DO35" s="205"/>
      <c r="DP35" s="8" t="s">
        <v>91</v>
      </c>
      <c r="DQ35" s="71">
        <v>21</v>
      </c>
      <c r="DR35" s="71">
        <v>15</v>
      </c>
      <c r="DS35" s="71">
        <v>1</v>
      </c>
      <c r="DT35" s="71">
        <v>7</v>
      </c>
      <c r="DU35" s="71">
        <v>3</v>
      </c>
      <c r="DV35" s="16">
        <v>47</v>
      </c>
      <c r="DW35" s="71">
        <v>23</v>
      </c>
      <c r="DX35" s="71">
        <v>13</v>
      </c>
      <c r="DY35" s="152">
        <v>14</v>
      </c>
      <c r="DZ35" s="32">
        <v>6</v>
      </c>
      <c r="EA35" s="205"/>
      <c r="EB35" s="8" t="s">
        <v>91</v>
      </c>
      <c r="EC35" s="71">
        <v>112</v>
      </c>
      <c r="ED35" s="71">
        <v>89</v>
      </c>
      <c r="EE35" s="71">
        <v>0</v>
      </c>
      <c r="EF35" s="71">
        <v>0</v>
      </c>
      <c r="EG35" s="71">
        <v>0</v>
      </c>
      <c r="EH35" s="71">
        <v>0</v>
      </c>
      <c r="EI35" s="71">
        <v>0</v>
      </c>
      <c r="EJ35" s="71">
        <v>210</v>
      </c>
      <c r="EK35" s="71">
        <v>0</v>
      </c>
      <c r="EL35" s="71">
        <v>0</v>
      </c>
      <c r="EM35" s="71">
        <v>0</v>
      </c>
      <c r="EN35" s="71">
        <v>0</v>
      </c>
      <c r="EO35" s="71">
        <v>0</v>
      </c>
      <c r="EP35" s="71">
        <v>0</v>
      </c>
      <c r="EQ35" s="71">
        <v>0</v>
      </c>
      <c r="ER35" s="71">
        <v>0</v>
      </c>
      <c r="ES35" s="71">
        <v>79</v>
      </c>
      <c r="EU35" s="80" t="s">
        <v>102</v>
      </c>
      <c r="EV35" s="80" t="s">
        <v>2521</v>
      </c>
      <c r="EW35" s="78">
        <v>383</v>
      </c>
      <c r="EX35" s="80">
        <v>124</v>
      </c>
      <c r="EY35" s="78">
        <v>987</v>
      </c>
      <c r="EZ35" s="78"/>
      <c r="FA35" s="78"/>
      <c r="FB35" s="78"/>
      <c r="FC35" s="78"/>
      <c r="FD35" s="78"/>
      <c r="FE35" s="78"/>
    </row>
    <row r="36" spans="1:161">
      <c r="A36" s="205"/>
      <c r="B36" s="66" t="s">
        <v>73</v>
      </c>
      <c r="C36" s="26">
        <v>1325</v>
      </c>
      <c r="D36" s="26">
        <v>653</v>
      </c>
      <c r="E36" s="26">
        <v>132</v>
      </c>
      <c r="F36" s="26">
        <v>64</v>
      </c>
      <c r="G36" s="26">
        <v>0</v>
      </c>
      <c r="H36" s="26">
        <v>0</v>
      </c>
      <c r="I36" s="26">
        <v>120</v>
      </c>
      <c r="J36" s="26">
        <v>52</v>
      </c>
      <c r="K36" s="26">
        <v>177</v>
      </c>
      <c r="L36" s="26">
        <v>107</v>
      </c>
      <c r="M36" s="26">
        <v>242</v>
      </c>
      <c r="N36" s="26">
        <v>90</v>
      </c>
      <c r="O36" s="26">
        <v>86</v>
      </c>
      <c r="P36" s="26">
        <v>42</v>
      </c>
      <c r="Q36" s="26">
        <v>392</v>
      </c>
      <c r="R36" s="26">
        <v>198</v>
      </c>
      <c r="S36" s="26">
        <v>0</v>
      </c>
      <c r="T36" s="26">
        <v>0</v>
      </c>
      <c r="U36" s="26">
        <v>57</v>
      </c>
      <c r="V36" s="26">
        <v>23</v>
      </c>
      <c r="W36" s="26">
        <v>200</v>
      </c>
      <c r="X36" s="26">
        <v>111</v>
      </c>
      <c r="Y36" s="26">
        <v>74</v>
      </c>
      <c r="Z36" s="26">
        <v>30</v>
      </c>
      <c r="AA36" s="26">
        <v>59</v>
      </c>
      <c r="AB36" s="26">
        <v>39</v>
      </c>
      <c r="AC36" s="68">
        <v>2864</v>
      </c>
      <c r="AD36" s="68">
        <v>1409</v>
      </c>
      <c r="AE36" s="205"/>
      <c r="AF36" s="66" t="s">
        <v>73</v>
      </c>
      <c r="AG36" s="26">
        <v>79</v>
      </c>
      <c r="AH36" s="26">
        <v>37</v>
      </c>
      <c r="AI36" s="26">
        <v>13</v>
      </c>
      <c r="AJ36" s="26">
        <v>3</v>
      </c>
      <c r="AK36" s="26">
        <v>0</v>
      </c>
      <c r="AL36" s="26">
        <v>0</v>
      </c>
      <c r="AM36" s="26">
        <v>6</v>
      </c>
      <c r="AN36" s="26">
        <v>5</v>
      </c>
      <c r="AO36" s="26">
        <v>7</v>
      </c>
      <c r="AP36" s="26">
        <v>2</v>
      </c>
      <c r="AQ36" s="26">
        <v>18</v>
      </c>
      <c r="AR36" s="26">
        <v>3</v>
      </c>
      <c r="AS36" s="26">
        <v>2</v>
      </c>
      <c r="AT36" s="26">
        <v>0</v>
      </c>
      <c r="AU36" s="26">
        <v>83</v>
      </c>
      <c r="AV36" s="26">
        <v>39</v>
      </c>
      <c r="AW36" s="26">
        <v>0</v>
      </c>
      <c r="AX36" s="26">
        <v>0</v>
      </c>
      <c r="AY36" s="26">
        <v>11</v>
      </c>
      <c r="AZ36" s="26">
        <v>5</v>
      </c>
      <c r="BA36" s="26">
        <v>65</v>
      </c>
      <c r="BB36" s="26">
        <v>33</v>
      </c>
      <c r="BC36" s="26">
        <v>16</v>
      </c>
      <c r="BD36" s="26">
        <v>7</v>
      </c>
      <c r="BE36" s="26">
        <v>3</v>
      </c>
      <c r="BF36" s="26">
        <v>0</v>
      </c>
      <c r="BG36" s="68">
        <v>303</v>
      </c>
      <c r="BH36" s="68">
        <v>134</v>
      </c>
      <c r="BI36" s="205"/>
      <c r="BJ36" s="66" t="s">
        <v>73</v>
      </c>
      <c r="BK36" s="68">
        <v>23</v>
      </c>
      <c r="BL36" s="68">
        <v>4</v>
      </c>
      <c r="BM36" s="68">
        <v>0</v>
      </c>
      <c r="BN36" s="68">
        <v>4</v>
      </c>
      <c r="BO36" s="68">
        <v>6</v>
      </c>
      <c r="BP36" s="68">
        <v>6</v>
      </c>
      <c r="BQ36" s="68">
        <v>4</v>
      </c>
      <c r="BR36" s="68">
        <v>12</v>
      </c>
      <c r="BS36" s="68">
        <v>0</v>
      </c>
      <c r="BT36" s="68">
        <v>3</v>
      </c>
      <c r="BU36" s="68">
        <v>4</v>
      </c>
      <c r="BV36" s="68">
        <v>2</v>
      </c>
      <c r="BW36" s="68">
        <v>2</v>
      </c>
      <c r="BX36" s="68">
        <v>70</v>
      </c>
      <c r="BY36" s="68">
        <v>54</v>
      </c>
      <c r="BZ36" s="68">
        <v>22</v>
      </c>
      <c r="CA36" s="68">
        <v>24</v>
      </c>
      <c r="CB36" s="68">
        <v>7</v>
      </c>
      <c r="CC36" s="68">
        <v>13</v>
      </c>
      <c r="CD36" s="205"/>
      <c r="CE36" s="66" t="s">
        <v>73</v>
      </c>
      <c r="CF36" s="68">
        <v>1</v>
      </c>
      <c r="CG36" s="68">
        <v>1216</v>
      </c>
      <c r="CH36" s="68">
        <v>22</v>
      </c>
      <c r="CI36" s="68">
        <v>0</v>
      </c>
      <c r="CJ36" s="68">
        <v>0</v>
      </c>
      <c r="CK36" s="68">
        <v>18</v>
      </c>
      <c r="CL36" s="68">
        <v>60</v>
      </c>
      <c r="CM36" s="68">
        <v>62</v>
      </c>
      <c r="CN36" s="68">
        <v>63</v>
      </c>
      <c r="CO36" s="205"/>
      <c r="CP36" s="66" t="s">
        <v>73</v>
      </c>
      <c r="CQ36" s="68">
        <v>423</v>
      </c>
      <c r="CR36" s="68">
        <v>215</v>
      </c>
      <c r="CS36" s="68">
        <v>223</v>
      </c>
      <c r="CT36" s="68">
        <v>114</v>
      </c>
      <c r="CU36" s="68">
        <v>0</v>
      </c>
      <c r="CV36" s="68">
        <v>0</v>
      </c>
      <c r="CW36" s="68">
        <v>0</v>
      </c>
      <c r="CX36" s="68">
        <v>0</v>
      </c>
      <c r="CY36" s="68">
        <v>71</v>
      </c>
      <c r="CZ36" s="68">
        <v>21</v>
      </c>
      <c r="DA36" s="68">
        <v>36</v>
      </c>
      <c r="DB36" s="68">
        <v>9</v>
      </c>
      <c r="DC36" s="68">
        <v>187</v>
      </c>
      <c r="DD36" s="68">
        <v>104</v>
      </c>
      <c r="DE36" s="68">
        <v>63</v>
      </c>
      <c r="DF36" s="68">
        <v>39</v>
      </c>
      <c r="DG36" s="68">
        <v>29</v>
      </c>
      <c r="DH36" s="68">
        <v>14</v>
      </c>
      <c r="DI36" s="68">
        <v>5</v>
      </c>
      <c r="DJ36" s="68">
        <v>2</v>
      </c>
      <c r="DK36" s="68">
        <v>22</v>
      </c>
      <c r="DL36" s="68">
        <v>9</v>
      </c>
      <c r="DM36" s="68">
        <v>18</v>
      </c>
      <c r="DN36" s="68">
        <v>7</v>
      </c>
      <c r="DO36" s="205"/>
      <c r="DP36" s="66" t="s">
        <v>73</v>
      </c>
      <c r="DQ36" s="26">
        <v>32</v>
      </c>
      <c r="DR36" s="26">
        <v>58</v>
      </c>
      <c r="DS36" s="26">
        <v>1</v>
      </c>
      <c r="DT36" s="26">
        <v>40</v>
      </c>
      <c r="DU36" s="26">
        <v>17</v>
      </c>
      <c r="DV36" s="26">
        <v>148</v>
      </c>
      <c r="DW36" s="26">
        <v>56</v>
      </c>
      <c r="DX36" s="26">
        <v>32</v>
      </c>
      <c r="DY36" s="41">
        <v>30</v>
      </c>
      <c r="DZ36" s="41">
        <v>17</v>
      </c>
      <c r="EA36" s="205"/>
      <c r="EB36" s="66" t="s">
        <v>73</v>
      </c>
      <c r="EC36" s="68">
        <v>233</v>
      </c>
      <c r="ED36" s="68">
        <v>238</v>
      </c>
      <c r="EE36" s="68">
        <v>79</v>
      </c>
      <c r="EF36" s="68">
        <v>0</v>
      </c>
      <c r="EG36" s="68">
        <v>7</v>
      </c>
      <c r="EH36" s="68">
        <v>3</v>
      </c>
      <c r="EI36" s="68">
        <v>4</v>
      </c>
      <c r="EJ36" s="68">
        <v>426</v>
      </c>
      <c r="EK36" s="68">
        <v>17</v>
      </c>
      <c r="EL36" s="68">
        <v>3</v>
      </c>
      <c r="EM36" s="68">
        <v>19</v>
      </c>
      <c r="EN36" s="68">
        <v>0</v>
      </c>
      <c r="EO36" s="68">
        <v>15</v>
      </c>
      <c r="EP36" s="68">
        <v>0</v>
      </c>
      <c r="EQ36" s="68">
        <v>1</v>
      </c>
      <c r="ER36" s="68">
        <v>1</v>
      </c>
      <c r="ES36" s="68">
        <v>158</v>
      </c>
      <c r="EU36" s="80" t="s">
        <v>102</v>
      </c>
      <c r="EV36" s="80" t="s">
        <v>2522</v>
      </c>
      <c r="EW36" s="78">
        <v>732</v>
      </c>
      <c r="EX36" s="80">
        <v>345</v>
      </c>
      <c r="EY36" s="78">
        <v>2499</v>
      </c>
      <c r="EZ36" s="78"/>
      <c r="FA36" s="78"/>
      <c r="FB36" s="78"/>
      <c r="FC36" s="78"/>
      <c r="FD36" s="78"/>
      <c r="FE36" s="78"/>
    </row>
    <row r="37" spans="1:161">
      <c r="A37" s="205" t="s">
        <v>103</v>
      </c>
      <c r="B37" s="8" t="s">
        <v>90</v>
      </c>
      <c r="C37" s="71">
        <v>1318</v>
      </c>
      <c r="D37" s="71">
        <v>633</v>
      </c>
      <c r="E37" s="71">
        <v>21</v>
      </c>
      <c r="F37" s="71">
        <v>5</v>
      </c>
      <c r="G37" s="71">
        <v>0</v>
      </c>
      <c r="H37" s="71">
        <v>0</v>
      </c>
      <c r="I37" s="71">
        <v>18</v>
      </c>
      <c r="J37" s="71">
        <v>5</v>
      </c>
      <c r="K37" s="71">
        <v>403</v>
      </c>
      <c r="L37" s="71">
        <v>260</v>
      </c>
      <c r="M37" s="71">
        <v>352</v>
      </c>
      <c r="N37" s="71">
        <v>150</v>
      </c>
      <c r="O37" s="71">
        <v>243</v>
      </c>
      <c r="P37" s="71">
        <v>141</v>
      </c>
      <c r="Q37" s="71">
        <v>209</v>
      </c>
      <c r="R37" s="71">
        <v>100</v>
      </c>
      <c r="S37" s="71">
        <v>0</v>
      </c>
      <c r="T37" s="71">
        <v>0</v>
      </c>
      <c r="U37" s="71">
        <v>101</v>
      </c>
      <c r="V37" s="71">
        <v>33</v>
      </c>
      <c r="W37" s="71">
        <v>217</v>
      </c>
      <c r="X37" s="71">
        <v>159</v>
      </c>
      <c r="Y37" s="71">
        <v>201</v>
      </c>
      <c r="Z37" s="71">
        <v>66</v>
      </c>
      <c r="AA37" s="71">
        <v>106</v>
      </c>
      <c r="AB37" s="71">
        <v>56</v>
      </c>
      <c r="AC37" s="69">
        <v>3189</v>
      </c>
      <c r="AD37" s="69">
        <v>1608</v>
      </c>
      <c r="AE37" s="205" t="s">
        <v>103</v>
      </c>
      <c r="AF37" s="8" t="s">
        <v>90</v>
      </c>
      <c r="AG37" s="71">
        <v>76</v>
      </c>
      <c r="AH37" s="71">
        <v>33</v>
      </c>
      <c r="AI37" s="71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11</v>
      </c>
      <c r="AP37" s="71">
        <v>3</v>
      </c>
      <c r="AQ37" s="71">
        <v>24</v>
      </c>
      <c r="AR37" s="71">
        <v>9</v>
      </c>
      <c r="AS37" s="71">
        <v>9</v>
      </c>
      <c r="AT37" s="71">
        <v>5</v>
      </c>
      <c r="AU37" s="71">
        <v>37</v>
      </c>
      <c r="AV37" s="71">
        <v>17</v>
      </c>
      <c r="AW37" s="71">
        <v>0</v>
      </c>
      <c r="AX37" s="71">
        <v>0</v>
      </c>
      <c r="AY37" s="71">
        <v>10</v>
      </c>
      <c r="AZ37" s="71">
        <v>3</v>
      </c>
      <c r="BA37" s="71">
        <v>17</v>
      </c>
      <c r="BB37" s="71">
        <v>8</v>
      </c>
      <c r="BC37" s="71">
        <v>53</v>
      </c>
      <c r="BD37" s="71">
        <v>16</v>
      </c>
      <c r="BE37" s="71">
        <v>19</v>
      </c>
      <c r="BF37" s="71">
        <v>10</v>
      </c>
      <c r="BG37" s="69">
        <v>256</v>
      </c>
      <c r="BH37" s="69">
        <v>104</v>
      </c>
      <c r="BI37" s="205" t="s">
        <v>103</v>
      </c>
      <c r="BJ37" s="8" t="s">
        <v>90</v>
      </c>
      <c r="BK37" s="31">
        <v>22</v>
      </c>
      <c r="BL37" s="31">
        <v>1</v>
      </c>
      <c r="BM37" s="31">
        <v>0</v>
      </c>
      <c r="BN37" s="31">
        <v>1</v>
      </c>
      <c r="BO37" s="31">
        <v>9</v>
      </c>
      <c r="BP37" s="31">
        <v>9</v>
      </c>
      <c r="BQ37" s="31">
        <v>6</v>
      </c>
      <c r="BR37" s="31">
        <v>5</v>
      </c>
      <c r="BS37" s="31">
        <v>0</v>
      </c>
      <c r="BT37" s="31">
        <v>5</v>
      </c>
      <c r="BU37" s="31">
        <v>5</v>
      </c>
      <c r="BV37" s="31">
        <v>5</v>
      </c>
      <c r="BW37" s="31">
        <v>3</v>
      </c>
      <c r="BX37" s="149">
        <v>71</v>
      </c>
      <c r="BY37" s="125">
        <v>69</v>
      </c>
      <c r="BZ37" s="71">
        <v>47</v>
      </c>
      <c r="CA37" s="71">
        <v>29</v>
      </c>
      <c r="CB37" s="71">
        <v>11</v>
      </c>
      <c r="CC37" s="71">
        <v>9</v>
      </c>
      <c r="CD37" s="205" t="s">
        <v>103</v>
      </c>
      <c r="CE37" s="8" t="s">
        <v>90</v>
      </c>
      <c r="CF37" s="71">
        <v>0</v>
      </c>
      <c r="CG37" s="71">
        <v>1420</v>
      </c>
      <c r="CH37" s="71">
        <v>21</v>
      </c>
      <c r="CI37" s="71">
        <v>0</v>
      </c>
      <c r="CJ37" s="71">
        <v>0</v>
      </c>
      <c r="CK37" s="71">
        <v>21</v>
      </c>
      <c r="CL37" s="71">
        <v>73</v>
      </c>
      <c r="CM37" s="71">
        <v>55</v>
      </c>
      <c r="CN37" s="71">
        <v>54</v>
      </c>
      <c r="CO37" s="205" t="s">
        <v>103</v>
      </c>
      <c r="CP37" s="8" t="s">
        <v>90</v>
      </c>
      <c r="CQ37" s="46">
        <v>360</v>
      </c>
      <c r="CR37" s="46">
        <v>183</v>
      </c>
      <c r="CS37" s="46">
        <v>194</v>
      </c>
      <c r="CT37" s="46">
        <v>100</v>
      </c>
      <c r="CU37" s="46">
        <v>0</v>
      </c>
      <c r="CV37" s="46">
        <v>0</v>
      </c>
      <c r="CW37" s="46">
        <v>0</v>
      </c>
      <c r="CX37" s="46">
        <v>0</v>
      </c>
      <c r="CY37" s="46">
        <v>199</v>
      </c>
      <c r="CZ37" s="46">
        <v>57</v>
      </c>
      <c r="DA37" s="46">
        <v>78</v>
      </c>
      <c r="DB37" s="46">
        <v>22</v>
      </c>
      <c r="DC37" s="46">
        <v>53</v>
      </c>
      <c r="DD37" s="46">
        <v>42</v>
      </c>
      <c r="DE37" s="46">
        <v>33</v>
      </c>
      <c r="DF37" s="46">
        <v>29</v>
      </c>
      <c r="DG37" s="46">
        <v>85</v>
      </c>
      <c r="DH37" s="46">
        <v>33</v>
      </c>
      <c r="DI37" s="46">
        <v>20</v>
      </c>
      <c r="DJ37" s="46">
        <v>2</v>
      </c>
      <c r="DK37" s="46">
        <v>33</v>
      </c>
      <c r="DL37" s="46">
        <v>16</v>
      </c>
      <c r="DM37" s="46">
        <v>15</v>
      </c>
      <c r="DN37" s="46">
        <v>6</v>
      </c>
      <c r="DO37" s="205" t="s">
        <v>103</v>
      </c>
      <c r="DP37" s="8" t="s">
        <v>90</v>
      </c>
      <c r="DQ37" s="71">
        <v>56</v>
      </c>
      <c r="DR37" s="71">
        <v>63</v>
      </c>
      <c r="DS37" s="71">
        <v>1</v>
      </c>
      <c r="DT37" s="71">
        <v>36</v>
      </c>
      <c r="DU37" s="71">
        <v>4</v>
      </c>
      <c r="DV37" s="16">
        <v>160</v>
      </c>
      <c r="DW37" s="71">
        <v>65</v>
      </c>
      <c r="DX37" s="71">
        <v>47</v>
      </c>
      <c r="DY37" s="152">
        <v>40</v>
      </c>
      <c r="DZ37" s="32">
        <v>19</v>
      </c>
      <c r="EA37" s="205" t="s">
        <v>103</v>
      </c>
      <c r="EB37" s="8" t="s">
        <v>90</v>
      </c>
      <c r="EC37" s="71">
        <v>471</v>
      </c>
      <c r="ED37" s="71">
        <v>803</v>
      </c>
      <c r="EE37" s="71">
        <v>778</v>
      </c>
      <c r="EF37" s="71">
        <v>128</v>
      </c>
      <c r="EG37" s="71">
        <v>353</v>
      </c>
      <c r="EH37" s="71">
        <v>237</v>
      </c>
      <c r="EI37" s="71">
        <v>88</v>
      </c>
      <c r="EJ37" s="71">
        <v>910</v>
      </c>
      <c r="EK37" s="71">
        <v>132</v>
      </c>
      <c r="EL37" s="71">
        <v>92</v>
      </c>
      <c r="EM37" s="71">
        <v>190</v>
      </c>
      <c r="EN37" s="71">
        <v>28</v>
      </c>
      <c r="EO37" s="71">
        <v>23</v>
      </c>
      <c r="EP37" s="71">
        <v>8</v>
      </c>
      <c r="EQ37" s="71">
        <v>155</v>
      </c>
      <c r="ER37" s="71">
        <v>5</v>
      </c>
      <c r="ES37" s="71">
        <v>628</v>
      </c>
      <c r="EU37" s="80" t="s">
        <v>103</v>
      </c>
      <c r="EV37" s="80" t="s">
        <v>2532</v>
      </c>
      <c r="EW37" s="78">
        <v>730</v>
      </c>
      <c r="EX37" s="80">
        <v>340</v>
      </c>
      <c r="EY37" s="78">
        <v>2903</v>
      </c>
      <c r="EZ37" s="78"/>
      <c r="FA37" s="78"/>
      <c r="FB37" s="78"/>
      <c r="FC37" s="78"/>
      <c r="FD37" s="78"/>
      <c r="FE37" s="78"/>
    </row>
    <row r="38" spans="1:161">
      <c r="A38" s="205"/>
      <c r="B38" s="8" t="s">
        <v>91</v>
      </c>
      <c r="C38" s="71">
        <v>1528</v>
      </c>
      <c r="D38" s="71">
        <v>828</v>
      </c>
      <c r="E38" s="71">
        <v>0</v>
      </c>
      <c r="F38" s="71">
        <v>0</v>
      </c>
      <c r="G38" s="71">
        <v>0</v>
      </c>
      <c r="H38" s="71">
        <v>0</v>
      </c>
      <c r="I38" s="71">
        <v>0</v>
      </c>
      <c r="J38" s="71">
        <v>0</v>
      </c>
      <c r="K38" s="71">
        <v>532</v>
      </c>
      <c r="L38" s="71">
        <v>367</v>
      </c>
      <c r="M38" s="71">
        <v>625</v>
      </c>
      <c r="N38" s="71">
        <v>267</v>
      </c>
      <c r="O38" s="71">
        <v>149</v>
      </c>
      <c r="P38" s="71">
        <v>92</v>
      </c>
      <c r="Q38" s="71">
        <v>149</v>
      </c>
      <c r="R38" s="71">
        <v>87</v>
      </c>
      <c r="S38" s="71">
        <v>0</v>
      </c>
      <c r="T38" s="71">
        <v>0</v>
      </c>
      <c r="U38" s="71">
        <v>181</v>
      </c>
      <c r="V38" s="71">
        <v>104</v>
      </c>
      <c r="W38" s="71">
        <v>253</v>
      </c>
      <c r="X38" s="71">
        <v>194</v>
      </c>
      <c r="Y38" s="71">
        <v>333</v>
      </c>
      <c r="Z38" s="71">
        <v>118</v>
      </c>
      <c r="AA38" s="71">
        <v>100</v>
      </c>
      <c r="AB38" s="71">
        <v>47</v>
      </c>
      <c r="AC38" s="69">
        <v>3850</v>
      </c>
      <c r="AD38" s="69">
        <v>2104</v>
      </c>
      <c r="AE38" s="205"/>
      <c r="AF38" s="8" t="s">
        <v>91</v>
      </c>
      <c r="AG38" s="71">
        <v>128</v>
      </c>
      <c r="AH38" s="71">
        <v>60</v>
      </c>
      <c r="AI38" s="71"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71">
        <v>14</v>
      </c>
      <c r="AP38" s="71">
        <v>8</v>
      </c>
      <c r="AQ38" s="71">
        <v>20</v>
      </c>
      <c r="AR38" s="71">
        <v>7</v>
      </c>
      <c r="AS38" s="71">
        <v>15</v>
      </c>
      <c r="AT38" s="71">
        <v>6</v>
      </c>
      <c r="AU38" s="71">
        <v>28</v>
      </c>
      <c r="AV38" s="71">
        <v>11</v>
      </c>
      <c r="AW38" s="71">
        <v>0</v>
      </c>
      <c r="AX38" s="71">
        <v>0</v>
      </c>
      <c r="AY38" s="71">
        <v>29</v>
      </c>
      <c r="AZ38" s="71">
        <v>13</v>
      </c>
      <c r="BA38" s="71">
        <v>22</v>
      </c>
      <c r="BB38" s="71">
        <v>16</v>
      </c>
      <c r="BC38" s="71">
        <v>78</v>
      </c>
      <c r="BD38" s="71">
        <v>25</v>
      </c>
      <c r="BE38" s="71">
        <v>19</v>
      </c>
      <c r="BF38" s="71">
        <v>8</v>
      </c>
      <c r="BG38" s="69">
        <v>353</v>
      </c>
      <c r="BH38" s="69">
        <v>154</v>
      </c>
      <c r="BI38" s="205"/>
      <c r="BJ38" s="8" t="s">
        <v>91</v>
      </c>
      <c r="BK38" s="31">
        <v>26</v>
      </c>
      <c r="BL38" s="31">
        <v>0</v>
      </c>
      <c r="BM38" s="31">
        <v>0</v>
      </c>
      <c r="BN38" s="31">
        <v>0</v>
      </c>
      <c r="BO38" s="31">
        <v>10</v>
      </c>
      <c r="BP38" s="31">
        <v>12</v>
      </c>
      <c r="BQ38" s="31">
        <v>3</v>
      </c>
      <c r="BR38" s="31">
        <v>3</v>
      </c>
      <c r="BS38" s="31">
        <v>0</v>
      </c>
      <c r="BT38" s="31">
        <v>4</v>
      </c>
      <c r="BU38" s="31">
        <v>7</v>
      </c>
      <c r="BV38" s="31">
        <v>8</v>
      </c>
      <c r="BW38" s="31">
        <v>3</v>
      </c>
      <c r="BX38" s="149">
        <v>76</v>
      </c>
      <c r="BY38" s="125">
        <v>84</v>
      </c>
      <c r="BZ38" s="71">
        <v>77</v>
      </c>
      <c r="CA38" s="71">
        <v>73</v>
      </c>
      <c r="CB38" s="71">
        <v>1</v>
      </c>
      <c r="CC38" s="71">
        <v>6</v>
      </c>
      <c r="CD38" s="205"/>
      <c r="CE38" s="8" t="s">
        <v>91</v>
      </c>
      <c r="CF38" s="71">
        <v>93</v>
      </c>
      <c r="CG38" s="71">
        <v>1892</v>
      </c>
      <c r="CH38" s="71">
        <v>0</v>
      </c>
      <c r="CI38" s="71">
        <v>48</v>
      </c>
      <c r="CJ38" s="71">
        <v>0</v>
      </c>
      <c r="CK38" s="71">
        <v>31</v>
      </c>
      <c r="CL38" s="71">
        <v>89</v>
      </c>
      <c r="CM38" s="71">
        <v>88</v>
      </c>
      <c r="CN38" s="71">
        <v>78</v>
      </c>
      <c r="CO38" s="205"/>
      <c r="CP38" s="8" t="s">
        <v>91</v>
      </c>
      <c r="CQ38" s="46">
        <v>255</v>
      </c>
      <c r="CR38" s="46">
        <v>150</v>
      </c>
      <c r="CS38" s="46">
        <v>157</v>
      </c>
      <c r="CT38" s="46">
        <v>96</v>
      </c>
      <c r="CU38" s="46">
        <v>0</v>
      </c>
      <c r="CV38" s="46">
        <v>0</v>
      </c>
      <c r="CW38" s="46">
        <v>0</v>
      </c>
      <c r="CX38" s="46">
        <v>0</v>
      </c>
      <c r="CY38" s="46">
        <v>163</v>
      </c>
      <c r="CZ38" s="46">
        <v>58</v>
      </c>
      <c r="DA38" s="46">
        <v>53</v>
      </c>
      <c r="DB38" s="46">
        <v>19</v>
      </c>
      <c r="DC38" s="46">
        <v>183</v>
      </c>
      <c r="DD38" s="46">
        <v>102</v>
      </c>
      <c r="DE38" s="46">
        <v>115</v>
      </c>
      <c r="DF38" s="46">
        <v>73</v>
      </c>
      <c r="DG38" s="46">
        <v>250</v>
      </c>
      <c r="DH38" s="46">
        <v>85</v>
      </c>
      <c r="DI38" s="46">
        <v>50</v>
      </c>
      <c r="DJ38" s="46">
        <v>18</v>
      </c>
      <c r="DK38" s="46">
        <v>39</v>
      </c>
      <c r="DL38" s="46">
        <v>25</v>
      </c>
      <c r="DM38" s="46">
        <v>22</v>
      </c>
      <c r="DN38" s="46">
        <v>15</v>
      </c>
      <c r="DO38" s="205"/>
      <c r="DP38" s="8" t="s">
        <v>91</v>
      </c>
      <c r="DQ38" s="71">
        <v>71</v>
      </c>
      <c r="DR38" s="71">
        <v>71</v>
      </c>
      <c r="DS38" s="71">
        <v>0</v>
      </c>
      <c r="DT38" s="71">
        <v>39</v>
      </c>
      <c r="DU38" s="71">
        <v>1</v>
      </c>
      <c r="DV38" s="16">
        <v>182</v>
      </c>
      <c r="DW38" s="71">
        <v>82</v>
      </c>
      <c r="DX38" s="71">
        <v>68</v>
      </c>
      <c r="DY38" s="152">
        <v>59</v>
      </c>
      <c r="DZ38" s="32">
        <v>36</v>
      </c>
      <c r="EA38" s="205"/>
      <c r="EB38" s="8" t="s">
        <v>91</v>
      </c>
      <c r="EC38" s="71">
        <v>1255</v>
      </c>
      <c r="ED38" s="71">
        <v>1434</v>
      </c>
      <c r="EE38" s="71">
        <v>276</v>
      </c>
      <c r="EF38" s="71">
        <v>128</v>
      </c>
      <c r="EG38" s="71">
        <v>875</v>
      </c>
      <c r="EH38" s="71">
        <v>678</v>
      </c>
      <c r="EI38" s="71">
        <v>109</v>
      </c>
      <c r="EJ38" s="71">
        <v>1945</v>
      </c>
      <c r="EK38" s="71">
        <v>204</v>
      </c>
      <c r="EL38" s="71">
        <v>99</v>
      </c>
      <c r="EM38" s="71">
        <v>278</v>
      </c>
      <c r="EN38" s="71">
        <v>0</v>
      </c>
      <c r="EO38" s="71">
        <v>63</v>
      </c>
      <c r="EP38" s="71">
        <v>0</v>
      </c>
      <c r="EQ38" s="71">
        <v>0</v>
      </c>
      <c r="ER38" s="71">
        <v>0</v>
      </c>
      <c r="ES38" s="71">
        <v>628</v>
      </c>
      <c r="EU38" s="80" t="s">
        <v>103</v>
      </c>
      <c r="EV38" s="80" t="s">
        <v>2533</v>
      </c>
      <c r="EW38" s="78">
        <v>890</v>
      </c>
      <c r="EX38" s="80">
        <v>397</v>
      </c>
      <c r="EY38" s="78">
        <v>4069</v>
      </c>
      <c r="EZ38" s="78"/>
      <c r="FA38" s="78"/>
      <c r="FB38" s="78"/>
      <c r="FC38" s="78"/>
      <c r="FD38" s="78"/>
      <c r="FE38" s="78"/>
    </row>
    <row r="39" spans="1:161">
      <c r="A39" s="205"/>
      <c r="B39" s="66" t="s">
        <v>73</v>
      </c>
      <c r="C39" s="26">
        <v>2846</v>
      </c>
      <c r="D39" s="26">
        <v>1461</v>
      </c>
      <c r="E39" s="26">
        <v>21</v>
      </c>
      <c r="F39" s="26">
        <v>5</v>
      </c>
      <c r="G39" s="26">
        <v>0</v>
      </c>
      <c r="H39" s="26">
        <v>0</v>
      </c>
      <c r="I39" s="26">
        <v>18</v>
      </c>
      <c r="J39" s="26">
        <v>5</v>
      </c>
      <c r="K39" s="26">
        <v>935</v>
      </c>
      <c r="L39" s="26">
        <v>627</v>
      </c>
      <c r="M39" s="26">
        <v>977</v>
      </c>
      <c r="N39" s="26">
        <v>417</v>
      </c>
      <c r="O39" s="26">
        <v>392</v>
      </c>
      <c r="P39" s="26">
        <v>233</v>
      </c>
      <c r="Q39" s="26">
        <v>358</v>
      </c>
      <c r="R39" s="26">
        <v>187</v>
      </c>
      <c r="S39" s="26">
        <v>0</v>
      </c>
      <c r="T39" s="26">
        <v>0</v>
      </c>
      <c r="U39" s="26">
        <v>282</v>
      </c>
      <c r="V39" s="26">
        <v>137</v>
      </c>
      <c r="W39" s="26">
        <v>470</v>
      </c>
      <c r="X39" s="26">
        <v>353</v>
      </c>
      <c r="Y39" s="26">
        <v>534</v>
      </c>
      <c r="Z39" s="26">
        <v>184</v>
      </c>
      <c r="AA39" s="26">
        <v>206</v>
      </c>
      <c r="AB39" s="26">
        <v>103</v>
      </c>
      <c r="AC39" s="68">
        <v>7039</v>
      </c>
      <c r="AD39" s="68">
        <v>3712</v>
      </c>
      <c r="AE39" s="205"/>
      <c r="AF39" s="66" t="s">
        <v>73</v>
      </c>
      <c r="AG39" s="26">
        <v>204</v>
      </c>
      <c r="AH39" s="26">
        <v>93</v>
      </c>
      <c r="AI39" s="26">
        <v>0</v>
      </c>
      <c r="AJ39" s="26">
        <v>0</v>
      </c>
      <c r="AK39" s="26">
        <v>0</v>
      </c>
      <c r="AL39" s="26">
        <v>0</v>
      </c>
      <c r="AM39" s="26">
        <v>0</v>
      </c>
      <c r="AN39" s="26">
        <v>0</v>
      </c>
      <c r="AO39" s="26">
        <v>25</v>
      </c>
      <c r="AP39" s="26">
        <v>11</v>
      </c>
      <c r="AQ39" s="26">
        <v>44</v>
      </c>
      <c r="AR39" s="26">
        <v>16</v>
      </c>
      <c r="AS39" s="26">
        <v>24</v>
      </c>
      <c r="AT39" s="26">
        <v>11</v>
      </c>
      <c r="AU39" s="26">
        <v>65</v>
      </c>
      <c r="AV39" s="26">
        <v>28</v>
      </c>
      <c r="AW39" s="26">
        <v>0</v>
      </c>
      <c r="AX39" s="26">
        <v>0</v>
      </c>
      <c r="AY39" s="26">
        <v>39</v>
      </c>
      <c r="AZ39" s="26">
        <v>16</v>
      </c>
      <c r="BA39" s="26">
        <v>39</v>
      </c>
      <c r="BB39" s="26">
        <v>24</v>
      </c>
      <c r="BC39" s="26">
        <v>131</v>
      </c>
      <c r="BD39" s="26">
        <v>41</v>
      </c>
      <c r="BE39" s="26">
        <v>38</v>
      </c>
      <c r="BF39" s="26">
        <v>18</v>
      </c>
      <c r="BG39" s="68">
        <v>609</v>
      </c>
      <c r="BH39" s="68">
        <v>258</v>
      </c>
      <c r="BI39" s="205"/>
      <c r="BJ39" s="66" t="s">
        <v>73</v>
      </c>
      <c r="BK39" s="68">
        <v>48</v>
      </c>
      <c r="BL39" s="68">
        <v>1</v>
      </c>
      <c r="BM39" s="68">
        <v>0</v>
      </c>
      <c r="BN39" s="68">
        <v>1</v>
      </c>
      <c r="BO39" s="68">
        <v>19</v>
      </c>
      <c r="BP39" s="68">
        <v>21</v>
      </c>
      <c r="BQ39" s="68">
        <v>9</v>
      </c>
      <c r="BR39" s="68">
        <v>8</v>
      </c>
      <c r="BS39" s="68">
        <v>0</v>
      </c>
      <c r="BT39" s="68">
        <v>9</v>
      </c>
      <c r="BU39" s="68">
        <v>12</v>
      </c>
      <c r="BV39" s="68">
        <v>13</v>
      </c>
      <c r="BW39" s="68">
        <v>6</v>
      </c>
      <c r="BX39" s="68">
        <v>147</v>
      </c>
      <c r="BY39" s="68">
        <v>153</v>
      </c>
      <c r="BZ39" s="68">
        <v>124</v>
      </c>
      <c r="CA39" s="68">
        <v>102</v>
      </c>
      <c r="CB39" s="68">
        <v>12</v>
      </c>
      <c r="CC39" s="68">
        <v>15</v>
      </c>
      <c r="CD39" s="205"/>
      <c r="CE39" s="66" t="s">
        <v>73</v>
      </c>
      <c r="CF39" s="68">
        <v>93</v>
      </c>
      <c r="CG39" s="68">
        <v>3312</v>
      </c>
      <c r="CH39" s="68">
        <v>21</v>
      </c>
      <c r="CI39" s="68">
        <v>48</v>
      </c>
      <c r="CJ39" s="68">
        <v>0</v>
      </c>
      <c r="CK39" s="68">
        <v>52</v>
      </c>
      <c r="CL39" s="68">
        <v>162</v>
      </c>
      <c r="CM39" s="68">
        <v>143</v>
      </c>
      <c r="CN39" s="68">
        <v>132</v>
      </c>
      <c r="CO39" s="205"/>
      <c r="CP39" s="66" t="s">
        <v>73</v>
      </c>
      <c r="CQ39" s="68">
        <v>615</v>
      </c>
      <c r="CR39" s="68">
        <v>333</v>
      </c>
      <c r="CS39" s="68">
        <v>351</v>
      </c>
      <c r="CT39" s="68">
        <v>196</v>
      </c>
      <c r="CU39" s="68">
        <v>0</v>
      </c>
      <c r="CV39" s="68">
        <v>0</v>
      </c>
      <c r="CW39" s="68">
        <v>0</v>
      </c>
      <c r="CX39" s="68">
        <v>0</v>
      </c>
      <c r="CY39" s="68">
        <v>362</v>
      </c>
      <c r="CZ39" s="68">
        <v>115</v>
      </c>
      <c r="DA39" s="68">
        <v>131</v>
      </c>
      <c r="DB39" s="68">
        <v>41</v>
      </c>
      <c r="DC39" s="68">
        <v>236</v>
      </c>
      <c r="DD39" s="68">
        <v>144</v>
      </c>
      <c r="DE39" s="68">
        <v>148</v>
      </c>
      <c r="DF39" s="68">
        <v>102</v>
      </c>
      <c r="DG39" s="68">
        <v>335</v>
      </c>
      <c r="DH39" s="68">
        <v>118</v>
      </c>
      <c r="DI39" s="68">
        <v>70</v>
      </c>
      <c r="DJ39" s="68">
        <v>20</v>
      </c>
      <c r="DK39" s="68">
        <v>72</v>
      </c>
      <c r="DL39" s="68">
        <v>41</v>
      </c>
      <c r="DM39" s="68">
        <v>37</v>
      </c>
      <c r="DN39" s="68">
        <v>21</v>
      </c>
      <c r="DO39" s="205"/>
      <c r="DP39" s="66" t="s">
        <v>73</v>
      </c>
      <c r="DQ39" s="26">
        <v>127</v>
      </c>
      <c r="DR39" s="26">
        <v>134</v>
      </c>
      <c r="DS39" s="26">
        <v>1</v>
      </c>
      <c r="DT39" s="26">
        <v>75</v>
      </c>
      <c r="DU39" s="26">
        <v>5</v>
      </c>
      <c r="DV39" s="26">
        <v>342</v>
      </c>
      <c r="DW39" s="26">
        <v>147</v>
      </c>
      <c r="DX39" s="26">
        <v>115</v>
      </c>
      <c r="DY39" s="41">
        <v>99</v>
      </c>
      <c r="DZ39" s="41">
        <v>55</v>
      </c>
      <c r="EA39" s="205"/>
      <c r="EB39" s="66" t="s">
        <v>73</v>
      </c>
      <c r="EC39" s="68">
        <v>1726</v>
      </c>
      <c r="ED39" s="68">
        <v>2237</v>
      </c>
      <c r="EE39" s="68">
        <v>1054</v>
      </c>
      <c r="EF39" s="68">
        <v>256</v>
      </c>
      <c r="EG39" s="68">
        <v>1228</v>
      </c>
      <c r="EH39" s="68">
        <v>915</v>
      </c>
      <c r="EI39" s="68">
        <v>197</v>
      </c>
      <c r="EJ39" s="68">
        <v>2855</v>
      </c>
      <c r="EK39" s="68">
        <v>336</v>
      </c>
      <c r="EL39" s="68">
        <v>191</v>
      </c>
      <c r="EM39" s="68">
        <v>468</v>
      </c>
      <c r="EN39" s="68">
        <v>28</v>
      </c>
      <c r="EO39" s="68">
        <v>86</v>
      </c>
      <c r="EP39" s="68">
        <v>8</v>
      </c>
      <c r="EQ39" s="68">
        <v>155</v>
      </c>
      <c r="ER39" s="68">
        <v>5</v>
      </c>
      <c r="ES39" s="68">
        <v>1256</v>
      </c>
      <c r="EU39" s="80" t="s">
        <v>103</v>
      </c>
      <c r="EV39" s="80" t="s">
        <v>2534</v>
      </c>
      <c r="EW39" s="78">
        <v>1620</v>
      </c>
      <c r="EX39" s="80">
        <v>737</v>
      </c>
      <c r="EY39" s="78">
        <v>6972</v>
      </c>
      <c r="EZ39" s="78"/>
      <c r="FA39" s="78"/>
      <c r="FB39" s="78"/>
      <c r="FC39" s="78"/>
      <c r="FD39" s="78"/>
      <c r="FE39" s="78"/>
    </row>
    <row r="40" spans="1:161">
      <c r="A40" s="205" t="s">
        <v>106</v>
      </c>
      <c r="B40" s="8" t="s">
        <v>90</v>
      </c>
      <c r="C40" s="71">
        <v>1653</v>
      </c>
      <c r="D40" s="71">
        <v>866</v>
      </c>
      <c r="E40" s="71">
        <v>86</v>
      </c>
      <c r="F40" s="71">
        <v>42</v>
      </c>
      <c r="G40" s="71">
        <v>0</v>
      </c>
      <c r="H40" s="71">
        <v>0</v>
      </c>
      <c r="I40" s="71">
        <v>0</v>
      </c>
      <c r="J40" s="71">
        <v>0</v>
      </c>
      <c r="K40" s="71">
        <v>238</v>
      </c>
      <c r="L40" s="71">
        <v>139</v>
      </c>
      <c r="M40" s="71">
        <v>395</v>
      </c>
      <c r="N40" s="71">
        <v>132</v>
      </c>
      <c r="O40" s="71">
        <v>371</v>
      </c>
      <c r="P40" s="71">
        <v>213</v>
      </c>
      <c r="Q40" s="71">
        <v>597</v>
      </c>
      <c r="R40" s="71">
        <v>318</v>
      </c>
      <c r="S40" s="71">
        <v>0</v>
      </c>
      <c r="T40" s="71">
        <v>0</v>
      </c>
      <c r="U40" s="71">
        <v>145</v>
      </c>
      <c r="V40" s="71">
        <v>48</v>
      </c>
      <c r="W40" s="71">
        <v>134</v>
      </c>
      <c r="X40" s="71">
        <v>83</v>
      </c>
      <c r="Y40" s="71">
        <v>154</v>
      </c>
      <c r="Z40" s="71">
        <v>67</v>
      </c>
      <c r="AA40" s="71">
        <v>88</v>
      </c>
      <c r="AB40" s="71">
        <v>40</v>
      </c>
      <c r="AC40" s="69">
        <v>3861</v>
      </c>
      <c r="AD40" s="69">
        <v>1948</v>
      </c>
      <c r="AE40" s="205" t="s">
        <v>106</v>
      </c>
      <c r="AF40" s="8" t="s">
        <v>90</v>
      </c>
      <c r="AG40" s="71">
        <v>33</v>
      </c>
      <c r="AH40" s="71">
        <v>7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2</v>
      </c>
      <c r="AP40" s="71">
        <v>1</v>
      </c>
      <c r="AQ40" s="71">
        <v>7</v>
      </c>
      <c r="AR40" s="71">
        <v>2</v>
      </c>
      <c r="AS40" s="71">
        <v>6</v>
      </c>
      <c r="AT40" s="71">
        <v>4</v>
      </c>
      <c r="AU40" s="71">
        <v>157</v>
      </c>
      <c r="AV40" s="71">
        <v>93</v>
      </c>
      <c r="AW40" s="71">
        <v>0</v>
      </c>
      <c r="AX40" s="71">
        <v>0</v>
      </c>
      <c r="AY40" s="71">
        <v>44</v>
      </c>
      <c r="AZ40" s="71">
        <v>7</v>
      </c>
      <c r="BA40" s="71">
        <v>19</v>
      </c>
      <c r="BB40" s="71">
        <v>10</v>
      </c>
      <c r="BC40" s="71">
        <v>42</v>
      </c>
      <c r="BD40" s="71">
        <v>21</v>
      </c>
      <c r="BE40" s="71">
        <v>27</v>
      </c>
      <c r="BF40" s="71">
        <v>7</v>
      </c>
      <c r="BG40" s="69">
        <v>337</v>
      </c>
      <c r="BH40" s="69">
        <v>152</v>
      </c>
      <c r="BI40" s="205" t="s">
        <v>106</v>
      </c>
      <c r="BJ40" s="8" t="s">
        <v>90</v>
      </c>
      <c r="BK40" s="31">
        <v>31</v>
      </c>
      <c r="BL40" s="31">
        <v>2</v>
      </c>
      <c r="BM40" s="31">
        <v>0</v>
      </c>
      <c r="BN40" s="31">
        <v>0</v>
      </c>
      <c r="BO40" s="31">
        <v>7</v>
      </c>
      <c r="BP40" s="31">
        <v>12</v>
      </c>
      <c r="BQ40" s="31">
        <v>9</v>
      </c>
      <c r="BR40" s="31">
        <v>14</v>
      </c>
      <c r="BS40" s="31">
        <v>0</v>
      </c>
      <c r="BT40" s="31">
        <v>7</v>
      </c>
      <c r="BU40" s="31">
        <v>3</v>
      </c>
      <c r="BV40" s="31">
        <v>6</v>
      </c>
      <c r="BW40" s="31">
        <v>5</v>
      </c>
      <c r="BX40" s="149">
        <v>96</v>
      </c>
      <c r="BY40" s="125">
        <v>91</v>
      </c>
      <c r="BZ40" s="71">
        <v>81</v>
      </c>
      <c r="CA40" s="71">
        <v>51</v>
      </c>
      <c r="CB40" s="71">
        <v>10</v>
      </c>
      <c r="CC40" s="71">
        <v>13</v>
      </c>
      <c r="CD40" s="205" t="s">
        <v>106</v>
      </c>
      <c r="CE40" s="8" t="s">
        <v>90</v>
      </c>
      <c r="CF40" s="71">
        <v>0</v>
      </c>
      <c r="CG40" s="71">
        <v>1095</v>
      </c>
      <c r="CH40" s="71">
        <v>237</v>
      </c>
      <c r="CI40" s="71">
        <v>206</v>
      </c>
      <c r="CJ40" s="71">
        <v>0</v>
      </c>
      <c r="CK40" s="71">
        <v>28</v>
      </c>
      <c r="CL40" s="71">
        <v>108</v>
      </c>
      <c r="CM40" s="71">
        <v>96</v>
      </c>
      <c r="CN40" s="71">
        <v>93</v>
      </c>
      <c r="CO40" s="205" t="s">
        <v>106</v>
      </c>
      <c r="CP40" s="8" t="s">
        <v>90</v>
      </c>
      <c r="CQ40" s="46">
        <v>594</v>
      </c>
      <c r="CR40" s="46">
        <v>332</v>
      </c>
      <c r="CS40" s="46">
        <v>293</v>
      </c>
      <c r="CT40" s="46">
        <v>162</v>
      </c>
      <c r="CU40" s="46">
        <v>5</v>
      </c>
      <c r="CV40" s="46">
        <v>0</v>
      </c>
      <c r="CW40" s="46">
        <v>2</v>
      </c>
      <c r="CX40" s="46">
        <v>0</v>
      </c>
      <c r="CY40" s="46">
        <v>176</v>
      </c>
      <c r="CZ40" s="46">
        <v>48</v>
      </c>
      <c r="DA40" s="46">
        <v>43</v>
      </c>
      <c r="DB40" s="46">
        <v>13</v>
      </c>
      <c r="DC40" s="46">
        <v>113</v>
      </c>
      <c r="DD40" s="46">
        <v>70</v>
      </c>
      <c r="DE40" s="46">
        <v>43</v>
      </c>
      <c r="DF40" s="46">
        <v>29</v>
      </c>
      <c r="DG40" s="46">
        <v>131</v>
      </c>
      <c r="DH40" s="46">
        <v>60</v>
      </c>
      <c r="DI40" s="46">
        <v>35</v>
      </c>
      <c r="DJ40" s="46">
        <v>11</v>
      </c>
      <c r="DK40" s="46">
        <v>71</v>
      </c>
      <c r="DL40" s="46">
        <v>23</v>
      </c>
      <c r="DM40" s="46">
        <v>4</v>
      </c>
      <c r="DN40" s="46">
        <v>1</v>
      </c>
      <c r="DO40" s="205" t="s">
        <v>106</v>
      </c>
      <c r="DP40" s="8" t="s">
        <v>90</v>
      </c>
      <c r="DQ40" s="71">
        <v>40</v>
      </c>
      <c r="DR40" s="71">
        <v>85</v>
      </c>
      <c r="DS40" s="71">
        <v>2</v>
      </c>
      <c r="DT40" s="71">
        <v>52</v>
      </c>
      <c r="DU40" s="71">
        <v>3</v>
      </c>
      <c r="DV40" s="16">
        <v>182</v>
      </c>
      <c r="DW40" s="71">
        <v>84</v>
      </c>
      <c r="DX40" s="71">
        <v>62</v>
      </c>
      <c r="DY40" s="152">
        <v>26</v>
      </c>
      <c r="DZ40" s="32">
        <v>4</v>
      </c>
      <c r="EA40" s="205" t="s">
        <v>106</v>
      </c>
      <c r="EB40" s="8" t="s">
        <v>90</v>
      </c>
      <c r="EC40" s="71">
        <v>800</v>
      </c>
      <c r="ED40" s="71">
        <v>710</v>
      </c>
      <c r="EE40" s="71">
        <v>121</v>
      </c>
      <c r="EF40" s="71">
        <v>2</v>
      </c>
      <c r="EG40" s="71">
        <v>107</v>
      </c>
      <c r="EH40" s="71">
        <v>65</v>
      </c>
      <c r="EI40" s="71">
        <v>28</v>
      </c>
      <c r="EJ40" s="71">
        <v>1280</v>
      </c>
      <c r="EK40" s="71">
        <v>106</v>
      </c>
      <c r="EL40" s="71">
        <v>7</v>
      </c>
      <c r="EM40" s="71">
        <v>118</v>
      </c>
      <c r="EN40" s="71">
        <v>1</v>
      </c>
      <c r="EO40" s="71">
        <v>8</v>
      </c>
      <c r="EP40" s="71">
        <v>3</v>
      </c>
      <c r="EQ40" s="71">
        <v>4</v>
      </c>
      <c r="ER40" s="71">
        <v>14</v>
      </c>
      <c r="ES40" s="71">
        <v>53</v>
      </c>
      <c r="EU40" s="80" t="s">
        <v>106</v>
      </c>
      <c r="EV40" s="80" t="s">
        <v>2553</v>
      </c>
      <c r="EW40" s="78">
        <v>1090</v>
      </c>
      <c r="EX40" s="80">
        <v>420</v>
      </c>
      <c r="EY40" s="78">
        <v>3725</v>
      </c>
      <c r="EZ40" s="78"/>
      <c r="FA40" s="78"/>
      <c r="FB40" s="78"/>
      <c r="FC40" s="78"/>
      <c r="FD40" s="78"/>
      <c r="FE40" s="78"/>
    </row>
    <row r="41" spans="1:161">
      <c r="A41" s="205"/>
      <c r="B41" s="8" t="s">
        <v>91</v>
      </c>
      <c r="C41" s="71">
        <v>572</v>
      </c>
      <c r="D41" s="71">
        <v>308</v>
      </c>
      <c r="E41" s="71">
        <v>0</v>
      </c>
      <c r="F41" s="71">
        <v>0</v>
      </c>
      <c r="G41" s="71">
        <v>0</v>
      </c>
      <c r="H41" s="71">
        <v>0</v>
      </c>
      <c r="I41" s="71">
        <v>0</v>
      </c>
      <c r="J41" s="71">
        <v>0</v>
      </c>
      <c r="K41" s="71">
        <v>94</v>
      </c>
      <c r="L41" s="71">
        <v>59</v>
      </c>
      <c r="M41" s="71">
        <v>104</v>
      </c>
      <c r="N41" s="71">
        <v>50</v>
      </c>
      <c r="O41" s="71">
        <v>163</v>
      </c>
      <c r="P41" s="71">
        <v>85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71">
        <v>105</v>
      </c>
      <c r="X41" s="71">
        <v>69</v>
      </c>
      <c r="Y41" s="71">
        <v>149</v>
      </c>
      <c r="Z41" s="71">
        <v>49</v>
      </c>
      <c r="AA41" s="71">
        <v>153</v>
      </c>
      <c r="AB41" s="71">
        <v>76</v>
      </c>
      <c r="AC41" s="69">
        <v>1340</v>
      </c>
      <c r="AD41" s="69">
        <v>696</v>
      </c>
      <c r="AE41" s="205"/>
      <c r="AF41" s="8" t="s">
        <v>91</v>
      </c>
      <c r="AG41" s="71">
        <v>44</v>
      </c>
      <c r="AH41" s="71">
        <v>23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5</v>
      </c>
      <c r="AP41" s="71">
        <v>2</v>
      </c>
      <c r="AQ41" s="71">
        <v>10</v>
      </c>
      <c r="AR41" s="71">
        <v>4</v>
      </c>
      <c r="AS41" s="71">
        <v>8</v>
      </c>
      <c r="AT41" s="71">
        <v>1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0</v>
      </c>
      <c r="BA41" s="71">
        <v>16</v>
      </c>
      <c r="BB41" s="71">
        <v>6</v>
      </c>
      <c r="BC41" s="71">
        <v>34</v>
      </c>
      <c r="BD41" s="71">
        <v>11</v>
      </c>
      <c r="BE41" s="71">
        <v>44</v>
      </c>
      <c r="BF41" s="71">
        <v>24</v>
      </c>
      <c r="BG41" s="69">
        <v>161</v>
      </c>
      <c r="BH41" s="69">
        <v>71</v>
      </c>
      <c r="BI41" s="205"/>
      <c r="BJ41" s="8" t="s">
        <v>91</v>
      </c>
      <c r="BK41" s="31">
        <v>10</v>
      </c>
      <c r="BL41" s="31">
        <v>0</v>
      </c>
      <c r="BM41" s="31">
        <v>0</v>
      </c>
      <c r="BN41" s="31">
        <v>0</v>
      </c>
      <c r="BO41" s="31">
        <v>2</v>
      </c>
      <c r="BP41" s="31">
        <v>2</v>
      </c>
      <c r="BQ41" s="31">
        <v>3</v>
      </c>
      <c r="BR41" s="31">
        <v>0</v>
      </c>
      <c r="BS41" s="31">
        <v>0</v>
      </c>
      <c r="BT41" s="31">
        <v>0</v>
      </c>
      <c r="BU41" s="31">
        <v>2</v>
      </c>
      <c r="BV41" s="31">
        <v>3</v>
      </c>
      <c r="BW41" s="31">
        <v>3</v>
      </c>
      <c r="BX41" s="149">
        <v>25</v>
      </c>
      <c r="BY41" s="125">
        <v>27</v>
      </c>
      <c r="BZ41" s="71">
        <v>23</v>
      </c>
      <c r="CA41" s="71">
        <v>27</v>
      </c>
      <c r="CB41" s="71">
        <v>0</v>
      </c>
      <c r="CC41" s="71">
        <v>1</v>
      </c>
      <c r="CD41" s="205"/>
      <c r="CE41" s="8" t="s">
        <v>91</v>
      </c>
      <c r="CF41" s="71">
        <v>0</v>
      </c>
      <c r="CG41" s="71">
        <v>596</v>
      </c>
      <c r="CH41" s="71">
        <v>0</v>
      </c>
      <c r="CI41" s="71">
        <v>0</v>
      </c>
      <c r="CJ41" s="71">
        <v>0</v>
      </c>
      <c r="CK41" s="71">
        <v>8</v>
      </c>
      <c r="CL41" s="71">
        <v>27</v>
      </c>
      <c r="CM41" s="71">
        <v>25</v>
      </c>
      <c r="CN41" s="71">
        <v>25</v>
      </c>
      <c r="CO41" s="205"/>
      <c r="CP41" s="8" t="s">
        <v>91</v>
      </c>
      <c r="CQ41" s="46">
        <v>0</v>
      </c>
      <c r="CR41" s="46">
        <v>0</v>
      </c>
      <c r="CS41" s="46">
        <v>0</v>
      </c>
      <c r="CT41" s="46">
        <v>0</v>
      </c>
      <c r="CU41" s="46">
        <v>0</v>
      </c>
      <c r="CV41" s="46">
        <v>0</v>
      </c>
      <c r="CW41" s="46">
        <v>0</v>
      </c>
      <c r="CX41" s="46">
        <v>0</v>
      </c>
      <c r="CY41" s="46">
        <v>0</v>
      </c>
      <c r="CZ41" s="46">
        <v>0</v>
      </c>
      <c r="DA41" s="46">
        <v>0</v>
      </c>
      <c r="DB41" s="46">
        <v>0</v>
      </c>
      <c r="DC41" s="46">
        <v>80</v>
      </c>
      <c r="DD41" s="46">
        <v>41</v>
      </c>
      <c r="DE41" s="46">
        <v>44</v>
      </c>
      <c r="DF41" s="46">
        <v>24</v>
      </c>
      <c r="DG41" s="46">
        <v>120</v>
      </c>
      <c r="DH41" s="46">
        <v>44</v>
      </c>
      <c r="DI41" s="46">
        <v>59</v>
      </c>
      <c r="DJ41" s="46">
        <v>26</v>
      </c>
      <c r="DK41" s="46">
        <v>130</v>
      </c>
      <c r="DL41" s="46">
        <v>73</v>
      </c>
      <c r="DM41" s="46">
        <v>44</v>
      </c>
      <c r="DN41" s="46">
        <v>22</v>
      </c>
      <c r="DO41" s="205"/>
      <c r="DP41" s="8" t="s">
        <v>91</v>
      </c>
      <c r="DQ41" s="71">
        <v>34</v>
      </c>
      <c r="DR41" s="71">
        <v>19</v>
      </c>
      <c r="DS41" s="71">
        <v>0</v>
      </c>
      <c r="DT41" s="71">
        <v>8</v>
      </c>
      <c r="DU41" s="71">
        <v>0</v>
      </c>
      <c r="DV41" s="16">
        <v>61</v>
      </c>
      <c r="DW41" s="71">
        <v>34</v>
      </c>
      <c r="DX41" s="71">
        <v>20</v>
      </c>
      <c r="DY41" s="152">
        <v>13</v>
      </c>
      <c r="DZ41" s="32">
        <v>5</v>
      </c>
      <c r="EA41" s="205"/>
      <c r="EB41" s="8" t="s">
        <v>91</v>
      </c>
      <c r="EC41" s="71">
        <v>526</v>
      </c>
      <c r="ED41" s="71">
        <v>484</v>
      </c>
      <c r="EE41" s="71">
        <v>449</v>
      </c>
      <c r="EF41" s="71">
        <v>2</v>
      </c>
      <c r="EG41" s="71">
        <v>77</v>
      </c>
      <c r="EH41" s="71">
        <v>84</v>
      </c>
      <c r="EI41" s="71">
        <v>32</v>
      </c>
      <c r="EJ41" s="71">
        <v>556</v>
      </c>
      <c r="EK41" s="71">
        <v>93</v>
      </c>
      <c r="EL41" s="71">
        <v>38</v>
      </c>
      <c r="EM41" s="71">
        <v>11</v>
      </c>
      <c r="EN41" s="71">
        <v>2</v>
      </c>
      <c r="EO41" s="71">
        <v>77</v>
      </c>
      <c r="EP41" s="71">
        <v>0</v>
      </c>
      <c r="EQ41" s="71">
        <v>0</v>
      </c>
      <c r="ER41" s="71">
        <v>0</v>
      </c>
      <c r="ES41" s="71">
        <v>53</v>
      </c>
      <c r="EU41" s="80" t="s">
        <v>106</v>
      </c>
      <c r="EV41" s="80" t="s">
        <v>2554</v>
      </c>
      <c r="EW41" s="78">
        <v>330</v>
      </c>
      <c r="EX41" s="80">
        <v>147</v>
      </c>
      <c r="EY41" s="78">
        <v>1192</v>
      </c>
      <c r="EZ41" s="78"/>
      <c r="FA41" s="78"/>
      <c r="FB41" s="78"/>
      <c r="FC41" s="78"/>
      <c r="FD41" s="78"/>
      <c r="FE41" s="78"/>
    </row>
    <row r="42" spans="1:161">
      <c r="A42" s="205"/>
      <c r="B42" s="66" t="s">
        <v>73</v>
      </c>
      <c r="C42" s="26">
        <v>2225</v>
      </c>
      <c r="D42" s="26">
        <v>1174</v>
      </c>
      <c r="E42" s="26">
        <v>86</v>
      </c>
      <c r="F42" s="26">
        <v>42</v>
      </c>
      <c r="G42" s="26">
        <v>0</v>
      </c>
      <c r="H42" s="26">
        <v>0</v>
      </c>
      <c r="I42" s="26">
        <v>0</v>
      </c>
      <c r="J42" s="26">
        <v>0</v>
      </c>
      <c r="K42" s="26">
        <v>332</v>
      </c>
      <c r="L42" s="26">
        <v>198</v>
      </c>
      <c r="M42" s="26">
        <v>499</v>
      </c>
      <c r="N42" s="26">
        <v>182</v>
      </c>
      <c r="O42" s="26">
        <v>534</v>
      </c>
      <c r="P42" s="26">
        <v>298</v>
      </c>
      <c r="Q42" s="26">
        <v>597</v>
      </c>
      <c r="R42" s="26">
        <v>318</v>
      </c>
      <c r="S42" s="26">
        <v>0</v>
      </c>
      <c r="T42" s="26">
        <v>0</v>
      </c>
      <c r="U42" s="26">
        <v>145</v>
      </c>
      <c r="V42" s="26">
        <v>48</v>
      </c>
      <c r="W42" s="26">
        <v>239</v>
      </c>
      <c r="X42" s="26">
        <v>152</v>
      </c>
      <c r="Y42" s="26">
        <v>303</v>
      </c>
      <c r="Z42" s="26">
        <v>116</v>
      </c>
      <c r="AA42" s="26">
        <v>241</v>
      </c>
      <c r="AB42" s="26">
        <v>116</v>
      </c>
      <c r="AC42" s="68">
        <v>5201</v>
      </c>
      <c r="AD42" s="68">
        <v>2644</v>
      </c>
      <c r="AE42" s="205"/>
      <c r="AF42" s="66" t="s">
        <v>73</v>
      </c>
      <c r="AG42" s="26">
        <v>77</v>
      </c>
      <c r="AH42" s="26">
        <v>30</v>
      </c>
      <c r="AI42" s="26">
        <v>0</v>
      </c>
      <c r="AJ42" s="26">
        <v>0</v>
      </c>
      <c r="AK42" s="26">
        <v>0</v>
      </c>
      <c r="AL42" s="26">
        <v>0</v>
      </c>
      <c r="AM42" s="26">
        <v>0</v>
      </c>
      <c r="AN42" s="26">
        <v>0</v>
      </c>
      <c r="AO42" s="26">
        <v>7</v>
      </c>
      <c r="AP42" s="26">
        <v>3</v>
      </c>
      <c r="AQ42" s="26">
        <v>17</v>
      </c>
      <c r="AR42" s="26">
        <v>6</v>
      </c>
      <c r="AS42" s="26">
        <v>14</v>
      </c>
      <c r="AT42" s="26">
        <v>5</v>
      </c>
      <c r="AU42" s="26">
        <v>157</v>
      </c>
      <c r="AV42" s="26">
        <v>93</v>
      </c>
      <c r="AW42" s="26">
        <v>0</v>
      </c>
      <c r="AX42" s="26">
        <v>0</v>
      </c>
      <c r="AY42" s="26">
        <v>44</v>
      </c>
      <c r="AZ42" s="26">
        <v>7</v>
      </c>
      <c r="BA42" s="26">
        <v>35</v>
      </c>
      <c r="BB42" s="26">
        <v>16</v>
      </c>
      <c r="BC42" s="26">
        <v>76</v>
      </c>
      <c r="BD42" s="26">
        <v>32</v>
      </c>
      <c r="BE42" s="26">
        <v>71</v>
      </c>
      <c r="BF42" s="26">
        <v>31</v>
      </c>
      <c r="BG42" s="68">
        <v>498</v>
      </c>
      <c r="BH42" s="68">
        <v>223</v>
      </c>
      <c r="BI42" s="205"/>
      <c r="BJ42" s="66" t="s">
        <v>73</v>
      </c>
      <c r="BK42" s="68">
        <v>41</v>
      </c>
      <c r="BL42" s="68">
        <v>2</v>
      </c>
      <c r="BM42" s="68">
        <v>0</v>
      </c>
      <c r="BN42" s="68">
        <v>0</v>
      </c>
      <c r="BO42" s="68">
        <v>9</v>
      </c>
      <c r="BP42" s="68">
        <v>14</v>
      </c>
      <c r="BQ42" s="68">
        <v>12</v>
      </c>
      <c r="BR42" s="68">
        <v>14</v>
      </c>
      <c r="BS42" s="68">
        <v>0</v>
      </c>
      <c r="BT42" s="68">
        <v>7</v>
      </c>
      <c r="BU42" s="68">
        <v>5</v>
      </c>
      <c r="BV42" s="68">
        <v>9</v>
      </c>
      <c r="BW42" s="68">
        <v>8</v>
      </c>
      <c r="BX42" s="68">
        <v>121</v>
      </c>
      <c r="BY42" s="68">
        <v>118</v>
      </c>
      <c r="BZ42" s="68">
        <v>104</v>
      </c>
      <c r="CA42" s="68">
        <v>78</v>
      </c>
      <c r="CB42" s="68">
        <v>10</v>
      </c>
      <c r="CC42" s="68">
        <v>14</v>
      </c>
      <c r="CD42" s="205"/>
      <c r="CE42" s="66" t="s">
        <v>73</v>
      </c>
      <c r="CF42" s="68">
        <v>0</v>
      </c>
      <c r="CG42" s="68">
        <v>1691</v>
      </c>
      <c r="CH42" s="68">
        <v>237</v>
      </c>
      <c r="CI42" s="68">
        <v>206</v>
      </c>
      <c r="CJ42" s="68">
        <v>0</v>
      </c>
      <c r="CK42" s="68">
        <v>36</v>
      </c>
      <c r="CL42" s="68">
        <v>135</v>
      </c>
      <c r="CM42" s="68">
        <v>121</v>
      </c>
      <c r="CN42" s="68">
        <v>118</v>
      </c>
      <c r="CO42" s="205"/>
      <c r="CP42" s="66" t="s">
        <v>73</v>
      </c>
      <c r="CQ42" s="68">
        <v>594</v>
      </c>
      <c r="CR42" s="68">
        <v>332</v>
      </c>
      <c r="CS42" s="68">
        <v>293</v>
      </c>
      <c r="CT42" s="68">
        <v>162</v>
      </c>
      <c r="CU42" s="68">
        <v>5</v>
      </c>
      <c r="CV42" s="68">
        <v>0</v>
      </c>
      <c r="CW42" s="68">
        <v>2</v>
      </c>
      <c r="CX42" s="68">
        <v>0</v>
      </c>
      <c r="CY42" s="68">
        <v>176</v>
      </c>
      <c r="CZ42" s="68">
        <v>48</v>
      </c>
      <c r="DA42" s="68">
        <v>43</v>
      </c>
      <c r="DB42" s="68">
        <v>13</v>
      </c>
      <c r="DC42" s="68">
        <v>193</v>
      </c>
      <c r="DD42" s="68">
        <v>111</v>
      </c>
      <c r="DE42" s="68">
        <v>87</v>
      </c>
      <c r="DF42" s="68">
        <v>53</v>
      </c>
      <c r="DG42" s="68">
        <v>251</v>
      </c>
      <c r="DH42" s="68">
        <v>104</v>
      </c>
      <c r="DI42" s="68">
        <v>94</v>
      </c>
      <c r="DJ42" s="68">
        <v>37</v>
      </c>
      <c r="DK42" s="68">
        <v>201</v>
      </c>
      <c r="DL42" s="68">
        <v>96</v>
      </c>
      <c r="DM42" s="68">
        <v>48</v>
      </c>
      <c r="DN42" s="68">
        <v>23</v>
      </c>
      <c r="DO42" s="205"/>
      <c r="DP42" s="66" t="s">
        <v>73</v>
      </c>
      <c r="DQ42" s="26">
        <v>74</v>
      </c>
      <c r="DR42" s="26">
        <v>104</v>
      </c>
      <c r="DS42" s="26">
        <v>2</v>
      </c>
      <c r="DT42" s="26">
        <v>60</v>
      </c>
      <c r="DU42" s="26">
        <v>3</v>
      </c>
      <c r="DV42" s="26">
        <v>243</v>
      </c>
      <c r="DW42" s="26">
        <v>118</v>
      </c>
      <c r="DX42" s="26">
        <v>82</v>
      </c>
      <c r="DY42" s="41">
        <v>39</v>
      </c>
      <c r="DZ42" s="41">
        <v>9</v>
      </c>
      <c r="EA42" s="205"/>
      <c r="EB42" s="66" t="s">
        <v>73</v>
      </c>
      <c r="EC42" s="68">
        <v>1326</v>
      </c>
      <c r="ED42" s="68">
        <v>1194</v>
      </c>
      <c r="EE42" s="68">
        <v>570</v>
      </c>
      <c r="EF42" s="68">
        <v>4</v>
      </c>
      <c r="EG42" s="68">
        <v>184</v>
      </c>
      <c r="EH42" s="68">
        <v>149</v>
      </c>
      <c r="EI42" s="68">
        <v>60</v>
      </c>
      <c r="EJ42" s="68">
        <v>1836</v>
      </c>
      <c r="EK42" s="68">
        <v>199</v>
      </c>
      <c r="EL42" s="68">
        <v>45</v>
      </c>
      <c r="EM42" s="68">
        <v>129</v>
      </c>
      <c r="EN42" s="68">
        <v>3</v>
      </c>
      <c r="EO42" s="68">
        <v>85</v>
      </c>
      <c r="EP42" s="68">
        <v>3</v>
      </c>
      <c r="EQ42" s="68">
        <v>4</v>
      </c>
      <c r="ER42" s="68">
        <v>14</v>
      </c>
      <c r="ES42" s="68">
        <v>106</v>
      </c>
      <c r="EU42" s="80" t="s">
        <v>106</v>
      </c>
      <c r="EV42" s="80" t="s">
        <v>2555</v>
      </c>
      <c r="EW42" s="78">
        <v>1420</v>
      </c>
      <c r="EX42" s="80">
        <v>567</v>
      </c>
      <c r="EY42" s="78">
        <v>4917</v>
      </c>
      <c r="EZ42" s="78"/>
      <c r="FA42" s="78"/>
      <c r="FB42" s="78"/>
      <c r="FC42" s="78"/>
      <c r="FD42" s="78"/>
      <c r="FE42" s="78"/>
    </row>
    <row r="43" spans="1:161">
      <c r="A43" s="206" t="s">
        <v>2220</v>
      </c>
      <c r="B43" s="206"/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 t="s">
        <v>2246</v>
      </c>
      <c r="AF43" s="206"/>
      <c r="AG43" s="206"/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  <c r="BI43" s="206" t="s">
        <v>307</v>
      </c>
      <c r="BJ43" s="206"/>
      <c r="BK43" s="206"/>
      <c r="BL43" s="206"/>
      <c r="BM43" s="206"/>
      <c r="BN43" s="206"/>
      <c r="BO43" s="206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BZ43" s="206"/>
      <c r="CA43" s="206"/>
      <c r="CB43" s="206"/>
      <c r="CC43" s="206"/>
      <c r="CD43" s="206" t="s">
        <v>308</v>
      </c>
      <c r="CE43" s="206"/>
      <c r="CF43" s="206"/>
      <c r="CG43" s="206"/>
      <c r="CH43" s="206"/>
      <c r="CI43" s="206"/>
      <c r="CJ43" s="206"/>
      <c r="CK43" s="206"/>
      <c r="CL43" s="206"/>
      <c r="CM43" s="206"/>
      <c r="CN43" s="206"/>
      <c r="CO43" s="206" t="str">
        <f>"RESULTATS A L'EXAMEN DU BACCALAUREAT SESSION "&amp;LEFT(annee_scolaire,4)&amp;" DES LYCEES PUBLICS PAR DREN, PAR MILIEU DE RESIDENCE ET PAR GENRE"</f>
        <v>RESULTATS A L'EXAMEN DU BACCALAUREAT SESSION 2022 DES LYCEES PUBLICS PAR DREN, PAR MILIEU DE RESIDENCE ET PAR GENRE</v>
      </c>
      <c r="CP43" s="206"/>
      <c r="CQ43" s="206"/>
      <c r="CR43" s="206"/>
      <c r="CS43" s="206"/>
      <c r="CT43" s="206"/>
      <c r="CU43" s="206"/>
      <c r="CV43" s="206"/>
      <c r="CW43" s="206"/>
      <c r="CX43" s="206"/>
      <c r="CY43" s="206"/>
      <c r="CZ43" s="206"/>
      <c r="DA43" s="206"/>
      <c r="DB43" s="206"/>
      <c r="DC43" s="206"/>
      <c r="DD43" s="206"/>
      <c r="DE43" s="206"/>
      <c r="DF43" s="206"/>
      <c r="DG43" s="206"/>
      <c r="DH43" s="206"/>
      <c r="DI43" s="206"/>
      <c r="DJ43" s="206"/>
      <c r="DK43" s="206"/>
      <c r="DL43" s="206"/>
      <c r="DM43" s="206"/>
      <c r="DN43" s="206"/>
      <c r="DO43" s="206" t="s">
        <v>309</v>
      </c>
      <c r="DP43" s="206"/>
      <c r="DQ43" s="206"/>
      <c r="DR43" s="206"/>
      <c r="DS43" s="206"/>
      <c r="DT43" s="206"/>
      <c r="DU43" s="206"/>
      <c r="DV43" s="206"/>
      <c r="DW43" s="206"/>
      <c r="DX43" s="206"/>
      <c r="DY43" s="206"/>
      <c r="DZ43" s="206"/>
      <c r="EA43" s="206" t="s">
        <v>310</v>
      </c>
      <c r="EB43" s="206"/>
      <c r="EC43" s="206"/>
      <c r="ED43" s="206"/>
      <c r="EE43" s="206"/>
      <c r="EF43" s="206"/>
      <c r="EG43" s="206"/>
      <c r="EH43" s="206"/>
      <c r="EI43" s="206"/>
      <c r="EJ43" s="206"/>
      <c r="EK43" s="206"/>
      <c r="EL43" s="206"/>
      <c r="EM43" s="206"/>
      <c r="EN43" s="206"/>
      <c r="EO43" s="206"/>
      <c r="EP43" s="206"/>
      <c r="EQ43" s="206"/>
      <c r="ER43" s="206"/>
      <c r="ES43" s="206"/>
      <c r="EU43" s="80" t="str">
        <f>IF(A43="",EU42,A43)</f>
        <v>REPARTITION DES EFFECTIFS DES ELEVES DES LYCEES PUBLICS PAR DREN, PAR MILIEU DE RESIDENCE ET PAR GENRE</v>
      </c>
      <c r="EV43" s="80" t="str">
        <f>EU43&amp;B43</f>
        <v>REPARTITION DES EFFECTIFS DES ELEVES DES LYCEES PUBLICS PAR DREN, PAR MILIEU DE RESIDENCE ET PAR GENRE</v>
      </c>
      <c r="EW43" s="78">
        <f>CQ43+CU43+CY43+DC43+DG43+DK43</f>
        <v>0</v>
      </c>
      <c r="EX43" s="80">
        <f>CS43+CW43+DA43+DE43+DI43+DM43</f>
        <v>0</v>
      </c>
      <c r="EY43" s="78">
        <f>(CF43+2*CG43+3*CH43+4*CI43+5*CJ43)</f>
        <v>0</v>
      </c>
      <c r="EZ43" s="78"/>
      <c r="FA43" s="78"/>
      <c r="FB43" s="78"/>
      <c r="FC43" s="78"/>
      <c r="FD43" s="78"/>
      <c r="FE43" s="78"/>
    </row>
    <row r="44" spans="1:161">
      <c r="A44" s="206" t="str">
        <f>"ANNEE SCOLAIRE "&amp;annee_scolaire</f>
        <v>ANNEE SCOLAIRE 2022-2023</v>
      </c>
      <c r="B44" s="206"/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 t="str">
        <f>"ANNEE SCOLAIRE "&amp;annee_scolaire</f>
        <v>ANNEE SCOLAIRE 2022-2023</v>
      </c>
      <c r="AF44" s="206"/>
      <c r="AG44" s="206"/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  <c r="BI44" s="206" t="str">
        <f>"ANNEE SCOLAIRE "&amp;annee_scolaire</f>
        <v>ANNEE SCOLAIRE 2022-2023</v>
      </c>
      <c r="BJ44" s="206"/>
      <c r="BK44" s="206"/>
      <c r="BL44" s="206"/>
      <c r="BM44" s="206"/>
      <c r="BN44" s="206"/>
      <c r="BO44" s="206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BZ44" s="206"/>
      <c r="CA44" s="206"/>
      <c r="CB44" s="206"/>
      <c r="CC44" s="206"/>
      <c r="CD44" s="218" t="str">
        <f>"ANNEE SCOLAIRE "&amp;annee_scolaire</f>
        <v>ANNEE SCOLAIRE 2022-2023</v>
      </c>
      <c r="CE44" s="218"/>
      <c r="CF44" s="218"/>
      <c r="CG44" s="218"/>
      <c r="CH44" s="218"/>
      <c r="CI44" s="218"/>
      <c r="CJ44" s="218"/>
      <c r="CK44" s="218"/>
      <c r="CL44" s="218"/>
      <c r="CM44" s="218"/>
      <c r="CN44" s="218"/>
      <c r="CO44" s="249" t="str">
        <f>"SESSION "&amp;RIGHT(annee_scolaire_avant,4)</f>
        <v>SESSION 2022</v>
      </c>
      <c r="CP44" s="249"/>
      <c r="CQ44" s="249"/>
      <c r="CR44" s="249"/>
      <c r="CS44" s="249"/>
      <c r="CT44" s="249"/>
      <c r="CU44" s="249"/>
      <c r="CV44" s="249"/>
      <c r="CW44" s="249"/>
      <c r="CX44" s="249"/>
      <c r="CY44" s="249"/>
      <c r="CZ44" s="249"/>
      <c r="DA44" s="249"/>
      <c r="DB44" s="249"/>
      <c r="DC44" s="249"/>
      <c r="DD44" s="249"/>
      <c r="DE44" s="249"/>
      <c r="DF44" s="249"/>
      <c r="DG44" s="249"/>
      <c r="DH44" s="249"/>
      <c r="DI44" s="249"/>
      <c r="DJ44" s="249"/>
      <c r="DK44" s="249"/>
      <c r="DL44" s="249"/>
      <c r="DM44" s="249"/>
      <c r="DN44" s="249"/>
      <c r="DO44" s="206" t="str">
        <f>"ANNEE SCOLAIRE "&amp;annee_scolaire</f>
        <v>ANNEE SCOLAIRE 2022-2023</v>
      </c>
      <c r="DP44" s="206"/>
      <c r="DQ44" s="206"/>
      <c r="DR44" s="206"/>
      <c r="DS44" s="206"/>
      <c r="DT44" s="206"/>
      <c r="DU44" s="206"/>
      <c r="DV44" s="206"/>
      <c r="DW44" s="206"/>
      <c r="DX44" s="206"/>
      <c r="DY44" s="206"/>
      <c r="DZ44" s="206"/>
      <c r="EA44" s="218" t="str">
        <f>"ANNEE SCOLAIRE "&amp;annee_scolaire</f>
        <v>ANNEE SCOLAIRE 2022-2023</v>
      </c>
      <c r="EB44" s="218"/>
      <c r="EC44" s="218"/>
      <c r="ED44" s="218"/>
      <c r="EE44" s="218"/>
      <c r="EF44" s="218"/>
      <c r="EG44" s="218"/>
      <c r="EH44" s="218"/>
      <c r="EI44" s="218"/>
      <c r="EJ44" s="218"/>
      <c r="EK44" s="218"/>
      <c r="EL44" s="218"/>
      <c r="EM44" s="218"/>
      <c r="EN44" s="218"/>
      <c r="EO44" s="218"/>
      <c r="EP44" s="218"/>
      <c r="EQ44" s="218"/>
      <c r="ER44" s="218"/>
      <c r="ES44" s="218"/>
      <c r="EU44" s="80" t="str">
        <f>IF(A44="",EU43,A44)</f>
        <v>ANNEE SCOLAIRE 2022-2023</v>
      </c>
      <c r="EV44" s="80" t="str">
        <f>EU44&amp;B44</f>
        <v>ANNEE SCOLAIRE 2022-2023</v>
      </c>
      <c r="EW44" s="78">
        <f>CQ44+CU44+CY44+DC44+DG44+DK44</f>
        <v>0</v>
      </c>
      <c r="EX44" s="80">
        <f>CS44+CW44+DA44+DE44+DI44+DM44</f>
        <v>0</v>
      </c>
      <c r="EY44" s="78">
        <f>(CF44+2*CG44+3*CH44+4*CI44+5*CJ44)</f>
        <v>0</v>
      </c>
      <c r="EZ44" s="78"/>
      <c r="FA44" s="78"/>
      <c r="FB44" s="78"/>
      <c r="FC44" s="78"/>
      <c r="FD44" s="78"/>
      <c r="FE44" s="78"/>
    </row>
    <row r="45" spans="1:161">
      <c r="A45" s="202" t="s">
        <v>1</v>
      </c>
      <c r="B45" s="202" t="s">
        <v>84</v>
      </c>
      <c r="C45" s="206" t="s">
        <v>33</v>
      </c>
      <c r="D45" s="206"/>
      <c r="E45" s="206" t="s">
        <v>72</v>
      </c>
      <c r="F45" s="206"/>
      <c r="G45" s="206" t="s">
        <v>34</v>
      </c>
      <c r="H45" s="206"/>
      <c r="I45" s="206" t="s">
        <v>35</v>
      </c>
      <c r="J45" s="206"/>
      <c r="K45" s="206" t="s">
        <v>2052</v>
      </c>
      <c r="L45" s="206"/>
      <c r="M45" s="248" t="s">
        <v>36</v>
      </c>
      <c r="N45" s="248"/>
      <c r="O45" s="206" t="s">
        <v>2051</v>
      </c>
      <c r="P45" s="206"/>
      <c r="Q45" s="206" t="s">
        <v>2089</v>
      </c>
      <c r="R45" s="206"/>
      <c r="S45" s="206" t="s">
        <v>2090</v>
      </c>
      <c r="T45" s="206"/>
      <c r="U45" s="206" t="s">
        <v>2091</v>
      </c>
      <c r="V45" s="206"/>
      <c r="W45" s="206" t="s">
        <v>2093</v>
      </c>
      <c r="X45" s="206"/>
      <c r="Y45" s="206" t="s">
        <v>2092</v>
      </c>
      <c r="Z45" s="206"/>
      <c r="AA45" s="206" t="s">
        <v>2094</v>
      </c>
      <c r="AB45" s="206"/>
      <c r="AC45" s="206" t="s">
        <v>73</v>
      </c>
      <c r="AD45" s="206"/>
      <c r="AE45" s="202" t="s">
        <v>1</v>
      </c>
      <c r="AF45" s="202" t="s">
        <v>84</v>
      </c>
      <c r="AG45" s="206" t="s">
        <v>33</v>
      </c>
      <c r="AH45" s="206"/>
      <c r="AI45" s="206" t="s">
        <v>72</v>
      </c>
      <c r="AJ45" s="206"/>
      <c r="AK45" s="206" t="s">
        <v>34</v>
      </c>
      <c r="AL45" s="206"/>
      <c r="AM45" s="206" t="s">
        <v>35</v>
      </c>
      <c r="AN45" s="206"/>
      <c r="AO45" s="206" t="s">
        <v>2052</v>
      </c>
      <c r="AP45" s="206"/>
      <c r="AQ45" s="248" t="s">
        <v>36</v>
      </c>
      <c r="AR45" s="248"/>
      <c r="AS45" s="206" t="s">
        <v>2051</v>
      </c>
      <c r="AT45" s="206"/>
      <c r="AU45" s="206" t="s">
        <v>2089</v>
      </c>
      <c r="AV45" s="206"/>
      <c r="AW45" s="206" t="s">
        <v>2090</v>
      </c>
      <c r="AX45" s="206"/>
      <c r="AY45" s="206" t="s">
        <v>2091</v>
      </c>
      <c r="AZ45" s="206"/>
      <c r="BA45" s="206" t="s">
        <v>2093</v>
      </c>
      <c r="BB45" s="206"/>
      <c r="BC45" s="206" t="s">
        <v>2092</v>
      </c>
      <c r="BD45" s="206"/>
      <c r="BE45" s="206" t="s">
        <v>2094</v>
      </c>
      <c r="BF45" s="206"/>
      <c r="BG45" s="206" t="s">
        <v>73</v>
      </c>
      <c r="BH45" s="206"/>
      <c r="BI45" s="202" t="s">
        <v>1</v>
      </c>
      <c r="BJ45" s="202" t="s">
        <v>84</v>
      </c>
      <c r="BK45" s="202" t="s">
        <v>293</v>
      </c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 t="s">
        <v>134</v>
      </c>
      <c r="BZ45" s="202"/>
      <c r="CA45" s="202"/>
      <c r="CB45" s="202"/>
      <c r="CC45" s="202" t="s">
        <v>137</v>
      </c>
      <c r="CD45" s="202" t="s">
        <v>1</v>
      </c>
      <c r="CE45" s="202" t="s">
        <v>84</v>
      </c>
      <c r="CF45" s="218" t="s">
        <v>138</v>
      </c>
      <c r="CG45" s="218"/>
      <c r="CH45" s="218"/>
      <c r="CI45" s="218"/>
      <c r="CJ45" s="218"/>
      <c r="CK45" s="218"/>
      <c r="CL45" s="218"/>
      <c r="CM45" s="218"/>
      <c r="CN45" s="218"/>
      <c r="CO45" s="202" t="s">
        <v>1</v>
      </c>
      <c r="CP45" s="202" t="s">
        <v>84</v>
      </c>
      <c r="CQ45" s="218" t="s">
        <v>315</v>
      </c>
      <c r="CR45" s="218"/>
      <c r="CS45" s="218"/>
      <c r="CT45" s="218"/>
      <c r="CU45" s="218" t="s">
        <v>316</v>
      </c>
      <c r="CV45" s="218"/>
      <c r="CW45" s="218"/>
      <c r="CX45" s="218"/>
      <c r="CY45" s="218" t="s">
        <v>317</v>
      </c>
      <c r="CZ45" s="218"/>
      <c r="DA45" s="218"/>
      <c r="DB45" s="218"/>
      <c r="DC45" s="218" t="s">
        <v>2096</v>
      </c>
      <c r="DD45" s="218"/>
      <c r="DE45" s="218"/>
      <c r="DF45" s="218"/>
      <c r="DG45" s="218" t="s">
        <v>2097</v>
      </c>
      <c r="DH45" s="218"/>
      <c r="DI45" s="218"/>
      <c r="DJ45" s="218"/>
      <c r="DK45" s="218" t="s">
        <v>2098</v>
      </c>
      <c r="DL45" s="218"/>
      <c r="DM45" s="218"/>
      <c r="DN45" s="218"/>
      <c r="DO45" s="219" t="s">
        <v>1</v>
      </c>
      <c r="DP45" s="219" t="s">
        <v>84</v>
      </c>
      <c r="DQ45" s="206" t="s">
        <v>135</v>
      </c>
      <c r="DR45" s="206"/>
      <c r="DS45" s="206"/>
      <c r="DT45" s="206"/>
      <c r="DU45" s="206"/>
      <c r="DV45" s="206"/>
      <c r="DW45" s="206"/>
      <c r="DX45" s="206"/>
      <c r="DY45" s="206" t="s">
        <v>136</v>
      </c>
      <c r="DZ45" s="206"/>
      <c r="EA45" s="202" t="s">
        <v>1</v>
      </c>
      <c r="EB45" s="202" t="s">
        <v>84</v>
      </c>
      <c r="EC45" s="218" t="s">
        <v>296</v>
      </c>
      <c r="ED45" s="218"/>
      <c r="EE45" s="218"/>
      <c r="EF45" s="218"/>
      <c r="EG45" s="218"/>
      <c r="EH45" s="218"/>
      <c r="EI45" s="218"/>
      <c r="EJ45" s="218"/>
      <c r="EK45" s="218"/>
      <c r="EL45" s="218"/>
      <c r="EM45" s="218"/>
      <c r="EN45" s="218"/>
      <c r="EO45" s="218"/>
      <c r="EP45" s="218"/>
      <c r="EQ45" s="218"/>
      <c r="ER45" s="218"/>
      <c r="ES45" s="218"/>
      <c r="EU45" s="80" t="str">
        <f>IF(A45="",EU44,A45)</f>
        <v>DREN</v>
      </c>
      <c r="EV45" s="80" t="str">
        <f>EU45&amp;B45</f>
        <v>DRENMILIEU DE RESIDENCE</v>
      </c>
      <c r="EW45" s="78" t="e">
        <f>CQ45+CU45+CY45+DC45+DG45+DK45</f>
        <v>#VALUE!</v>
      </c>
      <c r="EX45" s="80">
        <f>CS45+CW45+DA45+DE45+DI45+DM45</f>
        <v>0</v>
      </c>
      <c r="EY45" s="78" t="e">
        <f>(CF45+2*CG45+3*CH45+4*CI45+5*CJ45)</f>
        <v>#VALUE!</v>
      </c>
      <c r="EZ45" s="78"/>
      <c r="FA45" s="78"/>
      <c r="FB45" s="78"/>
      <c r="FC45" s="78"/>
      <c r="FD45" s="78"/>
      <c r="FE45" s="78"/>
    </row>
    <row r="46" spans="1:161">
      <c r="A46" s="202"/>
      <c r="B46" s="202"/>
      <c r="C46" s="202" t="s">
        <v>139</v>
      </c>
      <c r="D46" s="202" t="s">
        <v>48</v>
      </c>
      <c r="E46" s="202" t="s">
        <v>139</v>
      </c>
      <c r="F46" s="202" t="s">
        <v>48</v>
      </c>
      <c r="G46" s="202" t="s">
        <v>139</v>
      </c>
      <c r="H46" s="202" t="s">
        <v>48</v>
      </c>
      <c r="I46" s="202" t="s">
        <v>139</v>
      </c>
      <c r="J46" s="202" t="s">
        <v>48</v>
      </c>
      <c r="K46" s="202" t="s">
        <v>139</v>
      </c>
      <c r="L46" s="202" t="s">
        <v>48</v>
      </c>
      <c r="M46" s="202" t="s">
        <v>139</v>
      </c>
      <c r="N46" s="202" t="s">
        <v>48</v>
      </c>
      <c r="O46" s="202" t="s">
        <v>139</v>
      </c>
      <c r="P46" s="202" t="s">
        <v>48</v>
      </c>
      <c r="Q46" s="202" t="s">
        <v>139</v>
      </c>
      <c r="R46" s="202" t="s">
        <v>48</v>
      </c>
      <c r="S46" s="202" t="s">
        <v>139</v>
      </c>
      <c r="T46" s="202" t="s">
        <v>48</v>
      </c>
      <c r="U46" s="202" t="s">
        <v>139</v>
      </c>
      <c r="V46" s="202" t="s">
        <v>48</v>
      </c>
      <c r="W46" s="202" t="s">
        <v>139</v>
      </c>
      <c r="X46" s="202" t="s">
        <v>48</v>
      </c>
      <c r="Y46" s="202" t="s">
        <v>139</v>
      </c>
      <c r="Z46" s="202" t="s">
        <v>48</v>
      </c>
      <c r="AA46" s="202" t="s">
        <v>139</v>
      </c>
      <c r="AB46" s="202" t="s">
        <v>48</v>
      </c>
      <c r="AC46" s="202" t="s">
        <v>139</v>
      </c>
      <c r="AD46" s="202" t="s">
        <v>48</v>
      </c>
      <c r="AE46" s="202"/>
      <c r="AF46" s="202"/>
      <c r="AG46" s="202" t="s">
        <v>139</v>
      </c>
      <c r="AH46" s="202" t="s">
        <v>48</v>
      </c>
      <c r="AI46" s="202" t="s">
        <v>139</v>
      </c>
      <c r="AJ46" s="202" t="s">
        <v>48</v>
      </c>
      <c r="AK46" s="202" t="s">
        <v>139</v>
      </c>
      <c r="AL46" s="202" t="s">
        <v>48</v>
      </c>
      <c r="AM46" s="202" t="s">
        <v>139</v>
      </c>
      <c r="AN46" s="202" t="s">
        <v>48</v>
      </c>
      <c r="AO46" s="202" t="s">
        <v>139</v>
      </c>
      <c r="AP46" s="202" t="s">
        <v>48</v>
      </c>
      <c r="AQ46" s="202" t="s">
        <v>139</v>
      </c>
      <c r="AR46" s="202" t="s">
        <v>48</v>
      </c>
      <c r="AS46" s="202" t="s">
        <v>139</v>
      </c>
      <c r="AT46" s="202" t="s">
        <v>48</v>
      </c>
      <c r="AU46" s="202" t="s">
        <v>139</v>
      </c>
      <c r="AV46" s="202" t="s">
        <v>48</v>
      </c>
      <c r="AW46" s="202" t="s">
        <v>139</v>
      </c>
      <c r="AX46" s="202" t="s">
        <v>48</v>
      </c>
      <c r="AY46" s="202" t="s">
        <v>139</v>
      </c>
      <c r="AZ46" s="202" t="s">
        <v>48</v>
      </c>
      <c r="BA46" s="202" t="s">
        <v>139</v>
      </c>
      <c r="BB46" s="202" t="s">
        <v>48</v>
      </c>
      <c r="BC46" s="202" t="s">
        <v>139</v>
      </c>
      <c r="BD46" s="202" t="s">
        <v>48</v>
      </c>
      <c r="BE46" s="202" t="s">
        <v>139</v>
      </c>
      <c r="BF46" s="202" t="s">
        <v>48</v>
      </c>
      <c r="BG46" s="202" t="s">
        <v>139</v>
      </c>
      <c r="BH46" s="202" t="s">
        <v>48</v>
      </c>
      <c r="BI46" s="202"/>
      <c r="BJ46" s="202"/>
      <c r="BK46" s="202" t="s">
        <v>33</v>
      </c>
      <c r="BL46" s="202" t="s">
        <v>72</v>
      </c>
      <c r="BM46" s="202" t="s">
        <v>34</v>
      </c>
      <c r="BN46" s="202" t="s">
        <v>35</v>
      </c>
      <c r="BO46" s="202" t="s">
        <v>2052</v>
      </c>
      <c r="BP46" s="202" t="s">
        <v>36</v>
      </c>
      <c r="BQ46" s="202" t="s">
        <v>2051</v>
      </c>
      <c r="BR46" s="202" t="s">
        <v>2089</v>
      </c>
      <c r="BS46" s="202" t="s">
        <v>2090</v>
      </c>
      <c r="BT46" s="202" t="s">
        <v>2091</v>
      </c>
      <c r="BU46" s="202" t="s">
        <v>2093</v>
      </c>
      <c r="BV46" s="202" t="s">
        <v>2092</v>
      </c>
      <c r="BW46" s="202" t="s">
        <v>2094</v>
      </c>
      <c r="BX46" s="202" t="s">
        <v>73</v>
      </c>
      <c r="BY46" s="244" t="s">
        <v>334</v>
      </c>
      <c r="BZ46" s="244" t="s">
        <v>237</v>
      </c>
      <c r="CA46" s="244" t="s">
        <v>141</v>
      </c>
      <c r="CB46" s="244" t="s">
        <v>142</v>
      </c>
      <c r="CC46" s="202"/>
      <c r="CD46" s="202"/>
      <c r="CE46" s="202"/>
      <c r="CF46" s="239" t="s">
        <v>335</v>
      </c>
      <c r="CG46" s="239" t="s">
        <v>278</v>
      </c>
      <c r="CH46" s="239" t="s">
        <v>336</v>
      </c>
      <c r="CI46" s="239" t="s">
        <v>337</v>
      </c>
      <c r="CJ46" s="239" t="s">
        <v>338</v>
      </c>
      <c r="CK46" s="239" t="s">
        <v>144</v>
      </c>
      <c r="CL46" s="239" t="s">
        <v>145</v>
      </c>
      <c r="CM46" s="239" t="s">
        <v>57</v>
      </c>
      <c r="CN46" s="239" t="s">
        <v>58</v>
      </c>
      <c r="CO46" s="202"/>
      <c r="CP46" s="202"/>
      <c r="CQ46" s="218" t="s">
        <v>330</v>
      </c>
      <c r="CR46" s="218"/>
      <c r="CS46" s="218" t="s">
        <v>331</v>
      </c>
      <c r="CT46" s="218"/>
      <c r="CU46" s="218" t="s">
        <v>330</v>
      </c>
      <c r="CV46" s="218"/>
      <c r="CW46" s="218" t="s">
        <v>331</v>
      </c>
      <c r="CX46" s="218"/>
      <c r="CY46" s="218" t="s">
        <v>330</v>
      </c>
      <c r="CZ46" s="218"/>
      <c r="DA46" s="218" t="s">
        <v>331</v>
      </c>
      <c r="DB46" s="218"/>
      <c r="DC46" s="218" t="s">
        <v>330</v>
      </c>
      <c r="DD46" s="218"/>
      <c r="DE46" s="218" t="s">
        <v>331</v>
      </c>
      <c r="DF46" s="218"/>
      <c r="DG46" s="218" t="s">
        <v>330</v>
      </c>
      <c r="DH46" s="218"/>
      <c r="DI46" s="218" t="s">
        <v>331</v>
      </c>
      <c r="DJ46" s="218"/>
      <c r="DK46" s="218" t="s">
        <v>330</v>
      </c>
      <c r="DL46" s="218"/>
      <c r="DM46" s="218" t="s">
        <v>331</v>
      </c>
      <c r="DN46" s="218"/>
      <c r="DO46" s="219"/>
      <c r="DP46" s="219"/>
      <c r="DQ46" s="209" t="s">
        <v>273</v>
      </c>
      <c r="DR46" s="209" t="s">
        <v>276</v>
      </c>
      <c r="DS46" s="209" t="s">
        <v>274</v>
      </c>
      <c r="DT46" s="209" t="s">
        <v>275</v>
      </c>
      <c r="DU46" s="209" t="s">
        <v>277</v>
      </c>
      <c r="DV46" s="209" t="s">
        <v>55</v>
      </c>
      <c r="DW46" s="209" t="s">
        <v>143</v>
      </c>
      <c r="DX46" s="209" t="s">
        <v>238</v>
      </c>
      <c r="DY46" s="209" t="s">
        <v>55</v>
      </c>
      <c r="DZ46" s="209" t="s">
        <v>143</v>
      </c>
      <c r="EA46" s="202"/>
      <c r="EB46" s="202"/>
      <c r="EC46" s="209" t="s">
        <v>66</v>
      </c>
      <c r="ED46" s="209" t="s">
        <v>67</v>
      </c>
      <c r="EE46" s="209" t="s">
        <v>68</v>
      </c>
      <c r="EF46" s="209" t="s">
        <v>2088</v>
      </c>
      <c r="EG46" s="209" t="s">
        <v>2085</v>
      </c>
      <c r="EH46" s="209" t="s">
        <v>2083</v>
      </c>
      <c r="EI46" s="209" t="s">
        <v>71</v>
      </c>
      <c r="EJ46" s="209" t="s">
        <v>333</v>
      </c>
      <c r="EK46" s="209" t="s">
        <v>2086</v>
      </c>
      <c r="EL46" s="209" t="s">
        <v>2087</v>
      </c>
      <c r="EM46" s="209" t="s">
        <v>332</v>
      </c>
      <c r="EN46" s="209" t="s">
        <v>2048</v>
      </c>
      <c r="EO46" s="209" t="s">
        <v>2045</v>
      </c>
      <c r="EP46" s="209" t="s">
        <v>69</v>
      </c>
      <c r="EQ46" s="209" t="s">
        <v>70</v>
      </c>
      <c r="ER46" s="209" t="s">
        <v>2053</v>
      </c>
      <c r="ES46" s="209" t="s">
        <v>0</v>
      </c>
      <c r="EU46" s="80" t="str">
        <f>IF(A46="",EU45,A46)</f>
        <v>DREN</v>
      </c>
      <c r="EV46" s="80" t="str">
        <f>EU46&amp;B46</f>
        <v>DREN</v>
      </c>
      <c r="EW46" s="78" t="e">
        <f>CQ46+CU46+CY46+DC46+DG46+DK46</f>
        <v>#VALUE!</v>
      </c>
      <c r="EX46" s="80" t="e">
        <f>CS46+CW46+DA46+DE46+DI46+DM46</f>
        <v>#VALUE!</v>
      </c>
      <c r="EY46" s="78" t="e">
        <f>(CF46+2*CG46+3*CH46+4*CI46+5*CJ46)</f>
        <v>#VALUE!</v>
      </c>
      <c r="EZ46" s="78"/>
      <c r="FA46" s="78"/>
      <c r="FB46" s="78"/>
      <c r="FC46" s="78"/>
      <c r="FD46" s="78"/>
      <c r="FE46" s="78"/>
    </row>
    <row r="47" spans="1:161">
      <c r="A47" s="202"/>
      <c r="B47" s="202"/>
      <c r="C47" s="202"/>
      <c r="D47" s="202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44"/>
      <c r="BZ47" s="244"/>
      <c r="CA47" s="244"/>
      <c r="CB47" s="244"/>
      <c r="CC47" s="202"/>
      <c r="CD47" s="202"/>
      <c r="CE47" s="202"/>
      <c r="CF47" s="239"/>
      <c r="CG47" s="239"/>
      <c r="CH47" s="239"/>
      <c r="CI47" s="239"/>
      <c r="CJ47" s="239"/>
      <c r="CK47" s="239"/>
      <c r="CL47" s="239"/>
      <c r="CM47" s="239"/>
      <c r="CN47" s="239"/>
      <c r="CO47" s="202"/>
      <c r="CP47" s="202"/>
      <c r="CQ47" s="69" t="s">
        <v>2095</v>
      </c>
      <c r="CR47" s="69" t="s">
        <v>24</v>
      </c>
      <c r="CS47" s="69" t="s">
        <v>2095</v>
      </c>
      <c r="CT47" s="69" t="s">
        <v>24</v>
      </c>
      <c r="CU47" s="69" t="s">
        <v>2095</v>
      </c>
      <c r="CV47" s="69" t="s">
        <v>24</v>
      </c>
      <c r="CW47" s="69" t="s">
        <v>2095</v>
      </c>
      <c r="CX47" s="69" t="s">
        <v>24</v>
      </c>
      <c r="CY47" s="69" t="s">
        <v>2095</v>
      </c>
      <c r="CZ47" s="69" t="s">
        <v>24</v>
      </c>
      <c r="DA47" s="69" t="s">
        <v>2095</v>
      </c>
      <c r="DB47" s="69" t="s">
        <v>24</v>
      </c>
      <c r="DC47" s="69" t="s">
        <v>2095</v>
      </c>
      <c r="DD47" s="69" t="s">
        <v>24</v>
      </c>
      <c r="DE47" s="69" t="s">
        <v>2095</v>
      </c>
      <c r="DF47" s="69" t="s">
        <v>24</v>
      </c>
      <c r="DG47" s="69" t="s">
        <v>2095</v>
      </c>
      <c r="DH47" s="69" t="s">
        <v>24</v>
      </c>
      <c r="DI47" s="69" t="s">
        <v>2095</v>
      </c>
      <c r="DJ47" s="69" t="s">
        <v>24</v>
      </c>
      <c r="DK47" s="69" t="s">
        <v>2095</v>
      </c>
      <c r="DL47" s="69" t="s">
        <v>24</v>
      </c>
      <c r="DM47" s="69" t="s">
        <v>2095</v>
      </c>
      <c r="DN47" s="69" t="s">
        <v>24</v>
      </c>
      <c r="DO47" s="219"/>
      <c r="DP47" s="219"/>
      <c r="DQ47" s="209"/>
      <c r="DR47" s="209"/>
      <c r="DS47" s="209"/>
      <c r="DT47" s="209"/>
      <c r="DU47" s="209"/>
      <c r="DV47" s="209"/>
      <c r="DW47" s="209"/>
      <c r="DX47" s="209"/>
      <c r="DY47" s="209"/>
      <c r="DZ47" s="209"/>
      <c r="EA47" s="202"/>
      <c r="EB47" s="202"/>
      <c r="EC47" s="209"/>
      <c r="ED47" s="209"/>
      <c r="EE47" s="209"/>
      <c r="EF47" s="209"/>
      <c r="EG47" s="209"/>
      <c r="EH47" s="209"/>
      <c r="EI47" s="209"/>
      <c r="EJ47" s="209"/>
      <c r="EK47" s="209"/>
      <c r="EL47" s="209"/>
      <c r="EM47" s="209"/>
      <c r="EN47" s="209"/>
      <c r="EO47" s="209"/>
      <c r="EP47" s="209"/>
      <c r="EQ47" s="209"/>
      <c r="ER47" s="209"/>
      <c r="ES47" s="209"/>
      <c r="EU47" s="80" t="str">
        <f>IF(A47="",EU46,A47)</f>
        <v>DREN</v>
      </c>
      <c r="EV47" s="80" t="str">
        <f>EU47&amp;B47</f>
        <v>DREN</v>
      </c>
      <c r="EW47" s="78" t="e">
        <f>CQ47+CU47+CY47+DC47+DG47+DK47</f>
        <v>#VALUE!</v>
      </c>
      <c r="EX47" s="80" t="e">
        <f>CS47+CW47+DA47+DE47+DI47+DM47</f>
        <v>#VALUE!</v>
      </c>
      <c r="EY47" s="78">
        <f>(CF47+2*CG47+3*CH47+4*CI47+5*CJ47)</f>
        <v>0</v>
      </c>
      <c r="EZ47" s="78"/>
      <c r="FA47" s="78"/>
      <c r="FB47" s="78"/>
      <c r="FC47" s="78"/>
      <c r="FD47" s="78"/>
      <c r="FE47" s="78"/>
    </row>
    <row r="48" spans="1:161">
      <c r="A48" s="205" t="s">
        <v>107</v>
      </c>
      <c r="B48" s="8" t="s">
        <v>90</v>
      </c>
      <c r="C48" s="71">
        <v>1257</v>
      </c>
      <c r="D48" s="71">
        <v>691</v>
      </c>
      <c r="E48" s="71">
        <v>0</v>
      </c>
      <c r="F48" s="71">
        <v>0</v>
      </c>
      <c r="G48" s="71">
        <v>0</v>
      </c>
      <c r="H48" s="71">
        <v>0</v>
      </c>
      <c r="I48" s="71">
        <v>13</v>
      </c>
      <c r="J48" s="71">
        <v>8</v>
      </c>
      <c r="K48" s="71">
        <v>404</v>
      </c>
      <c r="L48" s="71">
        <v>244</v>
      </c>
      <c r="M48" s="71">
        <v>107</v>
      </c>
      <c r="N48" s="71">
        <v>39</v>
      </c>
      <c r="O48" s="71">
        <v>130</v>
      </c>
      <c r="P48" s="71">
        <v>54</v>
      </c>
      <c r="Q48" s="71">
        <v>401</v>
      </c>
      <c r="R48" s="71">
        <v>205</v>
      </c>
      <c r="S48" s="71">
        <v>0</v>
      </c>
      <c r="T48" s="71">
        <v>0</v>
      </c>
      <c r="U48" s="71">
        <v>63</v>
      </c>
      <c r="V48" s="71">
        <v>18</v>
      </c>
      <c r="W48" s="71">
        <v>248</v>
      </c>
      <c r="X48" s="71">
        <v>120</v>
      </c>
      <c r="Y48" s="71">
        <v>48</v>
      </c>
      <c r="Z48" s="71">
        <v>13</v>
      </c>
      <c r="AA48" s="71">
        <v>83</v>
      </c>
      <c r="AB48" s="71">
        <v>28</v>
      </c>
      <c r="AC48" s="69">
        <v>2754</v>
      </c>
      <c r="AD48" s="69">
        <v>1420</v>
      </c>
      <c r="AE48" s="205" t="s">
        <v>107</v>
      </c>
      <c r="AF48" s="8" t="s">
        <v>90</v>
      </c>
      <c r="AG48" s="71">
        <v>16</v>
      </c>
      <c r="AH48" s="71">
        <v>5</v>
      </c>
      <c r="AI48" s="71">
        <v>0</v>
      </c>
      <c r="AJ48" s="71">
        <v>0</v>
      </c>
      <c r="AK48" s="71">
        <v>0</v>
      </c>
      <c r="AL48" s="71">
        <v>0</v>
      </c>
      <c r="AM48" s="71">
        <v>1</v>
      </c>
      <c r="AN48" s="71">
        <v>1</v>
      </c>
      <c r="AO48" s="71">
        <v>17</v>
      </c>
      <c r="AP48" s="71">
        <v>9</v>
      </c>
      <c r="AQ48" s="71">
        <v>3</v>
      </c>
      <c r="AR48" s="71">
        <v>0</v>
      </c>
      <c r="AS48" s="71">
        <v>2</v>
      </c>
      <c r="AT48" s="71">
        <v>1</v>
      </c>
      <c r="AU48" s="71">
        <v>54</v>
      </c>
      <c r="AV48" s="71">
        <v>26</v>
      </c>
      <c r="AW48" s="71">
        <v>0</v>
      </c>
      <c r="AX48" s="71">
        <v>0</v>
      </c>
      <c r="AY48" s="71">
        <v>15</v>
      </c>
      <c r="AZ48" s="71">
        <v>3</v>
      </c>
      <c r="BA48" s="71">
        <v>64</v>
      </c>
      <c r="BB48" s="71">
        <v>35</v>
      </c>
      <c r="BC48" s="71">
        <v>5</v>
      </c>
      <c r="BD48" s="71">
        <v>1</v>
      </c>
      <c r="BE48" s="71">
        <v>3</v>
      </c>
      <c r="BF48" s="71">
        <v>1</v>
      </c>
      <c r="BG48" s="69">
        <v>180</v>
      </c>
      <c r="BH48" s="69">
        <v>82</v>
      </c>
      <c r="BI48" s="205" t="s">
        <v>107</v>
      </c>
      <c r="BJ48" s="8" t="s">
        <v>90</v>
      </c>
      <c r="BK48" s="31">
        <v>18</v>
      </c>
      <c r="BL48" s="31">
        <v>0</v>
      </c>
      <c r="BM48" s="31">
        <v>0</v>
      </c>
      <c r="BN48" s="31">
        <v>1</v>
      </c>
      <c r="BO48" s="31">
        <v>10</v>
      </c>
      <c r="BP48" s="31">
        <v>7</v>
      </c>
      <c r="BQ48" s="31">
        <v>6</v>
      </c>
      <c r="BR48" s="31">
        <v>7</v>
      </c>
      <c r="BS48" s="31">
        <v>0</v>
      </c>
      <c r="BT48" s="31">
        <v>5</v>
      </c>
      <c r="BU48" s="31">
        <v>7</v>
      </c>
      <c r="BV48" s="31">
        <v>2</v>
      </c>
      <c r="BW48" s="31">
        <v>4</v>
      </c>
      <c r="BX48" s="149">
        <v>67</v>
      </c>
      <c r="BY48" s="125">
        <v>61</v>
      </c>
      <c r="BZ48" s="71">
        <v>38</v>
      </c>
      <c r="CA48" s="71">
        <v>17</v>
      </c>
      <c r="CB48" s="71">
        <v>7</v>
      </c>
      <c r="CC48" s="71">
        <v>11</v>
      </c>
      <c r="CD48" s="205" t="s">
        <v>107</v>
      </c>
      <c r="CE48" s="8" t="s">
        <v>90</v>
      </c>
      <c r="CF48" s="71">
        <v>0</v>
      </c>
      <c r="CG48" s="71">
        <v>1029</v>
      </c>
      <c r="CH48" s="71">
        <v>4</v>
      </c>
      <c r="CI48" s="71">
        <v>0</v>
      </c>
      <c r="CJ48" s="71">
        <v>0</v>
      </c>
      <c r="CK48" s="71">
        <v>18</v>
      </c>
      <c r="CL48" s="71">
        <v>73</v>
      </c>
      <c r="CM48" s="71">
        <v>34</v>
      </c>
      <c r="CN48" s="71">
        <v>33</v>
      </c>
      <c r="CO48" s="205" t="s">
        <v>107</v>
      </c>
      <c r="CP48" s="8" t="s">
        <v>90</v>
      </c>
      <c r="CQ48" s="46">
        <v>581</v>
      </c>
      <c r="CR48" s="46">
        <v>300</v>
      </c>
      <c r="CS48" s="46">
        <v>282</v>
      </c>
      <c r="CT48" s="46">
        <v>136</v>
      </c>
      <c r="CU48" s="46">
        <v>0</v>
      </c>
      <c r="CV48" s="46">
        <v>0</v>
      </c>
      <c r="CW48" s="46">
        <v>0</v>
      </c>
      <c r="CX48" s="46">
        <v>0</v>
      </c>
      <c r="CY48" s="46">
        <v>68</v>
      </c>
      <c r="CZ48" s="46">
        <v>22</v>
      </c>
      <c r="DA48" s="46">
        <v>26</v>
      </c>
      <c r="DB48" s="46">
        <v>10</v>
      </c>
      <c r="DC48" s="46">
        <v>64</v>
      </c>
      <c r="DD48" s="46">
        <v>22</v>
      </c>
      <c r="DE48" s="46">
        <v>5</v>
      </c>
      <c r="DF48" s="46">
        <v>2</v>
      </c>
      <c r="DG48" s="46">
        <v>0</v>
      </c>
      <c r="DH48" s="46">
        <v>0</v>
      </c>
      <c r="DI48" s="46">
        <v>0</v>
      </c>
      <c r="DJ48" s="46">
        <v>0</v>
      </c>
      <c r="DK48" s="46">
        <v>7</v>
      </c>
      <c r="DL48" s="46">
        <v>3</v>
      </c>
      <c r="DM48" s="46">
        <v>2</v>
      </c>
      <c r="DN48" s="46">
        <v>0</v>
      </c>
      <c r="DO48" s="205" t="s">
        <v>107</v>
      </c>
      <c r="DP48" s="8" t="s">
        <v>90</v>
      </c>
      <c r="DQ48" s="71">
        <v>30</v>
      </c>
      <c r="DR48" s="71">
        <v>78</v>
      </c>
      <c r="DS48" s="71">
        <v>0</v>
      </c>
      <c r="DT48" s="71">
        <v>55</v>
      </c>
      <c r="DU48" s="71">
        <v>1</v>
      </c>
      <c r="DV48" s="16">
        <v>164</v>
      </c>
      <c r="DW48" s="71">
        <v>46</v>
      </c>
      <c r="DX48" s="71">
        <v>35</v>
      </c>
      <c r="DY48" s="152">
        <v>11</v>
      </c>
      <c r="DZ48" s="32">
        <v>1</v>
      </c>
      <c r="EA48" s="205" t="s">
        <v>107</v>
      </c>
      <c r="EB48" s="8" t="s">
        <v>90</v>
      </c>
      <c r="EC48" s="71">
        <v>405</v>
      </c>
      <c r="ED48" s="71">
        <v>394</v>
      </c>
      <c r="EE48" s="71">
        <v>0</v>
      </c>
      <c r="EF48" s="71">
        <v>20</v>
      </c>
      <c r="EG48" s="71">
        <v>46</v>
      </c>
      <c r="EH48" s="71">
        <v>5</v>
      </c>
      <c r="EI48" s="71">
        <v>0</v>
      </c>
      <c r="EJ48" s="71">
        <v>414</v>
      </c>
      <c r="EK48" s="71">
        <v>32</v>
      </c>
      <c r="EL48" s="71">
        <v>0</v>
      </c>
      <c r="EM48" s="71">
        <v>20</v>
      </c>
      <c r="EN48" s="71">
        <v>0</v>
      </c>
      <c r="EO48" s="71">
        <v>66</v>
      </c>
      <c r="EP48" s="71">
        <v>0</v>
      </c>
      <c r="EQ48" s="71">
        <v>0</v>
      </c>
      <c r="ER48" s="71">
        <v>1</v>
      </c>
      <c r="ES48" s="71">
        <v>12</v>
      </c>
      <c r="EU48" s="80" t="s">
        <v>107</v>
      </c>
      <c r="EV48" s="80" t="s">
        <v>2562</v>
      </c>
      <c r="EW48" s="78">
        <v>720</v>
      </c>
      <c r="EX48" s="80">
        <v>315</v>
      </c>
      <c r="EY48" s="78">
        <v>2070</v>
      </c>
      <c r="EZ48" s="78"/>
      <c r="FA48" s="78"/>
      <c r="FB48" s="78"/>
      <c r="FC48" s="78"/>
      <c r="FD48" s="78"/>
      <c r="FE48" s="78"/>
    </row>
    <row r="49" spans="1:161">
      <c r="A49" s="205"/>
      <c r="B49" s="8" t="s">
        <v>91</v>
      </c>
      <c r="C49" s="71">
        <v>3938</v>
      </c>
      <c r="D49" s="71">
        <v>2272</v>
      </c>
      <c r="E49" s="71">
        <v>0</v>
      </c>
      <c r="F49" s="71">
        <v>0</v>
      </c>
      <c r="G49" s="71">
        <v>0</v>
      </c>
      <c r="H49" s="71">
        <v>0</v>
      </c>
      <c r="I49" s="71">
        <v>0</v>
      </c>
      <c r="J49" s="71">
        <v>0</v>
      </c>
      <c r="K49" s="71">
        <v>1243</v>
      </c>
      <c r="L49" s="71">
        <v>836</v>
      </c>
      <c r="M49" s="71">
        <v>822</v>
      </c>
      <c r="N49" s="71">
        <v>350</v>
      </c>
      <c r="O49" s="71">
        <v>967</v>
      </c>
      <c r="P49" s="71">
        <v>500</v>
      </c>
      <c r="Q49" s="71">
        <v>141</v>
      </c>
      <c r="R49" s="71">
        <v>88</v>
      </c>
      <c r="S49" s="71">
        <v>0</v>
      </c>
      <c r="T49" s="71">
        <v>0</v>
      </c>
      <c r="U49" s="71">
        <v>159</v>
      </c>
      <c r="V49" s="71">
        <v>65</v>
      </c>
      <c r="W49" s="71">
        <v>972</v>
      </c>
      <c r="X49" s="71">
        <v>610</v>
      </c>
      <c r="Y49" s="71">
        <v>575</v>
      </c>
      <c r="Z49" s="71">
        <v>253</v>
      </c>
      <c r="AA49" s="71">
        <v>558</v>
      </c>
      <c r="AB49" s="71">
        <v>291</v>
      </c>
      <c r="AC49" s="69">
        <v>9375</v>
      </c>
      <c r="AD49" s="69">
        <v>5265</v>
      </c>
      <c r="AE49" s="205"/>
      <c r="AF49" s="8" t="s">
        <v>91</v>
      </c>
      <c r="AG49" s="71">
        <v>265</v>
      </c>
      <c r="AH49" s="71">
        <v>140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81</v>
      </c>
      <c r="AP49" s="71">
        <v>55</v>
      </c>
      <c r="AQ49" s="71">
        <v>45</v>
      </c>
      <c r="AR49" s="71">
        <v>27</v>
      </c>
      <c r="AS49" s="71">
        <v>102</v>
      </c>
      <c r="AT49" s="71">
        <v>53</v>
      </c>
      <c r="AU49" s="71">
        <v>5</v>
      </c>
      <c r="AV49" s="71">
        <v>4</v>
      </c>
      <c r="AW49" s="71">
        <v>0</v>
      </c>
      <c r="AX49" s="71">
        <v>0</v>
      </c>
      <c r="AY49" s="71">
        <v>14</v>
      </c>
      <c r="AZ49" s="71">
        <v>3</v>
      </c>
      <c r="BA49" s="71">
        <v>52</v>
      </c>
      <c r="BB49" s="71">
        <v>29</v>
      </c>
      <c r="BC49" s="71">
        <v>76</v>
      </c>
      <c r="BD49" s="71">
        <v>37</v>
      </c>
      <c r="BE49" s="71">
        <v>42</v>
      </c>
      <c r="BF49" s="71">
        <v>27</v>
      </c>
      <c r="BG49" s="69">
        <v>682</v>
      </c>
      <c r="BH49" s="69">
        <v>375</v>
      </c>
      <c r="BI49" s="205"/>
      <c r="BJ49" s="8" t="s">
        <v>91</v>
      </c>
      <c r="BK49" s="31">
        <v>46</v>
      </c>
      <c r="BL49" s="31">
        <v>0</v>
      </c>
      <c r="BM49" s="31">
        <v>0</v>
      </c>
      <c r="BN49" s="31">
        <v>0</v>
      </c>
      <c r="BO49" s="31">
        <v>17</v>
      </c>
      <c r="BP49" s="31">
        <v>15</v>
      </c>
      <c r="BQ49" s="31">
        <v>13</v>
      </c>
      <c r="BR49" s="31">
        <v>2</v>
      </c>
      <c r="BS49" s="31">
        <v>0</v>
      </c>
      <c r="BT49" s="31">
        <v>3</v>
      </c>
      <c r="BU49" s="31">
        <v>16</v>
      </c>
      <c r="BV49" s="31">
        <v>14</v>
      </c>
      <c r="BW49" s="31">
        <v>12</v>
      </c>
      <c r="BX49" s="149">
        <v>138</v>
      </c>
      <c r="BY49" s="125">
        <v>137</v>
      </c>
      <c r="BZ49" s="71">
        <v>129</v>
      </c>
      <c r="CA49" s="71">
        <v>94</v>
      </c>
      <c r="CB49" s="71">
        <v>0</v>
      </c>
      <c r="CC49" s="71">
        <v>8</v>
      </c>
      <c r="CD49" s="205"/>
      <c r="CE49" s="8" t="s">
        <v>91</v>
      </c>
      <c r="CF49" s="71">
        <v>0</v>
      </c>
      <c r="CG49" s="71">
        <v>3692</v>
      </c>
      <c r="CH49" s="71">
        <v>41</v>
      </c>
      <c r="CI49" s="71">
        <v>0</v>
      </c>
      <c r="CJ49" s="71">
        <v>0</v>
      </c>
      <c r="CK49" s="71">
        <v>24</v>
      </c>
      <c r="CL49" s="71">
        <v>135</v>
      </c>
      <c r="CM49" s="71">
        <v>157</v>
      </c>
      <c r="CN49" s="71">
        <v>152</v>
      </c>
      <c r="CO49" s="205"/>
      <c r="CP49" s="8" t="s">
        <v>91</v>
      </c>
      <c r="CQ49" s="46">
        <v>821</v>
      </c>
      <c r="CR49" s="46">
        <v>551</v>
      </c>
      <c r="CS49" s="46">
        <v>607</v>
      </c>
      <c r="CT49" s="46">
        <v>389</v>
      </c>
      <c r="CU49" s="46">
        <v>9</v>
      </c>
      <c r="CV49" s="46">
        <v>2</v>
      </c>
      <c r="CW49" s="46">
        <v>6</v>
      </c>
      <c r="CX49" s="46">
        <v>1</v>
      </c>
      <c r="CY49" s="46">
        <v>432</v>
      </c>
      <c r="CZ49" s="46">
        <v>188</v>
      </c>
      <c r="DA49" s="46">
        <v>257</v>
      </c>
      <c r="DB49" s="46">
        <v>118</v>
      </c>
      <c r="DC49" s="46">
        <v>378</v>
      </c>
      <c r="DD49" s="46">
        <v>228</v>
      </c>
      <c r="DE49" s="46">
        <v>205</v>
      </c>
      <c r="DF49" s="46">
        <v>125</v>
      </c>
      <c r="DG49" s="46">
        <v>280</v>
      </c>
      <c r="DH49" s="46">
        <v>107</v>
      </c>
      <c r="DI49" s="46">
        <v>107</v>
      </c>
      <c r="DJ49" s="46">
        <v>37</v>
      </c>
      <c r="DK49" s="46">
        <v>333</v>
      </c>
      <c r="DL49" s="46">
        <v>159</v>
      </c>
      <c r="DM49" s="46">
        <v>179</v>
      </c>
      <c r="DN49" s="46">
        <v>84</v>
      </c>
      <c r="DO49" s="205"/>
      <c r="DP49" s="8" t="s">
        <v>91</v>
      </c>
      <c r="DQ49" s="71">
        <v>157</v>
      </c>
      <c r="DR49" s="71">
        <v>130</v>
      </c>
      <c r="DS49" s="71">
        <v>0</v>
      </c>
      <c r="DT49" s="71">
        <v>46</v>
      </c>
      <c r="DU49" s="71">
        <v>4</v>
      </c>
      <c r="DV49" s="16">
        <v>337</v>
      </c>
      <c r="DW49" s="71">
        <v>144</v>
      </c>
      <c r="DX49" s="71">
        <v>165</v>
      </c>
      <c r="DY49" s="152">
        <v>78</v>
      </c>
      <c r="DZ49" s="32">
        <v>32</v>
      </c>
      <c r="EA49" s="205"/>
      <c r="EB49" s="8" t="s">
        <v>91</v>
      </c>
      <c r="EC49" s="71">
        <v>1875</v>
      </c>
      <c r="ED49" s="71">
        <v>858</v>
      </c>
      <c r="EE49" s="71">
        <v>926</v>
      </c>
      <c r="EF49" s="71">
        <v>20</v>
      </c>
      <c r="EG49" s="71">
        <v>265</v>
      </c>
      <c r="EH49" s="71">
        <v>207</v>
      </c>
      <c r="EI49" s="71">
        <v>70</v>
      </c>
      <c r="EJ49" s="71">
        <v>4201</v>
      </c>
      <c r="EK49" s="71">
        <v>263</v>
      </c>
      <c r="EL49" s="71">
        <v>183</v>
      </c>
      <c r="EM49" s="71">
        <v>396</v>
      </c>
      <c r="EN49" s="71">
        <v>0</v>
      </c>
      <c r="EO49" s="71">
        <v>5</v>
      </c>
      <c r="EP49" s="71">
        <v>0</v>
      </c>
      <c r="EQ49" s="71">
        <v>0</v>
      </c>
      <c r="ER49" s="71">
        <v>8</v>
      </c>
      <c r="ES49" s="71">
        <v>12</v>
      </c>
      <c r="EU49" s="80" t="s">
        <v>107</v>
      </c>
      <c r="EV49" s="80" t="s">
        <v>2563</v>
      </c>
      <c r="EW49" s="78">
        <v>2253</v>
      </c>
      <c r="EX49" s="80">
        <v>1361</v>
      </c>
      <c r="EY49" s="78">
        <v>7507</v>
      </c>
      <c r="EZ49" s="78"/>
      <c r="FA49" s="78"/>
      <c r="FB49" s="78"/>
      <c r="FC49" s="78"/>
      <c r="FD49" s="78"/>
      <c r="FE49" s="78"/>
    </row>
    <row r="50" spans="1:161">
      <c r="A50" s="205"/>
      <c r="B50" s="66" t="s">
        <v>73</v>
      </c>
      <c r="C50" s="26">
        <v>5195</v>
      </c>
      <c r="D50" s="26">
        <v>2963</v>
      </c>
      <c r="E50" s="26">
        <v>0</v>
      </c>
      <c r="F50" s="26">
        <v>0</v>
      </c>
      <c r="G50" s="26">
        <v>0</v>
      </c>
      <c r="H50" s="26">
        <v>0</v>
      </c>
      <c r="I50" s="26">
        <v>13</v>
      </c>
      <c r="J50" s="26">
        <v>8</v>
      </c>
      <c r="K50" s="26">
        <v>1647</v>
      </c>
      <c r="L50" s="26">
        <v>1080</v>
      </c>
      <c r="M50" s="26">
        <v>929</v>
      </c>
      <c r="N50" s="26">
        <v>389</v>
      </c>
      <c r="O50" s="26">
        <v>1097</v>
      </c>
      <c r="P50" s="26">
        <v>554</v>
      </c>
      <c r="Q50" s="26">
        <v>542</v>
      </c>
      <c r="R50" s="26">
        <v>293</v>
      </c>
      <c r="S50" s="26">
        <v>0</v>
      </c>
      <c r="T50" s="26">
        <v>0</v>
      </c>
      <c r="U50" s="26">
        <v>222</v>
      </c>
      <c r="V50" s="26">
        <v>83</v>
      </c>
      <c r="W50" s="26">
        <v>1220</v>
      </c>
      <c r="X50" s="26">
        <v>730</v>
      </c>
      <c r="Y50" s="26">
        <v>623</v>
      </c>
      <c r="Z50" s="26">
        <v>266</v>
      </c>
      <c r="AA50" s="26">
        <v>641</v>
      </c>
      <c r="AB50" s="26">
        <v>319</v>
      </c>
      <c r="AC50" s="68">
        <v>12129</v>
      </c>
      <c r="AD50" s="68">
        <v>6685</v>
      </c>
      <c r="AE50" s="205"/>
      <c r="AF50" s="66" t="s">
        <v>73</v>
      </c>
      <c r="AG50" s="26">
        <v>281</v>
      </c>
      <c r="AH50" s="26">
        <v>145</v>
      </c>
      <c r="AI50" s="26">
        <v>0</v>
      </c>
      <c r="AJ50" s="26">
        <v>0</v>
      </c>
      <c r="AK50" s="26">
        <v>0</v>
      </c>
      <c r="AL50" s="26">
        <v>0</v>
      </c>
      <c r="AM50" s="26">
        <v>1</v>
      </c>
      <c r="AN50" s="26">
        <v>1</v>
      </c>
      <c r="AO50" s="26">
        <v>98</v>
      </c>
      <c r="AP50" s="26">
        <v>64</v>
      </c>
      <c r="AQ50" s="26">
        <v>48</v>
      </c>
      <c r="AR50" s="26">
        <v>27</v>
      </c>
      <c r="AS50" s="26">
        <v>104</v>
      </c>
      <c r="AT50" s="26">
        <v>54</v>
      </c>
      <c r="AU50" s="26">
        <v>59</v>
      </c>
      <c r="AV50" s="26">
        <v>30</v>
      </c>
      <c r="AW50" s="26">
        <v>0</v>
      </c>
      <c r="AX50" s="26">
        <v>0</v>
      </c>
      <c r="AY50" s="26">
        <v>29</v>
      </c>
      <c r="AZ50" s="26">
        <v>6</v>
      </c>
      <c r="BA50" s="26">
        <v>116</v>
      </c>
      <c r="BB50" s="26">
        <v>64</v>
      </c>
      <c r="BC50" s="26">
        <v>81</v>
      </c>
      <c r="BD50" s="26">
        <v>38</v>
      </c>
      <c r="BE50" s="26">
        <v>45</v>
      </c>
      <c r="BF50" s="26">
        <v>28</v>
      </c>
      <c r="BG50" s="68">
        <v>862</v>
      </c>
      <c r="BH50" s="68">
        <v>457</v>
      </c>
      <c r="BI50" s="205"/>
      <c r="BJ50" s="66" t="s">
        <v>73</v>
      </c>
      <c r="BK50" s="68">
        <v>64</v>
      </c>
      <c r="BL50" s="68">
        <v>0</v>
      </c>
      <c r="BM50" s="68">
        <v>0</v>
      </c>
      <c r="BN50" s="68">
        <v>1</v>
      </c>
      <c r="BO50" s="68">
        <v>27</v>
      </c>
      <c r="BP50" s="68">
        <v>22</v>
      </c>
      <c r="BQ50" s="68">
        <v>19</v>
      </c>
      <c r="BR50" s="68">
        <v>9</v>
      </c>
      <c r="BS50" s="68">
        <v>0</v>
      </c>
      <c r="BT50" s="68">
        <v>8</v>
      </c>
      <c r="BU50" s="68">
        <v>23</v>
      </c>
      <c r="BV50" s="68">
        <v>16</v>
      </c>
      <c r="BW50" s="68">
        <v>16</v>
      </c>
      <c r="BX50" s="68">
        <v>205</v>
      </c>
      <c r="BY50" s="68">
        <v>198</v>
      </c>
      <c r="BZ50" s="68">
        <v>167</v>
      </c>
      <c r="CA50" s="68">
        <v>111</v>
      </c>
      <c r="CB50" s="68">
        <v>7</v>
      </c>
      <c r="CC50" s="68">
        <v>19</v>
      </c>
      <c r="CD50" s="205"/>
      <c r="CE50" s="66" t="s">
        <v>73</v>
      </c>
      <c r="CF50" s="68">
        <v>0</v>
      </c>
      <c r="CG50" s="68">
        <v>4721</v>
      </c>
      <c r="CH50" s="68">
        <v>45</v>
      </c>
      <c r="CI50" s="68">
        <v>0</v>
      </c>
      <c r="CJ50" s="68">
        <v>0</v>
      </c>
      <c r="CK50" s="68">
        <v>42</v>
      </c>
      <c r="CL50" s="68">
        <v>208</v>
      </c>
      <c r="CM50" s="68">
        <v>191</v>
      </c>
      <c r="CN50" s="68">
        <v>185</v>
      </c>
      <c r="CO50" s="205"/>
      <c r="CP50" s="66" t="s">
        <v>73</v>
      </c>
      <c r="CQ50" s="68">
        <v>1402</v>
      </c>
      <c r="CR50" s="68">
        <v>851</v>
      </c>
      <c r="CS50" s="68">
        <v>889</v>
      </c>
      <c r="CT50" s="68">
        <v>525</v>
      </c>
      <c r="CU50" s="68">
        <v>9</v>
      </c>
      <c r="CV50" s="68">
        <v>2</v>
      </c>
      <c r="CW50" s="68">
        <v>6</v>
      </c>
      <c r="CX50" s="68">
        <v>1</v>
      </c>
      <c r="CY50" s="68">
        <v>500</v>
      </c>
      <c r="CZ50" s="68">
        <v>210</v>
      </c>
      <c r="DA50" s="68">
        <v>283</v>
      </c>
      <c r="DB50" s="68">
        <v>128</v>
      </c>
      <c r="DC50" s="68">
        <v>442</v>
      </c>
      <c r="DD50" s="68">
        <v>250</v>
      </c>
      <c r="DE50" s="68">
        <v>210</v>
      </c>
      <c r="DF50" s="68">
        <v>127</v>
      </c>
      <c r="DG50" s="68">
        <v>280</v>
      </c>
      <c r="DH50" s="68">
        <v>107</v>
      </c>
      <c r="DI50" s="68">
        <v>107</v>
      </c>
      <c r="DJ50" s="68">
        <v>37</v>
      </c>
      <c r="DK50" s="68">
        <v>340</v>
      </c>
      <c r="DL50" s="68">
        <v>162</v>
      </c>
      <c r="DM50" s="68">
        <v>181</v>
      </c>
      <c r="DN50" s="68">
        <v>84</v>
      </c>
      <c r="DO50" s="205"/>
      <c r="DP50" s="66" t="s">
        <v>73</v>
      </c>
      <c r="DQ50" s="26">
        <v>187</v>
      </c>
      <c r="DR50" s="26">
        <v>208</v>
      </c>
      <c r="DS50" s="26">
        <v>0</v>
      </c>
      <c r="DT50" s="26">
        <v>101</v>
      </c>
      <c r="DU50" s="26">
        <v>5</v>
      </c>
      <c r="DV50" s="26">
        <v>501</v>
      </c>
      <c r="DW50" s="26">
        <v>190</v>
      </c>
      <c r="DX50" s="26">
        <v>200</v>
      </c>
      <c r="DY50" s="41">
        <v>89</v>
      </c>
      <c r="DZ50" s="41">
        <v>33</v>
      </c>
      <c r="EA50" s="205"/>
      <c r="EB50" s="66" t="s">
        <v>73</v>
      </c>
      <c r="EC50" s="68">
        <v>2280</v>
      </c>
      <c r="ED50" s="68">
        <v>1252</v>
      </c>
      <c r="EE50" s="68">
        <v>926</v>
      </c>
      <c r="EF50" s="68">
        <v>40</v>
      </c>
      <c r="EG50" s="68">
        <v>311</v>
      </c>
      <c r="EH50" s="68">
        <v>212</v>
      </c>
      <c r="EI50" s="68">
        <v>70</v>
      </c>
      <c r="EJ50" s="68">
        <v>4615</v>
      </c>
      <c r="EK50" s="68">
        <v>295</v>
      </c>
      <c r="EL50" s="68">
        <v>183</v>
      </c>
      <c r="EM50" s="68">
        <v>416</v>
      </c>
      <c r="EN50" s="68">
        <v>0</v>
      </c>
      <c r="EO50" s="68">
        <v>71</v>
      </c>
      <c r="EP50" s="68">
        <v>0</v>
      </c>
      <c r="EQ50" s="68">
        <v>0</v>
      </c>
      <c r="ER50" s="68">
        <v>9</v>
      </c>
      <c r="ES50" s="68">
        <v>24</v>
      </c>
      <c r="EU50" s="80" t="s">
        <v>107</v>
      </c>
      <c r="EV50" s="80" t="s">
        <v>2564</v>
      </c>
      <c r="EW50" s="78">
        <v>2973</v>
      </c>
      <c r="EX50" s="80">
        <v>1676</v>
      </c>
      <c r="EY50" s="78">
        <v>9577</v>
      </c>
      <c r="EZ50" s="78"/>
      <c r="FA50" s="78"/>
      <c r="FB50" s="78"/>
      <c r="FC50" s="78"/>
      <c r="FD50" s="78"/>
      <c r="FE50" s="78"/>
    </row>
    <row r="51" spans="1:161">
      <c r="A51" s="205" t="s">
        <v>2054</v>
      </c>
      <c r="B51" s="8" t="s">
        <v>90</v>
      </c>
      <c r="C51" s="71">
        <v>1978</v>
      </c>
      <c r="D51" s="71">
        <v>876</v>
      </c>
      <c r="E51" s="71">
        <v>151</v>
      </c>
      <c r="F51" s="71">
        <v>67</v>
      </c>
      <c r="G51" s="71">
        <v>0</v>
      </c>
      <c r="H51" s="71">
        <v>0</v>
      </c>
      <c r="I51" s="71">
        <v>17</v>
      </c>
      <c r="J51" s="71">
        <v>3</v>
      </c>
      <c r="K51" s="71">
        <v>665</v>
      </c>
      <c r="L51" s="71">
        <v>313</v>
      </c>
      <c r="M51" s="71">
        <v>257</v>
      </c>
      <c r="N51" s="71">
        <v>86</v>
      </c>
      <c r="O51" s="71">
        <v>220</v>
      </c>
      <c r="P51" s="71">
        <v>97</v>
      </c>
      <c r="Q51" s="71">
        <v>885</v>
      </c>
      <c r="R51" s="71">
        <v>374</v>
      </c>
      <c r="S51" s="71">
        <v>0</v>
      </c>
      <c r="T51" s="71">
        <v>0</v>
      </c>
      <c r="U51" s="71">
        <v>92</v>
      </c>
      <c r="V51" s="71">
        <v>35</v>
      </c>
      <c r="W51" s="71">
        <v>291</v>
      </c>
      <c r="X51" s="71">
        <v>119</v>
      </c>
      <c r="Y51" s="71">
        <v>37</v>
      </c>
      <c r="Z51" s="71">
        <v>15</v>
      </c>
      <c r="AA51" s="71">
        <v>61</v>
      </c>
      <c r="AB51" s="71">
        <v>25</v>
      </c>
      <c r="AC51" s="69">
        <v>4654</v>
      </c>
      <c r="AD51" s="69">
        <v>2010</v>
      </c>
      <c r="AE51" s="205" t="s">
        <v>2054</v>
      </c>
      <c r="AF51" s="8" t="s">
        <v>90</v>
      </c>
      <c r="AG51" s="71">
        <v>119</v>
      </c>
      <c r="AH51" s="71">
        <v>45</v>
      </c>
      <c r="AI51" s="71">
        <v>7</v>
      </c>
      <c r="AJ51" s="71">
        <v>2</v>
      </c>
      <c r="AK51" s="71">
        <v>0</v>
      </c>
      <c r="AL51" s="71">
        <v>0</v>
      </c>
      <c r="AM51" s="71">
        <v>0</v>
      </c>
      <c r="AN51" s="71">
        <v>0</v>
      </c>
      <c r="AO51" s="71">
        <v>42</v>
      </c>
      <c r="AP51" s="71">
        <v>21</v>
      </c>
      <c r="AQ51" s="71">
        <v>22</v>
      </c>
      <c r="AR51" s="71">
        <v>6</v>
      </c>
      <c r="AS51" s="71">
        <v>9</v>
      </c>
      <c r="AT51" s="71">
        <v>3</v>
      </c>
      <c r="AU51" s="71">
        <v>251</v>
      </c>
      <c r="AV51" s="71">
        <v>98</v>
      </c>
      <c r="AW51" s="71">
        <v>0</v>
      </c>
      <c r="AX51" s="71">
        <v>0</v>
      </c>
      <c r="AY51" s="71">
        <v>21</v>
      </c>
      <c r="AZ51" s="71">
        <v>7</v>
      </c>
      <c r="BA51" s="71">
        <v>53</v>
      </c>
      <c r="BB51" s="71">
        <v>20</v>
      </c>
      <c r="BC51" s="71">
        <v>14</v>
      </c>
      <c r="BD51" s="71">
        <v>6</v>
      </c>
      <c r="BE51" s="71">
        <v>2</v>
      </c>
      <c r="BF51" s="71">
        <v>0</v>
      </c>
      <c r="BG51" s="69">
        <v>540</v>
      </c>
      <c r="BH51" s="69">
        <v>208</v>
      </c>
      <c r="BI51" s="205" t="s">
        <v>2054</v>
      </c>
      <c r="BJ51" s="8" t="s">
        <v>90</v>
      </c>
      <c r="BK51" s="31">
        <v>32</v>
      </c>
      <c r="BL51" s="31">
        <v>3</v>
      </c>
      <c r="BM51" s="31">
        <v>0</v>
      </c>
      <c r="BN51" s="31">
        <v>1</v>
      </c>
      <c r="BO51" s="31">
        <v>12</v>
      </c>
      <c r="BP51" s="31">
        <v>7</v>
      </c>
      <c r="BQ51" s="31">
        <v>6</v>
      </c>
      <c r="BR51" s="31">
        <v>14</v>
      </c>
      <c r="BS51" s="31">
        <v>0</v>
      </c>
      <c r="BT51" s="31">
        <v>5</v>
      </c>
      <c r="BU51" s="31">
        <v>6</v>
      </c>
      <c r="BV51" s="31">
        <v>3</v>
      </c>
      <c r="BW51" s="31">
        <v>5</v>
      </c>
      <c r="BX51" s="149">
        <v>94</v>
      </c>
      <c r="BY51" s="125">
        <v>78</v>
      </c>
      <c r="BZ51" s="71">
        <v>40</v>
      </c>
      <c r="CA51" s="71">
        <v>5</v>
      </c>
      <c r="CB51" s="71">
        <v>12</v>
      </c>
      <c r="CC51" s="71">
        <v>14</v>
      </c>
      <c r="CD51" s="205" t="s">
        <v>2054</v>
      </c>
      <c r="CE51" s="8" t="s">
        <v>90</v>
      </c>
      <c r="CF51" s="71">
        <v>98</v>
      </c>
      <c r="CG51" s="71">
        <v>1707</v>
      </c>
      <c r="CH51" s="71">
        <v>14</v>
      </c>
      <c r="CI51" s="71">
        <v>52</v>
      </c>
      <c r="CJ51" s="71">
        <v>0</v>
      </c>
      <c r="CK51" s="71">
        <v>21</v>
      </c>
      <c r="CL51" s="71">
        <v>79</v>
      </c>
      <c r="CM51" s="71">
        <v>75</v>
      </c>
      <c r="CN51" s="71">
        <v>58</v>
      </c>
      <c r="CO51" s="205" t="s">
        <v>2054</v>
      </c>
      <c r="CP51" s="8" t="s">
        <v>90</v>
      </c>
      <c r="CQ51" s="46">
        <v>1083</v>
      </c>
      <c r="CR51" s="46">
        <v>414</v>
      </c>
      <c r="CS51" s="46">
        <v>353</v>
      </c>
      <c r="CT51" s="46">
        <v>135</v>
      </c>
      <c r="CU51" s="46">
        <v>0</v>
      </c>
      <c r="CV51" s="46">
        <v>0</v>
      </c>
      <c r="CW51" s="46">
        <v>0</v>
      </c>
      <c r="CX51" s="46">
        <v>0</v>
      </c>
      <c r="CY51" s="46">
        <v>134</v>
      </c>
      <c r="CZ51" s="46">
        <v>46</v>
      </c>
      <c r="DA51" s="46">
        <v>49</v>
      </c>
      <c r="DB51" s="46">
        <v>13</v>
      </c>
      <c r="DC51" s="46">
        <v>57</v>
      </c>
      <c r="DD51" s="46">
        <v>23</v>
      </c>
      <c r="DE51" s="46">
        <v>25</v>
      </c>
      <c r="DF51" s="46">
        <v>12</v>
      </c>
      <c r="DG51" s="46">
        <v>0</v>
      </c>
      <c r="DH51" s="46">
        <v>0</v>
      </c>
      <c r="DI51" s="46">
        <v>0</v>
      </c>
      <c r="DJ51" s="46">
        <v>0</v>
      </c>
      <c r="DK51" s="46">
        <v>46</v>
      </c>
      <c r="DL51" s="46">
        <v>18</v>
      </c>
      <c r="DM51" s="46">
        <v>8</v>
      </c>
      <c r="DN51" s="46">
        <v>1</v>
      </c>
      <c r="DO51" s="205" t="s">
        <v>2054</v>
      </c>
      <c r="DP51" s="8" t="s">
        <v>90</v>
      </c>
      <c r="DQ51" s="71">
        <v>33</v>
      </c>
      <c r="DR51" s="71">
        <v>103</v>
      </c>
      <c r="DS51" s="71">
        <v>1</v>
      </c>
      <c r="DT51" s="71">
        <v>86</v>
      </c>
      <c r="DU51" s="71">
        <v>0</v>
      </c>
      <c r="DV51" s="16">
        <v>223</v>
      </c>
      <c r="DW51" s="71">
        <v>78</v>
      </c>
      <c r="DX51" s="71">
        <v>45</v>
      </c>
      <c r="DY51" s="152">
        <v>33</v>
      </c>
      <c r="DZ51" s="32">
        <v>12</v>
      </c>
      <c r="EA51" s="205" t="s">
        <v>2054</v>
      </c>
      <c r="EB51" s="8" t="s">
        <v>90</v>
      </c>
      <c r="EC51" s="71">
        <v>955</v>
      </c>
      <c r="ED51" s="71">
        <v>966</v>
      </c>
      <c r="EE51" s="71">
        <v>4</v>
      </c>
      <c r="EF51" s="71">
        <v>0</v>
      </c>
      <c r="EG51" s="71">
        <v>26</v>
      </c>
      <c r="EH51" s="71">
        <v>26</v>
      </c>
      <c r="EI51" s="71">
        <v>0</v>
      </c>
      <c r="EJ51" s="71">
        <v>1033</v>
      </c>
      <c r="EK51" s="71">
        <v>194</v>
      </c>
      <c r="EL51" s="71">
        <v>11</v>
      </c>
      <c r="EM51" s="71">
        <v>4</v>
      </c>
      <c r="EN51" s="71">
        <v>0</v>
      </c>
      <c r="EO51" s="71">
        <v>0</v>
      </c>
      <c r="EP51" s="71">
        <v>0</v>
      </c>
      <c r="EQ51" s="71">
        <v>0</v>
      </c>
      <c r="ER51" s="71">
        <v>0</v>
      </c>
      <c r="ES51" s="71">
        <v>93</v>
      </c>
      <c r="EU51" s="80" t="s">
        <v>2054</v>
      </c>
      <c r="EV51" s="80" t="s">
        <v>2580</v>
      </c>
      <c r="EW51" s="78">
        <v>1320</v>
      </c>
      <c r="EX51" s="80">
        <v>435</v>
      </c>
      <c r="EY51" s="78">
        <v>3762</v>
      </c>
      <c r="EZ51" s="78"/>
      <c r="FA51" s="78"/>
      <c r="FB51" s="78"/>
      <c r="FC51" s="78"/>
      <c r="FD51" s="78"/>
      <c r="FE51" s="78"/>
    </row>
    <row r="52" spans="1:161">
      <c r="A52" s="205"/>
      <c r="B52" s="8" t="s">
        <v>91</v>
      </c>
      <c r="C52" s="71">
        <v>1091</v>
      </c>
      <c r="D52" s="71">
        <v>539</v>
      </c>
      <c r="E52" s="71">
        <v>0</v>
      </c>
      <c r="F52" s="71">
        <v>0</v>
      </c>
      <c r="G52" s="71">
        <v>0</v>
      </c>
      <c r="H52" s="71">
        <v>0</v>
      </c>
      <c r="I52" s="71">
        <v>0</v>
      </c>
      <c r="J52" s="71">
        <v>0</v>
      </c>
      <c r="K52" s="71">
        <v>262</v>
      </c>
      <c r="L52" s="71">
        <v>133</v>
      </c>
      <c r="M52" s="71">
        <v>283</v>
      </c>
      <c r="N52" s="71">
        <v>139</v>
      </c>
      <c r="O52" s="71">
        <v>176</v>
      </c>
      <c r="P52" s="71">
        <v>82</v>
      </c>
      <c r="Q52" s="71">
        <v>165</v>
      </c>
      <c r="R52" s="71">
        <v>80</v>
      </c>
      <c r="S52" s="71">
        <v>0</v>
      </c>
      <c r="T52" s="71">
        <v>0</v>
      </c>
      <c r="U52" s="71">
        <v>20</v>
      </c>
      <c r="V52" s="71">
        <v>4</v>
      </c>
      <c r="W52" s="71">
        <v>331</v>
      </c>
      <c r="X52" s="71">
        <v>158</v>
      </c>
      <c r="Y52" s="71">
        <v>218</v>
      </c>
      <c r="Z52" s="71">
        <v>120</v>
      </c>
      <c r="AA52" s="71">
        <v>134</v>
      </c>
      <c r="AB52" s="71">
        <v>80</v>
      </c>
      <c r="AC52" s="69">
        <v>2680</v>
      </c>
      <c r="AD52" s="69">
        <v>1335</v>
      </c>
      <c r="AE52" s="205"/>
      <c r="AF52" s="8" t="s">
        <v>91</v>
      </c>
      <c r="AG52" s="71">
        <v>95</v>
      </c>
      <c r="AH52" s="71">
        <v>45</v>
      </c>
      <c r="AI52" s="71">
        <v>0</v>
      </c>
      <c r="AJ52" s="71">
        <v>0</v>
      </c>
      <c r="AK52" s="71">
        <v>0</v>
      </c>
      <c r="AL52" s="71">
        <v>0</v>
      </c>
      <c r="AM52" s="71">
        <v>0</v>
      </c>
      <c r="AN52" s="71">
        <v>0</v>
      </c>
      <c r="AO52" s="71">
        <v>37</v>
      </c>
      <c r="AP52" s="71">
        <v>25</v>
      </c>
      <c r="AQ52" s="71">
        <v>42</v>
      </c>
      <c r="AR52" s="71">
        <v>24</v>
      </c>
      <c r="AS52" s="71">
        <v>27</v>
      </c>
      <c r="AT52" s="71">
        <v>12</v>
      </c>
      <c r="AU52" s="71">
        <v>122</v>
      </c>
      <c r="AV52" s="71">
        <v>56</v>
      </c>
      <c r="AW52" s="71">
        <v>0</v>
      </c>
      <c r="AX52" s="71">
        <v>0</v>
      </c>
      <c r="AY52" s="71">
        <v>14</v>
      </c>
      <c r="AZ52" s="71">
        <v>3</v>
      </c>
      <c r="BA52" s="71">
        <v>52</v>
      </c>
      <c r="BB52" s="71">
        <v>21</v>
      </c>
      <c r="BC52" s="71">
        <v>80</v>
      </c>
      <c r="BD52" s="71">
        <v>55</v>
      </c>
      <c r="BE52" s="71">
        <v>38</v>
      </c>
      <c r="BF52" s="71">
        <v>28</v>
      </c>
      <c r="BG52" s="69">
        <v>507</v>
      </c>
      <c r="BH52" s="69">
        <v>269</v>
      </c>
      <c r="BI52" s="205"/>
      <c r="BJ52" s="8" t="s">
        <v>91</v>
      </c>
      <c r="BK52" s="31">
        <v>20</v>
      </c>
      <c r="BL52" s="31">
        <v>0</v>
      </c>
      <c r="BM52" s="31">
        <v>0</v>
      </c>
      <c r="BN52" s="31">
        <v>0</v>
      </c>
      <c r="BO52" s="31">
        <v>6</v>
      </c>
      <c r="BP52" s="31">
        <v>6</v>
      </c>
      <c r="BQ52" s="31">
        <v>4</v>
      </c>
      <c r="BR52" s="31">
        <v>2</v>
      </c>
      <c r="BS52" s="31">
        <v>0</v>
      </c>
      <c r="BT52" s="31">
        <v>1</v>
      </c>
      <c r="BU52" s="31">
        <v>7</v>
      </c>
      <c r="BV52" s="31">
        <v>4</v>
      </c>
      <c r="BW52" s="31">
        <v>3</v>
      </c>
      <c r="BX52" s="149">
        <v>53</v>
      </c>
      <c r="BY52" s="125">
        <v>60</v>
      </c>
      <c r="BZ52" s="71">
        <v>40</v>
      </c>
      <c r="CA52" s="71">
        <v>53</v>
      </c>
      <c r="CB52" s="71">
        <v>0</v>
      </c>
      <c r="CC52" s="71">
        <v>4</v>
      </c>
      <c r="CD52" s="205"/>
      <c r="CE52" s="8" t="s">
        <v>91</v>
      </c>
      <c r="CF52" s="71">
        <v>0</v>
      </c>
      <c r="CG52" s="71">
        <v>1622</v>
      </c>
      <c r="CH52" s="71">
        <v>0</v>
      </c>
      <c r="CI52" s="71">
        <v>46</v>
      </c>
      <c r="CJ52" s="71">
        <v>0</v>
      </c>
      <c r="CK52" s="71">
        <v>23</v>
      </c>
      <c r="CL52" s="71">
        <v>60</v>
      </c>
      <c r="CM52" s="71">
        <v>39</v>
      </c>
      <c r="CN52" s="71">
        <v>42</v>
      </c>
      <c r="CO52" s="205"/>
      <c r="CP52" s="8" t="s">
        <v>91</v>
      </c>
      <c r="CQ52" s="46">
        <v>753</v>
      </c>
      <c r="CR52" s="46">
        <v>377</v>
      </c>
      <c r="CS52" s="46">
        <v>274</v>
      </c>
      <c r="CT52" s="46">
        <v>141</v>
      </c>
      <c r="CU52" s="46">
        <v>8</v>
      </c>
      <c r="CV52" s="46">
        <v>1</v>
      </c>
      <c r="CW52" s="46">
        <v>5</v>
      </c>
      <c r="CX52" s="46">
        <v>1</v>
      </c>
      <c r="CY52" s="46">
        <v>259</v>
      </c>
      <c r="CZ52" s="46">
        <v>106</v>
      </c>
      <c r="DA52" s="46">
        <v>65</v>
      </c>
      <c r="DB52" s="46">
        <v>26</v>
      </c>
      <c r="DC52" s="46">
        <v>53</v>
      </c>
      <c r="DD52" s="46">
        <v>28</v>
      </c>
      <c r="DE52" s="46">
        <v>19</v>
      </c>
      <c r="DF52" s="46">
        <v>10</v>
      </c>
      <c r="DG52" s="46">
        <v>56</v>
      </c>
      <c r="DH52" s="46">
        <v>24</v>
      </c>
      <c r="DI52" s="46">
        <v>13</v>
      </c>
      <c r="DJ52" s="46">
        <v>6</v>
      </c>
      <c r="DK52" s="46">
        <v>57</v>
      </c>
      <c r="DL52" s="46">
        <v>27</v>
      </c>
      <c r="DM52" s="46">
        <v>16</v>
      </c>
      <c r="DN52" s="46">
        <v>6</v>
      </c>
      <c r="DO52" s="205"/>
      <c r="DP52" s="8" t="s">
        <v>91</v>
      </c>
      <c r="DQ52" s="71">
        <v>58</v>
      </c>
      <c r="DR52" s="71">
        <v>49</v>
      </c>
      <c r="DS52" s="71">
        <v>0</v>
      </c>
      <c r="DT52" s="71">
        <v>22</v>
      </c>
      <c r="DU52" s="71">
        <v>0</v>
      </c>
      <c r="DV52" s="16">
        <v>129</v>
      </c>
      <c r="DW52" s="71">
        <v>59</v>
      </c>
      <c r="DX52" s="71">
        <v>49</v>
      </c>
      <c r="DY52" s="152">
        <v>41</v>
      </c>
      <c r="DZ52" s="32">
        <v>17</v>
      </c>
      <c r="EA52" s="205"/>
      <c r="EB52" s="8" t="s">
        <v>91</v>
      </c>
      <c r="EC52" s="71">
        <v>1000</v>
      </c>
      <c r="ED52" s="71">
        <v>860</v>
      </c>
      <c r="EE52" s="71">
        <v>47</v>
      </c>
      <c r="EF52" s="71">
        <v>0</v>
      </c>
      <c r="EG52" s="71">
        <v>978</v>
      </c>
      <c r="EH52" s="71">
        <v>1167</v>
      </c>
      <c r="EI52" s="71">
        <v>8</v>
      </c>
      <c r="EJ52" s="71">
        <v>990</v>
      </c>
      <c r="EK52" s="71">
        <v>187</v>
      </c>
      <c r="EL52" s="71">
        <v>56</v>
      </c>
      <c r="EM52" s="71">
        <v>98</v>
      </c>
      <c r="EN52" s="71">
        <v>0</v>
      </c>
      <c r="EO52" s="71">
        <v>116</v>
      </c>
      <c r="EP52" s="71">
        <v>0</v>
      </c>
      <c r="EQ52" s="71">
        <v>0</v>
      </c>
      <c r="ER52" s="71">
        <v>0</v>
      </c>
      <c r="ES52" s="71">
        <v>93</v>
      </c>
      <c r="EU52" s="80" t="s">
        <v>2054</v>
      </c>
      <c r="EV52" s="80" t="s">
        <v>2581</v>
      </c>
      <c r="EW52" s="78">
        <v>1186</v>
      </c>
      <c r="EX52" s="80">
        <v>392</v>
      </c>
      <c r="EY52" s="78">
        <v>3428</v>
      </c>
      <c r="EZ52" s="78"/>
      <c r="FA52" s="78"/>
      <c r="FB52" s="78"/>
      <c r="FC52" s="78"/>
      <c r="FD52" s="78"/>
      <c r="FE52" s="78"/>
    </row>
    <row r="53" spans="1:161">
      <c r="A53" s="205"/>
      <c r="B53" s="66" t="s">
        <v>73</v>
      </c>
      <c r="C53" s="26">
        <v>3069</v>
      </c>
      <c r="D53" s="26">
        <v>1415</v>
      </c>
      <c r="E53" s="26">
        <v>151</v>
      </c>
      <c r="F53" s="26">
        <v>67</v>
      </c>
      <c r="G53" s="26">
        <v>0</v>
      </c>
      <c r="H53" s="26">
        <v>0</v>
      </c>
      <c r="I53" s="26">
        <v>17</v>
      </c>
      <c r="J53" s="26">
        <v>3</v>
      </c>
      <c r="K53" s="26">
        <v>927</v>
      </c>
      <c r="L53" s="26">
        <v>446</v>
      </c>
      <c r="M53" s="26">
        <v>540</v>
      </c>
      <c r="N53" s="26">
        <v>225</v>
      </c>
      <c r="O53" s="26">
        <v>396</v>
      </c>
      <c r="P53" s="26">
        <v>179</v>
      </c>
      <c r="Q53" s="26">
        <v>1050</v>
      </c>
      <c r="R53" s="26">
        <v>454</v>
      </c>
      <c r="S53" s="26">
        <v>0</v>
      </c>
      <c r="T53" s="26">
        <v>0</v>
      </c>
      <c r="U53" s="26">
        <v>112</v>
      </c>
      <c r="V53" s="26">
        <v>39</v>
      </c>
      <c r="W53" s="26">
        <v>622</v>
      </c>
      <c r="X53" s="26">
        <v>277</v>
      </c>
      <c r="Y53" s="26">
        <v>255</v>
      </c>
      <c r="Z53" s="26">
        <v>135</v>
      </c>
      <c r="AA53" s="26">
        <v>195</v>
      </c>
      <c r="AB53" s="26">
        <v>105</v>
      </c>
      <c r="AC53" s="68">
        <v>7334</v>
      </c>
      <c r="AD53" s="68">
        <v>3345</v>
      </c>
      <c r="AE53" s="205"/>
      <c r="AF53" s="66" t="s">
        <v>73</v>
      </c>
      <c r="AG53" s="26">
        <v>214</v>
      </c>
      <c r="AH53" s="26">
        <v>90</v>
      </c>
      <c r="AI53" s="26">
        <v>7</v>
      </c>
      <c r="AJ53" s="26">
        <v>2</v>
      </c>
      <c r="AK53" s="26">
        <v>0</v>
      </c>
      <c r="AL53" s="26">
        <v>0</v>
      </c>
      <c r="AM53" s="26">
        <v>0</v>
      </c>
      <c r="AN53" s="26">
        <v>0</v>
      </c>
      <c r="AO53" s="26">
        <v>79</v>
      </c>
      <c r="AP53" s="26">
        <v>46</v>
      </c>
      <c r="AQ53" s="26">
        <v>64</v>
      </c>
      <c r="AR53" s="26">
        <v>30</v>
      </c>
      <c r="AS53" s="26">
        <v>36</v>
      </c>
      <c r="AT53" s="26">
        <v>15</v>
      </c>
      <c r="AU53" s="26">
        <v>373</v>
      </c>
      <c r="AV53" s="26">
        <v>154</v>
      </c>
      <c r="AW53" s="26">
        <v>0</v>
      </c>
      <c r="AX53" s="26">
        <v>0</v>
      </c>
      <c r="AY53" s="26">
        <v>35</v>
      </c>
      <c r="AZ53" s="26">
        <v>10</v>
      </c>
      <c r="BA53" s="26">
        <v>105</v>
      </c>
      <c r="BB53" s="26">
        <v>41</v>
      </c>
      <c r="BC53" s="26">
        <v>94</v>
      </c>
      <c r="BD53" s="26">
        <v>61</v>
      </c>
      <c r="BE53" s="26">
        <v>40</v>
      </c>
      <c r="BF53" s="26">
        <v>28</v>
      </c>
      <c r="BG53" s="68">
        <v>1047</v>
      </c>
      <c r="BH53" s="68">
        <v>477</v>
      </c>
      <c r="BI53" s="205"/>
      <c r="BJ53" s="66" t="s">
        <v>73</v>
      </c>
      <c r="BK53" s="68">
        <v>52</v>
      </c>
      <c r="BL53" s="68">
        <v>3</v>
      </c>
      <c r="BM53" s="68">
        <v>0</v>
      </c>
      <c r="BN53" s="68">
        <v>1</v>
      </c>
      <c r="BO53" s="68">
        <v>18</v>
      </c>
      <c r="BP53" s="68">
        <v>13</v>
      </c>
      <c r="BQ53" s="68">
        <v>10</v>
      </c>
      <c r="BR53" s="68">
        <v>16</v>
      </c>
      <c r="BS53" s="68">
        <v>0</v>
      </c>
      <c r="BT53" s="68">
        <v>6</v>
      </c>
      <c r="BU53" s="68">
        <v>13</v>
      </c>
      <c r="BV53" s="68">
        <v>7</v>
      </c>
      <c r="BW53" s="68">
        <v>8</v>
      </c>
      <c r="BX53" s="68">
        <v>147</v>
      </c>
      <c r="BY53" s="68">
        <v>138</v>
      </c>
      <c r="BZ53" s="68">
        <v>80</v>
      </c>
      <c r="CA53" s="68">
        <v>58</v>
      </c>
      <c r="CB53" s="68">
        <v>12</v>
      </c>
      <c r="CC53" s="68">
        <v>18</v>
      </c>
      <c r="CD53" s="205"/>
      <c r="CE53" s="66" t="s">
        <v>73</v>
      </c>
      <c r="CF53" s="68">
        <v>98</v>
      </c>
      <c r="CG53" s="68">
        <v>3329</v>
      </c>
      <c r="CH53" s="68">
        <v>14</v>
      </c>
      <c r="CI53" s="68">
        <v>98</v>
      </c>
      <c r="CJ53" s="68">
        <v>0</v>
      </c>
      <c r="CK53" s="68">
        <v>44</v>
      </c>
      <c r="CL53" s="68">
        <v>139</v>
      </c>
      <c r="CM53" s="68">
        <v>114</v>
      </c>
      <c r="CN53" s="68">
        <v>100</v>
      </c>
      <c r="CO53" s="205"/>
      <c r="CP53" s="66" t="s">
        <v>73</v>
      </c>
      <c r="CQ53" s="68">
        <v>1836</v>
      </c>
      <c r="CR53" s="68">
        <v>791</v>
      </c>
      <c r="CS53" s="68">
        <v>627</v>
      </c>
      <c r="CT53" s="68">
        <v>276</v>
      </c>
      <c r="CU53" s="68">
        <v>8</v>
      </c>
      <c r="CV53" s="68">
        <v>1</v>
      </c>
      <c r="CW53" s="68">
        <v>5</v>
      </c>
      <c r="CX53" s="68">
        <v>1</v>
      </c>
      <c r="CY53" s="68">
        <v>393</v>
      </c>
      <c r="CZ53" s="68">
        <v>152</v>
      </c>
      <c r="DA53" s="68">
        <v>114</v>
      </c>
      <c r="DB53" s="68">
        <v>39</v>
      </c>
      <c r="DC53" s="68">
        <v>110</v>
      </c>
      <c r="DD53" s="68">
        <v>51</v>
      </c>
      <c r="DE53" s="68">
        <v>44</v>
      </c>
      <c r="DF53" s="68">
        <v>22</v>
      </c>
      <c r="DG53" s="68">
        <v>56</v>
      </c>
      <c r="DH53" s="68">
        <v>24</v>
      </c>
      <c r="DI53" s="68">
        <v>13</v>
      </c>
      <c r="DJ53" s="68">
        <v>6</v>
      </c>
      <c r="DK53" s="68">
        <v>103</v>
      </c>
      <c r="DL53" s="68">
        <v>45</v>
      </c>
      <c r="DM53" s="68">
        <v>24</v>
      </c>
      <c r="DN53" s="68">
        <v>7</v>
      </c>
      <c r="DO53" s="205"/>
      <c r="DP53" s="66" t="s">
        <v>73</v>
      </c>
      <c r="DQ53" s="26">
        <v>91</v>
      </c>
      <c r="DR53" s="26">
        <v>152</v>
      </c>
      <c r="DS53" s="26">
        <v>1</v>
      </c>
      <c r="DT53" s="26">
        <v>108</v>
      </c>
      <c r="DU53" s="26">
        <v>0</v>
      </c>
      <c r="DV53" s="26">
        <v>352</v>
      </c>
      <c r="DW53" s="26">
        <v>137</v>
      </c>
      <c r="DX53" s="26">
        <v>94</v>
      </c>
      <c r="DY53" s="41">
        <v>74</v>
      </c>
      <c r="DZ53" s="41">
        <v>29</v>
      </c>
      <c r="EA53" s="205"/>
      <c r="EB53" s="66" t="s">
        <v>73</v>
      </c>
      <c r="EC53" s="68">
        <v>1955</v>
      </c>
      <c r="ED53" s="68">
        <v>1826</v>
      </c>
      <c r="EE53" s="68">
        <v>51</v>
      </c>
      <c r="EF53" s="68">
        <v>0</v>
      </c>
      <c r="EG53" s="68">
        <v>1004</v>
      </c>
      <c r="EH53" s="68">
        <v>1193</v>
      </c>
      <c r="EI53" s="68">
        <v>8</v>
      </c>
      <c r="EJ53" s="68">
        <v>2023</v>
      </c>
      <c r="EK53" s="68">
        <v>381</v>
      </c>
      <c r="EL53" s="68">
        <v>67</v>
      </c>
      <c r="EM53" s="68">
        <v>102</v>
      </c>
      <c r="EN53" s="68">
        <v>0</v>
      </c>
      <c r="EO53" s="68">
        <v>116</v>
      </c>
      <c r="EP53" s="68">
        <v>0</v>
      </c>
      <c r="EQ53" s="68">
        <v>0</v>
      </c>
      <c r="ER53" s="68">
        <v>0</v>
      </c>
      <c r="ES53" s="68">
        <v>186</v>
      </c>
      <c r="EU53" s="80" t="s">
        <v>2054</v>
      </c>
      <c r="EV53" s="80" t="s">
        <v>2582</v>
      </c>
      <c r="EW53" s="78">
        <v>2506</v>
      </c>
      <c r="EX53" s="80">
        <v>827</v>
      </c>
      <c r="EY53" s="78">
        <v>7190</v>
      </c>
      <c r="EZ53" s="78"/>
      <c r="FA53" s="78"/>
      <c r="FB53" s="78"/>
      <c r="FC53" s="78"/>
      <c r="FD53" s="78"/>
      <c r="FE53" s="78"/>
    </row>
    <row r="54" spans="1:161">
      <c r="A54" s="205" t="s">
        <v>108</v>
      </c>
      <c r="B54" s="8" t="s">
        <v>90</v>
      </c>
      <c r="C54" s="71">
        <v>4833</v>
      </c>
      <c r="D54" s="71">
        <v>2713</v>
      </c>
      <c r="E54" s="71">
        <v>253</v>
      </c>
      <c r="F54" s="71">
        <v>151</v>
      </c>
      <c r="G54" s="71">
        <v>0</v>
      </c>
      <c r="H54" s="71">
        <v>0</v>
      </c>
      <c r="I54" s="71">
        <v>125</v>
      </c>
      <c r="J54" s="71">
        <v>63</v>
      </c>
      <c r="K54" s="71">
        <v>1481</v>
      </c>
      <c r="L54" s="71">
        <v>911</v>
      </c>
      <c r="M54" s="71">
        <v>1344</v>
      </c>
      <c r="N54" s="71">
        <v>681</v>
      </c>
      <c r="O54" s="71">
        <v>835</v>
      </c>
      <c r="P54" s="71">
        <v>438</v>
      </c>
      <c r="Q54" s="71">
        <v>2488</v>
      </c>
      <c r="R54" s="71">
        <v>1460</v>
      </c>
      <c r="S54" s="71">
        <v>0</v>
      </c>
      <c r="T54" s="71">
        <v>0</v>
      </c>
      <c r="U54" s="71">
        <v>935</v>
      </c>
      <c r="V54" s="71">
        <v>440</v>
      </c>
      <c r="W54" s="71">
        <v>546</v>
      </c>
      <c r="X54" s="71">
        <v>310</v>
      </c>
      <c r="Y54" s="71">
        <v>363</v>
      </c>
      <c r="Z54" s="71">
        <v>186</v>
      </c>
      <c r="AA54" s="71">
        <v>220</v>
      </c>
      <c r="AB54" s="71">
        <v>115</v>
      </c>
      <c r="AC54" s="69">
        <v>13423</v>
      </c>
      <c r="AD54" s="69">
        <v>7468</v>
      </c>
      <c r="AE54" s="205" t="s">
        <v>108</v>
      </c>
      <c r="AF54" s="8" t="s">
        <v>90</v>
      </c>
      <c r="AG54" s="71">
        <v>316</v>
      </c>
      <c r="AH54" s="71">
        <v>160</v>
      </c>
      <c r="AI54" s="71">
        <v>32</v>
      </c>
      <c r="AJ54" s="71">
        <v>20</v>
      </c>
      <c r="AK54" s="71">
        <v>0</v>
      </c>
      <c r="AL54" s="71">
        <v>0</v>
      </c>
      <c r="AM54" s="71">
        <v>10</v>
      </c>
      <c r="AN54" s="71">
        <v>8</v>
      </c>
      <c r="AO54" s="71">
        <v>60</v>
      </c>
      <c r="AP54" s="71">
        <v>27</v>
      </c>
      <c r="AQ54" s="71">
        <v>79</v>
      </c>
      <c r="AR54" s="71">
        <v>42</v>
      </c>
      <c r="AS54" s="71">
        <v>25</v>
      </c>
      <c r="AT54" s="71">
        <v>16</v>
      </c>
      <c r="AU54" s="71">
        <v>744</v>
      </c>
      <c r="AV54" s="71">
        <v>417</v>
      </c>
      <c r="AW54" s="71">
        <v>0</v>
      </c>
      <c r="AX54" s="71">
        <v>0</v>
      </c>
      <c r="AY54" s="71">
        <v>295</v>
      </c>
      <c r="AZ54" s="71">
        <v>131</v>
      </c>
      <c r="BA54" s="71">
        <v>153</v>
      </c>
      <c r="BB54" s="71">
        <v>77</v>
      </c>
      <c r="BC54" s="71">
        <v>124</v>
      </c>
      <c r="BD54" s="71">
        <v>63</v>
      </c>
      <c r="BE54" s="71">
        <v>21</v>
      </c>
      <c r="BF54" s="71">
        <v>13</v>
      </c>
      <c r="BG54" s="69">
        <v>1859</v>
      </c>
      <c r="BH54" s="69">
        <v>974</v>
      </c>
      <c r="BI54" s="205" t="s">
        <v>108</v>
      </c>
      <c r="BJ54" s="8" t="s">
        <v>90</v>
      </c>
      <c r="BK54" s="31">
        <v>92</v>
      </c>
      <c r="BL54" s="31">
        <v>6</v>
      </c>
      <c r="BM54" s="31">
        <v>0</v>
      </c>
      <c r="BN54" s="31">
        <v>4</v>
      </c>
      <c r="BO54" s="31">
        <v>39</v>
      </c>
      <c r="BP54" s="31">
        <v>37</v>
      </c>
      <c r="BQ54" s="31">
        <v>26</v>
      </c>
      <c r="BR54" s="31">
        <v>58</v>
      </c>
      <c r="BS54" s="31">
        <v>0</v>
      </c>
      <c r="BT54" s="31">
        <v>32</v>
      </c>
      <c r="BU54" s="31">
        <v>13</v>
      </c>
      <c r="BV54" s="31">
        <v>9</v>
      </c>
      <c r="BW54" s="31">
        <v>9</v>
      </c>
      <c r="BX54" s="149">
        <v>325</v>
      </c>
      <c r="BY54" s="125">
        <v>274</v>
      </c>
      <c r="BZ54" s="71">
        <v>169</v>
      </c>
      <c r="CA54" s="71">
        <v>26</v>
      </c>
      <c r="CB54" s="71">
        <v>50</v>
      </c>
      <c r="CC54" s="71">
        <v>50</v>
      </c>
      <c r="CD54" s="205" t="s">
        <v>108</v>
      </c>
      <c r="CE54" s="8" t="s">
        <v>90</v>
      </c>
      <c r="CF54" s="71">
        <v>147</v>
      </c>
      <c r="CG54" s="71">
        <v>4844</v>
      </c>
      <c r="CH54" s="71">
        <v>476</v>
      </c>
      <c r="CI54" s="71">
        <v>46</v>
      </c>
      <c r="CJ54" s="71">
        <v>6</v>
      </c>
      <c r="CK54" s="71">
        <v>163</v>
      </c>
      <c r="CL54" s="71">
        <v>308</v>
      </c>
      <c r="CM54" s="71">
        <v>299</v>
      </c>
      <c r="CN54" s="71">
        <v>232</v>
      </c>
      <c r="CO54" s="205" t="s">
        <v>108</v>
      </c>
      <c r="CP54" s="8" t="s">
        <v>90</v>
      </c>
      <c r="CQ54" s="46">
        <v>2729</v>
      </c>
      <c r="CR54" s="46">
        <v>1563</v>
      </c>
      <c r="CS54" s="46">
        <v>1114</v>
      </c>
      <c r="CT54" s="46">
        <v>620</v>
      </c>
      <c r="CU54" s="46">
        <v>8</v>
      </c>
      <c r="CV54" s="46">
        <v>3</v>
      </c>
      <c r="CW54" s="46">
        <v>3</v>
      </c>
      <c r="CX54" s="46">
        <v>1</v>
      </c>
      <c r="CY54" s="46">
        <v>1015</v>
      </c>
      <c r="CZ54" s="46">
        <v>488</v>
      </c>
      <c r="DA54" s="46">
        <v>364</v>
      </c>
      <c r="DB54" s="46">
        <v>170</v>
      </c>
      <c r="DC54" s="46">
        <v>106</v>
      </c>
      <c r="DD54" s="46">
        <v>67</v>
      </c>
      <c r="DE54" s="46">
        <v>53</v>
      </c>
      <c r="DF54" s="46">
        <v>29</v>
      </c>
      <c r="DG54" s="46">
        <v>115</v>
      </c>
      <c r="DH54" s="46">
        <v>54</v>
      </c>
      <c r="DI54" s="46">
        <v>19</v>
      </c>
      <c r="DJ54" s="46">
        <v>8</v>
      </c>
      <c r="DK54" s="46">
        <v>66</v>
      </c>
      <c r="DL54" s="46">
        <v>28</v>
      </c>
      <c r="DM54" s="46">
        <v>21</v>
      </c>
      <c r="DN54" s="46">
        <v>7</v>
      </c>
      <c r="DO54" s="205" t="s">
        <v>108</v>
      </c>
      <c r="DP54" s="8" t="s">
        <v>90</v>
      </c>
      <c r="DQ54" s="71">
        <v>154</v>
      </c>
      <c r="DR54" s="71">
        <v>399</v>
      </c>
      <c r="DS54" s="71">
        <v>1</v>
      </c>
      <c r="DT54" s="71">
        <v>170</v>
      </c>
      <c r="DU54" s="71">
        <v>9</v>
      </c>
      <c r="DV54" s="16">
        <v>733</v>
      </c>
      <c r="DW54" s="71">
        <v>326</v>
      </c>
      <c r="DX54" s="71">
        <v>245</v>
      </c>
      <c r="DY54" s="152">
        <v>110</v>
      </c>
      <c r="DZ54" s="32">
        <v>34</v>
      </c>
      <c r="EA54" s="205" t="s">
        <v>108</v>
      </c>
      <c r="EB54" s="8" t="s">
        <v>90</v>
      </c>
      <c r="EC54" s="71">
        <v>2880</v>
      </c>
      <c r="ED54" s="71">
        <v>2717</v>
      </c>
      <c r="EE54" s="71">
        <v>689</v>
      </c>
      <c r="EF54" s="71">
        <v>202</v>
      </c>
      <c r="EG54" s="71">
        <v>278</v>
      </c>
      <c r="EH54" s="71">
        <v>322</v>
      </c>
      <c r="EI54" s="71">
        <v>101</v>
      </c>
      <c r="EJ54" s="71">
        <v>3366</v>
      </c>
      <c r="EK54" s="71">
        <v>188</v>
      </c>
      <c r="EL54" s="71">
        <v>123</v>
      </c>
      <c r="EM54" s="71">
        <v>222</v>
      </c>
      <c r="EN54" s="71">
        <v>27</v>
      </c>
      <c r="EO54" s="71">
        <v>24</v>
      </c>
      <c r="EP54" s="71">
        <v>7</v>
      </c>
      <c r="EQ54" s="71">
        <v>17</v>
      </c>
      <c r="ER54" s="71">
        <v>19</v>
      </c>
      <c r="ES54" s="71">
        <v>1766</v>
      </c>
      <c r="EU54" s="80" t="s">
        <v>108</v>
      </c>
      <c r="EV54" s="80" t="s">
        <v>2592</v>
      </c>
      <c r="EW54" s="78">
        <v>4039</v>
      </c>
      <c r="EX54" s="80">
        <v>1574</v>
      </c>
      <c r="EY54" s="78">
        <v>11477</v>
      </c>
      <c r="EZ54" s="78"/>
      <c r="FA54" s="78"/>
      <c r="FB54" s="78"/>
      <c r="FC54" s="78"/>
      <c r="FD54" s="78"/>
      <c r="FE54" s="78"/>
    </row>
    <row r="55" spans="1:161">
      <c r="A55" s="205"/>
      <c r="B55" s="8" t="s">
        <v>91</v>
      </c>
      <c r="C55" s="71">
        <v>2080</v>
      </c>
      <c r="D55" s="71">
        <v>1068</v>
      </c>
      <c r="E55" s="71">
        <v>0</v>
      </c>
      <c r="F55" s="71">
        <v>0</v>
      </c>
      <c r="G55" s="71">
        <v>0</v>
      </c>
      <c r="H55" s="71">
        <v>0</v>
      </c>
      <c r="I55" s="71">
        <v>0</v>
      </c>
      <c r="J55" s="71">
        <v>0</v>
      </c>
      <c r="K55" s="71">
        <v>652</v>
      </c>
      <c r="L55" s="71">
        <v>412</v>
      </c>
      <c r="M55" s="71">
        <v>964</v>
      </c>
      <c r="N55" s="71">
        <v>443</v>
      </c>
      <c r="O55" s="71">
        <v>192</v>
      </c>
      <c r="P55" s="71">
        <v>119</v>
      </c>
      <c r="Q55" s="71">
        <v>27</v>
      </c>
      <c r="R55" s="71">
        <v>0</v>
      </c>
      <c r="S55" s="71">
        <v>1</v>
      </c>
      <c r="T55" s="71">
        <v>0</v>
      </c>
      <c r="U55" s="71">
        <v>11</v>
      </c>
      <c r="V55" s="71">
        <v>0</v>
      </c>
      <c r="W55" s="71">
        <v>535</v>
      </c>
      <c r="X55" s="71">
        <v>347</v>
      </c>
      <c r="Y55" s="71">
        <v>797</v>
      </c>
      <c r="Z55" s="71">
        <v>377</v>
      </c>
      <c r="AA55" s="71">
        <v>149</v>
      </c>
      <c r="AB55" s="71">
        <v>81</v>
      </c>
      <c r="AC55" s="69">
        <v>5408</v>
      </c>
      <c r="AD55" s="69">
        <v>2847</v>
      </c>
      <c r="AE55" s="205"/>
      <c r="AF55" s="8" t="s">
        <v>91</v>
      </c>
      <c r="AG55" s="71">
        <v>132</v>
      </c>
      <c r="AH55" s="71">
        <v>60</v>
      </c>
      <c r="AI55" s="71">
        <v>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19</v>
      </c>
      <c r="AP55" s="71">
        <v>9</v>
      </c>
      <c r="AQ55" s="71">
        <v>46</v>
      </c>
      <c r="AR55" s="71">
        <v>17</v>
      </c>
      <c r="AS55" s="71">
        <v>17</v>
      </c>
      <c r="AT55" s="71">
        <v>11</v>
      </c>
      <c r="AU55" s="71">
        <v>3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52</v>
      </c>
      <c r="BB55" s="71">
        <v>34</v>
      </c>
      <c r="BC55" s="71">
        <v>174</v>
      </c>
      <c r="BD55" s="71">
        <v>84</v>
      </c>
      <c r="BE55" s="71">
        <v>14</v>
      </c>
      <c r="BF55" s="71">
        <v>4</v>
      </c>
      <c r="BG55" s="69">
        <v>457</v>
      </c>
      <c r="BH55" s="69">
        <v>219</v>
      </c>
      <c r="BI55" s="205"/>
      <c r="BJ55" s="8" t="s">
        <v>91</v>
      </c>
      <c r="BK55" s="31">
        <v>35</v>
      </c>
      <c r="BL55" s="31">
        <v>0</v>
      </c>
      <c r="BM55" s="31">
        <v>0</v>
      </c>
      <c r="BN55" s="31">
        <v>0</v>
      </c>
      <c r="BO55" s="31">
        <v>12</v>
      </c>
      <c r="BP55" s="31">
        <v>15</v>
      </c>
      <c r="BQ55" s="31">
        <v>4</v>
      </c>
      <c r="BR55" s="31">
        <v>1</v>
      </c>
      <c r="BS55" s="31">
        <v>1</v>
      </c>
      <c r="BT55" s="31">
        <v>1</v>
      </c>
      <c r="BU55" s="31">
        <v>11</v>
      </c>
      <c r="BV55" s="31">
        <v>13</v>
      </c>
      <c r="BW55" s="31">
        <v>4</v>
      </c>
      <c r="BX55" s="149">
        <v>97</v>
      </c>
      <c r="BY55" s="125">
        <v>105</v>
      </c>
      <c r="BZ55" s="71">
        <v>92</v>
      </c>
      <c r="CA55" s="71">
        <v>95</v>
      </c>
      <c r="CB55" s="71">
        <v>6</v>
      </c>
      <c r="CC55" s="71">
        <v>6</v>
      </c>
      <c r="CD55" s="205"/>
      <c r="CE55" s="8" t="s">
        <v>91</v>
      </c>
      <c r="CF55" s="71">
        <v>419</v>
      </c>
      <c r="CG55" s="71">
        <v>2191</v>
      </c>
      <c r="CH55" s="71">
        <v>28</v>
      </c>
      <c r="CI55" s="71">
        <v>80</v>
      </c>
      <c r="CJ55" s="71">
        <v>20</v>
      </c>
      <c r="CK55" s="71">
        <v>94</v>
      </c>
      <c r="CL55" s="71">
        <v>132</v>
      </c>
      <c r="CM55" s="71">
        <v>172</v>
      </c>
      <c r="CN55" s="71">
        <v>156</v>
      </c>
      <c r="CO55" s="205"/>
      <c r="CP55" s="8" t="s">
        <v>91</v>
      </c>
      <c r="CQ55" s="46">
        <v>86</v>
      </c>
      <c r="CR55" s="46">
        <v>19</v>
      </c>
      <c r="CS55" s="46">
        <v>65</v>
      </c>
      <c r="CT55" s="46">
        <v>15</v>
      </c>
      <c r="CU55" s="46">
        <v>10</v>
      </c>
      <c r="CV55" s="46">
        <v>0</v>
      </c>
      <c r="CW55" s="46">
        <v>5</v>
      </c>
      <c r="CX55" s="46">
        <v>0</v>
      </c>
      <c r="CY55" s="46">
        <v>75</v>
      </c>
      <c r="CZ55" s="46">
        <v>37</v>
      </c>
      <c r="DA55" s="46">
        <v>59</v>
      </c>
      <c r="DB55" s="46">
        <v>34</v>
      </c>
      <c r="DC55" s="46">
        <v>342</v>
      </c>
      <c r="DD55" s="46">
        <v>222</v>
      </c>
      <c r="DE55" s="46">
        <v>232</v>
      </c>
      <c r="DF55" s="46">
        <v>155</v>
      </c>
      <c r="DG55" s="46">
        <v>478</v>
      </c>
      <c r="DH55" s="46">
        <v>217</v>
      </c>
      <c r="DI55" s="46">
        <v>186</v>
      </c>
      <c r="DJ55" s="46">
        <v>77</v>
      </c>
      <c r="DK55" s="46">
        <v>117</v>
      </c>
      <c r="DL55" s="46">
        <v>64</v>
      </c>
      <c r="DM55" s="46">
        <v>77</v>
      </c>
      <c r="DN55" s="46">
        <v>50</v>
      </c>
      <c r="DO55" s="205"/>
      <c r="DP55" s="8" t="s">
        <v>91</v>
      </c>
      <c r="DQ55" s="71">
        <v>142</v>
      </c>
      <c r="DR55" s="71">
        <v>80</v>
      </c>
      <c r="DS55" s="71">
        <v>0</v>
      </c>
      <c r="DT55" s="71">
        <v>14</v>
      </c>
      <c r="DU55" s="71">
        <v>4</v>
      </c>
      <c r="DV55" s="16">
        <v>240</v>
      </c>
      <c r="DW55" s="71">
        <v>160</v>
      </c>
      <c r="DX55" s="71">
        <v>116</v>
      </c>
      <c r="DY55" s="152">
        <v>85</v>
      </c>
      <c r="DZ55" s="32">
        <v>47</v>
      </c>
      <c r="EA55" s="205"/>
      <c r="EB55" s="8" t="s">
        <v>91</v>
      </c>
      <c r="EC55" s="71">
        <v>1134</v>
      </c>
      <c r="ED55" s="71">
        <v>1224</v>
      </c>
      <c r="EE55" s="71">
        <v>305</v>
      </c>
      <c r="EF55" s="71">
        <v>202</v>
      </c>
      <c r="EG55" s="71">
        <v>802</v>
      </c>
      <c r="EH55" s="71">
        <v>497</v>
      </c>
      <c r="EI55" s="71">
        <v>353</v>
      </c>
      <c r="EJ55" s="71">
        <v>3431</v>
      </c>
      <c r="EK55" s="71">
        <v>620</v>
      </c>
      <c r="EL55" s="71">
        <v>384</v>
      </c>
      <c r="EM55" s="71">
        <v>281</v>
      </c>
      <c r="EN55" s="71">
        <v>5</v>
      </c>
      <c r="EO55" s="71">
        <v>26</v>
      </c>
      <c r="EP55" s="71">
        <v>20</v>
      </c>
      <c r="EQ55" s="71">
        <v>43</v>
      </c>
      <c r="ER55" s="71">
        <v>32</v>
      </c>
      <c r="ES55" s="71">
        <v>1766</v>
      </c>
      <c r="EU55" s="80" t="s">
        <v>108</v>
      </c>
      <c r="EV55" s="80" t="s">
        <v>2593</v>
      </c>
      <c r="EW55" s="78">
        <v>1108</v>
      </c>
      <c r="EX55" s="80">
        <v>624</v>
      </c>
      <c r="EY55" s="78">
        <v>5305</v>
      </c>
      <c r="EZ55" s="78"/>
      <c r="FA55" s="78"/>
      <c r="FB55" s="78"/>
      <c r="FC55" s="78"/>
      <c r="FD55" s="78"/>
      <c r="FE55" s="78"/>
    </row>
    <row r="56" spans="1:161">
      <c r="A56" s="205"/>
      <c r="B56" s="66" t="s">
        <v>73</v>
      </c>
      <c r="C56" s="26">
        <v>6913</v>
      </c>
      <c r="D56" s="26">
        <v>3781</v>
      </c>
      <c r="E56" s="26">
        <v>253</v>
      </c>
      <c r="F56" s="26">
        <v>151</v>
      </c>
      <c r="G56" s="26">
        <v>0</v>
      </c>
      <c r="H56" s="26">
        <v>0</v>
      </c>
      <c r="I56" s="26">
        <v>125</v>
      </c>
      <c r="J56" s="26">
        <v>63</v>
      </c>
      <c r="K56" s="26">
        <v>2133</v>
      </c>
      <c r="L56" s="26">
        <v>1323</v>
      </c>
      <c r="M56" s="26">
        <v>2308</v>
      </c>
      <c r="N56" s="26">
        <v>1124</v>
      </c>
      <c r="O56" s="26">
        <v>1027</v>
      </c>
      <c r="P56" s="26">
        <v>557</v>
      </c>
      <c r="Q56" s="26">
        <v>2515</v>
      </c>
      <c r="R56" s="26">
        <v>1460</v>
      </c>
      <c r="S56" s="26">
        <v>1</v>
      </c>
      <c r="T56" s="26">
        <v>0</v>
      </c>
      <c r="U56" s="26">
        <v>946</v>
      </c>
      <c r="V56" s="26">
        <v>440</v>
      </c>
      <c r="W56" s="26">
        <v>1081</v>
      </c>
      <c r="X56" s="26">
        <v>657</v>
      </c>
      <c r="Y56" s="26">
        <v>1160</v>
      </c>
      <c r="Z56" s="26">
        <v>563</v>
      </c>
      <c r="AA56" s="26">
        <v>369</v>
      </c>
      <c r="AB56" s="26">
        <v>196</v>
      </c>
      <c r="AC56" s="68">
        <v>18831</v>
      </c>
      <c r="AD56" s="68">
        <v>10315</v>
      </c>
      <c r="AE56" s="205"/>
      <c r="AF56" s="66" t="s">
        <v>73</v>
      </c>
      <c r="AG56" s="26">
        <v>448</v>
      </c>
      <c r="AH56" s="26">
        <v>220</v>
      </c>
      <c r="AI56" s="26">
        <v>32</v>
      </c>
      <c r="AJ56" s="26">
        <v>20</v>
      </c>
      <c r="AK56" s="26">
        <v>0</v>
      </c>
      <c r="AL56" s="26">
        <v>0</v>
      </c>
      <c r="AM56" s="26">
        <v>10</v>
      </c>
      <c r="AN56" s="26">
        <v>8</v>
      </c>
      <c r="AO56" s="26">
        <v>79</v>
      </c>
      <c r="AP56" s="26">
        <v>36</v>
      </c>
      <c r="AQ56" s="26">
        <v>125</v>
      </c>
      <c r="AR56" s="26">
        <v>59</v>
      </c>
      <c r="AS56" s="26">
        <v>42</v>
      </c>
      <c r="AT56" s="26">
        <v>27</v>
      </c>
      <c r="AU56" s="26">
        <v>747</v>
      </c>
      <c r="AV56" s="26">
        <v>417</v>
      </c>
      <c r="AW56" s="26">
        <v>0</v>
      </c>
      <c r="AX56" s="26">
        <v>0</v>
      </c>
      <c r="AY56" s="26">
        <v>295</v>
      </c>
      <c r="AZ56" s="26">
        <v>131</v>
      </c>
      <c r="BA56" s="26">
        <v>205</v>
      </c>
      <c r="BB56" s="26">
        <v>111</v>
      </c>
      <c r="BC56" s="26">
        <v>298</v>
      </c>
      <c r="BD56" s="26">
        <v>147</v>
      </c>
      <c r="BE56" s="26">
        <v>35</v>
      </c>
      <c r="BF56" s="26">
        <v>17</v>
      </c>
      <c r="BG56" s="68">
        <v>2316</v>
      </c>
      <c r="BH56" s="68">
        <v>1193</v>
      </c>
      <c r="BI56" s="205"/>
      <c r="BJ56" s="66" t="s">
        <v>73</v>
      </c>
      <c r="BK56" s="68">
        <v>127</v>
      </c>
      <c r="BL56" s="68">
        <v>6</v>
      </c>
      <c r="BM56" s="68">
        <v>0</v>
      </c>
      <c r="BN56" s="68">
        <v>4</v>
      </c>
      <c r="BO56" s="68">
        <v>51</v>
      </c>
      <c r="BP56" s="68">
        <v>52</v>
      </c>
      <c r="BQ56" s="68">
        <v>30</v>
      </c>
      <c r="BR56" s="68">
        <v>59</v>
      </c>
      <c r="BS56" s="68">
        <v>1</v>
      </c>
      <c r="BT56" s="68">
        <v>33</v>
      </c>
      <c r="BU56" s="68">
        <v>24</v>
      </c>
      <c r="BV56" s="68">
        <v>22</v>
      </c>
      <c r="BW56" s="68">
        <v>13</v>
      </c>
      <c r="BX56" s="68">
        <v>422</v>
      </c>
      <c r="BY56" s="68">
        <v>379</v>
      </c>
      <c r="BZ56" s="68">
        <v>261</v>
      </c>
      <c r="CA56" s="68">
        <v>121</v>
      </c>
      <c r="CB56" s="68">
        <v>56</v>
      </c>
      <c r="CC56" s="68">
        <v>56</v>
      </c>
      <c r="CD56" s="205"/>
      <c r="CE56" s="66" t="s">
        <v>73</v>
      </c>
      <c r="CF56" s="68">
        <v>566</v>
      </c>
      <c r="CG56" s="68">
        <v>7035</v>
      </c>
      <c r="CH56" s="68">
        <v>504</v>
      </c>
      <c r="CI56" s="68">
        <v>126</v>
      </c>
      <c r="CJ56" s="68">
        <v>26</v>
      </c>
      <c r="CK56" s="68">
        <v>257</v>
      </c>
      <c r="CL56" s="68">
        <v>440</v>
      </c>
      <c r="CM56" s="68">
        <v>471</v>
      </c>
      <c r="CN56" s="68">
        <v>388</v>
      </c>
      <c r="CO56" s="205"/>
      <c r="CP56" s="66" t="s">
        <v>73</v>
      </c>
      <c r="CQ56" s="68">
        <v>2815</v>
      </c>
      <c r="CR56" s="68">
        <v>1582</v>
      </c>
      <c r="CS56" s="68">
        <v>1179</v>
      </c>
      <c r="CT56" s="68">
        <v>635</v>
      </c>
      <c r="CU56" s="68">
        <v>18</v>
      </c>
      <c r="CV56" s="68">
        <v>3</v>
      </c>
      <c r="CW56" s="68">
        <v>8</v>
      </c>
      <c r="CX56" s="68">
        <v>1</v>
      </c>
      <c r="CY56" s="68">
        <v>1090</v>
      </c>
      <c r="CZ56" s="68">
        <v>525</v>
      </c>
      <c r="DA56" s="68">
        <v>423</v>
      </c>
      <c r="DB56" s="68">
        <v>204</v>
      </c>
      <c r="DC56" s="68">
        <v>448</v>
      </c>
      <c r="DD56" s="68">
        <v>289</v>
      </c>
      <c r="DE56" s="68">
        <v>285</v>
      </c>
      <c r="DF56" s="68">
        <v>184</v>
      </c>
      <c r="DG56" s="68">
        <v>593</v>
      </c>
      <c r="DH56" s="68">
        <v>271</v>
      </c>
      <c r="DI56" s="68">
        <v>205</v>
      </c>
      <c r="DJ56" s="68">
        <v>85</v>
      </c>
      <c r="DK56" s="68">
        <v>183</v>
      </c>
      <c r="DL56" s="68">
        <v>92</v>
      </c>
      <c r="DM56" s="68">
        <v>98</v>
      </c>
      <c r="DN56" s="68">
        <v>57</v>
      </c>
      <c r="DO56" s="205"/>
      <c r="DP56" s="66" t="s">
        <v>73</v>
      </c>
      <c r="DQ56" s="26">
        <v>296</v>
      </c>
      <c r="DR56" s="26">
        <v>479</v>
      </c>
      <c r="DS56" s="26">
        <v>1</v>
      </c>
      <c r="DT56" s="26">
        <v>184</v>
      </c>
      <c r="DU56" s="26">
        <v>13</v>
      </c>
      <c r="DV56" s="26">
        <v>973</v>
      </c>
      <c r="DW56" s="26">
        <v>486</v>
      </c>
      <c r="DX56" s="26">
        <v>361</v>
      </c>
      <c r="DY56" s="41">
        <v>195</v>
      </c>
      <c r="DZ56" s="41">
        <v>81</v>
      </c>
      <c r="EA56" s="205"/>
      <c r="EB56" s="66" t="s">
        <v>73</v>
      </c>
      <c r="EC56" s="68">
        <v>4014</v>
      </c>
      <c r="ED56" s="68">
        <v>3941</v>
      </c>
      <c r="EE56" s="68">
        <v>994</v>
      </c>
      <c r="EF56" s="68">
        <v>404</v>
      </c>
      <c r="EG56" s="68">
        <v>1080</v>
      </c>
      <c r="EH56" s="68">
        <v>819</v>
      </c>
      <c r="EI56" s="68">
        <v>454</v>
      </c>
      <c r="EJ56" s="68">
        <v>6797</v>
      </c>
      <c r="EK56" s="68">
        <v>808</v>
      </c>
      <c r="EL56" s="68">
        <v>507</v>
      </c>
      <c r="EM56" s="68">
        <v>503</v>
      </c>
      <c r="EN56" s="68">
        <v>32</v>
      </c>
      <c r="EO56" s="68">
        <v>50</v>
      </c>
      <c r="EP56" s="68">
        <v>27</v>
      </c>
      <c r="EQ56" s="68">
        <v>60</v>
      </c>
      <c r="ER56" s="68">
        <v>51</v>
      </c>
      <c r="ES56" s="68">
        <v>3532</v>
      </c>
      <c r="EU56" s="80" t="s">
        <v>108</v>
      </c>
      <c r="EV56" s="80" t="s">
        <v>2594</v>
      </c>
      <c r="EW56" s="78">
        <v>5147</v>
      </c>
      <c r="EX56" s="80">
        <v>2198</v>
      </c>
      <c r="EY56" s="78">
        <v>16782</v>
      </c>
      <c r="EZ56" s="78"/>
      <c r="FA56" s="78"/>
      <c r="FB56" s="78"/>
      <c r="FC56" s="78"/>
      <c r="FD56" s="78"/>
      <c r="FE56" s="78"/>
    </row>
    <row r="57" spans="1:161">
      <c r="A57" s="205" t="s">
        <v>109</v>
      </c>
      <c r="B57" s="8" t="s">
        <v>90</v>
      </c>
      <c r="C57" s="71">
        <v>570</v>
      </c>
      <c r="D57" s="71">
        <v>261</v>
      </c>
      <c r="E57" s="71">
        <v>0</v>
      </c>
      <c r="F57" s="71">
        <v>0</v>
      </c>
      <c r="G57" s="71">
        <v>0</v>
      </c>
      <c r="H57" s="71">
        <v>0</v>
      </c>
      <c r="I57" s="71">
        <v>0</v>
      </c>
      <c r="J57" s="71">
        <v>0</v>
      </c>
      <c r="K57" s="71">
        <v>227</v>
      </c>
      <c r="L57" s="71">
        <v>126</v>
      </c>
      <c r="M57" s="71">
        <v>91</v>
      </c>
      <c r="N57" s="71">
        <v>38</v>
      </c>
      <c r="O57" s="71">
        <v>71</v>
      </c>
      <c r="P57" s="71">
        <v>31</v>
      </c>
      <c r="Q57" s="71">
        <v>90</v>
      </c>
      <c r="R57" s="71">
        <v>41</v>
      </c>
      <c r="S57" s="71">
        <v>0</v>
      </c>
      <c r="T57" s="71">
        <v>0</v>
      </c>
      <c r="U57" s="71">
        <v>31</v>
      </c>
      <c r="V57" s="71">
        <v>12</v>
      </c>
      <c r="W57" s="71">
        <v>124</v>
      </c>
      <c r="X57" s="71">
        <v>62</v>
      </c>
      <c r="Y57" s="71">
        <v>32</v>
      </c>
      <c r="Z57" s="71">
        <v>6</v>
      </c>
      <c r="AA57" s="71">
        <v>30</v>
      </c>
      <c r="AB57" s="71">
        <v>10</v>
      </c>
      <c r="AC57" s="69">
        <v>1266</v>
      </c>
      <c r="AD57" s="69">
        <v>587</v>
      </c>
      <c r="AE57" s="205" t="s">
        <v>109</v>
      </c>
      <c r="AF57" s="8" t="s">
        <v>90</v>
      </c>
      <c r="AG57" s="71">
        <v>48</v>
      </c>
      <c r="AH57" s="71">
        <v>18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8</v>
      </c>
      <c r="AP57" s="71">
        <v>6</v>
      </c>
      <c r="AQ57" s="71">
        <v>2</v>
      </c>
      <c r="AR57" s="71">
        <v>2</v>
      </c>
      <c r="AS57" s="71">
        <v>1</v>
      </c>
      <c r="AT57" s="71">
        <v>0</v>
      </c>
      <c r="AU57" s="71">
        <v>3</v>
      </c>
      <c r="AV57" s="71">
        <v>1</v>
      </c>
      <c r="AW57" s="71">
        <v>0</v>
      </c>
      <c r="AX57" s="71">
        <v>0</v>
      </c>
      <c r="AY57" s="71">
        <v>5</v>
      </c>
      <c r="AZ57" s="71">
        <v>0</v>
      </c>
      <c r="BA57" s="71">
        <v>39</v>
      </c>
      <c r="BB57" s="71">
        <v>15</v>
      </c>
      <c r="BC57" s="71">
        <v>15</v>
      </c>
      <c r="BD57" s="71">
        <v>3</v>
      </c>
      <c r="BE57" s="71">
        <v>5</v>
      </c>
      <c r="BF57" s="71">
        <v>2</v>
      </c>
      <c r="BG57" s="69">
        <v>126</v>
      </c>
      <c r="BH57" s="69">
        <v>47</v>
      </c>
      <c r="BI57" s="205" t="s">
        <v>109</v>
      </c>
      <c r="BJ57" s="8" t="s">
        <v>90</v>
      </c>
      <c r="BK57" s="31">
        <v>9</v>
      </c>
      <c r="BL57" s="31">
        <v>0</v>
      </c>
      <c r="BM57" s="31">
        <v>0</v>
      </c>
      <c r="BN57" s="31">
        <v>0</v>
      </c>
      <c r="BO57" s="31">
        <v>4</v>
      </c>
      <c r="BP57" s="31">
        <v>3</v>
      </c>
      <c r="BQ57" s="31">
        <v>3</v>
      </c>
      <c r="BR57" s="31">
        <v>2</v>
      </c>
      <c r="BS57" s="31">
        <v>0</v>
      </c>
      <c r="BT57" s="31">
        <v>1</v>
      </c>
      <c r="BU57" s="31">
        <v>2</v>
      </c>
      <c r="BV57" s="31">
        <v>2</v>
      </c>
      <c r="BW57" s="31">
        <v>1</v>
      </c>
      <c r="BX57" s="149">
        <v>27</v>
      </c>
      <c r="BY57" s="125">
        <v>23</v>
      </c>
      <c r="BZ57" s="71">
        <v>20</v>
      </c>
      <c r="CA57" s="71">
        <v>0</v>
      </c>
      <c r="CB57" s="71">
        <v>2</v>
      </c>
      <c r="CC57" s="71">
        <v>5</v>
      </c>
      <c r="CD57" s="205" t="s">
        <v>109</v>
      </c>
      <c r="CE57" s="8" t="s">
        <v>90</v>
      </c>
      <c r="CF57" s="71">
        <v>0</v>
      </c>
      <c r="CG57" s="71">
        <v>514</v>
      </c>
      <c r="CH57" s="71">
        <v>2</v>
      </c>
      <c r="CI57" s="71">
        <v>0</v>
      </c>
      <c r="CJ57" s="71">
        <v>0</v>
      </c>
      <c r="CK57" s="71">
        <v>17</v>
      </c>
      <c r="CL57" s="71">
        <v>24</v>
      </c>
      <c r="CM57" s="71">
        <v>17</v>
      </c>
      <c r="CN57" s="71">
        <v>15</v>
      </c>
      <c r="CO57" s="205" t="s">
        <v>109</v>
      </c>
      <c r="CP57" s="8" t="s">
        <v>90</v>
      </c>
      <c r="CQ57" s="46">
        <v>167</v>
      </c>
      <c r="CR57" s="46">
        <v>84</v>
      </c>
      <c r="CS57" s="46">
        <v>123</v>
      </c>
      <c r="CT57" s="46">
        <v>57</v>
      </c>
      <c r="CU57" s="46">
        <v>0</v>
      </c>
      <c r="CV57" s="46">
        <v>0</v>
      </c>
      <c r="CW57" s="46">
        <v>0</v>
      </c>
      <c r="CX57" s="46">
        <v>0</v>
      </c>
      <c r="CY57" s="46">
        <v>31</v>
      </c>
      <c r="CZ57" s="46">
        <v>8</v>
      </c>
      <c r="DA57" s="46">
        <v>17</v>
      </c>
      <c r="DB57" s="46">
        <v>6</v>
      </c>
      <c r="DC57" s="46">
        <v>0</v>
      </c>
      <c r="DD57" s="46">
        <v>0</v>
      </c>
      <c r="DE57" s="46">
        <v>0</v>
      </c>
      <c r="DF57" s="46">
        <v>0</v>
      </c>
      <c r="DG57" s="46">
        <v>0</v>
      </c>
      <c r="DH57" s="46">
        <v>0</v>
      </c>
      <c r="DI57" s="46">
        <v>0</v>
      </c>
      <c r="DJ57" s="46">
        <v>0</v>
      </c>
      <c r="DK57" s="46">
        <v>0</v>
      </c>
      <c r="DL57" s="46">
        <v>0</v>
      </c>
      <c r="DM57" s="46">
        <v>0</v>
      </c>
      <c r="DN57" s="46">
        <v>0</v>
      </c>
      <c r="DO57" s="205" t="s">
        <v>109</v>
      </c>
      <c r="DP57" s="8" t="s">
        <v>90</v>
      </c>
      <c r="DQ57" s="71">
        <v>23</v>
      </c>
      <c r="DR57" s="71">
        <v>37</v>
      </c>
      <c r="DS57" s="71">
        <v>0</v>
      </c>
      <c r="DT57" s="71">
        <v>10</v>
      </c>
      <c r="DU57" s="71">
        <v>0</v>
      </c>
      <c r="DV57" s="16">
        <v>70</v>
      </c>
      <c r="DW57" s="71">
        <v>31</v>
      </c>
      <c r="DX57" s="71">
        <v>38</v>
      </c>
      <c r="DY57" s="152">
        <v>13</v>
      </c>
      <c r="DZ57" s="32">
        <v>4</v>
      </c>
      <c r="EA57" s="205" t="s">
        <v>109</v>
      </c>
      <c r="EB57" s="8" t="s">
        <v>90</v>
      </c>
      <c r="EC57" s="71">
        <v>123</v>
      </c>
      <c r="ED57" s="71">
        <v>118</v>
      </c>
      <c r="EE57" s="71">
        <v>411</v>
      </c>
      <c r="EF57" s="71">
        <v>38</v>
      </c>
      <c r="EG57" s="71">
        <v>22</v>
      </c>
      <c r="EH57" s="71">
        <v>43</v>
      </c>
      <c r="EI57" s="71">
        <v>11</v>
      </c>
      <c r="EJ57" s="71">
        <v>123</v>
      </c>
      <c r="EK57" s="71">
        <v>31</v>
      </c>
      <c r="EL57" s="71">
        <v>4</v>
      </c>
      <c r="EM57" s="71">
        <v>27</v>
      </c>
      <c r="EN57" s="71">
        <v>1</v>
      </c>
      <c r="EO57" s="71">
        <v>24</v>
      </c>
      <c r="EP57" s="71">
        <v>0</v>
      </c>
      <c r="EQ57" s="71">
        <v>3</v>
      </c>
      <c r="ER57" s="71">
        <v>7</v>
      </c>
      <c r="ES57" s="71">
        <v>135</v>
      </c>
      <c r="EU57" s="80" t="s">
        <v>109</v>
      </c>
      <c r="EV57" s="80" t="s">
        <v>2616</v>
      </c>
      <c r="EW57" s="78">
        <v>198</v>
      </c>
      <c r="EX57" s="80">
        <v>140</v>
      </c>
      <c r="EY57" s="78">
        <v>1034</v>
      </c>
      <c r="EZ57" s="78"/>
      <c r="FA57" s="78"/>
      <c r="FB57" s="78"/>
      <c r="FC57" s="78"/>
      <c r="FD57" s="78"/>
      <c r="FE57" s="78"/>
    </row>
    <row r="58" spans="1:161">
      <c r="A58" s="205"/>
      <c r="B58" s="8" t="s">
        <v>91</v>
      </c>
      <c r="C58" s="71">
        <v>410</v>
      </c>
      <c r="D58" s="71">
        <v>206</v>
      </c>
      <c r="E58" s="71">
        <v>0</v>
      </c>
      <c r="F58" s="71">
        <v>0</v>
      </c>
      <c r="G58" s="71">
        <v>0</v>
      </c>
      <c r="H58" s="71">
        <v>0</v>
      </c>
      <c r="I58" s="71">
        <v>0</v>
      </c>
      <c r="J58" s="71">
        <v>0</v>
      </c>
      <c r="K58" s="71">
        <v>119</v>
      </c>
      <c r="L58" s="71">
        <v>76</v>
      </c>
      <c r="M58" s="71">
        <v>237</v>
      </c>
      <c r="N58" s="71">
        <v>112</v>
      </c>
      <c r="O58" s="71">
        <v>39</v>
      </c>
      <c r="P58" s="71">
        <v>11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171</v>
      </c>
      <c r="X58" s="71">
        <v>105</v>
      </c>
      <c r="Y58" s="71">
        <v>231</v>
      </c>
      <c r="Z58" s="71">
        <v>122</v>
      </c>
      <c r="AA58" s="71">
        <v>0</v>
      </c>
      <c r="AB58" s="71">
        <v>0</v>
      </c>
      <c r="AC58" s="69">
        <v>1207</v>
      </c>
      <c r="AD58" s="69">
        <v>632</v>
      </c>
      <c r="AE58" s="205"/>
      <c r="AF58" s="8" t="s">
        <v>91</v>
      </c>
      <c r="AG58" s="71">
        <v>33</v>
      </c>
      <c r="AH58" s="71">
        <v>16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17</v>
      </c>
      <c r="AP58" s="71">
        <v>9</v>
      </c>
      <c r="AQ58" s="71">
        <v>16</v>
      </c>
      <c r="AR58" s="71">
        <v>7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>
        <v>0</v>
      </c>
      <c r="BA58" s="71">
        <v>52</v>
      </c>
      <c r="BB58" s="71">
        <v>28</v>
      </c>
      <c r="BC58" s="71">
        <v>127</v>
      </c>
      <c r="BD58" s="71">
        <v>66</v>
      </c>
      <c r="BE58" s="71">
        <v>0</v>
      </c>
      <c r="BF58" s="71">
        <v>0</v>
      </c>
      <c r="BG58" s="69">
        <v>245</v>
      </c>
      <c r="BH58" s="69">
        <v>126</v>
      </c>
      <c r="BI58" s="205"/>
      <c r="BJ58" s="8" t="s">
        <v>91</v>
      </c>
      <c r="BK58" s="31">
        <v>5</v>
      </c>
      <c r="BL58" s="31">
        <v>0</v>
      </c>
      <c r="BM58" s="31">
        <v>0</v>
      </c>
      <c r="BN58" s="31">
        <v>0</v>
      </c>
      <c r="BO58" s="31">
        <v>2</v>
      </c>
      <c r="BP58" s="31">
        <v>3</v>
      </c>
      <c r="BQ58" s="31">
        <v>1</v>
      </c>
      <c r="BR58" s="31">
        <v>0</v>
      </c>
      <c r="BS58" s="31">
        <v>0</v>
      </c>
      <c r="BT58" s="31">
        <v>0</v>
      </c>
      <c r="BU58" s="31">
        <v>2</v>
      </c>
      <c r="BV58" s="31">
        <v>3</v>
      </c>
      <c r="BW58" s="31">
        <v>0</v>
      </c>
      <c r="BX58" s="149">
        <v>16</v>
      </c>
      <c r="BY58" s="125">
        <v>15</v>
      </c>
      <c r="BZ58" s="71">
        <v>0</v>
      </c>
      <c r="CA58" s="71">
        <v>13</v>
      </c>
      <c r="CB58" s="71">
        <v>0</v>
      </c>
      <c r="CC58" s="71">
        <v>1</v>
      </c>
      <c r="CD58" s="205"/>
      <c r="CE58" s="8" t="s">
        <v>91</v>
      </c>
      <c r="CF58" s="71">
        <v>0</v>
      </c>
      <c r="CG58" s="71">
        <v>440</v>
      </c>
      <c r="CH58" s="71">
        <v>0</v>
      </c>
      <c r="CI58" s="71">
        <v>0</v>
      </c>
      <c r="CJ58" s="71">
        <v>0</v>
      </c>
      <c r="CK58" s="71">
        <v>4</v>
      </c>
      <c r="CL58" s="71">
        <v>15</v>
      </c>
      <c r="CM58" s="71">
        <v>11</v>
      </c>
      <c r="CN58" s="71">
        <v>11</v>
      </c>
      <c r="CO58" s="205"/>
      <c r="CP58" s="8" t="s">
        <v>91</v>
      </c>
      <c r="CQ58" s="46">
        <v>184</v>
      </c>
      <c r="CR58" s="46">
        <v>109</v>
      </c>
      <c r="CS58" s="46">
        <v>94</v>
      </c>
      <c r="CT58" s="46">
        <v>52</v>
      </c>
      <c r="CU58" s="46">
        <v>1</v>
      </c>
      <c r="CV58" s="46">
        <v>1</v>
      </c>
      <c r="CW58" s="46">
        <v>0</v>
      </c>
      <c r="CX58" s="46">
        <v>0</v>
      </c>
      <c r="CY58" s="46">
        <v>132</v>
      </c>
      <c r="CZ58" s="46">
        <v>56</v>
      </c>
      <c r="DA58" s="46">
        <v>51</v>
      </c>
      <c r="DB58" s="46">
        <v>30</v>
      </c>
      <c r="DC58" s="46">
        <v>5</v>
      </c>
      <c r="DD58" s="46">
        <v>3</v>
      </c>
      <c r="DE58" s="46">
        <v>5</v>
      </c>
      <c r="DF58" s="46">
        <v>3</v>
      </c>
      <c r="DG58" s="46">
        <v>34</v>
      </c>
      <c r="DH58" s="46">
        <v>5</v>
      </c>
      <c r="DI58" s="46">
        <v>4</v>
      </c>
      <c r="DJ58" s="46">
        <v>1</v>
      </c>
      <c r="DK58" s="46">
        <v>0</v>
      </c>
      <c r="DL58" s="46">
        <v>0</v>
      </c>
      <c r="DM58" s="46">
        <v>0</v>
      </c>
      <c r="DN58" s="46">
        <v>0</v>
      </c>
      <c r="DO58" s="205"/>
      <c r="DP58" s="8" t="s">
        <v>91</v>
      </c>
      <c r="DQ58" s="71">
        <v>28</v>
      </c>
      <c r="DR58" s="71">
        <v>16</v>
      </c>
      <c r="DS58" s="71">
        <v>0</v>
      </c>
      <c r="DT58" s="71">
        <v>4</v>
      </c>
      <c r="DU58" s="71">
        <v>0</v>
      </c>
      <c r="DV58" s="16">
        <v>48</v>
      </c>
      <c r="DW58" s="71">
        <v>23</v>
      </c>
      <c r="DX58" s="71">
        <v>15</v>
      </c>
      <c r="DY58" s="152">
        <v>7</v>
      </c>
      <c r="DZ58" s="32">
        <v>2</v>
      </c>
      <c r="EA58" s="205"/>
      <c r="EB58" s="8" t="s">
        <v>91</v>
      </c>
      <c r="EC58" s="71">
        <v>250</v>
      </c>
      <c r="ED58" s="71">
        <v>123</v>
      </c>
      <c r="EE58" s="71">
        <v>128</v>
      </c>
      <c r="EF58" s="71">
        <v>38</v>
      </c>
      <c r="EG58" s="71">
        <v>67</v>
      </c>
      <c r="EH58" s="71">
        <v>65</v>
      </c>
      <c r="EI58" s="71">
        <v>4</v>
      </c>
      <c r="EJ58" s="71">
        <v>334</v>
      </c>
      <c r="EK58" s="71">
        <v>68</v>
      </c>
      <c r="EL58" s="71">
        <v>44</v>
      </c>
      <c r="EM58" s="71">
        <v>21</v>
      </c>
      <c r="EN58" s="71">
        <v>0</v>
      </c>
      <c r="EO58" s="71">
        <v>3</v>
      </c>
      <c r="EP58" s="71">
        <v>0</v>
      </c>
      <c r="EQ58" s="71">
        <v>0</v>
      </c>
      <c r="ER58" s="71">
        <v>0</v>
      </c>
      <c r="ES58" s="71">
        <v>135</v>
      </c>
      <c r="EU58" s="80" t="s">
        <v>109</v>
      </c>
      <c r="EV58" s="80" t="s">
        <v>2617</v>
      </c>
      <c r="EW58" s="78">
        <v>356</v>
      </c>
      <c r="EX58" s="80">
        <v>154</v>
      </c>
      <c r="EY58" s="78">
        <v>880</v>
      </c>
      <c r="EZ58" s="78"/>
      <c r="FA58" s="78"/>
      <c r="FB58" s="78"/>
      <c r="FC58" s="78"/>
      <c r="FD58" s="78"/>
      <c r="FE58" s="78"/>
    </row>
    <row r="59" spans="1:161">
      <c r="A59" s="205"/>
      <c r="B59" s="66" t="s">
        <v>73</v>
      </c>
      <c r="C59" s="26">
        <v>980</v>
      </c>
      <c r="D59" s="26">
        <v>467</v>
      </c>
      <c r="E59" s="26">
        <v>0</v>
      </c>
      <c r="F59" s="26">
        <v>0</v>
      </c>
      <c r="G59" s="26">
        <v>0</v>
      </c>
      <c r="H59" s="26">
        <v>0</v>
      </c>
      <c r="I59" s="26">
        <v>0</v>
      </c>
      <c r="J59" s="26">
        <v>0</v>
      </c>
      <c r="K59" s="26">
        <v>346</v>
      </c>
      <c r="L59" s="26">
        <v>202</v>
      </c>
      <c r="M59" s="26">
        <v>328</v>
      </c>
      <c r="N59" s="26">
        <v>150</v>
      </c>
      <c r="O59" s="26">
        <v>110</v>
      </c>
      <c r="P59" s="26">
        <v>42</v>
      </c>
      <c r="Q59" s="26">
        <v>90</v>
      </c>
      <c r="R59" s="26">
        <v>41</v>
      </c>
      <c r="S59" s="26">
        <v>0</v>
      </c>
      <c r="T59" s="26">
        <v>0</v>
      </c>
      <c r="U59" s="26">
        <v>31</v>
      </c>
      <c r="V59" s="26">
        <v>12</v>
      </c>
      <c r="W59" s="26">
        <v>295</v>
      </c>
      <c r="X59" s="26">
        <v>167</v>
      </c>
      <c r="Y59" s="26">
        <v>263</v>
      </c>
      <c r="Z59" s="26">
        <v>128</v>
      </c>
      <c r="AA59" s="26">
        <v>30</v>
      </c>
      <c r="AB59" s="26">
        <v>10</v>
      </c>
      <c r="AC59" s="68">
        <v>2473</v>
      </c>
      <c r="AD59" s="68">
        <v>1219</v>
      </c>
      <c r="AE59" s="205"/>
      <c r="AF59" s="66" t="s">
        <v>73</v>
      </c>
      <c r="AG59" s="26">
        <v>81</v>
      </c>
      <c r="AH59" s="26">
        <v>34</v>
      </c>
      <c r="AI59" s="26">
        <v>0</v>
      </c>
      <c r="AJ59" s="26">
        <v>0</v>
      </c>
      <c r="AK59" s="26">
        <v>0</v>
      </c>
      <c r="AL59" s="26">
        <v>0</v>
      </c>
      <c r="AM59" s="26">
        <v>0</v>
      </c>
      <c r="AN59" s="26">
        <v>0</v>
      </c>
      <c r="AO59" s="26">
        <v>25</v>
      </c>
      <c r="AP59" s="26">
        <v>15</v>
      </c>
      <c r="AQ59" s="26">
        <v>18</v>
      </c>
      <c r="AR59" s="26">
        <v>9</v>
      </c>
      <c r="AS59" s="26">
        <v>1</v>
      </c>
      <c r="AT59" s="26">
        <v>0</v>
      </c>
      <c r="AU59" s="26">
        <v>3</v>
      </c>
      <c r="AV59" s="26">
        <v>1</v>
      </c>
      <c r="AW59" s="26">
        <v>0</v>
      </c>
      <c r="AX59" s="26">
        <v>0</v>
      </c>
      <c r="AY59" s="26">
        <v>5</v>
      </c>
      <c r="AZ59" s="26">
        <v>0</v>
      </c>
      <c r="BA59" s="26">
        <v>91</v>
      </c>
      <c r="BB59" s="26">
        <v>43</v>
      </c>
      <c r="BC59" s="26">
        <v>142</v>
      </c>
      <c r="BD59" s="26">
        <v>69</v>
      </c>
      <c r="BE59" s="26">
        <v>5</v>
      </c>
      <c r="BF59" s="26">
        <v>2</v>
      </c>
      <c r="BG59" s="68">
        <v>371</v>
      </c>
      <c r="BH59" s="68">
        <v>173</v>
      </c>
      <c r="BI59" s="205"/>
      <c r="BJ59" s="66" t="s">
        <v>73</v>
      </c>
      <c r="BK59" s="68">
        <v>14</v>
      </c>
      <c r="BL59" s="68">
        <v>0</v>
      </c>
      <c r="BM59" s="68">
        <v>0</v>
      </c>
      <c r="BN59" s="68">
        <v>0</v>
      </c>
      <c r="BO59" s="68">
        <v>6</v>
      </c>
      <c r="BP59" s="68">
        <v>6</v>
      </c>
      <c r="BQ59" s="68">
        <v>4</v>
      </c>
      <c r="BR59" s="68">
        <v>2</v>
      </c>
      <c r="BS59" s="68">
        <v>0</v>
      </c>
      <c r="BT59" s="68">
        <v>1</v>
      </c>
      <c r="BU59" s="68">
        <v>4</v>
      </c>
      <c r="BV59" s="68">
        <v>5</v>
      </c>
      <c r="BW59" s="68">
        <v>1</v>
      </c>
      <c r="BX59" s="68">
        <v>43</v>
      </c>
      <c r="BY59" s="68">
        <v>38</v>
      </c>
      <c r="BZ59" s="68">
        <v>20</v>
      </c>
      <c r="CA59" s="68">
        <v>13</v>
      </c>
      <c r="CB59" s="68">
        <v>2</v>
      </c>
      <c r="CC59" s="68">
        <v>6</v>
      </c>
      <c r="CD59" s="205"/>
      <c r="CE59" s="66" t="s">
        <v>73</v>
      </c>
      <c r="CF59" s="68">
        <v>0</v>
      </c>
      <c r="CG59" s="68">
        <v>954</v>
      </c>
      <c r="CH59" s="68">
        <v>2</v>
      </c>
      <c r="CI59" s="68">
        <v>0</v>
      </c>
      <c r="CJ59" s="68">
        <v>0</v>
      </c>
      <c r="CK59" s="68">
        <v>21</v>
      </c>
      <c r="CL59" s="68">
        <v>39</v>
      </c>
      <c r="CM59" s="68">
        <v>28</v>
      </c>
      <c r="CN59" s="68">
        <v>26</v>
      </c>
      <c r="CO59" s="205"/>
      <c r="CP59" s="66" t="s">
        <v>73</v>
      </c>
      <c r="CQ59" s="68">
        <v>351</v>
      </c>
      <c r="CR59" s="68">
        <v>193</v>
      </c>
      <c r="CS59" s="68">
        <v>217</v>
      </c>
      <c r="CT59" s="68">
        <v>109</v>
      </c>
      <c r="CU59" s="68">
        <v>1</v>
      </c>
      <c r="CV59" s="68">
        <v>1</v>
      </c>
      <c r="CW59" s="68">
        <v>0</v>
      </c>
      <c r="CX59" s="68">
        <v>0</v>
      </c>
      <c r="CY59" s="68">
        <v>163</v>
      </c>
      <c r="CZ59" s="68">
        <v>64</v>
      </c>
      <c r="DA59" s="68">
        <v>68</v>
      </c>
      <c r="DB59" s="68">
        <v>36</v>
      </c>
      <c r="DC59" s="68">
        <v>5</v>
      </c>
      <c r="DD59" s="68">
        <v>3</v>
      </c>
      <c r="DE59" s="68">
        <v>5</v>
      </c>
      <c r="DF59" s="68">
        <v>3</v>
      </c>
      <c r="DG59" s="68">
        <v>34</v>
      </c>
      <c r="DH59" s="68">
        <v>5</v>
      </c>
      <c r="DI59" s="68">
        <v>4</v>
      </c>
      <c r="DJ59" s="68">
        <v>1</v>
      </c>
      <c r="DK59" s="68">
        <v>0</v>
      </c>
      <c r="DL59" s="68">
        <v>0</v>
      </c>
      <c r="DM59" s="68">
        <v>0</v>
      </c>
      <c r="DN59" s="68">
        <v>0</v>
      </c>
      <c r="DO59" s="205"/>
      <c r="DP59" s="66" t="s">
        <v>73</v>
      </c>
      <c r="DQ59" s="26">
        <v>51</v>
      </c>
      <c r="DR59" s="26">
        <v>53</v>
      </c>
      <c r="DS59" s="26">
        <v>0</v>
      </c>
      <c r="DT59" s="26">
        <v>14</v>
      </c>
      <c r="DU59" s="26">
        <v>0</v>
      </c>
      <c r="DV59" s="26">
        <v>118</v>
      </c>
      <c r="DW59" s="26">
        <v>54</v>
      </c>
      <c r="DX59" s="26">
        <v>53</v>
      </c>
      <c r="DY59" s="41">
        <v>20</v>
      </c>
      <c r="DZ59" s="41">
        <v>6</v>
      </c>
      <c r="EA59" s="205"/>
      <c r="EB59" s="66" t="s">
        <v>73</v>
      </c>
      <c r="EC59" s="68">
        <v>373</v>
      </c>
      <c r="ED59" s="68">
        <v>241</v>
      </c>
      <c r="EE59" s="68">
        <v>539</v>
      </c>
      <c r="EF59" s="68">
        <v>76</v>
      </c>
      <c r="EG59" s="68">
        <v>89</v>
      </c>
      <c r="EH59" s="68">
        <v>108</v>
      </c>
      <c r="EI59" s="68">
        <v>15</v>
      </c>
      <c r="EJ59" s="68">
        <v>457</v>
      </c>
      <c r="EK59" s="68">
        <v>99</v>
      </c>
      <c r="EL59" s="68">
        <v>48</v>
      </c>
      <c r="EM59" s="68">
        <v>48</v>
      </c>
      <c r="EN59" s="68">
        <v>1</v>
      </c>
      <c r="EO59" s="68">
        <v>27</v>
      </c>
      <c r="EP59" s="68">
        <v>0</v>
      </c>
      <c r="EQ59" s="68">
        <v>3</v>
      </c>
      <c r="ER59" s="68">
        <v>7</v>
      </c>
      <c r="ES59" s="68">
        <v>270</v>
      </c>
      <c r="EU59" s="80" t="s">
        <v>109</v>
      </c>
      <c r="EV59" s="80" t="s">
        <v>2618</v>
      </c>
      <c r="EW59" s="78">
        <v>554</v>
      </c>
      <c r="EX59" s="80">
        <v>294</v>
      </c>
      <c r="EY59" s="78">
        <v>1914</v>
      </c>
      <c r="EZ59" s="78"/>
      <c r="FA59" s="78"/>
      <c r="FB59" s="78"/>
      <c r="FC59" s="78"/>
      <c r="FD59" s="78"/>
      <c r="FE59" s="78"/>
    </row>
    <row r="60" spans="1:161">
      <c r="A60" s="205" t="s">
        <v>110</v>
      </c>
      <c r="B60" s="8" t="s">
        <v>90</v>
      </c>
      <c r="C60" s="71">
        <v>1750</v>
      </c>
      <c r="D60" s="71">
        <v>961</v>
      </c>
      <c r="E60" s="71">
        <v>193</v>
      </c>
      <c r="F60" s="71">
        <v>108</v>
      </c>
      <c r="G60" s="71">
        <v>0</v>
      </c>
      <c r="H60" s="71">
        <v>0</v>
      </c>
      <c r="I60" s="71">
        <v>73</v>
      </c>
      <c r="J60" s="71">
        <v>41</v>
      </c>
      <c r="K60" s="71">
        <v>317</v>
      </c>
      <c r="L60" s="71">
        <v>214</v>
      </c>
      <c r="M60" s="71">
        <v>470</v>
      </c>
      <c r="N60" s="71">
        <v>219</v>
      </c>
      <c r="O60" s="71">
        <v>114</v>
      </c>
      <c r="P60" s="71">
        <v>67</v>
      </c>
      <c r="Q60" s="71">
        <v>627</v>
      </c>
      <c r="R60" s="71">
        <v>341</v>
      </c>
      <c r="S60" s="71">
        <v>0</v>
      </c>
      <c r="T60" s="71">
        <v>0</v>
      </c>
      <c r="U60" s="71">
        <v>329</v>
      </c>
      <c r="V60" s="71">
        <v>132</v>
      </c>
      <c r="W60" s="71">
        <v>11</v>
      </c>
      <c r="X60" s="71">
        <v>7</v>
      </c>
      <c r="Y60" s="71">
        <v>49</v>
      </c>
      <c r="Z60" s="71">
        <v>23</v>
      </c>
      <c r="AA60" s="71">
        <v>53</v>
      </c>
      <c r="AB60" s="71">
        <v>26</v>
      </c>
      <c r="AC60" s="69">
        <v>3986</v>
      </c>
      <c r="AD60" s="69">
        <v>2139</v>
      </c>
      <c r="AE60" s="205" t="s">
        <v>110</v>
      </c>
      <c r="AF60" s="8" t="s">
        <v>90</v>
      </c>
      <c r="AG60" s="71">
        <v>47</v>
      </c>
      <c r="AH60" s="71">
        <v>24</v>
      </c>
      <c r="AI60" s="71">
        <v>5</v>
      </c>
      <c r="AJ60" s="71">
        <v>1</v>
      </c>
      <c r="AK60" s="71">
        <v>0</v>
      </c>
      <c r="AL60" s="71">
        <v>0</v>
      </c>
      <c r="AM60" s="71">
        <v>8</v>
      </c>
      <c r="AN60" s="71">
        <v>3</v>
      </c>
      <c r="AO60" s="71">
        <v>4</v>
      </c>
      <c r="AP60" s="71">
        <v>2</v>
      </c>
      <c r="AQ60" s="71">
        <v>5</v>
      </c>
      <c r="AR60" s="71">
        <v>2</v>
      </c>
      <c r="AS60" s="71">
        <v>3</v>
      </c>
      <c r="AT60" s="71">
        <v>2</v>
      </c>
      <c r="AU60" s="71">
        <v>196</v>
      </c>
      <c r="AV60" s="71">
        <v>96</v>
      </c>
      <c r="AW60" s="71">
        <v>0</v>
      </c>
      <c r="AX60" s="71">
        <v>0</v>
      </c>
      <c r="AY60" s="71">
        <v>131</v>
      </c>
      <c r="AZ60" s="71">
        <v>52</v>
      </c>
      <c r="BA60" s="71">
        <v>0</v>
      </c>
      <c r="BB60" s="71">
        <v>0</v>
      </c>
      <c r="BC60" s="71">
        <v>4</v>
      </c>
      <c r="BD60" s="71">
        <v>1</v>
      </c>
      <c r="BE60" s="71">
        <v>0</v>
      </c>
      <c r="BF60" s="71">
        <v>0</v>
      </c>
      <c r="BG60" s="69">
        <v>403</v>
      </c>
      <c r="BH60" s="69">
        <v>183</v>
      </c>
      <c r="BI60" s="205" t="s">
        <v>110</v>
      </c>
      <c r="BJ60" s="8" t="s">
        <v>90</v>
      </c>
      <c r="BK60" s="31">
        <v>31</v>
      </c>
      <c r="BL60" s="31">
        <v>6</v>
      </c>
      <c r="BM60" s="31">
        <v>0</v>
      </c>
      <c r="BN60" s="31">
        <v>3</v>
      </c>
      <c r="BO60" s="31">
        <v>11</v>
      </c>
      <c r="BP60" s="31">
        <v>15</v>
      </c>
      <c r="BQ60" s="31">
        <v>5</v>
      </c>
      <c r="BR60" s="31">
        <v>18</v>
      </c>
      <c r="BS60" s="31">
        <v>0</v>
      </c>
      <c r="BT60" s="31">
        <v>13</v>
      </c>
      <c r="BU60" s="31">
        <v>1</v>
      </c>
      <c r="BV60" s="31">
        <v>2</v>
      </c>
      <c r="BW60" s="31">
        <v>2</v>
      </c>
      <c r="BX60" s="149">
        <v>107</v>
      </c>
      <c r="BY60" s="125">
        <v>89</v>
      </c>
      <c r="BZ60" s="71">
        <v>76</v>
      </c>
      <c r="CA60" s="71">
        <v>18</v>
      </c>
      <c r="CB60" s="71">
        <v>13</v>
      </c>
      <c r="CC60" s="71">
        <v>19</v>
      </c>
      <c r="CD60" s="205" t="s">
        <v>110</v>
      </c>
      <c r="CE60" s="8" t="s">
        <v>90</v>
      </c>
      <c r="CF60" s="71">
        <v>0</v>
      </c>
      <c r="CG60" s="71">
        <v>1585</v>
      </c>
      <c r="CH60" s="71">
        <v>97</v>
      </c>
      <c r="CI60" s="71">
        <v>7</v>
      </c>
      <c r="CJ60" s="71">
        <v>0</v>
      </c>
      <c r="CK60" s="71">
        <v>38</v>
      </c>
      <c r="CL60" s="71">
        <v>105</v>
      </c>
      <c r="CM60" s="71">
        <v>152</v>
      </c>
      <c r="CN60" s="71">
        <v>98</v>
      </c>
      <c r="CO60" s="205" t="s">
        <v>110</v>
      </c>
      <c r="CP60" s="8" t="s">
        <v>90</v>
      </c>
      <c r="CQ60" s="46">
        <v>697</v>
      </c>
      <c r="CR60" s="46">
        <v>373</v>
      </c>
      <c r="CS60" s="46">
        <v>328</v>
      </c>
      <c r="CT60" s="46">
        <v>173</v>
      </c>
      <c r="CU60" s="46">
        <v>0</v>
      </c>
      <c r="CV60" s="46">
        <v>0</v>
      </c>
      <c r="CW60" s="46">
        <v>0</v>
      </c>
      <c r="CX60" s="46">
        <v>0</v>
      </c>
      <c r="CY60" s="46">
        <v>323</v>
      </c>
      <c r="CZ60" s="46">
        <v>124</v>
      </c>
      <c r="DA60" s="46">
        <v>105</v>
      </c>
      <c r="DB60" s="46">
        <v>40</v>
      </c>
      <c r="DC60" s="46">
        <v>0</v>
      </c>
      <c r="DD60" s="46">
        <v>0</v>
      </c>
      <c r="DE60" s="46">
        <v>0</v>
      </c>
      <c r="DF60" s="46">
        <v>0</v>
      </c>
      <c r="DG60" s="46">
        <v>8</v>
      </c>
      <c r="DH60" s="46">
        <v>4</v>
      </c>
      <c r="DI60" s="46">
        <v>0</v>
      </c>
      <c r="DJ60" s="46">
        <v>0</v>
      </c>
      <c r="DK60" s="46">
        <v>4</v>
      </c>
      <c r="DL60" s="46">
        <v>4</v>
      </c>
      <c r="DM60" s="46">
        <v>2</v>
      </c>
      <c r="DN60" s="46">
        <v>2</v>
      </c>
      <c r="DO60" s="205" t="s">
        <v>110</v>
      </c>
      <c r="DP60" s="8" t="s">
        <v>90</v>
      </c>
      <c r="DQ60" s="71">
        <v>58</v>
      </c>
      <c r="DR60" s="71">
        <v>122</v>
      </c>
      <c r="DS60" s="71">
        <v>0</v>
      </c>
      <c r="DT60" s="71">
        <v>70</v>
      </c>
      <c r="DU60" s="71">
        <v>2</v>
      </c>
      <c r="DV60" s="16">
        <v>252</v>
      </c>
      <c r="DW60" s="71">
        <v>99</v>
      </c>
      <c r="DX60" s="71">
        <v>51</v>
      </c>
      <c r="DY60" s="152">
        <v>29</v>
      </c>
      <c r="DZ60" s="32">
        <v>11</v>
      </c>
      <c r="EA60" s="205" t="s">
        <v>110</v>
      </c>
      <c r="EB60" s="8" t="s">
        <v>90</v>
      </c>
      <c r="EC60" s="71">
        <v>905</v>
      </c>
      <c r="ED60" s="71">
        <v>874</v>
      </c>
      <c r="EE60" s="71">
        <v>92</v>
      </c>
      <c r="EF60" s="71">
        <v>74</v>
      </c>
      <c r="EG60" s="71">
        <v>25</v>
      </c>
      <c r="EH60" s="71">
        <v>77</v>
      </c>
      <c r="EI60" s="71">
        <v>6</v>
      </c>
      <c r="EJ60" s="71">
        <v>1155</v>
      </c>
      <c r="EK60" s="71">
        <v>35</v>
      </c>
      <c r="EL60" s="71">
        <v>7</v>
      </c>
      <c r="EM60" s="71">
        <v>65</v>
      </c>
      <c r="EN60" s="71">
        <v>8</v>
      </c>
      <c r="EO60" s="71">
        <v>20</v>
      </c>
      <c r="EP60" s="71">
        <v>4</v>
      </c>
      <c r="EQ60" s="71">
        <v>0</v>
      </c>
      <c r="ER60" s="71">
        <v>5</v>
      </c>
      <c r="ES60" s="71">
        <v>700</v>
      </c>
      <c r="EU60" s="80" t="s">
        <v>110</v>
      </c>
      <c r="EV60" s="80" t="s">
        <v>2628</v>
      </c>
      <c r="EW60" s="78">
        <v>1032</v>
      </c>
      <c r="EX60" s="80">
        <v>435</v>
      </c>
      <c r="EY60" s="78">
        <v>3489</v>
      </c>
      <c r="EZ60" s="78"/>
      <c r="FA60" s="78"/>
      <c r="FB60" s="78"/>
      <c r="FC60" s="78"/>
      <c r="FD60" s="78"/>
      <c r="FE60" s="78"/>
    </row>
    <row r="61" spans="1:161">
      <c r="A61" s="205"/>
      <c r="B61" s="8" t="s">
        <v>91</v>
      </c>
      <c r="C61" s="71">
        <v>1278</v>
      </c>
      <c r="D61" s="71">
        <v>740</v>
      </c>
      <c r="E61" s="71">
        <v>0</v>
      </c>
      <c r="F61" s="71">
        <v>0</v>
      </c>
      <c r="G61" s="71">
        <v>0</v>
      </c>
      <c r="H61" s="71">
        <v>0</v>
      </c>
      <c r="I61" s="71">
        <v>0</v>
      </c>
      <c r="J61" s="71">
        <v>0</v>
      </c>
      <c r="K61" s="71">
        <v>414</v>
      </c>
      <c r="L61" s="71">
        <v>266</v>
      </c>
      <c r="M61" s="71">
        <v>367</v>
      </c>
      <c r="N61" s="71">
        <v>173</v>
      </c>
      <c r="O61" s="71">
        <v>349</v>
      </c>
      <c r="P61" s="71">
        <v>191</v>
      </c>
      <c r="Q61" s="71">
        <v>97</v>
      </c>
      <c r="R61" s="71">
        <v>62</v>
      </c>
      <c r="S61" s="71">
        <v>12</v>
      </c>
      <c r="T61" s="71">
        <v>2</v>
      </c>
      <c r="U61" s="71">
        <v>60</v>
      </c>
      <c r="V61" s="71">
        <v>24</v>
      </c>
      <c r="W61" s="71">
        <v>237</v>
      </c>
      <c r="X61" s="71">
        <v>168</v>
      </c>
      <c r="Y61" s="71">
        <v>376</v>
      </c>
      <c r="Z61" s="71">
        <v>163</v>
      </c>
      <c r="AA61" s="71">
        <v>374</v>
      </c>
      <c r="AB61" s="71">
        <v>211</v>
      </c>
      <c r="AC61" s="69">
        <v>3564</v>
      </c>
      <c r="AD61" s="69">
        <v>2000</v>
      </c>
      <c r="AE61" s="205"/>
      <c r="AF61" s="8" t="s">
        <v>91</v>
      </c>
      <c r="AG61" s="71">
        <v>23</v>
      </c>
      <c r="AH61" s="71">
        <v>8</v>
      </c>
      <c r="AI61" s="71">
        <v>0</v>
      </c>
      <c r="AJ61" s="71">
        <v>0</v>
      </c>
      <c r="AK61" s="71">
        <v>0</v>
      </c>
      <c r="AL61" s="71">
        <v>0</v>
      </c>
      <c r="AM61" s="71">
        <v>0</v>
      </c>
      <c r="AN61" s="71">
        <v>0</v>
      </c>
      <c r="AO61" s="71">
        <v>5</v>
      </c>
      <c r="AP61" s="71">
        <v>5</v>
      </c>
      <c r="AQ61" s="71">
        <v>5</v>
      </c>
      <c r="AR61" s="71">
        <v>2</v>
      </c>
      <c r="AS61" s="71">
        <v>6</v>
      </c>
      <c r="AT61" s="71">
        <v>3</v>
      </c>
      <c r="AU61" s="71">
        <v>30</v>
      </c>
      <c r="AV61" s="71">
        <v>15</v>
      </c>
      <c r="AW61" s="71">
        <v>0</v>
      </c>
      <c r="AX61" s="71">
        <v>0</v>
      </c>
      <c r="AY61" s="71">
        <v>20</v>
      </c>
      <c r="AZ61" s="71">
        <v>7</v>
      </c>
      <c r="BA61" s="71">
        <v>70</v>
      </c>
      <c r="BB61" s="71">
        <v>51</v>
      </c>
      <c r="BC61" s="71">
        <v>92</v>
      </c>
      <c r="BD61" s="71">
        <v>39</v>
      </c>
      <c r="BE61" s="71">
        <v>100</v>
      </c>
      <c r="BF61" s="71">
        <v>56</v>
      </c>
      <c r="BG61" s="69">
        <v>351</v>
      </c>
      <c r="BH61" s="69">
        <v>186</v>
      </c>
      <c r="BI61" s="205"/>
      <c r="BJ61" s="8" t="s">
        <v>91</v>
      </c>
      <c r="BK61" s="31">
        <v>21</v>
      </c>
      <c r="BL61" s="31">
        <v>0</v>
      </c>
      <c r="BM61" s="31">
        <v>0</v>
      </c>
      <c r="BN61" s="31">
        <v>0</v>
      </c>
      <c r="BO61" s="31">
        <v>8</v>
      </c>
      <c r="BP61" s="31">
        <v>7</v>
      </c>
      <c r="BQ61" s="31">
        <v>7</v>
      </c>
      <c r="BR61" s="31">
        <v>1</v>
      </c>
      <c r="BS61" s="31">
        <v>1</v>
      </c>
      <c r="BT61" s="31">
        <v>1</v>
      </c>
      <c r="BU61" s="31">
        <v>5</v>
      </c>
      <c r="BV61" s="31">
        <v>8</v>
      </c>
      <c r="BW61" s="31">
        <v>8</v>
      </c>
      <c r="BX61" s="149">
        <v>67</v>
      </c>
      <c r="BY61" s="125">
        <v>60</v>
      </c>
      <c r="BZ61" s="71">
        <v>37</v>
      </c>
      <c r="CA61" s="71">
        <v>60</v>
      </c>
      <c r="CB61" s="71">
        <v>4</v>
      </c>
      <c r="CC61" s="71">
        <v>4</v>
      </c>
      <c r="CD61" s="205"/>
      <c r="CE61" s="8" t="s">
        <v>91</v>
      </c>
      <c r="CF61" s="71">
        <v>30</v>
      </c>
      <c r="CG61" s="71">
        <v>1271</v>
      </c>
      <c r="CH61" s="71">
        <v>118</v>
      </c>
      <c r="CI61" s="71">
        <v>0</v>
      </c>
      <c r="CJ61" s="71">
        <v>0</v>
      </c>
      <c r="CK61" s="71">
        <v>22</v>
      </c>
      <c r="CL61" s="71">
        <v>66</v>
      </c>
      <c r="CM61" s="71">
        <v>60</v>
      </c>
      <c r="CN61" s="71">
        <v>60</v>
      </c>
      <c r="CO61" s="205"/>
      <c r="CP61" s="8" t="s">
        <v>91</v>
      </c>
      <c r="CQ61" s="46">
        <v>82</v>
      </c>
      <c r="CR61" s="46">
        <v>46</v>
      </c>
      <c r="CS61" s="46">
        <v>32</v>
      </c>
      <c r="CT61" s="46">
        <v>21</v>
      </c>
      <c r="CU61" s="46">
        <v>19</v>
      </c>
      <c r="CV61" s="46">
        <v>6</v>
      </c>
      <c r="CW61" s="46">
        <v>6</v>
      </c>
      <c r="CX61" s="46">
        <v>1</v>
      </c>
      <c r="CY61" s="46">
        <v>74</v>
      </c>
      <c r="CZ61" s="46">
        <v>43</v>
      </c>
      <c r="DA61" s="46">
        <v>30</v>
      </c>
      <c r="DB61" s="46">
        <v>17</v>
      </c>
      <c r="DC61" s="46">
        <v>298</v>
      </c>
      <c r="DD61" s="46">
        <v>184</v>
      </c>
      <c r="DE61" s="46">
        <v>134</v>
      </c>
      <c r="DF61" s="46">
        <v>84</v>
      </c>
      <c r="DG61" s="46">
        <v>274</v>
      </c>
      <c r="DH61" s="46">
        <v>121</v>
      </c>
      <c r="DI61" s="46">
        <v>107</v>
      </c>
      <c r="DJ61" s="46">
        <v>43</v>
      </c>
      <c r="DK61" s="46">
        <v>316</v>
      </c>
      <c r="DL61" s="46">
        <v>166</v>
      </c>
      <c r="DM61" s="46">
        <v>141</v>
      </c>
      <c r="DN61" s="46">
        <v>72</v>
      </c>
      <c r="DO61" s="205"/>
      <c r="DP61" s="8" t="s">
        <v>91</v>
      </c>
      <c r="DQ61" s="71">
        <v>86</v>
      </c>
      <c r="DR61" s="71">
        <v>70</v>
      </c>
      <c r="DS61" s="71">
        <v>0</v>
      </c>
      <c r="DT61" s="71">
        <v>23</v>
      </c>
      <c r="DU61" s="71">
        <v>0</v>
      </c>
      <c r="DV61" s="16">
        <v>179</v>
      </c>
      <c r="DW61" s="71">
        <v>104</v>
      </c>
      <c r="DX61" s="71">
        <v>74</v>
      </c>
      <c r="DY61" s="152">
        <v>45</v>
      </c>
      <c r="DZ61" s="32">
        <v>24</v>
      </c>
      <c r="EA61" s="205"/>
      <c r="EB61" s="8" t="s">
        <v>91</v>
      </c>
      <c r="EC61" s="71">
        <v>1385</v>
      </c>
      <c r="ED61" s="71">
        <v>1505</v>
      </c>
      <c r="EE61" s="71">
        <v>644</v>
      </c>
      <c r="EF61" s="71">
        <v>74</v>
      </c>
      <c r="EG61" s="71">
        <v>381</v>
      </c>
      <c r="EH61" s="71">
        <v>61</v>
      </c>
      <c r="EI61" s="71">
        <v>274</v>
      </c>
      <c r="EJ61" s="71">
        <v>1357</v>
      </c>
      <c r="EK61" s="71">
        <v>546</v>
      </c>
      <c r="EL61" s="71">
        <v>68</v>
      </c>
      <c r="EM61" s="71">
        <v>243</v>
      </c>
      <c r="EN61" s="71">
        <v>13</v>
      </c>
      <c r="EO61" s="71">
        <v>50</v>
      </c>
      <c r="EP61" s="71">
        <v>5</v>
      </c>
      <c r="EQ61" s="71">
        <v>8</v>
      </c>
      <c r="ER61" s="71">
        <v>0</v>
      </c>
      <c r="ES61" s="71">
        <v>700</v>
      </c>
      <c r="EU61" s="80" t="s">
        <v>110</v>
      </c>
      <c r="EV61" s="80" t="s">
        <v>2629</v>
      </c>
      <c r="EW61" s="78">
        <v>1063</v>
      </c>
      <c r="EX61" s="80">
        <v>450</v>
      </c>
      <c r="EY61" s="78">
        <v>2926</v>
      </c>
      <c r="EZ61" s="78"/>
      <c r="FA61" s="78"/>
      <c r="FB61" s="78"/>
      <c r="FC61" s="78"/>
      <c r="FD61" s="78"/>
      <c r="FE61" s="78"/>
    </row>
    <row r="62" spans="1:161">
      <c r="A62" s="205"/>
      <c r="B62" s="66" t="s">
        <v>73</v>
      </c>
      <c r="C62" s="26">
        <v>3028</v>
      </c>
      <c r="D62" s="26">
        <v>1701</v>
      </c>
      <c r="E62" s="26">
        <v>193</v>
      </c>
      <c r="F62" s="26">
        <v>108</v>
      </c>
      <c r="G62" s="26">
        <v>0</v>
      </c>
      <c r="H62" s="26">
        <v>0</v>
      </c>
      <c r="I62" s="26">
        <v>73</v>
      </c>
      <c r="J62" s="26">
        <v>41</v>
      </c>
      <c r="K62" s="26">
        <v>731</v>
      </c>
      <c r="L62" s="26">
        <v>480</v>
      </c>
      <c r="M62" s="26">
        <v>837</v>
      </c>
      <c r="N62" s="26">
        <v>392</v>
      </c>
      <c r="O62" s="26">
        <v>463</v>
      </c>
      <c r="P62" s="26">
        <v>258</v>
      </c>
      <c r="Q62" s="26">
        <v>724</v>
      </c>
      <c r="R62" s="26">
        <v>403</v>
      </c>
      <c r="S62" s="26">
        <v>12</v>
      </c>
      <c r="T62" s="26">
        <v>2</v>
      </c>
      <c r="U62" s="26">
        <v>389</v>
      </c>
      <c r="V62" s="26">
        <v>156</v>
      </c>
      <c r="W62" s="26">
        <v>248</v>
      </c>
      <c r="X62" s="26">
        <v>175</v>
      </c>
      <c r="Y62" s="26">
        <v>425</v>
      </c>
      <c r="Z62" s="26">
        <v>186</v>
      </c>
      <c r="AA62" s="26">
        <v>427</v>
      </c>
      <c r="AB62" s="26">
        <v>237</v>
      </c>
      <c r="AC62" s="68">
        <v>7550</v>
      </c>
      <c r="AD62" s="68">
        <v>4139</v>
      </c>
      <c r="AE62" s="205"/>
      <c r="AF62" s="66" t="s">
        <v>73</v>
      </c>
      <c r="AG62" s="26">
        <v>70</v>
      </c>
      <c r="AH62" s="26">
        <v>32</v>
      </c>
      <c r="AI62" s="26">
        <v>5</v>
      </c>
      <c r="AJ62" s="26">
        <v>1</v>
      </c>
      <c r="AK62" s="26">
        <v>0</v>
      </c>
      <c r="AL62" s="26">
        <v>0</v>
      </c>
      <c r="AM62" s="26">
        <v>8</v>
      </c>
      <c r="AN62" s="26">
        <v>3</v>
      </c>
      <c r="AO62" s="26">
        <v>9</v>
      </c>
      <c r="AP62" s="26">
        <v>7</v>
      </c>
      <c r="AQ62" s="26">
        <v>10</v>
      </c>
      <c r="AR62" s="26">
        <v>4</v>
      </c>
      <c r="AS62" s="26">
        <v>9</v>
      </c>
      <c r="AT62" s="26">
        <v>5</v>
      </c>
      <c r="AU62" s="26">
        <v>226</v>
      </c>
      <c r="AV62" s="26">
        <v>111</v>
      </c>
      <c r="AW62" s="26">
        <v>0</v>
      </c>
      <c r="AX62" s="26">
        <v>0</v>
      </c>
      <c r="AY62" s="26">
        <v>151</v>
      </c>
      <c r="AZ62" s="26">
        <v>59</v>
      </c>
      <c r="BA62" s="26">
        <v>70</v>
      </c>
      <c r="BB62" s="26">
        <v>51</v>
      </c>
      <c r="BC62" s="26">
        <v>96</v>
      </c>
      <c r="BD62" s="26">
        <v>40</v>
      </c>
      <c r="BE62" s="26">
        <v>100</v>
      </c>
      <c r="BF62" s="26">
        <v>56</v>
      </c>
      <c r="BG62" s="68">
        <v>754</v>
      </c>
      <c r="BH62" s="68">
        <v>369</v>
      </c>
      <c r="BI62" s="205"/>
      <c r="BJ62" s="66" t="s">
        <v>73</v>
      </c>
      <c r="BK62" s="68">
        <v>52</v>
      </c>
      <c r="BL62" s="68">
        <v>6</v>
      </c>
      <c r="BM62" s="68">
        <v>0</v>
      </c>
      <c r="BN62" s="68">
        <v>3</v>
      </c>
      <c r="BO62" s="68">
        <v>19</v>
      </c>
      <c r="BP62" s="68">
        <v>22</v>
      </c>
      <c r="BQ62" s="68">
        <v>12</v>
      </c>
      <c r="BR62" s="68">
        <v>19</v>
      </c>
      <c r="BS62" s="68">
        <v>1</v>
      </c>
      <c r="BT62" s="68">
        <v>14</v>
      </c>
      <c r="BU62" s="68">
        <v>6</v>
      </c>
      <c r="BV62" s="68">
        <v>10</v>
      </c>
      <c r="BW62" s="68">
        <v>10</v>
      </c>
      <c r="BX62" s="68">
        <v>174</v>
      </c>
      <c r="BY62" s="68">
        <v>149</v>
      </c>
      <c r="BZ62" s="68">
        <v>113</v>
      </c>
      <c r="CA62" s="68">
        <v>78</v>
      </c>
      <c r="CB62" s="68">
        <v>17</v>
      </c>
      <c r="CC62" s="68">
        <v>23</v>
      </c>
      <c r="CD62" s="205"/>
      <c r="CE62" s="66" t="s">
        <v>73</v>
      </c>
      <c r="CF62" s="68">
        <v>30</v>
      </c>
      <c r="CG62" s="68">
        <v>2856</v>
      </c>
      <c r="CH62" s="68">
        <v>215</v>
      </c>
      <c r="CI62" s="68">
        <v>7</v>
      </c>
      <c r="CJ62" s="68">
        <v>0</v>
      </c>
      <c r="CK62" s="68">
        <v>60</v>
      </c>
      <c r="CL62" s="68">
        <v>171</v>
      </c>
      <c r="CM62" s="68">
        <v>212</v>
      </c>
      <c r="CN62" s="68">
        <v>158</v>
      </c>
      <c r="CO62" s="205"/>
      <c r="CP62" s="66" t="s">
        <v>73</v>
      </c>
      <c r="CQ62" s="68">
        <v>779</v>
      </c>
      <c r="CR62" s="68">
        <v>419</v>
      </c>
      <c r="CS62" s="68">
        <v>360</v>
      </c>
      <c r="CT62" s="68">
        <v>194</v>
      </c>
      <c r="CU62" s="68">
        <v>19</v>
      </c>
      <c r="CV62" s="68">
        <v>6</v>
      </c>
      <c r="CW62" s="68">
        <v>6</v>
      </c>
      <c r="CX62" s="68">
        <v>1</v>
      </c>
      <c r="CY62" s="68">
        <v>397</v>
      </c>
      <c r="CZ62" s="68">
        <v>167</v>
      </c>
      <c r="DA62" s="68">
        <v>135</v>
      </c>
      <c r="DB62" s="68">
        <v>57</v>
      </c>
      <c r="DC62" s="68">
        <v>298</v>
      </c>
      <c r="DD62" s="68">
        <v>184</v>
      </c>
      <c r="DE62" s="68">
        <v>134</v>
      </c>
      <c r="DF62" s="68">
        <v>84</v>
      </c>
      <c r="DG62" s="68">
        <v>282</v>
      </c>
      <c r="DH62" s="68">
        <v>125</v>
      </c>
      <c r="DI62" s="68">
        <v>107</v>
      </c>
      <c r="DJ62" s="68">
        <v>43</v>
      </c>
      <c r="DK62" s="68">
        <v>320</v>
      </c>
      <c r="DL62" s="68">
        <v>170</v>
      </c>
      <c r="DM62" s="68">
        <v>143</v>
      </c>
      <c r="DN62" s="68">
        <v>74</v>
      </c>
      <c r="DO62" s="205"/>
      <c r="DP62" s="66" t="s">
        <v>73</v>
      </c>
      <c r="DQ62" s="26">
        <v>144</v>
      </c>
      <c r="DR62" s="26">
        <v>192</v>
      </c>
      <c r="DS62" s="26">
        <v>0</v>
      </c>
      <c r="DT62" s="26">
        <v>93</v>
      </c>
      <c r="DU62" s="26">
        <v>2</v>
      </c>
      <c r="DV62" s="26">
        <v>431</v>
      </c>
      <c r="DW62" s="26">
        <v>203</v>
      </c>
      <c r="DX62" s="26">
        <v>125</v>
      </c>
      <c r="DY62" s="41">
        <v>74</v>
      </c>
      <c r="DZ62" s="41">
        <v>35</v>
      </c>
      <c r="EA62" s="205"/>
      <c r="EB62" s="66" t="s">
        <v>73</v>
      </c>
      <c r="EC62" s="68">
        <v>2290</v>
      </c>
      <c r="ED62" s="68">
        <v>2379</v>
      </c>
      <c r="EE62" s="68">
        <v>736</v>
      </c>
      <c r="EF62" s="68">
        <v>148</v>
      </c>
      <c r="EG62" s="68">
        <v>406</v>
      </c>
      <c r="EH62" s="68">
        <v>138</v>
      </c>
      <c r="EI62" s="68">
        <v>280</v>
      </c>
      <c r="EJ62" s="68">
        <v>2512</v>
      </c>
      <c r="EK62" s="68">
        <v>581</v>
      </c>
      <c r="EL62" s="68">
        <v>75</v>
      </c>
      <c r="EM62" s="68">
        <v>308</v>
      </c>
      <c r="EN62" s="68">
        <v>21</v>
      </c>
      <c r="EO62" s="68">
        <v>70</v>
      </c>
      <c r="EP62" s="68">
        <v>9</v>
      </c>
      <c r="EQ62" s="68">
        <v>8</v>
      </c>
      <c r="ER62" s="68">
        <v>5</v>
      </c>
      <c r="ES62" s="68">
        <v>1400</v>
      </c>
      <c r="EU62" s="80" t="s">
        <v>110</v>
      </c>
      <c r="EV62" s="80" t="s">
        <v>2630</v>
      </c>
      <c r="EW62" s="78">
        <v>2095</v>
      </c>
      <c r="EX62" s="80">
        <v>885</v>
      </c>
      <c r="EY62" s="78">
        <v>6415</v>
      </c>
      <c r="EZ62" s="78"/>
      <c r="FA62" s="78"/>
      <c r="FB62" s="78"/>
      <c r="FC62" s="78"/>
      <c r="FD62" s="78"/>
      <c r="FE62" s="78"/>
    </row>
    <row r="63" spans="1:161">
      <c r="A63" s="205" t="s">
        <v>111</v>
      </c>
      <c r="B63" s="8" t="s">
        <v>90</v>
      </c>
      <c r="C63" s="71">
        <v>391</v>
      </c>
      <c r="D63" s="71">
        <v>177</v>
      </c>
      <c r="E63" s="71">
        <v>0</v>
      </c>
      <c r="F63" s="71">
        <v>0</v>
      </c>
      <c r="G63" s="71">
        <v>0</v>
      </c>
      <c r="H63" s="71">
        <v>0</v>
      </c>
      <c r="I63" s="71">
        <v>79</v>
      </c>
      <c r="J63" s="71">
        <v>29</v>
      </c>
      <c r="K63" s="71">
        <v>179</v>
      </c>
      <c r="L63" s="71">
        <v>90</v>
      </c>
      <c r="M63" s="71">
        <v>144</v>
      </c>
      <c r="N63" s="71">
        <v>53</v>
      </c>
      <c r="O63" s="71">
        <v>0</v>
      </c>
      <c r="P63" s="71">
        <v>0</v>
      </c>
      <c r="Q63" s="71">
        <v>134</v>
      </c>
      <c r="R63" s="71">
        <v>60</v>
      </c>
      <c r="S63" s="71">
        <v>0</v>
      </c>
      <c r="T63" s="71">
        <v>0</v>
      </c>
      <c r="U63" s="71">
        <v>0</v>
      </c>
      <c r="V63" s="71">
        <v>0</v>
      </c>
      <c r="W63" s="71">
        <v>55</v>
      </c>
      <c r="X63" s="71">
        <v>30</v>
      </c>
      <c r="Y63" s="71">
        <v>26</v>
      </c>
      <c r="Z63" s="71">
        <v>9</v>
      </c>
      <c r="AA63" s="71">
        <v>0</v>
      </c>
      <c r="AB63" s="71">
        <v>0</v>
      </c>
      <c r="AC63" s="69">
        <v>1008</v>
      </c>
      <c r="AD63" s="69">
        <v>448</v>
      </c>
      <c r="AE63" s="205" t="s">
        <v>111</v>
      </c>
      <c r="AF63" s="8" t="s">
        <v>90</v>
      </c>
      <c r="AG63" s="71">
        <v>25</v>
      </c>
      <c r="AH63" s="71">
        <v>9</v>
      </c>
      <c r="AI63" s="71">
        <v>0</v>
      </c>
      <c r="AJ63" s="71">
        <v>0</v>
      </c>
      <c r="AK63" s="71">
        <v>0</v>
      </c>
      <c r="AL63" s="71">
        <v>0</v>
      </c>
      <c r="AM63" s="71">
        <v>7</v>
      </c>
      <c r="AN63" s="71">
        <v>2</v>
      </c>
      <c r="AO63" s="71">
        <v>13</v>
      </c>
      <c r="AP63" s="71">
        <v>11</v>
      </c>
      <c r="AQ63" s="71">
        <v>0</v>
      </c>
      <c r="AR63" s="71">
        <v>0</v>
      </c>
      <c r="AS63" s="71">
        <v>0</v>
      </c>
      <c r="AT63" s="71">
        <v>0</v>
      </c>
      <c r="AU63" s="71">
        <v>10</v>
      </c>
      <c r="AV63" s="71">
        <v>5</v>
      </c>
      <c r="AW63" s="71">
        <v>0</v>
      </c>
      <c r="AX63" s="71">
        <v>0</v>
      </c>
      <c r="AY63" s="71">
        <v>0</v>
      </c>
      <c r="AZ63" s="71">
        <v>0</v>
      </c>
      <c r="BA63" s="71">
        <v>2</v>
      </c>
      <c r="BB63" s="71">
        <v>1</v>
      </c>
      <c r="BC63" s="71">
        <v>3</v>
      </c>
      <c r="BD63" s="71">
        <v>1</v>
      </c>
      <c r="BE63" s="71">
        <v>0</v>
      </c>
      <c r="BF63" s="71">
        <v>0</v>
      </c>
      <c r="BG63" s="69">
        <v>60</v>
      </c>
      <c r="BH63" s="69">
        <v>29</v>
      </c>
      <c r="BI63" s="205" t="s">
        <v>111</v>
      </c>
      <c r="BJ63" s="8" t="s">
        <v>90</v>
      </c>
      <c r="BK63" s="31">
        <v>6</v>
      </c>
      <c r="BL63" s="31">
        <v>0</v>
      </c>
      <c r="BM63" s="31">
        <v>0</v>
      </c>
      <c r="BN63" s="31">
        <v>2</v>
      </c>
      <c r="BO63" s="31">
        <v>2</v>
      </c>
      <c r="BP63" s="31">
        <v>2</v>
      </c>
      <c r="BQ63" s="31">
        <v>0</v>
      </c>
      <c r="BR63" s="31">
        <v>3</v>
      </c>
      <c r="BS63" s="31">
        <v>0</v>
      </c>
      <c r="BT63" s="31">
        <v>0</v>
      </c>
      <c r="BU63" s="31">
        <v>2</v>
      </c>
      <c r="BV63" s="31">
        <v>1</v>
      </c>
      <c r="BW63" s="31">
        <v>0</v>
      </c>
      <c r="BX63" s="149">
        <v>18</v>
      </c>
      <c r="BY63" s="125">
        <v>11</v>
      </c>
      <c r="BZ63" s="71">
        <v>7</v>
      </c>
      <c r="CA63" s="71">
        <v>0</v>
      </c>
      <c r="CB63" s="71">
        <v>2</v>
      </c>
      <c r="CC63" s="71">
        <v>3</v>
      </c>
      <c r="CD63" s="205" t="s">
        <v>111</v>
      </c>
      <c r="CE63" s="8" t="s">
        <v>90</v>
      </c>
      <c r="CF63" s="71">
        <v>0</v>
      </c>
      <c r="CG63" s="71">
        <v>343</v>
      </c>
      <c r="CH63" s="71">
        <v>0</v>
      </c>
      <c r="CI63" s="71">
        <v>0</v>
      </c>
      <c r="CJ63" s="71">
        <v>0</v>
      </c>
      <c r="CK63" s="71">
        <v>2</v>
      </c>
      <c r="CL63" s="71">
        <v>16</v>
      </c>
      <c r="CM63" s="71">
        <v>20</v>
      </c>
      <c r="CN63" s="71">
        <v>12</v>
      </c>
      <c r="CO63" s="205" t="s">
        <v>111</v>
      </c>
      <c r="CP63" s="8" t="s">
        <v>90</v>
      </c>
      <c r="CQ63" s="46">
        <v>156</v>
      </c>
      <c r="CR63" s="46">
        <v>68</v>
      </c>
      <c r="CS63" s="46">
        <v>131</v>
      </c>
      <c r="CT63" s="46">
        <v>55</v>
      </c>
      <c r="CU63" s="46">
        <v>0</v>
      </c>
      <c r="CV63" s="46">
        <v>0</v>
      </c>
      <c r="CW63" s="46">
        <v>0</v>
      </c>
      <c r="CX63" s="46">
        <v>0</v>
      </c>
      <c r="CY63" s="46">
        <v>8</v>
      </c>
      <c r="CZ63" s="46">
        <v>2</v>
      </c>
      <c r="DA63" s="46">
        <v>3</v>
      </c>
      <c r="DB63" s="46">
        <v>2</v>
      </c>
      <c r="DC63" s="46">
        <v>1</v>
      </c>
      <c r="DD63" s="46">
        <v>0</v>
      </c>
      <c r="DE63" s="46">
        <v>1</v>
      </c>
      <c r="DF63" s="46">
        <v>0</v>
      </c>
      <c r="DG63" s="46">
        <v>0</v>
      </c>
      <c r="DH63" s="46">
        <v>0</v>
      </c>
      <c r="DI63" s="46">
        <v>0</v>
      </c>
      <c r="DJ63" s="46">
        <v>0</v>
      </c>
      <c r="DK63" s="46">
        <v>0</v>
      </c>
      <c r="DL63" s="46">
        <v>0</v>
      </c>
      <c r="DM63" s="46">
        <v>0</v>
      </c>
      <c r="DN63" s="46">
        <v>0</v>
      </c>
      <c r="DO63" s="205" t="s">
        <v>111</v>
      </c>
      <c r="DP63" s="8" t="s">
        <v>90</v>
      </c>
      <c r="DQ63" s="71">
        <v>6</v>
      </c>
      <c r="DR63" s="71">
        <v>22</v>
      </c>
      <c r="DS63" s="71">
        <v>0</v>
      </c>
      <c r="DT63" s="71">
        <v>7</v>
      </c>
      <c r="DU63" s="71">
        <v>0</v>
      </c>
      <c r="DV63" s="16">
        <v>35</v>
      </c>
      <c r="DW63" s="71">
        <v>14</v>
      </c>
      <c r="DX63" s="71">
        <v>8</v>
      </c>
      <c r="DY63" s="152">
        <v>12</v>
      </c>
      <c r="DZ63" s="32">
        <v>7</v>
      </c>
      <c r="EA63" s="205" t="s">
        <v>111</v>
      </c>
      <c r="EB63" s="8" t="s">
        <v>90</v>
      </c>
      <c r="EC63" s="71">
        <v>136</v>
      </c>
      <c r="ED63" s="71">
        <v>158</v>
      </c>
      <c r="EE63" s="71">
        <v>3</v>
      </c>
      <c r="EF63" s="71">
        <v>0</v>
      </c>
      <c r="EG63" s="71">
        <v>0</v>
      </c>
      <c r="EH63" s="71">
        <v>4</v>
      </c>
      <c r="EI63" s="71">
        <v>0</v>
      </c>
      <c r="EJ63" s="71">
        <v>167</v>
      </c>
      <c r="EK63" s="71">
        <v>39</v>
      </c>
      <c r="EL63" s="71">
        <v>18</v>
      </c>
      <c r="EM63" s="71">
        <v>10</v>
      </c>
      <c r="EN63" s="71">
        <v>0</v>
      </c>
      <c r="EO63" s="71">
        <v>2</v>
      </c>
      <c r="EP63" s="71">
        <v>0</v>
      </c>
      <c r="EQ63" s="71">
        <v>0</v>
      </c>
      <c r="ER63" s="71">
        <v>0</v>
      </c>
      <c r="ES63" s="71">
        <v>0</v>
      </c>
      <c r="EU63" s="80" t="s">
        <v>111</v>
      </c>
      <c r="EV63" s="80" t="s">
        <v>2640</v>
      </c>
      <c r="EW63" s="78">
        <v>165</v>
      </c>
      <c r="EX63" s="80">
        <v>135</v>
      </c>
      <c r="EY63" s="78">
        <v>686</v>
      </c>
      <c r="EZ63" s="78"/>
      <c r="FA63" s="78"/>
      <c r="FB63" s="78"/>
      <c r="FC63" s="78"/>
      <c r="FD63" s="78"/>
      <c r="FE63" s="78"/>
    </row>
    <row r="64" spans="1:161">
      <c r="A64" s="205"/>
      <c r="B64" s="8" t="s">
        <v>91</v>
      </c>
      <c r="C64" s="71">
        <v>446</v>
      </c>
      <c r="D64" s="71">
        <v>206</v>
      </c>
      <c r="E64" s="71">
        <v>0</v>
      </c>
      <c r="F64" s="71">
        <v>0</v>
      </c>
      <c r="G64" s="71">
        <v>0</v>
      </c>
      <c r="H64" s="71">
        <v>0</v>
      </c>
      <c r="I64" s="71">
        <v>0</v>
      </c>
      <c r="J64" s="71">
        <v>0</v>
      </c>
      <c r="K64" s="71">
        <v>144</v>
      </c>
      <c r="L64" s="71">
        <v>87</v>
      </c>
      <c r="M64" s="71">
        <v>70</v>
      </c>
      <c r="N64" s="71">
        <v>23</v>
      </c>
      <c r="O64" s="71">
        <v>114</v>
      </c>
      <c r="P64" s="71">
        <v>49</v>
      </c>
      <c r="Q64" s="71">
        <v>32</v>
      </c>
      <c r="R64" s="71">
        <v>14</v>
      </c>
      <c r="S64" s="71">
        <v>0</v>
      </c>
      <c r="T64" s="71">
        <v>0</v>
      </c>
      <c r="U64" s="71">
        <v>11</v>
      </c>
      <c r="V64" s="71">
        <v>1</v>
      </c>
      <c r="W64" s="71">
        <v>7</v>
      </c>
      <c r="X64" s="71">
        <v>3</v>
      </c>
      <c r="Y64" s="71">
        <v>6</v>
      </c>
      <c r="Z64" s="71">
        <v>2</v>
      </c>
      <c r="AA64" s="71">
        <v>4</v>
      </c>
      <c r="AB64" s="71">
        <v>2</v>
      </c>
      <c r="AC64" s="69">
        <v>834</v>
      </c>
      <c r="AD64" s="69">
        <v>387</v>
      </c>
      <c r="AE64" s="205"/>
      <c r="AF64" s="8" t="s">
        <v>91</v>
      </c>
      <c r="AG64" s="71">
        <v>15</v>
      </c>
      <c r="AH64" s="71">
        <v>2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3</v>
      </c>
      <c r="AP64" s="71">
        <v>1</v>
      </c>
      <c r="AQ64" s="71">
        <v>5</v>
      </c>
      <c r="AR64" s="71">
        <v>1</v>
      </c>
      <c r="AS64" s="71">
        <v>6</v>
      </c>
      <c r="AT64" s="71">
        <v>0</v>
      </c>
      <c r="AU64" s="71">
        <v>0</v>
      </c>
      <c r="AV64" s="71">
        <v>0</v>
      </c>
      <c r="AW64" s="71">
        <v>0</v>
      </c>
      <c r="AX64" s="71">
        <v>0</v>
      </c>
      <c r="AY64" s="71">
        <v>2</v>
      </c>
      <c r="AZ64" s="71">
        <v>0</v>
      </c>
      <c r="BA64" s="71">
        <v>0</v>
      </c>
      <c r="BB64" s="71">
        <v>0</v>
      </c>
      <c r="BC64" s="71">
        <v>6</v>
      </c>
      <c r="BD64" s="71">
        <v>2</v>
      </c>
      <c r="BE64" s="71">
        <v>2</v>
      </c>
      <c r="BF64" s="71">
        <v>2</v>
      </c>
      <c r="BG64" s="69">
        <v>39</v>
      </c>
      <c r="BH64" s="69">
        <v>8</v>
      </c>
      <c r="BI64" s="205"/>
      <c r="BJ64" s="8" t="s">
        <v>91</v>
      </c>
      <c r="BK64" s="31">
        <v>8</v>
      </c>
      <c r="BL64" s="31">
        <v>0</v>
      </c>
      <c r="BM64" s="31">
        <v>0</v>
      </c>
      <c r="BN64" s="31">
        <v>0</v>
      </c>
      <c r="BO64" s="31">
        <v>2</v>
      </c>
      <c r="BP64" s="31">
        <v>2</v>
      </c>
      <c r="BQ64" s="31">
        <v>2</v>
      </c>
      <c r="BR64" s="31">
        <v>1</v>
      </c>
      <c r="BS64" s="31">
        <v>0</v>
      </c>
      <c r="BT64" s="31">
        <v>1</v>
      </c>
      <c r="BU64" s="31">
        <v>1</v>
      </c>
      <c r="BV64" s="31">
        <v>1</v>
      </c>
      <c r="BW64" s="31">
        <v>1</v>
      </c>
      <c r="BX64" s="149">
        <v>19</v>
      </c>
      <c r="BY64" s="125">
        <v>14</v>
      </c>
      <c r="BZ64" s="71">
        <v>4</v>
      </c>
      <c r="CA64" s="71">
        <v>10</v>
      </c>
      <c r="CB64" s="71">
        <v>0</v>
      </c>
      <c r="CC64" s="71">
        <v>2</v>
      </c>
      <c r="CD64" s="205"/>
      <c r="CE64" s="8" t="s">
        <v>91</v>
      </c>
      <c r="CF64" s="71">
        <v>0</v>
      </c>
      <c r="CG64" s="71">
        <v>379</v>
      </c>
      <c r="CH64" s="71">
        <v>0</v>
      </c>
      <c r="CI64" s="71">
        <v>0</v>
      </c>
      <c r="CJ64" s="71">
        <v>0</v>
      </c>
      <c r="CK64" s="71">
        <v>4</v>
      </c>
      <c r="CL64" s="71">
        <v>18</v>
      </c>
      <c r="CM64" s="71">
        <v>18</v>
      </c>
      <c r="CN64" s="71">
        <v>12</v>
      </c>
      <c r="CO64" s="205"/>
      <c r="CP64" s="8" t="s">
        <v>91</v>
      </c>
      <c r="CQ64" s="46">
        <v>188</v>
      </c>
      <c r="CR64" s="46">
        <v>83</v>
      </c>
      <c r="CS64" s="46">
        <v>159</v>
      </c>
      <c r="CT64" s="46">
        <v>77</v>
      </c>
      <c r="CU64" s="46">
        <v>0</v>
      </c>
      <c r="CV64" s="46">
        <v>0</v>
      </c>
      <c r="CW64" s="46">
        <v>0</v>
      </c>
      <c r="CX64" s="46">
        <v>0</v>
      </c>
      <c r="CY64" s="46">
        <v>36</v>
      </c>
      <c r="CZ64" s="46">
        <v>13</v>
      </c>
      <c r="DA64" s="46">
        <v>11</v>
      </c>
      <c r="DB64" s="46">
        <v>3</v>
      </c>
      <c r="DC64" s="46">
        <v>5</v>
      </c>
      <c r="DD64" s="46">
        <v>3</v>
      </c>
      <c r="DE64" s="46">
        <v>5</v>
      </c>
      <c r="DF64" s="46">
        <v>3</v>
      </c>
      <c r="DG64" s="46">
        <v>6</v>
      </c>
      <c r="DH64" s="46">
        <v>2</v>
      </c>
      <c r="DI64" s="46">
        <v>0</v>
      </c>
      <c r="DJ64" s="46">
        <v>0</v>
      </c>
      <c r="DK64" s="46">
        <v>4</v>
      </c>
      <c r="DL64" s="46">
        <v>2</v>
      </c>
      <c r="DM64" s="46">
        <v>2</v>
      </c>
      <c r="DN64" s="46">
        <v>0</v>
      </c>
      <c r="DO64" s="205"/>
      <c r="DP64" s="8" t="s">
        <v>91</v>
      </c>
      <c r="DQ64" s="71">
        <v>9</v>
      </c>
      <c r="DR64" s="71">
        <v>23</v>
      </c>
      <c r="DS64" s="71">
        <v>0</v>
      </c>
      <c r="DT64" s="71">
        <v>7</v>
      </c>
      <c r="DU64" s="71">
        <v>0</v>
      </c>
      <c r="DV64" s="16">
        <v>39</v>
      </c>
      <c r="DW64" s="71">
        <v>17</v>
      </c>
      <c r="DX64" s="71">
        <v>9</v>
      </c>
      <c r="DY64" s="152">
        <v>10</v>
      </c>
      <c r="DZ64" s="32">
        <v>6</v>
      </c>
      <c r="EA64" s="205"/>
      <c r="EB64" s="8" t="s">
        <v>91</v>
      </c>
      <c r="EC64" s="71">
        <v>607</v>
      </c>
      <c r="ED64" s="71">
        <v>964</v>
      </c>
      <c r="EE64" s="71">
        <v>350</v>
      </c>
      <c r="EF64" s="71">
        <v>0</v>
      </c>
      <c r="EG64" s="71">
        <v>84</v>
      </c>
      <c r="EH64" s="71">
        <v>116</v>
      </c>
      <c r="EI64" s="71">
        <v>0</v>
      </c>
      <c r="EJ64" s="71">
        <v>767</v>
      </c>
      <c r="EK64" s="71">
        <v>254</v>
      </c>
      <c r="EL64" s="71">
        <v>120</v>
      </c>
      <c r="EM64" s="71">
        <v>116</v>
      </c>
      <c r="EN64" s="71">
        <v>6</v>
      </c>
      <c r="EO64" s="71">
        <v>7</v>
      </c>
      <c r="EP64" s="71">
        <v>0</v>
      </c>
      <c r="EQ64" s="71">
        <v>0</v>
      </c>
      <c r="ER64" s="71">
        <v>0</v>
      </c>
      <c r="ES64" s="71">
        <v>0</v>
      </c>
      <c r="EU64" s="80" t="s">
        <v>111</v>
      </c>
      <c r="EV64" s="80" t="s">
        <v>2641</v>
      </c>
      <c r="EW64" s="78">
        <v>239</v>
      </c>
      <c r="EX64" s="80">
        <v>177</v>
      </c>
      <c r="EY64" s="78">
        <v>758</v>
      </c>
      <c r="EZ64" s="78"/>
      <c r="FA64" s="78"/>
      <c r="FB64" s="78"/>
      <c r="FC64" s="78"/>
      <c r="FD64" s="78"/>
      <c r="FE64" s="78"/>
    </row>
    <row r="65" spans="1:161">
      <c r="A65" s="205"/>
      <c r="B65" s="66" t="s">
        <v>73</v>
      </c>
      <c r="C65" s="26">
        <v>837</v>
      </c>
      <c r="D65" s="26">
        <v>383</v>
      </c>
      <c r="E65" s="26">
        <v>0</v>
      </c>
      <c r="F65" s="26">
        <v>0</v>
      </c>
      <c r="G65" s="26">
        <v>0</v>
      </c>
      <c r="H65" s="26">
        <v>0</v>
      </c>
      <c r="I65" s="26">
        <v>79</v>
      </c>
      <c r="J65" s="26">
        <v>29</v>
      </c>
      <c r="K65" s="26">
        <v>323</v>
      </c>
      <c r="L65" s="26">
        <v>177</v>
      </c>
      <c r="M65" s="26">
        <v>214</v>
      </c>
      <c r="N65" s="26">
        <v>76</v>
      </c>
      <c r="O65" s="26">
        <v>114</v>
      </c>
      <c r="P65" s="26">
        <v>49</v>
      </c>
      <c r="Q65" s="26">
        <v>166</v>
      </c>
      <c r="R65" s="26">
        <v>74</v>
      </c>
      <c r="S65" s="26">
        <v>0</v>
      </c>
      <c r="T65" s="26">
        <v>0</v>
      </c>
      <c r="U65" s="26">
        <v>11</v>
      </c>
      <c r="V65" s="26">
        <v>1</v>
      </c>
      <c r="W65" s="26">
        <v>62</v>
      </c>
      <c r="X65" s="26">
        <v>33</v>
      </c>
      <c r="Y65" s="26">
        <v>32</v>
      </c>
      <c r="Z65" s="26">
        <v>11</v>
      </c>
      <c r="AA65" s="26">
        <v>4</v>
      </c>
      <c r="AB65" s="26">
        <v>2</v>
      </c>
      <c r="AC65" s="68">
        <v>1842</v>
      </c>
      <c r="AD65" s="68">
        <v>835</v>
      </c>
      <c r="AE65" s="205"/>
      <c r="AF65" s="66" t="s">
        <v>73</v>
      </c>
      <c r="AG65" s="26">
        <v>40</v>
      </c>
      <c r="AH65" s="26">
        <v>11</v>
      </c>
      <c r="AI65" s="26">
        <v>0</v>
      </c>
      <c r="AJ65" s="26">
        <v>0</v>
      </c>
      <c r="AK65" s="26">
        <v>0</v>
      </c>
      <c r="AL65" s="26">
        <v>0</v>
      </c>
      <c r="AM65" s="26">
        <v>7</v>
      </c>
      <c r="AN65" s="26">
        <v>2</v>
      </c>
      <c r="AO65" s="26">
        <v>16</v>
      </c>
      <c r="AP65" s="26">
        <v>12</v>
      </c>
      <c r="AQ65" s="26">
        <v>5</v>
      </c>
      <c r="AR65" s="26">
        <v>1</v>
      </c>
      <c r="AS65" s="26">
        <v>6</v>
      </c>
      <c r="AT65" s="26">
        <v>0</v>
      </c>
      <c r="AU65" s="26">
        <v>10</v>
      </c>
      <c r="AV65" s="26">
        <v>5</v>
      </c>
      <c r="AW65" s="26">
        <v>0</v>
      </c>
      <c r="AX65" s="26">
        <v>0</v>
      </c>
      <c r="AY65" s="26">
        <v>2</v>
      </c>
      <c r="AZ65" s="26">
        <v>0</v>
      </c>
      <c r="BA65" s="26">
        <v>2</v>
      </c>
      <c r="BB65" s="26">
        <v>1</v>
      </c>
      <c r="BC65" s="26">
        <v>9</v>
      </c>
      <c r="BD65" s="26">
        <v>3</v>
      </c>
      <c r="BE65" s="26">
        <v>2</v>
      </c>
      <c r="BF65" s="26">
        <v>2</v>
      </c>
      <c r="BG65" s="68">
        <v>99</v>
      </c>
      <c r="BH65" s="68">
        <v>37</v>
      </c>
      <c r="BI65" s="205"/>
      <c r="BJ65" s="66" t="s">
        <v>73</v>
      </c>
      <c r="BK65" s="68">
        <v>14</v>
      </c>
      <c r="BL65" s="68">
        <v>0</v>
      </c>
      <c r="BM65" s="68">
        <v>0</v>
      </c>
      <c r="BN65" s="68">
        <v>2</v>
      </c>
      <c r="BO65" s="68">
        <v>4</v>
      </c>
      <c r="BP65" s="68">
        <v>4</v>
      </c>
      <c r="BQ65" s="68">
        <v>2</v>
      </c>
      <c r="BR65" s="68">
        <v>4</v>
      </c>
      <c r="BS65" s="68">
        <v>0</v>
      </c>
      <c r="BT65" s="68">
        <v>1</v>
      </c>
      <c r="BU65" s="68">
        <v>3</v>
      </c>
      <c r="BV65" s="68">
        <v>2</v>
      </c>
      <c r="BW65" s="68">
        <v>1</v>
      </c>
      <c r="BX65" s="68">
        <v>37</v>
      </c>
      <c r="BY65" s="68">
        <v>25</v>
      </c>
      <c r="BZ65" s="68">
        <v>11</v>
      </c>
      <c r="CA65" s="68">
        <v>10</v>
      </c>
      <c r="CB65" s="68">
        <v>2</v>
      </c>
      <c r="CC65" s="68">
        <v>5</v>
      </c>
      <c r="CD65" s="205"/>
      <c r="CE65" s="66" t="s">
        <v>73</v>
      </c>
      <c r="CF65" s="68">
        <v>0</v>
      </c>
      <c r="CG65" s="68">
        <v>722</v>
      </c>
      <c r="CH65" s="68">
        <v>0</v>
      </c>
      <c r="CI65" s="68">
        <v>0</v>
      </c>
      <c r="CJ65" s="68">
        <v>0</v>
      </c>
      <c r="CK65" s="68">
        <v>6</v>
      </c>
      <c r="CL65" s="68">
        <v>34</v>
      </c>
      <c r="CM65" s="68">
        <v>38</v>
      </c>
      <c r="CN65" s="68">
        <v>24</v>
      </c>
      <c r="CO65" s="205"/>
      <c r="CP65" s="66" t="s">
        <v>73</v>
      </c>
      <c r="CQ65" s="68">
        <v>344</v>
      </c>
      <c r="CR65" s="68">
        <v>151</v>
      </c>
      <c r="CS65" s="68">
        <v>290</v>
      </c>
      <c r="CT65" s="68">
        <v>132</v>
      </c>
      <c r="CU65" s="68">
        <v>0</v>
      </c>
      <c r="CV65" s="68">
        <v>0</v>
      </c>
      <c r="CW65" s="68">
        <v>0</v>
      </c>
      <c r="CX65" s="68">
        <v>0</v>
      </c>
      <c r="CY65" s="68">
        <v>44</v>
      </c>
      <c r="CZ65" s="68">
        <v>15</v>
      </c>
      <c r="DA65" s="68">
        <v>14</v>
      </c>
      <c r="DB65" s="68">
        <v>5</v>
      </c>
      <c r="DC65" s="68">
        <v>6</v>
      </c>
      <c r="DD65" s="68">
        <v>3</v>
      </c>
      <c r="DE65" s="68">
        <v>6</v>
      </c>
      <c r="DF65" s="68">
        <v>3</v>
      </c>
      <c r="DG65" s="68">
        <v>6</v>
      </c>
      <c r="DH65" s="68">
        <v>2</v>
      </c>
      <c r="DI65" s="68">
        <v>0</v>
      </c>
      <c r="DJ65" s="68">
        <v>0</v>
      </c>
      <c r="DK65" s="68">
        <v>4</v>
      </c>
      <c r="DL65" s="68">
        <v>2</v>
      </c>
      <c r="DM65" s="68">
        <v>2</v>
      </c>
      <c r="DN65" s="68">
        <v>0</v>
      </c>
      <c r="DO65" s="205"/>
      <c r="DP65" s="66" t="s">
        <v>73</v>
      </c>
      <c r="DQ65" s="26">
        <v>15</v>
      </c>
      <c r="DR65" s="26">
        <v>45</v>
      </c>
      <c r="DS65" s="26">
        <v>0</v>
      </c>
      <c r="DT65" s="26">
        <v>14</v>
      </c>
      <c r="DU65" s="26">
        <v>0</v>
      </c>
      <c r="DV65" s="26">
        <v>74</v>
      </c>
      <c r="DW65" s="26">
        <v>31</v>
      </c>
      <c r="DX65" s="26">
        <v>17</v>
      </c>
      <c r="DY65" s="41">
        <v>22</v>
      </c>
      <c r="DZ65" s="41">
        <v>13</v>
      </c>
      <c r="EA65" s="205"/>
      <c r="EB65" s="66" t="s">
        <v>73</v>
      </c>
      <c r="EC65" s="68">
        <v>743</v>
      </c>
      <c r="ED65" s="68">
        <v>1122</v>
      </c>
      <c r="EE65" s="68">
        <v>353</v>
      </c>
      <c r="EF65" s="68">
        <v>0</v>
      </c>
      <c r="EG65" s="68">
        <v>84</v>
      </c>
      <c r="EH65" s="68">
        <v>120</v>
      </c>
      <c r="EI65" s="68">
        <v>0</v>
      </c>
      <c r="EJ65" s="68">
        <v>934</v>
      </c>
      <c r="EK65" s="68">
        <v>293</v>
      </c>
      <c r="EL65" s="68">
        <v>138</v>
      </c>
      <c r="EM65" s="68">
        <v>126</v>
      </c>
      <c r="EN65" s="68">
        <v>6</v>
      </c>
      <c r="EO65" s="68">
        <v>9</v>
      </c>
      <c r="EP65" s="68">
        <v>0</v>
      </c>
      <c r="EQ65" s="68">
        <v>0</v>
      </c>
      <c r="ER65" s="68">
        <v>0</v>
      </c>
      <c r="ES65" s="68">
        <v>0</v>
      </c>
      <c r="EU65" s="80" t="s">
        <v>111</v>
      </c>
      <c r="EV65" s="80" t="s">
        <v>2642</v>
      </c>
      <c r="EW65" s="78">
        <v>404</v>
      </c>
      <c r="EX65" s="80">
        <v>312</v>
      </c>
      <c r="EY65" s="78">
        <v>1444</v>
      </c>
      <c r="EZ65" s="78"/>
      <c r="FA65" s="78"/>
      <c r="FB65" s="78"/>
      <c r="FC65" s="78"/>
      <c r="FD65" s="78"/>
      <c r="FE65" s="78"/>
    </row>
    <row r="66" spans="1:161">
      <c r="A66" s="205" t="s">
        <v>112</v>
      </c>
      <c r="B66" s="8" t="s">
        <v>90</v>
      </c>
      <c r="C66" s="71">
        <v>886</v>
      </c>
      <c r="D66" s="71">
        <v>448</v>
      </c>
      <c r="E66" s="71">
        <v>117</v>
      </c>
      <c r="F66" s="71">
        <v>49</v>
      </c>
      <c r="G66" s="71">
        <v>0</v>
      </c>
      <c r="H66" s="71">
        <v>0</v>
      </c>
      <c r="I66" s="71">
        <v>0</v>
      </c>
      <c r="J66" s="71">
        <v>0</v>
      </c>
      <c r="K66" s="71">
        <v>160</v>
      </c>
      <c r="L66" s="71">
        <v>91</v>
      </c>
      <c r="M66" s="71">
        <v>64</v>
      </c>
      <c r="N66" s="71">
        <v>17</v>
      </c>
      <c r="O66" s="71">
        <v>125</v>
      </c>
      <c r="P66" s="71">
        <v>58</v>
      </c>
      <c r="Q66" s="71">
        <v>354</v>
      </c>
      <c r="R66" s="71">
        <v>182</v>
      </c>
      <c r="S66" s="71">
        <v>0</v>
      </c>
      <c r="T66" s="71">
        <v>0</v>
      </c>
      <c r="U66" s="71">
        <v>0</v>
      </c>
      <c r="V66" s="71">
        <v>0</v>
      </c>
      <c r="W66" s="71">
        <v>161</v>
      </c>
      <c r="X66" s="71">
        <v>80</v>
      </c>
      <c r="Y66" s="71">
        <v>34</v>
      </c>
      <c r="Z66" s="71">
        <v>9</v>
      </c>
      <c r="AA66" s="71">
        <v>73</v>
      </c>
      <c r="AB66" s="71">
        <v>20</v>
      </c>
      <c r="AC66" s="69">
        <v>1974</v>
      </c>
      <c r="AD66" s="69">
        <v>954</v>
      </c>
      <c r="AE66" s="205" t="s">
        <v>112</v>
      </c>
      <c r="AF66" s="8" t="s">
        <v>90</v>
      </c>
      <c r="AG66" s="71">
        <v>33</v>
      </c>
      <c r="AH66" s="71">
        <v>14</v>
      </c>
      <c r="AI66" s="71">
        <v>0</v>
      </c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71">
        <v>6</v>
      </c>
      <c r="AP66" s="71">
        <v>2</v>
      </c>
      <c r="AQ66" s="71">
        <v>0</v>
      </c>
      <c r="AR66" s="71">
        <v>0</v>
      </c>
      <c r="AS66" s="71">
        <v>9</v>
      </c>
      <c r="AT66" s="71">
        <v>4</v>
      </c>
      <c r="AU66" s="71">
        <v>116</v>
      </c>
      <c r="AV66" s="71">
        <v>51</v>
      </c>
      <c r="AW66" s="71">
        <v>0</v>
      </c>
      <c r="AX66" s="71">
        <v>0</v>
      </c>
      <c r="AY66" s="71">
        <v>0</v>
      </c>
      <c r="AZ66" s="71">
        <v>0</v>
      </c>
      <c r="BA66" s="71">
        <v>43</v>
      </c>
      <c r="BB66" s="71">
        <v>20</v>
      </c>
      <c r="BC66" s="71">
        <v>7</v>
      </c>
      <c r="BD66" s="71">
        <v>1</v>
      </c>
      <c r="BE66" s="71">
        <v>7</v>
      </c>
      <c r="BF66" s="71">
        <v>1</v>
      </c>
      <c r="BG66" s="69">
        <v>221</v>
      </c>
      <c r="BH66" s="69">
        <v>93</v>
      </c>
      <c r="BI66" s="205" t="s">
        <v>112</v>
      </c>
      <c r="BJ66" s="8" t="s">
        <v>90</v>
      </c>
      <c r="BK66" s="31">
        <v>15</v>
      </c>
      <c r="BL66" s="31">
        <v>4</v>
      </c>
      <c r="BM66" s="31">
        <v>0</v>
      </c>
      <c r="BN66" s="31">
        <v>0</v>
      </c>
      <c r="BO66" s="31">
        <v>4</v>
      </c>
      <c r="BP66" s="31">
        <v>4</v>
      </c>
      <c r="BQ66" s="31">
        <v>3</v>
      </c>
      <c r="BR66" s="31">
        <v>7</v>
      </c>
      <c r="BS66" s="31">
        <v>0</v>
      </c>
      <c r="BT66" s="31">
        <v>0</v>
      </c>
      <c r="BU66" s="31">
        <v>3</v>
      </c>
      <c r="BV66" s="31">
        <v>2</v>
      </c>
      <c r="BW66" s="31">
        <v>3</v>
      </c>
      <c r="BX66" s="149">
        <v>45</v>
      </c>
      <c r="BY66" s="125">
        <v>33</v>
      </c>
      <c r="BZ66" s="71">
        <v>13</v>
      </c>
      <c r="CA66" s="71">
        <v>5</v>
      </c>
      <c r="CB66" s="71">
        <v>7</v>
      </c>
      <c r="CC66" s="71">
        <v>7</v>
      </c>
      <c r="CD66" s="205" t="s">
        <v>112</v>
      </c>
      <c r="CE66" s="8" t="s">
        <v>90</v>
      </c>
      <c r="CF66" s="71">
        <v>0</v>
      </c>
      <c r="CG66" s="71">
        <v>781</v>
      </c>
      <c r="CH66" s="71">
        <v>30</v>
      </c>
      <c r="CI66" s="71">
        <v>0</v>
      </c>
      <c r="CJ66" s="71">
        <v>0</v>
      </c>
      <c r="CK66" s="71">
        <v>11</v>
      </c>
      <c r="CL66" s="71">
        <v>39</v>
      </c>
      <c r="CM66" s="71">
        <v>33</v>
      </c>
      <c r="CN66" s="71">
        <v>34</v>
      </c>
      <c r="CO66" s="205" t="s">
        <v>112</v>
      </c>
      <c r="CP66" s="8" t="s">
        <v>90</v>
      </c>
      <c r="CQ66" s="46">
        <v>430</v>
      </c>
      <c r="CR66" s="46">
        <v>212</v>
      </c>
      <c r="CS66" s="46">
        <v>184</v>
      </c>
      <c r="CT66" s="46">
        <v>75</v>
      </c>
      <c r="CU66" s="46">
        <v>0</v>
      </c>
      <c r="CV66" s="46">
        <v>0</v>
      </c>
      <c r="CW66" s="46">
        <v>0</v>
      </c>
      <c r="CX66" s="46">
        <v>0</v>
      </c>
      <c r="CY66" s="46">
        <v>11</v>
      </c>
      <c r="CZ66" s="46">
        <v>2</v>
      </c>
      <c r="DA66" s="46">
        <v>9</v>
      </c>
      <c r="DB66" s="46">
        <v>1</v>
      </c>
      <c r="DC66" s="46">
        <v>98</v>
      </c>
      <c r="DD66" s="46">
        <v>46</v>
      </c>
      <c r="DE66" s="46">
        <v>39</v>
      </c>
      <c r="DF66" s="46">
        <v>14</v>
      </c>
      <c r="DG66" s="46">
        <v>18</v>
      </c>
      <c r="DH66" s="46">
        <v>2</v>
      </c>
      <c r="DI66" s="46">
        <v>2</v>
      </c>
      <c r="DJ66" s="46">
        <v>0</v>
      </c>
      <c r="DK66" s="46">
        <v>36</v>
      </c>
      <c r="DL66" s="46">
        <v>8</v>
      </c>
      <c r="DM66" s="46">
        <v>19</v>
      </c>
      <c r="DN66" s="46">
        <v>4</v>
      </c>
      <c r="DO66" s="205" t="s">
        <v>112</v>
      </c>
      <c r="DP66" s="8" t="s">
        <v>90</v>
      </c>
      <c r="DQ66" s="71">
        <v>40</v>
      </c>
      <c r="DR66" s="71">
        <v>23</v>
      </c>
      <c r="DS66" s="71">
        <v>1</v>
      </c>
      <c r="DT66" s="71">
        <v>55</v>
      </c>
      <c r="DU66" s="71">
        <v>0</v>
      </c>
      <c r="DV66" s="16">
        <v>119</v>
      </c>
      <c r="DW66" s="71">
        <v>64</v>
      </c>
      <c r="DX66" s="71">
        <v>22</v>
      </c>
      <c r="DY66" s="152">
        <v>29</v>
      </c>
      <c r="DZ66" s="32">
        <v>12</v>
      </c>
      <c r="EA66" s="205" t="s">
        <v>112</v>
      </c>
      <c r="EB66" s="8" t="s">
        <v>90</v>
      </c>
      <c r="EC66" s="71">
        <v>546</v>
      </c>
      <c r="ED66" s="71">
        <v>489</v>
      </c>
      <c r="EE66" s="71">
        <v>100</v>
      </c>
      <c r="EF66" s="71">
        <v>82</v>
      </c>
      <c r="EG66" s="71">
        <v>25</v>
      </c>
      <c r="EH66" s="71">
        <v>89</v>
      </c>
      <c r="EI66" s="71">
        <v>17</v>
      </c>
      <c r="EJ66" s="71">
        <v>776</v>
      </c>
      <c r="EK66" s="71">
        <v>129</v>
      </c>
      <c r="EL66" s="71">
        <v>30</v>
      </c>
      <c r="EM66" s="71">
        <v>35</v>
      </c>
      <c r="EN66" s="71">
        <v>2</v>
      </c>
      <c r="EO66" s="71">
        <v>12</v>
      </c>
      <c r="EP66" s="71">
        <v>3</v>
      </c>
      <c r="EQ66" s="71">
        <v>20</v>
      </c>
      <c r="ER66" s="71">
        <v>0</v>
      </c>
      <c r="ES66" s="71">
        <v>34</v>
      </c>
      <c r="EU66" s="80" t="s">
        <v>112</v>
      </c>
      <c r="EV66" s="80" t="s">
        <v>2658</v>
      </c>
      <c r="EW66" s="78">
        <v>593</v>
      </c>
      <c r="EX66" s="80">
        <v>253</v>
      </c>
      <c r="EY66" s="78">
        <v>1652</v>
      </c>
      <c r="EZ66" s="78"/>
      <c r="FA66" s="78"/>
      <c r="FB66" s="78"/>
      <c r="FC66" s="78"/>
      <c r="FD66" s="78"/>
      <c r="FE66" s="78"/>
    </row>
    <row r="67" spans="1:161">
      <c r="A67" s="205"/>
      <c r="B67" s="8" t="s">
        <v>91</v>
      </c>
      <c r="C67" s="71">
        <v>1106</v>
      </c>
      <c r="D67" s="71">
        <v>508</v>
      </c>
      <c r="E67" s="71">
        <v>51</v>
      </c>
      <c r="F67" s="71">
        <v>20</v>
      </c>
      <c r="G67" s="71">
        <v>0</v>
      </c>
      <c r="H67" s="71">
        <v>0</v>
      </c>
      <c r="I67" s="71">
        <v>25</v>
      </c>
      <c r="J67" s="71">
        <v>9</v>
      </c>
      <c r="K67" s="71">
        <v>243</v>
      </c>
      <c r="L67" s="71">
        <v>159</v>
      </c>
      <c r="M67" s="71">
        <v>175</v>
      </c>
      <c r="N67" s="71">
        <v>50</v>
      </c>
      <c r="O67" s="71">
        <v>87</v>
      </c>
      <c r="P67" s="71">
        <v>28</v>
      </c>
      <c r="Q67" s="71">
        <v>100</v>
      </c>
      <c r="R67" s="71">
        <v>45</v>
      </c>
      <c r="S67" s="71">
        <v>0</v>
      </c>
      <c r="T67" s="71">
        <v>0</v>
      </c>
      <c r="U67" s="71">
        <v>13</v>
      </c>
      <c r="V67" s="71">
        <v>2</v>
      </c>
      <c r="W67" s="71">
        <v>340</v>
      </c>
      <c r="X67" s="71">
        <v>194</v>
      </c>
      <c r="Y67" s="71">
        <v>110</v>
      </c>
      <c r="Z67" s="71">
        <v>30</v>
      </c>
      <c r="AA67" s="71">
        <v>42</v>
      </c>
      <c r="AB67" s="71">
        <v>16</v>
      </c>
      <c r="AC67" s="69">
        <v>2292</v>
      </c>
      <c r="AD67" s="69">
        <v>1061</v>
      </c>
      <c r="AE67" s="205"/>
      <c r="AF67" s="8" t="s">
        <v>91</v>
      </c>
      <c r="AG67" s="71">
        <v>114</v>
      </c>
      <c r="AH67" s="71">
        <v>43</v>
      </c>
      <c r="AI67" s="71">
        <v>3</v>
      </c>
      <c r="AJ67" s="71">
        <v>2</v>
      </c>
      <c r="AK67" s="71">
        <v>0</v>
      </c>
      <c r="AL67" s="71">
        <v>0</v>
      </c>
      <c r="AM67" s="71">
        <v>0</v>
      </c>
      <c r="AN67" s="71">
        <v>0</v>
      </c>
      <c r="AO67" s="71">
        <v>51</v>
      </c>
      <c r="AP67" s="71">
        <v>29</v>
      </c>
      <c r="AQ67" s="71">
        <v>20</v>
      </c>
      <c r="AR67" s="71">
        <v>7</v>
      </c>
      <c r="AS67" s="71">
        <v>10</v>
      </c>
      <c r="AT67" s="71">
        <v>2</v>
      </c>
      <c r="AU67" s="71">
        <v>15</v>
      </c>
      <c r="AV67" s="71">
        <v>7</v>
      </c>
      <c r="AW67" s="71">
        <v>0</v>
      </c>
      <c r="AX67" s="71">
        <v>0</v>
      </c>
      <c r="AY67" s="71">
        <v>3</v>
      </c>
      <c r="AZ67" s="71">
        <v>1</v>
      </c>
      <c r="BA67" s="71">
        <v>101</v>
      </c>
      <c r="BB67" s="71">
        <v>53</v>
      </c>
      <c r="BC67" s="71">
        <v>28</v>
      </c>
      <c r="BD67" s="71">
        <v>9</v>
      </c>
      <c r="BE67" s="71">
        <v>9</v>
      </c>
      <c r="BF67" s="71">
        <v>5</v>
      </c>
      <c r="BG67" s="69">
        <v>354</v>
      </c>
      <c r="BH67" s="69">
        <v>158</v>
      </c>
      <c r="BI67" s="205"/>
      <c r="BJ67" s="8" t="s">
        <v>91</v>
      </c>
      <c r="BK67" s="31">
        <v>16</v>
      </c>
      <c r="BL67" s="31">
        <v>1</v>
      </c>
      <c r="BM67" s="31">
        <v>0</v>
      </c>
      <c r="BN67" s="31">
        <v>1</v>
      </c>
      <c r="BO67" s="31">
        <v>4</v>
      </c>
      <c r="BP67" s="31">
        <v>4</v>
      </c>
      <c r="BQ67" s="31">
        <v>2</v>
      </c>
      <c r="BR67" s="31">
        <v>2</v>
      </c>
      <c r="BS67" s="31">
        <v>0</v>
      </c>
      <c r="BT67" s="31">
        <v>1</v>
      </c>
      <c r="BU67" s="31">
        <v>6</v>
      </c>
      <c r="BV67" s="31">
        <v>3</v>
      </c>
      <c r="BW67" s="31">
        <v>1</v>
      </c>
      <c r="BX67" s="149">
        <v>41</v>
      </c>
      <c r="BY67" s="125">
        <v>40</v>
      </c>
      <c r="BZ67" s="71">
        <v>29</v>
      </c>
      <c r="CA67" s="71">
        <v>26</v>
      </c>
      <c r="CB67" s="71">
        <v>1</v>
      </c>
      <c r="CC67" s="71">
        <v>4</v>
      </c>
      <c r="CD67" s="205"/>
      <c r="CE67" s="8" t="s">
        <v>91</v>
      </c>
      <c r="CF67" s="71">
        <v>0</v>
      </c>
      <c r="CG67" s="71">
        <v>1000</v>
      </c>
      <c r="CH67" s="71">
        <v>0</v>
      </c>
      <c r="CI67" s="71">
        <v>0</v>
      </c>
      <c r="CJ67" s="71">
        <v>0</v>
      </c>
      <c r="CK67" s="71">
        <v>27</v>
      </c>
      <c r="CL67" s="71">
        <v>42</v>
      </c>
      <c r="CM67" s="71">
        <v>44</v>
      </c>
      <c r="CN67" s="71">
        <v>48</v>
      </c>
      <c r="CO67" s="205"/>
      <c r="CP67" s="8" t="s">
        <v>91</v>
      </c>
      <c r="CQ67" s="46">
        <v>422</v>
      </c>
      <c r="CR67" s="46">
        <v>198</v>
      </c>
      <c r="CS67" s="46">
        <v>188</v>
      </c>
      <c r="CT67" s="46">
        <v>83</v>
      </c>
      <c r="CU67" s="46">
        <v>0</v>
      </c>
      <c r="CV67" s="46">
        <v>0</v>
      </c>
      <c r="CW67" s="46">
        <v>0</v>
      </c>
      <c r="CX67" s="46">
        <v>0</v>
      </c>
      <c r="CY67" s="46">
        <v>36</v>
      </c>
      <c r="CZ67" s="46">
        <v>10</v>
      </c>
      <c r="DA67" s="46">
        <v>15</v>
      </c>
      <c r="DB67" s="46">
        <v>4</v>
      </c>
      <c r="DC67" s="46">
        <v>169</v>
      </c>
      <c r="DD67" s="46">
        <v>101</v>
      </c>
      <c r="DE67" s="46">
        <v>74</v>
      </c>
      <c r="DF67" s="46">
        <v>45</v>
      </c>
      <c r="DG67" s="46">
        <v>47</v>
      </c>
      <c r="DH67" s="46">
        <v>12</v>
      </c>
      <c r="DI67" s="46">
        <v>16</v>
      </c>
      <c r="DJ67" s="46">
        <v>3</v>
      </c>
      <c r="DK67" s="46">
        <v>26</v>
      </c>
      <c r="DL67" s="46">
        <v>14</v>
      </c>
      <c r="DM67" s="46">
        <v>14</v>
      </c>
      <c r="DN67" s="46">
        <v>10</v>
      </c>
      <c r="DO67" s="205"/>
      <c r="DP67" s="8" t="s">
        <v>91</v>
      </c>
      <c r="DQ67" s="71">
        <v>55</v>
      </c>
      <c r="DR67" s="71">
        <v>31</v>
      </c>
      <c r="DS67" s="71">
        <v>0</v>
      </c>
      <c r="DT67" s="71">
        <v>11</v>
      </c>
      <c r="DU67" s="71">
        <v>0</v>
      </c>
      <c r="DV67" s="16">
        <v>97</v>
      </c>
      <c r="DW67" s="71">
        <v>53</v>
      </c>
      <c r="DX67" s="71">
        <v>36</v>
      </c>
      <c r="DY67" s="152">
        <v>36</v>
      </c>
      <c r="DZ67" s="32">
        <v>23</v>
      </c>
      <c r="EA67" s="205"/>
      <c r="EB67" s="8" t="s">
        <v>91</v>
      </c>
      <c r="EC67" s="71">
        <v>200</v>
      </c>
      <c r="ED67" s="71">
        <v>416</v>
      </c>
      <c r="EE67" s="71">
        <v>55</v>
      </c>
      <c r="EF67" s="71">
        <v>82</v>
      </c>
      <c r="EG67" s="71">
        <v>20</v>
      </c>
      <c r="EH67" s="71">
        <v>87</v>
      </c>
      <c r="EI67" s="71">
        <v>128</v>
      </c>
      <c r="EJ67" s="71">
        <v>183</v>
      </c>
      <c r="EK67" s="71">
        <v>4</v>
      </c>
      <c r="EL67" s="71">
        <v>16</v>
      </c>
      <c r="EM67" s="71">
        <v>41</v>
      </c>
      <c r="EN67" s="71">
        <v>0</v>
      </c>
      <c r="EO67" s="71">
        <v>41</v>
      </c>
      <c r="EP67" s="71">
        <v>0</v>
      </c>
      <c r="EQ67" s="71">
        <v>0</v>
      </c>
      <c r="ER67" s="71">
        <v>7</v>
      </c>
      <c r="ES67" s="71">
        <v>34</v>
      </c>
      <c r="EU67" s="80" t="s">
        <v>112</v>
      </c>
      <c r="EV67" s="80" t="s">
        <v>2659</v>
      </c>
      <c r="EW67" s="78">
        <v>700</v>
      </c>
      <c r="EX67" s="80">
        <v>307</v>
      </c>
      <c r="EY67" s="78">
        <v>2000</v>
      </c>
      <c r="EZ67" s="78"/>
      <c r="FA67" s="78"/>
      <c r="FB67" s="78"/>
      <c r="FC67" s="78"/>
      <c r="FD67" s="78"/>
      <c r="FE67" s="78"/>
    </row>
    <row r="68" spans="1:161">
      <c r="A68" s="205"/>
      <c r="B68" s="66" t="s">
        <v>73</v>
      </c>
      <c r="C68" s="26">
        <v>1992</v>
      </c>
      <c r="D68" s="26">
        <v>956</v>
      </c>
      <c r="E68" s="26">
        <v>168</v>
      </c>
      <c r="F68" s="26">
        <v>69</v>
      </c>
      <c r="G68" s="26">
        <v>0</v>
      </c>
      <c r="H68" s="26">
        <v>0</v>
      </c>
      <c r="I68" s="26">
        <v>25</v>
      </c>
      <c r="J68" s="26">
        <v>9</v>
      </c>
      <c r="K68" s="26">
        <v>403</v>
      </c>
      <c r="L68" s="26">
        <v>250</v>
      </c>
      <c r="M68" s="26">
        <v>239</v>
      </c>
      <c r="N68" s="26">
        <v>67</v>
      </c>
      <c r="O68" s="26">
        <v>212</v>
      </c>
      <c r="P68" s="26">
        <v>86</v>
      </c>
      <c r="Q68" s="26">
        <v>454</v>
      </c>
      <c r="R68" s="26">
        <v>227</v>
      </c>
      <c r="S68" s="26">
        <v>0</v>
      </c>
      <c r="T68" s="26">
        <v>0</v>
      </c>
      <c r="U68" s="26">
        <v>13</v>
      </c>
      <c r="V68" s="26">
        <v>2</v>
      </c>
      <c r="W68" s="26">
        <v>501</v>
      </c>
      <c r="X68" s="26">
        <v>274</v>
      </c>
      <c r="Y68" s="26">
        <v>144</v>
      </c>
      <c r="Z68" s="26">
        <v>39</v>
      </c>
      <c r="AA68" s="26">
        <v>115</v>
      </c>
      <c r="AB68" s="26">
        <v>36</v>
      </c>
      <c r="AC68" s="68">
        <v>4266</v>
      </c>
      <c r="AD68" s="68">
        <v>2015</v>
      </c>
      <c r="AE68" s="205"/>
      <c r="AF68" s="66" t="s">
        <v>73</v>
      </c>
      <c r="AG68" s="26">
        <v>147</v>
      </c>
      <c r="AH68" s="26">
        <v>57</v>
      </c>
      <c r="AI68" s="26">
        <v>3</v>
      </c>
      <c r="AJ68" s="26">
        <v>2</v>
      </c>
      <c r="AK68" s="26">
        <v>0</v>
      </c>
      <c r="AL68" s="26">
        <v>0</v>
      </c>
      <c r="AM68" s="26">
        <v>0</v>
      </c>
      <c r="AN68" s="26">
        <v>0</v>
      </c>
      <c r="AO68" s="26">
        <v>57</v>
      </c>
      <c r="AP68" s="26">
        <v>31</v>
      </c>
      <c r="AQ68" s="26">
        <v>20</v>
      </c>
      <c r="AR68" s="26">
        <v>7</v>
      </c>
      <c r="AS68" s="26">
        <v>19</v>
      </c>
      <c r="AT68" s="26">
        <v>6</v>
      </c>
      <c r="AU68" s="26">
        <v>131</v>
      </c>
      <c r="AV68" s="26">
        <v>58</v>
      </c>
      <c r="AW68" s="26">
        <v>0</v>
      </c>
      <c r="AX68" s="26">
        <v>0</v>
      </c>
      <c r="AY68" s="26">
        <v>3</v>
      </c>
      <c r="AZ68" s="26">
        <v>1</v>
      </c>
      <c r="BA68" s="26">
        <v>144</v>
      </c>
      <c r="BB68" s="26">
        <v>73</v>
      </c>
      <c r="BC68" s="26">
        <v>35</v>
      </c>
      <c r="BD68" s="26">
        <v>10</v>
      </c>
      <c r="BE68" s="26">
        <v>16</v>
      </c>
      <c r="BF68" s="26">
        <v>6</v>
      </c>
      <c r="BG68" s="68">
        <v>575</v>
      </c>
      <c r="BH68" s="68">
        <v>251</v>
      </c>
      <c r="BI68" s="205"/>
      <c r="BJ68" s="66" t="s">
        <v>73</v>
      </c>
      <c r="BK68" s="68">
        <v>31</v>
      </c>
      <c r="BL68" s="68">
        <v>5</v>
      </c>
      <c r="BM68" s="68">
        <v>0</v>
      </c>
      <c r="BN68" s="68">
        <v>1</v>
      </c>
      <c r="BO68" s="68">
        <v>8</v>
      </c>
      <c r="BP68" s="68">
        <v>8</v>
      </c>
      <c r="BQ68" s="68">
        <v>5</v>
      </c>
      <c r="BR68" s="68">
        <v>9</v>
      </c>
      <c r="BS68" s="68">
        <v>0</v>
      </c>
      <c r="BT68" s="68">
        <v>1</v>
      </c>
      <c r="BU68" s="68">
        <v>9</v>
      </c>
      <c r="BV68" s="68">
        <v>5</v>
      </c>
      <c r="BW68" s="68">
        <v>4</v>
      </c>
      <c r="BX68" s="68">
        <v>86</v>
      </c>
      <c r="BY68" s="68">
        <v>73</v>
      </c>
      <c r="BZ68" s="68">
        <v>42</v>
      </c>
      <c r="CA68" s="68">
        <v>31</v>
      </c>
      <c r="CB68" s="68">
        <v>8</v>
      </c>
      <c r="CC68" s="68">
        <v>11</v>
      </c>
      <c r="CD68" s="205"/>
      <c r="CE68" s="66" t="s">
        <v>73</v>
      </c>
      <c r="CF68" s="68">
        <v>0</v>
      </c>
      <c r="CG68" s="68">
        <v>1781</v>
      </c>
      <c r="CH68" s="68">
        <v>30</v>
      </c>
      <c r="CI68" s="68">
        <v>0</v>
      </c>
      <c r="CJ68" s="68">
        <v>0</v>
      </c>
      <c r="CK68" s="68">
        <v>38</v>
      </c>
      <c r="CL68" s="68">
        <v>81</v>
      </c>
      <c r="CM68" s="68">
        <v>77</v>
      </c>
      <c r="CN68" s="68">
        <v>82</v>
      </c>
      <c r="CO68" s="205"/>
      <c r="CP68" s="66" t="s">
        <v>73</v>
      </c>
      <c r="CQ68" s="68">
        <v>852</v>
      </c>
      <c r="CR68" s="68">
        <v>410</v>
      </c>
      <c r="CS68" s="68">
        <v>372</v>
      </c>
      <c r="CT68" s="68">
        <v>158</v>
      </c>
      <c r="CU68" s="68">
        <v>0</v>
      </c>
      <c r="CV68" s="68">
        <v>0</v>
      </c>
      <c r="CW68" s="68">
        <v>0</v>
      </c>
      <c r="CX68" s="68">
        <v>0</v>
      </c>
      <c r="CY68" s="68">
        <v>47</v>
      </c>
      <c r="CZ68" s="68">
        <v>12</v>
      </c>
      <c r="DA68" s="68">
        <v>24</v>
      </c>
      <c r="DB68" s="68">
        <v>5</v>
      </c>
      <c r="DC68" s="68">
        <v>267</v>
      </c>
      <c r="DD68" s="68">
        <v>147</v>
      </c>
      <c r="DE68" s="68">
        <v>113</v>
      </c>
      <c r="DF68" s="68">
        <v>59</v>
      </c>
      <c r="DG68" s="68">
        <v>65</v>
      </c>
      <c r="DH68" s="68">
        <v>14</v>
      </c>
      <c r="DI68" s="68">
        <v>18</v>
      </c>
      <c r="DJ68" s="68">
        <v>3</v>
      </c>
      <c r="DK68" s="68">
        <v>62</v>
      </c>
      <c r="DL68" s="68">
        <v>22</v>
      </c>
      <c r="DM68" s="68">
        <v>33</v>
      </c>
      <c r="DN68" s="68">
        <v>14</v>
      </c>
      <c r="DO68" s="205"/>
      <c r="DP68" s="66" t="s">
        <v>73</v>
      </c>
      <c r="DQ68" s="26">
        <v>95</v>
      </c>
      <c r="DR68" s="26">
        <v>54</v>
      </c>
      <c r="DS68" s="26">
        <v>1</v>
      </c>
      <c r="DT68" s="26">
        <v>66</v>
      </c>
      <c r="DU68" s="26">
        <v>0</v>
      </c>
      <c r="DV68" s="26">
        <v>216</v>
      </c>
      <c r="DW68" s="26">
        <v>117</v>
      </c>
      <c r="DX68" s="26">
        <v>58</v>
      </c>
      <c r="DY68" s="41">
        <v>65</v>
      </c>
      <c r="DZ68" s="41">
        <v>35</v>
      </c>
      <c r="EA68" s="205"/>
      <c r="EB68" s="66" t="s">
        <v>73</v>
      </c>
      <c r="EC68" s="68">
        <v>746</v>
      </c>
      <c r="ED68" s="68">
        <v>905</v>
      </c>
      <c r="EE68" s="68">
        <v>155</v>
      </c>
      <c r="EF68" s="68">
        <v>164</v>
      </c>
      <c r="EG68" s="68">
        <v>45</v>
      </c>
      <c r="EH68" s="68">
        <v>176</v>
      </c>
      <c r="EI68" s="68">
        <v>145</v>
      </c>
      <c r="EJ68" s="68">
        <v>959</v>
      </c>
      <c r="EK68" s="68">
        <v>133</v>
      </c>
      <c r="EL68" s="68">
        <v>46</v>
      </c>
      <c r="EM68" s="68">
        <v>76</v>
      </c>
      <c r="EN68" s="68">
        <v>2</v>
      </c>
      <c r="EO68" s="68">
        <v>53</v>
      </c>
      <c r="EP68" s="68">
        <v>3</v>
      </c>
      <c r="EQ68" s="68">
        <v>20</v>
      </c>
      <c r="ER68" s="68">
        <v>7</v>
      </c>
      <c r="ES68" s="68">
        <v>68</v>
      </c>
      <c r="EU68" s="80" t="s">
        <v>112</v>
      </c>
      <c r="EV68" s="80" t="s">
        <v>2660</v>
      </c>
      <c r="EW68" s="78">
        <v>1293</v>
      </c>
      <c r="EX68" s="80">
        <v>560</v>
      </c>
      <c r="EY68" s="78">
        <v>3652</v>
      </c>
      <c r="EZ68" s="78"/>
      <c r="FA68" s="78"/>
      <c r="FB68" s="78"/>
      <c r="FC68" s="78"/>
      <c r="FD68" s="78"/>
      <c r="FE68" s="78"/>
    </row>
    <row r="69" spans="1:161">
      <c r="A69" s="205" t="s">
        <v>113</v>
      </c>
      <c r="B69" s="8" t="s">
        <v>90</v>
      </c>
      <c r="C69" s="71">
        <v>2547</v>
      </c>
      <c r="D69" s="71">
        <v>1161</v>
      </c>
      <c r="E69" s="71">
        <v>0</v>
      </c>
      <c r="F69" s="71">
        <v>0</v>
      </c>
      <c r="G69" s="71">
        <v>0</v>
      </c>
      <c r="H69" s="71">
        <v>0</v>
      </c>
      <c r="I69" s="71">
        <v>0</v>
      </c>
      <c r="J69" s="71">
        <v>0</v>
      </c>
      <c r="K69" s="71">
        <v>943</v>
      </c>
      <c r="L69" s="71">
        <v>435</v>
      </c>
      <c r="M69" s="71">
        <v>337</v>
      </c>
      <c r="N69" s="71">
        <v>120</v>
      </c>
      <c r="O69" s="71">
        <v>356</v>
      </c>
      <c r="P69" s="71">
        <v>135</v>
      </c>
      <c r="Q69" s="71">
        <v>547</v>
      </c>
      <c r="R69" s="71">
        <v>243</v>
      </c>
      <c r="S69" s="71">
        <v>0</v>
      </c>
      <c r="T69" s="71">
        <v>0</v>
      </c>
      <c r="U69" s="71">
        <v>87</v>
      </c>
      <c r="V69" s="71">
        <v>27</v>
      </c>
      <c r="W69" s="71">
        <v>495</v>
      </c>
      <c r="X69" s="71">
        <v>240</v>
      </c>
      <c r="Y69" s="71">
        <v>161</v>
      </c>
      <c r="Z69" s="71">
        <v>59</v>
      </c>
      <c r="AA69" s="71">
        <v>204</v>
      </c>
      <c r="AB69" s="71">
        <v>70</v>
      </c>
      <c r="AC69" s="69">
        <v>5677</v>
      </c>
      <c r="AD69" s="69">
        <v>2490</v>
      </c>
      <c r="AE69" s="205" t="s">
        <v>113</v>
      </c>
      <c r="AF69" s="8" t="s">
        <v>90</v>
      </c>
      <c r="AG69" s="71">
        <v>67</v>
      </c>
      <c r="AH69" s="71">
        <v>32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37</v>
      </c>
      <c r="AP69" s="71">
        <v>14</v>
      </c>
      <c r="AQ69" s="71">
        <v>11</v>
      </c>
      <c r="AR69" s="71">
        <v>1</v>
      </c>
      <c r="AS69" s="71">
        <v>8</v>
      </c>
      <c r="AT69" s="71">
        <v>3</v>
      </c>
      <c r="AU69" s="71">
        <v>49</v>
      </c>
      <c r="AV69" s="71">
        <v>27</v>
      </c>
      <c r="AW69" s="71">
        <v>0</v>
      </c>
      <c r="AX69" s="71">
        <v>0</v>
      </c>
      <c r="AY69" s="71">
        <v>16</v>
      </c>
      <c r="AZ69" s="71">
        <v>4</v>
      </c>
      <c r="BA69" s="71">
        <v>40</v>
      </c>
      <c r="BB69" s="71">
        <v>14</v>
      </c>
      <c r="BC69" s="71">
        <v>23</v>
      </c>
      <c r="BD69" s="71">
        <v>8</v>
      </c>
      <c r="BE69" s="71">
        <v>2</v>
      </c>
      <c r="BF69" s="71">
        <v>1</v>
      </c>
      <c r="BG69" s="69">
        <v>253</v>
      </c>
      <c r="BH69" s="69">
        <v>104</v>
      </c>
      <c r="BI69" s="205" t="s">
        <v>113</v>
      </c>
      <c r="BJ69" s="8" t="s">
        <v>90</v>
      </c>
      <c r="BK69" s="31">
        <v>37</v>
      </c>
      <c r="BL69" s="31">
        <v>0</v>
      </c>
      <c r="BM69" s="31">
        <v>0</v>
      </c>
      <c r="BN69" s="31">
        <v>0</v>
      </c>
      <c r="BO69" s="31">
        <v>18</v>
      </c>
      <c r="BP69" s="31">
        <v>11</v>
      </c>
      <c r="BQ69" s="31">
        <v>12</v>
      </c>
      <c r="BR69" s="31">
        <v>11</v>
      </c>
      <c r="BS69" s="31">
        <v>0</v>
      </c>
      <c r="BT69" s="31">
        <v>4</v>
      </c>
      <c r="BU69" s="31">
        <v>10</v>
      </c>
      <c r="BV69" s="31">
        <v>5</v>
      </c>
      <c r="BW69" s="31">
        <v>5</v>
      </c>
      <c r="BX69" s="149">
        <v>113</v>
      </c>
      <c r="BY69" s="125">
        <v>82</v>
      </c>
      <c r="BZ69" s="71">
        <v>45</v>
      </c>
      <c r="CA69" s="71">
        <v>16</v>
      </c>
      <c r="CB69" s="71">
        <v>16</v>
      </c>
      <c r="CC69" s="71">
        <v>15</v>
      </c>
      <c r="CD69" s="205" t="s">
        <v>113</v>
      </c>
      <c r="CE69" s="8" t="s">
        <v>90</v>
      </c>
      <c r="CF69" s="71">
        <v>0</v>
      </c>
      <c r="CG69" s="71">
        <v>1872</v>
      </c>
      <c r="CH69" s="71">
        <v>387</v>
      </c>
      <c r="CI69" s="71">
        <v>10</v>
      </c>
      <c r="CJ69" s="71">
        <v>0</v>
      </c>
      <c r="CK69" s="71">
        <v>15</v>
      </c>
      <c r="CL69" s="71">
        <v>100</v>
      </c>
      <c r="CM69" s="71">
        <v>57</v>
      </c>
      <c r="CN69" s="71">
        <v>43</v>
      </c>
      <c r="CO69" s="205" t="s">
        <v>113</v>
      </c>
      <c r="CP69" s="8" t="s">
        <v>90</v>
      </c>
      <c r="CQ69" s="46">
        <v>573</v>
      </c>
      <c r="CR69" s="46">
        <v>244</v>
      </c>
      <c r="CS69" s="46">
        <v>395</v>
      </c>
      <c r="CT69" s="46">
        <v>162</v>
      </c>
      <c r="CU69" s="46">
        <v>0</v>
      </c>
      <c r="CV69" s="46">
        <v>0</v>
      </c>
      <c r="CW69" s="46">
        <v>0</v>
      </c>
      <c r="CX69" s="46">
        <v>0</v>
      </c>
      <c r="CY69" s="46">
        <v>123</v>
      </c>
      <c r="CZ69" s="46">
        <v>45</v>
      </c>
      <c r="DA69" s="46">
        <v>52</v>
      </c>
      <c r="DB69" s="46">
        <v>18</v>
      </c>
      <c r="DC69" s="46">
        <v>23</v>
      </c>
      <c r="DD69" s="46">
        <v>12</v>
      </c>
      <c r="DE69" s="46">
        <v>16</v>
      </c>
      <c r="DF69" s="46">
        <v>9</v>
      </c>
      <c r="DG69" s="46">
        <v>37</v>
      </c>
      <c r="DH69" s="46">
        <v>7</v>
      </c>
      <c r="DI69" s="46">
        <v>17</v>
      </c>
      <c r="DJ69" s="46">
        <v>1</v>
      </c>
      <c r="DK69" s="46">
        <v>47</v>
      </c>
      <c r="DL69" s="46">
        <v>15</v>
      </c>
      <c r="DM69" s="46">
        <v>29</v>
      </c>
      <c r="DN69" s="46">
        <v>13</v>
      </c>
      <c r="DO69" s="205" t="s">
        <v>113</v>
      </c>
      <c r="DP69" s="8" t="s">
        <v>90</v>
      </c>
      <c r="DQ69" s="71">
        <v>41</v>
      </c>
      <c r="DR69" s="71">
        <v>107</v>
      </c>
      <c r="DS69" s="71">
        <v>0</v>
      </c>
      <c r="DT69" s="71">
        <v>109</v>
      </c>
      <c r="DU69" s="71">
        <v>0</v>
      </c>
      <c r="DV69" s="16">
        <v>257</v>
      </c>
      <c r="DW69" s="71">
        <v>53</v>
      </c>
      <c r="DX69" s="71">
        <v>50</v>
      </c>
      <c r="DY69" s="152">
        <v>15</v>
      </c>
      <c r="DZ69" s="32">
        <v>6</v>
      </c>
      <c r="EA69" s="205" t="s">
        <v>113</v>
      </c>
      <c r="EB69" s="8" t="s">
        <v>90</v>
      </c>
      <c r="EC69" s="71">
        <v>892</v>
      </c>
      <c r="ED69" s="71">
        <v>942</v>
      </c>
      <c r="EE69" s="71">
        <v>110</v>
      </c>
      <c r="EF69" s="71">
        <v>0</v>
      </c>
      <c r="EG69" s="71">
        <v>3</v>
      </c>
      <c r="EH69" s="71">
        <v>270</v>
      </c>
      <c r="EI69" s="71">
        <v>42</v>
      </c>
      <c r="EJ69" s="71">
        <v>766</v>
      </c>
      <c r="EK69" s="71">
        <v>81</v>
      </c>
      <c r="EL69" s="71">
        <v>5</v>
      </c>
      <c r="EM69" s="71">
        <v>64</v>
      </c>
      <c r="EN69" s="71">
        <v>3</v>
      </c>
      <c r="EO69" s="71">
        <v>36</v>
      </c>
      <c r="EP69" s="71">
        <v>4</v>
      </c>
      <c r="EQ69" s="71">
        <v>7</v>
      </c>
      <c r="ER69" s="71">
        <v>0</v>
      </c>
      <c r="ES69" s="71">
        <v>108</v>
      </c>
      <c r="EU69" s="80" t="s">
        <v>113</v>
      </c>
      <c r="EV69" s="80" t="s">
        <v>2676</v>
      </c>
      <c r="EW69" s="78">
        <v>803</v>
      </c>
      <c r="EX69" s="80">
        <v>509</v>
      </c>
      <c r="EY69" s="78">
        <v>4945</v>
      </c>
      <c r="EZ69" s="78"/>
      <c r="FA69" s="78"/>
      <c r="FB69" s="78"/>
      <c r="FC69" s="78"/>
      <c r="FD69" s="78"/>
      <c r="FE69" s="78"/>
    </row>
    <row r="70" spans="1:161">
      <c r="A70" s="205"/>
      <c r="B70" s="8" t="s">
        <v>91</v>
      </c>
      <c r="C70" s="71">
        <v>4184</v>
      </c>
      <c r="D70" s="71">
        <v>2127</v>
      </c>
      <c r="E70" s="71">
        <v>0</v>
      </c>
      <c r="F70" s="71">
        <v>0</v>
      </c>
      <c r="G70" s="71">
        <v>0</v>
      </c>
      <c r="H70" s="71">
        <v>0</v>
      </c>
      <c r="I70" s="71">
        <v>0</v>
      </c>
      <c r="J70" s="71">
        <v>0</v>
      </c>
      <c r="K70" s="71">
        <v>1285</v>
      </c>
      <c r="L70" s="71">
        <v>750</v>
      </c>
      <c r="M70" s="71">
        <v>830</v>
      </c>
      <c r="N70" s="71">
        <v>333</v>
      </c>
      <c r="O70" s="71">
        <v>909</v>
      </c>
      <c r="P70" s="71">
        <v>396</v>
      </c>
      <c r="Q70" s="71">
        <v>0</v>
      </c>
      <c r="R70" s="71">
        <v>0</v>
      </c>
      <c r="S70" s="71">
        <v>0</v>
      </c>
      <c r="T70" s="71">
        <v>0</v>
      </c>
      <c r="U70" s="71">
        <v>120</v>
      </c>
      <c r="V70" s="71">
        <v>48</v>
      </c>
      <c r="W70" s="71">
        <v>1106</v>
      </c>
      <c r="X70" s="71">
        <v>636</v>
      </c>
      <c r="Y70" s="71">
        <v>624</v>
      </c>
      <c r="Z70" s="71">
        <v>240</v>
      </c>
      <c r="AA70" s="71">
        <v>609</v>
      </c>
      <c r="AB70" s="71">
        <v>273</v>
      </c>
      <c r="AC70" s="69">
        <v>9667</v>
      </c>
      <c r="AD70" s="69">
        <v>4803</v>
      </c>
      <c r="AE70" s="205"/>
      <c r="AF70" s="8" t="s">
        <v>91</v>
      </c>
      <c r="AG70" s="71">
        <v>160</v>
      </c>
      <c r="AH70" s="71">
        <v>75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42</v>
      </c>
      <c r="AP70" s="71">
        <v>24</v>
      </c>
      <c r="AQ70" s="71">
        <v>68</v>
      </c>
      <c r="AR70" s="71">
        <v>33</v>
      </c>
      <c r="AS70" s="71">
        <v>67</v>
      </c>
      <c r="AT70" s="71">
        <v>33</v>
      </c>
      <c r="AU70" s="71">
        <v>0</v>
      </c>
      <c r="AV70" s="71">
        <v>0</v>
      </c>
      <c r="AW70" s="71">
        <v>0</v>
      </c>
      <c r="AX70" s="71">
        <v>0</v>
      </c>
      <c r="AY70" s="71">
        <v>22</v>
      </c>
      <c r="AZ70" s="71">
        <v>9</v>
      </c>
      <c r="BA70" s="71">
        <v>128</v>
      </c>
      <c r="BB70" s="71">
        <v>65</v>
      </c>
      <c r="BC70" s="71">
        <v>153</v>
      </c>
      <c r="BD70" s="71">
        <v>65</v>
      </c>
      <c r="BE70" s="71">
        <v>50</v>
      </c>
      <c r="BF70" s="71">
        <v>19</v>
      </c>
      <c r="BG70" s="69">
        <v>690</v>
      </c>
      <c r="BH70" s="69">
        <v>323</v>
      </c>
      <c r="BI70" s="205"/>
      <c r="BJ70" s="8" t="s">
        <v>91</v>
      </c>
      <c r="BK70" s="31">
        <v>55</v>
      </c>
      <c r="BL70" s="31">
        <v>0</v>
      </c>
      <c r="BM70" s="31">
        <v>0</v>
      </c>
      <c r="BN70" s="31">
        <v>0</v>
      </c>
      <c r="BO70" s="31">
        <v>16</v>
      </c>
      <c r="BP70" s="31">
        <v>11</v>
      </c>
      <c r="BQ70" s="31">
        <v>12</v>
      </c>
      <c r="BR70" s="31">
        <v>0</v>
      </c>
      <c r="BS70" s="31">
        <v>0</v>
      </c>
      <c r="BT70" s="31">
        <v>2</v>
      </c>
      <c r="BU70" s="31">
        <v>16</v>
      </c>
      <c r="BV70" s="31">
        <v>10</v>
      </c>
      <c r="BW70" s="31">
        <v>8</v>
      </c>
      <c r="BX70" s="149">
        <v>130</v>
      </c>
      <c r="BY70" s="125">
        <v>115</v>
      </c>
      <c r="BZ70" s="71">
        <v>95</v>
      </c>
      <c r="CA70" s="71">
        <v>68</v>
      </c>
      <c r="CB70" s="71">
        <v>0</v>
      </c>
      <c r="CC70" s="71">
        <v>4</v>
      </c>
      <c r="CD70" s="205"/>
      <c r="CE70" s="8" t="s">
        <v>91</v>
      </c>
      <c r="CF70" s="71">
        <v>0</v>
      </c>
      <c r="CG70" s="71">
        <v>3925</v>
      </c>
      <c r="CH70" s="71">
        <v>0</v>
      </c>
      <c r="CI70" s="71">
        <v>0</v>
      </c>
      <c r="CJ70" s="71">
        <v>0</v>
      </c>
      <c r="CK70" s="71">
        <v>23</v>
      </c>
      <c r="CL70" s="71">
        <v>110</v>
      </c>
      <c r="CM70" s="71">
        <v>109</v>
      </c>
      <c r="CN70" s="71">
        <v>81</v>
      </c>
      <c r="CO70" s="205"/>
      <c r="CP70" s="8" t="s">
        <v>91</v>
      </c>
      <c r="CQ70" s="46">
        <v>429</v>
      </c>
      <c r="CR70" s="46">
        <v>219</v>
      </c>
      <c r="CS70" s="46">
        <v>346</v>
      </c>
      <c r="CT70" s="46">
        <v>178</v>
      </c>
      <c r="CU70" s="46">
        <v>6</v>
      </c>
      <c r="CV70" s="46">
        <v>2</v>
      </c>
      <c r="CW70" s="46">
        <v>5</v>
      </c>
      <c r="CX70" s="46">
        <v>2</v>
      </c>
      <c r="CY70" s="46">
        <v>278</v>
      </c>
      <c r="CZ70" s="46">
        <v>92</v>
      </c>
      <c r="DA70" s="46">
        <v>181</v>
      </c>
      <c r="DB70" s="46">
        <v>52</v>
      </c>
      <c r="DC70" s="46">
        <v>316</v>
      </c>
      <c r="DD70" s="46">
        <v>180</v>
      </c>
      <c r="DE70" s="46">
        <v>218</v>
      </c>
      <c r="DF70" s="46">
        <v>135</v>
      </c>
      <c r="DG70" s="46">
        <v>252</v>
      </c>
      <c r="DH70" s="46">
        <v>97</v>
      </c>
      <c r="DI70" s="46">
        <v>126</v>
      </c>
      <c r="DJ70" s="46">
        <v>60</v>
      </c>
      <c r="DK70" s="46">
        <v>197</v>
      </c>
      <c r="DL70" s="46">
        <v>64</v>
      </c>
      <c r="DM70" s="46">
        <v>134</v>
      </c>
      <c r="DN70" s="46">
        <v>58</v>
      </c>
      <c r="DO70" s="205"/>
      <c r="DP70" s="8" t="s">
        <v>91</v>
      </c>
      <c r="DQ70" s="71">
        <v>106</v>
      </c>
      <c r="DR70" s="71">
        <v>63</v>
      </c>
      <c r="DS70" s="71">
        <v>1</v>
      </c>
      <c r="DT70" s="71">
        <v>55</v>
      </c>
      <c r="DU70" s="71">
        <v>0</v>
      </c>
      <c r="DV70" s="16">
        <v>225</v>
      </c>
      <c r="DW70" s="71">
        <v>76</v>
      </c>
      <c r="DX70" s="71">
        <v>71</v>
      </c>
      <c r="DY70" s="152">
        <v>47</v>
      </c>
      <c r="DZ70" s="32">
        <v>19</v>
      </c>
      <c r="EA70" s="205"/>
      <c r="EB70" s="8" t="s">
        <v>91</v>
      </c>
      <c r="EC70" s="71">
        <v>1318</v>
      </c>
      <c r="ED70" s="71">
        <v>1031</v>
      </c>
      <c r="EE70" s="71">
        <v>89</v>
      </c>
      <c r="EF70" s="71">
        <v>0</v>
      </c>
      <c r="EG70" s="71">
        <v>98</v>
      </c>
      <c r="EH70" s="71">
        <v>118</v>
      </c>
      <c r="EI70" s="71">
        <v>21</v>
      </c>
      <c r="EJ70" s="71">
        <v>1699</v>
      </c>
      <c r="EK70" s="71">
        <v>94</v>
      </c>
      <c r="EL70" s="71">
        <v>83</v>
      </c>
      <c r="EM70" s="71">
        <v>159</v>
      </c>
      <c r="EN70" s="71">
        <v>1</v>
      </c>
      <c r="EO70" s="71">
        <v>34</v>
      </c>
      <c r="EP70" s="71">
        <v>16</v>
      </c>
      <c r="EQ70" s="71">
        <v>0</v>
      </c>
      <c r="ER70" s="71">
        <v>1</v>
      </c>
      <c r="ES70" s="71">
        <v>108</v>
      </c>
      <c r="EU70" s="80" t="s">
        <v>113</v>
      </c>
      <c r="EV70" s="80" t="s">
        <v>2677</v>
      </c>
      <c r="EW70" s="78">
        <v>1478</v>
      </c>
      <c r="EX70" s="80">
        <v>1010</v>
      </c>
      <c r="EY70" s="78">
        <v>7850</v>
      </c>
      <c r="EZ70" s="78"/>
      <c r="FA70" s="78"/>
      <c r="FB70" s="78"/>
      <c r="FC70" s="78"/>
      <c r="FD70" s="78"/>
      <c r="FE70" s="78"/>
    </row>
    <row r="71" spans="1:161">
      <c r="A71" s="205"/>
      <c r="B71" s="66" t="s">
        <v>73</v>
      </c>
      <c r="C71" s="26">
        <v>6731</v>
      </c>
      <c r="D71" s="26">
        <v>3288</v>
      </c>
      <c r="E71" s="26">
        <v>0</v>
      </c>
      <c r="F71" s="26">
        <v>0</v>
      </c>
      <c r="G71" s="26">
        <v>0</v>
      </c>
      <c r="H71" s="26">
        <v>0</v>
      </c>
      <c r="I71" s="26">
        <v>0</v>
      </c>
      <c r="J71" s="26">
        <v>0</v>
      </c>
      <c r="K71" s="26">
        <v>2228</v>
      </c>
      <c r="L71" s="26">
        <v>1185</v>
      </c>
      <c r="M71" s="26">
        <v>1167</v>
      </c>
      <c r="N71" s="26">
        <v>453</v>
      </c>
      <c r="O71" s="26">
        <v>1265</v>
      </c>
      <c r="P71" s="26">
        <v>531</v>
      </c>
      <c r="Q71" s="26">
        <v>547</v>
      </c>
      <c r="R71" s="26">
        <v>243</v>
      </c>
      <c r="S71" s="26">
        <v>0</v>
      </c>
      <c r="T71" s="26">
        <v>0</v>
      </c>
      <c r="U71" s="26">
        <v>207</v>
      </c>
      <c r="V71" s="26">
        <v>75</v>
      </c>
      <c r="W71" s="26">
        <v>1601</v>
      </c>
      <c r="X71" s="26">
        <v>876</v>
      </c>
      <c r="Y71" s="26">
        <v>785</v>
      </c>
      <c r="Z71" s="26">
        <v>299</v>
      </c>
      <c r="AA71" s="26">
        <v>813</v>
      </c>
      <c r="AB71" s="26">
        <v>343</v>
      </c>
      <c r="AC71" s="68">
        <v>15344</v>
      </c>
      <c r="AD71" s="68">
        <v>7293</v>
      </c>
      <c r="AE71" s="205"/>
      <c r="AF71" s="66" t="s">
        <v>73</v>
      </c>
      <c r="AG71" s="26">
        <v>227</v>
      </c>
      <c r="AH71" s="26">
        <v>107</v>
      </c>
      <c r="AI71" s="26">
        <v>0</v>
      </c>
      <c r="AJ71" s="26">
        <v>0</v>
      </c>
      <c r="AK71" s="26">
        <v>0</v>
      </c>
      <c r="AL71" s="26">
        <v>0</v>
      </c>
      <c r="AM71" s="26">
        <v>0</v>
      </c>
      <c r="AN71" s="26">
        <v>0</v>
      </c>
      <c r="AO71" s="26">
        <v>79</v>
      </c>
      <c r="AP71" s="26">
        <v>38</v>
      </c>
      <c r="AQ71" s="26">
        <v>79</v>
      </c>
      <c r="AR71" s="26">
        <v>34</v>
      </c>
      <c r="AS71" s="26">
        <v>75</v>
      </c>
      <c r="AT71" s="26">
        <v>36</v>
      </c>
      <c r="AU71" s="26">
        <v>49</v>
      </c>
      <c r="AV71" s="26">
        <v>27</v>
      </c>
      <c r="AW71" s="26">
        <v>0</v>
      </c>
      <c r="AX71" s="26">
        <v>0</v>
      </c>
      <c r="AY71" s="26">
        <v>38</v>
      </c>
      <c r="AZ71" s="26">
        <v>13</v>
      </c>
      <c r="BA71" s="26">
        <v>168</v>
      </c>
      <c r="BB71" s="26">
        <v>79</v>
      </c>
      <c r="BC71" s="26">
        <v>176</v>
      </c>
      <c r="BD71" s="26">
        <v>73</v>
      </c>
      <c r="BE71" s="26">
        <v>52</v>
      </c>
      <c r="BF71" s="26">
        <v>20</v>
      </c>
      <c r="BG71" s="68">
        <v>943</v>
      </c>
      <c r="BH71" s="68">
        <v>427</v>
      </c>
      <c r="BI71" s="205"/>
      <c r="BJ71" s="66" t="s">
        <v>73</v>
      </c>
      <c r="BK71" s="68">
        <v>92</v>
      </c>
      <c r="BL71" s="68">
        <v>0</v>
      </c>
      <c r="BM71" s="68">
        <v>0</v>
      </c>
      <c r="BN71" s="68">
        <v>0</v>
      </c>
      <c r="BO71" s="68">
        <v>34</v>
      </c>
      <c r="BP71" s="68">
        <v>22</v>
      </c>
      <c r="BQ71" s="68">
        <v>24</v>
      </c>
      <c r="BR71" s="68">
        <v>11</v>
      </c>
      <c r="BS71" s="68">
        <v>0</v>
      </c>
      <c r="BT71" s="68">
        <v>6</v>
      </c>
      <c r="BU71" s="68">
        <v>26</v>
      </c>
      <c r="BV71" s="68">
        <v>15</v>
      </c>
      <c r="BW71" s="68">
        <v>13</v>
      </c>
      <c r="BX71" s="68">
        <v>243</v>
      </c>
      <c r="BY71" s="68">
        <v>197</v>
      </c>
      <c r="BZ71" s="68">
        <v>140</v>
      </c>
      <c r="CA71" s="68">
        <v>84</v>
      </c>
      <c r="CB71" s="68">
        <v>16</v>
      </c>
      <c r="CC71" s="68">
        <v>19</v>
      </c>
      <c r="CD71" s="205"/>
      <c r="CE71" s="66" t="s">
        <v>73</v>
      </c>
      <c r="CF71" s="68">
        <v>0</v>
      </c>
      <c r="CG71" s="68">
        <v>5797</v>
      </c>
      <c r="CH71" s="68">
        <v>387</v>
      </c>
      <c r="CI71" s="68">
        <v>10</v>
      </c>
      <c r="CJ71" s="68">
        <v>0</v>
      </c>
      <c r="CK71" s="68">
        <v>38</v>
      </c>
      <c r="CL71" s="68">
        <v>210</v>
      </c>
      <c r="CM71" s="68">
        <v>166</v>
      </c>
      <c r="CN71" s="68">
        <v>124</v>
      </c>
      <c r="CO71" s="205"/>
      <c r="CP71" s="66" t="s">
        <v>73</v>
      </c>
      <c r="CQ71" s="68">
        <v>1002</v>
      </c>
      <c r="CR71" s="68">
        <v>463</v>
      </c>
      <c r="CS71" s="68">
        <v>741</v>
      </c>
      <c r="CT71" s="68">
        <v>340</v>
      </c>
      <c r="CU71" s="68">
        <v>6</v>
      </c>
      <c r="CV71" s="68">
        <v>2</v>
      </c>
      <c r="CW71" s="68">
        <v>5</v>
      </c>
      <c r="CX71" s="68">
        <v>2</v>
      </c>
      <c r="CY71" s="68">
        <v>401</v>
      </c>
      <c r="CZ71" s="68">
        <v>137</v>
      </c>
      <c r="DA71" s="68">
        <v>233</v>
      </c>
      <c r="DB71" s="68">
        <v>70</v>
      </c>
      <c r="DC71" s="68">
        <v>339</v>
      </c>
      <c r="DD71" s="68">
        <v>192</v>
      </c>
      <c r="DE71" s="68">
        <v>234</v>
      </c>
      <c r="DF71" s="68">
        <v>144</v>
      </c>
      <c r="DG71" s="68">
        <v>289</v>
      </c>
      <c r="DH71" s="68">
        <v>104</v>
      </c>
      <c r="DI71" s="68">
        <v>143</v>
      </c>
      <c r="DJ71" s="68">
        <v>61</v>
      </c>
      <c r="DK71" s="68">
        <v>244</v>
      </c>
      <c r="DL71" s="68">
        <v>79</v>
      </c>
      <c r="DM71" s="68">
        <v>163</v>
      </c>
      <c r="DN71" s="68">
        <v>71</v>
      </c>
      <c r="DO71" s="205"/>
      <c r="DP71" s="66" t="s">
        <v>73</v>
      </c>
      <c r="DQ71" s="26">
        <v>147</v>
      </c>
      <c r="DR71" s="26">
        <v>170</v>
      </c>
      <c r="DS71" s="26">
        <v>1</v>
      </c>
      <c r="DT71" s="26">
        <v>164</v>
      </c>
      <c r="DU71" s="26">
        <v>0</v>
      </c>
      <c r="DV71" s="26">
        <v>482</v>
      </c>
      <c r="DW71" s="26">
        <v>129</v>
      </c>
      <c r="DX71" s="26">
        <v>121</v>
      </c>
      <c r="DY71" s="41">
        <v>62</v>
      </c>
      <c r="DZ71" s="41">
        <v>25</v>
      </c>
      <c r="EA71" s="205"/>
      <c r="EB71" s="66" t="s">
        <v>73</v>
      </c>
      <c r="EC71" s="68">
        <v>2210</v>
      </c>
      <c r="ED71" s="68">
        <v>1973</v>
      </c>
      <c r="EE71" s="68">
        <v>199</v>
      </c>
      <c r="EF71" s="68">
        <v>0</v>
      </c>
      <c r="EG71" s="68">
        <v>101</v>
      </c>
      <c r="EH71" s="68">
        <v>388</v>
      </c>
      <c r="EI71" s="68">
        <v>63</v>
      </c>
      <c r="EJ71" s="68">
        <v>2465</v>
      </c>
      <c r="EK71" s="68">
        <v>175</v>
      </c>
      <c r="EL71" s="68">
        <v>88</v>
      </c>
      <c r="EM71" s="68">
        <v>223</v>
      </c>
      <c r="EN71" s="68">
        <v>4</v>
      </c>
      <c r="EO71" s="68">
        <v>70</v>
      </c>
      <c r="EP71" s="68">
        <v>20</v>
      </c>
      <c r="EQ71" s="68">
        <v>7</v>
      </c>
      <c r="ER71" s="68">
        <v>1</v>
      </c>
      <c r="ES71" s="68">
        <v>216</v>
      </c>
      <c r="EU71" s="80" t="s">
        <v>113</v>
      </c>
      <c r="EV71" s="80" t="s">
        <v>2678</v>
      </c>
      <c r="EW71" s="78">
        <v>2281</v>
      </c>
      <c r="EX71" s="80">
        <v>1519</v>
      </c>
      <c r="EY71" s="78">
        <v>12795</v>
      </c>
      <c r="EZ71" s="78"/>
      <c r="FA71" s="78"/>
      <c r="FB71" s="78"/>
      <c r="FC71" s="78"/>
      <c r="FD71" s="78"/>
      <c r="FE71" s="78"/>
    </row>
    <row r="72" spans="1:161">
      <c r="A72" s="205" t="s">
        <v>114</v>
      </c>
      <c r="B72" s="8" t="s">
        <v>90</v>
      </c>
      <c r="C72" s="71">
        <v>4304</v>
      </c>
      <c r="D72" s="71">
        <v>1875</v>
      </c>
      <c r="E72" s="71">
        <v>1218</v>
      </c>
      <c r="F72" s="71">
        <v>560</v>
      </c>
      <c r="G72" s="71">
        <v>0</v>
      </c>
      <c r="H72" s="71">
        <v>0</v>
      </c>
      <c r="I72" s="71">
        <v>287</v>
      </c>
      <c r="J72" s="71">
        <v>118</v>
      </c>
      <c r="K72" s="71">
        <v>778</v>
      </c>
      <c r="L72" s="71">
        <v>358</v>
      </c>
      <c r="M72" s="71">
        <v>416</v>
      </c>
      <c r="N72" s="71">
        <v>119</v>
      </c>
      <c r="O72" s="71">
        <v>134</v>
      </c>
      <c r="P72" s="71">
        <v>58</v>
      </c>
      <c r="Q72" s="71">
        <v>2032</v>
      </c>
      <c r="R72" s="71">
        <v>887</v>
      </c>
      <c r="S72" s="71">
        <v>0</v>
      </c>
      <c r="T72" s="71">
        <v>0</v>
      </c>
      <c r="U72" s="71">
        <v>372</v>
      </c>
      <c r="V72" s="71">
        <v>101</v>
      </c>
      <c r="W72" s="71">
        <v>302</v>
      </c>
      <c r="X72" s="71">
        <v>174</v>
      </c>
      <c r="Y72" s="71">
        <v>39</v>
      </c>
      <c r="Z72" s="71">
        <v>10</v>
      </c>
      <c r="AA72" s="71">
        <v>46</v>
      </c>
      <c r="AB72" s="71">
        <v>12</v>
      </c>
      <c r="AC72" s="69">
        <v>9928</v>
      </c>
      <c r="AD72" s="69">
        <v>4272</v>
      </c>
      <c r="AE72" s="205" t="s">
        <v>114</v>
      </c>
      <c r="AF72" s="8" t="s">
        <v>90</v>
      </c>
      <c r="AG72" s="71">
        <v>232</v>
      </c>
      <c r="AH72" s="71">
        <v>91</v>
      </c>
      <c r="AI72" s="71">
        <v>60</v>
      </c>
      <c r="AJ72" s="71">
        <v>27</v>
      </c>
      <c r="AK72" s="71">
        <v>0</v>
      </c>
      <c r="AL72" s="71">
        <v>0</v>
      </c>
      <c r="AM72" s="71">
        <v>8</v>
      </c>
      <c r="AN72" s="71">
        <v>4</v>
      </c>
      <c r="AO72" s="71">
        <v>26</v>
      </c>
      <c r="AP72" s="71">
        <v>13</v>
      </c>
      <c r="AQ72" s="71">
        <v>25</v>
      </c>
      <c r="AR72" s="71">
        <v>8</v>
      </c>
      <c r="AS72" s="71">
        <v>4</v>
      </c>
      <c r="AT72" s="71">
        <v>4</v>
      </c>
      <c r="AU72" s="71">
        <v>387</v>
      </c>
      <c r="AV72" s="71">
        <v>144</v>
      </c>
      <c r="AW72" s="71">
        <v>0</v>
      </c>
      <c r="AX72" s="71">
        <v>0</v>
      </c>
      <c r="AY72" s="71">
        <v>90</v>
      </c>
      <c r="AZ72" s="71">
        <v>20</v>
      </c>
      <c r="BA72" s="71">
        <v>40</v>
      </c>
      <c r="BB72" s="71">
        <v>18</v>
      </c>
      <c r="BC72" s="71">
        <v>12</v>
      </c>
      <c r="BD72" s="71">
        <v>3</v>
      </c>
      <c r="BE72" s="71">
        <v>3</v>
      </c>
      <c r="BF72" s="71">
        <v>1</v>
      </c>
      <c r="BG72" s="69">
        <v>887</v>
      </c>
      <c r="BH72" s="69">
        <v>333</v>
      </c>
      <c r="BI72" s="205" t="s">
        <v>114</v>
      </c>
      <c r="BJ72" s="8" t="s">
        <v>90</v>
      </c>
      <c r="BK72" s="31">
        <v>70</v>
      </c>
      <c r="BL72" s="31">
        <v>28</v>
      </c>
      <c r="BM72" s="31">
        <v>0</v>
      </c>
      <c r="BN72" s="31">
        <v>11</v>
      </c>
      <c r="BO72" s="31">
        <v>16</v>
      </c>
      <c r="BP72" s="31">
        <v>12</v>
      </c>
      <c r="BQ72" s="31">
        <v>4</v>
      </c>
      <c r="BR72" s="31">
        <v>43</v>
      </c>
      <c r="BS72" s="31">
        <v>0</v>
      </c>
      <c r="BT72" s="31">
        <v>16</v>
      </c>
      <c r="BU72" s="31">
        <v>5</v>
      </c>
      <c r="BV72" s="31">
        <v>1</v>
      </c>
      <c r="BW72" s="31">
        <v>2</v>
      </c>
      <c r="BX72" s="149">
        <v>208</v>
      </c>
      <c r="BY72" s="125">
        <v>191</v>
      </c>
      <c r="BZ72" s="71">
        <v>123</v>
      </c>
      <c r="CA72" s="71">
        <v>48</v>
      </c>
      <c r="CB72" s="71">
        <v>14</v>
      </c>
      <c r="CC72" s="71">
        <v>39</v>
      </c>
      <c r="CD72" s="205" t="s">
        <v>114</v>
      </c>
      <c r="CE72" s="8" t="s">
        <v>90</v>
      </c>
      <c r="CF72" s="71">
        <v>0</v>
      </c>
      <c r="CG72" s="71">
        <v>3511</v>
      </c>
      <c r="CH72" s="71">
        <v>435</v>
      </c>
      <c r="CI72" s="71">
        <v>7</v>
      </c>
      <c r="CJ72" s="71">
        <v>0</v>
      </c>
      <c r="CK72" s="71">
        <v>50</v>
      </c>
      <c r="CL72" s="71">
        <v>186</v>
      </c>
      <c r="CM72" s="71">
        <v>141</v>
      </c>
      <c r="CN72" s="71">
        <v>116</v>
      </c>
      <c r="CO72" s="205" t="s">
        <v>114</v>
      </c>
      <c r="CP72" s="8" t="s">
        <v>90</v>
      </c>
      <c r="CQ72" s="46">
        <v>2414</v>
      </c>
      <c r="CR72" s="46">
        <v>1034</v>
      </c>
      <c r="CS72" s="46">
        <v>1157</v>
      </c>
      <c r="CT72" s="46">
        <v>520</v>
      </c>
      <c r="CU72" s="46">
        <v>0</v>
      </c>
      <c r="CV72" s="46">
        <v>0</v>
      </c>
      <c r="CW72" s="46">
        <v>0</v>
      </c>
      <c r="CX72" s="46">
        <v>0</v>
      </c>
      <c r="CY72" s="46">
        <v>264</v>
      </c>
      <c r="CZ72" s="46">
        <v>58</v>
      </c>
      <c r="DA72" s="46">
        <v>89</v>
      </c>
      <c r="DB72" s="46">
        <v>21</v>
      </c>
      <c r="DC72" s="46">
        <v>2</v>
      </c>
      <c r="DD72" s="46">
        <v>0</v>
      </c>
      <c r="DE72" s="46">
        <v>1</v>
      </c>
      <c r="DF72" s="46">
        <v>0</v>
      </c>
      <c r="DG72" s="46">
        <v>0</v>
      </c>
      <c r="DH72" s="46">
        <v>0</v>
      </c>
      <c r="DI72" s="46">
        <v>0</v>
      </c>
      <c r="DJ72" s="46">
        <v>0</v>
      </c>
      <c r="DK72" s="46">
        <v>6</v>
      </c>
      <c r="DL72" s="46">
        <v>2</v>
      </c>
      <c r="DM72" s="46">
        <v>3</v>
      </c>
      <c r="DN72" s="46">
        <v>1</v>
      </c>
      <c r="DO72" s="205" t="s">
        <v>114</v>
      </c>
      <c r="DP72" s="8" t="s">
        <v>90</v>
      </c>
      <c r="DQ72" s="71">
        <v>93</v>
      </c>
      <c r="DR72" s="71">
        <v>189</v>
      </c>
      <c r="DS72" s="71">
        <v>3</v>
      </c>
      <c r="DT72" s="71">
        <v>249</v>
      </c>
      <c r="DU72" s="71">
        <v>0</v>
      </c>
      <c r="DV72" s="16">
        <v>534</v>
      </c>
      <c r="DW72" s="71">
        <v>156</v>
      </c>
      <c r="DX72" s="71">
        <v>123</v>
      </c>
      <c r="DY72" s="152">
        <v>70</v>
      </c>
      <c r="DZ72" s="32">
        <v>21</v>
      </c>
      <c r="EA72" s="205" t="s">
        <v>114</v>
      </c>
      <c r="EB72" s="8" t="s">
        <v>90</v>
      </c>
      <c r="EC72" s="71">
        <v>2241</v>
      </c>
      <c r="ED72" s="71">
        <v>2357</v>
      </c>
      <c r="EE72" s="71">
        <v>119</v>
      </c>
      <c r="EF72" s="71">
        <v>13</v>
      </c>
      <c r="EG72" s="71">
        <v>227</v>
      </c>
      <c r="EH72" s="71">
        <v>174</v>
      </c>
      <c r="EI72" s="71">
        <v>48</v>
      </c>
      <c r="EJ72" s="71">
        <v>2410</v>
      </c>
      <c r="EK72" s="71">
        <v>66</v>
      </c>
      <c r="EL72" s="71">
        <v>56</v>
      </c>
      <c r="EM72" s="71">
        <v>54</v>
      </c>
      <c r="EN72" s="71">
        <v>18</v>
      </c>
      <c r="EO72" s="71">
        <v>55</v>
      </c>
      <c r="EP72" s="71">
        <v>2</v>
      </c>
      <c r="EQ72" s="71">
        <v>0</v>
      </c>
      <c r="ER72" s="71">
        <v>10</v>
      </c>
      <c r="ES72" s="71">
        <v>502</v>
      </c>
      <c r="EU72" s="80" t="s">
        <v>114</v>
      </c>
      <c r="EV72" s="80" t="s">
        <v>2691</v>
      </c>
      <c r="EW72" s="78">
        <v>2686</v>
      </c>
      <c r="EX72" s="80">
        <v>1250</v>
      </c>
      <c r="EY72" s="78">
        <v>8355</v>
      </c>
      <c r="EZ72" s="78"/>
      <c r="FA72" s="78"/>
      <c r="FB72" s="78"/>
      <c r="FC72" s="78"/>
      <c r="FD72" s="78"/>
      <c r="FE72" s="78"/>
    </row>
    <row r="73" spans="1:161">
      <c r="A73" s="205"/>
      <c r="B73" s="8" t="s">
        <v>91</v>
      </c>
      <c r="C73" s="71">
        <v>3021</v>
      </c>
      <c r="D73" s="71">
        <v>1352</v>
      </c>
      <c r="E73" s="71">
        <v>0</v>
      </c>
      <c r="F73" s="71">
        <v>0</v>
      </c>
      <c r="G73" s="71">
        <v>0</v>
      </c>
      <c r="H73" s="71">
        <v>0</v>
      </c>
      <c r="I73" s="71">
        <v>0</v>
      </c>
      <c r="J73" s="71">
        <v>0</v>
      </c>
      <c r="K73" s="71">
        <v>947</v>
      </c>
      <c r="L73" s="71">
        <v>546</v>
      </c>
      <c r="M73" s="71">
        <v>1010</v>
      </c>
      <c r="N73" s="71">
        <v>396</v>
      </c>
      <c r="O73" s="71">
        <v>398</v>
      </c>
      <c r="P73" s="71">
        <v>152</v>
      </c>
      <c r="Q73" s="71">
        <v>957</v>
      </c>
      <c r="R73" s="71">
        <v>476</v>
      </c>
      <c r="S73" s="71">
        <v>9</v>
      </c>
      <c r="T73" s="71">
        <v>0</v>
      </c>
      <c r="U73" s="71">
        <v>498</v>
      </c>
      <c r="V73" s="71">
        <v>144</v>
      </c>
      <c r="W73" s="71">
        <v>810</v>
      </c>
      <c r="X73" s="71">
        <v>446</v>
      </c>
      <c r="Y73" s="71">
        <v>441</v>
      </c>
      <c r="Z73" s="71">
        <v>130</v>
      </c>
      <c r="AA73" s="71">
        <v>236</v>
      </c>
      <c r="AB73" s="71">
        <v>95</v>
      </c>
      <c r="AC73" s="69">
        <v>8327</v>
      </c>
      <c r="AD73" s="69">
        <v>3737</v>
      </c>
      <c r="AE73" s="205"/>
      <c r="AF73" s="8" t="s">
        <v>91</v>
      </c>
      <c r="AG73" s="71">
        <v>76</v>
      </c>
      <c r="AH73" s="71">
        <v>32</v>
      </c>
      <c r="AI73" s="71">
        <v>0</v>
      </c>
      <c r="AJ73" s="71">
        <v>0</v>
      </c>
      <c r="AK73" s="71">
        <v>0</v>
      </c>
      <c r="AL73" s="71">
        <v>0</v>
      </c>
      <c r="AM73" s="71">
        <v>0</v>
      </c>
      <c r="AN73" s="71">
        <v>0</v>
      </c>
      <c r="AO73" s="71">
        <v>19</v>
      </c>
      <c r="AP73" s="71">
        <v>9</v>
      </c>
      <c r="AQ73" s="71">
        <v>21</v>
      </c>
      <c r="AR73" s="71">
        <v>1</v>
      </c>
      <c r="AS73" s="71">
        <v>5</v>
      </c>
      <c r="AT73" s="71">
        <v>0</v>
      </c>
      <c r="AU73" s="71">
        <v>232</v>
      </c>
      <c r="AV73" s="71">
        <v>93</v>
      </c>
      <c r="AW73" s="71">
        <v>0</v>
      </c>
      <c r="AX73" s="71">
        <v>0</v>
      </c>
      <c r="AY73" s="71">
        <v>129</v>
      </c>
      <c r="AZ73" s="71">
        <v>32</v>
      </c>
      <c r="BA73" s="71">
        <v>151</v>
      </c>
      <c r="BB73" s="71">
        <v>70</v>
      </c>
      <c r="BC73" s="71">
        <v>122</v>
      </c>
      <c r="BD73" s="71">
        <v>36</v>
      </c>
      <c r="BE73" s="71">
        <v>48</v>
      </c>
      <c r="BF73" s="71">
        <v>12</v>
      </c>
      <c r="BG73" s="69">
        <v>803</v>
      </c>
      <c r="BH73" s="69">
        <v>285</v>
      </c>
      <c r="BI73" s="205"/>
      <c r="BJ73" s="8" t="s">
        <v>91</v>
      </c>
      <c r="BK73" s="31">
        <v>46</v>
      </c>
      <c r="BL73" s="31">
        <v>0</v>
      </c>
      <c r="BM73" s="31">
        <v>0</v>
      </c>
      <c r="BN73" s="31">
        <v>0</v>
      </c>
      <c r="BO73" s="31">
        <v>16</v>
      </c>
      <c r="BP73" s="31">
        <v>15</v>
      </c>
      <c r="BQ73" s="31">
        <v>8</v>
      </c>
      <c r="BR73" s="31">
        <v>16</v>
      </c>
      <c r="BS73" s="31">
        <v>1</v>
      </c>
      <c r="BT73" s="31">
        <v>10</v>
      </c>
      <c r="BU73" s="31">
        <v>11</v>
      </c>
      <c r="BV73" s="31">
        <v>8</v>
      </c>
      <c r="BW73" s="31">
        <v>6</v>
      </c>
      <c r="BX73" s="149">
        <v>137</v>
      </c>
      <c r="BY73" s="125">
        <v>140</v>
      </c>
      <c r="BZ73" s="71">
        <v>98</v>
      </c>
      <c r="CA73" s="71">
        <v>92</v>
      </c>
      <c r="CB73" s="71">
        <v>0</v>
      </c>
      <c r="CC73" s="71">
        <v>7</v>
      </c>
      <c r="CD73" s="205"/>
      <c r="CE73" s="8" t="s">
        <v>91</v>
      </c>
      <c r="CF73" s="71">
        <v>0</v>
      </c>
      <c r="CG73" s="71">
        <v>3548</v>
      </c>
      <c r="CH73" s="71">
        <v>151</v>
      </c>
      <c r="CI73" s="71">
        <v>0</v>
      </c>
      <c r="CJ73" s="71">
        <v>0</v>
      </c>
      <c r="CK73" s="71">
        <v>26</v>
      </c>
      <c r="CL73" s="71">
        <v>138</v>
      </c>
      <c r="CM73" s="71">
        <v>83</v>
      </c>
      <c r="CN73" s="71">
        <v>88</v>
      </c>
      <c r="CO73" s="205"/>
      <c r="CP73" s="8" t="s">
        <v>91</v>
      </c>
      <c r="CQ73" s="46">
        <v>1551</v>
      </c>
      <c r="CR73" s="46">
        <v>650</v>
      </c>
      <c r="CS73" s="46">
        <v>677</v>
      </c>
      <c r="CT73" s="46">
        <v>343</v>
      </c>
      <c r="CU73" s="46">
        <v>10</v>
      </c>
      <c r="CV73" s="46">
        <v>1</v>
      </c>
      <c r="CW73" s="46">
        <v>4</v>
      </c>
      <c r="CX73" s="46">
        <v>1</v>
      </c>
      <c r="CY73" s="46">
        <v>599</v>
      </c>
      <c r="CZ73" s="46">
        <v>167</v>
      </c>
      <c r="DA73" s="46">
        <v>196</v>
      </c>
      <c r="DB73" s="46">
        <v>51</v>
      </c>
      <c r="DC73" s="46">
        <v>257</v>
      </c>
      <c r="DD73" s="46">
        <v>129</v>
      </c>
      <c r="DE73" s="46">
        <v>67</v>
      </c>
      <c r="DF73" s="46">
        <v>33</v>
      </c>
      <c r="DG73" s="46">
        <v>177</v>
      </c>
      <c r="DH73" s="46">
        <v>40</v>
      </c>
      <c r="DI73" s="46">
        <v>32</v>
      </c>
      <c r="DJ73" s="46">
        <v>12</v>
      </c>
      <c r="DK73" s="46">
        <v>293</v>
      </c>
      <c r="DL73" s="46">
        <v>93</v>
      </c>
      <c r="DM73" s="46">
        <v>73</v>
      </c>
      <c r="DN73" s="46">
        <v>25</v>
      </c>
      <c r="DO73" s="205"/>
      <c r="DP73" s="8" t="s">
        <v>91</v>
      </c>
      <c r="DQ73" s="71">
        <v>137</v>
      </c>
      <c r="DR73" s="71">
        <v>152</v>
      </c>
      <c r="DS73" s="71">
        <v>0</v>
      </c>
      <c r="DT73" s="71">
        <v>71</v>
      </c>
      <c r="DU73" s="71">
        <v>0</v>
      </c>
      <c r="DV73" s="16">
        <v>360</v>
      </c>
      <c r="DW73" s="71">
        <v>144</v>
      </c>
      <c r="DX73" s="71">
        <v>119</v>
      </c>
      <c r="DY73" s="152">
        <v>105</v>
      </c>
      <c r="DZ73" s="32">
        <v>50</v>
      </c>
      <c r="EA73" s="205"/>
      <c r="EB73" s="8" t="s">
        <v>91</v>
      </c>
      <c r="EC73" s="71">
        <v>2010</v>
      </c>
      <c r="ED73" s="71">
        <v>2373</v>
      </c>
      <c r="EE73" s="71">
        <v>1172</v>
      </c>
      <c r="EF73" s="71">
        <v>13</v>
      </c>
      <c r="EG73" s="71">
        <v>803</v>
      </c>
      <c r="EH73" s="71">
        <v>811</v>
      </c>
      <c r="EI73" s="71">
        <v>84</v>
      </c>
      <c r="EJ73" s="71">
        <v>3096</v>
      </c>
      <c r="EK73" s="71">
        <v>451</v>
      </c>
      <c r="EL73" s="71">
        <v>238</v>
      </c>
      <c r="EM73" s="71">
        <v>285</v>
      </c>
      <c r="EN73" s="71">
        <v>3</v>
      </c>
      <c r="EO73" s="71">
        <v>41</v>
      </c>
      <c r="EP73" s="71">
        <v>1</v>
      </c>
      <c r="EQ73" s="71">
        <v>7</v>
      </c>
      <c r="ER73" s="71">
        <v>2</v>
      </c>
      <c r="ES73" s="71">
        <v>502</v>
      </c>
      <c r="EU73" s="80" t="s">
        <v>114</v>
      </c>
      <c r="EV73" s="80" t="s">
        <v>2692</v>
      </c>
      <c r="EW73" s="78">
        <v>2887</v>
      </c>
      <c r="EX73" s="80">
        <v>1049</v>
      </c>
      <c r="EY73" s="78">
        <v>7549</v>
      </c>
      <c r="EZ73" s="78"/>
      <c r="FA73" s="78"/>
      <c r="FB73" s="78"/>
      <c r="FC73" s="78"/>
      <c r="FD73" s="78"/>
      <c r="FE73" s="78"/>
    </row>
    <row r="74" spans="1:161">
      <c r="A74" s="205"/>
      <c r="B74" s="66" t="s">
        <v>73</v>
      </c>
      <c r="C74" s="26">
        <v>7325</v>
      </c>
      <c r="D74" s="26">
        <v>3227</v>
      </c>
      <c r="E74" s="26">
        <v>1218</v>
      </c>
      <c r="F74" s="26">
        <v>560</v>
      </c>
      <c r="G74" s="26">
        <v>0</v>
      </c>
      <c r="H74" s="26">
        <v>0</v>
      </c>
      <c r="I74" s="26">
        <v>287</v>
      </c>
      <c r="J74" s="26">
        <v>118</v>
      </c>
      <c r="K74" s="26">
        <v>1725</v>
      </c>
      <c r="L74" s="26">
        <v>904</v>
      </c>
      <c r="M74" s="26">
        <v>1426</v>
      </c>
      <c r="N74" s="26">
        <v>515</v>
      </c>
      <c r="O74" s="26">
        <v>532</v>
      </c>
      <c r="P74" s="26">
        <v>210</v>
      </c>
      <c r="Q74" s="26">
        <v>2989</v>
      </c>
      <c r="R74" s="26">
        <v>1363</v>
      </c>
      <c r="S74" s="26">
        <v>9</v>
      </c>
      <c r="T74" s="26">
        <v>0</v>
      </c>
      <c r="U74" s="26">
        <v>870</v>
      </c>
      <c r="V74" s="26">
        <v>245</v>
      </c>
      <c r="W74" s="26">
        <v>1112</v>
      </c>
      <c r="X74" s="26">
        <v>620</v>
      </c>
      <c r="Y74" s="26">
        <v>480</v>
      </c>
      <c r="Z74" s="26">
        <v>140</v>
      </c>
      <c r="AA74" s="26">
        <v>282</v>
      </c>
      <c r="AB74" s="26">
        <v>107</v>
      </c>
      <c r="AC74" s="68">
        <v>18255</v>
      </c>
      <c r="AD74" s="68">
        <v>8009</v>
      </c>
      <c r="AE74" s="205"/>
      <c r="AF74" s="66" t="s">
        <v>73</v>
      </c>
      <c r="AG74" s="26">
        <v>308</v>
      </c>
      <c r="AH74" s="26">
        <v>123</v>
      </c>
      <c r="AI74" s="26">
        <v>60</v>
      </c>
      <c r="AJ74" s="26">
        <v>27</v>
      </c>
      <c r="AK74" s="26">
        <v>0</v>
      </c>
      <c r="AL74" s="26">
        <v>0</v>
      </c>
      <c r="AM74" s="26">
        <v>8</v>
      </c>
      <c r="AN74" s="26">
        <v>4</v>
      </c>
      <c r="AO74" s="26">
        <v>45</v>
      </c>
      <c r="AP74" s="26">
        <v>22</v>
      </c>
      <c r="AQ74" s="26">
        <v>46</v>
      </c>
      <c r="AR74" s="26">
        <v>9</v>
      </c>
      <c r="AS74" s="26">
        <v>9</v>
      </c>
      <c r="AT74" s="26">
        <v>4</v>
      </c>
      <c r="AU74" s="26">
        <v>619</v>
      </c>
      <c r="AV74" s="26">
        <v>237</v>
      </c>
      <c r="AW74" s="26">
        <v>0</v>
      </c>
      <c r="AX74" s="26">
        <v>0</v>
      </c>
      <c r="AY74" s="26">
        <v>219</v>
      </c>
      <c r="AZ74" s="26">
        <v>52</v>
      </c>
      <c r="BA74" s="26">
        <v>191</v>
      </c>
      <c r="BB74" s="26">
        <v>88</v>
      </c>
      <c r="BC74" s="26">
        <v>134</v>
      </c>
      <c r="BD74" s="26">
        <v>39</v>
      </c>
      <c r="BE74" s="26">
        <v>51</v>
      </c>
      <c r="BF74" s="26">
        <v>13</v>
      </c>
      <c r="BG74" s="68">
        <v>1690</v>
      </c>
      <c r="BH74" s="68">
        <v>618</v>
      </c>
      <c r="BI74" s="205"/>
      <c r="BJ74" s="66" t="s">
        <v>73</v>
      </c>
      <c r="BK74" s="68">
        <v>116</v>
      </c>
      <c r="BL74" s="68">
        <v>28</v>
      </c>
      <c r="BM74" s="68">
        <v>0</v>
      </c>
      <c r="BN74" s="68">
        <v>11</v>
      </c>
      <c r="BO74" s="68">
        <v>32</v>
      </c>
      <c r="BP74" s="68">
        <v>27</v>
      </c>
      <c r="BQ74" s="68">
        <v>12</v>
      </c>
      <c r="BR74" s="68">
        <v>59</v>
      </c>
      <c r="BS74" s="68">
        <v>1</v>
      </c>
      <c r="BT74" s="68">
        <v>26</v>
      </c>
      <c r="BU74" s="68">
        <v>16</v>
      </c>
      <c r="BV74" s="68">
        <v>9</v>
      </c>
      <c r="BW74" s="68">
        <v>8</v>
      </c>
      <c r="BX74" s="68">
        <v>345</v>
      </c>
      <c r="BY74" s="68">
        <v>331</v>
      </c>
      <c r="BZ74" s="68">
        <v>221</v>
      </c>
      <c r="CA74" s="68">
        <v>140</v>
      </c>
      <c r="CB74" s="68">
        <v>14</v>
      </c>
      <c r="CC74" s="68">
        <v>46</v>
      </c>
      <c r="CD74" s="205"/>
      <c r="CE74" s="66" t="s">
        <v>73</v>
      </c>
      <c r="CF74" s="68">
        <v>0</v>
      </c>
      <c r="CG74" s="68">
        <v>7059</v>
      </c>
      <c r="CH74" s="68">
        <v>586</v>
      </c>
      <c r="CI74" s="68">
        <v>7</v>
      </c>
      <c r="CJ74" s="68">
        <v>0</v>
      </c>
      <c r="CK74" s="68">
        <v>76</v>
      </c>
      <c r="CL74" s="68">
        <v>324</v>
      </c>
      <c r="CM74" s="68">
        <v>224</v>
      </c>
      <c r="CN74" s="68">
        <v>204</v>
      </c>
      <c r="CO74" s="205"/>
      <c r="CP74" s="66" t="s">
        <v>73</v>
      </c>
      <c r="CQ74" s="68">
        <v>3965</v>
      </c>
      <c r="CR74" s="68">
        <v>1684</v>
      </c>
      <c r="CS74" s="68">
        <v>1834</v>
      </c>
      <c r="CT74" s="68">
        <v>863</v>
      </c>
      <c r="CU74" s="68">
        <v>10</v>
      </c>
      <c r="CV74" s="68">
        <v>1</v>
      </c>
      <c r="CW74" s="68">
        <v>4</v>
      </c>
      <c r="CX74" s="68">
        <v>1</v>
      </c>
      <c r="CY74" s="68">
        <v>863</v>
      </c>
      <c r="CZ74" s="68">
        <v>225</v>
      </c>
      <c r="DA74" s="68">
        <v>285</v>
      </c>
      <c r="DB74" s="68">
        <v>72</v>
      </c>
      <c r="DC74" s="68">
        <v>259</v>
      </c>
      <c r="DD74" s="68">
        <v>129</v>
      </c>
      <c r="DE74" s="68">
        <v>68</v>
      </c>
      <c r="DF74" s="68">
        <v>33</v>
      </c>
      <c r="DG74" s="68">
        <v>177</v>
      </c>
      <c r="DH74" s="68">
        <v>40</v>
      </c>
      <c r="DI74" s="68">
        <v>32</v>
      </c>
      <c r="DJ74" s="68">
        <v>12</v>
      </c>
      <c r="DK74" s="68">
        <v>299</v>
      </c>
      <c r="DL74" s="68">
        <v>95</v>
      </c>
      <c r="DM74" s="68">
        <v>76</v>
      </c>
      <c r="DN74" s="68">
        <v>26</v>
      </c>
      <c r="DO74" s="205"/>
      <c r="DP74" s="66" t="s">
        <v>73</v>
      </c>
      <c r="DQ74" s="26">
        <v>230</v>
      </c>
      <c r="DR74" s="26">
        <v>341</v>
      </c>
      <c r="DS74" s="26">
        <v>3</v>
      </c>
      <c r="DT74" s="26">
        <v>320</v>
      </c>
      <c r="DU74" s="26">
        <v>0</v>
      </c>
      <c r="DV74" s="26">
        <v>894</v>
      </c>
      <c r="DW74" s="26">
        <v>300</v>
      </c>
      <c r="DX74" s="26">
        <v>242</v>
      </c>
      <c r="DY74" s="41">
        <v>175</v>
      </c>
      <c r="DZ74" s="41">
        <v>71</v>
      </c>
      <c r="EA74" s="205"/>
      <c r="EB74" s="66" t="s">
        <v>73</v>
      </c>
      <c r="EC74" s="68">
        <v>4251</v>
      </c>
      <c r="ED74" s="68">
        <v>4730</v>
      </c>
      <c r="EE74" s="68">
        <v>1291</v>
      </c>
      <c r="EF74" s="68">
        <v>26</v>
      </c>
      <c r="EG74" s="68">
        <v>1030</v>
      </c>
      <c r="EH74" s="68">
        <v>985</v>
      </c>
      <c r="EI74" s="68">
        <v>132</v>
      </c>
      <c r="EJ74" s="68">
        <v>5506</v>
      </c>
      <c r="EK74" s="68">
        <v>517</v>
      </c>
      <c r="EL74" s="68">
        <v>294</v>
      </c>
      <c r="EM74" s="68">
        <v>339</v>
      </c>
      <c r="EN74" s="68">
        <v>21</v>
      </c>
      <c r="EO74" s="68">
        <v>96</v>
      </c>
      <c r="EP74" s="68">
        <v>3</v>
      </c>
      <c r="EQ74" s="68">
        <v>7</v>
      </c>
      <c r="ER74" s="68">
        <v>12</v>
      </c>
      <c r="ES74" s="68">
        <v>1004</v>
      </c>
      <c r="EU74" s="80" t="s">
        <v>114</v>
      </c>
      <c r="EV74" s="80" t="s">
        <v>2693</v>
      </c>
      <c r="EW74" s="78">
        <v>5573</v>
      </c>
      <c r="EX74" s="80">
        <v>2299</v>
      </c>
      <c r="EY74" s="78">
        <v>15904</v>
      </c>
      <c r="EZ74" s="78"/>
      <c r="FA74" s="78"/>
      <c r="FB74" s="78"/>
      <c r="FC74" s="78"/>
      <c r="FD74" s="78"/>
      <c r="FE74" s="78"/>
    </row>
    <row r="75" spans="1:161">
      <c r="A75" s="205" t="s">
        <v>115</v>
      </c>
      <c r="B75" s="8" t="s">
        <v>90</v>
      </c>
      <c r="C75" s="71">
        <v>4328</v>
      </c>
      <c r="D75" s="71">
        <v>2282</v>
      </c>
      <c r="E75" s="71">
        <v>0</v>
      </c>
      <c r="F75" s="71">
        <v>0</v>
      </c>
      <c r="G75" s="71">
        <v>0</v>
      </c>
      <c r="H75" s="71">
        <v>0</v>
      </c>
      <c r="I75" s="71">
        <v>0</v>
      </c>
      <c r="J75" s="71">
        <v>0</v>
      </c>
      <c r="K75" s="71">
        <v>1211</v>
      </c>
      <c r="L75" s="71">
        <v>740</v>
      </c>
      <c r="M75" s="71">
        <v>1116</v>
      </c>
      <c r="N75" s="71">
        <v>507</v>
      </c>
      <c r="O75" s="71">
        <v>692</v>
      </c>
      <c r="P75" s="71">
        <v>318</v>
      </c>
      <c r="Q75" s="71">
        <v>839</v>
      </c>
      <c r="R75" s="71">
        <v>466</v>
      </c>
      <c r="S75" s="71">
        <v>0</v>
      </c>
      <c r="T75" s="71">
        <v>0</v>
      </c>
      <c r="U75" s="71">
        <v>329</v>
      </c>
      <c r="V75" s="71">
        <v>148</v>
      </c>
      <c r="W75" s="71">
        <v>820</v>
      </c>
      <c r="X75" s="71">
        <v>521</v>
      </c>
      <c r="Y75" s="71">
        <v>611</v>
      </c>
      <c r="Z75" s="71">
        <v>237</v>
      </c>
      <c r="AA75" s="71">
        <v>280</v>
      </c>
      <c r="AB75" s="71">
        <v>132</v>
      </c>
      <c r="AC75" s="69">
        <v>10226</v>
      </c>
      <c r="AD75" s="69">
        <v>5351</v>
      </c>
      <c r="AE75" s="205" t="s">
        <v>115</v>
      </c>
      <c r="AF75" s="8" t="s">
        <v>90</v>
      </c>
      <c r="AG75" s="71">
        <v>154</v>
      </c>
      <c r="AH75" s="71">
        <v>71</v>
      </c>
      <c r="AI75" s="71">
        <v>0</v>
      </c>
      <c r="AJ75" s="71">
        <v>0</v>
      </c>
      <c r="AK75" s="71">
        <v>0</v>
      </c>
      <c r="AL75" s="71">
        <v>0</v>
      </c>
      <c r="AM75" s="71">
        <v>0</v>
      </c>
      <c r="AN75" s="71">
        <v>0</v>
      </c>
      <c r="AO75" s="71">
        <v>23</v>
      </c>
      <c r="AP75" s="71">
        <v>8</v>
      </c>
      <c r="AQ75" s="71">
        <v>43</v>
      </c>
      <c r="AR75" s="71">
        <v>13</v>
      </c>
      <c r="AS75" s="71">
        <v>23</v>
      </c>
      <c r="AT75" s="71">
        <v>13</v>
      </c>
      <c r="AU75" s="71">
        <v>217</v>
      </c>
      <c r="AV75" s="71">
        <v>105</v>
      </c>
      <c r="AW75" s="71">
        <v>0</v>
      </c>
      <c r="AX75" s="71">
        <v>0</v>
      </c>
      <c r="AY75" s="71">
        <v>165</v>
      </c>
      <c r="AZ75" s="71">
        <v>72</v>
      </c>
      <c r="BA75" s="71">
        <v>128</v>
      </c>
      <c r="BB75" s="71">
        <v>70</v>
      </c>
      <c r="BC75" s="71">
        <v>117</v>
      </c>
      <c r="BD75" s="71">
        <v>43</v>
      </c>
      <c r="BE75" s="71">
        <v>56</v>
      </c>
      <c r="BF75" s="71">
        <v>25</v>
      </c>
      <c r="BG75" s="69">
        <v>926</v>
      </c>
      <c r="BH75" s="69">
        <v>420</v>
      </c>
      <c r="BI75" s="205" t="s">
        <v>115</v>
      </c>
      <c r="BJ75" s="8" t="s">
        <v>90</v>
      </c>
      <c r="BK75" s="31">
        <v>71</v>
      </c>
      <c r="BL75" s="31">
        <v>0</v>
      </c>
      <c r="BM75" s="31">
        <v>0</v>
      </c>
      <c r="BN75" s="31">
        <v>0</v>
      </c>
      <c r="BO75" s="31">
        <v>29</v>
      </c>
      <c r="BP75" s="31">
        <v>29</v>
      </c>
      <c r="BQ75" s="31">
        <v>18</v>
      </c>
      <c r="BR75" s="31">
        <v>19</v>
      </c>
      <c r="BS75" s="31">
        <v>0</v>
      </c>
      <c r="BT75" s="31">
        <v>14</v>
      </c>
      <c r="BU75" s="31">
        <v>24</v>
      </c>
      <c r="BV75" s="31">
        <v>20</v>
      </c>
      <c r="BW75" s="31">
        <v>9</v>
      </c>
      <c r="BX75" s="149">
        <v>233</v>
      </c>
      <c r="BY75" s="125">
        <v>200</v>
      </c>
      <c r="BZ75" s="71">
        <v>143</v>
      </c>
      <c r="CA75" s="71">
        <v>74</v>
      </c>
      <c r="CB75" s="71">
        <v>36</v>
      </c>
      <c r="CC75" s="71">
        <v>34</v>
      </c>
      <c r="CD75" s="205" t="s">
        <v>115</v>
      </c>
      <c r="CE75" s="8" t="s">
        <v>90</v>
      </c>
      <c r="CF75" s="71">
        <v>221</v>
      </c>
      <c r="CG75" s="71">
        <v>3120</v>
      </c>
      <c r="CH75" s="71">
        <v>1007</v>
      </c>
      <c r="CI75" s="71">
        <v>66</v>
      </c>
      <c r="CJ75" s="71">
        <v>13</v>
      </c>
      <c r="CK75" s="71">
        <v>62</v>
      </c>
      <c r="CL75" s="71">
        <v>234</v>
      </c>
      <c r="CM75" s="71">
        <v>272</v>
      </c>
      <c r="CN75" s="71">
        <v>208</v>
      </c>
      <c r="CO75" s="205" t="s">
        <v>115</v>
      </c>
      <c r="CP75" s="8" t="s">
        <v>90</v>
      </c>
      <c r="CQ75" s="46">
        <v>1231</v>
      </c>
      <c r="CR75" s="46">
        <v>656</v>
      </c>
      <c r="CS75" s="46">
        <v>456</v>
      </c>
      <c r="CT75" s="46">
        <v>258</v>
      </c>
      <c r="CU75" s="46">
        <v>9</v>
      </c>
      <c r="CV75" s="46">
        <v>4</v>
      </c>
      <c r="CW75" s="46">
        <v>2</v>
      </c>
      <c r="CX75" s="46">
        <v>1</v>
      </c>
      <c r="CY75" s="46">
        <v>379</v>
      </c>
      <c r="CZ75" s="46">
        <v>144</v>
      </c>
      <c r="DA75" s="46">
        <v>70</v>
      </c>
      <c r="DB75" s="46">
        <v>19</v>
      </c>
      <c r="DC75" s="46">
        <v>329</v>
      </c>
      <c r="DD75" s="46">
        <v>200</v>
      </c>
      <c r="DE75" s="46">
        <v>190</v>
      </c>
      <c r="DF75" s="46">
        <v>123</v>
      </c>
      <c r="DG75" s="46">
        <v>303</v>
      </c>
      <c r="DH75" s="46">
        <v>112</v>
      </c>
      <c r="DI75" s="46">
        <v>67</v>
      </c>
      <c r="DJ75" s="46">
        <v>23</v>
      </c>
      <c r="DK75" s="46">
        <v>159</v>
      </c>
      <c r="DL75" s="46">
        <v>85</v>
      </c>
      <c r="DM75" s="46">
        <v>47</v>
      </c>
      <c r="DN75" s="46">
        <v>22</v>
      </c>
      <c r="DO75" s="205" t="s">
        <v>115</v>
      </c>
      <c r="DP75" s="8" t="s">
        <v>90</v>
      </c>
      <c r="DQ75" s="71">
        <v>108</v>
      </c>
      <c r="DR75" s="71">
        <v>274</v>
      </c>
      <c r="DS75" s="71">
        <v>0</v>
      </c>
      <c r="DT75" s="71">
        <v>161</v>
      </c>
      <c r="DU75" s="71">
        <v>3</v>
      </c>
      <c r="DV75" s="16">
        <v>546</v>
      </c>
      <c r="DW75" s="71">
        <v>226</v>
      </c>
      <c r="DX75" s="71">
        <v>157</v>
      </c>
      <c r="DY75" s="152">
        <v>81</v>
      </c>
      <c r="DZ75" s="32">
        <v>27</v>
      </c>
      <c r="EA75" s="205" t="s">
        <v>115</v>
      </c>
      <c r="EB75" s="8" t="s">
        <v>90</v>
      </c>
      <c r="EC75" s="71">
        <v>4079</v>
      </c>
      <c r="ED75" s="71">
        <v>2292</v>
      </c>
      <c r="EE75" s="71">
        <v>1430</v>
      </c>
      <c r="EF75" s="71">
        <v>26</v>
      </c>
      <c r="EG75" s="71">
        <v>233</v>
      </c>
      <c r="EH75" s="71">
        <v>220</v>
      </c>
      <c r="EI75" s="71">
        <v>74</v>
      </c>
      <c r="EJ75" s="71">
        <v>3502</v>
      </c>
      <c r="EK75" s="71">
        <v>470</v>
      </c>
      <c r="EL75" s="71">
        <v>96</v>
      </c>
      <c r="EM75" s="71">
        <v>534</v>
      </c>
      <c r="EN75" s="71">
        <v>50</v>
      </c>
      <c r="EO75" s="71">
        <v>101</v>
      </c>
      <c r="EP75" s="71">
        <v>10</v>
      </c>
      <c r="EQ75" s="71">
        <v>92</v>
      </c>
      <c r="ER75" s="71">
        <v>3</v>
      </c>
      <c r="ES75" s="71">
        <v>2957</v>
      </c>
      <c r="EU75" s="80" t="s">
        <v>115</v>
      </c>
      <c r="EV75" s="80" t="s">
        <v>2715</v>
      </c>
      <c r="EW75" s="78">
        <v>2410</v>
      </c>
      <c r="EX75" s="80">
        <v>832</v>
      </c>
      <c r="EY75" s="78">
        <v>9811</v>
      </c>
      <c r="EZ75" s="78"/>
      <c r="FA75" s="78"/>
      <c r="FB75" s="78"/>
      <c r="FC75" s="78"/>
      <c r="FD75" s="78"/>
      <c r="FE75" s="78"/>
    </row>
    <row r="76" spans="1:161">
      <c r="A76" s="205"/>
      <c r="B76" s="8" t="s">
        <v>91</v>
      </c>
      <c r="C76" s="71">
        <v>1914</v>
      </c>
      <c r="D76" s="71">
        <v>989</v>
      </c>
      <c r="E76" s="71">
        <v>0</v>
      </c>
      <c r="F76" s="71">
        <v>0</v>
      </c>
      <c r="G76" s="71">
        <v>0</v>
      </c>
      <c r="H76" s="71">
        <v>0</v>
      </c>
      <c r="I76" s="71">
        <v>0</v>
      </c>
      <c r="J76" s="71">
        <v>0</v>
      </c>
      <c r="K76" s="71">
        <v>660</v>
      </c>
      <c r="L76" s="71">
        <v>391</v>
      </c>
      <c r="M76" s="71">
        <v>652</v>
      </c>
      <c r="N76" s="71">
        <v>295</v>
      </c>
      <c r="O76" s="71">
        <v>557</v>
      </c>
      <c r="P76" s="71">
        <v>278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71">
        <v>605</v>
      </c>
      <c r="X76" s="71">
        <v>417</v>
      </c>
      <c r="Y76" s="71">
        <v>608</v>
      </c>
      <c r="Z76" s="71">
        <v>214</v>
      </c>
      <c r="AA76" s="71">
        <v>581</v>
      </c>
      <c r="AB76" s="71">
        <v>261</v>
      </c>
      <c r="AC76" s="69">
        <v>5577</v>
      </c>
      <c r="AD76" s="69">
        <v>2845</v>
      </c>
      <c r="AE76" s="205"/>
      <c r="AF76" s="8" t="s">
        <v>91</v>
      </c>
      <c r="AG76" s="71">
        <v>156</v>
      </c>
      <c r="AH76" s="71">
        <v>82</v>
      </c>
      <c r="AI76" s="71">
        <v>0</v>
      </c>
      <c r="AJ76" s="71">
        <v>0</v>
      </c>
      <c r="AK76" s="71">
        <v>0</v>
      </c>
      <c r="AL76" s="71">
        <v>0</v>
      </c>
      <c r="AM76" s="71">
        <v>0</v>
      </c>
      <c r="AN76" s="71">
        <v>0</v>
      </c>
      <c r="AO76" s="71">
        <v>55</v>
      </c>
      <c r="AP76" s="71">
        <v>24</v>
      </c>
      <c r="AQ76" s="71">
        <v>46</v>
      </c>
      <c r="AR76" s="71">
        <v>18</v>
      </c>
      <c r="AS76" s="71">
        <v>14</v>
      </c>
      <c r="AT76" s="71">
        <v>7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>
        <v>0</v>
      </c>
      <c r="BA76" s="71">
        <v>70</v>
      </c>
      <c r="BB76" s="71">
        <v>40</v>
      </c>
      <c r="BC76" s="71">
        <v>137</v>
      </c>
      <c r="BD76" s="71">
        <v>48</v>
      </c>
      <c r="BE76" s="71">
        <v>119</v>
      </c>
      <c r="BF76" s="71">
        <v>54</v>
      </c>
      <c r="BG76" s="69">
        <v>597</v>
      </c>
      <c r="BH76" s="69">
        <v>273</v>
      </c>
      <c r="BI76" s="205"/>
      <c r="BJ76" s="8" t="s">
        <v>91</v>
      </c>
      <c r="BK76" s="31">
        <v>32</v>
      </c>
      <c r="BL76" s="31">
        <v>0</v>
      </c>
      <c r="BM76" s="31">
        <v>0</v>
      </c>
      <c r="BN76" s="31">
        <v>0</v>
      </c>
      <c r="BO76" s="31">
        <v>11</v>
      </c>
      <c r="BP76" s="31">
        <v>13</v>
      </c>
      <c r="BQ76" s="31">
        <v>9</v>
      </c>
      <c r="BR76" s="31">
        <v>0</v>
      </c>
      <c r="BS76" s="31">
        <v>0</v>
      </c>
      <c r="BT76" s="31">
        <v>0</v>
      </c>
      <c r="BU76" s="31">
        <v>13</v>
      </c>
      <c r="BV76" s="31">
        <v>12</v>
      </c>
      <c r="BW76" s="31">
        <v>9</v>
      </c>
      <c r="BX76" s="149">
        <v>99</v>
      </c>
      <c r="BY76" s="125">
        <v>83</v>
      </c>
      <c r="BZ76" s="71">
        <v>77</v>
      </c>
      <c r="CA76" s="71">
        <v>83</v>
      </c>
      <c r="CB76" s="71">
        <v>3</v>
      </c>
      <c r="CC76" s="71">
        <v>4</v>
      </c>
      <c r="CD76" s="205"/>
      <c r="CE76" s="8" t="s">
        <v>91</v>
      </c>
      <c r="CF76" s="71">
        <v>124</v>
      </c>
      <c r="CG76" s="71">
        <v>1807</v>
      </c>
      <c r="CH76" s="71">
        <v>162</v>
      </c>
      <c r="CI76" s="71">
        <v>9</v>
      </c>
      <c r="CJ76" s="71">
        <v>0</v>
      </c>
      <c r="CK76" s="71">
        <v>66</v>
      </c>
      <c r="CL76" s="71">
        <v>87</v>
      </c>
      <c r="CM76" s="71">
        <v>84</v>
      </c>
      <c r="CN76" s="71">
        <v>84</v>
      </c>
      <c r="CO76" s="205"/>
      <c r="CP76" s="8" t="s">
        <v>91</v>
      </c>
      <c r="CQ76" s="46">
        <v>38</v>
      </c>
      <c r="CR76" s="46">
        <v>23</v>
      </c>
      <c r="CS76" s="46">
        <v>31</v>
      </c>
      <c r="CT76" s="46">
        <v>21</v>
      </c>
      <c r="CU76" s="46">
        <v>7</v>
      </c>
      <c r="CV76" s="46">
        <v>2</v>
      </c>
      <c r="CW76" s="46">
        <v>5</v>
      </c>
      <c r="CX76" s="46">
        <v>2</v>
      </c>
      <c r="CY76" s="46">
        <v>29</v>
      </c>
      <c r="CZ76" s="46">
        <v>12</v>
      </c>
      <c r="DA76" s="46">
        <v>20</v>
      </c>
      <c r="DB76" s="46">
        <v>6</v>
      </c>
      <c r="DC76" s="46">
        <v>562</v>
      </c>
      <c r="DD76" s="46">
        <v>324</v>
      </c>
      <c r="DE76" s="46">
        <v>329</v>
      </c>
      <c r="DF76" s="46">
        <v>191</v>
      </c>
      <c r="DG76" s="46">
        <v>573</v>
      </c>
      <c r="DH76" s="46">
        <v>261</v>
      </c>
      <c r="DI76" s="46">
        <v>283</v>
      </c>
      <c r="DJ76" s="46">
        <v>128</v>
      </c>
      <c r="DK76" s="46">
        <v>482</v>
      </c>
      <c r="DL76" s="46">
        <v>228</v>
      </c>
      <c r="DM76" s="46">
        <v>228</v>
      </c>
      <c r="DN76" s="46">
        <v>93</v>
      </c>
      <c r="DO76" s="205"/>
      <c r="DP76" s="8" t="s">
        <v>91</v>
      </c>
      <c r="DQ76" s="71">
        <v>113</v>
      </c>
      <c r="DR76" s="71">
        <v>110</v>
      </c>
      <c r="DS76" s="71">
        <v>0</v>
      </c>
      <c r="DT76" s="71">
        <v>14</v>
      </c>
      <c r="DU76" s="71">
        <v>3</v>
      </c>
      <c r="DV76" s="16">
        <v>240</v>
      </c>
      <c r="DW76" s="71">
        <v>140</v>
      </c>
      <c r="DX76" s="71">
        <v>120</v>
      </c>
      <c r="DY76" s="152">
        <v>66</v>
      </c>
      <c r="DZ76" s="32">
        <v>37</v>
      </c>
      <c r="EA76" s="205"/>
      <c r="EB76" s="8" t="s">
        <v>91</v>
      </c>
      <c r="EC76" s="71">
        <v>1124</v>
      </c>
      <c r="ED76" s="71">
        <v>651</v>
      </c>
      <c r="EE76" s="71">
        <v>735</v>
      </c>
      <c r="EF76" s="71">
        <v>26</v>
      </c>
      <c r="EG76" s="71">
        <v>631</v>
      </c>
      <c r="EH76" s="71">
        <v>455</v>
      </c>
      <c r="EI76" s="71">
        <v>843</v>
      </c>
      <c r="EJ76" s="71">
        <v>1428</v>
      </c>
      <c r="EK76" s="71">
        <v>769</v>
      </c>
      <c r="EL76" s="71">
        <v>126</v>
      </c>
      <c r="EM76" s="71">
        <v>230</v>
      </c>
      <c r="EN76" s="71">
        <v>0</v>
      </c>
      <c r="EO76" s="71">
        <v>180</v>
      </c>
      <c r="EP76" s="71">
        <v>0</v>
      </c>
      <c r="EQ76" s="71">
        <v>0</v>
      </c>
      <c r="ER76" s="71">
        <v>0</v>
      </c>
      <c r="ES76" s="71">
        <v>2957</v>
      </c>
      <c r="EU76" s="80" t="s">
        <v>115</v>
      </c>
      <c r="EV76" s="80" t="s">
        <v>2716</v>
      </c>
      <c r="EW76" s="78">
        <v>1691</v>
      </c>
      <c r="EX76" s="80">
        <v>896</v>
      </c>
      <c r="EY76" s="78">
        <v>4260</v>
      </c>
      <c r="EZ76" s="78"/>
      <c r="FA76" s="78"/>
      <c r="FB76" s="78"/>
      <c r="FC76" s="78"/>
      <c r="FD76" s="78"/>
      <c r="FE76" s="78"/>
    </row>
    <row r="77" spans="1:161">
      <c r="A77" s="205"/>
      <c r="B77" s="66" t="s">
        <v>73</v>
      </c>
      <c r="C77" s="26">
        <v>6242</v>
      </c>
      <c r="D77" s="26">
        <v>3271</v>
      </c>
      <c r="E77" s="26">
        <v>0</v>
      </c>
      <c r="F77" s="26">
        <v>0</v>
      </c>
      <c r="G77" s="26">
        <v>0</v>
      </c>
      <c r="H77" s="26">
        <v>0</v>
      </c>
      <c r="I77" s="26">
        <v>0</v>
      </c>
      <c r="J77" s="26">
        <v>0</v>
      </c>
      <c r="K77" s="26">
        <v>1871</v>
      </c>
      <c r="L77" s="26">
        <v>1131</v>
      </c>
      <c r="M77" s="26">
        <v>1768</v>
      </c>
      <c r="N77" s="26">
        <v>802</v>
      </c>
      <c r="O77" s="26">
        <v>1249</v>
      </c>
      <c r="P77" s="26">
        <v>596</v>
      </c>
      <c r="Q77" s="26">
        <v>839</v>
      </c>
      <c r="R77" s="26">
        <v>466</v>
      </c>
      <c r="S77" s="26">
        <v>0</v>
      </c>
      <c r="T77" s="26">
        <v>0</v>
      </c>
      <c r="U77" s="26">
        <v>329</v>
      </c>
      <c r="V77" s="26">
        <v>148</v>
      </c>
      <c r="W77" s="26">
        <v>1425</v>
      </c>
      <c r="X77" s="26">
        <v>938</v>
      </c>
      <c r="Y77" s="26">
        <v>1219</v>
      </c>
      <c r="Z77" s="26">
        <v>451</v>
      </c>
      <c r="AA77" s="26">
        <v>861</v>
      </c>
      <c r="AB77" s="26">
        <v>393</v>
      </c>
      <c r="AC77" s="68">
        <v>15803</v>
      </c>
      <c r="AD77" s="68">
        <v>8196</v>
      </c>
      <c r="AE77" s="205"/>
      <c r="AF77" s="66" t="s">
        <v>73</v>
      </c>
      <c r="AG77" s="26">
        <v>310</v>
      </c>
      <c r="AH77" s="26">
        <v>153</v>
      </c>
      <c r="AI77" s="26">
        <v>0</v>
      </c>
      <c r="AJ77" s="26">
        <v>0</v>
      </c>
      <c r="AK77" s="26">
        <v>0</v>
      </c>
      <c r="AL77" s="26">
        <v>0</v>
      </c>
      <c r="AM77" s="26">
        <v>0</v>
      </c>
      <c r="AN77" s="26">
        <v>0</v>
      </c>
      <c r="AO77" s="26">
        <v>78</v>
      </c>
      <c r="AP77" s="26">
        <v>32</v>
      </c>
      <c r="AQ77" s="26">
        <v>89</v>
      </c>
      <c r="AR77" s="26">
        <v>31</v>
      </c>
      <c r="AS77" s="26">
        <v>37</v>
      </c>
      <c r="AT77" s="26">
        <v>20</v>
      </c>
      <c r="AU77" s="26">
        <v>217</v>
      </c>
      <c r="AV77" s="26">
        <v>105</v>
      </c>
      <c r="AW77" s="26">
        <v>0</v>
      </c>
      <c r="AX77" s="26">
        <v>0</v>
      </c>
      <c r="AY77" s="26">
        <v>165</v>
      </c>
      <c r="AZ77" s="26">
        <v>72</v>
      </c>
      <c r="BA77" s="26">
        <v>198</v>
      </c>
      <c r="BB77" s="26">
        <v>110</v>
      </c>
      <c r="BC77" s="26">
        <v>254</v>
      </c>
      <c r="BD77" s="26">
        <v>91</v>
      </c>
      <c r="BE77" s="26">
        <v>175</v>
      </c>
      <c r="BF77" s="26">
        <v>79</v>
      </c>
      <c r="BG77" s="68">
        <v>1523</v>
      </c>
      <c r="BH77" s="68">
        <v>693</v>
      </c>
      <c r="BI77" s="205"/>
      <c r="BJ77" s="66" t="s">
        <v>73</v>
      </c>
      <c r="BK77" s="68">
        <v>103</v>
      </c>
      <c r="BL77" s="68">
        <v>0</v>
      </c>
      <c r="BM77" s="68">
        <v>0</v>
      </c>
      <c r="BN77" s="68">
        <v>0</v>
      </c>
      <c r="BO77" s="68">
        <v>40</v>
      </c>
      <c r="BP77" s="68">
        <v>42</v>
      </c>
      <c r="BQ77" s="68">
        <v>27</v>
      </c>
      <c r="BR77" s="68">
        <v>19</v>
      </c>
      <c r="BS77" s="68">
        <v>0</v>
      </c>
      <c r="BT77" s="68">
        <v>14</v>
      </c>
      <c r="BU77" s="68">
        <v>37</v>
      </c>
      <c r="BV77" s="68">
        <v>32</v>
      </c>
      <c r="BW77" s="68">
        <v>18</v>
      </c>
      <c r="BX77" s="68">
        <v>332</v>
      </c>
      <c r="BY77" s="68">
        <v>283</v>
      </c>
      <c r="BZ77" s="68">
        <v>220</v>
      </c>
      <c r="CA77" s="68">
        <v>157</v>
      </c>
      <c r="CB77" s="68">
        <v>39</v>
      </c>
      <c r="CC77" s="68">
        <v>38</v>
      </c>
      <c r="CD77" s="205"/>
      <c r="CE77" s="66" t="s">
        <v>73</v>
      </c>
      <c r="CF77" s="68">
        <v>345</v>
      </c>
      <c r="CG77" s="68">
        <v>4927</v>
      </c>
      <c r="CH77" s="68">
        <v>1169</v>
      </c>
      <c r="CI77" s="68">
        <v>75</v>
      </c>
      <c r="CJ77" s="68">
        <v>13</v>
      </c>
      <c r="CK77" s="68">
        <v>128</v>
      </c>
      <c r="CL77" s="68">
        <v>321</v>
      </c>
      <c r="CM77" s="68">
        <v>356</v>
      </c>
      <c r="CN77" s="68">
        <v>292</v>
      </c>
      <c r="CO77" s="205"/>
      <c r="CP77" s="66" t="s">
        <v>73</v>
      </c>
      <c r="CQ77" s="68">
        <v>1269</v>
      </c>
      <c r="CR77" s="68">
        <v>679</v>
      </c>
      <c r="CS77" s="68">
        <v>487</v>
      </c>
      <c r="CT77" s="68">
        <v>279</v>
      </c>
      <c r="CU77" s="68">
        <v>16</v>
      </c>
      <c r="CV77" s="68">
        <v>6</v>
      </c>
      <c r="CW77" s="68">
        <v>7</v>
      </c>
      <c r="CX77" s="68">
        <v>3</v>
      </c>
      <c r="CY77" s="68">
        <v>408</v>
      </c>
      <c r="CZ77" s="68">
        <v>156</v>
      </c>
      <c r="DA77" s="68">
        <v>90</v>
      </c>
      <c r="DB77" s="68">
        <v>25</v>
      </c>
      <c r="DC77" s="68">
        <v>891</v>
      </c>
      <c r="DD77" s="68">
        <v>524</v>
      </c>
      <c r="DE77" s="68">
        <v>519</v>
      </c>
      <c r="DF77" s="68">
        <v>314</v>
      </c>
      <c r="DG77" s="68">
        <v>876</v>
      </c>
      <c r="DH77" s="68">
        <v>373</v>
      </c>
      <c r="DI77" s="68">
        <v>350</v>
      </c>
      <c r="DJ77" s="68">
        <v>151</v>
      </c>
      <c r="DK77" s="68">
        <v>641</v>
      </c>
      <c r="DL77" s="68">
        <v>313</v>
      </c>
      <c r="DM77" s="68">
        <v>275</v>
      </c>
      <c r="DN77" s="68">
        <v>115</v>
      </c>
      <c r="DO77" s="205"/>
      <c r="DP77" s="66" t="s">
        <v>73</v>
      </c>
      <c r="DQ77" s="26">
        <v>221</v>
      </c>
      <c r="DR77" s="26">
        <v>384</v>
      </c>
      <c r="DS77" s="26">
        <v>0</v>
      </c>
      <c r="DT77" s="26">
        <v>175</v>
      </c>
      <c r="DU77" s="26">
        <v>6</v>
      </c>
      <c r="DV77" s="26">
        <v>786</v>
      </c>
      <c r="DW77" s="26">
        <v>366</v>
      </c>
      <c r="DX77" s="26">
        <v>277</v>
      </c>
      <c r="DY77" s="41">
        <v>147</v>
      </c>
      <c r="DZ77" s="41">
        <v>64</v>
      </c>
      <c r="EA77" s="205"/>
      <c r="EB77" s="66" t="s">
        <v>73</v>
      </c>
      <c r="EC77" s="68">
        <v>5203</v>
      </c>
      <c r="ED77" s="68">
        <v>2943</v>
      </c>
      <c r="EE77" s="68">
        <v>2165</v>
      </c>
      <c r="EF77" s="68">
        <v>52</v>
      </c>
      <c r="EG77" s="68">
        <v>864</v>
      </c>
      <c r="EH77" s="68">
        <v>675</v>
      </c>
      <c r="EI77" s="68">
        <v>917</v>
      </c>
      <c r="EJ77" s="68">
        <v>4930</v>
      </c>
      <c r="EK77" s="68">
        <v>1239</v>
      </c>
      <c r="EL77" s="68">
        <v>222</v>
      </c>
      <c r="EM77" s="68">
        <v>764</v>
      </c>
      <c r="EN77" s="68">
        <v>50</v>
      </c>
      <c r="EO77" s="68">
        <v>281</v>
      </c>
      <c r="EP77" s="68">
        <v>10</v>
      </c>
      <c r="EQ77" s="68">
        <v>92</v>
      </c>
      <c r="ER77" s="68">
        <v>3</v>
      </c>
      <c r="ES77" s="68">
        <v>5914</v>
      </c>
      <c r="EU77" s="80" t="s">
        <v>115</v>
      </c>
      <c r="EV77" s="80" t="s">
        <v>2717</v>
      </c>
      <c r="EW77" s="78">
        <v>4101</v>
      </c>
      <c r="EX77" s="80">
        <v>1728</v>
      </c>
      <c r="EY77" s="78">
        <v>14071</v>
      </c>
      <c r="EZ77" s="78"/>
      <c r="FA77" s="78"/>
      <c r="FB77" s="78"/>
      <c r="FC77" s="78"/>
      <c r="FD77" s="78"/>
      <c r="FE77" s="78"/>
    </row>
    <row r="78" spans="1:161">
      <c r="A78" s="205" t="s">
        <v>2056</v>
      </c>
      <c r="B78" s="8" t="s">
        <v>90</v>
      </c>
      <c r="C78" s="71">
        <v>1324</v>
      </c>
      <c r="D78" s="71">
        <v>594</v>
      </c>
      <c r="E78" s="71">
        <v>107</v>
      </c>
      <c r="F78" s="71">
        <v>54</v>
      </c>
      <c r="G78" s="71">
        <v>0</v>
      </c>
      <c r="H78" s="71">
        <v>0</v>
      </c>
      <c r="I78" s="71">
        <v>0</v>
      </c>
      <c r="J78" s="71">
        <v>0</v>
      </c>
      <c r="K78" s="71">
        <v>650</v>
      </c>
      <c r="L78" s="71">
        <v>322</v>
      </c>
      <c r="M78" s="71">
        <v>148</v>
      </c>
      <c r="N78" s="71">
        <v>47</v>
      </c>
      <c r="O78" s="71">
        <v>176</v>
      </c>
      <c r="P78" s="71">
        <v>65</v>
      </c>
      <c r="Q78" s="71">
        <v>1109</v>
      </c>
      <c r="R78" s="71">
        <v>518</v>
      </c>
      <c r="S78" s="71">
        <v>0</v>
      </c>
      <c r="T78" s="71">
        <v>0</v>
      </c>
      <c r="U78" s="71">
        <v>28</v>
      </c>
      <c r="V78" s="71">
        <v>6</v>
      </c>
      <c r="W78" s="71">
        <v>179</v>
      </c>
      <c r="X78" s="71">
        <v>90</v>
      </c>
      <c r="Y78" s="71">
        <v>50</v>
      </c>
      <c r="Z78" s="71">
        <v>17</v>
      </c>
      <c r="AA78" s="71">
        <v>47</v>
      </c>
      <c r="AB78" s="71">
        <v>18</v>
      </c>
      <c r="AC78" s="69">
        <v>3818</v>
      </c>
      <c r="AD78" s="69">
        <v>1731</v>
      </c>
      <c r="AE78" s="205" t="s">
        <v>2056</v>
      </c>
      <c r="AF78" s="8" t="s">
        <v>90</v>
      </c>
      <c r="AG78" s="71">
        <v>197</v>
      </c>
      <c r="AH78" s="71">
        <v>76</v>
      </c>
      <c r="AI78" s="71">
        <v>13</v>
      </c>
      <c r="AJ78" s="71">
        <v>7</v>
      </c>
      <c r="AK78" s="71">
        <v>0</v>
      </c>
      <c r="AL78" s="71">
        <v>0</v>
      </c>
      <c r="AM78" s="71">
        <v>0</v>
      </c>
      <c r="AN78" s="71">
        <v>0</v>
      </c>
      <c r="AO78" s="71">
        <v>99</v>
      </c>
      <c r="AP78" s="71">
        <v>42</v>
      </c>
      <c r="AQ78" s="71">
        <v>30</v>
      </c>
      <c r="AR78" s="71">
        <v>7</v>
      </c>
      <c r="AS78" s="71">
        <v>8</v>
      </c>
      <c r="AT78" s="71">
        <v>3</v>
      </c>
      <c r="AU78" s="71">
        <v>339</v>
      </c>
      <c r="AV78" s="71">
        <v>177</v>
      </c>
      <c r="AW78" s="71">
        <v>0</v>
      </c>
      <c r="AX78" s="71">
        <v>0</v>
      </c>
      <c r="AY78" s="71">
        <v>4</v>
      </c>
      <c r="AZ78" s="71">
        <v>0</v>
      </c>
      <c r="BA78" s="71">
        <v>51</v>
      </c>
      <c r="BB78" s="71">
        <v>23</v>
      </c>
      <c r="BC78" s="71">
        <v>7</v>
      </c>
      <c r="BD78" s="71">
        <v>2</v>
      </c>
      <c r="BE78" s="71">
        <v>7</v>
      </c>
      <c r="BF78" s="71">
        <v>0</v>
      </c>
      <c r="BG78" s="69">
        <v>755</v>
      </c>
      <c r="BH78" s="69">
        <v>337</v>
      </c>
      <c r="BI78" s="205" t="s">
        <v>2056</v>
      </c>
      <c r="BJ78" s="8" t="s">
        <v>90</v>
      </c>
      <c r="BK78" s="31">
        <v>26</v>
      </c>
      <c r="BL78" s="31">
        <v>3</v>
      </c>
      <c r="BM78" s="31">
        <v>0</v>
      </c>
      <c r="BN78" s="31">
        <v>0</v>
      </c>
      <c r="BO78" s="31">
        <v>14</v>
      </c>
      <c r="BP78" s="31">
        <v>6</v>
      </c>
      <c r="BQ78" s="31">
        <v>5</v>
      </c>
      <c r="BR78" s="31">
        <v>20</v>
      </c>
      <c r="BS78" s="31">
        <v>0</v>
      </c>
      <c r="BT78" s="31">
        <v>3</v>
      </c>
      <c r="BU78" s="31">
        <v>5</v>
      </c>
      <c r="BV78" s="31">
        <v>2</v>
      </c>
      <c r="BW78" s="31">
        <v>2</v>
      </c>
      <c r="BX78" s="149">
        <v>86</v>
      </c>
      <c r="BY78" s="125">
        <v>71</v>
      </c>
      <c r="BZ78" s="71">
        <v>25</v>
      </c>
      <c r="CA78" s="71">
        <v>20</v>
      </c>
      <c r="CB78" s="71">
        <v>5</v>
      </c>
      <c r="CC78" s="71">
        <v>16</v>
      </c>
      <c r="CD78" s="205" t="s">
        <v>2056</v>
      </c>
      <c r="CE78" s="8" t="s">
        <v>90</v>
      </c>
      <c r="CF78" s="71">
        <v>0</v>
      </c>
      <c r="CG78" s="71">
        <v>1370</v>
      </c>
      <c r="CH78" s="71">
        <v>86</v>
      </c>
      <c r="CI78" s="71">
        <v>58</v>
      </c>
      <c r="CJ78" s="71">
        <v>0</v>
      </c>
      <c r="CK78" s="71">
        <v>22</v>
      </c>
      <c r="CL78" s="71">
        <v>79</v>
      </c>
      <c r="CM78" s="71">
        <v>68</v>
      </c>
      <c r="CN78" s="71">
        <v>49</v>
      </c>
      <c r="CO78" s="205" t="s">
        <v>2056</v>
      </c>
      <c r="CP78" s="8" t="s">
        <v>90</v>
      </c>
      <c r="CQ78" s="46">
        <v>1008</v>
      </c>
      <c r="CR78" s="46">
        <v>441</v>
      </c>
      <c r="CS78" s="46">
        <v>293</v>
      </c>
      <c r="CT78" s="46">
        <v>124</v>
      </c>
      <c r="CU78" s="46">
        <v>0</v>
      </c>
      <c r="CV78" s="46">
        <v>0</v>
      </c>
      <c r="CW78" s="46">
        <v>0</v>
      </c>
      <c r="CX78" s="46">
        <v>0</v>
      </c>
      <c r="CY78" s="46">
        <v>52</v>
      </c>
      <c r="CZ78" s="46">
        <v>12</v>
      </c>
      <c r="DA78" s="46">
        <v>16</v>
      </c>
      <c r="DB78" s="46">
        <v>4</v>
      </c>
      <c r="DC78" s="46">
        <v>111</v>
      </c>
      <c r="DD78" s="46">
        <v>44</v>
      </c>
      <c r="DE78" s="46">
        <v>26</v>
      </c>
      <c r="DF78" s="46">
        <v>15</v>
      </c>
      <c r="DG78" s="46">
        <v>19</v>
      </c>
      <c r="DH78" s="46">
        <v>8</v>
      </c>
      <c r="DI78" s="46">
        <v>10</v>
      </c>
      <c r="DJ78" s="46">
        <v>4</v>
      </c>
      <c r="DK78" s="46">
        <v>14</v>
      </c>
      <c r="DL78" s="46">
        <v>3</v>
      </c>
      <c r="DM78" s="46">
        <v>2</v>
      </c>
      <c r="DN78" s="46">
        <v>0</v>
      </c>
      <c r="DO78" s="205" t="s">
        <v>2056</v>
      </c>
      <c r="DP78" s="8" t="s">
        <v>90</v>
      </c>
      <c r="DQ78" s="71">
        <v>34</v>
      </c>
      <c r="DR78" s="71">
        <v>120</v>
      </c>
      <c r="DS78" s="71">
        <v>1</v>
      </c>
      <c r="DT78" s="71">
        <v>50</v>
      </c>
      <c r="DU78" s="71">
        <v>2</v>
      </c>
      <c r="DV78" s="16">
        <v>207</v>
      </c>
      <c r="DW78" s="71">
        <v>71</v>
      </c>
      <c r="DX78" s="71">
        <v>57</v>
      </c>
      <c r="DY78" s="152">
        <v>49</v>
      </c>
      <c r="DZ78" s="32">
        <v>19</v>
      </c>
      <c r="EA78" s="205" t="s">
        <v>2056</v>
      </c>
      <c r="EB78" s="8" t="s">
        <v>90</v>
      </c>
      <c r="EC78" s="71">
        <v>235</v>
      </c>
      <c r="ED78" s="71">
        <v>244</v>
      </c>
      <c r="EE78" s="71">
        <v>41</v>
      </c>
      <c r="EF78" s="71">
        <v>0</v>
      </c>
      <c r="EG78" s="71">
        <v>7</v>
      </c>
      <c r="EH78" s="71">
        <v>72</v>
      </c>
      <c r="EI78" s="71">
        <v>11</v>
      </c>
      <c r="EJ78" s="71">
        <v>170</v>
      </c>
      <c r="EK78" s="71">
        <v>10</v>
      </c>
      <c r="EL78" s="71">
        <v>0</v>
      </c>
      <c r="EM78" s="71">
        <v>13</v>
      </c>
      <c r="EN78" s="71">
        <v>3</v>
      </c>
      <c r="EO78" s="71">
        <v>11</v>
      </c>
      <c r="EP78" s="71">
        <v>0</v>
      </c>
      <c r="EQ78" s="71">
        <v>0</v>
      </c>
      <c r="ER78" s="71">
        <v>0</v>
      </c>
      <c r="ES78" s="71">
        <v>14</v>
      </c>
      <c r="EU78" s="80" t="s">
        <v>2056</v>
      </c>
      <c r="EV78" s="80" t="s">
        <v>2739</v>
      </c>
      <c r="EW78" s="78">
        <v>1204</v>
      </c>
      <c r="EX78" s="80">
        <v>347</v>
      </c>
      <c r="EY78" s="78">
        <v>3230</v>
      </c>
      <c r="EZ78" s="78"/>
      <c r="FA78" s="78"/>
      <c r="FB78" s="78"/>
      <c r="FC78" s="78"/>
      <c r="FD78" s="78"/>
      <c r="FE78" s="78"/>
    </row>
    <row r="79" spans="1:161">
      <c r="A79" s="205"/>
      <c r="B79" s="8" t="s">
        <v>91</v>
      </c>
      <c r="C79" s="71">
        <v>957</v>
      </c>
      <c r="D79" s="71">
        <v>471</v>
      </c>
      <c r="E79" s="71">
        <v>0</v>
      </c>
      <c r="F79" s="71">
        <v>0</v>
      </c>
      <c r="G79" s="71">
        <v>0</v>
      </c>
      <c r="H79" s="71">
        <v>0</v>
      </c>
      <c r="I79" s="71">
        <v>0</v>
      </c>
      <c r="J79" s="71">
        <v>0</v>
      </c>
      <c r="K79" s="71">
        <v>374</v>
      </c>
      <c r="L79" s="71">
        <v>210</v>
      </c>
      <c r="M79" s="71">
        <v>185</v>
      </c>
      <c r="N79" s="71">
        <v>50</v>
      </c>
      <c r="O79" s="71">
        <v>194</v>
      </c>
      <c r="P79" s="71">
        <v>77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71">
        <v>391</v>
      </c>
      <c r="X79" s="71">
        <v>225</v>
      </c>
      <c r="Y79" s="71">
        <v>237</v>
      </c>
      <c r="Z79" s="71">
        <v>99</v>
      </c>
      <c r="AA79" s="71">
        <v>137</v>
      </c>
      <c r="AB79" s="71">
        <v>55</v>
      </c>
      <c r="AC79" s="69">
        <v>2475</v>
      </c>
      <c r="AD79" s="69">
        <v>1187</v>
      </c>
      <c r="AE79" s="205"/>
      <c r="AF79" s="8" t="s">
        <v>91</v>
      </c>
      <c r="AG79" s="71">
        <v>24</v>
      </c>
      <c r="AH79" s="71">
        <v>15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24</v>
      </c>
      <c r="AP79" s="71">
        <v>12</v>
      </c>
      <c r="AQ79" s="71">
        <v>11</v>
      </c>
      <c r="AR79" s="71">
        <v>4</v>
      </c>
      <c r="AS79" s="71">
        <v>11</v>
      </c>
      <c r="AT79" s="71">
        <v>5</v>
      </c>
      <c r="AU79" s="71">
        <v>0</v>
      </c>
      <c r="AV79" s="71">
        <v>0</v>
      </c>
      <c r="AW79" s="71">
        <v>0</v>
      </c>
      <c r="AX79" s="71">
        <v>0</v>
      </c>
      <c r="AY79" s="71">
        <v>0</v>
      </c>
      <c r="AZ79" s="71">
        <v>0</v>
      </c>
      <c r="BA79" s="71">
        <v>56</v>
      </c>
      <c r="BB79" s="71">
        <v>26</v>
      </c>
      <c r="BC79" s="71">
        <v>21</v>
      </c>
      <c r="BD79" s="71">
        <v>8</v>
      </c>
      <c r="BE79" s="71">
        <v>22</v>
      </c>
      <c r="BF79" s="71">
        <v>10</v>
      </c>
      <c r="BG79" s="69">
        <v>169</v>
      </c>
      <c r="BH79" s="69">
        <v>80</v>
      </c>
      <c r="BI79" s="205"/>
      <c r="BJ79" s="8" t="s">
        <v>91</v>
      </c>
      <c r="BK79" s="31">
        <v>11</v>
      </c>
      <c r="BL79" s="31">
        <v>0</v>
      </c>
      <c r="BM79" s="31">
        <v>0</v>
      </c>
      <c r="BN79" s="31">
        <v>0</v>
      </c>
      <c r="BO79" s="31">
        <v>6</v>
      </c>
      <c r="BP79" s="31">
        <v>2</v>
      </c>
      <c r="BQ79" s="31">
        <v>1</v>
      </c>
      <c r="BR79" s="31">
        <v>0</v>
      </c>
      <c r="BS79" s="31">
        <v>0</v>
      </c>
      <c r="BT79" s="31">
        <v>0</v>
      </c>
      <c r="BU79" s="31">
        <v>4</v>
      </c>
      <c r="BV79" s="31">
        <v>3</v>
      </c>
      <c r="BW79" s="31">
        <v>2</v>
      </c>
      <c r="BX79" s="149">
        <v>29</v>
      </c>
      <c r="BY79" s="125">
        <v>27</v>
      </c>
      <c r="BZ79" s="71">
        <v>22</v>
      </c>
      <c r="CA79" s="71">
        <v>27</v>
      </c>
      <c r="CB79" s="71">
        <v>0</v>
      </c>
      <c r="CC79" s="71">
        <v>2</v>
      </c>
      <c r="CD79" s="205"/>
      <c r="CE79" s="8" t="s">
        <v>91</v>
      </c>
      <c r="CF79" s="71">
        <v>650</v>
      </c>
      <c r="CG79" s="71">
        <v>290</v>
      </c>
      <c r="CH79" s="71">
        <v>0</v>
      </c>
      <c r="CI79" s="71">
        <v>0</v>
      </c>
      <c r="CJ79" s="71">
        <v>0</v>
      </c>
      <c r="CK79" s="71">
        <v>2</v>
      </c>
      <c r="CL79" s="71">
        <v>27</v>
      </c>
      <c r="CM79" s="71">
        <v>27</v>
      </c>
      <c r="CN79" s="71">
        <v>27</v>
      </c>
      <c r="CO79" s="205"/>
      <c r="CP79" s="8" t="s">
        <v>91</v>
      </c>
      <c r="CQ79" s="46">
        <v>50</v>
      </c>
      <c r="CR79" s="46">
        <v>22</v>
      </c>
      <c r="CS79" s="46">
        <v>28</v>
      </c>
      <c r="CT79" s="46">
        <v>16</v>
      </c>
      <c r="CU79" s="46">
        <v>0</v>
      </c>
      <c r="CV79" s="46">
        <v>0</v>
      </c>
      <c r="CW79" s="46">
        <v>0</v>
      </c>
      <c r="CX79" s="46">
        <v>0</v>
      </c>
      <c r="CY79" s="46">
        <v>26</v>
      </c>
      <c r="CZ79" s="46">
        <v>15</v>
      </c>
      <c r="DA79" s="46">
        <v>15</v>
      </c>
      <c r="DB79" s="46">
        <v>9</v>
      </c>
      <c r="DC79" s="46">
        <v>235</v>
      </c>
      <c r="DD79" s="46">
        <v>132</v>
      </c>
      <c r="DE79" s="46">
        <v>103</v>
      </c>
      <c r="DF79" s="46">
        <v>44</v>
      </c>
      <c r="DG79" s="46">
        <v>83</v>
      </c>
      <c r="DH79" s="46">
        <v>26</v>
      </c>
      <c r="DI79" s="46">
        <v>21</v>
      </c>
      <c r="DJ79" s="46">
        <v>2</v>
      </c>
      <c r="DK79" s="46">
        <v>100</v>
      </c>
      <c r="DL79" s="46">
        <v>38</v>
      </c>
      <c r="DM79" s="46">
        <v>43</v>
      </c>
      <c r="DN79" s="46">
        <v>13</v>
      </c>
      <c r="DO79" s="205"/>
      <c r="DP79" s="8" t="s">
        <v>91</v>
      </c>
      <c r="DQ79" s="71">
        <v>17</v>
      </c>
      <c r="DR79" s="71">
        <v>44</v>
      </c>
      <c r="DS79" s="71">
        <v>1</v>
      </c>
      <c r="DT79" s="71">
        <v>8</v>
      </c>
      <c r="DU79" s="71">
        <v>0</v>
      </c>
      <c r="DV79" s="16">
        <v>70</v>
      </c>
      <c r="DW79" s="71">
        <v>36</v>
      </c>
      <c r="DX79" s="71">
        <v>22</v>
      </c>
      <c r="DY79" s="152">
        <v>21</v>
      </c>
      <c r="DZ79" s="32">
        <v>13</v>
      </c>
      <c r="EA79" s="205"/>
      <c r="EB79" s="8" t="s">
        <v>91</v>
      </c>
      <c r="EC79" s="71">
        <v>89</v>
      </c>
      <c r="ED79" s="71">
        <v>0</v>
      </c>
      <c r="EE79" s="71">
        <v>0</v>
      </c>
      <c r="EF79" s="71">
        <v>0</v>
      </c>
      <c r="EG79" s="71">
        <v>20</v>
      </c>
      <c r="EH79" s="71">
        <v>20</v>
      </c>
      <c r="EI79" s="71">
        <v>0</v>
      </c>
      <c r="EJ79" s="71">
        <v>124</v>
      </c>
      <c r="EK79" s="71">
        <v>0</v>
      </c>
      <c r="EL79" s="71">
        <v>0</v>
      </c>
      <c r="EM79" s="71">
        <v>0</v>
      </c>
      <c r="EN79" s="71">
        <v>0</v>
      </c>
      <c r="EO79" s="71">
        <v>1</v>
      </c>
      <c r="EP79" s="71">
        <v>0</v>
      </c>
      <c r="EQ79" s="71">
        <v>0</v>
      </c>
      <c r="ER79" s="71">
        <v>0</v>
      </c>
      <c r="ES79" s="71">
        <v>14</v>
      </c>
      <c r="EU79" s="80" t="s">
        <v>2056</v>
      </c>
      <c r="EV79" s="80" t="s">
        <v>2740</v>
      </c>
      <c r="EW79" s="78">
        <v>494</v>
      </c>
      <c r="EX79" s="80">
        <v>210</v>
      </c>
      <c r="EY79" s="78">
        <v>1230</v>
      </c>
      <c r="EZ79" s="78"/>
      <c r="FA79" s="78"/>
      <c r="FB79" s="78"/>
      <c r="FC79" s="78"/>
      <c r="FD79" s="78"/>
      <c r="FE79" s="78"/>
    </row>
    <row r="80" spans="1:161">
      <c r="A80" s="205"/>
      <c r="B80" s="66" t="s">
        <v>73</v>
      </c>
      <c r="C80" s="26">
        <v>2281</v>
      </c>
      <c r="D80" s="26">
        <v>1065</v>
      </c>
      <c r="E80" s="26">
        <v>107</v>
      </c>
      <c r="F80" s="26">
        <v>54</v>
      </c>
      <c r="G80" s="26">
        <v>0</v>
      </c>
      <c r="H80" s="26">
        <v>0</v>
      </c>
      <c r="I80" s="26">
        <v>0</v>
      </c>
      <c r="J80" s="26">
        <v>0</v>
      </c>
      <c r="K80" s="26">
        <v>1024</v>
      </c>
      <c r="L80" s="26">
        <v>532</v>
      </c>
      <c r="M80" s="26">
        <v>333</v>
      </c>
      <c r="N80" s="26">
        <v>97</v>
      </c>
      <c r="O80" s="26">
        <v>370</v>
      </c>
      <c r="P80" s="26">
        <v>142</v>
      </c>
      <c r="Q80" s="26">
        <v>1109</v>
      </c>
      <c r="R80" s="26">
        <v>518</v>
      </c>
      <c r="S80" s="26">
        <v>0</v>
      </c>
      <c r="T80" s="26">
        <v>0</v>
      </c>
      <c r="U80" s="26">
        <v>28</v>
      </c>
      <c r="V80" s="26">
        <v>6</v>
      </c>
      <c r="W80" s="26">
        <v>570</v>
      </c>
      <c r="X80" s="26">
        <v>315</v>
      </c>
      <c r="Y80" s="26">
        <v>287</v>
      </c>
      <c r="Z80" s="26">
        <v>116</v>
      </c>
      <c r="AA80" s="26">
        <v>184</v>
      </c>
      <c r="AB80" s="26">
        <v>73</v>
      </c>
      <c r="AC80" s="68">
        <v>6293</v>
      </c>
      <c r="AD80" s="68">
        <v>2918</v>
      </c>
      <c r="AE80" s="205"/>
      <c r="AF80" s="66" t="s">
        <v>73</v>
      </c>
      <c r="AG80" s="26">
        <v>221</v>
      </c>
      <c r="AH80" s="26">
        <v>91</v>
      </c>
      <c r="AI80" s="26">
        <v>13</v>
      </c>
      <c r="AJ80" s="26">
        <v>7</v>
      </c>
      <c r="AK80" s="26">
        <v>0</v>
      </c>
      <c r="AL80" s="26">
        <v>0</v>
      </c>
      <c r="AM80" s="26">
        <v>0</v>
      </c>
      <c r="AN80" s="26">
        <v>0</v>
      </c>
      <c r="AO80" s="26">
        <v>123</v>
      </c>
      <c r="AP80" s="26">
        <v>54</v>
      </c>
      <c r="AQ80" s="26">
        <v>41</v>
      </c>
      <c r="AR80" s="26">
        <v>11</v>
      </c>
      <c r="AS80" s="26">
        <v>19</v>
      </c>
      <c r="AT80" s="26">
        <v>8</v>
      </c>
      <c r="AU80" s="26">
        <v>339</v>
      </c>
      <c r="AV80" s="26">
        <v>177</v>
      </c>
      <c r="AW80" s="26">
        <v>0</v>
      </c>
      <c r="AX80" s="26">
        <v>0</v>
      </c>
      <c r="AY80" s="26">
        <v>4</v>
      </c>
      <c r="AZ80" s="26">
        <v>0</v>
      </c>
      <c r="BA80" s="26">
        <v>107</v>
      </c>
      <c r="BB80" s="26">
        <v>49</v>
      </c>
      <c r="BC80" s="26">
        <v>28</v>
      </c>
      <c r="BD80" s="26">
        <v>10</v>
      </c>
      <c r="BE80" s="26">
        <v>29</v>
      </c>
      <c r="BF80" s="26">
        <v>10</v>
      </c>
      <c r="BG80" s="68">
        <v>924</v>
      </c>
      <c r="BH80" s="68">
        <v>417</v>
      </c>
      <c r="BI80" s="205"/>
      <c r="BJ80" s="66" t="s">
        <v>73</v>
      </c>
      <c r="BK80" s="68">
        <v>37</v>
      </c>
      <c r="BL80" s="68">
        <v>3</v>
      </c>
      <c r="BM80" s="68">
        <v>0</v>
      </c>
      <c r="BN80" s="68">
        <v>0</v>
      </c>
      <c r="BO80" s="68">
        <v>20</v>
      </c>
      <c r="BP80" s="68">
        <v>8</v>
      </c>
      <c r="BQ80" s="68">
        <v>6</v>
      </c>
      <c r="BR80" s="68">
        <v>20</v>
      </c>
      <c r="BS80" s="68">
        <v>0</v>
      </c>
      <c r="BT80" s="68">
        <v>3</v>
      </c>
      <c r="BU80" s="68">
        <v>9</v>
      </c>
      <c r="BV80" s="68">
        <v>5</v>
      </c>
      <c r="BW80" s="68">
        <v>4</v>
      </c>
      <c r="BX80" s="68">
        <v>115</v>
      </c>
      <c r="BY80" s="68">
        <v>98</v>
      </c>
      <c r="BZ80" s="68">
        <v>47</v>
      </c>
      <c r="CA80" s="68">
        <v>47</v>
      </c>
      <c r="CB80" s="68">
        <v>5</v>
      </c>
      <c r="CC80" s="68">
        <v>18</v>
      </c>
      <c r="CD80" s="205"/>
      <c r="CE80" s="66" t="s">
        <v>73</v>
      </c>
      <c r="CF80" s="68">
        <v>650</v>
      </c>
      <c r="CG80" s="68">
        <v>1660</v>
      </c>
      <c r="CH80" s="68">
        <v>86</v>
      </c>
      <c r="CI80" s="68">
        <v>58</v>
      </c>
      <c r="CJ80" s="68">
        <v>0</v>
      </c>
      <c r="CK80" s="68">
        <v>24</v>
      </c>
      <c r="CL80" s="68">
        <v>106</v>
      </c>
      <c r="CM80" s="68">
        <v>95</v>
      </c>
      <c r="CN80" s="68">
        <v>76</v>
      </c>
      <c r="CO80" s="205"/>
      <c r="CP80" s="66" t="s">
        <v>73</v>
      </c>
      <c r="CQ80" s="68">
        <v>1058</v>
      </c>
      <c r="CR80" s="68">
        <v>463</v>
      </c>
      <c r="CS80" s="68">
        <v>321</v>
      </c>
      <c r="CT80" s="68">
        <v>140</v>
      </c>
      <c r="CU80" s="68">
        <v>0</v>
      </c>
      <c r="CV80" s="68">
        <v>0</v>
      </c>
      <c r="CW80" s="68">
        <v>0</v>
      </c>
      <c r="CX80" s="68">
        <v>0</v>
      </c>
      <c r="CY80" s="68">
        <v>78</v>
      </c>
      <c r="CZ80" s="68">
        <v>27</v>
      </c>
      <c r="DA80" s="68">
        <v>31</v>
      </c>
      <c r="DB80" s="68">
        <v>13</v>
      </c>
      <c r="DC80" s="68">
        <v>346</v>
      </c>
      <c r="DD80" s="68">
        <v>176</v>
      </c>
      <c r="DE80" s="68">
        <v>129</v>
      </c>
      <c r="DF80" s="68">
        <v>59</v>
      </c>
      <c r="DG80" s="68">
        <v>102</v>
      </c>
      <c r="DH80" s="68">
        <v>34</v>
      </c>
      <c r="DI80" s="68">
        <v>31</v>
      </c>
      <c r="DJ80" s="68">
        <v>6</v>
      </c>
      <c r="DK80" s="68">
        <v>114</v>
      </c>
      <c r="DL80" s="68">
        <v>41</v>
      </c>
      <c r="DM80" s="68">
        <v>45</v>
      </c>
      <c r="DN80" s="68">
        <v>13</v>
      </c>
      <c r="DO80" s="205"/>
      <c r="DP80" s="66" t="s">
        <v>73</v>
      </c>
      <c r="DQ80" s="26">
        <v>51</v>
      </c>
      <c r="DR80" s="26">
        <v>164</v>
      </c>
      <c r="DS80" s="26">
        <v>2</v>
      </c>
      <c r="DT80" s="26">
        <v>58</v>
      </c>
      <c r="DU80" s="26">
        <v>2</v>
      </c>
      <c r="DV80" s="26">
        <v>277</v>
      </c>
      <c r="DW80" s="26">
        <v>107</v>
      </c>
      <c r="DX80" s="26">
        <v>79</v>
      </c>
      <c r="DY80" s="41">
        <v>70</v>
      </c>
      <c r="DZ80" s="41">
        <v>32</v>
      </c>
      <c r="EA80" s="205"/>
      <c r="EB80" s="66" t="s">
        <v>73</v>
      </c>
      <c r="EC80" s="68">
        <v>324</v>
      </c>
      <c r="ED80" s="68">
        <v>244</v>
      </c>
      <c r="EE80" s="68">
        <v>41</v>
      </c>
      <c r="EF80" s="68">
        <v>0</v>
      </c>
      <c r="EG80" s="68">
        <v>27</v>
      </c>
      <c r="EH80" s="68">
        <v>92</v>
      </c>
      <c r="EI80" s="68">
        <v>11</v>
      </c>
      <c r="EJ80" s="68">
        <v>294</v>
      </c>
      <c r="EK80" s="68">
        <v>10</v>
      </c>
      <c r="EL80" s="68">
        <v>0</v>
      </c>
      <c r="EM80" s="68">
        <v>13</v>
      </c>
      <c r="EN80" s="68">
        <v>3</v>
      </c>
      <c r="EO80" s="68">
        <v>12</v>
      </c>
      <c r="EP80" s="68">
        <v>0</v>
      </c>
      <c r="EQ80" s="68">
        <v>0</v>
      </c>
      <c r="ER80" s="68">
        <v>0</v>
      </c>
      <c r="ES80" s="68">
        <v>28</v>
      </c>
      <c r="EU80" s="80" t="s">
        <v>2056</v>
      </c>
      <c r="EV80" s="80" t="s">
        <v>2741</v>
      </c>
      <c r="EW80" s="78">
        <v>1698</v>
      </c>
      <c r="EX80" s="80">
        <v>557</v>
      </c>
      <c r="EY80" s="78">
        <v>4460</v>
      </c>
      <c r="EZ80" s="78"/>
      <c r="FA80" s="78"/>
      <c r="FB80" s="78"/>
      <c r="FC80" s="78"/>
      <c r="FD80" s="78"/>
      <c r="FE80" s="78"/>
    </row>
    <row r="81" spans="1:161">
      <c r="A81" s="225" t="s">
        <v>146</v>
      </c>
      <c r="B81" s="97" t="s">
        <v>90</v>
      </c>
      <c r="C81" s="34">
        <f>C7+C10+C13+C16+C19+C22+C25+C28+C31+C34+C37++C40+C48+C51+C54+C57+C60+C63+C66+C69+C72+C75+C78</f>
        <v>59380</v>
      </c>
      <c r="D81" s="34">
        <f t="shared" ref="D81:AD81" si="0">D7+D10+D13+D16+D19+D22+D25+D28+D31+D34+D37++D40+D48+D51+D54+D57+D60+D63+D66+D69+D72+D75+D78</f>
        <v>30138</v>
      </c>
      <c r="E81" s="34">
        <f t="shared" si="0"/>
        <v>5280</v>
      </c>
      <c r="F81" s="34">
        <f t="shared" si="0"/>
        <v>2519</v>
      </c>
      <c r="G81" s="34">
        <f t="shared" si="0"/>
        <v>23</v>
      </c>
      <c r="H81" s="34">
        <f t="shared" si="0"/>
        <v>8</v>
      </c>
      <c r="I81" s="34">
        <f t="shared" si="0"/>
        <v>1051</v>
      </c>
      <c r="J81" s="34">
        <f t="shared" si="0"/>
        <v>439</v>
      </c>
      <c r="K81" s="34">
        <f t="shared" si="0"/>
        <v>15224</v>
      </c>
      <c r="L81" s="34">
        <f t="shared" si="0"/>
        <v>8907</v>
      </c>
      <c r="M81" s="34">
        <f t="shared" si="0"/>
        <v>11356</v>
      </c>
      <c r="N81" s="34">
        <f t="shared" si="0"/>
        <v>4846</v>
      </c>
      <c r="O81" s="34">
        <f t="shared" si="0"/>
        <v>8354</v>
      </c>
      <c r="P81" s="34">
        <f t="shared" si="0"/>
        <v>4114</v>
      </c>
      <c r="Q81" s="34">
        <f t="shared" si="0"/>
        <v>18354</v>
      </c>
      <c r="R81" s="34">
        <f t="shared" si="0"/>
        <v>9259</v>
      </c>
      <c r="S81" s="34">
        <f t="shared" si="0"/>
        <v>1</v>
      </c>
      <c r="T81" s="34">
        <f t="shared" si="0"/>
        <v>0</v>
      </c>
      <c r="U81" s="34">
        <f t="shared" si="0"/>
        <v>3878</v>
      </c>
      <c r="V81" s="34">
        <f t="shared" si="0"/>
        <v>1537</v>
      </c>
      <c r="W81" s="34">
        <f t="shared" si="0"/>
        <v>8047</v>
      </c>
      <c r="X81" s="34">
        <f t="shared" si="0"/>
        <v>4676</v>
      </c>
      <c r="Y81" s="34">
        <f t="shared" si="0"/>
        <v>5320</v>
      </c>
      <c r="Z81" s="34">
        <f t="shared" si="0"/>
        <v>2320</v>
      </c>
      <c r="AA81" s="34">
        <f t="shared" si="0"/>
        <v>3800</v>
      </c>
      <c r="AB81" s="34">
        <f t="shared" si="0"/>
        <v>1832</v>
      </c>
      <c r="AC81" s="34">
        <f t="shared" si="0"/>
        <v>140068</v>
      </c>
      <c r="AD81" s="34">
        <f t="shared" si="0"/>
        <v>70595</v>
      </c>
      <c r="AE81" s="225" t="s">
        <v>146</v>
      </c>
      <c r="AF81" s="97" t="s">
        <v>90</v>
      </c>
      <c r="AG81" s="34">
        <f>AG7+AG10+AG13+AG16+AG19+AG22+AG25+AG28+AG31+AG34+AG37++AG40+AG48+AG51+AG54+AG57+AG60+AG63+AG66+AG69+AG72+AG75+AG78</f>
        <v>3474</v>
      </c>
      <c r="AH81" s="34">
        <f t="shared" ref="AH81:BH81" si="1">AH7+AH10+AH13+AH16+AH19+AH22+AH25+AH28+AH31+AH34+AH37++AH40+AH48+AH51+AH54+AH57+AH60+AH63+AH66+AH69+AH72+AH75+AH78</f>
        <v>1605</v>
      </c>
      <c r="AI81" s="34">
        <f t="shared" si="1"/>
        <v>307</v>
      </c>
      <c r="AJ81" s="34">
        <f t="shared" si="1"/>
        <v>141</v>
      </c>
      <c r="AK81" s="34">
        <f t="shared" si="1"/>
        <v>0</v>
      </c>
      <c r="AL81" s="34">
        <f t="shared" si="1"/>
        <v>0</v>
      </c>
      <c r="AM81" s="34">
        <f t="shared" si="1"/>
        <v>53</v>
      </c>
      <c r="AN81" s="34">
        <f t="shared" si="1"/>
        <v>26</v>
      </c>
      <c r="AO81" s="34">
        <f t="shared" si="1"/>
        <v>657</v>
      </c>
      <c r="AP81" s="34">
        <f t="shared" si="1"/>
        <v>323</v>
      </c>
      <c r="AQ81" s="34">
        <f t="shared" si="1"/>
        <v>597</v>
      </c>
      <c r="AR81" s="34">
        <f t="shared" si="1"/>
        <v>202</v>
      </c>
      <c r="AS81" s="34">
        <f t="shared" si="1"/>
        <v>397</v>
      </c>
      <c r="AT81" s="34">
        <f t="shared" si="1"/>
        <v>197</v>
      </c>
      <c r="AU81" s="34">
        <f t="shared" si="1"/>
        <v>4201</v>
      </c>
      <c r="AV81" s="34">
        <f t="shared" si="1"/>
        <v>2059</v>
      </c>
      <c r="AW81" s="34">
        <f t="shared" si="1"/>
        <v>1</v>
      </c>
      <c r="AX81" s="34">
        <f t="shared" si="1"/>
        <v>0</v>
      </c>
      <c r="AY81" s="34">
        <f t="shared" si="1"/>
        <v>1103</v>
      </c>
      <c r="AZ81" s="34">
        <f t="shared" si="1"/>
        <v>417</v>
      </c>
      <c r="BA81" s="34">
        <f t="shared" si="1"/>
        <v>1322</v>
      </c>
      <c r="BB81" s="34">
        <f t="shared" si="1"/>
        <v>677</v>
      </c>
      <c r="BC81" s="34">
        <f t="shared" si="1"/>
        <v>1183</v>
      </c>
      <c r="BD81" s="34">
        <f t="shared" si="1"/>
        <v>508</v>
      </c>
      <c r="BE81" s="34">
        <f t="shared" si="1"/>
        <v>459</v>
      </c>
      <c r="BF81" s="34">
        <f t="shared" si="1"/>
        <v>195</v>
      </c>
      <c r="BG81" s="34">
        <f t="shared" si="1"/>
        <v>13754</v>
      </c>
      <c r="BH81" s="34">
        <f t="shared" si="1"/>
        <v>6350</v>
      </c>
      <c r="BI81" s="225" t="s">
        <v>146</v>
      </c>
      <c r="BJ81" s="97" t="s">
        <v>90</v>
      </c>
      <c r="BK81" s="34">
        <f>BK7+BK10+BK13+BK16+BK19+BK22+BK25+BK28+BK31+BK34+BK37++BK40+BK48+BK51+BK54+BK57+BK60+BK63+BK66+BK69+BK72+BK75+BK78</f>
        <v>1019</v>
      </c>
      <c r="BL81" s="34">
        <f t="shared" ref="BL81:CC81" si="2">BL7+BL10+BL13+BL16+BL19+BL22+BL25+BL28+BL31+BL34+BL37++BL40+BL48+BL51+BL54+BL57+BL60+BL63+BL66+BL69+BL72+BL75+BL78</f>
        <v>115</v>
      </c>
      <c r="BM81" s="34">
        <f t="shared" si="2"/>
        <v>1</v>
      </c>
      <c r="BN81" s="34">
        <f t="shared" si="2"/>
        <v>38</v>
      </c>
      <c r="BO81" s="34">
        <f t="shared" si="2"/>
        <v>361</v>
      </c>
      <c r="BP81" s="34">
        <f t="shared" si="2"/>
        <v>329</v>
      </c>
      <c r="BQ81" s="34">
        <f t="shared" si="2"/>
        <v>234</v>
      </c>
      <c r="BR81" s="34">
        <f t="shared" si="2"/>
        <v>396</v>
      </c>
      <c r="BS81" s="34">
        <f t="shared" si="2"/>
        <v>1</v>
      </c>
      <c r="BT81" s="34">
        <f t="shared" si="2"/>
        <v>171</v>
      </c>
      <c r="BU81" s="34">
        <f t="shared" si="2"/>
        <v>191</v>
      </c>
      <c r="BV81" s="34">
        <f t="shared" si="2"/>
        <v>167</v>
      </c>
      <c r="BW81" s="34">
        <f t="shared" si="2"/>
        <v>133</v>
      </c>
      <c r="BX81" s="34">
        <f t="shared" si="2"/>
        <v>3156</v>
      </c>
      <c r="BY81" s="34">
        <f t="shared" si="2"/>
        <v>2715</v>
      </c>
      <c r="BZ81" s="34">
        <f t="shared" si="2"/>
        <v>1842</v>
      </c>
      <c r="CA81" s="34">
        <f t="shared" si="2"/>
        <v>811</v>
      </c>
      <c r="CB81" s="34">
        <f t="shared" si="2"/>
        <v>376</v>
      </c>
      <c r="CC81" s="34">
        <f t="shared" si="2"/>
        <v>485</v>
      </c>
      <c r="CD81" s="225" t="s">
        <v>146</v>
      </c>
      <c r="CE81" s="97" t="s">
        <v>90</v>
      </c>
      <c r="CF81" s="34">
        <f>CF7+CF10+CF13+CF16+CF19+CF22+CF25+CF28+CF31+CF34+CF37++CF40+CF48+CF51+CF54+CF57+CF60+CF63+CF66+CF69+CF72+CF75+CF78</f>
        <v>1395</v>
      </c>
      <c r="CG81" s="34">
        <f t="shared" ref="CG81:CN81" si="3">CG7+CG10+CG13+CG16+CG19+CG22+CG25+CG28+CG31+CG34+CG37++CG40+CG48+CG51+CG54+CG57+CG60+CG63+CG66+CG69+CG72+CG75+CG78</f>
        <v>50914</v>
      </c>
      <c r="CH81" s="34">
        <f t="shared" si="3"/>
        <v>5924</v>
      </c>
      <c r="CI81" s="34">
        <f t="shared" si="3"/>
        <v>1224</v>
      </c>
      <c r="CJ81" s="34">
        <f t="shared" si="3"/>
        <v>29</v>
      </c>
      <c r="CK81" s="34">
        <f t="shared" si="3"/>
        <v>975</v>
      </c>
      <c r="CL81" s="34">
        <f t="shared" si="3"/>
        <v>3039</v>
      </c>
      <c r="CM81" s="34">
        <f t="shared" si="3"/>
        <v>2836</v>
      </c>
      <c r="CN81" s="34">
        <f t="shared" si="3"/>
        <v>2451</v>
      </c>
      <c r="CO81" s="225" t="s">
        <v>146</v>
      </c>
      <c r="CP81" s="97" t="s">
        <v>90</v>
      </c>
      <c r="CQ81" s="34">
        <f t="shared" ref="CQ81:DB81" si="4">CQ7+CQ10+CQ13+CQ16+CQ19+CQ22+CQ25+CQ28+CQ31+CQ34+CQ37++CQ40+CQ48+CQ51+CQ54+CQ57+CQ60+CQ63+CQ66+CQ69+CQ72+CQ75+CQ78</f>
        <v>22632</v>
      </c>
      <c r="CR81" s="34">
        <f t="shared" si="4"/>
        <v>11288</v>
      </c>
      <c r="CS81" s="34">
        <f t="shared" si="4"/>
        <v>10885</v>
      </c>
      <c r="CT81" s="34">
        <f t="shared" si="4"/>
        <v>5348</v>
      </c>
      <c r="CU81" s="34">
        <f t="shared" si="4"/>
        <v>57</v>
      </c>
      <c r="CV81" s="34">
        <f t="shared" si="4"/>
        <v>23</v>
      </c>
      <c r="CW81" s="34">
        <f t="shared" si="4"/>
        <v>20</v>
      </c>
      <c r="CX81" s="34">
        <f t="shared" si="4"/>
        <v>8</v>
      </c>
      <c r="CY81" s="34">
        <f t="shared" si="4"/>
        <v>4936</v>
      </c>
      <c r="CZ81" s="34">
        <f t="shared" si="4"/>
        <v>1922</v>
      </c>
      <c r="DA81" s="34">
        <f t="shared" si="4"/>
        <v>1895</v>
      </c>
      <c r="DB81" s="34">
        <f t="shared" si="4"/>
        <v>732</v>
      </c>
      <c r="DC81" s="34">
        <f t="shared" ref="DC81:DN81" si="5">DC7+DC10+DC13+DC16+DC19+DC22+DC25+DC28+DC31+DC34+DC37++DC40+DC48+DC51+DC54+DC57+DC60+DC63+DC66+DC69+DC72+DC75+DC78</f>
        <v>3108</v>
      </c>
      <c r="DD81" s="34">
        <f t="shared" si="5"/>
        <v>1820</v>
      </c>
      <c r="DE81" s="34">
        <f t="shared" si="5"/>
        <v>1828</v>
      </c>
      <c r="DF81" s="34">
        <f t="shared" si="5"/>
        <v>1136</v>
      </c>
      <c r="DG81" s="34">
        <f t="shared" si="5"/>
        <v>2555</v>
      </c>
      <c r="DH81" s="34">
        <f t="shared" si="5"/>
        <v>1087</v>
      </c>
      <c r="DI81" s="34">
        <f t="shared" si="5"/>
        <v>941</v>
      </c>
      <c r="DJ81" s="34">
        <f t="shared" si="5"/>
        <v>410</v>
      </c>
      <c r="DK81" s="34">
        <f t="shared" si="5"/>
        <v>1809</v>
      </c>
      <c r="DL81" s="34">
        <f t="shared" si="5"/>
        <v>832</v>
      </c>
      <c r="DM81" s="34">
        <f t="shared" si="5"/>
        <v>923</v>
      </c>
      <c r="DN81" s="34">
        <f t="shared" si="5"/>
        <v>446</v>
      </c>
      <c r="DO81" s="225" t="s">
        <v>146</v>
      </c>
      <c r="DP81" s="94" t="s">
        <v>90</v>
      </c>
      <c r="DQ81" s="34">
        <f t="shared" ref="DQ81:DZ81" si="6">DQ7+DQ10+DQ13+DQ16+DQ19+DQ22+DQ25+DQ28+DQ31+DQ34+DQ37++DQ40+DQ48+DQ51+DQ54+DQ57+DQ60+DQ63+DQ66+DQ69+DQ72+DQ75+DQ78</f>
        <v>1800</v>
      </c>
      <c r="DR81" s="34">
        <f t="shared" si="6"/>
        <v>3440</v>
      </c>
      <c r="DS81" s="34">
        <f t="shared" si="6"/>
        <v>21</v>
      </c>
      <c r="DT81" s="34">
        <f t="shared" si="6"/>
        <v>2161</v>
      </c>
      <c r="DU81" s="34">
        <f t="shared" si="6"/>
        <v>94</v>
      </c>
      <c r="DV81" s="34">
        <f t="shared" si="6"/>
        <v>7516</v>
      </c>
      <c r="DW81" s="34">
        <f t="shared" si="6"/>
        <v>3129</v>
      </c>
      <c r="DX81" s="34">
        <f t="shared" si="6"/>
        <v>2227</v>
      </c>
      <c r="DY81" s="34">
        <f t="shared" si="6"/>
        <v>1431</v>
      </c>
      <c r="DZ81" s="34">
        <f t="shared" si="6"/>
        <v>613</v>
      </c>
      <c r="EA81" s="225" t="s">
        <v>146</v>
      </c>
      <c r="EB81" s="97" t="s">
        <v>90</v>
      </c>
      <c r="EC81" s="34">
        <f>EC7+EC10+EC13+EC16+EC19+EC22+EC25+EC28+EC31+EC34+EC37++EC40+EC48+EC51+EC54+EC57+EC60+EC63+EC66+EC69+EC72+EC75+EC78</f>
        <v>31628</v>
      </c>
      <c r="ED81" s="34">
        <f t="shared" ref="ED81:ES81" si="7">ED7+ED10+ED13+ED16+ED19+ED22+ED25+ED28+ED31+ED34+ED37++ED40+ED48+ED51+ED54+ED57+ED60+ED63+ED66+ED69+ED72+ED75+ED78</f>
        <v>30307</v>
      </c>
      <c r="EE81" s="34">
        <f t="shared" si="7"/>
        <v>7401</v>
      </c>
      <c r="EF81" s="34">
        <f t="shared" si="7"/>
        <v>2136</v>
      </c>
      <c r="EG81" s="34">
        <f t="shared" si="7"/>
        <v>3961</v>
      </c>
      <c r="EH81" s="34">
        <f t="shared" si="7"/>
        <v>3695</v>
      </c>
      <c r="EI81" s="34">
        <f t="shared" si="7"/>
        <v>1319</v>
      </c>
      <c r="EJ81" s="34">
        <f t="shared" si="7"/>
        <v>35961</v>
      </c>
      <c r="EK81" s="34">
        <f t="shared" si="7"/>
        <v>3401</v>
      </c>
      <c r="EL81" s="34">
        <f t="shared" si="7"/>
        <v>1472</v>
      </c>
      <c r="EM81" s="34">
        <f t="shared" si="7"/>
        <v>3319</v>
      </c>
      <c r="EN81" s="34">
        <f t="shared" si="7"/>
        <v>450</v>
      </c>
      <c r="EO81" s="34">
        <f t="shared" si="7"/>
        <v>1487</v>
      </c>
      <c r="EP81" s="34">
        <f t="shared" si="7"/>
        <v>121</v>
      </c>
      <c r="EQ81" s="34">
        <f t="shared" si="7"/>
        <v>580</v>
      </c>
      <c r="ER81" s="34">
        <f t="shared" si="7"/>
        <v>600</v>
      </c>
      <c r="ES81" s="34">
        <f t="shared" si="7"/>
        <v>12403</v>
      </c>
      <c r="EU81" s="80" t="str">
        <f t="shared" ref="EU81:EU88" si="8">IF(A81="",EU80,A81)</f>
        <v xml:space="preserve">MADAGASCAR </v>
      </c>
      <c r="EV81" s="80" t="str">
        <f t="shared" ref="EV81:EV88" si="9">EU81&amp;B81</f>
        <v>MADAGASCAR RURAL</v>
      </c>
      <c r="EW81" s="78">
        <f t="shared" ref="EW81:EW88" si="10">CQ81+CU81+CY81+DC81+DG81+DK81</f>
        <v>35097</v>
      </c>
      <c r="EX81" s="80">
        <f t="shared" ref="EX81:EX88" si="11">CS81+CW81+DA81+DE81+DI81+DM81</f>
        <v>16492</v>
      </c>
      <c r="EY81" s="78">
        <f t="shared" ref="EY81:EY88" si="12">(CF81+2*CG81+3*CH81+4*CI81+5*CJ81)</f>
        <v>126036</v>
      </c>
      <c r="EZ81" s="78"/>
      <c r="FA81" s="78"/>
      <c r="FB81" s="78"/>
      <c r="FC81" s="78"/>
      <c r="FD81" s="78"/>
      <c r="FE81" s="78"/>
    </row>
    <row r="82" spans="1:161">
      <c r="A82" s="225"/>
      <c r="B82" s="94" t="s">
        <v>91</v>
      </c>
      <c r="C82" s="34">
        <f>C8+C11+C14+C17+C20+C23+C26+C29+C32+C35+C38++C41+C49+C52+C55+C58+C61+C64+C67+C70+C73+C76+C79</f>
        <v>43363</v>
      </c>
      <c r="D82" s="34">
        <f t="shared" ref="D82:AD82" si="13">D8+D11+D14+D17+D20+D23+D26+D29+D32+D35+D38++D41+D49+D52+D55+D58+D61+D64+D67+D70+D73+D76+D79</f>
        <v>22870</v>
      </c>
      <c r="E82" s="34">
        <f t="shared" si="13"/>
        <v>369</v>
      </c>
      <c r="F82" s="34">
        <f t="shared" si="13"/>
        <v>213</v>
      </c>
      <c r="G82" s="34">
        <f t="shared" si="13"/>
        <v>0</v>
      </c>
      <c r="H82" s="34">
        <f t="shared" si="13"/>
        <v>0</v>
      </c>
      <c r="I82" s="34">
        <f t="shared" si="13"/>
        <v>143</v>
      </c>
      <c r="J82" s="34">
        <f t="shared" si="13"/>
        <v>53</v>
      </c>
      <c r="K82" s="34">
        <f t="shared" si="13"/>
        <v>13567</v>
      </c>
      <c r="L82" s="34">
        <f t="shared" si="13"/>
        <v>8588</v>
      </c>
      <c r="M82" s="34">
        <f t="shared" si="13"/>
        <v>11793</v>
      </c>
      <c r="N82" s="34">
        <f t="shared" si="13"/>
        <v>5014</v>
      </c>
      <c r="O82" s="34">
        <f t="shared" si="13"/>
        <v>8120</v>
      </c>
      <c r="P82" s="34">
        <f t="shared" si="13"/>
        <v>3993</v>
      </c>
      <c r="Q82" s="34">
        <f t="shared" si="13"/>
        <v>3108</v>
      </c>
      <c r="R82" s="34">
        <f t="shared" si="13"/>
        <v>1595</v>
      </c>
      <c r="S82" s="34">
        <f t="shared" si="13"/>
        <v>48</v>
      </c>
      <c r="T82" s="34">
        <f t="shared" si="13"/>
        <v>7</v>
      </c>
      <c r="U82" s="34">
        <f t="shared" si="13"/>
        <v>1595</v>
      </c>
      <c r="V82" s="34">
        <f t="shared" si="13"/>
        <v>571</v>
      </c>
      <c r="W82" s="34">
        <f t="shared" si="13"/>
        <v>10912</v>
      </c>
      <c r="X82" s="34">
        <f t="shared" si="13"/>
        <v>6652</v>
      </c>
      <c r="Y82" s="34">
        <f t="shared" si="13"/>
        <v>9064</v>
      </c>
      <c r="Z82" s="34">
        <f t="shared" si="13"/>
        <v>3684</v>
      </c>
      <c r="AA82" s="34">
        <f t="shared" si="13"/>
        <v>5899</v>
      </c>
      <c r="AB82" s="34">
        <f t="shared" si="13"/>
        <v>2932</v>
      </c>
      <c r="AC82" s="34">
        <f t="shared" si="13"/>
        <v>107981</v>
      </c>
      <c r="AD82" s="34">
        <f t="shared" si="13"/>
        <v>56172</v>
      </c>
      <c r="AE82" s="225"/>
      <c r="AF82" s="94" t="s">
        <v>91</v>
      </c>
      <c r="AG82" s="34">
        <f>AG8+AG11+AG14+AG17+AG20+AG23+AG26+AG29+AG32+AG35+AG38++AG41+AG49+AG52+AG55+AG58+AG61+AG64+AG67+AG70+AG73+AG76+AG79</f>
        <v>2755</v>
      </c>
      <c r="AH82" s="34">
        <f t="shared" ref="AH82:BH82" si="14">AH8+AH11+AH14+AH17+AH20+AH23+AH26+AH29+AH32+AH35+AH38++AH41+AH49+AH52+AH55+AH58+AH61+AH64+AH67+AH70+AH73+AH76+AH79</f>
        <v>1391</v>
      </c>
      <c r="AI82" s="34">
        <f t="shared" si="14"/>
        <v>11</v>
      </c>
      <c r="AJ82" s="34">
        <f t="shared" si="14"/>
        <v>5</v>
      </c>
      <c r="AK82" s="34">
        <f t="shared" si="14"/>
        <v>0</v>
      </c>
      <c r="AL82" s="34">
        <f t="shared" si="14"/>
        <v>0</v>
      </c>
      <c r="AM82" s="34">
        <f t="shared" si="14"/>
        <v>2</v>
      </c>
      <c r="AN82" s="34">
        <f t="shared" si="14"/>
        <v>2</v>
      </c>
      <c r="AO82" s="34">
        <f t="shared" si="14"/>
        <v>666</v>
      </c>
      <c r="AP82" s="34">
        <f t="shared" si="14"/>
        <v>394</v>
      </c>
      <c r="AQ82" s="34">
        <f t="shared" si="14"/>
        <v>728</v>
      </c>
      <c r="AR82" s="34">
        <f t="shared" si="14"/>
        <v>295</v>
      </c>
      <c r="AS82" s="34">
        <f t="shared" si="14"/>
        <v>546</v>
      </c>
      <c r="AT82" s="34">
        <f t="shared" si="14"/>
        <v>283</v>
      </c>
      <c r="AU82" s="34">
        <f t="shared" si="14"/>
        <v>627</v>
      </c>
      <c r="AV82" s="34">
        <f t="shared" si="14"/>
        <v>264</v>
      </c>
      <c r="AW82" s="34">
        <f t="shared" si="14"/>
        <v>2</v>
      </c>
      <c r="AX82" s="34">
        <f t="shared" si="14"/>
        <v>1</v>
      </c>
      <c r="AY82" s="34">
        <f t="shared" si="14"/>
        <v>338</v>
      </c>
      <c r="AZ82" s="34">
        <f t="shared" si="14"/>
        <v>97</v>
      </c>
      <c r="BA82" s="34">
        <f t="shared" si="14"/>
        <v>1542</v>
      </c>
      <c r="BB82" s="34">
        <f t="shared" si="14"/>
        <v>831</v>
      </c>
      <c r="BC82" s="34">
        <f t="shared" si="14"/>
        <v>1957</v>
      </c>
      <c r="BD82" s="34">
        <f t="shared" si="14"/>
        <v>802</v>
      </c>
      <c r="BE82" s="34">
        <f t="shared" si="14"/>
        <v>863</v>
      </c>
      <c r="BF82" s="34">
        <f t="shared" si="14"/>
        <v>414</v>
      </c>
      <c r="BG82" s="34">
        <f t="shared" si="14"/>
        <v>10037</v>
      </c>
      <c r="BH82" s="34">
        <f t="shared" si="14"/>
        <v>4779</v>
      </c>
      <c r="BI82" s="225"/>
      <c r="BJ82" s="94" t="s">
        <v>91</v>
      </c>
      <c r="BK82" s="34">
        <f>BK8+BK11+BK14+BK17+BK20+BK23+BK26+BK29+BK32+BK35+BK38++BK41+BK49+BK52+BK55+BK58+BK61+BK64+BK67+BK70+BK73+BK76+BK79</f>
        <v>646</v>
      </c>
      <c r="BL82" s="34">
        <f t="shared" ref="BL82:CC82" si="15">BL8+BL11+BL14+BL17+BL20+BL23+BL26+BL29+BL32+BL35+BL38++BL41+BL49+BL52+BL55+BL58+BL61+BL64+BL67+BL70+BL73+BL76+BL79</f>
        <v>5</v>
      </c>
      <c r="BM82" s="34">
        <f t="shared" si="15"/>
        <v>0</v>
      </c>
      <c r="BN82" s="34">
        <f t="shared" si="15"/>
        <v>5</v>
      </c>
      <c r="BO82" s="34">
        <f t="shared" si="15"/>
        <v>229</v>
      </c>
      <c r="BP82" s="34">
        <f t="shared" si="15"/>
        <v>210</v>
      </c>
      <c r="BQ82" s="34">
        <f t="shared" si="15"/>
        <v>144</v>
      </c>
      <c r="BR82" s="34">
        <f t="shared" si="15"/>
        <v>49</v>
      </c>
      <c r="BS82" s="34">
        <f t="shared" si="15"/>
        <v>5</v>
      </c>
      <c r="BT82" s="34">
        <f t="shared" si="15"/>
        <v>36</v>
      </c>
      <c r="BU82" s="34">
        <f t="shared" si="15"/>
        <v>204</v>
      </c>
      <c r="BV82" s="34">
        <f t="shared" si="15"/>
        <v>185</v>
      </c>
      <c r="BW82" s="34">
        <f t="shared" si="15"/>
        <v>120</v>
      </c>
      <c r="BX82" s="34">
        <f t="shared" si="15"/>
        <v>1838</v>
      </c>
      <c r="BY82" s="34">
        <f t="shared" si="15"/>
        <v>1817</v>
      </c>
      <c r="BZ82" s="34">
        <f t="shared" si="15"/>
        <v>1305</v>
      </c>
      <c r="CA82" s="34">
        <f t="shared" si="15"/>
        <v>1482</v>
      </c>
      <c r="CB82" s="34">
        <f t="shared" si="15"/>
        <v>46</v>
      </c>
      <c r="CC82" s="34">
        <f t="shared" si="15"/>
        <v>98</v>
      </c>
      <c r="CD82" s="225"/>
      <c r="CE82" s="94" t="s">
        <v>91</v>
      </c>
      <c r="CF82" s="34">
        <f>CF8+CF11+CF14+CF17+CF20+CF23+CF26+CF29+CF32+CF35+CF38++CF41+CF49+CF52+CF55+CF58+CF61+CF64+CF67+CF70+CF73+CF76+CF79</f>
        <v>3250</v>
      </c>
      <c r="CG82" s="34">
        <f t="shared" ref="CG82:CN82" si="16">CG8+CG11+CG14+CG17+CG20+CG23+CG26+CG29+CG32+CG35+CG38++CG41+CG49+CG52+CG55+CG58+CG61+CG64+CG67+CG70+CG73+CG76+CG79</f>
        <v>42365</v>
      </c>
      <c r="CH82" s="34">
        <f t="shared" si="16"/>
        <v>1900</v>
      </c>
      <c r="CI82" s="34">
        <f t="shared" si="16"/>
        <v>276</v>
      </c>
      <c r="CJ82" s="34">
        <f t="shared" si="16"/>
        <v>83</v>
      </c>
      <c r="CK82" s="34">
        <f t="shared" si="16"/>
        <v>837</v>
      </c>
      <c r="CL82" s="34">
        <f t="shared" si="16"/>
        <v>1894</v>
      </c>
      <c r="CM82" s="34">
        <f t="shared" si="16"/>
        <v>1873</v>
      </c>
      <c r="CN82" s="34">
        <f t="shared" si="16"/>
        <v>1805</v>
      </c>
      <c r="CO82" s="225"/>
      <c r="CP82" s="94" t="s">
        <v>91</v>
      </c>
      <c r="CQ82" s="34">
        <f t="shared" ref="CQ82:DB82" si="17">CQ8+CQ11+CQ14+CQ17+CQ20+CQ23+CQ26+CQ29+CQ32+CQ35+CQ38++CQ41+CQ49+CQ52+CQ55+CQ58+CQ61+CQ64+CQ67+CQ70+CQ73+CQ76+CQ79</f>
        <v>8894</v>
      </c>
      <c r="CR82" s="34">
        <f t="shared" si="17"/>
        <v>4675</v>
      </c>
      <c r="CS82" s="34">
        <f t="shared" si="17"/>
        <v>5007</v>
      </c>
      <c r="CT82" s="34">
        <f t="shared" si="17"/>
        <v>2748</v>
      </c>
      <c r="CU82" s="34">
        <f t="shared" si="17"/>
        <v>221</v>
      </c>
      <c r="CV82" s="34">
        <f t="shared" si="17"/>
        <v>62</v>
      </c>
      <c r="CW82" s="34">
        <f t="shared" si="17"/>
        <v>119</v>
      </c>
      <c r="CX82" s="34">
        <f t="shared" si="17"/>
        <v>43</v>
      </c>
      <c r="CY82" s="34">
        <f t="shared" si="17"/>
        <v>3616</v>
      </c>
      <c r="CZ82" s="34">
        <f t="shared" si="17"/>
        <v>1319</v>
      </c>
      <c r="DA82" s="34">
        <f t="shared" si="17"/>
        <v>1819</v>
      </c>
      <c r="DB82" s="34">
        <f t="shared" si="17"/>
        <v>685</v>
      </c>
      <c r="DC82" s="34">
        <f t="shared" ref="DC82:DN82" si="18">DC8+DC11+DC14+DC17+DC20+DC23+DC26+DC29+DC32+DC35+DC38++DC41+DC49+DC52+DC55+DC58+DC61+DC64+DC67+DC70+DC73+DC76+DC79</f>
        <v>7303</v>
      </c>
      <c r="DD82" s="34">
        <f t="shared" si="18"/>
        <v>4366</v>
      </c>
      <c r="DE82" s="34">
        <f t="shared" si="18"/>
        <v>4219</v>
      </c>
      <c r="DF82" s="34">
        <f t="shared" si="18"/>
        <v>2591</v>
      </c>
      <c r="DG82" s="34">
        <f t="shared" si="18"/>
        <v>6120</v>
      </c>
      <c r="DH82" s="34">
        <f t="shared" si="18"/>
        <v>2491</v>
      </c>
      <c r="DI82" s="34">
        <f t="shared" si="18"/>
        <v>2921</v>
      </c>
      <c r="DJ82" s="34">
        <f t="shared" si="18"/>
        <v>1202</v>
      </c>
      <c r="DK82" s="34">
        <f t="shared" si="18"/>
        <v>4152</v>
      </c>
      <c r="DL82" s="34">
        <f t="shared" si="18"/>
        <v>1897</v>
      </c>
      <c r="DM82" s="34">
        <f t="shared" si="18"/>
        <v>2353</v>
      </c>
      <c r="DN82" s="34">
        <f t="shared" si="18"/>
        <v>1087</v>
      </c>
      <c r="DO82" s="225"/>
      <c r="DP82" s="94" t="s">
        <v>91</v>
      </c>
      <c r="DQ82" s="34">
        <f t="shared" ref="DQ82:DZ82" si="19">DQ8+DQ11+DQ14+DQ17+DQ20+DQ23+DQ26+DQ29+DQ32+DQ35+DQ38++DQ41+DQ49+DQ52+DQ55+DQ58+DQ61+DQ64+DQ67+DQ70+DQ73+DQ76+DQ79</f>
        <v>2120</v>
      </c>
      <c r="DR82" s="34">
        <f t="shared" si="19"/>
        <v>1677</v>
      </c>
      <c r="DS82" s="34">
        <f t="shared" si="19"/>
        <v>9</v>
      </c>
      <c r="DT82" s="34">
        <f t="shared" si="19"/>
        <v>735</v>
      </c>
      <c r="DU82" s="34">
        <f t="shared" si="19"/>
        <v>42</v>
      </c>
      <c r="DV82" s="34">
        <f t="shared" si="19"/>
        <v>4583</v>
      </c>
      <c r="DW82" s="34">
        <f t="shared" si="19"/>
        <v>2292</v>
      </c>
      <c r="DX82" s="34">
        <f t="shared" si="19"/>
        <v>1751</v>
      </c>
      <c r="DY82" s="34">
        <f t="shared" si="19"/>
        <v>1437</v>
      </c>
      <c r="DZ82" s="34">
        <f t="shared" si="19"/>
        <v>767</v>
      </c>
      <c r="EA82" s="225"/>
      <c r="EB82" s="94" t="s">
        <v>91</v>
      </c>
      <c r="EC82" s="34">
        <f>EC8+EC11+EC14+EC17+EC20+EC23+EC26+EC29+EC32+EC35+EC38++EC41+EC49+EC52+EC55+EC58+EC61+EC64+EC67+EC70+EC73+EC76+EC79</f>
        <v>28617</v>
      </c>
      <c r="ED82" s="34">
        <f t="shared" ref="ED82:ES82" si="20">ED8+ED11+ED14+ED17+ED20+ED23+ED26+ED29+ED32+ED35+ED38++ED41+ED49+ED52+ED55+ED58+ED61+ED64+ED67+ED70+ED73+ED76+ED79</f>
        <v>34701</v>
      </c>
      <c r="EE82" s="34">
        <f t="shared" si="20"/>
        <v>12559</v>
      </c>
      <c r="EF82" s="34">
        <f t="shared" si="20"/>
        <v>2136</v>
      </c>
      <c r="EG82" s="34">
        <f t="shared" si="20"/>
        <v>11504</v>
      </c>
      <c r="EH82" s="34">
        <f t="shared" si="20"/>
        <v>9615</v>
      </c>
      <c r="EI82" s="34">
        <f t="shared" si="20"/>
        <v>5343</v>
      </c>
      <c r="EJ82" s="34">
        <f t="shared" si="20"/>
        <v>48879</v>
      </c>
      <c r="EK82" s="34">
        <f t="shared" si="20"/>
        <v>13256</v>
      </c>
      <c r="EL82" s="34">
        <f t="shared" si="20"/>
        <v>5969</v>
      </c>
      <c r="EM82" s="34">
        <f t="shared" si="20"/>
        <v>15404</v>
      </c>
      <c r="EN82" s="34">
        <f t="shared" si="20"/>
        <v>200</v>
      </c>
      <c r="EO82" s="34">
        <f t="shared" si="20"/>
        <v>1243</v>
      </c>
      <c r="EP82" s="34">
        <f t="shared" si="20"/>
        <v>71</v>
      </c>
      <c r="EQ82" s="34">
        <f t="shared" si="20"/>
        <v>253</v>
      </c>
      <c r="ER82" s="34">
        <f t="shared" si="20"/>
        <v>1148</v>
      </c>
      <c r="ES82" s="34">
        <f t="shared" si="20"/>
        <v>12403</v>
      </c>
      <c r="EU82" s="80" t="str">
        <f t="shared" si="8"/>
        <v xml:space="preserve">MADAGASCAR </v>
      </c>
      <c r="EV82" s="80" t="str">
        <f t="shared" si="9"/>
        <v>MADAGASCAR URBAIN</v>
      </c>
      <c r="EW82" s="78">
        <f t="shared" si="10"/>
        <v>30306</v>
      </c>
      <c r="EX82" s="80">
        <f t="shared" si="11"/>
        <v>16438</v>
      </c>
      <c r="EY82" s="78">
        <f t="shared" si="12"/>
        <v>95199</v>
      </c>
      <c r="EZ82" s="78"/>
      <c r="FA82" s="78"/>
      <c r="FB82" s="78"/>
      <c r="FC82" s="78"/>
      <c r="FD82" s="78"/>
      <c r="FE82" s="78"/>
    </row>
    <row r="83" spans="1:161">
      <c r="A83" s="225"/>
      <c r="B83" s="94" t="s">
        <v>73</v>
      </c>
      <c r="C83" s="34">
        <f>C9+C12+C15+C18+C21+C24+C27+C30+C33+C36+C39++C42+C50+C53+C56+C59+C62+C65+C68+C71+C74+C77+C80</f>
        <v>102743</v>
      </c>
      <c r="D83" s="34">
        <f t="shared" ref="D83:AD83" si="21">D9+D12+D15+D18+D21+D24+D27+D30+D33+D36+D39++D42+D50+D53+D56+D59+D62+D65+D68+D71+D74+D77+D80</f>
        <v>53008</v>
      </c>
      <c r="E83" s="34">
        <f t="shared" si="21"/>
        <v>5649</v>
      </c>
      <c r="F83" s="34">
        <f t="shared" si="21"/>
        <v>2732</v>
      </c>
      <c r="G83" s="34">
        <f t="shared" si="21"/>
        <v>23</v>
      </c>
      <c r="H83" s="34">
        <f t="shared" si="21"/>
        <v>8</v>
      </c>
      <c r="I83" s="34">
        <f t="shared" si="21"/>
        <v>1194</v>
      </c>
      <c r="J83" s="34">
        <f t="shared" si="21"/>
        <v>492</v>
      </c>
      <c r="K83" s="34">
        <f t="shared" si="21"/>
        <v>28791</v>
      </c>
      <c r="L83" s="34">
        <f t="shared" si="21"/>
        <v>17495</v>
      </c>
      <c r="M83" s="34">
        <f t="shared" si="21"/>
        <v>23149</v>
      </c>
      <c r="N83" s="34">
        <f t="shared" si="21"/>
        <v>9860</v>
      </c>
      <c r="O83" s="34">
        <f t="shared" si="21"/>
        <v>16474</v>
      </c>
      <c r="P83" s="34">
        <f t="shared" si="21"/>
        <v>8107</v>
      </c>
      <c r="Q83" s="34">
        <f t="shared" si="21"/>
        <v>21462</v>
      </c>
      <c r="R83" s="34">
        <f t="shared" si="21"/>
        <v>10854</v>
      </c>
      <c r="S83" s="34">
        <f t="shared" si="21"/>
        <v>49</v>
      </c>
      <c r="T83" s="34">
        <f t="shared" si="21"/>
        <v>7</v>
      </c>
      <c r="U83" s="34">
        <f t="shared" si="21"/>
        <v>5473</v>
      </c>
      <c r="V83" s="34">
        <f t="shared" si="21"/>
        <v>2108</v>
      </c>
      <c r="W83" s="34">
        <f t="shared" si="21"/>
        <v>18959</v>
      </c>
      <c r="X83" s="34">
        <f t="shared" si="21"/>
        <v>11328</v>
      </c>
      <c r="Y83" s="34">
        <f t="shared" si="21"/>
        <v>14384</v>
      </c>
      <c r="Z83" s="34">
        <f t="shared" si="21"/>
        <v>6004</v>
      </c>
      <c r="AA83" s="34">
        <f t="shared" si="21"/>
        <v>9699</v>
      </c>
      <c r="AB83" s="34">
        <f t="shared" si="21"/>
        <v>4764</v>
      </c>
      <c r="AC83" s="34">
        <f t="shared" si="21"/>
        <v>248049</v>
      </c>
      <c r="AD83" s="34">
        <f t="shared" si="21"/>
        <v>126767</v>
      </c>
      <c r="AE83" s="225"/>
      <c r="AF83" s="94" t="s">
        <v>73</v>
      </c>
      <c r="AG83" s="34">
        <f>AG9+AG12+AG15+AG18+AG21+AG24+AG27+AG30+AG33+AG36+AG39++AG42+AG50+AG53+AG56+AG59+AG62+AG65+AG68+AG71+AG74+AG77+AG80</f>
        <v>6229</v>
      </c>
      <c r="AH83" s="34">
        <f t="shared" ref="AH83:BH83" si="22">AH9+AH12+AH15+AH18+AH21+AH24+AH27+AH30+AH33+AH36+AH39++AH42+AH50+AH53+AH56+AH59+AH62+AH65+AH68+AH71+AH74+AH77+AH80</f>
        <v>2996</v>
      </c>
      <c r="AI83" s="34">
        <f t="shared" si="22"/>
        <v>318</v>
      </c>
      <c r="AJ83" s="34">
        <f t="shared" si="22"/>
        <v>146</v>
      </c>
      <c r="AK83" s="34">
        <f t="shared" si="22"/>
        <v>0</v>
      </c>
      <c r="AL83" s="34">
        <f t="shared" si="22"/>
        <v>0</v>
      </c>
      <c r="AM83" s="34">
        <f t="shared" si="22"/>
        <v>55</v>
      </c>
      <c r="AN83" s="34">
        <f t="shared" si="22"/>
        <v>28</v>
      </c>
      <c r="AO83" s="34">
        <f t="shared" si="22"/>
        <v>1323</v>
      </c>
      <c r="AP83" s="34">
        <f t="shared" si="22"/>
        <v>717</v>
      </c>
      <c r="AQ83" s="34">
        <f t="shared" si="22"/>
        <v>1325</v>
      </c>
      <c r="AR83" s="34">
        <f t="shared" si="22"/>
        <v>497</v>
      </c>
      <c r="AS83" s="34">
        <f t="shared" si="22"/>
        <v>943</v>
      </c>
      <c r="AT83" s="34">
        <f t="shared" si="22"/>
        <v>480</v>
      </c>
      <c r="AU83" s="34">
        <f t="shared" si="22"/>
        <v>4828</v>
      </c>
      <c r="AV83" s="34">
        <f t="shared" si="22"/>
        <v>2323</v>
      </c>
      <c r="AW83" s="34">
        <f t="shared" si="22"/>
        <v>3</v>
      </c>
      <c r="AX83" s="34">
        <f t="shared" si="22"/>
        <v>1</v>
      </c>
      <c r="AY83" s="34">
        <f t="shared" si="22"/>
        <v>1441</v>
      </c>
      <c r="AZ83" s="34">
        <f t="shared" si="22"/>
        <v>514</v>
      </c>
      <c r="BA83" s="34">
        <f t="shared" si="22"/>
        <v>2864</v>
      </c>
      <c r="BB83" s="34">
        <f t="shared" si="22"/>
        <v>1508</v>
      </c>
      <c r="BC83" s="34">
        <f t="shared" si="22"/>
        <v>3140</v>
      </c>
      <c r="BD83" s="34">
        <f t="shared" si="22"/>
        <v>1310</v>
      </c>
      <c r="BE83" s="34">
        <f t="shared" si="22"/>
        <v>1322</v>
      </c>
      <c r="BF83" s="34">
        <f t="shared" si="22"/>
        <v>609</v>
      </c>
      <c r="BG83" s="34">
        <f t="shared" si="22"/>
        <v>23791</v>
      </c>
      <c r="BH83" s="34">
        <f t="shared" si="22"/>
        <v>11129</v>
      </c>
      <c r="BI83" s="225"/>
      <c r="BJ83" s="94" t="s">
        <v>73</v>
      </c>
      <c r="BK83" s="34">
        <f>BK9+BK12+BK15+BK18+BK21+BK24+BK27+BK30+BK33+BK36+BK39++BK42+BK50+BK53+BK56+BK59+BK62+BK65+BK68+BK71+BK74+BK77+BK80</f>
        <v>1665</v>
      </c>
      <c r="BL83" s="34">
        <f t="shared" ref="BL83:CC83" si="23">BL9+BL12+BL15+BL18+BL21+BL24+BL27+BL30+BL33+BL36+BL39++BL42+BL50+BL53+BL56+BL59+BL62+BL65+BL68+BL71+BL74+BL77+BL80</f>
        <v>120</v>
      </c>
      <c r="BM83" s="34">
        <f t="shared" si="23"/>
        <v>1</v>
      </c>
      <c r="BN83" s="34">
        <f t="shared" si="23"/>
        <v>43</v>
      </c>
      <c r="BO83" s="34">
        <f t="shared" si="23"/>
        <v>590</v>
      </c>
      <c r="BP83" s="34">
        <f t="shared" si="23"/>
        <v>539</v>
      </c>
      <c r="BQ83" s="34">
        <f t="shared" si="23"/>
        <v>378</v>
      </c>
      <c r="BR83" s="34">
        <f t="shared" si="23"/>
        <v>445</v>
      </c>
      <c r="BS83" s="34">
        <f t="shared" si="23"/>
        <v>6</v>
      </c>
      <c r="BT83" s="34">
        <f t="shared" si="23"/>
        <v>207</v>
      </c>
      <c r="BU83" s="34">
        <f t="shared" si="23"/>
        <v>395</v>
      </c>
      <c r="BV83" s="34">
        <f t="shared" si="23"/>
        <v>352</v>
      </c>
      <c r="BW83" s="34">
        <f t="shared" si="23"/>
        <v>253</v>
      </c>
      <c r="BX83" s="34">
        <f t="shared" si="23"/>
        <v>4994</v>
      </c>
      <c r="BY83" s="34">
        <f t="shared" si="23"/>
        <v>4532</v>
      </c>
      <c r="BZ83" s="34">
        <f t="shared" si="23"/>
        <v>3147</v>
      </c>
      <c r="CA83" s="34">
        <f t="shared" si="23"/>
        <v>2293</v>
      </c>
      <c r="CB83" s="34">
        <f t="shared" si="23"/>
        <v>422</v>
      </c>
      <c r="CC83" s="34">
        <f t="shared" si="23"/>
        <v>583</v>
      </c>
      <c r="CD83" s="225"/>
      <c r="CE83" s="94" t="s">
        <v>73</v>
      </c>
      <c r="CF83" s="34">
        <f>CF9+CF12+CF15+CF18+CF21+CF24+CF27+CF30+CF33+CF36+CF39++CF42+CF50+CF53+CF56+CF59+CF62+CF65+CF68+CF71+CF74+CF77+CF80</f>
        <v>4645</v>
      </c>
      <c r="CG83" s="34">
        <f t="shared" ref="CG83:CN83" si="24">CG9+CG12+CG15+CG18+CG21+CG24+CG27+CG30+CG33+CG36+CG39++CG42+CG50+CG53+CG56+CG59+CG62+CG65+CG68+CG71+CG74+CG77+CG80</f>
        <v>93279</v>
      </c>
      <c r="CH83" s="34">
        <f t="shared" si="24"/>
        <v>7824</v>
      </c>
      <c r="CI83" s="34">
        <f t="shared" si="24"/>
        <v>1500</v>
      </c>
      <c r="CJ83" s="34">
        <f t="shared" si="24"/>
        <v>112</v>
      </c>
      <c r="CK83" s="34">
        <f t="shared" si="24"/>
        <v>1812</v>
      </c>
      <c r="CL83" s="34">
        <f t="shared" si="24"/>
        <v>4933</v>
      </c>
      <c r="CM83" s="34">
        <f t="shared" si="24"/>
        <v>4709</v>
      </c>
      <c r="CN83" s="34">
        <f t="shared" si="24"/>
        <v>4256</v>
      </c>
      <c r="CO83" s="225"/>
      <c r="CP83" s="94" t="s">
        <v>73</v>
      </c>
      <c r="CQ83" s="34">
        <f t="shared" ref="CQ83:DB83" si="25">CQ9+CQ12+CQ15+CQ18+CQ21+CQ24+CQ27+CQ30+CQ33+CQ36+CQ39++CQ42+CQ50+CQ53+CQ56+CQ59+CQ62+CQ65+CQ68+CQ71+CQ74+CQ77+CQ80</f>
        <v>31526</v>
      </c>
      <c r="CR83" s="34">
        <f t="shared" si="25"/>
        <v>15963</v>
      </c>
      <c r="CS83" s="34">
        <f t="shared" si="25"/>
        <v>15892</v>
      </c>
      <c r="CT83" s="34">
        <f t="shared" si="25"/>
        <v>8096</v>
      </c>
      <c r="CU83" s="34">
        <f t="shared" si="25"/>
        <v>278</v>
      </c>
      <c r="CV83" s="34">
        <f t="shared" si="25"/>
        <v>85</v>
      </c>
      <c r="CW83" s="34">
        <f t="shared" si="25"/>
        <v>139</v>
      </c>
      <c r="CX83" s="34">
        <f t="shared" si="25"/>
        <v>51</v>
      </c>
      <c r="CY83" s="34">
        <f t="shared" si="25"/>
        <v>8552</v>
      </c>
      <c r="CZ83" s="34">
        <f t="shared" si="25"/>
        <v>3241</v>
      </c>
      <c r="DA83" s="34">
        <f t="shared" si="25"/>
        <v>3714</v>
      </c>
      <c r="DB83" s="34">
        <f t="shared" si="25"/>
        <v>1417</v>
      </c>
      <c r="DC83" s="34">
        <f t="shared" ref="DC83:DN83" si="26">DC9+DC12+DC15+DC18+DC21+DC24+DC27+DC30+DC33+DC36+DC39++DC42+DC50+DC53+DC56+DC59+DC62+DC65+DC68+DC71+DC74+DC77+DC80</f>
        <v>10411</v>
      </c>
      <c r="DD83" s="34">
        <f t="shared" si="26"/>
        <v>6186</v>
      </c>
      <c r="DE83" s="34">
        <f t="shared" si="26"/>
        <v>6047</v>
      </c>
      <c r="DF83" s="34">
        <f t="shared" si="26"/>
        <v>3727</v>
      </c>
      <c r="DG83" s="34">
        <f t="shared" si="26"/>
        <v>8675</v>
      </c>
      <c r="DH83" s="34">
        <f t="shared" si="26"/>
        <v>3578</v>
      </c>
      <c r="DI83" s="34">
        <f t="shared" si="26"/>
        <v>3862</v>
      </c>
      <c r="DJ83" s="34">
        <f t="shared" si="26"/>
        <v>1612</v>
      </c>
      <c r="DK83" s="34">
        <f t="shared" si="26"/>
        <v>5961</v>
      </c>
      <c r="DL83" s="34">
        <f t="shared" si="26"/>
        <v>2729</v>
      </c>
      <c r="DM83" s="34">
        <f t="shared" si="26"/>
        <v>3276</v>
      </c>
      <c r="DN83" s="34">
        <f t="shared" si="26"/>
        <v>1533</v>
      </c>
      <c r="DO83" s="225"/>
      <c r="DP83" s="94" t="s">
        <v>73</v>
      </c>
      <c r="DQ83" s="34">
        <f t="shared" ref="DQ83:DZ83" si="27">DQ9+DQ12+DQ15+DQ18+DQ21+DQ24+DQ27+DQ30+DQ33+DQ36+DQ39++DQ42+DQ50+DQ53+DQ56+DQ59+DQ62+DQ65+DQ68+DQ71+DQ74+DQ77+DQ80</f>
        <v>3920</v>
      </c>
      <c r="DR83" s="34">
        <f t="shared" si="27"/>
        <v>5117</v>
      </c>
      <c r="DS83" s="34">
        <f t="shared" si="27"/>
        <v>30</v>
      </c>
      <c r="DT83" s="34">
        <f t="shared" si="27"/>
        <v>2896</v>
      </c>
      <c r="DU83" s="34">
        <f t="shared" si="27"/>
        <v>136</v>
      </c>
      <c r="DV83" s="34">
        <f t="shared" si="27"/>
        <v>12099</v>
      </c>
      <c r="DW83" s="34">
        <f t="shared" si="27"/>
        <v>5421</v>
      </c>
      <c r="DX83" s="34">
        <f t="shared" si="27"/>
        <v>3978</v>
      </c>
      <c r="DY83" s="34">
        <f t="shared" si="27"/>
        <v>2868</v>
      </c>
      <c r="DZ83" s="34">
        <f t="shared" si="27"/>
        <v>1380</v>
      </c>
      <c r="EA83" s="225"/>
      <c r="EB83" s="94" t="s">
        <v>73</v>
      </c>
      <c r="EC83" s="34">
        <f>EC9+EC12+EC15+EC18+EC21+EC24+EC27+EC30+EC33+EC36+EC39++EC42+EC50+EC53+EC56+EC59+EC62+EC65+EC68+EC71+EC74+EC77+EC80</f>
        <v>60245</v>
      </c>
      <c r="ED83" s="34">
        <f t="shared" ref="ED83:ES83" si="28">ED9+ED12+ED15+ED18+ED21+ED24+ED27+ED30+ED33+ED36+ED39++ED42+ED50+ED53+ED56+ED59+ED62+ED65+ED68+ED71+ED74+ED77+ED80</f>
        <v>65008</v>
      </c>
      <c r="EE83" s="34">
        <f t="shared" si="28"/>
        <v>19960</v>
      </c>
      <c r="EF83" s="34">
        <f t="shared" si="28"/>
        <v>4272</v>
      </c>
      <c r="EG83" s="34">
        <f t="shared" si="28"/>
        <v>15465</v>
      </c>
      <c r="EH83" s="34">
        <f t="shared" si="28"/>
        <v>13310</v>
      </c>
      <c r="EI83" s="34">
        <f t="shared" si="28"/>
        <v>6662</v>
      </c>
      <c r="EJ83" s="34">
        <f t="shared" si="28"/>
        <v>84840</v>
      </c>
      <c r="EK83" s="34">
        <f t="shared" si="28"/>
        <v>16657</v>
      </c>
      <c r="EL83" s="34">
        <f t="shared" si="28"/>
        <v>7441</v>
      </c>
      <c r="EM83" s="34">
        <f t="shared" si="28"/>
        <v>18723</v>
      </c>
      <c r="EN83" s="34">
        <f t="shared" si="28"/>
        <v>650</v>
      </c>
      <c r="EO83" s="34">
        <f t="shared" si="28"/>
        <v>2730</v>
      </c>
      <c r="EP83" s="34">
        <f t="shared" si="28"/>
        <v>192</v>
      </c>
      <c r="EQ83" s="34">
        <f t="shared" si="28"/>
        <v>833</v>
      </c>
      <c r="ER83" s="34">
        <f t="shared" si="28"/>
        <v>1748</v>
      </c>
      <c r="ES83" s="34">
        <f t="shared" si="28"/>
        <v>24806</v>
      </c>
      <c r="EU83" s="80" t="str">
        <f t="shared" si="8"/>
        <v xml:space="preserve">MADAGASCAR </v>
      </c>
      <c r="EV83" s="80" t="str">
        <f t="shared" si="9"/>
        <v>MADAGASCAR TOTAL</v>
      </c>
      <c r="EW83" s="78">
        <f t="shared" si="10"/>
        <v>65403</v>
      </c>
      <c r="EX83" s="80">
        <f t="shared" si="11"/>
        <v>32930</v>
      </c>
      <c r="EY83" s="78">
        <f t="shared" si="12"/>
        <v>221235</v>
      </c>
      <c r="EZ83" s="78"/>
      <c r="FA83" s="78"/>
      <c r="FB83" s="78"/>
      <c r="FC83" s="78"/>
      <c r="FD83" s="78"/>
      <c r="FE83" s="78"/>
    </row>
    <row r="84" spans="1:161">
      <c r="A84" s="206" t="s">
        <v>2221</v>
      </c>
      <c r="B84" s="206"/>
      <c r="C84" s="206"/>
      <c r="D84" s="206"/>
      <c r="E84" s="206"/>
      <c r="F84" s="206"/>
      <c r="G84" s="206"/>
      <c r="H84" s="206"/>
      <c r="I84" s="206"/>
      <c r="J84" s="206"/>
      <c r="K84" s="206"/>
      <c r="L84" s="206"/>
      <c r="M84" s="206"/>
      <c r="N84" s="206"/>
      <c r="O84" s="206"/>
      <c r="P84" s="206"/>
      <c r="Q84" s="206"/>
      <c r="R84" s="206"/>
      <c r="S84" s="206"/>
      <c r="T84" s="206"/>
      <c r="U84" s="206"/>
      <c r="V84" s="206"/>
      <c r="W84" s="206"/>
      <c r="X84" s="206"/>
      <c r="Y84" s="206"/>
      <c r="Z84" s="206"/>
      <c r="AA84" s="206"/>
      <c r="AB84" s="206"/>
      <c r="AC84" s="206"/>
      <c r="AD84" s="206"/>
      <c r="AE84" s="206" t="s">
        <v>2247</v>
      </c>
      <c r="AF84" s="206"/>
      <c r="AG84" s="206"/>
      <c r="AH84" s="206"/>
      <c r="AI84" s="206"/>
      <c r="AJ84" s="206"/>
      <c r="AK84" s="206"/>
      <c r="AL84" s="206"/>
      <c r="AM84" s="206"/>
      <c r="AN84" s="206"/>
      <c r="AO84" s="206"/>
      <c r="AP84" s="206"/>
      <c r="AQ84" s="206"/>
      <c r="AR84" s="206"/>
      <c r="AS84" s="206"/>
      <c r="AT84" s="206"/>
      <c r="AU84" s="206"/>
      <c r="AV84" s="206"/>
      <c r="AW84" s="206"/>
      <c r="AX84" s="206"/>
      <c r="AY84" s="206"/>
      <c r="AZ84" s="206"/>
      <c r="BA84" s="206"/>
      <c r="BB84" s="206"/>
      <c r="BC84" s="206"/>
      <c r="BD84" s="206"/>
      <c r="BE84" s="206"/>
      <c r="BF84" s="206"/>
      <c r="BG84" s="206"/>
      <c r="BH84" s="206"/>
      <c r="BI84" s="206" t="s">
        <v>318</v>
      </c>
      <c r="BJ84" s="206"/>
      <c r="BK84" s="206"/>
      <c r="BL84" s="206"/>
      <c r="BM84" s="206"/>
      <c r="BN84" s="206"/>
      <c r="BO84" s="206"/>
      <c r="BP84" s="206"/>
      <c r="BQ84" s="206"/>
      <c r="BR84" s="206"/>
      <c r="BS84" s="206"/>
      <c r="BT84" s="206"/>
      <c r="BU84" s="206"/>
      <c r="BV84" s="206"/>
      <c r="BW84" s="206"/>
      <c r="BX84" s="206"/>
      <c r="BY84" s="206"/>
      <c r="BZ84" s="206"/>
      <c r="CA84" s="206"/>
      <c r="CB84" s="206"/>
      <c r="CC84" s="206"/>
      <c r="CD84" s="206" t="s">
        <v>319</v>
      </c>
      <c r="CE84" s="206"/>
      <c r="CF84" s="206"/>
      <c r="CG84" s="206"/>
      <c r="CH84" s="206"/>
      <c r="CI84" s="206"/>
      <c r="CJ84" s="206"/>
      <c r="CK84" s="206"/>
      <c r="CL84" s="206"/>
      <c r="CM84" s="206"/>
      <c r="CN84" s="206"/>
      <c r="CO84" s="206" t="str">
        <f>"REPARTITION DES RESULTATS A L'EXAMEN DU BACCALAUREAT SESSION "&amp;LEFT(annee_scolaire,4)&amp;" DES LYCEES PUBLICS PAR CISCO, PAR MILIEU DE RESIDENCE ET PAR GENRE"</f>
        <v>REPARTITION DES RESULTATS A L'EXAMEN DU BACCALAUREAT SESSION 2022 DES LYCEES PUBLICS PAR CISCO, PAR MILIEU DE RESIDENCE ET PAR GENRE</v>
      </c>
      <c r="CP84" s="206"/>
      <c r="CQ84" s="206"/>
      <c r="CR84" s="206"/>
      <c r="CS84" s="206"/>
      <c r="CT84" s="206"/>
      <c r="CU84" s="206"/>
      <c r="CV84" s="206"/>
      <c r="CW84" s="206"/>
      <c r="CX84" s="206"/>
      <c r="CY84" s="206"/>
      <c r="CZ84" s="206"/>
      <c r="DA84" s="206"/>
      <c r="DB84" s="206"/>
      <c r="DC84" s="206"/>
      <c r="DD84" s="206"/>
      <c r="DE84" s="206"/>
      <c r="DF84" s="206"/>
      <c r="DG84" s="206"/>
      <c r="DH84" s="206"/>
      <c r="DI84" s="206"/>
      <c r="DJ84" s="206"/>
      <c r="DK84" s="206"/>
      <c r="DL84" s="206"/>
      <c r="DM84" s="206"/>
      <c r="DN84" s="206"/>
      <c r="DO84" s="206" t="s">
        <v>320</v>
      </c>
      <c r="DP84" s="206"/>
      <c r="DQ84" s="206"/>
      <c r="DR84" s="206"/>
      <c r="DS84" s="206"/>
      <c r="DT84" s="206"/>
      <c r="DU84" s="206"/>
      <c r="DV84" s="206"/>
      <c r="DW84" s="206"/>
      <c r="DX84" s="206"/>
      <c r="DY84" s="206"/>
      <c r="DZ84" s="206"/>
      <c r="EA84" s="206" t="s">
        <v>321</v>
      </c>
      <c r="EB84" s="206"/>
      <c r="EC84" s="206"/>
      <c r="ED84" s="206"/>
      <c r="EE84" s="206"/>
      <c r="EF84" s="206"/>
      <c r="EG84" s="206"/>
      <c r="EH84" s="206"/>
      <c r="EI84" s="206"/>
      <c r="EJ84" s="206"/>
      <c r="EK84" s="206"/>
      <c r="EL84" s="206"/>
      <c r="EM84" s="206"/>
      <c r="EN84" s="206"/>
      <c r="EO84" s="206"/>
      <c r="EP84" s="206"/>
      <c r="EQ84" s="206"/>
      <c r="ER84" s="206"/>
      <c r="ES84" s="206"/>
      <c r="EU84" s="80" t="str">
        <f t="shared" si="8"/>
        <v>REPARTITION DES EFFECTIFS DES ELEVES DES LYCEES PUBLICS PAR CISCO, PAR MILIEU DE RESIDENCE ET PAR GENRE</v>
      </c>
      <c r="EV84" s="80" t="str">
        <f t="shared" si="9"/>
        <v>REPARTITION DES EFFECTIFS DES ELEVES DES LYCEES PUBLICS PAR CISCO, PAR MILIEU DE RESIDENCE ET PAR GENRE</v>
      </c>
      <c r="EW84" s="78">
        <f t="shared" si="10"/>
        <v>0</v>
      </c>
      <c r="EX84" s="80">
        <f t="shared" si="11"/>
        <v>0</v>
      </c>
      <c r="EY84" s="78">
        <f t="shared" si="12"/>
        <v>0</v>
      </c>
      <c r="EZ84" s="78"/>
      <c r="FA84" s="78"/>
      <c r="FB84" s="78"/>
      <c r="FC84" s="78"/>
      <c r="FD84" s="78"/>
      <c r="FE84" s="78"/>
    </row>
    <row r="85" spans="1:161">
      <c r="A85" s="206" t="str">
        <f>"ANNEE SCOLAIRE "&amp;annee_scolaire</f>
        <v>ANNEE SCOLAIRE 2022-2023</v>
      </c>
      <c r="B85" s="206"/>
      <c r="C85" s="206"/>
      <c r="D85" s="206"/>
      <c r="E85" s="206"/>
      <c r="F85" s="206"/>
      <c r="G85" s="206"/>
      <c r="H85" s="206"/>
      <c r="I85" s="206"/>
      <c r="J85" s="206"/>
      <c r="K85" s="206"/>
      <c r="L85" s="206"/>
      <c r="M85" s="206"/>
      <c r="N85" s="206"/>
      <c r="O85" s="206"/>
      <c r="P85" s="206"/>
      <c r="Q85" s="206"/>
      <c r="R85" s="206"/>
      <c r="S85" s="206"/>
      <c r="T85" s="206"/>
      <c r="U85" s="206"/>
      <c r="V85" s="206"/>
      <c r="W85" s="206"/>
      <c r="X85" s="206"/>
      <c r="Y85" s="206"/>
      <c r="Z85" s="206"/>
      <c r="AA85" s="206"/>
      <c r="AB85" s="206"/>
      <c r="AC85" s="206"/>
      <c r="AD85" s="206"/>
      <c r="AE85" s="206" t="str">
        <f>"ANNEE SCOLAIRE "&amp;annee_scolaire</f>
        <v>ANNEE SCOLAIRE 2022-2023</v>
      </c>
      <c r="AF85" s="206"/>
      <c r="AG85" s="206"/>
      <c r="AH85" s="206"/>
      <c r="AI85" s="206"/>
      <c r="AJ85" s="206"/>
      <c r="AK85" s="206"/>
      <c r="AL85" s="206"/>
      <c r="AM85" s="206"/>
      <c r="AN85" s="206"/>
      <c r="AO85" s="206"/>
      <c r="AP85" s="206"/>
      <c r="AQ85" s="206"/>
      <c r="AR85" s="206"/>
      <c r="AS85" s="206"/>
      <c r="AT85" s="206"/>
      <c r="AU85" s="206"/>
      <c r="AV85" s="206"/>
      <c r="AW85" s="206"/>
      <c r="AX85" s="206"/>
      <c r="AY85" s="206"/>
      <c r="AZ85" s="206"/>
      <c r="BA85" s="206"/>
      <c r="BB85" s="206"/>
      <c r="BC85" s="206"/>
      <c r="BD85" s="206"/>
      <c r="BE85" s="206"/>
      <c r="BF85" s="206"/>
      <c r="BG85" s="206"/>
      <c r="BH85" s="206"/>
      <c r="BI85" s="206" t="str">
        <f>"ANNEE SCOLAIRE "&amp;annee_scolaire</f>
        <v>ANNEE SCOLAIRE 2022-2023</v>
      </c>
      <c r="BJ85" s="206"/>
      <c r="BK85" s="206"/>
      <c r="BL85" s="206"/>
      <c r="BM85" s="206"/>
      <c r="BN85" s="206"/>
      <c r="BO85" s="206"/>
      <c r="BP85" s="206"/>
      <c r="BQ85" s="206"/>
      <c r="BR85" s="206"/>
      <c r="BS85" s="206"/>
      <c r="BT85" s="206"/>
      <c r="BU85" s="206"/>
      <c r="BV85" s="206"/>
      <c r="BW85" s="206"/>
      <c r="BX85" s="206"/>
      <c r="BY85" s="206"/>
      <c r="BZ85" s="206"/>
      <c r="CA85" s="206"/>
      <c r="CB85" s="206"/>
      <c r="CC85" s="206"/>
      <c r="CD85" s="218" t="str">
        <f>"ANNEE SCOLAIRE "&amp;annee_scolaire</f>
        <v>ANNEE SCOLAIRE 2022-2023</v>
      </c>
      <c r="CE85" s="218"/>
      <c r="CF85" s="218"/>
      <c r="CG85" s="218"/>
      <c r="CH85" s="218"/>
      <c r="CI85" s="218"/>
      <c r="CJ85" s="218"/>
      <c r="CK85" s="218"/>
      <c r="CL85" s="218"/>
      <c r="CM85" s="218"/>
      <c r="CN85" s="218"/>
      <c r="CO85" s="249" t="str">
        <f>"SESSION "&amp;RIGHT(annee_scolaire_avant,4)</f>
        <v>SESSION 2022</v>
      </c>
      <c r="CP85" s="249"/>
      <c r="CQ85" s="249"/>
      <c r="CR85" s="249"/>
      <c r="CS85" s="249"/>
      <c r="CT85" s="249"/>
      <c r="CU85" s="249"/>
      <c r="CV85" s="249"/>
      <c r="CW85" s="249"/>
      <c r="CX85" s="249"/>
      <c r="CY85" s="249"/>
      <c r="CZ85" s="249"/>
      <c r="DA85" s="249"/>
      <c r="DB85" s="249"/>
      <c r="DC85" s="249"/>
      <c r="DD85" s="249"/>
      <c r="DE85" s="249"/>
      <c r="DF85" s="249"/>
      <c r="DG85" s="249"/>
      <c r="DH85" s="249"/>
      <c r="DI85" s="249"/>
      <c r="DJ85" s="249"/>
      <c r="DK85" s="249"/>
      <c r="DL85" s="249"/>
      <c r="DM85" s="249"/>
      <c r="DN85" s="249"/>
      <c r="DO85" s="206" t="str">
        <f>"ANNEE SCOLAIRE "&amp;annee_scolaire</f>
        <v>ANNEE SCOLAIRE 2022-2023</v>
      </c>
      <c r="DP85" s="206"/>
      <c r="DQ85" s="206"/>
      <c r="DR85" s="206"/>
      <c r="DS85" s="206"/>
      <c r="DT85" s="206"/>
      <c r="DU85" s="206"/>
      <c r="DV85" s="206"/>
      <c r="DW85" s="206"/>
      <c r="DX85" s="206"/>
      <c r="DY85" s="206"/>
      <c r="DZ85" s="206"/>
      <c r="EA85" s="218" t="str">
        <f>"ANNEE SCOLAIRE "&amp;annee_scolaire</f>
        <v>ANNEE SCOLAIRE 2022-2023</v>
      </c>
      <c r="EB85" s="218"/>
      <c r="EC85" s="218"/>
      <c r="ED85" s="218"/>
      <c r="EE85" s="218"/>
      <c r="EF85" s="218"/>
      <c r="EG85" s="218"/>
      <c r="EH85" s="218"/>
      <c r="EI85" s="218"/>
      <c r="EJ85" s="218"/>
      <c r="EK85" s="218"/>
      <c r="EL85" s="218"/>
      <c r="EM85" s="218"/>
      <c r="EN85" s="218"/>
      <c r="EO85" s="218"/>
      <c r="EP85" s="218"/>
      <c r="EQ85" s="218"/>
      <c r="ER85" s="218"/>
      <c r="ES85" s="218"/>
      <c r="EU85" s="80" t="str">
        <f t="shared" si="8"/>
        <v>ANNEE SCOLAIRE 2022-2023</v>
      </c>
      <c r="EV85" s="80" t="str">
        <f t="shared" si="9"/>
        <v>ANNEE SCOLAIRE 2022-2023</v>
      </c>
      <c r="EW85" s="78">
        <f t="shared" si="10"/>
        <v>0</v>
      </c>
      <c r="EX85" s="80">
        <f t="shared" si="11"/>
        <v>0</v>
      </c>
      <c r="EY85" s="78">
        <f t="shared" si="12"/>
        <v>0</v>
      </c>
      <c r="EZ85" s="78"/>
      <c r="FA85" s="78"/>
      <c r="FB85" s="78"/>
      <c r="FC85" s="78"/>
      <c r="FD85" s="78"/>
      <c r="FE85" s="78"/>
    </row>
    <row r="86" spans="1:161">
      <c r="A86" s="202" t="s">
        <v>2</v>
      </c>
      <c r="B86" s="202" t="s">
        <v>84</v>
      </c>
      <c r="C86" s="206" t="s">
        <v>33</v>
      </c>
      <c r="D86" s="206"/>
      <c r="E86" s="206" t="s">
        <v>72</v>
      </c>
      <c r="F86" s="206"/>
      <c r="G86" s="206" t="s">
        <v>34</v>
      </c>
      <c r="H86" s="206"/>
      <c r="I86" s="206" t="s">
        <v>35</v>
      </c>
      <c r="J86" s="206"/>
      <c r="K86" s="206" t="s">
        <v>2052</v>
      </c>
      <c r="L86" s="206"/>
      <c r="M86" s="248" t="s">
        <v>36</v>
      </c>
      <c r="N86" s="248"/>
      <c r="O86" s="206" t="s">
        <v>2051</v>
      </c>
      <c r="P86" s="206"/>
      <c r="Q86" s="206" t="s">
        <v>2089</v>
      </c>
      <c r="R86" s="206"/>
      <c r="S86" s="206" t="s">
        <v>2090</v>
      </c>
      <c r="T86" s="206"/>
      <c r="U86" s="206" t="s">
        <v>2091</v>
      </c>
      <c r="V86" s="206"/>
      <c r="W86" s="206" t="s">
        <v>2093</v>
      </c>
      <c r="X86" s="206"/>
      <c r="Y86" s="206" t="s">
        <v>2092</v>
      </c>
      <c r="Z86" s="206"/>
      <c r="AA86" s="206" t="s">
        <v>2094</v>
      </c>
      <c r="AB86" s="206"/>
      <c r="AC86" s="206" t="s">
        <v>73</v>
      </c>
      <c r="AD86" s="206"/>
      <c r="AE86" s="202" t="s">
        <v>2</v>
      </c>
      <c r="AF86" s="202" t="s">
        <v>84</v>
      </c>
      <c r="AG86" s="206" t="s">
        <v>33</v>
      </c>
      <c r="AH86" s="206"/>
      <c r="AI86" s="206" t="s">
        <v>72</v>
      </c>
      <c r="AJ86" s="206"/>
      <c r="AK86" s="206" t="s">
        <v>34</v>
      </c>
      <c r="AL86" s="206"/>
      <c r="AM86" s="206" t="s">
        <v>35</v>
      </c>
      <c r="AN86" s="206"/>
      <c r="AO86" s="206" t="s">
        <v>2052</v>
      </c>
      <c r="AP86" s="206"/>
      <c r="AQ86" s="248" t="s">
        <v>36</v>
      </c>
      <c r="AR86" s="248"/>
      <c r="AS86" s="206" t="s">
        <v>2051</v>
      </c>
      <c r="AT86" s="206"/>
      <c r="AU86" s="206" t="s">
        <v>2089</v>
      </c>
      <c r="AV86" s="206"/>
      <c r="AW86" s="206" t="s">
        <v>2090</v>
      </c>
      <c r="AX86" s="206"/>
      <c r="AY86" s="206" t="s">
        <v>2091</v>
      </c>
      <c r="AZ86" s="206"/>
      <c r="BA86" s="206" t="s">
        <v>2093</v>
      </c>
      <c r="BB86" s="206"/>
      <c r="BC86" s="206" t="s">
        <v>2092</v>
      </c>
      <c r="BD86" s="206"/>
      <c r="BE86" s="206" t="s">
        <v>2094</v>
      </c>
      <c r="BF86" s="206"/>
      <c r="BG86" s="206" t="s">
        <v>73</v>
      </c>
      <c r="BH86" s="206"/>
      <c r="BI86" s="202" t="s">
        <v>2</v>
      </c>
      <c r="BJ86" s="202" t="s">
        <v>84</v>
      </c>
      <c r="BK86" s="202" t="s">
        <v>293</v>
      </c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 t="s">
        <v>134</v>
      </c>
      <c r="BZ86" s="202"/>
      <c r="CA86" s="202"/>
      <c r="CB86" s="202"/>
      <c r="CC86" s="202" t="s">
        <v>137</v>
      </c>
      <c r="CD86" s="202" t="s">
        <v>2</v>
      </c>
      <c r="CE86" s="202" t="s">
        <v>84</v>
      </c>
      <c r="CF86" s="218" t="s">
        <v>138</v>
      </c>
      <c r="CG86" s="218"/>
      <c r="CH86" s="218"/>
      <c r="CI86" s="218"/>
      <c r="CJ86" s="218"/>
      <c r="CK86" s="218"/>
      <c r="CL86" s="218"/>
      <c r="CM86" s="218"/>
      <c r="CN86" s="218"/>
      <c r="CO86" s="202" t="s">
        <v>2</v>
      </c>
      <c r="CP86" s="202" t="s">
        <v>84</v>
      </c>
      <c r="CQ86" s="218" t="s">
        <v>315</v>
      </c>
      <c r="CR86" s="218"/>
      <c r="CS86" s="218"/>
      <c r="CT86" s="218"/>
      <c r="CU86" s="218" t="s">
        <v>316</v>
      </c>
      <c r="CV86" s="218"/>
      <c r="CW86" s="218"/>
      <c r="CX86" s="218"/>
      <c r="CY86" s="218" t="s">
        <v>317</v>
      </c>
      <c r="CZ86" s="218"/>
      <c r="DA86" s="218"/>
      <c r="DB86" s="218"/>
      <c r="DC86" s="218" t="s">
        <v>2096</v>
      </c>
      <c r="DD86" s="218"/>
      <c r="DE86" s="218"/>
      <c r="DF86" s="218"/>
      <c r="DG86" s="218" t="s">
        <v>2097</v>
      </c>
      <c r="DH86" s="218"/>
      <c r="DI86" s="218"/>
      <c r="DJ86" s="218"/>
      <c r="DK86" s="218" t="s">
        <v>2098</v>
      </c>
      <c r="DL86" s="218"/>
      <c r="DM86" s="218"/>
      <c r="DN86" s="218"/>
      <c r="DO86" s="219" t="s">
        <v>2</v>
      </c>
      <c r="DP86" s="219" t="s">
        <v>84</v>
      </c>
      <c r="DQ86" s="206" t="s">
        <v>135</v>
      </c>
      <c r="DR86" s="206"/>
      <c r="DS86" s="206"/>
      <c r="DT86" s="206"/>
      <c r="DU86" s="206"/>
      <c r="DV86" s="206"/>
      <c r="DW86" s="206"/>
      <c r="DX86" s="206"/>
      <c r="DY86" s="206" t="s">
        <v>136</v>
      </c>
      <c r="DZ86" s="206"/>
      <c r="EA86" s="202" t="s">
        <v>2</v>
      </c>
      <c r="EB86" s="202" t="s">
        <v>84</v>
      </c>
      <c r="EC86" s="218" t="s">
        <v>296</v>
      </c>
      <c r="ED86" s="218"/>
      <c r="EE86" s="218"/>
      <c r="EF86" s="218"/>
      <c r="EG86" s="218"/>
      <c r="EH86" s="218"/>
      <c r="EI86" s="218"/>
      <c r="EJ86" s="218"/>
      <c r="EK86" s="218"/>
      <c r="EL86" s="218"/>
      <c r="EM86" s="218"/>
      <c r="EN86" s="218"/>
      <c r="EO86" s="218"/>
      <c r="EP86" s="218"/>
      <c r="EQ86" s="218"/>
      <c r="ER86" s="218"/>
      <c r="ES86" s="218"/>
      <c r="EU86" s="80" t="str">
        <f t="shared" si="8"/>
        <v>CISCO</v>
      </c>
      <c r="EV86" s="80" t="str">
        <f t="shared" si="9"/>
        <v>CISCOMILIEU DE RESIDENCE</v>
      </c>
      <c r="EW86" s="78" t="e">
        <f t="shared" si="10"/>
        <v>#VALUE!</v>
      </c>
      <c r="EX86" s="80">
        <f t="shared" si="11"/>
        <v>0</v>
      </c>
      <c r="EY86" s="78" t="e">
        <f t="shared" si="12"/>
        <v>#VALUE!</v>
      </c>
      <c r="EZ86" s="78"/>
      <c r="FA86" s="78"/>
      <c r="FB86" s="78"/>
      <c r="FC86" s="78"/>
      <c r="FD86" s="78"/>
      <c r="FE86" s="78"/>
    </row>
    <row r="87" spans="1:161">
      <c r="A87" s="202"/>
      <c r="B87" s="202"/>
      <c r="C87" s="202" t="s">
        <v>139</v>
      </c>
      <c r="D87" s="202" t="s">
        <v>48</v>
      </c>
      <c r="E87" s="202" t="s">
        <v>139</v>
      </c>
      <c r="F87" s="202" t="s">
        <v>48</v>
      </c>
      <c r="G87" s="202" t="s">
        <v>139</v>
      </c>
      <c r="H87" s="202" t="s">
        <v>48</v>
      </c>
      <c r="I87" s="202" t="s">
        <v>139</v>
      </c>
      <c r="J87" s="202" t="s">
        <v>48</v>
      </c>
      <c r="K87" s="202" t="s">
        <v>139</v>
      </c>
      <c r="L87" s="202" t="s">
        <v>48</v>
      </c>
      <c r="M87" s="202" t="s">
        <v>139</v>
      </c>
      <c r="N87" s="202" t="s">
        <v>48</v>
      </c>
      <c r="O87" s="202" t="s">
        <v>139</v>
      </c>
      <c r="P87" s="202" t="s">
        <v>48</v>
      </c>
      <c r="Q87" s="202" t="s">
        <v>139</v>
      </c>
      <c r="R87" s="202" t="s">
        <v>48</v>
      </c>
      <c r="S87" s="202" t="s">
        <v>139</v>
      </c>
      <c r="T87" s="202" t="s">
        <v>48</v>
      </c>
      <c r="U87" s="202" t="s">
        <v>139</v>
      </c>
      <c r="V87" s="202" t="s">
        <v>48</v>
      </c>
      <c r="W87" s="202" t="s">
        <v>139</v>
      </c>
      <c r="X87" s="202" t="s">
        <v>48</v>
      </c>
      <c r="Y87" s="202" t="s">
        <v>139</v>
      </c>
      <c r="Z87" s="202" t="s">
        <v>48</v>
      </c>
      <c r="AA87" s="202" t="s">
        <v>139</v>
      </c>
      <c r="AB87" s="202" t="s">
        <v>48</v>
      </c>
      <c r="AC87" s="202" t="s">
        <v>139</v>
      </c>
      <c r="AD87" s="202" t="s">
        <v>48</v>
      </c>
      <c r="AE87" s="202"/>
      <c r="AF87" s="202"/>
      <c r="AG87" s="202" t="s">
        <v>139</v>
      </c>
      <c r="AH87" s="202" t="s">
        <v>48</v>
      </c>
      <c r="AI87" s="202" t="s">
        <v>139</v>
      </c>
      <c r="AJ87" s="202" t="s">
        <v>48</v>
      </c>
      <c r="AK87" s="202" t="s">
        <v>139</v>
      </c>
      <c r="AL87" s="202" t="s">
        <v>48</v>
      </c>
      <c r="AM87" s="202" t="s">
        <v>139</v>
      </c>
      <c r="AN87" s="202" t="s">
        <v>48</v>
      </c>
      <c r="AO87" s="202" t="s">
        <v>139</v>
      </c>
      <c r="AP87" s="202" t="s">
        <v>48</v>
      </c>
      <c r="AQ87" s="202" t="s">
        <v>139</v>
      </c>
      <c r="AR87" s="202" t="s">
        <v>48</v>
      </c>
      <c r="AS87" s="202" t="s">
        <v>139</v>
      </c>
      <c r="AT87" s="202" t="s">
        <v>48</v>
      </c>
      <c r="AU87" s="202" t="s">
        <v>139</v>
      </c>
      <c r="AV87" s="202" t="s">
        <v>48</v>
      </c>
      <c r="AW87" s="202" t="s">
        <v>139</v>
      </c>
      <c r="AX87" s="202" t="s">
        <v>48</v>
      </c>
      <c r="AY87" s="202" t="s">
        <v>139</v>
      </c>
      <c r="AZ87" s="202" t="s">
        <v>48</v>
      </c>
      <c r="BA87" s="202" t="s">
        <v>139</v>
      </c>
      <c r="BB87" s="202" t="s">
        <v>48</v>
      </c>
      <c r="BC87" s="202" t="s">
        <v>139</v>
      </c>
      <c r="BD87" s="202" t="s">
        <v>48</v>
      </c>
      <c r="BE87" s="202" t="s">
        <v>139</v>
      </c>
      <c r="BF87" s="202" t="s">
        <v>48</v>
      </c>
      <c r="BG87" s="202" t="s">
        <v>139</v>
      </c>
      <c r="BH87" s="202" t="s">
        <v>48</v>
      </c>
      <c r="BI87" s="202"/>
      <c r="BJ87" s="202"/>
      <c r="BK87" s="202" t="s">
        <v>33</v>
      </c>
      <c r="BL87" s="202" t="s">
        <v>72</v>
      </c>
      <c r="BM87" s="202" t="s">
        <v>34</v>
      </c>
      <c r="BN87" s="202" t="s">
        <v>35</v>
      </c>
      <c r="BO87" s="202" t="s">
        <v>2052</v>
      </c>
      <c r="BP87" s="202" t="s">
        <v>36</v>
      </c>
      <c r="BQ87" s="202" t="s">
        <v>2051</v>
      </c>
      <c r="BR87" s="202" t="s">
        <v>2089</v>
      </c>
      <c r="BS87" s="202" t="s">
        <v>2090</v>
      </c>
      <c r="BT87" s="202" t="s">
        <v>2091</v>
      </c>
      <c r="BU87" s="202" t="s">
        <v>2093</v>
      </c>
      <c r="BV87" s="202" t="s">
        <v>2092</v>
      </c>
      <c r="BW87" s="202" t="s">
        <v>2094</v>
      </c>
      <c r="BX87" s="202" t="s">
        <v>73</v>
      </c>
      <c r="BY87" s="244" t="s">
        <v>334</v>
      </c>
      <c r="BZ87" s="244" t="s">
        <v>237</v>
      </c>
      <c r="CA87" s="244" t="s">
        <v>141</v>
      </c>
      <c r="CB87" s="244" t="s">
        <v>142</v>
      </c>
      <c r="CC87" s="202"/>
      <c r="CD87" s="202"/>
      <c r="CE87" s="202"/>
      <c r="CF87" s="239" t="s">
        <v>335</v>
      </c>
      <c r="CG87" s="239" t="s">
        <v>278</v>
      </c>
      <c r="CH87" s="239" t="s">
        <v>336</v>
      </c>
      <c r="CI87" s="239" t="s">
        <v>337</v>
      </c>
      <c r="CJ87" s="239" t="s">
        <v>338</v>
      </c>
      <c r="CK87" s="239" t="s">
        <v>144</v>
      </c>
      <c r="CL87" s="239" t="s">
        <v>145</v>
      </c>
      <c r="CM87" s="239" t="s">
        <v>57</v>
      </c>
      <c r="CN87" s="239" t="s">
        <v>58</v>
      </c>
      <c r="CO87" s="202"/>
      <c r="CP87" s="202"/>
      <c r="CQ87" s="218" t="s">
        <v>330</v>
      </c>
      <c r="CR87" s="218"/>
      <c r="CS87" s="218" t="s">
        <v>331</v>
      </c>
      <c r="CT87" s="218"/>
      <c r="CU87" s="218" t="s">
        <v>330</v>
      </c>
      <c r="CV87" s="218"/>
      <c r="CW87" s="218" t="s">
        <v>331</v>
      </c>
      <c r="CX87" s="218"/>
      <c r="CY87" s="218" t="s">
        <v>330</v>
      </c>
      <c r="CZ87" s="218"/>
      <c r="DA87" s="218" t="s">
        <v>331</v>
      </c>
      <c r="DB87" s="218"/>
      <c r="DC87" s="218" t="s">
        <v>330</v>
      </c>
      <c r="DD87" s="218"/>
      <c r="DE87" s="218" t="s">
        <v>331</v>
      </c>
      <c r="DF87" s="218"/>
      <c r="DG87" s="218" t="s">
        <v>330</v>
      </c>
      <c r="DH87" s="218"/>
      <c r="DI87" s="218" t="s">
        <v>331</v>
      </c>
      <c r="DJ87" s="218"/>
      <c r="DK87" s="218" t="s">
        <v>330</v>
      </c>
      <c r="DL87" s="218"/>
      <c r="DM87" s="218" t="s">
        <v>331</v>
      </c>
      <c r="DN87" s="218"/>
      <c r="DO87" s="219"/>
      <c r="DP87" s="219"/>
      <c r="DQ87" s="209" t="s">
        <v>273</v>
      </c>
      <c r="DR87" s="209" t="s">
        <v>276</v>
      </c>
      <c r="DS87" s="209" t="s">
        <v>274</v>
      </c>
      <c r="DT87" s="209" t="s">
        <v>275</v>
      </c>
      <c r="DU87" s="209" t="s">
        <v>277</v>
      </c>
      <c r="DV87" s="209" t="s">
        <v>55</v>
      </c>
      <c r="DW87" s="209" t="s">
        <v>143</v>
      </c>
      <c r="DX87" s="209" t="s">
        <v>238</v>
      </c>
      <c r="DY87" s="209" t="s">
        <v>55</v>
      </c>
      <c r="DZ87" s="209" t="s">
        <v>143</v>
      </c>
      <c r="EA87" s="202"/>
      <c r="EB87" s="202"/>
      <c r="EC87" s="209" t="s">
        <v>66</v>
      </c>
      <c r="ED87" s="209" t="s">
        <v>67</v>
      </c>
      <c r="EE87" s="209" t="s">
        <v>68</v>
      </c>
      <c r="EF87" s="209" t="s">
        <v>2088</v>
      </c>
      <c r="EG87" s="209" t="s">
        <v>2085</v>
      </c>
      <c r="EH87" s="209" t="s">
        <v>2083</v>
      </c>
      <c r="EI87" s="209" t="s">
        <v>71</v>
      </c>
      <c r="EJ87" s="209" t="s">
        <v>333</v>
      </c>
      <c r="EK87" s="209" t="s">
        <v>2086</v>
      </c>
      <c r="EL87" s="209" t="s">
        <v>2087</v>
      </c>
      <c r="EM87" s="209" t="s">
        <v>332</v>
      </c>
      <c r="EN87" s="209" t="s">
        <v>2048</v>
      </c>
      <c r="EO87" s="209" t="s">
        <v>2045</v>
      </c>
      <c r="EP87" s="209" t="s">
        <v>69</v>
      </c>
      <c r="EQ87" s="209" t="s">
        <v>70</v>
      </c>
      <c r="ER87" s="209" t="s">
        <v>2053</v>
      </c>
      <c r="ES87" s="209" t="s">
        <v>0</v>
      </c>
      <c r="EU87" s="80" t="str">
        <f t="shared" si="8"/>
        <v>CISCO</v>
      </c>
      <c r="EV87" s="80" t="str">
        <f t="shared" si="9"/>
        <v>CISCO</v>
      </c>
      <c r="EW87" s="78" t="e">
        <f t="shared" si="10"/>
        <v>#VALUE!</v>
      </c>
      <c r="EX87" s="80" t="e">
        <f t="shared" si="11"/>
        <v>#VALUE!</v>
      </c>
      <c r="EY87" s="78" t="e">
        <f t="shared" si="12"/>
        <v>#VALUE!</v>
      </c>
      <c r="EZ87" s="78"/>
      <c r="FA87" s="78"/>
      <c r="FB87" s="78"/>
      <c r="FC87" s="78"/>
      <c r="FD87" s="78"/>
      <c r="FE87" s="78"/>
    </row>
    <row r="88" spans="1:161">
      <c r="A88" s="202"/>
      <c r="B88" s="202"/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44"/>
      <c r="BZ88" s="244"/>
      <c r="CA88" s="244"/>
      <c r="CB88" s="244"/>
      <c r="CC88" s="202"/>
      <c r="CD88" s="202"/>
      <c r="CE88" s="202"/>
      <c r="CF88" s="239"/>
      <c r="CG88" s="239"/>
      <c r="CH88" s="239"/>
      <c r="CI88" s="239"/>
      <c r="CJ88" s="239"/>
      <c r="CK88" s="239"/>
      <c r="CL88" s="239"/>
      <c r="CM88" s="239"/>
      <c r="CN88" s="239"/>
      <c r="CO88" s="202"/>
      <c r="CP88" s="202"/>
      <c r="CQ88" s="69" t="s">
        <v>2095</v>
      </c>
      <c r="CR88" s="69" t="s">
        <v>24</v>
      </c>
      <c r="CS88" s="69" t="s">
        <v>2095</v>
      </c>
      <c r="CT88" s="69" t="s">
        <v>24</v>
      </c>
      <c r="CU88" s="69" t="s">
        <v>2095</v>
      </c>
      <c r="CV88" s="69" t="s">
        <v>24</v>
      </c>
      <c r="CW88" s="69" t="s">
        <v>2095</v>
      </c>
      <c r="CX88" s="69" t="s">
        <v>24</v>
      </c>
      <c r="CY88" s="69" t="s">
        <v>2095</v>
      </c>
      <c r="CZ88" s="69" t="s">
        <v>24</v>
      </c>
      <c r="DA88" s="69" t="s">
        <v>2095</v>
      </c>
      <c r="DB88" s="69" t="s">
        <v>24</v>
      </c>
      <c r="DC88" s="69" t="s">
        <v>2095</v>
      </c>
      <c r="DD88" s="69" t="s">
        <v>24</v>
      </c>
      <c r="DE88" s="69" t="s">
        <v>2095</v>
      </c>
      <c r="DF88" s="69" t="s">
        <v>24</v>
      </c>
      <c r="DG88" s="69" t="s">
        <v>2095</v>
      </c>
      <c r="DH88" s="69" t="s">
        <v>24</v>
      </c>
      <c r="DI88" s="69" t="s">
        <v>2095</v>
      </c>
      <c r="DJ88" s="69" t="s">
        <v>24</v>
      </c>
      <c r="DK88" s="69" t="s">
        <v>2095</v>
      </c>
      <c r="DL88" s="69" t="s">
        <v>24</v>
      </c>
      <c r="DM88" s="69" t="s">
        <v>2095</v>
      </c>
      <c r="DN88" s="69" t="s">
        <v>24</v>
      </c>
      <c r="DO88" s="219"/>
      <c r="DP88" s="219"/>
      <c r="DQ88" s="209"/>
      <c r="DR88" s="209"/>
      <c r="DS88" s="209"/>
      <c r="DT88" s="209"/>
      <c r="DU88" s="209"/>
      <c r="DV88" s="209"/>
      <c r="DW88" s="209"/>
      <c r="DX88" s="209"/>
      <c r="DY88" s="209"/>
      <c r="DZ88" s="209"/>
      <c r="EA88" s="202"/>
      <c r="EB88" s="202"/>
      <c r="EC88" s="209"/>
      <c r="ED88" s="209"/>
      <c r="EE88" s="209"/>
      <c r="EF88" s="209"/>
      <c r="EG88" s="209"/>
      <c r="EH88" s="209"/>
      <c r="EI88" s="209"/>
      <c r="EJ88" s="209"/>
      <c r="EK88" s="209"/>
      <c r="EL88" s="209"/>
      <c r="EM88" s="209"/>
      <c r="EN88" s="209"/>
      <c r="EO88" s="209"/>
      <c r="EP88" s="209"/>
      <c r="EQ88" s="209"/>
      <c r="ER88" s="209"/>
      <c r="ES88" s="209"/>
      <c r="EU88" s="80" t="str">
        <f t="shared" si="8"/>
        <v>CISCO</v>
      </c>
      <c r="EV88" s="80" t="str">
        <f t="shared" si="9"/>
        <v>CISCO</v>
      </c>
      <c r="EW88" s="78" t="e">
        <f t="shared" si="10"/>
        <v>#VALUE!</v>
      </c>
      <c r="EX88" s="80" t="e">
        <f t="shared" si="11"/>
        <v>#VALUE!</v>
      </c>
      <c r="EY88" s="78">
        <f t="shared" si="12"/>
        <v>0</v>
      </c>
      <c r="EZ88" s="78"/>
      <c r="FA88" s="78"/>
      <c r="FB88" s="78"/>
      <c r="FC88" s="78"/>
      <c r="FD88" s="78"/>
      <c r="FE88" s="78"/>
    </row>
    <row r="89" spans="1:161" s="100" customFormat="1">
      <c r="A89" s="49" t="s">
        <v>95</v>
      </c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49" t="s">
        <v>95</v>
      </c>
      <c r="AF89" s="48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10"/>
      <c r="BH89" s="49"/>
      <c r="BI89" s="49" t="s">
        <v>95</v>
      </c>
      <c r="BJ89" s="48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49" t="s">
        <v>95</v>
      </c>
      <c r="CE89" s="48"/>
      <c r="CF89" s="61"/>
      <c r="CG89" s="61"/>
      <c r="CH89" s="61"/>
      <c r="CI89" s="61"/>
      <c r="CJ89" s="61"/>
      <c r="CK89" s="61"/>
      <c r="CL89" s="61"/>
      <c r="CM89" s="61"/>
      <c r="CN89" s="61"/>
      <c r="CO89" s="49" t="s">
        <v>95</v>
      </c>
      <c r="CP89" s="49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49" t="s">
        <v>95</v>
      </c>
      <c r="DP89" s="98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49" t="s">
        <v>95</v>
      </c>
      <c r="EB89" s="13"/>
      <c r="EC89" s="117"/>
      <c r="ED89" s="117"/>
      <c r="EE89" s="117"/>
      <c r="EF89" s="117"/>
      <c r="EG89" s="117"/>
      <c r="EH89" s="117"/>
      <c r="EI89" s="117"/>
      <c r="EJ89" s="117"/>
      <c r="EK89" s="117"/>
      <c r="EL89" s="117"/>
      <c r="EM89" s="117"/>
      <c r="EN89" s="117"/>
      <c r="EO89" s="117"/>
      <c r="EP89" s="117"/>
      <c r="EQ89" s="117"/>
      <c r="ER89" s="117"/>
      <c r="ES89" s="117"/>
      <c r="EU89" s="80" t="s">
        <v>95</v>
      </c>
      <c r="EV89" s="80" t="s">
        <v>95</v>
      </c>
      <c r="EW89" s="78">
        <v>0</v>
      </c>
      <c r="EX89" s="80">
        <v>0</v>
      </c>
      <c r="EY89" s="78">
        <v>0</v>
      </c>
      <c r="EZ89" s="78"/>
      <c r="FA89" s="78"/>
      <c r="FB89" s="78"/>
      <c r="FC89" s="78"/>
      <c r="FD89" s="78"/>
      <c r="FE89" s="78"/>
    </row>
    <row r="90" spans="1:161">
      <c r="A90" s="205" t="s">
        <v>149</v>
      </c>
      <c r="B90" s="8" t="s">
        <v>90</v>
      </c>
      <c r="C90" s="71">
        <v>1108</v>
      </c>
      <c r="D90" s="71">
        <v>627</v>
      </c>
      <c r="E90" s="71">
        <v>0</v>
      </c>
      <c r="F90" s="71">
        <v>0</v>
      </c>
      <c r="G90" s="71">
        <v>0</v>
      </c>
      <c r="H90" s="71">
        <v>0</v>
      </c>
      <c r="I90" s="71">
        <v>0</v>
      </c>
      <c r="J90" s="71">
        <v>0</v>
      </c>
      <c r="K90" s="71">
        <v>308</v>
      </c>
      <c r="L90" s="71">
        <v>201</v>
      </c>
      <c r="M90" s="71">
        <v>338</v>
      </c>
      <c r="N90" s="71">
        <v>160</v>
      </c>
      <c r="O90" s="71">
        <v>73</v>
      </c>
      <c r="P90" s="71">
        <v>41</v>
      </c>
      <c r="Q90" s="71">
        <v>182</v>
      </c>
      <c r="R90" s="71">
        <v>122</v>
      </c>
      <c r="S90" s="71">
        <v>0</v>
      </c>
      <c r="T90" s="71">
        <v>0</v>
      </c>
      <c r="U90" s="71">
        <v>51</v>
      </c>
      <c r="V90" s="71">
        <v>12</v>
      </c>
      <c r="W90" s="71">
        <v>175</v>
      </c>
      <c r="X90" s="71">
        <v>122</v>
      </c>
      <c r="Y90" s="71">
        <v>185</v>
      </c>
      <c r="Z90" s="71">
        <v>75</v>
      </c>
      <c r="AA90" s="71">
        <v>95</v>
      </c>
      <c r="AB90" s="71">
        <v>48</v>
      </c>
      <c r="AC90" s="69">
        <v>2515</v>
      </c>
      <c r="AD90" s="69">
        <v>1408</v>
      </c>
      <c r="AE90" s="205" t="s">
        <v>149</v>
      </c>
      <c r="AF90" s="8" t="s">
        <v>90</v>
      </c>
      <c r="AG90" s="71">
        <v>38</v>
      </c>
      <c r="AH90" s="71">
        <v>22</v>
      </c>
      <c r="AI90" s="71">
        <v>0</v>
      </c>
      <c r="AJ90" s="71">
        <v>0</v>
      </c>
      <c r="AK90" s="71">
        <v>0</v>
      </c>
      <c r="AL90" s="71">
        <v>0</v>
      </c>
      <c r="AM90" s="71">
        <v>0</v>
      </c>
      <c r="AN90" s="71">
        <v>0</v>
      </c>
      <c r="AO90" s="71">
        <v>1</v>
      </c>
      <c r="AP90" s="71">
        <v>1</v>
      </c>
      <c r="AQ90" s="71">
        <v>7</v>
      </c>
      <c r="AR90" s="71">
        <v>0</v>
      </c>
      <c r="AS90" s="71">
        <v>3</v>
      </c>
      <c r="AT90" s="71">
        <v>1</v>
      </c>
      <c r="AU90" s="71">
        <v>65</v>
      </c>
      <c r="AV90" s="71">
        <v>41</v>
      </c>
      <c r="AW90" s="71">
        <v>0</v>
      </c>
      <c r="AX90" s="71">
        <v>0</v>
      </c>
      <c r="AY90" s="71">
        <v>11</v>
      </c>
      <c r="AZ90" s="71">
        <v>3</v>
      </c>
      <c r="BA90" s="71">
        <v>13</v>
      </c>
      <c r="BB90" s="71">
        <v>8</v>
      </c>
      <c r="BC90" s="71">
        <v>40</v>
      </c>
      <c r="BD90" s="71">
        <v>14</v>
      </c>
      <c r="BE90" s="71">
        <v>4</v>
      </c>
      <c r="BF90" s="71">
        <v>1</v>
      </c>
      <c r="BG90" s="69">
        <v>182</v>
      </c>
      <c r="BH90" s="69">
        <v>91</v>
      </c>
      <c r="BI90" s="205" t="s">
        <v>149</v>
      </c>
      <c r="BJ90" s="8" t="s">
        <v>90</v>
      </c>
      <c r="BK90" s="31">
        <v>21</v>
      </c>
      <c r="BL90" s="31">
        <v>0</v>
      </c>
      <c r="BM90" s="31">
        <v>0</v>
      </c>
      <c r="BN90" s="31">
        <v>0</v>
      </c>
      <c r="BO90" s="31">
        <v>8</v>
      </c>
      <c r="BP90" s="31">
        <v>9</v>
      </c>
      <c r="BQ90" s="31">
        <v>3</v>
      </c>
      <c r="BR90" s="31">
        <v>4</v>
      </c>
      <c r="BS90" s="31">
        <v>0</v>
      </c>
      <c r="BT90" s="31">
        <v>2</v>
      </c>
      <c r="BU90" s="31">
        <v>6</v>
      </c>
      <c r="BV90" s="31">
        <v>7</v>
      </c>
      <c r="BW90" s="31">
        <v>5</v>
      </c>
      <c r="BX90" s="149">
        <v>65</v>
      </c>
      <c r="BY90" s="125">
        <v>48</v>
      </c>
      <c r="BZ90" s="71">
        <v>40</v>
      </c>
      <c r="CA90" s="71">
        <v>1</v>
      </c>
      <c r="CB90" s="71">
        <v>21</v>
      </c>
      <c r="CC90" s="71">
        <v>8</v>
      </c>
      <c r="CD90" s="205" t="s">
        <v>149</v>
      </c>
      <c r="CE90" s="8" t="s">
        <v>90</v>
      </c>
      <c r="CF90" s="71">
        <v>0</v>
      </c>
      <c r="CG90" s="71">
        <v>706</v>
      </c>
      <c r="CH90" s="71">
        <v>130</v>
      </c>
      <c r="CI90" s="71">
        <v>0</v>
      </c>
      <c r="CJ90" s="71">
        <v>3</v>
      </c>
      <c r="CK90" s="71">
        <v>12</v>
      </c>
      <c r="CL90" s="71">
        <v>62</v>
      </c>
      <c r="CM90" s="71">
        <v>43</v>
      </c>
      <c r="CN90" s="71">
        <v>52</v>
      </c>
      <c r="CO90" s="205" t="s">
        <v>149</v>
      </c>
      <c r="CP90" s="8" t="s">
        <v>90</v>
      </c>
      <c r="CQ90" s="46">
        <v>342</v>
      </c>
      <c r="CR90" s="46">
        <v>195</v>
      </c>
      <c r="CS90" s="46">
        <v>133</v>
      </c>
      <c r="CT90" s="46">
        <v>78</v>
      </c>
      <c r="CU90" s="46">
        <v>0</v>
      </c>
      <c r="CV90" s="46">
        <v>0</v>
      </c>
      <c r="CW90" s="46">
        <v>0</v>
      </c>
      <c r="CX90" s="46">
        <v>0</v>
      </c>
      <c r="CY90" s="46">
        <v>182</v>
      </c>
      <c r="CZ90" s="46">
        <v>87</v>
      </c>
      <c r="DA90" s="46">
        <v>81</v>
      </c>
      <c r="DB90" s="46">
        <v>42</v>
      </c>
      <c r="DC90" s="46">
        <v>73</v>
      </c>
      <c r="DD90" s="46">
        <v>56</v>
      </c>
      <c r="DE90" s="46">
        <v>52</v>
      </c>
      <c r="DF90" s="46">
        <v>41</v>
      </c>
      <c r="DG90" s="46">
        <v>102</v>
      </c>
      <c r="DH90" s="46">
        <v>37</v>
      </c>
      <c r="DI90" s="46">
        <v>38</v>
      </c>
      <c r="DJ90" s="46">
        <v>16</v>
      </c>
      <c r="DK90" s="46">
        <v>61</v>
      </c>
      <c r="DL90" s="46">
        <v>28</v>
      </c>
      <c r="DM90" s="46">
        <v>51</v>
      </c>
      <c r="DN90" s="46">
        <v>24</v>
      </c>
      <c r="DO90" s="205" t="s">
        <v>149</v>
      </c>
      <c r="DP90" s="8" t="s">
        <v>90</v>
      </c>
      <c r="DQ90" s="71">
        <v>24</v>
      </c>
      <c r="DR90" s="71">
        <v>56</v>
      </c>
      <c r="DS90" s="71">
        <v>0</v>
      </c>
      <c r="DT90" s="71">
        <v>54</v>
      </c>
      <c r="DU90" s="71">
        <v>0</v>
      </c>
      <c r="DV90" s="16">
        <v>134</v>
      </c>
      <c r="DW90" s="71">
        <v>57</v>
      </c>
      <c r="DX90" s="71">
        <v>31</v>
      </c>
      <c r="DY90" s="152">
        <v>26</v>
      </c>
      <c r="DZ90" s="32">
        <v>9</v>
      </c>
      <c r="EA90" s="205" t="s">
        <v>149</v>
      </c>
      <c r="EB90" s="8" t="s">
        <v>90</v>
      </c>
      <c r="EC90" s="71">
        <v>970</v>
      </c>
      <c r="ED90" s="71">
        <v>941</v>
      </c>
      <c r="EE90" s="71">
        <v>159</v>
      </c>
      <c r="EF90" s="71">
        <v>0</v>
      </c>
      <c r="EG90" s="71">
        <v>116</v>
      </c>
      <c r="EH90" s="71">
        <v>35</v>
      </c>
      <c r="EI90" s="71">
        <v>22</v>
      </c>
      <c r="EJ90" s="71">
        <v>1171</v>
      </c>
      <c r="EK90" s="71">
        <v>26</v>
      </c>
      <c r="EL90" s="71">
        <v>2</v>
      </c>
      <c r="EM90" s="71">
        <v>39</v>
      </c>
      <c r="EN90" s="71">
        <v>0</v>
      </c>
      <c r="EO90" s="71">
        <v>29</v>
      </c>
      <c r="EP90" s="71">
        <v>0</v>
      </c>
      <c r="EQ90" s="71">
        <v>4</v>
      </c>
      <c r="ER90" s="71">
        <v>0</v>
      </c>
      <c r="ES90" s="71">
        <v>0</v>
      </c>
      <c r="EU90" s="80" t="s">
        <v>149</v>
      </c>
      <c r="EV90" s="80" t="s">
        <v>2342</v>
      </c>
      <c r="EW90" s="78">
        <v>760</v>
      </c>
      <c r="EX90" s="80">
        <v>355</v>
      </c>
      <c r="EY90" s="78">
        <v>1817</v>
      </c>
      <c r="EZ90" s="78"/>
      <c r="FA90" s="78"/>
      <c r="FB90" s="78"/>
      <c r="FC90" s="78"/>
      <c r="FD90" s="78"/>
      <c r="FE90" s="78"/>
    </row>
    <row r="91" spans="1:161">
      <c r="A91" s="205"/>
      <c r="B91" s="8" t="s">
        <v>91</v>
      </c>
      <c r="C91" s="71">
        <v>755</v>
      </c>
      <c r="D91" s="71">
        <v>421</v>
      </c>
      <c r="E91" s="71">
        <v>0</v>
      </c>
      <c r="F91" s="71">
        <v>0</v>
      </c>
      <c r="G91" s="71">
        <v>0</v>
      </c>
      <c r="H91" s="71">
        <v>0</v>
      </c>
      <c r="I91" s="71">
        <v>0</v>
      </c>
      <c r="J91" s="71">
        <v>0</v>
      </c>
      <c r="K91" s="71">
        <v>426</v>
      </c>
      <c r="L91" s="71">
        <v>301</v>
      </c>
      <c r="M91" s="71">
        <v>348</v>
      </c>
      <c r="N91" s="71">
        <v>138</v>
      </c>
      <c r="O91" s="71">
        <v>89</v>
      </c>
      <c r="P91" s="71">
        <v>49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252</v>
      </c>
      <c r="X91" s="71">
        <v>171</v>
      </c>
      <c r="Y91" s="71">
        <v>266</v>
      </c>
      <c r="Z91" s="71">
        <v>107</v>
      </c>
      <c r="AA91" s="71">
        <v>61</v>
      </c>
      <c r="AB91" s="71">
        <v>36</v>
      </c>
      <c r="AC91" s="69">
        <v>2197</v>
      </c>
      <c r="AD91" s="69">
        <v>1223</v>
      </c>
      <c r="AE91" s="205"/>
      <c r="AF91" s="8" t="s">
        <v>91</v>
      </c>
      <c r="AG91" s="71">
        <v>34</v>
      </c>
      <c r="AH91" s="71">
        <v>13</v>
      </c>
      <c r="AI91" s="71">
        <v>0</v>
      </c>
      <c r="AJ91" s="71">
        <v>0</v>
      </c>
      <c r="AK91" s="71">
        <v>0</v>
      </c>
      <c r="AL91" s="71">
        <v>0</v>
      </c>
      <c r="AM91" s="71">
        <v>0</v>
      </c>
      <c r="AN91" s="71">
        <v>0</v>
      </c>
      <c r="AO91" s="71">
        <v>17</v>
      </c>
      <c r="AP91" s="71">
        <v>11</v>
      </c>
      <c r="AQ91" s="71">
        <v>19</v>
      </c>
      <c r="AR91" s="71">
        <v>5</v>
      </c>
      <c r="AS91" s="71">
        <v>6</v>
      </c>
      <c r="AT91" s="71">
        <v>4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>
        <v>0</v>
      </c>
      <c r="BA91" s="71">
        <v>34</v>
      </c>
      <c r="BB91" s="71">
        <v>23</v>
      </c>
      <c r="BC91" s="71">
        <v>49</v>
      </c>
      <c r="BD91" s="71">
        <v>14</v>
      </c>
      <c r="BE91" s="71">
        <v>9</v>
      </c>
      <c r="BF91" s="71">
        <v>5</v>
      </c>
      <c r="BG91" s="69">
        <v>168</v>
      </c>
      <c r="BH91" s="69">
        <v>75</v>
      </c>
      <c r="BI91" s="205"/>
      <c r="BJ91" s="8" t="s">
        <v>91</v>
      </c>
      <c r="BK91" s="31">
        <v>13</v>
      </c>
      <c r="BL91" s="31">
        <v>0</v>
      </c>
      <c r="BM91" s="31">
        <v>0</v>
      </c>
      <c r="BN91" s="31">
        <v>0</v>
      </c>
      <c r="BO91" s="31">
        <v>7</v>
      </c>
      <c r="BP91" s="31">
        <v>6</v>
      </c>
      <c r="BQ91" s="31">
        <v>2</v>
      </c>
      <c r="BR91" s="31">
        <v>0</v>
      </c>
      <c r="BS91" s="31">
        <v>0</v>
      </c>
      <c r="BT91" s="31">
        <v>0</v>
      </c>
      <c r="BU91" s="31">
        <v>5</v>
      </c>
      <c r="BV91" s="31">
        <v>5</v>
      </c>
      <c r="BW91" s="31">
        <v>1</v>
      </c>
      <c r="BX91" s="149">
        <v>39</v>
      </c>
      <c r="BY91" s="125">
        <v>37</v>
      </c>
      <c r="BZ91" s="71">
        <v>17</v>
      </c>
      <c r="CA91" s="71">
        <v>37</v>
      </c>
      <c r="CB91" s="71">
        <v>0</v>
      </c>
      <c r="CC91" s="71">
        <v>1</v>
      </c>
      <c r="CD91" s="205"/>
      <c r="CE91" s="8" t="s">
        <v>91</v>
      </c>
      <c r="CF91" s="71">
        <v>0</v>
      </c>
      <c r="CG91" s="71">
        <v>554</v>
      </c>
      <c r="CH91" s="71">
        <v>64</v>
      </c>
      <c r="CI91" s="71">
        <v>0</v>
      </c>
      <c r="CJ91" s="71">
        <v>0</v>
      </c>
      <c r="CK91" s="71">
        <v>27</v>
      </c>
      <c r="CL91" s="71">
        <v>35</v>
      </c>
      <c r="CM91" s="71">
        <v>50</v>
      </c>
      <c r="CN91" s="71">
        <v>40</v>
      </c>
      <c r="CO91" s="205"/>
      <c r="CP91" s="8" t="s">
        <v>91</v>
      </c>
      <c r="CQ91" s="46">
        <v>0</v>
      </c>
      <c r="CR91" s="46">
        <v>0</v>
      </c>
      <c r="CS91" s="46">
        <v>0</v>
      </c>
      <c r="CT91" s="46">
        <v>0</v>
      </c>
      <c r="CU91" s="46">
        <v>0</v>
      </c>
      <c r="CV91" s="46">
        <v>0</v>
      </c>
      <c r="CW91" s="46">
        <v>0</v>
      </c>
      <c r="CX91" s="46">
        <v>0</v>
      </c>
      <c r="CY91" s="46">
        <v>0</v>
      </c>
      <c r="CZ91" s="46">
        <v>0</v>
      </c>
      <c r="DA91" s="46">
        <v>0</v>
      </c>
      <c r="DB91" s="46">
        <v>0</v>
      </c>
      <c r="DC91" s="46">
        <v>242</v>
      </c>
      <c r="DD91" s="46">
        <v>166</v>
      </c>
      <c r="DE91" s="46">
        <v>173</v>
      </c>
      <c r="DF91" s="46">
        <v>124</v>
      </c>
      <c r="DG91" s="46">
        <v>217</v>
      </c>
      <c r="DH91" s="46">
        <v>85</v>
      </c>
      <c r="DI91" s="46">
        <v>145</v>
      </c>
      <c r="DJ91" s="46">
        <v>59</v>
      </c>
      <c r="DK91" s="46">
        <v>75</v>
      </c>
      <c r="DL91" s="46">
        <v>31</v>
      </c>
      <c r="DM91" s="46">
        <v>47</v>
      </c>
      <c r="DN91" s="46">
        <v>17</v>
      </c>
      <c r="DO91" s="205"/>
      <c r="DP91" s="8" t="s">
        <v>91</v>
      </c>
      <c r="DQ91" s="71">
        <v>31</v>
      </c>
      <c r="DR91" s="71">
        <v>48</v>
      </c>
      <c r="DS91" s="71">
        <v>0</v>
      </c>
      <c r="DT91" s="71">
        <v>11</v>
      </c>
      <c r="DU91" s="71">
        <v>2</v>
      </c>
      <c r="DV91" s="16">
        <v>92</v>
      </c>
      <c r="DW91" s="71">
        <v>47</v>
      </c>
      <c r="DX91" s="71">
        <v>30</v>
      </c>
      <c r="DY91" s="152">
        <v>26</v>
      </c>
      <c r="DZ91" s="32">
        <v>12</v>
      </c>
      <c r="EA91" s="205"/>
      <c r="EB91" s="8" t="s">
        <v>91</v>
      </c>
      <c r="EC91" s="71">
        <v>895</v>
      </c>
      <c r="ED91" s="71">
        <v>3180</v>
      </c>
      <c r="EE91" s="71">
        <v>382</v>
      </c>
      <c r="EF91" s="71">
        <v>0</v>
      </c>
      <c r="EG91" s="71">
        <v>0</v>
      </c>
      <c r="EH91" s="71">
        <v>1177</v>
      </c>
      <c r="EI91" s="71">
        <v>0</v>
      </c>
      <c r="EJ91" s="71">
        <v>1923</v>
      </c>
      <c r="EK91" s="71">
        <v>1017</v>
      </c>
      <c r="EL91" s="71">
        <v>0</v>
      </c>
      <c r="EM91" s="71">
        <v>614</v>
      </c>
      <c r="EN91" s="71">
        <v>0</v>
      </c>
      <c r="EO91" s="71">
        <v>40</v>
      </c>
      <c r="EP91" s="71">
        <v>10</v>
      </c>
      <c r="EQ91" s="71">
        <v>1</v>
      </c>
      <c r="ER91" s="71">
        <v>0</v>
      </c>
      <c r="ES91" s="71">
        <v>0</v>
      </c>
      <c r="EU91" s="80" t="s">
        <v>149</v>
      </c>
      <c r="EV91" s="80" t="s">
        <v>2343</v>
      </c>
      <c r="EW91" s="78">
        <v>534</v>
      </c>
      <c r="EX91" s="80">
        <v>365</v>
      </c>
      <c r="EY91" s="78">
        <v>1300</v>
      </c>
      <c r="EZ91" s="78"/>
      <c r="FA91" s="78"/>
      <c r="FB91" s="78"/>
      <c r="FC91" s="78"/>
      <c r="FD91" s="78"/>
      <c r="FE91" s="78"/>
    </row>
    <row r="92" spans="1:161">
      <c r="A92" s="205"/>
      <c r="B92" s="66" t="s">
        <v>73</v>
      </c>
      <c r="C92" s="26">
        <v>1863</v>
      </c>
      <c r="D92" s="26">
        <v>1048</v>
      </c>
      <c r="E92" s="26">
        <v>0</v>
      </c>
      <c r="F92" s="26">
        <v>0</v>
      </c>
      <c r="G92" s="26">
        <v>0</v>
      </c>
      <c r="H92" s="26">
        <v>0</v>
      </c>
      <c r="I92" s="26">
        <v>0</v>
      </c>
      <c r="J92" s="26">
        <v>0</v>
      </c>
      <c r="K92" s="26">
        <v>734</v>
      </c>
      <c r="L92" s="26">
        <v>502</v>
      </c>
      <c r="M92" s="26">
        <v>686</v>
      </c>
      <c r="N92" s="26">
        <v>298</v>
      </c>
      <c r="O92" s="26">
        <v>162</v>
      </c>
      <c r="P92" s="26">
        <v>90</v>
      </c>
      <c r="Q92" s="26">
        <v>182</v>
      </c>
      <c r="R92" s="26">
        <v>122</v>
      </c>
      <c r="S92" s="26">
        <v>0</v>
      </c>
      <c r="T92" s="26">
        <v>0</v>
      </c>
      <c r="U92" s="26">
        <v>51</v>
      </c>
      <c r="V92" s="26">
        <v>12</v>
      </c>
      <c r="W92" s="26">
        <v>427</v>
      </c>
      <c r="X92" s="26">
        <v>293</v>
      </c>
      <c r="Y92" s="26">
        <v>451</v>
      </c>
      <c r="Z92" s="26">
        <v>182</v>
      </c>
      <c r="AA92" s="26">
        <v>156</v>
      </c>
      <c r="AB92" s="26">
        <v>84</v>
      </c>
      <c r="AC92" s="68">
        <v>4712</v>
      </c>
      <c r="AD92" s="68">
        <v>2631</v>
      </c>
      <c r="AE92" s="205"/>
      <c r="AF92" s="66" t="s">
        <v>73</v>
      </c>
      <c r="AG92" s="26">
        <v>72</v>
      </c>
      <c r="AH92" s="26">
        <v>35</v>
      </c>
      <c r="AI92" s="26">
        <v>0</v>
      </c>
      <c r="AJ92" s="26">
        <v>0</v>
      </c>
      <c r="AK92" s="26">
        <v>0</v>
      </c>
      <c r="AL92" s="26">
        <v>0</v>
      </c>
      <c r="AM92" s="26">
        <v>0</v>
      </c>
      <c r="AN92" s="26">
        <v>0</v>
      </c>
      <c r="AO92" s="26">
        <v>18</v>
      </c>
      <c r="AP92" s="26">
        <v>12</v>
      </c>
      <c r="AQ92" s="26">
        <v>26</v>
      </c>
      <c r="AR92" s="26">
        <v>5</v>
      </c>
      <c r="AS92" s="26">
        <v>9</v>
      </c>
      <c r="AT92" s="26">
        <v>5</v>
      </c>
      <c r="AU92" s="26">
        <v>65</v>
      </c>
      <c r="AV92" s="26">
        <v>41</v>
      </c>
      <c r="AW92" s="26">
        <v>0</v>
      </c>
      <c r="AX92" s="26">
        <v>0</v>
      </c>
      <c r="AY92" s="26">
        <v>11</v>
      </c>
      <c r="AZ92" s="26">
        <v>3</v>
      </c>
      <c r="BA92" s="26">
        <v>47</v>
      </c>
      <c r="BB92" s="26">
        <v>31</v>
      </c>
      <c r="BC92" s="26">
        <v>89</v>
      </c>
      <c r="BD92" s="26">
        <v>28</v>
      </c>
      <c r="BE92" s="26">
        <v>13</v>
      </c>
      <c r="BF92" s="26">
        <v>6</v>
      </c>
      <c r="BG92" s="68">
        <v>350</v>
      </c>
      <c r="BH92" s="68">
        <v>166</v>
      </c>
      <c r="BI92" s="205"/>
      <c r="BJ92" s="66" t="s">
        <v>73</v>
      </c>
      <c r="BK92" s="68">
        <v>34</v>
      </c>
      <c r="BL92" s="68">
        <v>0</v>
      </c>
      <c r="BM92" s="68">
        <v>0</v>
      </c>
      <c r="BN92" s="68">
        <v>0</v>
      </c>
      <c r="BO92" s="68">
        <v>15</v>
      </c>
      <c r="BP92" s="68">
        <v>15</v>
      </c>
      <c r="BQ92" s="68">
        <v>5</v>
      </c>
      <c r="BR92" s="68">
        <v>4</v>
      </c>
      <c r="BS92" s="68">
        <v>0</v>
      </c>
      <c r="BT92" s="68">
        <v>2</v>
      </c>
      <c r="BU92" s="68">
        <v>11</v>
      </c>
      <c r="BV92" s="68">
        <v>12</v>
      </c>
      <c r="BW92" s="68">
        <v>6</v>
      </c>
      <c r="BX92" s="68">
        <v>104</v>
      </c>
      <c r="BY92" s="68">
        <v>85</v>
      </c>
      <c r="BZ92" s="68">
        <v>57</v>
      </c>
      <c r="CA92" s="68">
        <v>38</v>
      </c>
      <c r="CB92" s="68">
        <v>21</v>
      </c>
      <c r="CC92" s="68">
        <v>9</v>
      </c>
      <c r="CD92" s="205"/>
      <c r="CE92" s="66" t="s">
        <v>73</v>
      </c>
      <c r="CF92" s="68">
        <v>0</v>
      </c>
      <c r="CG92" s="68">
        <v>1260</v>
      </c>
      <c r="CH92" s="68">
        <v>194</v>
      </c>
      <c r="CI92" s="68">
        <v>0</v>
      </c>
      <c r="CJ92" s="68">
        <v>3</v>
      </c>
      <c r="CK92" s="68">
        <v>39</v>
      </c>
      <c r="CL92" s="68">
        <v>97</v>
      </c>
      <c r="CM92" s="68">
        <v>93</v>
      </c>
      <c r="CN92" s="68">
        <v>92</v>
      </c>
      <c r="CO92" s="205"/>
      <c r="CP92" s="66" t="s">
        <v>73</v>
      </c>
      <c r="CQ92" s="68">
        <v>342</v>
      </c>
      <c r="CR92" s="68">
        <v>195</v>
      </c>
      <c r="CS92" s="68">
        <v>133</v>
      </c>
      <c r="CT92" s="68">
        <v>78</v>
      </c>
      <c r="CU92" s="68">
        <v>0</v>
      </c>
      <c r="CV92" s="68">
        <v>0</v>
      </c>
      <c r="CW92" s="68">
        <v>0</v>
      </c>
      <c r="CX92" s="68">
        <v>0</v>
      </c>
      <c r="CY92" s="68">
        <v>182</v>
      </c>
      <c r="CZ92" s="68">
        <v>87</v>
      </c>
      <c r="DA92" s="68">
        <v>81</v>
      </c>
      <c r="DB92" s="68">
        <v>42</v>
      </c>
      <c r="DC92" s="68">
        <v>315</v>
      </c>
      <c r="DD92" s="68">
        <v>222</v>
      </c>
      <c r="DE92" s="68">
        <v>225</v>
      </c>
      <c r="DF92" s="68">
        <v>165</v>
      </c>
      <c r="DG92" s="68">
        <v>319</v>
      </c>
      <c r="DH92" s="68">
        <v>122</v>
      </c>
      <c r="DI92" s="68">
        <v>183</v>
      </c>
      <c r="DJ92" s="68">
        <v>75</v>
      </c>
      <c r="DK92" s="68">
        <v>136</v>
      </c>
      <c r="DL92" s="68">
        <v>59</v>
      </c>
      <c r="DM92" s="68">
        <v>98</v>
      </c>
      <c r="DN92" s="68">
        <v>41</v>
      </c>
      <c r="DO92" s="205"/>
      <c r="DP92" s="66" t="s">
        <v>73</v>
      </c>
      <c r="DQ92" s="26">
        <v>55</v>
      </c>
      <c r="DR92" s="26">
        <v>104</v>
      </c>
      <c r="DS92" s="26">
        <v>0</v>
      </c>
      <c r="DT92" s="26">
        <v>65</v>
      </c>
      <c r="DU92" s="26">
        <v>2</v>
      </c>
      <c r="DV92" s="26">
        <v>226</v>
      </c>
      <c r="DW92" s="26">
        <v>104</v>
      </c>
      <c r="DX92" s="26">
        <v>61</v>
      </c>
      <c r="DY92" s="41">
        <v>52</v>
      </c>
      <c r="DZ92" s="41">
        <v>21</v>
      </c>
      <c r="EA92" s="205"/>
      <c r="EB92" s="66" t="s">
        <v>73</v>
      </c>
      <c r="EC92" s="68">
        <v>1865</v>
      </c>
      <c r="ED92" s="68">
        <v>4121</v>
      </c>
      <c r="EE92" s="68">
        <v>541</v>
      </c>
      <c r="EF92" s="68">
        <v>0</v>
      </c>
      <c r="EG92" s="68">
        <v>116</v>
      </c>
      <c r="EH92" s="68">
        <v>1212</v>
      </c>
      <c r="EI92" s="68">
        <v>22</v>
      </c>
      <c r="EJ92" s="68">
        <v>3094</v>
      </c>
      <c r="EK92" s="68">
        <v>1043</v>
      </c>
      <c r="EL92" s="68">
        <v>2</v>
      </c>
      <c r="EM92" s="68">
        <v>653</v>
      </c>
      <c r="EN92" s="68">
        <v>0</v>
      </c>
      <c r="EO92" s="68">
        <v>69</v>
      </c>
      <c r="EP92" s="68">
        <v>10</v>
      </c>
      <c r="EQ92" s="68">
        <v>5</v>
      </c>
      <c r="ER92" s="68">
        <v>0</v>
      </c>
      <c r="ES92" s="68">
        <v>0</v>
      </c>
      <c r="EU92" s="80" t="s">
        <v>149</v>
      </c>
      <c r="EV92" s="80" t="s">
        <v>2344</v>
      </c>
      <c r="EW92" s="78">
        <v>1294</v>
      </c>
      <c r="EX92" s="80">
        <v>720</v>
      </c>
      <c r="EY92" s="78">
        <v>3117</v>
      </c>
      <c r="EZ92" s="78"/>
      <c r="FA92" s="78"/>
      <c r="FB92" s="78"/>
      <c r="FC92" s="78"/>
      <c r="FD92" s="78"/>
      <c r="FE92" s="78"/>
    </row>
    <row r="93" spans="1:161">
      <c r="A93" s="205" t="s">
        <v>150</v>
      </c>
      <c r="B93" s="8" t="s">
        <v>90</v>
      </c>
      <c r="C93" s="71">
        <v>1210</v>
      </c>
      <c r="D93" s="71">
        <v>677</v>
      </c>
      <c r="E93" s="71">
        <v>0</v>
      </c>
      <c r="F93" s="71">
        <v>0</v>
      </c>
      <c r="G93" s="71">
        <v>0</v>
      </c>
      <c r="H93" s="71">
        <v>0</v>
      </c>
      <c r="I93" s="71">
        <v>0</v>
      </c>
      <c r="J93" s="71">
        <v>0</v>
      </c>
      <c r="K93" s="71">
        <v>268</v>
      </c>
      <c r="L93" s="71">
        <v>190</v>
      </c>
      <c r="M93" s="71">
        <v>347</v>
      </c>
      <c r="N93" s="71">
        <v>128</v>
      </c>
      <c r="O93" s="71">
        <v>159</v>
      </c>
      <c r="P93" s="71">
        <v>75</v>
      </c>
      <c r="Q93" s="71">
        <v>123</v>
      </c>
      <c r="R93" s="71">
        <v>79</v>
      </c>
      <c r="S93" s="71">
        <v>0</v>
      </c>
      <c r="T93" s="71">
        <v>0</v>
      </c>
      <c r="U93" s="71">
        <v>107</v>
      </c>
      <c r="V93" s="71">
        <v>40</v>
      </c>
      <c r="W93" s="71">
        <v>142</v>
      </c>
      <c r="X93" s="71">
        <v>98</v>
      </c>
      <c r="Y93" s="71">
        <v>160</v>
      </c>
      <c r="Z93" s="71">
        <v>63</v>
      </c>
      <c r="AA93" s="71">
        <v>143</v>
      </c>
      <c r="AB93" s="71">
        <v>63</v>
      </c>
      <c r="AC93" s="69">
        <v>2659</v>
      </c>
      <c r="AD93" s="69">
        <v>1413</v>
      </c>
      <c r="AE93" s="205" t="s">
        <v>150</v>
      </c>
      <c r="AF93" s="8" t="s">
        <v>90</v>
      </c>
      <c r="AG93" s="71">
        <v>10</v>
      </c>
      <c r="AH93" s="71">
        <v>2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3</v>
      </c>
      <c r="AP93" s="71">
        <v>2</v>
      </c>
      <c r="AQ93" s="71">
        <v>7</v>
      </c>
      <c r="AR93" s="71">
        <v>1</v>
      </c>
      <c r="AS93" s="71">
        <v>5</v>
      </c>
      <c r="AT93" s="71">
        <v>1</v>
      </c>
      <c r="AU93" s="71">
        <v>11</v>
      </c>
      <c r="AV93" s="71">
        <v>7</v>
      </c>
      <c r="AW93" s="71">
        <v>0</v>
      </c>
      <c r="AX93" s="71">
        <v>0</v>
      </c>
      <c r="AY93" s="71">
        <v>4</v>
      </c>
      <c r="AZ93" s="71">
        <v>1</v>
      </c>
      <c r="BA93" s="71">
        <v>14</v>
      </c>
      <c r="BB93" s="71">
        <v>10</v>
      </c>
      <c r="BC93" s="71">
        <v>23</v>
      </c>
      <c r="BD93" s="71">
        <v>8</v>
      </c>
      <c r="BE93" s="71">
        <v>5</v>
      </c>
      <c r="BF93" s="71">
        <v>4</v>
      </c>
      <c r="BG93" s="69">
        <v>82</v>
      </c>
      <c r="BH93" s="69">
        <v>36</v>
      </c>
      <c r="BI93" s="205" t="s">
        <v>150</v>
      </c>
      <c r="BJ93" s="8" t="s">
        <v>90</v>
      </c>
      <c r="BK93" s="31">
        <v>17</v>
      </c>
      <c r="BL93" s="31">
        <v>0</v>
      </c>
      <c r="BM93" s="31">
        <v>0</v>
      </c>
      <c r="BN93" s="31">
        <v>0</v>
      </c>
      <c r="BO93" s="31">
        <v>4</v>
      </c>
      <c r="BP93" s="31">
        <v>6</v>
      </c>
      <c r="BQ93" s="31">
        <v>3</v>
      </c>
      <c r="BR93" s="31">
        <v>3</v>
      </c>
      <c r="BS93" s="31">
        <v>0</v>
      </c>
      <c r="BT93" s="31">
        <v>3</v>
      </c>
      <c r="BU93" s="31">
        <v>2</v>
      </c>
      <c r="BV93" s="31">
        <v>3</v>
      </c>
      <c r="BW93" s="31">
        <v>3</v>
      </c>
      <c r="BX93" s="149">
        <v>44</v>
      </c>
      <c r="BY93" s="125">
        <v>36</v>
      </c>
      <c r="BZ93" s="71">
        <v>32</v>
      </c>
      <c r="CA93" s="71">
        <v>14</v>
      </c>
      <c r="CB93" s="71">
        <v>4</v>
      </c>
      <c r="CC93" s="71">
        <v>5</v>
      </c>
      <c r="CD93" s="205" t="s">
        <v>150</v>
      </c>
      <c r="CE93" s="8" t="s">
        <v>90</v>
      </c>
      <c r="CF93" s="71">
        <v>0</v>
      </c>
      <c r="CG93" s="71">
        <v>854</v>
      </c>
      <c r="CH93" s="71">
        <v>113</v>
      </c>
      <c r="CI93" s="71">
        <v>0</v>
      </c>
      <c r="CJ93" s="71">
        <v>0</v>
      </c>
      <c r="CK93" s="71">
        <v>17</v>
      </c>
      <c r="CL93" s="71">
        <v>33</v>
      </c>
      <c r="CM93" s="71">
        <v>35</v>
      </c>
      <c r="CN93" s="71">
        <v>35</v>
      </c>
      <c r="CO93" s="205" t="s">
        <v>150</v>
      </c>
      <c r="CP93" s="8" t="s">
        <v>90</v>
      </c>
      <c r="CQ93" s="46">
        <v>106</v>
      </c>
      <c r="CR93" s="46">
        <v>61</v>
      </c>
      <c r="CS93" s="46">
        <v>74</v>
      </c>
      <c r="CT93" s="46">
        <v>40</v>
      </c>
      <c r="CU93" s="46">
        <v>4</v>
      </c>
      <c r="CV93" s="46">
        <v>1</v>
      </c>
      <c r="CW93" s="46">
        <v>4</v>
      </c>
      <c r="CX93" s="46">
        <v>1</v>
      </c>
      <c r="CY93" s="46">
        <v>68</v>
      </c>
      <c r="CZ93" s="46">
        <v>22</v>
      </c>
      <c r="DA93" s="46">
        <v>51</v>
      </c>
      <c r="DB93" s="46">
        <v>17</v>
      </c>
      <c r="DC93" s="46">
        <v>0</v>
      </c>
      <c r="DD93" s="46">
        <v>0</v>
      </c>
      <c r="DE93" s="46">
        <v>0</v>
      </c>
      <c r="DF93" s="46">
        <v>0</v>
      </c>
      <c r="DG93" s="46">
        <v>0</v>
      </c>
      <c r="DH93" s="46">
        <v>0</v>
      </c>
      <c r="DI93" s="46">
        <v>0</v>
      </c>
      <c r="DJ93" s="46">
        <v>0</v>
      </c>
      <c r="DK93" s="46">
        <v>40</v>
      </c>
      <c r="DL93" s="46">
        <v>20</v>
      </c>
      <c r="DM93" s="46">
        <v>37</v>
      </c>
      <c r="DN93" s="46">
        <v>20</v>
      </c>
      <c r="DO93" s="205" t="s">
        <v>150</v>
      </c>
      <c r="DP93" s="8" t="s">
        <v>90</v>
      </c>
      <c r="DQ93" s="71">
        <v>30</v>
      </c>
      <c r="DR93" s="71">
        <v>38</v>
      </c>
      <c r="DS93" s="71">
        <v>0</v>
      </c>
      <c r="DT93" s="71">
        <v>27</v>
      </c>
      <c r="DU93" s="71">
        <v>0</v>
      </c>
      <c r="DV93" s="16">
        <v>95</v>
      </c>
      <c r="DW93" s="71">
        <v>37</v>
      </c>
      <c r="DX93" s="71">
        <v>28</v>
      </c>
      <c r="DY93" s="152">
        <v>24</v>
      </c>
      <c r="DZ93" s="32">
        <v>9</v>
      </c>
      <c r="EA93" s="205" t="s">
        <v>150</v>
      </c>
      <c r="EB93" s="8" t="s">
        <v>90</v>
      </c>
      <c r="EC93" s="71">
        <v>541</v>
      </c>
      <c r="ED93" s="71">
        <v>733</v>
      </c>
      <c r="EE93" s="71">
        <v>0</v>
      </c>
      <c r="EF93" s="71">
        <v>0</v>
      </c>
      <c r="EG93" s="71">
        <v>0</v>
      </c>
      <c r="EH93" s="71">
        <v>0</v>
      </c>
      <c r="EI93" s="71">
        <v>0</v>
      </c>
      <c r="EJ93" s="71">
        <v>818</v>
      </c>
      <c r="EK93" s="71">
        <v>0</v>
      </c>
      <c r="EL93" s="71">
        <v>0</v>
      </c>
      <c r="EM93" s="71">
        <v>0</v>
      </c>
      <c r="EN93" s="71">
        <v>5</v>
      </c>
      <c r="EO93" s="71">
        <v>0</v>
      </c>
      <c r="EP93" s="71">
        <v>0</v>
      </c>
      <c r="EQ93" s="71">
        <v>0</v>
      </c>
      <c r="ER93" s="71">
        <v>0</v>
      </c>
      <c r="ES93" s="71">
        <v>0</v>
      </c>
      <c r="EU93" s="80" t="s">
        <v>150</v>
      </c>
      <c r="EV93" s="80" t="s">
        <v>2345</v>
      </c>
      <c r="EW93" s="78">
        <v>218</v>
      </c>
      <c r="EX93" s="80">
        <v>166</v>
      </c>
      <c r="EY93" s="78">
        <v>2047</v>
      </c>
      <c r="EZ93" s="78"/>
      <c r="FA93" s="78"/>
      <c r="FB93" s="78"/>
      <c r="FC93" s="78"/>
      <c r="FD93" s="78"/>
      <c r="FE93" s="78"/>
    </row>
    <row r="94" spans="1:161">
      <c r="A94" s="205"/>
      <c r="B94" s="8" t="s">
        <v>91</v>
      </c>
      <c r="C94" s="71">
        <v>224</v>
      </c>
      <c r="D94" s="71">
        <v>116</v>
      </c>
      <c r="E94" s="71">
        <v>0</v>
      </c>
      <c r="F94" s="71">
        <v>0</v>
      </c>
      <c r="G94" s="71">
        <v>0</v>
      </c>
      <c r="H94" s="71">
        <v>0</v>
      </c>
      <c r="I94" s="71">
        <v>0</v>
      </c>
      <c r="J94" s="71">
        <v>0</v>
      </c>
      <c r="K94" s="71">
        <v>72</v>
      </c>
      <c r="L94" s="71">
        <v>56</v>
      </c>
      <c r="M94" s="71">
        <v>109</v>
      </c>
      <c r="N94" s="71">
        <v>35</v>
      </c>
      <c r="O94" s="71">
        <v>30</v>
      </c>
      <c r="P94" s="71">
        <v>16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68</v>
      </c>
      <c r="X94" s="71">
        <v>54</v>
      </c>
      <c r="Y94" s="71">
        <v>94</v>
      </c>
      <c r="Z94" s="71">
        <v>36</v>
      </c>
      <c r="AA94" s="71">
        <v>29</v>
      </c>
      <c r="AB94" s="71">
        <v>15</v>
      </c>
      <c r="AC94" s="69">
        <v>626</v>
      </c>
      <c r="AD94" s="69">
        <v>328</v>
      </c>
      <c r="AE94" s="205"/>
      <c r="AF94" s="8" t="s">
        <v>91</v>
      </c>
      <c r="AG94" s="71">
        <v>4</v>
      </c>
      <c r="AH94" s="71">
        <v>1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2</v>
      </c>
      <c r="AR94" s="71">
        <v>0</v>
      </c>
      <c r="AS94" s="71">
        <v>0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0</v>
      </c>
      <c r="BC94" s="71">
        <v>2</v>
      </c>
      <c r="BD94" s="71">
        <v>0</v>
      </c>
      <c r="BE94" s="71">
        <v>9</v>
      </c>
      <c r="BF94" s="71">
        <v>5</v>
      </c>
      <c r="BG94" s="69">
        <v>17</v>
      </c>
      <c r="BH94" s="69">
        <v>6</v>
      </c>
      <c r="BI94" s="205"/>
      <c r="BJ94" s="8" t="s">
        <v>91</v>
      </c>
      <c r="BK94" s="31">
        <v>5</v>
      </c>
      <c r="BL94" s="31">
        <v>0</v>
      </c>
      <c r="BM94" s="31">
        <v>0</v>
      </c>
      <c r="BN94" s="31">
        <v>0</v>
      </c>
      <c r="BO94" s="31">
        <v>2</v>
      </c>
      <c r="BP94" s="31">
        <v>2</v>
      </c>
      <c r="BQ94" s="31">
        <v>1</v>
      </c>
      <c r="BR94" s="31">
        <v>0</v>
      </c>
      <c r="BS94" s="31">
        <v>0</v>
      </c>
      <c r="BT94" s="31">
        <v>0</v>
      </c>
      <c r="BU94" s="31">
        <v>2</v>
      </c>
      <c r="BV94" s="31">
        <v>2</v>
      </c>
      <c r="BW94" s="31">
        <v>1</v>
      </c>
      <c r="BX94" s="149">
        <v>15</v>
      </c>
      <c r="BY94" s="125">
        <v>15</v>
      </c>
      <c r="BZ94" s="71">
        <v>15</v>
      </c>
      <c r="CA94" s="71">
        <v>15</v>
      </c>
      <c r="CB94" s="71">
        <v>0</v>
      </c>
      <c r="CC94" s="71">
        <v>1</v>
      </c>
      <c r="CD94" s="205"/>
      <c r="CE94" s="8" t="s">
        <v>91</v>
      </c>
      <c r="CF94" s="71">
        <v>0</v>
      </c>
      <c r="CG94" s="71">
        <v>314</v>
      </c>
      <c r="CH94" s="71">
        <v>0</v>
      </c>
      <c r="CI94" s="71">
        <v>0</v>
      </c>
      <c r="CJ94" s="71">
        <v>0</v>
      </c>
      <c r="CK94" s="71">
        <v>9</v>
      </c>
      <c r="CL94" s="71">
        <v>15</v>
      </c>
      <c r="CM94" s="71">
        <v>15</v>
      </c>
      <c r="CN94" s="71">
        <v>15</v>
      </c>
      <c r="CO94" s="205"/>
      <c r="CP94" s="8" t="s">
        <v>91</v>
      </c>
      <c r="CQ94" s="46">
        <v>0</v>
      </c>
      <c r="CR94" s="46">
        <v>0</v>
      </c>
      <c r="CS94" s="46">
        <v>0</v>
      </c>
      <c r="CT94" s="46">
        <v>0</v>
      </c>
      <c r="CU94" s="46">
        <v>0</v>
      </c>
      <c r="CV94" s="46">
        <v>0</v>
      </c>
      <c r="CW94" s="46">
        <v>0</v>
      </c>
      <c r="CX94" s="46">
        <v>0</v>
      </c>
      <c r="CY94" s="46">
        <v>0</v>
      </c>
      <c r="CZ94" s="46">
        <v>0</v>
      </c>
      <c r="DA94" s="46">
        <v>0</v>
      </c>
      <c r="DB94" s="46">
        <v>0</v>
      </c>
      <c r="DC94" s="46">
        <v>49</v>
      </c>
      <c r="DD94" s="46">
        <v>36</v>
      </c>
      <c r="DE94" s="46">
        <v>42</v>
      </c>
      <c r="DF94" s="46">
        <v>31</v>
      </c>
      <c r="DG94" s="46">
        <v>119</v>
      </c>
      <c r="DH94" s="46">
        <v>43</v>
      </c>
      <c r="DI94" s="46">
        <v>88</v>
      </c>
      <c r="DJ94" s="46">
        <v>34</v>
      </c>
      <c r="DK94" s="46">
        <v>44</v>
      </c>
      <c r="DL94" s="46">
        <v>18</v>
      </c>
      <c r="DM94" s="46">
        <v>25</v>
      </c>
      <c r="DN94" s="46">
        <v>9</v>
      </c>
      <c r="DO94" s="205"/>
      <c r="DP94" s="8" t="s">
        <v>91</v>
      </c>
      <c r="DQ94" s="71">
        <v>13</v>
      </c>
      <c r="DR94" s="71">
        <v>21</v>
      </c>
      <c r="DS94" s="71">
        <v>0</v>
      </c>
      <c r="DT94" s="71">
        <v>2</v>
      </c>
      <c r="DU94" s="71">
        <v>0</v>
      </c>
      <c r="DV94" s="16">
        <v>36</v>
      </c>
      <c r="DW94" s="71">
        <v>12</v>
      </c>
      <c r="DX94" s="71">
        <v>8</v>
      </c>
      <c r="DY94" s="152">
        <v>12</v>
      </c>
      <c r="DZ94" s="32">
        <v>6</v>
      </c>
      <c r="EA94" s="205"/>
      <c r="EB94" s="8" t="s">
        <v>91</v>
      </c>
      <c r="EC94" s="71">
        <v>240</v>
      </c>
      <c r="ED94" s="71">
        <v>422</v>
      </c>
      <c r="EE94" s="71">
        <v>175</v>
      </c>
      <c r="EF94" s="71">
        <v>0</v>
      </c>
      <c r="EG94" s="71">
        <v>58</v>
      </c>
      <c r="EH94" s="71">
        <v>33</v>
      </c>
      <c r="EI94" s="71">
        <v>94</v>
      </c>
      <c r="EJ94" s="71">
        <v>221</v>
      </c>
      <c r="EK94" s="71">
        <v>97</v>
      </c>
      <c r="EL94" s="71">
        <v>77</v>
      </c>
      <c r="EM94" s="71">
        <v>61</v>
      </c>
      <c r="EN94" s="71">
        <v>0</v>
      </c>
      <c r="EO94" s="71">
        <v>4</v>
      </c>
      <c r="EP94" s="71">
        <v>0</v>
      </c>
      <c r="EQ94" s="71">
        <v>0</v>
      </c>
      <c r="ER94" s="71">
        <v>0</v>
      </c>
      <c r="ES94" s="71">
        <v>0</v>
      </c>
      <c r="EU94" s="80" t="s">
        <v>150</v>
      </c>
      <c r="EV94" s="80" t="s">
        <v>2346</v>
      </c>
      <c r="EW94" s="78">
        <v>212</v>
      </c>
      <c r="EX94" s="80">
        <v>155</v>
      </c>
      <c r="EY94" s="78">
        <v>628</v>
      </c>
      <c r="EZ94" s="78"/>
      <c r="FA94" s="78"/>
      <c r="FB94" s="78"/>
      <c r="FC94" s="78"/>
      <c r="FD94" s="78"/>
      <c r="FE94" s="78"/>
    </row>
    <row r="95" spans="1:161">
      <c r="A95" s="205"/>
      <c r="B95" s="66" t="s">
        <v>73</v>
      </c>
      <c r="C95" s="26">
        <v>1434</v>
      </c>
      <c r="D95" s="26">
        <v>793</v>
      </c>
      <c r="E95" s="26">
        <v>0</v>
      </c>
      <c r="F95" s="26">
        <v>0</v>
      </c>
      <c r="G95" s="26">
        <v>0</v>
      </c>
      <c r="H95" s="26">
        <v>0</v>
      </c>
      <c r="I95" s="26">
        <v>0</v>
      </c>
      <c r="J95" s="26">
        <v>0</v>
      </c>
      <c r="K95" s="26">
        <v>340</v>
      </c>
      <c r="L95" s="26">
        <v>246</v>
      </c>
      <c r="M95" s="26">
        <v>456</v>
      </c>
      <c r="N95" s="26">
        <v>163</v>
      </c>
      <c r="O95" s="26">
        <v>189</v>
      </c>
      <c r="P95" s="26">
        <v>91</v>
      </c>
      <c r="Q95" s="26">
        <v>123</v>
      </c>
      <c r="R95" s="26">
        <v>79</v>
      </c>
      <c r="S95" s="26">
        <v>0</v>
      </c>
      <c r="T95" s="26">
        <v>0</v>
      </c>
      <c r="U95" s="26">
        <v>107</v>
      </c>
      <c r="V95" s="26">
        <v>40</v>
      </c>
      <c r="W95" s="26">
        <v>210</v>
      </c>
      <c r="X95" s="26">
        <v>152</v>
      </c>
      <c r="Y95" s="26">
        <v>254</v>
      </c>
      <c r="Z95" s="26">
        <v>99</v>
      </c>
      <c r="AA95" s="26">
        <v>172</v>
      </c>
      <c r="AB95" s="26">
        <v>78</v>
      </c>
      <c r="AC95" s="68">
        <v>3285</v>
      </c>
      <c r="AD95" s="68">
        <v>1741</v>
      </c>
      <c r="AE95" s="205"/>
      <c r="AF95" s="66" t="s">
        <v>73</v>
      </c>
      <c r="AG95" s="26">
        <v>14</v>
      </c>
      <c r="AH95" s="26">
        <v>3</v>
      </c>
      <c r="AI95" s="26">
        <v>0</v>
      </c>
      <c r="AJ95" s="26">
        <v>0</v>
      </c>
      <c r="AK95" s="26">
        <v>0</v>
      </c>
      <c r="AL95" s="26">
        <v>0</v>
      </c>
      <c r="AM95" s="26">
        <v>0</v>
      </c>
      <c r="AN95" s="26">
        <v>0</v>
      </c>
      <c r="AO95" s="26">
        <v>3</v>
      </c>
      <c r="AP95" s="26">
        <v>2</v>
      </c>
      <c r="AQ95" s="26">
        <v>9</v>
      </c>
      <c r="AR95" s="26">
        <v>1</v>
      </c>
      <c r="AS95" s="26">
        <v>5</v>
      </c>
      <c r="AT95" s="26">
        <v>1</v>
      </c>
      <c r="AU95" s="26">
        <v>11</v>
      </c>
      <c r="AV95" s="26">
        <v>7</v>
      </c>
      <c r="AW95" s="26">
        <v>0</v>
      </c>
      <c r="AX95" s="26">
        <v>0</v>
      </c>
      <c r="AY95" s="26">
        <v>4</v>
      </c>
      <c r="AZ95" s="26">
        <v>1</v>
      </c>
      <c r="BA95" s="26">
        <v>14</v>
      </c>
      <c r="BB95" s="26">
        <v>10</v>
      </c>
      <c r="BC95" s="26">
        <v>25</v>
      </c>
      <c r="BD95" s="26">
        <v>8</v>
      </c>
      <c r="BE95" s="26">
        <v>14</v>
      </c>
      <c r="BF95" s="26">
        <v>9</v>
      </c>
      <c r="BG95" s="68">
        <v>99</v>
      </c>
      <c r="BH95" s="68">
        <v>42</v>
      </c>
      <c r="BI95" s="205"/>
      <c r="BJ95" s="66" t="s">
        <v>73</v>
      </c>
      <c r="BK95" s="68">
        <v>22</v>
      </c>
      <c r="BL95" s="68">
        <v>0</v>
      </c>
      <c r="BM95" s="68">
        <v>0</v>
      </c>
      <c r="BN95" s="68">
        <v>0</v>
      </c>
      <c r="BO95" s="68">
        <v>6</v>
      </c>
      <c r="BP95" s="68">
        <v>8</v>
      </c>
      <c r="BQ95" s="68">
        <v>4</v>
      </c>
      <c r="BR95" s="68">
        <v>3</v>
      </c>
      <c r="BS95" s="68">
        <v>0</v>
      </c>
      <c r="BT95" s="68">
        <v>3</v>
      </c>
      <c r="BU95" s="68">
        <v>4</v>
      </c>
      <c r="BV95" s="68">
        <v>5</v>
      </c>
      <c r="BW95" s="68">
        <v>4</v>
      </c>
      <c r="BX95" s="68">
        <v>59</v>
      </c>
      <c r="BY95" s="68">
        <v>51</v>
      </c>
      <c r="BZ95" s="68">
        <v>47</v>
      </c>
      <c r="CA95" s="68">
        <v>29</v>
      </c>
      <c r="CB95" s="68">
        <v>4</v>
      </c>
      <c r="CC95" s="68">
        <v>6</v>
      </c>
      <c r="CD95" s="205"/>
      <c r="CE95" s="66" t="s">
        <v>73</v>
      </c>
      <c r="CF95" s="68">
        <v>0</v>
      </c>
      <c r="CG95" s="68">
        <v>1168</v>
      </c>
      <c r="CH95" s="68">
        <v>113</v>
      </c>
      <c r="CI95" s="68">
        <v>0</v>
      </c>
      <c r="CJ95" s="68">
        <v>0</v>
      </c>
      <c r="CK95" s="68">
        <v>26</v>
      </c>
      <c r="CL95" s="68">
        <v>48</v>
      </c>
      <c r="CM95" s="68">
        <v>50</v>
      </c>
      <c r="CN95" s="68">
        <v>50</v>
      </c>
      <c r="CO95" s="205"/>
      <c r="CP95" s="66" t="s">
        <v>73</v>
      </c>
      <c r="CQ95" s="68">
        <v>106</v>
      </c>
      <c r="CR95" s="68">
        <v>61</v>
      </c>
      <c r="CS95" s="68">
        <v>74</v>
      </c>
      <c r="CT95" s="68">
        <v>40</v>
      </c>
      <c r="CU95" s="68">
        <v>4</v>
      </c>
      <c r="CV95" s="68">
        <v>1</v>
      </c>
      <c r="CW95" s="68">
        <v>4</v>
      </c>
      <c r="CX95" s="68">
        <v>1</v>
      </c>
      <c r="CY95" s="68">
        <v>68</v>
      </c>
      <c r="CZ95" s="68">
        <v>22</v>
      </c>
      <c r="DA95" s="68">
        <v>51</v>
      </c>
      <c r="DB95" s="68">
        <v>17</v>
      </c>
      <c r="DC95" s="68">
        <v>49</v>
      </c>
      <c r="DD95" s="68">
        <v>36</v>
      </c>
      <c r="DE95" s="68">
        <v>42</v>
      </c>
      <c r="DF95" s="68">
        <v>31</v>
      </c>
      <c r="DG95" s="68">
        <v>119</v>
      </c>
      <c r="DH95" s="68">
        <v>43</v>
      </c>
      <c r="DI95" s="68">
        <v>88</v>
      </c>
      <c r="DJ95" s="68">
        <v>34</v>
      </c>
      <c r="DK95" s="68">
        <v>84</v>
      </c>
      <c r="DL95" s="68">
        <v>38</v>
      </c>
      <c r="DM95" s="68">
        <v>62</v>
      </c>
      <c r="DN95" s="68">
        <v>29</v>
      </c>
      <c r="DO95" s="205"/>
      <c r="DP95" s="66" t="s">
        <v>73</v>
      </c>
      <c r="DQ95" s="26">
        <v>43</v>
      </c>
      <c r="DR95" s="26">
        <v>59</v>
      </c>
      <c r="DS95" s="26">
        <v>0</v>
      </c>
      <c r="DT95" s="26">
        <v>29</v>
      </c>
      <c r="DU95" s="26">
        <v>0</v>
      </c>
      <c r="DV95" s="26">
        <v>131</v>
      </c>
      <c r="DW95" s="26">
        <v>49</v>
      </c>
      <c r="DX95" s="26">
        <v>36</v>
      </c>
      <c r="DY95" s="41">
        <v>36</v>
      </c>
      <c r="DZ95" s="41">
        <v>15</v>
      </c>
      <c r="EA95" s="205"/>
      <c r="EB95" s="66" t="s">
        <v>73</v>
      </c>
      <c r="EC95" s="68">
        <v>781</v>
      </c>
      <c r="ED95" s="68">
        <v>1155</v>
      </c>
      <c r="EE95" s="68">
        <v>175</v>
      </c>
      <c r="EF95" s="68">
        <v>0</v>
      </c>
      <c r="EG95" s="68">
        <v>58</v>
      </c>
      <c r="EH95" s="68">
        <v>33</v>
      </c>
      <c r="EI95" s="68">
        <v>94</v>
      </c>
      <c r="EJ95" s="68">
        <v>1039</v>
      </c>
      <c r="EK95" s="68">
        <v>97</v>
      </c>
      <c r="EL95" s="68">
        <v>77</v>
      </c>
      <c r="EM95" s="68">
        <v>61</v>
      </c>
      <c r="EN95" s="68">
        <v>5</v>
      </c>
      <c r="EO95" s="68">
        <v>4</v>
      </c>
      <c r="EP95" s="68">
        <v>0</v>
      </c>
      <c r="EQ95" s="68">
        <v>0</v>
      </c>
      <c r="ER95" s="68">
        <v>0</v>
      </c>
      <c r="ES95" s="68">
        <v>0</v>
      </c>
      <c r="EU95" s="80" t="s">
        <v>150</v>
      </c>
      <c r="EV95" s="80" t="s">
        <v>2347</v>
      </c>
      <c r="EW95" s="78">
        <v>430</v>
      </c>
      <c r="EX95" s="80">
        <v>321</v>
      </c>
      <c r="EY95" s="78">
        <v>2675</v>
      </c>
      <c r="EZ95" s="78"/>
      <c r="FA95" s="78"/>
      <c r="FB95" s="78"/>
      <c r="FC95" s="78"/>
      <c r="FD95" s="78"/>
      <c r="FE95" s="78"/>
    </row>
    <row r="96" spans="1:161">
      <c r="A96" s="205" t="s">
        <v>151</v>
      </c>
      <c r="B96" s="8" t="s">
        <v>90</v>
      </c>
      <c r="C96" s="71">
        <v>103</v>
      </c>
      <c r="D96" s="71">
        <v>47</v>
      </c>
      <c r="E96" s="71">
        <v>0</v>
      </c>
      <c r="F96" s="71">
        <v>0</v>
      </c>
      <c r="G96" s="71">
        <v>0</v>
      </c>
      <c r="H96" s="71">
        <v>0</v>
      </c>
      <c r="I96" s="71">
        <v>0</v>
      </c>
      <c r="J96" s="71">
        <v>0</v>
      </c>
      <c r="K96" s="71">
        <v>0</v>
      </c>
      <c r="L96" s="71">
        <v>0</v>
      </c>
      <c r="M96" s="71">
        <v>36</v>
      </c>
      <c r="N96" s="71">
        <v>9</v>
      </c>
      <c r="O96" s="71">
        <v>33</v>
      </c>
      <c r="P96" s="71">
        <v>18</v>
      </c>
      <c r="Q96" s="71">
        <v>42</v>
      </c>
      <c r="R96" s="71">
        <v>22</v>
      </c>
      <c r="S96" s="71">
        <v>0</v>
      </c>
      <c r="T96" s="71">
        <v>0</v>
      </c>
      <c r="U96" s="71">
        <v>30</v>
      </c>
      <c r="V96" s="71">
        <v>4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69">
        <v>244</v>
      </c>
      <c r="AD96" s="69">
        <v>100</v>
      </c>
      <c r="AE96" s="205" t="s">
        <v>151</v>
      </c>
      <c r="AF96" s="8" t="s">
        <v>90</v>
      </c>
      <c r="AG96" s="71">
        <v>4</v>
      </c>
      <c r="AH96" s="71">
        <v>1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10</v>
      </c>
      <c r="AV96" s="71">
        <v>5</v>
      </c>
      <c r="AW96" s="71">
        <v>0</v>
      </c>
      <c r="AX96" s="71">
        <v>0</v>
      </c>
      <c r="AY96" s="71">
        <v>5</v>
      </c>
      <c r="AZ96" s="71">
        <v>2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69">
        <v>19</v>
      </c>
      <c r="BH96" s="69">
        <v>8</v>
      </c>
      <c r="BI96" s="205" t="s">
        <v>151</v>
      </c>
      <c r="BJ96" s="8" t="s">
        <v>90</v>
      </c>
      <c r="BK96" s="31">
        <v>2</v>
      </c>
      <c r="BL96" s="31">
        <v>0</v>
      </c>
      <c r="BM96" s="31">
        <v>0</v>
      </c>
      <c r="BN96" s="31">
        <v>0</v>
      </c>
      <c r="BO96" s="31">
        <v>0</v>
      </c>
      <c r="BP96" s="31">
        <v>1</v>
      </c>
      <c r="BQ96" s="31">
        <v>1</v>
      </c>
      <c r="BR96" s="31">
        <v>1</v>
      </c>
      <c r="BS96" s="31">
        <v>0</v>
      </c>
      <c r="BT96" s="31">
        <v>1</v>
      </c>
      <c r="BU96" s="31">
        <v>0</v>
      </c>
      <c r="BV96" s="31">
        <v>0</v>
      </c>
      <c r="BW96" s="31">
        <v>0</v>
      </c>
      <c r="BX96" s="149">
        <v>6</v>
      </c>
      <c r="BY96" s="125">
        <v>4</v>
      </c>
      <c r="BZ96" s="71">
        <v>0</v>
      </c>
      <c r="CA96" s="71">
        <v>0</v>
      </c>
      <c r="CB96" s="71">
        <v>0</v>
      </c>
      <c r="CC96" s="71">
        <v>1</v>
      </c>
      <c r="CD96" s="205" t="s">
        <v>151</v>
      </c>
      <c r="CE96" s="8" t="s">
        <v>90</v>
      </c>
      <c r="CF96" s="71">
        <v>0</v>
      </c>
      <c r="CG96" s="71">
        <v>99</v>
      </c>
      <c r="CH96" s="71">
        <v>3</v>
      </c>
      <c r="CI96" s="71">
        <v>0</v>
      </c>
      <c r="CJ96" s="71">
        <v>0</v>
      </c>
      <c r="CK96" s="71">
        <v>2</v>
      </c>
      <c r="CL96" s="71">
        <v>4</v>
      </c>
      <c r="CM96" s="71">
        <v>3</v>
      </c>
      <c r="CN96" s="71">
        <v>3</v>
      </c>
      <c r="CO96" s="205" t="s">
        <v>151</v>
      </c>
      <c r="CP96" s="8" t="s">
        <v>90</v>
      </c>
      <c r="CQ96" s="46">
        <v>52</v>
      </c>
      <c r="CR96" s="46">
        <v>33</v>
      </c>
      <c r="CS96" s="46">
        <v>35</v>
      </c>
      <c r="CT96" s="46">
        <v>22</v>
      </c>
      <c r="CU96" s="46">
        <v>0</v>
      </c>
      <c r="CV96" s="46">
        <v>0</v>
      </c>
      <c r="CW96" s="46">
        <v>0</v>
      </c>
      <c r="CX96" s="46">
        <v>0</v>
      </c>
      <c r="CY96" s="46">
        <v>28</v>
      </c>
      <c r="CZ96" s="46">
        <v>4</v>
      </c>
      <c r="DA96" s="46">
        <v>17</v>
      </c>
      <c r="DB96" s="46">
        <v>2</v>
      </c>
      <c r="DC96" s="46">
        <v>0</v>
      </c>
      <c r="DD96" s="46">
        <v>0</v>
      </c>
      <c r="DE96" s="46">
        <v>0</v>
      </c>
      <c r="DF96" s="46">
        <v>0</v>
      </c>
      <c r="DG96" s="46">
        <v>0</v>
      </c>
      <c r="DH96" s="46">
        <v>0</v>
      </c>
      <c r="DI96" s="46">
        <v>0</v>
      </c>
      <c r="DJ96" s="46">
        <v>0</v>
      </c>
      <c r="DK96" s="46">
        <v>0</v>
      </c>
      <c r="DL96" s="46">
        <v>0</v>
      </c>
      <c r="DM96" s="46">
        <v>0</v>
      </c>
      <c r="DN96" s="46">
        <v>0</v>
      </c>
      <c r="DO96" s="205" t="s">
        <v>151</v>
      </c>
      <c r="DP96" s="8" t="s">
        <v>90</v>
      </c>
      <c r="DQ96" s="71">
        <v>0</v>
      </c>
      <c r="DR96" s="71">
        <v>8</v>
      </c>
      <c r="DS96" s="71">
        <v>0</v>
      </c>
      <c r="DT96" s="71">
        <v>4</v>
      </c>
      <c r="DU96" s="71">
        <v>0</v>
      </c>
      <c r="DV96" s="16">
        <v>12</v>
      </c>
      <c r="DW96" s="71">
        <v>6</v>
      </c>
      <c r="DX96" s="71">
        <v>2</v>
      </c>
      <c r="DY96" s="152">
        <v>1</v>
      </c>
      <c r="DZ96" s="32">
        <v>0</v>
      </c>
      <c r="EA96" s="205" t="s">
        <v>151</v>
      </c>
      <c r="EB96" s="8" t="s">
        <v>90</v>
      </c>
      <c r="EC96" s="71">
        <v>110</v>
      </c>
      <c r="ED96" s="71">
        <v>110</v>
      </c>
      <c r="EE96" s="71">
        <v>0</v>
      </c>
      <c r="EF96" s="71">
        <v>0</v>
      </c>
      <c r="EG96" s="71">
        <v>0</v>
      </c>
      <c r="EH96" s="71">
        <v>0</v>
      </c>
      <c r="EI96" s="71">
        <v>0</v>
      </c>
      <c r="EJ96" s="71">
        <v>100</v>
      </c>
      <c r="EK96" s="71">
        <v>0</v>
      </c>
      <c r="EL96" s="71">
        <v>0</v>
      </c>
      <c r="EM96" s="71">
        <v>0</v>
      </c>
      <c r="EN96" s="71">
        <v>0</v>
      </c>
      <c r="EO96" s="71">
        <v>0</v>
      </c>
      <c r="EP96" s="71">
        <v>0</v>
      </c>
      <c r="EQ96" s="71">
        <v>0</v>
      </c>
      <c r="ER96" s="71">
        <v>0</v>
      </c>
      <c r="ES96" s="71">
        <v>0</v>
      </c>
      <c r="EU96" s="80" t="s">
        <v>151</v>
      </c>
      <c r="EV96" s="80" t="s">
        <v>2348</v>
      </c>
      <c r="EW96" s="78">
        <v>80</v>
      </c>
      <c r="EX96" s="80">
        <v>52</v>
      </c>
      <c r="EY96" s="78">
        <v>207</v>
      </c>
      <c r="EZ96" s="78"/>
      <c r="FA96" s="78"/>
      <c r="FB96" s="78"/>
      <c r="FC96" s="78"/>
      <c r="FD96" s="78"/>
      <c r="FE96" s="78"/>
    </row>
    <row r="97" spans="1:161">
      <c r="A97" s="205"/>
      <c r="B97" s="8" t="s">
        <v>91</v>
      </c>
      <c r="C97" s="71">
        <v>434</v>
      </c>
      <c r="D97" s="71">
        <v>196</v>
      </c>
      <c r="E97" s="71">
        <v>0</v>
      </c>
      <c r="F97" s="71">
        <v>0</v>
      </c>
      <c r="G97" s="71">
        <v>0</v>
      </c>
      <c r="H97" s="71">
        <v>0</v>
      </c>
      <c r="I97" s="71">
        <v>0</v>
      </c>
      <c r="J97" s="71">
        <v>0</v>
      </c>
      <c r="K97" s="71">
        <v>116</v>
      </c>
      <c r="L97" s="71">
        <v>94</v>
      </c>
      <c r="M97" s="71">
        <v>152</v>
      </c>
      <c r="N97" s="71">
        <v>51</v>
      </c>
      <c r="O97" s="71">
        <v>95</v>
      </c>
      <c r="P97" s="71">
        <v>34</v>
      </c>
      <c r="Q97" s="71">
        <v>0</v>
      </c>
      <c r="R97" s="71">
        <v>0</v>
      </c>
      <c r="S97" s="71">
        <v>0</v>
      </c>
      <c r="T97" s="71">
        <v>0</v>
      </c>
      <c r="U97" s="71">
        <v>59</v>
      </c>
      <c r="V97" s="71">
        <v>22</v>
      </c>
      <c r="W97" s="71">
        <v>147</v>
      </c>
      <c r="X97" s="71">
        <v>100</v>
      </c>
      <c r="Y97" s="71">
        <v>84</v>
      </c>
      <c r="Z97" s="71">
        <v>23</v>
      </c>
      <c r="AA97" s="71">
        <v>40</v>
      </c>
      <c r="AB97" s="71">
        <v>13</v>
      </c>
      <c r="AC97" s="69">
        <v>1127</v>
      </c>
      <c r="AD97" s="69">
        <v>533</v>
      </c>
      <c r="AE97" s="205"/>
      <c r="AF97" s="8" t="s">
        <v>91</v>
      </c>
      <c r="AG97" s="71">
        <v>1</v>
      </c>
      <c r="AH97" s="71">
        <v>1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3</v>
      </c>
      <c r="AP97" s="71">
        <v>1</v>
      </c>
      <c r="AQ97" s="71">
        <v>25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5</v>
      </c>
      <c r="AZ97" s="71">
        <v>0</v>
      </c>
      <c r="BA97" s="71">
        <v>16</v>
      </c>
      <c r="BB97" s="71">
        <v>7</v>
      </c>
      <c r="BC97" s="71">
        <v>47</v>
      </c>
      <c r="BD97" s="71">
        <v>11</v>
      </c>
      <c r="BE97" s="71">
        <v>4</v>
      </c>
      <c r="BF97" s="71">
        <v>1</v>
      </c>
      <c r="BG97" s="69">
        <v>101</v>
      </c>
      <c r="BH97" s="69">
        <v>21</v>
      </c>
      <c r="BI97" s="205"/>
      <c r="BJ97" s="8" t="s">
        <v>91</v>
      </c>
      <c r="BK97" s="31">
        <v>6</v>
      </c>
      <c r="BL97" s="31">
        <v>0</v>
      </c>
      <c r="BM97" s="31">
        <v>0</v>
      </c>
      <c r="BN97" s="31">
        <v>0</v>
      </c>
      <c r="BO97" s="31">
        <v>2</v>
      </c>
      <c r="BP97" s="31">
        <v>2</v>
      </c>
      <c r="BQ97" s="31">
        <v>1</v>
      </c>
      <c r="BR97" s="31">
        <v>0</v>
      </c>
      <c r="BS97" s="31">
        <v>0</v>
      </c>
      <c r="BT97" s="31">
        <v>1</v>
      </c>
      <c r="BU97" s="31">
        <v>2</v>
      </c>
      <c r="BV97" s="31">
        <v>1</v>
      </c>
      <c r="BW97" s="31">
        <v>1</v>
      </c>
      <c r="BX97" s="149">
        <v>16</v>
      </c>
      <c r="BY97" s="125">
        <v>13</v>
      </c>
      <c r="BZ97" s="71">
        <v>13</v>
      </c>
      <c r="CA97" s="71">
        <v>13</v>
      </c>
      <c r="CB97" s="71">
        <v>0</v>
      </c>
      <c r="CC97" s="71">
        <v>1</v>
      </c>
      <c r="CD97" s="205"/>
      <c r="CE97" s="8" t="s">
        <v>91</v>
      </c>
      <c r="CF97" s="71">
        <v>404</v>
      </c>
      <c r="CG97" s="71">
        <v>0</v>
      </c>
      <c r="CH97" s="71">
        <v>0</v>
      </c>
      <c r="CI97" s="71">
        <v>0</v>
      </c>
      <c r="CJ97" s="71">
        <v>0</v>
      </c>
      <c r="CK97" s="71">
        <v>5</v>
      </c>
      <c r="CL97" s="71">
        <v>15</v>
      </c>
      <c r="CM97" s="71">
        <v>11</v>
      </c>
      <c r="CN97" s="71">
        <v>15</v>
      </c>
      <c r="CO97" s="205"/>
      <c r="CP97" s="8" t="s">
        <v>91</v>
      </c>
      <c r="CQ97" s="46">
        <v>42</v>
      </c>
      <c r="CR97" s="46">
        <v>22</v>
      </c>
      <c r="CS97" s="46">
        <v>25</v>
      </c>
      <c r="CT97" s="46">
        <v>14</v>
      </c>
      <c r="CU97" s="46">
        <v>2</v>
      </c>
      <c r="CV97" s="46">
        <v>0</v>
      </c>
      <c r="CW97" s="46">
        <v>1</v>
      </c>
      <c r="CX97" s="46">
        <v>0</v>
      </c>
      <c r="CY97" s="46">
        <v>49</v>
      </c>
      <c r="CZ97" s="46">
        <v>13</v>
      </c>
      <c r="DA97" s="46">
        <v>31</v>
      </c>
      <c r="DB97" s="46">
        <v>7</v>
      </c>
      <c r="DC97" s="46">
        <v>105</v>
      </c>
      <c r="DD97" s="46">
        <v>68</v>
      </c>
      <c r="DE97" s="46">
        <v>79</v>
      </c>
      <c r="DF97" s="46">
        <v>55</v>
      </c>
      <c r="DG97" s="46">
        <v>90</v>
      </c>
      <c r="DH97" s="46">
        <v>18</v>
      </c>
      <c r="DI97" s="46">
        <v>33</v>
      </c>
      <c r="DJ97" s="46">
        <v>6</v>
      </c>
      <c r="DK97" s="46">
        <v>36</v>
      </c>
      <c r="DL97" s="46">
        <v>13</v>
      </c>
      <c r="DM97" s="46">
        <v>31</v>
      </c>
      <c r="DN97" s="46">
        <v>11</v>
      </c>
      <c r="DO97" s="205"/>
      <c r="DP97" s="8" t="s">
        <v>91</v>
      </c>
      <c r="DQ97" s="71">
        <v>11</v>
      </c>
      <c r="DR97" s="71">
        <v>13</v>
      </c>
      <c r="DS97" s="71">
        <v>0</v>
      </c>
      <c r="DT97" s="71">
        <v>10</v>
      </c>
      <c r="DU97" s="71">
        <v>0</v>
      </c>
      <c r="DV97" s="16">
        <v>34</v>
      </c>
      <c r="DW97" s="71">
        <v>11</v>
      </c>
      <c r="DX97" s="71">
        <v>5</v>
      </c>
      <c r="DY97" s="152">
        <v>10</v>
      </c>
      <c r="DZ97" s="32">
        <v>6</v>
      </c>
      <c r="EA97" s="205"/>
      <c r="EB97" s="8" t="s">
        <v>91</v>
      </c>
      <c r="EC97" s="71">
        <v>339</v>
      </c>
      <c r="ED97" s="71">
        <v>325</v>
      </c>
      <c r="EE97" s="71">
        <v>20</v>
      </c>
      <c r="EF97" s="71">
        <v>0</v>
      </c>
      <c r="EG97" s="71">
        <v>3</v>
      </c>
      <c r="EH97" s="71">
        <v>10</v>
      </c>
      <c r="EI97" s="71">
        <v>14</v>
      </c>
      <c r="EJ97" s="71">
        <v>344</v>
      </c>
      <c r="EK97" s="71">
        <v>24</v>
      </c>
      <c r="EL97" s="71">
        <v>14</v>
      </c>
      <c r="EM97" s="71">
        <v>7</v>
      </c>
      <c r="EN97" s="71">
        <v>0</v>
      </c>
      <c r="EO97" s="71">
        <v>4</v>
      </c>
      <c r="EP97" s="71">
        <v>3</v>
      </c>
      <c r="EQ97" s="71">
        <v>0</v>
      </c>
      <c r="ER97" s="71">
        <v>0</v>
      </c>
      <c r="ES97" s="71">
        <v>0</v>
      </c>
      <c r="EU97" s="80" t="s">
        <v>151</v>
      </c>
      <c r="EV97" s="80" t="s">
        <v>2349</v>
      </c>
      <c r="EW97" s="78">
        <v>324</v>
      </c>
      <c r="EX97" s="80">
        <v>200</v>
      </c>
      <c r="EY97" s="78">
        <v>404</v>
      </c>
      <c r="EZ97" s="78"/>
      <c r="FA97" s="78"/>
      <c r="FB97" s="78"/>
      <c r="FC97" s="78"/>
      <c r="FD97" s="78"/>
      <c r="FE97" s="78"/>
    </row>
    <row r="98" spans="1:161">
      <c r="A98" s="205"/>
      <c r="B98" s="66" t="s">
        <v>73</v>
      </c>
      <c r="C98" s="26">
        <v>537</v>
      </c>
      <c r="D98" s="26">
        <v>243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  <c r="K98" s="26">
        <v>116</v>
      </c>
      <c r="L98" s="26">
        <v>94</v>
      </c>
      <c r="M98" s="26">
        <v>188</v>
      </c>
      <c r="N98" s="26">
        <v>60</v>
      </c>
      <c r="O98" s="26">
        <v>128</v>
      </c>
      <c r="P98" s="26">
        <v>52</v>
      </c>
      <c r="Q98" s="26">
        <v>42</v>
      </c>
      <c r="R98" s="26">
        <v>22</v>
      </c>
      <c r="S98" s="26">
        <v>0</v>
      </c>
      <c r="T98" s="26">
        <v>0</v>
      </c>
      <c r="U98" s="26">
        <v>89</v>
      </c>
      <c r="V98" s="26">
        <v>26</v>
      </c>
      <c r="W98" s="26">
        <v>147</v>
      </c>
      <c r="X98" s="26">
        <v>100</v>
      </c>
      <c r="Y98" s="26">
        <v>84</v>
      </c>
      <c r="Z98" s="26">
        <v>23</v>
      </c>
      <c r="AA98" s="26">
        <v>40</v>
      </c>
      <c r="AB98" s="26">
        <v>13</v>
      </c>
      <c r="AC98" s="68">
        <v>1371</v>
      </c>
      <c r="AD98" s="68">
        <v>633</v>
      </c>
      <c r="AE98" s="205"/>
      <c r="AF98" s="66" t="s">
        <v>73</v>
      </c>
      <c r="AG98" s="26">
        <v>5</v>
      </c>
      <c r="AH98" s="26">
        <v>2</v>
      </c>
      <c r="AI98" s="26">
        <v>0</v>
      </c>
      <c r="AJ98" s="26">
        <v>0</v>
      </c>
      <c r="AK98" s="26">
        <v>0</v>
      </c>
      <c r="AL98" s="26">
        <v>0</v>
      </c>
      <c r="AM98" s="26">
        <v>0</v>
      </c>
      <c r="AN98" s="26">
        <v>0</v>
      </c>
      <c r="AO98" s="26">
        <v>3</v>
      </c>
      <c r="AP98" s="26">
        <v>1</v>
      </c>
      <c r="AQ98" s="26">
        <v>25</v>
      </c>
      <c r="AR98" s="26">
        <v>0</v>
      </c>
      <c r="AS98" s="26">
        <v>0</v>
      </c>
      <c r="AT98" s="26">
        <v>0</v>
      </c>
      <c r="AU98" s="26">
        <v>10</v>
      </c>
      <c r="AV98" s="26">
        <v>5</v>
      </c>
      <c r="AW98" s="26">
        <v>0</v>
      </c>
      <c r="AX98" s="26">
        <v>0</v>
      </c>
      <c r="AY98" s="26">
        <v>10</v>
      </c>
      <c r="AZ98" s="26">
        <v>2</v>
      </c>
      <c r="BA98" s="26">
        <v>16</v>
      </c>
      <c r="BB98" s="26">
        <v>7</v>
      </c>
      <c r="BC98" s="26">
        <v>47</v>
      </c>
      <c r="BD98" s="26">
        <v>11</v>
      </c>
      <c r="BE98" s="26">
        <v>4</v>
      </c>
      <c r="BF98" s="26">
        <v>1</v>
      </c>
      <c r="BG98" s="68">
        <v>120</v>
      </c>
      <c r="BH98" s="68">
        <v>29</v>
      </c>
      <c r="BI98" s="205"/>
      <c r="BJ98" s="66" t="s">
        <v>73</v>
      </c>
      <c r="BK98" s="68">
        <v>8</v>
      </c>
      <c r="BL98" s="68">
        <v>0</v>
      </c>
      <c r="BM98" s="68">
        <v>0</v>
      </c>
      <c r="BN98" s="68">
        <v>0</v>
      </c>
      <c r="BO98" s="68">
        <v>2</v>
      </c>
      <c r="BP98" s="68">
        <v>3</v>
      </c>
      <c r="BQ98" s="68">
        <v>2</v>
      </c>
      <c r="BR98" s="68">
        <v>1</v>
      </c>
      <c r="BS98" s="68">
        <v>0</v>
      </c>
      <c r="BT98" s="68">
        <v>2</v>
      </c>
      <c r="BU98" s="68">
        <v>2</v>
      </c>
      <c r="BV98" s="68">
        <v>1</v>
      </c>
      <c r="BW98" s="68">
        <v>1</v>
      </c>
      <c r="BX98" s="68">
        <v>22</v>
      </c>
      <c r="BY98" s="68">
        <v>17</v>
      </c>
      <c r="BZ98" s="68">
        <v>13</v>
      </c>
      <c r="CA98" s="68">
        <v>13</v>
      </c>
      <c r="CB98" s="68">
        <v>0</v>
      </c>
      <c r="CC98" s="68">
        <v>2</v>
      </c>
      <c r="CD98" s="205"/>
      <c r="CE98" s="66" t="s">
        <v>73</v>
      </c>
      <c r="CF98" s="68">
        <v>404</v>
      </c>
      <c r="CG98" s="68">
        <v>99</v>
      </c>
      <c r="CH98" s="68">
        <v>3</v>
      </c>
      <c r="CI98" s="68">
        <v>0</v>
      </c>
      <c r="CJ98" s="68">
        <v>0</v>
      </c>
      <c r="CK98" s="68">
        <v>7</v>
      </c>
      <c r="CL98" s="68">
        <v>19</v>
      </c>
      <c r="CM98" s="68">
        <v>14</v>
      </c>
      <c r="CN98" s="68">
        <v>18</v>
      </c>
      <c r="CO98" s="205"/>
      <c r="CP98" s="66" t="s">
        <v>73</v>
      </c>
      <c r="CQ98" s="68">
        <v>94</v>
      </c>
      <c r="CR98" s="68">
        <v>55</v>
      </c>
      <c r="CS98" s="68">
        <v>60</v>
      </c>
      <c r="CT98" s="68">
        <v>36</v>
      </c>
      <c r="CU98" s="68">
        <v>2</v>
      </c>
      <c r="CV98" s="68">
        <v>0</v>
      </c>
      <c r="CW98" s="68">
        <v>1</v>
      </c>
      <c r="CX98" s="68">
        <v>0</v>
      </c>
      <c r="CY98" s="68">
        <v>77</v>
      </c>
      <c r="CZ98" s="68">
        <v>17</v>
      </c>
      <c r="DA98" s="68">
        <v>48</v>
      </c>
      <c r="DB98" s="68">
        <v>9</v>
      </c>
      <c r="DC98" s="68">
        <v>105</v>
      </c>
      <c r="DD98" s="68">
        <v>68</v>
      </c>
      <c r="DE98" s="68">
        <v>79</v>
      </c>
      <c r="DF98" s="68">
        <v>55</v>
      </c>
      <c r="DG98" s="68">
        <v>90</v>
      </c>
      <c r="DH98" s="68">
        <v>18</v>
      </c>
      <c r="DI98" s="68">
        <v>33</v>
      </c>
      <c r="DJ98" s="68">
        <v>6</v>
      </c>
      <c r="DK98" s="68">
        <v>36</v>
      </c>
      <c r="DL98" s="68">
        <v>13</v>
      </c>
      <c r="DM98" s="68">
        <v>31</v>
      </c>
      <c r="DN98" s="68">
        <v>11</v>
      </c>
      <c r="DO98" s="205"/>
      <c r="DP98" s="66" t="s">
        <v>73</v>
      </c>
      <c r="DQ98" s="26">
        <v>11</v>
      </c>
      <c r="DR98" s="26">
        <v>21</v>
      </c>
      <c r="DS98" s="26">
        <v>0</v>
      </c>
      <c r="DT98" s="26">
        <v>14</v>
      </c>
      <c r="DU98" s="26">
        <v>0</v>
      </c>
      <c r="DV98" s="26">
        <v>46</v>
      </c>
      <c r="DW98" s="26">
        <v>17</v>
      </c>
      <c r="DX98" s="26">
        <v>7</v>
      </c>
      <c r="DY98" s="41">
        <v>11</v>
      </c>
      <c r="DZ98" s="41">
        <v>6</v>
      </c>
      <c r="EA98" s="205"/>
      <c r="EB98" s="66" t="s">
        <v>73</v>
      </c>
      <c r="EC98" s="68">
        <v>449</v>
      </c>
      <c r="ED98" s="68">
        <v>435</v>
      </c>
      <c r="EE98" s="68">
        <v>20</v>
      </c>
      <c r="EF98" s="68">
        <v>0</v>
      </c>
      <c r="EG98" s="68">
        <v>3</v>
      </c>
      <c r="EH98" s="68">
        <v>10</v>
      </c>
      <c r="EI98" s="68">
        <v>14</v>
      </c>
      <c r="EJ98" s="68">
        <v>444</v>
      </c>
      <c r="EK98" s="68">
        <v>24</v>
      </c>
      <c r="EL98" s="68">
        <v>14</v>
      </c>
      <c r="EM98" s="68">
        <v>7</v>
      </c>
      <c r="EN98" s="68">
        <v>0</v>
      </c>
      <c r="EO98" s="68">
        <v>4</v>
      </c>
      <c r="EP98" s="68">
        <v>3</v>
      </c>
      <c r="EQ98" s="68">
        <v>0</v>
      </c>
      <c r="ER98" s="68">
        <v>0</v>
      </c>
      <c r="ES98" s="68">
        <v>0</v>
      </c>
      <c r="EU98" s="80" t="s">
        <v>151</v>
      </c>
      <c r="EV98" s="80" t="s">
        <v>2350</v>
      </c>
      <c r="EW98" s="78">
        <v>404</v>
      </c>
      <c r="EX98" s="80">
        <v>252</v>
      </c>
      <c r="EY98" s="78">
        <v>611</v>
      </c>
      <c r="EZ98" s="78"/>
      <c r="FA98" s="78"/>
      <c r="FB98" s="78"/>
      <c r="FC98" s="78"/>
      <c r="FD98" s="78"/>
      <c r="FE98" s="78"/>
    </row>
    <row r="99" spans="1:161">
      <c r="A99" s="205" t="s">
        <v>152</v>
      </c>
      <c r="B99" s="8" t="s">
        <v>90</v>
      </c>
      <c r="C99" s="71">
        <v>252</v>
      </c>
      <c r="D99" s="71">
        <v>99</v>
      </c>
      <c r="E99" s="71">
        <v>0</v>
      </c>
      <c r="F99" s="71">
        <v>0</v>
      </c>
      <c r="G99" s="71">
        <v>0</v>
      </c>
      <c r="H99" s="71">
        <v>0</v>
      </c>
      <c r="I99" s="71">
        <v>0</v>
      </c>
      <c r="J99" s="71">
        <v>0</v>
      </c>
      <c r="K99" s="71">
        <v>86</v>
      </c>
      <c r="L99" s="71">
        <v>52</v>
      </c>
      <c r="M99" s="71">
        <v>41</v>
      </c>
      <c r="N99" s="71">
        <v>16</v>
      </c>
      <c r="O99" s="71">
        <v>103</v>
      </c>
      <c r="P99" s="71">
        <v>70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1">
        <v>42</v>
      </c>
      <c r="X99" s="71">
        <v>22</v>
      </c>
      <c r="Y99" s="71">
        <v>30</v>
      </c>
      <c r="Z99" s="71">
        <v>9</v>
      </c>
      <c r="AA99" s="71">
        <v>59</v>
      </c>
      <c r="AB99" s="71">
        <v>20</v>
      </c>
      <c r="AC99" s="69">
        <v>613</v>
      </c>
      <c r="AD99" s="69">
        <v>288</v>
      </c>
      <c r="AE99" s="205" t="s">
        <v>152</v>
      </c>
      <c r="AF99" s="8" t="s">
        <v>90</v>
      </c>
      <c r="AG99" s="71">
        <v>16</v>
      </c>
      <c r="AH99" s="71">
        <v>9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2</v>
      </c>
      <c r="AP99" s="71">
        <v>2</v>
      </c>
      <c r="AQ99" s="71">
        <v>7</v>
      </c>
      <c r="AR99" s="71">
        <v>2</v>
      </c>
      <c r="AS99" s="71">
        <v>8</v>
      </c>
      <c r="AT99" s="71">
        <v>4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>
        <v>0</v>
      </c>
      <c r="BA99" s="71">
        <v>13</v>
      </c>
      <c r="BB99" s="71">
        <v>4</v>
      </c>
      <c r="BC99" s="71">
        <v>14</v>
      </c>
      <c r="BD99" s="71">
        <v>5</v>
      </c>
      <c r="BE99" s="71">
        <v>12</v>
      </c>
      <c r="BF99" s="71">
        <v>0</v>
      </c>
      <c r="BG99" s="69">
        <v>72</v>
      </c>
      <c r="BH99" s="69">
        <v>26</v>
      </c>
      <c r="BI99" s="205" t="s">
        <v>152</v>
      </c>
      <c r="BJ99" s="8" t="s">
        <v>90</v>
      </c>
      <c r="BK99" s="31">
        <v>6</v>
      </c>
      <c r="BL99" s="31">
        <v>0</v>
      </c>
      <c r="BM99" s="31">
        <v>0</v>
      </c>
      <c r="BN99" s="31">
        <v>0</v>
      </c>
      <c r="BO99" s="31">
        <v>3</v>
      </c>
      <c r="BP99" s="31">
        <v>1</v>
      </c>
      <c r="BQ99" s="31">
        <v>3</v>
      </c>
      <c r="BR99" s="31">
        <v>0</v>
      </c>
      <c r="BS99" s="31">
        <v>0</v>
      </c>
      <c r="BT99" s="31">
        <v>0</v>
      </c>
      <c r="BU99" s="31">
        <v>2</v>
      </c>
      <c r="BV99" s="31">
        <v>1</v>
      </c>
      <c r="BW99" s="31">
        <v>2</v>
      </c>
      <c r="BX99" s="149">
        <v>18</v>
      </c>
      <c r="BY99" s="125">
        <v>14</v>
      </c>
      <c r="BZ99" s="71">
        <v>2</v>
      </c>
      <c r="CA99" s="71">
        <v>14</v>
      </c>
      <c r="CB99" s="71">
        <v>1</v>
      </c>
      <c r="CC99" s="71">
        <v>2</v>
      </c>
      <c r="CD99" s="205" t="s">
        <v>152</v>
      </c>
      <c r="CE99" s="8" t="s">
        <v>90</v>
      </c>
      <c r="CF99" s="71">
        <v>0</v>
      </c>
      <c r="CG99" s="71">
        <v>276</v>
      </c>
      <c r="CH99" s="71">
        <v>0</v>
      </c>
      <c r="CI99" s="71">
        <v>0</v>
      </c>
      <c r="CJ99" s="71">
        <v>0</v>
      </c>
      <c r="CK99" s="71">
        <v>11</v>
      </c>
      <c r="CL99" s="71">
        <v>15</v>
      </c>
      <c r="CM99" s="71">
        <v>20</v>
      </c>
      <c r="CN99" s="71">
        <v>23</v>
      </c>
      <c r="CO99" s="205" t="s">
        <v>152</v>
      </c>
      <c r="CP99" s="8" t="s">
        <v>90</v>
      </c>
      <c r="CQ99" s="46">
        <v>27</v>
      </c>
      <c r="CR99" s="46">
        <v>11</v>
      </c>
      <c r="CS99" s="46">
        <v>16</v>
      </c>
      <c r="CT99" s="46">
        <v>6</v>
      </c>
      <c r="CU99" s="46">
        <v>0</v>
      </c>
      <c r="CV99" s="46">
        <v>0</v>
      </c>
      <c r="CW99" s="46">
        <v>0</v>
      </c>
      <c r="CX99" s="46">
        <v>0</v>
      </c>
      <c r="CY99" s="46">
        <v>0</v>
      </c>
      <c r="CZ99" s="46">
        <v>0</v>
      </c>
      <c r="DA99" s="46">
        <v>0</v>
      </c>
      <c r="DB99" s="46">
        <v>0</v>
      </c>
      <c r="DC99" s="46">
        <v>93</v>
      </c>
      <c r="DD99" s="46">
        <v>55</v>
      </c>
      <c r="DE99" s="46">
        <v>66</v>
      </c>
      <c r="DF99" s="46">
        <v>41</v>
      </c>
      <c r="DG99" s="46">
        <v>31</v>
      </c>
      <c r="DH99" s="46">
        <v>11</v>
      </c>
      <c r="DI99" s="46">
        <v>15</v>
      </c>
      <c r="DJ99" s="46">
        <v>4</v>
      </c>
      <c r="DK99" s="46">
        <v>54</v>
      </c>
      <c r="DL99" s="46">
        <v>11</v>
      </c>
      <c r="DM99" s="46">
        <v>40</v>
      </c>
      <c r="DN99" s="46">
        <v>11</v>
      </c>
      <c r="DO99" s="205" t="s">
        <v>152</v>
      </c>
      <c r="DP99" s="8" t="s">
        <v>90</v>
      </c>
      <c r="DQ99" s="71">
        <v>4</v>
      </c>
      <c r="DR99" s="71">
        <v>21</v>
      </c>
      <c r="DS99" s="71">
        <v>0</v>
      </c>
      <c r="DT99" s="71">
        <v>17</v>
      </c>
      <c r="DU99" s="71">
        <v>0</v>
      </c>
      <c r="DV99" s="16">
        <v>42</v>
      </c>
      <c r="DW99" s="71">
        <v>18</v>
      </c>
      <c r="DX99" s="71">
        <v>9</v>
      </c>
      <c r="DY99" s="152">
        <v>12</v>
      </c>
      <c r="DZ99" s="32">
        <v>4</v>
      </c>
      <c r="EA99" s="205" t="s">
        <v>152</v>
      </c>
      <c r="EB99" s="8" t="s">
        <v>90</v>
      </c>
      <c r="EC99" s="71">
        <v>254</v>
      </c>
      <c r="ED99" s="71">
        <v>197</v>
      </c>
      <c r="EE99" s="71">
        <v>0</v>
      </c>
      <c r="EF99" s="71">
        <v>0</v>
      </c>
      <c r="EG99" s="71">
        <v>111</v>
      </c>
      <c r="EH99" s="71">
        <v>37</v>
      </c>
      <c r="EI99" s="71">
        <v>0</v>
      </c>
      <c r="EJ99" s="71">
        <v>294</v>
      </c>
      <c r="EK99" s="71">
        <v>33</v>
      </c>
      <c r="EL99" s="71">
        <v>0</v>
      </c>
      <c r="EM99" s="71">
        <v>4</v>
      </c>
      <c r="EN99" s="71">
        <v>0</v>
      </c>
      <c r="EO99" s="71">
        <v>1</v>
      </c>
      <c r="EP99" s="71">
        <v>0</v>
      </c>
      <c r="EQ99" s="71">
        <v>0</v>
      </c>
      <c r="ER99" s="71">
        <v>0</v>
      </c>
      <c r="ES99" s="71">
        <v>0</v>
      </c>
      <c r="EU99" s="80" t="s">
        <v>152</v>
      </c>
      <c r="EV99" s="80" t="s">
        <v>2351</v>
      </c>
      <c r="EW99" s="78">
        <v>205</v>
      </c>
      <c r="EX99" s="80">
        <v>137</v>
      </c>
      <c r="EY99" s="78">
        <v>552</v>
      </c>
      <c r="EZ99" s="78"/>
      <c r="FA99" s="78"/>
      <c r="FB99" s="78"/>
      <c r="FC99" s="78"/>
      <c r="FD99" s="78"/>
      <c r="FE99" s="78"/>
    </row>
    <row r="100" spans="1:161">
      <c r="A100" s="205"/>
      <c r="B100" s="8" t="s">
        <v>91</v>
      </c>
      <c r="C100" s="71">
        <v>0</v>
      </c>
      <c r="D100" s="71">
        <v>0</v>
      </c>
      <c r="E100" s="71">
        <v>0</v>
      </c>
      <c r="F100" s="71">
        <v>0</v>
      </c>
      <c r="G100" s="71">
        <v>0</v>
      </c>
      <c r="H100" s="71">
        <v>0</v>
      </c>
      <c r="I100" s="71">
        <v>0</v>
      </c>
      <c r="J100" s="71">
        <v>0</v>
      </c>
      <c r="K100" s="71">
        <v>0</v>
      </c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69">
        <v>0</v>
      </c>
      <c r="AD100" s="69">
        <v>0</v>
      </c>
      <c r="AE100" s="205"/>
      <c r="AF100" s="8" t="s">
        <v>91</v>
      </c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69">
        <v>0</v>
      </c>
      <c r="BH100" s="69">
        <v>0</v>
      </c>
      <c r="BI100" s="205"/>
      <c r="BJ100" s="8" t="s">
        <v>91</v>
      </c>
      <c r="BK100" s="31">
        <v>0</v>
      </c>
      <c r="BL100" s="31">
        <v>0</v>
      </c>
      <c r="BM100" s="31">
        <v>0</v>
      </c>
      <c r="BN100" s="31">
        <v>0</v>
      </c>
      <c r="BO100" s="31">
        <v>0</v>
      </c>
      <c r="BP100" s="31">
        <v>0</v>
      </c>
      <c r="BQ100" s="31">
        <v>0</v>
      </c>
      <c r="BR100" s="31">
        <v>0</v>
      </c>
      <c r="BS100" s="31">
        <v>0</v>
      </c>
      <c r="BT100" s="31">
        <v>0</v>
      </c>
      <c r="BU100" s="31">
        <v>0</v>
      </c>
      <c r="BV100" s="31">
        <v>0</v>
      </c>
      <c r="BW100" s="31">
        <v>0</v>
      </c>
      <c r="BX100" s="149">
        <v>0</v>
      </c>
      <c r="BY100" s="125">
        <v>0</v>
      </c>
      <c r="BZ100" s="71">
        <v>0</v>
      </c>
      <c r="CA100" s="71">
        <v>0</v>
      </c>
      <c r="CB100" s="71">
        <v>0</v>
      </c>
      <c r="CC100" s="71">
        <v>0</v>
      </c>
      <c r="CD100" s="205"/>
      <c r="CE100" s="8" t="s">
        <v>91</v>
      </c>
      <c r="CF100" s="71">
        <v>0</v>
      </c>
      <c r="CG100" s="71">
        <v>0</v>
      </c>
      <c r="CH100" s="71">
        <v>0</v>
      </c>
      <c r="CI100" s="71">
        <v>0</v>
      </c>
      <c r="CJ100" s="71">
        <v>0</v>
      </c>
      <c r="CK100" s="71">
        <v>0</v>
      </c>
      <c r="CL100" s="71">
        <v>0</v>
      </c>
      <c r="CM100" s="71">
        <v>0</v>
      </c>
      <c r="CN100" s="71">
        <v>0</v>
      </c>
      <c r="CO100" s="205"/>
      <c r="CP100" s="8" t="s">
        <v>91</v>
      </c>
      <c r="CQ100" s="46">
        <v>0</v>
      </c>
      <c r="CR100" s="46">
        <v>0</v>
      </c>
      <c r="CS100" s="46">
        <v>0</v>
      </c>
      <c r="CT100" s="46">
        <v>0</v>
      </c>
      <c r="CU100" s="46">
        <v>0</v>
      </c>
      <c r="CV100" s="46">
        <v>0</v>
      </c>
      <c r="CW100" s="46">
        <v>0</v>
      </c>
      <c r="CX100" s="46">
        <v>0</v>
      </c>
      <c r="CY100" s="46">
        <v>0</v>
      </c>
      <c r="CZ100" s="46">
        <v>0</v>
      </c>
      <c r="DA100" s="46">
        <v>0</v>
      </c>
      <c r="DB100" s="46">
        <v>0</v>
      </c>
      <c r="DC100" s="46">
        <v>0</v>
      </c>
      <c r="DD100" s="46">
        <v>0</v>
      </c>
      <c r="DE100" s="46">
        <v>0</v>
      </c>
      <c r="DF100" s="46">
        <v>0</v>
      </c>
      <c r="DG100" s="46">
        <v>0</v>
      </c>
      <c r="DH100" s="46">
        <v>0</v>
      </c>
      <c r="DI100" s="46">
        <v>0</v>
      </c>
      <c r="DJ100" s="46">
        <v>0</v>
      </c>
      <c r="DK100" s="46">
        <v>0</v>
      </c>
      <c r="DL100" s="46">
        <v>0</v>
      </c>
      <c r="DM100" s="46">
        <v>0</v>
      </c>
      <c r="DN100" s="46">
        <v>0</v>
      </c>
      <c r="DO100" s="205"/>
      <c r="DP100" s="8" t="s">
        <v>91</v>
      </c>
      <c r="DQ100" s="71">
        <v>0</v>
      </c>
      <c r="DR100" s="71">
        <v>0</v>
      </c>
      <c r="DS100" s="71">
        <v>0</v>
      </c>
      <c r="DT100" s="71">
        <v>0</v>
      </c>
      <c r="DU100" s="71">
        <v>0</v>
      </c>
      <c r="DV100" s="16">
        <v>0</v>
      </c>
      <c r="DW100" s="71">
        <v>0</v>
      </c>
      <c r="DX100" s="71">
        <v>0</v>
      </c>
      <c r="DY100" s="152">
        <v>0</v>
      </c>
      <c r="DZ100" s="32">
        <v>0</v>
      </c>
      <c r="EA100" s="205"/>
      <c r="EB100" s="8" t="s">
        <v>91</v>
      </c>
      <c r="EC100" s="71">
        <v>0</v>
      </c>
      <c r="ED100" s="71">
        <v>0</v>
      </c>
      <c r="EE100" s="71">
        <v>0</v>
      </c>
      <c r="EF100" s="71">
        <v>0</v>
      </c>
      <c r="EG100" s="71">
        <v>0</v>
      </c>
      <c r="EH100" s="71">
        <v>0</v>
      </c>
      <c r="EI100" s="71">
        <v>0</v>
      </c>
      <c r="EJ100" s="71">
        <v>0</v>
      </c>
      <c r="EK100" s="71">
        <v>0</v>
      </c>
      <c r="EL100" s="71">
        <v>0</v>
      </c>
      <c r="EM100" s="71">
        <v>0</v>
      </c>
      <c r="EN100" s="71">
        <v>0</v>
      </c>
      <c r="EO100" s="71">
        <v>0</v>
      </c>
      <c r="EP100" s="71">
        <v>0</v>
      </c>
      <c r="EQ100" s="71">
        <v>0</v>
      </c>
      <c r="ER100" s="71">
        <v>0</v>
      </c>
      <c r="ES100" s="71">
        <v>0</v>
      </c>
      <c r="EU100" s="80" t="s">
        <v>152</v>
      </c>
      <c r="EV100" s="80" t="s">
        <v>2352</v>
      </c>
      <c r="EW100" s="78">
        <v>0</v>
      </c>
      <c r="EX100" s="80">
        <v>0</v>
      </c>
      <c r="EY100" s="78">
        <v>0</v>
      </c>
      <c r="EZ100" s="78"/>
      <c r="FA100" s="78"/>
      <c r="FB100" s="78"/>
      <c r="FC100" s="78"/>
      <c r="FD100" s="78"/>
      <c r="FE100" s="78"/>
    </row>
    <row r="101" spans="1:161">
      <c r="A101" s="205"/>
      <c r="B101" s="66" t="s">
        <v>73</v>
      </c>
      <c r="C101" s="26">
        <v>252</v>
      </c>
      <c r="D101" s="26">
        <v>99</v>
      </c>
      <c r="E101" s="26">
        <v>0</v>
      </c>
      <c r="F101" s="26">
        <v>0</v>
      </c>
      <c r="G101" s="26">
        <v>0</v>
      </c>
      <c r="H101" s="26">
        <v>0</v>
      </c>
      <c r="I101" s="26">
        <v>0</v>
      </c>
      <c r="J101" s="26">
        <v>0</v>
      </c>
      <c r="K101" s="26">
        <v>86</v>
      </c>
      <c r="L101" s="26">
        <v>52</v>
      </c>
      <c r="M101" s="26">
        <v>41</v>
      </c>
      <c r="N101" s="26">
        <v>16</v>
      </c>
      <c r="O101" s="26">
        <v>103</v>
      </c>
      <c r="P101" s="26">
        <v>70</v>
      </c>
      <c r="Q101" s="26">
        <v>0</v>
      </c>
      <c r="R101" s="26">
        <v>0</v>
      </c>
      <c r="S101" s="26">
        <v>0</v>
      </c>
      <c r="T101" s="26">
        <v>0</v>
      </c>
      <c r="U101" s="26">
        <v>0</v>
      </c>
      <c r="V101" s="26">
        <v>0</v>
      </c>
      <c r="W101" s="26">
        <v>42</v>
      </c>
      <c r="X101" s="26">
        <v>22</v>
      </c>
      <c r="Y101" s="26">
        <v>30</v>
      </c>
      <c r="Z101" s="26">
        <v>9</v>
      </c>
      <c r="AA101" s="26">
        <v>59</v>
      </c>
      <c r="AB101" s="26">
        <v>20</v>
      </c>
      <c r="AC101" s="68">
        <v>613</v>
      </c>
      <c r="AD101" s="68">
        <v>288</v>
      </c>
      <c r="AE101" s="205"/>
      <c r="AF101" s="66" t="s">
        <v>73</v>
      </c>
      <c r="AG101" s="26">
        <v>16</v>
      </c>
      <c r="AH101" s="26">
        <v>9</v>
      </c>
      <c r="AI101" s="26">
        <v>0</v>
      </c>
      <c r="AJ101" s="26">
        <v>0</v>
      </c>
      <c r="AK101" s="26">
        <v>0</v>
      </c>
      <c r="AL101" s="26">
        <v>0</v>
      </c>
      <c r="AM101" s="26">
        <v>0</v>
      </c>
      <c r="AN101" s="26">
        <v>0</v>
      </c>
      <c r="AO101" s="26">
        <v>2</v>
      </c>
      <c r="AP101" s="26">
        <v>2</v>
      </c>
      <c r="AQ101" s="26">
        <v>7</v>
      </c>
      <c r="AR101" s="26">
        <v>2</v>
      </c>
      <c r="AS101" s="26">
        <v>8</v>
      </c>
      <c r="AT101" s="26">
        <v>4</v>
      </c>
      <c r="AU101" s="26">
        <v>0</v>
      </c>
      <c r="AV101" s="26">
        <v>0</v>
      </c>
      <c r="AW101" s="26">
        <v>0</v>
      </c>
      <c r="AX101" s="26">
        <v>0</v>
      </c>
      <c r="AY101" s="26">
        <v>0</v>
      </c>
      <c r="AZ101" s="26">
        <v>0</v>
      </c>
      <c r="BA101" s="26">
        <v>13</v>
      </c>
      <c r="BB101" s="26">
        <v>4</v>
      </c>
      <c r="BC101" s="26">
        <v>14</v>
      </c>
      <c r="BD101" s="26">
        <v>5</v>
      </c>
      <c r="BE101" s="26">
        <v>12</v>
      </c>
      <c r="BF101" s="26">
        <v>0</v>
      </c>
      <c r="BG101" s="68">
        <v>72</v>
      </c>
      <c r="BH101" s="68">
        <v>26</v>
      </c>
      <c r="BI101" s="205"/>
      <c r="BJ101" s="66" t="s">
        <v>73</v>
      </c>
      <c r="BK101" s="68">
        <v>6</v>
      </c>
      <c r="BL101" s="68">
        <v>0</v>
      </c>
      <c r="BM101" s="68">
        <v>0</v>
      </c>
      <c r="BN101" s="68">
        <v>0</v>
      </c>
      <c r="BO101" s="68">
        <v>3</v>
      </c>
      <c r="BP101" s="68">
        <v>1</v>
      </c>
      <c r="BQ101" s="68">
        <v>3</v>
      </c>
      <c r="BR101" s="68">
        <v>0</v>
      </c>
      <c r="BS101" s="68">
        <v>0</v>
      </c>
      <c r="BT101" s="68">
        <v>0</v>
      </c>
      <c r="BU101" s="68">
        <v>2</v>
      </c>
      <c r="BV101" s="68">
        <v>1</v>
      </c>
      <c r="BW101" s="68">
        <v>2</v>
      </c>
      <c r="BX101" s="68">
        <v>18</v>
      </c>
      <c r="BY101" s="68">
        <v>14</v>
      </c>
      <c r="BZ101" s="68">
        <v>2</v>
      </c>
      <c r="CA101" s="68">
        <v>14</v>
      </c>
      <c r="CB101" s="68">
        <v>1</v>
      </c>
      <c r="CC101" s="68">
        <v>2</v>
      </c>
      <c r="CD101" s="205"/>
      <c r="CE101" s="66" t="s">
        <v>73</v>
      </c>
      <c r="CF101" s="68">
        <v>0</v>
      </c>
      <c r="CG101" s="68">
        <v>276</v>
      </c>
      <c r="CH101" s="68">
        <v>0</v>
      </c>
      <c r="CI101" s="68">
        <v>0</v>
      </c>
      <c r="CJ101" s="68">
        <v>0</v>
      </c>
      <c r="CK101" s="68">
        <v>11</v>
      </c>
      <c r="CL101" s="68">
        <v>15</v>
      </c>
      <c r="CM101" s="68">
        <v>20</v>
      </c>
      <c r="CN101" s="68">
        <v>23</v>
      </c>
      <c r="CO101" s="205"/>
      <c r="CP101" s="66" t="s">
        <v>73</v>
      </c>
      <c r="CQ101" s="68">
        <v>27</v>
      </c>
      <c r="CR101" s="68">
        <v>11</v>
      </c>
      <c r="CS101" s="68">
        <v>16</v>
      </c>
      <c r="CT101" s="68">
        <v>6</v>
      </c>
      <c r="CU101" s="68">
        <v>0</v>
      </c>
      <c r="CV101" s="68">
        <v>0</v>
      </c>
      <c r="CW101" s="68">
        <v>0</v>
      </c>
      <c r="CX101" s="68">
        <v>0</v>
      </c>
      <c r="CY101" s="68">
        <v>0</v>
      </c>
      <c r="CZ101" s="68">
        <v>0</v>
      </c>
      <c r="DA101" s="68">
        <v>0</v>
      </c>
      <c r="DB101" s="68">
        <v>0</v>
      </c>
      <c r="DC101" s="68">
        <v>93</v>
      </c>
      <c r="DD101" s="68">
        <v>55</v>
      </c>
      <c r="DE101" s="68">
        <v>66</v>
      </c>
      <c r="DF101" s="68">
        <v>41</v>
      </c>
      <c r="DG101" s="68">
        <v>31</v>
      </c>
      <c r="DH101" s="68">
        <v>11</v>
      </c>
      <c r="DI101" s="68">
        <v>15</v>
      </c>
      <c r="DJ101" s="68">
        <v>4</v>
      </c>
      <c r="DK101" s="68">
        <v>54</v>
      </c>
      <c r="DL101" s="68">
        <v>11</v>
      </c>
      <c r="DM101" s="68">
        <v>40</v>
      </c>
      <c r="DN101" s="68">
        <v>11</v>
      </c>
      <c r="DO101" s="205"/>
      <c r="DP101" s="66" t="s">
        <v>73</v>
      </c>
      <c r="DQ101" s="26">
        <v>4</v>
      </c>
      <c r="DR101" s="26">
        <v>21</v>
      </c>
      <c r="DS101" s="26">
        <v>0</v>
      </c>
      <c r="DT101" s="26">
        <v>17</v>
      </c>
      <c r="DU101" s="26">
        <v>0</v>
      </c>
      <c r="DV101" s="26">
        <v>42</v>
      </c>
      <c r="DW101" s="26">
        <v>18</v>
      </c>
      <c r="DX101" s="26">
        <v>9</v>
      </c>
      <c r="DY101" s="41">
        <v>12</v>
      </c>
      <c r="DZ101" s="41">
        <v>4</v>
      </c>
      <c r="EA101" s="205"/>
      <c r="EB101" s="66" t="s">
        <v>73</v>
      </c>
      <c r="EC101" s="68">
        <v>254</v>
      </c>
      <c r="ED101" s="68">
        <v>197</v>
      </c>
      <c r="EE101" s="68">
        <v>0</v>
      </c>
      <c r="EF101" s="68">
        <v>0</v>
      </c>
      <c r="EG101" s="68">
        <v>111</v>
      </c>
      <c r="EH101" s="68">
        <v>37</v>
      </c>
      <c r="EI101" s="68">
        <v>0</v>
      </c>
      <c r="EJ101" s="68">
        <v>294</v>
      </c>
      <c r="EK101" s="68">
        <v>33</v>
      </c>
      <c r="EL101" s="68">
        <v>0</v>
      </c>
      <c r="EM101" s="68">
        <v>4</v>
      </c>
      <c r="EN101" s="68">
        <v>0</v>
      </c>
      <c r="EO101" s="68">
        <v>1</v>
      </c>
      <c r="EP101" s="68">
        <v>0</v>
      </c>
      <c r="EQ101" s="68">
        <v>0</v>
      </c>
      <c r="ER101" s="68">
        <v>0</v>
      </c>
      <c r="ES101" s="68">
        <v>0</v>
      </c>
      <c r="EU101" s="80" t="s">
        <v>152</v>
      </c>
      <c r="EV101" s="80" t="s">
        <v>2353</v>
      </c>
      <c r="EW101" s="78">
        <v>205</v>
      </c>
      <c r="EX101" s="80">
        <v>137</v>
      </c>
      <c r="EY101" s="78">
        <v>552</v>
      </c>
      <c r="EZ101" s="78"/>
      <c r="FA101" s="78"/>
      <c r="FB101" s="78"/>
      <c r="FC101" s="78"/>
      <c r="FD101" s="78"/>
      <c r="FE101" s="78"/>
    </row>
    <row r="102" spans="1:161">
      <c r="A102" s="205" t="s">
        <v>153</v>
      </c>
      <c r="B102" s="8" t="s">
        <v>90</v>
      </c>
      <c r="C102" s="71">
        <v>1348</v>
      </c>
      <c r="D102" s="71">
        <v>740</v>
      </c>
      <c r="E102" s="71">
        <v>61</v>
      </c>
      <c r="F102" s="71">
        <v>30</v>
      </c>
      <c r="G102" s="71">
        <v>0</v>
      </c>
      <c r="H102" s="71">
        <v>0</v>
      </c>
      <c r="I102" s="71">
        <v>0</v>
      </c>
      <c r="J102" s="71">
        <v>0</v>
      </c>
      <c r="K102" s="71">
        <v>338</v>
      </c>
      <c r="L102" s="71">
        <v>245</v>
      </c>
      <c r="M102" s="71">
        <v>309</v>
      </c>
      <c r="N102" s="71">
        <v>130</v>
      </c>
      <c r="O102" s="71">
        <v>360</v>
      </c>
      <c r="P102" s="71">
        <v>224</v>
      </c>
      <c r="Q102" s="71">
        <v>117</v>
      </c>
      <c r="R102" s="71">
        <v>71</v>
      </c>
      <c r="S102" s="71">
        <v>0</v>
      </c>
      <c r="T102" s="71">
        <v>0</v>
      </c>
      <c r="U102" s="71">
        <v>27</v>
      </c>
      <c r="V102" s="71">
        <v>13</v>
      </c>
      <c r="W102" s="71">
        <v>264</v>
      </c>
      <c r="X102" s="71">
        <v>170</v>
      </c>
      <c r="Y102" s="71">
        <v>181</v>
      </c>
      <c r="Z102" s="71">
        <v>76</v>
      </c>
      <c r="AA102" s="71">
        <v>230</v>
      </c>
      <c r="AB102" s="71">
        <v>130</v>
      </c>
      <c r="AC102" s="69">
        <v>3235</v>
      </c>
      <c r="AD102" s="69">
        <v>1829</v>
      </c>
      <c r="AE102" s="205" t="s">
        <v>153</v>
      </c>
      <c r="AF102" s="8" t="s">
        <v>90</v>
      </c>
      <c r="AG102" s="71">
        <v>145</v>
      </c>
      <c r="AH102" s="71">
        <v>75</v>
      </c>
      <c r="AI102" s="71">
        <v>13</v>
      </c>
      <c r="AJ102" s="71">
        <v>6</v>
      </c>
      <c r="AK102" s="71">
        <v>0</v>
      </c>
      <c r="AL102" s="71">
        <v>0</v>
      </c>
      <c r="AM102" s="71">
        <v>0</v>
      </c>
      <c r="AN102" s="71">
        <v>0</v>
      </c>
      <c r="AO102" s="71">
        <v>32</v>
      </c>
      <c r="AP102" s="71">
        <v>17</v>
      </c>
      <c r="AQ102" s="71">
        <v>33</v>
      </c>
      <c r="AR102" s="71">
        <v>8</v>
      </c>
      <c r="AS102" s="71">
        <v>28</v>
      </c>
      <c r="AT102" s="71">
        <v>18</v>
      </c>
      <c r="AU102" s="71">
        <v>5</v>
      </c>
      <c r="AV102" s="71">
        <v>3</v>
      </c>
      <c r="AW102" s="71">
        <v>0</v>
      </c>
      <c r="AX102" s="71">
        <v>0</v>
      </c>
      <c r="AY102" s="71">
        <v>3</v>
      </c>
      <c r="AZ102" s="71">
        <v>3</v>
      </c>
      <c r="BA102" s="71">
        <v>38</v>
      </c>
      <c r="BB102" s="71">
        <v>21</v>
      </c>
      <c r="BC102" s="71">
        <v>34</v>
      </c>
      <c r="BD102" s="71">
        <v>15</v>
      </c>
      <c r="BE102" s="71">
        <v>26</v>
      </c>
      <c r="BF102" s="71">
        <v>9</v>
      </c>
      <c r="BG102" s="69">
        <v>357</v>
      </c>
      <c r="BH102" s="69">
        <v>175</v>
      </c>
      <c r="BI102" s="205" t="s">
        <v>153</v>
      </c>
      <c r="BJ102" s="8" t="s">
        <v>90</v>
      </c>
      <c r="BK102" s="31">
        <v>25</v>
      </c>
      <c r="BL102" s="31">
        <v>2</v>
      </c>
      <c r="BM102" s="31">
        <v>0</v>
      </c>
      <c r="BN102" s="31">
        <v>0</v>
      </c>
      <c r="BO102" s="31">
        <v>8</v>
      </c>
      <c r="BP102" s="31">
        <v>10</v>
      </c>
      <c r="BQ102" s="31">
        <v>8</v>
      </c>
      <c r="BR102" s="31">
        <v>3</v>
      </c>
      <c r="BS102" s="31">
        <v>0</v>
      </c>
      <c r="BT102" s="31">
        <v>2</v>
      </c>
      <c r="BU102" s="31">
        <v>6</v>
      </c>
      <c r="BV102" s="31">
        <v>7</v>
      </c>
      <c r="BW102" s="31">
        <v>7</v>
      </c>
      <c r="BX102" s="149">
        <v>78</v>
      </c>
      <c r="BY102" s="125">
        <v>66</v>
      </c>
      <c r="BZ102" s="71">
        <v>51</v>
      </c>
      <c r="CA102" s="71">
        <v>18</v>
      </c>
      <c r="CB102" s="71">
        <v>8</v>
      </c>
      <c r="CC102" s="71">
        <v>11</v>
      </c>
      <c r="CD102" s="205" t="s">
        <v>153</v>
      </c>
      <c r="CE102" s="8" t="s">
        <v>90</v>
      </c>
      <c r="CF102" s="71">
        <v>0</v>
      </c>
      <c r="CG102" s="71">
        <v>1435</v>
      </c>
      <c r="CH102" s="71">
        <v>151</v>
      </c>
      <c r="CI102" s="71">
        <v>0</v>
      </c>
      <c r="CJ102" s="71">
        <v>0</v>
      </c>
      <c r="CK102" s="71">
        <v>11</v>
      </c>
      <c r="CL102" s="71">
        <v>74</v>
      </c>
      <c r="CM102" s="71">
        <v>74</v>
      </c>
      <c r="CN102" s="71">
        <v>77</v>
      </c>
      <c r="CO102" s="205" t="s">
        <v>153</v>
      </c>
      <c r="CP102" s="8" t="s">
        <v>90</v>
      </c>
      <c r="CQ102" s="46">
        <v>329</v>
      </c>
      <c r="CR102" s="46">
        <v>197</v>
      </c>
      <c r="CS102" s="46">
        <v>193</v>
      </c>
      <c r="CT102" s="46">
        <v>105</v>
      </c>
      <c r="CU102" s="46">
        <v>0</v>
      </c>
      <c r="CV102" s="46">
        <v>0</v>
      </c>
      <c r="CW102" s="46">
        <v>0</v>
      </c>
      <c r="CX102" s="46">
        <v>0</v>
      </c>
      <c r="CY102" s="46">
        <v>104</v>
      </c>
      <c r="CZ102" s="46">
        <v>39</v>
      </c>
      <c r="DA102" s="46">
        <v>62</v>
      </c>
      <c r="DB102" s="46">
        <v>18</v>
      </c>
      <c r="DC102" s="46">
        <v>144</v>
      </c>
      <c r="DD102" s="46">
        <v>97</v>
      </c>
      <c r="DE102" s="46">
        <v>108</v>
      </c>
      <c r="DF102" s="46">
        <v>76</v>
      </c>
      <c r="DG102" s="46">
        <v>79</v>
      </c>
      <c r="DH102" s="46">
        <v>27</v>
      </c>
      <c r="DI102" s="46">
        <v>38</v>
      </c>
      <c r="DJ102" s="46">
        <v>14</v>
      </c>
      <c r="DK102" s="46">
        <v>114</v>
      </c>
      <c r="DL102" s="46">
        <v>50</v>
      </c>
      <c r="DM102" s="46">
        <v>75</v>
      </c>
      <c r="DN102" s="46">
        <v>37</v>
      </c>
      <c r="DO102" s="205" t="s">
        <v>153</v>
      </c>
      <c r="DP102" s="8" t="s">
        <v>90</v>
      </c>
      <c r="DQ102" s="71">
        <v>34</v>
      </c>
      <c r="DR102" s="71">
        <v>74</v>
      </c>
      <c r="DS102" s="71">
        <v>0</v>
      </c>
      <c r="DT102" s="71">
        <v>53</v>
      </c>
      <c r="DU102" s="71">
        <v>4</v>
      </c>
      <c r="DV102" s="16">
        <v>165</v>
      </c>
      <c r="DW102" s="71">
        <v>70</v>
      </c>
      <c r="DX102" s="71">
        <v>46</v>
      </c>
      <c r="DY102" s="152">
        <v>24</v>
      </c>
      <c r="DZ102" s="32">
        <v>11</v>
      </c>
      <c r="EA102" s="205" t="s">
        <v>153</v>
      </c>
      <c r="EB102" s="8" t="s">
        <v>90</v>
      </c>
      <c r="EC102" s="71">
        <v>1957</v>
      </c>
      <c r="ED102" s="71">
        <v>1854</v>
      </c>
      <c r="EE102" s="71">
        <v>123</v>
      </c>
      <c r="EF102" s="71">
        <v>0</v>
      </c>
      <c r="EG102" s="71">
        <v>110</v>
      </c>
      <c r="EH102" s="71">
        <v>99</v>
      </c>
      <c r="EI102" s="71">
        <v>169</v>
      </c>
      <c r="EJ102" s="71">
        <v>1269</v>
      </c>
      <c r="EK102" s="71">
        <v>98</v>
      </c>
      <c r="EL102" s="71">
        <v>74</v>
      </c>
      <c r="EM102" s="71">
        <v>87</v>
      </c>
      <c r="EN102" s="71">
        <v>20</v>
      </c>
      <c r="EO102" s="71">
        <v>35</v>
      </c>
      <c r="EP102" s="71">
        <v>13</v>
      </c>
      <c r="EQ102" s="71">
        <v>0</v>
      </c>
      <c r="ER102" s="71">
        <v>7</v>
      </c>
      <c r="ES102" s="71">
        <v>0</v>
      </c>
      <c r="EU102" s="80" t="s">
        <v>153</v>
      </c>
      <c r="EV102" s="80" t="s">
        <v>2354</v>
      </c>
      <c r="EW102" s="78">
        <v>770</v>
      </c>
      <c r="EX102" s="80">
        <v>476</v>
      </c>
      <c r="EY102" s="78">
        <v>3323</v>
      </c>
      <c r="EZ102" s="78"/>
      <c r="FA102" s="78"/>
      <c r="FB102" s="78"/>
      <c r="FC102" s="78"/>
      <c r="FD102" s="78"/>
      <c r="FE102" s="78"/>
    </row>
    <row r="103" spans="1:161">
      <c r="A103" s="205"/>
      <c r="B103" s="8" t="s">
        <v>91</v>
      </c>
      <c r="C103" s="71">
        <v>583</v>
      </c>
      <c r="D103" s="71">
        <v>325</v>
      </c>
      <c r="E103" s="71">
        <v>0</v>
      </c>
      <c r="F103" s="71">
        <v>0</v>
      </c>
      <c r="G103" s="71">
        <v>0</v>
      </c>
      <c r="H103" s="71">
        <v>0</v>
      </c>
      <c r="I103" s="71">
        <v>0</v>
      </c>
      <c r="J103" s="71">
        <v>0</v>
      </c>
      <c r="K103" s="71">
        <v>124</v>
      </c>
      <c r="L103" s="71">
        <v>94</v>
      </c>
      <c r="M103" s="71">
        <v>189</v>
      </c>
      <c r="N103" s="71">
        <v>81</v>
      </c>
      <c r="O103" s="71">
        <v>166</v>
      </c>
      <c r="P103" s="71">
        <v>94</v>
      </c>
      <c r="Q103" s="71">
        <v>0</v>
      </c>
      <c r="R103" s="71">
        <v>0</v>
      </c>
      <c r="S103" s="71">
        <v>0</v>
      </c>
      <c r="T103" s="71">
        <v>0</v>
      </c>
      <c r="U103" s="71">
        <v>0</v>
      </c>
      <c r="V103" s="71">
        <v>0</v>
      </c>
      <c r="W103" s="71">
        <v>81</v>
      </c>
      <c r="X103" s="71">
        <v>54</v>
      </c>
      <c r="Y103" s="71">
        <v>143</v>
      </c>
      <c r="Z103" s="71">
        <v>63</v>
      </c>
      <c r="AA103" s="71">
        <v>105</v>
      </c>
      <c r="AB103" s="71">
        <v>60</v>
      </c>
      <c r="AC103" s="69">
        <v>1391</v>
      </c>
      <c r="AD103" s="69">
        <v>771</v>
      </c>
      <c r="AE103" s="205"/>
      <c r="AF103" s="8" t="s">
        <v>91</v>
      </c>
      <c r="AG103" s="71">
        <v>18</v>
      </c>
      <c r="AH103" s="71">
        <v>10</v>
      </c>
      <c r="AI103" s="71">
        <v>0</v>
      </c>
      <c r="AJ103" s="71">
        <v>0</v>
      </c>
      <c r="AK103" s="71">
        <v>0</v>
      </c>
      <c r="AL103" s="71">
        <v>0</v>
      </c>
      <c r="AM103" s="71">
        <v>0</v>
      </c>
      <c r="AN103" s="71">
        <v>0</v>
      </c>
      <c r="AO103" s="71">
        <v>6</v>
      </c>
      <c r="AP103" s="71">
        <v>5</v>
      </c>
      <c r="AQ103" s="71">
        <v>25</v>
      </c>
      <c r="AR103" s="71">
        <v>14</v>
      </c>
      <c r="AS103" s="71">
        <v>8</v>
      </c>
      <c r="AT103" s="71">
        <v>1</v>
      </c>
      <c r="AU103" s="71">
        <v>0</v>
      </c>
      <c r="AV103" s="71">
        <v>0</v>
      </c>
      <c r="AW103" s="71">
        <v>0</v>
      </c>
      <c r="AX103" s="71">
        <v>0</v>
      </c>
      <c r="AY103" s="71">
        <v>0</v>
      </c>
      <c r="AZ103" s="71">
        <v>0</v>
      </c>
      <c r="BA103" s="71">
        <v>11</v>
      </c>
      <c r="BB103" s="71">
        <v>6</v>
      </c>
      <c r="BC103" s="71">
        <v>9</v>
      </c>
      <c r="BD103" s="71">
        <v>5</v>
      </c>
      <c r="BE103" s="71">
        <v>10</v>
      </c>
      <c r="BF103" s="71">
        <v>5</v>
      </c>
      <c r="BG103" s="69">
        <v>87</v>
      </c>
      <c r="BH103" s="69">
        <v>46</v>
      </c>
      <c r="BI103" s="205"/>
      <c r="BJ103" s="8" t="s">
        <v>91</v>
      </c>
      <c r="BK103" s="31">
        <v>10</v>
      </c>
      <c r="BL103" s="31">
        <v>0</v>
      </c>
      <c r="BM103" s="31">
        <v>0</v>
      </c>
      <c r="BN103" s="31">
        <v>0</v>
      </c>
      <c r="BO103" s="31">
        <v>2</v>
      </c>
      <c r="BP103" s="31">
        <v>3</v>
      </c>
      <c r="BQ103" s="31">
        <v>3</v>
      </c>
      <c r="BR103" s="31">
        <v>0</v>
      </c>
      <c r="BS103" s="31">
        <v>0</v>
      </c>
      <c r="BT103" s="31">
        <v>0</v>
      </c>
      <c r="BU103" s="31">
        <v>2</v>
      </c>
      <c r="BV103" s="31">
        <v>3</v>
      </c>
      <c r="BW103" s="31">
        <v>2</v>
      </c>
      <c r="BX103" s="149">
        <v>25</v>
      </c>
      <c r="BY103" s="125">
        <v>25</v>
      </c>
      <c r="BZ103" s="71">
        <v>4</v>
      </c>
      <c r="CA103" s="71">
        <v>25</v>
      </c>
      <c r="CB103" s="71">
        <v>0</v>
      </c>
      <c r="CC103" s="71">
        <v>1</v>
      </c>
      <c r="CD103" s="205"/>
      <c r="CE103" s="8" t="s">
        <v>91</v>
      </c>
      <c r="CF103" s="71">
        <v>0</v>
      </c>
      <c r="CG103" s="71">
        <v>571</v>
      </c>
      <c r="CH103" s="71">
        <v>0</v>
      </c>
      <c r="CI103" s="71">
        <v>0</v>
      </c>
      <c r="CJ103" s="71">
        <v>0</v>
      </c>
      <c r="CK103" s="71">
        <v>42</v>
      </c>
      <c r="CL103" s="71">
        <v>27</v>
      </c>
      <c r="CM103" s="71">
        <v>37</v>
      </c>
      <c r="CN103" s="71">
        <v>27</v>
      </c>
      <c r="CO103" s="205"/>
      <c r="CP103" s="8" t="s">
        <v>91</v>
      </c>
      <c r="CQ103" s="46">
        <v>0</v>
      </c>
      <c r="CR103" s="46">
        <v>0</v>
      </c>
      <c r="CS103" s="46">
        <v>0</v>
      </c>
      <c r="CT103" s="46">
        <v>0</v>
      </c>
      <c r="CU103" s="46">
        <v>0</v>
      </c>
      <c r="CV103" s="46">
        <v>0</v>
      </c>
      <c r="CW103" s="46">
        <v>0</v>
      </c>
      <c r="CX103" s="46">
        <v>0</v>
      </c>
      <c r="CY103" s="46">
        <v>0</v>
      </c>
      <c r="CZ103" s="46">
        <v>0</v>
      </c>
      <c r="DA103" s="46">
        <v>0</v>
      </c>
      <c r="DB103" s="46">
        <v>0</v>
      </c>
      <c r="DC103" s="46">
        <v>98</v>
      </c>
      <c r="DD103" s="46">
        <v>71</v>
      </c>
      <c r="DE103" s="46">
        <v>81</v>
      </c>
      <c r="DF103" s="46">
        <v>62</v>
      </c>
      <c r="DG103" s="46">
        <v>165</v>
      </c>
      <c r="DH103" s="46">
        <v>74</v>
      </c>
      <c r="DI103" s="46">
        <v>141</v>
      </c>
      <c r="DJ103" s="46">
        <v>61</v>
      </c>
      <c r="DK103" s="46">
        <v>88</v>
      </c>
      <c r="DL103" s="46">
        <v>47</v>
      </c>
      <c r="DM103" s="46">
        <v>65</v>
      </c>
      <c r="DN103" s="46">
        <v>34</v>
      </c>
      <c r="DO103" s="205"/>
      <c r="DP103" s="8" t="s">
        <v>91</v>
      </c>
      <c r="DQ103" s="71">
        <v>44</v>
      </c>
      <c r="DR103" s="71">
        <v>8</v>
      </c>
      <c r="DS103" s="71">
        <v>3</v>
      </c>
      <c r="DT103" s="71">
        <v>1</v>
      </c>
      <c r="DU103" s="71">
        <v>1</v>
      </c>
      <c r="DV103" s="16">
        <v>57</v>
      </c>
      <c r="DW103" s="71">
        <v>41</v>
      </c>
      <c r="DX103" s="71">
        <v>30</v>
      </c>
      <c r="DY103" s="152">
        <v>22</v>
      </c>
      <c r="DZ103" s="32">
        <v>10</v>
      </c>
      <c r="EA103" s="205"/>
      <c r="EB103" s="8" t="s">
        <v>91</v>
      </c>
      <c r="EC103" s="71">
        <v>457</v>
      </c>
      <c r="ED103" s="71">
        <v>553</v>
      </c>
      <c r="EE103" s="71">
        <v>80</v>
      </c>
      <c r="EF103" s="71">
        <v>0</v>
      </c>
      <c r="EG103" s="71">
        <v>142</v>
      </c>
      <c r="EH103" s="71">
        <v>170</v>
      </c>
      <c r="EI103" s="71">
        <v>0</v>
      </c>
      <c r="EJ103" s="71">
        <v>542</v>
      </c>
      <c r="EK103" s="71">
        <v>184</v>
      </c>
      <c r="EL103" s="71">
        <v>54</v>
      </c>
      <c r="EM103" s="71">
        <v>55</v>
      </c>
      <c r="EN103" s="71">
        <v>0</v>
      </c>
      <c r="EO103" s="71">
        <v>13</v>
      </c>
      <c r="EP103" s="71">
        <v>0</v>
      </c>
      <c r="EQ103" s="71">
        <v>0</v>
      </c>
      <c r="ER103" s="71">
        <v>0</v>
      </c>
      <c r="ES103" s="71">
        <v>0</v>
      </c>
      <c r="EU103" s="80" t="s">
        <v>153</v>
      </c>
      <c r="EV103" s="80" t="s">
        <v>2355</v>
      </c>
      <c r="EW103" s="78">
        <v>351</v>
      </c>
      <c r="EX103" s="80">
        <v>287</v>
      </c>
      <c r="EY103" s="78">
        <v>1142</v>
      </c>
      <c r="EZ103" s="78"/>
      <c r="FA103" s="78"/>
      <c r="FB103" s="78"/>
      <c r="FC103" s="78"/>
      <c r="FD103" s="78"/>
      <c r="FE103" s="78"/>
    </row>
    <row r="104" spans="1:161">
      <c r="A104" s="205"/>
      <c r="B104" s="66" t="s">
        <v>73</v>
      </c>
      <c r="C104" s="26">
        <v>1931</v>
      </c>
      <c r="D104" s="26">
        <v>1065</v>
      </c>
      <c r="E104" s="26">
        <v>61</v>
      </c>
      <c r="F104" s="26">
        <v>30</v>
      </c>
      <c r="G104" s="26">
        <v>0</v>
      </c>
      <c r="H104" s="26">
        <v>0</v>
      </c>
      <c r="I104" s="26">
        <v>0</v>
      </c>
      <c r="J104" s="26">
        <v>0</v>
      </c>
      <c r="K104" s="26">
        <v>462</v>
      </c>
      <c r="L104" s="26">
        <v>339</v>
      </c>
      <c r="M104" s="26">
        <v>498</v>
      </c>
      <c r="N104" s="26">
        <v>211</v>
      </c>
      <c r="O104" s="26">
        <v>526</v>
      </c>
      <c r="P104" s="26">
        <v>318</v>
      </c>
      <c r="Q104" s="26">
        <v>117</v>
      </c>
      <c r="R104" s="26">
        <v>71</v>
      </c>
      <c r="S104" s="26">
        <v>0</v>
      </c>
      <c r="T104" s="26">
        <v>0</v>
      </c>
      <c r="U104" s="26">
        <v>27</v>
      </c>
      <c r="V104" s="26">
        <v>13</v>
      </c>
      <c r="W104" s="26">
        <v>345</v>
      </c>
      <c r="X104" s="26">
        <v>224</v>
      </c>
      <c r="Y104" s="26">
        <v>324</v>
      </c>
      <c r="Z104" s="26">
        <v>139</v>
      </c>
      <c r="AA104" s="26">
        <v>335</v>
      </c>
      <c r="AB104" s="26">
        <v>190</v>
      </c>
      <c r="AC104" s="68">
        <v>4626</v>
      </c>
      <c r="AD104" s="68">
        <v>2600</v>
      </c>
      <c r="AE104" s="205"/>
      <c r="AF104" s="66" t="s">
        <v>73</v>
      </c>
      <c r="AG104" s="26">
        <v>163</v>
      </c>
      <c r="AH104" s="26">
        <v>85</v>
      </c>
      <c r="AI104" s="26">
        <v>13</v>
      </c>
      <c r="AJ104" s="26">
        <v>6</v>
      </c>
      <c r="AK104" s="26">
        <v>0</v>
      </c>
      <c r="AL104" s="26">
        <v>0</v>
      </c>
      <c r="AM104" s="26">
        <v>0</v>
      </c>
      <c r="AN104" s="26">
        <v>0</v>
      </c>
      <c r="AO104" s="26">
        <v>38</v>
      </c>
      <c r="AP104" s="26">
        <v>22</v>
      </c>
      <c r="AQ104" s="26">
        <v>58</v>
      </c>
      <c r="AR104" s="26">
        <v>22</v>
      </c>
      <c r="AS104" s="26">
        <v>36</v>
      </c>
      <c r="AT104" s="26">
        <v>19</v>
      </c>
      <c r="AU104" s="26">
        <v>5</v>
      </c>
      <c r="AV104" s="26">
        <v>3</v>
      </c>
      <c r="AW104" s="26">
        <v>0</v>
      </c>
      <c r="AX104" s="26">
        <v>0</v>
      </c>
      <c r="AY104" s="26">
        <v>3</v>
      </c>
      <c r="AZ104" s="26">
        <v>3</v>
      </c>
      <c r="BA104" s="26">
        <v>49</v>
      </c>
      <c r="BB104" s="26">
        <v>27</v>
      </c>
      <c r="BC104" s="26">
        <v>43</v>
      </c>
      <c r="BD104" s="26">
        <v>20</v>
      </c>
      <c r="BE104" s="26">
        <v>36</v>
      </c>
      <c r="BF104" s="26">
        <v>14</v>
      </c>
      <c r="BG104" s="68">
        <v>444</v>
      </c>
      <c r="BH104" s="68">
        <v>221</v>
      </c>
      <c r="BI104" s="205"/>
      <c r="BJ104" s="66" t="s">
        <v>73</v>
      </c>
      <c r="BK104" s="68">
        <v>35</v>
      </c>
      <c r="BL104" s="68">
        <v>2</v>
      </c>
      <c r="BM104" s="68">
        <v>0</v>
      </c>
      <c r="BN104" s="68">
        <v>0</v>
      </c>
      <c r="BO104" s="68">
        <v>10</v>
      </c>
      <c r="BP104" s="68">
        <v>13</v>
      </c>
      <c r="BQ104" s="68">
        <v>11</v>
      </c>
      <c r="BR104" s="68">
        <v>3</v>
      </c>
      <c r="BS104" s="68">
        <v>0</v>
      </c>
      <c r="BT104" s="68">
        <v>2</v>
      </c>
      <c r="BU104" s="68">
        <v>8</v>
      </c>
      <c r="BV104" s="68">
        <v>10</v>
      </c>
      <c r="BW104" s="68">
        <v>9</v>
      </c>
      <c r="BX104" s="68">
        <v>103</v>
      </c>
      <c r="BY104" s="68">
        <v>91</v>
      </c>
      <c r="BZ104" s="68">
        <v>55</v>
      </c>
      <c r="CA104" s="68">
        <v>43</v>
      </c>
      <c r="CB104" s="68">
        <v>8</v>
      </c>
      <c r="CC104" s="68">
        <v>12</v>
      </c>
      <c r="CD104" s="205"/>
      <c r="CE104" s="66" t="s">
        <v>73</v>
      </c>
      <c r="CF104" s="68">
        <v>0</v>
      </c>
      <c r="CG104" s="68">
        <v>2006</v>
      </c>
      <c r="CH104" s="68">
        <v>151</v>
      </c>
      <c r="CI104" s="68">
        <v>0</v>
      </c>
      <c r="CJ104" s="68">
        <v>0</v>
      </c>
      <c r="CK104" s="68">
        <v>53</v>
      </c>
      <c r="CL104" s="68">
        <v>101</v>
      </c>
      <c r="CM104" s="68">
        <v>111</v>
      </c>
      <c r="CN104" s="68">
        <v>104</v>
      </c>
      <c r="CO104" s="205"/>
      <c r="CP104" s="66" t="s">
        <v>73</v>
      </c>
      <c r="CQ104" s="68">
        <v>329</v>
      </c>
      <c r="CR104" s="68">
        <v>197</v>
      </c>
      <c r="CS104" s="68">
        <v>193</v>
      </c>
      <c r="CT104" s="68">
        <v>105</v>
      </c>
      <c r="CU104" s="68">
        <v>0</v>
      </c>
      <c r="CV104" s="68">
        <v>0</v>
      </c>
      <c r="CW104" s="68">
        <v>0</v>
      </c>
      <c r="CX104" s="68">
        <v>0</v>
      </c>
      <c r="CY104" s="68">
        <v>104</v>
      </c>
      <c r="CZ104" s="68">
        <v>39</v>
      </c>
      <c r="DA104" s="68">
        <v>62</v>
      </c>
      <c r="DB104" s="68">
        <v>18</v>
      </c>
      <c r="DC104" s="68">
        <v>242</v>
      </c>
      <c r="DD104" s="68">
        <v>168</v>
      </c>
      <c r="DE104" s="68">
        <v>189</v>
      </c>
      <c r="DF104" s="68">
        <v>138</v>
      </c>
      <c r="DG104" s="68">
        <v>244</v>
      </c>
      <c r="DH104" s="68">
        <v>101</v>
      </c>
      <c r="DI104" s="68">
        <v>179</v>
      </c>
      <c r="DJ104" s="68">
        <v>75</v>
      </c>
      <c r="DK104" s="68">
        <v>202</v>
      </c>
      <c r="DL104" s="68">
        <v>97</v>
      </c>
      <c r="DM104" s="68">
        <v>140</v>
      </c>
      <c r="DN104" s="68">
        <v>71</v>
      </c>
      <c r="DO104" s="205"/>
      <c r="DP104" s="66" t="s">
        <v>73</v>
      </c>
      <c r="DQ104" s="26">
        <v>78</v>
      </c>
      <c r="DR104" s="26">
        <v>82</v>
      </c>
      <c r="DS104" s="26">
        <v>3</v>
      </c>
      <c r="DT104" s="26">
        <v>54</v>
      </c>
      <c r="DU104" s="26">
        <v>5</v>
      </c>
      <c r="DV104" s="26">
        <v>222</v>
      </c>
      <c r="DW104" s="26">
        <v>111</v>
      </c>
      <c r="DX104" s="26">
        <v>76</v>
      </c>
      <c r="DY104" s="41">
        <v>46</v>
      </c>
      <c r="DZ104" s="41">
        <v>21</v>
      </c>
      <c r="EA104" s="205"/>
      <c r="EB104" s="66" t="s">
        <v>73</v>
      </c>
      <c r="EC104" s="68">
        <v>2414</v>
      </c>
      <c r="ED104" s="68">
        <v>2407</v>
      </c>
      <c r="EE104" s="68">
        <v>203</v>
      </c>
      <c r="EF104" s="68">
        <v>0</v>
      </c>
      <c r="EG104" s="68">
        <v>252</v>
      </c>
      <c r="EH104" s="68">
        <v>269</v>
      </c>
      <c r="EI104" s="68">
        <v>169</v>
      </c>
      <c r="EJ104" s="68">
        <v>1811</v>
      </c>
      <c r="EK104" s="68">
        <v>282</v>
      </c>
      <c r="EL104" s="68">
        <v>128</v>
      </c>
      <c r="EM104" s="68">
        <v>142</v>
      </c>
      <c r="EN104" s="68">
        <v>20</v>
      </c>
      <c r="EO104" s="68">
        <v>48</v>
      </c>
      <c r="EP104" s="68">
        <v>13</v>
      </c>
      <c r="EQ104" s="68">
        <v>0</v>
      </c>
      <c r="ER104" s="68">
        <v>7</v>
      </c>
      <c r="ES104" s="68">
        <v>0</v>
      </c>
      <c r="EU104" s="80" t="s">
        <v>153</v>
      </c>
      <c r="EV104" s="80" t="s">
        <v>2356</v>
      </c>
      <c r="EW104" s="78">
        <v>1121</v>
      </c>
      <c r="EX104" s="80">
        <v>763</v>
      </c>
      <c r="EY104" s="78">
        <v>4465</v>
      </c>
      <c r="EZ104" s="78"/>
      <c r="FA104" s="78"/>
      <c r="FB104" s="78"/>
      <c r="FC104" s="78"/>
      <c r="FD104" s="78"/>
      <c r="FE104" s="78"/>
    </row>
    <row r="105" spans="1:161" s="100" customFormat="1">
      <c r="A105" s="7" t="s">
        <v>96</v>
      </c>
      <c r="B105" s="48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3"/>
      <c r="AD105" s="13"/>
      <c r="AE105" s="7" t="s">
        <v>96</v>
      </c>
      <c r="AF105" s="48"/>
      <c r="AG105" s="53"/>
      <c r="AH105" s="53"/>
      <c r="AI105" s="53"/>
      <c r="AJ105" s="53"/>
      <c r="AK105" s="53"/>
      <c r="AL105" s="53"/>
      <c r="AM105" s="53"/>
      <c r="AN105" s="53"/>
      <c r="AO105" s="53"/>
      <c r="AP105" s="53"/>
      <c r="AQ105" s="53"/>
      <c r="AR105" s="53"/>
      <c r="AS105" s="53"/>
      <c r="AT105" s="53"/>
      <c r="AU105" s="53"/>
      <c r="AV105" s="53"/>
      <c r="AW105" s="53"/>
      <c r="AX105" s="53"/>
      <c r="AY105" s="53"/>
      <c r="AZ105" s="53"/>
      <c r="BA105" s="53"/>
      <c r="BB105" s="53"/>
      <c r="BC105" s="53"/>
      <c r="BD105" s="53"/>
      <c r="BE105" s="53"/>
      <c r="BF105" s="53"/>
      <c r="BG105" s="13"/>
      <c r="BH105" s="13"/>
      <c r="BI105" s="7" t="s">
        <v>96</v>
      </c>
      <c r="BJ105" s="48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  <c r="BZ105" s="22"/>
      <c r="CA105" s="22"/>
      <c r="CB105" s="22"/>
      <c r="CC105" s="22"/>
      <c r="CD105" s="7" t="s">
        <v>96</v>
      </c>
      <c r="CE105" s="48"/>
      <c r="CF105" s="22"/>
      <c r="CG105" s="22"/>
      <c r="CH105" s="22"/>
      <c r="CI105" s="22"/>
      <c r="CJ105" s="22"/>
      <c r="CK105" s="22"/>
      <c r="CL105" s="22"/>
      <c r="CM105" s="22"/>
      <c r="CN105" s="22"/>
      <c r="CO105" s="7" t="s">
        <v>96</v>
      </c>
      <c r="CP105" s="48"/>
      <c r="CQ105" s="53"/>
      <c r="CR105" s="53"/>
      <c r="CS105" s="53"/>
      <c r="CT105" s="53"/>
      <c r="CU105" s="53"/>
      <c r="CV105" s="53"/>
      <c r="CW105" s="53"/>
      <c r="CX105" s="53"/>
      <c r="CY105" s="53"/>
      <c r="CZ105" s="53"/>
      <c r="DA105" s="53"/>
      <c r="DB105" s="53"/>
      <c r="DC105" s="53"/>
      <c r="DD105" s="53"/>
      <c r="DE105" s="53"/>
      <c r="DF105" s="53"/>
      <c r="DG105" s="53"/>
      <c r="DH105" s="53"/>
      <c r="DI105" s="53"/>
      <c r="DJ105" s="53"/>
      <c r="DK105" s="53"/>
      <c r="DL105" s="53"/>
      <c r="DM105" s="53"/>
      <c r="DN105" s="53"/>
      <c r="DO105" s="7" t="s">
        <v>96</v>
      </c>
      <c r="DP105" s="48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 t="s">
        <v>96</v>
      </c>
      <c r="EB105" s="48"/>
      <c r="EC105" s="22"/>
      <c r="ED105" s="22"/>
      <c r="EE105" s="22"/>
      <c r="EF105" s="22"/>
      <c r="EG105" s="22"/>
      <c r="EH105" s="22"/>
      <c r="EI105" s="22"/>
      <c r="EJ105" s="22"/>
      <c r="EK105" s="22"/>
      <c r="EL105" s="22"/>
      <c r="EM105" s="22"/>
      <c r="EN105" s="22"/>
      <c r="EO105" s="22"/>
      <c r="EP105" s="22"/>
      <c r="EQ105" s="22"/>
      <c r="ER105" s="22"/>
      <c r="ES105" s="22"/>
      <c r="EU105" s="80" t="s">
        <v>96</v>
      </c>
      <c r="EV105" s="80" t="s">
        <v>96</v>
      </c>
      <c r="EW105" s="78">
        <v>0</v>
      </c>
      <c r="EX105" s="80">
        <v>0</v>
      </c>
      <c r="EY105" s="78">
        <v>0</v>
      </c>
      <c r="EZ105" s="78"/>
      <c r="FA105" s="78"/>
      <c r="FB105" s="78"/>
      <c r="FC105" s="78"/>
      <c r="FD105" s="78"/>
      <c r="FE105" s="78"/>
    </row>
    <row r="106" spans="1:161">
      <c r="A106" s="205" t="s">
        <v>154</v>
      </c>
      <c r="B106" s="8" t="s">
        <v>90</v>
      </c>
      <c r="C106" s="71">
        <v>435</v>
      </c>
      <c r="D106" s="71">
        <v>199</v>
      </c>
      <c r="E106" s="71">
        <v>43</v>
      </c>
      <c r="F106" s="71">
        <v>25</v>
      </c>
      <c r="G106" s="71">
        <v>0</v>
      </c>
      <c r="H106" s="71">
        <v>0</v>
      </c>
      <c r="I106" s="71">
        <v>29</v>
      </c>
      <c r="J106" s="71">
        <v>10</v>
      </c>
      <c r="K106" s="71">
        <v>13</v>
      </c>
      <c r="L106" s="71">
        <v>3</v>
      </c>
      <c r="M106" s="71">
        <v>200</v>
      </c>
      <c r="N106" s="71">
        <v>101</v>
      </c>
      <c r="O106" s="71">
        <v>29</v>
      </c>
      <c r="P106" s="71">
        <v>12</v>
      </c>
      <c r="Q106" s="71">
        <v>65</v>
      </c>
      <c r="R106" s="71">
        <v>35</v>
      </c>
      <c r="S106" s="71">
        <v>0</v>
      </c>
      <c r="T106" s="71">
        <v>0</v>
      </c>
      <c r="U106" s="71">
        <v>114</v>
      </c>
      <c r="V106" s="71">
        <v>52</v>
      </c>
      <c r="W106" s="71">
        <v>0</v>
      </c>
      <c r="X106" s="71">
        <v>0</v>
      </c>
      <c r="Y106" s="71">
        <v>0</v>
      </c>
      <c r="Z106" s="71">
        <v>0</v>
      </c>
      <c r="AA106" s="71">
        <v>6</v>
      </c>
      <c r="AB106" s="71">
        <v>1</v>
      </c>
      <c r="AC106" s="69">
        <v>934</v>
      </c>
      <c r="AD106" s="69">
        <v>438</v>
      </c>
      <c r="AE106" s="205" t="s">
        <v>154</v>
      </c>
      <c r="AF106" s="8" t="s">
        <v>90</v>
      </c>
      <c r="AG106" s="71">
        <v>3</v>
      </c>
      <c r="AH106" s="71">
        <v>1</v>
      </c>
      <c r="AI106" s="71">
        <v>1</v>
      </c>
      <c r="AJ106" s="71">
        <v>1</v>
      </c>
      <c r="AK106" s="71">
        <v>0</v>
      </c>
      <c r="AL106" s="71">
        <v>0</v>
      </c>
      <c r="AM106" s="71">
        <v>0</v>
      </c>
      <c r="AN106" s="71">
        <v>0</v>
      </c>
      <c r="AO106" s="71">
        <v>0</v>
      </c>
      <c r="AP106" s="71">
        <v>0</v>
      </c>
      <c r="AQ106" s="71">
        <v>2</v>
      </c>
      <c r="AR106" s="71">
        <v>0</v>
      </c>
      <c r="AS106" s="71">
        <v>2</v>
      </c>
      <c r="AT106" s="71">
        <v>2</v>
      </c>
      <c r="AU106" s="71">
        <v>15</v>
      </c>
      <c r="AV106" s="71">
        <v>8</v>
      </c>
      <c r="AW106" s="71">
        <v>0</v>
      </c>
      <c r="AX106" s="71">
        <v>0</v>
      </c>
      <c r="AY106" s="71">
        <v>21</v>
      </c>
      <c r="AZ106" s="71">
        <v>7</v>
      </c>
      <c r="BA106" s="71">
        <v>0</v>
      </c>
      <c r="BB106" s="71">
        <v>0</v>
      </c>
      <c r="BC106" s="71">
        <v>0</v>
      </c>
      <c r="BD106" s="71">
        <v>0</v>
      </c>
      <c r="BE106" s="71">
        <v>0</v>
      </c>
      <c r="BF106" s="71">
        <v>0</v>
      </c>
      <c r="BG106" s="69">
        <v>44</v>
      </c>
      <c r="BH106" s="69">
        <v>19</v>
      </c>
      <c r="BI106" s="205" t="s">
        <v>154</v>
      </c>
      <c r="BJ106" s="8" t="s">
        <v>90</v>
      </c>
      <c r="BK106" s="31">
        <v>7</v>
      </c>
      <c r="BL106" s="31">
        <v>1</v>
      </c>
      <c r="BM106" s="31">
        <v>0</v>
      </c>
      <c r="BN106" s="31">
        <v>1</v>
      </c>
      <c r="BO106" s="31">
        <v>1</v>
      </c>
      <c r="BP106" s="31">
        <v>3</v>
      </c>
      <c r="BQ106" s="31">
        <v>1</v>
      </c>
      <c r="BR106" s="31">
        <v>3</v>
      </c>
      <c r="BS106" s="31">
        <v>0</v>
      </c>
      <c r="BT106" s="31">
        <v>2</v>
      </c>
      <c r="BU106" s="31">
        <v>0</v>
      </c>
      <c r="BV106" s="31">
        <v>0</v>
      </c>
      <c r="BW106" s="31">
        <v>1</v>
      </c>
      <c r="BX106" s="149">
        <v>20</v>
      </c>
      <c r="BY106" s="125">
        <v>18</v>
      </c>
      <c r="BZ106" s="71">
        <v>12</v>
      </c>
      <c r="CA106" s="71">
        <v>0</v>
      </c>
      <c r="CB106" s="71">
        <v>4</v>
      </c>
      <c r="CC106" s="71">
        <v>4</v>
      </c>
      <c r="CD106" s="205" t="s">
        <v>154</v>
      </c>
      <c r="CE106" s="8" t="s">
        <v>90</v>
      </c>
      <c r="CF106" s="71">
        <v>0</v>
      </c>
      <c r="CG106" s="71">
        <v>237</v>
      </c>
      <c r="CH106" s="71">
        <v>55</v>
      </c>
      <c r="CI106" s="71">
        <v>50</v>
      </c>
      <c r="CJ106" s="71">
        <v>0</v>
      </c>
      <c r="CK106" s="71">
        <v>5</v>
      </c>
      <c r="CL106" s="71">
        <v>21</v>
      </c>
      <c r="CM106" s="71">
        <v>26</v>
      </c>
      <c r="CN106" s="71">
        <v>22</v>
      </c>
      <c r="CO106" s="205" t="s">
        <v>154</v>
      </c>
      <c r="CP106" s="8" t="s">
        <v>90</v>
      </c>
      <c r="CQ106" s="46">
        <v>88</v>
      </c>
      <c r="CR106" s="46">
        <v>37</v>
      </c>
      <c r="CS106" s="46">
        <v>58</v>
      </c>
      <c r="CT106" s="46">
        <v>26</v>
      </c>
      <c r="CU106" s="46">
        <v>0</v>
      </c>
      <c r="CV106" s="46">
        <v>0</v>
      </c>
      <c r="CW106" s="46">
        <v>0</v>
      </c>
      <c r="CX106" s="46">
        <v>0</v>
      </c>
      <c r="CY106" s="46">
        <v>81</v>
      </c>
      <c r="CZ106" s="46">
        <v>28</v>
      </c>
      <c r="DA106" s="46">
        <v>46</v>
      </c>
      <c r="DB106" s="46">
        <v>17</v>
      </c>
      <c r="DC106" s="46">
        <v>0</v>
      </c>
      <c r="DD106" s="46">
        <v>0</v>
      </c>
      <c r="DE106" s="46">
        <v>0</v>
      </c>
      <c r="DF106" s="46">
        <v>0</v>
      </c>
      <c r="DG106" s="46">
        <v>0</v>
      </c>
      <c r="DH106" s="46">
        <v>0</v>
      </c>
      <c r="DI106" s="46">
        <v>0</v>
      </c>
      <c r="DJ106" s="46">
        <v>0</v>
      </c>
      <c r="DK106" s="46">
        <v>0</v>
      </c>
      <c r="DL106" s="46">
        <v>0</v>
      </c>
      <c r="DM106" s="46">
        <v>0</v>
      </c>
      <c r="DN106" s="46">
        <v>0</v>
      </c>
      <c r="DO106" s="205" t="s">
        <v>154</v>
      </c>
      <c r="DP106" s="8" t="s">
        <v>90</v>
      </c>
      <c r="DQ106" s="71">
        <v>5</v>
      </c>
      <c r="DR106" s="71">
        <v>17</v>
      </c>
      <c r="DS106" s="71">
        <v>0</v>
      </c>
      <c r="DT106" s="71">
        <v>20</v>
      </c>
      <c r="DU106" s="71">
        <v>3</v>
      </c>
      <c r="DV106" s="16">
        <v>45</v>
      </c>
      <c r="DW106" s="71">
        <v>20</v>
      </c>
      <c r="DX106" s="71">
        <v>11</v>
      </c>
      <c r="DY106" s="152">
        <v>12</v>
      </c>
      <c r="DZ106" s="32">
        <v>5</v>
      </c>
      <c r="EA106" s="205" t="s">
        <v>154</v>
      </c>
      <c r="EB106" s="8" t="s">
        <v>90</v>
      </c>
      <c r="EC106" s="71">
        <v>217</v>
      </c>
      <c r="ED106" s="71">
        <v>177</v>
      </c>
      <c r="EE106" s="71">
        <v>12</v>
      </c>
      <c r="EF106" s="71">
        <v>0</v>
      </c>
      <c r="EG106" s="71">
        <v>8</v>
      </c>
      <c r="EH106" s="71">
        <v>7</v>
      </c>
      <c r="EI106" s="71">
        <v>4</v>
      </c>
      <c r="EJ106" s="71">
        <v>309</v>
      </c>
      <c r="EK106" s="71">
        <v>8</v>
      </c>
      <c r="EL106" s="71">
        <v>36</v>
      </c>
      <c r="EM106" s="71">
        <v>8</v>
      </c>
      <c r="EN106" s="71">
        <v>6</v>
      </c>
      <c r="EO106" s="71">
        <v>6</v>
      </c>
      <c r="EP106" s="71">
        <v>6</v>
      </c>
      <c r="EQ106" s="71">
        <v>0</v>
      </c>
      <c r="ER106" s="71">
        <v>9</v>
      </c>
      <c r="ES106" s="71">
        <v>0</v>
      </c>
      <c r="EU106" s="80" t="s">
        <v>154</v>
      </c>
      <c r="EV106" s="80" t="s">
        <v>2361</v>
      </c>
      <c r="EW106" s="78">
        <v>169</v>
      </c>
      <c r="EX106" s="80">
        <v>104</v>
      </c>
      <c r="EY106" s="78">
        <v>839</v>
      </c>
      <c r="EZ106" s="78"/>
      <c r="FA106" s="78"/>
      <c r="FB106" s="78"/>
      <c r="FC106" s="78"/>
      <c r="FD106" s="78"/>
      <c r="FE106" s="78"/>
    </row>
    <row r="107" spans="1:161">
      <c r="A107" s="205"/>
      <c r="B107" s="8" t="s">
        <v>91</v>
      </c>
      <c r="C107" s="71">
        <v>231</v>
      </c>
      <c r="D107" s="71">
        <v>115</v>
      </c>
      <c r="E107" s="71">
        <v>0</v>
      </c>
      <c r="F107" s="71">
        <v>0</v>
      </c>
      <c r="G107" s="71">
        <v>0</v>
      </c>
      <c r="H107" s="71">
        <v>0</v>
      </c>
      <c r="I107" s="71">
        <v>0</v>
      </c>
      <c r="J107" s="71">
        <v>0</v>
      </c>
      <c r="K107" s="71">
        <v>45</v>
      </c>
      <c r="L107" s="71">
        <v>21</v>
      </c>
      <c r="M107" s="71">
        <v>51</v>
      </c>
      <c r="N107" s="71">
        <v>19</v>
      </c>
      <c r="O107" s="71">
        <v>85</v>
      </c>
      <c r="P107" s="71">
        <v>47</v>
      </c>
      <c r="Q107" s="71">
        <v>0</v>
      </c>
      <c r="R107" s="71">
        <v>0</v>
      </c>
      <c r="S107" s="71">
        <v>0</v>
      </c>
      <c r="T107" s="71">
        <v>0</v>
      </c>
      <c r="U107" s="71">
        <v>0</v>
      </c>
      <c r="V107" s="71">
        <v>0</v>
      </c>
      <c r="W107" s="71">
        <v>38</v>
      </c>
      <c r="X107" s="71">
        <v>14</v>
      </c>
      <c r="Y107" s="71">
        <v>39</v>
      </c>
      <c r="Z107" s="71">
        <v>14</v>
      </c>
      <c r="AA107" s="71">
        <v>46</v>
      </c>
      <c r="AB107" s="71">
        <v>22</v>
      </c>
      <c r="AC107" s="69">
        <v>535</v>
      </c>
      <c r="AD107" s="69">
        <v>252</v>
      </c>
      <c r="AE107" s="205"/>
      <c r="AF107" s="8" t="s">
        <v>91</v>
      </c>
      <c r="AG107" s="71">
        <v>21</v>
      </c>
      <c r="AH107" s="71">
        <v>9</v>
      </c>
      <c r="AI107" s="71">
        <v>0</v>
      </c>
      <c r="AJ107" s="71">
        <v>0</v>
      </c>
      <c r="AK107" s="71">
        <v>0</v>
      </c>
      <c r="AL107" s="71">
        <v>0</v>
      </c>
      <c r="AM107" s="71">
        <v>0</v>
      </c>
      <c r="AN107" s="71">
        <v>0</v>
      </c>
      <c r="AO107" s="71">
        <v>3</v>
      </c>
      <c r="AP107" s="71">
        <v>1</v>
      </c>
      <c r="AQ107" s="71">
        <v>10</v>
      </c>
      <c r="AR107" s="71">
        <v>1</v>
      </c>
      <c r="AS107" s="71">
        <v>2</v>
      </c>
      <c r="AT107" s="71">
        <v>1</v>
      </c>
      <c r="AU107" s="71">
        <v>0</v>
      </c>
      <c r="AV107" s="71">
        <v>0</v>
      </c>
      <c r="AW107" s="71">
        <v>0</v>
      </c>
      <c r="AX107" s="71">
        <v>0</v>
      </c>
      <c r="AY107" s="71">
        <v>0</v>
      </c>
      <c r="AZ107" s="71">
        <v>0</v>
      </c>
      <c r="BA107" s="71">
        <v>8</v>
      </c>
      <c r="BB107" s="71">
        <v>4</v>
      </c>
      <c r="BC107" s="71">
        <v>12</v>
      </c>
      <c r="BD107" s="71">
        <v>4</v>
      </c>
      <c r="BE107" s="71">
        <v>3</v>
      </c>
      <c r="BF107" s="71">
        <v>0</v>
      </c>
      <c r="BG107" s="69">
        <v>59</v>
      </c>
      <c r="BH107" s="69">
        <v>20</v>
      </c>
      <c r="BI107" s="205"/>
      <c r="BJ107" s="8" t="s">
        <v>91</v>
      </c>
      <c r="BK107" s="31">
        <v>3</v>
      </c>
      <c r="BL107" s="31">
        <v>0</v>
      </c>
      <c r="BM107" s="31">
        <v>0</v>
      </c>
      <c r="BN107" s="31">
        <v>0</v>
      </c>
      <c r="BO107" s="31">
        <v>1</v>
      </c>
      <c r="BP107" s="31">
        <v>1</v>
      </c>
      <c r="BQ107" s="31">
        <v>2</v>
      </c>
      <c r="BR107" s="31">
        <v>0</v>
      </c>
      <c r="BS107" s="31">
        <v>0</v>
      </c>
      <c r="BT107" s="31">
        <v>0</v>
      </c>
      <c r="BU107" s="31">
        <v>1</v>
      </c>
      <c r="BV107" s="31">
        <v>1</v>
      </c>
      <c r="BW107" s="31">
        <v>1</v>
      </c>
      <c r="BX107" s="149">
        <v>10</v>
      </c>
      <c r="BY107" s="125">
        <v>9</v>
      </c>
      <c r="BZ107" s="71">
        <v>9</v>
      </c>
      <c r="CA107" s="71">
        <v>6</v>
      </c>
      <c r="CB107" s="71">
        <v>0</v>
      </c>
      <c r="CC107" s="71">
        <v>1</v>
      </c>
      <c r="CD107" s="205"/>
      <c r="CE107" s="8" t="s">
        <v>91</v>
      </c>
      <c r="CF107" s="71">
        <v>0</v>
      </c>
      <c r="CG107" s="71">
        <v>252</v>
      </c>
      <c r="CH107" s="71">
        <v>0</v>
      </c>
      <c r="CI107" s="71">
        <v>0</v>
      </c>
      <c r="CJ107" s="71">
        <v>0</v>
      </c>
      <c r="CK107" s="71">
        <v>4</v>
      </c>
      <c r="CL107" s="71">
        <v>10</v>
      </c>
      <c r="CM107" s="71">
        <v>10</v>
      </c>
      <c r="CN107" s="71">
        <v>10</v>
      </c>
      <c r="CO107" s="205"/>
      <c r="CP107" s="8" t="s">
        <v>91</v>
      </c>
      <c r="CQ107" s="46">
        <v>0</v>
      </c>
      <c r="CR107" s="46">
        <v>0</v>
      </c>
      <c r="CS107" s="46">
        <v>0</v>
      </c>
      <c r="CT107" s="46">
        <v>0</v>
      </c>
      <c r="CU107" s="46">
        <v>0</v>
      </c>
      <c r="CV107" s="46">
        <v>0</v>
      </c>
      <c r="CW107" s="46">
        <v>0</v>
      </c>
      <c r="CX107" s="46">
        <v>0</v>
      </c>
      <c r="CY107" s="46">
        <v>0</v>
      </c>
      <c r="CZ107" s="46">
        <v>0</v>
      </c>
      <c r="DA107" s="46">
        <v>0</v>
      </c>
      <c r="DB107" s="46">
        <v>0</v>
      </c>
      <c r="DC107" s="46">
        <v>32</v>
      </c>
      <c r="DD107" s="46">
        <v>18</v>
      </c>
      <c r="DE107" s="46">
        <v>24</v>
      </c>
      <c r="DF107" s="46">
        <v>15</v>
      </c>
      <c r="DG107" s="46">
        <v>29</v>
      </c>
      <c r="DH107" s="46">
        <v>11</v>
      </c>
      <c r="DI107" s="46">
        <v>15</v>
      </c>
      <c r="DJ107" s="46">
        <v>5</v>
      </c>
      <c r="DK107" s="46">
        <v>46</v>
      </c>
      <c r="DL107" s="46">
        <v>18</v>
      </c>
      <c r="DM107" s="46">
        <v>38</v>
      </c>
      <c r="DN107" s="46">
        <v>18</v>
      </c>
      <c r="DO107" s="205"/>
      <c r="DP107" s="8" t="s">
        <v>91</v>
      </c>
      <c r="DQ107" s="71">
        <v>7</v>
      </c>
      <c r="DR107" s="71">
        <v>10</v>
      </c>
      <c r="DS107" s="71">
        <v>0</v>
      </c>
      <c r="DT107" s="71">
        <v>3</v>
      </c>
      <c r="DU107" s="71">
        <v>5</v>
      </c>
      <c r="DV107" s="16">
        <v>25</v>
      </c>
      <c r="DW107" s="71">
        <v>9</v>
      </c>
      <c r="DX107" s="71">
        <v>10</v>
      </c>
      <c r="DY107" s="152">
        <v>6</v>
      </c>
      <c r="DZ107" s="32">
        <v>3</v>
      </c>
      <c r="EA107" s="205"/>
      <c r="EB107" s="8" t="s">
        <v>91</v>
      </c>
      <c r="EC107" s="71">
        <v>218</v>
      </c>
      <c r="ED107" s="71">
        <v>215</v>
      </c>
      <c r="EE107" s="71">
        <v>0</v>
      </c>
      <c r="EF107" s="71">
        <v>0</v>
      </c>
      <c r="EG107" s="71">
        <v>9</v>
      </c>
      <c r="EH107" s="71">
        <v>3</v>
      </c>
      <c r="EI107" s="71">
        <v>5</v>
      </c>
      <c r="EJ107" s="71">
        <v>313</v>
      </c>
      <c r="EK107" s="71">
        <v>22</v>
      </c>
      <c r="EL107" s="71">
        <v>15</v>
      </c>
      <c r="EM107" s="71">
        <v>20</v>
      </c>
      <c r="EN107" s="71">
        <v>0</v>
      </c>
      <c r="EO107" s="71">
        <v>22</v>
      </c>
      <c r="EP107" s="71">
        <v>0</v>
      </c>
      <c r="EQ107" s="71">
        <v>0</v>
      </c>
      <c r="ER107" s="71">
        <v>0</v>
      </c>
      <c r="ES107" s="71">
        <v>0</v>
      </c>
      <c r="EU107" s="80" t="s">
        <v>154</v>
      </c>
      <c r="EV107" s="80" t="s">
        <v>2362</v>
      </c>
      <c r="EW107" s="78">
        <v>107</v>
      </c>
      <c r="EX107" s="80">
        <v>77</v>
      </c>
      <c r="EY107" s="78">
        <v>504</v>
      </c>
      <c r="EZ107" s="78"/>
      <c r="FA107" s="78"/>
      <c r="FB107" s="78"/>
      <c r="FC107" s="78"/>
      <c r="FD107" s="78"/>
      <c r="FE107" s="78"/>
    </row>
    <row r="108" spans="1:161">
      <c r="A108" s="205"/>
      <c r="B108" s="66" t="s">
        <v>73</v>
      </c>
      <c r="C108" s="26">
        <v>666</v>
      </c>
      <c r="D108" s="26">
        <v>314</v>
      </c>
      <c r="E108" s="26">
        <v>43</v>
      </c>
      <c r="F108" s="26">
        <v>25</v>
      </c>
      <c r="G108" s="26">
        <v>0</v>
      </c>
      <c r="H108" s="26">
        <v>0</v>
      </c>
      <c r="I108" s="26">
        <v>29</v>
      </c>
      <c r="J108" s="26">
        <v>10</v>
      </c>
      <c r="K108" s="26">
        <v>58</v>
      </c>
      <c r="L108" s="26">
        <v>24</v>
      </c>
      <c r="M108" s="26">
        <v>251</v>
      </c>
      <c r="N108" s="26">
        <v>120</v>
      </c>
      <c r="O108" s="26">
        <v>114</v>
      </c>
      <c r="P108" s="26">
        <v>59</v>
      </c>
      <c r="Q108" s="26">
        <v>65</v>
      </c>
      <c r="R108" s="26">
        <v>35</v>
      </c>
      <c r="S108" s="26">
        <v>0</v>
      </c>
      <c r="T108" s="26">
        <v>0</v>
      </c>
      <c r="U108" s="26">
        <v>114</v>
      </c>
      <c r="V108" s="26">
        <v>52</v>
      </c>
      <c r="W108" s="26">
        <v>38</v>
      </c>
      <c r="X108" s="26">
        <v>14</v>
      </c>
      <c r="Y108" s="26">
        <v>39</v>
      </c>
      <c r="Z108" s="26">
        <v>14</v>
      </c>
      <c r="AA108" s="26">
        <v>52</v>
      </c>
      <c r="AB108" s="26">
        <v>23</v>
      </c>
      <c r="AC108" s="68">
        <v>1469</v>
      </c>
      <c r="AD108" s="68">
        <v>690</v>
      </c>
      <c r="AE108" s="205"/>
      <c r="AF108" s="66" t="s">
        <v>73</v>
      </c>
      <c r="AG108" s="26">
        <v>24</v>
      </c>
      <c r="AH108" s="26">
        <v>10</v>
      </c>
      <c r="AI108" s="26">
        <v>1</v>
      </c>
      <c r="AJ108" s="26">
        <v>1</v>
      </c>
      <c r="AK108" s="26">
        <v>0</v>
      </c>
      <c r="AL108" s="26">
        <v>0</v>
      </c>
      <c r="AM108" s="26">
        <v>0</v>
      </c>
      <c r="AN108" s="26">
        <v>0</v>
      </c>
      <c r="AO108" s="26">
        <v>3</v>
      </c>
      <c r="AP108" s="26">
        <v>1</v>
      </c>
      <c r="AQ108" s="26">
        <v>12</v>
      </c>
      <c r="AR108" s="26">
        <v>1</v>
      </c>
      <c r="AS108" s="26">
        <v>4</v>
      </c>
      <c r="AT108" s="26">
        <v>3</v>
      </c>
      <c r="AU108" s="26">
        <v>15</v>
      </c>
      <c r="AV108" s="26">
        <v>8</v>
      </c>
      <c r="AW108" s="26">
        <v>0</v>
      </c>
      <c r="AX108" s="26">
        <v>0</v>
      </c>
      <c r="AY108" s="26">
        <v>21</v>
      </c>
      <c r="AZ108" s="26">
        <v>7</v>
      </c>
      <c r="BA108" s="26">
        <v>8</v>
      </c>
      <c r="BB108" s="26">
        <v>4</v>
      </c>
      <c r="BC108" s="26">
        <v>12</v>
      </c>
      <c r="BD108" s="26">
        <v>4</v>
      </c>
      <c r="BE108" s="26">
        <v>3</v>
      </c>
      <c r="BF108" s="26">
        <v>0</v>
      </c>
      <c r="BG108" s="68">
        <v>103</v>
      </c>
      <c r="BH108" s="68">
        <v>39</v>
      </c>
      <c r="BI108" s="205"/>
      <c r="BJ108" s="66" t="s">
        <v>73</v>
      </c>
      <c r="BK108" s="68">
        <v>10</v>
      </c>
      <c r="BL108" s="68">
        <v>1</v>
      </c>
      <c r="BM108" s="68">
        <v>0</v>
      </c>
      <c r="BN108" s="68">
        <v>1</v>
      </c>
      <c r="BO108" s="68">
        <v>2</v>
      </c>
      <c r="BP108" s="68">
        <v>4</v>
      </c>
      <c r="BQ108" s="68">
        <v>3</v>
      </c>
      <c r="BR108" s="68">
        <v>3</v>
      </c>
      <c r="BS108" s="68">
        <v>0</v>
      </c>
      <c r="BT108" s="68">
        <v>2</v>
      </c>
      <c r="BU108" s="68">
        <v>1</v>
      </c>
      <c r="BV108" s="68">
        <v>1</v>
      </c>
      <c r="BW108" s="68">
        <v>2</v>
      </c>
      <c r="BX108" s="68">
        <v>30</v>
      </c>
      <c r="BY108" s="68">
        <v>27</v>
      </c>
      <c r="BZ108" s="68">
        <v>21</v>
      </c>
      <c r="CA108" s="68">
        <v>6</v>
      </c>
      <c r="CB108" s="68">
        <v>4</v>
      </c>
      <c r="CC108" s="68">
        <v>5</v>
      </c>
      <c r="CD108" s="205"/>
      <c r="CE108" s="66" t="s">
        <v>73</v>
      </c>
      <c r="CF108" s="68">
        <v>0</v>
      </c>
      <c r="CG108" s="68">
        <v>489</v>
      </c>
      <c r="CH108" s="68">
        <v>55</v>
      </c>
      <c r="CI108" s="68">
        <v>50</v>
      </c>
      <c r="CJ108" s="68">
        <v>0</v>
      </c>
      <c r="CK108" s="68">
        <v>9</v>
      </c>
      <c r="CL108" s="68">
        <v>31</v>
      </c>
      <c r="CM108" s="68">
        <v>36</v>
      </c>
      <c r="CN108" s="68">
        <v>32</v>
      </c>
      <c r="CO108" s="205"/>
      <c r="CP108" s="66" t="s">
        <v>73</v>
      </c>
      <c r="CQ108" s="68">
        <v>88</v>
      </c>
      <c r="CR108" s="68">
        <v>37</v>
      </c>
      <c r="CS108" s="68">
        <v>58</v>
      </c>
      <c r="CT108" s="68">
        <v>26</v>
      </c>
      <c r="CU108" s="68">
        <v>0</v>
      </c>
      <c r="CV108" s="68">
        <v>0</v>
      </c>
      <c r="CW108" s="68">
        <v>0</v>
      </c>
      <c r="CX108" s="68">
        <v>0</v>
      </c>
      <c r="CY108" s="68">
        <v>81</v>
      </c>
      <c r="CZ108" s="68">
        <v>28</v>
      </c>
      <c r="DA108" s="68">
        <v>46</v>
      </c>
      <c r="DB108" s="68">
        <v>17</v>
      </c>
      <c r="DC108" s="68">
        <v>32</v>
      </c>
      <c r="DD108" s="68">
        <v>18</v>
      </c>
      <c r="DE108" s="68">
        <v>24</v>
      </c>
      <c r="DF108" s="68">
        <v>15</v>
      </c>
      <c r="DG108" s="68">
        <v>29</v>
      </c>
      <c r="DH108" s="68">
        <v>11</v>
      </c>
      <c r="DI108" s="68">
        <v>15</v>
      </c>
      <c r="DJ108" s="68">
        <v>5</v>
      </c>
      <c r="DK108" s="68">
        <v>46</v>
      </c>
      <c r="DL108" s="68">
        <v>18</v>
      </c>
      <c r="DM108" s="68">
        <v>38</v>
      </c>
      <c r="DN108" s="68">
        <v>18</v>
      </c>
      <c r="DO108" s="205"/>
      <c r="DP108" s="66" t="s">
        <v>73</v>
      </c>
      <c r="DQ108" s="26">
        <v>12</v>
      </c>
      <c r="DR108" s="26">
        <v>27</v>
      </c>
      <c r="DS108" s="26">
        <v>0</v>
      </c>
      <c r="DT108" s="26">
        <v>23</v>
      </c>
      <c r="DU108" s="26">
        <v>8</v>
      </c>
      <c r="DV108" s="26">
        <v>70</v>
      </c>
      <c r="DW108" s="26">
        <v>29</v>
      </c>
      <c r="DX108" s="26">
        <v>21</v>
      </c>
      <c r="DY108" s="41">
        <v>18</v>
      </c>
      <c r="DZ108" s="41">
        <v>8</v>
      </c>
      <c r="EA108" s="205"/>
      <c r="EB108" s="66" t="s">
        <v>73</v>
      </c>
      <c r="EC108" s="68">
        <v>435</v>
      </c>
      <c r="ED108" s="68">
        <v>392</v>
      </c>
      <c r="EE108" s="68">
        <v>12</v>
      </c>
      <c r="EF108" s="68">
        <v>0</v>
      </c>
      <c r="EG108" s="68">
        <v>17</v>
      </c>
      <c r="EH108" s="68">
        <v>10</v>
      </c>
      <c r="EI108" s="68">
        <v>9</v>
      </c>
      <c r="EJ108" s="68">
        <v>622</v>
      </c>
      <c r="EK108" s="68">
        <v>30</v>
      </c>
      <c r="EL108" s="68">
        <v>51</v>
      </c>
      <c r="EM108" s="68">
        <v>28</v>
      </c>
      <c r="EN108" s="68">
        <v>6</v>
      </c>
      <c r="EO108" s="68">
        <v>28</v>
      </c>
      <c r="EP108" s="68">
        <v>6</v>
      </c>
      <c r="EQ108" s="68">
        <v>0</v>
      </c>
      <c r="ER108" s="68">
        <v>9</v>
      </c>
      <c r="ES108" s="68">
        <v>0</v>
      </c>
      <c r="EU108" s="80" t="s">
        <v>154</v>
      </c>
      <c r="EV108" s="80" t="s">
        <v>2363</v>
      </c>
      <c r="EW108" s="78">
        <v>276</v>
      </c>
      <c r="EX108" s="80">
        <v>181</v>
      </c>
      <c r="EY108" s="78">
        <v>1343</v>
      </c>
      <c r="EZ108" s="78"/>
      <c r="FA108" s="78"/>
      <c r="FB108" s="78"/>
      <c r="FC108" s="78"/>
      <c r="FD108" s="78"/>
      <c r="FE108" s="78"/>
    </row>
    <row r="109" spans="1:161">
      <c r="A109" s="205" t="s">
        <v>155</v>
      </c>
      <c r="B109" s="8" t="s">
        <v>90</v>
      </c>
      <c r="C109" s="71">
        <v>706</v>
      </c>
      <c r="D109" s="71">
        <v>360</v>
      </c>
      <c r="E109" s="71">
        <v>0</v>
      </c>
      <c r="F109" s="71">
        <v>0</v>
      </c>
      <c r="G109" s="71">
        <v>0</v>
      </c>
      <c r="H109" s="71">
        <v>0</v>
      </c>
      <c r="I109" s="71">
        <v>0</v>
      </c>
      <c r="J109" s="71">
        <v>0</v>
      </c>
      <c r="K109" s="71">
        <v>193</v>
      </c>
      <c r="L109" s="71">
        <v>132</v>
      </c>
      <c r="M109" s="71">
        <v>230</v>
      </c>
      <c r="N109" s="71">
        <v>89</v>
      </c>
      <c r="O109" s="71">
        <v>138</v>
      </c>
      <c r="P109" s="71">
        <v>57</v>
      </c>
      <c r="Q109" s="71">
        <v>123</v>
      </c>
      <c r="R109" s="71">
        <v>75</v>
      </c>
      <c r="S109" s="71">
        <v>0</v>
      </c>
      <c r="T109" s="71">
        <v>0</v>
      </c>
      <c r="U109" s="71">
        <v>93</v>
      </c>
      <c r="V109" s="71">
        <v>40</v>
      </c>
      <c r="W109" s="71">
        <v>62</v>
      </c>
      <c r="X109" s="71">
        <v>33</v>
      </c>
      <c r="Y109" s="71">
        <v>45</v>
      </c>
      <c r="Z109" s="71">
        <v>18</v>
      </c>
      <c r="AA109" s="71">
        <v>16</v>
      </c>
      <c r="AB109" s="71">
        <v>6</v>
      </c>
      <c r="AC109" s="69">
        <v>1606</v>
      </c>
      <c r="AD109" s="69">
        <v>810</v>
      </c>
      <c r="AE109" s="205" t="s">
        <v>155</v>
      </c>
      <c r="AF109" s="8" t="s">
        <v>90</v>
      </c>
      <c r="AG109" s="71">
        <v>33</v>
      </c>
      <c r="AH109" s="71">
        <v>15</v>
      </c>
      <c r="AI109" s="71">
        <v>0</v>
      </c>
      <c r="AJ109" s="71">
        <v>0</v>
      </c>
      <c r="AK109" s="71">
        <v>0</v>
      </c>
      <c r="AL109" s="71">
        <v>0</v>
      </c>
      <c r="AM109" s="71">
        <v>0</v>
      </c>
      <c r="AN109" s="71">
        <v>0</v>
      </c>
      <c r="AO109" s="71">
        <v>1</v>
      </c>
      <c r="AP109" s="71">
        <v>0</v>
      </c>
      <c r="AQ109" s="71">
        <v>25</v>
      </c>
      <c r="AR109" s="71">
        <v>10</v>
      </c>
      <c r="AS109" s="71">
        <v>1</v>
      </c>
      <c r="AT109" s="71">
        <v>1</v>
      </c>
      <c r="AU109" s="71">
        <v>8</v>
      </c>
      <c r="AV109" s="71">
        <v>4</v>
      </c>
      <c r="AW109" s="71">
        <v>0</v>
      </c>
      <c r="AX109" s="71">
        <v>0</v>
      </c>
      <c r="AY109" s="71">
        <v>24</v>
      </c>
      <c r="AZ109" s="71">
        <v>8</v>
      </c>
      <c r="BA109" s="71">
        <v>1</v>
      </c>
      <c r="BB109" s="71">
        <v>0</v>
      </c>
      <c r="BC109" s="71">
        <v>0</v>
      </c>
      <c r="BD109" s="71">
        <v>0</v>
      </c>
      <c r="BE109" s="71">
        <v>0</v>
      </c>
      <c r="BF109" s="71">
        <v>0</v>
      </c>
      <c r="BG109" s="69">
        <v>93</v>
      </c>
      <c r="BH109" s="69">
        <v>38</v>
      </c>
      <c r="BI109" s="205" t="s">
        <v>155</v>
      </c>
      <c r="BJ109" s="8" t="s">
        <v>90</v>
      </c>
      <c r="BK109" s="31">
        <v>14</v>
      </c>
      <c r="BL109" s="31">
        <v>0</v>
      </c>
      <c r="BM109" s="31">
        <v>0</v>
      </c>
      <c r="BN109" s="31">
        <v>0</v>
      </c>
      <c r="BO109" s="31">
        <v>6</v>
      </c>
      <c r="BP109" s="31">
        <v>6</v>
      </c>
      <c r="BQ109" s="31">
        <v>3</v>
      </c>
      <c r="BR109" s="31">
        <v>3</v>
      </c>
      <c r="BS109" s="31">
        <v>0</v>
      </c>
      <c r="BT109" s="31">
        <v>4</v>
      </c>
      <c r="BU109" s="31">
        <v>3</v>
      </c>
      <c r="BV109" s="31">
        <v>3</v>
      </c>
      <c r="BW109" s="31">
        <v>1</v>
      </c>
      <c r="BX109" s="149">
        <v>43</v>
      </c>
      <c r="BY109" s="125">
        <v>43</v>
      </c>
      <c r="BZ109" s="71">
        <v>14</v>
      </c>
      <c r="CA109" s="71">
        <v>12</v>
      </c>
      <c r="CB109" s="71">
        <v>3</v>
      </c>
      <c r="CC109" s="71">
        <v>6</v>
      </c>
      <c r="CD109" s="205" t="s">
        <v>155</v>
      </c>
      <c r="CE109" s="8" t="s">
        <v>90</v>
      </c>
      <c r="CF109" s="71">
        <v>0</v>
      </c>
      <c r="CG109" s="71">
        <v>699</v>
      </c>
      <c r="CH109" s="71">
        <v>0</v>
      </c>
      <c r="CI109" s="71">
        <v>0</v>
      </c>
      <c r="CJ109" s="71">
        <v>0</v>
      </c>
      <c r="CK109" s="71">
        <v>10</v>
      </c>
      <c r="CL109" s="71">
        <v>44</v>
      </c>
      <c r="CM109" s="71">
        <v>34</v>
      </c>
      <c r="CN109" s="71">
        <v>36</v>
      </c>
      <c r="CO109" s="205" t="s">
        <v>155</v>
      </c>
      <c r="CP109" s="8" t="s">
        <v>90</v>
      </c>
      <c r="CQ109" s="46">
        <v>183</v>
      </c>
      <c r="CR109" s="46">
        <v>89</v>
      </c>
      <c r="CS109" s="46">
        <v>152</v>
      </c>
      <c r="CT109" s="46">
        <v>73</v>
      </c>
      <c r="CU109" s="46">
        <v>0</v>
      </c>
      <c r="CV109" s="46">
        <v>0</v>
      </c>
      <c r="CW109" s="46">
        <v>0</v>
      </c>
      <c r="CX109" s="46">
        <v>0</v>
      </c>
      <c r="CY109" s="46">
        <v>130</v>
      </c>
      <c r="CZ109" s="46">
        <v>56</v>
      </c>
      <c r="DA109" s="46">
        <v>84</v>
      </c>
      <c r="DB109" s="46">
        <v>42</v>
      </c>
      <c r="DC109" s="46">
        <v>0</v>
      </c>
      <c r="DD109" s="46">
        <v>0</v>
      </c>
      <c r="DE109" s="46">
        <v>0</v>
      </c>
      <c r="DF109" s="46">
        <v>0</v>
      </c>
      <c r="DG109" s="46">
        <v>0</v>
      </c>
      <c r="DH109" s="46">
        <v>0</v>
      </c>
      <c r="DI109" s="46">
        <v>0</v>
      </c>
      <c r="DJ109" s="46">
        <v>0</v>
      </c>
      <c r="DK109" s="46">
        <v>0</v>
      </c>
      <c r="DL109" s="46">
        <v>0</v>
      </c>
      <c r="DM109" s="46">
        <v>0</v>
      </c>
      <c r="DN109" s="46">
        <v>0</v>
      </c>
      <c r="DO109" s="205" t="s">
        <v>155</v>
      </c>
      <c r="DP109" s="8" t="s">
        <v>90</v>
      </c>
      <c r="DQ109" s="71">
        <v>25</v>
      </c>
      <c r="DR109" s="71">
        <v>57</v>
      </c>
      <c r="DS109" s="71">
        <v>0</v>
      </c>
      <c r="DT109" s="71">
        <v>16</v>
      </c>
      <c r="DU109" s="71">
        <v>0</v>
      </c>
      <c r="DV109" s="16">
        <v>98</v>
      </c>
      <c r="DW109" s="71">
        <v>48</v>
      </c>
      <c r="DX109" s="71">
        <v>38</v>
      </c>
      <c r="DY109" s="152">
        <v>16</v>
      </c>
      <c r="DZ109" s="32">
        <v>7</v>
      </c>
      <c r="EA109" s="205" t="s">
        <v>155</v>
      </c>
      <c r="EB109" s="8" t="s">
        <v>90</v>
      </c>
      <c r="EC109" s="71">
        <v>58</v>
      </c>
      <c r="ED109" s="71">
        <v>69</v>
      </c>
      <c r="EE109" s="71">
        <v>16</v>
      </c>
      <c r="EF109" s="71">
        <v>0</v>
      </c>
      <c r="EG109" s="71">
        <v>49</v>
      </c>
      <c r="EH109" s="71">
        <v>41</v>
      </c>
      <c r="EI109" s="71">
        <v>22</v>
      </c>
      <c r="EJ109" s="71">
        <v>136</v>
      </c>
      <c r="EK109" s="71">
        <v>33</v>
      </c>
      <c r="EL109" s="71">
        <v>3</v>
      </c>
      <c r="EM109" s="71">
        <v>2</v>
      </c>
      <c r="EN109" s="71">
        <v>0</v>
      </c>
      <c r="EO109" s="71">
        <v>68</v>
      </c>
      <c r="EP109" s="71">
        <v>0</v>
      </c>
      <c r="EQ109" s="71">
        <v>0</v>
      </c>
      <c r="ER109" s="71">
        <v>0</v>
      </c>
      <c r="ES109" s="71">
        <v>0</v>
      </c>
      <c r="EU109" s="80" t="s">
        <v>155</v>
      </c>
      <c r="EV109" s="80" t="s">
        <v>2364</v>
      </c>
      <c r="EW109" s="78">
        <v>313</v>
      </c>
      <c r="EX109" s="80">
        <v>236</v>
      </c>
      <c r="EY109" s="78">
        <v>1398</v>
      </c>
      <c r="EZ109" s="78"/>
      <c r="FA109" s="78"/>
      <c r="FB109" s="78"/>
      <c r="FC109" s="78"/>
      <c r="FD109" s="78"/>
      <c r="FE109" s="78"/>
    </row>
    <row r="110" spans="1:161">
      <c r="A110" s="205"/>
      <c r="B110" s="8" t="s">
        <v>91</v>
      </c>
      <c r="C110" s="71">
        <v>602</v>
      </c>
      <c r="D110" s="71">
        <v>328</v>
      </c>
      <c r="E110" s="71">
        <v>0</v>
      </c>
      <c r="F110" s="71">
        <v>0</v>
      </c>
      <c r="G110" s="71">
        <v>0</v>
      </c>
      <c r="H110" s="71">
        <v>0</v>
      </c>
      <c r="I110" s="71">
        <v>0</v>
      </c>
      <c r="J110" s="71">
        <v>0</v>
      </c>
      <c r="K110" s="71">
        <v>135</v>
      </c>
      <c r="L110" s="71">
        <v>115</v>
      </c>
      <c r="M110" s="71">
        <v>357</v>
      </c>
      <c r="N110" s="71">
        <v>189</v>
      </c>
      <c r="O110" s="71">
        <v>153</v>
      </c>
      <c r="P110" s="71">
        <v>76</v>
      </c>
      <c r="Q110" s="71">
        <v>0</v>
      </c>
      <c r="R110" s="71">
        <v>0</v>
      </c>
      <c r="S110" s="71">
        <v>0</v>
      </c>
      <c r="T110" s="71">
        <v>0</v>
      </c>
      <c r="U110" s="71">
        <v>0</v>
      </c>
      <c r="V110" s="71">
        <v>0</v>
      </c>
      <c r="W110" s="71">
        <v>98</v>
      </c>
      <c r="X110" s="71">
        <v>62</v>
      </c>
      <c r="Y110" s="71">
        <v>345</v>
      </c>
      <c r="Z110" s="71">
        <v>161</v>
      </c>
      <c r="AA110" s="71">
        <v>99</v>
      </c>
      <c r="AB110" s="71">
        <v>57</v>
      </c>
      <c r="AC110" s="69">
        <v>1789</v>
      </c>
      <c r="AD110" s="69">
        <v>988</v>
      </c>
      <c r="AE110" s="205"/>
      <c r="AF110" s="8" t="s">
        <v>91</v>
      </c>
      <c r="AG110" s="71">
        <v>29</v>
      </c>
      <c r="AH110" s="71">
        <v>20</v>
      </c>
      <c r="AI110" s="71">
        <v>0</v>
      </c>
      <c r="AJ110" s="71">
        <v>0</v>
      </c>
      <c r="AK110" s="71">
        <v>0</v>
      </c>
      <c r="AL110" s="71">
        <v>0</v>
      </c>
      <c r="AM110" s="71">
        <v>0</v>
      </c>
      <c r="AN110" s="71">
        <v>0</v>
      </c>
      <c r="AO110" s="71">
        <v>0</v>
      </c>
      <c r="AP110" s="71">
        <v>0</v>
      </c>
      <c r="AQ110" s="71">
        <v>17</v>
      </c>
      <c r="AR110" s="71">
        <v>11</v>
      </c>
      <c r="AS110" s="71">
        <v>10</v>
      </c>
      <c r="AT110" s="71">
        <v>5</v>
      </c>
      <c r="AU110" s="71">
        <v>0</v>
      </c>
      <c r="AV110" s="71">
        <v>0</v>
      </c>
      <c r="AW110" s="71">
        <v>0</v>
      </c>
      <c r="AX110" s="71">
        <v>0</v>
      </c>
      <c r="AY110" s="71">
        <v>0</v>
      </c>
      <c r="AZ110" s="71">
        <v>0</v>
      </c>
      <c r="BA110" s="71">
        <v>5</v>
      </c>
      <c r="BB110" s="71">
        <v>1</v>
      </c>
      <c r="BC110" s="71">
        <v>101</v>
      </c>
      <c r="BD110" s="71">
        <v>44</v>
      </c>
      <c r="BE110" s="71">
        <v>5</v>
      </c>
      <c r="BF110" s="71">
        <v>1</v>
      </c>
      <c r="BG110" s="69">
        <v>167</v>
      </c>
      <c r="BH110" s="69">
        <v>82</v>
      </c>
      <c r="BI110" s="205"/>
      <c r="BJ110" s="8" t="s">
        <v>91</v>
      </c>
      <c r="BK110" s="31">
        <v>9</v>
      </c>
      <c r="BL110" s="31">
        <v>0</v>
      </c>
      <c r="BM110" s="31">
        <v>0</v>
      </c>
      <c r="BN110" s="31">
        <v>0</v>
      </c>
      <c r="BO110" s="31">
        <v>3</v>
      </c>
      <c r="BP110" s="31">
        <v>7</v>
      </c>
      <c r="BQ110" s="31">
        <v>3</v>
      </c>
      <c r="BR110" s="31">
        <v>0</v>
      </c>
      <c r="BS110" s="31">
        <v>0</v>
      </c>
      <c r="BT110" s="31">
        <v>0</v>
      </c>
      <c r="BU110" s="31">
        <v>3</v>
      </c>
      <c r="BV110" s="31">
        <v>7</v>
      </c>
      <c r="BW110" s="31">
        <v>2</v>
      </c>
      <c r="BX110" s="149">
        <v>34</v>
      </c>
      <c r="BY110" s="125">
        <v>39</v>
      </c>
      <c r="BZ110" s="71">
        <v>30</v>
      </c>
      <c r="CA110" s="71">
        <v>21</v>
      </c>
      <c r="CB110" s="71">
        <v>1</v>
      </c>
      <c r="CC110" s="71">
        <v>2</v>
      </c>
      <c r="CD110" s="205"/>
      <c r="CE110" s="8" t="s">
        <v>91</v>
      </c>
      <c r="CF110" s="71">
        <v>344</v>
      </c>
      <c r="CG110" s="71">
        <v>856</v>
      </c>
      <c r="CH110" s="71">
        <v>0</v>
      </c>
      <c r="CI110" s="71">
        <v>0</v>
      </c>
      <c r="CJ110" s="71">
        <v>0</v>
      </c>
      <c r="CK110" s="71">
        <v>0</v>
      </c>
      <c r="CL110" s="71">
        <v>56</v>
      </c>
      <c r="CM110" s="71">
        <v>46</v>
      </c>
      <c r="CN110" s="71">
        <v>38</v>
      </c>
      <c r="CO110" s="205"/>
      <c r="CP110" s="8" t="s">
        <v>91</v>
      </c>
      <c r="CQ110" s="46">
        <v>1</v>
      </c>
      <c r="CR110" s="46">
        <v>1</v>
      </c>
      <c r="CS110" s="46">
        <v>0</v>
      </c>
      <c r="CT110" s="46">
        <v>0</v>
      </c>
      <c r="CU110" s="46">
        <v>12</v>
      </c>
      <c r="CV110" s="46">
        <v>3</v>
      </c>
      <c r="CW110" s="46">
        <v>4</v>
      </c>
      <c r="CX110" s="46">
        <v>2</v>
      </c>
      <c r="CY110" s="46">
        <v>29</v>
      </c>
      <c r="CZ110" s="46">
        <v>10</v>
      </c>
      <c r="DA110" s="46">
        <v>13</v>
      </c>
      <c r="DB110" s="46">
        <v>3</v>
      </c>
      <c r="DC110" s="46">
        <v>81</v>
      </c>
      <c r="DD110" s="46">
        <v>55</v>
      </c>
      <c r="DE110" s="46">
        <v>66</v>
      </c>
      <c r="DF110" s="46">
        <v>46</v>
      </c>
      <c r="DG110" s="46">
        <v>281</v>
      </c>
      <c r="DH110" s="46">
        <v>127</v>
      </c>
      <c r="DI110" s="46">
        <v>113</v>
      </c>
      <c r="DJ110" s="46">
        <v>51</v>
      </c>
      <c r="DK110" s="46">
        <v>26</v>
      </c>
      <c r="DL110" s="46">
        <v>16</v>
      </c>
      <c r="DM110" s="46">
        <v>25</v>
      </c>
      <c r="DN110" s="46">
        <v>16</v>
      </c>
      <c r="DO110" s="205"/>
      <c r="DP110" s="8" t="s">
        <v>91</v>
      </c>
      <c r="DQ110" s="71">
        <v>43</v>
      </c>
      <c r="DR110" s="71">
        <v>40</v>
      </c>
      <c r="DS110" s="71">
        <v>0</v>
      </c>
      <c r="DT110" s="71">
        <v>5</v>
      </c>
      <c r="DU110" s="71">
        <v>0</v>
      </c>
      <c r="DV110" s="16">
        <v>88</v>
      </c>
      <c r="DW110" s="71">
        <v>62</v>
      </c>
      <c r="DX110" s="71">
        <v>38</v>
      </c>
      <c r="DY110" s="152">
        <v>25</v>
      </c>
      <c r="DZ110" s="32">
        <v>15</v>
      </c>
      <c r="EA110" s="205"/>
      <c r="EB110" s="8" t="s">
        <v>91</v>
      </c>
      <c r="EC110" s="71">
        <v>443</v>
      </c>
      <c r="ED110" s="71">
        <v>1673</v>
      </c>
      <c r="EE110" s="71">
        <v>179</v>
      </c>
      <c r="EF110" s="71">
        <v>0</v>
      </c>
      <c r="EG110" s="71">
        <v>153</v>
      </c>
      <c r="EH110" s="71">
        <v>162</v>
      </c>
      <c r="EI110" s="71">
        <v>43</v>
      </c>
      <c r="EJ110" s="71">
        <v>960</v>
      </c>
      <c r="EK110" s="71">
        <v>278</v>
      </c>
      <c r="EL110" s="71">
        <v>165</v>
      </c>
      <c r="EM110" s="71">
        <v>3054</v>
      </c>
      <c r="EN110" s="71">
        <v>0</v>
      </c>
      <c r="EO110" s="71">
        <v>84</v>
      </c>
      <c r="EP110" s="71">
        <v>1</v>
      </c>
      <c r="EQ110" s="71">
        <v>3</v>
      </c>
      <c r="ER110" s="71">
        <v>0</v>
      </c>
      <c r="ES110" s="71">
        <v>0</v>
      </c>
      <c r="EU110" s="80" t="s">
        <v>155</v>
      </c>
      <c r="EV110" s="80" t="s">
        <v>2365</v>
      </c>
      <c r="EW110" s="78">
        <v>430</v>
      </c>
      <c r="EX110" s="80">
        <v>221</v>
      </c>
      <c r="EY110" s="78">
        <v>2056</v>
      </c>
      <c r="EZ110" s="78"/>
      <c r="FA110" s="78"/>
      <c r="FB110" s="78"/>
      <c r="FC110" s="78"/>
      <c r="FD110" s="78"/>
      <c r="FE110" s="78"/>
    </row>
    <row r="111" spans="1:161">
      <c r="A111" s="205"/>
      <c r="B111" s="66" t="s">
        <v>73</v>
      </c>
      <c r="C111" s="26">
        <v>1308</v>
      </c>
      <c r="D111" s="26">
        <v>688</v>
      </c>
      <c r="E111" s="26">
        <v>0</v>
      </c>
      <c r="F111" s="26">
        <v>0</v>
      </c>
      <c r="G111" s="26">
        <v>0</v>
      </c>
      <c r="H111" s="26">
        <v>0</v>
      </c>
      <c r="I111" s="26">
        <v>0</v>
      </c>
      <c r="J111" s="26">
        <v>0</v>
      </c>
      <c r="K111" s="26">
        <v>328</v>
      </c>
      <c r="L111" s="26">
        <v>247</v>
      </c>
      <c r="M111" s="26">
        <v>587</v>
      </c>
      <c r="N111" s="26">
        <v>278</v>
      </c>
      <c r="O111" s="26">
        <v>291</v>
      </c>
      <c r="P111" s="26">
        <v>133</v>
      </c>
      <c r="Q111" s="26">
        <v>123</v>
      </c>
      <c r="R111" s="26">
        <v>75</v>
      </c>
      <c r="S111" s="26">
        <v>0</v>
      </c>
      <c r="T111" s="26">
        <v>0</v>
      </c>
      <c r="U111" s="26">
        <v>93</v>
      </c>
      <c r="V111" s="26">
        <v>40</v>
      </c>
      <c r="W111" s="26">
        <v>160</v>
      </c>
      <c r="X111" s="26">
        <v>95</v>
      </c>
      <c r="Y111" s="26">
        <v>390</v>
      </c>
      <c r="Z111" s="26">
        <v>179</v>
      </c>
      <c r="AA111" s="26">
        <v>115</v>
      </c>
      <c r="AB111" s="26">
        <v>63</v>
      </c>
      <c r="AC111" s="68">
        <v>3395</v>
      </c>
      <c r="AD111" s="68">
        <v>1798</v>
      </c>
      <c r="AE111" s="205"/>
      <c r="AF111" s="66" t="s">
        <v>73</v>
      </c>
      <c r="AG111" s="26">
        <v>62</v>
      </c>
      <c r="AH111" s="26">
        <v>35</v>
      </c>
      <c r="AI111" s="26">
        <v>0</v>
      </c>
      <c r="AJ111" s="26">
        <v>0</v>
      </c>
      <c r="AK111" s="26">
        <v>0</v>
      </c>
      <c r="AL111" s="26">
        <v>0</v>
      </c>
      <c r="AM111" s="26">
        <v>0</v>
      </c>
      <c r="AN111" s="26">
        <v>0</v>
      </c>
      <c r="AO111" s="26">
        <v>1</v>
      </c>
      <c r="AP111" s="26">
        <v>0</v>
      </c>
      <c r="AQ111" s="26">
        <v>42</v>
      </c>
      <c r="AR111" s="26">
        <v>21</v>
      </c>
      <c r="AS111" s="26">
        <v>11</v>
      </c>
      <c r="AT111" s="26">
        <v>6</v>
      </c>
      <c r="AU111" s="26">
        <v>8</v>
      </c>
      <c r="AV111" s="26">
        <v>4</v>
      </c>
      <c r="AW111" s="26">
        <v>0</v>
      </c>
      <c r="AX111" s="26">
        <v>0</v>
      </c>
      <c r="AY111" s="26">
        <v>24</v>
      </c>
      <c r="AZ111" s="26">
        <v>8</v>
      </c>
      <c r="BA111" s="26">
        <v>6</v>
      </c>
      <c r="BB111" s="26">
        <v>1</v>
      </c>
      <c r="BC111" s="26">
        <v>101</v>
      </c>
      <c r="BD111" s="26">
        <v>44</v>
      </c>
      <c r="BE111" s="26">
        <v>5</v>
      </c>
      <c r="BF111" s="26">
        <v>1</v>
      </c>
      <c r="BG111" s="68">
        <v>260</v>
      </c>
      <c r="BH111" s="68">
        <v>120</v>
      </c>
      <c r="BI111" s="205"/>
      <c r="BJ111" s="66" t="s">
        <v>73</v>
      </c>
      <c r="BK111" s="68">
        <v>23</v>
      </c>
      <c r="BL111" s="68">
        <v>0</v>
      </c>
      <c r="BM111" s="68">
        <v>0</v>
      </c>
      <c r="BN111" s="68">
        <v>0</v>
      </c>
      <c r="BO111" s="68">
        <v>9</v>
      </c>
      <c r="BP111" s="68">
        <v>13</v>
      </c>
      <c r="BQ111" s="68">
        <v>6</v>
      </c>
      <c r="BR111" s="68">
        <v>3</v>
      </c>
      <c r="BS111" s="68">
        <v>0</v>
      </c>
      <c r="BT111" s="68">
        <v>4</v>
      </c>
      <c r="BU111" s="68">
        <v>6</v>
      </c>
      <c r="BV111" s="68">
        <v>10</v>
      </c>
      <c r="BW111" s="68">
        <v>3</v>
      </c>
      <c r="BX111" s="68">
        <v>77</v>
      </c>
      <c r="BY111" s="68">
        <v>82</v>
      </c>
      <c r="BZ111" s="68">
        <v>44</v>
      </c>
      <c r="CA111" s="68">
        <v>33</v>
      </c>
      <c r="CB111" s="68">
        <v>4</v>
      </c>
      <c r="CC111" s="68">
        <v>8</v>
      </c>
      <c r="CD111" s="205"/>
      <c r="CE111" s="66" t="s">
        <v>73</v>
      </c>
      <c r="CF111" s="68">
        <v>344</v>
      </c>
      <c r="CG111" s="68">
        <v>1555</v>
      </c>
      <c r="CH111" s="68">
        <v>0</v>
      </c>
      <c r="CI111" s="68">
        <v>0</v>
      </c>
      <c r="CJ111" s="68">
        <v>0</v>
      </c>
      <c r="CK111" s="68">
        <v>10</v>
      </c>
      <c r="CL111" s="68">
        <v>100</v>
      </c>
      <c r="CM111" s="68">
        <v>80</v>
      </c>
      <c r="CN111" s="68">
        <v>74</v>
      </c>
      <c r="CO111" s="205"/>
      <c r="CP111" s="66" t="s">
        <v>73</v>
      </c>
      <c r="CQ111" s="68">
        <v>184</v>
      </c>
      <c r="CR111" s="68">
        <v>90</v>
      </c>
      <c r="CS111" s="68">
        <v>152</v>
      </c>
      <c r="CT111" s="68">
        <v>73</v>
      </c>
      <c r="CU111" s="68">
        <v>12</v>
      </c>
      <c r="CV111" s="68">
        <v>3</v>
      </c>
      <c r="CW111" s="68">
        <v>4</v>
      </c>
      <c r="CX111" s="68">
        <v>2</v>
      </c>
      <c r="CY111" s="68">
        <v>159</v>
      </c>
      <c r="CZ111" s="68">
        <v>66</v>
      </c>
      <c r="DA111" s="68">
        <v>97</v>
      </c>
      <c r="DB111" s="68">
        <v>45</v>
      </c>
      <c r="DC111" s="68">
        <v>81</v>
      </c>
      <c r="DD111" s="68">
        <v>55</v>
      </c>
      <c r="DE111" s="68">
        <v>66</v>
      </c>
      <c r="DF111" s="68">
        <v>46</v>
      </c>
      <c r="DG111" s="68">
        <v>281</v>
      </c>
      <c r="DH111" s="68">
        <v>127</v>
      </c>
      <c r="DI111" s="68">
        <v>113</v>
      </c>
      <c r="DJ111" s="68">
        <v>51</v>
      </c>
      <c r="DK111" s="68">
        <v>26</v>
      </c>
      <c r="DL111" s="68">
        <v>16</v>
      </c>
      <c r="DM111" s="68">
        <v>25</v>
      </c>
      <c r="DN111" s="68">
        <v>16</v>
      </c>
      <c r="DO111" s="205"/>
      <c r="DP111" s="66" t="s">
        <v>73</v>
      </c>
      <c r="DQ111" s="26">
        <v>68</v>
      </c>
      <c r="DR111" s="26">
        <v>97</v>
      </c>
      <c r="DS111" s="26">
        <v>0</v>
      </c>
      <c r="DT111" s="26">
        <v>21</v>
      </c>
      <c r="DU111" s="26">
        <v>0</v>
      </c>
      <c r="DV111" s="26">
        <v>186</v>
      </c>
      <c r="DW111" s="26">
        <v>110</v>
      </c>
      <c r="DX111" s="26">
        <v>76</v>
      </c>
      <c r="DY111" s="41">
        <v>41</v>
      </c>
      <c r="DZ111" s="41">
        <v>22</v>
      </c>
      <c r="EA111" s="205"/>
      <c r="EB111" s="66" t="s">
        <v>73</v>
      </c>
      <c r="EC111" s="68">
        <v>501</v>
      </c>
      <c r="ED111" s="68">
        <v>1742</v>
      </c>
      <c r="EE111" s="68">
        <v>195</v>
      </c>
      <c r="EF111" s="68">
        <v>0</v>
      </c>
      <c r="EG111" s="68">
        <v>202</v>
      </c>
      <c r="EH111" s="68">
        <v>203</v>
      </c>
      <c r="EI111" s="68">
        <v>65</v>
      </c>
      <c r="EJ111" s="68">
        <v>1096</v>
      </c>
      <c r="EK111" s="68">
        <v>311</v>
      </c>
      <c r="EL111" s="68">
        <v>168</v>
      </c>
      <c r="EM111" s="68">
        <v>3056</v>
      </c>
      <c r="EN111" s="68">
        <v>0</v>
      </c>
      <c r="EO111" s="68">
        <v>152</v>
      </c>
      <c r="EP111" s="68">
        <v>1</v>
      </c>
      <c r="EQ111" s="68">
        <v>3</v>
      </c>
      <c r="ER111" s="68">
        <v>0</v>
      </c>
      <c r="ES111" s="68">
        <v>0</v>
      </c>
      <c r="EU111" s="80" t="s">
        <v>155</v>
      </c>
      <c r="EV111" s="80" t="s">
        <v>2366</v>
      </c>
      <c r="EW111" s="78">
        <v>743</v>
      </c>
      <c r="EX111" s="80">
        <v>457</v>
      </c>
      <c r="EY111" s="78">
        <v>3454</v>
      </c>
      <c r="EZ111" s="78"/>
      <c r="FA111" s="78"/>
      <c r="FB111" s="78"/>
      <c r="FC111" s="78"/>
      <c r="FD111" s="78"/>
      <c r="FE111" s="78"/>
    </row>
    <row r="112" spans="1:161">
      <c r="A112" s="205" t="s">
        <v>156</v>
      </c>
      <c r="B112" s="8" t="s">
        <v>90</v>
      </c>
      <c r="C112" s="71">
        <v>823</v>
      </c>
      <c r="D112" s="71">
        <v>436</v>
      </c>
      <c r="E112" s="71">
        <v>84</v>
      </c>
      <c r="F112" s="71">
        <v>46</v>
      </c>
      <c r="G112" s="71">
        <v>0</v>
      </c>
      <c r="H112" s="71">
        <v>0</v>
      </c>
      <c r="I112" s="71">
        <v>49</v>
      </c>
      <c r="J112" s="71">
        <v>21</v>
      </c>
      <c r="K112" s="71">
        <v>194</v>
      </c>
      <c r="L112" s="71">
        <v>121</v>
      </c>
      <c r="M112" s="71">
        <v>172</v>
      </c>
      <c r="N112" s="71">
        <v>76</v>
      </c>
      <c r="O112" s="71">
        <v>68</v>
      </c>
      <c r="P112" s="71">
        <v>30</v>
      </c>
      <c r="Q112" s="71">
        <v>203</v>
      </c>
      <c r="R112" s="71">
        <v>131</v>
      </c>
      <c r="S112" s="71">
        <v>0</v>
      </c>
      <c r="T112" s="71">
        <v>0</v>
      </c>
      <c r="U112" s="71">
        <v>95</v>
      </c>
      <c r="V112" s="71">
        <v>49</v>
      </c>
      <c r="W112" s="71">
        <v>92</v>
      </c>
      <c r="X112" s="71">
        <v>42</v>
      </c>
      <c r="Y112" s="71">
        <v>88</v>
      </c>
      <c r="Z112" s="71">
        <v>39</v>
      </c>
      <c r="AA112" s="71">
        <v>67</v>
      </c>
      <c r="AB112" s="71">
        <v>30</v>
      </c>
      <c r="AC112" s="69">
        <v>1935</v>
      </c>
      <c r="AD112" s="69">
        <v>1021</v>
      </c>
      <c r="AE112" s="205" t="s">
        <v>156</v>
      </c>
      <c r="AF112" s="8" t="s">
        <v>90</v>
      </c>
      <c r="AG112" s="71">
        <v>60</v>
      </c>
      <c r="AH112" s="71">
        <v>31</v>
      </c>
      <c r="AI112" s="71">
        <v>2</v>
      </c>
      <c r="AJ112" s="71">
        <v>0</v>
      </c>
      <c r="AK112" s="71">
        <v>0</v>
      </c>
      <c r="AL112" s="71">
        <v>0</v>
      </c>
      <c r="AM112" s="71">
        <v>0</v>
      </c>
      <c r="AN112" s="71">
        <v>0</v>
      </c>
      <c r="AO112" s="71">
        <v>7</v>
      </c>
      <c r="AP112" s="71">
        <v>3</v>
      </c>
      <c r="AQ112" s="71">
        <v>14</v>
      </c>
      <c r="AR112" s="71">
        <v>6</v>
      </c>
      <c r="AS112" s="71">
        <v>3</v>
      </c>
      <c r="AT112" s="71">
        <v>1</v>
      </c>
      <c r="AU112" s="71">
        <v>11</v>
      </c>
      <c r="AV112" s="71">
        <v>8</v>
      </c>
      <c r="AW112" s="71">
        <v>0</v>
      </c>
      <c r="AX112" s="71">
        <v>0</v>
      </c>
      <c r="AY112" s="71">
        <v>23</v>
      </c>
      <c r="AZ112" s="71">
        <v>17</v>
      </c>
      <c r="BA112" s="71">
        <v>7</v>
      </c>
      <c r="BB112" s="71">
        <v>3</v>
      </c>
      <c r="BC112" s="71">
        <v>10</v>
      </c>
      <c r="BD112" s="71">
        <v>5</v>
      </c>
      <c r="BE112" s="71">
        <v>1</v>
      </c>
      <c r="BF112" s="71">
        <v>0</v>
      </c>
      <c r="BG112" s="69">
        <v>138</v>
      </c>
      <c r="BH112" s="69">
        <v>74</v>
      </c>
      <c r="BI112" s="205" t="s">
        <v>156</v>
      </c>
      <c r="BJ112" s="8" t="s">
        <v>90</v>
      </c>
      <c r="BK112" s="31">
        <v>15</v>
      </c>
      <c r="BL112" s="31">
        <v>2</v>
      </c>
      <c r="BM112" s="31">
        <v>0</v>
      </c>
      <c r="BN112" s="31">
        <v>3</v>
      </c>
      <c r="BO112" s="31">
        <v>6</v>
      </c>
      <c r="BP112" s="31">
        <v>6</v>
      </c>
      <c r="BQ112" s="31">
        <v>3</v>
      </c>
      <c r="BR112" s="31">
        <v>6</v>
      </c>
      <c r="BS112" s="31">
        <v>0</v>
      </c>
      <c r="BT112" s="31">
        <v>4</v>
      </c>
      <c r="BU112" s="31">
        <v>3</v>
      </c>
      <c r="BV112" s="31">
        <v>4</v>
      </c>
      <c r="BW112" s="31">
        <v>2</v>
      </c>
      <c r="BX112" s="149">
        <v>54</v>
      </c>
      <c r="BY112" s="125">
        <v>52</v>
      </c>
      <c r="BZ112" s="71">
        <v>32</v>
      </c>
      <c r="CA112" s="71">
        <v>0</v>
      </c>
      <c r="CB112" s="71">
        <v>4</v>
      </c>
      <c r="CC112" s="71">
        <v>9</v>
      </c>
      <c r="CD112" s="205" t="s">
        <v>156</v>
      </c>
      <c r="CE112" s="8" t="s">
        <v>90</v>
      </c>
      <c r="CF112" s="71">
        <v>0</v>
      </c>
      <c r="CG112" s="71">
        <v>917</v>
      </c>
      <c r="CH112" s="71">
        <v>85</v>
      </c>
      <c r="CI112" s="71">
        <v>2</v>
      </c>
      <c r="CJ112" s="71">
        <v>0</v>
      </c>
      <c r="CK112" s="71">
        <v>24</v>
      </c>
      <c r="CL112" s="71">
        <v>60</v>
      </c>
      <c r="CM112" s="71">
        <v>55</v>
      </c>
      <c r="CN112" s="71">
        <v>53</v>
      </c>
      <c r="CO112" s="205" t="s">
        <v>156</v>
      </c>
      <c r="CP112" s="8" t="s">
        <v>90</v>
      </c>
      <c r="CQ112" s="46">
        <v>146</v>
      </c>
      <c r="CR112" s="46">
        <v>73</v>
      </c>
      <c r="CS112" s="46">
        <v>96</v>
      </c>
      <c r="CT112" s="46">
        <v>47</v>
      </c>
      <c r="CU112" s="46">
        <v>0</v>
      </c>
      <c r="CV112" s="46">
        <v>0</v>
      </c>
      <c r="CW112" s="46">
        <v>0</v>
      </c>
      <c r="CX112" s="46">
        <v>0</v>
      </c>
      <c r="CY112" s="46">
        <v>69</v>
      </c>
      <c r="CZ112" s="46">
        <v>41</v>
      </c>
      <c r="DA112" s="46">
        <v>35</v>
      </c>
      <c r="DB112" s="46">
        <v>18</v>
      </c>
      <c r="DC112" s="46">
        <v>35</v>
      </c>
      <c r="DD112" s="46">
        <v>16</v>
      </c>
      <c r="DE112" s="46">
        <v>34</v>
      </c>
      <c r="DF112" s="46">
        <v>15</v>
      </c>
      <c r="DG112" s="46">
        <v>54</v>
      </c>
      <c r="DH112" s="46">
        <v>25</v>
      </c>
      <c r="DI112" s="46">
        <v>31</v>
      </c>
      <c r="DJ112" s="46">
        <v>16</v>
      </c>
      <c r="DK112" s="46">
        <v>25</v>
      </c>
      <c r="DL112" s="46">
        <v>13</v>
      </c>
      <c r="DM112" s="46">
        <v>21</v>
      </c>
      <c r="DN112" s="46">
        <v>11</v>
      </c>
      <c r="DO112" s="205" t="s">
        <v>156</v>
      </c>
      <c r="DP112" s="8" t="s">
        <v>90</v>
      </c>
      <c r="DQ112" s="71">
        <v>22</v>
      </c>
      <c r="DR112" s="71">
        <v>81</v>
      </c>
      <c r="DS112" s="71">
        <v>0</v>
      </c>
      <c r="DT112" s="71">
        <v>17</v>
      </c>
      <c r="DU112" s="71">
        <v>1</v>
      </c>
      <c r="DV112" s="16">
        <v>121</v>
      </c>
      <c r="DW112" s="71">
        <v>59</v>
      </c>
      <c r="DX112" s="71">
        <v>43</v>
      </c>
      <c r="DY112" s="152">
        <v>18</v>
      </c>
      <c r="DZ112" s="32">
        <v>6</v>
      </c>
      <c r="EA112" s="205" t="s">
        <v>156</v>
      </c>
      <c r="EB112" s="8" t="s">
        <v>90</v>
      </c>
      <c r="EC112" s="71">
        <v>173</v>
      </c>
      <c r="ED112" s="71">
        <v>136</v>
      </c>
      <c r="EE112" s="71">
        <v>509</v>
      </c>
      <c r="EF112" s="71">
        <v>0</v>
      </c>
      <c r="EG112" s="71">
        <v>51</v>
      </c>
      <c r="EH112" s="71">
        <v>0</v>
      </c>
      <c r="EI112" s="71">
        <v>0</v>
      </c>
      <c r="EJ112" s="71">
        <v>269</v>
      </c>
      <c r="EK112" s="71">
        <v>0</v>
      </c>
      <c r="EL112" s="71">
        <v>0</v>
      </c>
      <c r="EM112" s="71">
        <v>0</v>
      </c>
      <c r="EN112" s="71">
        <v>0</v>
      </c>
      <c r="EO112" s="71">
        <v>7</v>
      </c>
      <c r="EP112" s="71">
        <v>0</v>
      </c>
      <c r="EQ112" s="71">
        <v>0</v>
      </c>
      <c r="ER112" s="71">
        <v>0</v>
      </c>
      <c r="ES112" s="71">
        <v>0</v>
      </c>
      <c r="EU112" s="80" t="s">
        <v>156</v>
      </c>
      <c r="EV112" s="80" t="s">
        <v>2367</v>
      </c>
      <c r="EW112" s="78">
        <v>329</v>
      </c>
      <c r="EX112" s="80">
        <v>217</v>
      </c>
      <c r="EY112" s="78">
        <v>2097</v>
      </c>
      <c r="EZ112" s="78"/>
      <c r="FA112" s="78"/>
      <c r="FB112" s="78"/>
      <c r="FC112" s="78"/>
      <c r="FD112" s="78"/>
      <c r="FE112" s="78"/>
    </row>
    <row r="113" spans="1:161">
      <c r="A113" s="205"/>
      <c r="B113" s="8" t="s">
        <v>91</v>
      </c>
      <c r="C113" s="71">
        <v>321</v>
      </c>
      <c r="D113" s="71">
        <v>199</v>
      </c>
      <c r="E113" s="71">
        <v>0</v>
      </c>
      <c r="F113" s="71">
        <v>0</v>
      </c>
      <c r="G113" s="71">
        <v>0</v>
      </c>
      <c r="H113" s="71">
        <v>0</v>
      </c>
      <c r="I113" s="71">
        <v>0</v>
      </c>
      <c r="J113" s="71">
        <v>0</v>
      </c>
      <c r="K113" s="71">
        <v>129</v>
      </c>
      <c r="L113" s="71">
        <v>80</v>
      </c>
      <c r="M113" s="71">
        <v>38</v>
      </c>
      <c r="N113" s="71">
        <v>13</v>
      </c>
      <c r="O113" s="71">
        <v>96</v>
      </c>
      <c r="P113" s="71">
        <v>44</v>
      </c>
      <c r="Q113" s="71">
        <v>0</v>
      </c>
      <c r="R113" s="71">
        <v>0</v>
      </c>
      <c r="S113" s="71">
        <v>0</v>
      </c>
      <c r="T113" s="71">
        <v>0</v>
      </c>
      <c r="U113" s="71">
        <v>0</v>
      </c>
      <c r="V113" s="71">
        <v>0</v>
      </c>
      <c r="W113" s="71">
        <v>108</v>
      </c>
      <c r="X113" s="71">
        <v>81</v>
      </c>
      <c r="Y113" s="71">
        <v>37</v>
      </c>
      <c r="Z113" s="71">
        <v>15</v>
      </c>
      <c r="AA113" s="71">
        <v>88</v>
      </c>
      <c r="AB113" s="71">
        <v>44</v>
      </c>
      <c r="AC113" s="69">
        <v>817</v>
      </c>
      <c r="AD113" s="69">
        <v>476</v>
      </c>
      <c r="AE113" s="205"/>
      <c r="AF113" s="8" t="s">
        <v>91</v>
      </c>
      <c r="AG113" s="71">
        <v>49</v>
      </c>
      <c r="AH113" s="71">
        <v>31</v>
      </c>
      <c r="AI113" s="71">
        <v>0</v>
      </c>
      <c r="AJ113" s="71">
        <v>0</v>
      </c>
      <c r="AK113" s="71">
        <v>0</v>
      </c>
      <c r="AL113" s="71">
        <v>0</v>
      </c>
      <c r="AM113" s="71">
        <v>0</v>
      </c>
      <c r="AN113" s="71">
        <v>0</v>
      </c>
      <c r="AO113" s="71">
        <v>4</v>
      </c>
      <c r="AP113" s="71">
        <v>3</v>
      </c>
      <c r="AQ113" s="71">
        <v>0</v>
      </c>
      <c r="AR113" s="71">
        <v>0</v>
      </c>
      <c r="AS113" s="71">
        <v>8</v>
      </c>
      <c r="AT113" s="71">
        <v>5</v>
      </c>
      <c r="AU113" s="71">
        <v>0</v>
      </c>
      <c r="AV113" s="71">
        <v>0</v>
      </c>
      <c r="AW113" s="71">
        <v>0</v>
      </c>
      <c r="AX113" s="71">
        <v>0</v>
      </c>
      <c r="AY113" s="71">
        <v>0</v>
      </c>
      <c r="AZ113" s="71">
        <v>0</v>
      </c>
      <c r="BA113" s="71">
        <v>7</v>
      </c>
      <c r="BB113" s="71">
        <v>4</v>
      </c>
      <c r="BC113" s="71">
        <v>9</v>
      </c>
      <c r="BD113" s="71">
        <v>5</v>
      </c>
      <c r="BE113" s="71">
        <v>10</v>
      </c>
      <c r="BF113" s="71">
        <v>3</v>
      </c>
      <c r="BG113" s="69">
        <v>87</v>
      </c>
      <c r="BH113" s="69">
        <v>51</v>
      </c>
      <c r="BI113" s="205"/>
      <c r="BJ113" s="8" t="s">
        <v>91</v>
      </c>
      <c r="BK113" s="31">
        <v>6</v>
      </c>
      <c r="BL113" s="31">
        <v>0</v>
      </c>
      <c r="BM113" s="31">
        <v>0</v>
      </c>
      <c r="BN113" s="31">
        <v>0</v>
      </c>
      <c r="BO113" s="31">
        <v>3</v>
      </c>
      <c r="BP113" s="31">
        <v>1</v>
      </c>
      <c r="BQ113" s="31">
        <v>2</v>
      </c>
      <c r="BR113" s="31">
        <v>0</v>
      </c>
      <c r="BS113" s="31">
        <v>0</v>
      </c>
      <c r="BT113" s="31">
        <v>0</v>
      </c>
      <c r="BU113" s="31">
        <v>3</v>
      </c>
      <c r="BV113" s="31">
        <v>1</v>
      </c>
      <c r="BW113" s="31">
        <v>2</v>
      </c>
      <c r="BX113" s="149">
        <v>18</v>
      </c>
      <c r="BY113" s="125">
        <v>25</v>
      </c>
      <c r="BZ113" s="71">
        <v>25</v>
      </c>
      <c r="CA113" s="71">
        <v>25</v>
      </c>
      <c r="CB113" s="71">
        <v>0</v>
      </c>
      <c r="CC113" s="71">
        <v>1</v>
      </c>
      <c r="CD113" s="205"/>
      <c r="CE113" s="8" t="s">
        <v>91</v>
      </c>
      <c r="CF113" s="71">
        <v>0</v>
      </c>
      <c r="CG113" s="71">
        <v>167</v>
      </c>
      <c r="CH113" s="71">
        <v>175</v>
      </c>
      <c r="CI113" s="71">
        <v>0</v>
      </c>
      <c r="CJ113" s="71">
        <v>0</v>
      </c>
      <c r="CK113" s="71">
        <v>16</v>
      </c>
      <c r="CL113" s="71">
        <v>18</v>
      </c>
      <c r="CM113" s="71">
        <v>18</v>
      </c>
      <c r="CN113" s="71">
        <v>18</v>
      </c>
      <c r="CO113" s="205"/>
      <c r="CP113" s="8" t="s">
        <v>91</v>
      </c>
      <c r="CQ113" s="46">
        <v>0</v>
      </c>
      <c r="CR113" s="46">
        <v>0</v>
      </c>
      <c r="CS113" s="46">
        <v>0</v>
      </c>
      <c r="CT113" s="46">
        <v>0</v>
      </c>
      <c r="CU113" s="46">
        <v>0</v>
      </c>
      <c r="CV113" s="46">
        <v>0</v>
      </c>
      <c r="CW113" s="46">
        <v>0</v>
      </c>
      <c r="CX113" s="46">
        <v>0</v>
      </c>
      <c r="CY113" s="46">
        <v>0</v>
      </c>
      <c r="CZ113" s="46">
        <v>0</v>
      </c>
      <c r="DA113" s="46">
        <v>0</v>
      </c>
      <c r="DB113" s="46">
        <v>0</v>
      </c>
      <c r="DC113" s="46">
        <v>59</v>
      </c>
      <c r="DD113" s="46">
        <v>34</v>
      </c>
      <c r="DE113" s="46">
        <v>50</v>
      </c>
      <c r="DF113" s="46">
        <v>28</v>
      </c>
      <c r="DG113" s="46">
        <v>52</v>
      </c>
      <c r="DH113" s="46">
        <v>20</v>
      </c>
      <c r="DI113" s="46">
        <v>26</v>
      </c>
      <c r="DJ113" s="46">
        <v>11</v>
      </c>
      <c r="DK113" s="46">
        <v>40</v>
      </c>
      <c r="DL113" s="46">
        <v>23</v>
      </c>
      <c r="DM113" s="46">
        <v>25</v>
      </c>
      <c r="DN113" s="46">
        <v>15</v>
      </c>
      <c r="DO113" s="205"/>
      <c r="DP113" s="8" t="s">
        <v>91</v>
      </c>
      <c r="DQ113" s="71">
        <v>18</v>
      </c>
      <c r="DR113" s="71">
        <v>24</v>
      </c>
      <c r="DS113" s="71">
        <v>0</v>
      </c>
      <c r="DT113" s="71">
        <v>4</v>
      </c>
      <c r="DU113" s="71">
        <v>0</v>
      </c>
      <c r="DV113" s="16">
        <v>46</v>
      </c>
      <c r="DW113" s="71">
        <v>23</v>
      </c>
      <c r="DX113" s="71">
        <v>21</v>
      </c>
      <c r="DY113" s="152">
        <v>9</v>
      </c>
      <c r="DZ113" s="32">
        <v>5</v>
      </c>
      <c r="EA113" s="205"/>
      <c r="EB113" s="8" t="s">
        <v>91</v>
      </c>
      <c r="EC113" s="71">
        <v>0</v>
      </c>
      <c r="ED113" s="71">
        <v>0</v>
      </c>
      <c r="EE113" s="71">
        <v>0</v>
      </c>
      <c r="EF113" s="71">
        <v>0</v>
      </c>
      <c r="EG113" s="71">
        <v>0</v>
      </c>
      <c r="EH113" s="71">
        <v>0</v>
      </c>
      <c r="EI113" s="71">
        <v>0</v>
      </c>
      <c r="EJ113" s="71">
        <v>0</v>
      </c>
      <c r="EK113" s="71">
        <v>0</v>
      </c>
      <c r="EL113" s="71">
        <v>0</v>
      </c>
      <c r="EM113" s="71">
        <v>0</v>
      </c>
      <c r="EN113" s="71">
        <v>0</v>
      </c>
      <c r="EO113" s="71">
        <v>0</v>
      </c>
      <c r="EP113" s="71">
        <v>0</v>
      </c>
      <c r="EQ113" s="71">
        <v>0</v>
      </c>
      <c r="ER113" s="71">
        <v>0</v>
      </c>
      <c r="ES113" s="71">
        <v>0</v>
      </c>
      <c r="EU113" s="80" t="s">
        <v>156</v>
      </c>
      <c r="EV113" s="80" t="s">
        <v>2368</v>
      </c>
      <c r="EW113" s="78">
        <v>151</v>
      </c>
      <c r="EX113" s="80">
        <v>101</v>
      </c>
      <c r="EY113" s="78">
        <v>859</v>
      </c>
      <c r="EZ113" s="78"/>
      <c r="FA113" s="78"/>
      <c r="FB113" s="78"/>
      <c r="FC113" s="78"/>
      <c r="FD113" s="78"/>
      <c r="FE113" s="78"/>
    </row>
    <row r="114" spans="1:161">
      <c r="A114" s="205"/>
      <c r="B114" s="66" t="s">
        <v>73</v>
      </c>
      <c r="C114" s="26">
        <v>1144</v>
      </c>
      <c r="D114" s="26">
        <v>635</v>
      </c>
      <c r="E114" s="26">
        <v>84</v>
      </c>
      <c r="F114" s="26">
        <v>46</v>
      </c>
      <c r="G114" s="26">
        <v>0</v>
      </c>
      <c r="H114" s="26">
        <v>0</v>
      </c>
      <c r="I114" s="26">
        <v>49</v>
      </c>
      <c r="J114" s="26">
        <v>21</v>
      </c>
      <c r="K114" s="26">
        <v>323</v>
      </c>
      <c r="L114" s="26">
        <v>201</v>
      </c>
      <c r="M114" s="26">
        <v>210</v>
      </c>
      <c r="N114" s="26">
        <v>89</v>
      </c>
      <c r="O114" s="26">
        <v>164</v>
      </c>
      <c r="P114" s="26">
        <v>74</v>
      </c>
      <c r="Q114" s="26">
        <v>203</v>
      </c>
      <c r="R114" s="26">
        <v>131</v>
      </c>
      <c r="S114" s="26">
        <v>0</v>
      </c>
      <c r="T114" s="26">
        <v>0</v>
      </c>
      <c r="U114" s="26">
        <v>95</v>
      </c>
      <c r="V114" s="26">
        <v>49</v>
      </c>
      <c r="W114" s="26">
        <v>200</v>
      </c>
      <c r="X114" s="26">
        <v>123</v>
      </c>
      <c r="Y114" s="26">
        <v>125</v>
      </c>
      <c r="Z114" s="26">
        <v>54</v>
      </c>
      <c r="AA114" s="26">
        <v>155</v>
      </c>
      <c r="AB114" s="26">
        <v>74</v>
      </c>
      <c r="AC114" s="68">
        <v>2752</v>
      </c>
      <c r="AD114" s="68">
        <v>1497</v>
      </c>
      <c r="AE114" s="205"/>
      <c r="AF114" s="66" t="s">
        <v>73</v>
      </c>
      <c r="AG114" s="26">
        <v>109</v>
      </c>
      <c r="AH114" s="26">
        <v>62</v>
      </c>
      <c r="AI114" s="26">
        <v>2</v>
      </c>
      <c r="AJ114" s="26">
        <v>0</v>
      </c>
      <c r="AK114" s="26">
        <v>0</v>
      </c>
      <c r="AL114" s="26">
        <v>0</v>
      </c>
      <c r="AM114" s="26">
        <v>0</v>
      </c>
      <c r="AN114" s="26">
        <v>0</v>
      </c>
      <c r="AO114" s="26">
        <v>11</v>
      </c>
      <c r="AP114" s="26">
        <v>6</v>
      </c>
      <c r="AQ114" s="26">
        <v>14</v>
      </c>
      <c r="AR114" s="26">
        <v>6</v>
      </c>
      <c r="AS114" s="26">
        <v>11</v>
      </c>
      <c r="AT114" s="26">
        <v>6</v>
      </c>
      <c r="AU114" s="26">
        <v>11</v>
      </c>
      <c r="AV114" s="26">
        <v>8</v>
      </c>
      <c r="AW114" s="26">
        <v>0</v>
      </c>
      <c r="AX114" s="26">
        <v>0</v>
      </c>
      <c r="AY114" s="26">
        <v>23</v>
      </c>
      <c r="AZ114" s="26">
        <v>17</v>
      </c>
      <c r="BA114" s="26">
        <v>14</v>
      </c>
      <c r="BB114" s="26">
        <v>7</v>
      </c>
      <c r="BC114" s="26">
        <v>19</v>
      </c>
      <c r="BD114" s="26">
        <v>10</v>
      </c>
      <c r="BE114" s="26">
        <v>11</v>
      </c>
      <c r="BF114" s="26">
        <v>3</v>
      </c>
      <c r="BG114" s="68">
        <v>225</v>
      </c>
      <c r="BH114" s="68">
        <v>125</v>
      </c>
      <c r="BI114" s="205"/>
      <c r="BJ114" s="66" t="s">
        <v>73</v>
      </c>
      <c r="BK114" s="68">
        <v>21</v>
      </c>
      <c r="BL114" s="68">
        <v>2</v>
      </c>
      <c r="BM114" s="68">
        <v>0</v>
      </c>
      <c r="BN114" s="68">
        <v>3</v>
      </c>
      <c r="BO114" s="68">
        <v>9</v>
      </c>
      <c r="BP114" s="68">
        <v>7</v>
      </c>
      <c r="BQ114" s="68">
        <v>5</v>
      </c>
      <c r="BR114" s="68">
        <v>6</v>
      </c>
      <c r="BS114" s="68">
        <v>0</v>
      </c>
      <c r="BT114" s="68">
        <v>4</v>
      </c>
      <c r="BU114" s="68">
        <v>6</v>
      </c>
      <c r="BV114" s="68">
        <v>5</v>
      </c>
      <c r="BW114" s="68">
        <v>4</v>
      </c>
      <c r="BX114" s="68">
        <v>72</v>
      </c>
      <c r="BY114" s="68">
        <v>77</v>
      </c>
      <c r="BZ114" s="68">
        <v>57</v>
      </c>
      <c r="CA114" s="68">
        <v>25</v>
      </c>
      <c r="CB114" s="68">
        <v>4</v>
      </c>
      <c r="CC114" s="68">
        <v>10</v>
      </c>
      <c r="CD114" s="205"/>
      <c r="CE114" s="66" t="s">
        <v>73</v>
      </c>
      <c r="CF114" s="68">
        <v>0</v>
      </c>
      <c r="CG114" s="68">
        <v>1084</v>
      </c>
      <c r="CH114" s="68">
        <v>260</v>
      </c>
      <c r="CI114" s="68">
        <v>2</v>
      </c>
      <c r="CJ114" s="68">
        <v>0</v>
      </c>
      <c r="CK114" s="68">
        <v>40</v>
      </c>
      <c r="CL114" s="68">
        <v>78</v>
      </c>
      <c r="CM114" s="68">
        <v>73</v>
      </c>
      <c r="CN114" s="68">
        <v>71</v>
      </c>
      <c r="CO114" s="205"/>
      <c r="CP114" s="66" t="s">
        <v>73</v>
      </c>
      <c r="CQ114" s="68">
        <v>146</v>
      </c>
      <c r="CR114" s="68">
        <v>73</v>
      </c>
      <c r="CS114" s="68">
        <v>96</v>
      </c>
      <c r="CT114" s="68">
        <v>47</v>
      </c>
      <c r="CU114" s="68">
        <v>0</v>
      </c>
      <c r="CV114" s="68">
        <v>0</v>
      </c>
      <c r="CW114" s="68">
        <v>0</v>
      </c>
      <c r="CX114" s="68">
        <v>0</v>
      </c>
      <c r="CY114" s="68">
        <v>69</v>
      </c>
      <c r="CZ114" s="68">
        <v>41</v>
      </c>
      <c r="DA114" s="68">
        <v>35</v>
      </c>
      <c r="DB114" s="68">
        <v>18</v>
      </c>
      <c r="DC114" s="68">
        <v>94</v>
      </c>
      <c r="DD114" s="68">
        <v>50</v>
      </c>
      <c r="DE114" s="68">
        <v>84</v>
      </c>
      <c r="DF114" s="68">
        <v>43</v>
      </c>
      <c r="DG114" s="68">
        <v>106</v>
      </c>
      <c r="DH114" s="68">
        <v>45</v>
      </c>
      <c r="DI114" s="68">
        <v>57</v>
      </c>
      <c r="DJ114" s="68">
        <v>27</v>
      </c>
      <c r="DK114" s="68">
        <v>65</v>
      </c>
      <c r="DL114" s="68">
        <v>36</v>
      </c>
      <c r="DM114" s="68">
        <v>46</v>
      </c>
      <c r="DN114" s="68">
        <v>26</v>
      </c>
      <c r="DO114" s="205"/>
      <c r="DP114" s="66" t="s">
        <v>73</v>
      </c>
      <c r="DQ114" s="26">
        <v>40</v>
      </c>
      <c r="DR114" s="26">
        <v>105</v>
      </c>
      <c r="DS114" s="26">
        <v>0</v>
      </c>
      <c r="DT114" s="26">
        <v>21</v>
      </c>
      <c r="DU114" s="26">
        <v>1</v>
      </c>
      <c r="DV114" s="26">
        <v>167</v>
      </c>
      <c r="DW114" s="26">
        <v>82</v>
      </c>
      <c r="DX114" s="26">
        <v>64</v>
      </c>
      <c r="DY114" s="41">
        <v>27</v>
      </c>
      <c r="DZ114" s="41">
        <v>11</v>
      </c>
      <c r="EA114" s="205"/>
      <c r="EB114" s="66" t="s">
        <v>73</v>
      </c>
      <c r="EC114" s="68">
        <v>173</v>
      </c>
      <c r="ED114" s="68">
        <v>136</v>
      </c>
      <c r="EE114" s="68">
        <v>509</v>
      </c>
      <c r="EF114" s="68">
        <v>0</v>
      </c>
      <c r="EG114" s="68">
        <v>51</v>
      </c>
      <c r="EH114" s="68">
        <v>0</v>
      </c>
      <c r="EI114" s="68">
        <v>0</v>
      </c>
      <c r="EJ114" s="68">
        <v>269</v>
      </c>
      <c r="EK114" s="68">
        <v>0</v>
      </c>
      <c r="EL114" s="68">
        <v>0</v>
      </c>
      <c r="EM114" s="68">
        <v>0</v>
      </c>
      <c r="EN114" s="68">
        <v>0</v>
      </c>
      <c r="EO114" s="68">
        <v>7</v>
      </c>
      <c r="EP114" s="68">
        <v>0</v>
      </c>
      <c r="EQ114" s="68">
        <v>0</v>
      </c>
      <c r="ER114" s="68">
        <v>0</v>
      </c>
      <c r="ES114" s="68">
        <v>0</v>
      </c>
      <c r="EU114" s="80" t="s">
        <v>156</v>
      </c>
      <c r="EV114" s="80" t="s">
        <v>2369</v>
      </c>
      <c r="EW114" s="78">
        <v>480</v>
      </c>
      <c r="EX114" s="80">
        <v>318</v>
      </c>
      <c r="EY114" s="78">
        <v>2956</v>
      </c>
      <c r="EZ114" s="78"/>
      <c r="FA114" s="78"/>
      <c r="FB114" s="78"/>
      <c r="FC114" s="78"/>
      <c r="FD114" s="78"/>
      <c r="FE114" s="78"/>
    </row>
    <row r="115" spans="1:161">
      <c r="A115" s="205" t="s">
        <v>157</v>
      </c>
      <c r="B115" s="8" t="s">
        <v>90</v>
      </c>
      <c r="C115" s="71">
        <v>437</v>
      </c>
      <c r="D115" s="71">
        <v>245</v>
      </c>
      <c r="E115" s="71">
        <v>0</v>
      </c>
      <c r="F115" s="71">
        <v>0</v>
      </c>
      <c r="G115" s="71">
        <v>0</v>
      </c>
      <c r="H115" s="71">
        <v>0</v>
      </c>
      <c r="I115" s="71">
        <v>0</v>
      </c>
      <c r="J115" s="71">
        <v>0</v>
      </c>
      <c r="K115" s="71">
        <v>191</v>
      </c>
      <c r="L115" s="71">
        <v>114</v>
      </c>
      <c r="M115" s="71">
        <v>117</v>
      </c>
      <c r="N115" s="71">
        <v>43</v>
      </c>
      <c r="O115" s="71">
        <v>83</v>
      </c>
      <c r="P115" s="71">
        <v>46</v>
      </c>
      <c r="Q115" s="71">
        <v>16</v>
      </c>
      <c r="R115" s="71">
        <v>10</v>
      </c>
      <c r="S115" s="71">
        <v>0</v>
      </c>
      <c r="T115" s="71">
        <v>0</v>
      </c>
      <c r="U115" s="71">
        <v>2</v>
      </c>
      <c r="V115" s="71">
        <v>2</v>
      </c>
      <c r="W115" s="71">
        <v>115</v>
      </c>
      <c r="X115" s="71">
        <v>65</v>
      </c>
      <c r="Y115" s="71">
        <v>120</v>
      </c>
      <c r="Z115" s="71">
        <v>51</v>
      </c>
      <c r="AA115" s="71">
        <v>66</v>
      </c>
      <c r="AB115" s="71">
        <v>31</v>
      </c>
      <c r="AC115" s="69">
        <v>1147</v>
      </c>
      <c r="AD115" s="69">
        <v>607</v>
      </c>
      <c r="AE115" s="205" t="s">
        <v>157</v>
      </c>
      <c r="AF115" s="8" t="s">
        <v>90</v>
      </c>
      <c r="AG115" s="71">
        <v>9</v>
      </c>
      <c r="AH115" s="71">
        <v>7</v>
      </c>
      <c r="AI115" s="71">
        <v>0</v>
      </c>
      <c r="AJ115" s="71">
        <v>0</v>
      </c>
      <c r="AK115" s="71">
        <v>0</v>
      </c>
      <c r="AL115" s="71">
        <v>0</v>
      </c>
      <c r="AM115" s="71">
        <v>0</v>
      </c>
      <c r="AN115" s="71">
        <v>0</v>
      </c>
      <c r="AO115" s="71">
        <v>0</v>
      </c>
      <c r="AP115" s="71">
        <v>0</v>
      </c>
      <c r="AQ115" s="71">
        <v>2</v>
      </c>
      <c r="AR115" s="71">
        <v>1</v>
      </c>
      <c r="AS115" s="71">
        <v>1</v>
      </c>
      <c r="AT115" s="71">
        <v>1</v>
      </c>
      <c r="AU115" s="71">
        <v>5</v>
      </c>
      <c r="AV115" s="71">
        <v>2</v>
      </c>
      <c r="AW115" s="71">
        <v>0</v>
      </c>
      <c r="AX115" s="71">
        <v>0</v>
      </c>
      <c r="AY115" s="71">
        <v>1</v>
      </c>
      <c r="AZ115" s="71">
        <v>1</v>
      </c>
      <c r="BA115" s="71">
        <v>14</v>
      </c>
      <c r="BB115" s="71">
        <v>6</v>
      </c>
      <c r="BC115" s="71">
        <v>38</v>
      </c>
      <c r="BD115" s="71">
        <v>12</v>
      </c>
      <c r="BE115" s="71">
        <v>5</v>
      </c>
      <c r="BF115" s="71">
        <v>0</v>
      </c>
      <c r="BG115" s="69">
        <v>75</v>
      </c>
      <c r="BH115" s="69">
        <v>30</v>
      </c>
      <c r="BI115" s="205" t="s">
        <v>157</v>
      </c>
      <c r="BJ115" s="8" t="s">
        <v>90</v>
      </c>
      <c r="BK115" s="31">
        <v>12</v>
      </c>
      <c r="BL115" s="31">
        <v>0</v>
      </c>
      <c r="BM115" s="31">
        <v>0</v>
      </c>
      <c r="BN115" s="31">
        <v>0</v>
      </c>
      <c r="BO115" s="31">
        <v>6</v>
      </c>
      <c r="BP115" s="31">
        <v>6</v>
      </c>
      <c r="BQ115" s="31">
        <v>4</v>
      </c>
      <c r="BR115" s="31">
        <v>1</v>
      </c>
      <c r="BS115" s="31">
        <v>0</v>
      </c>
      <c r="BT115" s="31">
        <v>1</v>
      </c>
      <c r="BU115" s="31">
        <v>4</v>
      </c>
      <c r="BV115" s="31">
        <v>5</v>
      </c>
      <c r="BW115" s="31">
        <v>4</v>
      </c>
      <c r="BX115" s="149">
        <v>43</v>
      </c>
      <c r="BY115" s="125">
        <v>34</v>
      </c>
      <c r="BZ115" s="71">
        <v>10</v>
      </c>
      <c r="CA115" s="71">
        <v>0</v>
      </c>
      <c r="CB115" s="71">
        <v>11</v>
      </c>
      <c r="CC115" s="71">
        <v>5</v>
      </c>
      <c r="CD115" s="205" t="s">
        <v>157</v>
      </c>
      <c r="CE115" s="8" t="s">
        <v>90</v>
      </c>
      <c r="CF115" s="71">
        <v>0</v>
      </c>
      <c r="CG115" s="71">
        <v>508</v>
      </c>
      <c r="CH115" s="71">
        <v>27</v>
      </c>
      <c r="CI115" s="71">
        <v>0</v>
      </c>
      <c r="CJ115" s="71">
        <v>0</v>
      </c>
      <c r="CK115" s="71">
        <v>17</v>
      </c>
      <c r="CL115" s="71">
        <v>39</v>
      </c>
      <c r="CM115" s="71">
        <v>24</v>
      </c>
      <c r="CN115" s="71">
        <v>25</v>
      </c>
      <c r="CO115" s="205" t="s">
        <v>157</v>
      </c>
      <c r="CP115" s="8" t="s">
        <v>90</v>
      </c>
      <c r="CQ115" s="46">
        <v>25</v>
      </c>
      <c r="CR115" s="46">
        <v>15</v>
      </c>
      <c r="CS115" s="46">
        <v>17</v>
      </c>
      <c r="CT115" s="46">
        <v>10</v>
      </c>
      <c r="CU115" s="46">
        <v>1</v>
      </c>
      <c r="CV115" s="46">
        <v>0</v>
      </c>
      <c r="CW115" s="46">
        <v>0</v>
      </c>
      <c r="CX115" s="46">
        <v>0</v>
      </c>
      <c r="CY115" s="46">
        <v>19</v>
      </c>
      <c r="CZ115" s="46">
        <v>7</v>
      </c>
      <c r="DA115" s="46">
        <v>12</v>
      </c>
      <c r="DB115" s="46">
        <v>2</v>
      </c>
      <c r="DC115" s="46">
        <v>81</v>
      </c>
      <c r="DD115" s="46">
        <v>46</v>
      </c>
      <c r="DE115" s="46">
        <v>61</v>
      </c>
      <c r="DF115" s="46">
        <v>36</v>
      </c>
      <c r="DG115" s="46">
        <v>98</v>
      </c>
      <c r="DH115" s="46">
        <v>37</v>
      </c>
      <c r="DI115" s="46">
        <v>40</v>
      </c>
      <c r="DJ115" s="46">
        <v>14</v>
      </c>
      <c r="DK115" s="46">
        <v>54</v>
      </c>
      <c r="DL115" s="46">
        <v>33</v>
      </c>
      <c r="DM115" s="46">
        <v>44</v>
      </c>
      <c r="DN115" s="46">
        <v>29</v>
      </c>
      <c r="DO115" s="205" t="s">
        <v>157</v>
      </c>
      <c r="DP115" s="8" t="s">
        <v>90</v>
      </c>
      <c r="DQ115" s="71">
        <v>17</v>
      </c>
      <c r="DR115" s="71">
        <v>48</v>
      </c>
      <c r="DS115" s="71">
        <v>0</v>
      </c>
      <c r="DT115" s="71">
        <v>17</v>
      </c>
      <c r="DU115" s="71">
        <v>9</v>
      </c>
      <c r="DV115" s="16">
        <v>91</v>
      </c>
      <c r="DW115" s="71">
        <v>47</v>
      </c>
      <c r="DX115" s="71">
        <v>29</v>
      </c>
      <c r="DY115" s="152">
        <v>20</v>
      </c>
      <c r="DZ115" s="32">
        <v>8</v>
      </c>
      <c r="EA115" s="205" t="s">
        <v>157</v>
      </c>
      <c r="EB115" s="8" t="s">
        <v>90</v>
      </c>
      <c r="EC115" s="71">
        <v>287</v>
      </c>
      <c r="ED115" s="71">
        <v>416</v>
      </c>
      <c r="EE115" s="71">
        <v>549</v>
      </c>
      <c r="EF115" s="71">
        <v>0</v>
      </c>
      <c r="EG115" s="71">
        <v>13</v>
      </c>
      <c r="EH115" s="71">
        <v>134</v>
      </c>
      <c r="EI115" s="71">
        <v>7</v>
      </c>
      <c r="EJ115" s="71">
        <v>162</v>
      </c>
      <c r="EK115" s="71">
        <v>30</v>
      </c>
      <c r="EL115" s="71">
        <v>0</v>
      </c>
      <c r="EM115" s="71">
        <v>35</v>
      </c>
      <c r="EN115" s="71">
        <v>6</v>
      </c>
      <c r="EO115" s="71">
        <v>1</v>
      </c>
      <c r="EP115" s="71">
        <v>0</v>
      </c>
      <c r="EQ115" s="71">
        <v>4</v>
      </c>
      <c r="ER115" s="71">
        <v>0</v>
      </c>
      <c r="ES115" s="71">
        <v>0</v>
      </c>
      <c r="EU115" s="80" t="s">
        <v>157</v>
      </c>
      <c r="EV115" s="80" t="s">
        <v>2370</v>
      </c>
      <c r="EW115" s="78">
        <v>278</v>
      </c>
      <c r="EX115" s="80">
        <v>174</v>
      </c>
      <c r="EY115" s="78">
        <v>1097</v>
      </c>
      <c r="EZ115" s="78"/>
      <c r="FA115" s="78"/>
      <c r="FB115" s="78"/>
      <c r="FC115" s="78"/>
      <c r="FD115" s="78"/>
      <c r="FE115" s="78"/>
    </row>
    <row r="116" spans="1:161">
      <c r="A116" s="205"/>
      <c r="B116" s="8" t="s">
        <v>91</v>
      </c>
      <c r="C116" s="71">
        <v>0</v>
      </c>
      <c r="D116" s="71">
        <v>0</v>
      </c>
      <c r="E116" s="71">
        <v>0</v>
      </c>
      <c r="F116" s="71">
        <v>0</v>
      </c>
      <c r="G116" s="71">
        <v>0</v>
      </c>
      <c r="H116" s="71">
        <v>0</v>
      </c>
      <c r="I116" s="71">
        <v>0</v>
      </c>
      <c r="J116" s="71">
        <v>0</v>
      </c>
      <c r="K116" s="71">
        <v>0</v>
      </c>
      <c r="L116" s="71">
        <v>0</v>
      </c>
      <c r="M116" s="71">
        <v>0</v>
      </c>
      <c r="N116" s="71">
        <v>0</v>
      </c>
      <c r="O116" s="71">
        <v>0</v>
      </c>
      <c r="P116" s="71">
        <v>0</v>
      </c>
      <c r="Q116" s="71">
        <v>0</v>
      </c>
      <c r="R116" s="71">
        <v>0</v>
      </c>
      <c r="S116" s="71">
        <v>0</v>
      </c>
      <c r="T116" s="71">
        <v>0</v>
      </c>
      <c r="U116" s="71">
        <v>0</v>
      </c>
      <c r="V116" s="71">
        <v>0</v>
      </c>
      <c r="W116" s="71">
        <v>0</v>
      </c>
      <c r="X116" s="71">
        <v>0</v>
      </c>
      <c r="Y116" s="71">
        <v>0</v>
      </c>
      <c r="Z116" s="71">
        <v>0</v>
      </c>
      <c r="AA116" s="71">
        <v>0</v>
      </c>
      <c r="AB116" s="71">
        <v>0</v>
      </c>
      <c r="AC116" s="69">
        <v>0</v>
      </c>
      <c r="AD116" s="69">
        <v>0</v>
      </c>
      <c r="AE116" s="205"/>
      <c r="AF116" s="8" t="s">
        <v>91</v>
      </c>
      <c r="AG116" s="71">
        <v>0</v>
      </c>
      <c r="AH116" s="71">
        <v>0</v>
      </c>
      <c r="AI116" s="71">
        <v>0</v>
      </c>
      <c r="AJ116" s="71">
        <v>0</v>
      </c>
      <c r="AK116" s="71">
        <v>0</v>
      </c>
      <c r="AL116" s="71">
        <v>0</v>
      </c>
      <c r="AM116" s="71">
        <v>0</v>
      </c>
      <c r="AN116" s="71">
        <v>0</v>
      </c>
      <c r="AO116" s="71">
        <v>0</v>
      </c>
      <c r="AP116" s="71">
        <v>0</v>
      </c>
      <c r="AQ116" s="71">
        <v>0</v>
      </c>
      <c r="AR116" s="71">
        <v>0</v>
      </c>
      <c r="AS116" s="71">
        <v>0</v>
      </c>
      <c r="AT116" s="71">
        <v>0</v>
      </c>
      <c r="AU116" s="71">
        <v>0</v>
      </c>
      <c r="AV116" s="71">
        <v>0</v>
      </c>
      <c r="AW116" s="71">
        <v>0</v>
      </c>
      <c r="AX116" s="71">
        <v>0</v>
      </c>
      <c r="AY116" s="71">
        <v>0</v>
      </c>
      <c r="AZ116" s="71">
        <v>0</v>
      </c>
      <c r="BA116" s="71">
        <v>0</v>
      </c>
      <c r="BB116" s="71">
        <v>0</v>
      </c>
      <c r="BC116" s="71">
        <v>0</v>
      </c>
      <c r="BD116" s="71">
        <v>0</v>
      </c>
      <c r="BE116" s="71">
        <v>0</v>
      </c>
      <c r="BF116" s="71">
        <v>0</v>
      </c>
      <c r="BG116" s="69">
        <v>0</v>
      </c>
      <c r="BH116" s="69">
        <v>0</v>
      </c>
      <c r="BI116" s="205"/>
      <c r="BJ116" s="8" t="s">
        <v>91</v>
      </c>
      <c r="BK116" s="31">
        <v>0</v>
      </c>
      <c r="BL116" s="31">
        <v>0</v>
      </c>
      <c r="BM116" s="31">
        <v>0</v>
      </c>
      <c r="BN116" s="31">
        <v>0</v>
      </c>
      <c r="BO116" s="31">
        <v>0</v>
      </c>
      <c r="BP116" s="31">
        <v>0</v>
      </c>
      <c r="BQ116" s="31">
        <v>0</v>
      </c>
      <c r="BR116" s="31">
        <v>0</v>
      </c>
      <c r="BS116" s="31">
        <v>0</v>
      </c>
      <c r="BT116" s="31">
        <v>0</v>
      </c>
      <c r="BU116" s="31">
        <v>0</v>
      </c>
      <c r="BV116" s="31">
        <v>0</v>
      </c>
      <c r="BW116" s="31">
        <v>0</v>
      </c>
      <c r="BX116" s="149">
        <v>0</v>
      </c>
      <c r="BY116" s="125">
        <v>0</v>
      </c>
      <c r="BZ116" s="71">
        <v>0</v>
      </c>
      <c r="CA116" s="71">
        <v>0</v>
      </c>
      <c r="CB116" s="71">
        <v>0</v>
      </c>
      <c r="CC116" s="71">
        <v>0</v>
      </c>
      <c r="CD116" s="205"/>
      <c r="CE116" s="8" t="s">
        <v>91</v>
      </c>
      <c r="CF116" s="71">
        <v>0</v>
      </c>
      <c r="CG116" s="71">
        <v>0</v>
      </c>
      <c r="CH116" s="71">
        <v>0</v>
      </c>
      <c r="CI116" s="71">
        <v>0</v>
      </c>
      <c r="CJ116" s="71">
        <v>0</v>
      </c>
      <c r="CK116" s="71">
        <v>0</v>
      </c>
      <c r="CL116" s="71">
        <v>0</v>
      </c>
      <c r="CM116" s="71">
        <v>0</v>
      </c>
      <c r="CN116" s="71">
        <v>0</v>
      </c>
      <c r="CO116" s="205"/>
      <c r="CP116" s="8" t="s">
        <v>91</v>
      </c>
      <c r="CQ116" s="46">
        <v>0</v>
      </c>
      <c r="CR116" s="46">
        <v>0</v>
      </c>
      <c r="CS116" s="46">
        <v>0</v>
      </c>
      <c r="CT116" s="46">
        <v>0</v>
      </c>
      <c r="CU116" s="46">
        <v>0</v>
      </c>
      <c r="CV116" s="46">
        <v>0</v>
      </c>
      <c r="CW116" s="46">
        <v>0</v>
      </c>
      <c r="CX116" s="46">
        <v>0</v>
      </c>
      <c r="CY116" s="46">
        <v>0</v>
      </c>
      <c r="CZ116" s="46">
        <v>0</v>
      </c>
      <c r="DA116" s="46">
        <v>0</v>
      </c>
      <c r="DB116" s="46">
        <v>0</v>
      </c>
      <c r="DC116" s="46">
        <v>0</v>
      </c>
      <c r="DD116" s="46">
        <v>0</v>
      </c>
      <c r="DE116" s="46">
        <v>0</v>
      </c>
      <c r="DF116" s="46">
        <v>0</v>
      </c>
      <c r="DG116" s="46">
        <v>0</v>
      </c>
      <c r="DH116" s="46">
        <v>0</v>
      </c>
      <c r="DI116" s="46">
        <v>0</v>
      </c>
      <c r="DJ116" s="46">
        <v>0</v>
      </c>
      <c r="DK116" s="46">
        <v>0</v>
      </c>
      <c r="DL116" s="46">
        <v>0</v>
      </c>
      <c r="DM116" s="46">
        <v>0</v>
      </c>
      <c r="DN116" s="46">
        <v>0</v>
      </c>
      <c r="DO116" s="205"/>
      <c r="DP116" s="8" t="s">
        <v>91</v>
      </c>
      <c r="DQ116" s="71">
        <v>0</v>
      </c>
      <c r="DR116" s="71">
        <v>0</v>
      </c>
      <c r="DS116" s="71">
        <v>0</v>
      </c>
      <c r="DT116" s="71">
        <v>0</v>
      </c>
      <c r="DU116" s="71">
        <v>0</v>
      </c>
      <c r="DV116" s="16">
        <v>0</v>
      </c>
      <c r="DW116" s="71">
        <v>0</v>
      </c>
      <c r="DX116" s="71">
        <v>0</v>
      </c>
      <c r="DY116" s="152">
        <v>0</v>
      </c>
      <c r="DZ116" s="32">
        <v>0</v>
      </c>
      <c r="EA116" s="205"/>
      <c r="EB116" s="8" t="s">
        <v>91</v>
      </c>
      <c r="EC116" s="71">
        <v>0</v>
      </c>
      <c r="ED116" s="71">
        <v>0</v>
      </c>
      <c r="EE116" s="71">
        <v>0</v>
      </c>
      <c r="EF116" s="71">
        <v>0</v>
      </c>
      <c r="EG116" s="71">
        <v>0</v>
      </c>
      <c r="EH116" s="71">
        <v>0</v>
      </c>
      <c r="EI116" s="71">
        <v>0</v>
      </c>
      <c r="EJ116" s="71">
        <v>0</v>
      </c>
      <c r="EK116" s="71">
        <v>0</v>
      </c>
      <c r="EL116" s="71">
        <v>0</v>
      </c>
      <c r="EM116" s="71">
        <v>0</v>
      </c>
      <c r="EN116" s="71">
        <v>0</v>
      </c>
      <c r="EO116" s="71">
        <v>0</v>
      </c>
      <c r="EP116" s="71">
        <v>0</v>
      </c>
      <c r="EQ116" s="71">
        <v>0</v>
      </c>
      <c r="ER116" s="71">
        <v>0</v>
      </c>
      <c r="ES116" s="71">
        <v>0</v>
      </c>
      <c r="EU116" s="80" t="s">
        <v>157</v>
      </c>
      <c r="EV116" s="80" t="s">
        <v>2371</v>
      </c>
      <c r="EW116" s="78">
        <v>0</v>
      </c>
      <c r="EX116" s="80">
        <v>0</v>
      </c>
      <c r="EY116" s="78">
        <v>0</v>
      </c>
      <c r="EZ116" s="78"/>
      <c r="FA116" s="78"/>
      <c r="FB116" s="78"/>
      <c r="FC116" s="78"/>
      <c r="FD116" s="78"/>
      <c r="FE116" s="78"/>
    </row>
    <row r="117" spans="1:161">
      <c r="A117" s="205"/>
      <c r="B117" s="66" t="s">
        <v>73</v>
      </c>
      <c r="C117" s="26">
        <v>437</v>
      </c>
      <c r="D117" s="26">
        <v>245</v>
      </c>
      <c r="E117" s="26">
        <v>0</v>
      </c>
      <c r="F117" s="26">
        <v>0</v>
      </c>
      <c r="G117" s="26">
        <v>0</v>
      </c>
      <c r="H117" s="26">
        <v>0</v>
      </c>
      <c r="I117" s="26">
        <v>0</v>
      </c>
      <c r="J117" s="26">
        <v>0</v>
      </c>
      <c r="K117" s="26">
        <v>191</v>
      </c>
      <c r="L117" s="26">
        <v>114</v>
      </c>
      <c r="M117" s="26">
        <v>117</v>
      </c>
      <c r="N117" s="26">
        <v>43</v>
      </c>
      <c r="O117" s="26">
        <v>83</v>
      </c>
      <c r="P117" s="26">
        <v>46</v>
      </c>
      <c r="Q117" s="26">
        <v>16</v>
      </c>
      <c r="R117" s="26">
        <v>10</v>
      </c>
      <c r="S117" s="26">
        <v>0</v>
      </c>
      <c r="T117" s="26">
        <v>0</v>
      </c>
      <c r="U117" s="26">
        <v>2</v>
      </c>
      <c r="V117" s="26">
        <v>2</v>
      </c>
      <c r="W117" s="26">
        <v>115</v>
      </c>
      <c r="X117" s="26">
        <v>65</v>
      </c>
      <c r="Y117" s="26">
        <v>120</v>
      </c>
      <c r="Z117" s="26">
        <v>51</v>
      </c>
      <c r="AA117" s="26">
        <v>66</v>
      </c>
      <c r="AB117" s="26">
        <v>31</v>
      </c>
      <c r="AC117" s="68">
        <v>1147</v>
      </c>
      <c r="AD117" s="68">
        <v>607</v>
      </c>
      <c r="AE117" s="205"/>
      <c r="AF117" s="66" t="s">
        <v>73</v>
      </c>
      <c r="AG117" s="26">
        <v>9</v>
      </c>
      <c r="AH117" s="26">
        <v>7</v>
      </c>
      <c r="AI117" s="26">
        <v>0</v>
      </c>
      <c r="AJ117" s="26">
        <v>0</v>
      </c>
      <c r="AK117" s="26">
        <v>0</v>
      </c>
      <c r="AL117" s="26">
        <v>0</v>
      </c>
      <c r="AM117" s="26">
        <v>0</v>
      </c>
      <c r="AN117" s="26">
        <v>0</v>
      </c>
      <c r="AO117" s="26">
        <v>0</v>
      </c>
      <c r="AP117" s="26">
        <v>0</v>
      </c>
      <c r="AQ117" s="26">
        <v>2</v>
      </c>
      <c r="AR117" s="26">
        <v>1</v>
      </c>
      <c r="AS117" s="26">
        <v>1</v>
      </c>
      <c r="AT117" s="26">
        <v>1</v>
      </c>
      <c r="AU117" s="26">
        <v>5</v>
      </c>
      <c r="AV117" s="26">
        <v>2</v>
      </c>
      <c r="AW117" s="26">
        <v>0</v>
      </c>
      <c r="AX117" s="26">
        <v>0</v>
      </c>
      <c r="AY117" s="26">
        <v>1</v>
      </c>
      <c r="AZ117" s="26">
        <v>1</v>
      </c>
      <c r="BA117" s="26">
        <v>14</v>
      </c>
      <c r="BB117" s="26">
        <v>6</v>
      </c>
      <c r="BC117" s="26">
        <v>38</v>
      </c>
      <c r="BD117" s="26">
        <v>12</v>
      </c>
      <c r="BE117" s="26">
        <v>5</v>
      </c>
      <c r="BF117" s="26">
        <v>0</v>
      </c>
      <c r="BG117" s="68">
        <v>75</v>
      </c>
      <c r="BH117" s="68">
        <v>30</v>
      </c>
      <c r="BI117" s="205"/>
      <c r="BJ117" s="66" t="s">
        <v>73</v>
      </c>
      <c r="BK117" s="68">
        <v>12</v>
      </c>
      <c r="BL117" s="68">
        <v>0</v>
      </c>
      <c r="BM117" s="68">
        <v>0</v>
      </c>
      <c r="BN117" s="68">
        <v>0</v>
      </c>
      <c r="BO117" s="68">
        <v>6</v>
      </c>
      <c r="BP117" s="68">
        <v>6</v>
      </c>
      <c r="BQ117" s="68">
        <v>4</v>
      </c>
      <c r="BR117" s="68">
        <v>1</v>
      </c>
      <c r="BS117" s="68">
        <v>0</v>
      </c>
      <c r="BT117" s="68">
        <v>1</v>
      </c>
      <c r="BU117" s="68">
        <v>4</v>
      </c>
      <c r="BV117" s="68">
        <v>5</v>
      </c>
      <c r="BW117" s="68">
        <v>4</v>
      </c>
      <c r="BX117" s="68">
        <v>43</v>
      </c>
      <c r="BY117" s="68">
        <v>34</v>
      </c>
      <c r="BZ117" s="68">
        <v>10</v>
      </c>
      <c r="CA117" s="68">
        <v>0</v>
      </c>
      <c r="CB117" s="68">
        <v>11</v>
      </c>
      <c r="CC117" s="68">
        <v>5</v>
      </c>
      <c r="CD117" s="205"/>
      <c r="CE117" s="66" t="s">
        <v>73</v>
      </c>
      <c r="CF117" s="68">
        <v>0</v>
      </c>
      <c r="CG117" s="68">
        <v>508</v>
      </c>
      <c r="CH117" s="68">
        <v>27</v>
      </c>
      <c r="CI117" s="68">
        <v>0</v>
      </c>
      <c r="CJ117" s="68">
        <v>0</v>
      </c>
      <c r="CK117" s="68">
        <v>17</v>
      </c>
      <c r="CL117" s="68">
        <v>39</v>
      </c>
      <c r="CM117" s="68">
        <v>24</v>
      </c>
      <c r="CN117" s="68">
        <v>25</v>
      </c>
      <c r="CO117" s="205"/>
      <c r="CP117" s="66" t="s">
        <v>73</v>
      </c>
      <c r="CQ117" s="68">
        <v>25</v>
      </c>
      <c r="CR117" s="68">
        <v>15</v>
      </c>
      <c r="CS117" s="68">
        <v>17</v>
      </c>
      <c r="CT117" s="68">
        <v>10</v>
      </c>
      <c r="CU117" s="68">
        <v>1</v>
      </c>
      <c r="CV117" s="68">
        <v>0</v>
      </c>
      <c r="CW117" s="68">
        <v>0</v>
      </c>
      <c r="CX117" s="68">
        <v>0</v>
      </c>
      <c r="CY117" s="68">
        <v>19</v>
      </c>
      <c r="CZ117" s="68">
        <v>7</v>
      </c>
      <c r="DA117" s="68">
        <v>12</v>
      </c>
      <c r="DB117" s="68">
        <v>2</v>
      </c>
      <c r="DC117" s="68">
        <v>81</v>
      </c>
      <c r="DD117" s="68">
        <v>46</v>
      </c>
      <c r="DE117" s="68">
        <v>61</v>
      </c>
      <c r="DF117" s="68">
        <v>36</v>
      </c>
      <c r="DG117" s="68">
        <v>98</v>
      </c>
      <c r="DH117" s="68">
        <v>37</v>
      </c>
      <c r="DI117" s="68">
        <v>40</v>
      </c>
      <c r="DJ117" s="68">
        <v>14</v>
      </c>
      <c r="DK117" s="68">
        <v>54</v>
      </c>
      <c r="DL117" s="68">
        <v>33</v>
      </c>
      <c r="DM117" s="68">
        <v>44</v>
      </c>
      <c r="DN117" s="68">
        <v>29</v>
      </c>
      <c r="DO117" s="205"/>
      <c r="DP117" s="66" t="s">
        <v>73</v>
      </c>
      <c r="DQ117" s="26">
        <v>17</v>
      </c>
      <c r="DR117" s="26">
        <v>48</v>
      </c>
      <c r="DS117" s="26">
        <v>0</v>
      </c>
      <c r="DT117" s="26">
        <v>17</v>
      </c>
      <c r="DU117" s="26">
        <v>9</v>
      </c>
      <c r="DV117" s="26">
        <v>91</v>
      </c>
      <c r="DW117" s="26">
        <v>47</v>
      </c>
      <c r="DX117" s="26">
        <v>29</v>
      </c>
      <c r="DY117" s="41">
        <v>20</v>
      </c>
      <c r="DZ117" s="41">
        <v>8</v>
      </c>
      <c r="EA117" s="205"/>
      <c r="EB117" s="66" t="s">
        <v>73</v>
      </c>
      <c r="EC117" s="68">
        <v>287</v>
      </c>
      <c r="ED117" s="68">
        <v>416</v>
      </c>
      <c r="EE117" s="68">
        <v>549</v>
      </c>
      <c r="EF117" s="68">
        <v>0</v>
      </c>
      <c r="EG117" s="68">
        <v>13</v>
      </c>
      <c r="EH117" s="68">
        <v>134</v>
      </c>
      <c r="EI117" s="68">
        <v>7</v>
      </c>
      <c r="EJ117" s="68">
        <v>162</v>
      </c>
      <c r="EK117" s="68">
        <v>30</v>
      </c>
      <c r="EL117" s="68">
        <v>0</v>
      </c>
      <c r="EM117" s="68">
        <v>35</v>
      </c>
      <c r="EN117" s="68">
        <v>6</v>
      </c>
      <c r="EO117" s="68">
        <v>1</v>
      </c>
      <c r="EP117" s="68">
        <v>0</v>
      </c>
      <c r="EQ117" s="68">
        <v>4</v>
      </c>
      <c r="ER117" s="68">
        <v>0</v>
      </c>
      <c r="ES117" s="68">
        <v>0</v>
      </c>
      <c r="EU117" s="80" t="s">
        <v>157</v>
      </c>
      <c r="EV117" s="80" t="s">
        <v>2372</v>
      </c>
      <c r="EW117" s="78">
        <v>278</v>
      </c>
      <c r="EX117" s="80">
        <v>174</v>
      </c>
      <c r="EY117" s="78">
        <v>1097</v>
      </c>
      <c r="EZ117" s="78"/>
      <c r="FA117" s="78"/>
      <c r="FB117" s="78"/>
      <c r="FC117" s="78"/>
      <c r="FD117" s="78"/>
      <c r="FE117" s="78"/>
    </row>
    <row r="118" spans="1:161" s="100" customFormat="1">
      <c r="A118" s="7" t="s">
        <v>97</v>
      </c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7" t="s">
        <v>97</v>
      </c>
      <c r="AF118" s="48"/>
      <c r="AG118" s="53"/>
      <c r="AH118" s="53"/>
      <c r="AI118" s="53"/>
      <c r="AJ118" s="53"/>
      <c r="AK118" s="53"/>
      <c r="AL118" s="53"/>
      <c r="AM118" s="53"/>
      <c r="AN118" s="53"/>
      <c r="AO118" s="53"/>
      <c r="AP118" s="53"/>
      <c r="AQ118" s="53"/>
      <c r="AR118" s="53"/>
      <c r="AS118" s="53"/>
      <c r="AT118" s="53"/>
      <c r="AU118" s="53"/>
      <c r="AV118" s="53"/>
      <c r="AW118" s="53"/>
      <c r="AX118" s="53"/>
      <c r="AY118" s="53"/>
      <c r="AZ118" s="53"/>
      <c r="BA118" s="53"/>
      <c r="BB118" s="53"/>
      <c r="BC118" s="53"/>
      <c r="BD118" s="53"/>
      <c r="BE118" s="53"/>
      <c r="BF118" s="53"/>
      <c r="BG118" s="13"/>
      <c r="BH118" s="13"/>
      <c r="BI118" s="7" t="s">
        <v>97</v>
      </c>
      <c r="BJ118" s="48"/>
      <c r="BK118" s="22"/>
      <c r="BL118" s="22"/>
      <c r="BM118" s="22"/>
      <c r="BN118" s="22"/>
      <c r="BO118" s="22"/>
      <c r="BP118" s="22"/>
      <c r="BQ118" s="22"/>
      <c r="BR118" s="22"/>
      <c r="BS118" s="22"/>
      <c r="BT118" s="22"/>
      <c r="BU118" s="22"/>
      <c r="BV118" s="22"/>
      <c r="BW118" s="22"/>
      <c r="BX118" s="13"/>
      <c r="BY118" s="22"/>
      <c r="BZ118" s="22"/>
      <c r="CA118" s="22"/>
      <c r="CB118" s="22"/>
      <c r="CC118" s="48"/>
      <c r="CD118" s="7" t="s">
        <v>97</v>
      </c>
      <c r="CE118" s="48"/>
      <c r="CF118" s="22"/>
      <c r="CG118" s="22"/>
      <c r="CH118" s="22"/>
      <c r="CI118" s="22"/>
      <c r="CJ118" s="22"/>
      <c r="CK118" s="22"/>
      <c r="CL118" s="22"/>
      <c r="CM118" s="22"/>
      <c r="CN118" s="22"/>
      <c r="CO118" s="7" t="s">
        <v>97</v>
      </c>
      <c r="CP118" s="48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7" t="s">
        <v>97</v>
      </c>
      <c r="DP118" s="99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7" t="s">
        <v>97</v>
      </c>
      <c r="EB118" s="13"/>
      <c r="EC118" s="117"/>
      <c r="ED118" s="117"/>
      <c r="EE118" s="117"/>
      <c r="EF118" s="117"/>
      <c r="EG118" s="117"/>
      <c r="EH118" s="117"/>
      <c r="EI118" s="117"/>
      <c r="EJ118" s="117"/>
      <c r="EK118" s="117"/>
      <c r="EL118" s="117"/>
      <c r="EM118" s="117"/>
      <c r="EN118" s="117"/>
      <c r="EO118" s="117"/>
      <c r="EP118" s="117"/>
      <c r="EQ118" s="117"/>
      <c r="ER118" s="117"/>
      <c r="ES118" s="117"/>
      <c r="EU118" s="80" t="str">
        <f>IF(A118="",EU117,A118)</f>
        <v>ANALAMANGA</v>
      </c>
      <c r="EV118" s="80" t="str">
        <f>EU118&amp;B118</f>
        <v>ANALAMANGA</v>
      </c>
      <c r="EW118" s="78">
        <f>CQ118+CU118+CY118+DC118+DG118+DK118</f>
        <v>0</v>
      </c>
      <c r="EX118" s="80">
        <f>CS118+CW118+DA118+DE118+DI118+DM118</f>
        <v>0</v>
      </c>
      <c r="EY118" s="78">
        <f>(CF118+2*CG118+3*CH118+4*CI118+5*CJ118)</f>
        <v>0</v>
      </c>
      <c r="EZ118" s="78"/>
      <c r="FA118" s="78"/>
      <c r="FB118" s="78"/>
      <c r="FC118" s="78"/>
      <c r="FD118" s="78"/>
      <c r="FE118" s="78"/>
    </row>
    <row r="119" spans="1:161">
      <c r="A119" s="205" t="s">
        <v>158</v>
      </c>
      <c r="B119" s="8" t="s">
        <v>90</v>
      </c>
      <c r="C119" s="71">
        <v>1961</v>
      </c>
      <c r="D119" s="71">
        <v>1110</v>
      </c>
      <c r="E119" s="71">
        <v>0</v>
      </c>
      <c r="F119" s="71">
        <v>0</v>
      </c>
      <c r="G119" s="71">
        <v>0</v>
      </c>
      <c r="H119" s="71">
        <v>0</v>
      </c>
      <c r="I119" s="71">
        <v>0</v>
      </c>
      <c r="J119" s="71">
        <v>0</v>
      </c>
      <c r="K119" s="71">
        <v>614</v>
      </c>
      <c r="L119" s="71">
        <v>427</v>
      </c>
      <c r="M119" s="71">
        <v>562</v>
      </c>
      <c r="N119" s="71">
        <v>292</v>
      </c>
      <c r="O119" s="71">
        <v>325</v>
      </c>
      <c r="P119" s="71">
        <v>186</v>
      </c>
      <c r="Q119" s="71">
        <v>27</v>
      </c>
      <c r="R119" s="71">
        <v>18</v>
      </c>
      <c r="S119" s="71">
        <v>0</v>
      </c>
      <c r="T119" s="71">
        <v>0</v>
      </c>
      <c r="U119" s="71">
        <v>0</v>
      </c>
      <c r="V119" s="71">
        <v>0</v>
      </c>
      <c r="W119" s="71">
        <v>553</v>
      </c>
      <c r="X119" s="71">
        <v>358</v>
      </c>
      <c r="Y119" s="71">
        <v>518</v>
      </c>
      <c r="Z119" s="71">
        <v>263</v>
      </c>
      <c r="AA119" s="71">
        <v>293</v>
      </c>
      <c r="AB119" s="71">
        <v>149</v>
      </c>
      <c r="AC119" s="69">
        <v>4853</v>
      </c>
      <c r="AD119" s="69">
        <v>2803</v>
      </c>
      <c r="AE119" s="205" t="s">
        <v>158</v>
      </c>
      <c r="AF119" s="8" t="s">
        <v>90</v>
      </c>
      <c r="AG119" s="71">
        <v>83</v>
      </c>
      <c r="AH119" s="71">
        <v>43</v>
      </c>
      <c r="AI119" s="71">
        <v>0</v>
      </c>
      <c r="AJ119" s="71">
        <v>0</v>
      </c>
      <c r="AK119" s="71">
        <v>0</v>
      </c>
      <c r="AL119" s="71">
        <v>0</v>
      </c>
      <c r="AM119" s="71">
        <v>0</v>
      </c>
      <c r="AN119" s="71">
        <v>0</v>
      </c>
      <c r="AO119" s="71">
        <v>17</v>
      </c>
      <c r="AP119" s="71">
        <v>11</v>
      </c>
      <c r="AQ119" s="71">
        <v>28</v>
      </c>
      <c r="AR119" s="71">
        <v>11</v>
      </c>
      <c r="AS119" s="71">
        <v>13</v>
      </c>
      <c r="AT119" s="71">
        <v>6</v>
      </c>
      <c r="AU119" s="71">
        <v>1</v>
      </c>
      <c r="AV119" s="71">
        <v>0</v>
      </c>
      <c r="AW119" s="71">
        <v>0</v>
      </c>
      <c r="AX119" s="71">
        <v>0</v>
      </c>
      <c r="AY119" s="71">
        <v>0</v>
      </c>
      <c r="AZ119" s="71">
        <v>0</v>
      </c>
      <c r="BA119" s="71">
        <v>57</v>
      </c>
      <c r="BB119" s="71">
        <v>37</v>
      </c>
      <c r="BC119" s="71">
        <v>106</v>
      </c>
      <c r="BD119" s="71">
        <v>57</v>
      </c>
      <c r="BE119" s="71">
        <v>48</v>
      </c>
      <c r="BF119" s="71">
        <v>30</v>
      </c>
      <c r="BG119" s="69">
        <v>353</v>
      </c>
      <c r="BH119" s="69">
        <v>195</v>
      </c>
      <c r="BI119" s="205" t="s">
        <v>158</v>
      </c>
      <c r="BJ119" s="8" t="s">
        <v>90</v>
      </c>
      <c r="BK119" s="31">
        <v>28</v>
      </c>
      <c r="BL119" s="31">
        <v>0</v>
      </c>
      <c r="BM119" s="31">
        <v>0</v>
      </c>
      <c r="BN119" s="31">
        <v>0</v>
      </c>
      <c r="BO119" s="31">
        <v>12</v>
      </c>
      <c r="BP119" s="31">
        <v>11</v>
      </c>
      <c r="BQ119" s="31">
        <v>8</v>
      </c>
      <c r="BR119" s="31">
        <v>1</v>
      </c>
      <c r="BS119" s="31">
        <v>0</v>
      </c>
      <c r="BT119" s="31">
        <v>0</v>
      </c>
      <c r="BU119" s="31">
        <v>11</v>
      </c>
      <c r="BV119" s="31">
        <v>11</v>
      </c>
      <c r="BW119" s="31">
        <v>8</v>
      </c>
      <c r="BX119" s="149">
        <v>90</v>
      </c>
      <c r="BY119" s="125">
        <v>87</v>
      </c>
      <c r="BZ119" s="71">
        <v>79</v>
      </c>
      <c r="CA119" s="71">
        <v>63</v>
      </c>
      <c r="CB119" s="71">
        <v>5</v>
      </c>
      <c r="CC119" s="71">
        <v>9</v>
      </c>
      <c r="CD119" s="205" t="s">
        <v>158</v>
      </c>
      <c r="CE119" s="8" t="s">
        <v>90</v>
      </c>
      <c r="CF119" s="71">
        <v>248</v>
      </c>
      <c r="CG119" s="71">
        <v>1146</v>
      </c>
      <c r="CH119" s="71">
        <v>577</v>
      </c>
      <c r="CI119" s="71">
        <v>134</v>
      </c>
      <c r="CJ119" s="71">
        <v>1</v>
      </c>
      <c r="CK119" s="71">
        <v>46</v>
      </c>
      <c r="CL119" s="71">
        <v>88</v>
      </c>
      <c r="CM119" s="71">
        <v>121</v>
      </c>
      <c r="CN119" s="71">
        <v>101</v>
      </c>
      <c r="CO119" s="205" t="s">
        <v>158</v>
      </c>
      <c r="CP119" s="8" t="s">
        <v>90</v>
      </c>
      <c r="CQ119" s="46">
        <v>289</v>
      </c>
      <c r="CR119" s="46">
        <v>168</v>
      </c>
      <c r="CS119" s="46">
        <v>145</v>
      </c>
      <c r="CT119" s="46">
        <v>73</v>
      </c>
      <c r="CU119" s="46">
        <v>19</v>
      </c>
      <c r="CV119" s="46">
        <v>11</v>
      </c>
      <c r="CW119" s="46">
        <v>7</v>
      </c>
      <c r="CX119" s="46">
        <v>4</v>
      </c>
      <c r="CY119" s="46">
        <v>135</v>
      </c>
      <c r="CZ119" s="46">
        <v>55</v>
      </c>
      <c r="DA119" s="46">
        <v>59</v>
      </c>
      <c r="DB119" s="46">
        <v>31</v>
      </c>
      <c r="DC119" s="46">
        <v>377</v>
      </c>
      <c r="DD119" s="46">
        <v>220</v>
      </c>
      <c r="DE119" s="46">
        <v>262</v>
      </c>
      <c r="DF119" s="46">
        <v>159</v>
      </c>
      <c r="DG119" s="46">
        <v>274</v>
      </c>
      <c r="DH119" s="46">
        <v>138</v>
      </c>
      <c r="DI119" s="46">
        <v>105</v>
      </c>
      <c r="DJ119" s="46">
        <v>56</v>
      </c>
      <c r="DK119" s="46">
        <v>201</v>
      </c>
      <c r="DL119" s="46">
        <v>105</v>
      </c>
      <c r="DM119" s="46">
        <v>104</v>
      </c>
      <c r="DN119" s="46">
        <v>60</v>
      </c>
      <c r="DO119" s="205" t="s">
        <v>158</v>
      </c>
      <c r="DP119" s="8" t="s">
        <v>90</v>
      </c>
      <c r="DQ119" s="71">
        <v>109</v>
      </c>
      <c r="DR119" s="71">
        <v>98</v>
      </c>
      <c r="DS119" s="71">
        <v>0</v>
      </c>
      <c r="DT119" s="71">
        <v>17</v>
      </c>
      <c r="DU119" s="71">
        <v>1</v>
      </c>
      <c r="DV119" s="16">
        <v>225</v>
      </c>
      <c r="DW119" s="71">
        <v>134</v>
      </c>
      <c r="DX119" s="71">
        <v>88</v>
      </c>
      <c r="DY119" s="152">
        <v>85</v>
      </c>
      <c r="DZ119" s="32">
        <v>47</v>
      </c>
      <c r="EA119" s="205" t="s">
        <v>158</v>
      </c>
      <c r="EB119" s="8" t="s">
        <v>90</v>
      </c>
      <c r="EC119" s="71">
        <v>1467</v>
      </c>
      <c r="ED119" s="71">
        <v>1668</v>
      </c>
      <c r="EE119" s="71">
        <v>449</v>
      </c>
      <c r="EF119" s="71">
        <v>0</v>
      </c>
      <c r="EG119" s="71">
        <v>573</v>
      </c>
      <c r="EH119" s="71">
        <v>405</v>
      </c>
      <c r="EI119" s="71">
        <v>41</v>
      </c>
      <c r="EJ119" s="71">
        <v>1819</v>
      </c>
      <c r="EK119" s="71">
        <v>220</v>
      </c>
      <c r="EL119" s="71">
        <v>116</v>
      </c>
      <c r="EM119" s="71">
        <v>397</v>
      </c>
      <c r="EN119" s="71">
        <v>17</v>
      </c>
      <c r="EO119" s="71">
        <v>85</v>
      </c>
      <c r="EP119" s="71">
        <v>23</v>
      </c>
      <c r="EQ119" s="71">
        <v>76</v>
      </c>
      <c r="ER119" s="71">
        <v>109</v>
      </c>
      <c r="ES119" s="71">
        <v>0</v>
      </c>
      <c r="EU119" s="80" t="s">
        <v>158</v>
      </c>
      <c r="EV119" s="80" t="s">
        <v>2376</v>
      </c>
      <c r="EW119" s="78">
        <v>1295</v>
      </c>
      <c r="EX119" s="80">
        <v>682</v>
      </c>
      <c r="EY119" s="78">
        <v>4812</v>
      </c>
      <c r="EZ119" s="78"/>
      <c r="FA119" s="78"/>
      <c r="FB119" s="78"/>
      <c r="FC119" s="78"/>
      <c r="FD119" s="78"/>
      <c r="FE119" s="78"/>
    </row>
    <row r="120" spans="1:161">
      <c r="A120" s="205"/>
      <c r="B120" s="8" t="s">
        <v>91</v>
      </c>
      <c r="C120" s="71">
        <v>803</v>
      </c>
      <c r="D120" s="71">
        <v>489</v>
      </c>
      <c r="E120" s="71">
        <v>0</v>
      </c>
      <c r="F120" s="71">
        <v>0</v>
      </c>
      <c r="G120" s="71">
        <v>0</v>
      </c>
      <c r="H120" s="71">
        <v>0</v>
      </c>
      <c r="I120" s="71">
        <v>0</v>
      </c>
      <c r="J120" s="71">
        <v>0</v>
      </c>
      <c r="K120" s="71">
        <v>135</v>
      </c>
      <c r="L120" s="71">
        <v>106</v>
      </c>
      <c r="M120" s="71">
        <v>217</v>
      </c>
      <c r="N120" s="71">
        <v>89</v>
      </c>
      <c r="O120" s="71">
        <v>127</v>
      </c>
      <c r="P120" s="71">
        <v>75</v>
      </c>
      <c r="Q120" s="71">
        <v>0</v>
      </c>
      <c r="R120" s="71">
        <v>0</v>
      </c>
      <c r="S120" s="71">
        <v>0</v>
      </c>
      <c r="T120" s="71">
        <v>0</v>
      </c>
      <c r="U120" s="71">
        <v>0</v>
      </c>
      <c r="V120" s="71">
        <v>0</v>
      </c>
      <c r="W120" s="71">
        <v>102</v>
      </c>
      <c r="X120" s="71">
        <v>91</v>
      </c>
      <c r="Y120" s="71">
        <v>178</v>
      </c>
      <c r="Z120" s="71">
        <v>83</v>
      </c>
      <c r="AA120" s="71">
        <v>60</v>
      </c>
      <c r="AB120" s="71">
        <v>40</v>
      </c>
      <c r="AC120" s="69">
        <v>1622</v>
      </c>
      <c r="AD120" s="69">
        <v>973</v>
      </c>
      <c r="AE120" s="205"/>
      <c r="AF120" s="8" t="s">
        <v>91</v>
      </c>
      <c r="AG120" s="71">
        <v>83</v>
      </c>
      <c r="AH120" s="71">
        <v>44</v>
      </c>
      <c r="AI120" s="71">
        <v>0</v>
      </c>
      <c r="AJ120" s="71">
        <v>0</v>
      </c>
      <c r="AK120" s="71">
        <v>0</v>
      </c>
      <c r="AL120" s="71">
        <v>0</v>
      </c>
      <c r="AM120" s="71">
        <v>0</v>
      </c>
      <c r="AN120" s="71">
        <v>0</v>
      </c>
      <c r="AO120" s="71">
        <v>2</v>
      </c>
      <c r="AP120" s="71">
        <v>2</v>
      </c>
      <c r="AQ120" s="71">
        <v>22</v>
      </c>
      <c r="AR120" s="71">
        <v>12</v>
      </c>
      <c r="AS120" s="71">
        <v>9</v>
      </c>
      <c r="AT120" s="71">
        <v>6</v>
      </c>
      <c r="AU120" s="71">
        <v>0</v>
      </c>
      <c r="AV120" s="71">
        <v>0</v>
      </c>
      <c r="AW120" s="71">
        <v>0</v>
      </c>
      <c r="AX120" s="71">
        <v>0</v>
      </c>
      <c r="AY120" s="71">
        <v>0</v>
      </c>
      <c r="AZ120" s="71">
        <v>0</v>
      </c>
      <c r="BA120" s="71">
        <v>11</v>
      </c>
      <c r="BB120" s="71">
        <v>11</v>
      </c>
      <c r="BC120" s="71">
        <v>48</v>
      </c>
      <c r="BD120" s="71">
        <v>20</v>
      </c>
      <c r="BE120" s="71">
        <v>10</v>
      </c>
      <c r="BF120" s="71">
        <v>7</v>
      </c>
      <c r="BG120" s="69">
        <v>185</v>
      </c>
      <c r="BH120" s="69">
        <v>102</v>
      </c>
      <c r="BI120" s="205"/>
      <c r="BJ120" s="8" t="s">
        <v>91</v>
      </c>
      <c r="BK120" s="31">
        <v>11</v>
      </c>
      <c r="BL120" s="31">
        <v>0</v>
      </c>
      <c r="BM120" s="31">
        <v>0</v>
      </c>
      <c r="BN120" s="31">
        <v>0</v>
      </c>
      <c r="BO120" s="31">
        <v>3</v>
      </c>
      <c r="BP120" s="31">
        <v>4</v>
      </c>
      <c r="BQ120" s="31">
        <v>3</v>
      </c>
      <c r="BR120" s="31">
        <v>0</v>
      </c>
      <c r="BS120" s="31">
        <v>0</v>
      </c>
      <c r="BT120" s="31">
        <v>0</v>
      </c>
      <c r="BU120" s="31">
        <v>2</v>
      </c>
      <c r="BV120" s="31">
        <v>4</v>
      </c>
      <c r="BW120" s="31">
        <v>1</v>
      </c>
      <c r="BX120" s="149">
        <v>28</v>
      </c>
      <c r="BY120" s="125">
        <v>28</v>
      </c>
      <c r="BZ120" s="71">
        <v>28</v>
      </c>
      <c r="CA120" s="71">
        <v>28</v>
      </c>
      <c r="CB120" s="71">
        <v>0</v>
      </c>
      <c r="CC120" s="71">
        <v>1</v>
      </c>
      <c r="CD120" s="205"/>
      <c r="CE120" s="8" t="s">
        <v>91</v>
      </c>
      <c r="CF120" s="71">
        <v>610</v>
      </c>
      <c r="CG120" s="71">
        <v>384</v>
      </c>
      <c r="CH120" s="71">
        <v>0</v>
      </c>
      <c r="CI120" s="71">
        <v>0</v>
      </c>
      <c r="CJ120" s="71">
        <v>0</v>
      </c>
      <c r="CK120" s="71">
        <v>8</v>
      </c>
      <c r="CL120" s="71">
        <v>33</v>
      </c>
      <c r="CM120" s="71">
        <v>29</v>
      </c>
      <c r="CN120" s="71">
        <v>29</v>
      </c>
      <c r="CO120" s="205"/>
      <c r="CP120" s="8" t="s">
        <v>91</v>
      </c>
      <c r="CQ120" s="46">
        <v>0</v>
      </c>
      <c r="CR120" s="46">
        <v>0</v>
      </c>
      <c r="CS120" s="46">
        <v>0</v>
      </c>
      <c r="CT120" s="46">
        <v>0</v>
      </c>
      <c r="CU120" s="46">
        <v>0</v>
      </c>
      <c r="CV120" s="46">
        <v>0</v>
      </c>
      <c r="CW120" s="46">
        <v>0</v>
      </c>
      <c r="CX120" s="46">
        <v>0</v>
      </c>
      <c r="CY120" s="46">
        <v>0</v>
      </c>
      <c r="CZ120" s="46">
        <v>0</v>
      </c>
      <c r="DA120" s="46">
        <v>0</v>
      </c>
      <c r="DB120" s="46">
        <v>0</v>
      </c>
      <c r="DC120" s="46">
        <v>101</v>
      </c>
      <c r="DD120" s="46">
        <v>91</v>
      </c>
      <c r="DE120" s="46">
        <v>77</v>
      </c>
      <c r="DF120" s="46">
        <v>69</v>
      </c>
      <c r="DG120" s="46">
        <v>203</v>
      </c>
      <c r="DH120" s="46">
        <v>94</v>
      </c>
      <c r="DI120" s="46">
        <v>92</v>
      </c>
      <c r="DJ120" s="46">
        <v>44</v>
      </c>
      <c r="DK120" s="46">
        <v>126</v>
      </c>
      <c r="DL120" s="46">
        <v>94</v>
      </c>
      <c r="DM120" s="46">
        <v>100</v>
      </c>
      <c r="DN120" s="46">
        <v>74</v>
      </c>
      <c r="DO120" s="205"/>
      <c r="DP120" s="8" t="s">
        <v>91</v>
      </c>
      <c r="DQ120" s="71">
        <v>21</v>
      </c>
      <c r="DR120" s="71">
        <v>39</v>
      </c>
      <c r="DS120" s="71">
        <v>0</v>
      </c>
      <c r="DT120" s="71">
        <v>5</v>
      </c>
      <c r="DU120" s="71">
        <v>0</v>
      </c>
      <c r="DV120" s="16">
        <v>65</v>
      </c>
      <c r="DW120" s="71">
        <v>36</v>
      </c>
      <c r="DX120" s="71">
        <v>21</v>
      </c>
      <c r="DY120" s="152">
        <v>21</v>
      </c>
      <c r="DZ120" s="32">
        <v>10</v>
      </c>
      <c r="EA120" s="205"/>
      <c r="EB120" s="8" t="s">
        <v>91</v>
      </c>
      <c r="EC120" s="71">
        <v>391</v>
      </c>
      <c r="ED120" s="71">
        <v>391</v>
      </c>
      <c r="EE120" s="71">
        <v>0</v>
      </c>
      <c r="EF120" s="71">
        <v>0</v>
      </c>
      <c r="EG120" s="71">
        <v>0</v>
      </c>
      <c r="EH120" s="71">
        <v>0</v>
      </c>
      <c r="EI120" s="71">
        <v>0</v>
      </c>
      <c r="EJ120" s="71">
        <v>391</v>
      </c>
      <c r="EK120" s="71">
        <v>0</v>
      </c>
      <c r="EL120" s="71">
        <v>0</v>
      </c>
      <c r="EM120" s="71">
        <v>0</v>
      </c>
      <c r="EN120" s="71">
        <v>0</v>
      </c>
      <c r="EO120" s="71">
        <v>0</v>
      </c>
      <c r="EP120" s="71">
        <v>0</v>
      </c>
      <c r="EQ120" s="71">
        <v>0</v>
      </c>
      <c r="ER120" s="71">
        <v>0</v>
      </c>
      <c r="ES120" s="71">
        <v>0</v>
      </c>
      <c r="EU120" s="80" t="s">
        <v>158</v>
      </c>
      <c r="EV120" s="80" t="s">
        <v>2377</v>
      </c>
      <c r="EW120" s="78">
        <v>430</v>
      </c>
      <c r="EX120" s="80">
        <v>269</v>
      </c>
      <c r="EY120" s="78">
        <v>1378</v>
      </c>
      <c r="EZ120" s="78"/>
      <c r="FA120" s="78"/>
      <c r="FB120" s="78"/>
      <c r="FC120" s="78"/>
      <c r="FD120" s="78"/>
      <c r="FE120" s="78"/>
    </row>
    <row r="121" spans="1:161">
      <c r="A121" s="205"/>
      <c r="B121" s="66" t="s">
        <v>73</v>
      </c>
      <c r="C121" s="26">
        <v>2764</v>
      </c>
      <c r="D121" s="26">
        <v>1599</v>
      </c>
      <c r="E121" s="26">
        <v>0</v>
      </c>
      <c r="F121" s="26">
        <v>0</v>
      </c>
      <c r="G121" s="26">
        <v>0</v>
      </c>
      <c r="H121" s="26">
        <v>0</v>
      </c>
      <c r="I121" s="26">
        <v>0</v>
      </c>
      <c r="J121" s="26">
        <v>0</v>
      </c>
      <c r="K121" s="26">
        <v>749</v>
      </c>
      <c r="L121" s="26">
        <v>533</v>
      </c>
      <c r="M121" s="26">
        <v>779</v>
      </c>
      <c r="N121" s="26">
        <v>381</v>
      </c>
      <c r="O121" s="26">
        <v>452</v>
      </c>
      <c r="P121" s="26">
        <v>261</v>
      </c>
      <c r="Q121" s="26">
        <v>27</v>
      </c>
      <c r="R121" s="26">
        <v>18</v>
      </c>
      <c r="S121" s="26">
        <v>0</v>
      </c>
      <c r="T121" s="26">
        <v>0</v>
      </c>
      <c r="U121" s="26">
        <v>0</v>
      </c>
      <c r="V121" s="26">
        <v>0</v>
      </c>
      <c r="W121" s="26">
        <v>655</v>
      </c>
      <c r="X121" s="26">
        <v>449</v>
      </c>
      <c r="Y121" s="26">
        <v>696</v>
      </c>
      <c r="Z121" s="26">
        <v>346</v>
      </c>
      <c r="AA121" s="26">
        <v>353</v>
      </c>
      <c r="AB121" s="26">
        <v>189</v>
      </c>
      <c r="AC121" s="68">
        <v>6475</v>
      </c>
      <c r="AD121" s="68">
        <v>3776</v>
      </c>
      <c r="AE121" s="205"/>
      <c r="AF121" s="66" t="s">
        <v>73</v>
      </c>
      <c r="AG121" s="26">
        <v>166</v>
      </c>
      <c r="AH121" s="26">
        <v>87</v>
      </c>
      <c r="AI121" s="26">
        <v>0</v>
      </c>
      <c r="AJ121" s="26">
        <v>0</v>
      </c>
      <c r="AK121" s="26">
        <v>0</v>
      </c>
      <c r="AL121" s="26">
        <v>0</v>
      </c>
      <c r="AM121" s="26">
        <v>0</v>
      </c>
      <c r="AN121" s="26">
        <v>0</v>
      </c>
      <c r="AO121" s="26">
        <v>19</v>
      </c>
      <c r="AP121" s="26">
        <v>13</v>
      </c>
      <c r="AQ121" s="26">
        <v>50</v>
      </c>
      <c r="AR121" s="26">
        <v>23</v>
      </c>
      <c r="AS121" s="26">
        <v>22</v>
      </c>
      <c r="AT121" s="26">
        <v>12</v>
      </c>
      <c r="AU121" s="26">
        <v>1</v>
      </c>
      <c r="AV121" s="26">
        <v>0</v>
      </c>
      <c r="AW121" s="26">
        <v>0</v>
      </c>
      <c r="AX121" s="26">
        <v>0</v>
      </c>
      <c r="AY121" s="26">
        <v>0</v>
      </c>
      <c r="AZ121" s="26">
        <v>0</v>
      </c>
      <c r="BA121" s="26">
        <v>68</v>
      </c>
      <c r="BB121" s="26">
        <v>48</v>
      </c>
      <c r="BC121" s="26">
        <v>154</v>
      </c>
      <c r="BD121" s="26">
        <v>77</v>
      </c>
      <c r="BE121" s="26">
        <v>58</v>
      </c>
      <c r="BF121" s="26">
        <v>37</v>
      </c>
      <c r="BG121" s="68">
        <v>538</v>
      </c>
      <c r="BH121" s="68">
        <v>297</v>
      </c>
      <c r="BI121" s="205"/>
      <c r="BJ121" s="66" t="s">
        <v>73</v>
      </c>
      <c r="BK121" s="68">
        <v>39</v>
      </c>
      <c r="BL121" s="68">
        <v>0</v>
      </c>
      <c r="BM121" s="68">
        <v>0</v>
      </c>
      <c r="BN121" s="68">
        <v>0</v>
      </c>
      <c r="BO121" s="68">
        <v>15</v>
      </c>
      <c r="BP121" s="68">
        <v>15</v>
      </c>
      <c r="BQ121" s="68">
        <v>11</v>
      </c>
      <c r="BR121" s="68">
        <v>1</v>
      </c>
      <c r="BS121" s="68">
        <v>0</v>
      </c>
      <c r="BT121" s="68">
        <v>0</v>
      </c>
      <c r="BU121" s="68">
        <v>13</v>
      </c>
      <c r="BV121" s="68">
        <v>15</v>
      </c>
      <c r="BW121" s="68">
        <v>9</v>
      </c>
      <c r="BX121" s="68">
        <v>118</v>
      </c>
      <c r="BY121" s="68">
        <v>115</v>
      </c>
      <c r="BZ121" s="68">
        <v>107</v>
      </c>
      <c r="CA121" s="68">
        <v>91</v>
      </c>
      <c r="CB121" s="68">
        <v>5</v>
      </c>
      <c r="CC121" s="68">
        <v>10</v>
      </c>
      <c r="CD121" s="205"/>
      <c r="CE121" s="66" t="s">
        <v>73</v>
      </c>
      <c r="CF121" s="68">
        <v>858</v>
      </c>
      <c r="CG121" s="68">
        <v>1530</v>
      </c>
      <c r="CH121" s="68">
        <v>577</v>
      </c>
      <c r="CI121" s="68">
        <v>134</v>
      </c>
      <c r="CJ121" s="68">
        <v>1</v>
      </c>
      <c r="CK121" s="68">
        <v>54</v>
      </c>
      <c r="CL121" s="68">
        <v>121</v>
      </c>
      <c r="CM121" s="68">
        <v>150</v>
      </c>
      <c r="CN121" s="68">
        <v>130</v>
      </c>
      <c r="CO121" s="205"/>
      <c r="CP121" s="66" t="s">
        <v>73</v>
      </c>
      <c r="CQ121" s="68">
        <v>289</v>
      </c>
      <c r="CR121" s="68">
        <v>168</v>
      </c>
      <c r="CS121" s="68">
        <v>145</v>
      </c>
      <c r="CT121" s="68">
        <v>73</v>
      </c>
      <c r="CU121" s="68">
        <v>19</v>
      </c>
      <c r="CV121" s="68">
        <v>11</v>
      </c>
      <c r="CW121" s="68">
        <v>7</v>
      </c>
      <c r="CX121" s="68">
        <v>4</v>
      </c>
      <c r="CY121" s="68">
        <v>135</v>
      </c>
      <c r="CZ121" s="68">
        <v>55</v>
      </c>
      <c r="DA121" s="68">
        <v>59</v>
      </c>
      <c r="DB121" s="68">
        <v>31</v>
      </c>
      <c r="DC121" s="68">
        <v>478</v>
      </c>
      <c r="DD121" s="68">
        <v>311</v>
      </c>
      <c r="DE121" s="68">
        <v>339</v>
      </c>
      <c r="DF121" s="68">
        <v>228</v>
      </c>
      <c r="DG121" s="68">
        <v>477</v>
      </c>
      <c r="DH121" s="68">
        <v>232</v>
      </c>
      <c r="DI121" s="68">
        <v>197</v>
      </c>
      <c r="DJ121" s="68">
        <v>100</v>
      </c>
      <c r="DK121" s="68">
        <v>327</v>
      </c>
      <c r="DL121" s="68">
        <v>199</v>
      </c>
      <c r="DM121" s="68">
        <v>204</v>
      </c>
      <c r="DN121" s="68">
        <v>134</v>
      </c>
      <c r="DO121" s="205"/>
      <c r="DP121" s="66" t="s">
        <v>73</v>
      </c>
      <c r="DQ121" s="26">
        <v>130</v>
      </c>
      <c r="DR121" s="26">
        <v>137</v>
      </c>
      <c r="DS121" s="26">
        <v>0</v>
      </c>
      <c r="DT121" s="26">
        <v>22</v>
      </c>
      <c r="DU121" s="26">
        <v>1</v>
      </c>
      <c r="DV121" s="26">
        <v>290</v>
      </c>
      <c r="DW121" s="26">
        <v>170</v>
      </c>
      <c r="DX121" s="26">
        <v>109</v>
      </c>
      <c r="DY121" s="41">
        <v>106</v>
      </c>
      <c r="DZ121" s="41">
        <v>57</v>
      </c>
      <c r="EA121" s="205"/>
      <c r="EB121" s="66" t="s">
        <v>73</v>
      </c>
      <c r="EC121" s="68">
        <v>1858</v>
      </c>
      <c r="ED121" s="68">
        <v>2059</v>
      </c>
      <c r="EE121" s="68">
        <v>449</v>
      </c>
      <c r="EF121" s="68">
        <v>0</v>
      </c>
      <c r="EG121" s="68">
        <v>573</v>
      </c>
      <c r="EH121" s="68">
        <v>405</v>
      </c>
      <c r="EI121" s="68">
        <v>41</v>
      </c>
      <c r="EJ121" s="68">
        <v>2210</v>
      </c>
      <c r="EK121" s="68">
        <v>220</v>
      </c>
      <c r="EL121" s="68">
        <v>116</v>
      </c>
      <c r="EM121" s="68">
        <v>397</v>
      </c>
      <c r="EN121" s="68">
        <v>17</v>
      </c>
      <c r="EO121" s="68">
        <v>85</v>
      </c>
      <c r="EP121" s="68">
        <v>23</v>
      </c>
      <c r="EQ121" s="68">
        <v>76</v>
      </c>
      <c r="ER121" s="68">
        <v>109</v>
      </c>
      <c r="ES121" s="68">
        <v>0</v>
      </c>
      <c r="EU121" s="80" t="s">
        <v>158</v>
      </c>
      <c r="EV121" s="80" t="s">
        <v>2378</v>
      </c>
      <c r="EW121" s="78">
        <v>1725</v>
      </c>
      <c r="EX121" s="80">
        <v>951</v>
      </c>
      <c r="EY121" s="78">
        <v>6190</v>
      </c>
      <c r="EZ121" s="78"/>
      <c r="FA121" s="78"/>
      <c r="FB121" s="78"/>
      <c r="FC121" s="78"/>
      <c r="FD121" s="78"/>
      <c r="FE121" s="78"/>
    </row>
    <row r="122" spans="1:161">
      <c r="A122" s="205" t="s">
        <v>159</v>
      </c>
      <c r="B122" s="8" t="s">
        <v>90</v>
      </c>
      <c r="C122" s="71">
        <v>628</v>
      </c>
      <c r="D122" s="71">
        <v>362</v>
      </c>
      <c r="E122" s="71">
        <v>0</v>
      </c>
      <c r="F122" s="71">
        <v>0</v>
      </c>
      <c r="G122" s="71">
        <v>0</v>
      </c>
      <c r="H122" s="71">
        <v>0</v>
      </c>
      <c r="I122" s="71">
        <v>0</v>
      </c>
      <c r="J122" s="71">
        <v>0</v>
      </c>
      <c r="K122" s="71">
        <v>121</v>
      </c>
      <c r="L122" s="71">
        <v>78</v>
      </c>
      <c r="M122" s="71">
        <v>264</v>
      </c>
      <c r="N122" s="71">
        <v>137</v>
      </c>
      <c r="O122" s="71">
        <v>91</v>
      </c>
      <c r="P122" s="71">
        <v>57</v>
      </c>
      <c r="Q122" s="71">
        <v>91</v>
      </c>
      <c r="R122" s="71">
        <v>64</v>
      </c>
      <c r="S122" s="71">
        <v>0</v>
      </c>
      <c r="T122" s="71">
        <v>0</v>
      </c>
      <c r="U122" s="71">
        <v>62</v>
      </c>
      <c r="V122" s="71">
        <v>26</v>
      </c>
      <c r="W122" s="71">
        <v>98</v>
      </c>
      <c r="X122" s="71">
        <v>67</v>
      </c>
      <c r="Y122" s="71">
        <v>138</v>
      </c>
      <c r="Z122" s="71">
        <v>75</v>
      </c>
      <c r="AA122" s="71">
        <v>81</v>
      </c>
      <c r="AB122" s="71">
        <v>51</v>
      </c>
      <c r="AC122" s="69">
        <v>1574</v>
      </c>
      <c r="AD122" s="69">
        <v>917</v>
      </c>
      <c r="AE122" s="205" t="s">
        <v>159</v>
      </c>
      <c r="AF122" s="8" t="s">
        <v>90</v>
      </c>
      <c r="AG122" s="71">
        <v>22</v>
      </c>
      <c r="AH122" s="71">
        <v>13</v>
      </c>
      <c r="AI122" s="71">
        <v>0</v>
      </c>
      <c r="AJ122" s="71">
        <v>0</v>
      </c>
      <c r="AK122" s="71">
        <v>0</v>
      </c>
      <c r="AL122" s="71">
        <v>0</v>
      </c>
      <c r="AM122" s="71">
        <v>0</v>
      </c>
      <c r="AN122" s="71">
        <v>0</v>
      </c>
      <c r="AO122" s="71">
        <v>5</v>
      </c>
      <c r="AP122" s="71">
        <v>5</v>
      </c>
      <c r="AQ122" s="71">
        <v>16</v>
      </c>
      <c r="AR122" s="71">
        <v>10</v>
      </c>
      <c r="AS122" s="71">
        <v>0</v>
      </c>
      <c r="AT122" s="71">
        <v>0</v>
      </c>
      <c r="AU122" s="71">
        <v>22</v>
      </c>
      <c r="AV122" s="71">
        <v>11</v>
      </c>
      <c r="AW122" s="71">
        <v>0</v>
      </c>
      <c r="AX122" s="71">
        <v>0</v>
      </c>
      <c r="AY122" s="71">
        <v>23</v>
      </c>
      <c r="AZ122" s="71">
        <v>11</v>
      </c>
      <c r="BA122" s="71">
        <v>25</v>
      </c>
      <c r="BB122" s="71">
        <v>16</v>
      </c>
      <c r="BC122" s="71">
        <v>41</v>
      </c>
      <c r="BD122" s="71">
        <v>25</v>
      </c>
      <c r="BE122" s="71">
        <v>5</v>
      </c>
      <c r="BF122" s="71">
        <v>4</v>
      </c>
      <c r="BG122" s="69">
        <v>159</v>
      </c>
      <c r="BH122" s="69">
        <v>95</v>
      </c>
      <c r="BI122" s="205" t="s">
        <v>159</v>
      </c>
      <c r="BJ122" s="8" t="s">
        <v>90</v>
      </c>
      <c r="BK122" s="31">
        <v>13</v>
      </c>
      <c r="BL122" s="31">
        <v>0</v>
      </c>
      <c r="BM122" s="31">
        <v>0</v>
      </c>
      <c r="BN122" s="31">
        <v>0</v>
      </c>
      <c r="BO122" s="31">
        <v>5</v>
      </c>
      <c r="BP122" s="31">
        <v>7</v>
      </c>
      <c r="BQ122" s="31">
        <v>4</v>
      </c>
      <c r="BR122" s="31">
        <v>2</v>
      </c>
      <c r="BS122" s="31">
        <v>0</v>
      </c>
      <c r="BT122" s="31">
        <v>2</v>
      </c>
      <c r="BU122" s="31">
        <v>3</v>
      </c>
      <c r="BV122" s="31">
        <v>5</v>
      </c>
      <c r="BW122" s="31">
        <v>3</v>
      </c>
      <c r="BX122" s="149">
        <v>44</v>
      </c>
      <c r="BY122" s="125">
        <v>42</v>
      </c>
      <c r="BZ122" s="71">
        <v>29</v>
      </c>
      <c r="CA122" s="71">
        <v>21</v>
      </c>
      <c r="CB122" s="71">
        <v>11</v>
      </c>
      <c r="CC122" s="71">
        <v>8</v>
      </c>
      <c r="CD122" s="205" t="s">
        <v>159</v>
      </c>
      <c r="CE122" s="8" t="s">
        <v>90</v>
      </c>
      <c r="CF122" s="71">
        <v>269</v>
      </c>
      <c r="CG122" s="71">
        <v>502</v>
      </c>
      <c r="CH122" s="71">
        <v>78</v>
      </c>
      <c r="CI122" s="71">
        <v>0</v>
      </c>
      <c r="CJ122" s="71">
        <v>0</v>
      </c>
      <c r="CK122" s="71">
        <v>14</v>
      </c>
      <c r="CL122" s="71">
        <v>50</v>
      </c>
      <c r="CM122" s="71">
        <v>41</v>
      </c>
      <c r="CN122" s="71">
        <v>45</v>
      </c>
      <c r="CO122" s="205" t="s">
        <v>159</v>
      </c>
      <c r="CP122" s="8" t="s">
        <v>90</v>
      </c>
      <c r="CQ122" s="46">
        <v>149</v>
      </c>
      <c r="CR122" s="46">
        <v>88</v>
      </c>
      <c r="CS122" s="46">
        <v>69</v>
      </c>
      <c r="CT122" s="46">
        <v>44</v>
      </c>
      <c r="CU122" s="46">
        <v>5</v>
      </c>
      <c r="CV122" s="46">
        <v>2</v>
      </c>
      <c r="CW122" s="46">
        <v>0</v>
      </c>
      <c r="CX122" s="46">
        <v>0</v>
      </c>
      <c r="CY122" s="46">
        <v>92</v>
      </c>
      <c r="CZ122" s="46">
        <v>38</v>
      </c>
      <c r="DA122" s="46">
        <v>23</v>
      </c>
      <c r="DB122" s="46">
        <v>13</v>
      </c>
      <c r="DC122" s="46">
        <v>98</v>
      </c>
      <c r="DD122" s="46">
        <v>58</v>
      </c>
      <c r="DE122" s="46">
        <v>40</v>
      </c>
      <c r="DF122" s="46">
        <v>22</v>
      </c>
      <c r="DG122" s="46">
        <v>96</v>
      </c>
      <c r="DH122" s="46">
        <v>53</v>
      </c>
      <c r="DI122" s="46">
        <v>7</v>
      </c>
      <c r="DJ122" s="46">
        <v>4</v>
      </c>
      <c r="DK122" s="46">
        <v>0</v>
      </c>
      <c r="DL122" s="46">
        <v>0</v>
      </c>
      <c r="DM122" s="46">
        <v>0</v>
      </c>
      <c r="DN122" s="46">
        <v>0</v>
      </c>
      <c r="DO122" s="205" t="s">
        <v>159</v>
      </c>
      <c r="DP122" s="8" t="s">
        <v>90</v>
      </c>
      <c r="DQ122" s="71">
        <v>18</v>
      </c>
      <c r="DR122" s="71">
        <v>43</v>
      </c>
      <c r="DS122" s="71">
        <v>0</v>
      </c>
      <c r="DT122" s="71">
        <v>23</v>
      </c>
      <c r="DU122" s="71">
        <v>0</v>
      </c>
      <c r="DV122" s="16">
        <v>84</v>
      </c>
      <c r="DW122" s="71">
        <v>36</v>
      </c>
      <c r="DX122" s="71">
        <v>22</v>
      </c>
      <c r="DY122" s="152">
        <v>12</v>
      </c>
      <c r="DZ122" s="32">
        <v>3</v>
      </c>
      <c r="EA122" s="205" t="s">
        <v>159</v>
      </c>
      <c r="EB122" s="8" t="s">
        <v>90</v>
      </c>
      <c r="EC122" s="71">
        <v>471</v>
      </c>
      <c r="ED122" s="71">
        <v>479</v>
      </c>
      <c r="EE122" s="71">
        <v>4</v>
      </c>
      <c r="EF122" s="71">
        <v>0</v>
      </c>
      <c r="EG122" s="71">
        <v>0</v>
      </c>
      <c r="EH122" s="71">
        <v>0</v>
      </c>
      <c r="EI122" s="71">
        <v>1</v>
      </c>
      <c r="EJ122" s="71">
        <v>443</v>
      </c>
      <c r="EK122" s="71">
        <v>97</v>
      </c>
      <c r="EL122" s="71">
        <v>0</v>
      </c>
      <c r="EM122" s="71">
        <v>1</v>
      </c>
      <c r="EN122" s="71">
        <v>1</v>
      </c>
      <c r="EO122" s="71">
        <v>9</v>
      </c>
      <c r="EP122" s="71">
        <v>2</v>
      </c>
      <c r="EQ122" s="71">
        <v>0</v>
      </c>
      <c r="ER122" s="71">
        <v>2</v>
      </c>
      <c r="ES122" s="71">
        <v>0</v>
      </c>
      <c r="EU122" s="80" t="s">
        <v>159</v>
      </c>
      <c r="EV122" s="80" t="s">
        <v>2379</v>
      </c>
      <c r="EW122" s="78">
        <v>440</v>
      </c>
      <c r="EX122" s="80">
        <v>139</v>
      </c>
      <c r="EY122" s="78">
        <v>1507</v>
      </c>
      <c r="EZ122" s="78"/>
      <c r="FA122" s="78"/>
      <c r="FB122" s="78"/>
      <c r="FC122" s="78"/>
      <c r="FD122" s="78"/>
      <c r="FE122" s="78"/>
    </row>
    <row r="123" spans="1:161">
      <c r="A123" s="205"/>
      <c r="B123" s="8" t="s">
        <v>91</v>
      </c>
      <c r="C123" s="71">
        <v>0</v>
      </c>
      <c r="D123" s="71">
        <v>0</v>
      </c>
      <c r="E123" s="71">
        <v>0</v>
      </c>
      <c r="F123" s="71">
        <v>0</v>
      </c>
      <c r="G123" s="71">
        <v>0</v>
      </c>
      <c r="H123" s="71">
        <v>0</v>
      </c>
      <c r="I123" s="71">
        <v>0</v>
      </c>
      <c r="J123" s="71">
        <v>0</v>
      </c>
      <c r="K123" s="71">
        <v>0</v>
      </c>
      <c r="L123" s="71">
        <v>0</v>
      </c>
      <c r="M123" s="71">
        <v>0</v>
      </c>
      <c r="N123" s="71">
        <v>0</v>
      </c>
      <c r="O123" s="71">
        <v>0</v>
      </c>
      <c r="P123" s="71">
        <v>0</v>
      </c>
      <c r="Q123" s="71">
        <v>0</v>
      </c>
      <c r="R123" s="71">
        <v>0</v>
      </c>
      <c r="S123" s="71">
        <v>0</v>
      </c>
      <c r="T123" s="71">
        <v>0</v>
      </c>
      <c r="U123" s="71">
        <v>0</v>
      </c>
      <c r="V123" s="71">
        <v>0</v>
      </c>
      <c r="W123" s="71">
        <v>0</v>
      </c>
      <c r="X123" s="71">
        <v>0</v>
      </c>
      <c r="Y123" s="71">
        <v>0</v>
      </c>
      <c r="Z123" s="71">
        <v>0</v>
      </c>
      <c r="AA123" s="71">
        <v>0</v>
      </c>
      <c r="AB123" s="71">
        <v>0</v>
      </c>
      <c r="AC123" s="69">
        <v>0</v>
      </c>
      <c r="AD123" s="69">
        <v>0</v>
      </c>
      <c r="AE123" s="205"/>
      <c r="AF123" s="8" t="s">
        <v>91</v>
      </c>
      <c r="AG123" s="71">
        <v>0</v>
      </c>
      <c r="AH123" s="71">
        <v>0</v>
      </c>
      <c r="AI123" s="71">
        <v>0</v>
      </c>
      <c r="AJ123" s="71">
        <v>0</v>
      </c>
      <c r="AK123" s="71">
        <v>0</v>
      </c>
      <c r="AL123" s="71">
        <v>0</v>
      </c>
      <c r="AM123" s="71">
        <v>0</v>
      </c>
      <c r="AN123" s="71">
        <v>0</v>
      </c>
      <c r="AO123" s="71">
        <v>0</v>
      </c>
      <c r="AP123" s="71">
        <v>0</v>
      </c>
      <c r="AQ123" s="71">
        <v>0</v>
      </c>
      <c r="AR123" s="71">
        <v>0</v>
      </c>
      <c r="AS123" s="71">
        <v>0</v>
      </c>
      <c r="AT123" s="71">
        <v>0</v>
      </c>
      <c r="AU123" s="71">
        <v>0</v>
      </c>
      <c r="AV123" s="71">
        <v>0</v>
      </c>
      <c r="AW123" s="71">
        <v>0</v>
      </c>
      <c r="AX123" s="71">
        <v>0</v>
      </c>
      <c r="AY123" s="71">
        <v>0</v>
      </c>
      <c r="AZ123" s="71">
        <v>0</v>
      </c>
      <c r="BA123" s="71">
        <v>0</v>
      </c>
      <c r="BB123" s="71">
        <v>0</v>
      </c>
      <c r="BC123" s="71">
        <v>0</v>
      </c>
      <c r="BD123" s="71">
        <v>0</v>
      </c>
      <c r="BE123" s="71">
        <v>0</v>
      </c>
      <c r="BF123" s="71">
        <v>0</v>
      </c>
      <c r="BG123" s="69">
        <v>0</v>
      </c>
      <c r="BH123" s="69">
        <v>0</v>
      </c>
      <c r="BI123" s="205"/>
      <c r="BJ123" s="8" t="s">
        <v>91</v>
      </c>
      <c r="BK123" s="31">
        <v>0</v>
      </c>
      <c r="BL123" s="31">
        <v>0</v>
      </c>
      <c r="BM123" s="31">
        <v>0</v>
      </c>
      <c r="BN123" s="31">
        <v>0</v>
      </c>
      <c r="BO123" s="31">
        <v>0</v>
      </c>
      <c r="BP123" s="31">
        <v>0</v>
      </c>
      <c r="BQ123" s="31">
        <v>0</v>
      </c>
      <c r="BR123" s="31">
        <v>0</v>
      </c>
      <c r="BS123" s="31">
        <v>0</v>
      </c>
      <c r="BT123" s="31">
        <v>0</v>
      </c>
      <c r="BU123" s="31">
        <v>0</v>
      </c>
      <c r="BV123" s="31">
        <v>0</v>
      </c>
      <c r="BW123" s="31">
        <v>0</v>
      </c>
      <c r="BX123" s="149">
        <v>0</v>
      </c>
      <c r="BY123" s="125">
        <v>0</v>
      </c>
      <c r="BZ123" s="71">
        <v>0</v>
      </c>
      <c r="CA123" s="71">
        <v>0</v>
      </c>
      <c r="CB123" s="71">
        <v>0</v>
      </c>
      <c r="CC123" s="71">
        <v>0</v>
      </c>
      <c r="CD123" s="205"/>
      <c r="CE123" s="8" t="s">
        <v>91</v>
      </c>
      <c r="CF123" s="71">
        <v>0</v>
      </c>
      <c r="CG123" s="71">
        <v>0</v>
      </c>
      <c r="CH123" s="71">
        <v>0</v>
      </c>
      <c r="CI123" s="71">
        <v>0</v>
      </c>
      <c r="CJ123" s="71">
        <v>0</v>
      </c>
      <c r="CK123" s="71">
        <v>0</v>
      </c>
      <c r="CL123" s="71">
        <v>0</v>
      </c>
      <c r="CM123" s="71">
        <v>0</v>
      </c>
      <c r="CN123" s="71">
        <v>0</v>
      </c>
      <c r="CO123" s="205"/>
      <c r="CP123" s="8" t="s">
        <v>91</v>
      </c>
      <c r="CQ123" s="46">
        <v>0</v>
      </c>
      <c r="CR123" s="46">
        <v>0</v>
      </c>
      <c r="CS123" s="46">
        <v>0</v>
      </c>
      <c r="CT123" s="46">
        <v>0</v>
      </c>
      <c r="CU123" s="46">
        <v>0</v>
      </c>
      <c r="CV123" s="46">
        <v>0</v>
      </c>
      <c r="CW123" s="46">
        <v>0</v>
      </c>
      <c r="CX123" s="46">
        <v>0</v>
      </c>
      <c r="CY123" s="46">
        <v>0</v>
      </c>
      <c r="CZ123" s="46">
        <v>0</v>
      </c>
      <c r="DA123" s="46">
        <v>0</v>
      </c>
      <c r="DB123" s="46">
        <v>0</v>
      </c>
      <c r="DC123" s="46">
        <v>0</v>
      </c>
      <c r="DD123" s="46">
        <v>0</v>
      </c>
      <c r="DE123" s="46">
        <v>0</v>
      </c>
      <c r="DF123" s="46">
        <v>0</v>
      </c>
      <c r="DG123" s="46">
        <v>0</v>
      </c>
      <c r="DH123" s="46">
        <v>0</v>
      </c>
      <c r="DI123" s="46">
        <v>0</v>
      </c>
      <c r="DJ123" s="46">
        <v>0</v>
      </c>
      <c r="DK123" s="46">
        <v>0</v>
      </c>
      <c r="DL123" s="46">
        <v>0</v>
      </c>
      <c r="DM123" s="46">
        <v>0</v>
      </c>
      <c r="DN123" s="46">
        <v>0</v>
      </c>
      <c r="DO123" s="205"/>
      <c r="DP123" s="8" t="s">
        <v>91</v>
      </c>
      <c r="DQ123" s="71">
        <v>0</v>
      </c>
      <c r="DR123" s="71">
        <v>0</v>
      </c>
      <c r="DS123" s="71">
        <v>0</v>
      </c>
      <c r="DT123" s="71">
        <v>0</v>
      </c>
      <c r="DU123" s="71">
        <v>0</v>
      </c>
      <c r="DV123" s="16">
        <v>0</v>
      </c>
      <c r="DW123" s="71">
        <v>0</v>
      </c>
      <c r="DX123" s="71">
        <v>0</v>
      </c>
      <c r="DY123" s="152">
        <v>0</v>
      </c>
      <c r="DZ123" s="32">
        <v>0</v>
      </c>
      <c r="EA123" s="205"/>
      <c r="EB123" s="8" t="s">
        <v>91</v>
      </c>
      <c r="EC123" s="71">
        <v>0</v>
      </c>
      <c r="ED123" s="71">
        <v>0</v>
      </c>
      <c r="EE123" s="71">
        <v>0</v>
      </c>
      <c r="EF123" s="71">
        <v>0</v>
      </c>
      <c r="EG123" s="71">
        <v>0</v>
      </c>
      <c r="EH123" s="71">
        <v>0</v>
      </c>
      <c r="EI123" s="71">
        <v>0</v>
      </c>
      <c r="EJ123" s="71">
        <v>0</v>
      </c>
      <c r="EK123" s="71">
        <v>0</v>
      </c>
      <c r="EL123" s="71">
        <v>0</v>
      </c>
      <c r="EM123" s="71">
        <v>0</v>
      </c>
      <c r="EN123" s="71">
        <v>0</v>
      </c>
      <c r="EO123" s="71">
        <v>0</v>
      </c>
      <c r="EP123" s="71">
        <v>0</v>
      </c>
      <c r="EQ123" s="71">
        <v>0</v>
      </c>
      <c r="ER123" s="71">
        <v>0</v>
      </c>
      <c r="ES123" s="71">
        <v>0</v>
      </c>
      <c r="EU123" s="80" t="s">
        <v>159</v>
      </c>
      <c r="EV123" s="80" t="s">
        <v>2380</v>
      </c>
      <c r="EW123" s="78">
        <v>0</v>
      </c>
      <c r="EX123" s="80">
        <v>0</v>
      </c>
      <c r="EY123" s="78">
        <v>0</v>
      </c>
      <c r="EZ123" s="78"/>
      <c r="FA123" s="78"/>
      <c r="FB123" s="78"/>
      <c r="FC123" s="78"/>
      <c r="FD123" s="78"/>
      <c r="FE123" s="78"/>
    </row>
    <row r="124" spans="1:161">
      <c r="A124" s="205"/>
      <c r="B124" s="66" t="s">
        <v>73</v>
      </c>
      <c r="C124" s="26">
        <v>628</v>
      </c>
      <c r="D124" s="26">
        <v>362</v>
      </c>
      <c r="E124" s="26">
        <v>0</v>
      </c>
      <c r="F124" s="26">
        <v>0</v>
      </c>
      <c r="G124" s="26">
        <v>0</v>
      </c>
      <c r="H124" s="26">
        <v>0</v>
      </c>
      <c r="I124" s="26">
        <v>0</v>
      </c>
      <c r="J124" s="26">
        <v>0</v>
      </c>
      <c r="K124" s="26">
        <v>121</v>
      </c>
      <c r="L124" s="26">
        <v>78</v>
      </c>
      <c r="M124" s="26">
        <v>264</v>
      </c>
      <c r="N124" s="26">
        <v>137</v>
      </c>
      <c r="O124" s="26">
        <v>91</v>
      </c>
      <c r="P124" s="26">
        <v>57</v>
      </c>
      <c r="Q124" s="26">
        <v>91</v>
      </c>
      <c r="R124" s="26">
        <v>64</v>
      </c>
      <c r="S124" s="26">
        <v>0</v>
      </c>
      <c r="T124" s="26">
        <v>0</v>
      </c>
      <c r="U124" s="26">
        <v>62</v>
      </c>
      <c r="V124" s="26">
        <v>26</v>
      </c>
      <c r="W124" s="26">
        <v>98</v>
      </c>
      <c r="X124" s="26">
        <v>67</v>
      </c>
      <c r="Y124" s="26">
        <v>138</v>
      </c>
      <c r="Z124" s="26">
        <v>75</v>
      </c>
      <c r="AA124" s="26">
        <v>81</v>
      </c>
      <c r="AB124" s="26">
        <v>51</v>
      </c>
      <c r="AC124" s="68">
        <v>1574</v>
      </c>
      <c r="AD124" s="68">
        <v>917</v>
      </c>
      <c r="AE124" s="205"/>
      <c r="AF124" s="66" t="s">
        <v>73</v>
      </c>
      <c r="AG124" s="26">
        <v>22</v>
      </c>
      <c r="AH124" s="26">
        <v>13</v>
      </c>
      <c r="AI124" s="26">
        <v>0</v>
      </c>
      <c r="AJ124" s="26">
        <v>0</v>
      </c>
      <c r="AK124" s="26">
        <v>0</v>
      </c>
      <c r="AL124" s="26">
        <v>0</v>
      </c>
      <c r="AM124" s="26">
        <v>0</v>
      </c>
      <c r="AN124" s="26">
        <v>0</v>
      </c>
      <c r="AO124" s="26">
        <v>5</v>
      </c>
      <c r="AP124" s="26">
        <v>5</v>
      </c>
      <c r="AQ124" s="26">
        <v>16</v>
      </c>
      <c r="AR124" s="26">
        <v>10</v>
      </c>
      <c r="AS124" s="26">
        <v>0</v>
      </c>
      <c r="AT124" s="26">
        <v>0</v>
      </c>
      <c r="AU124" s="26">
        <v>22</v>
      </c>
      <c r="AV124" s="26">
        <v>11</v>
      </c>
      <c r="AW124" s="26">
        <v>0</v>
      </c>
      <c r="AX124" s="26">
        <v>0</v>
      </c>
      <c r="AY124" s="26">
        <v>23</v>
      </c>
      <c r="AZ124" s="26">
        <v>11</v>
      </c>
      <c r="BA124" s="26">
        <v>25</v>
      </c>
      <c r="BB124" s="26">
        <v>16</v>
      </c>
      <c r="BC124" s="26">
        <v>41</v>
      </c>
      <c r="BD124" s="26">
        <v>25</v>
      </c>
      <c r="BE124" s="26">
        <v>5</v>
      </c>
      <c r="BF124" s="26">
        <v>4</v>
      </c>
      <c r="BG124" s="68">
        <v>159</v>
      </c>
      <c r="BH124" s="68">
        <v>95</v>
      </c>
      <c r="BI124" s="205"/>
      <c r="BJ124" s="66" t="s">
        <v>73</v>
      </c>
      <c r="BK124" s="68">
        <v>13</v>
      </c>
      <c r="BL124" s="68">
        <v>0</v>
      </c>
      <c r="BM124" s="68">
        <v>0</v>
      </c>
      <c r="BN124" s="68">
        <v>0</v>
      </c>
      <c r="BO124" s="68">
        <v>5</v>
      </c>
      <c r="BP124" s="68">
        <v>7</v>
      </c>
      <c r="BQ124" s="68">
        <v>4</v>
      </c>
      <c r="BR124" s="68">
        <v>2</v>
      </c>
      <c r="BS124" s="68">
        <v>0</v>
      </c>
      <c r="BT124" s="68">
        <v>2</v>
      </c>
      <c r="BU124" s="68">
        <v>3</v>
      </c>
      <c r="BV124" s="68">
        <v>5</v>
      </c>
      <c r="BW124" s="68">
        <v>3</v>
      </c>
      <c r="BX124" s="68">
        <v>44</v>
      </c>
      <c r="BY124" s="68">
        <v>42</v>
      </c>
      <c r="BZ124" s="68">
        <v>29</v>
      </c>
      <c r="CA124" s="68">
        <v>21</v>
      </c>
      <c r="CB124" s="68">
        <v>11</v>
      </c>
      <c r="CC124" s="68">
        <v>8</v>
      </c>
      <c r="CD124" s="205"/>
      <c r="CE124" s="66" t="s">
        <v>73</v>
      </c>
      <c r="CF124" s="68">
        <v>269</v>
      </c>
      <c r="CG124" s="68">
        <v>502</v>
      </c>
      <c r="CH124" s="68">
        <v>78</v>
      </c>
      <c r="CI124" s="68">
        <v>0</v>
      </c>
      <c r="CJ124" s="68">
        <v>0</v>
      </c>
      <c r="CK124" s="68">
        <v>14</v>
      </c>
      <c r="CL124" s="68">
        <v>50</v>
      </c>
      <c r="CM124" s="68">
        <v>41</v>
      </c>
      <c r="CN124" s="68">
        <v>45</v>
      </c>
      <c r="CO124" s="205"/>
      <c r="CP124" s="66" t="s">
        <v>73</v>
      </c>
      <c r="CQ124" s="68">
        <v>149</v>
      </c>
      <c r="CR124" s="68">
        <v>88</v>
      </c>
      <c r="CS124" s="68">
        <v>69</v>
      </c>
      <c r="CT124" s="68">
        <v>44</v>
      </c>
      <c r="CU124" s="68">
        <v>5</v>
      </c>
      <c r="CV124" s="68">
        <v>2</v>
      </c>
      <c r="CW124" s="68">
        <v>0</v>
      </c>
      <c r="CX124" s="68">
        <v>0</v>
      </c>
      <c r="CY124" s="68">
        <v>92</v>
      </c>
      <c r="CZ124" s="68">
        <v>38</v>
      </c>
      <c r="DA124" s="68">
        <v>23</v>
      </c>
      <c r="DB124" s="68">
        <v>13</v>
      </c>
      <c r="DC124" s="68">
        <v>98</v>
      </c>
      <c r="DD124" s="68">
        <v>58</v>
      </c>
      <c r="DE124" s="68">
        <v>40</v>
      </c>
      <c r="DF124" s="68">
        <v>22</v>
      </c>
      <c r="DG124" s="68">
        <v>96</v>
      </c>
      <c r="DH124" s="68">
        <v>53</v>
      </c>
      <c r="DI124" s="68">
        <v>7</v>
      </c>
      <c r="DJ124" s="68">
        <v>4</v>
      </c>
      <c r="DK124" s="68">
        <v>0</v>
      </c>
      <c r="DL124" s="68">
        <v>0</v>
      </c>
      <c r="DM124" s="68">
        <v>0</v>
      </c>
      <c r="DN124" s="68">
        <v>0</v>
      </c>
      <c r="DO124" s="205"/>
      <c r="DP124" s="66" t="s">
        <v>73</v>
      </c>
      <c r="DQ124" s="26">
        <v>18</v>
      </c>
      <c r="DR124" s="26">
        <v>43</v>
      </c>
      <c r="DS124" s="26">
        <v>0</v>
      </c>
      <c r="DT124" s="26">
        <v>23</v>
      </c>
      <c r="DU124" s="26">
        <v>0</v>
      </c>
      <c r="DV124" s="26">
        <v>84</v>
      </c>
      <c r="DW124" s="26">
        <v>36</v>
      </c>
      <c r="DX124" s="26">
        <v>22</v>
      </c>
      <c r="DY124" s="41">
        <v>12</v>
      </c>
      <c r="DZ124" s="41">
        <v>3</v>
      </c>
      <c r="EA124" s="205"/>
      <c r="EB124" s="66" t="s">
        <v>73</v>
      </c>
      <c r="EC124" s="68">
        <v>471</v>
      </c>
      <c r="ED124" s="68">
        <v>479</v>
      </c>
      <c r="EE124" s="68">
        <v>4</v>
      </c>
      <c r="EF124" s="68">
        <v>0</v>
      </c>
      <c r="EG124" s="68">
        <v>0</v>
      </c>
      <c r="EH124" s="68">
        <v>0</v>
      </c>
      <c r="EI124" s="68">
        <v>1</v>
      </c>
      <c r="EJ124" s="68">
        <v>443</v>
      </c>
      <c r="EK124" s="68">
        <v>97</v>
      </c>
      <c r="EL124" s="68">
        <v>0</v>
      </c>
      <c r="EM124" s="68">
        <v>1</v>
      </c>
      <c r="EN124" s="68">
        <v>1</v>
      </c>
      <c r="EO124" s="68">
        <v>9</v>
      </c>
      <c r="EP124" s="68">
        <v>2</v>
      </c>
      <c r="EQ124" s="68">
        <v>0</v>
      </c>
      <c r="ER124" s="68">
        <v>2</v>
      </c>
      <c r="ES124" s="68">
        <v>0</v>
      </c>
      <c r="EU124" s="80" t="s">
        <v>159</v>
      </c>
      <c r="EV124" s="80" t="s">
        <v>2381</v>
      </c>
      <c r="EW124" s="78">
        <v>440</v>
      </c>
      <c r="EX124" s="80">
        <v>139</v>
      </c>
      <c r="EY124" s="78">
        <v>1507</v>
      </c>
      <c r="EZ124" s="78"/>
      <c r="FA124" s="78"/>
      <c r="FB124" s="78"/>
      <c r="FC124" s="78"/>
      <c r="FD124" s="78"/>
      <c r="FE124" s="78"/>
    </row>
    <row r="125" spans="1:161">
      <c r="A125" s="205" t="s">
        <v>160</v>
      </c>
      <c r="B125" s="8" t="s">
        <v>90</v>
      </c>
      <c r="C125" s="71">
        <v>835</v>
      </c>
      <c r="D125" s="71">
        <v>477</v>
      </c>
      <c r="E125" s="71">
        <v>0</v>
      </c>
      <c r="F125" s="71">
        <v>0</v>
      </c>
      <c r="G125" s="71">
        <v>0</v>
      </c>
      <c r="H125" s="71">
        <v>0</v>
      </c>
      <c r="I125" s="71">
        <v>0</v>
      </c>
      <c r="J125" s="71">
        <v>0</v>
      </c>
      <c r="K125" s="71">
        <v>20</v>
      </c>
      <c r="L125" s="71">
        <v>13</v>
      </c>
      <c r="M125" s="71">
        <v>303</v>
      </c>
      <c r="N125" s="71">
        <v>159</v>
      </c>
      <c r="O125" s="71">
        <v>256</v>
      </c>
      <c r="P125" s="71">
        <v>152</v>
      </c>
      <c r="Q125" s="71">
        <v>311</v>
      </c>
      <c r="R125" s="71">
        <v>175</v>
      </c>
      <c r="S125" s="71">
        <v>0</v>
      </c>
      <c r="T125" s="71">
        <v>0</v>
      </c>
      <c r="U125" s="71">
        <v>123</v>
      </c>
      <c r="V125" s="71">
        <v>54</v>
      </c>
      <c r="W125" s="71">
        <v>0</v>
      </c>
      <c r="X125" s="71">
        <v>0</v>
      </c>
      <c r="Y125" s="71">
        <v>126</v>
      </c>
      <c r="Z125" s="71">
        <v>57</v>
      </c>
      <c r="AA125" s="71">
        <v>118</v>
      </c>
      <c r="AB125" s="71">
        <v>72</v>
      </c>
      <c r="AC125" s="69">
        <v>2092</v>
      </c>
      <c r="AD125" s="69">
        <v>1159</v>
      </c>
      <c r="AE125" s="205" t="s">
        <v>160</v>
      </c>
      <c r="AF125" s="8" t="s">
        <v>90</v>
      </c>
      <c r="AG125" s="71">
        <v>15</v>
      </c>
      <c r="AH125" s="71">
        <v>8</v>
      </c>
      <c r="AI125" s="71">
        <v>0</v>
      </c>
      <c r="AJ125" s="71">
        <v>0</v>
      </c>
      <c r="AK125" s="71">
        <v>0</v>
      </c>
      <c r="AL125" s="71">
        <v>0</v>
      </c>
      <c r="AM125" s="71">
        <v>0</v>
      </c>
      <c r="AN125" s="71">
        <v>0</v>
      </c>
      <c r="AO125" s="71">
        <v>0</v>
      </c>
      <c r="AP125" s="71">
        <v>0</v>
      </c>
      <c r="AQ125" s="71">
        <v>10</v>
      </c>
      <c r="AR125" s="71">
        <v>4</v>
      </c>
      <c r="AS125" s="71">
        <v>11</v>
      </c>
      <c r="AT125" s="71">
        <v>4</v>
      </c>
      <c r="AU125" s="71">
        <v>117</v>
      </c>
      <c r="AV125" s="71">
        <v>65</v>
      </c>
      <c r="AW125" s="71">
        <v>0</v>
      </c>
      <c r="AX125" s="71">
        <v>0</v>
      </c>
      <c r="AY125" s="71">
        <v>48</v>
      </c>
      <c r="AZ125" s="71">
        <v>19</v>
      </c>
      <c r="BA125" s="71">
        <v>0</v>
      </c>
      <c r="BB125" s="71">
        <v>0</v>
      </c>
      <c r="BC125" s="71">
        <v>0</v>
      </c>
      <c r="BD125" s="71">
        <v>0</v>
      </c>
      <c r="BE125" s="71">
        <v>0</v>
      </c>
      <c r="BF125" s="71">
        <v>0</v>
      </c>
      <c r="BG125" s="69">
        <v>201</v>
      </c>
      <c r="BH125" s="69">
        <v>100</v>
      </c>
      <c r="BI125" s="205" t="s">
        <v>160</v>
      </c>
      <c r="BJ125" s="8" t="s">
        <v>90</v>
      </c>
      <c r="BK125" s="31">
        <v>15</v>
      </c>
      <c r="BL125" s="31">
        <v>0</v>
      </c>
      <c r="BM125" s="31">
        <v>0</v>
      </c>
      <c r="BN125" s="31">
        <v>0</v>
      </c>
      <c r="BO125" s="31">
        <v>2</v>
      </c>
      <c r="BP125" s="31">
        <v>9</v>
      </c>
      <c r="BQ125" s="31">
        <v>8</v>
      </c>
      <c r="BR125" s="31">
        <v>8</v>
      </c>
      <c r="BS125" s="31">
        <v>0</v>
      </c>
      <c r="BT125" s="31">
        <v>4</v>
      </c>
      <c r="BU125" s="31">
        <v>0</v>
      </c>
      <c r="BV125" s="31">
        <v>3</v>
      </c>
      <c r="BW125" s="31">
        <v>3</v>
      </c>
      <c r="BX125" s="149">
        <v>52</v>
      </c>
      <c r="BY125" s="125">
        <v>47</v>
      </c>
      <c r="BZ125" s="71">
        <v>36</v>
      </c>
      <c r="CA125" s="71">
        <v>9</v>
      </c>
      <c r="CB125" s="71">
        <v>6</v>
      </c>
      <c r="CC125" s="71">
        <v>8</v>
      </c>
      <c r="CD125" s="205" t="s">
        <v>160</v>
      </c>
      <c r="CE125" s="8" t="s">
        <v>90</v>
      </c>
      <c r="CF125" s="71">
        <v>220</v>
      </c>
      <c r="CG125" s="71">
        <v>593</v>
      </c>
      <c r="CH125" s="71">
        <v>216</v>
      </c>
      <c r="CI125" s="71">
        <v>96</v>
      </c>
      <c r="CJ125" s="71">
        <v>0</v>
      </c>
      <c r="CK125" s="71">
        <v>10</v>
      </c>
      <c r="CL125" s="71">
        <v>48</v>
      </c>
      <c r="CM125" s="71">
        <v>56</v>
      </c>
      <c r="CN125" s="71">
        <v>46</v>
      </c>
      <c r="CO125" s="205" t="s">
        <v>160</v>
      </c>
      <c r="CP125" s="8" t="s">
        <v>90</v>
      </c>
      <c r="CQ125" s="46">
        <v>468</v>
      </c>
      <c r="CR125" s="46">
        <v>271</v>
      </c>
      <c r="CS125" s="46">
        <v>178</v>
      </c>
      <c r="CT125" s="46">
        <v>77</v>
      </c>
      <c r="CU125" s="46">
        <v>0</v>
      </c>
      <c r="CV125" s="46">
        <v>0</v>
      </c>
      <c r="CW125" s="46">
        <v>0</v>
      </c>
      <c r="CX125" s="46">
        <v>0</v>
      </c>
      <c r="CY125" s="46">
        <v>137</v>
      </c>
      <c r="CZ125" s="46">
        <v>52</v>
      </c>
      <c r="DA125" s="46">
        <v>40</v>
      </c>
      <c r="DB125" s="46">
        <v>14</v>
      </c>
      <c r="DC125" s="46">
        <v>0</v>
      </c>
      <c r="DD125" s="46">
        <v>0</v>
      </c>
      <c r="DE125" s="46">
        <v>0</v>
      </c>
      <c r="DF125" s="46">
        <v>0</v>
      </c>
      <c r="DG125" s="46">
        <v>0</v>
      </c>
      <c r="DH125" s="46">
        <v>0</v>
      </c>
      <c r="DI125" s="46">
        <v>0</v>
      </c>
      <c r="DJ125" s="46">
        <v>0</v>
      </c>
      <c r="DK125" s="46">
        <v>0</v>
      </c>
      <c r="DL125" s="46">
        <v>0</v>
      </c>
      <c r="DM125" s="46">
        <v>0</v>
      </c>
      <c r="DN125" s="46">
        <v>0</v>
      </c>
      <c r="DO125" s="205" t="s">
        <v>160</v>
      </c>
      <c r="DP125" s="8" t="s">
        <v>90</v>
      </c>
      <c r="DQ125" s="71">
        <v>9</v>
      </c>
      <c r="DR125" s="71">
        <v>62</v>
      </c>
      <c r="DS125" s="71">
        <v>0</v>
      </c>
      <c r="DT125" s="71">
        <v>26</v>
      </c>
      <c r="DU125" s="71">
        <v>3</v>
      </c>
      <c r="DV125" s="16">
        <v>100</v>
      </c>
      <c r="DW125" s="71">
        <v>41</v>
      </c>
      <c r="DX125" s="71">
        <v>12</v>
      </c>
      <c r="DY125" s="152">
        <v>22</v>
      </c>
      <c r="DZ125" s="32">
        <v>8</v>
      </c>
      <c r="EA125" s="205" t="s">
        <v>160</v>
      </c>
      <c r="EB125" s="8" t="s">
        <v>90</v>
      </c>
      <c r="EC125" s="71">
        <v>474</v>
      </c>
      <c r="ED125" s="71">
        <v>510</v>
      </c>
      <c r="EE125" s="71">
        <v>1</v>
      </c>
      <c r="EF125" s="71">
        <v>0</v>
      </c>
      <c r="EG125" s="71">
        <v>10</v>
      </c>
      <c r="EH125" s="71">
        <v>11</v>
      </c>
      <c r="EI125" s="71">
        <v>3</v>
      </c>
      <c r="EJ125" s="71">
        <v>533</v>
      </c>
      <c r="EK125" s="71">
        <v>7</v>
      </c>
      <c r="EL125" s="71">
        <v>13</v>
      </c>
      <c r="EM125" s="71">
        <v>15</v>
      </c>
      <c r="EN125" s="71">
        <v>0</v>
      </c>
      <c r="EO125" s="71">
        <v>0</v>
      </c>
      <c r="EP125" s="71">
        <v>0</v>
      </c>
      <c r="EQ125" s="71">
        <v>0</v>
      </c>
      <c r="ER125" s="71">
        <v>0</v>
      </c>
      <c r="ES125" s="71">
        <v>0</v>
      </c>
      <c r="EU125" s="80" t="s">
        <v>160</v>
      </c>
      <c r="EV125" s="80" t="s">
        <v>2382</v>
      </c>
      <c r="EW125" s="78">
        <v>605</v>
      </c>
      <c r="EX125" s="80">
        <v>218</v>
      </c>
      <c r="EY125" s="78">
        <v>2438</v>
      </c>
      <c r="EZ125" s="78"/>
      <c r="FA125" s="78"/>
      <c r="FB125" s="78"/>
      <c r="FC125" s="78"/>
      <c r="FD125" s="78"/>
      <c r="FE125" s="78"/>
    </row>
    <row r="126" spans="1:161">
      <c r="A126" s="205"/>
      <c r="B126" s="8" t="s">
        <v>91</v>
      </c>
      <c r="C126" s="71">
        <v>211</v>
      </c>
      <c r="D126" s="71">
        <v>120</v>
      </c>
      <c r="E126" s="71">
        <v>0</v>
      </c>
      <c r="F126" s="71">
        <v>0</v>
      </c>
      <c r="G126" s="71">
        <v>0</v>
      </c>
      <c r="H126" s="71">
        <v>0</v>
      </c>
      <c r="I126" s="71">
        <v>0</v>
      </c>
      <c r="J126" s="71">
        <v>0</v>
      </c>
      <c r="K126" s="71">
        <v>83</v>
      </c>
      <c r="L126" s="71">
        <v>47</v>
      </c>
      <c r="M126" s="71">
        <v>50</v>
      </c>
      <c r="N126" s="71">
        <v>26</v>
      </c>
      <c r="O126" s="71">
        <v>0</v>
      </c>
      <c r="P126" s="71">
        <v>0</v>
      </c>
      <c r="Q126" s="71">
        <v>22</v>
      </c>
      <c r="R126" s="71">
        <v>15</v>
      </c>
      <c r="S126" s="71">
        <v>0</v>
      </c>
      <c r="T126" s="71">
        <v>0</v>
      </c>
      <c r="U126" s="71">
        <v>0</v>
      </c>
      <c r="V126" s="71">
        <v>0</v>
      </c>
      <c r="W126" s="71">
        <v>0</v>
      </c>
      <c r="X126" s="71">
        <v>0</v>
      </c>
      <c r="Y126" s="71">
        <v>29</v>
      </c>
      <c r="Z126" s="71">
        <v>17</v>
      </c>
      <c r="AA126" s="71">
        <v>31</v>
      </c>
      <c r="AB126" s="71">
        <v>18</v>
      </c>
      <c r="AC126" s="69">
        <v>426</v>
      </c>
      <c r="AD126" s="69">
        <v>243</v>
      </c>
      <c r="AE126" s="205"/>
      <c r="AF126" s="8" t="s">
        <v>91</v>
      </c>
      <c r="AG126" s="71">
        <v>26</v>
      </c>
      <c r="AH126" s="71">
        <v>16</v>
      </c>
      <c r="AI126" s="71">
        <v>0</v>
      </c>
      <c r="AJ126" s="71">
        <v>0</v>
      </c>
      <c r="AK126" s="71">
        <v>0</v>
      </c>
      <c r="AL126" s="71">
        <v>0</v>
      </c>
      <c r="AM126" s="71">
        <v>0</v>
      </c>
      <c r="AN126" s="71">
        <v>0</v>
      </c>
      <c r="AO126" s="71">
        <v>0</v>
      </c>
      <c r="AP126" s="71">
        <v>0</v>
      </c>
      <c r="AQ126" s="71">
        <v>4</v>
      </c>
      <c r="AR126" s="71">
        <v>2</v>
      </c>
      <c r="AS126" s="71">
        <v>0</v>
      </c>
      <c r="AT126" s="71">
        <v>0</v>
      </c>
      <c r="AU126" s="71">
        <v>4</v>
      </c>
      <c r="AV126" s="71">
        <v>3</v>
      </c>
      <c r="AW126" s="71">
        <v>0</v>
      </c>
      <c r="AX126" s="71">
        <v>0</v>
      </c>
      <c r="AY126" s="71">
        <v>0</v>
      </c>
      <c r="AZ126" s="71">
        <v>0</v>
      </c>
      <c r="BA126" s="71">
        <v>0</v>
      </c>
      <c r="BB126" s="71">
        <v>0</v>
      </c>
      <c r="BC126" s="71">
        <v>2</v>
      </c>
      <c r="BD126" s="71">
        <v>1</v>
      </c>
      <c r="BE126" s="71">
        <v>6</v>
      </c>
      <c r="BF126" s="71">
        <v>2</v>
      </c>
      <c r="BG126" s="69">
        <v>42</v>
      </c>
      <c r="BH126" s="69">
        <v>24</v>
      </c>
      <c r="BI126" s="205"/>
      <c r="BJ126" s="8" t="s">
        <v>91</v>
      </c>
      <c r="BK126" s="31">
        <v>4</v>
      </c>
      <c r="BL126" s="31">
        <v>0</v>
      </c>
      <c r="BM126" s="31">
        <v>0</v>
      </c>
      <c r="BN126" s="31">
        <v>0</v>
      </c>
      <c r="BO126" s="31">
        <v>2</v>
      </c>
      <c r="BP126" s="31">
        <v>1</v>
      </c>
      <c r="BQ126" s="31">
        <v>0</v>
      </c>
      <c r="BR126" s="31">
        <v>1</v>
      </c>
      <c r="BS126" s="31">
        <v>0</v>
      </c>
      <c r="BT126" s="31">
        <v>0</v>
      </c>
      <c r="BU126" s="31">
        <v>0</v>
      </c>
      <c r="BV126" s="31">
        <v>1</v>
      </c>
      <c r="BW126" s="31">
        <v>1</v>
      </c>
      <c r="BX126" s="149">
        <v>10</v>
      </c>
      <c r="BY126" s="125">
        <v>10</v>
      </c>
      <c r="BZ126" s="71">
        <v>8</v>
      </c>
      <c r="CA126" s="71">
        <v>10</v>
      </c>
      <c r="CB126" s="71">
        <v>1</v>
      </c>
      <c r="CC126" s="71">
        <v>1</v>
      </c>
      <c r="CD126" s="205"/>
      <c r="CE126" s="8" t="s">
        <v>91</v>
      </c>
      <c r="CF126" s="71">
        <v>0</v>
      </c>
      <c r="CG126" s="71">
        <v>205</v>
      </c>
      <c r="CH126" s="71">
        <v>19</v>
      </c>
      <c r="CI126" s="71">
        <v>0</v>
      </c>
      <c r="CJ126" s="71">
        <v>0</v>
      </c>
      <c r="CK126" s="71">
        <v>5</v>
      </c>
      <c r="CL126" s="71">
        <v>10</v>
      </c>
      <c r="CM126" s="71">
        <v>10</v>
      </c>
      <c r="CN126" s="71">
        <v>10</v>
      </c>
      <c r="CO126" s="205"/>
      <c r="CP126" s="8" t="s">
        <v>91</v>
      </c>
      <c r="CQ126" s="46">
        <v>50</v>
      </c>
      <c r="CR126" s="46">
        <v>27</v>
      </c>
      <c r="CS126" s="46">
        <v>43</v>
      </c>
      <c r="CT126" s="46">
        <v>24</v>
      </c>
      <c r="CU126" s="46">
        <v>0</v>
      </c>
      <c r="CV126" s="46">
        <v>0</v>
      </c>
      <c r="CW126" s="46">
        <v>0</v>
      </c>
      <c r="CX126" s="46">
        <v>0</v>
      </c>
      <c r="CY126" s="46">
        <v>37</v>
      </c>
      <c r="CZ126" s="46">
        <v>20</v>
      </c>
      <c r="DA126" s="46">
        <v>20</v>
      </c>
      <c r="DB126" s="46">
        <v>10</v>
      </c>
      <c r="DC126" s="46">
        <v>0</v>
      </c>
      <c r="DD126" s="46">
        <v>0</v>
      </c>
      <c r="DE126" s="46">
        <v>0</v>
      </c>
      <c r="DF126" s="46">
        <v>0</v>
      </c>
      <c r="DG126" s="46">
        <v>15</v>
      </c>
      <c r="DH126" s="46">
        <v>6</v>
      </c>
      <c r="DI126" s="46">
        <v>13</v>
      </c>
      <c r="DJ126" s="46">
        <v>5</v>
      </c>
      <c r="DK126" s="46">
        <v>27</v>
      </c>
      <c r="DL126" s="46">
        <v>14</v>
      </c>
      <c r="DM126" s="46">
        <v>16</v>
      </c>
      <c r="DN126" s="46">
        <v>11</v>
      </c>
      <c r="DO126" s="205"/>
      <c r="DP126" s="8" t="s">
        <v>91</v>
      </c>
      <c r="DQ126" s="71">
        <v>10</v>
      </c>
      <c r="DR126" s="71">
        <v>10</v>
      </c>
      <c r="DS126" s="71">
        <v>0</v>
      </c>
      <c r="DT126" s="71">
        <v>6</v>
      </c>
      <c r="DU126" s="71">
        <v>1</v>
      </c>
      <c r="DV126" s="16">
        <v>27</v>
      </c>
      <c r="DW126" s="71">
        <v>13</v>
      </c>
      <c r="DX126" s="71">
        <v>6</v>
      </c>
      <c r="DY126" s="152">
        <v>7</v>
      </c>
      <c r="DZ126" s="32">
        <v>4</v>
      </c>
      <c r="EA126" s="205"/>
      <c r="EB126" s="8" t="s">
        <v>91</v>
      </c>
      <c r="EC126" s="71">
        <v>100</v>
      </c>
      <c r="ED126" s="71">
        <v>184</v>
      </c>
      <c r="EE126" s="71">
        <v>0</v>
      </c>
      <c r="EF126" s="71">
        <v>0</v>
      </c>
      <c r="EG126" s="71">
        <v>0</v>
      </c>
      <c r="EH126" s="71">
        <v>0</v>
      </c>
      <c r="EI126" s="71">
        <v>1</v>
      </c>
      <c r="EJ126" s="71">
        <v>276</v>
      </c>
      <c r="EK126" s="71">
        <v>0</v>
      </c>
      <c r="EL126" s="71">
        <v>0</v>
      </c>
      <c r="EM126" s="71">
        <v>0</v>
      </c>
      <c r="EN126" s="71">
        <v>0</v>
      </c>
      <c r="EO126" s="71">
        <v>0</v>
      </c>
      <c r="EP126" s="71">
        <v>0</v>
      </c>
      <c r="EQ126" s="71">
        <v>0</v>
      </c>
      <c r="ER126" s="71">
        <v>0</v>
      </c>
      <c r="ES126" s="71">
        <v>0</v>
      </c>
      <c r="EU126" s="80" t="s">
        <v>160</v>
      </c>
      <c r="EV126" s="80" t="s">
        <v>2383</v>
      </c>
      <c r="EW126" s="78">
        <v>129</v>
      </c>
      <c r="EX126" s="80">
        <v>92</v>
      </c>
      <c r="EY126" s="78">
        <v>467</v>
      </c>
      <c r="EZ126" s="78"/>
      <c r="FA126" s="78"/>
      <c r="FB126" s="78"/>
      <c r="FC126" s="78"/>
      <c r="FD126" s="78"/>
      <c r="FE126" s="78"/>
    </row>
    <row r="127" spans="1:161">
      <c r="A127" s="205"/>
      <c r="B127" s="66" t="s">
        <v>73</v>
      </c>
      <c r="C127" s="26">
        <v>1046</v>
      </c>
      <c r="D127" s="26">
        <v>597</v>
      </c>
      <c r="E127" s="26">
        <v>0</v>
      </c>
      <c r="F127" s="26">
        <v>0</v>
      </c>
      <c r="G127" s="26">
        <v>0</v>
      </c>
      <c r="H127" s="26">
        <v>0</v>
      </c>
      <c r="I127" s="26">
        <v>0</v>
      </c>
      <c r="J127" s="26">
        <v>0</v>
      </c>
      <c r="K127" s="26">
        <v>103</v>
      </c>
      <c r="L127" s="26">
        <v>60</v>
      </c>
      <c r="M127" s="26">
        <v>353</v>
      </c>
      <c r="N127" s="26">
        <v>185</v>
      </c>
      <c r="O127" s="26">
        <v>256</v>
      </c>
      <c r="P127" s="26">
        <v>152</v>
      </c>
      <c r="Q127" s="26">
        <v>333</v>
      </c>
      <c r="R127" s="26">
        <v>190</v>
      </c>
      <c r="S127" s="26">
        <v>0</v>
      </c>
      <c r="T127" s="26">
        <v>0</v>
      </c>
      <c r="U127" s="26">
        <v>123</v>
      </c>
      <c r="V127" s="26">
        <v>54</v>
      </c>
      <c r="W127" s="26">
        <v>0</v>
      </c>
      <c r="X127" s="26">
        <v>0</v>
      </c>
      <c r="Y127" s="26">
        <v>155</v>
      </c>
      <c r="Z127" s="26">
        <v>74</v>
      </c>
      <c r="AA127" s="26">
        <v>149</v>
      </c>
      <c r="AB127" s="26">
        <v>90</v>
      </c>
      <c r="AC127" s="68">
        <v>2518</v>
      </c>
      <c r="AD127" s="68">
        <v>1402</v>
      </c>
      <c r="AE127" s="205"/>
      <c r="AF127" s="66" t="s">
        <v>73</v>
      </c>
      <c r="AG127" s="26">
        <v>41</v>
      </c>
      <c r="AH127" s="26">
        <v>24</v>
      </c>
      <c r="AI127" s="26">
        <v>0</v>
      </c>
      <c r="AJ127" s="26">
        <v>0</v>
      </c>
      <c r="AK127" s="26">
        <v>0</v>
      </c>
      <c r="AL127" s="26">
        <v>0</v>
      </c>
      <c r="AM127" s="26">
        <v>0</v>
      </c>
      <c r="AN127" s="26">
        <v>0</v>
      </c>
      <c r="AO127" s="26">
        <v>0</v>
      </c>
      <c r="AP127" s="26">
        <v>0</v>
      </c>
      <c r="AQ127" s="26">
        <v>14</v>
      </c>
      <c r="AR127" s="26">
        <v>6</v>
      </c>
      <c r="AS127" s="26">
        <v>11</v>
      </c>
      <c r="AT127" s="26">
        <v>4</v>
      </c>
      <c r="AU127" s="26">
        <v>121</v>
      </c>
      <c r="AV127" s="26">
        <v>68</v>
      </c>
      <c r="AW127" s="26">
        <v>0</v>
      </c>
      <c r="AX127" s="26">
        <v>0</v>
      </c>
      <c r="AY127" s="26">
        <v>48</v>
      </c>
      <c r="AZ127" s="26">
        <v>19</v>
      </c>
      <c r="BA127" s="26">
        <v>0</v>
      </c>
      <c r="BB127" s="26">
        <v>0</v>
      </c>
      <c r="BC127" s="26">
        <v>2</v>
      </c>
      <c r="BD127" s="26">
        <v>1</v>
      </c>
      <c r="BE127" s="26">
        <v>6</v>
      </c>
      <c r="BF127" s="26">
        <v>2</v>
      </c>
      <c r="BG127" s="68">
        <v>243</v>
      </c>
      <c r="BH127" s="68">
        <v>124</v>
      </c>
      <c r="BI127" s="205"/>
      <c r="BJ127" s="66" t="s">
        <v>73</v>
      </c>
      <c r="BK127" s="68">
        <v>19</v>
      </c>
      <c r="BL127" s="68">
        <v>0</v>
      </c>
      <c r="BM127" s="68">
        <v>0</v>
      </c>
      <c r="BN127" s="68">
        <v>0</v>
      </c>
      <c r="BO127" s="68">
        <v>4</v>
      </c>
      <c r="BP127" s="68">
        <v>10</v>
      </c>
      <c r="BQ127" s="68">
        <v>8</v>
      </c>
      <c r="BR127" s="68">
        <v>9</v>
      </c>
      <c r="BS127" s="68">
        <v>0</v>
      </c>
      <c r="BT127" s="68">
        <v>4</v>
      </c>
      <c r="BU127" s="68">
        <v>0</v>
      </c>
      <c r="BV127" s="68">
        <v>4</v>
      </c>
      <c r="BW127" s="68">
        <v>4</v>
      </c>
      <c r="BX127" s="68">
        <v>62</v>
      </c>
      <c r="BY127" s="68">
        <v>57</v>
      </c>
      <c r="BZ127" s="68">
        <v>44</v>
      </c>
      <c r="CA127" s="68">
        <v>19</v>
      </c>
      <c r="CB127" s="68">
        <v>7</v>
      </c>
      <c r="CC127" s="68">
        <v>9</v>
      </c>
      <c r="CD127" s="205"/>
      <c r="CE127" s="66" t="s">
        <v>73</v>
      </c>
      <c r="CF127" s="68">
        <v>220</v>
      </c>
      <c r="CG127" s="68">
        <v>798</v>
      </c>
      <c r="CH127" s="68">
        <v>235</v>
      </c>
      <c r="CI127" s="68">
        <v>96</v>
      </c>
      <c r="CJ127" s="68">
        <v>0</v>
      </c>
      <c r="CK127" s="68">
        <v>15</v>
      </c>
      <c r="CL127" s="68">
        <v>58</v>
      </c>
      <c r="CM127" s="68">
        <v>66</v>
      </c>
      <c r="CN127" s="68">
        <v>56</v>
      </c>
      <c r="CO127" s="205"/>
      <c r="CP127" s="66" t="s">
        <v>73</v>
      </c>
      <c r="CQ127" s="68">
        <v>518</v>
      </c>
      <c r="CR127" s="68">
        <v>298</v>
      </c>
      <c r="CS127" s="68">
        <v>221</v>
      </c>
      <c r="CT127" s="68">
        <v>101</v>
      </c>
      <c r="CU127" s="68">
        <v>0</v>
      </c>
      <c r="CV127" s="68">
        <v>0</v>
      </c>
      <c r="CW127" s="68">
        <v>0</v>
      </c>
      <c r="CX127" s="68">
        <v>0</v>
      </c>
      <c r="CY127" s="68">
        <v>174</v>
      </c>
      <c r="CZ127" s="68">
        <v>72</v>
      </c>
      <c r="DA127" s="68">
        <v>60</v>
      </c>
      <c r="DB127" s="68">
        <v>24</v>
      </c>
      <c r="DC127" s="68">
        <v>0</v>
      </c>
      <c r="DD127" s="68">
        <v>0</v>
      </c>
      <c r="DE127" s="68">
        <v>0</v>
      </c>
      <c r="DF127" s="68">
        <v>0</v>
      </c>
      <c r="DG127" s="68">
        <v>15</v>
      </c>
      <c r="DH127" s="68">
        <v>6</v>
      </c>
      <c r="DI127" s="68">
        <v>13</v>
      </c>
      <c r="DJ127" s="68">
        <v>5</v>
      </c>
      <c r="DK127" s="68">
        <v>27</v>
      </c>
      <c r="DL127" s="68">
        <v>14</v>
      </c>
      <c r="DM127" s="68">
        <v>16</v>
      </c>
      <c r="DN127" s="68">
        <v>11</v>
      </c>
      <c r="DO127" s="205"/>
      <c r="DP127" s="66" t="s">
        <v>73</v>
      </c>
      <c r="DQ127" s="26">
        <v>19</v>
      </c>
      <c r="DR127" s="26">
        <v>72</v>
      </c>
      <c r="DS127" s="26">
        <v>0</v>
      </c>
      <c r="DT127" s="26">
        <v>32</v>
      </c>
      <c r="DU127" s="26">
        <v>4</v>
      </c>
      <c r="DV127" s="26">
        <v>127</v>
      </c>
      <c r="DW127" s="26">
        <v>54</v>
      </c>
      <c r="DX127" s="26">
        <v>18</v>
      </c>
      <c r="DY127" s="41">
        <v>29</v>
      </c>
      <c r="DZ127" s="41">
        <v>12</v>
      </c>
      <c r="EA127" s="205"/>
      <c r="EB127" s="66" t="s">
        <v>73</v>
      </c>
      <c r="EC127" s="68">
        <v>574</v>
      </c>
      <c r="ED127" s="68">
        <v>694</v>
      </c>
      <c r="EE127" s="68">
        <v>1</v>
      </c>
      <c r="EF127" s="68">
        <v>0</v>
      </c>
      <c r="EG127" s="68">
        <v>10</v>
      </c>
      <c r="EH127" s="68">
        <v>11</v>
      </c>
      <c r="EI127" s="68">
        <v>4</v>
      </c>
      <c r="EJ127" s="68">
        <v>809</v>
      </c>
      <c r="EK127" s="68">
        <v>7</v>
      </c>
      <c r="EL127" s="68">
        <v>13</v>
      </c>
      <c r="EM127" s="68">
        <v>15</v>
      </c>
      <c r="EN127" s="68">
        <v>0</v>
      </c>
      <c r="EO127" s="68">
        <v>0</v>
      </c>
      <c r="EP127" s="68">
        <v>0</v>
      </c>
      <c r="EQ127" s="68">
        <v>0</v>
      </c>
      <c r="ER127" s="68">
        <v>0</v>
      </c>
      <c r="ES127" s="68">
        <v>0</v>
      </c>
      <c r="EU127" s="80" t="s">
        <v>160</v>
      </c>
      <c r="EV127" s="80" t="s">
        <v>2384</v>
      </c>
      <c r="EW127" s="78">
        <v>734</v>
      </c>
      <c r="EX127" s="80">
        <v>310</v>
      </c>
      <c r="EY127" s="78">
        <v>2905</v>
      </c>
      <c r="EZ127" s="78"/>
      <c r="FA127" s="78"/>
      <c r="FB127" s="78"/>
      <c r="FC127" s="78"/>
      <c r="FD127" s="78"/>
      <c r="FE127" s="78"/>
    </row>
    <row r="128" spans="1:161">
      <c r="A128" s="205" t="s">
        <v>161</v>
      </c>
      <c r="B128" s="8" t="s">
        <v>90</v>
      </c>
      <c r="C128" s="71">
        <v>487</v>
      </c>
      <c r="D128" s="71">
        <v>272</v>
      </c>
      <c r="E128" s="71">
        <v>0</v>
      </c>
      <c r="F128" s="71">
        <v>0</v>
      </c>
      <c r="G128" s="71">
        <v>0</v>
      </c>
      <c r="H128" s="71">
        <v>0</v>
      </c>
      <c r="I128" s="71">
        <v>26</v>
      </c>
      <c r="J128" s="71">
        <v>13</v>
      </c>
      <c r="K128" s="71">
        <v>136</v>
      </c>
      <c r="L128" s="71">
        <v>74</v>
      </c>
      <c r="M128" s="71">
        <v>54</v>
      </c>
      <c r="N128" s="71">
        <v>23</v>
      </c>
      <c r="O128" s="71">
        <v>64</v>
      </c>
      <c r="P128" s="71">
        <v>37</v>
      </c>
      <c r="Q128" s="71">
        <v>258</v>
      </c>
      <c r="R128" s="71">
        <v>137</v>
      </c>
      <c r="S128" s="71">
        <v>0</v>
      </c>
      <c r="T128" s="71">
        <v>0</v>
      </c>
      <c r="U128" s="71">
        <v>37</v>
      </c>
      <c r="V128" s="71">
        <v>12</v>
      </c>
      <c r="W128" s="71">
        <v>20</v>
      </c>
      <c r="X128" s="71">
        <v>6</v>
      </c>
      <c r="Y128" s="71">
        <v>0</v>
      </c>
      <c r="Z128" s="71">
        <v>0</v>
      </c>
      <c r="AA128" s="71">
        <v>0</v>
      </c>
      <c r="AB128" s="71">
        <v>0</v>
      </c>
      <c r="AC128" s="69">
        <v>1082</v>
      </c>
      <c r="AD128" s="69">
        <v>574</v>
      </c>
      <c r="AE128" s="205" t="s">
        <v>161</v>
      </c>
      <c r="AF128" s="8" t="s">
        <v>90</v>
      </c>
      <c r="AG128" s="71">
        <v>21</v>
      </c>
      <c r="AH128" s="71">
        <v>11</v>
      </c>
      <c r="AI128" s="71">
        <v>0</v>
      </c>
      <c r="AJ128" s="71">
        <v>0</v>
      </c>
      <c r="AK128" s="71">
        <v>0</v>
      </c>
      <c r="AL128" s="71">
        <v>0</v>
      </c>
      <c r="AM128" s="71">
        <v>1</v>
      </c>
      <c r="AN128" s="71">
        <v>1</v>
      </c>
      <c r="AO128" s="71">
        <v>16</v>
      </c>
      <c r="AP128" s="71">
        <v>4</v>
      </c>
      <c r="AQ128" s="71">
        <v>1</v>
      </c>
      <c r="AR128" s="71">
        <v>0</v>
      </c>
      <c r="AS128" s="71">
        <v>0</v>
      </c>
      <c r="AT128" s="71">
        <v>0</v>
      </c>
      <c r="AU128" s="71">
        <v>75</v>
      </c>
      <c r="AV128" s="71">
        <v>39</v>
      </c>
      <c r="AW128" s="71">
        <v>0</v>
      </c>
      <c r="AX128" s="71">
        <v>0</v>
      </c>
      <c r="AY128" s="71">
        <v>13</v>
      </c>
      <c r="AZ128" s="71">
        <v>4</v>
      </c>
      <c r="BA128" s="71">
        <v>0</v>
      </c>
      <c r="BB128" s="71">
        <v>0</v>
      </c>
      <c r="BC128" s="71">
        <v>0</v>
      </c>
      <c r="BD128" s="71">
        <v>0</v>
      </c>
      <c r="BE128" s="71">
        <v>0</v>
      </c>
      <c r="BF128" s="71">
        <v>0</v>
      </c>
      <c r="BG128" s="69">
        <v>127</v>
      </c>
      <c r="BH128" s="69">
        <v>59</v>
      </c>
      <c r="BI128" s="205" t="s">
        <v>161</v>
      </c>
      <c r="BJ128" s="8" t="s">
        <v>90</v>
      </c>
      <c r="BK128" s="31">
        <v>11</v>
      </c>
      <c r="BL128" s="31">
        <v>0</v>
      </c>
      <c r="BM128" s="31">
        <v>0</v>
      </c>
      <c r="BN128" s="31">
        <v>1</v>
      </c>
      <c r="BO128" s="31">
        <v>5</v>
      </c>
      <c r="BP128" s="31">
        <v>4</v>
      </c>
      <c r="BQ128" s="31">
        <v>3</v>
      </c>
      <c r="BR128" s="31">
        <v>8</v>
      </c>
      <c r="BS128" s="31">
        <v>0</v>
      </c>
      <c r="BT128" s="31">
        <v>4</v>
      </c>
      <c r="BU128" s="31">
        <v>1</v>
      </c>
      <c r="BV128" s="31">
        <v>0</v>
      </c>
      <c r="BW128" s="31">
        <v>0</v>
      </c>
      <c r="BX128" s="149">
        <v>37</v>
      </c>
      <c r="BY128" s="125">
        <v>36</v>
      </c>
      <c r="BZ128" s="71">
        <v>29</v>
      </c>
      <c r="CA128" s="71">
        <v>10</v>
      </c>
      <c r="CB128" s="71">
        <v>1</v>
      </c>
      <c r="CC128" s="71">
        <v>7</v>
      </c>
      <c r="CD128" s="205" t="s">
        <v>161</v>
      </c>
      <c r="CE128" s="8" t="s">
        <v>90</v>
      </c>
      <c r="CF128" s="71">
        <v>0</v>
      </c>
      <c r="CG128" s="71">
        <v>554</v>
      </c>
      <c r="CH128" s="71">
        <v>51</v>
      </c>
      <c r="CI128" s="71">
        <v>0</v>
      </c>
      <c r="CJ128" s="71">
        <v>0</v>
      </c>
      <c r="CK128" s="71">
        <v>4</v>
      </c>
      <c r="CL128" s="71">
        <v>41</v>
      </c>
      <c r="CM128" s="71">
        <v>26</v>
      </c>
      <c r="CN128" s="71">
        <v>29</v>
      </c>
      <c r="CO128" s="205" t="s">
        <v>161</v>
      </c>
      <c r="CP128" s="8" t="s">
        <v>90</v>
      </c>
      <c r="CQ128" s="46">
        <v>270</v>
      </c>
      <c r="CR128" s="46">
        <v>124</v>
      </c>
      <c r="CS128" s="46">
        <v>130</v>
      </c>
      <c r="CT128" s="46">
        <v>61</v>
      </c>
      <c r="CU128" s="46">
        <v>0</v>
      </c>
      <c r="CV128" s="46">
        <v>0</v>
      </c>
      <c r="CW128" s="46">
        <v>0</v>
      </c>
      <c r="CX128" s="46">
        <v>0</v>
      </c>
      <c r="CY128" s="46">
        <v>35</v>
      </c>
      <c r="CZ128" s="46">
        <v>10</v>
      </c>
      <c r="DA128" s="46">
        <v>16</v>
      </c>
      <c r="DB128" s="46">
        <v>10</v>
      </c>
      <c r="DC128" s="46">
        <v>0</v>
      </c>
      <c r="DD128" s="46">
        <v>0</v>
      </c>
      <c r="DE128" s="46">
        <v>0</v>
      </c>
      <c r="DF128" s="46">
        <v>0</v>
      </c>
      <c r="DG128" s="46">
        <v>0</v>
      </c>
      <c r="DH128" s="46">
        <v>0</v>
      </c>
      <c r="DI128" s="46">
        <v>0</v>
      </c>
      <c r="DJ128" s="46">
        <v>0</v>
      </c>
      <c r="DK128" s="46">
        <v>0</v>
      </c>
      <c r="DL128" s="46">
        <v>0</v>
      </c>
      <c r="DM128" s="46">
        <v>0</v>
      </c>
      <c r="DN128" s="46">
        <v>0</v>
      </c>
      <c r="DO128" s="205" t="s">
        <v>161</v>
      </c>
      <c r="DP128" s="8" t="s">
        <v>90</v>
      </c>
      <c r="DQ128" s="71">
        <v>17</v>
      </c>
      <c r="DR128" s="71">
        <v>29</v>
      </c>
      <c r="DS128" s="71">
        <v>0</v>
      </c>
      <c r="DT128" s="71">
        <v>37</v>
      </c>
      <c r="DU128" s="71">
        <v>3</v>
      </c>
      <c r="DV128" s="16">
        <v>86</v>
      </c>
      <c r="DW128" s="71">
        <v>44</v>
      </c>
      <c r="DX128" s="71">
        <v>16</v>
      </c>
      <c r="DY128" s="152">
        <v>15</v>
      </c>
      <c r="DZ128" s="32">
        <v>6</v>
      </c>
      <c r="EA128" s="205" t="s">
        <v>161</v>
      </c>
      <c r="EB128" s="8" t="s">
        <v>90</v>
      </c>
      <c r="EC128" s="71">
        <v>192</v>
      </c>
      <c r="ED128" s="71">
        <v>246</v>
      </c>
      <c r="EE128" s="71">
        <v>37</v>
      </c>
      <c r="EF128" s="71">
        <v>0</v>
      </c>
      <c r="EG128" s="71">
        <v>27</v>
      </c>
      <c r="EH128" s="71">
        <v>26</v>
      </c>
      <c r="EI128" s="71">
        <v>0</v>
      </c>
      <c r="EJ128" s="71">
        <v>333</v>
      </c>
      <c r="EK128" s="71">
        <v>15</v>
      </c>
      <c r="EL128" s="71">
        <v>15</v>
      </c>
      <c r="EM128" s="71">
        <v>23</v>
      </c>
      <c r="EN128" s="71">
        <v>3</v>
      </c>
      <c r="EO128" s="71">
        <v>23</v>
      </c>
      <c r="EP128" s="71">
        <v>5</v>
      </c>
      <c r="EQ128" s="71">
        <v>0</v>
      </c>
      <c r="ER128" s="71">
        <v>0</v>
      </c>
      <c r="ES128" s="71">
        <v>0</v>
      </c>
      <c r="EU128" s="80" t="s">
        <v>161</v>
      </c>
      <c r="EV128" s="80" t="s">
        <v>2385</v>
      </c>
      <c r="EW128" s="78">
        <v>305</v>
      </c>
      <c r="EX128" s="80">
        <v>146</v>
      </c>
      <c r="EY128" s="78">
        <v>1261</v>
      </c>
      <c r="EZ128" s="78"/>
      <c r="FA128" s="78"/>
      <c r="FB128" s="78"/>
      <c r="FC128" s="78"/>
      <c r="FD128" s="78"/>
      <c r="FE128" s="78"/>
    </row>
    <row r="129" spans="1:161">
      <c r="A129" s="205"/>
      <c r="B129" s="8" t="s">
        <v>91</v>
      </c>
      <c r="C129" s="71">
        <v>141</v>
      </c>
      <c r="D129" s="71">
        <v>69</v>
      </c>
      <c r="E129" s="71">
        <v>0</v>
      </c>
      <c r="F129" s="71">
        <v>0</v>
      </c>
      <c r="G129" s="71">
        <v>0</v>
      </c>
      <c r="H129" s="71">
        <v>0</v>
      </c>
      <c r="I129" s="71">
        <v>0</v>
      </c>
      <c r="J129" s="71">
        <v>0</v>
      </c>
      <c r="K129" s="71">
        <v>30</v>
      </c>
      <c r="L129" s="71">
        <v>22</v>
      </c>
      <c r="M129" s="71">
        <v>35</v>
      </c>
      <c r="N129" s="71">
        <v>12</v>
      </c>
      <c r="O129" s="71">
        <v>47</v>
      </c>
      <c r="P129" s="71">
        <v>28</v>
      </c>
      <c r="Q129" s="71">
        <v>0</v>
      </c>
      <c r="R129" s="71">
        <v>0</v>
      </c>
      <c r="S129" s="71">
        <v>0</v>
      </c>
      <c r="T129" s="71">
        <v>0</v>
      </c>
      <c r="U129" s="71">
        <v>0</v>
      </c>
      <c r="V129" s="71">
        <v>0</v>
      </c>
      <c r="W129" s="71">
        <v>28</v>
      </c>
      <c r="X129" s="71">
        <v>23</v>
      </c>
      <c r="Y129" s="71">
        <v>48</v>
      </c>
      <c r="Z129" s="71">
        <v>22</v>
      </c>
      <c r="AA129" s="71">
        <v>48</v>
      </c>
      <c r="AB129" s="71">
        <v>20</v>
      </c>
      <c r="AC129" s="69">
        <v>377</v>
      </c>
      <c r="AD129" s="69">
        <v>196</v>
      </c>
      <c r="AE129" s="205"/>
      <c r="AF129" s="8" t="s">
        <v>91</v>
      </c>
      <c r="AG129" s="71">
        <v>9</v>
      </c>
      <c r="AH129" s="71">
        <v>3</v>
      </c>
      <c r="AI129" s="71">
        <v>0</v>
      </c>
      <c r="AJ129" s="71">
        <v>0</v>
      </c>
      <c r="AK129" s="71">
        <v>0</v>
      </c>
      <c r="AL129" s="71">
        <v>0</v>
      </c>
      <c r="AM129" s="71">
        <v>0</v>
      </c>
      <c r="AN129" s="71">
        <v>0</v>
      </c>
      <c r="AO129" s="71">
        <v>3</v>
      </c>
      <c r="AP129" s="71">
        <v>2</v>
      </c>
      <c r="AQ129" s="71">
        <v>3</v>
      </c>
      <c r="AR129" s="71">
        <v>2</v>
      </c>
      <c r="AS129" s="71">
        <v>0</v>
      </c>
      <c r="AT129" s="71">
        <v>0</v>
      </c>
      <c r="AU129" s="71">
        <v>0</v>
      </c>
      <c r="AV129" s="71">
        <v>0</v>
      </c>
      <c r="AW129" s="71">
        <v>0</v>
      </c>
      <c r="AX129" s="71">
        <v>0</v>
      </c>
      <c r="AY129" s="71">
        <v>0</v>
      </c>
      <c r="AZ129" s="71">
        <v>0</v>
      </c>
      <c r="BA129" s="71">
        <v>8</v>
      </c>
      <c r="BB129" s="71">
        <v>6</v>
      </c>
      <c r="BC129" s="71">
        <v>14</v>
      </c>
      <c r="BD129" s="71">
        <v>7</v>
      </c>
      <c r="BE129" s="71">
        <v>14</v>
      </c>
      <c r="BF129" s="71">
        <v>3</v>
      </c>
      <c r="BG129" s="69">
        <v>51</v>
      </c>
      <c r="BH129" s="69">
        <v>23</v>
      </c>
      <c r="BI129" s="205"/>
      <c r="BJ129" s="8" t="s">
        <v>91</v>
      </c>
      <c r="BK129" s="31">
        <v>3</v>
      </c>
      <c r="BL129" s="31">
        <v>0</v>
      </c>
      <c r="BM129" s="31">
        <v>0</v>
      </c>
      <c r="BN129" s="31">
        <v>0</v>
      </c>
      <c r="BO129" s="31">
        <v>1</v>
      </c>
      <c r="BP129" s="31">
        <v>1</v>
      </c>
      <c r="BQ129" s="31">
        <v>1</v>
      </c>
      <c r="BR129" s="31">
        <v>0</v>
      </c>
      <c r="BS129" s="31">
        <v>0</v>
      </c>
      <c r="BT129" s="31">
        <v>0</v>
      </c>
      <c r="BU129" s="31">
        <v>1</v>
      </c>
      <c r="BV129" s="31">
        <v>1</v>
      </c>
      <c r="BW129" s="31">
        <v>1</v>
      </c>
      <c r="BX129" s="149">
        <v>9</v>
      </c>
      <c r="BY129" s="125">
        <v>9</v>
      </c>
      <c r="BZ129" s="71">
        <v>9</v>
      </c>
      <c r="CA129" s="71">
        <v>0</v>
      </c>
      <c r="CB129" s="71">
        <v>0</v>
      </c>
      <c r="CC129" s="71">
        <v>1</v>
      </c>
      <c r="CD129" s="205"/>
      <c r="CE129" s="8" t="s">
        <v>91</v>
      </c>
      <c r="CF129" s="71">
        <v>0</v>
      </c>
      <c r="CG129" s="71">
        <v>213</v>
      </c>
      <c r="CH129" s="71">
        <v>0</v>
      </c>
      <c r="CI129" s="71">
        <v>0</v>
      </c>
      <c r="CJ129" s="71">
        <v>0</v>
      </c>
      <c r="CK129" s="71">
        <v>3</v>
      </c>
      <c r="CL129" s="71">
        <v>9</v>
      </c>
      <c r="CM129" s="71">
        <v>9</v>
      </c>
      <c r="CN129" s="71">
        <v>12</v>
      </c>
      <c r="CO129" s="205"/>
      <c r="CP129" s="8" t="s">
        <v>91</v>
      </c>
      <c r="CQ129" s="46">
        <v>0</v>
      </c>
      <c r="CR129" s="46">
        <v>0</v>
      </c>
      <c r="CS129" s="46">
        <v>0</v>
      </c>
      <c r="CT129" s="46">
        <v>0</v>
      </c>
      <c r="CU129" s="46">
        <v>0</v>
      </c>
      <c r="CV129" s="46">
        <v>0</v>
      </c>
      <c r="CW129" s="46">
        <v>0</v>
      </c>
      <c r="CX129" s="46">
        <v>0</v>
      </c>
      <c r="CY129" s="46">
        <v>0</v>
      </c>
      <c r="CZ129" s="46">
        <v>0</v>
      </c>
      <c r="DA129" s="46">
        <v>0</v>
      </c>
      <c r="DB129" s="46">
        <v>0</v>
      </c>
      <c r="DC129" s="46">
        <v>36</v>
      </c>
      <c r="DD129" s="46">
        <v>22</v>
      </c>
      <c r="DE129" s="46">
        <v>9</v>
      </c>
      <c r="DF129" s="46">
        <v>6</v>
      </c>
      <c r="DG129" s="46">
        <v>45</v>
      </c>
      <c r="DH129" s="46">
        <v>18</v>
      </c>
      <c r="DI129" s="46">
        <v>22</v>
      </c>
      <c r="DJ129" s="46">
        <v>11</v>
      </c>
      <c r="DK129" s="46">
        <v>44</v>
      </c>
      <c r="DL129" s="46">
        <v>14</v>
      </c>
      <c r="DM129" s="46">
        <v>14</v>
      </c>
      <c r="DN129" s="46">
        <v>8</v>
      </c>
      <c r="DO129" s="205"/>
      <c r="DP129" s="8" t="s">
        <v>91</v>
      </c>
      <c r="DQ129" s="71">
        <v>9</v>
      </c>
      <c r="DR129" s="71">
        <v>8</v>
      </c>
      <c r="DS129" s="71">
        <v>0</v>
      </c>
      <c r="DT129" s="71">
        <v>2</v>
      </c>
      <c r="DU129" s="71">
        <v>0</v>
      </c>
      <c r="DV129" s="16">
        <v>19</v>
      </c>
      <c r="DW129" s="71">
        <v>8</v>
      </c>
      <c r="DX129" s="71">
        <v>10</v>
      </c>
      <c r="DY129" s="152">
        <v>6</v>
      </c>
      <c r="DZ129" s="32">
        <v>3</v>
      </c>
      <c r="EA129" s="205"/>
      <c r="EB129" s="8" t="s">
        <v>91</v>
      </c>
      <c r="EC129" s="71">
        <v>0</v>
      </c>
      <c r="ED129" s="71">
        <v>0</v>
      </c>
      <c r="EE129" s="71">
        <v>0</v>
      </c>
      <c r="EF129" s="71">
        <v>0</v>
      </c>
      <c r="EG129" s="71">
        <v>0</v>
      </c>
      <c r="EH129" s="71">
        <v>0</v>
      </c>
      <c r="EI129" s="71">
        <v>0</v>
      </c>
      <c r="EJ129" s="71">
        <v>0</v>
      </c>
      <c r="EK129" s="71">
        <v>0</v>
      </c>
      <c r="EL129" s="71">
        <v>0</v>
      </c>
      <c r="EM129" s="71">
        <v>0</v>
      </c>
      <c r="EN129" s="71">
        <v>0</v>
      </c>
      <c r="EO129" s="71">
        <v>0</v>
      </c>
      <c r="EP129" s="71">
        <v>0</v>
      </c>
      <c r="EQ129" s="71">
        <v>0</v>
      </c>
      <c r="ER129" s="71">
        <v>0</v>
      </c>
      <c r="ES129" s="71">
        <v>0</v>
      </c>
      <c r="EU129" s="80" t="s">
        <v>161</v>
      </c>
      <c r="EV129" s="80" t="s">
        <v>2386</v>
      </c>
      <c r="EW129" s="78">
        <v>125</v>
      </c>
      <c r="EX129" s="80">
        <v>45</v>
      </c>
      <c r="EY129" s="78">
        <v>426</v>
      </c>
      <c r="EZ129" s="78"/>
      <c r="FA129" s="78"/>
      <c r="FB129" s="78"/>
      <c r="FC129" s="78"/>
      <c r="FD129" s="78"/>
      <c r="FE129" s="78"/>
    </row>
    <row r="130" spans="1:161">
      <c r="A130" s="205"/>
      <c r="B130" s="66" t="s">
        <v>73</v>
      </c>
      <c r="C130" s="26">
        <v>628</v>
      </c>
      <c r="D130" s="26">
        <v>341</v>
      </c>
      <c r="E130" s="26">
        <v>0</v>
      </c>
      <c r="F130" s="26">
        <v>0</v>
      </c>
      <c r="G130" s="26">
        <v>0</v>
      </c>
      <c r="H130" s="26">
        <v>0</v>
      </c>
      <c r="I130" s="26">
        <v>26</v>
      </c>
      <c r="J130" s="26">
        <v>13</v>
      </c>
      <c r="K130" s="26">
        <v>166</v>
      </c>
      <c r="L130" s="26">
        <v>96</v>
      </c>
      <c r="M130" s="26">
        <v>89</v>
      </c>
      <c r="N130" s="26">
        <v>35</v>
      </c>
      <c r="O130" s="26">
        <v>111</v>
      </c>
      <c r="P130" s="26">
        <v>65</v>
      </c>
      <c r="Q130" s="26">
        <v>258</v>
      </c>
      <c r="R130" s="26">
        <v>137</v>
      </c>
      <c r="S130" s="26">
        <v>0</v>
      </c>
      <c r="T130" s="26">
        <v>0</v>
      </c>
      <c r="U130" s="26">
        <v>37</v>
      </c>
      <c r="V130" s="26">
        <v>12</v>
      </c>
      <c r="W130" s="26">
        <v>48</v>
      </c>
      <c r="X130" s="26">
        <v>29</v>
      </c>
      <c r="Y130" s="26">
        <v>48</v>
      </c>
      <c r="Z130" s="26">
        <v>22</v>
      </c>
      <c r="AA130" s="26">
        <v>48</v>
      </c>
      <c r="AB130" s="26">
        <v>20</v>
      </c>
      <c r="AC130" s="68">
        <v>1459</v>
      </c>
      <c r="AD130" s="68">
        <v>770</v>
      </c>
      <c r="AE130" s="205"/>
      <c r="AF130" s="66" t="s">
        <v>73</v>
      </c>
      <c r="AG130" s="26">
        <v>30</v>
      </c>
      <c r="AH130" s="26">
        <v>14</v>
      </c>
      <c r="AI130" s="26">
        <v>0</v>
      </c>
      <c r="AJ130" s="26">
        <v>0</v>
      </c>
      <c r="AK130" s="26">
        <v>0</v>
      </c>
      <c r="AL130" s="26">
        <v>0</v>
      </c>
      <c r="AM130" s="26">
        <v>1</v>
      </c>
      <c r="AN130" s="26">
        <v>1</v>
      </c>
      <c r="AO130" s="26">
        <v>19</v>
      </c>
      <c r="AP130" s="26">
        <v>6</v>
      </c>
      <c r="AQ130" s="26">
        <v>4</v>
      </c>
      <c r="AR130" s="26">
        <v>2</v>
      </c>
      <c r="AS130" s="26">
        <v>0</v>
      </c>
      <c r="AT130" s="26">
        <v>0</v>
      </c>
      <c r="AU130" s="26">
        <v>75</v>
      </c>
      <c r="AV130" s="26">
        <v>39</v>
      </c>
      <c r="AW130" s="26">
        <v>0</v>
      </c>
      <c r="AX130" s="26">
        <v>0</v>
      </c>
      <c r="AY130" s="26">
        <v>13</v>
      </c>
      <c r="AZ130" s="26">
        <v>4</v>
      </c>
      <c r="BA130" s="26">
        <v>8</v>
      </c>
      <c r="BB130" s="26">
        <v>6</v>
      </c>
      <c r="BC130" s="26">
        <v>14</v>
      </c>
      <c r="BD130" s="26">
        <v>7</v>
      </c>
      <c r="BE130" s="26">
        <v>14</v>
      </c>
      <c r="BF130" s="26">
        <v>3</v>
      </c>
      <c r="BG130" s="68">
        <v>178</v>
      </c>
      <c r="BH130" s="68">
        <v>82</v>
      </c>
      <c r="BI130" s="205"/>
      <c r="BJ130" s="66" t="s">
        <v>73</v>
      </c>
      <c r="BK130" s="68">
        <v>14</v>
      </c>
      <c r="BL130" s="68">
        <v>0</v>
      </c>
      <c r="BM130" s="68">
        <v>0</v>
      </c>
      <c r="BN130" s="68">
        <v>1</v>
      </c>
      <c r="BO130" s="68">
        <v>6</v>
      </c>
      <c r="BP130" s="68">
        <v>5</v>
      </c>
      <c r="BQ130" s="68">
        <v>4</v>
      </c>
      <c r="BR130" s="68">
        <v>8</v>
      </c>
      <c r="BS130" s="68">
        <v>0</v>
      </c>
      <c r="BT130" s="68">
        <v>4</v>
      </c>
      <c r="BU130" s="68">
        <v>2</v>
      </c>
      <c r="BV130" s="68">
        <v>1</v>
      </c>
      <c r="BW130" s="68">
        <v>1</v>
      </c>
      <c r="BX130" s="68">
        <v>46</v>
      </c>
      <c r="BY130" s="68">
        <v>45</v>
      </c>
      <c r="BZ130" s="68">
        <v>38</v>
      </c>
      <c r="CA130" s="68">
        <v>10</v>
      </c>
      <c r="CB130" s="68">
        <v>1</v>
      </c>
      <c r="CC130" s="68">
        <v>8</v>
      </c>
      <c r="CD130" s="205"/>
      <c r="CE130" s="66" t="s">
        <v>73</v>
      </c>
      <c r="CF130" s="68">
        <v>0</v>
      </c>
      <c r="CG130" s="68">
        <v>767</v>
      </c>
      <c r="CH130" s="68">
        <v>51</v>
      </c>
      <c r="CI130" s="68">
        <v>0</v>
      </c>
      <c r="CJ130" s="68">
        <v>0</v>
      </c>
      <c r="CK130" s="68">
        <v>7</v>
      </c>
      <c r="CL130" s="68">
        <v>50</v>
      </c>
      <c r="CM130" s="68">
        <v>35</v>
      </c>
      <c r="CN130" s="68">
        <v>41</v>
      </c>
      <c r="CO130" s="205"/>
      <c r="CP130" s="66" t="s">
        <v>73</v>
      </c>
      <c r="CQ130" s="68">
        <v>270</v>
      </c>
      <c r="CR130" s="68">
        <v>124</v>
      </c>
      <c r="CS130" s="68">
        <v>130</v>
      </c>
      <c r="CT130" s="68">
        <v>61</v>
      </c>
      <c r="CU130" s="68">
        <v>0</v>
      </c>
      <c r="CV130" s="68">
        <v>0</v>
      </c>
      <c r="CW130" s="68">
        <v>0</v>
      </c>
      <c r="CX130" s="68">
        <v>0</v>
      </c>
      <c r="CY130" s="68">
        <v>35</v>
      </c>
      <c r="CZ130" s="68">
        <v>10</v>
      </c>
      <c r="DA130" s="68">
        <v>16</v>
      </c>
      <c r="DB130" s="68">
        <v>10</v>
      </c>
      <c r="DC130" s="68">
        <v>36</v>
      </c>
      <c r="DD130" s="68">
        <v>22</v>
      </c>
      <c r="DE130" s="68">
        <v>9</v>
      </c>
      <c r="DF130" s="68">
        <v>6</v>
      </c>
      <c r="DG130" s="68">
        <v>45</v>
      </c>
      <c r="DH130" s="68">
        <v>18</v>
      </c>
      <c r="DI130" s="68">
        <v>22</v>
      </c>
      <c r="DJ130" s="68">
        <v>11</v>
      </c>
      <c r="DK130" s="68">
        <v>44</v>
      </c>
      <c r="DL130" s="68">
        <v>14</v>
      </c>
      <c r="DM130" s="68">
        <v>14</v>
      </c>
      <c r="DN130" s="68">
        <v>8</v>
      </c>
      <c r="DO130" s="205"/>
      <c r="DP130" s="66" t="s">
        <v>73</v>
      </c>
      <c r="DQ130" s="26">
        <v>26</v>
      </c>
      <c r="DR130" s="26">
        <v>37</v>
      </c>
      <c r="DS130" s="26">
        <v>0</v>
      </c>
      <c r="DT130" s="26">
        <v>39</v>
      </c>
      <c r="DU130" s="26">
        <v>3</v>
      </c>
      <c r="DV130" s="26">
        <v>105</v>
      </c>
      <c r="DW130" s="26">
        <v>52</v>
      </c>
      <c r="DX130" s="26">
        <v>26</v>
      </c>
      <c r="DY130" s="41">
        <v>21</v>
      </c>
      <c r="DZ130" s="41">
        <v>9</v>
      </c>
      <c r="EA130" s="205"/>
      <c r="EB130" s="66" t="s">
        <v>73</v>
      </c>
      <c r="EC130" s="68">
        <v>192</v>
      </c>
      <c r="ED130" s="68">
        <v>246</v>
      </c>
      <c r="EE130" s="68">
        <v>37</v>
      </c>
      <c r="EF130" s="68">
        <v>0</v>
      </c>
      <c r="EG130" s="68">
        <v>27</v>
      </c>
      <c r="EH130" s="68">
        <v>26</v>
      </c>
      <c r="EI130" s="68">
        <v>0</v>
      </c>
      <c r="EJ130" s="68">
        <v>333</v>
      </c>
      <c r="EK130" s="68">
        <v>15</v>
      </c>
      <c r="EL130" s="68">
        <v>15</v>
      </c>
      <c r="EM130" s="68">
        <v>23</v>
      </c>
      <c r="EN130" s="68">
        <v>3</v>
      </c>
      <c r="EO130" s="68">
        <v>23</v>
      </c>
      <c r="EP130" s="68">
        <v>5</v>
      </c>
      <c r="EQ130" s="68">
        <v>0</v>
      </c>
      <c r="ER130" s="68">
        <v>0</v>
      </c>
      <c r="ES130" s="68">
        <v>0</v>
      </c>
      <c r="EU130" s="80" t="s">
        <v>161</v>
      </c>
      <c r="EV130" s="80" t="s">
        <v>2387</v>
      </c>
      <c r="EW130" s="78">
        <v>430</v>
      </c>
      <c r="EX130" s="80">
        <v>191</v>
      </c>
      <c r="EY130" s="78">
        <v>1687</v>
      </c>
      <c r="EZ130" s="78"/>
      <c r="FA130" s="78"/>
      <c r="FB130" s="78"/>
      <c r="FC130" s="78"/>
      <c r="FD130" s="78"/>
      <c r="FE130" s="78"/>
    </row>
    <row r="131" spans="1:161">
      <c r="A131" s="205" t="s">
        <v>162</v>
      </c>
      <c r="B131" s="8" t="s">
        <v>90</v>
      </c>
      <c r="C131" s="71">
        <v>2793</v>
      </c>
      <c r="D131" s="71">
        <v>1522</v>
      </c>
      <c r="E131" s="71">
        <v>0</v>
      </c>
      <c r="F131" s="71">
        <v>0</v>
      </c>
      <c r="G131" s="71">
        <v>0</v>
      </c>
      <c r="H131" s="71">
        <v>0</v>
      </c>
      <c r="I131" s="71">
        <v>0</v>
      </c>
      <c r="J131" s="71">
        <v>0</v>
      </c>
      <c r="K131" s="71">
        <v>885</v>
      </c>
      <c r="L131" s="71">
        <v>595</v>
      </c>
      <c r="M131" s="71">
        <v>737</v>
      </c>
      <c r="N131" s="71">
        <v>346</v>
      </c>
      <c r="O131" s="71">
        <v>430</v>
      </c>
      <c r="P131" s="71">
        <v>236</v>
      </c>
      <c r="Q131" s="71">
        <v>134</v>
      </c>
      <c r="R131" s="71">
        <v>87</v>
      </c>
      <c r="S131" s="71">
        <v>0</v>
      </c>
      <c r="T131" s="71">
        <v>0</v>
      </c>
      <c r="U131" s="71">
        <v>57</v>
      </c>
      <c r="V131" s="71">
        <v>17</v>
      </c>
      <c r="W131" s="71">
        <v>699</v>
      </c>
      <c r="X131" s="71">
        <v>467</v>
      </c>
      <c r="Y131" s="71">
        <v>646</v>
      </c>
      <c r="Z131" s="71">
        <v>313</v>
      </c>
      <c r="AA131" s="71">
        <v>330</v>
      </c>
      <c r="AB131" s="71">
        <v>187</v>
      </c>
      <c r="AC131" s="69">
        <v>6711</v>
      </c>
      <c r="AD131" s="69">
        <v>3770</v>
      </c>
      <c r="AE131" s="205" t="s">
        <v>162</v>
      </c>
      <c r="AF131" s="8" t="s">
        <v>90</v>
      </c>
      <c r="AG131" s="71">
        <v>189</v>
      </c>
      <c r="AH131" s="71">
        <v>97</v>
      </c>
      <c r="AI131" s="71">
        <v>0</v>
      </c>
      <c r="AJ131" s="71">
        <v>0</v>
      </c>
      <c r="AK131" s="71">
        <v>0</v>
      </c>
      <c r="AL131" s="71">
        <v>0</v>
      </c>
      <c r="AM131" s="71">
        <v>0</v>
      </c>
      <c r="AN131" s="71">
        <v>0</v>
      </c>
      <c r="AO131" s="71">
        <v>33</v>
      </c>
      <c r="AP131" s="71">
        <v>18</v>
      </c>
      <c r="AQ131" s="71">
        <v>26</v>
      </c>
      <c r="AR131" s="71">
        <v>6</v>
      </c>
      <c r="AS131" s="71">
        <v>20</v>
      </c>
      <c r="AT131" s="71">
        <v>11</v>
      </c>
      <c r="AU131" s="71">
        <v>30</v>
      </c>
      <c r="AV131" s="71">
        <v>18</v>
      </c>
      <c r="AW131" s="71">
        <v>0</v>
      </c>
      <c r="AX131" s="71">
        <v>0</v>
      </c>
      <c r="AY131" s="71">
        <v>17</v>
      </c>
      <c r="AZ131" s="71">
        <v>4</v>
      </c>
      <c r="BA131" s="71">
        <v>85</v>
      </c>
      <c r="BB131" s="71">
        <v>56</v>
      </c>
      <c r="BC131" s="71">
        <v>167</v>
      </c>
      <c r="BD131" s="71">
        <v>75</v>
      </c>
      <c r="BE131" s="71">
        <v>51</v>
      </c>
      <c r="BF131" s="71">
        <v>24</v>
      </c>
      <c r="BG131" s="69">
        <v>618</v>
      </c>
      <c r="BH131" s="69">
        <v>309</v>
      </c>
      <c r="BI131" s="205" t="s">
        <v>162</v>
      </c>
      <c r="BJ131" s="8" t="s">
        <v>90</v>
      </c>
      <c r="BK131" s="31">
        <v>53</v>
      </c>
      <c r="BL131" s="31">
        <v>0</v>
      </c>
      <c r="BM131" s="31">
        <v>0</v>
      </c>
      <c r="BN131" s="31">
        <v>0</v>
      </c>
      <c r="BO131" s="31">
        <v>19</v>
      </c>
      <c r="BP131" s="31">
        <v>20</v>
      </c>
      <c r="BQ131" s="31">
        <v>11</v>
      </c>
      <c r="BR131" s="31">
        <v>4</v>
      </c>
      <c r="BS131" s="31">
        <v>0</v>
      </c>
      <c r="BT131" s="31">
        <v>3</v>
      </c>
      <c r="BU131" s="31">
        <v>16</v>
      </c>
      <c r="BV131" s="31">
        <v>17</v>
      </c>
      <c r="BW131" s="31">
        <v>10</v>
      </c>
      <c r="BX131" s="149">
        <v>153</v>
      </c>
      <c r="BY131" s="125">
        <v>146</v>
      </c>
      <c r="BZ131" s="71">
        <v>126</v>
      </c>
      <c r="CA131" s="71">
        <v>115</v>
      </c>
      <c r="CB131" s="71">
        <v>2</v>
      </c>
      <c r="CC131" s="71">
        <v>15</v>
      </c>
      <c r="CD131" s="205" t="s">
        <v>162</v>
      </c>
      <c r="CE131" s="8" t="s">
        <v>90</v>
      </c>
      <c r="CF131" s="71">
        <v>27</v>
      </c>
      <c r="CG131" s="71">
        <v>3442</v>
      </c>
      <c r="CH131" s="71">
        <v>68</v>
      </c>
      <c r="CI131" s="71">
        <v>22</v>
      </c>
      <c r="CJ131" s="71">
        <v>0</v>
      </c>
      <c r="CK131" s="71">
        <v>60</v>
      </c>
      <c r="CL131" s="71">
        <v>144</v>
      </c>
      <c r="CM131" s="71">
        <v>137</v>
      </c>
      <c r="CN131" s="71">
        <v>134</v>
      </c>
      <c r="CO131" s="205" t="s">
        <v>162</v>
      </c>
      <c r="CP131" s="8" t="s">
        <v>90</v>
      </c>
      <c r="CQ131" s="46">
        <v>288</v>
      </c>
      <c r="CR131" s="46">
        <v>171</v>
      </c>
      <c r="CS131" s="46">
        <v>103</v>
      </c>
      <c r="CT131" s="46">
        <v>65</v>
      </c>
      <c r="CU131" s="46">
        <v>3</v>
      </c>
      <c r="CV131" s="46">
        <v>1</v>
      </c>
      <c r="CW131" s="46">
        <v>2</v>
      </c>
      <c r="CX131" s="46">
        <v>1</v>
      </c>
      <c r="CY131" s="46">
        <v>196</v>
      </c>
      <c r="CZ131" s="46">
        <v>98</v>
      </c>
      <c r="DA131" s="46">
        <v>65</v>
      </c>
      <c r="DB131" s="46">
        <v>37</v>
      </c>
      <c r="DC131" s="46">
        <v>482</v>
      </c>
      <c r="DD131" s="46">
        <v>297</v>
      </c>
      <c r="DE131" s="46">
        <v>323</v>
      </c>
      <c r="DF131" s="46">
        <v>206</v>
      </c>
      <c r="DG131" s="46">
        <v>489</v>
      </c>
      <c r="DH131" s="46">
        <v>220</v>
      </c>
      <c r="DI131" s="46">
        <v>242</v>
      </c>
      <c r="DJ131" s="46">
        <v>110</v>
      </c>
      <c r="DK131" s="46">
        <v>262</v>
      </c>
      <c r="DL131" s="46">
        <v>138</v>
      </c>
      <c r="DM131" s="46">
        <v>155</v>
      </c>
      <c r="DN131" s="46">
        <v>89</v>
      </c>
      <c r="DO131" s="205" t="s">
        <v>162</v>
      </c>
      <c r="DP131" s="8" t="s">
        <v>90</v>
      </c>
      <c r="DQ131" s="71">
        <v>206</v>
      </c>
      <c r="DR131" s="71">
        <v>200</v>
      </c>
      <c r="DS131" s="71">
        <v>3</v>
      </c>
      <c r="DT131" s="71">
        <v>34</v>
      </c>
      <c r="DU131" s="71">
        <v>14</v>
      </c>
      <c r="DV131" s="16">
        <v>457</v>
      </c>
      <c r="DW131" s="71">
        <v>260</v>
      </c>
      <c r="DX131" s="71">
        <v>239</v>
      </c>
      <c r="DY131" s="152">
        <v>130</v>
      </c>
      <c r="DZ131" s="32">
        <v>78</v>
      </c>
      <c r="EA131" s="205" t="s">
        <v>162</v>
      </c>
      <c r="EB131" s="8" t="s">
        <v>90</v>
      </c>
      <c r="EC131" s="71">
        <v>2070</v>
      </c>
      <c r="ED131" s="71">
        <v>2153</v>
      </c>
      <c r="EE131" s="71">
        <v>360</v>
      </c>
      <c r="EF131" s="71">
        <v>0</v>
      </c>
      <c r="EG131" s="71">
        <v>331</v>
      </c>
      <c r="EH131" s="71">
        <v>230</v>
      </c>
      <c r="EI131" s="71">
        <v>123</v>
      </c>
      <c r="EJ131" s="71">
        <v>2900</v>
      </c>
      <c r="EK131" s="71">
        <v>229</v>
      </c>
      <c r="EL131" s="71">
        <v>89</v>
      </c>
      <c r="EM131" s="71">
        <v>233</v>
      </c>
      <c r="EN131" s="71">
        <v>25</v>
      </c>
      <c r="EO131" s="71">
        <v>192</v>
      </c>
      <c r="EP131" s="71">
        <v>0</v>
      </c>
      <c r="EQ131" s="71">
        <v>20</v>
      </c>
      <c r="ER131" s="71">
        <v>150</v>
      </c>
      <c r="ES131" s="71">
        <v>0</v>
      </c>
      <c r="EU131" s="80" t="s">
        <v>162</v>
      </c>
      <c r="EV131" s="80" t="s">
        <v>2388</v>
      </c>
      <c r="EW131" s="78">
        <v>1720</v>
      </c>
      <c r="EX131" s="80">
        <v>890</v>
      </c>
      <c r="EY131" s="78">
        <v>7203</v>
      </c>
      <c r="EZ131" s="78"/>
      <c r="FA131" s="78"/>
      <c r="FB131" s="78"/>
      <c r="FC131" s="78"/>
      <c r="FD131" s="78"/>
      <c r="FE131" s="78"/>
    </row>
    <row r="132" spans="1:161">
      <c r="A132" s="205"/>
      <c r="B132" s="8" t="s">
        <v>91</v>
      </c>
      <c r="C132" s="71">
        <v>0</v>
      </c>
      <c r="D132" s="71">
        <v>0</v>
      </c>
      <c r="E132" s="71">
        <v>0</v>
      </c>
      <c r="F132" s="71">
        <v>0</v>
      </c>
      <c r="G132" s="71">
        <v>0</v>
      </c>
      <c r="H132" s="71">
        <v>0</v>
      </c>
      <c r="I132" s="71">
        <v>0</v>
      </c>
      <c r="J132" s="71">
        <v>0</v>
      </c>
      <c r="K132" s="71">
        <v>0</v>
      </c>
      <c r="L132" s="71">
        <v>0</v>
      </c>
      <c r="M132" s="71">
        <v>0</v>
      </c>
      <c r="N132" s="71">
        <v>0</v>
      </c>
      <c r="O132" s="71">
        <v>0</v>
      </c>
      <c r="P132" s="71">
        <v>0</v>
      </c>
      <c r="Q132" s="71">
        <v>0</v>
      </c>
      <c r="R132" s="71">
        <v>0</v>
      </c>
      <c r="S132" s="71">
        <v>0</v>
      </c>
      <c r="T132" s="71">
        <v>0</v>
      </c>
      <c r="U132" s="71">
        <v>0</v>
      </c>
      <c r="V132" s="71">
        <v>0</v>
      </c>
      <c r="W132" s="71">
        <v>0</v>
      </c>
      <c r="X132" s="71">
        <v>0</v>
      </c>
      <c r="Y132" s="71">
        <v>0</v>
      </c>
      <c r="Z132" s="71">
        <v>0</v>
      </c>
      <c r="AA132" s="71">
        <v>0</v>
      </c>
      <c r="AB132" s="71">
        <v>0</v>
      </c>
      <c r="AC132" s="69">
        <v>0</v>
      </c>
      <c r="AD132" s="69">
        <v>0</v>
      </c>
      <c r="AE132" s="205"/>
      <c r="AF132" s="8" t="s">
        <v>91</v>
      </c>
      <c r="AG132" s="71">
        <v>0</v>
      </c>
      <c r="AH132" s="71">
        <v>0</v>
      </c>
      <c r="AI132" s="71">
        <v>0</v>
      </c>
      <c r="AJ132" s="71">
        <v>0</v>
      </c>
      <c r="AK132" s="71">
        <v>0</v>
      </c>
      <c r="AL132" s="71">
        <v>0</v>
      </c>
      <c r="AM132" s="71">
        <v>0</v>
      </c>
      <c r="AN132" s="71">
        <v>0</v>
      </c>
      <c r="AO132" s="71">
        <v>0</v>
      </c>
      <c r="AP132" s="71">
        <v>0</v>
      </c>
      <c r="AQ132" s="71">
        <v>0</v>
      </c>
      <c r="AR132" s="71">
        <v>0</v>
      </c>
      <c r="AS132" s="71">
        <v>0</v>
      </c>
      <c r="AT132" s="71">
        <v>0</v>
      </c>
      <c r="AU132" s="71">
        <v>0</v>
      </c>
      <c r="AV132" s="71">
        <v>0</v>
      </c>
      <c r="AW132" s="71">
        <v>0</v>
      </c>
      <c r="AX132" s="71">
        <v>0</v>
      </c>
      <c r="AY132" s="71">
        <v>0</v>
      </c>
      <c r="AZ132" s="71">
        <v>0</v>
      </c>
      <c r="BA132" s="71">
        <v>0</v>
      </c>
      <c r="BB132" s="71">
        <v>0</v>
      </c>
      <c r="BC132" s="71">
        <v>0</v>
      </c>
      <c r="BD132" s="71">
        <v>0</v>
      </c>
      <c r="BE132" s="71">
        <v>0</v>
      </c>
      <c r="BF132" s="71">
        <v>0</v>
      </c>
      <c r="BG132" s="69">
        <v>0</v>
      </c>
      <c r="BH132" s="69">
        <v>0</v>
      </c>
      <c r="BI132" s="205"/>
      <c r="BJ132" s="8" t="s">
        <v>91</v>
      </c>
      <c r="BK132" s="31">
        <v>0</v>
      </c>
      <c r="BL132" s="31">
        <v>0</v>
      </c>
      <c r="BM132" s="31">
        <v>0</v>
      </c>
      <c r="BN132" s="31">
        <v>0</v>
      </c>
      <c r="BO132" s="31">
        <v>0</v>
      </c>
      <c r="BP132" s="31">
        <v>0</v>
      </c>
      <c r="BQ132" s="31">
        <v>0</v>
      </c>
      <c r="BR132" s="31">
        <v>0</v>
      </c>
      <c r="BS132" s="31">
        <v>0</v>
      </c>
      <c r="BT132" s="31">
        <v>0</v>
      </c>
      <c r="BU132" s="31">
        <v>0</v>
      </c>
      <c r="BV132" s="31">
        <v>0</v>
      </c>
      <c r="BW132" s="31">
        <v>0</v>
      </c>
      <c r="BX132" s="149">
        <v>0</v>
      </c>
      <c r="BY132" s="125">
        <v>0</v>
      </c>
      <c r="BZ132" s="71">
        <v>0</v>
      </c>
      <c r="CA132" s="71">
        <v>0</v>
      </c>
      <c r="CB132" s="71">
        <v>0</v>
      </c>
      <c r="CC132" s="71">
        <v>0</v>
      </c>
      <c r="CD132" s="205"/>
      <c r="CE132" s="8" t="s">
        <v>91</v>
      </c>
      <c r="CF132" s="71">
        <v>0</v>
      </c>
      <c r="CG132" s="71">
        <v>0</v>
      </c>
      <c r="CH132" s="71">
        <v>0</v>
      </c>
      <c r="CI132" s="71">
        <v>0</v>
      </c>
      <c r="CJ132" s="71">
        <v>0</v>
      </c>
      <c r="CK132" s="71">
        <v>0</v>
      </c>
      <c r="CL132" s="71">
        <v>0</v>
      </c>
      <c r="CM132" s="71">
        <v>0</v>
      </c>
      <c r="CN132" s="71">
        <v>0</v>
      </c>
      <c r="CO132" s="205"/>
      <c r="CP132" s="8" t="s">
        <v>91</v>
      </c>
      <c r="CQ132" s="46">
        <v>0</v>
      </c>
      <c r="CR132" s="46">
        <v>0</v>
      </c>
      <c r="CS132" s="46">
        <v>0</v>
      </c>
      <c r="CT132" s="46">
        <v>0</v>
      </c>
      <c r="CU132" s="46">
        <v>0</v>
      </c>
      <c r="CV132" s="46">
        <v>0</v>
      </c>
      <c r="CW132" s="46">
        <v>0</v>
      </c>
      <c r="CX132" s="46">
        <v>0</v>
      </c>
      <c r="CY132" s="46">
        <v>0</v>
      </c>
      <c r="CZ132" s="46">
        <v>0</v>
      </c>
      <c r="DA132" s="46">
        <v>0</v>
      </c>
      <c r="DB132" s="46">
        <v>0</v>
      </c>
      <c r="DC132" s="46">
        <v>0</v>
      </c>
      <c r="DD132" s="46">
        <v>0</v>
      </c>
      <c r="DE132" s="46">
        <v>0</v>
      </c>
      <c r="DF132" s="46">
        <v>0</v>
      </c>
      <c r="DG132" s="46">
        <v>0</v>
      </c>
      <c r="DH132" s="46">
        <v>0</v>
      </c>
      <c r="DI132" s="46">
        <v>0</v>
      </c>
      <c r="DJ132" s="46">
        <v>0</v>
      </c>
      <c r="DK132" s="46">
        <v>0</v>
      </c>
      <c r="DL132" s="46">
        <v>0</v>
      </c>
      <c r="DM132" s="46">
        <v>0</v>
      </c>
      <c r="DN132" s="46">
        <v>0</v>
      </c>
      <c r="DO132" s="205"/>
      <c r="DP132" s="8" t="s">
        <v>91</v>
      </c>
      <c r="DQ132" s="71">
        <v>0</v>
      </c>
      <c r="DR132" s="71">
        <v>0</v>
      </c>
      <c r="DS132" s="71">
        <v>0</v>
      </c>
      <c r="DT132" s="71">
        <v>0</v>
      </c>
      <c r="DU132" s="71">
        <v>0</v>
      </c>
      <c r="DV132" s="16">
        <v>0</v>
      </c>
      <c r="DW132" s="71">
        <v>0</v>
      </c>
      <c r="DX132" s="71">
        <v>0</v>
      </c>
      <c r="DY132" s="152">
        <v>0</v>
      </c>
      <c r="DZ132" s="32">
        <v>0</v>
      </c>
      <c r="EA132" s="205"/>
      <c r="EB132" s="8" t="s">
        <v>91</v>
      </c>
      <c r="EC132" s="71">
        <v>0</v>
      </c>
      <c r="ED132" s="71">
        <v>0</v>
      </c>
      <c r="EE132" s="71">
        <v>0</v>
      </c>
      <c r="EF132" s="71">
        <v>0</v>
      </c>
      <c r="EG132" s="71">
        <v>0</v>
      </c>
      <c r="EH132" s="71">
        <v>0</v>
      </c>
      <c r="EI132" s="71">
        <v>0</v>
      </c>
      <c r="EJ132" s="71">
        <v>0</v>
      </c>
      <c r="EK132" s="71">
        <v>0</v>
      </c>
      <c r="EL132" s="71">
        <v>0</v>
      </c>
      <c r="EM132" s="71">
        <v>0</v>
      </c>
      <c r="EN132" s="71">
        <v>0</v>
      </c>
      <c r="EO132" s="71">
        <v>0</v>
      </c>
      <c r="EP132" s="71">
        <v>0</v>
      </c>
      <c r="EQ132" s="71">
        <v>0</v>
      </c>
      <c r="ER132" s="71">
        <v>0</v>
      </c>
      <c r="ES132" s="71">
        <v>0</v>
      </c>
      <c r="EU132" s="80" t="s">
        <v>162</v>
      </c>
      <c r="EV132" s="80" t="s">
        <v>2389</v>
      </c>
      <c r="EW132" s="78">
        <v>0</v>
      </c>
      <c r="EX132" s="80">
        <v>0</v>
      </c>
      <c r="EY132" s="78">
        <v>0</v>
      </c>
      <c r="EZ132" s="78"/>
      <c r="FA132" s="78"/>
      <c r="FB132" s="78"/>
      <c r="FC132" s="78"/>
      <c r="FD132" s="78"/>
      <c r="FE132" s="78"/>
    </row>
    <row r="133" spans="1:161">
      <c r="A133" s="205"/>
      <c r="B133" s="66" t="s">
        <v>73</v>
      </c>
      <c r="C133" s="26">
        <v>2793</v>
      </c>
      <c r="D133" s="26">
        <v>1522</v>
      </c>
      <c r="E133" s="26">
        <v>0</v>
      </c>
      <c r="F133" s="26">
        <v>0</v>
      </c>
      <c r="G133" s="26">
        <v>0</v>
      </c>
      <c r="H133" s="26">
        <v>0</v>
      </c>
      <c r="I133" s="26">
        <v>0</v>
      </c>
      <c r="J133" s="26">
        <v>0</v>
      </c>
      <c r="K133" s="26">
        <v>885</v>
      </c>
      <c r="L133" s="26">
        <v>595</v>
      </c>
      <c r="M133" s="26">
        <v>737</v>
      </c>
      <c r="N133" s="26">
        <v>346</v>
      </c>
      <c r="O133" s="26">
        <v>430</v>
      </c>
      <c r="P133" s="26">
        <v>236</v>
      </c>
      <c r="Q133" s="26">
        <v>134</v>
      </c>
      <c r="R133" s="26">
        <v>87</v>
      </c>
      <c r="S133" s="26">
        <v>0</v>
      </c>
      <c r="T133" s="26">
        <v>0</v>
      </c>
      <c r="U133" s="26">
        <v>57</v>
      </c>
      <c r="V133" s="26">
        <v>17</v>
      </c>
      <c r="W133" s="26">
        <v>699</v>
      </c>
      <c r="X133" s="26">
        <v>467</v>
      </c>
      <c r="Y133" s="26">
        <v>646</v>
      </c>
      <c r="Z133" s="26">
        <v>313</v>
      </c>
      <c r="AA133" s="26">
        <v>330</v>
      </c>
      <c r="AB133" s="26">
        <v>187</v>
      </c>
      <c r="AC133" s="68">
        <v>6711</v>
      </c>
      <c r="AD133" s="68">
        <v>3770</v>
      </c>
      <c r="AE133" s="205"/>
      <c r="AF133" s="66" t="s">
        <v>73</v>
      </c>
      <c r="AG133" s="26">
        <v>189</v>
      </c>
      <c r="AH133" s="26">
        <v>97</v>
      </c>
      <c r="AI133" s="26">
        <v>0</v>
      </c>
      <c r="AJ133" s="26">
        <v>0</v>
      </c>
      <c r="AK133" s="26">
        <v>0</v>
      </c>
      <c r="AL133" s="26">
        <v>0</v>
      </c>
      <c r="AM133" s="26">
        <v>0</v>
      </c>
      <c r="AN133" s="26">
        <v>0</v>
      </c>
      <c r="AO133" s="26">
        <v>33</v>
      </c>
      <c r="AP133" s="26">
        <v>18</v>
      </c>
      <c r="AQ133" s="26">
        <v>26</v>
      </c>
      <c r="AR133" s="26">
        <v>6</v>
      </c>
      <c r="AS133" s="26">
        <v>20</v>
      </c>
      <c r="AT133" s="26">
        <v>11</v>
      </c>
      <c r="AU133" s="26">
        <v>30</v>
      </c>
      <c r="AV133" s="26">
        <v>18</v>
      </c>
      <c r="AW133" s="26">
        <v>0</v>
      </c>
      <c r="AX133" s="26">
        <v>0</v>
      </c>
      <c r="AY133" s="26">
        <v>17</v>
      </c>
      <c r="AZ133" s="26">
        <v>4</v>
      </c>
      <c r="BA133" s="26">
        <v>85</v>
      </c>
      <c r="BB133" s="26">
        <v>56</v>
      </c>
      <c r="BC133" s="26">
        <v>167</v>
      </c>
      <c r="BD133" s="26">
        <v>75</v>
      </c>
      <c r="BE133" s="26">
        <v>51</v>
      </c>
      <c r="BF133" s="26">
        <v>24</v>
      </c>
      <c r="BG133" s="68">
        <v>618</v>
      </c>
      <c r="BH133" s="68">
        <v>309</v>
      </c>
      <c r="BI133" s="205"/>
      <c r="BJ133" s="66" t="s">
        <v>73</v>
      </c>
      <c r="BK133" s="68">
        <v>53</v>
      </c>
      <c r="BL133" s="68">
        <v>0</v>
      </c>
      <c r="BM133" s="68">
        <v>0</v>
      </c>
      <c r="BN133" s="68">
        <v>0</v>
      </c>
      <c r="BO133" s="68">
        <v>19</v>
      </c>
      <c r="BP133" s="68">
        <v>20</v>
      </c>
      <c r="BQ133" s="68">
        <v>11</v>
      </c>
      <c r="BR133" s="68">
        <v>4</v>
      </c>
      <c r="BS133" s="68">
        <v>0</v>
      </c>
      <c r="BT133" s="68">
        <v>3</v>
      </c>
      <c r="BU133" s="68">
        <v>16</v>
      </c>
      <c r="BV133" s="68">
        <v>17</v>
      </c>
      <c r="BW133" s="68">
        <v>10</v>
      </c>
      <c r="BX133" s="68">
        <v>153</v>
      </c>
      <c r="BY133" s="68">
        <v>146</v>
      </c>
      <c r="BZ133" s="68">
        <v>126</v>
      </c>
      <c r="CA133" s="68">
        <v>115</v>
      </c>
      <c r="CB133" s="68">
        <v>2</v>
      </c>
      <c r="CC133" s="68">
        <v>15</v>
      </c>
      <c r="CD133" s="205"/>
      <c r="CE133" s="66" t="s">
        <v>73</v>
      </c>
      <c r="CF133" s="68">
        <v>27</v>
      </c>
      <c r="CG133" s="68">
        <v>3442</v>
      </c>
      <c r="CH133" s="68">
        <v>68</v>
      </c>
      <c r="CI133" s="68">
        <v>22</v>
      </c>
      <c r="CJ133" s="68">
        <v>0</v>
      </c>
      <c r="CK133" s="68">
        <v>60</v>
      </c>
      <c r="CL133" s="68">
        <v>144</v>
      </c>
      <c r="CM133" s="68">
        <v>137</v>
      </c>
      <c r="CN133" s="68">
        <v>134</v>
      </c>
      <c r="CO133" s="205"/>
      <c r="CP133" s="66" t="s">
        <v>73</v>
      </c>
      <c r="CQ133" s="68">
        <v>288</v>
      </c>
      <c r="CR133" s="68">
        <v>171</v>
      </c>
      <c r="CS133" s="68">
        <v>103</v>
      </c>
      <c r="CT133" s="68">
        <v>65</v>
      </c>
      <c r="CU133" s="68">
        <v>3</v>
      </c>
      <c r="CV133" s="68">
        <v>1</v>
      </c>
      <c r="CW133" s="68">
        <v>2</v>
      </c>
      <c r="CX133" s="68">
        <v>1</v>
      </c>
      <c r="CY133" s="68">
        <v>196</v>
      </c>
      <c r="CZ133" s="68">
        <v>98</v>
      </c>
      <c r="DA133" s="68">
        <v>65</v>
      </c>
      <c r="DB133" s="68">
        <v>37</v>
      </c>
      <c r="DC133" s="68">
        <v>482</v>
      </c>
      <c r="DD133" s="68">
        <v>297</v>
      </c>
      <c r="DE133" s="68">
        <v>323</v>
      </c>
      <c r="DF133" s="68">
        <v>206</v>
      </c>
      <c r="DG133" s="68">
        <v>489</v>
      </c>
      <c r="DH133" s="68">
        <v>220</v>
      </c>
      <c r="DI133" s="68">
        <v>242</v>
      </c>
      <c r="DJ133" s="68">
        <v>110</v>
      </c>
      <c r="DK133" s="68">
        <v>262</v>
      </c>
      <c r="DL133" s="68">
        <v>138</v>
      </c>
      <c r="DM133" s="68">
        <v>155</v>
      </c>
      <c r="DN133" s="68">
        <v>89</v>
      </c>
      <c r="DO133" s="205"/>
      <c r="DP133" s="66" t="s">
        <v>73</v>
      </c>
      <c r="DQ133" s="26">
        <v>206</v>
      </c>
      <c r="DR133" s="26">
        <v>200</v>
      </c>
      <c r="DS133" s="26">
        <v>3</v>
      </c>
      <c r="DT133" s="26">
        <v>34</v>
      </c>
      <c r="DU133" s="26">
        <v>14</v>
      </c>
      <c r="DV133" s="26">
        <v>457</v>
      </c>
      <c r="DW133" s="26">
        <v>260</v>
      </c>
      <c r="DX133" s="26">
        <v>239</v>
      </c>
      <c r="DY133" s="41">
        <v>130</v>
      </c>
      <c r="DZ133" s="41">
        <v>78</v>
      </c>
      <c r="EA133" s="205"/>
      <c r="EB133" s="66" t="s">
        <v>73</v>
      </c>
      <c r="EC133" s="68">
        <v>2070</v>
      </c>
      <c r="ED133" s="68">
        <v>2153</v>
      </c>
      <c r="EE133" s="68">
        <v>360</v>
      </c>
      <c r="EF133" s="68">
        <v>0</v>
      </c>
      <c r="EG133" s="68">
        <v>331</v>
      </c>
      <c r="EH133" s="68">
        <v>230</v>
      </c>
      <c r="EI133" s="68">
        <v>123</v>
      </c>
      <c r="EJ133" s="68">
        <v>2900</v>
      </c>
      <c r="EK133" s="68">
        <v>229</v>
      </c>
      <c r="EL133" s="68">
        <v>89</v>
      </c>
      <c r="EM133" s="68">
        <v>233</v>
      </c>
      <c r="EN133" s="68">
        <v>25</v>
      </c>
      <c r="EO133" s="68">
        <v>192</v>
      </c>
      <c r="EP133" s="68">
        <v>0</v>
      </c>
      <c r="EQ133" s="68">
        <v>20</v>
      </c>
      <c r="ER133" s="68">
        <v>150</v>
      </c>
      <c r="ES133" s="68">
        <v>0</v>
      </c>
      <c r="EU133" s="80" t="s">
        <v>162</v>
      </c>
      <c r="EV133" s="80" t="s">
        <v>2390</v>
      </c>
      <c r="EW133" s="78">
        <v>1720</v>
      </c>
      <c r="EX133" s="80">
        <v>890</v>
      </c>
      <c r="EY133" s="78">
        <v>7203</v>
      </c>
      <c r="EZ133" s="78"/>
      <c r="FA133" s="78"/>
      <c r="FB133" s="78"/>
      <c r="FC133" s="78"/>
      <c r="FD133" s="78"/>
      <c r="FE133" s="78"/>
    </row>
    <row r="134" spans="1:161">
      <c r="A134" s="205" t="s">
        <v>163</v>
      </c>
      <c r="B134" s="8" t="s">
        <v>90</v>
      </c>
      <c r="C134" s="71">
        <v>2458</v>
      </c>
      <c r="D134" s="71">
        <v>1449</v>
      </c>
      <c r="E134" s="71">
        <v>0</v>
      </c>
      <c r="F134" s="71">
        <v>0</v>
      </c>
      <c r="G134" s="71">
        <v>0</v>
      </c>
      <c r="H134" s="71">
        <v>0</v>
      </c>
      <c r="I134" s="71">
        <v>0</v>
      </c>
      <c r="J134" s="71">
        <v>0</v>
      </c>
      <c r="K134" s="71">
        <v>777</v>
      </c>
      <c r="L134" s="71">
        <v>551</v>
      </c>
      <c r="M134" s="71">
        <v>605</v>
      </c>
      <c r="N134" s="71">
        <v>283</v>
      </c>
      <c r="O134" s="71">
        <v>475</v>
      </c>
      <c r="P134" s="71">
        <v>260</v>
      </c>
      <c r="Q134" s="71">
        <v>49</v>
      </c>
      <c r="R134" s="71">
        <v>33</v>
      </c>
      <c r="S134" s="71">
        <v>0</v>
      </c>
      <c r="T134" s="71">
        <v>0</v>
      </c>
      <c r="U134" s="71">
        <v>11</v>
      </c>
      <c r="V134" s="71">
        <v>8</v>
      </c>
      <c r="W134" s="71">
        <v>621</v>
      </c>
      <c r="X134" s="71">
        <v>428</v>
      </c>
      <c r="Y134" s="71">
        <v>606</v>
      </c>
      <c r="Z134" s="71">
        <v>296</v>
      </c>
      <c r="AA134" s="71">
        <v>399</v>
      </c>
      <c r="AB134" s="71">
        <v>230</v>
      </c>
      <c r="AC134" s="69">
        <v>6001</v>
      </c>
      <c r="AD134" s="69">
        <v>3538</v>
      </c>
      <c r="AE134" s="205" t="s">
        <v>163</v>
      </c>
      <c r="AF134" s="8" t="s">
        <v>90</v>
      </c>
      <c r="AG134" s="71">
        <v>152</v>
      </c>
      <c r="AH134" s="71">
        <v>84</v>
      </c>
      <c r="AI134" s="71">
        <v>0</v>
      </c>
      <c r="AJ134" s="71">
        <v>0</v>
      </c>
      <c r="AK134" s="71">
        <v>0</v>
      </c>
      <c r="AL134" s="71">
        <v>0</v>
      </c>
      <c r="AM134" s="71">
        <v>0</v>
      </c>
      <c r="AN134" s="71">
        <v>0</v>
      </c>
      <c r="AO134" s="71">
        <v>24</v>
      </c>
      <c r="AP134" s="71">
        <v>14</v>
      </c>
      <c r="AQ134" s="71">
        <v>49</v>
      </c>
      <c r="AR134" s="71">
        <v>14</v>
      </c>
      <c r="AS134" s="71">
        <v>35</v>
      </c>
      <c r="AT134" s="71">
        <v>15</v>
      </c>
      <c r="AU134" s="71">
        <v>15</v>
      </c>
      <c r="AV134" s="71">
        <v>11</v>
      </c>
      <c r="AW134" s="71">
        <v>0</v>
      </c>
      <c r="AX134" s="71">
        <v>0</v>
      </c>
      <c r="AY134" s="71">
        <v>1</v>
      </c>
      <c r="AZ134" s="71">
        <v>0</v>
      </c>
      <c r="BA134" s="71">
        <v>75</v>
      </c>
      <c r="BB134" s="71">
        <v>45</v>
      </c>
      <c r="BC134" s="71">
        <v>150</v>
      </c>
      <c r="BD134" s="71">
        <v>77</v>
      </c>
      <c r="BE134" s="71">
        <v>78</v>
      </c>
      <c r="BF134" s="71">
        <v>37</v>
      </c>
      <c r="BG134" s="69">
        <v>579</v>
      </c>
      <c r="BH134" s="69">
        <v>297</v>
      </c>
      <c r="BI134" s="205" t="s">
        <v>163</v>
      </c>
      <c r="BJ134" s="8" t="s">
        <v>90</v>
      </c>
      <c r="BK134" s="31">
        <v>50</v>
      </c>
      <c r="BL134" s="31">
        <v>0</v>
      </c>
      <c r="BM134" s="31">
        <v>0</v>
      </c>
      <c r="BN134" s="31">
        <v>0</v>
      </c>
      <c r="BO134" s="31">
        <v>21</v>
      </c>
      <c r="BP134" s="31">
        <v>19</v>
      </c>
      <c r="BQ134" s="31">
        <v>13</v>
      </c>
      <c r="BR134" s="31">
        <v>2</v>
      </c>
      <c r="BS134" s="31">
        <v>0</v>
      </c>
      <c r="BT134" s="31">
        <v>1</v>
      </c>
      <c r="BU134" s="31">
        <v>16</v>
      </c>
      <c r="BV134" s="31">
        <v>17</v>
      </c>
      <c r="BW134" s="31">
        <v>13</v>
      </c>
      <c r="BX134" s="149">
        <v>152</v>
      </c>
      <c r="BY134" s="125">
        <v>124</v>
      </c>
      <c r="BZ134" s="71">
        <v>109</v>
      </c>
      <c r="CA134" s="71">
        <v>70</v>
      </c>
      <c r="CB134" s="71">
        <v>11</v>
      </c>
      <c r="CC134" s="71">
        <v>16</v>
      </c>
      <c r="CD134" s="205" t="s">
        <v>163</v>
      </c>
      <c r="CE134" s="8" t="s">
        <v>90</v>
      </c>
      <c r="CF134" s="71">
        <v>0</v>
      </c>
      <c r="CG134" s="71">
        <v>3239</v>
      </c>
      <c r="CH134" s="71">
        <v>78</v>
      </c>
      <c r="CI134" s="71">
        <v>60</v>
      </c>
      <c r="CJ134" s="71">
        <v>1</v>
      </c>
      <c r="CK134" s="71">
        <v>46</v>
      </c>
      <c r="CL134" s="71">
        <v>162</v>
      </c>
      <c r="CM134" s="71">
        <v>179</v>
      </c>
      <c r="CN134" s="71">
        <v>158</v>
      </c>
      <c r="CO134" s="205" t="s">
        <v>163</v>
      </c>
      <c r="CP134" s="8" t="s">
        <v>90</v>
      </c>
      <c r="CQ134" s="46">
        <v>274</v>
      </c>
      <c r="CR134" s="46">
        <v>174</v>
      </c>
      <c r="CS134" s="46">
        <v>171</v>
      </c>
      <c r="CT134" s="46">
        <v>113</v>
      </c>
      <c r="CU134" s="46">
        <v>0</v>
      </c>
      <c r="CV134" s="46">
        <v>0</v>
      </c>
      <c r="CW134" s="46">
        <v>0</v>
      </c>
      <c r="CX134" s="46">
        <v>0</v>
      </c>
      <c r="CY134" s="46">
        <v>106</v>
      </c>
      <c r="CZ134" s="46">
        <v>46</v>
      </c>
      <c r="DA134" s="46">
        <v>44</v>
      </c>
      <c r="DB134" s="46">
        <v>18</v>
      </c>
      <c r="DC134" s="46">
        <v>310</v>
      </c>
      <c r="DD134" s="46">
        <v>217</v>
      </c>
      <c r="DE134" s="46">
        <v>180</v>
      </c>
      <c r="DF134" s="46">
        <v>136</v>
      </c>
      <c r="DG134" s="46">
        <v>382</v>
      </c>
      <c r="DH134" s="46">
        <v>178</v>
      </c>
      <c r="DI134" s="46">
        <v>145</v>
      </c>
      <c r="DJ134" s="46">
        <v>77</v>
      </c>
      <c r="DK134" s="46">
        <v>236</v>
      </c>
      <c r="DL134" s="46">
        <v>120</v>
      </c>
      <c r="DM134" s="46">
        <v>114</v>
      </c>
      <c r="DN134" s="46">
        <v>66</v>
      </c>
      <c r="DO134" s="205" t="s">
        <v>163</v>
      </c>
      <c r="DP134" s="8" t="s">
        <v>90</v>
      </c>
      <c r="DQ134" s="71">
        <v>172</v>
      </c>
      <c r="DR134" s="71">
        <v>182</v>
      </c>
      <c r="DS134" s="71">
        <v>0</v>
      </c>
      <c r="DT134" s="71">
        <v>80</v>
      </c>
      <c r="DU134" s="71">
        <v>6</v>
      </c>
      <c r="DV134" s="16">
        <v>440</v>
      </c>
      <c r="DW134" s="71">
        <v>253</v>
      </c>
      <c r="DX134" s="71">
        <v>192</v>
      </c>
      <c r="DY134" s="152">
        <v>133</v>
      </c>
      <c r="DZ134" s="32">
        <v>67</v>
      </c>
      <c r="EA134" s="205" t="s">
        <v>163</v>
      </c>
      <c r="EB134" s="8" t="s">
        <v>90</v>
      </c>
      <c r="EC134" s="71">
        <v>1964</v>
      </c>
      <c r="ED134" s="71">
        <v>1619</v>
      </c>
      <c r="EE134" s="71">
        <v>543</v>
      </c>
      <c r="EF134" s="71">
        <v>0</v>
      </c>
      <c r="EG134" s="71">
        <v>366</v>
      </c>
      <c r="EH134" s="71">
        <v>249</v>
      </c>
      <c r="EI134" s="71">
        <v>227</v>
      </c>
      <c r="EJ134" s="71">
        <v>2092</v>
      </c>
      <c r="EK134" s="71">
        <v>309</v>
      </c>
      <c r="EL134" s="71">
        <v>116</v>
      </c>
      <c r="EM134" s="71">
        <v>370</v>
      </c>
      <c r="EN134" s="71">
        <v>1</v>
      </c>
      <c r="EO134" s="71">
        <v>212</v>
      </c>
      <c r="EP134" s="71">
        <v>1</v>
      </c>
      <c r="EQ134" s="71">
        <v>4</v>
      </c>
      <c r="ER134" s="71">
        <v>4</v>
      </c>
      <c r="ES134" s="71">
        <v>0</v>
      </c>
      <c r="EU134" s="80" t="s">
        <v>163</v>
      </c>
      <c r="EV134" s="80" t="s">
        <v>2391</v>
      </c>
      <c r="EW134" s="78">
        <v>1308</v>
      </c>
      <c r="EX134" s="80">
        <v>654</v>
      </c>
      <c r="EY134" s="78">
        <v>6957</v>
      </c>
      <c r="EZ134" s="78"/>
      <c r="FA134" s="78"/>
      <c r="FB134" s="78"/>
      <c r="FC134" s="78"/>
      <c r="FD134" s="78"/>
      <c r="FE134" s="78"/>
    </row>
    <row r="135" spans="1:161">
      <c r="A135" s="205"/>
      <c r="B135" s="8" t="s">
        <v>91</v>
      </c>
      <c r="C135" s="71">
        <v>0</v>
      </c>
      <c r="D135" s="71">
        <v>0</v>
      </c>
      <c r="E135" s="71">
        <v>0</v>
      </c>
      <c r="F135" s="71">
        <v>0</v>
      </c>
      <c r="G135" s="71">
        <v>0</v>
      </c>
      <c r="H135" s="71">
        <v>0</v>
      </c>
      <c r="I135" s="71">
        <v>0</v>
      </c>
      <c r="J135" s="71">
        <v>0</v>
      </c>
      <c r="K135" s="71">
        <v>0</v>
      </c>
      <c r="L135" s="71">
        <v>0</v>
      </c>
      <c r="M135" s="71">
        <v>0</v>
      </c>
      <c r="N135" s="71">
        <v>0</v>
      </c>
      <c r="O135" s="71">
        <v>0</v>
      </c>
      <c r="P135" s="71">
        <v>0</v>
      </c>
      <c r="Q135" s="71">
        <v>0</v>
      </c>
      <c r="R135" s="71">
        <v>0</v>
      </c>
      <c r="S135" s="71">
        <v>0</v>
      </c>
      <c r="T135" s="71">
        <v>0</v>
      </c>
      <c r="U135" s="71">
        <v>0</v>
      </c>
      <c r="V135" s="71">
        <v>0</v>
      </c>
      <c r="W135" s="71">
        <v>0</v>
      </c>
      <c r="X135" s="71">
        <v>0</v>
      </c>
      <c r="Y135" s="71">
        <v>0</v>
      </c>
      <c r="Z135" s="71">
        <v>0</v>
      </c>
      <c r="AA135" s="71">
        <v>0</v>
      </c>
      <c r="AB135" s="71">
        <v>0</v>
      </c>
      <c r="AC135" s="69">
        <v>0</v>
      </c>
      <c r="AD135" s="69">
        <v>0</v>
      </c>
      <c r="AE135" s="205"/>
      <c r="AF135" s="8" t="s">
        <v>91</v>
      </c>
      <c r="AG135" s="71">
        <v>0</v>
      </c>
      <c r="AH135" s="71">
        <v>0</v>
      </c>
      <c r="AI135" s="71">
        <v>0</v>
      </c>
      <c r="AJ135" s="71">
        <v>0</v>
      </c>
      <c r="AK135" s="71">
        <v>0</v>
      </c>
      <c r="AL135" s="71">
        <v>0</v>
      </c>
      <c r="AM135" s="71">
        <v>0</v>
      </c>
      <c r="AN135" s="71">
        <v>0</v>
      </c>
      <c r="AO135" s="71">
        <v>0</v>
      </c>
      <c r="AP135" s="71">
        <v>0</v>
      </c>
      <c r="AQ135" s="71">
        <v>0</v>
      </c>
      <c r="AR135" s="71">
        <v>0</v>
      </c>
      <c r="AS135" s="71">
        <v>0</v>
      </c>
      <c r="AT135" s="71">
        <v>0</v>
      </c>
      <c r="AU135" s="71">
        <v>0</v>
      </c>
      <c r="AV135" s="71">
        <v>0</v>
      </c>
      <c r="AW135" s="71">
        <v>0</v>
      </c>
      <c r="AX135" s="71">
        <v>0</v>
      </c>
      <c r="AY135" s="71">
        <v>0</v>
      </c>
      <c r="AZ135" s="71">
        <v>0</v>
      </c>
      <c r="BA135" s="71">
        <v>0</v>
      </c>
      <c r="BB135" s="71">
        <v>0</v>
      </c>
      <c r="BC135" s="71">
        <v>0</v>
      </c>
      <c r="BD135" s="71">
        <v>0</v>
      </c>
      <c r="BE135" s="71">
        <v>0</v>
      </c>
      <c r="BF135" s="71">
        <v>0</v>
      </c>
      <c r="BG135" s="69">
        <v>0</v>
      </c>
      <c r="BH135" s="69">
        <v>0</v>
      </c>
      <c r="BI135" s="205"/>
      <c r="BJ135" s="8" t="s">
        <v>91</v>
      </c>
      <c r="BK135" s="31">
        <v>0</v>
      </c>
      <c r="BL135" s="31">
        <v>0</v>
      </c>
      <c r="BM135" s="31">
        <v>0</v>
      </c>
      <c r="BN135" s="31">
        <v>0</v>
      </c>
      <c r="BO135" s="31">
        <v>0</v>
      </c>
      <c r="BP135" s="31">
        <v>0</v>
      </c>
      <c r="BQ135" s="31">
        <v>0</v>
      </c>
      <c r="BR135" s="31">
        <v>0</v>
      </c>
      <c r="BS135" s="31">
        <v>0</v>
      </c>
      <c r="BT135" s="31">
        <v>0</v>
      </c>
      <c r="BU135" s="31">
        <v>0</v>
      </c>
      <c r="BV135" s="31">
        <v>0</v>
      </c>
      <c r="BW135" s="31">
        <v>0</v>
      </c>
      <c r="BX135" s="149">
        <v>0</v>
      </c>
      <c r="BY135" s="125">
        <v>0</v>
      </c>
      <c r="BZ135" s="71">
        <v>0</v>
      </c>
      <c r="CA135" s="71">
        <v>0</v>
      </c>
      <c r="CB135" s="71">
        <v>0</v>
      </c>
      <c r="CC135" s="71">
        <v>0</v>
      </c>
      <c r="CD135" s="205"/>
      <c r="CE135" s="8" t="s">
        <v>91</v>
      </c>
      <c r="CF135" s="71">
        <v>0</v>
      </c>
      <c r="CG135" s="71">
        <v>0</v>
      </c>
      <c r="CH135" s="71">
        <v>0</v>
      </c>
      <c r="CI135" s="71">
        <v>0</v>
      </c>
      <c r="CJ135" s="71">
        <v>0</v>
      </c>
      <c r="CK135" s="71">
        <v>0</v>
      </c>
      <c r="CL135" s="71">
        <v>0</v>
      </c>
      <c r="CM135" s="71">
        <v>0</v>
      </c>
      <c r="CN135" s="71">
        <v>0</v>
      </c>
      <c r="CO135" s="205"/>
      <c r="CP135" s="8" t="s">
        <v>91</v>
      </c>
      <c r="CQ135" s="46">
        <v>0</v>
      </c>
      <c r="CR135" s="46">
        <v>0</v>
      </c>
      <c r="CS135" s="46">
        <v>0</v>
      </c>
      <c r="CT135" s="46">
        <v>0</v>
      </c>
      <c r="CU135" s="46">
        <v>0</v>
      </c>
      <c r="CV135" s="46">
        <v>0</v>
      </c>
      <c r="CW135" s="46">
        <v>0</v>
      </c>
      <c r="CX135" s="46">
        <v>0</v>
      </c>
      <c r="CY135" s="46">
        <v>0</v>
      </c>
      <c r="CZ135" s="46">
        <v>0</v>
      </c>
      <c r="DA135" s="46">
        <v>0</v>
      </c>
      <c r="DB135" s="46">
        <v>0</v>
      </c>
      <c r="DC135" s="46">
        <v>0</v>
      </c>
      <c r="DD135" s="46">
        <v>0</v>
      </c>
      <c r="DE135" s="46">
        <v>0</v>
      </c>
      <c r="DF135" s="46">
        <v>0</v>
      </c>
      <c r="DG135" s="46">
        <v>0</v>
      </c>
      <c r="DH135" s="46">
        <v>0</v>
      </c>
      <c r="DI135" s="46">
        <v>0</v>
      </c>
      <c r="DJ135" s="46">
        <v>0</v>
      </c>
      <c r="DK135" s="46">
        <v>0</v>
      </c>
      <c r="DL135" s="46">
        <v>0</v>
      </c>
      <c r="DM135" s="46">
        <v>0</v>
      </c>
      <c r="DN135" s="46">
        <v>0</v>
      </c>
      <c r="DO135" s="205"/>
      <c r="DP135" s="8" t="s">
        <v>91</v>
      </c>
      <c r="DQ135" s="71">
        <v>0</v>
      </c>
      <c r="DR135" s="71">
        <v>0</v>
      </c>
      <c r="DS135" s="71">
        <v>0</v>
      </c>
      <c r="DT135" s="71">
        <v>0</v>
      </c>
      <c r="DU135" s="71">
        <v>0</v>
      </c>
      <c r="DV135" s="16">
        <v>0</v>
      </c>
      <c r="DW135" s="71">
        <v>0</v>
      </c>
      <c r="DX135" s="71">
        <v>0</v>
      </c>
      <c r="DY135" s="152">
        <v>0</v>
      </c>
      <c r="DZ135" s="32">
        <v>0</v>
      </c>
      <c r="EA135" s="205"/>
      <c r="EB135" s="8" t="s">
        <v>91</v>
      </c>
      <c r="EC135" s="71">
        <v>0</v>
      </c>
      <c r="ED135" s="71">
        <v>0</v>
      </c>
      <c r="EE135" s="71">
        <v>0</v>
      </c>
      <c r="EF135" s="71">
        <v>0</v>
      </c>
      <c r="EG135" s="71">
        <v>0</v>
      </c>
      <c r="EH135" s="71">
        <v>0</v>
      </c>
      <c r="EI135" s="71">
        <v>0</v>
      </c>
      <c r="EJ135" s="71">
        <v>0</v>
      </c>
      <c r="EK135" s="71">
        <v>0</v>
      </c>
      <c r="EL135" s="71">
        <v>0</v>
      </c>
      <c r="EM135" s="71">
        <v>0</v>
      </c>
      <c r="EN135" s="71">
        <v>0</v>
      </c>
      <c r="EO135" s="71">
        <v>0</v>
      </c>
      <c r="EP135" s="71">
        <v>0</v>
      </c>
      <c r="EQ135" s="71">
        <v>0</v>
      </c>
      <c r="ER135" s="71">
        <v>0</v>
      </c>
      <c r="ES135" s="71">
        <v>0</v>
      </c>
      <c r="EU135" s="80" t="s">
        <v>163</v>
      </c>
      <c r="EV135" s="80" t="s">
        <v>2392</v>
      </c>
      <c r="EW135" s="78">
        <v>0</v>
      </c>
      <c r="EX135" s="80">
        <v>0</v>
      </c>
      <c r="EY135" s="78">
        <v>0</v>
      </c>
      <c r="EZ135" s="78"/>
      <c r="FA135" s="78"/>
      <c r="FB135" s="78"/>
      <c r="FC135" s="78"/>
      <c r="FD135" s="78"/>
      <c r="FE135" s="78"/>
    </row>
    <row r="136" spans="1:161">
      <c r="A136" s="205"/>
      <c r="B136" s="66" t="s">
        <v>73</v>
      </c>
      <c r="C136" s="26">
        <v>2458</v>
      </c>
      <c r="D136" s="26">
        <v>1449</v>
      </c>
      <c r="E136" s="26">
        <v>0</v>
      </c>
      <c r="F136" s="26">
        <v>0</v>
      </c>
      <c r="G136" s="26">
        <v>0</v>
      </c>
      <c r="H136" s="26">
        <v>0</v>
      </c>
      <c r="I136" s="26">
        <v>0</v>
      </c>
      <c r="J136" s="26">
        <v>0</v>
      </c>
      <c r="K136" s="26">
        <v>777</v>
      </c>
      <c r="L136" s="26">
        <v>551</v>
      </c>
      <c r="M136" s="26">
        <v>605</v>
      </c>
      <c r="N136" s="26">
        <v>283</v>
      </c>
      <c r="O136" s="26">
        <v>475</v>
      </c>
      <c r="P136" s="26">
        <v>260</v>
      </c>
      <c r="Q136" s="26">
        <v>49</v>
      </c>
      <c r="R136" s="26">
        <v>33</v>
      </c>
      <c r="S136" s="26">
        <v>0</v>
      </c>
      <c r="T136" s="26">
        <v>0</v>
      </c>
      <c r="U136" s="26">
        <v>11</v>
      </c>
      <c r="V136" s="26">
        <v>8</v>
      </c>
      <c r="W136" s="26">
        <v>621</v>
      </c>
      <c r="X136" s="26">
        <v>428</v>
      </c>
      <c r="Y136" s="26">
        <v>606</v>
      </c>
      <c r="Z136" s="26">
        <v>296</v>
      </c>
      <c r="AA136" s="26">
        <v>399</v>
      </c>
      <c r="AB136" s="26">
        <v>230</v>
      </c>
      <c r="AC136" s="68">
        <v>6001</v>
      </c>
      <c r="AD136" s="68">
        <v>3538</v>
      </c>
      <c r="AE136" s="205"/>
      <c r="AF136" s="66" t="s">
        <v>73</v>
      </c>
      <c r="AG136" s="26">
        <v>152</v>
      </c>
      <c r="AH136" s="26">
        <v>84</v>
      </c>
      <c r="AI136" s="26">
        <v>0</v>
      </c>
      <c r="AJ136" s="26">
        <v>0</v>
      </c>
      <c r="AK136" s="26">
        <v>0</v>
      </c>
      <c r="AL136" s="26">
        <v>0</v>
      </c>
      <c r="AM136" s="26">
        <v>0</v>
      </c>
      <c r="AN136" s="26">
        <v>0</v>
      </c>
      <c r="AO136" s="26">
        <v>24</v>
      </c>
      <c r="AP136" s="26">
        <v>14</v>
      </c>
      <c r="AQ136" s="26">
        <v>49</v>
      </c>
      <c r="AR136" s="26">
        <v>14</v>
      </c>
      <c r="AS136" s="26">
        <v>35</v>
      </c>
      <c r="AT136" s="26">
        <v>15</v>
      </c>
      <c r="AU136" s="26">
        <v>15</v>
      </c>
      <c r="AV136" s="26">
        <v>11</v>
      </c>
      <c r="AW136" s="26">
        <v>0</v>
      </c>
      <c r="AX136" s="26">
        <v>0</v>
      </c>
      <c r="AY136" s="26">
        <v>1</v>
      </c>
      <c r="AZ136" s="26">
        <v>0</v>
      </c>
      <c r="BA136" s="26">
        <v>75</v>
      </c>
      <c r="BB136" s="26">
        <v>45</v>
      </c>
      <c r="BC136" s="26">
        <v>150</v>
      </c>
      <c r="BD136" s="26">
        <v>77</v>
      </c>
      <c r="BE136" s="26">
        <v>78</v>
      </c>
      <c r="BF136" s="26">
        <v>37</v>
      </c>
      <c r="BG136" s="68">
        <v>579</v>
      </c>
      <c r="BH136" s="68">
        <v>297</v>
      </c>
      <c r="BI136" s="205"/>
      <c r="BJ136" s="66" t="s">
        <v>73</v>
      </c>
      <c r="BK136" s="68">
        <v>50</v>
      </c>
      <c r="BL136" s="68">
        <v>0</v>
      </c>
      <c r="BM136" s="68">
        <v>0</v>
      </c>
      <c r="BN136" s="68">
        <v>0</v>
      </c>
      <c r="BO136" s="68">
        <v>21</v>
      </c>
      <c r="BP136" s="68">
        <v>19</v>
      </c>
      <c r="BQ136" s="68">
        <v>13</v>
      </c>
      <c r="BR136" s="68">
        <v>2</v>
      </c>
      <c r="BS136" s="68">
        <v>0</v>
      </c>
      <c r="BT136" s="68">
        <v>1</v>
      </c>
      <c r="BU136" s="68">
        <v>16</v>
      </c>
      <c r="BV136" s="68">
        <v>17</v>
      </c>
      <c r="BW136" s="68">
        <v>13</v>
      </c>
      <c r="BX136" s="68">
        <v>152</v>
      </c>
      <c r="BY136" s="68">
        <v>124</v>
      </c>
      <c r="BZ136" s="68">
        <v>109</v>
      </c>
      <c r="CA136" s="68">
        <v>70</v>
      </c>
      <c r="CB136" s="68">
        <v>11</v>
      </c>
      <c r="CC136" s="68">
        <v>16</v>
      </c>
      <c r="CD136" s="205"/>
      <c r="CE136" s="66" t="s">
        <v>73</v>
      </c>
      <c r="CF136" s="68">
        <v>0</v>
      </c>
      <c r="CG136" s="68">
        <v>3239</v>
      </c>
      <c r="CH136" s="68">
        <v>78</v>
      </c>
      <c r="CI136" s="68">
        <v>60</v>
      </c>
      <c r="CJ136" s="68">
        <v>1</v>
      </c>
      <c r="CK136" s="68">
        <v>46</v>
      </c>
      <c r="CL136" s="68">
        <v>162</v>
      </c>
      <c r="CM136" s="68">
        <v>179</v>
      </c>
      <c r="CN136" s="68">
        <v>158</v>
      </c>
      <c r="CO136" s="205"/>
      <c r="CP136" s="66" t="s">
        <v>73</v>
      </c>
      <c r="CQ136" s="68">
        <v>274</v>
      </c>
      <c r="CR136" s="68">
        <v>174</v>
      </c>
      <c r="CS136" s="68">
        <v>171</v>
      </c>
      <c r="CT136" s="68">
        <v>113</v>
      </c>
      <c r="CU136" s="68">
        <v>0</v>
      </c>
      <c r="CV136" s="68">
        <v>0</v>
      </c>
      <c r="CW136" s="68">
        <v>0</v>
      </c>
      <c r="CX136" s="68">
        <v>0</v>
      </c>
      <c r="CY136" s="68">
        <v>106</v>
      </c>
      <c r="CZ136" s="68">
        <v>46</v>
      </c>
      <c r="DA136" s="68">
        <v>44</v>
      </c>
      <c r="DB136" s="68">
        <v>18</v>
      </c>
      <c r="DC136" s="68">
        <v>310</v>
      </c>
      <c r="DD136" s="68">
        <v>217</v>
      </c>
      <c r="DE136" s="68">
        <v>180</v>
      </c>
      <c r="DF136" s="68">
        <v>136</v>
      </c>
      <c r="DG136" s="68">
        <v>382</v>
      </c>
      <c r="DH136" s="68">
        <v>178</v>
      </c>
      <c r="DI136" s="68">
        <v>145</v>
      </c>
      <c r="DJ136" s="68">
        <v>77</v>
      </c>
      <c r="DK136" s="68">
        <v>236</v>
      </c>
      <c r="DL136" s="68">
        <v>120</v>
      </c>
      <c r="DM136" s="68">
        <v>114</v>
      </c>
      <c r="DN136" s="68">
        <v>66</v>
      </c>
      <c r="DO136" s="205"/>
      <c r="DP136" s="66" t="s">
        <v>73</v>
      </c>
      <c r="DQ136" s="26">
        <v>172</v>
      </c>
      <c r="DR136" s="26">
        <v>182</v>
      </c>
      <c r="DS136" s="26">
        <v>0</v>
      </c>
      <c r="DT136" s="26">
        <v>80</v>
      </c>
      <c r="DU136" s="26">
        <v>6</v>
      </c>
      <c r="DV136" s="26">
        <v>440</v>
      </c>
      <c r="DW136" s="26">
        <v>253</v>
      </c>
      <c r="DX136" s="26">
        <v>192</v>
      </c>
      <c r="DY136" s="41">
        <v>133</v>
      </c>
      <c r="DZ136" s="41">
        <v>67</v>
      </c>
      <c r="EA136" s="205"/>
      <c r="EB136" s="66" t="s">
        <v>73</v>
      </c>
      <c r="EC136" s="68">
        <v>1964</v>
      </c>
      <c r="ED136" s="68">
        <v>1619</v>
      </c>
      <c r="EE136" s="68">
        <v>543</v>
      </c>
      <c r="EF136" s="68">
        <v>0</v>
      </c>
      <c r="EG136" s="68">
        <v>366</v>
      </c>
      <c r="EH136" s="68">
        <v>249</v>
      </c>
      <c r="EI136" s="68">
        <v>227</v>
      </c>
      <c r="EJ136" s="68">
        <v>2092</v>
      </c>
      <c r="EK136" s="68">
        <v>309</v>
      </c>
      <c r="EL136" s="68">
        <v>116</v>
      </c>
      <c r="EM136" s="68">
        <v>370</v>
      </c>
      <c r="EN136" s="68">
        <v>1</v>
      </c>
      <c r="EO136" s="68">
        <v>212</v>
      </c>
      <c r="EP136" s="68">
        <v>1</v>
      </c>
      <c r="EQ136" s="68">
        <v>4</v>
      </c>
      <c r="ER136" s="68">
        <v>4</v>
      </c>
      <c r="ES136" s="68">
        <v>0</v>
      </c>
      <c r="EU136" s="80" t="s">
        <v>163</v>
      </c>
      <c r="EV136" s="80" t="s">
        <v>2393</v>
      </c>
      <c r="EW136" s="78">
        <v>1308</v>
      </c>
      <c r="EX136" s="80">
        <v>654</v>
      </c>
      <c r="EY136" s="78">
        <v>6957</v>
      </c>
      <c r="EZ136" s="78"/>
      <c r="FA136" s="78"/>
      <c r="FB136" s="78"/>
      <c r="FC136" s="78"/>
      <c r="FD136" s="78"/>
      <c r="FE136" s="78"/>
    </row>
    <row r="137" spans="1:161">
      <c r="A137" s="205" t="s">
        <v>164</v>
      </c>
      <c r="B137" s="8" t="s">
        <v>90</v>
      </c>
      <c r="C137" s="71">
        <v>0</v>
      </c>
      <c r="D137" s="71">
        <v>0</v>
      </c>
      <c r="E137" s="71">
        <v>0</v>
      </c>
      <c r="F137" s="71">
        <v>0</v>
      </c>
      <c r="G137" s="71">
        <v>0</v>
      </c>
      <c r="H137" s="71">
        <v>0</v>
      </c>
      <c r="I137" s="71">
        <v>0</v>
      </c>
      <c r="J137" s="71">
        <v>0</v>
      </c>
      <c r="K137" s="71">
        <v>0</v>
      </c>
      <c r="L137" s="71">
        <v>0</v>
      </c>
      <c r="M137" s="71">
        <v>0</v>
      </c>
      <c r="N137" s="71">
        <v>0</v>
      </c>
      <c r="O137" s="71">
        <v>0</v>
      </c>
      <c r="P137" s="71">
        <v>0</v>
      </c>
      <c r="Q137" s="71">
        <v>0</v>
      </c>
      <c r="R137" s="71">
        <v>0</v>
      </c>
      <c r="S137" s="71">
        <v>0</v>
      </c>
      <c r="T137" s="71">
        <v>0</v>
      </c>
      <c r="U137" s="71">
        <v>0</v>
      </c>
      <c r="V137" s="71">
        <v>0</v>
      </c>
      <c r="W137" s="71">
        <v>0</v>
      </c>
      <c r="X137" s="71">
        <v>0</v>
      </c>
      <c r="Y137" s="71">
        <v>0</v>
      </c>
      <c r="Z137" s="71">
        <v>0</v>
      </c>
      <c r="AA137" s="71">
        <v>0</v>
      </c>
      <c r="AB137" s="71">
        <v>0</v>
      </c>
      <c r="AC137" s="69">
        <v>0</v>
      </c>
      <c r="AD137" s="69">
        <v>0</v>
      </c>
      <c r="AE137" s="205" t="s">
        <v>164</v>
      </c>
      <c r="AF137" s="8" t="s">
        <v>90</v>
      </c>
      <c r="AG137" s="71">
        <v>0</v>
      </c>
      <c r="AH137" s="71">
        <v>0</v>
      </c>
      <c r="AI137" s="71">
        <v>0</v>
      </c>
      <c r="AJ137" s="71">
        <v>0</v>
      </c>
      <c r="AK137" s="71">
        <v>0</v>
      </c>
      <c r="AL137" s="71">
        <v>0</v>
      </c>
      <c r="AM137" s="71">
        <v>0</v>
      </c>
      <c r="AN137" s="71">
        <v>0</v>
      </c>
      <c r="AO137" s="71">
        <v>0</v>
      </c>
      <c r="AP137" s="71">
        <v>0</v>
      </c>
      <c r="AQ137" s="71">
        <v>0</v>
      </c>
      <c r="AR137" s="71">
        <v>0</v>
      </c>
      <c r="AS137" s="71">
        <v>0</v>
      </c>
      <c r="AT137" s="71">
        <v>0</v>
      </c>
      <c r="AU137" s="71">
        <v>0</v>
      </c>
      <c r="AV137" s="71">
        <v>0</v>
      </c>
      <c r="AW137" s="71">
        <v>0</v>
      </c>
      <c r="AX137" s="71">
        <v>0</v>
      </c>
      <c r="AY137" s="71">
        <v>0</v>
      </c>
      <c r="AZ137" s="71">
        <v>0</v>
      </c>
      <c r="BA137" s="71">
        <v>0</v>
      </c>
      <c r="BB137" s="71">
        <v>0</v>
      </c>
      <c r="BC137" s="71">
        <v>0</v>
      </c>
      <c r="BD137" s="71">
        <v>0</v>
      </c>
      <c r="BE137" s="71">
        <v>0</v>
      </c>
      <c r="BF137" s="71">
        <v>0</v>
      </c>
      <c r="BG137" s="69">
        <v>0</v>
      </c>
      <c r="BH137" s="69">
        <v>0</v>
      </c>
      <c r="BI137" s="205" t="s">
        <v>164</v>
      </c>
      <c r="BJ137" s="8" t="s">
        <v>90</v>
      </c>
      <c r="BK137" s="31">
        <v>0</v>
      </c>
      <c r="BL137" s="31">
        <v>0</v>
      </c>
      <c r="BM137" s="31">
        <v>0</v>
      </c>
      <c r="BN137" s="31">
        <v>0</v>
      </c>
      <c r="BO137" s="31">
        <v>0</v>
      </c>
      <c r="BP137" s="31">
        <v>0</v>
      </c>
      <c r="BQ137" s="31">
        <v>0</v>
      </c>
      <c r="BR137" s="31">
        <v>0</v>
      </c>
      <c r="BS137" s="31">
        <v>0</v>
      </c>
      <c r="BT137" s="31">
        <v>0</v>
      </c>
      <c r="BU137" s="31">
        <v>0</v>
      </c>
      <c r="BV137" s="31">
        <v>0</v>
      </c>
      <c r="BW137" s="31">
        <v>0</v>
      </c>
      <c r="BX137" s="149">
        <v>0</v>
      </c>
      <c r="BY137" s="125">
        <v>0</v>
      </c>
      <c r="BZ137" s="71">
        <v>0</v>
      </c>
      <c r="CA137" s="71">
        <v>0</v>
      </c>
      <c r="CB137" s="71">
        <v>0</v>
      </c>
      <c r="CC137" s="71">
        <v>0</v>
      </c>
      <c r="CD137" s="205" t="s">
        <v>164</v>
      </c>
      <c r="CE137" s="8" t="s">
        <v>90</v>
      </c>
      <c r="CF137" s="71">
        <v>0</v>
      </c>
      <c r="CG137" s="71">
        <v>0</v>
      </c>
      <c r="CH137" s="71">
        <v>0</v>
      </c>
      <c r="CI137" s="71">
        <v>0</v>
      </c>
      <c r="CJ137" s="71">
        <v>0</v>
      </c>
      <c r="CK137" s="71">
        <v>0</v>
      </c>
      <c r="CL137" s="71">
        <v>0</v>
      </c>
      <c r="CM137" s="71">
        <v>0</v>
      </c>
      <c r="CN137" s="71">
        <v>0</v>
      </c>
      <c r="CO137" s="205" t="s">
        <v>164</v>
      </c>
      <c r="CP137" s="8" t="s">
        <v>90</v>
      </c>
      <c r="CQ137" s="46">
        <v>0</v>
      </c>
      <c r="CR137" s="46">
        <v>0</v>
      </c>
      <c r="CS137" s="46">
        <v>0</v>
      </c>
      <c r="CT137" s="46">
        <v>0</v>
      </c>
      <c r="CU137" s="46">
        <v>0</v>
      </c>
      <c r="CV137" s="46">
        <v>0</v>
      </c>
      <c r="CW137" s="46">
        <v>0</v>
      </c>
      <c r="CX137" s="46">
        <v>0</v>
      </c>
      <c r="CY137" s="46">
        <v>0</v>
      </c>
      <c r="CZ137" s="46">
        <v>0</v>
      </c>
      <c r="DA137" s="46">
        <v>0</v>
      </c>
      <c r="DB137" s="46">
        <v>0</v>
      </c>
      <c r="DC137" s="46">
        <v>0</v>
      </c>
      <c r="DD137" s="46">
        <v>0</v>
      </c>
      <c r="DE137" s="46">
        <v>0</v>
      </c>
      <c r="DF137" s="46">
        <v>0</v>
      </c>
      <c r="DG137" s="46">
        <v>0</v>
      </c>
      <c r="DH137" s="46">
        <v>0</v>
      </c>
      <c r="DI137" s="46">
        <v>0</v>
      </c>
      <c r="DJ137" s="46">
        <v>0</v>
      </c>
      <c r="DK137" s="46">
        <v>0</v>
      </c>
      <c r="DL137" s="46">
        <v>0</v>
      </c>
      <c r="DM137" s="46">
        <v>0</v>
      </c>
      <c r="DN137" s="46">
        <v>0</v>
      </c>
      <c r="DO137" s="205" t="s">
        <v>164</v>
      </c>
      <c r="DP137" s="8" t="s">
        <v>90</v>
      </c>
      <c r="DQ137" s="71">
        <v>0</v>
      </c>
      <c r="DR137" s="71">
        <v>0</v>
      </c>
      <c r="DS137" s="71">
        <v>0</v>
      </c>
      <c r="DT137" s="71">
        <v>0</v>
      </c>
      <c r="DU137" s="71">
        <v>0</v>
      </c>
      <c r="DV137" s="16">
        <v>0</v>
      </c>
      <c r="DW137" s="71">
        <v>0</v>
      </c>
      <c r="DX137" s="71">
        <v>0</v>
      </c>
      <c r="DY137" s="152">
        <v>0</v>
      </c>
      <c r="DZ137" s="32">
        <v>0</v>
      </c>
      <c r="EA137" s="205" t="s">
        <v>164</v>
      </c>
      <c r="EB137" s="8" t="s">
        <v>90</v>
      </c>
      <c r="EC137" s="71">
        <v>0</v>
      </c>
      <c r="ED137" s="71">
        <v>0</v>
      </c>
      <c r="EE137" s="71">
        <v>0</v>
      </c>
      <c r="EF137" s="71">
        <v>0</v>
      </c>
      <c r="EG137" s="71">
        <v>0</v>
      </c>
      <c r="EH137" s="71">
        <v>0</v>
      </c>
      <c r="EI137" s="71">
        <v>0</v>
      </c>
      <c r="EJ137" s="71">
        <v>0</v>
      </c>
      <c r="EK137" s="71">
        <v>0</v>
      </c>
      <c r="EL137" s="71">
        <v>0</v>
      </c>
      <c r="EM137" s="71">
        <v>0</v>
      </c>
      <c r="EN137" s="71">
        <v>0</v>
      </c>
      <c r="EO137" s="71">
        <v>0</v>
      </c>
      <c r="EP137" s="71">
        <v>0</v>
      </c>
      <c r="EQ137" s="71">
        <v>0</v>
      </c>
      <c r="ER137" s="71">
        <v>0</v>
      </c>
      <c r="ES137" s="71">
        <v>0</v>
      </c>
      <c r="EU137" s="80" t="s">
        <v>164</v>
      </c>
      <c r="EV137" s="80" t="s">
        <v>2394</v>
      </c>
      <c r="EW137" s="78">
        <v>0</v>
      </c>
      <c r="EX137" s="80">
        <v>0</v>
      </c>
      <c r="EY137" s="78">
        <v>0</v>
      </c>
      <c r="EZ137" s="78"/>
      <c r="FA137" s="78"/>
      <c r="FB137" s="78"/>
      <c r="FC137" s="78"/>
      <c r="FD137" s="78"/>
      <c r="FE137" s="78"/>
    </row>
    <row r="138" spans="1:161">
      <c r="A138" s="205"/>
      <c r="B138" s="8" t="s">
        <v>91</v>
      </c>
      <c r="C138" s="71">
        <v>5073</v>
      </c>
      <c r="D138" s="71">
        <v>2934</v>
      </c>
      <c r="E138" s="71">
        <v>0</v>
      </c>
      <c r="F138" s="71">
        <v>0</v>
      </c>
      <c r="G138" s="71">
        <v>0</v>
      </c>
      <c r="H138" s="71">
        <v>0</v>
      </c>
      <c r="I138" s="71">
        <v>0</v>
      </c>
      <c r="J138" s="71">
        <v>0</v>
      </c>
      <c r="K138" s="71">
        <v>2014</v>
      </c>
      <c r="L138" s="71">
        <v>1313</v>
      </c>
      <c r="M138" s="71">
        <v>1572</v>
      </c>
      <c r="N138" s="71">
        <v>756</v>
      </c>
      <c r="O138" s="71">
        <v>1054</v>
      </c>
      <c r="P138" s="71">
        <v>529</v>
      </c>
      <c r="Q138" s="71">
        <v>0</v>
      </c>
      <c r="R138" s="71">
        <v>0</v>
      </c>
      <c r="S138" s="71">
        <v>0</v>
      </c>
      <c r="T138" s="71">
        <v>0</v>
      </c>
      <c r="U138" s="71">
        <v>0</v>
      </c>
      <c r="V138" s="71">
        <v>0</v>
      </c>
      <c r="W138" s="71">
        <v>1585</v>
      </c>
      <c r="X138" s="71">
        <v>953</v>
      </c>
      <c r="Y138" s="71">
        <v>1450</v>
      </c>
      <c r="Z138" s="71">
        <v>596</v>
      </c>
      <c r="AA138" s="71">
        <v>874</v>
      </c>
      <c r="AB138" s="71">
        <v>452</v>
      </c>
      <c r="AC138" s="69">
        <v>13622</v>
      </c>
      <c r="AD138" s="69">
        <v>7533</v>
      </c>
      <c r="AE138" s="205"/>
      <c r="AF138" s="8" t="s">
        <v>91</v>
      </c>
      <c r="AG138" s="71">
        <v>445</v>
      </c>
      <c r="AH138" s="71">
        <v>260</v>
      </c>
      <c r="AI138" s="71">
        <v>0</v>
      </c>
      <c r="AJ138" s="71">
        <v>0</v>
      </c>
      <c r="AK138" s="71">
        <v>0</v>
      </c>
      <c r="AL138" s="71">
        <v>0</v>
      </c>
      <c r="AM138" s="71">
        <v>0</v>
      </c>
      <c r="AN138" s="71">
        <v>0</v>
      </c>
      <c r="AO138" s="71">
        <v>69</v>
      </c>
      <c r="AP138" s="71">
        <v>42</v>
      </c>
      <c r="AQ138" s="71">
        <v>89</v>
      </c>
      <c r="AR138" s="71">
        <v>30</v>
      </c>
      <c r="AS138" s="71">
        <v>52</v>
      </c>
      <c r="AT138" s="71">
        <v>26</v>
      </c>
      <c r="AU138" s="71">
        <v>0</v>
      </c>
      <c r="AV138" s="71">
        <v>0</v>
      </c>
      <c r="AW138" s="71">
        <v>0</v>
      </c>
      <c r="AX138" s="71">
        <v>0</v>
      </c>
      <c r="AY138" s="71">
        <v>0</v>
      </c>
      <c r="AZ138" s="71">
        <v>0</v>
      </c>
      <c r="BA138" s="71">
        <v>256</v>
      </c>
      <c r="BB138" s="71">
        <v>147</v>
      </c>
      <c r="BC138" s="71">
        <v>307</v>
      </c>
      <c r="BD138" s="71">
        <v>102</v>
      </c>
      <c r="BE138" s="71">
        <v>152</v>
      </c>
      <c r="BF138" s="71">
        <v>63</v>
      </c>
      <c r="BG138" s="69">
        <v>1370</v>
      </c>
      <c r="BH138" s="69">
        <v>670</v>
      </c>
      <c r="BI138" s="205"/>
      <c r="BJ138" s="8" t="s">
        <v>91</v>
      </c>
      <c r="BK138" s="31">
        <v>91</v>
      </c>
      <c r="BL138" s="31">
        <v>0</v>
      </c>
      <c r="BM138" s="31">
        <v>0</v>
      </c>
      <c r="BN138" s="31">
        <v>0</v>
      </c>
      <c r="BO138" s="31">
        <v>38</v>
      </c>
      <c r="BP138" s="31">
        <v>29</v>
      </c>
      <c r="BQ138" s="31">
        <v>21</v>
      </c>
      <c r="BR138" s="31">
        <v>0</v>
      </c>
      <c r="BS138" s="31">
        <v>0</v>
      </c>
      <c r="BT138" s="31">
        <v>0</v>
      </c>
      <c r="BU138" s="31">
        <v>38</v>
      </c>
      <c r="BV138" s="31">
        <v>32</v>
      </c>
      <c r="BW138" s="31">
        <v>20</v>
      </c>
      <c r="BX138" s="149">
        <v>269</v>
      </c>
      <c r="BY138" s="125">
        <v>265</v>
      </c>
      <c r="BZ138" s="71">
        <v>196</v>
      </c>
      <c r="CA138" s="71">
        <v>265</v>
      </c>
      <c r="CB138" s="71">
        <v>11</v>
      </c>
      <c r="CC138" s="71">
        <v>7</v>
      </c>
      <c r="CD138" s="205"/>
      <c r="CE138" s="8" t="s">
        <v>91</v>
      </c>
      <c r="CF138" s="71">
        <v>0</v>
      </c>
      <c r="CG138" s="71">
        <v>6761</v>
      </c>
      <c r="CH138" s="71">
        <v>387</v>
      </c>
      <c r="CI138" s="71">
        <v>20</v>
      </c>
      <c r="CJ138" s="71">
        <v>0</v>
      </c>
      <c r="CK138" s="71">
        <v>151</v>
      </c>
      <c r="CL138" s="71">
        <v>280</v>
      </c>
      <c r="CM138" s="71">
        <v>235</v>
      </c>
      <c r="CN138" s="71">
        <v>270</v>
      </c>
      <c r="CO138" s="205"/>
      <c r="CP138" s="8" t="s">
        <v>91</v>
      </c>
      <c r="CQ138" s="46">
        <v>321</v>
      </c>
      <c r="CR138" s="46">
        <v>194</v>
      </c>
      <c r="CS138" s="46">
        <v>195</v>
      </c>
      <c r="CT138" s="46">
        <v>127</v>
      </c>
      <c r="CU138" s="46">
        <v>98</v>
      </c>
      <c r="CV138" s="46">
        <v>33</v>
      </c>
      <c r="CW138" s="46">
        <v>56</v>
      </c>
      <c r="CX138" s="46">
        <v>25</v>
      </c>
      <c r="CY138" s="46">
        <v>375</v>
      </c>
      <c r="CZ138" s="46">
        <v>165</v>
      </c>
      <c r="DA138" s="46">
        <v>246</v>
      </c>
      <c r="DB138" s="46">
        <v>129</v>
      </c>
      <c r="DC138" s="46">
        <v>1284</v>
      </c>
      <c r="DD138" s="46">
        <v>805</v>
      </c>
      <c r="DE138" s="46">
        <v>812</v>
      </c>
      <c r="DF138" s="46">
        <v>492</v>
      </c>
      <c r="DG138" s="46">
        <v>1124</v>
      </c>
      <c r="DH138" s="46">
        <v>507</v>
      </c>
      <c r="DI138" s="46">
        <v>624</v>
      </c>
      <c r="DJ138" s="46">
        <v>279</v>
      </c>
      <c r="DK138" s="46">
        <v>583</v>
      </c>
      <c r="DL138" s="46">
        <v>275</v>
      </c>
      <c r="DM138" s="46">
        <v>351</v>
      </c>
      <c r="DN138" s="46">
        <v>173</v>
      </c>
      <c r="DO138" s="205"/>
      <c r="DP138" s="8" t="s">
        <v>91</v>
      </c>
      <c r="DQ138" s="71">
        <v>350</v>
      </c>
      <c r="DR138" s="71">
        <v>213</v>
      </c>
      <c r="DS138" s="71">
        <v>1</v>
      </c>
      <c r="DT138" s="71">
        <v>97</v>
      </c>
      <c r="DU138" s="71">
        <v>9</v>
      </c>
      <c r="DV138" s="16">
        <v>670</v>
      </c>
      <c r="DW138" s="71">
        <v>377</v>
      </c>
      <c r="DX138" s="71">
        <v>246</v>
      </c>
      <c r="DY138" s="152">
        <v>262</v>
      </c>
      <c r="DZ138" s="32">
        <v>152</v>
      </c>
      <c r="EA138" s="205"/>
      <c r="EB138" s="8" t="s">
        <v>91</v>
      </c>
      <c r="EC138" s="71">
        <v>5270</v>
      </c>
      <c r="ED138" s="71">
        <v>6138</v>
      </c>
      <c r="EE138" s="71">
        <v>3117</v>
      </c>
      <c r="EF138" s="71">
        <v>0</v>
      </c>
      <c r="EG138" s="71">
        <v>4480</v>
      </c>
      <c r="EH138" s="71">
        <v>1628</v>
      </c>
      <c r="EI138" s="71">
        <v>2580</v>
      </c>
      <c r="EJ138" s="71">
        <v>10922</v>
      </c>
      <c r="EK138" s="71">
        <v>5196</v>
      </c>
      <c r="EL138" s="71">
        <v>1753</v>
      </c>
      <c r="EM138" s="71">
        <v>6161</v>
      </c>
      <c r="EN138" s="71">
        <v>137</v>
      </c>
      <c r="EO138" s="71">
        <v>215</v>
      </c>
      <c r="EP138" s="71">
        <v>0</v>
      </c>
      <c r="EQ138" s="71">
        <v>131</v>
      </c>
      <c r="ER138" s="71">
        <v>1073</v>
      </c>
      <c r="ES138" s="71">
        <v>0</v>
      </c>
      <c r="EU138" s="80" t="s">
        <v>164</v>
      </c>
      <c r="EV138" s="80" t="s">
        <v>2395</v>
      </c>
      <c r="EW138" s="78">
        <v>3785</v>
      </c>
      <c r="EX138" s="80">
        <v>2284</v>
      </c>
      <c r="EY138" s="78">
        <v>14763</v>
      </c>
      <c r="EZ138" s="78"/>
      <c r="FA138" s="78"/>
      <c r="FB138" s="78"/>
      <c r="FC138" s="78"/>
      <c r="FD138" s="78"/>
      <c r="FE138" s="78"/>
    </row>
    <row r="139" spans="1:161">
      <c r="A139" s="205"/>
      <c r="B139" s="66" t="s">
        <v>73</v>
      </c>
      <c r="C139" s="26">
        <v>5073</v>
      </c>
      <c r="D139" s="26">
        <v>2934</v>
      </c>
      <c r="E139" s="26">
        <v>0</v>
      </c>
      <c r="F139" s="26">
        <v>0</v>
      </c>
      <c r="G139" s="26">
        <v>0</v>
      </c>
      <c r="H139" s="26">
        <v>0</v>
      </c>
      <c r="I139" s="26">
        <v>0</v>
      </c>
      <c r="J139" s="26">
        <v>0</v>
      </c>
      <c r="K139" s="26">
        <v>2014</v>
      </c>
      <c r="L139" s="26">
        <v>1313</v>
      </c>
      <c r="M139" s="26">
        <v>1572</v>
      </c>
      <c r="N139" s="26">
        <v>756</v>
      </c>
      <c r="O139" s="26">
        <v>1054</v>
      </c>
      <c r="P139" s="26">
        <v>529</v>
      </c>
      <c r="Q139" s="26">
        <v>0</v>
      </c>
      <c r="R139" s="26">
        <v>0</v>
      </c>
      <c r="S139" s="26">
        <v>0</v>
      </c>
      <c r="T139" s="26">
        <v>0</v>
      </c>
      <c r="U139" s="26">
        <v>0</v>
      </c>
      <c r="V139" s="26">
        <v>0</v>
      </c>
      <c r="W139" s="26">
        <v>1585</v>
      </c>
      <c r="X139" s="26">
        <v>953</v>
      </c>
      <c r="Y139" s="26">
        <v>1450</v>
      </c>
      <c r="Z139" s="26">
        <v>596</v>
      </c>
      <c r="AA139" s="26">
        <v>874</v>
      </c>
      <c r="AB139" s="26">
        <v>452</v>
      </c>
      <c r="AC139" s="68">
        <v>13622</v>
      </c>
      <c r="AD139" s="68">
        <v>7533</v>
      </c>
      <c r="AE139" s="205"/>
      <c r="AF139" s="66" t="s">
        <v>73</v>
      </c>
      <c r="AG139" s="26">
        <v>445</v>
      </c>
      <c r="AH139" s="26">
        <v>260</v>
      </c>
      <c r="AI139" s="26">
        <v>0</v>
      </c>
      <c r="AJ139" s="26">
        <v>0</v>
      </c>
      <c r="AK139" s="26">
        <v>0</v>
      </c>
      <c r="AL139" s="26">
        <v>0</v>
      </c>
      <c r="AM139" s="26">
        <v>0</v>
      </c>
      <c r="AN139" s="26">
        <v>0</v>
      </c>
      <c r="AO139" s="26">
        <v>69</v>
      </c>
      <c r="AP139" s="26">
        <v>42</v>
      </c>
      <c r="AQ139" s="26">
        <v>89</v>
      </c>
      <c r="AR139" s="26">
        <v>30</v>
      </c>
      <c r="AS139" s="26">
        <v>52</v>
      </c>
      <c r="AT139" s="26">
        <v>26</v>
      </c>
      <c r="AU139" s="26">
        <v>0</v>
      </c>
      <c r="AV139" s="26">
        <v>0</v>
      </c>
      <c r="AW139" s="26">
        <v>0</v>
      </c>
      <c r="AX139" s="26">
        <v>0</v>
      </c>
      <c r="AY139" s="26">
        <v>0</v>
      </c>
      <c r="AZ139" s="26">
        <v>0</v>
      </c>
      <c r="BA139" s="26">
        <v>256</v>
      </c>
      <c r="BB139" s="26">
        <v>147</v>
      </c>
      <c r="BC139" s="26">
        <v>307</v>
      </c>
      <c r="BD139" s="26">
        <v>102</v>
      </c>
      <c r="BE139" s="26">
        <v>152</v>
      </c>
      <c r="BF139" s="26">
        <v>63</v>
      </c>
      <c r="BG139" s="68">
        <v>1370</v>
      </c>
      <c r="BH139" s="68">
        <v>670</v>
      </c>
      <c r="BI139" s="205"/>
      <c r="BJ139" s="66" t="s">
        <v>73</v>
      </c>
      <c r="BK139" s="68">
        <v>91</v>
      </c>
      <c r="BL139" s="68">
        <v>0</v>
      </c>
      <c r="BM139" s="68">
        <v>0</v>
      </c>
      <c r="BN139" s="68">
        <v>0</v>
      </c>
      <c r="BO139" s="68">
        <v>38</v>
      </c>
      <c r="BP139" s="68">
        <v>29</v>
      </c>
      <c r="BQ139" s="68">
        <v>21</v>
      </c>
      <c r="BR139" s="68">
        <v>0</v>
      </c>
      <c r="BS139" s="68">
        <v>0</v>
      </c>
      <c r="BT139" s="68">
        <v>0</v>
      </c>
      <c r="BU139" s="68">
        <v>38</v>
      </c>
      <c r="BV139" s="68">
        <v>32</v>
      </c>
      <c r="BW139" s="68">
        <v>20</v>
      </c>
      <c r="BX139" s="68">
        <v>269</v>
      </c>
      <c r="BY139" s="68">
        <v>265</v>
      </c>
      <c r="BZ139" s="68">
        <v>196</v>
      </c>
      <c r="CA139" s="68">
        <v>265</v>
      </c>
      <c r="CB139" s="68">
        <v>11</v>
      </c>
      <c r="CC139" s="68">
        <v>7</v>
      </c>
      <c r="CD139" s="205"/>
      <c r="CE139" s="66" t="s">
        <v>73</v>
      </c>
      <c r="CF139" s="68">
        <v>0</v>
      </c>
      <c r="CG139" s="68">
        <v>6761</v>
      </c>
      <c r="CH139" s="68">
        <v>387</v>
      </c>
      <c r="CI139" s="68">
        <v>20</v>
      </c>
      <c r="CJ139" s="68">
        <v>0</v>
      </c>
      <c r="CK139" s="68">
        <v>151</v>
      </c>
      <c r="CL139" s="68">
        <v>280</v>
      </c>
      <c r="CM139" s="68">
        <v>235</v>
      </c>
      <c r="CN139" s="68">
        <v>270</v>
      </c>
      <c r="CO139" s="205"/>
      <c r="CP139" s="66" t="s">
        <v>73</v>
      </c>
      <c r="CQ139" s="68">
        <v>321</v>
      </c>
      <c r="CR139" s="68">
        <v>194</v>
      </c>
      <c r="CS139" s="68">
        <v>195</v>
      </c>
      <c r="CT139" s="68">
        <v>127</v>
      </c>
      <c r="CU139" s="68">
        <v>98</v>
      </c>
      <c r="CV139" s="68">
        <v>33</v>
      </c>
      <c r="CW139" s="68">
        <v>56</v>
      </c>
      <c r="CX139" s="68">
        <v>25</v>
      </c>
      <c r="CY139" s="68">
        <v>375</v>
      </c>
      <c r="CZ139" s="68">
        <v>165</v>
      </c>
      <c r="DA139" s="68">
        <v>246</v>
      </c>
      <c r="DB139" s="68">
        <v>129</v>
      </c>
      <c r="DC139" s="68">
        <v>1284</v>
      </c>
      <c r="DD139" s="68">
        <v>805</v>
      </c>
      <c r="DE139" s="68">
        <v>812</v>
      </c>
      <c r="DF139" s="68">
        <v>492</v>
      </c>
      <c r="DG139" s="68">
        <v>1124</v>
      </c>
      <c r="DH139" s="68">
        <v>507</v>
      </c>
      <c r="DI139" s="68">
        <v>624</v>
      </c>
      <c r="DJ139" s="68">
        <v>279</v>
      </c>
      <c r="DK139" s="68">
        <v>583</v>
      </c>
      <c r="DL139" s="68">
        <v>275</v>
      </c>
      <c r="DM139" s="68">
        <v>351</v>
      </c>
      <c r="DN139" s="68">
        <v>173</v>
      </c>
      <c r="DO139" s="205"/>
      <c r="DP139" s="66" t="s">
        <v>73</v>
      </c>
      <c r="DQ139" s="26">
        <v>350</v>
      </c>
      <c r="DR139" s="26">
        <v>213</v>
      </c>
      <c r="DS139" s="26">
        <v>1</v>
      </c>
      <c r="DT139" s="26">
        <v>97</v>
      </c>
      <c r="DU139" s="26">
        <v>9</v>
      </c>
      <c r="DV139" s="26">
        <v>670</v>
      </c>
      <c r="DW139" s="26">
        <v>377</v>
      </c>
      <c r="DX139" s="26">
        <v>246</v>
      </c>
      <c r="DY139" s="41">
        <v>262</v>
      </c>
      <c r="DZ139" s="41">
        <v>152</v>
      </c>
      <c r="EA139" s="205"/>
      <c r="EB139" s="66" t="s">
        <v>73</v>
      </c>
      <c r="EC139" s="68">
        <v>5270</v>
      </c>
      <c r="ED139" s="68">
        <v>6138</v>
      </c>
      <c r="EE139" s="68">
        <v>3117</v>
      </c>
      <c r="EF139" s="68">
        <v>0</v>
      </c>
      <c r="EG139" s="68">
        <v>4480</v>
      </c>
      <c r="EH139" s="68">
        <v>1628</v>
      </c>
      <c r="EI139" s="68">
        <v>2580</v>
      </c>
      <c r="EJ139" s="68">
        <v>10922</v>
      </c>
      <c r="EK139" s="68">
        <v>5196</v>
      </c>
      <c r="EL139" s="68">
        <v>1753</v>
      </c>
      <c r="EM139" s="68">
        <v>6161</v>
      </c>
      <c r="EN139" s="68">
        <v>137</v>
      </c>
      <c r="EO139" s="68">
        <v>215</v>
      </c>
      <c r="EP139" s="68">
        <v>0</v>
      </c>
      <c r="EQ139" s="68">
        <v>131</v>
      </c>
      <c r="ER139" s="68">
        <v>1073</v>
      </c>
      <c r="ES139" s="68">
        <v>0</v>
      </c>
      <c r="EU139" s="80" t="s">
        <v>164</v>
      </c>
      <c r="EV139" s="80" t="s">
        <v>2396</v>
      </c>
      <c r="EW139" s="78">
        <v>3785</v>
      </c>
      <c r="EX139" s="80">
        <v>2284</v>
      </c>
      <c r="EY139" s="78">
        <v>14763</v>
      </c>
      <c r="EZ139" s="78"/>
      <c r="FA139" s="78"/>
      <c r="FB139" s="78"/>
      <c r="FC139" s="78"/>
      <c r="FD139" s="78"/>
      <c r="FE139" s="78"/>
    </row>
    <row r="140" spans="1:161">
      <c r="A140" s="205" t="s">
        <v>165</v>
      </c>
      <c r="B140" s="8" t="s">
        <v>90</v>
      </c>
      <c r="C140" s="71">
        <v>1275</v>
      </c>
      <c r="D140" s="71">
        <v>770</v>
      </c>
      <c r="E140" s="71">
        <v>58</v>
      </c>
      <c r="F140" s="71">
        <v>37</v>
      </c>
      <c r="G140" s="71">
        <v>0</v>
      </c>
      <c r="H140" s="71">
        <v>0</v>
      </c>
      <c r="I140" s="71">
        <v>38</v>
      </c>
      <c r="J140" s="71">
        <v>22</v>
      </c>
      <c r="K140" s="71">
        <v>254</v>
      </c>
      <c r="L140" s="71">
        <v>191</v>
      </c>
      <c r="M140" s="71">
        <v>291</v>
      </c>
      <c r="N140" s="71">
        <v>137</v>
      </c>
      <c r="O140" s="71">
        <v>199</v>
      </c>
      <c r="P140" s="71">
        <v>136</v>
      </c>
      <c r="Q140" s="71">
        <v>286</v>
      </c>
      <c r="R140" s="71">
        <v>203</v>
      </c>
      <c r="S140" s="71">
        <v>1</v>
      </c>
      <c r="T140" s="71">
        <v>0</v>
      </c>
      <c r="U140" s="71">
        <v>130</v>
      </c>
      <c r="V140" s="71">
        <v>59</v>
      </c>
      <c r="W140" s="71">
        <v>136</v>
      </c>
      <c r="X140" s="71">
        <v>89</v>
      </c>
      <c r="Y140" s="71">
        <v>180</v>
      </c>
      <c r="Z140" s="71">
        <v>91</v>
      </c>
      <c r="AA140" s="71">
        <v>101</v>
      </c>
      <c r="AB140" s="71">
        <v>60</v>
      </c>
      <c r="AC140" s="69">
        <v>2949</v>
      </c>
      <c r="AD140" s="69">
        <v>1795</v>
      </c>
      <c r="AE140" s="205" t="s">
        <v>165</v>
      </c>
      <c r="AF140" s="8" t="s">
        <v>90</v>
      </c>
      <c r="AG140" s="71">
        <v>80</v>
      </c>
      <c r="AH140" s="71">
        <v>38</v>
      </c>
      <c r="AI140" s="71">
        <v>0</v>
      </c>
      <c r="AJ140" s="71">
        <v>0</v>
      </c>
      <c r="AK140" s="71">
        <v>0</v>
      </c>
      <c r="AL140" s="71">
        <v>0</v>
      </c>
      <c r="AM140" s="71">
        <v>0</v>
      </c>
      <c r="AN140" s="71">
        <v>0</v>
      </c>
      <c r="AO140" s="71">
        <v>11</v>
      </c>
      <c r="AP140" s="71">
        <v>4</v>
      </c>
      <c r="AQ140" s="71">
        <v>18</v>
      </c>
      <c r="AR140" s="71">
        <v>5</v>
      </c>
      <c r="AS140" s="71">
        <v>5</v>
      </c>
      <c r="AT140" s="71">
        <v>4</v>
      </c>
      <c r="AU140" s="71">
        <v>59</v>
      </c>
      <c r="AV140" s="71">
        <v>42</v>
      </c>
      <c r="AW140" s="71">
        <v>1</v>
      </c>
      <c r="AX140" s="71">
        <v>0</v>
      </c>
      <c r="AY140" s="71">
        <v>38</v>
      </c>
      <c r="AZ140" s="71">
        <v>14</v>
      </c>
      <c r="BA140" s="71">
        <v>29</v>
      </c>
      <c r="BB140" s="71">
        <v>16</v>
      </c>
      <c r="BC140" s="71">
        <v>55</v>
      </c>
      <c r="BD140" s="71">
        <v>25</v>
      </c>
      <c r="BE140" s="71">
        <v>30</v>
      </c>
      <c r="BF140" s="71">
        <v>18</v>
      </c>
      <c r="BG140" s="69">
        <v>326</v>
      </c>
      <c r="BH140" s="69">
        <v>166</v>
      </c>
      <c r="BI140" s="205" t="s">
        <v>165</v>
      </c>
      <c r="BJ140" s="8" t="s">
        <v>90</v>
      </c>
      <c r="BK140" s="31">
        <v>27</v>
      </c>
      <c r="BL140" s="31">
        <v>1</v>
      </c>
      <c r="BM140" s="31">
        <v>0</v>
      </c>
      <c r="BN140" s="31">
        <v>1</v>
      </c>
      <c r="BO140" s="31">
        <v>10</v>
      </c>
      <c r="BP140" s="31">
        <v>13</v>
      </c>
      <c r="BQ140" s="31">
        <v>7</v>
      </c>
      <c r="BR140" s="31">
        <v>7</v>
      </c>
      <c r="BS140" s="31">
        <v>1</v>
      </c>
      <c r="BT140" s="31">
        <v>7</v>
      </c>
      <c r="BU140" s="31">
        <v>5</v>
      </c>
      <c r="BV140" s="31">
        <v>8</v>
      </c>
      <c r="BW140" s="31">
        <v>4</v>
      </c>
      <c r="BX140" s="149">
        <v>91</v>
      </c>
      <c r="BY140" s="125">
        <v>90</v>
      </c>
      <c r="BZ140" s="71">
        <v>70</v>
      </c>
      <c r="CA140" s="71">
        <v>21</v>
      </c>
      <c r="CB140" s="71">
        <v>4</v>
      </c>
      <c r="CC140" s="71">
        <v>14</v>
      </c>
      <c r="CD140" s="205" t="s">
        <v>165</v>
      </c>
      <c r="CE140" s="8" t="s">
        <v>90</v>
      </c>
      <c r="CF140" s="71">
        <v>9</v>
      </c>
      <c r="CG140" s="71">
        <v>1252</v>
      </c>
      <c r="CH140" s="71">
        <v>87</v>
      </c>
      <c r="CI140" s="71">
        <v>124</v>
      </c>
      <c r="CJ140" s="71">
        <v>0</v>
      </c>
      <c r="CK140" s="71">
        <v>27</v>
      </c>
      <c r="CL140" s="71">
        <v>88</v>
      </c>
      <c r="CM140" s="71">
        <v>97</v>
      </c>
      <c r="CN140" s="71">
        <v>89</v>
      </c>
      <c r="CO140" s="205" t="s">
        <v>165</v>
      </c>
      <c r="CP140" s="8" t="s">
        <v>90</v>
      </c>
      <c r="CQ140" s="46">
        <v>503</v>
      </c>
      <c r="CR140" s="46">
        <v>328</v>
      </c>
      <c r="CS140" s="46">
        <v>289</v>
      </c>
      <c r="CT140" s="46">
        <v>194</v>
      </c>
      <c r="CU140" s="46">
        <v>3</v>
      </c>
      <c r="CV140" s="46">
        <v>1</v>
      </c>
      <c r="CW140" s="46">
        <v>0</v>
      </c>
      <c r="CX140" s="46">
        <v>0</v>
      </c>
      <c r="CY140" s="46">
        <v>233</v>
      </c>
      <c r="CZ140" s="46">
        <v>121</v>
      </c>
      <c r="DA140" s="46">
        <v>75</v>
      </c>
      <c r="DB140" s="46">
        <v>40</v>
      </c>
      <c r="DC140" s="46">
        <v>37</v>
      </c>
      <c r="DD140" s="46">
        <v>27</v>
      </c>
      <c r="DE140" s="46">
        <v>26</v>
      </c>
      <c r="DF140" s="46">
        <v>19</v>
      </c>
      <c r="DG140" s="46">
        <v>83</v>
      </c>
      <c r="DH140" s="46">
        <v>36</v>
      </c>
      <c r="DI140" s="46">
        <v>29</v>
      </c>
      <c r="DJ140" s="46">
        <v>17</v>
      </c>
      <c r="DK140" s="46">
        <v>63</v>
      </c>
      <c r="DL140" s="46">
        <v>41</v>
      </c>
      <c r="DM140" s="46">
        <v>16</v>
      </c>
      <c r="DN140" s="46">
        <v>11</v>
      </c>
      <c r="DO140" s="205" t="s">
        <v>165</v>
      </c>
      <c r="DP140" s="8" t="s">
        <v>90</v>
      </c>
      <c r="DQ140" s="71">
        <v>57</v>
      </c>
      <c r="DR140" s="71">
        <v>108</v>
      </c>
      <c r="DS140" s="71">
        <v>0</v>
      </c>
      <c r="DT140" s="71">
        <v>35</v>
      </c>
      <c r="DU140" s="71">
        <v>7</v>
      </c>
      <c r="DV140" s="16">
        <v>207</v>
      </c>
      <c r="DW140" s="71">
        <v>91</v>
      </c>
      <c r="DX140" s="71">
        <v>71</v>
      </c>
      <c r="DY140" s="152">
        <v>41</v>
      </c>
      <c r="DZ140" s="32">
        <v>16</v>
      </c>
      <c r="EA140" s="205" t="s">
        <v>165</v>
      </c>
      <c r="EB140" s="8" t="s">
        <v>90</v>
      </c>
      <c r="EC140" s="71">
        <v>639</v>
      </c>
      <c r="ED140" s="71">
        <v>816</v>
      </c>
      <c r="EE140" s="71">
        <v>69</v>
      </c>
      <c r="EF140" s="71">
        <v>0</v>
      </c>
      <c r="EG140" s="71">
        <v>28</v>
      </c>
      <c r="EH140" s="71">
        <v>20</v>
      </c>
      <c r="EI140" s="71">
        <v>11</v>
      </c>
      <c r="EJ140" s="71">
        <v>919</v>
      </c>
      <c r="EK140" s="71">
        <v>51</v>
      </c>
      <c r="EL140" s="71">
        <v>109</v>
      </c>
      <c r="EM140" s="71">
        <v>34</v>
      </c>
      <c r="EN140" s="71">
        <v>1</v>
      </c>
      <c r="EO140" s="71">
        <v>3</v>
      </c>
      <c r="EP140" s="71">
        <v>0</v>
      </c>
      <c r="EQ140" s="71">
        <v>0</v>
      </c>
      <c r="ER140" s="71">
        <v>0</v>
      </c>
      <c r="ES140" s="71">
        <v>0</v>
      </c>
      <c r="EU140" s="80" t="s">
        <v>165</v>
      </c>
      <c r="EV140" s="80" t="s">
        <v>2397</v>
      </c>
      <c r="EW140" s="78">
        <v>922</v>
      </c>
      <c r="EX140" s="80">
        <v>435</v>
      </c>
      <c r="EY140" s="78">
        <v>3270</v>
      </c>
      <c r="EZ140" s="78"/>
      <c r="FA140" s="78"/>
      <c r="FB140" s="78"/>
      <c r="FC140" s="78"/>
      <c r="FD140" s="78"/>
      <c r="FE140" s="78"/>
    </row>
    <row r="141" spans="1:161">
      <c r="A141" s="205"/>
      <c r="B141" s="8" t="s">
        <v>91</v>
      </c>
      <c r="C141" s="71">
        <v>215</v>
      </c>
      <c r="D141" s="71">
        <v>133</v>
      </c>
      <c r="E141" s="71">
        <v>0</v>
      </c>
      <c r="F141" s="71">
        <v>0</v>
      </c>
      <c r="G141" s="71">
        <v>0</v>
      </c>
      <c r="H141" s="71">
        <v>0</v>
      </c>
      <c r="I141" s="71">
        <v>0</v>
      </c>
      <c r="J141" s="71">
        <v>0</v>
      </c>
      <c r="K141" s="71">
        <v>38</v>
      </c>
      <c r="L141" s="71">
        <v>25</v>
      </c>
      <c r="M141" s="71">
        <v>60</v>
      </c>
      <c r="N141" s="71">
        <v>35</v>
      </c>
      <c r="O141" s="71">
        <v>13</v>
      </c>
      <c r="P141" s="71">
        <v>7</v>
      </c>
      <c r="Q141" s="71">
        <v>0</v>
      </c>
      <c r="R141" s="71">
        <v>0</v>
      </c>
      <c r="S141" s="71">
        <v>0</v>
      </c>
      <c r="T141" s="71">
        <v>0</v>
      </c>
      <c r="U141" s="71">
        <v>0</v>
      </c>
      <c r="V141" s="71">
        <v>0</v>
      </c>
      <c r="W141" s="71">
        <v>74</v>
      </c>
      <c r="X141" s="71">
        <v>56</v>
      </c>
      <c r="Y141" s="71">
        <v>89</v>
      </c>
      <c r="Z141" s="71">
        <v>42</v>
      </c>
      <c r="AA141" s="71">
        <v>29</v>
      </c>
      <c r="AB141" s="71">
        <v>16</v>
      </c>
      <c r="AC141" s="69">
        <v>518</v>
      </c>
      <c r="AD141" s="69">
        <v>314</v>
      </c>
      <c r="AE141" s="205"/>
      <c r="AF141" s="8" t="s">
        <v>91</v>
      </c>
      <c r="AG141" s="71">
        <v>1</v>
      </c>
      <c r="AH141" s="71">
        <v>0</v>
      </c>
      <c r="AI141" s="71">
        <v>0</v>
      </c>
      <c r="AJ141" s="71">
        <v>0</v>
      </c>
      <c r="AK141" s="71">
        <v>0</v>
      </c>
      <c r="AL141" s="71">
        <v>0</v>
      </c>
      <c r="AM141" s="71">
        <v>0</v>
      </c>
      <c r="AN141" s="71">
        <v>0</v>
      </c>
      <c r="AO141" s="71">
        <v>0</v>
      </c>
      <c r="AP141" s="71">
        <v>0</v>
      </c>
      <c r="AQ141" s="71">
        <v>2</v>
      </c>
      <c r="AR141" s="71">
        <v>0</v>
      </c>
      <c r="AS141" s="71">
        <v>0</v>
      </c>
      <c r="AT141" s="71">
        <v>0</v>
      </c>
      <c r="AU141" s="71">
        <v>0</v>
      </c>
      <c r="AV141" s="71">
        <v>0</v>
      </c>
      <c r="AW141" s="71">
        <v>0</v>
      </c>
      <c r="AX141" s="71">
        <v>0</v>
      </c>
      <c r="AY141" s="71">
        <v>0</v>
      </c>
      <c r="AZ141" s="71">
        <v>0</v>
      </c>
      <c r="BA141" s="71">
        <v>12</v>
      </c>
      <c r="BB141" s="71">
        <v>6</v>
      </c>
      <c r="BC141" s="71">
        <v>27</v>
      </c>
      <c r="BD141" s="71">
        <v>11</v>
      </c>
      <c r="BE141" s="71">
        <v>5</v>
      </c>
      <c r="BF141" s="71">
        <v>2</v>
      </c>
      <c r="BG141" s="69">
        <v>47</v>
      </c>
      <c r="BH141" s="69">
        <v>19</v>
      </c>
      <c r="BI141" s="205"/>
      <c r="BJ141" s="8" t="s">
        <v>91</v>
      </c>
      <c r="BK141" s="31">
        <v>4</v>
      </c>
      <c r="BL141" s="31">
        <v>0</v>
      </c>
      <c r="BM141" s="31">
        <v>0</v>
      </c>
      <c r="BN141" s="31">
        <v>0</v>
      </c>
      <c r="BO141" s="31">
        <v>1</v>
      </c>
      <c r="BP141" s="31">
        <v>2</v>
      </c>
      <c r="BQ141" s="31">
        <v>1</v>
      </c>
      <c r="BR141" s="31">
        <v>0</v>
      </c>
      <c r="BS141" s="31">
        <v>0</v>
      </c>
      <c r="BT141" s="31">
        <v>0</v>
      </c>
      <c r="BU141" s="31">
        <v>1</v>
      </c>
      <c r="BV141" s="31">
        <v>2</v>
      </c>
      <c r="BW141" s="31">
        <v>1</v>
      </c>
      <c r="BX141" s="149">
        <v>12</v>
      </c>
      <c r="BY141" s="125">
        <v>14</v>
      </c>
      <c r="BZ141" s="71">
        <v>12</v>
      </c>
      <c r="CA141" s="71">
        <v>14</v>
      </c>
      <c r="CB141" s="71">
        <v>2</v>
      </c>
      <c r="CC141" s="71">
        <v>1</v>
      </c>
      <c r="CD141" s="205"/>
      <c r="CE141" s="8" t="s">
        <v>91</v>
      </c>
      <c r="CF141" s="71">
        <v>0</v>
      </c>
      <c r="CG141" s="71">
        <v>196</v>
      </c>
      <c r="CH141" s="71">
        <v>71</v>
      </c>
      <c r="CI141" s="71">
        <v>0</v>
      </c>
      <c r="CJ141" s="71">
        <v>0</v>
      </c>
      <c r="CK141" s="71">
        <v>9</v>
      </c>
      <c r="CL141" s="71">
        <v>14</v>
      </c>
      <c r="CM141" s="71">
        <v>14</v>
      </c>
      <c r="CN141" s="71">
        <v>14</v>
      </c>
      <c r="CO141" s="205"/>
      <c r="CP141" s="8" t="s">
        <v>91</v>
      </c>
      <c r="CQ141" s="46">
        <v>27</v>
      </c>
      <c r="CR141" s="46">
        <v>19</v>
      </c>
      <c r="CS141" s="46">
        <v>12</v>
      </c>
      <c r="CT141" s="46">
        <v>9</v>
      </c>
      <c r="CU141" s="46">
        <v>0</v>
      </c>
      <c r="CV141" s="46">
        <v>0</v>
      </c>
      <c r="CW141" s="46">
        <v>0</v>
      </c>
      <c r="CX141" s="46">
        <v>0</v>
      </c>
      <c r="CY141" s="46">
        <v>4</v>
      </c>
      <c r="CZ141" s="46">
        <v>1</v>
      </c>
      <c r="DA141" s="46">
        <v>0</v>
      </c>
      <c r="DB141" s="46">
        <v>0</v>
      </c>
      <c r="DC141" s="46">
        <v>32</v>
      </c>
      <c r="DD141" s="46">
        <v>22</v>
      </c>
      <c r="DE141" s="46">
        <v>14</v>
      </c>
      <c r="DF141" s="46">
        <v>12</v>
      </c>
      <c r="DG141" s="46">
        <v>63</v>
      </c>
      <c r="DH141" s="46">
        <v>28</v>
      </c>
      <c r="DI141" s="46">
        <v>22</v>
      </c>
      <c r="DJ141" s="46">
        <v>6</v>
      </c>
      <c r="DK141" s="46">
        <v>22</v>
      </c>
      <c r="DL141" s="46">
        <v>15</v>
      </c>
      <c r="DM141" s="46">
        <v>9</v>
      </c>
      <c r="DN141" s="46">
        <v>7</v>
      </c>
      <c r="DO141" s="205"/>
      <c r="DP141" s="8" t="s">
        <v>91</v>
      </c>
      <c r="DQ141" s="71">
        <v>14</v>
      </c>
      <c r="DR141" s="71">
        <v>17</v>
      </c>
      <c r="DS141" s="71">
        <v>0</v>
      </c>
      <c r="DT141" s="71">
        <v>0</v>
      </c>
      <c r="DU141" s="71">
        <v>4</v>
      </c>
      <c r="DV141" s="16">
        <v>35</v>
      </c>
      <c r="DW141" s="71">
        <v>21</v>
      </c>
      <c r="DX141" s="71">
        <v>19</v>
      </c>
      <c r="DY141" s="152">
        <v>9</v>
      </c>
      <c r="DZ141" s="32">
        <v>3</v>
      </c>
      <c r="EA141" s="205"/>
      <c r="EB141" s="8" t="s">
        <v>91</v>
      </c>
      <c r="EC141" s="71">
        <v>144</v>
      </c>
      <c r="ED141" s="71">
        <v>446</v>
      </c>
      <c r="EE141" s="71">
        <v>211</v>
      </c>
      <c r="EF141" s="71">
        <v>0</v>
      </c>
      <c r="EG141" s="71">
        <v>288</v>
      </c>
      <c r="EH141" s="71">
        <v>232</v>
      </c>
      <c r="EI141" s="71">
        <v>6</v>
      </c>
      <c r="EJ141" s="71">
        <v>248</v>
      </c>
      <c r="EK141" s="71">
        <v>50</v>
      </c>
      <c r="EL141" s="71">
        <v>23</v>
      </c>
      <c r="EM141" s="71">
        <v>113</v>
      </c>
      <c r="EN141" s="71">
        <v>0</v>
      </c>
      <c r="EO141" s="71">
        <v>7</v>
      </c>
      <c r="EP141" s="71">
        <v>0</v>
      </c>
      <c r="EQ141" s="71">
        <v>0</v>
      </c>
      <c r="ER141" s="71">
        <v>0</v>
      </c>
      <c r="ES141" s="71">
        <v>0</v>
      </c>
      <c r="EU141" s="80" t="s">
        <v>165</v>
      </c>
      <c r="EV141" s="80" t="s">
        <v>2398</v>
      </c>
      <c r="EW141" s="78">
        <v>148</v>
      </c>
      <c r="EX141" s="80">
        <v>57</v>
      </c>
      <c r="EY141" s="78">
        <v>605</v>
      </c>
      <c r="EZ141" s="78"/>
      <c r="FA141" s="78"/>
      <c r="FB141" s="78"/>
      <c r="FC141" s="78"/>
      <c r="FD141" s="78"/>
      <c r="FE141" s="78"/>
    </row>
    <row r="142" spans="1:161">
      <c r="A142" s="205"/>
      <c r="B142" s="66" t="s">
        <v>73</v>
      </c>
      <c r="C142" s="26">
        <v>1490</v>
      </c>
      <c r="D142" s="26">
        <v>903</v>
      </c>
      <c r="E142" s="26">
        <v>58</v>
      </c>
      <c r="F142" s="26">
        <v>37</v>
      </c>
      <c r="G142" s="26">
        <v>0</v>
      </c>
      <c r="H142" s="26">
        <v>0</v>
      </c>
      <c r="I142" s="26">
        <v>38</v>
      </c>
      <c r="J142" s="26">
        <v>22</v>
      </c>
      <c r="K142" s="26">
        <v>292</v>
      </c>
      <c r="L142" s="26">
        <v>216</v>
      </c>
      <c r="M142" s="26">
        <v>351</v>
      </c>
      <c r="N142" s="26">
        <v>172</v>
      </c>
      <c r="O142" s="26">
        <v>212</v>
      </c>
      <c r="P142" s="26">
        <v>143</v>
      </c>
      <c r="Q142" s="26">
        <v>286</v>
      </c>
      <c r="R142" s="26">
        <v>203</v>
      </c>
      <c r="S142" s="26">
        <v>1</v>
      </c>
      <c r="T142" s="26">
        <v>0</v>
      </c>
      <c r="U142" s="26">
        <v>130</v>
      </c>
      <c r="V142" s="26">
        <v>59</v>
      </c>
      <c r="W142" s="26">
        <v>210</v>
      </c>
      <c r="X142" s="26">
        <v>145</v>
      </c>
      <c r="Y142" s="26">
        <v>269</v>
      </c>
      <c r="Z142" s="26">
        <v>133</v>
      </c>
      <c r="AA142" s="26">
        <v>130</v>
      </c>
      <c r="AB142" s="26">
        <v>76</v>
      </c>
      <c r="AC142" s="68">
        <v>3467</v>
      </c>
      <c r="AD142" s="68">
        <v>2109</v>
      </c>
      <c r="AE142" s="205"/>
      <c r="AF142" s="66" t="s">
        <v>73</v>
      </c>
      <c r="AG142" s="26">
        <v>81</v>
      </c>
      <c r="AH142" s="26">
        <v>38</v>
      </c>
      <c r="AI142" s="26">
        <v>0</v>
      </c>
      <c r="AJ142" s="26">
        <v>0</v>
      </c>
      <c r="AK142" s="26">
        <v>0</v>
      </c>
      <c r="AL142" s="26">
        <v>0</v>
      </c>
      <c r="AM142" s="26">
        <v>0</v>
      </c>
      <c r="AN142" s="26">
        <v>0</v>
      </c>
      <c r="AO142" s="26">
        <v>11</v>
      </c>
      <c r="AP142" s="26">
        <v>4</v>
      </c>
      <c r="AQ142" s="26">
        <v>20</v>
      </c>
      <c r="AR142" s="26">
        <v>5</v>
      </c>
      <c r="AS142" s="26">
        <v>5</v>
      </c>
      <c r="AT142" s="26">
        <v>4</v>
      </c>
      <c r="AU142" s="26">
        <v>59</v>
      </c>
      <c r="AV142" s="26">
        <v>42</v>
      </c>
      <c r="AW142" s="26">
        <v>1</v>
      </c>
      <c r="AX142" s="26">
        <v>0</v>
      </c>
      <c r="AY142" s="26">
        <v>38</v>
      </c>
      <c r="AZ142" s="26">
        <v>14</v>
      </c>
      <c r="BA142" s="26">
        <v>41</v>
      </c>
      <c r="BB142" s="26">
        <v>22</v>
      </c>
      <c r="BC142" s="26">
        <v>82</v>
      </c>
      <c r="BD142" s="26">
        <v>36</v>
      </c>
      <c r="BE142" s="26">
        <v>35</v>
      </c>
      <c r="BF142" s="26">
        <v>20</v>
      </c>
      <c r="BG142" s="68">
        <v>373</v>
      </c>
      <c r="BH142" s="68">
        <v>185</v>
      </c>
      <c r="BI142" s="205"/>
      <c r="BJ142" s="66" t="s">
        <v>73</v>
      </c>
      <c r="BK142" s="68">
        <v>31</v>
      </c>
      <c r="BL142" s="68">
        <v>1</v>
      </c>
      <c r="BM142" s="68">
        <v>0</v>
      </c>
      <c r="BN142" s="68">
        <v>1</v>
      </c>
      <c r="BO142" s="68">
        <v>11</v>
      </c>
      <c r="BP142" s="68">
        <v>15</v>
      </c>
      <c r="BQ142" s="68">
        <v>8</v>
      </c>
      <c r="BR142" s="68">
        <v>7</v>
      </c>
      <c r="BS142" s="68">
        <v>1</v>
      </c>
      <c r="BT142" s="68">
        <v>7</v>
      </c>
      <c r="BU142" s="68">
        <v>6</v>
      </c>
      <c r="BV142" s="68">
        <v>10</v>
      </c>
      <c r="BW142" s="68">
        <v>5</v>
      </c>
      <c r="BX142" s="68">
        <v>103</v>
      </c>
      <c r="BY142" s="68">
        <v>104</v>
      </c>
      <c r="BZ142" s="68">
        <v>82</v>
      </c>
      <c r="CA142" s="68">
        <v>35</v>
      </c>
      <c r="CB142" s="68">
        <v>6</v>
      </c>
      <c r="CC142" s="68">
        <v>15</v>
      </c>
      <c r="CD142" s="205"/>
      <c r="CE142" s="66" t="s">
        <v>73</v>
      </c>
      <c r="CF142" s="68">
        <v>9</v>
      </c>
      <c r="CG142" s="68">
        <v>1448</v>
      </c>
      <c r="CH142" s="68">
        <v>158</v>
      </c>
      <c r="CI142" s="68">
        <v>124</v>
      </c>
      <c r="CJ142" s="68">
        <v>0</v>
      </c>
      <c r="CK142" s="68">
        <v>36</v>
      </c>
      <c r="CL142" s="68">
        <v>102</v>
      </c>
      <c r="CM142" s="68">
        <v>111</v>
      </c>
      <c r="CN142" s="68">
        <v>103</v>
      </c>
      <c r="CO142" s="205"/>
      <c r="CP142" s="66" t="s">
        <v>73</v>
      </c>
      <c r="CQ142" s="68">
        <v>530</v>
      </c>
      <c r="CR142" s="68">
        <v>347</v>
      </c>
      <c r="CS142" s="68">
        <v>301</v>
      </c>
      <c r="CT142" s="68">
        <v>203</v>
      </c>
      <c r="CU142" s="68">
        <v>3</v>
      </c>
      <c r="CV142" s="68">
        <v>1</v>
      </c>
      <c r="CW142" s="68">
        <v>0</v>
      </c>
      <c r="CX142" s="68">
        <v>0</v>
      </c>
      <c r="CY142" s="68">
        <v>237</v>
      </c>
      <c r="CZ142" s="68">
        <v>122</v>
      </c>
      <c r="DA142" s="68">
        <v>75</v>
      </c>
      <c r="DB142" s="68">
        <v>40</v>
      </c>
      <c r="DC142" s="68">
        <v>69</v>
      </c>
      <c r="DD142" s="68">
        <v>49</v>
      </c>
      <c r="DE142" s="68">
        <v>40</v>
      </c>
      <c r="DF142" s="68">
        <v>31</v>
      </c>
      <c r="DG142" s="68">
        <v>146</v>
      </c>
      <c r="DH142" s="68">
        <v>64</v>
      </c>
      <c r="DI142" s="68">
        <v>51</v>
      </c>
      <c r="DJ142" s="68">
        <v>23</v>
      </c>
      <c r="DK142" s="68">
        <v>85</v>
      </c>
      <c r="DL142" s="68">
        <v>56</v>
      </c>
      <c r="DM142" s="68">
        <v>25</v>
      </c>
      <c r="DN142" s="68">
        <v>18</v>
      </c>
      <c r="DO142" s="205"/>
      <c r="DP142" s="66" t="s">
        <v>73</v>
      </c>
      <c r="DQ142" s="26">
        <v>71</v>
      </c>
      <c r="DR142" s="26">
        <v>125</v>
      </c>
      <c r="DS142" s="26">
        <v>0</v>
      </c>
      <c r="DT142" s="26">
        <v>35</v>
      </c>
      <c r="DU142" s="26">
        <v>11</v>
      </c>
      <c r="DV142" s="26">
        <v>242</v>
      </c>
      <c r="DW142" s="26">
        <v>112</v>
      </c>
      <c r="DX142" s="26">
        <v>90</v>
      </c>
      <c r="DY142" s="41">
        <v>50</v>
      </c>
      <c r="DZ142" s="41">
        <v>19</v>
      </c>
      <c r="EA142" s="205"/>
      <c r="EB142" s="66" t="s">
        <v>73</v>
      </c>
      <c r="EC142" s="68">
        <v>783</v>
      </c>
      <c r="ED142" s="68">
        <v>1262</v>
      </c>
      <c r="EE142" s="68">
        <v>280</v>
      </c>
      <c r="EF142" s="68">
        <v>0</v>
      </c>
      <c r="EG142" s="68">
        <v>316</v>
      </c>
      <c r="EH142" s="68">
        <v>252</v>
      </c>
      <c r="EI142" s="68">
        <v>17</v>
      </c>
      <c r="EJ142" s="68">
        <v>1167</v>
      </c>
      <c r="EK142" s="68">
        <v>101</v>
      </c>
      <c r="EL142" s="68">
        <v>132</v>
      </c>
      <c r="EM142" s="68">
        <v>147</v>
      </c>
      <c r="EN142" s="68">
        <v>1</v>
      </c>
      <c r="EO142" s="68">
        <v>10</v>
      </c>
      <c r="EP142" s="68">
        <v>0</v>
      </c>
      <c r="EQ142" s="68">
        <v>0</v>
      </c>
      <c r="ER142" s="68">
        <v>0</v>
      </c>
      <c r="ES142" s="68">
        <v>0</v>
      </c>
      <c r="EU142" s="80" t="s">
        <v>165</v>
      </c>
      <c r="EV142" s="80" t="s">
        <v>2399</v>
      </c>
      <c r="EW142" s="78">
        <v>1070</v>
      </c>
      <c r="EX142" s="80">
        <v>492</v>
      </c>
      <c r="EY142" s="78">
        <v>3875</v>
      </c>
      <c r="EZ142" s="78"/>
      <c r="FA142" s="78"/>
      <c r="FB142" s="78"/>
      <c r="FC142" s="78"/>
      <c r="FD142" s="78"/>
      <c r="FE142" s="78"/>
    </row>
    <row r="143" spans="1:161" s="100" customFormat="1">
      <c r="A143" s="7" t="s">
        <v>98</v>
      </c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8"/>
      <c r="AB143" s="48"/>
      <c r="AC143" s="13"/>
      <c r="AD143" s="13"/>
      <c r="AE143" s="7" t="s">
        <v>98</v>
      </c>
      <c r="AF143" s="48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13"/>
      <c r="BH143" s="13"/>
      <c r="BI143" s="7" t="s">
        <v>98</v>
      </c>
      <c r="BJ143" s="48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7" t="s">
        <v>98</v>
      </c>
      <c r="CE143" s="48"/>
      <c r="CF143" s="22"/>
      <c r="CG143" s="22"/>
      <c r="CH143" s="22"/>
      <c r="CI143" s="22"/>
      <c r="CJ143" s="22"/>
      <c r="CK143" s="22"/>
      <c r="CL143" s="22"/>
      <c r="CM143" s="22"/>
      <c r="CN143" s="22"/>
      <c r="CO143" s="7" t="s">
        <v>98</v>
      </c>
      <c r="CP143" s="48"/>
      <c r="CQ143" s="48"/>
      <c r="CR143" s="48"/>
      <c r="CS143" s="48"/>
      <c r="CT143" s="48"/>
      <c r="CU143" s="48"/>
      <c r="CV143" s="48"/>
      <c r="CW143" s="48"/>
      <c r="CX143" s="48"/>
      <c r="CY143" s="48"/>
      <c r="CZ143" s="48"/>
      <c r="DA143" s="48"/>
      <c r="DB143" s="48"/>
      <c r="DC143" s="48"/>
      <c r="DD143" s="48"/>
      <c r="DE143" s="48"/>
      <c r="DF143" s="48"/>
      <c r="DG143" s="48"/>
      <c r="DH143" s="48"/>
      <c r="DI143" s="48"/>
      <c r="DJ143" s="48"/>
      <c r="DK143" s="48"/>
      <c r="DL143" s="48"/>
      <c r="DM143" s="48"/>
      <c r="DN143" s="48"/>
      <c r="DO143" s="7" t="s">
        <v>98</v>
      </c>
      <c r="DP143" s="4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7" t="s">
        <v>98</v>
      </c>
      <c r="EB143" s="48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U143" s="80" t="s">
        <v>98</v>
      </c>
      <c r="EV143" s="80" t="s">
        <v>98</v>
      </c>
      <c r="EW143" s="78">
        <v>0</v>
      </c>
      <c r="EX143" s="80">
        <v>0</v>
      </c>
      <c r="EY143" s="78">
        <v>0</v>
      </c>
      <c r="EZ143" s="78"/>
      <c r="FA143" s="78"/>
      <c r="FB143" s="78"/>
      <c r="FC143" s="78"/>
      <c r="FD143" s="78"/>
      <c r="FE143" s="78"/>
    </row>
    <row r="144" spans="1:161">
      <c r="A144" s="205" t="s">
        <v>2057</v>
      </c>
      <c r="B144" s="8" t="s">
        <v>90</v>
      </c>
      <c r="C144" s="71">
        <v>1046</v>
      </c>
      <c r="D144" s="71">
        <v>512</v>
      </c>
      <c r="E144" s="71">
        <v>135</v>
      </c>
      <c r="F144" s="71">
        <v>54</v>
      </c>
      <c r="G144" s="71">
        <v>0</v>
      </c>
      <c r="H144" s="71">
        <v>0</v>
      </c>
      <c r="I144" s="71">
        <v>33</v>
      </c>
      <c r="J144" s="71">
        <v>8</v>
      </c>
      <c r="K144" s="71">
        <v>544</v>
      </c>
      <c r="L144" s="71">
        <v>272</v>
      </c>
      <c r="M144" s="71">
        <v>92</v>
      </c>
      <c r="N144" s="71">
        <v>21</v>
      </c>
      <c r="O144" s="71">
        <v>194</v>
      </c>
      <c r="P144" s="71">
        <v>76</v>
      </c>
      <c r="Q144" s="71">
        <v>559</v>
      </c>
      <c r="R144" s="71">
        <v>281</v>
      </c>
      <c r="S144" s="71">
        <v>0</v>
      </c>
      <c r="T144" s="71">
        <v>0</v>
      </c>
      <c r="U144" s="71">
        <v>55</v>
      </c>
      <c r="V144" s="71">
        <v>11</v>
      </c>
      <c r="W144" s="71">
        <v>123</v>
      </c>
      <c r="X144" s="71">
        <v>69</v>
      </c>
      <c r="Y144" s="71">
        <v>18</v>
      </c>
      <c r="Z144" s="71">
        <v>3</v>
      </c>
      <c r="AA144" s="71">
        <v>80</v>
      </c>
      <c r="AB144" s="71">
        <v>34</v>
      </c>
      <c r="AC144" s="69">
        <v>2879</v>
      </c>
      <c r="AD144" s="69">
        <v>1341</v>
      </c>
      <c r="AE144" s="205" t="s">
        <v>2057</v>
      </c>
      <c r="AF144" s="8" t="s">
        <v>90</v>
      </c>
      <c r="AG144" s="71">
        <v>59</v>
      </c>
      <c r="AH144" s="71">
        <v>25</v>
      </c>
      <c r="AI144" s="71">
        <v>7</v>
      </c>
      <c r="AJ144" s="71">
        <v>3</v>
      </c>
      <c r="AK144" s="71">
        <v>0</v>
      </c>
      <c r="AL144" s="71">
        <v>0</v>
      </c>
      <c r="AM144" s="71">
        <v>3</v>
      </c>
      <c r="AN144" s="71">
        <v>0</v>
      </c>
      <c r="AO144" s="71">
        <v>19</v>
      </c>
      <c r="AP144" s="71">
        <v>7</v>
      </c>
      <c r="AQ144" s="71">
        <v>8</v>
      </c>
      <c r="AR144" s="71">
        <v>3</v>
      </c>
      <c r="AS144" s="71">
        <v>9</v>
      </c>
      <c r="AT144" s="71">
        <v>3</v>
      </c>
      <c r="AU144" s="71">
        <v>29</v>
      </c>
      <c r="AV144" s="71">
        <v>17</v>
      </c>
      <c r="AW144" s="71">
        <v>0</v>
      </c>
      <c r="AX144" s="71">
        <v>0</v>
      </c>
      <c r="AY144" s="71">
        <v>3</v>
      </c>
      <c r="AZ144" s="71">
        <v>0</v>
      </c>
      <c r="BA144" s="71">
        <v>20</v>
      </c>
      <c r="BB144" s="71">
        <v>9</v>
      </c>
      <c r="BC144" s="71">
        <v>1</v>
      </c>
      <c r="BD144" s="71">
        <v>0</v>
      </c>
      <c r="BE144" s="71">
        <v>0</v>
      </c>
      <c r="BF144" s="71">
        <v>0</v>
      </c>
      <c r="BG144" s="69">
        <v>158</v>
      </c>
      <c r="BH144" s="69">
        <v>67</v>
      </c>
      <c r="BI144" s="205" t="s">
        <v>2057</v>
      </c>
      <c r="BJ144" s="8" t="s">
        <v>90</v>
      </c>
      <c r="BK144" s="31">
        <v>18</v>
      </c>
      <c r="BL144" s="31">
        <v>2</v>
      </c>
      <c r="BM144" s="31">
        <v>0</v>
      </c>
      <c r="BN144" s="31">
        <v>1</v>
      </c>
      <c r="BO144" s="31">
        <v>9</v>
      </c>
      <c r="BP144" s="31">
        <v>4</v>
      </c>
      <c r="BQ144" s="31">
        <v>4</v>
      </c>
      <c r="BR144" s="31">
        <v>10</v>
      </c>
      <c r="BS144" s="31">
        <v>0</v>
      </c>
      <c r="BT144" s="31">
        <v>3</v>
      </c>
      <c r="BU144" s="31">
        <v>2</v>
      </c>
      <c r="BV144" s="31">
        <v>2</v>
      </c>
      <c r="BW144" s="31">
        <v>2</v>
      </c>
      <c r="BX144" s="149">
        <v>57</v>
      </c>
      <c r="BY144" s="125">
        <v>47</v>
      </c>
      <c r="BZ144" s="71">
        <v>29</v>
      </c>
      <c r="CA144" s="71">
        <v>8</v>
      </c>
      <c r="CB144" s="71">
        <v>10</v>
      </c>
      <c r="CC144" s="71">
        <v>6</v>
      </c>
      <c r="CD144" s="205" t="s">
        <v>2057</v>
      </c>
      <c r="CE144" s="8" t="s">
        <v>90</v>
      </c>
      <c r="CF144" s="71">
        <v>0</v>
      </c>
      <c r="CG144" s="71">
        <v>705</v>
      </c>
      <c r="CH144" s="71">
        <v>407</v>
      </c>
      <c r="CI144" s="71">
        <v>11</v>
      </c>
      <c r="CJ144" s="71">
        <v>0</v>
      </c>
      <c r="CK144" s="71">
        <v>17</v>
      </c>
      <c r="CL144" s="71">
        <v>57</v>
      </c>
      <c r="CM144" s="71">
        <v>29</v>
      </c>
      <c r="CN144" s="71">
        <v>27</v>
      </c>
      <c r="CO144" s="205" t="s">
        <v>2057</v>
      </c>
      <c r="CP144" s="8" t="s">
        <v>90</v>
      </c>
      <c r="CQ144" s="46">
        <v>708</v>
      </c>
      <c r="CR144" s="46">
        <v>379</v>
      </c>
      <c r="CS144" s="46">
        <v>513</v>
      </c>
      <c r="CT144" s="46">
        <v>262</v>
      </c>
      <c r="CU144" s="46">
        <v>0</v>
      </c>
      <c r="CV144" s="46">
        <v>0</v>
      </c>
      <c r="CW144" s="46">
        <v>0</v>
      </c>
      <c r="CX144" s="46">
        <v>0</v>
      </c>
      <c r="CY144" s="46">
        <v>46</v>
      </c>
      <c r="CZ144" s="46">
        <v>9</v>
      </c>
      <c r="DA144" s="46">
        <v>35</v>
      </c>
      <c r="DB144" s="46">
        <v>7</v>
      </c>
      <c r="DC144" s="46">
        <v>0</v>
      </c>
      <c r="DD144" s="46">
        <v>0</v>
      </c>
      <c r="DE144" s="46">
        <v>0</v>
      </c>
      <c r="DF144" s="46">
        <v>0</v>
      </c>
      <c r="DG144" s="46">
        <v>0</v>
      </c>
      <c r="DH144" s="46">
        <v>0</v>
      </c>
      <c r="DI144" s="46">
        <v>0</v>
      </c>
      <c r="DJ144" s="46">
        <v>0</v>
      </c>
      <c r="DK144" s="46">
        <v>5</v>
      </c>
      <c r="DL144" s="46">
        <v>1</v>
      </c>
      <c r="DM144" s="46">
        <v>5</v>
      </c>
      <c r="DN144" s="46">
        <v>1</v>
      </c>
      <c r="DO144" s="205" t="s">
        <v>2057</v>
      </c>
      <c r="DP144" s="8" t="s">
        <v>90</v>
      </c>
      <c r="DQ144" s="71">
        <v>11</v>
      </c>
      <c r="DR144" s="71">
        <v>68</v>
      </c>
      <c r="DS144" s="71">
        <v>0</v>
      </c>
      <c r="DT144" s="71">
        <v>37</v>
      </c>
      <c r="DU144" s="71">
        <v>0</v>
      </c>
      <c r="DV144" s="16">
        <v>116</v>
      </c>
      <c r="DW144" s="71">
        <v>41</v>
      </c>
      <c r="DX144" s="71">
        <v>31</v>
      </c>
      <c r="DY144" s="152">
        <v>20</v>
      </c>
      <c r="DZ144" s="32">
        <v>5</v>
      </c>
      <c r="EA144" s="205" t="s">
        <v>2057</v>
      </c>
      <c r="EB144" s="8" t="s">
        <v>90</v>
      </c>
      <c r="EC144" s="71">
        <v>542</v>
      </c>
      <c r="ED144" s="71">
        <v>543</v>
      </c>
      <c r="EE144" s="71">
        <v>39</v>
      </c>
      <c r="EF144" s="71">
        <v>0</v>
      </c>
      <c r="EG144" s="71">
        <v>28</v>
      </c>
      <c r="EH144" s="71">
        <v>50</v>
      </c>
      <c r="EI144" s="71">
        <v>4</v>
      </c>
      <c r="EJ144" s="71">
        <v>872</v>
      </c>
      <c r="EK144" s="71">
        <v>37</v>
      </c>
      <c r="EL144" s="71">
        <v>3</v>
      </c>
      <c r="EM144" s="71">
        <v>47</v>
      </c>
      <c r="EN144" s="71">
        <v>6</v>
      </c>
      <c r="EO144" s="71">
        <v>2</v>
      </c>
      <c r="EP144" s="71">
        <v>0</v>
      </c>
      <c r="EQ144" s="71">
        <v>16</v>
      </c>
      <c r="ER144" s="71">
        <v>1</v>
      </c>
      <c r="ES144" s="71">
        <v>0</v>
      </c>
      <c r="EU144" s="80" t="s">
        <v>2057</v>
      </c>
      <c r="EV144" s="80" t="s">
        <v>2403</v>
      </c>
      <c r="EW144" s="78">
        <v>759</v>
      </c>
      <c r="EX144" s="80">
        <v>553</v>
      </c>
      <c r="EY144" s="78">
        <v>2675</v>
      </c>
      <c r="EZ144" s="78"/>
      <c r="FA144" s="78"/>
      <c r="FB144" s="78"/>
      <c r="FC144" s="78"/>
      <c r="FD144" s="78"/>
      <c r="FE144" s="78"/>
    </row>
    <row r="145" spans="1:161">
      <c r="A145" s="205"/>
      <c r="B145" s="8" t="s">
        <v>91</v>
      </c>
      <c r="C145" s="71">
        <v>826</v>
      </c>
      <c r="D145" s="71">
        <v>439</v>
      </c>
      <c r="E145" s="71">
        <v>0</v>
      </c>
      <c r="F145" s="71">
        <v>0</v>
      </c>
      <c r="G145" s="71">
        <v>0</v>
      </c>
      <c r="H145" s="71">
        <v>0</v>
      </c>
      <c r="I145" s="71">
        <v>0</v>
      </c>
      <c r="J145" s="71">
        <v>0</v>
      </c>
      <c r="K145" s="71">
        <v>226</v>
      </c>
      <c r="L145" s="71">
        <v>144</v>
      </c>
      <c r="M145" s="71">
        <v>121</v>
      </c>
      <c r="N145" s="71">
        <v>39</v>
      </c>
      <c r="O145" s="71">
        <v>285</v>
      </c>
      <c r="P145" s="71">
        <v>132</v>
      </c>
      <c r="Q145" s="71">
        <v>0</v>
      </c>
      <c r="R145" s="71">
        <v>0</v>
      </c>
      <c r="S145" s="71">
        <v>0</v>
      </c>
      <c r="T145" s="71">
        <v>0</v>
      </c>
      <c r="U145" s="71">
        <v>0</v>
      </c>
      <c r="V145" s="71">
        <v>0</v>
      </c>
      <c r="W145" s="71">
        <v>211</v>
      </c>
      <c r="X145" s="71">
        <v>150</v>
      </c>
      <c r="Y145" s="71">
        <v>100</v>
      </c>
      <c r="Z145" s="71">
        <v>39</v>
      </c>
      <c r="AA145" s="71">
        <v>372</v>
      </c>
      <c r="AB145" s="71">
        <v>181</v>
      </c>
      <c r="AC145" s="69">
        <v>2141</v>
      </c>
      <c r="AD145" s="69">
        <v>1124</v>
      </c>
      <c r="AE145" s="205"/>
      <c r="AF145" s="8" t="s">
        <v>91</v>
      </c>
      <c r="AG145" s="71">
        <v>16</v>
      </c>
      <c r="AH145" s="71">
        <v>9</v>
      </c>
      <c r="AI145" s="71">
        <v>0</v>
      </c>
      <c r="AJ145" s="71">
        <v>0</v>
      </c>
      <c r="AK145" s="71">
        <v>0</v>
      </c>
      <c r="AL145" s="71">
        <v>0</v>
      </c>
      <c r="AM145" s="71">
        <v>0</v>
      </c>
      <c r="AN145" s="71">
        <v>0</v>
      </c>
      <c r="AO145" s="71">
        <v>29</v>
      </c>
      <c r="AP145" s="71">
        <v>21</v>
      </c>
      <c r="AQ145" s="71">
        <v>21</v>
      </c>
      <c r="AR145" s="71">
        <v>16</v>
      </c>
      <c r="AS145" s="71">
        <v>41</v>
      </c>
      <c r="AT145" s="71">
        <v>24</v>
      </c>
      <c r="AU145" s="71">
        <v>0</v>
      </c>
      <c r="AV145" s="71">
        <v>0</v>
      </c>
      <c r="AW145" s="71">
        <v>0</v>
      </c>
      <c r="AX145" s="71">
        <v>0</v>
      </c>
      <c r="AY145" s="71">
        <v>0</v>
      </c>
      <c r="AZ145" s="71">
        <v>0</v>
      </c>
      <c r="BA145" s="71">
        <v>22</v>
      </c>
      <c r="BB145" s="71">
        <v>8</v>
      </c>
      <c r="BC145" s="71">
        <v>19</v>
      </c>
      <c r="BD145" s="71">
        <v>16</v>
      </c>
      <c r="BE145" s="71">
        <v>34</v>
      </c>
      <c r="BF145" s="71">
        <v>27</v>
      </c>
      <c r="BG145" s="69">
        <v>182</v>
      </c>
      <c r="BH145" s="69">
        <v>121</v>
      </c>
      <c r="BI145" s="205"/>
      <c r="BJ145" s="8" t="s">
        <v>91</v>
      </c>
      <c r="BK145" s="31">
        <v>10</v>
      </c>
      <c r="BL145" s="31">
        <v>0</v>
      </c>
      <c r="BM145" s="31">
        <v>0</v>
      </c>
      <c r="BN145" s="31">
        <v>0</v>
      </c>
      <c r="BO145" s="31">
        <v>3</v>
      </c>
      <c r="BP145" s="31">
        <v>2</v>
      </c>
      <c r="BQ145" s="31">
        <v>5</v>
      </c>
      <c r="BR145" s="31">
        <v>0</v>
      </c>
      <c r="BS145" s="31">
        <v>0</v>
      </c>
      <c r="BT145" s="31">
        <v>0</v>
      </c>
      <c r="BU145" s="31">
        <v>2</v>
      </c>
      <c r="BV145" s="31">
        <v>3</v>
      </c>
      <c r="BW145" s="31">
        <v>4</v>
      </c>
      <c r="BX145" s="149">
        <v>29</v>
      </c>
      <c r="BY145" s="125">
        <v>29</v>
      </c>
      <c r="BZ145" s="71">
        <v>26</v>
      </c>
      <c r="CA145" s="71">
        <v>29</v>
      </c>
      <c r="CB145" s="71">
        <v>0</v>
      </c>
      <c r="CC145" s="71">
        <v>1</v>
      </c>
      <c r="CD145" s="205"/>
      <c r="CE145" s="8" t="s">
        <v>91</v>
      </c>
      <c r="CF145" s="71">
        <v>0</v>
      </c>
      <c r="CG145" s="71">
        <v>862</v>
      </c>
      <c r="CH145" s="71">
        <v>0</v>
      </c>
      <c r="CI145" s="71">
        <v>0</v>
      </c>
      <c r="CJ145" s="71">
        <v>10</v>
      </c>
      <c r="CK145" s="71">
        <v>0</v>
      </c>
      <c r="CL145" s="71">
        <v>29</v>
      </c>
      <c r="CM145" s="71">
        <v>29</v>
      </c>
      <c r="CN145" s="71">
        <v>29</v>
      </c>
      <c r="CO145" s="205"/>
      <c r="CP145" s="8" t="s">
        <v>91</v>
      </c>
      <c r="CQ145" s="46">
        <v>0</v>
      </c>
      <c r="CR145" s="46">
        <v>0</v>
      </c>
      <c r="CS145" s="46">
        <v>0</v>
      </c>
      <c r="CT145" s="46">
        <v>0</v>
      </c>
      <c r="CU145" s="46">
        <v>0</v>
      </c>
      <c r="CV145" s="46">
        <v>0</v>
      </c>
      <c r="CW145" s="46">
        <v>0</v>
      </c>
      <c r="CX145" s="46">
        <v>0</v>
      </c>
      <c r="CY145" s="46">
        <v>0</v>
      </c>
      <c r="CZ145" s="46">
        <v>0</v>
      </c>
      <c r="DA145" s="46">
        <v>0</v>
      </c>
      <c r="DB145" s="46">
        <v>0</v>
      </c>
      <c r="DC145" s="46">
        <v>82</v>
      </c>
      <c r="DD145" s="46">
        <v>53</v>
      </c>
      <c r="DE145" s="46">
        <v>62</v>
      </c>
      <c r="DF145" s="46">
        <v>43</v>
      </c>
      <c r="DG145" s="46">
        <v>101</v>
      </c>
      <c r="DH145" s="46">
        <v>19</v>
      </c>
      <c r="DI145" s="46">
        <v>69</v>
      </c>
      <c r="DJ145" s="46">
        <v>7</v>
      </c>
      <c r="DK145" s="46">
        <v>266</v>
      </c>
      <c r="DL145" s="46">
        <v>91</v>
      </c>
      <c r="DM145" s="46">
        <v>194</v>
      </c>
      <c r="DN145" s="46">
        <v>65</v>
      </c>
      <c r="DO145" s="205"/>
      <c r="DP145" s="8" t="s">
        <v>91</v>
      </c>
      <c r="DQ145" s="71">
        <v>40</v>
      </c>
      <c r="DR145" s="71">
        <v>33</v>
      </c>
      <c r="DS145" s="71">
        <v>0</v>
      </c>
      <c r="DT145" s="71">
        <v>10</v>
      </c>
      <c r="DU145" s="71">
        <v>0</v>
      </c>
      <c r="DV145" s="16">
        <v>83</v>
      </c>
      <c r="DW145" s="71">
        <v>38</v>
      </c>
      <c r="DX145" s="71">
        <v>32</v>
      </c>
      <c r="DY145" s="152">
        <v>23</v>
      </c>
      <c r="DZ145" s="32">
        <v>7</v>
      </c>
      <c r="EA145" s="205"/>
      <c r="EB145" s="8" t="s">
        <v>91</v>
      </c>
      <c r="EC145" s="71">
        <v>34</v>
      </c>
      <c r="ED145" s="71">
        <v>6</v>
      </c>
      <c r="EE145" s="71">
        <v>26</v>
      </c>
      <c r="EF145" s="71">
        <v>0</v>
      </c>
      <c r="EG145" s="71">
        <v>55</v>
      </c>
      <c r="EH145" s="71">
        <v>40</v>
      </c>
      <c r="EI145" s="71">
        <v>3</v>
      </c>
      <c r="EJ145" s="71">
        <v>195</v>
      </c>
      <c r="EK145" s="71">
        <v>134</v>
      </c>
      <c r="EL145" s="71">
        <v>115</v>
      </c>
      <c r="EM145" s="71">
        <v>3</v>
      </c>
      <c r="EN145" s="71">
        <v>0</v>
      </c>
      <c r="EO145" s="71">
        <v>2</v>
      </c>
      <c r="EP145" s="71">
        <v>0</v>
      </c>
      <c r="EQ145" s="71">
        <v>0</v>
      </c>
      <c r="ER145" s="71">
        <v>0</v>
      </c>
      <c r="ES145" s="71">
        <v>0</v>
      </c>
      <c r="EU145" s="80" t="s">
        <v>2057</v>
      </c>
      <c r="EV145" s="80" t="s">
        <v>2404</v>
      </c>
      <c r="EW145" s="78">
        <v>449</v>
      </c>
      <c r="EX145" s="80">
        <v>325</v>
      </c>
      <c r="EY145" s="78">
        <v>1774</v>
      </c>
      <c r="EZ145" s="78"/>
      <c r="FA145" s="78"/>
      <c r="FB145" s="78"/>
      <c r="FC145" s="78"/>
      <c r="FD145" s="78"/>
      <c r="FE145" s="78"/>
    </row>
    <row r="146" spans="1:161">
      <c r="A146" s="205"/>
      <c r="B146" s="66" t="s">
        <v>73</v>
      </c>
      <c r="C146" s="26">
        <v>1872</v>
      </c>
      <c r="D146" s="26">
        <v>951</v>
      </c>
      <c r="E146" s="26">
        <v>135</v>
      </c>
      <c r="F146" s="26">
        <v>54</v>
      </c>
      <c r="G146" s="26">
        <v>0</v>
      </c>
      <c r="H146" s="26">
        <v>0</v>
      </c>
      <c r="I146" s="26">
        <v>33</v>
      </c>
      <c r="J146" s="26">
        <v>8</v>
      </c>
      <c r="K146" s="26">
        <v>770</v>
      </c>
      <c r="L146" s="26">
        <v>416</v>
      </c>
      <c r="M146" s="26">
        <v>213</v>
      </c>
      <c r="N146" s="26">
        <v>60</v>
      </c>
      <c r="O146" s="26">
        <v>479</v>
      </c>
      <c r="P146" s="26">
        <v>208</v>
      </c>
      <c r="Q146" s="26">
        <v>559</v>
      </c>
      <c r="R146" s="26">
        <v>281</v>
      </c>
      <c r="S146" s="26">
        <v>0</v>
      </c>
      <c r="T146" s="26">
        <v>0</v>
      </c>
      <c r="U146" s="26">
        <v>55</v>
      </c>
      <c r="V146" s="26">
        <v>11</v>
      </c>
      <c r="W146" s="26">
        <v>334</v>
      </c>
      <c r="X146" s="26">
        <v>219</v>
      </c>
      <c r="Y146" s="26">
        <v>118</v>
      </c>
      <c r="Z146" s="26">
        <v>42</v>
      </c>
      <c r="AA146" s="26">
        <v>452</v>
      </c>
      <c r="AB146" s="26">
        <v>215</v>
      </c>
      <c r="AC146" s="68">
        <v>5020</v>
      </c>
      <c r="AD146" s="68">
        <v>2465</v>
      </c>
      <c r="AE146" s="205"/>
      <c r="AF146" s="66" t="s">
        <v>73</v>
      </c>
      <c r="AG146" s="26">
        <v>75</v>
      </c>
      <c r="AH146" s="26">
        <v>34</v>
      </c>
      <c r="AI146" s="26">
        <v>7</v>
      </c>
      <c r="AJ146" s="26">
        <v>3</v>
      </c>
      <c r="AK146" s="26">
        <v>0</v>
      </c>
      <c r="AL146" s="26">
        <v>0</v>
      </c>
      <c r="AM146" s="26">
        <v>3</v>
      </c>
      <c r="AN146" s="26">
        <v>0</v>
      </c>
      <c r="AO146" s="26">
        <v>48</v>
      </c>
      <c r="AP146" s="26">
        <v>28</v>
      </c>
      <c r="AQ146" s="26">
        <v>29</v>
      </c>
      <c r="AR146" s="26">
        <v>19</v>
      </c>
      <c r="AS146" s="26">
        <v>50</v>
      </c>
      <c r="AT146" s="26">
        <v>27</v>
      </c>
      <c r="AU146" s="26">
        <v>29</v>
      </c>
      <c r="AV146" s="26">
        <v>17</v>
      </c>
      <c r="AW146" s="26">
        <v>0</v>
      </c>
      <c r="AX146" s="26">
        <v>0</v>
      </c>
      <c r="AY146" s="26">
        <v>3</v>
      </c>
      <c r="AZ146" s="26">
        <v>0</v>
      </c>
      <c r="BA146" s="26">
        <v>42</v>
      </c>
      <c r="BB146" s="26">
        <v>17</v>
      </c>
      <c r="BC146" s="26">
        <v>20</v>
      </c>
      <c r="BD146" s="26">
        <v>16</v>
      </c>
      <c r="BE146" s="26">
        <v>34</v>
      </c>
      <c r="BF146" s="26">
        <v>27</v>
      </c>
      <c r="BG146" s="68">
        <v>340</v>
      </c>
      <c r="BH146" s="68">
        <v>188</v>
      </c>
      <c r="BI146" s="205"/>
      <c r="BJ146" s="66" t="s">
        <v>73</v>
      </c>
      <c r="BK146" s="68">
        <v>28</v>
      </c>
      <c r="BL146" s="68">
        <v>2</v>
      </c>
      <c r="BM146" s="68">
        <v>0</v>
      </c>
      <c r="BN146" s="68">
        <v>1</v>
      </c>
      <c r="BO146" s="68">
        <v>12</v>
      </c>
      <c r="BP146" s="68">
        <v>6</v>
      </c>
      <c r="BQ146" s="68">
        <v>9</v>
      </c>
      <c r="BR146" s="68">
        <v>10</v>
      </c>
      <c r="BS146" s="68">
        <v>0</v>
      </c>
      <c r="BT146" s="68">
        <v>3</v>
      </c>
      <c r="BU146" s="68">
        <v>4</v>
      </c>
      <c r="BV146" s="68">
        <v>5</v>
      </c>
      <c r="BW146" s="68">
        <v>6</v>
      </c>
      <c r="BX146" s="68">
        <v>86</v>
      </c>
      <c r="BY146" s="68">
        <v>76</v>
      </c>
      <c r="BZ146" s="68">
        <v>55</v>
      </c>
      <c r="CA146" s="68">
        <v>37</v>
      </c>
      <c r="CB146" s="68">
        <v>10</v>
      </c>
      <c r="CC146" s="68">
        <v>7</v>
      </c>
      <c r="CD146" s="205"/>
      <c r="CE146" s="66" t="s">
        <v>73</v>
      </c>
      <c r="CF146" s="68">
        <v>0</v>
      </c>
      <c r="CG146" s="68">
        <v>1567</v>
      </c>
      <c r="CH146" s="68">
        <v>407</v>
      </c>
      <c r="CI146" s="68">
        <v>11</v>
      </c>
      <c r="CJ146" s="68">
        <v>10</v>
      </c>
      <c r="CK146" s="68">
        <v>17</v>
      </c>
      <c r="CL146" s="68">
        <v>86</v>
      </c>
      <c r="CM146" s="68">
        <v>58</v>
      </c>
      <c r="CN146" s="68">
        <v>56</v>
      </c>
      <c r="CO146" s="205"/>
      <c r="CP146" s="66" t="s">
        <v>73</v>
      </c>
      <c r="CQ146" s="68">
        <v>708</v>
      </c>
      <c r="CR146" s="68">
        <v>379</v>
      </c>
      <c r="CS146" s="68">
        <v>513</v>
      </c>
      <c r="CT146" s="68">
        <v>262</v>
      </c>
      <c r="CU146" s="68">
        <v>0</v>
      </c>
      <c r="CV146" s="68">
        <v>0</v>
      </c>
      <c r="CW146" s="68">
        <v>0</v>
      </c>
      <c r="CX146" s="68">
        <v>0</v>
      </c>
      <c r="CY146" s="68">
        <v>46</v>
      </c>
      <c r="CZ146" s="68">
        <v>9</v>
      </c>
      <c r="DA146" s="68">
        <v>35</v>
      </c>
      <c r="DB146" s="68">
        <v>7</v>
      </c>
      <c r="DC146" s="68">
        <v>82</v>
      </c>
      <c r="DD146" s="68">
        <v>53</v>
      </c>
      <c r="DE146" s="68">
        <v>62</v>
      </c>
      <c r="DF146" s="68">
        <v>43</v>
      </c>
      <c r="DG146" s="68">
        <v>101</v>
      </c>
      <c r="DH146" s="68">
        <v>19</v>
      </c>
      <c r="DI146" s="68">
        <v>69</v>
      </c>
      <c r="DJ146" s="68">
        <v>7</v>
      </c>
      <c r="DK146" s="68">
        <v>271</v>
      </c>
      <c r="DL146" s="68">
        <v>92</v>
      </c>
      <c r="DM146" s="68">
        <v>199</v>
      </c>
      <c r="DN146" s="68">
        <v>66</v>
      </c>
      <c r="DO146" s="205"/>
      <c r="DP146" s="66" t="s">
        <v>73</v>
      </c>
      <c r="DQ146" s="26">
        <v>51</v>
      </c>
      <c r="DR146" s="26">
        <v>101</v>
      </c>
      <c r="DS146" s="26">
        <v>0</v>
      </c>
      <c r="DT146" s="26">
        <v>47</v>
      </c>
      <c r="DU146" s="26">
        <v>0</v>
      </c>
      <c r="DV146" s="26">
        <v>199</v>
      </c>
      <c r="DW146" s="26">
        <v>79</v>
      </c>
      <c r="DX146" s="26">
        <v>63</v>
      </c>
      <c r="DY146" s="41">
        <v>43</v>
      </c>
      <c r="DZ146" s="41">
        <v>12</v>
      </c>
      <c r="EA146" s="205"/>
      <c r="EB146" s="66" t="s">
        <v>73</v>
      </c>
      <c r="EC146" s="68">
        <v>576</v>
      </c>
      <c r="ED146" s="68">
        <v>549</v>
      </c>
      <c r="EE146" s="68">
        <v>65</v>
      </c>
      <c r="EF146" s="68">
        <v>0</v>
      </c>
      <c r="EG146" s="68">
        <v>83</v>
      </c>
      <c r="EH146" s="68">
        <v>90</v>
      </c>
      <c r="EI146" s="68">
        <v>7</v>
      </c>
      <c r="EJ146" s="68">
        <v>1067</v>
      </c>
      <c r="EK146" s="68">
        <v>171</v>
      </c>
      <c r="EL146" s="68">
        <v>118</v>
      </c>
      <c r="EM146" s="68">
        <v>50</v>
      </c>
      <c r="EN146" s="68">
        <v>6</v>
      </c>
      <c r="EO146" s="68">
        <v>4</v>
      </c>
      <c r="EP146" s="68">
        <v>0</v>
      </c>
      <c r="EQ146" s="68">
        <v>16</v>
      </c>
      <c r="ER146" s="68">
        <v>1</v>
      </c>
      <c r="ES146" s="68">
        <v>0</v>
      </c>
      <c r="EU146" s="80" t="s">
        <v>2057</v>
      </c>
      <c r="EV146" s="80" t="s">
        <v>2405</v>
      </c>
      <c r="EW146" s="78">
        <v>1208</v>
      </c>
      <c r="EX146" s="80">
        <v>878</v>
      </c>
      <c r="EY146" s="78">
        <v>4449</v>
      </c>
      <c r="EZ146" s="78"/>
      <c r="FA146" s="78"/>
      <c r="FB146" s="78"/>
      <c r="FC146" s="78"/>
      <c r="FD146" s="78"/>
      <c r="FE146" s="78"/>
    </row>
    <row r="147" spans="1:161">
      <c r="A147" s="205" t="s">
        <v>2058</v>
      </c>
      <c r="B147" s="8" t="s">
        <v>90</v>
      </c>
      <c r="C147" s="71">
        <v>597</v>
      </c>
      <c r="D147" s="71">
        <v>256</v>
      </c>
      <c r="E147" s="71">
        <v>0</v>
      </c>
      <c r="F147" s="71">
        <v>0</v>
      </c>
      <c r="G147" s="71">
        <v>0</v>
      </c>
      <c r="H147" s="71">
        <v>0</v>
      </c>
      <c r="I147" s="71">
        <v>0</v>
      </c>
      <c r="J147" s="71">
        <v>0</v>
      </c>
      <c r="K147" s="71">
        <v>114</v>
      </c>
      <c r="L147" s="71">
        <v>59</v>
      </c>
      <c r="M147" s="71">
        <v>148</v>
      </c>
      <c r="N147" s="71">
        <v>50</v>
      </c>
      <c r="O147" s="71">
        <v>0</v>
      </c>
      <c r="P147" s="71">
        <v>0</v>
      </c>
      <c r="Q147" s="71">
        <v>101</v>
      </c>
      <c r="R147" s="71">
        <v>56</v>
      </c>
      <c r="S147" s="71">
        <v>0</v>
      </c>
      <c r="T147" s="71">
        <v>0</v>
      </c>
      <c r="U147" s="71">
        <v>61</v>
      </c>
      <c r="V147" s="71">
        <v>28</v>
      </c>
      <c r="W147" s="71">
        <v>0</v>
      </c>
      <c r="X147" s="71">
        <v>0</v>
      </c>
      <c r="Y147" s="71">
        <v>0</v>
      </c>
      <c r="Z147" s="71">
        <v>0</v>
      </c>
      <c r="AA147" s="71">
        <v>0</v>
      </c>
      <c r="AB147" s="71">
        <v>0</v>
      </c>
      <c r="AC147" s="69">
        <v>1021</v>
      </c>
      <c r="AD147" s="69">
        <v>449</v>
      </c>
      <c r="AE147" s="205" t="s">
        <v>2058</v>
      </c>
      <c r="AF147" s="8" t="s">
        <v>90</v>
      </c>
      <c r="AG147" s="71">
        <v>42</v>
      </c>
      <c r="AH147" s="71">
        <v>19</v>
      </c>
      <c r="AI147" s="71">
        <v>0</v>
      </c>
      <c r="AJ147" s="71">
        <v>0</v>
      </c>
      <c r="AK147" s="71">
        <v>0</v>
      </c>
      <c r="AL147" s="71">
        <v>0</v>
      </c>
      <c r="AM147" s="71">
        <v>0</v>
      </c>
      <c r="AN147" s="71">
        <v>0</v>
      </c>
      <c r="AO147" s="71">
        <v>0</v>
      </c>
      <c r="AP147" s="71">
        <v>0</v>
      </c>
      <c r="AQ147" s="71">
        <v>4</v>
      </c>
      <c r="AR147" s="71">
        <v>0</v>
      </c>
      <c r="AS147" s="71">
        <v>0</v>
      </c>
      <c r="AT147" s="71">
        <v>0</v>
      </c>
      <c r="AU147" s="71">
        <v>27</v>
      </c>
      <c r="AV147" s="71">
        <v>14</v>
      </c>
      <c r="AW147" s="71">
        <v>0</v>
      </c>
      <c r="AX147" s="71">
        <v>0</v>
      </c>
      <c r="AY147" s="71">
        <v>12</v>
      </c>
      <c r="AZ147" s="71">
        <v>5</v>
      </c>
      <c r="BA147" s="71">
        <v>0</v>
      </c>
      <c r="BB147" s="71">
        <v>0</v>
      </c>
      <c r="BC147" s="71">
        <v>0</v>
      </c>
      <c r="BD147" s="71">
        <v>0</v>
      </c>
      <c r="BE147" s="71">
        <v>0</v>
      </c>
      <c r="BF147" s="71">
        <v>0</v>
      </c>
      <c r="BG147" s="69">
        <v>85</v>
      </c>
      <c r="BH147" s="69">
        <v>38</v>
      </c>
      <c r="BI147" s="205" t="s">
        <v>2058</v>
      </c>
      <c r="BJ147" s="8" t="s">
        <v>90</v>
      </c>
      <c r="BK147" s="31">
        <v>10</v>
      </c>
      <c r="BL147" s="31">
        <v>0</v>
      </c>
      <c r="BM147" s="31">
        <v>0</v>
      </c>
      <c r="BN147" s="31">
        <v>0</v>
      </c>
      <c r="BO147" s="31">
        <v>3</v>
      </c>
      <c r="BP147" s="31">
        <v>3</v>
      </c>
      <c r="BQ147" s="31">
        <v>0</v>
      </c>
      <c r="BR147" s="31">
        <v>3</v>
      </c>
      <c r="BS147" s="31">
        <v>0</v>
      </c>
      <c r="BT147" s="31">
        <v>2</v>
      </c>
      <c r="BU147" s="31">
        <v>0</v>
      </c>
      <c r="BV147" s="31">
        <v>0</v>
      </c>
      <c r="BW147" s="31">
        <v>0</v>
      </c>
      <c r="BX147" s="149">
        <v>21</v>
      </c>
      <c r="BY147" s="125">
        <v>18</v>
      </c>
      <c r="BZ147" s="71">
        <v>9</v>
      </c>
      <c r="CA147" s="71">
        <v>16</v>
      </c>
      <c r="CB147" s="71">
        <v>2</v>
      </c>
      <c r="CC147" s="71">
        <v>3</v>
      </c>
      <c r="CD147" s="205" t="s">
        <v>2058</v>
      </c>
      <c r="CE147" s="8" t="s">
        <v>90</v>
      </c>
      <c r="CF147" s="71">
        <v>0</v>
      </c>
      <c r="CG147" s="71">
        <v>385</v>
      </c>
      <c r="CH147" s="71">
        <v>0</v>
      </c>
      <c r="CI147" s="71">
        <v>0</v>
      </c>
      <c r="CJ147" s="71">
        <v>0</v>
      </c>
      <c r="CK147" s="71">
        <v>8</v>
      </c>
      <c r="CL147" s="71">
        <v>20</v>
      </c>
      <c r="CM147" s="71">
        <v>22</v>
      </c>
      <c r="CN147" s="71">
        <v>16</v>
      </c>
      <c r="CO147" s="205" t="s">
        <v>2058</v>
      </c>
      <c r="CP147" s="8" t="s">
        <v>90</v>
      </c>
      <c r="CQ147" s="46">
        <v>94</v>
      </c>
      <c r="CR147" s="46">
        <v>53</v>
      </c>
      <c r="CS147" s="46">
        <v>67</v>
      </c>
      <c r="CT147" s="46">
        <v>40</v>
      </c>
      <c r="CU147" s="46">
        <v>0</v>
      </c>
      <c r="CV147" s="46">
        <v>0</v>
      </c>
      <c r="CW147" s="46">
        <v>0</v>
      </c>
      <c r="CX147" s="46">
        <v>0</v>
      </c>
      <c r="CY147" s="46">
        <v>42</v>
      </c>
      <c r="CZ147" s="46">
        <v>10</v>
      </c>
      <c r="DA147" s="46">
        <v>27</v>
      </c>
      <c r="DB147" s="46">
        <v>3</v>
      </c>
      <c r="DC147" s="46">
        <v>0</v>
      </c>
      <c r="DD147" s="46">
        <v>0</v>
      </c>
      <c r="DE147" s="46">
        <v>0</v>
      </c>
      <c r="DF147" s="46">
        <v>0</v>
      </c>
      <c r="DG147" s="46">
        <v>0</v>
      </c>
      <c r="DH147" s="46">
        <v>0</v>
      </c>
      <c r="DI147" s="46">
        <v>0</v>
      </c>
      <c r="DJ147" s="46">
        <v>0</v>
      </c>
      <c r="DK147" s="46">
        <v>0</v>
      </c>
      <c r="DL147" s="46">
        <v>0</v>
      </c>
      <c r="DM147" s="46">
        <v>0</v>
      </c>
      <c r="DN147" s="46">
        <v>0</v>
      </c>
      <c r="DO147" s="205" t="s">
        <v>2058</v>
      </c>
      <c r="DP147" s="8" t="s">
        <v>90</v>
      </c>
      <c r="DQ147" s="71">
        <v>11</v>
      </c>
      <c r="DR147" s="71">
        <v>16</v>
      </c>
      <c r="DS147" s="71">
        <v>0</v>
      </c>
      <c r="DT147" s="71">
        <v>5</v>
      </c>
      <c r="DU147" s="71">
        <v>0</v>
      </c>
      <c r="DV147" s="16">
        <v>32</v>
      </c>
      <c r="DW147" s="71">
        <v>7</v>
      </c>
      <c r="DX147" s="71">
        <v>9</v>
      </c>
      <c r="DY147" s="152">
        <v>6</v>
      </c>
      <c r="DZ147" s="32">
        <v>0</v>
      </c>
      <c r="EA147" s="205" t="s">
        <v>2058</v>
      </c>
      <c r="EB147" s="8" t="s">
        <v>90</v>
      </c>
      <c r="EC147" s="71">
        <v>80</v>
      </c>
      <c r="ED147" s="71">
        <v>106</v>
      </c>
      <c r="EE147" s="71">
        <v>0</v>
      </c>
      <c r="EF147" s="71">
        <v>0</v>
      </c>
      <c r="EG147" s="71">
        <v>1</v>
      </c>
      <c r="EH147" s="71">
        <v>0</v>
      </c>
      <c r="EI147" s="71">
        <v>0</v>
      </c>
      <c r="EJ147" s="71">
        <v>150</v>
      </c>
      <c r="EK147" s="71">
        <v>22</v>
      </c>
      <c r="EL147" s="71">
        <v>4</v>
      </c>
      <c r="EM147" s="71">
        <v>0</v>
      </c>
      <c r="EN147" s="71">
        <v>0</v>
      </c>
      <c r="EO147" s="71">
        <v>3</v>
      </c>
      <c r="EP147" s="71">
        <v>0</v>
      </c>
      <c r="EQ147" s="71">
        <v>0</v>
      </c>
      <c r="ER147" s="71">
        <v>4</v>
      </c>
      <c r="ES147" s="71">
        <v>0</v>
      </c>
      <c r="EU147" s="80" t="s">
        <v>2058</v>
      </c>
      <c r="EV147" s="80" t="s">
        <v>2406</v>
      </c>
      <c r="EW147" s="78">
        <v>136</v>
      </c>
      <c r="EX147" s="80">
        <v>94</v>
      </c>
      <c r="EY147" s="78">
        <v>770</v>
      </c>
      <c r="EZ147" s="78"/>
      <c r="FA147" s="78"/>
      <c r="FB147" s="78"/>
      <c r="FC147" s="78"/>
      <c r="FD147" s="78"/>
      <c r="FE147" s="78"/>
    </row>
    <row r="148" spans="1:161">
      <c r="A148" s="205"/>
      <c r="B148" s="8" t="s">
        <v>91</v>
      </c>
      <c r="C148" s="71">
        <v>458</v>
      </c>
      <c r="D148" s="71">
        <v>223</v>
      </c>
      <c r="E148" s="71">
        <v>0</v>
      </c>
      <c r="F148" s="71">
        <v>0</v>
      </c>
      <c r="G148" s="71">
        <v>0</v>
      </c>
      <c r="H148" s="71">
        <v>0</v>
      </c>
      <c r="I148" s="71">
        <v>0</v>
      </c>
      <c r="J148" s="71">
        <v>0</v>
      </c>
      <c r="K148" s="71">
        <v>113</v>
      </c>
      <c r="L148" s="71">
        <v>65</v>
      </c>
      <c r="M148" s="71">
        <v>131</v>
      </c>
      <c r="N148" s="71">
        <v>53</v>
      </c>
      <c r="O148" s="71">
        <v>60</v>
      </c>
      <c r="P148" s="71">
        <v>20</v>
      </c>
      <c r="Q148" s="71">
        <v>67</v>
      </c>
      <c r="R148" s="71">
        <v>49</v>
      </c>
      <c r="S148" s="71">
        <v>0</v>
      </c>
      <c r="T148" s="71">
        <v>0</v>
      </c>
      <c r="U148" s="71">
        <v>118</v>
      </c>
      <c r="V148" s="71">
        <v>46</v>
      </c>
      <c r="W148" s="71">
        <v>37</v>
      </c>
      <c r="X148" s="71">
        <v>21</v>
      </c>
      <c r="Y148" s="71">
        <v>53</v>
      </c>
      <c r="Z148" s="71">
        <v>19</v>
      </c>
      <c r="AA148" s="71">
        <v>42</v>
      </c>
      <c r="AB148" s="71">
        <v>20</v>
      </c>
      <c r="AC148" s="69">
        <v>1079</v>
      </c>
      <c r="AD148" s="69">
        <v>516</v>
      </c>
      <c r="AE148" s="205"/>
      <c r="AF148" s="8" t="s">
        <v>91</v>
      </c>
      <c r="AG148" s="71">
        <v>21</v>
      </c>
      <c r="AH148" s="71">
        <v>12</v>
      </c>
      <c r="AI148" s="71">
        <v>0</v>
      </c>
      <c r="AJ148" s="71">
        <v>0</v>
      </c>
      <c r="AK148" s="71">
        <v>0</v>
      </c>
      <c r="AL148" s="71">
        <v>0</v>
      </c>
      <c r="AM148" s="71">
        <v>0</v>
      </c>
      <c r="AN148" s="71">
        <v>0</v>
      </c>
      <c r="AO148" s="71">
        <v>6</v>
      </c>
      <c r="AP148" s="71">
        <v>0</v>
      </c>
      <c r="AQ148" s="71">
        <v>3</v>
      </c>
      <c r="AR148" s="71">
        <v>1</v>
      </c>
      <c r="AS148" s="71">
        <v>2</v>
      </c>
      <c r="AT148" s="71">
        <v>0</v>
      </c>
      <c r="AU148" s="71">
        <v>16</v>
      </c>
      <c r="AV148" s="71">
        <v>10</v>
      </c>
      <c r="AW148" s="71">
        <v>0</v>
      </c>
      <c r="AX148" s="71">
        <v>0</v>
      </c>
      <c r="AY148" s="71">
        <v>32</v>
      </c>
      <c r="AZ148" s="71">
        <v>12</v>
      </c>
      <c r="BA148" s="71">
        <v>5</v>
      </c>
      <c r="BB148" s="71">
        <v>2</v>
      </c>
      <c r="BC148" s="71">
        <v>18</v>
      </c>
      <c r="BD148" s="71">
        <v>7</v>
      </c>
      <c r="BE148" s="71">
        <v>12</v>
      </c>
      <c r="BF148" s="71">
        <v>6</v>
      </c>
      <c r="BG148" s="69">
        <v>115</v>
      </c>
      <c r="BH148" s="69">
        <v>50</v>
      </c>
      <c r="BI148" s="205"/>
      <c r="BJ148" s="8" t="s">
        <v>91</v>
      </c>
      <c r="BK148" s="31">
        <v>8</v>
      </c>
      <c r="BL148" s="31">
        <v>0</v>
      </c>
      <c r="BM148" s="31">
        <v>0</v>
      </c>
      <c r="BN148" s="31">
        <v>0</v>
      </c>
      <c r="BO148" s="31">
        <v>2</v>
      </c>
      <c r="BP148" s="31">
        <v>2</v>
      </c>
      <c r="BQ148" s="31">
        <v>1</v>
      </c>
      <c r="BR148" s="31">
        <v>1</v>
      </c>
      <c r="BS148" s="31">
        <v>0</v>
      </c>
      <c r="BT148" s="31">
        <v>2</v>
      </c>
      <c r="BU148" s="31">
        <v>1</v>
      </c>
      <c r="BV148" s="31">
        <v>1</v>
      </c>
      <c r="BW148" s="31">
        <v>1</v>
      </c>
      <c r="BX148" s="149">
        <v>19</v>
      </c>
      <c r="BY148" s="125">
        <v>20</v>
      </c>
      <c r="BZ148" s="71">
        <v>14</v>
      </c>
      <c r="CA148" s="71">
        <v>20</v>
      </c>
      <c r="CB148" s="71">
        <v>0</v>
      </c>
      <c r="CC148" s="71">
        <v>1</v>
      </c>
      <c r="CD148" s="205"/>
      <c r="CE148" s="8" t="s">
        <v>91</v>
      </c>
      <c r="CF148" s="71">
        <v>0</v>
      </c>
      <c r="CG148" s="71">
        <v>488</v>
      </c>
      <c r="CH148" s="71">
        <v>0</v>
      </c>
      <c r="CI148" s="71">
        <v>0</v>
      </c>
      <c r="CJ148" s="71">
        <v>0</v>
      </c>
      <c r="CK148" s="71">
        <v>10</v>
      </c>
      <c r="CL148" s="71">
        <v>20</v>
      </c>
      <c r="CM148" s="71">
        <v>20</v>
      </c>
      <c r="CN148" s="71">
        <v>20</v>
      </c>
      <c r="CO148" s="205"/>
      <c r="CP148" s="8" t="s">
        <v>91</v>
      </c>
      <c r="CQ148" s="46">
        <v>150</v>
      </c>
      <c r="CR148" s="46">
        <v>85</v>
      </c>
      <c r="CS148" s="46">
        <v>116</v>
      </c>
      <c r="CT148" s="46">
        <v>69</v>
      </c>
      <c r="CU148" s="46">
        <v>0</v>
      </c>
      <c r="CV148" s="46">
        <v>0</v>
      </c>
      <c r="CW148" s="46">
        <v>0</v>
      </c>
      <c r="CX148" s="46">
        <v>0</v>
      </c>
      <c r="CY148" s="46">
        <v>87</v>
      </c>
      <c r="CZ148" s="46">
        <v>31</v>
      </c>
      <c r="DA148" s="46">
        <v>34</v>
      </c>
      <c r="DB148" s="46">
        <v>11</v>
      </c>
      <c r="DC148" s="46">
        <v>29</v>
      </c>
      <c r="DD148" s="46">
        <v>9</v>
      </c>
      <c r="DE148" s="46">
        <v>26</v>
      </c>
      <c r="DF148" s="46">
        <v>9</v>
      </c>
      <c r="DG148" s="46">
        <v>41</v>
      </c>
      <c r="DH148" s="46">
        <v>10</v>
      </c>
      <c r="DI148" s="46">
        <v>15</v>
      </c>
      <c r="DJ148" s="46">
        <v>1</v>
      </c>
      <c r="DK148" s="46">
        <v>38</v>
      </c>
      <c r="DL148" s="46">
        <v>15</v>
      </c>
      <c r="DM148" s="46">
        <v>25</v>
      </c>
      <c r="DN148" s="46">
        <v>7</v>
      </c>
      <c r="DO148" s="205"/>
      <c r="DP148" s="8" t="s">
        <v>91</v>
      </c>
      <c r="DQ148" s="71">
        <v>12</v>
      </c>
      <c r="DR148" s="71">
        <v>18</v>
      </c>
      <c r="DS148" s="71">
        <v>0</v>
      </c>
      <c r="DT148" s="71">
        <v>13</v>
      </c>
      <c r="DU148" s="71">
        <v>0</v>
      </c>
      <c r="DV148" s="16">
        <v>43</v>
      </c>
      <c r="DW148" s="71">
        <v>18</v>
      </c>
      <c r="DX148" s="71">
        <v>6</v>
      </c>
      <c r="DY148" s="152">
        <v>6</v>
      </c>
      <c r="DZ148" s="32">
        <v>2</v>
      </c>
      <c r="EA148" s="205"/>
      <c r="EB148" s="8" t="s">
        <v>91</v>
      </c>
      <c r="EC148" s="71">
        <v>508</v>
      </c>
      <c r="ED148" s="71">
        <v>836</v>
      </c>
      <c r="EE148" s="71">
        <v>0</v>
      </c>
      <c r="EF148" s="71">
        <v>0</v>
      </c>
      <c r="EG148" s="71">
        <v>20</v>
      </c>
      <c r="EH148" s="71">
        <v>27</v>
      </c>
      <c r="EI148" s="71">
        <v>16</v>
      </c>
      <c r="EJ148" s="71">
        <v>973</v>
      </c>
      <c r="EK148" s="71">
        <v>101</v>
      </c>
      <c r="EL148" s="71">
        <v>1079</v>
      </c>
      <c r="EM148" s="71">
        <v>74</v>
      </c>
      <c r="EN148" s="71">
        <v>0</v>
      </c>
      <c r="EO148" s="71">
        <v>7</v>
      </c>
      <c r="EP148" s="71">
        <v>0</v>
      </c>
      <c r="EQ148" s="71">
        <v>0</v>
      </c>
      <c r="ER148" s="71">
        <v>0</v>
      </c>
      <c r="ES148" s="71">
        <v>0</v>
      </c>
      <c r="EU148" s="80" t="s">
        <v>2058</v>
      </c>
      <c r="EV148" s="80" t="s">
        <v>2407</v>
      </c>
      <c r="EW148" s="78">
        <v>345</v>
      </c>
      <c r="EX148" s="80">
        <v>216</v>
      </c>
      <c r="EY148" s="78">
        <v>976</v>
      </c>
      <c r="EZ148" s="78"/>
      <c r="FA148" s="78"/>
      <c r="FB148" s="78"/>
      <c r="FC148" s="78"/>
      <c r="FD148" s="78"/>
      <c r="FE148" s="78"/>
    </row>
    <row r="149" spans="1:161">
      <c r="A149" s="205"/>
      <c r="B149" s="66" t="s">
        <v>73</v>
      </c>
      <c r="C149" s="26">
        <v>1055</v>
      </c>
      <c r="D149" s="26">
        <v>479</v>
      </c>
      <c r="E149" s="26">
        <v>0</v>
      </c>
      <c r="F149" s="26">
        <v>0</v>
      </c>
      <c r="G149" s="26">
        <v>0</v>
      </c>
      <c r="H149" s="26">
        <v>0</v>
      </c>
      <c r="I149" s="26">
        <v>0</v>
      </c>
      <c r="J149" s="26">
        <v>0</v>
      </c>
      <c r="K149" s="26">
        <v>227</v>
      </c>
      <c r="L149" s="26">
        <v>124</v>
      </c>
      <c r="M149" s="26">
        <v>279</v>
      </c>
      <c r="N149" s="26">
        <v>103</v>
      </c>
      <c r="O149" s="26">
        <v>60</v>
      </c>
      <c r="P149" s="26">
        <v>20</v>
      </c>
      <c r="Q149" s="26">
        <v>168</v>
      </c>
      <c r="R149" s="26">
        <v>105</v>
      </c>
      <c r="S149" s="26">
        <v>0</v>
      </c>
      <c r="T149" s="26">
        <v>0</v>
      </c>
      <c r="U149" s="26">
        <v>179</v>
      </c>
      <c r="V149" s="26">
        <v>74</v>
      </c>
      <c r="W149" s="26">
        <v>37</v>
      </c>
      <c r="X149" s="26">
        <v>21</v>
      </c>
      <c r="Y149" s="26">
        <v>53</v>
      </c>
      <c r="Z149" s="26">
        <v>19</v>
      </c>
      <c r="AA149" s="26">
        <v>42</v>
      </c>
      <c r="AB149" s="26">
        <v>20</v>
      </c>
      <c r="AC149" s="68">
        <v>2100</v>
      </c>
      <c r="AD149" s="68">
        <v>965</v>
      </c>
      <c r="AE149" s="205"/>
      <c r="AF149" s="66" t="s">
        <v>73</v>
      </c>
      <c r="AG149" s="26">
        <v>63</v>
      </c>
      <c r="AH149" s="26">
        <v>31</v>
      </c>
      <c r="AI149" s="26">
        <v>0</v>
      </c>
      <c r="AJ149" s="26">
        <v>0</v>
      </c>
      <c r="AK149" s="26">
        <v>0</v>
      </c>
      <c r="AL149" s="26">
        <v>0</v>
      </c>
      <c r="AM149" s="26">
        <v>0</v>
      </c>
      <c r="AN149" s="26">
        <v>0</v>
      </c>
      <c r="AO149" s="26">
        <v>6</v>
      </c>
      <c r="AP149" s="26">
        <v>0</v>
      </c>
      <c r="AQ149" s="26">
        <v>7</v>
      </c>
      <c r="AR149" s="26">
        <v>1</v>
      </c>
      <c r="AS149" s="26">
        <v>2</v>
      </c>
      <c r="AT149" s="26">
        <v>0</v>
      </c>
      <c r="AU149" s="26">
        <v>43</v>
      </c>
      <c r="AV149" s="26">
        <v>24</v>
      </c>
      <c r="AW149" s="26">
        <v>0</v>
      </c>
      <c r="AX149" s="26">
        <v>0</v>
      </c>
      <c r="AY149" s="26">
        <v>44</v>
      </c>
      <c r="AZ149" s="26">
        <v>17</v>
      </c>
      <c r="BA149" s="26">
        <v>5</v>
      </c>
      <c r="BB149" s="26">
        <v>2</v>
      </c>
      <c r="BC149" s="26">
        <v>18</v>
      </c>
      <c r="BD149" s="26">
        <v>7</v>
      </c>
      <c r="BE149" s="26">
        <v>12</v>
      </c>
      <c r="BF149" s="26">
        <v>6</v>
      </c>
      <c r="BG149" s="68">
        <v>200</v>
      </c>
      <c r="BH149" s="68">
        <v>88</v>
      </c>
      <c r="BI149" s="205"/>
      <c r="BJ149" s="66" t="s">
        <v>73</v>
      </c>
      <c r="BK149" s="68">
        <v>18</v>
      </c>
      <c r="BL149" s="68">
        <v>0</v>
      </c>
      <c r="BM149" s="68">
        <v>0</v>
      </c>
      <c r="BN149" s="68">
        <v>0</v>
      </c>
      <c r="BO149" s="68">
        <v>5</v>
      </c>
      <c r="BP149" s="68">
        <v>5</v>
      </c>
      <c r="BQ149" s="68">
        <v>1</v>
      </c>
      <c r="BR149" s="68">
        <v>4</v>
      </c>
      <c r="BS149" s="68">
        <v>0</v>
      </c>
      <c r="BT149" s="68">
        <v>4</v>
      </c>
      <c r="BU149" s="68">
        <v>1</v>
      </c>
      <c r="BV149" s="68">
        <v>1</v>
      </c>
      <c r="BW149" s="68">
        <v>1</v>
      </c>
      <c r="BX149" s="68">
        <v>40</v>
      </c>
      <c r="BY149" s="68">
        <v>38</v>
      </c>
      <c r="BZ149" s="68">
        <v>23</v>
      </c>
      <c r="CA149" s="68">
        <v>36</v>
      </c>
      <c r="CB149" s="68">
        <v>2</v>
      </c>
      <c r="CC149" s="68">
        <v>4</v>
      </c>
      <c r="CD149" s="205"/>
      <c r="CE149" s="66" t="s">
        <v>73</v>
      </c>
      <c r="CF149" s="68">
        <v>0</v>
      </c>
      <c r="CG149" s="68">
        <v>873</v>
      </c>
      <c r="CH149" s="68">
        <v>0</v>
      </c>
      <c r="CI149" s="68">
        <v>0</v>
      </c>
      <c r="CJ149" s="68">
        <v>0</v>
      </c>
      <c r="CK149" s="68">
        <v>18</v>
      </c>
      <c r="CL149" s="68">
        <v>40</v>
      </c>
      <c r="CM149" s="68">
        <v>42</v>
      </c>
      <c r="CN149" s="68">
        <v>36</v>
      </c>
      <c r="CO149" s="205"/>
      <c r="CP149" s="66" t="s">
        <v>73</v>
      </c>
      <c r="CQ149" s="68">
        <v>244</v>
      </c>
      <c r="CR149" s="68">
        <v>138</v>
      </c>
      <c r="CS149" s="68">
        <v>183</v>
      </c>
      <c r="CT149" s="68">
        <v>109</v>
      </c>
      <c r="CU149" s="68">
        <v>0</v>
      </c>
      <c r="CV149" s="68">
        <v>0</v>
      </c>
      <c r="CW149" s="68">
        <v>0</v>
      </c>
      <c r="CX149" s="68">
        <v>0</v>
      </c>
      <c r="CY149" s="68">
        <v>129</v>
      </c>
      <c r="CZ149" s="68">
        <v>41</v>
      </c>
      <c r="DA149" s="68">
        <v>61</v>
      </c>
      <c r="DB149" s="68">
        <v>14</v>
      </c>
      <c r="DC149" s="68">
        <v>29</v>
      </c>
      <c r="DD149" s="68">
        <v>9</v>
      </c>
      <c r="DE149" s="68">
        <v>26</v>
      </c>
      <c r="DF149" s="68">
        <v>9</v>
      </c>
      <c r="DG149" s="68">
        <v>41</v>
      </c>
      <c r="DH149" s="68">
        <v>10</v>
      </c>
      <c r="DI149" s="68">
        <v>15</v>
      </c>
      <c r="DJ149" s="68">
        <v>1</v>
      </c>
      <c r="DK149" s="68">
        <v>38</v>
      </c>
      <c r="DL149" s="68">
        <v>15</v>
      </c>
      <c r="DM149" s="68">
        <v>25</v>
      </c>
      <c r="DN149" s="68">
        <v>7</v>
      </c>
      <c r="DO149" s="205"/>
      <c r="DP149" s="66" t="s">
        <v>73</v>
      </c>
      <c r="DQ149" s="26">
        <v>23</v>
      </c>
      <c r="DR149" s="26">
        <v>34</v>
      </c>
      <c r="DS149" s="26">
        <v>0</v>
      </c>
      <c r="DT149" s="26">
        <v>18</v>
      </c>
      <c r="DU149" s="26">
        <v>0</v>
      </c>
      <c r="DV149" s="26">
        <v>75</v>
      </c>
      <c r="DW149" s="26">
        <v>25</v>
      </c>
      <c r="DX149" s="26">
        <v>15</v>
      </c>
      <c r="DY149" s="41">
        <v>12</v>
      </c>
      <c r="DZ149" s="41">
        <v>2</v>
      </c>
      <c r="EA149" s="205"/>
      <c r="EB149" s="66" t="s">
        <v>73</v>
      </c>
      <c r="EC149" s="68">
        <v>588</v>
      </c>
      <c r="ED149" s="68">
        <v>942</v>
      </c>
      <c r="EE149" s="68">
        <v>0</v>
      </c>
      <c r="EF149" s="68">
        <v>0</v>
      </c>
      <c r="EG149" s="68">
        <v>21</v>
      </c>
      <c r="EH149" s="68">
        <v>27</v>
      </c>
      <c r="EI149" s="68">
        <v>16</v>
      </c>
      <c r="EJ149" s="68">
        <v>1123</v>
      </c>
      <c r="EK149" s="68">
        <v>123</v>
      </c>
      <c r="EL149" s="68">
        <v>1083</v>
      </c>
      <c r="EM149" s="68">
        <v>74</v>
      </c>
      <c r="EN149" s="68">
        <v>0</v>
      </c>
      <c r="EO149" s="68">
        <v>10</v>
      </c>
      <c r="EP149" s="68">
        <v>0</v>
      </c>
      <c r="EQ149" s="68">
        <v>0</v>
      </c>
      <c r="ER149" s="68">
        <v>4</v>
      </c>
      <c r="ES149" s="68">
        <v>0</v>
      </c>
      <c r="EU149" s="80" t="s">
        <v>2058</v>
      </c>
      <c r="EV149" s="80" t="s">
        <v>2408</v>
      </c>
      <c r="EW149" s="78">
        <v>481</v>
      </c>
      <c r="EX149" s="80">
        <v>310</v>
      </c>
      <c r="EY149" s="78">
        <v>1746</v>
      </c>
      <c r="EZ149" s="78"/>
      <c r="FA149" s="78"/>
      <c r="FB149" s="78"/>
      <c r="FC149" s="78"/>
      <c r="FD149" s="78"/>
      <c r="FE149" s="78"/>
    </row>
    <row r="150" spans="1:161">
      <c r="A150" s="205" t="s">
        <v>166</v>
      </c>
      <c r="B150" s="8" t="s">
        <v>90</v>
      </c>
      <c r="C150" s="71">
        <v>575</v>
      </c>
      <c r="D150" s="71">
        <v>229</v>
      </c>
      <c r="E150" s="71">
        <v>0</v>
      </c>
      <c r="F150" s="71">
        <v>0</v>
      </c>
      <c r="G150" s="71">
        <v>0</v>
      </c>
      <c r="H150" s="71">
        <v>0</v>
      </c>
      <c r="I150" s="71">
        <v>0</v>
      </c>
      <c r="J150" s="71">
        <v>0</v>
      </c>
      <c r="K150" s="71">
        <v>165</v>
      </c>
      <c r="L150" s="71">
        <v>91</v>
      </c>
      <c r="M150" s="71">
        <v>66</v>
      </c>
      <c r="N150" s="71">
        <v>19</v>
      </c>
      <c r="O150" s="71">
        <v>102</v>
      </c>
      <c r="P150" s="71">
        <v>26</v>
      </c>
      <c r="Q150" s="71">
        <v>169</v>
      </c>
      <c r="R150" s="71">
        <v>69</v>
      </c>
      <c r="S150" s="71">
        <v>0</v>
      </c>
      <c r="T150" s="71">
        <v>0</v>
      </c>
      <c r="U150" s="71">
        <v>42</v>
      </c>
      <c r="V150" s="71">
        <v>11</v>
      </c>
      <c r="W150" s="71">
        <v>0</v>
      </c>
      <c r="X150" s="71">
        <v>0</v>
      </c>
      <c r="Y150" s="71">
        <v>0</v>
      </c>
      <c r="Z150" s="71">
        <v>0</v>
      </c>
      <c r="AA150" s="71">
        <v>16</v>
      </c>
      <c r="AB150" s="71">
        <v>8</v>
      </c>
      <c r="AC150" s="69">
        <v>1135</v>
      </c>
      <c r="AD150" s="69">
        <v>453</v>
      </c>
      <c r="AE150" s="205" t="s">
        <v>166</v>
      </c>
      <c r="AF150" s="8" t="s">
        <v>90</v>
      </c>
      <c r="AG150" s="71">
        <v>20</v>
      </c>
      <c r="AH150" s="71">
        <v>2</v>
      </c>
      <c r="AI150" s="71">
        <v>0</v>
      </c>
      <c r="AJ150" s="71">
        <v>0</v>
      </c>
      <c r="AK150" s="71">
        <v>0</v>
      </c>
      <c r="AL150" s="71">
        <v>0</v>
      </c>
      <c r="AM150" s="71">
        <v>0</v>
      </c>
      <c r="AN150" s="71">
        <v>0</v>
      </c>
      <c r="AO150" s="71">
        <v>28</v>
      </c>
      <c r="AP150" s="71">
        <v>17</v>
      </c>
      <c r="AQ150" s="71">
        <v>18</v>
      </c>
      <c r="AR150" s="71">
        <v>5</v>
      </c>
      <c r="AS150" s="71">
        <v>33</v>
      </c>
      <c r="AT150" s="71">
        <v>16</v>
      </c>
      <c r="AU150" s="71">
        <v>9</v>
      </c>
      <c r="AV150" s="71">
        <v>2</v>
      </c>
      <c r="AW150" s="71">
        <v>0</v>
      </c>
      <c r="AX150" s="71">
        <v>0</v>
      </c>
      <c r="AY150" s="71">
        <v>8</v>
      </c>
      <c r="AZ150" s="71">
        <v>4</v>
      </c>
      <c r="BA150" s="71">
        <v>0</v>
      </c>
      <c r="BB150" s="71">
        <v>0</v>
      </c>
      <c r="BC150" s="71">
        <v>0</v>
      </c>
      <c r="BD150" s="71">
        <v>0</v>
      </c>
      <c r="BE150" s="71">
        <v>0</v>
      </c>
      <c r="BF150" s="71">
        <v>0</v>
      </c>
      <c r="BG150" s="69">
        <v>116</v>
      </c>
      <c r="BH150" s="69">
        <v>46</v>
      </c>
      <c r="BI150" s="205" t="s">
        <v>166</v>
      </c>
      <c r="BJ150" s="8" t="s">
        <v>90</v>
      </c>
      <c r="BK150" s="31">
        <v>9</v>
      </c>
      <c r="BL150" s="31">
        <v>0</v>
      </c>
      <c r="BM150" s="31">
        <v>0</v>
      </c>
      <c r="BN150" s="31">
        <v>0</v>
      </c>
      <c r="BO150" s="31">
        <v>4</v>
      </c>
      <c r="BP150" s="31">
        <v>2</v>
      </c>
      <c r="BQ150" s="31">
        <v>2</v>
      </c>
      <c r="BR150" s="31">
        <v>4</v>
      </c>
      <c r="BS150" s="31">
        <v>0</v>
      </c>
      <c r="BT150" s="31">
        <v>2</v>
      </c>
      <c r="BU150" s="31">
        <v>0</v>
      </c>
      <c r="BV150" s="31">
        <v>0</v>
      </c>
      <c r="BW150" s="31">
        <v>1</v>
      </c>
      <c r="BX150" s="149">
        <v>24</v>
      </c>
      <c r="BY150" s="125">
        <v>21</v>
      </c>
      <c r="BZ150" s="71">
        <v>8</v>
      </c>
      <c r="CA150" s="71">
        <v>0</v>
      </c>
      <c r="CB150" s="71">
        <v>0</v>
      </c>
      <c r="CC150" s="71">
        <v>3</v>
      </c>
      <c r="CD150" s="205" t="s">
        <v>166</v>
      </c>
      <c r="CE150" s="8" t="s">
        <v>90</v>
      </c>
      <c r="CF150" s="71">
        <v>0</v>
      </c>
      <c r="CG150" s="71">
        <v>65</v>
      </c>
      <c r="CH150" s="71">
        <v>356</v>
      </c>
      <c r="CI150" s="71">
        <v>0</v>
      </c>
      <c r="CJ150" s="71">
        <v>0</v>
      </c>
      <c r="CK150" s="71">
        <v>0</v>
      </c>
      <c r="CL150" s="71">
        <v>19</v>
      </c>
      <c r="CM150" s="71">
        <v>15</v>
      </c>
      <c r="CN150" s="71">
        <v>15</v>
      </c>
      <c r="CO150" s="205" t="s">
        <v>166</v>
      </c>
      <c r="CP150" s="8" t="s">
        <v>90</v>
      </c>
      <c r="CQ150" s="46">
        <v>62</v>
      </c>
      <c r="CR150" s="46">
        <v>25</v>
      </c>
      <c r="CS150" s="46">
        <v>47</v>
      </c>
      <c r="CT150" s="46">
        <v>18</v>
      </c>
      <c r="CU150" s="46">
        <v>0</v>
      </c>
      <c r="CV150" s="46">
        <v>0</v>
      </c>
      <c r="CW150" s="46">
        <v>0</v>
      </c>
      <c r="CX150" s="46">
        <v>0</v>
      </c>
      <c r="CY150" s="46">
        <v>24</v>
      </c>
      <c r="CZ150" s="46">
        <v>7</v>
      </c>
      <c r="DA150" s="46">
        <v>11</v>
      </c>
      <c r="DB150" s="46">
        <v>1</v>
      </c>
      <c r="DC150" s="46">
        <v>0</v>
      </c>
      <c r="DD150" s="46">
        <v>0</v>
      </c>
      <c r="DE150" s="46">
        <v>0</v>
      </c>
      <c r="DF150" s="46">
        <v>0</v>
      </c>
      <c r="DG150" s="46">
        <v>0</v>
      </c>
      <c r="DH150" s="46">
        <v>0</v>
      </c>
      <c r="DI150" s="46">
        <v>0</v>
      </c>
      <c r="DJ150" s="46">
        <v>0</v>
      </c>
      <c r="DK150" s="46">
        <v>0</v>
      </c>
      <c r="DL150" s="46">
        <v>0</v>
      </c>
      <c r="DM150" s="46">
        <v>0</v>
      </c>
      <c r="DN150" s="46">
        <v>0</v>
      </c>
      <c r="DO150" s="205" t="s">
        <v>166</v>
      </c>
      <c r="DP150" s="8" t="s">
        <v>90</v>
      </c>
      <c r="DQ150" s="71">
        <v>2</v>
      </c>
      <c r="DR150" s="71">
        <v>15</v>
      </c>
      <c r="DS150" s="71">
        <v>0</v>
      </c>
      <c r="DT150" s="71">
        <v>16</v>
      </c>
      <c r="DU150" s="71">
        <v>0</v>
      </c>
      <c r="DV150" s="16">
        <v>33</v>
      </c>
      <c r="DW150" s="71">
        <v>6</v>
      </c>
      <c r="DX150" s="71">
        <v>6</v>
      </c>
      <c r="DY150" s="152">
        <v>6</v>
      </c>
      <c r="DZ150" s="32">
        <v>2</v>
      </c>
      <c r="EA150" s="205" t="s">
        <v>166</v>
      </c>
      <c r="EB150" s="8" t="s">
        <v>90</v>
      </c>
      <c r="EC150" s="71">
        <v>47</v>
      </c>
      <c r="ED150" s="71">
        <v>43</v>
      </c>
      <c r="EE150" s="71">
        <v>3</v>
      </c>
      <c r="EF150" s="71">
        <v>0</v>
      </c>
      <c r="EG150" s="71">
        <v>5</v>
      </c>
      <c r="EH150" s="71">
        <v>5</v>
      </c>
      <c r="EI150" s="71">
        <v>2</v>
      </c>
      <c r="EJ150" s="71">
        <v>42</v>
      </c>
      <c r="EK150" s="71">
        <v>3</v>
      </c>
      <c r="EL150" s="71">
        <v>3</v>
      </c>
      <c r="EM150" s="71">
        <v>3</v>
      </c>
      <c r="EN150" s="71">
        <v>3</v>
      </c>
      <c r="EO150" s="71">
        <v>2</v>
      </c>
      <c r="EP150" s="71">
        <v>2</v>
      </c>
      <c r="EQ150" s="71">
        <v>0</v>
      </c>
      <c r="ER150" s="71">
        <v>2</v>
      </c>
      <c r="ES150" s="71">
        <v>0</v>
      </c>
      <c r="EU150" s="80" t="s">
        <v>166</v>
      </c>
      <c r="EV150" s="80" t="s">
        <v>2409</v>
      </c>
      <c r="EW150" s="78">
        <v>86</v>
      </c>
      <c r="EX150" s="80">
        <v>58</v>
      </c>
      <c r="EY150" s="78">
        <v>1198</v>
      </c>
      <c r="EZ150" s="78"/>
      <c r="FA150" s="78"/>
      <c r="FB150" s="78"/>
      <c r="FC150" s="78"/>
      <c r="FD150" s="78"/>
      <c r="FE150" s="78"/>
    </row>
    <row r="151" spans="1:161">
      <c r="A151" s="205"/>
      <c r="B151" s="8" t="s">
        <v>91</v>
      </c>
      <c r="C151" s="71">
        <v>500</v>
      </c>
      <c r="D151" s="71">
        <v>240</v>
      </c>
      <c r="E151" s="71">
        <v>0</v>
      </c>
      <c r="F151" s="71">
        <v>0</v>
      </c>
      <c r="G151" s="71">
        <v>0</v>
      </c>
      <c r="H151" s="71">
        <v>0</v>
      </c>
      <c r="I151" s="71">
        <v>0</v>
      </c>
      <c r="J151" s="71">
        <v>0</v>
      </c>
      <c r="K151" s="71">
        <v>141</v>
      </c>
      <c r="L151" s="71">
        <v>78</v>
      </c>
      <c r="M151" s="71">
        <v>143</v>
      </c>
      <c r="N151" s="71">
        <v>41</v>
      </c>
      <c r="O151" s="71">
        <v>129</v>
      </c>
      <c r="P151" s="71">
        <v>68</v>
      </c>
      <c r="Q151" s="71">
        <v>0</v>
      </c>
      <c r="R151" s="71">
        <v>0</v>
      </c>
      <c r="S151" s="71">
        <v>0</v>
      </c>
      <c r="T151" s="71">
        <v>0</v>
      </c>
      <c r="U151" s="71">
        <v>0</v>
      </c>
      <c r="V151" s="71">
        <v>0</v>
      </c>
      <c r="W151" s="71">
        <v>110</v>
      </c>
      <c r="X151" s="71">
        <v>62</v>
      </c>
      <c r="Y151" s="71">
        <v>129</v>
      </c>
      <c r="Z151" s="71">
        <v>48</v>
      </c>
      <c r="AA151" s="71">
        <v>123</v>
      </c>
      <c r="AB151" s="71">
        <v>49</v>
      </c>
      <c r="AC151" s="69">
        <v>1275</v>
      </c>
      <c r="AD151" s="69">
        <v>586</v>
      </c>
      <c r="AE151" s="205"/>
      <c r="AF151" s="8" t="s">
        <v>91</v>
      </c>
      <c r="AG151" s="71">
        <v>19</v>
      </c>
      <c r="AH151" s="71">
        <v>9</v>
      </c>
      <c r="AI151" s="71">
        <v>0</v>
      </c>
      <c r="AJ151" s="71">
        <v>0</v>
      </c>
      <c r="AK151" s="71">
        <v>0</v>
      </c>
      <c r="AL151" s="71">
        <v>0</v>
      </c>
      <c r="AM151" s="71">
        <v>0</v>
      </c>
      <c r="AN151" s="71">
        <v>0</v>
      </c>
      <c r="AO151" s="71">
        <v>14</v>
      </c>
      <c r="AP151" s="71">
        <v>8</v>
      </c>
      <c r="AQ151" s="71">
        <v>9</v>
      </c>
      <c r="AR151" s="71">
        <v>2</v>
      </c>
      <c r="AS151" s="71">
        <v>4</v>
      </c>
      <c r="AT151" s="71">
        <v>2</v>
      </c>
      <c r="AU151" s="71">
        <v>0</v>
      </c>
      <c r="AV151" s="71">
        <v>0</v>
      </c>
      <c r="AW151" s="71">
        <v>0</v>
      </c>
      <c r="AX151" s="71">
        <v>0</v>
      </c>
      <c r="AY151" s="71">
        <v>0</v>
      </c>
      <c r="AZ151" s="71">
        <v>0</v>
      </c>
      <c r="BA151" s="71">
        <v>2</v>
      </c>
      <c r="BB151" s="71">
        <v>1</v>
      </c>
      <c r="BC151" s="71">
        <v>2</v>
      </c>
      <c r="BD151" s="71">
        <v>2</v>
      </c>
      <c r="BE151" s="71">
        <v>0</v>
      </c>
      <c r="BF151" s="71">
        <v>0</v>
      </c>
      <c r="BG151" s="69">
        <v>50</v>
      </c>
      <c r="BH151" s="69">
        <v>24</v>
      </c>
      <c r="BI151" s="205"/>
      <c r="BJ151" s="8" t="s">
        <v>91</v>
      </c>
      <c r="BK151" s="31">
        <v>8</v>
      </c>
      <c r="BL151" s="31">
        <v>0</v>
      </c>
      <c r="BM151" s="31">
        <v>0</v>
      </c>
      <c r="BN151" s="31">
        <v>0</v>
      </c>
      <c r="BO151" s="31">
        <v>2</v>
      </c>
      <c r="BP151" s="31">
        <v>2</v>
      </c>
      <c r="BQ151" s="31">
        <v>2</v>
      </c>
      <c r="BR151" s="31">
        <v>0</v>
      </c>
      <c r="BS151" s="31">
        <v>0</v>
      </c>
      <c r="BT151" s="31">
        <v>0</v>
      </c>
      <c r="BU151" s="31">
        <v>2</v>
      </c>
      <c r="BV151" s="31">
        <v>2</v>
      </c>
      <c r="BW151" s="31">
        <v>2</v>
      </c>
      <c r="BX151" s="149">
        <v>20</v>
      </c>
      <c r="BY151" s="125">
        <v>16</v>
      </c>
      <c r="BZ151" s="71">
        <v>4</v>
      </c>
      <c r="CA151" s="71">
        <v>16</v>
      </c>
      <c r="CB151" s="71">
        <v>2</v>
      </c>
      <c r="CC151" s="71">
        <v>1</v>
      </c>
      <c r="CD151" s="205"/>
      <c r="CE151" s="8" t="s">
        <v>91</v>
      </c>
      <c r="CF151" s="71">
        <v>0</v>
      </c>
      <c r="CG151" s="71">
        <v>580</v>
      </c>
      <c r="CH151" s="71">
        <v>0</v>
      </c>
      <c r="CI151" s="71">
        <v>0</v>
      </c>
      <c r="CJ151" s="71">
        <v>0</v>
      </c>
      <c r="CK151" s="71">
        <v>4</v>
      </c>
      <c r="CL151" s="71">
        <v>16</v>
      </c>
      <c r="CM151" s="71">
        <v>28</v>
      </c>
      <c r="CN151" s="71">
        <v>28</v>
      </c>
      <c r="CO151" s="205"/>
      <c r="CP151" s="8" t="s">
        <v>91</v>
      </c>
      <c r="CQ151" s="46">
        <v>131</v>
      </c>
      <c r="CR151" s="46">
        <v>66</v>
      </c>
      <c r="CS151" s="46">
        <v>120</v>
      </c>
      <c r="CT151" s="46">
        <v>60</v>
      </c>
      <c r="CU151" s="46">
        <v>5</v>
      </c>
      <c r="CV151" s="46">
        <v>1</v>
      </c>
      <c r="CW151" s="46">
        <v>5</v>
      </c>
      <c r="CX151" s="46">
        <v>1</v>
      </c>
      <c r="CY151" s="46">
        <v>110</v>
      </c>
      <c r="CZ151" s="46">
        <v>40</v>
      </c>
      <c r="DA151" s="46">
        <v>103</v>
      </c>
      <c r="DB151" s="46">
        <v>38</v>
      </c>
      <c r="DC151" s="46">
        <v>0</v>
      </c>
      <c r="DD151" s="46">
        <v>0</v>
      </c>
      <c r="DE151" s="46">
        <v>0</v>
      </c>
      <c r="DF151" s="46">
        <v>0</v>
      </c>
      <c r="DG151" s="46">
        <v>0</v>
      </c>
      <c r="DH151" s="46">
        <v>0</v>
      </c>
      <c r="DI151" s="46">
        <v>0</v>
      </c>
      <c r="DJ151" s="46">
        <v>0</v>
      </c>
      <c r="DK151" s="46">
        <v>0</v>
      </c>
      <c r="DL151" s="46">
        <v>0</v>
      </c>
      <c r="DM151" s="46">
        <v>0</v>
      </c>
      <c r="DN151" s="46">
        <v>0</v>
      </c>
      <c r="DO151" s="205"/>
      <c r="DP151" s="8" t="s">
        <v>91</v>
      </c>
      <c r="DQ151" s="71">
        <v>13</v>
      </c>
      <c r="DR151" s="71">
        <v>24</v>
      </c>
      <c r="DS151" s="71">
        <v>0</v>
      </c>
      <c r="DT151" s="71">
        <v>4</v>
      </c>
      <c r="DU151" s="71">
        <v>0</v>
      </c>
      <c r="DV151" s="16">
        <v>41</v>
      </c>
      <c r="DW151" s="71">
        <v>14</v>
      </c>
      <c r="DX151" s="71">
        <v>16</v>
      </c>
      <c r="DY151" s="152">
        <v>12</v>
      </c>
      <c r="DZ151" s="32">
        <v>6</v>
      </c>
      <c r="EA151" s="205"/>
      <c r="EB151" s="8" t="s">
        <v>91</v>
      </c>
      <c r="EC151" s="71">
        <v>213</v>
      </c>
      <c r="ED151" s="71">
        <v>200</v>
      </c>
      <c r="EE151" s="71">
        <v>0</v>
      </c>
      <c r="EF151" s="71">
        <v>0</v>
      </c>
      <c r="EG151" s="71">
        <v>0</v>
      </c>
      <c r="EH151" s="71">
        <v>0</v>
      </c>
      <c r="EI151" s="71">
        <v>0</v>
      </c>
      <c r="EJ151" s="71">
        <v>208</v>
      </c>
      <c r="EK151" s="71">
        <v>0</v>
      </c>
      <c r="EL151" s="71">
        <v>0</v>
      </c>
      <c r="EM151" s="71">
        <v>0</v>
      </c>
      <c r="EN151" s="71">
        <v>0</v>
      </c>
      <c r="EO151" s="71">
        <v>0</v>
      </c>
      <c r="EP151" s="71">
        <v>0</v>
      </c>
      <c r="EQ151" s="71">
        <v>0</v>
      </c>
      <c r="ER151" s="71">
        <v>0</v>
      </c>
      <c r="ES151" s="71">
        <v>0</v>
      </c>
      <c r="EU151" s="80" t="s">
        <v>166</v>
      </c>
      <c r="EV151" s="80" t="s">
        <v>2410</v>
      </c>
      <c r="EW151" s="78">
        <v>246</v>
      </c>
      <c r="EX151" s="80">
        <v>228</v>
      </c>
      <c r="EY151" s="78">
        <v>1160</v>
      </c>
      <c r="EZ151" s="78"/>
      <c r="FA151" s="78"/>
      <c r="FB151" s="78"/>
      <c r="FC151" s="78"/>
      <c r="FD151" s="78"/>
      <c r="FE151" s="78"/>
    </row>
    <row r="152" spans="1:161">
      <c r="A152" s="205"/>
      <c r="B152" s="66" t="s">
        <v>73</v>
      </c>
      <c r="C152" s="26">
        <v>1075</v>
      </c>
      <c r="D152" s="26">
        <v>469</v>
      </c>
      <c r="E152" s="26">
        <v>0</v>
      </c>
      <c r="F152" s="26">
        <v>0</v>
      </c>
      <c r="G152" s="26">
        <v>0</v>
      </c>
      <c r="H152" s="26">
        <v>0</v>
      </c>
      <c r="I152" s="26">
        <v>0</v>
      </c>
      <c r="J152" s="26">
        <v>0</v>
      </c>
      <c r="K152" s="26">
        <v>306</v>
      </c>
      <c r="L152" s="26">
        <v>169</v>
      </c>
      <c r="M152" s="26">
        <v>209</v>
      </c>
      <c r="N152" s="26">
        <v>60</v>
      </c>
      <c r="O152" s="26">
        <v>231</v>
      </c>
      <c r="P152" s="26">
        <v>94</v>
      </c>
      <c r="Q152" s="26">
        <v>169</v>
      </c>
      <c r="R152" s="26">
        <v>69</v>
      </c>
      <c r="S152" s="26">
        <v>0</v>
      </c>
      <c r="T152" s="26">
        <v>0</v>
      </c>
      <c r="U152" s="26">
        <v>42</v>
      </c>
      <c r="V152" s="26">
        <v>11</v>
      </c>
      <c r="W152" s="26">
        <v>110</v>
      </c>
      <c r="X152" s="26">
        <v>62</v>
      </c>
      <c r="Y152" s="26">
        <v>129</v>
      </c>
      <c r="Z152" s="26">
        <v>48</v>
      </c>
      <c r="AA152" s="26">
        <v>139</v>
      </c>
      <c r="AB152" s="26">
        <v>57</v>
      </c>
      <c r="AC152" s="68">
        <v>2410</v>
      </c>
      <c r="AD152" s="68">
        <v>1039</v>
      </c>
      <c r="AE152" s="205"/>
      <c r="AF152" s="66" t="s">
        <v>73</v>
      </c>
      <c r="AG152" s="26">
        <v>39</v>
      </c>
      <c r="AH152" s="26">
        <v>11</v>
      </c>
      <c r="AI152" s="26">
        <v>0</v>
      </c>
      <c r="AJ152" s="26">
        <v>0</v>
      </c>
      <c r="AK152" s="26">
        <v>0</v>
      </c>
      <c r="AL152" s="26">
        <v>0</v>
      </c>
      <c r="AM152" s="26">
        <v>0</v>
      </c>
      <c r="AN152" s="26">
        <v>0</v>
      </c>
      <c r="AO152" s="26">
        <v>42</v>
      </c>
      <c r="AP152" s="26">
        <v>25</v>
      </c>
      <c r="AQ152" s="26">
        <v>27</v>
      </c>
      <c r="AR152" s="26">
        <v>7</v>
      </c>
      <c r="AS152" s="26">
        <v>37</v>
      </c>
      <c r="AT152" s="26">
        <v>18</v>
      </c>
      <c r="AU152" s="26">
        <v>9</v>
      </c>
      <c r="AV152" s="26">
        <v>2</v>
      </c>
      <c r="AW152" s="26">
        <v>0</v>
      </c>
      <c r="AX152" s="26">
        <v>0</v>
      </c>
      <c r="AY152" s="26">
        <v>8</v>
      </c>
      <c r="AZ152" s="26">
        <v>4</v>
      </c>
      <c r="BA152" s="26">
        <v>2</v>
      </c>
      <c r="BB152" s="26">
        <v>1</v>
      </c>
      <c r="BC152" s="26">
        <v>2</v>
      </c>
      <c r="BD152" s="26">
        <v>2</v>
      </c>
      <c r="BE152" s="26">
        <v>0</v>
      </c>
      <c r="BF152" s="26">
        <v>0</v>
      </c>
      <c r="BG152" s="68">
        <v>166</v>
      </c>
      <c r="BH152" s="68">
        <v>70</v>
      </c>
      <c r="BI152" s="205"/>
      <c r="BJ152" s="66" t="s">
        <v>73</v>
      </c>
      <c r="BK152" s="68">
        <v>17</v>
      </c>
      <c r="BL152" s="68">
        <v>0</v>
      </c>
      <c r="BM152" s="68">
        <v>0</v>
      </c>
      <c r="BN152" s="68">
        <v>0</v>
      </c>
      <c r="BO152" s="68">
        <v>6</v>
      </c>
      <c r="BP152" s="68">
        <v>4</v>
      </c>
      <c r="BQ152" s="68">
        <v>4</v>
      </c>
      <c r="BR152" s="68">
        <v>4</v>
      </c>
      <c r="BS152" s="68">
        <v>0</v>
      </c>
      <c r="BT152" s="68">
        <v>2</v>
      </c>
      <c r="BU152" s="68">
        <v>2</v>
      </c>
      <c r="BV152" s="68">
        <v>2</v>
      </c>
      <c r="BW152" s="68">
        <v>3</v>
      </c>
      <c r="BX152" s="68">
        <v>44</v>
      </c>
      <c r="BY152" s="68">
        <v>37</v>
      </c>
      <c r="BZ152" s="68">
        <v>12</v>
      </c>
      <c r="CA152" s="68">
        <v>16</v>
      </c>
      <c r="CB152" s="68">
        <v>2</v>
      </c>
      <c r="CC152" s="68">
        <v>4</v>
      </c>
      <c r="CD152" s="205"/>
      <c r="CE152" s="66" t="s">
        <v>73</v>
      </c>
      <c r="CF152" s="68">
        <v>0</v>
      </c>
      <c r="CG152" s="68">
        <v>645</v>
      </c>
      <c r="CH152" s="68">
        <v>356</v>
      </c>
      <c r="CI152" s="68">
        <v>0</v>
      </c>
      <c r="CJ152" s="68">
        <v>0</v>
      </c>
      <c r="CK152" s="68">
        <v>4</v>
      </c>
      <c r="CL152" s="68">
        <v>35</v>
      </c>
      <c r="CM152" s="68">
        <v>43</v>
      </c>
      <c r="CN152" s="68">
        <v>43</v>
      </c>
      <c r="CO152" s="205"/>
      <c r="CP152" s="66" t="s">
        <v>73</v>
      </c>
      <c r="CQ152" s="68">
        <v>193</v>
      </c>
      <c r="CR152" s="68">
        <v>91</v>
      </c>
      <c r="CS152" s="68">
        <v>167</v>
      </c>
      <c r="CT152" s="68">
        <v>78</v>
      </c>
      <c r="CU152" s="68">
        <v>5</v>
      </c>
      <c r="CV152" s="68">
        <v>1</v>
      </c>
      <c r="CW152" s="68">
        <v>5</v>
      </c>
      <c r="CX152" s="68">
        <v>1</v>
      </c>
      <c r="CY152" s="68">
        <v>134</v>
      </c>
      <c r="CZ152" s="68">
        <v>47</v>
      </c>
      <c r="DA152" s="68">
        <v>114</v>
      </c>
      <c r="DB152" s="68">
        <v>39</v>
      </c>
      <c r="DC152" s="68">
        <v>0</v>
      </c>
      <c r="DD152" s="68">
        <v>0</v>
      </c>
      <c r="DE152" s="68">
        <v>0</v>
      </c>
      <c r="DF152" s="68">
        <v>0</v>
      </c>
      <c r="DG152" s="68">
        <v>0</v>
      </c>
      <c r="DH152" s="68">
        <v>0</v>
      </c>
      <c r="DI152" s="68">
        <v>0</v>
      </c>
      <c r="DJ152" s="68">
        <v>0</v>
      </c>
      <c r="DK152" s="68">
        <v>0</v>
      </c>
      <c r="DL152" s="68">
        <v>0</v>
      </c>
      <c r="DM152" s="68">
        <v>0</v>
      </c>
      <c r="DN152" s="68">
        <v>0</v>
      </c>
      <c r="DO152" s="205"/>
      <c r="DP152" s="66" t="s">
        <v>73</v>
      </c>
      <c r="DQ152" s="26">
        <v>15</v>
      </c>
      <c r="DR152" s="26">
        <v>39</v>
      </c>
      <c r="DS152" s="26">
        <v>0</v>
      </c>
      <c r="DT152" s="26">
        <v>20</v>
      </c>
      <c r="DU152" s="26">
        <v>0</v>
      </c>
      <c r="DV152" s="26">
        <v>74</v>
      </c>
      <c r="DW152" s="26">
        <v>20</v>
      </c>
      <c r="DX152" s="26">
        <v>22</v>
      </c>
      <c r="DY152" s="41">
        <v>18</v>
      </c>
      <c r="DZ152" s="41">
        <v>8</v>
      </c>
      <c r="EA152" s="205"/>
      <c r="EB152" s="66" t="s">
        <v>73</v>
      </c>
      <c r="EC152" s="68">
        <v>260</v>
      </c>
      <c r="ED152" s="68">
        <v>243</v>
      </c>
      <c r="EE152" s="68">
        <v>3</v>
      </c>
      <c r="EF152" s="68">
        <v>0</v>
      </c>
      <c r="EG152" s="68">
        <v>5</v>
      </c>
      <c r="EH152" s="68">
        <v>5</v>
      </c>
      <c r="EI152" s="68">
        <v>2</v>
      </c>
      <c r="EJ152" s="68">
        <v>250</v>
      </c>
      <c r="EK152" s="68">
        <v>3</v>
      </c>
      <c r="EL152" s="68">
        <v>3</v>
      </c>
      <c r="EM152" s="68">
        <v>3</v>
      </c>
      <c r="EN152" s="68">
        <v>3</v>
      </c>
      <c r="EO152" s="68">
        <v>2</v>
      </c>
      <c r="EP152" s="68">
        <v>2</v>
      </c>
      <c r="EQ152" s="68">
        <v>0</v>
      </c>
      <c r="ER152" s="68">
        <v>2</v>
      </c>
      <c r="ES152" s="68">
        <v>0</v>
      </c>
      <c r="EU152" s="80" t="s">
        <v>166</v>
      </c>
      <c r="EV152" s="80" t="s">
        <v>2411</v>
      </c>
      <c r="EW152" s="78">
        <v>332</v>
      </c>
      <c r="EX152" s="80">
        <v>286</v>
      </c>
      <c r="EY152" s="78">
        <v>2358</v>
      </c>
      <c r="EZ152" s="78"/>
      <c r="FA152" s="78"/>
      <c r="FB152" s="78"/>
      <c r="FC152" s="78"/>
      <c r="FD152" s="78"/>
      <c r="FE152" s="78"/>
    </row>
    <row r="153" spans="1:161">
      <c r="A153" s="205" t="s">
        <v>2059</v>
      </c>
      <c r="B153" s="8" t="s">
        <v>90</v>
      </c>
      <c r="C153" s="71">
        <v>0</v>
      </c>
      <c r="D153" s="71">
        <v>0</v>
      </c>
      <c r="E153" s="71">
        <v>0</v>
      </c>
      <c r="F153" s="71">
        <v>0</v>
      </c>
      <c r="G153" s="71">
        <v>0</v>
      </c>
      <c r="H153" s="71">
        <v>0</v>
      </c>
      <c r="I153" s="71">
        <v>0</v>
      </c>
      <c r="J153" s="71">
        <v>0</v>
      </c>
      <c r="K153" s="71">
        <v>0</v>
      </c>
      <c r="L153" s="71">
        <v>0</v>
      </c>
      <c r="M153" s="71">
        <v>0</v>
      </c>
      <c r="N153" s="71">
        <v>0</v>
      </c>
      <c r="O153" s="71">
        <v>0</v>
      </c>
      <c r="P153" s="71">
        <v>0</v>
      </c>
      <c r="Q153" s="71">
        <v>0</v>
      </c>
      <c r="R153" s="71">
        <v>0</v>
      </c>
      <c r="S153" s="71">
        <v>0</v>
      </c>
      <c r="T153" s="71">
        <v>0</v>
      </c>
      <c r="U153" s="71">
        <v>0</v>
      </c>
      <c r="V153" s="71">
        <v>0</v>
      </c>
      <c r="W153" s="71">
        <v>0</v>
      </c>
      <c r="X153" s="71">
        <v>0</v>
      </c>
      <c r="Y153" s="71">
        <v>0</v>
      </c>
      <c r="Z153" s="71">
        <v>0</v>
      </c>
      <c r="AA153" s="71">
        <v>0</v>
      </c>
      <c r="AB153" s="71">
        <v>0</v>
      </c>
      <c r="AC153" s="69">
        <v>0</v>
      </c>
      <c r="AD153" s="69">
        <v>0</v>
      </c>
      <c r="AE153" s="205" t="s">
        <v>2059</v>
      </c>
      <c r="AF153" s="8" t="s">
        <v>90</v>
      </c>
      <c r="AG153" s="71">
        <v>0</v>
      </c>
      <c r="AH153" s="71">
        <v>0</v>
      </c>
      <c r="AI153" s="71">
        <v>0</v>
      </c>
      <c r="AJ153" s="71">
        <v>0</v>
      </c>
      <c r="AK153" s="71">
        <v>0</v>
      </c>
      <c r="AL153" s="71">
        <v>0</v>
      </c>
      <c r="AM153" s="71">
        <v>0</v>
      </c>
      <c r="AN153" s="71">
        <v>0</v>
      </c>
      <c r="AO153" s="71">
        <v>0</v>
      </c>
      <c r="AP153" s="71">
        <v>0</v>
      </c>
      <c r="AQ153" s="71">
        <v>0</v>
      </c>
      <c r="AR153" s="71">
        <v>0</v>
      </c>
      <c r="AS153" s="71">
        <v>0</v>
      </c>
      <c r="AT153" s="71">
        <v>0</v>
      </c>
      <c r="AU153" s="71">
        <v>0</v>
      </c>
      <c r="AV153" s="71">
        <v>0</v>
      </c>
      <c r="AW153" s="71">
        <v>0</v>
      </c>
      <c r="AX153" s="71">
        <v>0</v>
      </c>
      <c r="AY153" s="71">
        <v>0</v>
      </c>
      <c r="AZ153" s="71">
        <v>0</v>
      </c>
      <c r="BA153" s="71">
        <v>0</v>
      </c>
      <c r="BB153" s="71">
        <v>0</v>
      </c>
      <c r="BC153" s="71">
        <v>0</v>
      </c>
      <c r="BD153" s="71">
        <v>0</v>
      </c>
      <c r="BE153" s="71">
        <v>0</v>
      </c>
      <c r="BF153" s="71">
        <v>0</v>
      </c>
      <c r="BG153" s="69">
        <v>0</v>
      </c>
      <c r="BH153" s="69">
        <v>0</v>
      </c>
      <c r="BI153" s="205" t="s">
        <v>2059</v>
      </c>
      <c r="BJ153" s="8" t="s">
        <v>90</v>
      </c>
      <c r="BK153" s="31">
        <v>0</v>
      </c>
      <c r="BL153" s="31">
        <v>0</v>
      </c>
      <c r="BM153" s="31">
        <v>0</v>
      </c>
      <c r="BN153" s="31">
        <v>0</v>
      </c>
      <c r="BO153" s="31">
        <v>0</v>
      </c>
      <c r="BP153" s="31">
        <v>0</v>
      </c>
      <c r="BQ153" s="31">
        <v>0</v>
      </c>
      <c r="BR153" s="31">
        <v>0</v>
      </c>
      <c r="BS153" s="31">
        <v>0</v>
      </c>
      <c r="BT153" s="31">
        <v>0</v>
      </c>
      <c r="BU153" s="31">
        <v>0</v>
      </c>
      <c r="BV153" s="31">
        <v>0</v>
      </c>
      <c r="BW153" s="31">
        <v>0</v>
      </c>
      <c r="BX153" s="149">
        <v>0</v>
      </c>
      <c r="BY153" s="125">
        <v>0</v>
      </c>
      <c r="BZ153" s="71">
        <v>0</v>
      </c>
      <c r="CA153" s="71">
        <v>0</v>
      </c>
      <c r="CB153" s="71">
        <v>0</v>
      </c>
      <c r="CC153" s="71">
        <v>0</v>
      </c>
      <c r="CD153" s="205" t="s">
        <v>2059</v>
      </c>
      <c r="CE153" s="8" t="s">
        <v>90</v>
      </c>
      <c r="CF153" s="71">
        <v>0</v>
      </c>
      <c r="CG153" s="71">
        <v>0</v>
      </c>
      <c r="CH153" s="71">
        <v>0</v>
      </c>
      <c r="CI153" s="71">
        <v>0</v>
      </c>
      <c r="CJ153" s="71">
        <v>0</v>
      </c>
      <c r="CK153" s="71">
        <v>0</v>
      </c>
      <c r="CL153" s="71">
        <v>0</v>
      </c>
      <c r="CM153" s="71">
        <v>0</v>
      </c>
      <c r="CN153" s="71">
        <v>0</v>
      </c>
      <c r="CO153" s="205" t="s">
        <v>2059</v>
      </c>
      <c r="CP153" s="8" t="s">
        <v>90</v>
      </c>
      <c r="CQ153" s="46">
        <v>0</v>
      </c>
      <c r="CR153" s="46">
        <v>0</v>
      </c>
      <c r="CS153" s="46">
        <v>0</v>
      </c>
      <c r="CT153" s="46">
        <v>0</v>
      </c>
      <c r="CU153" s="46">
        <v>0</v>
      </c>
      <c r="CV153" s="46">
        <v>0</v>
      </c>
      <c r="CW153" s="46">
        <v>0</v>
      </c>
      <c r="CX153" s="46">
        <v>0</v>
      </c>
      <c r="CY153" s="46">
        <v>0</v>
      </c>
      <c r="CZ153" s="46">
        <v>0</v>
      </c>
      <c r="DA153" s="46">
        <v>0</v>
      </c>
      <c r="DB153" s="46">
        <v>0</v>
      </c>
      <c r="DC153" s="46">
        <v>0</v>
      </c>
      <c r="DD153" s="46">
        <v>0</v>
      </c>
      <c r="DE153" s="46">
        <v>0</v>
      </c>
      <c r="DF153" s="46">
        <v>0</v>
      </c>
      <c r="DG153" s="46">
        <v>0</v>
      </c>
      <c r="DH153" s="46">
        <v>0</v>
      </c>
      <c r="DI153" s="46">
        <v>0</v>
      </c>
      <c r="DJ153" s="46">
        <v>0</v>
      </c>
      <c r="DK153" s="46">
        <v>0</v>
      </c>
      <c r="DL153" s="46">
        <v>0</v>
      </c>
      <c r="DM153" s="46">
        <v>0</v>
      </c>
      <c r="DN153" s="46">
        <v>0</v>
      </c>
      <c r="DO153" s="205" t="s">
        <v>2059</v>
      </c>
      <c r="DP153" s="8" t="s">
        <v>90</v>
      </c>
      <c r="DQ153" s="71">
        <v>0</v>
      </c>
      <c r="DR153" s="71">
        <v>0</v>
      </c>
      <c r="DS153" s="71">
        <v>0</v>
      </c>
      <c r="DT153" s="71">
        <v>0</v>
      </c>
      <c r="DU153" s="71">
        <v>0</v>
      </c>
      <c r="DV153" s="16">
        <v>0</v>
      </c>
      <c r="DW153" s="71">
        <v>0</v>
      </c>
      <c r="DX153" s="71">
        <v>0</v>
      </c>
      <c r="DY153" s="152">
        <v>0</v>
      </c>
      <c r="DZ153" s="32">
        <v>0</v>
      </c>
      <c r="EA153" s="205" t="s">
        <v>2059</v>
      </c>
      <c r="EB153" s="8" t="s">
        <v>90</v>
      </c>
      <c r="EC153" s="71">
        <v>0</v>
      </c>
      <c r="ED153" s="71">
        <v>0</v>
      </c>
      <c r="EE153" s="71">
        <v>0</v>
      </c>
      <c r="EF153" s="71">
        <v>0</v>
      </c>
      <c r="EG153" s="71">
        <v>0</v>
      </c>
      <c r="EH153" s="71">
        <v>0</v>
      </c>
      <c r="EI153" s="71">
        <v>0</v>
      </c>
      <c r="EJ153" s="71">
        <v>0</v>
      </c>
      <c r="EK153" s="71">
        <v>0</v>
      </c>
      <c r="EL153" s="71">
        <v>0</v>
      </c>
      <c r="EM153" s="71">
        <v>0</v>
      </c>
      <c r="EN153" s="71">
        <v>0</v>
      </c>
      <c r="EO153" s="71">
        <v>0</v>
      </c>
      <c r="EP153" s="71">
        <v>0</v>
      </c>
      <c r="EQ153" s="71">
        <v>0</v>
      </c>
      <c r="ER153" s="71">
        <v>0</v>
      </c>
      <c r="ES153" s="71">
        <v>0</v>
      </c>
      <c r="EU153" s="80" t="s">
        <v>2059</v>
      </c>
      <c r="EV153" s="80" t="s">
        <v>2412</v>
      </c>
      <c r="EW153" s="78">
        <v>0</v>
      </c>
      <c r="EX153" s="80">
        <v>0</v>
      </c>
      <c r="EY153" s="78">
        <v>0</v>
      </c>
      <c r="EZ153" s="78"/>
      <c r="FA153" s="78"/>
      <c r="FB153" s="78"/>
      <c r="FC153" s="78"/>
      <c r="FD153" s="78"/>
      <c r="FE153" s="78"/>
    </row>
    <row r="154" spans="1:161">
      <c r="A154" s="205"/>
      <c r="B154" s="8" t="s">
        <v>91</v>
      </c>
      <c r="C154" s="71">
        <v>160</v>
      </c>
      <c r="D154" s="71">
        <v>96</v>
      </c>
      <c r="E154" s="71">
        <v>0</v>
      </c>
      <c r="F154" s="71">
        <v>0</v>
      </c>
      <c r="G154" s="71">
        <v>0</v>
      </c>
      <c r="H154" s="71">
        <v>0</v>
      </c>
      <c r="I154" s="71">
        <v>0</v>
      </c>
      <c r="J154" s="71">
        <v>0</v>
      </c>
      <c r="K154" s="71">
        <v>67</v>
      </c>
      <c r="L154" s="71">
        <v>49</v>
      </c>
      <c r="M154" s="71">
        <v>55</v>
      </c>
      <c r="N154" s="71">
        <v>17</v>
      </c>
      <c r="O154" s="71">
        <v>28</v>
      </c>
      <c r="P154" s="71">
        <v>11</v>
      </c>
      <c r="Q154" s="71">
        <v>0</v>
      </c>
      <c r="R154" s="71">
        <v>0</v>
      </c>
      <c r="S154" s="71">
        <v>0</v>
      </c>
      <c r="T154" s="71">
        <v>0</v>
      </c>
      <c r="U154" s="71">
        <v>0</v>
      </c>
      <c r="V154" s="71">
        <v>0</v>
      </c>
      <c r="W154" s="71">
        <v>70</v>
      </c>
      <c r="X154" s="71">
        <v>40</v>
      </c>
      <c r="Y154" s="71">
        <v>32</v>
      </c>
      <c r="Z154" s="71">
        <v>6</v>
      </c>
      <c r="AA154" s="71">
        <v>30</v>
      </c>
      <c r="AB154" s="71">
        <v>8</v>
      </c>
      <c r="AC154" s="69">
        <v>442</v>
      </c>
      <c r="AD154" s="69">
        <v>227</v>
      </c>
      <c r="AE154" s="205"/>
      <c r="AF154" s="8" t="s">
        <v>91</v>
      </c>
      <c r="AG154" s="71">
        <v>27</v>
      </c>
      <c r="AH154" s="71">
        <v>23</v>
      </c>
      <c r="AI154" s="71">
        <v>0</v>
      </c>
      <c r="AJ154" s="71">
        <v>0</v>
      </c>
      <c r="AK154" s="71">
        <v>0</v>
      </c>
      <c r="AL154" s="71">
        <v>0</v>
      </c>
      <c r="AM154" s="71">
        <v>0</v>
      </c>
      <c r="AN154" s="71">
        <v>0</v>
      </c>
      <c r="AO154" s="71">
        <v>15</v>
      </c>
      <c r="AP154" s="71">
        <v>8</v>
      </c>
      <c r="AQ154" s="71">
        <v>9</v>
      </c>
      <c r="AR154" s="71">
        <v>4</v>
      </c>
      <c r="AS154" s="71">
        <v>2</v>
      </c>
      <c r="AT154" s="71">
        <v>0</v>
      </c>
      <c r="AU154" s="71">
        <v>0</v>
      </c>
      <c r="AV154" s="71">
        <v>0</v>
      </c>
      <c r="AW154" s="71">
        <v>0</v>
      </c>
      <c r="AX154" s="71">
        <v>0</v>
      </c>
      <c r="AY154" s="71">
        <v>0</v>
      </c>
      <c r="AZ154" s="71">
        <v>0</v>
      </c>
      <c r="BA154" s="71">
        <v>14</v>
      </c>
      <c r="BB154" s="71">
        <v>9</v>
      </c>
      <c r="BC154" s="71">
        <v>2</v>
      </c>
      <c r="BD154" s="71">
        <v>1</v>
      </c>
      <c r="BE154" s="71">
        <v>1</v>
      </c>
      <c r="BF154" s="71">
        <v>0</v>
      </c>
      <c r="BG154" s="69">
        <v>70</v>
      </c>
      <c r="BH154" s="69">
        <v>45</v>
      </c>
      <c r="BI154" s="205"/>
      <c r="BJ154" s="8" t="s">
        <v>91</v>
      </c>
      <c r="BK154" s="31">
        <v>4</v>
      </c>
      <c r="BL154" s="31">
        <v>0</v>
      </c>
      <c r="BM154" s="31">
        <v>0</v>
      </c>
      <c r="BN154" s="31">
        <v>0</v>
      </c>
      <c r="BO154" s="31">
        <v>2</v>
      </c>
      <c r="BP154" s="31">
        <v>2</v>
      </c>
      <c r="BQ154" s="31">
        <v>1</v>
      </c>
      <c r="BR154" s="31">
        <v>0</v>
      </c>
      <c r="BS154" s="31">
        <v>0</v>
      </c>
      <c r="BT154" s="31">
        <v>0</v>
      </c>
      <c r="BU154" s="31">
        <v>2</v>
      </c>
      <c r="BV154" s="31">
        <v>2</v>
      </c>
      <c r="BW154" s="31">
        <v>1</v>
      </c>
      <c r="BX154" s="149">
        <v>14</v>
      </c>
      <c r="BY154" s="125">
        <v>14</v>
      </c>
      <c r="BZ154" s="71">
        <v>10</v>
      </c>
      <c r="CA154" s="71">
        <v>14</v>
      </c>
      <c r="CB154" s="71">
        <v>0</v>
      </c>
      <c r="CC154" s="71">
        <v>1</v>
      </c>
      <c r="CD154" s="205"/>
      <c r="CE154" s="8" t="s">
        <v>91</v>
      </c>
      <c r="CF154" s="71">
        <v>0</v>
      </c>
      <c r="CG154" s="71">
        <v>307</v>
      </c>
      <c r="CH154" s="71">
        <v>0</v>
      </c>
      <c r="CI154" s="71">
        <v>0</v>
      </c>
      <c r="CJ154" s="71">
        <v>0</v>
      </c>
      <c r="CK154" s="71">
        <v>22</v>
      </c>
      <c r="CL154" s="71">
        <v>16</v>
      </c>
      <c r="CM154" s="71">
        <v>13</v>
      </c>
      <c r="CN154" s="71">
        <v>12</v>
      </c>
      <c r="CO154" s="205"/>
      <c r="CP154" s="8" t="s">
        <v>91</v>
      </c>
      <c r="CQ154" s="46">
        <v>50</v>
      </c>
      <c r="CR154" s="46">
        <v>21</v>
      </c>
      <c r="CS154" s="46">
        <v>41</v>
      </c>
      <c r="CT154" s="46">
        <v>18</v>
      </c>
      <c r="CU154" s="46">
        <v>0</v>
      </c>
      <c r="CV154" s="46">
        <v>0</v>
      </c>
      <c r="CW154" s="46">
        <v>0</v>
      </c>
      <c r="CX154" s="46">
        <v>0</v>
      </c>
      <c r="CY154" s="46">
        <v>0</v>
      </c>
      <c r="CZ154" s="46">
        <v>0</v>
      </c>
      <c r="DA154" s="46">
        <v>0</v>
      </c>
      <c r="DB154" s="46">
        <v>0</v>
      </c>
      <c r="DC154" s="46">
        <v>105</v>
      </c>
      <c r="DD154" s="46">
        <v>61</v>
      </c>
      <c r="DE154" s="46">
        <v>85</v>
      </c>
      <c r="DF154" s="46">
        <v>48</v>
      </c>
      <c r="DG154" s="46">
        <v>15</v>
      </c>
      <c r="DH154" s="46">
        <v>5</v>
      </c>
      <c r="DI154" s="46">
        <v>11</v>
      </c>
      <c r="DJ154" s="46">
        <v>4</v>
      </c>
      <c r="DK154" s="46">
        <v>28</v>
      </c>
      <c r="DL154" s="46">
        <v>7</v>
      </c>
      <c r="DM154" s="46">
        <v>25</v>
      </c>
      <c r="DN154" s="46">
        <v>6</v>
      </c>
      <c r="DO154" s="205"/>
      <c r="DP154" s="8" t="s">
        <v>91</v>
      </c>
      <c r="DQ154" s="71">
        <v>6</v>
      </c>
      <c r="DR154" s="71">
        <v>19</v>
      </c>
      <c r="DS154" s="71">
        <v>0</v>
      </c>
      <c r="DT154" s="71">
        <v>4</v>
      </c>
      <c r="DU154" s="71">
        <v>0</v>
      </c>
      <c r="DV154" s="16">
        <v>29</v>
      </c>
      <c r="DW154" s="71">
        <v>9</v>
      </c>
      <c r="DX154" s="71">
        <v>7</v>
      </c>
      <c r="DY154" s="152">
        <v>4</v>
      </c>
      <c r="DZ154" s="32">
        <v>3</v>
      </c>
      <c r="EA154" s="205"/>
      <c r="EB154" s="8" t="s">
        <v>91</v>
      </c>
      <c r="EC154" s="71">
        <v>246</v>
      </c>
      <c r="ED154" s="71">
        <v>178</v>
      </c>
      <c r="EE154" s="71">
        <v>0</v>
      </c>
      <c r="EF154" s="71">
        <v>0</v>
      </c>
      <c r="EG154" s="71">
        <v>0</v>
      </c>
      <c r="EH154" s="71">
        <v>0</v>
      </c>
      <c r="EI154" s="71">
        <v>0</v>
      </c>
      <c r="EJ154" s="71">
        <v>226</v>
      </c>
      <c r="EK154" s="71">
        <v>165</v>
      </c>
      <c r="EL154" s="71">
        <v>0</v>
      </c>
      <c r="EM154" s="71">
        <v>12</v>
      </c>
      <c r="EN154" s="71">
        <v>0</v>
      </c>
      <c r="EO154" s="71">
        <v>0</v>
      </c>
      <c r="EP154" s="71">
        <v>0</v>
      </c>
      <c r="EQ154" s="71">
        <v>0</v>
      </c>
      <c r="ER154" s="71">
        <v>0</v>
      </c>
      <c r="ES154" s="71">
        <v>0</v>
      </c>
      <c r="EU154" s="80" t="s">
        <v>2059</v>
      </c>
      <c r="EV154" s="80" t="s">
        <v>2413</v>
      </c>
      <c r="EW154" s="78">
        <v>198</v>
      </c>
      <c r="EX154" s="80">
        <v>162</v>
      </c>
      <c r="EY154" s="78">
        <v>614</v>
      </c>
      <c r="EZ154" s="78"/>
      <c r="FA154" s="78"/>
      <c r="FB154" s="78"/>
      <c r="FC154" s="78"/>
      <c r="FD154" s="78"/>
      <c r="FE154" s="78"/>
    </row>
    <row r="155" spans="1:161">
      <c r="A155" s="205"/>
      <c r="B155" s="66" t="s">
        <v>73</v>
      </c>
      <c r="C155" s="26">
        <v>160</v>
      </c>
      <c r="D155" s="26">
        <v>96</v>
      </c>
      <c r="E155" s="26">
        <v>0</v>
      </c>
      <c r="F155" s="26">
        <v>0</v>
      </c>
      <c r="G155" s="26">
        <v>0</v>
      </c>
      <c r="H155" s="26">
        <v>0</v>
      </c>
      <c r="I155" s="26">
        <v>0</v>
      </c>
      <c r="J155" s="26">
        <v>0</v>
      </c>
      <c r="K155" s="26">
        <v>67</v>
      </c>
      <c r="L155" s="26">
        <v>49</v>
      </c>
      <c r="M155" s="26">
        <v>55</v>
      </c>
      <c r="N155" s="26">
        <v>17</v>
      </c>
      <c r="O155" s="26">
        <v>28</v>
      </c>
      <c r="P155" s="26">
        <v>11</v>
      </c>
      <c r="Q155" s="26">
        <v>0</v>
      </c>
      <c r="R155" s="26">
        <v>0</v>
      </c>
      <c r="S155" s="26">
        <v>0</v>
      </c>
      <c r="T155" s="26">
        <v>0</v>
      </c>
      <c r="U155" s="26">
        <v>0</v>
      </c>
      <c r="V155" s="26">
        <v>0</v>
      </c>
      <c r="W155" s="26">
        <v>70</v>
      </c>
      <c r="X155" s="26">
        <v>40</v>
      </c>
      <c r="Y155" s="26">
        <v>32</v>
      </c>
      <c r="Z155" s="26">
        <v>6</v>
      </c>
      <c r="AA155" s="26">
        <v>30</v>
      </c>
      <c r="AB155" s="26">
        <v>8</v>
      </c>
      <c r="AC155" s="68">
        <v>442</v>
      </c>
      <c r="AD155" s="68">
        <v>227</v>
      </c>
      <c r="AE155" s="205"/>
      <c r="AF155" s="66" t="s">
        <v>73</v>
      </c>
      <c r="AG155" s="26">
        <v>27</v>
      </c>
      <c r="AH155" s="26">
        <v>23</v>
      </c>
      <c r="AI155" s="26">
        <v>0</v>
      </c>
      <c r="AJ155" s="26">
        <v>0</v>
      </c>
      <c r="AK155" s="26">
        <v>0</v>
      </c>
      <c r="AL155" s="26">
        <v>0</v>
      </c>
      <c r="AM155" s="26">
        <v>0</v>
      </c>
      <c r="AN155" s="26">
        <v>0</v>
      </c>
      <c r="AO155" s="26">
        <v>15</v>
      </c>
      <c r="AP155" s="26">
        <v>8</v>
      </c>
      <c r="AQ155" s="26">
        <v>9</v>
      </c>
      <c r="AR155" s="26">
        <v>4</v>
      </c>
      <c r="AS155" s="26">
        <v>2</v>
      </c>
      <c r="AT155" s="26">
        <v>0</v>
      </c>
      <c r="AU155" s="26">
        <v>0</v>
      </c>
      <c r="AV155" s="26">
        <v>0</v>
      </c>
      <c r="AW155" s="26">
        <v>0</v>
      </c>
      <c r="AX155" s="26">
        <v>0</v>
      </c>
      <c r="AY155" s="26">
        <v>0</v>
      </c>
      <c r="AZ155" s="26">
        <v>0</v>
      </c>
      <c r="BA155" s="26">
        <v>14</v>
      </c>
      <c r="BB155" s="26">
        <v>9</v>
      </c>
      <c r="BC155" s="26">
        <v>2</v>
      </c>
      <c r="BD155" s="26">
        <v>1</v>
      </c>
      <c r="BE155" s="26">
        <v>1</v>
      </c>
      <c r="BF155" s="26">
        <v>0</v>
      </c>
      <c r="BG155" s="68">
        <v>70</v>
      </c>
      <c r="BH155" s="68">
        <v>45</v>
      </c>
      <c r="BI155" s="205"/>
      <c r="BJ155" s="66" t="s">
        <v>73</v>
      </c>
      <c r="BK155" s="68">
        <v>4</v>
      </c>
      <c r="BL155" s="68">
        <v>0</v>
      </c>
      <c r="BM155" s="68">
        <v>0</v>
      </c>
      <c r="BN155" s="68">
        <v>0</v>
      </c>
      <c r="BO155" s="68">
        <v>2</v>
      </c>
      <c r="BP155" s="68">
        <v>2</v>
      </c>
      <c r="BQ155" s="68">
        <v>1</v>
      </c>
      <c r="BR155" s="68">
        <v>0</v>
      </c>
      <c r="BS155" s="68">
        <v>0</v>
      </c>
      <c r="BT155" s="68">
        <v>0</v>
      </c>
      <c r="BU155" s="68">
        <v>2</v>
      </c>
      <c r="BV155" s="68">
        <v>2</v>
      </c>
      <c r="BW155" s="68">
        <v>1</v>
      </c>
      <c r="BX155" s="68">
        <v>14</v>
      </c>
      <c r="BY155" s="68">
        <v>14</v>
      </c>
      <c r="BZ155" s="68">
        <v>10</v>
      </c>
      <c r="CA155" s="68">
        <v>14</v>
      </c>
      <c r="CB155" s="68">
        <v>0</v>
      </c>
      <c r="CC155" s="68">
        <v>1</v>
      </c>
      <c r="CD155" s="205"/>
      <c r="CE155" s="66" t="s">
        <v>73</v>
      </c>
      <c r="CF155" s="68">
        <v>0</v>
      </c>
      <c r="CG155" s="68">
        <v>307</v>
      </c>
      <c r="CH155" s="68">
        <v>0</v>
      </c>
      <c r="CI155" s="68">
        <v>0</v>
      </c>
      <c r="CJ155" s="68">
        <v>0</v>
      </c>
      <c r="CK155" s="68">
        <v>22</v>
      </c>
      <c r="CL155" s="68">
        <v>16</v>
      </c>
      <c r="CM155" s="68">
        <v>13</v>
      </c>
      <c r="CN155" s="68">
        <v>12</v>
      </c>
      <c r="CO155" s="205"/>
      <c r="CP155" s="66" t="s">
        <v>73</v>
      </c>
      <c r="CQ155" s="68">
        <v>50</v>
      </c>
      <c r="CR155" s="68">
        <v>21</v>
      </c>
      <c r="CS155" s="68">
        <v>41</v>
      </c>
      <c r="CT155" s="68">
        <v>18</v>
      </c>
      <c r="CU155" s="68">
        <v>0</v>
      </c>
      <c r="CV155" s="68">
        <v>0</v>
      </c>
      <c r="CW155" s="68">
        <v>0</v>
      </c>
      <c r="CX155" s="68">
        <v>0</v>
      </c>
      <c r="CY155" s="68">
        <v>0</v>
      </c>
      <c r="CZ155" s="68">
        <v>0</v>
      </c>
      <c r="DA155" s="68">
        <v>0</v>
      </c>
      <c r="DB155" s="68">
        <v>0</v>
      </c>
      <c r="DC155" s="68">
        <v>105</v>
      </c>
      <c r="DD155" s="68">
        <v>61</v>
      </c>
      <c r="DE155" s="68">
        <v>85</v>
      </c>
      <c r="DF155" s="68">
        <v>48</v>
      </c>
      <c r="DG155" s="68">
        <v>15</v>
      </c>
      <c r="DH155" s="68">
        <v>5</v>
      </c>
      <c r="DI155" s="68">
        <v>11</v>
      </c>
      <c r="DJ155" s="68">
        <v>4</v>
      </c>
      <c r="DK155" s="68">
        <v>28</v>
      </c>
      <c r="DL155" s="68">
        <v>7</v>
      </c>
      <c r="DM155" s="68">
        <v>25</v>
      </c>
      <c r="DN155" s="68">
        <v>6</v>
      </c>
      <c r="DO155" s="205"/>
      <c r="DP155" s="66" t="s">
        <v>73</v>
      </c>
      <c r="DQ155" s="26">
        <v>6</v>
      </c>
      <c r="DR155" s="26">
        <v>19</v>
      </c>
      <c r="DS155" s="26">
        <v>0</v>
      </c>
      <c r="DT155" s="26">
        <v>4</v>
      </c>
      <c r="DU155" s="26">
        <v>0</v>
      </c>
      <c r="DV155" s="26">
        <v>29</v>
      </c>
      <c r="DW155" s="26">
        <v>9</v>
      </c>
      <c r="DX155" s="26">
        <v>7</v>
      </c>
      <c r="DY155" s="41">
        <v>4</v>
      </c>
      <c r="DZ155" s="41">
        <v>3</v>
      </c>
      <c r="EA155" s="205"/>
      <c r="EB155" s="66" t="s">
        <v>73</v>
      </c>
      <c r="EC155" s="68">
        <v>246</v>
      </c>
      <c r="ED155" s="68">
        <v>178</v>
      </c>
      <c r="EE155" s="68">
        <v>0</v>
      </c>
      <c r="EF155" s="68">
        <v>0</v>
      </c>
      <c r="EG155" s="68">
        <v>0</v>
      </c>
      <c r="EH155" s="68">
        <v>0</v>
      </c>
      <c r="EI155" s="68">
        <v>0</v>
      </c>
      <c r="EJ155" s="68">
        <v>226</v>
      </c>
      <c r="EK155" s="68">
        <v>165</v>
      </c>
      <c r="EL155" s="68">
        <v>0</v>
      </c>
      <c r="EM155" s="68">
        <v>12</v>
      </c>
      <c r="EN155" s="68">
        <v>0</v>
      </c>
      <c r="EO155" s="68">
        <v>0</v>
      </c>
      <c r="EP155" s="68">
        <v>0</v>
      </c>
      <c r="EQ155" s="68">
        <v>0</v>
      </c>
      <c r="ER155" s="68">
        <v>0</v>
      </c>
      <c r="ES155" s="68">
        <v>0</v>
      </c>
      <c r="EU155" s="80" t="s">
        <v>2059</v>
      </c>
      <c r="EV155" s="80" t="s">
        <v>2414</v>
      </c>
      <c r="EW155" s="78">
        <v>198</v>
      </c>
      <c r="EX155" s="80">
        <v>162</v>
      </c>
      <c r="EY155" s="78">
        <v>614</v>
      </c>
      <c r="EZ155" s="78"/>
      <c r="FA155" s="78"/>
      <c r="FB155" s="78"/>
      <c r="FC155" s="78"/>
      <c r="FD155" s="78"/>
      <c r="FE155" s="78"/>
    </row>
    <row r="156" spans="1:161">
      <c r="A156" s="205" t="s">
        <v>167</v>
      </c>
      <c r="B156" s="8" t="s">
        <v>90</v>
      </c>
      <c r="C156" s="71">
        <v>905</v>
      </c>
      <c r="D156" s="71">
        <v>424</v>
      </c>
      <c r="E156" s="71">
        <v>36</v>
      </c>
      <c r="F156" s="71">
        <v>19</v>
      </c>
      <c r="G156" s="71">
        <v>0</v>
      </c>
      <c r="H156" s="71">
        <v>0</v>
      </c>
      <c r="I156" s="71">
        <v>0</v>
      </c>
      <c r="J156" s="71">
        <v>0</v>
      </c>
      <c r="K156" s="71">
        <v>217</v>
      </c>
      <c r="L156" s="71">
        <v>130</v>
      </c>
      <c r="M156" s="71">
        <v>84</v>
      </c>
      <c r="N156" s="71">
        <v>20</v>
      </c>
      <c r="O156" s="71">
        <v>88</v>
      </c>
      <c r="P156" s="71">
        <v>20</v>
      </c>
      <c r="Q156" s="71">
        <v>61</v>
      </c>
      <c r="R156" s="71">
        <v>34</v>
      </c>
      <c r="S156" s="71">
        <v>0</v>
      </c>
      <c r="T156" s="71">
        <v>0</v>
      </c>
      <c r="U156" s="71">
        <v>0</v>
      </c>
      <c r="V156" s="71">
        <v>0</v>
      </c>
      <c r="W156" s="71">
        <v>174</v>
      </c>
      <c r="X156" s="71">
        <v>104</v>
      </c>
      <c r="Y156" s="71">
        <v>62</v>
      </c>
      <c r="Z156" s="71">
        <v>12</v>
      </c>
      <c r="AA156" s="71">
        <v>75</v>
      </c>
      <c r="AB156" s="71">
        <v>23</v>
      </c>
      <c r="AC156" s="69">
        <v>1702</v>
      </c>
      <c r="AD156" s="69">
        <v>786</v>
      </c>
      <c r="AE156" s="205" t="s">
        <v>167</v>
      </c>
      <c r="AF156" s="8" t="s">
        <v>90</v>
      </c>
      <c r="AG156" s="71">
        <v>86</v>
      </c>
      <c r="AH156" s="71">
        <v>31</v>
      </c>
      <c r="AI156" s="71">
        <v>4</v>
      </c>
      <c r="AJ156" s="71">
        <v>2</v>
      </c>
      <c r="AK156" s="71">
        <v>0</v>
      </c>
      <c r="AL156" s="71">
        <v>0</v>
      </c>
      <c r="AM156" s="71">
        <v>0</v>
      </c>
      <c r="AN156" s="71">
        <v>0</v>
      </c>
      <c r="AO156" s="71">
        <v>5</v>
      </c>
      <c r="AP156" s="71">
        <v>3</v>
      </c>
      <c r="AQ156" s="71">
        <v>5</v>
      </c>
      <c r="AR156" s="71">
        <v>0</v>
      </c>
      <c r="AS156" s="71">
        <v>9</v>
      </c>
      <c r="AT156" s="71">
        <v>4</v>
      </c>
      <c r="AU156" s="71">
        <v>8</v>
      </c>
      <c r="AV156" s="71">
        <v>4</v>
      </c>
      <c r="AW156" s="71">
        <v>0</v>
      </c>
      <c r="AX156" s="71">
        <v>0</v>
      </c>
      <c r="AY156" s="71">
        <v>0</v>
      </c>
      <c r="AZ156" s="71">
        <v>0</v>
      </c>
      <c r="BA156" s="71">
        <v>8</v>
      </c>
      <c r="BB156" s="71">
        <v>6</v>
      </c>
      <c r="BC156" s="71">
        <v>1</v>
      </c>
      <c r="BD156" s="71">
        <v>0</v>
      </c>
      <c r="BE156" s="71">
        <v>1</v>
      </c>
      <c r="BF156" s="71">
        <v>0</v>
      </c>
      <c r="BG156" s="69">
        <v>127</v>
      </c>
      <c r="BH156" s="69">
        <v>50</v>
      </c>
      <c r="BI156" s="205" t="s">
        <v>167</v>
      </c>
      <c r="BJ156" s="8" t="s">
        <v>90</v>
      </c>
      <c r="BK156" s="31">
        <v>15</v>
      </c>
      <c r="BL156" s="31">
        <v>1</v>
      </c>
      <c r="BM156" s="31">
        <v>0</v>
      </c>
      <c r="BN156" s="31">
        <v>0</v>
      </c>
      <c r="BO156" s="31">
        <v>5</v>
      </c>
      <c r="BP156" s="31">
        <v>3</v>
      </c>
      <c r="BQ156" s="31">
        <v>2</v>
      </c>
      <c r="BR156" s="31">
        <v>1</v>
      </c>
      <c r="BS156" s="31">
        <v>0</v>
      </c>
      <c r="BT156" s="31">
        <v>0</v>
      </c>
      <c r="BU156" s="31">
        <v>4</v>
      </c>
      <c r="BV156" s="31">
        <v>3</v>
      </c>
      <c r="BW156" s="31">
        <v>2</v>
      </c>
      <c r="BX156" s="149">
        <v>36</v>
      </c>
      <c r="BY156" s="125">
        <v>26</v>
      </c>
      <c r="BZ156" s="71">
        <v>4</v>
      </c>
      <c r="CA156" s="71">
        <v>11</v>
      </c>
      <c r="CB156" s="71">
        <v>9</v>
      </c>
      <c r="CC156" s="71">
        <v>4</v>
      </c>
      <c r="CD156" s="205" t="s">
        <v>167</v>
      </c>
      <c r="CE156" s="8" t="s">
        <v>90</v>
      </c>
      <c r="CF156" s="71">
        <v>0</v>
      </c>
      <c r="CG156" s="71">
        <v>700</v>
      </c>
      <c r="CH156" s="71">
        <v>0</v>
      </c>
      <c r="CI156" s="71">
        <v>0</v>
      </c>
      <c r="CJ156" s="71">
        <v>0</v>
      </c>
      <c r="CK156" s="71">
        <v>11</v>
      </c>
      <c r="CL156" s="71">
        <v>44</v>
      </c>
      <c r="CM156" s="71">
        <v>30</v>
      </c>
      <c r="CN156" s="71">
        <v>30</v>
      </c>
      <c r="CO156" s="205" t="s">
        <v>167</v>
      </c>
      <c r="CP156" s="8" t="s">
        <v>90</v>
      </c>
      <c r="CQ156" s="46">
        <v>141</v>
      </c>
      <c r="CR156" s="46">
        <v>74</v>
      </c>
      <c r="CS156" s="46">
        <v>71</v>
      </c>
      <c r="CT156" s="46">
        <v>40</v>
      </c>
      <c r="CU156" s="46">
        <v>0</v>
      </c>
      <c r="CV156" s="46">
        <v>0</v>
      </c>
      <c r="CW156" s="46">
        <v>0</v>
      </c>
      <c r="CX156" s="46">
        <v>0</v>
      </c>
      <c r="CY156" s="46">
        <v>15</v>
      </c>
      <c r="CZ156" s="46">
        <v>7</v>
      </c>
      <c r="DA156" s="46">
        <v>12</v>
      </c>
      <c r="DB156" s="46">
        <v>5</v>
      </c>
      <c r="DC156" s="46">
        <v>89</v>
      </c>
      <c r="DD156" s="46">
        <v>56</v>
      </c>
      <c r="DE156" s="46">
        <v>77</v>
      </c>
      <c r="DF156" s="46">
        <v>48</v>
      </c>
      <c r="DG156" s="46">
        <v>22</v>
      </c>
      <c r="DH156" s="46">
        <v>5</v>
      </c>
      <c r="DI156" s="46">
        <v>21</v>
      </c>
      <c r="DJ156" s="46">
        <v>5</v>
      </c>
      <c r="DK156" s="46">
        <v>35</v>
      </c>
      <c r="DL156" s="46">
        <v>7</v>
      </c>
      <c r="DM156" s="46">
        <v>34</v>
      </c>
      <c r="DN156" s="46">
        <v>7</v>
      </c>
      <c r="DO156" s="205" t="s">
        <v>167</v>
      </c>
      <c r="DP156" s="8" t="s">
        <v>90</v>
      </c>
      <c r="DQ156" s="71">
        <v>16</v>
      </c>
      <c r="DR156" s="71">
        <v>49</v>
      </c>
      <c r="DS156" s="71">
        <v>0</v>
      </c>
      <c r="DT156" s="71">
        <v>11</v>
      </c>
      <c r="DU156" s="71">
        <v>0</v>
      </c>
      <c r="DV156" s="16">
        <v>76</v>
      </c>
      <c r="DW156" s="71">
        <v>27</v>
      </c>
      <c r="DX156" s="71">
        <v>19</v>
      </c>
      <c r="DY156" s="152">
        <v>18</v>
      </c>
      <c r="DZ156" s="32">
        <v>8</v>
      </c>
      <c r="EA156" s="205" t="s">
        <v>167</v>
      </c>
      <c r="EB156" s="8" t="s">
        <v>90</v>
      </c>
      <c r="EC156" s="71">
        <v>312</v>
      </c>
      <c r="ED156" s="71">
        <v>338</v>
      </c>
      <c r="EE156" s="71">
        <v>5</v>
      </c>
      <c r="EF156" s="71">
        <v>0</v>
      </c>
      <c r="EG156" s="71">
        <v>30</v>
      </c>
      <c r="EH156" s="71">
        <v>21</v>
      </c>
      <c r="EI156" s="71">
        <v>2</v>
      </c>
      <c r="EJ156" s="71">
        <v>338</v>
      </c>
      <c r="EK156" s="71">
        <v>69</v>
      </c>
      <c r="EL156" s="71">
        <v>21</v>
      </c>
      <c r="EM156" s="71">
        <v>17</v>
      </c>
      <c r="EN156" s="71">
        <v>8</v>
      </c>
      <c r="EO156" s="71">
        <v>1</v>
      </c>
      <c r="EP156" s="71">
        <v>0</v>
      </c>
      <c r="EQ156" s="71">
        <v>0</v>
      </c>
      <c r="ER156" s="71">
        <v>1</v>
      </c>
      <c r="ES156" s="71">
        <v>0</v>
      </c>
      <c r="EU156" s="80" t="s">
        <v>167</v>
      </c>
      <c r="EV156" s="80" t="s">
        <v>2415</v>
      </c>
      <c r="EW156" s="78">
        <v>302</v>
      </c>
      <c r="EX156" s="80">
        <v>215</v>
      </c>
      <c r="EY156" s="78">
        <v>1400</v>
      </c>
      <c r="EZ156" s="78"/>
      <c r="FA156" s="78"/>
      <c r="FB156" s="78"/>
      <c r="FC156" s="78"/>
      <c r="FD156" s="78"/>
      <c r="FE156" s="78"/>
    </row>
    <row r="157" spans="1:161">
      <c r="A157" s="205"/>
      <c r="B157" s="8" t="s">
        <v>91</v>
      </c>
      <c r="C157" s="71">
        <v>0</v>
      </c>
      <c r="D157" s="71">
        <v>0</v>
      </c>
      <c r="E157" s="71">
        <v>0</v>
      </c>
      <c r="F157" s="71">
        <v>0</v>
      </c>
      <c r="G157" s="71">
        <v>0</v>
      </c>
      <c r="H157" s="71">
        <v>0</v>
      </c>
      <c r="I157" s="71">
        <v>0</v>
      </c>
      <c r="J157" s="71">
        <v>0</v>
      </c>
      <c r="K157" s="71">
        <v>0</v>
      </c>
      <c r="L157" s="71">
        <v>0</v>
      </c>
      <c r="M157" s="71">
        <v>0</v>
      </c>
      <c r="N157" s="71">
        <v>0</v>
      </c>
      <c r="O157" s="71">
        <v>0</v>
      </c>
      <c r="P157" s="71">
        <v>0</v>
      </c>
      <c r="Q157" s="71">
        <v>0</v>
      </c>
      <c r="R157" s="71">
        <v>0</v>
      </c>
      <c r="S157" s="71">
        <v>0</v>
      </c>
      <c r="T157" s="71">
        <v>0</v>
      </c>
      <c r="U157" s="71">
        <v>0</v>
      </c>
      <c r="V157" s="71">
        <v>0</v>
      </c>
      <c r="W157" s="71">
        <v>0</v>
      </c>
      <c r="X157" s="71">
        <v>0</v>
      </c>
      <c r="Y157" s="71">
        <v>0</v>
      </c>
      <c r="Z157" s="71">
        <v>0</v>
      </c>
      <c r="AA157" s="71">
        <v>0</v>
      </c>
      <c r="AB157" s="71">
        <v>0</v>
      </c>
      <c r="AC157" s="69">
        <v>0</v>
      </c>
      <c r="AD157" s="69">
        <v>0</v>
      </c>
      <c r="AE157" s="205"/>
      <c r="AF157" s="8" t="s">
        <v>91</v>
      </c>
      <c r="AG157" s="71">
        <v>0</v>
      </c>
      <c r="AH157" s="71">
        <v>0</v>
      </c>
      <c r="AI157" s="71">
        <v>0</v>
      </c>
      <c r="AJ157" s="71">
        <v>0</v>
      </c>
      <c r="AK157" s="71">
        <v>0</v>
      </c>
      <c r="AL157" s="71">
        <v>0</v>
      </c>
      <c r="AM157" s="71">
        <v>0</v>
      </c>
      <c r="AN157" s="71">
        <v>0</v>
      </c>
      <c r="AO157" s="71">
        <v>0</v>
      </c>
      <c r="AP157" s="71">
        <v>0</v>
      </c>
      <c r="AQ157" s="71">
        <v>0</v>
      </c>
      <c r="AR157" s="71">
        <v>0</v>
      </c>
      <c r="AS157" s="71">
        <v>0</v>
      </c>
      <c r="AT157" s="71">
        <v>0</v>
      </c>
      <c r="AU157" s="71">
        <v>0</v>
      </c>
      <c r="AV157" s="71">
        <v>0</v>
      </c>
      <c r="AW157" s="71">
        <v>0</v>
      </c>
      <c r="AX157" s="71">
        <v>0</v>
      </c>
      <c r="AY157" s="71">
        <v>0</v>
      </c>
      <c r="AZ157" s="71">
        <v>0</v>
      </c>
      <c r="BA157" s="71">
        <v>0</v>
      </c>
      <c r="BB157" s="71">
        <v>0</v>
      </c>
      <c r="BC157" s="71">
        <v>0</v>
      </c>
      <c r="BD157" s="71">
        <v>0</v>
      </c>
      <c r="BE157" s="71">
        <v>0</v>
      </c>
      <c r="BF157" s="71">
        <v>0</v>
      </c>
      <c r="BG157" s="69">
        <v>0</v>
      </c>
      <c r="BH157" s="69">
        <v>0</v>
      </c>
      <c r="BI157" s="205"/>
      <c r="BJ157" s="8" t="s">
        <v>91</v>
      </c>
      <c r="BK157" s="31">
        <v>0</v>
      </c>
      <c r="BL157" s="31">
        <v>0</v>
      </c>
      <c r="BM157" s="31">
        <v>0</v>
      </c>
      <c r="BN157" s="31">
        <v>0</v>
      </c>
      <c r="BO157" s="31">
        <v>0</v>
      </c>
      <c r="BP157" s="31">
        <v>0</v>
      </c>
      <c r="BQ157" s="31">
        <v>0</v>
      </c>
      <c r="BR157" s="31">
        <v>0</v>
      </c>
      <c r="BS157" s="31">
        <v>0</v>
      </c>
      <c r="BT157" s="31">
        <v>0</v>
      </c>
      <c r="BU157" s="31">
        <v>0</v>
      </c>
      <c r="BV157" s="31">
        <v>0</v>
      </c>
      <c r="BW157" s="31">
        <v>0</v>
      </c>
      <c r="BX157" s="149">
        <v>0</v>
      </c>
      <c r="BY157" s="125">
        <v>0</v>
      </c>
      <c r="BZ157" s="71">
        <v>0</v>
      </c>
      <c r="CA157" s="71">
        <v>0</v>
      </c>
      <c r="CB157" s="71">
        <v>0</v>
      </c>
      <c r="CC157" s="71">
        <v>0</v>
      </c>
      <c r="CD157" s="205"/>
      <c r="CE157" s="8" t="s">
        <v>91</v>
      </c>
      <c r="CF157" s="71">
        <v>0</v>
      </c>
      <c r="CG157" s="71">
        <v>0</v>
      </c>
      <c r="CH157" s="71">
        <v>0</v>
      </c>
      <c r="CI157" s="71">
        <v>0</v>
      </c>
      <c r="CJ157" s="71">
        <v>0</v>
      </c>
      <c r="CK157" s="71">
        <v>0</v>
      </c>
      <c r="CL157" s="71">
        <v>0</v>
      </c>
      <c r="CM157" s="71">
        <v>0</v>
      </c>
      <c r="CN157" s="71">
        <v>0</v>
      </c>
      <c r="CO157" s="205"/>
      <c r="CP157" s="8" t="s">
        <v>91</v>
      </c>
      <c r="CQ157" s="46">
        <v>0</v>
      </c>
      <c r="CR157" s="46">
        <v>0</v>
      </c>
      <c r="CS157" s="46">
        <v>0</v>
      </c>
      <c r="CT157" s="46">
        <v>0</v>
      </c>
      <c r="CU157" s="46">
        <v>0</v>
      </c>
      <c r="CV157" s="46">
        <v>0</v>
      </c>
      <c r="CW157" s="46">
        <v>0</v>
      </c>
      <c r="CX157" s="46">
        <v>0</v>
      </c>
      <c r="CY157" s="46">
        <v>0</v>
      </c>
      <c r="CZ157" s="46">
        <v>0</v>
      </c>
      <c r="DA157" s="46">
        <v>0</v>
      </c>
      <c r="DB157" s="46">
        <v>0</v>
      </c>
      <c r="DC157" s="46">
        <v>0</v>
      </c>
      <c r="DD157" s="46">
        <v>0</v>
      </c>
      <c r="DE157" s="46">
        <v>0</v>
      </c>
      <c r="DF157" s="46">
        <v>0</v>
      </c>
      <c r="DG157" s="46">
        <v>0</v>
      </c>
      <c r="DH157" s="46">
        <v>0</v>
      </c>
      <c r="DI157" s="46">
        <v>0</v>
      </c>
      <c r="DJ157" s="46">
        <v>0</v>
      </c>
      <c r="DK157" s="46">
        <v>0</v>
      </c>
      <c r="DL157" s="46">
        <v>0</v>
      </c>
      <c r="DM157" s="46">
        <v>0</v>
      </c>
      <c r="DN157" s="46">
        <v>0</v>
      </c>
      <c r="DO157" s="205"/>
      <c r="DP157" s="8" t="s">
        <v>91</v>
      </c>
      <c r="DQ157" s="71">
        <v>0</v>
      </c>
      <c r="DR157" s="71">
        <v>0</v>
      </c>
      <c r="DS157" s="71">
        <v>0</v>
      </c>
      <c r="DT157" s="71">
        <v>0</v>
      </c>
      <c r="DU157" s="71">
        <v>0</v>
      </c>
      <c r="DV157" s="16">
        <v>0</v>
      </c>
      <c r="DW157" s="71">
        <v>0</v>
      </c>
      <c r="DX157" s="71">
        <v>0</v>
      </c>
      <c r="DY157" s="152">
        <v>0</v>
      </c>
      <c r="DZ157" s="32">
        <v>0</v>
      </c>
      <c r="EA157" s="205"/>
      <c r="EB157" s="8" t="s">
        <v>91</v>
      </c>
      <c r="EC157" s="71">
        <v>0</v>
      </c>
      <c r="ED157" s="71">
        <v>0</v>
      </c>
      <c r="EE157" s="71">
        <v>0</v>
      </c>
      <c r="EF157" s="71">
        <v>0</v>
      </c>
      <c r="EG157" s="71">
        <v>0</v>
      </c>
      <c r="EH157" s="71">
        <v>0</v>
      </c>
      <c r="EI157" s="71">
        <v>0</v>
      </c>
      <c r="EJ157" s="71">
        <v>0</v>
      </c>
      <c r="EK157" s="71">
        <v>0</v>
      </c>
      <c r="EL157" s="71">
        <v>0</v>
      </c>
      <c r="EM157" s="71">
        <v>0</v>
      </c>
      <c r="EN157" s="71">
        <v>0</v>
      </c>
      <c r="EO157" s="71">
        <v>0</v>
      </c>
      <c r="EP157" s="71">
        <v>0</v>
      </c>
      <c r="EQ157" s="71">
        <v>0</v>
      </c>
      <c r="ER157" s="71">
        <v>0</v>
      </c>
      <c r="ES157" s="71">
        <v>0</v>
      </c>
      <c r="EU157" s="80" t="s">
        <v>167</v>
      </c>
      <c r="EV157" s="80" t="s">
        <v>2416</v>
      </c>
      <c r="EW157" s="78">
        <v>0</v>
      </c>
      <c r="EX157" s="80">
        <v>0</v>
      </c>
      <c r="EY157" s="78">
        <v>0</v>
      </c>
      <c r="EZ157" s="78"/>
      <c r="FA157" s="78"/>
      <c r="FB157" s="78"/>
      <c r="FC157" s="78"/>
      <c r="FD157" s="78"/>
      <c r="FE157" s="78"/>
    </row>
    <row r="158" spans="1:161">
      <c r="A158" s="205"/>
      <c r="B158" s="66" t="s">
        <v>73</v>
      </c>
      <c r="C158" s="26">
        <v>905</v>
      </c>
      <c r="D158" s="26">
        <v>424</v>
      </c>
      <c r="E158" s="26">
        <v>36</v>
      </c>
      <c r="F158" s="26">
        <v>19</v>
      </c>
      <c r="G158" s="26">
        <v>0</v>
      </c>
      <c r="H158" s="26">
        <v>0</v>
      </c>
      <c r="I158" s="26">
        <v>0</v>
      </c>
      <c r="J158" s="26">
        <v>0</v>
      </c>
      <c r="K158" s="26">
        <v>217</v>
      </c>
      <c r="L158" s="26">
        <v>130</v>
      </c>
      <c r="M158" s="26">
        <v>84</v>
      </c>
      <c r="N158" s="26">
        <v>20</v>
      </c>
      <c r="O158" s="26">
        <v>88</v>
      </c>
      <c r="P158" s="26">
        <v>20</v>
      </c>
      <c r="Q158" s="26">
        <v>61</v>
      </c>
      <c r="R158" s="26">
        <v>34</v>
      </c>
      <c r="S158" s="26">
        <v>0</v>
      </c>
      <c r="T158" s="26">
        <v>0</v>
      </c>
      <c r="U158" s="26">
        <v>0</v>
      </c>
      <c r="V158" s="26">
        <v>0</v>
      </c>
      <c r="W158" s="26">
        <v>174</v>
      </c>
      <c r="X158" s="26">
        <v>104</v>
      </c>
      <c r="Y158" s="26">
        <v>62</v>
      </c>
      <c r="Z158" s="26">
        <v>12</v>
      </c>
      <c r="AA158" s="26">
        <v>75</v>
      </c>
      <c r="AB158" s="26">
        <v>23</v>
      </c>
      <c r="AC158" s="68">
        <v>1702</v>
      </c>
      <c r="AD158" s="68">
        <v>786</v>
      </c>
      <c r="AE158" s="205"/>
      <c r="AF158" s="66" t="s">
        <v>73</v>
      </c>
      <c r="AG158" s="26">
        <v>86</v>
      </c>
      <c r="AH158" s="26">
        <v>31</v>
      </c>
      <c r="AI158" s="26">
        <v>4</v>
      </c>
      <c r="AJ158" s="26">
        <v>2</v>
      </c>
      <c r="AK158" s="26">
        <v>0</v>
      </c>
      <c r="AL158" s="26">
        <v>0</v>
      </c>
      <c r="AM158" s="26">
        <v>0</v>
      </c>
      <c r="AN158" s="26">
        <v>0</v>
      </c>
      <c r="AO158" s="26">
        <v>5</v>
      </c>
      <c r="AP158" s="26">
        <v>3</v>
      </c>
      <c r="AQ158" s="26">
        <v>5</v>
      </c>
      <c r="AR158" s="26">
        <v>0</v>
      </c>
      <c r="AS158" s="26">
        <v>9</v>
      </c>
      <c r="AT158" s="26">
        <v>4</v>
      </c>
      <c r="AU158" s="26">
        <v>8</v>
      </c>
      <c r="AV158" s="26">
        <v>4</v>
      </c>
      <c r="AW158" s="26">
        <v>0</v>
      </c>
      <c r="AX158" s="26">
        <v>0</v>
      </c>
      <c r="AY158" s="26">
        <v>0</v>
      </c>
      <c r="AZ158" s="26">
        <v>0</v>
      </c>
      <c r="BA158" s="26">
        <v>8</v>
      </c>
      <c r="BB158" s="26">
        <v>6</v>
      </c>
      <c r="BC158" s="26">
        <v>1</v>
      </c>
      <c r="BD158" s="26">
        <v>0</v>
      </c>
      <c r="BE158" s="26">
        <v>1</v>
      </c>
      <c r="BF158" s="26">
        <v>0</v>
      </c>
      <c r="BG158" s="68">
        <v>127</v>
      </c>
      <c r="BH158" s="68">
        <v>50</v>
      </c>
      <c r="BI158" s="205"/>
      <c r="BJ158" s="66" t="s">
        <v>73</v>
      </c>
      <c r="BK158" s="68">
        <v>15</v>
      </c>
      <c r="BL158" s="68">
        <v>1</v>
      </c>
      <c r="BM158" s="68">
        <v>0</v>
      </c>
      <c r="BN158" s="68">
        <v>0</v>
      </c>
      <c r="BO158" s="68">
        <v>5</v>
      </c>
      <c r="BP158" s="68">
        <v>3</v>
      </c>
      <c r="BQ158" s="68">
        <v>2</v>
      </c>
      <c r="BR158" s="68">
        <v>1</v>
      </c>
      <c r="BS158" s="68">
        <v>0</v>
      </c>
      <c r="BT158" s="68">
        <v>0</v>
      </c>
      <c r="BU158" s="68">
        <v>4</v>
      </c>
      <c r="BV158" s="68">
        <v>3</v>
      </c>
      <c r="BW158" s="68">
        <v>2</v>
      </c>
      <c r="BX158" s="68">
        <v>36</v>
      </c>
      <c r="BY158" s="68">
        <v>26</v>
      </c>
      <c r="BZ158" s="68">
        <v>4</v>
      </c>
      <c r="CA158" s="68">
        <v>11</v>
      </c>
      <c r="CB158" s="68">
        <v>9</v>
      </c>
      <c r="CC158" s="68">
        <v>4</v>
      </c>
      <c r="CD158" s="205"/>
      <c r="CE158" s="66" t="s">
        <v>73</v>
      </c>
      <c r="CF158" s="68">
        <v>0</v>
      </c>
      <c r="CG158" s="68">
        <v>700</v>
      </c>
      <c r="CH158" s="68">
        <v>0</v>
      </c>
      <c r="CI158" s="68">
        <v>0</v>
      </c>
      <c r="CJ158" s="68">
        <v>0</v>
      </c>
      <c r="CK158" s="68">
        <v>11</v>
      </c>
      <c r="CL158" s="68">
        <v>44</v>
      </c>
      <c r="CM158" s="68">
        <v>30</v>
      </c>
      <c r="CN158" s="68">
        <v>30</v>
      </c>
      <c r="CO158" s="205"/>
      <c r="CP158" s="66" t="s">
        <v>73</v>
      </c>
      <c r="CQ158" s="68">
        <v>141</v>
      </c>
      <c r="CR158" s="68">
        <v>74</v>
      </c>
      <c r="CS158" s="68">
        <v>71</v>
      </c>
      <c r="CT158" s="68">
        <v>40</v>
      </c>
      <c r="CU158" s="68">
        <v>0</v>
      </c>
      <c r="CV158" s="68">
        <v>0</v>
      </c>
      <c r="CW158" s="68">
        <v>0</v>
      </c>
      <c r="CX158" s="68">
        <v>0</v>
      </c>
      <c r="CY158" s="68">
        <v>15</v>
      </c>
      <c r="CZ158" s="68">
        <v>7</v>
      </c>
      <c r="DA158" s="68">
        <v>12</v>
      </c>
      <c r="DB158" s="68">
        <v>5</v>
      </c>
      <c r="DC158" s="68">
        <v>89</v>
      </c>
      <c r="DD158" s="68">
        <v>56</v>
      </c>
      <c r="DE158" s="68">
        <v>77</v>
      </c>
      <c r="DF158" s="68">
        <v>48</v>
      </c>
      <c r="DG158" s="68">
        <v>22</v>
      </c>
      <c r="DH158" s="68">
        <v>5</v>
      </c>
      <c r="DI158" s="68">
        <v>21</v>
      </c>
      <c r="DJ158" s="68">
        <v>5</v>
      </c>
      <c r="DK158" s="68">
        <v>35</v>
      </c>
      <c r="DL158" s="68">
        <v>7</v>
      </c>
      <c r="DM158" s="68">
        <v>34</v>
      </c>
      <c r="DN158" s="68">
        <v>7</v>
      </c>
      <c r="DO158" s="205"/>
      <c r="DP158" s="66" t="s">
        <v>73</v>
      </c>
      <c r="DQ158" s="26">
        <v>16</v>
      </c>
      <c r="DR158" s="26">
        <v>49</v>
      </c>
      <c r="DS158" s="26">
        <v>0</v>
      </c>
      <c r="DT158" s="26">
        <v>11</v>
      </c>
      <c r="DU158" s="26">
        <v>0</v>
      </c>
      <c r="DV158" s="26">
        <v>76</v>
      </c>
      <c r="DW158" s="26">
        <v>27</v>
      </c>
      <c r="DX158" s="26">
        <v>19</v>
      </c>
      <c r="DY158" s="41">
        <v>18</v>
      </c>
      <c r="DZ158" s="41">
        <v>8</v>
      </c>
      <c r="EA158" s="205"/>
      <c r="EB158" s="66" t="s">
        <v>73</v>
      </c>
      <c r="EC158" s="68">
        <v>312</v>
      </c>
      <c r="ED158" s="68">
        <v>338</v>
      </c>
      <c r="EE158" s="68">
        <v>5</v>
      </c>
      <c r="EF158" s="68">
        <v>0</v>
      </c>
      <c r="EG158" s="68">
        <v>30</v>
      </c>
      <c r="EH158" s="68">
        <v>21</v>
      </c>
      <c r="EI158" s="68">
        <v>2</v>
      </c>
      <c r="EJ158" s="68">
        <v>338</v>
      </c>
      <c r="EK158" s="68">
        <v>69</v>
      </c>
      <c r="EL158" s="68">
        <v>21</v>
      </c>
      <c r="EM158" s="68">
        <v>17</v>
      </c>
      <c r="EN158" s="68">
        <v>8</v>
      </c>
      <c r="EO158" s="68">
        <v>1</v>
      </c>
      <c r="EP158" s="68">
        <v>0</v>
      </c>
      <c r="EQ158" s="68">
        <v>0</v>
      </c>
      <c r="ER158" s="68">
        <v>1</v>
      </c>
      <c r="ES158" s="68">
        <v>0</v>
      </c>
      <c r="EU158" s="80" t="s">
        <v>167</v>
      </c>
      <c r="EV158" s="80" t="s">
        <v>2417</v>
      </c>
      <c r="EW158" s="78">
        <v>302</v>
      </c>
      <c r="EX158" s="80">
        <v>215</v>
      </c>
      <c r="EY158" s="78">
        <v>1400</v>
      </c>
      <c r="EZ158" s="78"/>
      <c r="FA158" s="78"/>
      <c r="FB158" s="78"/>
      <c r="FC158" s="78"/>
      <c r="FD158" s="78"/>
      <c r="FE158" s="78"/>
    </row>
    <row r="159" spans="1:161">
      <c r="A159" s="205" t="s">
        <v>168</v>
      </c>
      <c r="B159" s="8" t="s">
        <v>90</v>
      </c>
      <c r="C159" s="71">
        <v>284</v>
      </c>
      <c r="D159" s="71">
        <v>155</v>
      </c>
      <c r="E159" s="71">
        <v>74</v>
      </c>
      <c r="F159" s="71">
        <v>36</v>
      </c>
      <c r="G159" s="71">
        <v>0</v>
      </c>
      <c r="H159" s="71">
        <v>0</v>
      </c>
      <c r="I159" s="71">
        <v>0</v>
      </c>
      <c r="J159" s="71">
        <v>0</v>
      </c>
      <c r="K159" s="71">
        <v>13</v>
      </c>
      <c r="L159" s="71">
        <v>9</v>
      </c>
      <c r="M159" s="71">
        <v>32</v>
      </c>
      <c r="N159" s="71">
        <v>17</v>
      </c>
      <c r="O159" s="71">
        <v>94</v>
      </c>
      <c r="P159" s="71">
        <v>38</v>
      </c>
      <c r="Q159" s="71">
        <v>163</v>
      </c>
      <c r="R159" s="71">
        <v>70</v>
      </c>
      <c r="S159" s="71">
        <v>0</v>
      </c>
      <c r="T159" s="71">
        <v>0</v>
      </c>
      <c r="U159" s="71">
        <v>0</v>
      </c>
      <c r="V159" s="71">
        <v>0</v>
      </c>
      <c r="W159" s="71">
        <v>0</v>
      </c>
      <c r="X159" s="71">
        <v>0</v>
      </c>
      <c r="Y159" s="71">
        <v>0</v>
      </c>
      <c r="Z159" s="71">
        <v>0</v>
      </c>
      <c r="AA159" s="71">
        <v>0</v>
      </c>
      <c r="AB159" s="71">
        <v>0</v>
      </c>
      <c r="AC159" s="69">
        <v>660</v>
      </c>
      <c r="AD159" s="69">
        <v>325</v>
      </c>
      <c r="AE159" s="205" t="s">
        <v>168</v>
      </c>
      <c r="AF159" s="8" t="s">
        <v>90</v>
      </c>
      <c r="AG159" s="71">
        <v>1</v>
      </c>
      <c r="AH159" s="71">
        <v>1</v>
      </c>
      <c r="AI159" s="71">
        <v>0</v>
      </c>
      <c r="AJ159" s="71">
        <v>0</v>
      </c>
      <c r="AK159" s="71">
        <v>0</v>
      </c>
      <c r="AL159" s="71">
        <v>0</v>
      </c>
      <c r="AM159" s="71">
        <v>0</v>
      </c>
      <c r="AN159" s="71">
        <v>0</v>
      </c>
      <c r="AO159" s="71">
        <v>0</v>
      </c>
      <c r="AP159" s="71">
        <v>0</v>
      </c>
      <c r="AQ159" s="71">
        <v>0</v>
      </c>
      <c r="AR159" s="71">
        <v>0</v>
      </c>
      <c r="AS159" s="71">
        <v>3</v>
      </c>
      <c r="AT159" s="71">
        <v>2</v>
      </c>
      <c r="AU159" s="71">
        <v>15</v>
      </c>
      <c r="AV159" s="71">
        <v>5</v>
      </c>
      <c r="AW159" s="71">
        <v>0</v>
      </c>
      <c r="AX159" s="71">
        <v>0</v>
      </c>
      <c r="AY159" s="71">
        <v>0</v>
      </c>
      <c r="AZ159" s="71">
        <v>0</v>
      </c>
      <c r="BA159" s="71">
        <v>0</v>
      </c>
      <c r="BB159" s="71">
        <v>0</v>
      </c>
      <c r="BC159" s="71">
        <v>0</v>
      </c>
      <c r="BD159" s="71">
        <v>0</v>
      </c>
      <c r="BE159" s="71">
        <v>0</v>
      </c>
      <c r="BF159" s="71">
        <v>0</v>
      </c>
      <c r="BG159" s="69">
        <v>19</v>
      </c>
      <c r="BH159" s="69">
        <v>8</v>
      </c>
      <c r="BI159" s="205" t="s">
        <v>168</v>
      </c>
      <c r="BJ159" s="8" t="s">
        <v>90</v>
      </c>
      <c r="BK159" s="31">
        <v>6</v>
      </c>
      <c r="BL159" s="31">
        <v>2</v>
      </c>
      <c r="BM159" s="31">
        <v>0</v>
      </c>
      <c r="BN159" s="31">
        <v>0</v>
      </c>
      <c r="BO159" s="31">
        <v>1</v>
      </c>
      <c r="BP159" s="31">
        <v>2</v>
      </c>
      <c r="BQ159" s="31">
        <v>3</v>
      </c>
      <c r="BR159" s="31">
        <v>4</v>
      </c>
      <c r="BS159" s="31">
        <v>0</v>
      </c>
      <c r="BT159" s="31">
        <v>0</v>
      </c>
      <c r="BU159" s="31">
        <v>0</v>
      </c>
      <c r="BV159" s="31">
        <v>0</v>
      </c>
      <c r="BW159" s="31">
        <v>0</v>
      </c>
      <c r="BX159" s="149">
        <v>18</v>
      </c>
      <c r="BY159" s="125">
        <v>16</v>
      </c>
      <c r="BZ159" s="71">
        <v>12</v>
      </c>
      <c r="CA159" s="71">
        <v>4</v>
      </c>
      <c r="CB159" s="71">
        <v>0</v>
      </c>
      <c r="CC159" s="71">
        <v>4</v>
      </c>
      <c r="CD159" s="205" t="s">
        <v>168</v>
      </c>
      <c r="CE159" s="8" t="s">
        <v>90</v>
      </c>
      <c r="CF159" s="71">
        <v>0</v>
      </c>
      <c r="CG159" s="71">
        <v>207</v>
      </c>
      <c r="CH159" s="71">
        <v>0</v>
      </c>
      <c r="CI159" s="71">
        <v>114</v>
      </c>
      <c r="CJ159" s="71">
        <v>0</v>
      </c>
      <c r="CK159" s="71">
        <v>9</v>
      </c>
      <c r="CL159" s="71">
        <v>16</v>
      </c>
      <c r="CM159" s="71">
        <v>16</v>
      </c>
      <c r="CN159" s="71">
        <v>17</v>
      </c>
      <c r="CO159" s="205" t="s">
        <v>168</v>
      </c>
      <c r="CP159" s="8" t="s">
        <v>90</v>
      </c>
      <c r="CQ159" s="46">
        <v>112</v>
      </c>
      <c r="CR159" s="46">
        <v>52</v>
      </c>
      <c r="CS159" s="46">
        <v>81</v>
      </c>
      <c r="CT159" s="46">
        <v>27</v>
      </c>
      <c r="CU159" s="46">
        <v>0</v>
      </c>
      <c r="CV159" s="46">
        <v>0</v>
      </c>
      <c r="CW159" s="46">
        <v>0</v>
      </c>
      <c r="CX159" s="46">
        <v>0</v>
      </c>
      <c r="CY159" s="46">
        <v>0</v>
      </c>
      <c r="CZ159" s="46">
        <v>0</v>
      </c>
      <c r="DA159" s="46">
        <v>0</v>
      </c>
      <c r="DB159" s="46">
        <v>0</v>
      </c>
      <c r="DC159" s="46">
        <v>0</v>
      </c>
      <c r="DD159" s="46">
        <v>0</v>
      </c>
      <c r="DE159" s="46">
        <v>0</v>
      </c>
      <c r="DF159" s="46">
        <v>0</v>
      </c>
      <c r="DG159" s="46">
        <v>0</v>
      </c>
      <c r="DH159" s="46">
        <v>0</v>
      </c>
      <c r="DI159" s="46">
        <v>0</v>
      </c>
      <c r="DJ159" s="46">
        <v>0</v>
      </c>
      <c r="DK159" s="46">
        <v>0</v>
      </c>
      <c r="DL159" s="46">
        <v>0</v>
      </c>
      <c r="DM159" s="46">
        <v>0</v>
      </c>
      <c r="DN159" s="46">
        <v>0</v>
      </c>
      <c r="DO159" s="205" t="s">
        <v>168</v>
      </c>
      <c r="DP159" s="8" t="s">
        <v>90</v>
      </c>
      <c r="DQ159" s="71">
        <v>10</v>
      </c>
      <c r="DR159" s="71">
        <v>7</v>
      </c>
      <c r="DS159" s="71">
        <v>0</v>
      </c>
      <c r="DT159" s="71">
        <v>15</v>
      </c>
      <c r="DU159" s="71">
        <v>0</v>
      </c>
      <c r="DV159" s="16">
        <v>32</v>
      </c>
      <c r="DW159" s="71">
        <v>7</v>
      </c>
      <c r="DX159" s="71">
        <v>7</v>
      </c>
      <c r="DY159" s="152">
        <v>4</v>
      </c>
      <c r="DZ159" s="32">
        <v>2</v>
      </c>
      <c r="EA159" s="205" t="s">
        <v>168</v>
      </c>
      <c r="EB159" s="8" t="s">
        <v>90</v>
      </c>
      <c r="EC159" s="71">
        <v>327</v>
      </c>
      <c r="ED159" s="71">
        <v>384</v>
      </c>
      <c r="EE159" s="71">
        <v>0</v>
      </c>
      <c r="EF159" s="71">
        <v>0</v>
      </c>
      <c r="EG159" s="71">
        <v>0</v>
      </c>
      <c r="EH159" s="71">
        <v>0</v>
      </c>
      <c r="EI159" s="71">
        <v>0</v>
      </c>
      <c r="EJ159" s="71">
        <v>320</v>
      </c>
      <c r="EK159" s="71">
        <v>23</v>
      </c>
      <c r="EL159" s="71">
        <v>0</v>
      </c>
      <c r="EM159" s="71">
        <v>6</v>
      </c>
      <c r="EN159" s="71">
        <v>0</v>
      </c>
      <c r="EO159" s="71">
        <v>39</v>
      </c>
      <c r="EP159" s="71">
        <v>0</v>
      </c>
      <c r="EQ159" s="71">
        <v>0</v>
      </c>
      <c r="ER159" s="71">
        <v>0</v>
      </c>
      <c r="ES159" s="71">
        <v>0</v>
      </c>
      <c r="EU159" s="80" t="s">
        <v>168</v>
      </c>
      <c r="EV159" s="80" t="s">
        <v>2418</v>
      </c>
      <c r="EW159" s="78">
        <v>112</v>
      </c>
      <c r="EX159" s="80">
        <v>81</v>
      </c>
      <c r="EY159" s="78">
        <v>870</v>
      </c>
      <c r="EZ159" s="78"/>
      <c r="FA159" s="78"/>
      <c r="FB159" s="78"/>
      <c r="FC159" s="78"/>
      <c r="FD159" s="78"/>
      <c r="FE159" s="78"/>
    </row>
    <row r="160" spans="1:161">
      <c r="A160" s="205"/>
      <c r="B160" s="8" t="s">
        <v>91</v>
      </c>
      <c r="C160" s="71">
        <v>344</v>
      </c>
      <c r="D160" s="71">
        <v>167</v>
      </c>
      <c r="E160" s="71">
        <v>0</v>
      </c>
      <c r="F160" s="71">
        <v>0</v>
      </c>
      <c r="G160" s="71">
        <v>0</v>
      </c>
      <c r="H160" s="71">
        <v>0</v>
      </c>
      <c r="I160" s="71">
        <v>0</v>
      </c>
      <c r="J160" s="71">
        <v>0</v>
      </c>
      <c r="K160" s="71">
        <v>48</v>
      </c>
      <c r="L160" s="71">
        <v>28</v>
      </c>
      <c r="M160" s="71">
        <v>93</v>
      </c>
      <c r="N160" s="71">
        <v>35</v>
      </c>
      <c r="O160" s="71">
        <v>190</v>
      </c>
      <c r="P160" s="71">
        <v>109</v>
      </c>
      <c r="Q160" s="71">
        <v>236</v>
      </c>
      <c r="R160" s="71">
        <v>114</v>
      </c>
      <c r="S160" s="71">
        <v>11</v>
      </c>
      <c r="T160" s="71">
        <v>2</v>
      </c>
      <c r="U160" s="71">
        <v>122</v>
      </c>
      <c r="V160" s="71">
        <v>41</v>
      </c>
      <c r="W160" s="71">
        <v>0</v>
      </c>
      <c r="X160" s="71">
        <v>0</v>
      </c>
      <c r="Y160" s="71">
        <v>0</v>
      </c>
      <c r="Z160" s="71">
        <v>0</v>
      </c>
      <c r="AA160" s="71">
        <v>0</v>
      </c>
      <c r="AB160" s="71">
        <v>0</v>
      </c>
      <c r="AC160" s="69">
        <v>1044</v>
      </c>
      <c r="AD160" s="69">
        <v>496</v>
      </c>
      <c r="AE160" s="205"/>
      <c r="AF160" s="8" t="s">
        <v>91</v>
      </c>
      <c r="AG160" s="71">
        <v>17</v>
      </c>
      <c r="AH160" s="71">
        <v>9</v>
      </c>
      <c r="AI160" s="71">
        <v>0</v>
      </c>
      <c r="AJ160" s="71">
        <v>0</v>
      </c>
      <c r="AK160" s="71">
        <v>0</v>
      </c>
      <c r="AL160" s="71">
        <v>0</v>
      </c>
      <c r="AM160" s="71">
        <v>0</v>
      </c>
      <c r="AN160" s="71">
        <v>0</v>
      </c>
      <c r="AO160" s="71">
        <v>5</v>
      </c>
      <c r="AP160" s="71">
        <v>3</v>
      </c>
      <c r="AQ160" s="71">
        <v>1</v>
      </c>
      <c r="AR160" s="71">
        <v>1</v>
      </c>
      <c r="AS160" s="71">
        <v>4</v>
      </c>
      <c r="AT160" s="71">
        <v>2</v>
      </c>
      <c r="AU160" s="71">
        <v>32</v>
      </c>
      <c r="AV160" s="71">
        <v>11</v>
      </c>
      <c r="AW160" s="71">
        <v>2</v>
      </c>
      <c r="AX160" s="71">
        <v>1</v>
      </c>
      <c r="AY160" s="71">
        <v>32</v>
      </c>
      <c r="AZ160" s="71">
        <v>6</v>
      </c>
      <c r="BA160" s="71">
        <v>0</v>
      </c>
      <c r="BB160" s="71">
        <v>0</v>
      </c>
      <c r="BC160" s="71">
        <v>0</v>
      </c>
      <c r="BD160" s="71">
        <v>0</v>
      </c>
      <c r="BE160" s="71">
        <v>0</v>
      </c>
      <c r="BF160" s="71">
        <v>0</v>
      </c>
      <c r="BG160" s="69">
        <v>93</v>
      </c>
      <c r="BH160" s="69">
        <v>33</v>
      </c>
      <c r="BI160" s="205"/>
      <c r="BJ160" s="8" t="s">
        <v>91</v>
      </c>
      <c r="BK160" s="31">
        <v>7</v>
      </c>
      <c r="BL160" s="31">
        <v>0</v>
      </c>
      <c r="BM160" s="31">
        <v>0</v>
      </c>
      <c r="BN160" s="31">
        <v>0</v>
      </c>
      <c r="BO160" s="31">
        <v>1</v>
      </c>
      <c r="BP160" s="31">
        <v>2</v>
      </c>
      <c r="BQ160" s="31">
        <v>3</v>
      </c>
      <c r="BR160" s="31">
        <v>3</v>
      </c>
      <c r="BS160" s="31">
        <v>1</v>
      </c>
      <c r="BT160" s="31">
        <v>2</v>
      </c>
      <c r="BU160" s="31">
        <v>0</v>
      </c>
      <c r="BV160" s="31">
        <v>0</v>
      </c>
      <c r="BW160" s="31">
        <v>0</v>
      </c>
      <c r="BX160" s="149">
        <v>19</v>
      </c>
      <c r="BY160" s="125">
        <v>14</v>
      </c>
      <c r="BZ160" s="71">
        <v>14</v>
      </c>
      <c r="CA160" s="71">
        <v>14</v>
      </c>
      <c r="CB160" s="71">
        <v>0</v>
      </c>
      <c r="CC160" s="71">
        <v>1</v>
      </c>
      <c r="CD160" s="205"/>
      <c r="CE160" s="8" t="s">
        <v>91</v>
      </c>
      <c r="CF160" s="71">
        <v>0</v>
      </c>
      <c r="CG160" s="71">
        <v>350</v>
      </c>
      <c r="CH160" s="71">
        <v>0</v>
      </c>
      <c r="CI160" s="71">
        <v>0</v>
      </c>
      <c r="CJ160" s="71">
        <v>0</v>
      </c>
      <c r="CK160" s="71">
        <v>18</v>
      </c>
      <c r="CL160" s="71">
        <v>14</v>
      </c>
      <c r="CM160" s="71">
        <v>14</v>
      </c>
      <c r="CN160" s="71">
        <v>14</v>
      </c>
      <c r="CO160" s="205"/>
      <c r="CP160" s="8" t="s">
        <v>91</v>
      </c>
      <c r="CQ160" s="46">
        <v>192</v>
      </c>
      <c r="CR160" s="46">
        <v>102</v>
      </c>
      <c r="CS160" s="46">
        <v>130</v>
      </c>
      <c r="CT160" s="46">
        <v>69</v>
      </c>
      <c r="CU160" s="46">
        <v>8</v>
      </c>
      <c r="CV160" s="46">
        <v>2</v>
      </c>
      <c r="CW160" s="46">
        <v>6</v>
      </c>
      <c r="CX160" s="46">
        <v>2</v>
      </c>
      <c r="CY160" s="46">
        <v>117</v>
      </c>
      <c r="CZ160" s="46">
        <v>37</v>
      </c>
      <c r="DA160" s="46">
        <v>69</v>
      </c>
      <c r="DB160" s="46">
        <v>22</v>
      </c>
      <c r="DC160" s="46">
        <v>0</v>
      </c>
      <c r="DD160" s="46">
        <v>0</v>
      </c>
      <c r="DE160" s="46">
        <v>0</v>
      </c>
      <c r="DF160" s="46">
        <v>0</v>
      </c>
      <c r="DG160" s="46">
        <v>0</v>
      </c>
      <c r="DH160" s="46">
        <v>0</v>
      </c>
      <c r="DI160" s="46">
        <v>0</v>
      </c>
      <c r="DJ160" s="46">
        <v>0</v>
      </c>
      <c r="DK160" s="46">
        <v>0</v>
      </c>
      <c r="DL160" s="46">
        <v>0</v>
      </c>
      <c r="DM160" s="46">
        <v>0</v>
      </c>
      <c r="DN160" s="46">
        <v>0</v>
      </c>
      <c r="DO160" s="205"/>
      <c r="DP160" s="8" t="s">
        <v>91</v>
      </c>
      <c r="DQ160" s="71">
        <v>12</v>
      </c>
      <c r="DR160" s="71">
        <v>30</v>
      </c>
      <c r="DS160" s="71">
        <v>0</v>
      </c>
      <c r="DT160" s="71">
        <v>3</v>
      </c>
      <c r="DU160" s="71">
        <v>0</v>
      </c>
      <c r="DV160" s="16">
        <v>45</v>
      </c>
      <c r="DW160" s="71">
        <v>17</v>
      </c>
      <c r="DX160" s="71">
        <v>21</v>
      </c>
      <c r="DY160" s="152">
        <v>16</v>
      </c>
      <c r="DZ160" s="32">
        <v>4</v>
      </c>
      <c r="EA160" s="205"/>
      <c r="EB160" s="8" t="s">
        <v>91</v>
      </c>
      <c r="EC160" s="71">
        <v>681</v>
      </c>
      <c r="ED160" s="71">
        <v>673</v>
      </c>
      <c r="EE160" s="71">
        <v>0</v>
      </c>
      <c r="EF160" s="71">
        <v>0</v>
      </c>
      <c r="EG160" s="71">
        <v>16</v>
      </c>
      <c r="EH160" s="71">
        <v>0</v>
      </c>
      <c r="EI160" s="71">
        <v>3</v>
      </c>
      <c r="EJ160" s="71">
        <v>780</v>
      </c>
      <c r="EK160" s="71">
        <v>10</v>
      </c>
      <c r="EL160" s="71">
        <v>5</v>
      </c>
      <c r="EM160" s="71">
        <v>4</v>
      </c>
      <c r="EN160" s="71">
        <v>2</v>
      </c>
      <c r="EO160" s="71">
        <v>0</v>
      </c>
      <c r="EP160" s="71">
        <v>0</v>
      </c>
      <c r="EQ160" s="71">
        <v>34</v>
      </c>
      <c r="ER160" s="71">
        <v>0</v>
      </c>
      <c r="ES160" s="71">
        <v>0</v>
      </c>
      <c r="EU160" s="80" t="s">
        <v>168</v>
      </c>
      <c r="EV160" s="80" t="s">
        <v>2419</v>
      </c>
      <c r="EW160" s="78">
        <v>317</v>
      </c>
      <c r="EX160" s="80">
        <v>205</v>
      </c>
      <c r="EY160" s="78">
        <v>700</v>
      </c>
      <c r="EZ160" s="78"/>
      <c r="FA160" s="78"/>
      <c r="FB160" s="78"/>
      <c r="FC160" s="78"/>
      <c r="FD160" s="78"/>
      <c r="FE160" s="78"/>
    </row>
    <row r="161" spans="1:161">
      <c r="A161" s="205"/>
      <c r="B161" s="66" t="s">
        <v>73</v>
      </c>
      <c r="C161" s="26">
        <v>628</v>
      </c>
      <c r="D161" s="26">
        <v>322</v>
      </c>
      <c r="E161" s="26">
        <v>74</v>
      </c>
      <c r="F161" s="26">
        <v>36</v>
      </c>
      <c r="G161" s="26">
        <v>0</v>
      </c>
      <c r="H161" s="26">
        <v>0</v>
      </c>
      <c r="I161" s="26">
        <v>0</v>
      </c>
      <c r="J161" s="26">
        <v>0</v>
      </c>
      <c r="K161" s="26">
        <v>61</v>
      </c>
      <c r="L161" s="26">
        <v>37</v>
      </c>
      <c r="M161" s="26">
        <v>125</v>
      </c>
      <c r="N161" s="26">
        <v>52</v>
      </c>
      <c r="O161" s="26">
        <v>284</v>
      </c>
      <c r="P161" s="26">
        <v>147</v>
      </c>
      <c r="Q161" s="26">
        <v>399</v>
      </c>
      <c r="R161" s="26">
        <v>184</v>
      </c>
      <c r="S161" s="26">
        <v>11</v>
      </c>
      <c r="T161" s="26">
        <v>2</v>
      </c>
      <c r="U161" s="26">
        <v>122</v>
      </c>
      <c r="V161" s="26">
        <v>41</v>
      </c>
      <c r="W161" s="26">
        <v>0</v>
      </c>
      <c r="X161" s="26">
        <v>0</v>
      </c>
      <c r="Y161" s="26">
        <v>0</v>
      </c>
      <c r="Z161" s="26">
        <v>0</v>
      </c>
      <c r="AA161" s="26">
        <v>0</v>
      </c>
      <c r="AB161" s="26">
        <v>0</v>
      </c>
      <c r="AC161" s="68">
        <v>1704</v>
      </c>
      <c r="AD161" s="68">
        <v>821</v>
      </c>
      <c r="AE161" s="205"/>
      <c r="AF161" s="66" t="s">
        <v>73</v>
      </c>
      <c r="AG161" s="26">
        <v>18</v>
      </c>
      <c r="AH161" s="26">
        <v>10</v>
      </c>
      <c r="AI161" s="26">
        <v>0</v>
      </c>
      <c r="AJ161" s="26">
        <v>0</v>
      </c>
      <c r="AK161" s="26">
        <v>0</v>
      </c>
      <c r="AL161" s="26">
        <v>0</v>
      </c>
      <c r="AM161" s="26">
        <v>0</v>
      </c>
      <c r="AN161" s="26">
        <v>0</v>
      </c>
      <c r="AO161" s="26">
        <v>5</v>
      </c>
      <c r="AP161" s="26">
        <v>3</v>
      </c>
      <c r="AQ161" s="26">
        <v>1</v>
      </c>
      <c r="AR161" s="26">
        <v>1</v>
      </c>
      <c r="AS161" s="26">
        <v>7</v>
      </c>
      <c r="AT161" s="26">
        <v>4</v>
      </c>
      <c r="AU161" s="26">
        <v>47</v>
      </c>
      <c r="AV161" s="26">
        <v>16</v>
      </c>
      <c r="AW161" s="26">
        <v>2</v>
      </c>
      <c r="AX161" s="26">
        <v>1</v>
      </c>
      <c r="AY161" s="26">
        <v>32</v>
      </c>
      <c r="AZ161" s="26">
        <v>6</v>
      </c>
      <c r="BA161" s="26">
        <v>0</v>
      </c>
      <c r="BB161" s="26">
        <v>0</v>
      </c>
      <c r="BC161" s="26">
        <v>0</v>
      </c>
      <c r="BD161" s="26">
        <v>0</v>
      </c>
      <c r="BE161" s="26">
        <v>0</v>
      </c>
      <c r="BF161" s="26">
        <v>0</v>
      </c>
      <c r="BG161" s="68">
        <v>112</v>
      </c>
      <c r="BH161" s="68">
        <v>41</v>
      </c>
      <c r="BI161" s="205"/>
      <c r="BJ161" s="66" t="s">
        <v>73</v>
      </c>
      <c r="BK161" s="68">
        <v>13</v>
      </c>
      <c r="BL161" s="68">
        <v>2</v>
      </c>
      <c r="BM161" s="68">
        <v>0</v>
      </c>
      <c r="BN161" s="68">
        <v>0</v>
      </c>
      <c r="BO161" s="68">
        <v>2</v>
      </c>
      <c r="BP161" s="68">
        <v>4</v>
      </c>
      <c r="BQ161" s="68">
        <v>6</v>
      </c>
      <c r="BR161" s="68">
        <v>7</v>
      </c>
      <c r="BS161" s="68">
        <v>1</v>
      </c>
      <c r="BT161" s="68">
        <v>2</v>
      </c>
      <c r="BU161" s="68">
        <v>0</v>
      </c>
      <c r="BV161" s="68">
        <v>0</v>
      </c>
      <c r="BW161" s="68">
        <v>0</v>
      </c>
      <c r="BX161" s="68">
        <v>37</v>
      </c>
      <c r="BY161" s="68">
        <v>30</v>
      </c>
      <c r="BZ161" s="68">
        <v>26</v>
      </c>
      <c r="CA161" s="68">
        <v>18</v>
      </c>
      <c r="CB161" s="68">
        <v>0</v>
      </c>
      <c r="CC161" s="68">
        <v>5</v>
      </c>
      <c r="CD161" s="205"/>
      <c r="CE161" s="66" t="s">
        <v>73</v>
      </c>
      <c r="CF161" s="68">
        <v>0</v>
      </c>
      <c r="CG161" s="68">
        <v>557</v>
      </c>
      <c r="CH161" s="68">
        <v>0</v>
      </c>
      <c r="CI161" s="68">
        <v>114</v>
      </c>
      <c r="CJ161" s="68">
        <v>0</v>
      </c>
      <c r="CK161" s="68">
        <v>27</v>
      </c>
      <c r="CL161" s="68">
        <v>30</v>
      </c>
      <c r="CM161" s="68">
        <v>30</v>
      </c>
      <c r="CN161" s="68">
        <v>31</v>
      </c>
      <c r="CO161" s="205"/>
      <c r="CP161" s="66" t="s">
        <v>73</v>
      </c>
      <c r="CQ161" s="68">
        <v>304</v>
      </c>
      <c r="CR161" s="68">
        <v>154</v>
      </c>
      <c r="CS161" s="68">
        <v>211</v>
      </c>
      <c r="CT161" s="68">
        <v>96</v>
      </c>
      <c r="CU161" s="68">
        <v>8</v>
      </c>
      <c r="CV161" s="68">
        <v>2</v>
      </c>
      <c r="CW161" s="68">
        <v>6</v>
      </c>
      <c r="CX161" s="68">
        <v>2</v>
      </c>
      <c r="CY161" s="68">
        <v>117</v>
      </c>
      <c r="CZ161" s="68">
        <v>37</v>
      </c>
      <c r="DA161" s="68">
        <v>69</v>
      </c>
      <c r="DB161" s="68">
        <v>22</v>
      </c>
      <c r="DC161" s="68">
        <v>0</v>
      </c>
      <c r="DD161" s="68">
        <v>0</v>
      </c>
      <c r="DE161" s="68">
        <v>0</v>
      </c>
      <c r="DF161" s="68">
        <v>0</v>
      </c>
      <c r="DG161" s="68">
        <v>0</v>
      </c>
      <c r="DH161" s="68">
        <v>0</v>
      </c>
      <c r="DI161" s="68">
        <v>0</v>
      </c>
      <c r="DJ161" s="68">
        <v>0</v>
      </c>
      <c r="DK161" s="68">
        <v>0</v>
      </c>
      <c r="DL161" s="68">
        <v>0</v>
      </c>
      <c r="DM161" s="68">
        <v>0</v>
      </c>
      <c r="DN161" s="68">
        <v>0</v>
      </c>
      <c r="DO161" s="205"/>
      <c r="DP161" s="66" t="s">
        <v>73</v>
      </c>
      <c r="DQ161" s="26">
        <v>22</v>
      </c>
      <c r="DR161" s="26">
        <v>37</v>
      </c>
      <c r="DS161" s="26">
        <v>0</v>
      </c>
      <c r="DT161" s="26">
        <v>18</v>
      </c>
      <c r="DU161" s="26">
        <v>0</v>
      </c>
      <c r="DV161" s="26">
        <v>77</v>
      </c>
      <c r="DW161" s="26">
        <v>24</v>
      </c>
      <c r="DX161" s="26">
        <v>28</v>
      </c>
      <c r="DY161" s="41">
        <v>20</v>
      </c>
      <c r="DZ161" s="41">
        <v>6</v>
      </c>
      <c r="EA161" s="205"/>
      <c r="EB161" s="66" t="s">
        <v>73</v>
      </c>
      <c r="EC161" s="68">
        <v>1008</v>
      </c>
      <c r="ED161" s="68">
        <v>1057</v>
      </c>
      <c r="EE161" s="68">
        <v>0</v>
      </c>
      <c r="EF161" s="68">
        <v>0</v>
      </c>
      <c r="EG161" s="68">
        <v>16</v>
      </c>
      <c r="EH161" s="68">
        <v>0</v>
      </c>
      <c r="EI161" s="68">
        <v>3</v>
      </c>
      <c r="EJ161" s="68">
        <v>1100</v>
      </c>
      <c r="EK161" s="68">
        <v>33</v>
      </c>
      <c r="EL161" s="68">
        <v>5</v>
      </c>
      <c r="EM161" s="68">
        <v>10</v>
      </c>
      <c r="EN161" s="68">
        <v>2</v>
      </c>
      <c r="EO161" s="68">
        <v>39</v>
      </c>
      <c r="EP161" s="68">
        <v>0</v>
      </c>
      <c r="EQ161" s="68">
        <v>34</v>
      </c>
      <c r="ER161" s="68">
        <v>0</v>
      </c>
      <c r="ES161" s="68">
        <v>0</v>
      </c>
      <c r="EU161" s="80" t="s">
        <v>168</v>
      </c>
      <c r="EV161" s="80" t="s">
        <v>2420</v>
      </c>
      <c r="EW161" s="78">
        <v>429</v>
      </c>
      <c r="EX161" s="80">
        <v>286</v>
      </c>
      <c r="EY161" s="78">
        <v>1570</v>
      </c>
      <c r="EZ161" s="78"/>
      <c r="FA161" s="78"/>
      <c r="FB161" s="78"/>
      <c r="FC161" s="78"/>
      <c r="FD161" s="78"/>
      <c r="FE161" s="78"/>
    </row>
    <row r="162" spans="1:161" s="100" customFormat="1">
      <c r="A162" s="13" t="s">
        <v>99</v>
      </c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 t="s">
        <v>99</v>
      </c>
      <c r="AF162" s="48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13"/>
      <c r="BH162" s="13"/>
      <c r="BI162" s="13" t="s">
        <v>99</v>
      </c>
      <c r="BJ162" s="48"/>
      <c r="BK162" s="22"/>
      <c r="BL162" s="22"/>
      <c r="BM162" s="22"/>
      <c r="BN162" s="22"/>
      <c r="BO162" s="22"/>
      <c r="BP162" s="22"/>
      <c r="BQ162" s="22"/>
      <c r="BR162" s="22"/>
      <c r="BS162" s="22"/>
      <c r="BT162" s="22"/>
      <c r="BU162" s="22"/>
      <c r="BV162" s="22"/>
      <c r="BW162" s="22"/>
      <c r="BX162" s="22"/>
      <c r="BY162" s="22"/>
      <c r="BZ162" s="22"/>
      <c r="CA162" s="22"/>
      <c r="CB162" s="22"/>
      <c r="CC162" s="22"/>
      <c r="CD162" s="13" t="s">
        <v>99</v>
      </c>
      <c r="CE162" s="48"/>
      <c r="CF162" s="22"/>
      <c r="CG162" s="22"/>
      <c r="CH162" s="22"/>
      <c r="CI162" s="22"/>
      <c r="CJ162" s="22"/>
      <c r="CK162" s="22"/>
      <c r="CL162" s="22"/>
      <c r="CM162" s="22"/>
      <c r="CN162" s="22"/>
      <c r="CO162" s="13" t="s">
        <v>99</v>
      </c>
      <c r="CP162" s="48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 t="s">
        <v>99</v>
      </c>
      <c r="DP162" s="99"/>
      <c r="DQ162" s="13"/>
      <c r="DR162" s="13"/>
      <c r="DS162" s="13"/>
      <c r="DT162" s="13"/>
      <c r="DU162" s="13"/>
      <c r="DV162" s="13"/>
      <c r="DW162" s="13"/>
      <c r="DX162" s="13"/>
      <c r="DY162" s="13"/>
      <c r="DZ162" s="13"/>
      <c r="EA162" s="13" t="s">
        <v>99</v>
      </c>
      <c r="EB162" s="13"/>
      <c r="EC162" s="117"/>
      <c r="ED162" s="117"/>
      <c r="EE162" s="117"/>
      <c r="EF162" s="117"/>
      <c r="EG162" s="117"/>
      <c r="EH162" s="117"/>
      <c r="EI162" s="117"/>
      <c r="EJ162" s="117"/>
      <c r="EK162" s="117"/>
      <c r="EL162" s="117"/>
      <c r="EM162" s="117"/>
      <c r="EN162" s="117"/>
      <c r="EO162" s="117"/>
      <c r="EP162" s="117"/>
      <c r="EQ162" s="117"/>
      <c r="ER162" s="117"/>
      <c r="ES162" s="117"/>
      <c r="EU162" s="80" t="str">
        <f>IF(A162="",EU161,A162)</f>
        <v>ANDROY</v>
      </c>
      <c r="EV162" s="80" t="str">
        <f>EU162&amp;B162</f>
        <v>ANDROY</v>
      </c>
      <c r="EW162" s="78">
        <f>CQ162+CU162+CY162+DC162+DG162+DK162</f>
        <v>0</v>
      </c>
      <c r="EX162" s="80">
        <f>CS162+CW162+DA162+DE162+DI162+DM162</f>
        <v>0</v>
      </c>
      <c r="EY162" s="78">
        <f>(CF162+2*CG162+3*CH162+4*CI162+5*CJ162)</f>
        <v>0</v>
      </c>
      <c r="EZ162" s="78"/>
      <c r="FA162" s="78"/>
      <c r="FB162" s="78"/>
      <c r="FC162" s="78"/>
      <c r="FD162" s="78"/>
      <c r="FE162" s="78"/>
    </row>
    <row r="163" spans="1:161">
      <c r="A163" s="205" t="s">
        <v>169</v>
      </c>
      <c r="B163" s="8" t="s">
        <v>90</v>
      </c>
      <c r="C163" s="71">
        <v>374</v>
      </c>
      <c r="D163" s="71">
        <v>195</v>
      </c>
      <c r="E163" s="71">
        <v>209</v>
      </c>
      <c r="F163" s="71">
        <v>103</v>
      </c>
      <c r="G163" s="71">
        <v>0</v>
      </c>
      <c r="H163" s="71">
        <v>0</v>
      </c>
      <c r="I163" s="71">
        <v>0</v>
      </c>
      <c r="J163" s="71">
        <v>0</v>
      </c>
      <c r="K163" s="71">
        <v>139</v>
      </c>
      <c r="L163" s="71">
        <v>65</v>
      </c>
      <c r="M163" s="71">
        <v>0</v>
      </c>
      <c r="N163" s="71">
        <v>0</v>
      </c>
      <c r="O163" s="71">
        <v>0</v>
      </c>
      <c r="P163" s="71">
        <v>0</v>
      </c>
      <c r="Q163" s="71">
        <v>276</v>
      </c>
      <c r="R163" s="71">
        <v>122</v>
      </c>
      <c r="S163" s="71">
        <v>0</v>
      </c>
      <c r="T163" s="71">
        <v>0</v>
      </c>
      <c r="U163" s="71">
        <v>0</v>
      </c>
      <c r="V163" s="71">
        <v>0</v>
      </c>
      <c r="W163" s="71">
        <v>0</v>
      </c>
      <c r="X163" s="71">
        <v>0</v>
      </c>
      <c r="Y163" s="71">
        <v>0</v>
      </c>
      <c r="Z163" s="71">
        <v>0</v>
      </c>
      <c r="AA163" s="71">
        <v>0</v>
      </c>
      <c r="AB163" s="71">
        <v>0</v>
      </c>
      <c r="AC163" s="69">
        <v>998</v>
      </c>
      <c r="AD163" s="69">
        <v>485</v>
      </c>
      <c r="AE163" s="205" t="s">
        <v>169</v>
      </c>
      <c r="AF163" s="8" t="s">
        <v>90</v>
      </c>
      <c r="AG163" s="71">
        <v>18</v>
      </c>
      <c r="AH163" s="71">
        <v>11</v>
      </c>
      <c r="AI163" s="71">
        <v>7</v>
      </c>
      <c r="AJ163" s="71">
        <v>4</v>
      </c>
      <c r="AK163" s="71">
        <v>0</v>
      </c>
      <c r="AL163" s="71">
        <v>0</v>
      </c>
      <c r="AM163" s="71">
        <v>0</v>
      </c>
      <c r="AN163" s="71">
        <v>0</v>
      </c>
      <c r="AO163" s="71">
        <v>0</v>
      </c>
      <c r="AP163" s="71">
        <v>0</v>
      </c>
      <c r="AQ163" s="71">
        <v>0</v>
      </c>
      <c r="AR163" s="71">
        <v>0</v>
      </c>
      <c r="AS163" s="71">
        <v>0</v>
      </c>
      <c r="AT163" s="71">
        <v>0</v>
      </c>
      <c r="AU163" s="71">
        <v>40</v>
      </c>
      <c r="AV163" s="71">
        <v>16</v>
      </c>
      <c r="AW163" s="71">
        <v>0</v>
      </c>
      <c r="AX163" s="71">
        <v>0</v>
      </c>
      <c r="AY163" s="71">
        <v>0</v>
      </c>
      <c r="AZ163" s="71">
        <v>0</v>
      </c>
      <c r="BA163" s="71">
        <v>0</v>
      </c>
      <c r="BB163" s="71">
        <v>0</v>
      </c>
      <c r="BC163" s="71">
        <v>0</v>
      </c>
      <c r="BD163" s="71">
        <v>0</v>
      </c>
      <c r="BE163" s="71">
        <v>0</v>
      </c>
      <c r="BF163" s="71">
        <v>0</v>
      </c>
      <c r="BG163" s="69">
        <v>65</v>
      </c>
      <c r="BH163" s="69">
        <v>31</v>
      </c>
      <c r="BI163" s="205" t="s">
        <v>169</v>
      </c>
      <c r="BJ163" s="8" t="s">
        <v>90</v>
      </c>
      <c r="BK163" s="31">
        <v>5</v>
      </c>
      <c r="BL163" s="31">
        <v>3</v>
      </c>
      <c r="BM163" s="31">
        <v>0</v>
      </c>
      <c r="BN163" s="31">
        <v>0</v>
      </c>
      <c r="BO163" s="31">
        <v>2</v>
      </c>
      <c r="BP163" s="31">
        <v>0</v>
      </c>
      <c r="BQ163" s="31">
        <v>0</v>
      </c>
      <c r="BR163" s="31">
        <v>4</v>
      </c>
      <c r="BS163" s="31">
        <v>0</v>
      </c>
      <c r="BT163" s="31">
        <v>0</v>
      </c>
      <c r="BU163" s="31">
        <v>0</v>
      </c>
      <c r="BV163" s="31">
        <v>0</v>
      </c>
      <c r="BW163" s="31">
        <v>0</v>
      </c>
      <c r="BX163" s="149">
        <v>14</v>
      </c>
      <c r="BY163" s="125">
        <v>9</v>
      </c>
      <c r="BZ163" s="71">
        <v>3</v>
      </c>
      <c r="CA163" s="71">
        <v>0</v>
      </c>
      <c r="CB163" s="71">
        <v>1</v>
      </c>
      <c r="CC163" s="71">
        <v>4</v>
      </c>
      <c r="CD163" s="205" t="s">
        <v>169</v>
      </c>
      <c r="CE163" s="8" t="s">
        <v>90</v>
      </c>
      <c r="CF163" s="71">
        <v>0</v>
      </c>
      <c r="CG163" s="71">
        <v>265</v>
      </c>
      <c r="CH163" s="71">
        <v>30</v>
      </c>
      <c r="CI163" s="71">
        <v>0</v>
      </c>
      <c r="CJ163" s="71">
        <v>0</v>
      </c>
      <c r="CK163" s="71">
        <v>4</v>
      </c>
      <c r="CL163" s="71">
        <v>15</v>
      </c>
      <c r="CM163" s="71">
        <v>14</v>
      </c>
      <c r="CN163" s="71">
        <v>14</v>
      </c>
      <c r="CO163" s="205" t="s">
        <v>169</v>
      </c>
      <c r="CP163" s="8" t="s">
        <v>90</v>
      </c>
      <c r="CQ163" s="46">
        <v>246</v>
      </c>
      <c r="CR163" s="46">
        <v>131</v>
      </c>
      <c r="CS163" s="46">
        <v>122</v>
      </c>
      <c r="CT163" s="46">
        <v>54</v>
      </c>
      <c r="CU163" s="46">
        <v>0</v>
      </c>
      <c r="CV163" s="46">
        <v>0</v>
      </c>
      <c r="CW163" s="46">
        <v>0</v>
      </c>
      <c r="CX163" s="46">
        <v>0</v>
      </c>
      <c r="CY163" s="46">
        <v>0</v>
      </c>
      <c r="CZ163" s="46">
        <v>0</v>
      </c>
      <c r="DA163" s="46">
        <v>0</v>
      </c>
      <c r="DB163" s="46">
        <v>0</v>
      </c>
      <c r="DC163" s="46">
        <v>0</v>
      </c>
      <c r="DD163" s="46">
        <v>0</v>
      </c>
      <c r="DE163" s="46">
        <v>0</v>
      </c>
      <c r="DF163" s="46">
        <v>0</v>
      </c>
      <c r="DG163" s="46">
        <v>0</v>
      </c>
      <c r="DH163" s="46">
        <v>0</v>
      </c>
      <c r="DI163" s="46">
        <v>0</v>
      </c>
      <c r="DJ163" s="46">
        <v>0</v>
      </c>
      <c r="DK163" s="46">
        <v>0</v>
      </c>
      <c r="DL163" s="46">
        <v>0</v>
      </c>
      <c r="DM163" s="46">
        <v>0</v>
      </c>
      <c r="DN163" s="46">
        <v>0</v>
      </c>
      <c r="DO163" s="205" t="s">
        <v>169</v>
      </c>
      <c r="DP163" s="8" t="s">
        <v>90</v>
      </c>
      <c r="DQ163" s="71">
        <v>3</v>
      </c>
      <c r="DR163" s="71">
        <v>17</v>
      </c>
      <c r="DS163" s="71">
        <v>0</v>
      </c>
      <c r="DT163" s="71">
        <v>17</v>
      </c>
      <c r="DU163" s="71">
        <v>0</v>
      </c>
      <c r="DV163" s="16">
        <v>37</v>
      </c>
      <c r="DW163" s="71">
        <v>8</v>
      </c>
      <c r="DX163" s="71">
        <v>5</v>
      </c>
      <c r="DY163" s="152">
        <v>7</v>
      </c>
      <c r="DZ163" s="32">
        <v>3</v>
      </c>
      <c r="EA163" s="205" t="s">
        <v>169</v>
      </c>
      <c r="EB163" s="8" t="s">
        <v>90</v>
      </c>
      <c r="EC163" s="71">
        <v>94</v>
      </c>
      <c r="ED163" s="71">
        <v>138</v>
      </c>
      <c r="EE163" s="71">
        <v>0</v>
      </c>
      <c r="EF163" s="71">
        <v>0</v>
      </c>
      <c r="EG163" s="71">
        <v>0</v>
      </c>
      <c r="EH163" s="71">
        <v>0</v>
      </c>
      <c r="EI163" s="71">
        <v>0</v>
      </c>
      <c r="EJ163" s="71">
        <v>101</v>
      </c>
      <c r="EK163" s="71">
        <v>0</v>
      </c>
      <c r="EL163" s="71">
        <v>0</v>
      </c>
      <c r="EM163" s="71">
        <v>0</v>
      </c>
      <c r="EN163" s="71">
        <v>1</v>
      </c>
      <c r="EO163" s="71">
        <v>0</v>
      </c>
      <c r="EP163" s="71">
        <v>0</v>
      </c>
      <c r="EQ163" s="71">
        <v>0</v>
      </c>
      <c r="ER163" s="71">
        <v>0</v>
      </c>
      <c r="ES163" s="71">
        <v>0</v>
      </c>
      <c r="EU163" s="80" t="s">
        <v>169</v>
      </c>
      <c r="EV163" s="80" t="s">
        <v>2424</v>
      </c>
      <c r="EW163" s="78">
        <v>246</v>
      </c>
      <c r="EX163" s="80">
        <v>122</v>
      </c>
      <c r="EY163" s="78">
        <v>620</v>
      </c>
      <c r="EZ163" s="78"/>
      <c r="FA163" s="78"/>
      <c r="FB163" s="78"/>
      <c r="FC163" s="78"/>
      <c r="FD163" s="78"/>
      <c r="FE163" s="78"/>
    </row>
    <row r="164" spans="1:161">
      <c r="A164" s="205"/>
      <c r="B164" s="8" t="s">
        <v>91</v>
      </c>
      <c r="C164" s="71">
        <v>779</v>
      </c>
      <c r="D164" s="71">
        <v>370</v>
      </c>
      <c r="E164" s="71">
        <v>0</v>
      </c>
      <c r="F164" s="71">
        <v>0</v>
      </c>
      <c r="G164" s="71">
        <v>0</v>
      </c>
      <c r="H164" s="71">
        <v>0</v>
      </c>
      <c r="I164" s="71">
        <v>0</v>
      </c>
      <c r="J164" s="71">
        <v>0</v>
      </c>
      <c r="K164" s="71">
        <v>183</v>
      </c>
      <c r="L164" s="71">
        <v>99</v>
      </c>
      <c r="M164" s="71">
        <v>68</v>
      </c>
      <c r="N164" s="71">
        <v>15</v>
      </c>
      <c r="O164" s="71">
        <v>0</v>
      </c>
      <c r="P164" s="71">
        <v>0</v>
      </c>
      <c r="Q164" s="71">
        <v>0</v>
      </c>
      <c r="R164" s="71">
        <v>0</v>
      </c>
      <c r="S164" s="71">
        <v>0</v>
      </c>
      <c r="T164" s="71">
        <v>0</v>
      </c>
      <c r="U164" s="71">
        <v>0</v>
      </c>
      <c r="V164" s="71">
        <v>0</v>
      </c>
      <c r="W164" s="71">
        <v>158</v>
      </c>
      <c r="X164" s="71">
        <v>75</v>
      </c>
      <c r="Y164" s="71">
        <v>76</v>
      </c>
      <c r="Z164" s="71">
        <v>26</v>
      </c>
      <c r="AA164" s="71">
        <v>0</v>
      </c>
      <c r="AB164" s="71">
        <v>0</v>
      </c>
      <c r="AC164" s="69">
        <v>1264</v>
      </c>
      <c r="AD164" s="69">
        <v>585</v>
      </c>
      <c r="AE164" s="205"/>
      <c r="AF164" s="8" t="s">
        <v>91</v>
      </c>
      <c r="AG164" s="71">
        <v>27</v>
      </c>
      <c r="AH164" s="71">
        <v>17</v>
      </c>
      <c r="AI164" s="71">
        <v>0</v>
      </c>
      <c r="AJ164" s="71">
        <v>0</v>
      </c>
      <c r="AK164" s="71">
        <v>0</v>
      </c>
      <c r="AL164" s="71">
        <v>0</v>
      </c>
      <c r="AM164" s="71">
        <v>0</v>
      </c>
      <c r="AN164" s="71">
        <v>0</v>
      </c>
      <c r="AO164" s="71">
        <v>8</v>
      </c>
      <c r="AP164" s="71">
        <v>4</v>
      </c>
      <c r="AQ164" s="71">
        <v>1</v>
      </c>
      <c r="AR164" s="71">
        <v>1</v>
      </c>
      <c r="AS164" s="71">
        <v>0</v>
      </c>
      <c r="AT164" s="71">
        <v>0</v>
      </c>
      <c r="AU164" s="71">
        <v>0</v>
      </c>
      <c r="AV164" s="71">
        <v>0</v>
      </c>
      <c r="AW164" s="71">
        <v>0</v>
      </c>
      <c r="AX164" s="71">
        <v>0</v>
      </c>
      <c r="AY164" s="71">
        <v>0</v>
      </c>
      <c r="AZ164" s="71">
        <v>0</v>
      </c>
      <c r="BA164" s="71">
        <v>57</v>
      </c>
      <c r="BB164" s="71">
        <v>28</v>
      </c>
      <c r="BC164" s="71">
        <v>16</v>
      </c>
      <c r="BD164" s="71">
        <v>7</v>
      </c>
      <c r="BE164" s="71">
        <v>0</v>
      </c>
      <c r="BF164" s="71">
        <v>0</v>
      </c>
      <c r="BG164" s="69">
        <v>109</v>
      </c>
      <c r="BH164" s="69">
        <v>57</v>
      </c>
      <c r="BI164" s="205"/>
      <c r="BJ164" s="8" t="s">
        <v>91</v>
      </c>
      <c r="BK164" s="31">
        <v>8</v>
      </c>
      <c r="BL164" s="31">
        <v>0</v>
      </c>
      <c r="BM164" s="31">
        <v>0</v>
      </c>
      <c r="BN164" s="31">
        <v>0</v>
      </c>
      <c r="BO164" s="31">
        <v>3</v>
      </c>
      <c r="BP164" s="31">
        <v>2</v>
      </c>
      <c r="BQ164" s="31">
        <v>0</v>
      </c>
      <c r="BR164" s="31">
        <v>0</v>
      </c>
      <c r="BS164" s="31">
        <v>0</v>
      </c>
      <c r="BT164" s="31">
        <v>0</v>
      </c>
      <c r="BU164" s="31">
        <v>2</v>
      </c>
      <c r="BV164" s="31">
        <v>1</v>
      </c>
      <c r="BW164" s="31">
        <v>0</v>
      </c>
      <c r="BX164" s="149">
        <v>16</v>
      </c>
      <c r="BY164" s="125">
        <v>27</v>
      </c>
      <c r="BZ164" s="71">
        <v>12</v>
      </c>
      <c r="CA164" s="71">
        <v>6</v>
      </c>
      <c r="CB164" s="71">
        <v>0</v>
      </c>
      <c r="CC164" s="71">
        <v>2</v>
      </c>
      <c r="CD164" s="205"/>
      <c r="CE164" s="8" t="s">
        <v>91</v>
      </c>
      <c r="CF164" s="71">
        <v>576</v>
      </c>
      <c r="CG164" s="71">
        <v>0</v>
      </c>
      <c r="CH164" s="71">
        <v>275</v>
      </c>
      <c r="CI164" s="71">
        <v>0</v>
      </c>
      <c r="CJ164" s="71">
        <v>0</v>
      </c>
      <c r="CK164" s="71">
        <v>6</v>
      </c>
      <c r="CL164" s="71">
        <v>23</v>
      </c>
      <c r="CM164" s="71">
        <v>21</v>
      </c>
      <c r="CN164" s="71">
        <v>22</v>
      </c>
      <c r="CO164" s="205"/>
      <c r="CP164" s="8" t="s">
        <v>91</v>
      </c>
      <c r="CQ164" s="46">
        <v>0</v>
      </c>
      <c r="CR164" s="46">
        <v>0</v>
      </c>
      <c r="CS164" s="46">
        <v>0</v>
      </c>
      <c r="CT164" s="46">
        <v>0</v>
      </c>
      <c r="CU164" s="46">
        <v>0</v>
      </c>
      <c r="CV164" s="46">
        <v>0</v>
      </c>
      <c r="CW164" s="46">
        <v>0</v>
      </c>
      <c r="CX164" s="46">
        <v>0</v>
      </c>
      <c r="CY164" s="46">
        <v>0</v>
      </c>
      <c r="CZ164" s="46">
        <v>0</v>
      </c>
      <c r="DA164" s="46">
        <v>0</v>
      </c>
      <c r="DB164" s="46">
        <v>0</v>
      </c>
      <c r="DC164" s="46">
        <v>117</v>
      </c>
      <c r="DD164" s="46">
        <v>54</v>
      </c>
      <c r="DE164" s="46">
        <v>60</v>
      </c>
      <c r="DF164" s="46">
        <v>26</v>
      </c>
      <c r="DG164" s="46">
        <v>54</v>
      </c>
      <c r="DH164" s="46">
        <v>16</v>
      </c>
      <c r="DI164" s="46">
        <v>38</v>
      </c>
      <c r="DJ164" s="46">
        <v>9</v>
      </c>
      <c r="DK164" s="46">
        <v>0</v>
      </c>
      <c r="DL164" s="46">
        <v>0</v>
      </c>
      <c r="DM164" s="46">
        <v>0</v>
      </c>
      <c r="DN164" s="46">
        <v>0</v>
      </c>
      <c r="DO164" s="205"/>
      <c r="DP164" s="8" t="s">
        <v>91</v>
      </c>
      <c r="DQ164" s="71">
        <v>20</v>
      </c>
      <c r="DR164" s="71">
        <v>12</v>
      </c>
      <c r="DS164" s="71">
        <v>1</v>
      </c>
      <c r="DT164" s="71">
        <v>4</v>
      </c>
      <c r="DU164" s="71">
        <v>0</v>
      </c>
      <c r="DV164" s="16">
        <v>37</v>
      </c>
      <c r="DW164" s="71">
        <v>11</v>
      </c>
      <c r="DX164" s="71">
        <v>12</v>
      </c>
      <c r="DY164" s="152">
        <v>17</v>
      </c>
      <c r="DZ164" s="32">
        <v>11</v>
      </c>
      <c r="EA164" s="205"/>
      <c r="EB164" s="8" t="s">
        <v>91</v>
      </c>
      <c r="EC164" s="71">
        <v>131</v>
      </c>
      <c r="ED164" s="71">
        <v>0</v>
      </c>
      <c r="EE164" s="71">
        <v>2</v>
      </c>
      <c r="EF164" s="71">
        <v>0</v>
      </c>
      <c r="EG164" s="71">
        <v>20</v>
      </c>
      <c r="EH164" s="71">
        <v>21</v>
      </c>
      <c r="EI164" s="71">
        <v>8</v>
      </c>
      <c r="EJ164" s="71">
        <v>25</v>
      </c>
      <c r="EK164" s="71">
        <v>26</v>
      </c>
      <c r="EL164" s="71">
        <v>26</v>
      </c>
      <c r="EM164" s="71">
        <v>25</v>
      </c>
      <c r="EN164" s="71">
        <v>9</v>
      </c>
      <c r="EO164" s="71">
        <v>4</v>
      </c>
      <c r="EP164" s="71">
        <v>6</v>
      </c>
      <c r="EQ164" s="71">
        <v>3</v>
      </c>
      <c r="ER164" s="71">
        <v>8</v>
      </c>
      <c r="ES164" s="71">
        <v>0</v>
      </c>
      <c r="EU164" s="80" t="s">
        <v>169</v>
      </c>
      <c r="EV164" s="80" t="s">
        <v>2425</v>
      </c>
      <c r="EW164" s="78">
        <v>171</v>
      </c>
      <c r="EX164" s="80">
        <v>98</v>
      </c>
      <c r="EY164" s="78">
        <v>1401</v>
      </c>
      <c r="EZ164" s="78"/>
      <c r="FA164" s="78"/>
      <c r="FB164" s="78"/>
      <c r="FC164" s="78"/>
      <c r="FD164" s="78"/>
      <c r="FE164" s="78"/>
    </row>
    <row r="165" spans="1:161">
      <c r="A165" s="205"/>
      <c r="B165" s="66" t="s">
        <v>73</v>
      </c>
      <c r="C165" s="26">
        <v>1153</v>
      </c>
      <c r="D165" s="26">
        <v>565</v>
      </c>
      <c r="E165" s="26">
        <v>209</v>
      </c>
      <c r="F165" s="26">
        <v>103</v>
      </c>
      <c r="G165" s="26">
        <v>0</v>
      </c>
      <c r="H165" s="26">
        <v>0</v>
      </c>
      <c r="I165" s="26">
        <v>0</v>
      </c>
      <c r="J165" s="26">
        <v>0</v>
      </c>
      <c r="K165" s="26">
        <v>322</v>
      </c>
      <c r="L165" s="26">
        <v>164</v>
      </c>
      <c r="M165" s="26">
        <v>68</v>
      </c>
      <c r="N165" s="26">
        <v>15</v>
      </c>
      <c r="O165" s="26">
        <v>0</v>
      </c>
      <c r="P165" s="26">
        <v>0</v>
      </c>
      <c r="Q165" s="26">
        <v>276</v>
      </c>
      <c r="R165" s="26">
        <v>122</v>
      </c>
      <c r="S165" s="26">
        <v>0</v>
      </c>
      <c r="T165" s="26">
        <v>0</v>
      </c>
      <c r="U165" s="26">
        <v>0</v>
      </c>
      <c r="V165" s="26">
        <v>0</v>
      </c>
      <c r="W165" s="26">
        <v>158</v>
      </c>
      <c r="X165" s="26">
        <v>75</v>
      </c>
      <c r="Y165" s="26">
        <v>76</v>
      </c>
      <c r="Z165" s="26">
        <v>26</v>
      </c>
      <c r="AA165" s="26">
        <v>0</v>
      </c>
      <c r="AB165" s="26">
        <v>0</v>
      </c>
      <c r="AC165" s="68">
        <v>2262</v>
      </c>
      <c r="AD165" s="68">
        <v>1070</v>
      </c>
      <c r="AE165" s="205"/>
      <c r="AF165" s="66" t="s">
        <v>73</v>
      </c>
      <c r="AG165" s="26">
        <v>45</v>
      </c>
      <c r="AH165" s="26">
        <v>28</v>
      </c>
      <c r="AI165" s="26">
        <v>7</v>
      </c>
      <c r="AJ165" s="26">
        <v>4</v>
      </c>
      <c r="AK165" s="26">
        <v>0</v>
      </c>
      <c r="AL165" s="26">
        <v>0</v>
      </c>
      <c r="AM165" s="26">
        <v>0</v>
      </c>
      <c r="AN165" s="26">
        <v>0</v>
      </c>
      <c r="AO165" s="26">
        <v>8</v>
      </c>
      <c r="AP165" s="26">
        <v>4</v>
      </c>
      <c r="AQ165" s="26">
        <v>1</v>
      </c>
      <c r="AR165" s="26">
        <v>1</v>
      </c>
      <c r="AS165" s="26">
        <v>0</v>
      </c>
      <c r="AT165" s="26">
        <v>0</v>
      </c>
      <c r="AU165" s="26">
        <v>40</v>
      </c>
      <c r="AV165" s="26">
        <v>16</v>
      </c>
      <c r="AW165" s="26">
        <v>0</v>
      </c>
      <c r="AX165" s="26">
        <v>0</v>
      </c>
      <c r="AY165" s="26">
        <v>0</v>
      </c>
      <c r="AZ165" s="26">
        <v>0</v>
      </c>
      <c r="BA165" s="26">
        <v>57</v>
      </c>
      <c r="BB165" s="26">
        <v>28</v>
      </c>
      <c r="BC165" s="26">
        <v>16</v>
      </c>
      <c r="BD165" s="26">
        <v>7</v>
      </c>
      <c r="BE165" s="26">
        <v>0</v>
      </c>
      <c r="BF165" s="26">
        <v>0</v>
      </c>
      <c r="BG165" s="68">
        <v>174</v>
      </c>
      <c r="BH165" s="68">
        <v>88</v>
      </c>
      <c r="BI165" s="205"/>
      <c r="BJ165" s="66" t="s">
        <v>73</v>
      </c>
      <c r="BK165" s="68">
        <v>13</v>
      </c>
      <c r="BL165" s="68">
        <v>3</v>
      </c>
      <c r="BM165" s="68">
        <v>0</v>
      </c>
      <c r="BN165" s="68">
        <v>0</v>
      </c>
      <c r="BO165" s="68">
        <v>5</v>
      </c>
      <c r="BP165" s="68">
        <v>2</v>
      </c>
      <c r="BQ165" s="68">
        <v>0</v>
      </c>
      <c r="BR165" s="68">
        <v>4</v>
      </c>
      <c r="BS165" s="68">
        <v>0</v>
      </c>
      <c r="BT165" s="68">
        <v>0</v>
      </c>
      <c r="BU165" s="68">
        <v>2</v>
      </c>
      <c r="BV165" s="68">
        <v>1</v>
      </c>
      <c r="BW165" s="68">
        <v>0</v>
      </c>
      <c r="BX165" s="68">
        <v>30</v>
      </c>
      <c r="BY165" s="68">
        <v>36</v>
      </c>
      <c r="BZ165" s="68">
        <v>15</v>
      </c>
      <c r="CA165" s="68">
        <v>6</v>
      </c>
      <c r="CB165" s="68">
        <v>1</v>
      </c>
      <c r="CC165" s="68">
        <v>6</v>
      </c>
      <c r="CD165" s="205"/>
      <c r="CE165" s="66" t="s">
        <v>73</v>
      </c>
      <c r="CF165" s="68">
        <v>576</v>
      </c>
      <c r="CG165" s="68">
        <v>265</v>
      </c>
      <c r="CH165" s="68">
        <v>305</v>
      </c>
      <c r="CI165" s="68">
        <v>0</v>
      </c>
      <c r="CJ165" s="68">
        <v>0</v>
      </c>
      <c r="CK165" s="68">
        <v>10</v>
      </c>
      <c r="CL165" s="68">
        <v>38</v>
      </c>
      <c r="CM165" s="68">
        <v>35</v>
      </c>
      <c r="CN165" s="68">
        <v>36</v>
      </c>
      <c r="CO165" s="205"/>
      <c r="CP165" s="66" t="s">
        <v>73</v>
      </c>
      <c r="CQ165" s="68">
        <v>246</v>
      </c>
      <c r="CR165" s="68">
        <v>131</v>
      </c>
      <c r="CS165" s="68">
        <v>122</v>
      </c>
      <c r="CT165" s="68">
        <v>54</v>
      </c>
      <c r="CU165" s="68">
        <v>0</v>
      </c>
      <c r="CV165" s="68">
        <v>0</v>
      </c>
      <c r="CW165" s="68">
        <v>0</v>
      </c>
      <c r="CX165" s="68">
        <v>0</v>
      </c>
      <c r="CY165" s="68">
        <v>0</v>
      </c>
      <c r="CZ165" s="68">
        <v>0</v>
      </c>
      <c r="DA165" s="68">
        <v>0</v>
      </c>
      <c r="DB165" s="68">
        <v>0</v>
      </c>
      <c r="DC165" s="68">
        <v>117</v>
      </c>
      <c r="DD165" s="68">
        <v>54</v>
      </c>
      <c r="DE165" s="68">
        <v>60</v>
      </c>
      <c r="DF165" s="68">
        <v>26</v>
      </c>
      <c r="DG165" s="68">
        <v>54</v>
      </c>
      <c r="DH165" s="68">
        <v>16</v>
      </c>
      <c r="DI165" s="68">
        <v>38</v>
      </c>
      <c r="DJ165" s="68">
        <v>9</v>
      </c>
      <c r="DK165" s="68">
        <v>0</v>
      </c>
      <c r="DL165" s="68">
        <v>0</v>
      </c>
      <c r="DM165" s="68">
        <v>0</v>
      </c>
      <c r="DN165" s="68">
        <v>0</v>
      </c>
      <c r="DO165" s="205"/>
      <c r="DP165" s="66" t="s">
        <v>73</v>
      </c>
      <c r="DQ165" s="26">
        <v>23</v>
      </c>
      <c r="DR165" s="26">
        <v>29</v>
      </c>
      <c r="DS165" s="26">
        <v>1</v>
      </c>
      <c r="DT165" s="26">
        <v>21</v>
      </c>
      <c r="DU165" s="26">
        <v>0</v>
      </c>
      <c r="DV165" s="26">
        <v>74</v>
      </c>
      <c r="DW165" s="26">
        <v>19</v>
      </c>
      <c r="DX165" s="26">
        <v>17</v>
      </c>
      <c r="DY165" s="41">
        <v>24</v>
      </c>
      <c r="DZ165" s="41">
        <v>14</v>
      </c>
      <c r="EA165" s="205"/>
      <c r="EB165" s="66" t="s">
        <v>73</v>
      </c>
      <c r="EC165" s="68">
        <v>225</v>
      </c>
      <c r="ED165" s="68">
        <v>138</v>
      </c>
      <c r="EE165" s="68">
        <v>2</v>
      </c>
      <c r="EF165" s="68">
        <v>0</v>
      </c>
      <c r="EG165" s="68">
        <v>20</v>
      </c>
      <c r="EH165" s="68">
        <v>21</v>
      </c>
      <c r="EI165" s="68">
        <v>8</v>
      </c>
      <c r="EJ165" s="68">
        <v>126</v>
      </c>
      <c r="EK165" s="68">
        <v>26</v>
      </c>
      <c r="EL165" s="68">
        <v>26</v>
      </c>
      <c r="EM165" s="68">
        <v>25</v>
      </c>
      <c r="EN165" s="68">
        <v>10</v>
      </c>
      <c r="EO165" s="68">
        <v>4</v>
      </c>
      <c r="EP165" s="68">
        <v>6</v>
      </c>
      <c r="EQ165" s="68">
        <v>3</v>
      </c>
      <c r="ER165" s="68">
        <v>8</v>
      </c>
      <c r="ES165" s="68">
        <v>0</v>
      </c>
      <c r="EU165" s="80" t="s">
        <v>169</v>
      </c>
      <c r="EV165" s="80" t="s">
        <v>2426</v>
      </c>
      <c r="EW165" s="78">
        <v>417</v>
      </c>
      <c r="EX165" s="80">
        <v>220</v>
      </c>
      <c r="EY165" s="78">
        <v>2021</v>
      </c>
      <c r="EZ165" s="78"/>
      <c r="FA165" s="78"/>
      <c r="FB165" s="78"/>
      <c r="FC165" s="78"/>
      <c r="FD165" s="78"/>
      <c r="FE165" s="78"/>
    </row>
    <row r="166" spans="1:161">
      <c r="A166" s="205" t="s">
        <v>7</v>
      </c>
      <c r="B166" s="8" t="s">
        <v>90</v>
      </c>
      <c r="C166" s="71">
        <v>52</v>
      </c>
      <c r="D166" s="71">
        <v>20</v>
      </c>
      <c r="E166" s="71">
        <v>40</v>
      </c>
      <c r="F166" s="71">
        <v>19</v>
      </c>
      <c r="G166" s="71">
        <v>23</v>
      </c>
      <c r="H166" s="71">
        <v>8</v>
      </c>
      <c r="I166" s="71">
        <v>0</v>
      </c>
      <c r="J166" s="71">
        <v>0</v>
      </c>
      <c r="K166" s="71">
        <v>0</v>
      </c>
      <c r="L166" s="71">
        <v>0</v>
      </c>
      <c r="M166" s="71">
        <v>0</v>
      </c>
      <c r="N166" s="71">
        <v>0</v>
      </c>
      <c r="O166" s="71">
        <v>0</v>
      </c>
      <c r="P166" s="71">
        <v>0</v>
      </c>
      <c r="Q166" s="71">
        <v>0</v>
      </c>
      <c r="R166" s="71">
        <v>0</v>
      </c>
      <c r="S166" s="71">
        <v>0</v>
      </c>
      <c r="T166" s="71">
        <v>0</v>
      </c>
      <c r="U166" s="71">
        <v>0</v>
      </c>
      <c r="V166" s="71">
        <v>0</v>
      </c>
      <c r="W166" s="71">
        <v>0</v>
      </c>
      <c r="X166" s="71">
        <v>0</v>
      </c>
      <c r="Y166" s="71">
        <v>0</v>
      </c>
      <c r="Z166" s="71">
        <v>0</v>
      </c>
      <c r="AA166" s="71">
        <v>0</v>
      </c>
      <c r="AB166" s="71">
        <v>0</v>
      </c>
      <c r="AC166" s="69">
        <v>115</v>
      </c>
      <c r="AD166" s="69">
        <v>47</v>
      </c>
      <c r="AE166" s="205" t="s">
        <v>7</v>
      </c>
      <c r="AF166" s="8" t="s">
        <v>90</v>
      </c>
      <c r="AG166" s="71">
        <v>14</v>
      </c>
      <c r="AH166" s="71">
        <v>6</v>
      </c>
      <c r="AI166" s="71">
        <v>8</v>
      </c>
      <c r="AJ166" s="71">
        <v>3</v>
      </c>
      <c r="AK166" s="71">
        <v>0</v>
      </c>
      <c r="AL166" s="71">
        <v>0</v>
      </c>
      <c r="AM166" s="71">
        <v>0</v>
      </c>
      <c r="AN166" s="71">
        <v>0</v>
      </c>
      <c r="AO166" s="71">
        <v>0</v>
      </c>
      <c r="AP166" s="71">
        <v>0</v>
      </c>
      <c r="AQ166" s="71">
        <v>0</v>
      </c>
      <c r="AR166" s="71">
        <v>0</v>
      </c>
      <c r="AS166" s="71">
        <v>0</v>
      </c>
      <c r="AT166" s="71">
        <v>0</v>
      </c>
      <c r="AU166" s="71">
        <v>0</v>
      </c>
      <c r="AV166" s="71">
        <v>0</v>
      </c>
      <c r="AW166" s="71">
        <v>0</v>
      </c>
      <c r="AX166" s="71">
        <v>0</v>
      </c>
      <c r="AY166" s="71">
        <v>0</v>
      </c>
      <c r="AZ166" s="71">
        <v>0</v>
      </c>
      <c r="BA166" s="71">
        <v>0</v>
      </c>
      <c r="BB166" s="71">
        <v>0</v>
      </c>
      <c r="BC166" s="71">
        <v>0</v>
      </c>
      <c r="BD166" s="71">
        <v>0</v>
      </c>
      <c r="BE166" s="71">
        <v>0</v>
      </c>
      <c r="BF166" s="71">
        <v>0</v>
      </c>
      <c r="BG166" s="69">
        <v>22</v>
      </c>
      <c r="BH166" s="69">
        <v>9</v>
      </c>
      <c r="BI166" s="205" t="s">
        <v>7</v>
      </c>
      <c r="BJ166" s="8" t="s">
        <v>90</v>
      </c>
      <c r="BK166" s="31">
        <v>1</v>
      </c>
      <c r="BL166" s="31">
        <v>1</v>
      </c>
      <c r="BM166" s="31">
        <v>1</v>
      </c>
      <c r="BN166" s="31">
        <v>0</v>
      </c>
      <c r="BO166" s="31">
        <v>0</v>
      </c>
      <c r="BP166" s="31">
        <v>0</v>
      </c>
      <c r="BQ166" s="31">
        <v>0</v>
      </c>
      <c r="BR166" s="31">
        <v>0</v>
      </c>
      <c r="BS166" s="31">
        <v>0</v>
      </c>
      <c r="BT166" s="31">
        <v>0</v>
      </c>
      <c r="BU166" s="31">
        <v>0</v>
      </c>
      <c r="BV166" s="31">
        <v>0</v>
      </c>
      <c r="BW166" s="31">
        <v>0</v>
      </c>
      <c r="BX166" s="149">
        <v>3</v>
      </c>
      <c r="BY166" s="125">
        <v>0</v>
      </c>
      <c r="BZ166" s="71">
        <v>0</v>
      </c>
      <c r="CA166" s="71">
        <v>0</v>
      </c>
      <c r="CB166" s="71">
        <v>2</v>
      </c>
      <c r="CC166" s="71">
        <v>1</v>
      </c>
      <c r="CD166" s="205" t="s">
        <v>7</v>
      </c>
      <c r="CE166" s="8" t="s">
        <v>90</v>
      </c>
      <c r="CF166" s="71">
        <v>0</v>
      </c>
      <c r="CG166" s="71">
        <v>40</v>
      </c>
      <c r="CH166" s="71">
        <v>0</v>
      </c>
      <c r="CI166" s="71">
        <v>0</v>
      </c>
      <c r="CJ166" s="71">
        <v>0</v>
      </c>
      <c r="CK166" s="71">
        <v>0</v>
      </c>
      <c r="CL166" s="71">
        <v>2</v>
      </c>
      <c r="CM166" s="71">
        <v>0</v>
      </c>
      <c r="CN166" s="71">
        <v>0</v>
      </c>
      <c r="CO166" s="205" t="s">
        <v>7</v>
      </c>
      <c r="CP166" s="8" t="s">
        <v>90</v>
      </c>
      <c r="CQ166" s="46">
        <v>0</v>
      </c>
      <c r="CR166" s="46">
        <v>0</v>
      </c>
      <c r="CS166" s="46">
        <v>0</v>
      </c>
      <c r="CT166" s="46">
        <v>0</v>
      </c>
      <c r="CU166" s="46">
        <v>0</v>
      </c>
      <c r="CV166" s="46">
        <v>0</v>
      </c>
      <c r="CW166" s="46">
        <v>0</v>
      </c>
      <c r="CX166" s="46">
        <v>0</v>
      </c>
      <c r="CY166" s="46">
        <v>0</v>
      </c>
      <c r="CZ166" s="46">
        <v>0</v>
      </c>
      <c r="DA166" s="46">
        <v>0</v>
      </c>
      <c r="DB166" s="46">
        <v>0</v>
      </c>
      <c r="DC166" s="46">
        <v>0</v>
      </c>
      <c r="DD166" s="46">
        <v>0</v>
      </c>
      <c r="DE166" s="46">
        <v>0</v>
      </c>
      <c r="DF166" s="46">
        <v>0</v>
      </c>
      <c r="DG166" s="46">
        <v>0</v>
      </c>
      <c r="DH166" s="46">
        <v>0</v>
      </c>
      <c r="DI166" s="46">
        <v>0</v>
      </c>
      <c r="DJ166" s="46">
        <v>0</v>
      </c>
      <c r="DK166" s="46">
        <v>0</v>
      </c>
      <c r="DL166" s="46">
        <v>0</v>
      </c>
      <c r="DM166" s="46">
        <v>0</v>
      </c>
      <c r="DN166" s="46">
        <v>0</v>
      </c>
      <c r="DO166" s="205" t="s">
        <v>7</v>
      </c>
      <c r="DP166" s="8" t="s">
        <v>90</v>
      </c>
      <c r="DQ166" s="71">
        <v>0</v>
      </c>
      <c r="DR166" s="71">
        <v>2</v>
      </c>
      <c r="DS166" s="71">
        <v>0</v>
      </c>
      <c r="DT166" s="71">
        <v>3</v>
      </c>
      <c r="DU166" s="71">
        <v>0</v>
      </c>
      <c r="DV166" s="16">
        <v>5</v>
      </c>
      <c r="DW166" s="71">
        <v>2</v>
      </c>
      <c r="DX166" s="71">
        <v>0</v>
      </c>
      <c r="DY166" s="152">
        <v>0</v>
      </c>
      <c r="DZ166" s="32">
        <v>0</v>
      </c>
      <c r="EA166" s="205" t="s">
        <v>7</v>
      </c>
      <c r="EB166" s="8" t="s">
        <v>90</v>
      </c>
      <c r="EC166" s="71">
        <v>0</v>
      </c>
      <c r="ED166" s="71">
        <v>0</v>
      </c>
      <c r="EE166" s="71">
        <v>0</v>
      </c>
      <c r="EF166" s="71">
        <v>0</v>
      </c>
      <c r="EG166" s="71">
        <v>0</v>
      </c>
      <c r="EH166" s="71">
        <v>0</v>
      </c>
      <c r="EI166" s="71">
        <v>0</v>
      </c>
      <c r="EJ166" s="71">
        <v>0</v>
      </c>
      <c r="EK166" s="71">
        <v>0</v>
      </c>
      <c r="EL166" s="71">
        <v>0</v>
      </c>
      <c r="EM166" s="71">
        <v>0</v>
      </c>
      <c r="EN166" s="71">
        <v>0</v>
      </c>
      <c r="EO166" s="71">
        <v>0</v>
      </c>
      <c r="EP166" s="71">
        <v>0</v>
      </c>
      <c r="EQ166" s="71">
        <v>0</v>
      </c>
      <c r="ER166" s="71">
        <v>0</v>
      </c>
      <c r="ES166" s="71">
        <v>0</v>
      </c>
      <c r="EU166" s="80" t="s">
        <v>7</v>
      </c>
      <c r="EV166" s="80" t="s">
        <v>2427</v>
      </c>
      <c r="EW166" s="78">
        <v>0</v>
      </c>
      <c r="EX166" s="80">
        <v>0</v>
      </c>
      <c r="EY166" s="78">
        <v>80</v>
      </c>
      <c r="EZ166" s="78"/>
      <c r="FA166" s="78"/>
      <c r="FB166" s="78"/>
      <c r="FC166" s="78"/>
      <c r="FD166" s="78"/>
      <c r="FE166" s="78"/>
    </row>
    <row r="167" spans="1:161">
      <c r="A167" s="205"/>
      <c r="B167" s="8" t="s">
        <v>91</v>
      </c>
      <c r="C167" s="71">
        <v>454</v>
      </c>
      <c r="D167" s="71">
        <v>186</v>
      </c>
      <c r="E167" s="71">
        <v>0</v>
      </c>
      <c r="F167" s="71">
        <v>0</v>
      </c>
      <c r="G167" s="71">
        <v>0</v>
      </c>
      <c r="H167" s="71">
        <v>0</v>
      </c>
      <c r="I167" s="71">
        <v>0</v>
      </c>
      <c r="J167" s="71">
        <v>0</v>
      </c>
      <c r="K167" s="71">
        <v>67</v>
      </c>
      <c r="L167" s="71">
        <v>28</v>
      </c>
      <c r="M167" s="71">
        <v>57</v>
      </c>
      <c r="N167" s="71">
        <v>16</v>
      </c>
      <c r="O167" s="71">
        <v>147</v>
      </c>
      <c r="P167" s="71">
        <v>67</v>
      </c>
      <c r="Q167" s="71">
        <v>0</v>
      </c>
      <c r="R167" s="71">
        <v>0</v>
      </c>
      <c r="S167" s="71">
        <v>0</v>
      </c>
      <c r="T167" s="71">
        <v>0</v>
      </c>
      <c r="U167" s="71">
        <v>0</v>
      </c>
      <c r="V167" s="71">
        <v>0</v>
      </c>
      <c r="W167" s="71">
        <v>51</v>
      </c>
      <c r="X167" s="71">
        <v>29</v>
      </c>
      <c r="Y167" s="71">
        <v>26</v>
      </c>
      <c r="Z167" s="71">
        <v>3</v>
      </c>
      <c r="AA167" s="71">
        <v>76</v>
      </c>
      <c r="AB167" s="71">
        <v>39</v>
      </c>
      <c r="AC167" s="69">
        <v>878</v>
      </c>
      <c r="AD167" s="69">
        <v>368</v>
      </c>
      <c r="AE167" s="205"/>
      <c r="AF167" s="8" t="s">
        <v>91</v>
      </c>
      <c r="AG167" s="71">
        <v>6</v>
      </c>
      <c r="AH167" s="71">
        <v>1</v>
      </c>
      <c r="AI167" s="71">
        <v>0</v>
      </c>
      <c r="AJ167" s="71">
        <v>0</v>
      </c>
      <c r="AK167" s="71">
        <v>0</v>
      </c>
      <c r="AL167" s="71">
        <v>0</v>
      </c>
      <c r="AM167" s="71">
        <v>0</v>
      </c>
      <c r="AN167" s="71">
        <v>0</v>
      </c>
      <c r="AO167" s="71">
        <v>0</v>
      </c>
      <c r="AP167" s="71">
        <v>0</v>
      </c>
      <c r="AQ167" s="71">
        <v>0</v>
      </c>
      <c r="AR167" s="71">
        <v>0</v>
      </c>
      <c r="AS167" s="71">
        <v>0</v>
      </c>
      <c r="AT167" s="71">
        <v>0</v>
      </c>
      <c r="AU167" s="71">
        <v>0</v>
      </c>
      <c r="AV167" s="71">
        <v>0</v>
      </c>
      <c r="AW167" s="71">
        <v>0</v>
      </c>
      <c r="AX167" s="71">
        <v>0</v>
      </c>
      <c r="AY167" s="71">
        <v>0</v>
      </c>
      <c r="AZ167" s="71">
        <v>0</v>
      </c>
      <c r="BA167" s="71">
        <v>13</v>
      </c>
      <c r="BB167" s="71">
        <v>8</v>
      </c>
      <c r="BC167" s="71">
        <v>0</v>
      </c>
      <c r="BD167" s="71">
        <v>0</v>
      </c>
      <c r="BE167" s="71">
        <v>12</v>
      </c>
      <c r="BF167" s="71">
        <v>5</v>
      </c>
      <c r="BG167" s="69">
        <v>31</v>
      </c>
      <c r="BH167" s="69">
        <v>14</v>
      </c>
      <c r="BI167" s="205"/>
      <c r="BJ167" s="8" t="s">
        <v>91</v>
      </c>
      <c r="BK167" s="31">
        <v>4</v>
      </c>
      <c r="BL167" s="31">
        <v>0</v>
      </c>
      <c r="BM167" s="31">
        <v>0</v>
      </c>
      <c r="BN167" s="31">
        <v>0</v>
      </c>
      <c r="BO167" s="31">
        <v>1</v>
      </c>
      <c r="BP167" s="31">
        <v>1</v>
      </c>
      <c r="BQ167" s="31">
        <v>2</v>
      </c>
      <c r="BR167" s="31">
        <v>0</v>
      </c>
      <c r="BS167" s="31">
        <v>0</v>
      </c>
      <c r="BT167" s="31">
        <v>0</v>
      </c>
      <c r="BU167" s="31">
        <v>1</v>
      </c>
      <c r="BV167" s="31">
        <v>1</v>
      </c>
      <c r="BW167" s="31">
        <v>1</v>
      </c>
      <c r="BX167" s="149">
        <v>11</v>
      </c>
      <c r="BY167" s="125">
        <v>11</v>
      </c>
      <c r="BZ167" s="71">
        <v>5</v>
      </c>
      <c r="CA167" s="71">
        <v>3</v>
      </c>
      <c r="CB167" s="71">
        <v>0</v>
      </c>
      <c r="CC167" s="71">
        <v>1</v>
      </c>
      <c r="CD167" s="205"/>
      <c r="CE167" s="8" t="s">
        <v>91</v>
      </c>
      <c r="CF167" s="71">
        <v>0</v>
      </c>
      <c r="CG167" s="71">
        <v>80</v>
      </c>
      <c r="CH167" s="71">
        <v>0</v>
      </c>
      <c r="CI167" s="71">
        <v>0</v>
      </c>
      <c r="CJ167" s="71">
        <v>0</v>
      </c>
      <c r="CK167" s="71">
        <v>4</v>
      </c>
      <c r="CL167" s="71">
        <v>11</v>
      </c>
      <c r="CM167" s="71">
        <v>8</v>
      </c>
      <c r="CN167" s="71">
        <v>8</v>
      </c>
      <c r="CO167" s="205"/>
      <c r="CP167" s="8" t="s">
        <v>91</v>
      </c>
      <c r="CQ167" s="46">
        <v>0</v>
      </c>
      <c r="CR167" s="46">
        <v>0</v>
      </c>
      <c r="CS167" s="46">
        <v>0</v>
      </c>
      <c r="CT167" s="46">
        <v>0</v>
      </c>
      <c r="CU167" s="46">
        <v>0</v>
      </c>
      <c r="CV167" s="46">
        <v>0</v>
      </c>
      <c r="CW167" s="46">
        <v>0</v>
      </c>
      <c r="CX167" s="46">
        <v>0</v>
      </c>
      <c r="CY167" s="46">
        <v>0</v>
      </c>
      <c r="CZ167" s="46">
        <v>0</v>
      </c>
      <c r="DA167" s="46">
        <v>0</v>
      </c>
      <c r="DB167" s="46">
        <v>0</v>
      </c>
      <c r="DC167" s="46">
        <v>50</v>
      </c>
      <c r="DD167" s="46">
        <v>26</v>
      </c>
      <c r="DE167" s="46">
        <v>16</v>
      </c>
      <c r="DF167" s="46">
        <v>10</v>
      </c>
      <c r="DG167" s="46">
        <v>0</v>
      </c>
      <c r="DH167" s="46">
        <v>0</v>
      </c>
      <c r="DI167" s="46">
        <v>0</v>
      </c>
      <c r="DJ167" s="46">
        <v>0</v>
      </c>
      <c r="DK167" s="46">
        <v>56</v>
      </c>
      <c r="DL167" s="46">
        <v>16</v>
      </c>
      <c r="DM167" s="46">
        <v>20</v>
      </c>
      <c r="DN167" s="46">
        <v>6</v>
      </c>
      <c r="DO167" s="205"/>
      <c r="DP167" s="8" t="s">
        <v>91</v>
      </c>
      <c r="DQ167" s="71">
        <v>6</v>
      </c>
      <c r="DR167" s="71">
        <v>7</v>
      </c>
      <c r="DS167" s="71">
        <v>0</v>
      </c>
      <c r="DT167" s="71">
        <v>9</v>
      </c>
      <c r="DU167" s="71">
        <v>1</v>
      </c>
      <c r="DV167" s="16">
        <v>23</v>
      </c>
      <c r="DW167" s="71">
        <v>10</v>
      </c>
      <c r="DX167" s="71">
        <v>9</v>
      </c>
      <c r="DY167" s="152">
        <v>7</v>
      </c>
      <c r="DZ167" s="32">
        <v>5</v>
      </c>
      <c r="EA167" s="205"/>
      <c r="EB167" s="8" t="s">
        <v>91</v>
      </c>
      <c r="EC167" s="71">
        <v>120</v>
      </c>
      <c r="ED167" s="71">
        <v>1</v>
      </c>
      <c r="EE167" s="71">
        <v>0</v>
      </c>
      <c r="EF167" s="71">
        <v>0</v>
      </c>
      <c r="EG167" s="71">
        <v>2</v>
      </c>
      <c r="EH167" s="71">
        <v>3</v>
      </c>
      <c r="EI167" s="71">
        <v>1</v>
      </c>
      <c r="EJ167" s="71">
        <v>70</v>
      </c>
      <c r="EK167" s="71">
        <v>23</v>
      </c>
      <c r="EL167" s="71">
        <v>27</v>
      </c>
      <c r="EM167" s="71">
        <v>0</v>
      </c>
      <c r="EN167" s="71">
        <v>0</v>
      </c>
      <c r="EO167" s="71">
        <v>0</v>
      </c>
      <c r="EP167" s="71">
        <v>0</v>
      </c>
      <c r="EQ167" s="71">
        <v>0</v>
      </c>
      <c r="ER167" s="71">
        <v>0</v>
      </c>
      <c r="ES167" s="71">
        <v>0</v>
      </c>
      <c r="EU167" s="80" t="s">
        <v>7</v>
      </c>
      <c r="EV167" s="80" t="s">
        <v>2428</v>
      </c>
      <c r="EW167" s="78">
        <v>106</v>
      </c>
      <c r="EX167" s="80">
        <v>36</v>
      </c>
      <c r="EY167" s="78">
        <v>160</v>
      </c>
      <c r="EZ167" s="78"/>
      <c r="FA167" s="78"/>
      <c r="FB167" s="78"/>
      <c r="FC167" s="78"/>
      <c r="FD167" s="78"/>
      <c r="FE167" s="78"/>
    </row>
    <row r="168" spans="1:161">
      <c r="A168" s="205"/>
      <c r="B168" s="66" t="s">
        <v>73</v>
      </c>
      <c r="C168" s="26">
        <v>506</v>
      </c>
      <c r="D168" s="26">
        <v>206</v>
      </c>
      <c r="E168" s="26">
        <v>40</v>
      </c>
      <c r="F168" s="26">
        <v>19</v>
      </c>
      <c r="G168" s="26">
        <v>23</v>
      </c>
      <c r="H168" s="26">
        <v>8</v>
      </c>
      <c r="I168" s="26">
        <v>0</v>
      </c>
      <c r="J168" s="26">
        <v>0</v>
      </c>
      <c r="K168" s="26">
        <v>67</v>
      </c>
      <c r="L168" s="26">
        <v>28</v>
      </c>
      <c r="M168" s="26">
        <v>57</v>
      </c>
      <c r="N168" s="26">
        <v>16</v>
      </c>
      <c r="O168" s="26">
        <v>147</v>
      </c>
      <c r="P168" s="26">
        <v>67</v>
      </c>
      <c r="Q168" s="26">
        <v>0</v>
      </c>
      <c r="R168" s="26">
        <v>0</v>
      </c>
      <c r="S168" s="26">
        <v>0</v>
      </c>
      <c r="T168" s="26">
        <v>0</v>
      </c>
      <c r="U168" s="26">
        <v>0</v>
      </c>
      <c r="V168" s="26">
        <v>0</v>
      </c>
      <c r="W168" s="26">
        <v>51</v>
      </c>
      <c r="X168" s="26">
        <v>29</v>
      </c>
      <c r="Y168" s="26">
        <v>26</v>
      </c>
      <c r="Z168" s="26">
        <v>3</v>
      </c>
      <c r="AA168" s="26">
        <v>76</v>
      </c>
      <c r="AB168" s="26">
        <v>39</v>
      </c>
      <c r="AC168" s="68">
        <v>993</v>
      </c>
      <c r="AD168" s="68">
        <v>415</v>
      </c>
      <c r="AE168" s="205"/>
      <c r="AF168" s="66" t="s">
        <v>73</v>
      </c>
      <c r="AG168" s="26">
        <v>20</v>
      </c>
      <c r="AH168" s="26">
        <v>7</v>
      </c>
      <c r="AI168" s="26">
        <v>8</v>
      </c>
      <c r="AJ168" s="26">
        <v>3</v>
      </c>
      <c r="AK168" s="26">
        <v>0</v>
      </c>
      <c r="AL168" s="26">
        <v>0</v>
      </c>
      <c r="AM168" s="26">
        <v>0</v>
      </c>
      <c r="AN168" s="26">
        <v>0</v>
      </c>
      <c r="AO168" s="26">
        <v>0</v>
      </c>
      <c r="AP168" s="26">
        <v>0</v>
      </c>
      <c r="AQ168" s="26">
        <v>0</v>
      </c>
      <c r="AR168" s="26">
        <v>0</v>
      </c>
      <c r="AS168" s="26">
        <v>0</v>
      </c>
      <c r="AT168" s="26">
        <v>0</v>
      </c>
      <c r="AU168" s="26">
        <v>0</v>
      </c>
      <c r="AV168" s="26">
        <v>0</v>
      </c>
      <c r="AW168" s="26">
        <v>0</v>
      </c>
      <c r="AX168" s="26">
        <v>0</v>
      </c>
      <c r="AY168" s="26">
        <v>0</v>
      </c>
      <c r="AZ168" s="26">
        <v>0</v>
      </c>
      <c r="BA168" s="26">
        <v>13</v>
      </c>
      <c r="BB168" s="26">
        <v>8</v>
      </c>
      <c r="BC168" s="26">
        <v>0</v>
      </c>
      <c r="BD168" s="26">
        <v>0</v>
      </c>
      <c r="BE168" s="26">
        <v>12</v>
      </c>
      <c r="BF168" s="26">
        <v>5</v>
      </c>
      <c r="BG168" s="68">
        <v>53</v>
      </c>
      <c r="BH168" s="68">
        <v>23</v>
      </c>
      <c r="BI168" s="205"/>
      <c r="BJ168" s="66" t="s">
        <v>73</v>
      </c>
      <c r="BK168" s="68">
        <v>5</v>
      </c>
      <c r="BL168" s="68">
        <v>1</v>
      </c>
      <c r="BM168" s="68">
        <v>1</v>
      </c>
      <c r="BN168" s="68">
        <v>0</v>
      </c>
      <c r="BO168" s="68">
        <v>1</v>
      </c>
      <c r="BP168" s="68">
        <v>1</v>
      </c>
      <c r="BQ168" s="68">
        <v>2</v>
      </c>
      <c r="BR168" s="68">
        <v>0</v>
      </c>
      <c r="BS168" s="68">
        <v>0</v>
      </c>
      <c r="BT168" s="68">
        <v>0</v>
      </c>
      <c r="BU168" s="68">
        <v>1</v>
      </c>
      <c r="BV168" s="68">
        <v>1</v>
      </c>
      <c r="BW168" s="68">
        <v>1</v>
      </c>
      <c r="BX168" s="68">
        <v>14</v>
      </c>
      <c r="BY168" s="68">
        <v>11</v>
      </c>
      <c r="BZ168" s="68">
        <v>5</v>
      </c>
      <c r="CA168" s="68">
        <v>3</v>
      </c>
      <c r="CB168" s="68">
        <v>2</v>
      </c>
      <c r="CC168" s="68">
        <v>2</v>
      </c>
      <c r="CD168" s="205"/>
      <c r="CE168" s="66" t="s">
        <v>73</v>
      </c>
      <c r="CF168" s="68">
        <v>0</v>
      </c>
      <c r="CG168" s="68">
        <v>120</v>
      </c>
      <c r="CH168" s="68">
        <v>0</v>
      </c>
      <c r="CI168" s="68">
        <v>0</v>
      </c>
      <c r="CJ168" s="68">
        <v>0</v>
      </c>
      <c r="CK168" s="68">
        <v>4</v>
      </c>
      <c r="CL168" s="68">
        <v>13</v>
      </c>
      <c r="CM168" s="68">
        <v>8</v>
      </c>
      <c r="CN168" s="68">
        <v>8</v>
      </c>
      <c r="CO168" s="205"/>
      <c r="CP168" s="66" t="s">
        <v>73</v>
      </c>
      <c r="CQ168" s="68">
        <v>0</v>
      </c>
      <c r="CR168" s="68">
        <v>0</v>
      </c>
      <c r="CS168" s="68">
        <v>0</v>
      </c>
      <c r="CT168" s="68">
        <v>0</v>
      </c>
      <c r="CU168" s="68">
        <v>0</v>
      </c>
      <c r="CV168" s="68">
        <v>0</v>
      </c>
      <c r="CW168" s="68">
        <v>0</v>
      </c>
      <c r="CX168" s="68">
        <v>0</v>
      </c>
      <c r="CY168" s="68">
        <v>0</v>
      </c>
      <c r="CZ168" s="68">
        <v>0</v>
      </c>
      <c r="DA168" s="68">
        <v>0</v>
      </c>
      <c r="DB168" s="68">
        <v>0</v>
      </c>
      <c r="DC168" s="68">
        <v>50</v>
      </c>
      <c r="DD168" s="68">
        <v>26</v>
      </c>
      <c r="DE168" s="68">
        <v>16</v>
      </c>
      <c r="DF168" s="68">
        <v>10</v>
      </c>
      <c r="DG168" s="68">
        <v>0</v>
      </c>
      <c r="DH168" s="68">
        <v>0</v>
      </c>
      <c r="DI168" s="68">
        <v>0</v>
      </c>
      <c r="DJ168" s="68">
        <v>0</v>
      </c>
      <c r="DK168" s="68">
        <v>56</v>
      </c>
      <c r="DL168" s="68">
        <v>16</v>
      </c>
      <c r="DM168" s="68">
        <v>20</v>
      </c>
      <c r="DN168" s="68">
        <v>6</v>
      </c>
      <c r="DO168" s="205"/>
      <c r="DP168" s="66" t="s">
        <v>73</v>
      </c>
      <c r="DQ168" s="26">
        <v>6</v>
      </c>
      <c r="DR168" s="26">
        <v>9</v>
      </c>
      <c r="DS168" s="26">
        <v>0</v>
      </c>
      <c r="DT168" s="26">
        <v>12</v>
      </c>
      <c r="DU168" s="26">
        <v>1</v>
      </c>
      <c r="DV168" s="26">
        <v>28</v>
      </c>
      <c r="DW168" s="26">
        <v>12</v>
      </c>
      <c r="DX168" s="26">
        <v>9</v>
      </c>
      <c r="DY168" s="41">
        <v>7</v>
      </c>
      <c r="DZ168" s="41">
        <v>5</v>
      </c>
      <c r="EA168" s="205"/>
      <c r="EB168" s="66" t="s">
        <v>73</v>
      </c>
      <c r="EC168" s="68">
        <v>120</v>
      </c>
      <c r="ED168" s="68">
        <v>1</v>
      </c>
      <c r="EE168" s="68">
        <v>0</v>
      </c>
      <c r="EF168" s="68">
        <v>0</v>
      </c>
      <c r="EG168" s="68">
        <v>2</v>
      </c>
      <c r="EH168" s="68">
        <v>3</v>
      </c>
      <c r="EI168" s="68">
        <v>1</v>
      </c>
      <c r="EJ168" s="68">
        <v>70</v>
      </c>
      <c r="EK168" s="68">
        <v>23</v>
      </c>
      <c r="EL168" s="68">
        <v>27</v>
      </c>
      <c r="EM168" s="68">
        <v>0</v>
      </c>
      <c r="EN168" s="68">
        <v>0</v>
      </c>
      <c r="EO168" s="68">
        <v>0</v>
      </c>
      <c r="EP168" s="68">
        <v>0</v>
      </c>
      <c r="EQ168" s="68">
        <v>0</v>
      </c>
      <c r="ER168" s="68">
        <v>0</v>
      </c>
      <c r="ES168" s="68">
        <v>0</v>
      </c>
      <c r="EU168" s="80" t="s">
        <v>7</v>
      </c>
      <c r="EV168" s="80" t="s">
        <v>2429</v>
      </c>
      <c r="EW168" s="78">
        <v>106</v>
      </c>
      <c r="EX168" s="80">
        <v>36</v>
      </c>
      <c r="EY168" s="78">
        <v>240</v>
      </c>
      <c r="EZ168" s="78"/>
      <c r="FA168" s="78"/>
      <c r="FB168" s="78"/>
      <c r="FC168" s="78"/>
      <c r="FD168" s="78"/>
      <c r="FE168" s="78"/>
    </row>
    <row r="169" spans="1:161">
      <c r="A169" s="205" t="s">
        <v>170</v>
      </c>
      <c r="B169" s="8" t="s">
        <v>90</v>
      </c>
      <c r="C169" s="71">
        <v>273</v>
      </c>
      <c r="D169" s="71">
        <v>188</v>
      </c>
      <c r="E169" s="71">
        <v>0</v>
      </c>
      <c r="F169" s="71">
        <v>0</v>
      </c>
      <c r="G169" s="71">
        <v>0</v>
      </c>
      <c r="H169" s="71">
        <v>0</v>
      </c>
      <c r="I169" s="71">
        <v>0</v>
      </c>
      <c r="J169" s="71">
        <v>0</v>
      </c>
      <c r="K169" s="71">
        <v>90</v>
      </c>
      <c r="L169" s="71">
        <v>66</v>
      </c>
      <c r="M169" s="71">
        <v>0</v>
      </c>
      <c r="N169" s="71">
        <v>0</v>
      </c>
      <c r="O169" s="71">
        <v>13</v>
      </c>
      <c r="P169" s="71">
        <v>4</v>
      </c>
      <c r="Q169" s="71">
        <v>65</v>
      </c>
      <c r="R169" s="71">
        <v>46</v>
      </c>
      <c r="S169" s="71">
        <v>0</v>
      </c>
      <c r="T169" s="71">
        <v>0</v>
      </c>
      <c r="U169" s="71">
        <v>0</v>
      </c>
      <c r="V169" s="71">
        <v>0</v>
      </c>
      <c r="W169" s="71">
        <v>0</v>
      </c>
      <c r="X169" s="71">
        <v>0</v>
      </c>
      <c r="Y169" s="71">
        <v>0</v>
      </c>
      <c r="Z169" s="71">
        <v>0</v>
      </c>
      <c r="AA169" s="71">
        <v>0</v>
      </c>
      <c r="AB169" s="71">
        <v>0</v>
      </c>
      <c r="AC169" s="69">
        <v>441</v>
      </c>
      <c r="AD169" s="69">
        <v>304</v>
      </c>
      <c r="AE169" s="205" t="s">
        <v>170</v>
      </c>
      <c r="AF169" s="8" t="s">
        <v>90</v>
      </c>
      <c r="AG169" s="71">
        <v>21</v>
      </c>
      <c r="AH169" s="71">
        <v>12</v>
      </c>
      <c r="AI169" s="71">
        <v>0</v>
      </c>
      <c r="AJ169" s="71">
        <v>0</v>
      </c>
      <c r="AK169" s="71">
        <v>0</v>
      </c>
      <c r="AL169" s="71">
        <v>0</v>
      </c>
      <c r="AM169" s="71">
        <v>0</v>
      </c>
      <c r="AN169" s="71">
        <v>0</v>
      </c>
      <c r="AO169" s="71">
        <v>0</v>
      </c>
      <c r="AP169" s="71">
        <v>0</v>
      </c>
      <c r="AQ169" s="71">
        <v>0</v>
      </c>
      <c r="AR169" s="71">
        <v>0</v>
      </c>
      <c r="AS169" s="71">
        <v>0</v>
      </c>
      <c r="AT169" s="71">
        <v>0</v>
      </c>
      <c r="AU169" s="71">
        <v>8</v>
      </c>
      <c r="AV169" s="71">
        <v>5</v>
      </c>
      <c r="AW169" s="71">
        <v>0</v>
      </c>
      <c r="AX169" s="71">
        <v>0</v>
      </c>
      <c r="AY169" s="71">
        <v>0</v>
      </c>
      <c r="AZ169" s="71">
        <v>0</v>
      </c>
      <c r="BA169" s="71">
        <v>0</v>
      </c>
      <c r="BB169" s="71">
        <v>0</v>
      </c>
      <c r="BC169" s="71">
        <v>0</v>
      </c>
      <c r="BD169" s="71">
        <v>0</v>
      </c>
      <c r="BE169" s="71">
        <v>0</v>
      </c>
      <c r="BF169" s="71">
        <v>0</v>
      </c>
      <c r="BG169" s="69">
        <v>29</v>
      </c>
      <c r="BH169" s="69">
        <v>17</v>
      </c>
      <c r="BI169" s="205" t="s">
        <v>170</v>
      </c>
      <c r="BJ169" s="8" t="s">
        <v>90</v>
      </c>
      <c r="BK169" s="31">
        <v>3</v>
      </c>
      <c r="BL169" s="31">
        <v>0</v>
      </c>
      <c r="BM169" s="31">
        <v>0</v>
      </c>
      <c r="BN169" s="31">
        <v>0</v>
      </c>
      <c r="BO169" s="31">
        <v>2</v>
      </c>
      <c r="BP169" s="31">
        <v>0</v>
      </c>
      <c r="BQ169" s="31">
        <v>1</v>
      </c>
      <c r="BR169" s="31">
        <v>2</v>
      </c>
      <c r="BS169" s="31">
        <v>0</v>
      </c>
      <c r="BT169" s="31">
        <v>0</v>
      </c>
      <c r="BU169" s="31">
        <v>0</v>
      </c>
      <c r="BV169" s="31">
        <v>0</v>
      </c>
      <c r="BW169" s="31">
        <v>0</v>
      </c>
      <c r="BX169" s="149">
        <v>8</v>
      </c>
      <c r="BY169" s="125">
        <v>7</v>
      </c>
      <c r="BZ169" s="71">
        <v>2</v>
      </c>
      <c r="CA169" s="71">
        <v>2</v>
      </c>
      <c r="CB169" s="71">
        <v>1</v>
      </c>
      <c r="CC169" s="71">
        <v>2</v>
      </c>
      <c r="CD169" s="205" t="s">
        <v>170</v>
      </c>
      <c r="CE169" s="8" t="s">
        <v>90</v>
      </c>
      <c r="CF169" s="71">
        <v>0</v>
      </c>
      <c r="CG169" s="71">
        <v>137</v>
      </c>
      <c r="CH169" s="71">
        <v>0</v>
      </c>
      <c r="CI169" s="71">
        <v>0</v>
      </c>
      <c r="CJ169" s="71">
        <v>0</v>
      </c>
      <c r="CK169" s="71">
        <v>4</v>
      </c>
      <c r="CL169" s="71">
        <v>7</v>
      </c>
      <c r="CM169" s="71">
        <v>5</v>
      </c>
      <c r="CN169" s="71">
        <v>5</v>
      </c>
      <c r="CO169" s="205" t="s">
        <v>170</v>
      </c>
      <c r="CP169" s="8" t="s">
        <v>90</v>
      </c>
      <c r="CQ169" s="46">
        <v>92</v>
      </c>
      <c r="CR169" s="46">
        <v>49</v>
      </c>
      <c r="CS169" s="46">
        <v>30</v>
      </c>
      <c r="CT169" s="46">
        <v>13</v>
      </c>
      <c r="CU169" s="46">
        <v>0</v>
      </c>
      <c r="CV169" s="46">
        <v>0</v>
      </c>
      <c r="CW169" s="46">
        <v>0</v>
      </c>
      <c r="CX169" s="46">
        <v>0</v>
      </c>
      <c r="CY169" s="46">
        <v>0</v>
      </c>
      <c r="CZ169" s="46">
        <v>0</v>
      </c>
      <c r="DA169" s="46">
        <v>0</v>
      </c>
      <c r="DB169" s="46">
        <v>0</v>
      </c>
      <c r="DC169" s="46">
        <v>0</v>
      </c>
      <c r="DD169" s="46">
        <v>0</v>
      </c>
      <c r="DE169" s="46">
        <v>0</v>
      </c>
      <c r="DF169" s="46">
        <v>0</v>
      </c>
      <c r="DG169" s="46">
        <v>0</v>
      </c>
      <c r="DH169" s="46">
        <v>0</v>
      </c>
      <c r="DI169" s="46">
        <v>0</v>
      </c>
      <c r="DJ169" s="46">
        <v>0</v>
      </c>
      <c r="DK169" s="46">
        <v>0</v>
      </c>
      <c r="DL169" s="46">
        <v>0</v>
      </c>
      <c r="DM169" s="46">
        <v>0</v>
      </c>
      <c r="DN169" s="46">
        <v>0</v>
      </c>
      <c r="DO169" s="205" t="s">
        <v>170</v>
      </c>
      <c r="DP169" s="8" t="s">
        <v>90</v>
      </c>
      <c r="DQ169" s="71">
        <v>11</v>
      </c>
      <c r="DR169" s="71">
        <v>4</v>
      </c>
      <c r="DS169" s="71">
        <v>0</v>
      </c>
      <c r="DT169" s="71">
        <v>8</v>
      </c>
      <c r="DU169" s="71">
        <v>0</v>
      </c>
      <c r="DV169" s="16">
        <v>23</v>
      </c>
      <c r="DW169" s="71">
        <v>8</v>
      </c>
      <c r="DX169" s="71">
        <v>5</v>
      </c>
      <c r="DY169" s="152">
        <v>3</v>
      </c>
      <c r="DZ169" s="32">
        <v>1</v>
      </c>
      <c r="EA169" s="205" t="s">
        <v>170</v>
      </c>
      <c r="EB169" s="8" t="s">
        <v>90</v>
      </c>
      <c r="EC169" s="71">
        <v>9</v>
      </c>
      <c r="ED169" s="71">
        <v>12</v>
      </c>
      <c r="EE169" s="71">
        <v>0</v>
      </c>
      <c r="EF169" s="71">
        <v>0</v>
      </c>
      <c r="EG169" s="71">
        <v>0</v>
      </c>
      <c r="EH169" s="71">
        <v>0</v>
      </c>
      <c r="EI169" s="71">
        <v>0</v>
      </c>
      <c r="EJ169" s="71">
        <v>9</v>
      </c>
      <c r="EK169" s="71">
        <v>0</v>
      </c>
      <c r="EL169" s="71">
        <v>0</v>
      </c>
      <c r="EM169" s="71">
        <v>0</v>
      </c>
      <c r="EN169" s="71">
        <v>0</v>
      </c>
      <c r="EO169" s="71">
        <v>0</v>
      </c>
      <c r="EP169" s="71">
        <v>0</v>
      </c>
      <c r="EQ169" s="71">
        <v>0</v>
      </c>
      <c r="ER169" s="71">
        <v>0</v>
      </c>
      <c r="ES169" s="71">
        <v>0</v>
      </c>
      <c r="EU169" s="80" t="s">
        <v>170</v>
      </c>
      <c r="EV169" s="80" t="s">
        <v>2430</v>
      </c>
      <c r="EW169" s="78">
        <v>92</v>
      </c>
      <c r="EX169" s="80">
        <v>30</v>
      </c>
      <c r="EY169" s="78">
        <v>274</v>
      </c>
      <c r="EZ169" s="78"/>
      <c r="FA169" s="78"/>
      <c r="FB169" s="78"/>
      <c r="FC169" s="78"/>
      <c r="FD169" s="78"/>
      <c r="FE169" s="78"/>
    </row>
    <row r="170" spans="1:161">
      <c r="A170" s="205"/>
      <c r="B170" s="8" t="s">
        <v>91</v>
      </c>
      <c r="C170" s="71">
        <v>0</v>
      </c>
      <c r="D170" s="71">
        <v>0</v>
      </c>
      <c r="E170" s="71">
        <v>0</v>
      </c>
      <c r="F170" s="71">
        <v>0</v>
      </c>
      <c r="G170" s="71">
        <v>0</v>
      </c>
      <c r="H170" s="71">
        <v>0</v>
      </c>
      <c r="I170" s="71">
        <v>0</v>
      </c>
      <c r="J170" s="71">
        <v>0</v>
      </c>
      <c r="K170" s="71">
        <v>0</v>
      </c>
      <c r="L170" s="71">
        <v>0</v>
      </c>
      <c r="M170" s="71">
        <v>0</v>
      </c>
      <c r="N170" s="71">
        <v>0</v>
      </c>
      <c r="O170" s="71">
        <v>0</v>
      </c>
      <c r="P170" s="71">
        <v>0</v>
      </c>
      <c r="Q170" s="71">
        <v>0</v>
      </c>
      <c r="R170" s="71">
        <v>0</v>
      </c>
      <c r="S170" s="71">
        <v>0</v>
      </c>
      <c r="T170" s="71">
        <v>0</v>
      </c>
      <c r="U170" s="71">
        <v>0</v>
      </c>
      <c r="V170" s="71">
        <v>0</v>
      </c>
      <c r="W170" s="71">
        <v>0</v>
      </c>
      <c r="X170" s="71">
        <v>0</v>
      </c>
      <c r="Y170" s="71">
        <v>0</v>
      </c>
      <c r="Z170" s="71">
        <v>0</v>
      </c>
      <c r="AA170" s="71">
        <v>0</v>
      </c>
      <c r="AB170" s="71">
        <v>0</v>
      </c>
      <c r="AC170" s="69">
        <v>0</v>
      </c>
      <c r="AD170" s="69">
        <v>0</v>
      </c>
      <c r="AE170" s="205"/>
      <c r="AF170" s="8" t="s">
        <v>91</v>
      </c>
      <c r="AG170" s="71">
        <v>0</v>
      </c>
      <c r="AH170" s="71">
        <v>0</v>
      </c>
      <c r="AI170" s="71">
        <v>0</v>
      </c>
      <c r="AJ170" s="71">
        <v>0</v>
      </c>
      <c r="AK170" s="71">
        <v>0</v>
      </c>
      <c r="AL170" s="71">
        <v>0</v>
      </c>
      <c r="AM170" s="71">
        <v>0</v>
      </c>
      <c r="AN170" s="71">
        <v>0</v>
      </c>
      <c r="AO170" s="71">
        <v>0</v>
      </c>
      <c r="AP170" s="71">
        <v>0</v>
      </c>
      <c r="AQ170" s="71">
        <v>0</v>
      </c>
      <c r="AR170" s="71">
        <v>0</v>
      </c>
      <c r="AS170" s="71">
        <v>0</v>
      </c>
      <c r="AT170" s="71">
        <v>0</v>
      </c>
      <c r="AU170" s="71">
        <v>0</v>
      </c>
      <c r="AV170" s="71">
        <v>0</v>
      </c>
      <c r="AW170" s="71">
        <v>0</v>
      </c>
      <c r="AX170" s="71">
        <v>0</v>
      </c>
      <c r="AY170" s="71">
        <v>0</v>
      </c>
      <c r="AZ170" s="71">
        <v>0</v>
      </c>
      <c r="BA170" s="71">
        <v>0</v>
      </c>
      <c r="BB170" s="71">
        <v>0</v>
      </c>
      <c r="BC170" s="71">
        <v>0</v>
      </c>
      <c r="BD170" s="71">
        <v>0</v>
      </c>
      <c r="BE170" s="71">
        <v>0</v>
      </c>
      <c r="BF170" s="71">
        <v>0</v>
      </c>
      <c r="BG170" s="69">
        <v>0</v>
      </c>
      <c r="BH170" s="69">
        <v>0</v>
      </c>
      <c r="BI170" s="205"/>
      <c r="BJ170" s="8" t="s">
        <v>91</v>
      </c>
      <c r="BK170" s="31">
        <v>0</v>
      </c>
      <c r="BL170" s="31">
        <v>0</v>
      </c>
      <c r="BM170" s="31">
        <v>0</v>
      </c>
      <c r="BN170" s="31">
        <v>0</v>
      </c>
      <c r="BO170" s="31">
        <v>0</v>
      </c>
      <c r="BP170" s="31">
        <v>0</v>
      </c>
      <c r="BQ170" s="31">
        <v>0</v>
      </c>
      <c r="BR170" s="31">
        <v>0</v>
      </c>
      <c r="BS170" s="31">
        <v>0</v>
      </c>
      <c r="BT170" s="31">
        <v>0</v>
      </c>
      <c r="BU170" s="31">
        <v>0</v>
      </c>
      <c r="BV170" s="31">
        <v>0</v>
      </c>
      <c r="BW170" s="31">
        <v>0</v>
      </c>
      <c r="BX170" s="149">
        <v>0</v>
      </c>
      <c r="BY170" s="125">
        <v>0</v>
      </c>
      <c r="BZ170" s="71">
        <v>0</v>
      </c>
      <c r="CA170" s="71">
        <v>0</v>
      </c>
      <c r="CB170" s="71">
        <v>0</v>
      </c>
      <c r="CC170" s="71">
        <v>0</v>
      </c>
      <c r="CD170" s="205"/>
      <c r="CE170" s="8" t="s">
        <v>91</v>
      </c>
      <c r="CF170" s="71">
        <v>0</v>
      </c>
      <c r="CG170" s="71">
        <v>0</v>
      </c>
      <c r="CH170" s="71">
        <v>0</v>
      </c>
      <c r="CI170" s="71">
        <v>0</v>
      </c>
      <c r="CJ170" s="71">
        <v>0</v>
      </c>
      <c r="CK170" s="71">
        <v>0</v>
      </c>
      <c r="CL170" s="71">
        <v>0</v>
      </c>
      <c r="CM170" s="71">
        <v>0</v>
      </c>
      <c r="CN170" s="71">
        <v>0</v>
      </c>
      <c r="CO170" s="205"/>
      <c r="CP170" s="8" t="s">
        <v>91</v>
      </c>
      <c r="CQ170" s="46">
        <v>0</v>
      </c>
      <c r="CR170" s="46">
        <v>0</v>
      </c>
      <c r="CS170" s="46">
        <v>0</v>
      </c>
      <c r="CT170" s="46">
        <v>0</v>
      </c>
      <c r="CU170" s="46">
        <v>0</v>
      </c>
      <c r="CV170" s="46">
        <v>0</v>
      </c>
      <c r="CW170" s="46">
        <v>0</v>
      </c>
      <c r="CX170" s="46">
        <v>0</v>
      </c>
      <c r="CY170" s="46">
        <v>0</v>
      </c>
      <c r="CZ170" s="46">
        <v>0</v>
      </c>
      <c r="DA170" s="46">
        <v>0</v>
      </c>
      <c r="DB170" s="46">
        <v>0</v>
      </c>
      <c r="DC170" s="46">
        <v>0</v>
      </c>
      <c r="DD170" s="46">
        <v>0</v>
      </c>
      <c r="DE170" s="46">
        <v>0</v>
      </c>
      <c r="DF170" s="46">
        <v>0</v>
      </c>
      <c r="DG170" s="46">
        <v>0</v>
      </c>
      <c r="DH170" s="46">
        <v>0</v>
      </c>
      <c r="DI170" s="46">
        <v>0</v>
      </c>
      <c r="DJ170" s="46">
        <v>0</v>
      </c>
      <c r="DK170" s="46">
        <v>0</v>
      </c>
      <c r="DL170" s="46">
        <v>0</v>
      </c>
      <c r="DM170" s="46">
        <v>0</v>
      </c>
      <c r="DN170" s="46">
        <v>0</v>
      </c>
      <c r="DO170" s="205"/>
      <c r="DP170" s="8" t="s">
        <v>91</v>
      </c>
      <c r="DQ170" s="71">
        <v>0</v>
      </c>
      <c r="DR170" s="71">
        <v>0</v>
      </c>
      <c r="DS170" s="71">
        <v>0</v>
      </c>
      <c r="DT170" s="71">
        <v>0</v>
      </c>
      <c r="DU170" s="71">
        <v>0</v>
      </c>
      <c r="DV170" s="16">
        <v>0</v>
      </c>
      <c r="DW170" s="71">
        <v>0</v>
      </c>
      <c r="DX170" s="71">
        <v>0</v>
      </c>
      <c r="DY170" s="152">
        <v>0</v>
      </c>
      <c r="DZ170" s="32">
        <v>0</v>
      </c>
      <c r="EA170" s="205"/>
      <c r="EB170" s="8" t="s">
        <v>91</v>
      </c>
      <c r="EC170" s="71">
        <v>0</v>
      </c>
      <c r="ED170" s="71">
        <v>0</v>
      </c>
      <c r="EE170" s="71">
        <v>0</v>
      </c>
      <c r="EF170" s="71">
        <v>0</v>
      </c>
      <c r="EG170" s="71">
        <v>0</v>
      </c>
      <c r="EH170" s="71">
        <v>0</v>
      </c>
      <c r="EI170" s="71">
        <v>0</v>
      </c>
      <c r="EJ170" s="71">
        <v>0</v>
      </c>
      <c r="EK170" s="71">
        <v>0</v>
      </c>
      <c r="EL170" s="71">
        <v>0</v>
      </c>
      <c r="EM170" s="71">
        <v>0</v>
      </c>
      <c r="EN170" s="71">
        <v>0</v>
      </c>
      <c r="EO170" s="71">
        <v>0</v>
      </c>
      <c r="EP170" s="71">
        <v>0</v>
      </c>
      <c r="EQ170" s="71">
        <v>0</v>
      </c>
      <c r="ER170" s="71">
        <v>0</v>
      </c>
      <c r="ES170" s="71">
        <v>0</v>
      </c>
      <c r="EU170" s="80" t="s">
        <v>170</v>
      </c>
      <c r="EV170" s="80" t="s">
        <v>2431</v>
      </c>
      <c r="EW170" s="78">
        <v>0</v>
      </c>
      <c r="EX170" s="80">
        <v>0</v>
      </c>
      <c r="EY170" s="78">
        <v>0</v>
      </c>
      <c r="EZ170" s="78"/>
      <c r="FA170" s="78"/>
      <c r="FB170" s="78"/>
      <c r="FC170" s="78"/>
      <c r="FD170" s="78"/>
      <c r="FE170" s="78"/>
    </row>
    <row r="171" spans="1:161">
      <c r="A171" s="205"/>
      <c r="B171" s="66" t="s">
        <v>73</v>
      </c>
      <c r="C171" s="26">
        <v>273</v>
      </c>
      <c r="D171" s="26">
        <v>188</v>
      </c>
      <c r="E171" s="26">
        <v>0</v>
      </c>
      <c r="F171" s="26">
        <v>0</v>
      </c>
      <c r="G171" s="26">
        <v>0</v>
      </c>
      <c r="H171" s="26">
        <v>0</v>
      </c>
      <c r="I171" s="26">
        <v>0</v>
      </c>
      <c r="J171" s="26">
        <v>0</v>
      </c>
      <c r="K171" s="26">
        <v>90</v>
      </c>
      <c r="L171" s="26">
        <v>66</v>
      </c>
      <c r="M171" s="26">
        <v>0</v>
      </c>
      <c r="N171" s="26">
        <v>0</v>
      </c>
      <c r="O171" s="26">
        <v>13</v>
      </c>
      <c r="P171" s="26">
        <v>4</v>
      </c>
      <c r="Q171" s="26">
        <v>65</v>
      </c>
      <c r="R171" s="26">
        <v>46</v>
      </c>
      <c r="S171" s="26">
        <v>0</v>
      </c>
      <c r="T171" s="26">
        <v>0</v>
      </c>
      <c r="U171" s="26">
        <v>0</v>
      </c>
      <c r="V171" s="26">
        <v>0</v>
      </c>
      <c r="W171" s="26">
        <v>0</v>
      </c>
      <c r="X171" s="26">
        <v>0</v>
      </c>
      <c r="Y171" s="26">
        <v>0</v>
      </c>
      <c r="Z171" s="26">
        <v>0</v>
      </c>
      <c r="AA171" s="26">
        <v>0</v>
      </c>
      <c r="AB171" s="26">
        <v>0</v>
      </c>
      <c r="AC171" s="68">
        <v>441</v>
      </c>
      <c r="AD171" s="68">
        <v>304</v>
      </c>
      <c r="AE171" s="205"/>
      <c r="AF171" s="66" t="s">
        <v>73</v>
      </c>
      <c r="AG171" s="26">
        <v>21</v>
      </c>
      <c r="AH171" s="26">
        <v>12</v>
      </c>
      <c r="AI171" s="26">
        <v>0</v>
      </c>
      <c r="AJ171" s="26">
        <v>0</v>
      </c>
      <c r="AK171" s="26">
        <v>0</v>
      </c>
      <c r="AL171" s="26">
        <v>0</v>
      </c>
      <c r="AM171" s="26">
        <v>0</v>
      </c>
      <c r="AN171" s="26">
        <v>0</v>
      </c>
      <c r="AO171" s="26">
        <v>0</v>
      </c>
      <c r="AP171" s="26">
        <v>0</v>
      </c>
      <c r="AQ171" s="26">
        <v>0</v>
      </c>
      <c r="AR171" s="26">
        <v>0</v>
      </c>
      <c r="AS171" s="26">
        <v>0</v>
      </c>
      <c r="AT171" s="26">
        <v>0</v>
      </c>
      <c r="AU171" s="26">
        <v>8</v>
      </c>
      <c r="AV171" s="26">
        <v>5</v>
      </c>
      <c r="AW171" s="26">
        <v>0</v>
      </c>
      <c r="AX171" s="26">
        <v>0</v>
      </c>
      <c r="AY171" s="26">
        <v>0</v>
      </c>
      <c r="AZ171" s="26">
        <v>0</v>
      </c>
      <c r="BA171" s="26">
        <v>0</v>
      </c>
      <c r="BB171" s="26">
        <v>0</v>
      </c>
      <c r="BC171" s="26">
        <v>0</v>
      </c>
      <c r="BD171" s="26">
        <v>0</v>
      </c>
      <c r="BE171" s="26">
        <v>0</v>
      </c>
      <c r="BF171" s="26">
        <v>0</v>
      </c>
      <c r="BG171" s="68">
        <v>29</v>
      </c>
      <c r="BH171" s="68">
        <v>17</v>
      </c>
      <c r="BI171" s="205"/>
      <c r="BJ171" s="66" t="s">
        <v>73</v>
      </c>
      <c r="BK171" s="68">
        <v>3</v>
      </c>
      <c r="BL171" s="68">
        <v>0</v>
      </c>
      <c r="BM171" s="68">
        <v>0</v>
      </c>
      <c r="BN171" s="68">
        <v>0</v>
      </c>
      <c r="BO171" s="68">
        <v>2</v>
      </c>
      <c r="BP171" s="68">
        <v>0</v>
      </c>
      <c r="BQ171" s="68">
        <v>1</v>
      </c>
      <c r="BR171" s="68">
        <v>2</v>
      </c>
      <c r="BS171" s="68">
        <v>0</v>
      </c>
      <c r="BT171" s="68">
        <v>0</v>
      </c>
      <c r="BU171" s="68">
        <v>0</v>
      </c>
      <c r="BV171" s="68">
        <v>0</v>
      </c>
      <c r="BW171" s="68">
        <v>0</v>
      </c>
      <c r="BX171" s="68">
        <v>8</v>
      </c>
      <c r="BY171" s="68">
        <v>7</v>
      </c>
      <c r="BZ171" s="68">
        <v>2</v>
      </c>
      <c r="CA171" s="68">
        <v>2</v>
      </c>
      <c r="CB171" s="68">
        <v>1</v>
      </c>
      <c r="CC171" s="68">
        <v>2</v>
      </c>
      <c r="CD171" s="205"/>
      <c r="CE171" s="66" t="s">
        <v>73</v>
      </c>
      <c r="CF171" s="68">
        <v>0</v>
      </c>
      <c r="CG171" s="68">
        <v>137</v>
      </c>
      <c r="CH171" s="68">
        <v>0</v>
      </c>
      <c r="CI171" s="68">
        <v>0</v>
      </c>
      <c r="CJ171" s="68">
        <v>0</v>
      </c>
      <c r="CK171" s="68">
        <v>4</v>
      </c>
      <c r="CL171" s="68">
        <v>7</v>
      </c>
      <c r="CM171" s="68">
        <v>5</v>
      </c>
      <c r="CN171" s="68">
        <v>5</v>
      </c>
      <c r="CO171" s="205"/>
      <c r="CP171" s="66" t="s">
        <v>73</v>
      </c>
      <c r="CQ171" s="68">
        <v>92</v>
      </c>
      <c r="CR171" s="68">
        <v>49</v>
      </c>
      <c r="CS171" s="68">
        <v>30</v>
      </c>
      <c r="CT171" s="68">
        <v>13</v>
      </c>
      <c r="CU171" s="68">
        <v>0</v>
      </c>
      <c r="CV171" s="68">
        <v>0</v>
      </c>
      <c r="CW171" s="68">
        <v>0</v>
      </c>
      <c r="CX171" s="68">
        <v>0</v>
      </c>
      <c r="CY171" s="68">
        <v>0</v>
      </c>
      <c r="CZ171" s="68">
        <v>0</v>
      </c>
      <c r="DA171" s="68">
        <v>0</v>
      </c>
      <c r="DB171" s="68">
        <v>0</v>
      </c>
      <c r="DC171" s="68">
        <v>0</v>
      </c>
      <c r="DD171" s="68">
        <v>0</v>
      </c>
      <c r="DE171" s="68">
        <v>0</v>
      </c>
      <c r="DF171" s="68">
        <v>0</v>
      </c>
      <c r="DG171" s="68">
        <v>0</v>
      </c>
      <c r="DH171" s="68">
        <v>0</v>
      </c>
      <c r="DI171" s="68">
        <v>0</v>
      </c>
      <c r="DJ171" s="68">
        <v>0</v>
      </c>
      <c r="DK171" s="68">
        <v>0</v>
      </c>
      <c r="DL171" s="68">
        <v>0</v>
      </c>
      <c r="DM171" s="68">
        <v>0</v>
      </c>
      <c r="DN171" s="68">
        <v>0</v>
      </c>
      <c r="DO171" s="205"/>
      <c r="DP171" s="66" t="s">
        <v>73</v>
      </c>
      <c r="DQ171" s="26">
        <v>11</v>
      </c>
      <c r="DR171" s="26">
        <v>4</v>
      </c>
      <c r="DS171" s="26">
        <v>0</v>
      </c>
      <c r="DT171" s="26">
        <v>8</v>
      </c>
      <c r="DU171" s="26">
        <v>0</v>
      </c>
      <c r="DV171" s="26">
        <v>23</v>
      </c>
      <c r="DW171" s="26">
        <v>8</v>
      </c>
      <c r="DX171" s="26">
        <v>5</v>
      </c>
      <c r="DY171" s="41">
        <v>3</v>
      </c>
      <c r="DZ171" s="41">
        <v>1</v>
      </c>
      <c r="EA171" s="205"/>
      <c r="EB171" s="66" t="s">
        <v>73</v>
      </c>
      <c r="EC171" s="68">
        <v>9</v>
      </c>
      <c r="ED171" s="68">
        <v>12</v>
      </c>
      <c r="EE171" s="68">
        <v>0</v>
      </c>
      <c r="EF171" s="68">
        <v>0</v>
      </c>
      <c r="EG171" s="68">
        <v>0</v>
      </c>
      <c r="EH171" s="68">
        <v>0</v>
      </c>
      <c r="EI171" s="68">
        <v>0</v>
      </c>
      <c r="EJ171" s="68">
        <v>9</v>
      </c>
      <c r="EK171" s="68">
        <v>0</v>
      </c>
      <c r="EL171" s="68">
        <v>0</v>
      </c>
      <c r="EM171" s="68">
        <v>0</v>
      </c>
      <c r="EN171" s="68">
        <v>0</v>
      </c>
      <c r="EO171" s="68">
        <v>0</v>
      </c>
      <c r="EP171" s="68">
        <v>0</v>
      </c>
      <c r="EQ171" s="68">
        <v>0</v>
      </c>
      <c r="ER171" s="68">
        <v>0</v>
      </c>
      <c r="ES171" s="68">
        <v>0</v>
      </c>
      <c r="EU171" s="80" t="s">
        <v>170</v>
      </c>
      <c r="EV171" s="80" t="s">
        <v>2432</v>
      </c>
      <c r="EW171" s="78">
        <v>92</v>
      </c>
      <c r="EX171" s="80">
        <v>30</v>
      </c>
      <c r="EY171" s="78">
        <v>274</v>
      </c>
      <c r="EZ171" s="78"/>
      <c r="FA171" s="78"/>
      <c r="FB171" s="78"/>
      <c r="FC171" s="78"/>
      <c r="FD171" s="78"/>
      <c r="FE171" s="78"/>
    </row>
    <row r="172" spans="1:161">
      <c r="A172" s="205" t="s">
        <v>171</v>
      </c>
      <c r="B172" s="8" t="s">
        <v>90</v>
      </c>
      <c r="C172" s="71">
        <v>751</v>
      </c>
      <c r="D172" s="71">
        <v>432</v>
      </c>
      <c r="E172" s="71">
        <v>68</v>
      </c>
      <c r="F172" s="71">
        <v>43</v>
      </c>
      <c r="G172" s="71">
        <v>0</v>
      </c>
      <c r="H172" s="71">
        <v>0</v>
      </c>
      <c r="I172" s="71">
        <v>0</v>
      </c>
      <c r="J172" s="71">
        <v>0</v>
      </c>
      <c r="K172" s="71">
        <v>227</v>
      </c>
      <c r="L172" s="71">
        <v>151</v>
      </c>
      <c r="M172" s="71">
        <v>49</v>
      </c>
      <c r="N172" s="71">
        <v>16</v>
      </c>
      <c r="O172" s="71">
        <v>150</v>
      </c>
      <c r="P172" s="71">
        <v>86</v>
      </c>
      <c r="Q172" s="71">
        <v>510</v>
      </c>
      <c r="R172" s="71">
        <v>264</v>
      </c>
      <c r="S172" s="71">
        <v>0</v>
      </c>
      <c r="T172" s="71">
        <v>0</v>
      </c>
      <c r="U172" s="71">
        <v>7</v>
      </c>
      <c r="V172" s="71">
        <v>2</v>
      </c>
      <c r="W172" s="71">
        <v>83</v>
      </c>
      <c r="X172" s="71">
        <v>39</v>
      </c>
      <c r="Y172" s="71">
        <v>0</v>
      </c>
      <c r="Z172" s="71">
        <v>0</v>
      </c>
      <c r="AA172" s="71">
        <v>0</v>
      </c>
      <c r="AB172" s="71">
        <v>0</v>
      </c>
      <c r="AC172" s="69">
        <v>1845</v>
      </c>
      <c r="AD172" s="69">
        <v>1033</v>
      </c>
      <c r="AE172" s="205" t="s">
        <v>171</v>
      </c>
      <c r="AF172" s="8" t="s">
        <v>90</v>
      </c>
      <c r="AG172" s="71">
        <v>128</v>
      </c>
      <c r="AH172" s="71">
        <v>83</v>
      </c>
      <c r="AI172" s="71">
        <v>3</v>
      </c>
      <c r="AJ172" s="71">
        <v>3</v>
      </c>
      <c r="AK172" s="71">
        <v>0</v>
      </c>
      <c r="AL172" s="71">
        <v>0</v>
      </c>
      <c r="AM172" s="71">
        <v>0</v>
      </c>
      <c r="AN172" s="71">
        <v>0</v>
      </c>
      <c r="AO172" s="71">
        <v>17</v>
      </c>
      <c r="AP172" s="71">
        <v>14</v>
      </c>
      <c r="AQ172" s="71">
        <v>19</v>
      </c>
      <c r="AR172" s="71">
        <v>6</v>
      </c>
      <c r="AS172" s="71">
        <v>15</v>
      </c>
      <c r="AT172" s="71">
        <v>9</v>
      </c>
      <c r="AU172" s="71">
        <v>210</v>
      </c>
      <c r="AV172" s="71">
        <v>108</v>
      </c>
      <c r="AW172" s="71">
        <v>0</v>
      </c>
      <c r="AX172" s="71">
        <v>0</v>
      </c>
      <c r="AY172" s="71">
        <v>2</v>
      </c>
      <c r="AZ172" s="71">
        <v>0</v>
      </c>
      <c r="BA172" s="71">
        <v>39</v>
      </c>
      <c r="BB172" s="71">
        <v>19</v>
      </c>
      <c r="BC172" s="71">
        <v>0</v>
      </c>
      <c r="BD172" s="71">
        <v>0</v>
      </c>
      <c r="BE172" s="71">
        <v>0</v>
      </c>
      <c r="BF172" s="71">
        <v>0</v>
      </c>
      <c r="BG172" s="69">
        <v>433</v>
      </c>
      <c r="BH172" s="69">
        <v>242</v>
      </c>
      <c r="BI172" s="205" t="s">
        <v>171</v>
      </c>
      <c r="BJ172" s="8" t="s">
        <v>90</v>
      </c>
      <c r="BK172" s="31">
        <v>10</v>
      </c>
      <c r="BL172" s="31">
        <v>2</v>
      </c>
      <c r="BM172" s="31">
        <v>0</v>
      </c>
      <c r="BN172" s="31">
        <v>0</v>
      </c>
      <c r="BO172" s="31">
        <v>3</v>
      </c>
      <c r="BP172" s="31">
        <v>2</v>
      </c>
      <c r="BQ172" s="31">
        <v>2</v>
      </c>
      <c r="BR172" s="31">
        <v>7</v>
      </c>
      <c r="BS172" s="31">
        <v>0</v>
      </c>
      <c r="BT172" s="31">
        <v>1</v>
      </c>
      <c r="BU172" s="31">
        <v>2</v>
      </c>
      <c r="BV172" s="31">
        <v>0</v>
      </c>
      <c r="BW172" s="31">
        <v>0</v>
      </c>
      <c r="BX172" s="149">
        <v>29</v>
      </c>
      <c r="BY172" s="125">
        <v>16</v>
      </c>
      <c r="BZ172" s="71">
        <v>3</v>
      </c>
      <c r="CA172" s="71">
        <v>8</v>
      </c>
      <c r="CB172" s="71">
        <v>0</v>
      </c>
      <c r="CC172" s="71">
        <v>4</v>
      </c>
      <c r="CD172" s="205" t="s">
        <v>171</v>
      </c>
      <c r="CE172" s="8" t="s">
        <v>90</v>
      </c>
      <c r="CF172" s="71">
        <v>0</v>
      </c>
      <c r="CG172" s="71">
        <v>289</v>
      </c>
      <c r="CH172" s="71">
        <v>0</v>
      </c>
      <c r="CI172" s="71">
        <v>0</v>
      </c>
      <c r="CJ172" s="71">
        <v>0</v>
      </c>
      <c r="CK172" s="71">
        <v>2</v>
      </c>
      <c r="CL172" s="71">
        <v>16</v>
      </c>
      <c r="CM172" s="71">
        <v>12</v>
      </c>
      <c r="CN172" s="71">
        <v>15</v>
      </c>
      <c r="CO172" s="205" t="s">
        <v>171</v>
      </c>
      <c r="CP172" s="8" t="s">
        <v>90</v>
      </c>
      <c r="CQ172" s="46">
        <v>606</v>
      </c>
      <c r="CR172" s="46">
        <v>345</v>
      </c>
      <c r="CS172" s="46">
        <v>254</v>
      </c>
      <c r="CT172" s="46">
        <v>126</v>
      </c>
      <c r="CU172" s="46">
        <v>0</v>
      </c>
      <c r="CV172" s="46">
        <v>0</v>
      </c>
      <c r="CW172" s="46">
        <v>0</v>
      </c>
      <c r="CX172" s="46">
        <v>0</v>
      </c>
      <c r="CY172" s="46">
        <v>4</v>
      </c>
      <c r="CZ172" s="46">
        <v>0</v>
      </c>
      <c r="DA172" s="46">
        <v>0</v>
      </c>
      <c r="DB172" s="46">
        <v>0</v>
      </c>
      <c r="DC172" s="46">
        <v>0</v>
      </c>
      <c r="DD172" s="46">
        <v>0</v>
      </c>
      <c r="DE172" s="46">
        <v>0</v>
      </c>
      <c r="DF172" s="46">
        <v>0</v>
      </c>
      <c r="DG172" s="46">
        <v>0</v>
      </c>
      <c r="DH172" s="46">
        <v>0</v>
      </c>
      <c r="DI172" s="46">
        <v>0</v>
      </c>
      <c r="DJ172" s="46">
        <v>0</v>
      </c>
      <c r="DK172" s="46">
        <v>0</v>
      </c>
      <c r="DL172" s="46">
        <v>0</v>
      </c>
      <c r="DM172" s="46">
        <v>0</v>
      </c>
      <c r="DN172" s="46">
        <v>0</v>
      </c>
      <c r="DO172" s="205" t="s">
        <v>171</v>
      </c>
      <c r="DP172" s="8" t="s">
        <v>90</v>
      </c>
      <c r="DQ172" s="71">
        <v>10</v>
      </c>
      <c r="DR172" s="71">
        <v>27</v>
      </c>
      <c r="DS172" s="71">
        <v>1</v>
      </c>
      <c r="DT172" s="71">
        <v>29</v>
      </c>
      <c r="DU172" s="71">
        <v>0</v>
      </c>
      <c r="DV172" s="16">
        <v>67</v>
      </c>
      <c r="DW172" s="71">
        <v>21</v>
      </c>
      <c r="DX172" s="71">
        <v>11</v>
      </c>
      <c r="DY172" s="152">
        <v>16</v>
      </c>
      <c r="DZ172" s="32">
        <v>10</v>
      </c>
      <c r="EA172" s="205" t="s">
        <v>171</v>
      </c>
      <c r="EB172" s="8" t="s">
        <v>90</v>
      </c>
      <c r="EC172" s="71">
        <v>235</v>
      </c>
      <c r="ED172" s="71">
        <v>235</v>
      </c>
      <c r="EE172" s="71">
        <v>10</v>
      </c>
      <c r="EF172" s="71">
        <v>0</v>
      </c>
      <c r="EG172" s="71">
        <v>9</v>
      </c>
      <c r="EH172" s="71">
        <v>11</v>
      </c>
      <c r="EI172" s="71">
        <v>3</v>
      </c>
      <c r="EJ172" s="71">
        <v>247</v>
      </c>
      <c r="EK172" s="71">
        <v>11</v>
      </c>
      <c r="EL172" s="71">
        <v>13</v>
      </c>
      <c r="EM172" s="71">
        <v>18</v>
      </c>
      <c r="EN172" s="71">
        <v>0</v>
      </c>
      <c r="EO172" s="71">
        <v>5</v>
      </c>
      <c r="EP172" s="71">
        <v>2</v>
      </c>
      <c r="EQ172" s="71">
        <v>0</v>
      </c>
      <c r="ER172" s="71">
        <v>2</v>
      </c>
      <c r="ES172" s="71">
        <v>0</v>
      </c>
      <c r="EU172" s="80" t="s">
        <v>171</v>
      </c>
      <c r="EV172" s="80" t="s">
        <v>2433</v>
      </c>
      <c r="EW172" s="78">
        <v>610</v>
      </c>
      <c r="EX172" s="80">
        <v>254</v>
      </c>
      <c r="EY172" s="78">
        <v>578</v>
      </c>
      <c r="EZ172" s="78"/>
      <c r="FA172" s="78"/>
      <c r="FB172" s="78"/>
      <c r="FC172" s="78"/>
      <c r="FD172" s="78"/>
      <c r="FE172" s="78"/>
    </row>
    <row r="173" spans="1:161">
      <c r="A173" s="205"/>
      <c r="B173" s="8" t="s">
        <v>91</v>
      </c>
      <c r="C173" s="71">
        <v>0</v>
      </c>
      <c r="D173" s="71">
        <v>0</v>
      </c>
      <c r="E173" s="71">
        <v>0</v>
      </c>
      <c r="F173" s="71">
        <v>0</v>
      </c>
      <c r="G173" s="71">
        <v>0</v>
      </c>
      <c r="H173" s="71">
        <v>0</v>
      </c>
      <c r="I173" s="71">
        <v>0</v>
      </c>
      <c r="J173" s="71">
        <v>0</v>
      </c>
      <c r="K173" s="71">
        <v>0</v>
      </c>
      <c r="L173" s="71">
        <v>0</v>
      </c>
      <c r="M173" s="71">
        <v>0</v>
      </c>
      <c r="N173" s="71">
        <v>0</v>
      </c>
      <c r="O173" s="71">
        <v>0</v>
      </c>
      <c r="P173" s="71">
        <v>0</v>
      </c>
      <c r="Q173" s="71">
        <v>0</v>
      </c>
      <c r="R173" s="71">
        <v>0</v>
      </c>
      <c r="S173" s="71">
        <v>0</v>
      </c>
      <c r="T173" s="71">
        <v>0</v>
      </c>
      <c r="U173" s="71">
        <v>0</v>
      </c>
      <c r="V173" s="71">
        <v>0</v>
      </c>
      <c r="W173" s="71">
        <v>0</v>
      </c>
      <c r="X173" s="71">
        <v>0</v>
      </c>
      <c r="Y173" s="71">
        <v>0</v>
      </c>
      <c r="Z173" s="71">
        <v>0</v>
      </c>
      <c r="AA173" s="71">
        <v>0</v>
      </c>
      <c r="AB173" s="71">
        <v>0</v>
      </c>
      <c r="AC173" s="69">
        <v>0</v>
      </c>
      <c r="AD173" s="69">
        <v>0</v>
      </c>
      <c r="AE173" s="205"/>
      <c r="AF173" s="8" t="s">
        <v>91</v>
      </c>
      <c r="AG173" s="71">
        <v>0</v>
      </c>
      <c r="AH173" s="71">
        <v>0</v>
      </c>
      <c r="AI173" s="71">
        <v>0</v>
      </c>
      <c r="AJ173" s="71">
        <v>0</v>
      </c>
      <c r="AK173" s="71">
        <v>0</v>
      </c>
      <c r="AL173" s="71">
        <v>0</v>
      </c>
      <c r="AM173" s="71">
        <v>0</v>
      </c>
      <c r="AN173" s="71">
        <v>0</v>
      </c>
      <c r="AO173" s="71">
        <v>0</v>
      </c>
      <c r="AP173" s="71">
        <v>0</v>
      </c>
      <c r="AQ173" s="71">
        <v>0</v>
      </c>
      <c r="AR173" s="71">
        <v>0</v>
      </c>
      <c r="AS173" s="71">
        <v>0</v>
      </c>
      <c r="AT173" s="71">
        <v>0</v>
      </c>
      <c r="AU173" s="71">
        <v>0</v>
      </c>
      <c r="AV173" s="71">
        <v>0</v>
      </c>
      <c r="AW173" s="71">
        <v>0</v>
      </c>
      <c r="AX173" s="71">
        <v>0</v>
      </c>
      <c r="AY173" s="71">
        <v>0</v>
      </c>
      <c r="AZ173" s="71">
        <v>0</v>
      </c>
      <c r="BA173" s="71">
        <v>0</v>
      </c>
      <c r="BB173" s="71">
        <v>0</v>
      </c>
      <c r="BC173" s="71">
        <v>0</v>
      </c>
      <c r="BD173" s="71">
        <v>0</v>
      </c>
      <c r="BE173" s="71">
        <v>0</v>
      </c>
      <c r="BF173" s="71">
        <v>0</v>
      </c>
      <c r="BG173" s="69">
        <v>0</v>
      </c>
      <c r="BH173" s="69">
        <v>0</v>
      </c>
      <c r="BI173" s="205"/>
      <c r="BJ173" s="8" t="s">
        <v>91</v>
      </c>
      <c r="BK173" s="31">
        <v>0</v>
      </c>
      <c r="BL173" s="31">
        <v>0</v>
      </c>
      <c r="BM173" s="31">
        <v>0</v>
      </c>
      <c r="BN173" s="31">
        <v>0</v>
      </c>
      <c r="BO173" s="31">
        <v>0</v>
      </c>
      <c r="BP173" s="31">
        <v>0</v>
      </c>
      <c r="BQ173" s="31">
        <v>0</v>
      </c>
      <c r="BR173" s="31">
        <v>0</v>
      </c>
      <c r="BS173" s="31">
        <v>0</v>
      </c>
      <c r="BT173" s="31">
        <v>0</v>
      </c>
      <c r="BU173" s="31">
        <v>0</v>
      </c>
      <c r="BV173" s="31">
        <v>0</v>
      </c>
      <c r="BW173" s="31">
        <v>0</v>
      </c>
      <c r="BX173" s="149">
        <v>0</v>
      </c>
      <c r="BY173" s="125">
        <v>0</v>
      </c>
      <c r="BZ173" s="71">
        <v>0</v>
      </c>
      <c r="CA173" s="71">
        <v>0</v>
      </c>
      <c r="CB173" s="71">
        <v>0</v>
      </c>
      <c r="CC173" s="71">
        <v>0</v>
      </c>
      <c r="CD173" s="205"/>
      <c r="CE173" s="8" t="s">
        <v>91</v>
      </c>
      <c r="CF173" s="71">
        <v>0</v>
      </c>
      <c r="CG173" s="71">
        <v>0</v>
      </c>
      <c r="CH173" s="71">
        <v>0</v>
      </c>
      <c r="CI173" s="71">
        <v>0</v>
      </c>
      <c r="CJ173" s="71">
        <v>0</v>
      </c>
      <c r="CK173" s="71">
        <v>0</v>
      </c>
      <c r="CL173" s="71">
        <v>0</v>
      </c>
      <c r="CM173" s="71">
        <v>0</v>
      </c>
      <c r="CN173" s="71">
        <v>0</v>
      </c>
      <c r="CO173" s="205"/>
      <c r="CP173" s="8" t="s">
        <v>91</v>
      </c>
      <c r="CQ173" s="46">
        <v>0</v>
      </c>
      <c r="CR173" s="46">
        <v>0</v>
      </c>
      <c r="CS173" s="46">
        <v>0</v>
      </c>
      <c r="CT173" s="46">
        <v>0</v>
      </c>
      <c r="CU173" s="46">
        <v>0</v>
      </c>
      <c r="CV173" s="46">
        <v>0</v>
      </c>
      <c r="CW173" s="46">
        <v>0</v>
      </c>
      <c r="CX173" s="46">
        <v>0</v>
      </c>
      <c r="CY173" s="46">
        <v>0</v>
      </c>
      <c r="CZ173" s="46">
        <v>0</v>
      </c>
      <c r="DA173" s="46">
        <v>0</v>
      </c>
      <c r="DB173" s="46">
        <v>0</v>
      </c>
      <c r="DC173" s="46">
        <v>0</v>
      </c>
      <c r="DD173" s="46">
        <v>0</v>
      </c>
      <c r="DE173" s="46">
        <v>0</v>
      </c>
      <c r="DF173" s="46">
        <v>0</v>
      </c>
      <c r="DG173" s="46">
        <v>0</v>
      </c>
      <c r="DH173" s="46">
        <v>0</v>
      </c>
      <c r="DI173" s="46">
        <v>0</v>
      </c>
      <c r="DJ173" s="46">
        <v>0</v>
      </c>
      <c r="DK173" s="46">
        <v>0</v>
      </c>
      <c r="DL173" s="46">
        <v>0</v>
      </c>
      <c r="DM173" s="46">
        <v>0</v>
      </c>
      <c r="DN173" s="46">
        <v>0</v>
      </c>
      <c r="DO173" s="205"/>
      <c r="DP173" s="8" t="s">
        <v>91</v>
      </c>
      <c r="DQ173" s="71">
        <v>0</v>
      </c>
      <c r="DR173" s="71">
        <v>0</v>
      </c>
      <c r="DS173" s="71">
        <v>0</v>
      </c>
      <c r="DT173" s="71">
        <v>0</v>
      </c>
      <c r="DU173" s="71">
        <v>0</v>
      </c>
      <c r="DV173" s="16">
        <v>0</v>
      </c>
      <c r="DW173" s="71">
        <v>0</v>
      </c>
      <c r="DX173" s="71">
        <v>0</v>
      </c>
      <c r="DY173" s="152">
        <v>0</v>
      </c>
      <c r="DZ173" s="32">
        <v>0</v>
      </c>
      <c r="EA173" s="205"/>
      <c r="EB173" s="8" t="s">
        <v>91</v>
      </c>
      <c r="EC173" s="71">
        <v>0</v>
      </c>
      <c r="ED173" s="71">
        <v>0</v>
      </c>
      <c r="EE173" s="71">
        <v>0</v>
      </c>
      <c r="EF173" s="71">
        <v>0</v>
      </c>
      <c r="EG173" s="71">
        <v>0</v>
      </c>
      <c r="EH173" s="71">
        <v>0</v>
      </c>
      <c r="EI173" s="71">
        <v>0</v>
      </c>
      <c r="EJ173" s="71">
        <v>0</v>
      </c>
      <c r="EK173" s="71">
        <v>0</v>
      </c>
      <c r="EL173" s="71">
        <v>0</v>
      </c>
      <c r="EM173" s="71">
        <v>0</v>
      </c>
      <c r="EN173" s="71">
        <v>0</v>
      </c>
      <c r="EO173" s="71">
        <v>0</v>
      </c>
      <c r="EP173" s="71">
        <v>0</v>
      </c>
      <c r="EQ173" s="71">
        <v>0</v>
      </c>
      <c r="ER173" s="71">
        <v>0</v>
      </c>
      <c r="ES173" s="71">
        <v>0</v>
      </c>
      <c r="EU173" s="80" t="s">
        <v>171</v>
      </c>
      <c r="EV173" s="80" t="s">
        <v>2434</v>
      </c>
      <c r="EW173" s="78">
        <v>0</v>
      </c>
      <c r="EX173" s="80">
        <v>0</v>
      </c>
      <c r="EY173" s="78">
        <v>0</v>
      </c>
      <c r="EZ173" s="78"/>
      <c r="FA173" s="78"/>
      <c r="FB173" s="78"/>
      <c r="FC173" s="78"/>
      <c r="FD173" s="78"/>
      <c r="FE173" s="78"/>
    </row>
    <row r="174" spans="1:161">
      <c r="A174" s="205"/>
      <c r="B174" s="66" t="s">
        <v>73</v>
      </c>
      <c r="C174" s="26">
        <v>751</v>
      </c>
      <c r="D174" s="26">
        <v>432</v>
      </c>
      <c r="E174" s="26">
        <v>68</v>
      </c>
      <c r="F174" s="26">
        <v>43</v>
      </c>
      <c r="G174" s="26">
        <v>0</v>
      </c>
      <c r="H174" s="26">
        <v>0</v>
      </c>
      <c r="I174" s="26">
        <v>0</v>
      </c>
      <c r="J174" s="26">
        <v>0</v>
      </c>
      <c r="K174" s="26">
        <v>227</v>
      </c>
      <c r="L174" s="26">
        <v>151</v>
      </c>
      <c r="M174" s="26">
        <v>49</v>
      </c>
      <c r="N174" s="26">
        <v>16</v>
      </c>
      <c r="O174" s="26">
        <v>150</v>
      </c>
      <c r="P174" s="26">
        <v>86</v>
      </c>
      <c r="Q174" s="26">
        <v>510</v>
      </c>
      <c r="R174" s="26">
        <v>264</v>
      </c>
      <c r="S174" s="26">
        <v>0</v>
      </c>
      <c r="T174" s="26">
        <v>0</v>
      </c>
      <c r="U174" s="26">
        <v>7</v>
      </c>
      <c r="V174" s="26">
        <v>2</v>
      </c>
      <c r="W174" s="26">
        <v>83</v>
      </c>
      <c r="X174" s="26">
        <v>39</v>
      </c>
      <c r="Y174" s="26">
        <v>0</v>
      </c>
      <c r="Z174" s="26">
        <v>0</v>
      </c>
      <c r="AA174" s="26">
        <v>0</v>
      </c>
      <c r="AB174" s="26">
        <v>0</v>
      </c>
      <c r="AC174" s="68">
        <v>1845</v>
      </c>
      <c r="AD174" s="68">
        <v>1033</v>
      </c>
      <c r="AE174" s="205"/>
      <c r="AF174" s="66" t="s">
        <v>73</v>
      </c>
      <c r="AG174" s="26">
        <v>128</v>
      </c>
      <c r="AH174" s="26">
        <v>83</v>
      </c>
      <c r="AI174" s="26">
        <v>3</v>
      </c>
      <c r="AJ174" s="26">
        <v>3</v>
      </c>
      <c r="AK174" s="26">
        <v>0</v>
      </c>
      <c r="AL174" s="26">
        <v>0</v>
      </c>
      <c r="AM174" s="26">
        <v>0</v>
      </c>
      <c r="AN174" s="26">
        <v>0</v>
      </c>
      <c r="AO174" s="26">
        <v>17</v>
      </c>
      <c r="AP174" s="26">
        <v>14</v>
      </c>
      <c r="AQ174" s="26">
        <v>19</v>
      </c>
      <c r="AR174" s="26">
        <v>6</v>
      </c>
      <c r="AS174" s="26">
        <v>15</v>
      </c>
      <c r="AT174" s="26">
        <v>9</v>
      </c>
      <c r="AU174" s="26">
        <v>210</v>
      </c>
      <c r="AV174" s="26">
        <v>108</v>
      </c>
      <c r="AW174" s="26">
        <v>0</v>
      </c>
      <c r="AX174" s="26">
        <v>0</v>
      </c>
      <c r="AY174" s="26">
        <v>2</v>
      </c>
      <c r="AZ174" s="26">
        <v>0</v>
      </c>
      <c r="BA174" s="26">
        <v>39</v>
      </c>
      <c r="BB174" s="26">
        <v>19</v>
      </c>
      <c r="BC174" s="26">
        <v>0</v>
      </c>
      <c r="BD174" s="26">
        <v>0</v>
      </c>
      <c r="BE174" s="26">
        <v>0</v>
      </c>
      <c r="BF174" s="26">
        <v>0</v>
      </c>
      <c r="BG174" s="68">
        <v>433</v>
      </c>
      <c r="BH174" s="68">
        <v>242</v>
      </c>
      <c r="BI174" s="205"/>
      <c r="BJ174" s="66" t="s">
        <v>73</v>
      </c>
      <c r="BK174" s="68">
        <v>10</v>
      </c>
      <c r="BL174" s="68">
        <v>2</v>
      </c>
      <c r="BM174" s="68">
        <v>0</v>
      </c>
      <c r="BN174" s="68">
        <v>0</v>
      </c>
      <c r="BO174" s="68">
        <v>3</v>
      </c>
      <c r="BP174" s="68">
        <v>2</v>
      </c>
      <c r="BQ174" s="68">
        <v>2</v>
      </c>
      <c r="BR174" s="68">
        <v>7</v>
      </c>
      <c r="BS174" s="68">
        <v>0</v>
      </c>
      <c r="BT174" s="68">
        <v>1</v>
      </c>
      <c r="BU174" s="68">
        <v>2</v>
      </c>
      <c r="BV174" s="68">
        <v>0</v>
      </c>
      <c r="BW174" s="68">
        <v>0</v>
      </c>
      <c r="BX174" s="68">
        <v>29</v>
      </c>
      <c r="BY174" s="68">
        <v>16</v>
      </c>
      <c r="BZ174" s="68">
        <v>3</v>
      </c>
      <c r="CA174" s="68">
        <v>8</v>
      </c>
      <c r="CB174" s="68">
        <v>0</v>
      </c>
      <c r="CC174" s="68">
        <v>4</v>
      </c>
      <c r="CD174" s="205"/>
      <c r="CE174" s="66" t="s">
        <v>73</v>
      </c>
      <c r="CF174" s="68">
        <v>0</v>
      </c>
      <c r="CG174" s="68">
        <v>289</v>
      </c>
      <c r="CH174" s="68">
        <v>0</v>
      </c>
      <c r="CI174" s="68">
        <v>0</v>
      </c>
      <c r="CJ174" s="68">
        <v>0</v>
      </c>
      <c r="CK174" s="68">
        <v>2</v>
      </c>
      <c r="CL174" s="68">
        <v>16</v>
      </c>
      <c r="CM174" s="68">
        <v>12</v>
      </c>
      <c r="CN174" s="68">
        <v>15</v>
      </c>
      <c r="CO174" s="205"/>
      <c r="CP174" s="66" t="s">
        <v>73</v>
      </c>
      <c r="CQ174" s="68">
        <v>606</v>
      </c>
      <c r="CR174" s="68">
        <v>345</v>
      </c>
      <c r="CS174" s="68">
        <v>254</v>
      </c>
      <c r="CT174" s="68">
        <v>126</v>
      </c>
      <c r="CU174" s="68">
        <v>0</v>
      </c>
      <c r="CV174" s="68">
        <v>0</v>
      </c>
      <c r="CW174" s="68">
        <v>0</v>
      </c>
      <c r="CX174" s="68">
        <v>0</v>
      </c>
      <c r="CY174" s="68">
        <v>4</v>
      </c>
      <c r="CZ174" s="68">
        <v>0</v>
      </c>
      <c r="DA174" s="68">
        <v>0</v>
      </c>
      <c r="DB174" s="68">
        <v>0</v>
      </c>
      <c r="DC174" s="68">
        <v>0</v>
      </c>
      <c r="DD174" s="68">
        <v>0</v>
      </c>
      <c r="DE174" s="68">
        <v>0</v>
      </c>
      <c r="DF174" s="68">
        <v>0</v>
      </c>
      <c r="DG174" s="68">
        <v>0</v>
      </c>
      <c r="DH174" s="68">
        <v>0</v>
      </c>
      <c r="DI174" s="68">
        <v>0</v>
      </c>
      <c r="DJ174" s="68">
        <v>0</v>
      </c>
      <c r="DK174" s="68">
        <v>0</v>
      </c>
      <c r="DL174" s="68">
        <v>0</v>
      </c>
      <c r="DM174" s="68">
        <v>0</v>
      </c>
      <c r="DN174" s="68">
        <v>0</v>
      </c>
      <c r="DO174" s="205"/>
      <c r="DP174" s="66" t="s">
        <v>73</v>
      </c>
      <c r="DQ174" s="26">
        <v>10</v>
      </c>
      <c r="DR174" s="26">
        <v>27</v>
      </c>
      <c r="DS174" s="26">
        <v>1</v>
      </c>
      <c r="DT174" s="26">
        <v>29</v>
      </c>
      <c r="DU174" s="26">
        <v>0</v>
      </c>
      <c r="DV174" s="26">
        <v>67</v>
      </c>
      <c r="DW174" s="26">
        <v>21</v>
      </c>
      <c r="DX174" s="26">
        <v>11</v>
      </c>
      <c r="DY174" s="41">
        <v>16</v>
      </c>
      <c r="DZ174" s="41">
        <v>10</v>
      </c>
      <c r="EA174" s="205"/>
      <c r="EB174" s="66" t="s">
        <v>73</v>
      </c>
      <c r="EC174" s="68">
        <v>235</v>
      </c>
      <c r="ED174" s="68">
        <v>235</v>
      </c>
      <c r="EE174" s="68">
        <v>10</v>
      </c>
      <c r="EF174" s="68">
        <v>0</v>
      </c>
      <c r="EG174" s="68">
        <v>9</v>
      </c>
      <c r="EH174" s="68">
        <v>11</v>
      </c>
      <c r="EI174" s="68">
        <v>3</v>
      </c>
      <c r="EJ174" s="68">
        <v>247</v>
      </c>
      <c r="EK174" s="68">
        <v>11</v>
      </c>
      <c r="EL174" s="68">
        <v>13</v>
      </c>
      <c r="EM174" s="68">
        <v>18</v>
      </c>
      <c r="EN174" s="68">
        <v>0</v>
      </c>
      <c r="EO174" s="68">
        <v>5</v>
      </c>
      <c r="EP174" s="68">
        <v>2</v>
      </c>
      <c r="EQ174" s="68">
        <v>0</v>
      </c>
      <c r="ER174" s="68">
        <v>2</v>
      </c>
      <c r="ES174" s="68">
        <v>0</v>
      </c>
      <c r="EU174" s="80" t="s">
        <v>171</v>
      </c>
      <c r="EV174" s="80" t="s">
        <v>2435</v>
      </c>
      <c r="EW174" s="78">
        <v>610</v>
      </c>
      <c r="EX174" s="80">
        <v>254</v>
      </c>
      <c r="EY174" s="78">
        <v>578</v>
      </c>
      <c r="EZ174" s="78"/>
      <c r="FA174" s="78"/>
      <c r="FB174" s="78"/>
      <c r="FC174" s="78"/>
      <c r="FD174" s="78"/>
      <c r="FE174" s="78"/>
    </row>
    <row r="175" spans="1:161" s="100" customFormat="1">
      <c r="A175" s="13" t="s">
        <v>6</v>
      </c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13" t="s">
        <v>6</v>
      </c>
      <c r="AF175" s="48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  <c r="BI175" s="13" t="s">
        <v>6</v>
      </c>
      <c r="BJ175" s="48"/>
      <c r="BK175" s="22"/>
      <c r="BL175" s="22"/>
      <c r="BM175" s="22"/>
      <c r="BN175" s="22"/>
      <c r="BO175" s="22"/>
      <c r="BP175" s="22"/>
      <c r="BQ175" s="22"/>
      <c r="BR175" s="22"/>
      <c r="BS175" s="22"/>
      <c r="BT175" s="22"/>
      <c r="BU175" s="22"/>
      <c r="BV175" s="22"/>
      <c r="BW175" s="22"/>
      <c r="BX175" s="22"/>
      <c r="BY175" s="22"/>
      <c r="BZ175" s="22"/>
      <c r="CA175" s="22"/>
      <c r="CB175" s="22"/>
      <c r="CC175" s="22"/>
      <c r="CD175" s="13" t="s">
        <v>6</v>
      </c>
      <c r="CE175" s="48"/>
      <c r="CF175" s="22"/>
      <c r="CG175" s="22"/>
      <c r="CH175" s="22"/>
      <c r="CI175" s="22"/>
      <c r="CJ175" s="22"/>
      <c r="CK175" s="22"/>
      <c r="CL175" s="22"/>
      <c r="CM175" s="22"/>
      <c r="CN175" s="22"/>
      <c r="CO175" s="13" t="s">
        <v>6</v>
      </c>
      <c r="CP175" s="48"/>
      <c r="CQ175" s="48"/>
      <c r="CR175" s="48"/>
      <c r="CS175" s="48"/>
      <c r="CT175" s="48"/>
      <c r="CU175" s="48"/>
      <c r="CV175" s="48"/>
      <c r="CW175" s="48"/>
      <c r="CX175" s="48"/>
      <c r="CY175" s="48"/>
      <c r="CZ175" s="48"/>
      <c r="DA175" s="48"/>
      <c r="DB175" s="48"/>
      <c r="DC175" s="48"/>
      <c r="DD175" s="48"/>
      <c r="DE175" s="48"/>
      <c r="DF175" s="48"/>
      <c r="DG175" s="48"/>
      <c r="DH175" s="48"/>
      <c r="DI175" s="48"/>
      <c r="DJ175" s="48"/>
      <c r="DK175" s="48"/>
      <c r="DL175" s="48"/>
      <c r="DM175" s="48"/>
      <c r="DN175" s="48"/>
      <c r="DO175" s="13" t="s">
        <v>6</v>
      </c>
      <c r="DP175" s="48"/>
      <c r="DQ175" s="8"/>
      <c r="DR175" s="8"/>
      <c r="DS175" s="8"/>
      <c r="DT175" s="8"/>
      <c r="DU175" s="8"/>
      <c r="DV175" s="8"/>
      <c r="DW175" s="8">
        <v>0</v>
      </c>
      <c r="DX175" s="8"/>
      <c r="DY175" s="8"/>
      <c r="DZ175" s="8"/>
      <c r="EA175" s="13" t="s">
        <v>6</v>
      </c>
      <c r="EB175" s="48"/>
      <c r="EC175" s="22"/>
      <c r="ED175" s="22"/>
      <c r="EE175" s="22"/>
      <c r="EF175" s="22"/>
      <c r="EG175" s="22"/>
      <c r="EH175" s="22"/>
      <c r="EI175" s="22"/>
      <c r="EJ175" s="22"/>
      <c r="EK175" s="22"/>
      <c r="EL175" s="22"/>
      <c r="EM175" s="22"/>
      <c r="EN175" s="22"/>
      <c r="EO175" s="22"/>
      <c r="EP175" s="22"/>
      <c r="EQ175" s="22"/>
      <c r="ER175" s="22"/>
      <c r="ES175" s="22"/>
      <c r="EU175" s="80" t="str">
        <f>IF(A175="",EU174,A175)</f>
        <v>ANOSY</v>
      </c>
      <c r="EV175" s="80" t="str">
        <f>EU175&amp;B175</f>
        <v>ANOSY</v>
      </c>
      <c r="EW175" s="78">
        <f>CQ175+CU175+CY175+DC175+DG175+DK175</f>
        <v>0</v>
      </c>
      <c r="EX175" s="80">
        <f>CS175+CW175+DA175+DE175+DI175+DM175</f>
        <v>0</v>
      </c>
      <c r="EY175" s="78">
        <f>(CF175+2*CG175+3*CH175+4*CI175+5*CJ175)</f>
        <v>0</v>
      </c>
      <c r="EZ175" s="78"/>
      <c r="FA175" s="78"/>
      <c r="FB175" s="78"/>
      <c r="FC175" s="78"/>
      <c r="FD175" s="78"/>
      <c r="FE175" s="78"/>
    </row>
    <row r="176" spans="1:161">
      <c r="A176" s="205" t="s">
        <v>1573</v>
      </c>
      <c r="B176" s="8" t="s">
        <v>90</v>
      </c>
      <c r="C176" s="71">
        <v>890</v>
      </c>
      <c r="D176" s="71">
        <v>395</v>
      </c>
      <c r="E176" s="71">
        <v>258</v>
      </c>
      <c r="F176" s="71">
        <v>118</v>
      </c>
      <c r="G176" s="71">
        <v>0</v>
      </c>
      <c r="H176" s="71">
        <v>0</v>
      </c>
      <c r="I176" s="71">
        <v>0</v>
      </c>
      <c r="J176" s="71">
        <v>0</v>
      </c>
      <c r="K176" s="71">
        <v>46</v>
      </c>
      <c r="L176" s="71">
        <v>29</v>
      </c>
      <c r="M176" s="71">
        <v>0</v>
      </c>
      <c r="N176" s="71">
        <v>0</v>
      </c>
      <c r="O176" s="71">
        <v>88</v>
      </c>
      <c r="P176" s="71">
        <v>38</v>
      </c>
      <c r="Q176" s="71">
        <v>356</v>
      </c>
      <c r="R176" s="71">
        <v>177</v>
      </c>
      <c r="S176" s="71">
        <v>0</v>
      </c>
      <c r="T176" s="71">
        <v>0</v>
      </c>
      <c r="U176" s="71">
        <v>3</v>
      </c>
      <c r="V176" s="71">
        <v>2</v>
      </c>
      <c r="W176" s="71">
        <v>229</v>
      </c>
      <c r="X176" s="71">
        <v>118</v>
      </c>
      <c r="Y176" s="71">
        <v>0</v>
      </c>
      <c r="Z176" s="71">
        <v>0</v>
      </c>
      <c r="AA176" s="71">
        <v>0</v>
      </c>
      <c r="AB176" s="71">
        <v>0</v>
      </c>
      <c r="AC176" s="69">
        <v>1870</v>
      </c>
      <c r="AD176" s="69">
        <v>877</v>
      </c>
      <c r="AE176" s="205" t="s">
        <v>1573</v>
      </c>
      <c r="AF176" s="8" t="s">
        <v>90</v>
      </c>
      <c r="AG176" s="71">
        <v>40</v>
      </c>
      <c r="AH176" s="71">
        <v>18</v>
      </c>
      <c r="AI176" s="71">
        <v>12</v>
      </c>
      <c r="AJ176" s="71">
        <v>7</v>
      </c>
      <c r="AK176" s="71">
        <v>0</v>
      </c>
      <c r="AL176" s="71">
        <v>0</v>
      </c>
      <c r="AM176" s="71">
        <v>0</v>
      </c>
      <c r="AN176" s="71">
        <v>0</v>
      </c>
      <c r="AO176" s="71">
        <v>3</v>
      </c>
      <c r="AP176" s="71">
        <v>1</v>
      </c>
      <c r="AQ176" s="71">
        <v>0</v>
      </c>
      <c r="AR176" s="71">
        <v>0</v>
      </c>
      <c r="AS176" s="71">
        <v>5</v>
      </c>
      <c r="AT176" s="71">
        <v>3</v>
      </c>
      <c r="AU176" s="71">
        <v>49</v>
      </c>
      <c r="AV176" s="71">
        <v>23</v>
      </c>
      <c r="AW176" s="71">
        <v>0</v>
      </c>
      <c r="AX176" s="71">
        <v>0</v>
      </c>
      <c r="AY176" s="71">
        <v>0</v>
      </c>
      <c r="AZ176" s="71">
        <v>0</v>
      </c>
      <c r="BA176" s="71">
        <v>61</v>
      </c>
      <c r="BB176" s="71">
        <v>37</v>
      </c>
      <c r="BC176" s="71">
        <v>0</v>
      </c>
      <c r="BD176" s="71">
        <v>0</v>
      </c>
      <c r="BE176" s="71">
        <v>0</v>
      </c>
      <c r="BF176" s="71">
        <v>0</v>
      </c>
      <c r="BG176" s="69">
        <v>170</v>
      </c>
      <c r="BH176" s="69">
        <v>89</v>
      </c>
      <c r="BI176" s="205" t="s">
        <v>1573</v>
      </c>
      <c r="BJ176" s="8" t="s">
        <v>90</v>
      </c>
      <c r="BK176" s="31">
        <v>8</v>
      </c>
      <c r="BL176" s="31">
        <v>3</v>
      </c>
      <c r="BM176" s="31">
        <v>0</v>
      </c>
      <c r="BN176" s="31">
        <v>0</v>
      </c>
      <c r="BO176" s="31">
        <v>1</v>
      </c>
      <c r="BP176" s="31">
        <v>0</v>
      </c>
      <c r="BQ176" s="31">
        <v>1</v>
      </c>
      <c r="BR176" s="31">
        <v>3</v>
      </c>
      <c r="BS176" s="31">
        <v>0</v>
      </c>
      <c r="BT176" s="31">
        <v>1</v>
      </c>
      <c r="BU176" s="31">
        <v>2</v>
      </c>
      <c r="BV176" s="31">
        <v>0</v>
      </c>
      <c r="BW176" s="31">
        <v>0</v>
      </c>
      <c r="BX176" s="149">
        <v>19</v>
      </c>
      <c r="BY176" s="125">
        <v>18</v>
      </c>
      <c r="BZ176" s="71">
        <v>8</v>
      </c>
      <c r="CA176" s="71">
        <v>7</v>
      </c>
      <c r="CB176" s="71">
        <v>3</v>
      </c>
      <c r="CC176" s="71">
        <v>5</v>
      </c>
      <c r="CD176" s="205" t="s">
        <v>1573</v>
      </c>
      <c r="CE176" s="8" t="s">
        <v>90</v>
      </c>
      <c r="CF176" s="71">
        <v>0</v>
      </c>
      <c r="CG176" s="71">
        <v>239</v>
      </c>
      <c r="CH176" s="71">
        <v>55</v>
      </c>
      <c r="CI176" s="71">
        <v>0</v>
      </c>
      <c r="CJ176" s="71">
        <v>0</v>
      </c>
      <c r="CK176" s="71">
        <v>6</v>
      </c>
      <c r="CL176" s="71">
        <v>14</v>
      </c>
      <c r="CM176" s="71">
        <v>18</v>
      </c>
      <c r="CN176" s="71">
        <v>15</v>
      </c>
      <c r="CO176" s="205" t="s">
        <v>1573</v>
      </c>
      <c r="CP176" s="8" t="s">
        <v>90</v>
      </c>
      <c r="CQ176" s="46">
        <v>292</v>
      </c>
      <c r="CR176" s="46">
        <v>149</v>
      </c>
      <c r="CS176" s="46">
        <v>144</v>
      </c>
      <c r="CT176" s="46">
        <v>69</v>
      </c>
      <c r="CU176" s="46">
        <v>0</v>
      </c>
      <c r="CV176" s="46">
        <v>0</v>
      </c>
      <c r="CW176" s="46">
        <v>0</v>
      </c>
      <c r="CX176" s="46">
        <v>0</v>
      </c>
      <c r="CY176" s="46">
        <v>0</v>
      </c>
      <c r="CZ176" s="46">
        <v>0</v>
      </c>
      <c r="DA176" s="46">
        <v>0</v>
      </c>
      <c r="DB176" s="46">
        <v>0</v>
      </c>
      <c r="DC176" s="46">
        <v>0</v>
      </c>
      <c r="DD176" s="46">
        <v>0</v>
      </c>
      <c r="DE176" s="46">
        <v>0</v>
      </c>
      <c r="DF176" s="46">
        <v>0</v>
      </c>
      <c r="DG176" s="46">
        <v>0</v>
      </c>
      <c r="DH176" s="46">
        <v>0</v>
      </c>
      <c r="DI176" s="46">
        <v>0</v>
      </c>
      <c r="DJ176" s="46">
        <v>0</v>
      </c>
      <c r="DK176" s="46">
        <v>0</v>
      </c>
      <c r="DL176" s="46">
        <v>0</v>
      </c>
      <c r="DM176" s="46">
        <v>0</v>
      </c>
      <c r="DN176" s="46">
        <v>0</v>
      </c>
      <c r="DO176" s="205" t="s">
        <v>1573</v>
      </c>
      <c r="DP176" s="8" t="s">
        <v>90</v>
      </c>
      <c r="DQ176" s="71">
        <v>7</v>
      </c>
      <c r="DR176" s="71">
        <v>24</v>
      </c>
      <c r="DS176" s="71">
        <v>0</v>
      </c>
      <c r="DT176" s="71">
        <v>29</v>
      </c>
      <c r="DU176" s="71">
        <v>0</v>
      </c>
      <c r="DV176" s="16">
        <v>60</v>
      </c>
      <c r="DW176" s="71">
        <v>21</v>
      </c>
      <c r="DX176" s="71">
        <v>9</v>
      </c>
      <c r="DY176" s="152">
        <v>8</v>
      </c>
      <c r="DZ176" s="32">
        <v>4</v>
      </c>
      <c r="EA176" s="205" t="s">
        <v>1573</v>
      </c>
      <c r="EB176" s="8" t="s">
        <v>90</v>
      </c>
      <c r="EC176" s="71">
        <v>277</v>
      </c>
      <c r="ED176" s="71">
        <v>254</v>
      </c>
      <c r="EE176" s="71">
        <v>152</v>
      </c>
      <c r="EF176" s="71">
        <v>0</v>
      </c>
      <c r="EG176" s="71">
        <v>158</v>
      </c>
      <c r="EH176" s="71">
        <v>160</v>
      </c>
      <c r="EI176" s="71">
        <v>5</v>
      </c>
      <c r="EJ176" s="71">
        <v>275</v>
      </c>
      <c r="EK176" s="71">
        <v>150</v>
      </c>
      <c r="EL176" s="71">
        <v>150</v>
      </c>
      <c r="EM176" s="71">
        <v>156</v>
      </c>
      <c r="EN176" s="71">
        <v>152</v>
      </c>
      <c r="EO176" s="71">
        <v>154</v>
      </c>
      <c r="EP176" s="71">
        <v>0</v>
      </c>
      <c r="EQ176" s="71">
        <v>150</v>
      </c>
      <c r="ER176" s="71">
        <v>150</v>
      </c>
      <c r="ES176" s="71">
        <v>0</v>
      </c>
      <c r="EU176" s="80" t="s">
        <v>1573</v>
      </c>
      <c r="EV176" s="80" t="s">
        <v>2439</v>
      </c>
      <c r="EW176" s="78">
        <v>292</v>
      </c>
      <c r="EX176" s="80">
        <v>144</v>
      </c>
      <c r="EY176" s="78">
        <v>643</v>
      </c>
      <c r="EZ176" s="78"/>
      <c r="FA176" s="78"/>
      <c r="FB176" s="78"/>
      <c r="FC176" s="78"/>
      <c r="FD176" s="78"/>
      <c r="FE176" s="78"/>
    </row>
    <row r="177" spans="1:161">
      <c r="A177" s="205"/>
      <c r="B177" s="8" t="s">
        <v>91</v>
      </c>
      <c r="C177" s="71">
        <v>564</v>
      </c>
      <c r="D177" s="71">
        <v>294</v>
      </c>
      <c r="E177" s="71">
        <v>0</v>
      </c>
      <c r="F177" s="71">
        <v>0</v>
      </c>
      <c r="G177" s="71">
        <v>0</v>
      </c>
      <c r="H177" s="71">
        <v>0</v>
      </c>
      <c r="I177" s="71">
        <v>0</v>
      </c>
      <c r="J177" s="71">
        <v>0</v>
      </c>
      <c r="K177" s="71">
        <v>318</v>
      </c>
      <c r="L177" s="71">
        <v>168</v>
      </c>
      <c r="M177" s="71">
        <v>73</v>
      </c>
      <c r="N177" s="71">
        <v>21</v>
      </c>
      <c r="O177" s="71">
        <v>0</v>
      </c>
      <c r="P177" s="71">
        <v>0</v>
      </c>
      <c r="Q177" s="71">
        <v>0</v>
      </c>
      <c r="R177" s="71">
        <v>0</v>
      </c>
      <c r="S177" s="71">
        <v>0</v>
      </c>
      <c r="T177" s="71">
        <v>0</v>
      </c>
      <c r="U177" s="71">
        <v>0</v>
      </c>
      <c r="V177" s="71">
        <v>0</v>
      </c>
      <c r="W177" s="71">
        <v>207</v>
      </c>
      <c r="X177" s="71">
        <v>91</v>
      </c>
      <c r="Y177" s="71">
        <v>41</v>
      </c>
      <c r="Z177" s="71">
        <v>8</v>
      </c>
      <c r="AA177" s="71">
        <v>0</v>
      </c>
      <c r="AB177" s="71">
        <v>0</v>
      </c>
      <c r="AC177" s="69">
        <v>1203</v>
      </c>
      <c r="AD177" s="69">
        <v>582</v>
      </c>
      <c r="AE177" s="205"/>
      <c r="AF177" s="8" t="s">
        <v>91</v>
      </c>
      <c r="AG177" s="71">
        <v>16</v>
      </c>
      <c r="AH177" s="71">
        <v>11</v>
      </c>
      <c r="AI177" s="71">
        <v>0</v>
      </c>
      <c r="AJ177" s="71">
        <v>0</v>
      </c>
      <c r="AK177" s="71">
        <v>0</v>
      </c>
      <c r="AL177" s="71">
        <v>0</v>
      </c>
      <c r="AM177" s="71">
        <v>0</v>
      </c>
      <c r="AN177" s="71">
        <v>0</v>
      </c>
      <c r="AO177" s="71">
        <v>0</v>
      </c>
      <c r="AP177" s="71">
        <v>0</v>
      </c>
      <c r="AQ177" s="71">
        <v>0</v>
      </c>
      <c r="AR177" s="71">
        <v>0</v>
      </c>
      <c r="AS177" s="71">
        <v>0</v>
      </c>
      <c r="AT177" s="71">
        <v>0</v>
      </c>
      <c r="AU177" s="71">
        <v>0</v>
      </c>
      <c r="AV177" s="71">
        <v>0</v>
      </c>
      <c r="AW177" s="71">
        <v>0</v>
      </c>
      <c r="AX177" s="71">
        <v>0</v>
      </c>
      <c r="AY177" s="71">
        <v>0</v>
      </c>
      <c r="AZ177" s="71">
        <v>0</v>
      </c>
      <c r="BA177" s="71">
        <v>29</v>
      </c>
      <c r="BB177" s="71">
        <v>13</v>
      </c>
      <c r="BC177" s="71">
        <v>10</v>
      </c>
      <c r="BD177" s="71">
        <v>4</v>
      </c>
      <c r="BE177" s="71">
        <v>0</v>
      </c>
      <c r="BF177" s="71">
        <v>0</v>
      </c>
      <c r="BG177" s="69">
        <v>55</v>
      </c>
      <c r="BH177" s="69">
        <v>28</v>
      </c>
      <c r="BI177" s="205"/>
      <c r="BJ177" s="8" t="s">
        <v>91</v>
      </c>
      <c r="BK177" s="31">
        <v>5</v>
      </c>
      <c r="BL177" s="31">
        <v>0</v>
      </c>
      <c r="BM177" s="31">
        <v>0</v>
      </c>
      <c r="BN177" s="31">
        <v>0</v>
      </c>
      <c r="BO177" s="31">
        <v>2</v>
      </c>
      <c r="BP177" s="31">
        <v>1</v>
      </c>
      <c r="BQ177" s="31">
        <v>0</v>
      </c>
      <c r="BR177" s="31">
        <v>0</v>
      </c>
      <c r="BS177" s="31">
        <v>0</v>
      </c>
      <c r="BT177" s="31">
        <v>0</v>
      </c>
      <c r="BU177" s="31">
        <v>2</v>
      </c>
      <c r="BV177" s="31">
        <v>1</v>
      </c>
      <c r="BW177" s="31">
        <v>0</v>
      </c>
      <c r="BX177" s="149">
        <v>11</v>
      </c>
      <c r="BY177" s="125">
        <v>12</v>
      </c>
      <c r="BZ177" s="71">
        <v>2</v>
      </c>
      <c r="CA177" s="71">
        <v>0</v>
      </c>
      <c r="CB177" s="71">
        <v>0</v>
      </c>
      <c r="CC177" s="71">
        <v>1</v>
      </c>
      <c r="CD177" s="205"/>
      <c r="CE177" s="8" t="s">
        <v>91</v>
      </c>
      <c r="CF177" s="71">
        <v>0</v>
      </c>
      <c r="CG177" s="71">
        <v>316</v>
      </c>
      <c r="CH177" s="71">
        <v>0</v>
      </c>
      <c r="CI177" s="71">
        <v>0</v>
      </c>
      <c r="CJ177" s="71">
        <v>0</v>
      </c>
      <c r="CK177" s="71">
        <v>9</v>
      </c>
      <c r="CL177" s="71">
        <v>8</v>
      </c>
      <c r="CM177" s="71">
        <v>12</v>
      </c>
      <c r="CN177" s="71">
        <v>12</v>
      </c>
      <c r="CO177" s="205"/>
      <c r="CP177" s="8" t="s">
        <v>91</v>
      </c>
      <c r="CQ177" s="46">
        <v>243</v>
      </c>
      <c r="CR177" s="46">
        <v>116</v>
      </c>
      <c r="CS177" s="46">
        <v>184</v>
      </c>
      <c r="CT177" s="46">
        <v>86</v>
      </c>
      <c r="CU177" s="46">
        <v>0</v>
      </c>
      <c r="CV177" s="46">
        <v>0</v>
      </c>
      <c r="CW177" s="46">
        <v>0</v>
      </c>
      <c r="CX177" s="46">
        <v>0</v>
      </c>
      <c r="CY177" s="46">
        <v>33</v>
      </c>
      <c r="CZ177" s="46">
        <v>8</v>
      </c>
      <c r="DA177" s="46">
        <v>16</v>
      </c>
      <c r="DB177" s="46">
        <v>4</v>
      </c>
      <c r="DC177" s="46">
        <v>10</v>
      </c>
      <c r="DD177" s="46">
        <v>4</v>
      </c>
      <c r="DE177" s="46">
        <v>5</v>
      </c>
      <c r="DF177" s="46">
        <v>2</v>
      </c>
      <c r="DG177" s="46">
        <v>3</v>
      </c>
      <c r="DH177" s="46">
        <v>1</v>
      </c>
      <c r="DI177" s="46">
        <v>1</v>
      </c>
      <c r="DJ177" s="46">
        <v>0</v>
      </c>
      <c r="DK177" s="46">
        <v>0</v>
      </c>
      <c r="DL177" s="46">
        <v>0</v>
      </c>
      <c r="DM177" s="46">
        <v>0</v>
      </c>
      <c r="DN177" s="46">
        <v>0</v>
      </c>
      <c r="DO177" s="205"/>
      <c r="DP177" s="8" t="s">
        <v>91</v>
      </c>
      <c r="DQ177" s="71">
        <v>20</v>
      </c>
      <c r="DR177" s="71">
        <v>7</v>
      </c>
      <c r="DS177" s="71">
        <v>0</v>
      </c>
      <c r="DT177" s="71">
        <v>7</v>
      </c>
      <c r="DU177" s="71">
        <v>0</v>
      </c>
      <c r="DV177" s="16">
        <v>34</v>
      </c>
      <c r="DW177" s="71">
        <v>12</v>
      </c>
      <c r="DX177" s="71">
        <v>9</v>
      </c>
      <c r="DY177" s="152">
        <v>8</v>
      </c>
      <c r="DZ177" s="32">
        <v>2</v>
      </c>
      <c r="EA177" s="205"/>
      <c r="EB177" s="8" t="s">
        <v>91</v>
      </c>
      <c r="EC177" s="71">
        <v>25</v>
      </c>
      <c r="ED177" s="71">
        <v>245</v>
      </c>
      <c r="EE177" s="71">
        <v>5</v>
      </c>
      <c r="EF177" s="71">
        <v>0</v>
      </c>
      <c r="EG177" s="71">
        <v>5</v>
      </c>
      <c r="EH177" s="71">
        <v>5</v>
      </c>
      <c r="EI177" s="71">
        <v>4</v>
      </c>
      <c r="EJ177" s="71">
        <v>25</v>
      </c>
      <c r="EK177" s="71">
        <v>5</v>
      </c>
      <c r="EL177" s="71">
        <v>5</v>
      </c>
      <c r="EM177" s="71">
        <v>5</v>
      </c>
      <c r="EN177" s="71">
        <v>5</v>
      </c>
      <c r="EO177" s="71">
        <v>5</v>
      </c>
      <c r="EP177" s="71">
        <v>5</v>
      </c>
      <c r="EQ177" s="71">
        <v>0</v>
      </c>
      <c r="ER177" s="71">
        <v>5</v>
      </c>
      <c r="ES177" s="71">
        <v>0</v>
      </c>
      <c r="EU177" s="80" t="s">
        <v>1573</v>
      </c>
      <c r="EV177" s="80" t="s">
        <v>2440</v>
      </c>
      <c r="EW177" s="78">
        <v>289</v>
      </c>
      <c r="EX177" s="80">
        <v>206</v>
      </c>
      <c r="EY177" s="78">
        <v>632</v>
      </c>
      <c r="EZ177" s="78"/>
      <c r="FA177" s="78"/>
      <c r="FB177" s="78"/>
      <c r="FC177" s="78"/>
      <c r="FD177" s="78"/>
      <c r="FE177" s="78"/>
    </row>
    <row r="178" spans="1:161">
      <c r="A178" s="205"/>
      <c r="B178" s="66" t="s">
        <v>73</v>
      </c>
      <c r="C178" s="26">
        <v>1454</v>
      </c>
      <c r="D178" s="26">
        <v>689</v>
      </c>
      <c r="E178" s="26">
        <v>258</v>
      </c>
      <c r="F178" s="26">
        <v>118</v>
      </c>
      <c r="G178" s="26">
        <v>0</v>
      </c>
      <c r="H178" s="26">
        <v>0</v>
      </c>
      <c r="I178" s="26">
        <v>0</v>
      </c>
      <c r="J178" s="26">
        <v>0</v>
      </c>
      <c r="K178" s="26">
        <v>364</v>
      </c>
      <c r="L178" s="26">
        <v>197</v>
      </c>
      <c r="M178" s="26">
        <v>73</v>
      </c>
      <c r="N178" s="26">
        <v>21</v>
      </c>
      <c r="O178" s="26">
        <v>88</v>
      </c>
      <c r="P178" s="26">
        <v>38</v>
      </c>
      <c r="Q178" s="26">
        <v>356</v>
      </c>
      <c r="R178" s="26">
        <v>177</v>
      </c>
      <c r="S178" s="26">
        <v>0</v>
      </c>
      <c r="T178" s="26">
        <v>0</v>
      </c>
      <c r="U178" s="26">
        <v>3</v>
      </c>
      <c r="V178" s="26">
        <v>2</v>
      </c>
      <c r="W178" s="26">
        <v>436</v>
      </c>
      <c r="X178" s="26">
        <v>209</v>
      </c>
      <c r="Y178" s="26">
        <v>41</v>
      </c>
      <c r="Z178" s="26">
        <v>8</v>
      </c>
      <c r="AA178" s="26">
        <v>0</v>
      </c>
      <c r="AB178" s="26">
        <v>0</v>
      </c>
      <c r="AC178" s="68">
        <v>3073</v>
      </c>
      <c r="AD178" s="68">
        <v>1459</v>
      </c>
      <c r="AE178" s="205"/>
      <c r="AF178" s="66" t="s">
        <v>73</v>
      </c>
      <c r="AG178" s="26">
        <v>56</v>
      </c>
      <c r="AH178" s="26">
        <v>29</v>
      </c>
      <c r="AI178" s="26">
        <v>12</v>
      </c>
      <c r="AJ178" s="26">
        <v>7</v>
      </c>
      <c r="AK178" s="26">
        <v>0</v>
      </c>
      <c r="AL178" s="26">
        <v>0</v>
      </c>
      <c r="AM178" s="26">
        <v>0</v>
      </c>
      <c r="AN178" s="26">
        <v>0</v>
      </c>
      <c r="AO178" s="26">
        <v>3</v>
      </c>
      <c r="AP178" s="26">
        <v>1</v>
      </c>
      <c r="AQ178" s="26">
        <v>0</v>
      </c>
      <c r="AR178" s="26">
        <v>0</v>
      </c>
      <c r="AS178" s="26">
        <v>5</v>
      </c>
      <c r="AT178" s="26">
        <v>3</v>
      </c>
      <c r="AU178" s="26">
        <v>49</v>
      </c>
      <c r="AV178" s="26">
        <v>23</v>
      </c>
      <c r="AW178" s="26">
        <v>0</v>
      </c>
      <c r="AX178" s="26">
        <v>0</v>
      </c>
      <c r="AY178" s="26">
        <v>0</v>
      </c>
      <c r="AZ178" s="26">
        <v>0</v>
      </c>
      <c r="BA178" s="26">
        <v>90</v>
      </c>
      <c r="BB178" s="26">
        <v>50</v>
      </c>
      <c r="BC178" s="26">
        <v>10</v>
      </c>
      <c r="BD178" s="26">
        <v>4</v>
      </c>
      <c r="BE178" s="26">
        <v>0</v>
      </c>
      <c r="BF178" s="26">
        <v>0</v>
      </c>
      <c r="BG178" s="68">
        <v>225</v>
      </c>
      <c r="BH178" s="68">
        <v>117</v>
      </c>
      <c r="BI178" s="205"/>
      <c r="BJ178" s="66" t="s">
        <v>73</v>
      </c>
      <c r="BK178" s="68">
        <v>13</v>
      </c>
      <c r="BL178" s="68">
        <v>3</v>
      </c>
      <c r="BM178" s="68">
        <v>0</v>
      </c>
      <c r="BN178" s="68">
        <v>0</v>
      </c>
      <c r="BO178" s="68">
        <v>3</v>
      </c>
      <c r="BP178" s="68">
        <v>1</v>
      </c>
      <c r="BQ178" s="68">
        <v>1</v>
      </c>
      <c r="BR178" s="68">
        <v>3</v>
      </c>
      <c r="BS178" s="68">
        <v>0</v>
      </c>
      <c r="BT178" s="68">
        <v>1</v>
      </c>
      <c r="BU178" s="68">
        <v>4</v>
      </c>
      <c r="BV178" s="68">
        <v>1</v>
      </c>
      <c r="BW178" s="68">
        <v>0</v>
      </c>
      <c r="BX178" s="68">
        <v>30</v>
      </c>
      <c r="BY178" s="68">
        <v>30</v>
      </c>
      <c r="BZ178" s="68">
        <v>10</v>
      </c>
      <c r="CA178" s="68">
        <v>7</v>
      </c>
      <c r="CB178" s="68">
        <v>3</v>
      </c>
      <c r="CC178" s="68">
        <v>6</v>
      </c>
      <c r="CD178" s="205"/>
      <c r="CE178" s="66" t="s">
        <v>73</v>
      </c>
      <c r="CF178" s="68">
        <v>0</v>
      </c>
      <c r="CG178" s="68">
        <v>555</v>
      </c>
      <c r="CH178" s="68">
        <v>55</v>
      </c>
      <c r="CI178" s="68">
        <v>0</v>
      </c>
      <c r="CJ178" s="68">
        <v>0</v>
      </c>
      <c r="CK178" s="68">
        <v>15</v>
      </c>
      <c r="CL178" s="68">
        <v>22</v>
      </c>
      <c r="CM178" s="68">
        <v>30</v>
      </c>
      <c r="CN178" s="68">
        <v>27</v>
      </c>
      <c r="CO178" s="205"/>
      <c r="CP178" s="66" t="s">
        <v>73</v>
      </c>
      <c r="CQ178" s="68">
        <v>535</v>
      </c>
      <c r="CR178" s="68">
        <v>265</v>
      </c>
      <c r="CS178" s="68">
        <v>328</v>
      </c>
      <c r="CT178" s="68">
        <v>155</v>
      </c>
      <c r="CU178" s="68">
        <v>0</v>
      </c>
      <c r="CV178" s="68">
        <v>0</v>
      </c>
      <c r="CW178" s="68">
        <v>0</v>
      </c>
      <c r="CX178" s="68">
        <v>0</v>
      </c>
      <c r="CY178" s="68">
        <v>33</v>
      </c>
      <c r="CZ178" s="68">
        <v>8</v>
      </c>
      <c r="DA178" s="68">
        <v>16</v>
      </c>
      <c r="DB178" s="68">
        <v>4</v>
      </c>
      <c r="DC178" s="68">
        <v>10</v>
      </c>
      <c r="DD178" s="68">
        <v>4</v>
      </c>
      <c r="DE178" s="68">
        <v>5</v>
      </c>
      <c r="DF178" s="68">
        <v>2</v>
      </c>
      <c r="DG178" s="68">
        <v>3</v>
      </c>
      <c r="DH178" s="68">
        <v>1</v>
      </c>
      <c r="DI178" s="68">
        <v>1</v>
      </c>
      <c r="DJ178" s="68">
        <v>0</v>
      </c>
      <c r="DK178" s="68">
        <v>0</v>
      </c>
      <c r="DL178" s="68">
        <v>0</v>
      </c>
      <c r="DM178" s="68">
        <v>0</v>
      </c>
      <c r="DN178" s="68">
        <v>0</v>
      </c>
      <c r="DO178" s="205"/>
      <c r="DP178" s="66" t="s">
        <v>73</v>
      </c>
      <c r="DQ178" s="26">
        <v>27</v>
      </c>
      <c r="DR178" s="26">
        <v>31</v>
      </c>
      <c r="DS178" s="26">
        <v>0</v>
      </c>
      <c r="DT178" s="26">
        <v>36</v>
      </c>
      <c r="DU178" s="26">
        <v>0</v>
      </c>
      <c r="DV178" s="26">
        <v>94</v>
      </c>
      <c r="DW178" s="26">
        <v>33</v>
      </c>
      <c r="DX178" s="26">
        <v>18</v>
      </c>
      <c r="DY178" s="41">
        <v>16</v>
      </c>
      <c r="DZ178" s="41">
        <v>6</v>
      </c>
      <c r="EA178" s="205"/>
      <c r="EB178" s="66" t="s">
        <v>73</v>
      </c>
      <c r="EC178" s="68">
        <v>302</v>
      </c>
      <c r="ED178" s="68">
        <v>499</v>
      </c>
      <c r="EE178" s="68">
        <v>157</v>
      </c>
      <c r="EF178" s="68">
        <v>0</v>
      </c>
      <c r="EG178" s="68">
        <v>163</v>
      </c>
      <c r="EH178" s="68">
        <v>165</v>
      </c>
      <c r="EI178" s="68">
        <v>9</v>
      </c>
      <c r="EJ178" s="68">
        <v>300</v>
      </c>
      <c r="EK178" s="68">
        <v>155</v>
      </c>
      <c r="EL178" s="68">
        <v>155</v>
      </c>
      <c r="EM178" s="68">
        <v>161</v>
      </c>
      <c r="EN178" s="68">
        <v>157</v>
      </c>
      <c r="EO178" s="68">
        <v>159</v>
      </c>
      <c r="EP178" s="68">
        <v>5</v>
      </c>
      <c r="EQ178" s="68">
        <v>150</v>
      </c>
      <c r="ER178" s="68">
        <v>155</v>
      </c>
      <c r="ES178" s="68">
        <v>0</v>
      </c>
      <c r="EU178" s="80" t="s">
        <v>1573</v>
      </c>
      <c r="EV178" s="80" t="s">
        <v>2441</v>
      </c>
      <c r="EW178" s="78">
        <v>581</v>
      </c>
      <c r="EX178" s="80">
        <v>350</v>
      </c>
      <c r="EY178" s="78">
        <v>1275</v>
      </c>
      <c r="EZ178" s="78"/>
      <c r="FA178" s="78"/>
      <c r="FB178" s="78"/>
      <c r="FC178" s="78"/>
      <c r="FD178" s="78"/>
      <c r="FE178" s="78"/>
    </row>
    <row r="179" spans="1:161">
      <c r="A179" s="205" t="s">
        <v>172</v>
      </c>
      <c r="B179" s="8" t="s">
        <v>90</v>
      </c>
      <c r="C179" s="71">
        <v>113</v>
      </c>
      <c r="D179" s="71">
        <v>51</v>
      </c>
      <c r="E179" s="71">
        <v>101</v>
      </c>
      <c r="F179" s="71">
        <v>56</v>
      </c>
      <c r="G179" s="71">
        <v>0</v>
      </c>
      <c r="H179" s="71">
        <v>0</v>
      </c>
      <c r="I179" s="71">
        <v>25</v>
      </c>
      <c r="J179" s="71">
        <v>4</v>
      </c>
      <c r="K179" s="71">
        <v>0</v>
      </c>
      <c r="L179" s="71">
        <v>0</v>
      </c>
      <c r="M179" s="71">
        <v>0</v>
      </c>
      <c r="N179" s="71">
        <v>0</v>
      </c>
      <c r="O179" s="71">
        <v>0</v>
      </c>
      <c r="P179" s="71">
        <v>0</v>
      </c>
      <c r="Q179" s="71">
        <v>96</v>
      </c>
      <c r="R179" s="71">
        <v>50</v>
      </c>
      <c r="S179" s="71">
        <v>0</v>
      </c>
      <c r="T179" s="71">
        <v>0</v>
      </c>
      <c r="U179" s="71">
        <v>8</v>
      </c>
      <c r="V179" s="71">
        <v>3</v>
      </c>
      <c r="W179" s="71">
        <v>0</v>
      </c>
      <c r="X179" s="71">
        <v>0</v>
      </c>
      <c r="Y179" s="71">
        <v>0</v>
      </c>
      <c r="Z179" s="71">
        <v>0</v>
      </c>
      <c r="AA179" s="71">
        <v>0</v>
      </c>
      <c r="AB179" s="71">
        <v>0</v>
      </c>
      <c r="AC179" s="69">
        <v>343</v>
      </c>
      <c r="AD179" s="69">
        <v>164</v>
      </c>
      <c r="AE179" s="205" t="s">
        <v>172</v>
      </c>
      <c r="AF179" s="8" t="s">
        <v>90</v>
      </c>
      <c r="AG179" s="71">
        <v>1</v>
      </c>
      <c r="AH179" s="71">
        <v>0</v>
      </c>
      <c r="AI179" s="71">
        <v>1</v>
      </c>
      <c r="AJ179" s="71">
        <v>0</v>
      </c>
      <c r="AK179" s="71">
        <v>0</v>
      </c>
      <c r="AL179" s="71">
        <v>0</v>
      </c>
      <c r="AM179" s="71">
        <v>0</v>
      </c>
      <c r="AN179" s="71">
        <v>0</v>
      </c>
      <c r="AO179" s="71">
        <v>0</v>
      </c>
      <c r="AP179" s="71">
        <v>0</v>
      </c>
      <c r="AQ179" s="71">
        <v>0</v>
      </c>
      <c r="AR179" s="71">
        <v>0</v>
      </c>
      <c r="AS179" s="71">
        <v>0</v>
      </c>
      <c r="AT179" s="71">
        <v>0</v>
      </c>
      <c r="AU179" s="71">
        <v>14</v>
      </c>
      <c r="AV179" s="71">
        <v>3</v>
      </c>
      <c r="AW179" s="71">
        <v>0</v>
      </c>
      <c r="AX179" s="71">
        <v>0</v>
      </c>
      <c r="AY179" s="71">
        <v>3</v>
      </c>
      <c r="AZ179" s="71">
        <v>1</v>
      </c>
      <c r="BA179" s="71">
        <v>0</v>
      </c>
      <c r="BB179" s="71">
        <v>0</v>
      </c>
      <c r="BC179" s="71">
        <v>0</v>
      </c>
      <c r="BD179" s="71">
        <v>0</v>
      </c>
      <c r="BE179" s="71">
        <v>0</v>
      </c>
      <c r="BF179" s="71">
        <v>0</v>
      </c>
      <c r="BG179" s="69">
        <v>19</v>
      </c>
      <c r="BH179" s="69">
        <v>4</v>
      </c>
      <c r="BI179" s="205" t="s">
        <v>172</v>
      </c>
      <c r="BJ179" s="8" t="s">
        <v>90</v>
      </c>
      <c r="BK179" s="31">
        <v>3</v>
      </c>
      <c r="BL179" s="31">
        <v>2</v>
      </c>
      <c r="BM179" s="31">
        <v>0</v>
      </c>
      <c r="BN179" s="31">
        <v>1</v>
      </c>
      <c r="BO179" s="31">
        <v>0</v>
      </c>
      <c r="BP179" s="31">
        <v>0</v>
      </c>
      <c r="BQ179" s="31">
        <v>0</v>
      </c>
      <c r="BR179" s="31">
        <v>3</v>
      </c>
      <c r="BS179" s="31">
        <v>0</v>
      </c>
      <c r="BT179" s="31">
        <v>1</v>
      </c>
      <c r="BU179" s="31">
        <v>0</v>
      </c>
      <c r="BV179" s="31">
        <v>0</v>
      </c>
      <c r="BW179" s="31">
        <v>0</v>
      </c>
      <c r="BX179" s="149">
        <v>10</v>
      </c>
      <c r="BY179" s="125">
        <v>5</v>
      </c>
      <c r="BZ179" s="71">
        <v>0</v>
      </c>
      <c r="CA179" s="71">
        <v>0</v>
      </c>
      <c r="CB179" s="71">
        <v>6</v>
      </c>
      <c r="CC179" s="71">
        <v>2</v>
      </c>
      <c r="CD179" s="205" t="s">
        <v>172</v>
      </c>
      <c r="CE179" s="8" t="s">
        <v>90</v>
      </c>
      <c r="CF179" s="71">
        <v>0</v>
      </c>
      <c r="CG179" s="71">
        <v>133</v>
      </c>
      <c r="CH179" s="71">
        <v>0</v>
      </c>
      <c r="CI179" s="71">
        <v>0</v>
      </c>
      <c r="CJ179" s="71">
        <v>0</v>
      </c>
      <c r="CK179" s="71">
        <v>1</v>
      </c>
      <c r="CL179" s="71">
        <v>5</v>
      </c>
      <c r="CM179" s="71">
        <v>3</v>
      </c>
      <c r="CN179" s="71">
        <v>3</v>
      </c>
      <c r="CO179" s="205" t="s">
        <v>172</v>
      </c>
      <c r="CP179" s="8" t="s">
        <v>90</v>
      </c>
      <c r="CQ179" s="46">
        <v>99</v>
      </c>
      <c r="CR179" s="46">
        <v>55</v>
      </c>
      <c r="CS179" s="46">
        <v>63</v>
      </c>
      <c r="CT179" s="46">
        <v>39</v>
      </c>
      <c r="CU179" s="46">
        <v>0</v>
      </c>
      <c r="CV179" s="46">
        <v>0</v>
      </c>
      <c r="CW179" s="46">
        <v>0</v>
      </c>
      <c r="CX179" s="46">
        <v>0</v>
      </c>
      <c r="CY179" s="46">
        <v>11</v>
      </c>
      <c r="CZ179" s="46">
        <v>4</v>
      </c>
      <c r="DA179" s="46">
        <v>3</v>
      </c>
      <c r="DB179" s="46">
        <v>1</v>
      </c>
      <c r="DC179" s="46">
        <v>0</v>
      </c>
      <c r="DD179" s="46">
        <v>0</v>
      </c>
      <c r="DE179" s="46">
        <v>0</v>
      </c>
      <c r="DF179" s="46">
        <v>0</v>
      </c>
      <c r="DG179" s="46">
        <v>0</v>
      </c>
      <c r="DH179" s="46">
        <v>0</v>
      </c>
      <c r="DI179" s="46">
        <v>0</v>
      </c>
      <c r="DJ179" s="46">
        <v>0</v>
      </c>
      <c r="DK179" s="46">
        <v>0</v>
      </c>
      <c r="DL179" s="46">
        <v>0</v>
      </c>
      <c r="DM179" s="46">
        <v>0</v>
      </c>
      <c r="DN179" s="46">
        <v>0</v>
      </c>
      <c r="DO179" s="205" t="s">
        <v>172</v>
      </c>
      <c r="DP179" s="8" t="s">
        <v>90</v>
      </c>
      <c r="DQ179" s="71">
        <v>9</v>
      </c>
      <c r="DR179" s="71">
        <v>8</v>
      </c>
      <c r="DS179" s="71">
        <v>0</v>
      </c>
      <c r="DT179" s="71">
        <v>8</v>
      </c>
      <c r="DU179" s="71">
        <v>0</v>
      </c>
      <c r="DV179" s="16">
        <v>25</v>
      </c>
      <c r="DW179" s="71">
        <v>11</v>
      </c>
      <c r="DX179" s="71">
        <v>5</v>
      </c>
      <c r="DY179" s="152">
        <v>11</v>
      </c>
      <c r="DZ179" s="32">
        <v>5</v>
      </c>
      <c r="EA179" s="205" t="s">
        <v>172</v>
      </c>
      <c r="EB179" s="8" t="s">
        <v>90</v>
      </c>
      <c r="EC179" s="71">
        <v>4</v>
      </c>
      <c r="ED179" s="71">
        <v>18</v>
      </c>
      <c r="EE179" s="71">
        <v>2</v>
      </c>
      <c r="EF179" s="71">
        <v>0</v>
      </c>
      <c r="EG179" s="71">
        <v>33</v>
      </c>
      <c r="EH179" s="71">
        <v>38</v>
      </c>
      <c r="EI179" s="71">
        <v>2</v>
      </c>
      <c r="EJ179" s="71">
        <v>50</v>
      </c>
      <c r="EK179" s="71">
        <v>3</v>
      </c>
      <c r="EL179" s="71">
        <v>3</v>
      </c>
      <c r="EM179" s="71">
        <v>3</v>
      </c>
      <c r="EN179" s="71">
        <v>0</v>
      </c>
      <c r="EO179" s="71">
        <v>0</v>
      </c>
      <c r="EP179" s="71">
        <v>0</v>
      </c>
      <c r="EQ179" s="71">
        <v>0</v>
      </c>
      <c r="ER179" s="71">
        <v>2</v>
      </c>
      <c r="ES179" s="71">
        <v>0</v>
      </c>
      <c r="EU179" s="80" t="s">
        <v>172</v>
      </c>
      <c r="EV179" s="80" t="s">
        <v>2442</v>
      </c>
      <c r="EW179" s="78">
        <v>110</v>
      </c>
      <c r="EX179" s="80">
        <v>66</v>
      </c>
      <c r="EY179" s="78">
        <v>266</v>
      </c>
      <c r="EZ179" s="78"/>
      <c r="FA179" s="78"/>
      <c r="FB179" s="78"/>
      <c r="FC179" s="78"/>
      <c r="FD179" s="78"/>
      <c r="FE179" s="78"/>
    </row>
    <row r="180" spans="1:161">
      <c r="A180" s="205"/>
      <c r="B180" s="8" t="s">
        <v>91</v>
      </c>
      <c r="C180" s="71">
        <v>149</v>
      </c>
      <c r="D180" s="71">
        <v>76</v>
      </c>
      <c r="E180" s="71">
        <v>0</v>
      </c>
      <c r="F180" s="71">
        <v>0</v>
      </c>
      <c r="G180" s="71">
        <v>0</v>
      </c>
      <c r="H180" s="71">
        <v>0</v>
      </c>
      <c r="I180" s="71">
        <v>0</v>
      </c>
      <c r="J180" s="71">
        <v>0</v>
      </c>
      <c r="K180" s="71">
        <v>51</v>
      </c>
      <c r="L180" s="71">
        <v>32</v>
      </c>
      <c r="M180" s="71">
        <v>29</v>
      </c>
      <c r="N180" s="71">
        <v>15</v>
      </c>
      <c r="O180" s="71">
        <v>26</v>
      </c>
      <c r="P180" s="71">
        <v>4</v>
      </c>
      <c r="Q180" s="71">
        <v>0</v>
      </c>
      <c r="R180" s="71">
        <v>0</v>
      </c>
      <c r="S180" s="71">
        <v>0</v>
      </c>
      <c r="T180" s="71">
        <v>0</v>
      </c>
      <c r="U180" s="71">
        <v>0</v>
      </c>
      <c r="V180" s="71">
        <v>0</v>
      </c>
      <c r="W180" s="71">
        <v>85</v>
      </c>
      <c r="X180" s="71">
        <v>50</v>
      </c>
      <c r="Y180" s="71">
        <v>26</v>
      </c>
      <c r="Z180" s="71">
        <v>10</v>
      </c>
      <c r="AA180" s="71">
        <v>25</v>
      </c>
      <c r="AB180" s="71">
        <v>9</v>
      </c>
      <c r="AC180" s="69">
        <v>391</v>
      </c>
      <c r="AD180" s="69">
        <v>196</v>
      </c>
      <c r="AE180" s="205"/>
      <c r="AF180" s="8" t="s">
        <v>91</v>
      </c>
      <c r="AG180" s="71">
        <v>35</v>
      </c>
      <c r="AH180" s="71">
        <v>17</v>
      </c>
      <c r="AI180" s="71">
        <v>0</v>
      </c>
      <c r="AJ180" s="71">
        <v>0</v>
      </c>
      <c r="AK180" s="71">
        <v>0</v>
      </c>
      <c r="AL180" s="71">
        <v>0</v>
      </c>
      <c r="AM180" s="71">
        <v>0</v>
      </c>
      <c r="AN180" s="71">
        <v>0</v>
      </c>
      <c r="AO180" s="71">
        <v>0</v>
      </c>
      <c r="AP180" s="71">
        <v>0</v>
      </c>
      <c r="AQ180" s="71">
        <v>1</v>
      </c>
      <c r="AR180" s="71">
        <v>0</v>
      </c>
      <c r="AS180" s="71">
        <v>3</v>
      </c>
      <c r="AT180" s="71">
        <v>0</v>
      </c>
      <c r="AU180" s="71">
        <v>0</v>
      </c>
      <c r="AV180" s="71">
        <v>0</v>
      </c>
      <c r="AW180" s="71">
        <v>0</v>
      </c>
      <c r="AX180" s="71">
        <v>0</v>
      </c>
      <c r="AY180" s="71">
        <v>0</v>
      </c>
      <c r="AZ180" s="71">
        <v>0</v>
      </c>
      <c r="BA180" s="71">
        <v>19</v>
      </c>
      <c r="BB180" s="71">
        <v>11</v>
      </c>
      <c r="BC180" s="71">
        <v>4</v>
      </c>
      <c r="BD180" s="71">
        <v>1</v>
      </c>
      <c r="BE180" s="71">
        <v>2</v>
      </c>
      <c r="BF180" s="71">
        <v>0</v>
      </c>
      <c r="BG180" s="69">
        <v>64</v>
      </c>
      <c r="BH180" s="69">
        <v>29</v>
      </c>
      <c r="BI180" s="205"/>
      <c r="BJ180" s="8" t="s">
        <v>91</v>
      </c>
      <c r="BK180" s="31">
        <v>3</v>
      </c>
      <c r="BL180" s="31">
        <v>0</v>
      </c>
      <c r="BM180" s="31">
        <v>0</v>
      </c>
      <c r="BN180" s="31">
        <v>0</v>
      </c>
      <c r="BO180" s="31">
        <v>1</v>
      </c>
      <c r="BP180" s="31">
        <v>1</v>
      </c>
      <c r="BQ180" s="31">
        <v>1</v>
      </c>
      <c r="BR180" s="31">
        <v>0</v>
      </c>
      <c r="BS180" s="31">
        <v>0</v>
      </c>
      <c r="BT180" s="31">
        <v>0</v>
      </c>
      <c r="BU180" s="31">
        <v>1</v>
      </c>
      <c r="BV180" s="31">
        <v>1</v>
      </c>
      <c r="BW180" s="31">
        <v>1</v>
      </c>
      <c r="BX180" s="149">
        <v>9</v>
      </c>
      <c r="BY180" s="125">
        <v>9</v>
      </c>
      <c r="BZ180" s="71">
        <v>0</v>
      </c>
      <c r="CA180" s="71">
        <v>1</v>
      </c>
      <c r="CB180" s="71">
        <v>0</v>
      </c>
      <c r="CC180" s="71">
        <v>1</v>
      </c>
      <c r="CD180" s="205"/>
      <c r="CE180" s="8" t="s">
        <v>91</v>
      </c>
      <c r="CF180" s="71">
        <v>0</v>
      </c>
      <c r="CG180" s="71">
        <v>133</v>
      </c>
      <c r="CH180" s="71">
        <v>0</v>
      </c>
      <c r="CI180" s="71">
        <v>0</v>
      </c>
      <c r="CJ180" s="71">
        <v>0</v>
      </c>
      <c r="CK180" s="71">
        <v>5</v>
      </c>
      <c r="CL180" s="71">
        <v>9</v>
      </c>
      <c r="CM180" s="71">
        <v>9</v>
      </c>
      <c r="CN180" s="71">
        <v>4</v>
      </c>
      <c r="CO180" s="205"/>
      <c r="CP180" s="8" t="s">
        <v>91</v>
      </c>
      <c r="CQ180" s="46">
        <v>16</v>
      </c>
      <c r="CR180" s="46">
        <v>7</v>
      </c>
      <c r="CS180" s="46">
        <v>9</v>
      </c>
      <c r="CT180" s="46">
        <v>5</v>
      </c>
      <c r="CU180" s="46">
        <v>0</v>
      </c>
      <c r="CV180" s="46">
        <v>0</v>
      </c>
      <c r="CW180" s="46">
        <v>0</v>
      </c>
      <c r="CX180" s="46">
        <v>0</v>
      </c>
      <c r="CY180" s="46">
        <v>0</v>
      </c>
      <c r="CZ180" s="46">
        <v>0</v>
      </c>
      <c r="DA180" s="46">
        <v>0</v>
      </c>
      <c r="DB180" s="46">
        <v>0</v>
      </c>
      <c r="DC180" s="46">
        <v>53</v>
      </c>
      <c r="DD180" s="46">
        <v>34</v>
      </c>
      <c r="DE180" s="46">
        <v>25</v>
      </c>
      <c r="DF180" s="46">
        <v>15</v>
      </c>
      <c r="DG180" s="46">
        <v>18</v>
      </c>
      <c r="DH180" s="46">
        <v>4</v>
      </c>
      <c r="DI180" s="46">
        <v>12</v>
      </c>
      <c r="DJ180" s="46">
        <v>3</v>
      </c>
      <c r="DK180" s="46">
        <v>15</v>
      </c>
      <c r="DL180" s="46">
        <v>1</v>
      </c>
      <c r="DM180" s="46">
        <v>8</v>
      </c>
      <c r="DN180" s="46">
        <v>0</v>
      </c>
      <c r="DO180" s="205"/>
      <c r="DP180" s="8" t="s">
        <v>91</v>
      </c>
      <c r="DQ180" s="71">
        <v>18</v>
      </c>
      <c r="DR180" s="71">
        <v>11</v>
      </c>
      <c r="DS180" s="71">
        <v>0</v>
      </c>
      <c r="DT180" s="71">
        <v>4</v>
      </c>
      <c r="DU180" s="71">
        <v>0</v>
      </c>
      <c r="DV180" s="16">
        <v>33</v>
      </c>
      <c r="DW180" s="71">
        <v>16</v>
      </c>
      <c r="DX180" s="71">
        <v>19</v>
      </c>
      <c r="DY180" s="152">
        <v>15</v>
      </c>
      <c r="DZ180" s="32">
        <v>13</v>
      </c>
      <c r="EA180" s="205"/>
      <c r="EB180" s="8" t="s">
        <v>91</v>
      </c>
      <c r="EC180" s="71">
        <v>774</v>
      </c>
      <c r="ED180" s="71">
        <v>264</v>
      </c>
      <c r="EE180" s="71">
        <v>427</v>
      </c>
      <c r="EF180" s="71">
        <v>0</v>
      </c>
      <c r="EG180" s="71">
        <v>0</v>
      </c>
      <c r="EH180" s="71">
        <v>99</v>
      </c>
      <c r="EI180" s="71">
        <v>21</v>
      </c>
      <c r="EJ180" s="71">
        <v>306</v>
      </c>
      <c r="EK180" s="71">
        <v>225</v>
      </c>
      <c r="EL180" s="71">
        <v>0</v>
      </c>
      <c r="EM180" s="71">
        <v>50</v>
      </c>
      <c r="EN180" s="71">
        <v>0</v>
      </c>
      <c r="EO180" s="71">
        <v>0</v>
      </c>
      <c r="EP180" s="71">
        <v>0</v>
      </c>
      <c r="EQ180" s="71">
        <v>0</v>
      </c>
      <c r="ER180" s="71">
        <v>0</v>
      </c>
      <c r="ES180" s="71">
        <v>0</v>
      </c>
      <c r="EU180" s="80" t="s">
        <v>172</v>
      </c>
      <c r="EV180" s="80" t="s">
        <v>2443</v>
      </c>
      <c r="EW180" s="78">
        <v>102</v>
      </c>
      <c r="EX180" s="80">
        <v>54</v>
      </c>
      <c r="EY180" s="78">
        <v>266</v>
      </c>
      <c r="EZ180" s="78"/>
      <c r="FA180" s="78"/>
      <c r="FB180" s="78"/>
      <c r="FC180" s="78"/>
      <c r="FD180" s="78"/>
      <c r="FE180" s="78"/>
    </row>
    <row r="181" spans="1:161">
      <c r="A181" s="205"/>
      <c r="B181" s="66" t="s">
        <v>73</v>
      </c>
      <c r="C181" s="26">
        <v>262</v>
      </c>
      <c r="D181" s="26">
        <v>127</v>
      </c>
      <c r="E181" s="26">
        <v>101</v>
      </c>
      <c r="F181" s="26">
        <v>56</v>
      </c>
      <c r="G181" s="26">
        <v>0</v>
      </c>
      <c r="H181" s="26">
        <v>0</v>
      </c>
      <c r="I181" s="26">
        <v>25</v>
      </c>
      <c r="J181" s="26">
        <v>4</v>
      </c>
      <c r="K181" s="26">
        <v>51</v>
      </c>
      <c r="L181" s="26">
        <v>32</v>
      </c>
      <c r="M181" s="26">
        <v>29</v>
      </c>
      <c r="N181" s="26">
        <v>15</v>
      </c>
      <c r="O181" s="26">
        <v>26</v>
      </c>
      <c r="P181" s="26">
        <v>4</v>
      </c>
      <c r="Q181" s="26">
        <v>96</v>
      </c>
      <c r="R181" s="26">
        <v>50</v>
      </c>
      <c r="S181" s="26">
        <v>0</v>
      </c>
      <c r="T181" s="26">
        <v>0</v>
      </c>
      <c r="U181" s="26">
        <v>8</v>
      </c>
      <c r="V181" s="26">
        <v>3</v>
      </c>
      <c r="W181" s="26">
        <v>85</v>
      </c>
      <c r="X181" s="26">
        <v>50</v>
      </c>
      <c r="Y181" s="26">
        <v>26</v>
      </c>
      <c r="Z181" s="26">
        <v>10</v>
      </c>
      <c r="AA181" s="26">
        <v>25</v>
      </c>
      <c r="AB181" s="26">
        <v>9</v>
      </c>
      <c r="AC181" s="68">
        <v>734</v>
      </c>
      <c r="AD181" s="68">
        <v>360</v>
      </c>
      <c r="AE181" s="205"/>
      <c r="AF181" s="66" t="s">
        <v>73</v>
      </c>
      <c r="AG181" s="26">
        <v>36</v>
      </c>
      <c r="AH181" s="26">
        <v>17</v>
      </c>
      <c r="AI181" s="26">
        <v>1</v>
      </c>
      <c r="AJ181" s="26">
        <v>0</v>
      </c>
      <c r="AK181" s="26">
        <v>0</v>
      </c>
      <c r="AL181" s="26">
        <v>0</v>
      </c>
      <c r="AM181" s="26">
        <v>0</v>
      </c>
      <c r="AN181" s="26">
        <v>0</v>
      </c>
      <c r="AO181" s="26">
        <v>0</v>
      </c>
      <c r="AP181" s="26">
        <v>0</v>
      </c>
      <c r="AQ181" s="26">
        <v>1</v>
      </c>
      <c r="AR181" s="26">
        <v>0</v>
      </c>
      <c r="AS181" s="26">
        <v>3</v>
      </c>
      <c r="AT181" s="26">
        <v>0</v>
      </c>
      <c r="AU181" s="26">
        <v>14</v>
      </c>
      <c r="AV181" s="26">
        <v>3</v>
      </c>
      <c r="AW181" s="26">
        <v>0</v>
      </c>
      <c r="AX181" s="26">
        <v>0</v>
      </c>
      <c r="AY181" s="26">
        <v>3</v>
      </c>
      <c r="AZ181" s="26">
        <v>1</v>
      </c>
      <c r="BA181" s="26">
        <v>19</v>
      </c>
      <c r="BB181" s="26">
        <v>11</v>
      </c>
      <c r="BC181" s="26">
        <v>4</v>
      </c>
      <c r="BD181" s="26">
        <v>1</v>
      </c>
      <c r="BE181" s="26">
        <v>2</v>
      </c>
      <c r="BF181" s="26">
        <v>0</v>
      </c>
      <c r="BG181" s="68">
        <v>83</v>
      </c>
      <c r="BH181" s="68">
        <v>33</v>
      </c>
      <c r="BI181" s="205"/>
      <c r="BJ181" s="66" t="s">
        <v>73</v>
      </c>
      <c r="BK181" s="68">
        <v>6</v>
      </c>
      <c r="BL181" s="68">
        <v>2</v>
      </c>
      <c r="BM181" s="68">
        <v>0</v>
      </c>
      <c r="BN181" s="68">
        <v>1</v>
      </c>
      <c r="BO181" s="68">
        <v>1</v>
      </c>
      <c r="BP181" s="68">
        <v>1</v>
      </c>
      <c r="BQ181" s="68">
        <v>1</v>
      </c>
      <c r="BR181" s="68">
        <v>3</v>
      </c>
      <c r="BS181" s="68">
        <v>0</v>
      </c>
      <c r="BT181" s="68">
        <v>1</v>
      </c>
      <c r="BU181" s="68">
        <v>1</v>
      </c>
      <c r="BV181" s="68">
        <v>1</v>
      </c>
      <c r="BW181" s="68">
        <v>1</v>
      </c>
      <c r="BX181" s="68">
        <v>19</v>
      </c>
      <c r="BY181" s="68">
        <v>14</v>
      </c>
      <c r="BZ181" s="68">
        <v>0</v>
      </c>
      <c r="CA181" s="68">
        <v>1</v>
      </c>
      <c r="CB181" s="68">
        <v>6</v>
      </c>
      <c r="CC181" s="68">
        <v>3</v>
      </c>
      <c r="CD181" s="205"/>
      <c r="CE181" s="66" t="s">
        <v>73</v>
      </c>
      <c r="CF181" s="68">
        <v>0</v>
      </c>
      <c r="CG181" s="68">
        <v>266</v>
      </c>
      <c r="CH181" s="68">
        <v>0</v>
      </c>
      <c r="CI181" s="68">
        <v>0</v>
      </c>
      <c r="CJ181" s="68">
        <v>0</v>
      </c>
      <c r="CK181" s="68">
        <v>6</v>
      </c>
      <c r="CL181" s="68">
        <v>14</v>
      </c>
      <c r="CM181" s="68">
        <v>12</v>
      </c>
      <c r="CN181" s="68">
        <v>7</v>
      </c>
      <c r="CO181" s="205"/>
      <c r="CP181" s="66" t="s">
        <v>73</v>
      </c>
      <c r="CQ181" s="68">
        <v>115</v>
      </c>
      <c r="CR181" s="68">
        <v>62</v>
      </c>
      <c r="CS181" s="68">
        <v>72</v>
      </c>
      <c r="CT181" s="68">
        <v>44</v>
      </c>
      <c r="CU181" s="68">
        <v>0</v>
      </c>
      <c r="CV181" s="68">
        <v>0</v>
      </c>
      <c r="CW181" s="68">
        <v>0</v>
      </c>
      <c r="CX181" s="68">
        <v>0</v>
      </c>
      <c r="CY181" s="68">
        <v>11</v>
      </c>
      <c r="CZ181" s="68">
        <v>4</v>
      </c>
      <c r="DA181" s="68">
        <v>3</v>
      </c>
      <c r="DB181" s="68">
        <v>1</v>
      </c>
      <c r="DC181" s="68">
        <v>53</v>
      </c>
      <c r="DD181" s="68">
        <v>34</v>
      </c>
      <c r="DE181" s="68">
        <v>25</v>
      </c>
      <c r="DF181" s="68">
        <v>15</v>
      </c>
      <c r="DG181" s="68">
        <v>18</v>
      </c>
      <c r="DH181" s="68">
        <v>4</v>
      </c>
      <c r="DI181" s="68">
        <v>12</v>
      </c>
      <c r="DJ181" s="68">
        <v>3</v>
      </c>
      <c r="DK181" s="68">
        <v>15</v>
      </c>
      <c r="DL181" s="68">
        <v>1</v>
      </c>
      <c r="DM181" s="68">
        <v>8</v>
      </c>
      <c r="DN181" s="68">
        <v>0</v>
      </c>
      <c r="DO181" s="205"/>
      <c r="DP181" s="66" t="s">
        <v>73</v>
      </c>
      <c r="DQ181" s="26">
        <v>27</v>
      </c>
      <c r="DR181" s="26">
        <v>19</v>
      </c>
      <c r="DS181" s="26">
        <v>0</v>
      </c>
      <c r="DT181" s="26">
        <v>12</v>
      </c>
      <c r="DU181" s="26">
        <v>0</v>
      </c>
      <c r="DV181" s="26">
        <v>58</v>
      </c>
      <c r="DW181" s="26">
        <v>27</v>
      </c>
      <c r="DX181" s="26">
        <v>24</v>
      </c>
      <c r="DY181" s="41">
        <v>26</v>
      </c>
      <c r="DZ181" s="41">
        <v>18</v>
      </c>
      <c r="EA181" s="205"/>
      <c r="EB181" s="66" t="s">
        <v>73</v>
      </c>
      <c r="EC181" s="68">
        <v>778</v>
      </c>
      <c r="ED181" s="68">
        <v>282</v>
      </c>
      <c r="EE181" s="68">
        <v>429</v>
      </c>
      <c r="EF181" s="68">
        <v>0</v>
      </c>
      <c r="EG181" s="68">
        <v>33</v>
      </c>
      <c r="EH181" s="68">
        <v>137</v>
      </c>
      <c r="EI181" s="68">
        <v>23</v>
      </c>
      <c r="EJ181" s="68">
        <v>356</v>
      </c>
      <c r="EK181" s="68">
        <v>228</v>
      </c>
      <c r="EL181" s="68">
        <v>3</v>
      </c>
      <c r="EM181" s="68">
        <v>53</v>
      </c>
      <c r="EN181" s="68">
        <v>0</v>
      </c>
      <c r="EO181" s="68">
        <v>0</v>
      </c>
      <c r="EP181" s="68">
        <v>0</v>
      </c>
      <c r="EQ181" s="68">
        <v>0</v>
      </c>
      <c r="ER181" s="68">
        <v>2</v>
      </c>
      <c r="ES181" s="68">
        <v>0</v>
      </c>
      <c r="EU181" s="80" t="s">
        <v>172</v>
      </c>
      <c r="EV181" s="80" t="s">
        <v>2444</v>
      </c>
      <c r="EW181" s="78">
        <v>212</v>
      </c>
      <c r="EX181" s="80">
        <v>120</v>
      </c>
      <c r="EY181" s="78">
        <v>532</v>
      </c>
      <c r="EZ181" s="78"/>
      <c r="FA181" s="78"/>
      <c r="FB181" s="78"/>
      <c r="FC181" s="78"/>
      <c r="FD181" s="78"/>
      <c r="FE181" s="78"/>
    </row>
    <row r="182" spans="1:161">
      <c r="A182" s="205" t="s">
        <v>2060</v>
      </c>
      <c r="B182" s="8" t="s">
        <v>90</v>
      </c>
      <c r="C182" s="71">
        <v>575</v>
      </c>
      <c r="D182" s="71">
        <v>201</v>
      </c>
      <c r="E182" s="71">
        <v>132</v>
      </c>
      <c r="F182" s="71">
        <v>64</v>
      </c>
      <c r="G182" s="71">
        <v>0</v>
      </c>
      <c r="H182" s="71">
        <v>0</v>
      </c>
      <c r="I182" s="71">
        <v>0</v>
      </c>
      <c r="J182" s="71">
        <v>0</v>
      </c>
      <c r="K182" s="71">
        <v>139</v>
      </c>
      <c r="L182" s="71">
        <v>45</v>
      </c>
      <c r="M182" s="71">
        <v>60</v>
      </c>
      <c r="N182" s="71">
        <v>24</v>
      </c>
      <c r="O182" s="71">
        <v>66</v>
      </c>
      <c r="P182" s="71">
        <v>13</v>
      </c>
      <c r="Q182" s="71">
        <v>295</v>
      </c>
      <c r="R182" s="71">
        <v>104</v>
      </c>
      <c r="S182" s="71">
        <v>0</v>
      </c>
      <c r="T182" s="71">
        <v>0</v>
      </c>
      <c r="U182" s="71">
        <v>0</v>
      </c>
      <c r="V182" s="71">
        <v>0</v>
      </c>
      <c r="W182" s="71">
        <v>65</v>
      </c>
      <c r="X182" s="71">
        <v>25</v>
      </c>
      <c r="Y182" s="71">
        <v>0</v>
      </c>
      <c r="Z182" s="71">
        <v>0</v>
      </c>
      <c r="AA182" s="71">
        <v>16</v>
      </c>
      <c r="AB182" s="71">
        <v>4</v>
      </c>
      <c r="AC182" s="69">
        <v>1348</v>
      </c>
      <c r="AD182" s="69">
        <v>480</v>
      </c>
      <c r="AE182" s="205" t="s">
        <v>2060</v>
      </c>
      <c r="AF182" s="8" t="s">
        <v>90</v>
      </c>
      <c r="AG182" s="71">
        <v>46</v>
      </c>
      <c r="AH182" s="71">
        <v>19</v>
      </c>
      <c r="AI182" s="71">
        <v>0</v>
      </c>
      <c r="AJ182" s="71">
        <v>0</v>
      </c>
      <c r="AK182" s="71">
        <v>0</v>
      </c>
      <c r="AL182" s="71">
        <v>0</v>
      </c>
      <c r="AM182" s="71">
        <v>0</v>
      </c>
      <c r="AN182" s="71">
        <v>0</v>
      </c>
      <c r="AO182" s="71">
        <v>6</v>
      </c>
      <c r="AP182" s="71">
        <v>1</v>
      </c>
      <c r="AQ182" s="71">
        <v>0</v>
      </c>
      <c r="AR182" s="71">
        <v>0</v>
      </c>
      <c r="AS182" s="71">
        <v>5</v>
      </c>
      <c r="AT182" s="71">
        <v>1</v>
      </c>
      <c r="AU182" s="71">
        <v>84</v>
      </c>
      <c r="AV182" s="71">
        <v>29</v>
      </c>
      <c r="AW182" s="71">
        <v>0</v>
      </c>
      <c r="AX182" s="71">
        <v>0</v>
      </c>
      <c r="AY182" s="71">
        <v>0</v>
      </c>
      <c r="AZ182" s="71">
        <v>0</v>
      </c>
      <c r="BA182" s="71">
        <v>20</v>
      </c>
      <c r="BB182" s="71">
        <v>10</v>
      </c>
      <c r="BC182" s="71">
        <v>0</v>
      </c>
      <c r="BD182" s="71">
        <v>0</v>
      </c>
      <c r="BE182" s="71">
        <v>2</v>
      </c>
      <c r="BF182" s="71">
        <v>0</v>
      </c>
      <c r="BG182" s="69">
        <v>163</v>
      </c>
      <c r="BH182" s="69">
        <v>60</v>
      </c>
      <c r="BI182" s="205" t="s">
        <v>2060</v>
      </c>
      <c r="BJ182" s="8" t="s">
        <v>90</v>
      </c>
      <c r="BK182" s="31">
        <v>11</v>
      </c>
      <c r="BL182" s="31">
        <v>3</v>
      </c>
      <c r="BM182" s="31">
        <v>0</v>
      </c>
      <c r="BN182" s="31">
        <v>0</v>
      </c>
      <c r="BO182" s="31">
        <v>4</v>
      </c>
      <c r="BP182" s="31">
        <v>1</v>
      </c>
      <c r="BQ182" s="31">
        <v>3</v>
      </c>
      <c r="BR182" s="31">
        <v>7</v>
      </c>
      <c r="BS182" s="31">
        <v>0</v>
      </c>
      <c r="BT182" s="31">
        <v>0</v>
      </c>
      <c r="BU182" s="31">
        <v>2</v>
      </c>
      <c r="BV182" s="31">
        <v>0</v>
      </c>
      <c r="BW182" s="31">
        <v>1</v>
      </c>
      <c r="BX182" s="149">
        <v>32</v>
      </c>
      <c r="BY182" s="125">
        <v>43</v>
      </c>
      <c r="BZ182" s="71">
        <v>35</v>
      </c>
      <c r="CA182" s="71">
        <v>4</v>
      </c>
      <c r="CB182" s="71">
        <v>2</v>
      </c>
      <c r="CC182" s="71">
        <v>9</v>
      </c>
      <c r="CD182" s="205" t="s">
        <v>2060</v>
      </c>
      <c r="CE182" s="8" t="s">
        <v>90</v>
      </c>
      <c r="CF182" s="71">
        <v>1</v>
      </c>
      <c r="CG182" s="71">
        <v>700</v>
      </c>
      <c r="CH182" s="71">
        <v>115</v>
      </c>
      <c r="CI182" s="71">
        <v>14</v>
      </c>
      <c r="CJ182" s="71">
        <v>0</v>
      </c>
      <c r="CK182" s="71">
        <v>16</v>
      </c>
      <c r="CL182" s="71">
        <v>47</v>
      </c>
      <c r="CM182" s="71">
        <v>44</v>
      </c>
      <c r="CN182" s="71">
        <v>29</v>
      </c>
      <c r="CO182" s="205" t="s">
        <v>2060</v>
      </c>
      <c r="CP182" s="8" t="s">
        <v>90</v>
      </c>
      <c r="CQ182" s="46">
        <v>379</v>
      </c>
      <c r="CR182" s="46">
        <v>125</v>
      </c>
      <c r="CS182" s="46">
        <v>150</v>
      </c>
      <c r="CT182" s="46">
        <v>35</v>
      </c>
      <c r="CU182" s="46">
        <v>0</v>
      </c>
      <c r="CV182" s="46">
        <v>0</v>
      </c>
      <c r="CW182" s="46">
        <v>0</v>
      </c>
      <c r="CX182" s="46">
        <v>0</v>
      </c>
      <c r="CY182" s="46">
        <v>0</v>
      </c>
      <c r="CZ182" s="46">
        <v>0</v>
      </c>
      <c r="DA182" s="46">
        <v>0</v>
      </c>
      <c r="DB182" s="46">
        <v>0</v>
      </c>
      <c r="DC182" s="46">
        <v>83</v>
      </c>
      <c r="DD182" s="46">
        <v>34</v>
      </c>
      <c r="DE182" s="46">
        <v>46</v>
      </c>
      <c r="DF182" s="46">
        <v>19</v>
      </c>
      <c r="DG182" s="46">
        <v>0</v>
      </c>
      <c r="DH182" s="46">
        <v>0</v>
      </c>
      <c r="DI182" s="46">
        <v>0</v>
      </c>
      <c r="DJ182" s="46">
        <v>0</v>
      </c>
      <c r="DK182" s="46">
        <v>8</v>
      </c>
      <c r="DL182" s="46">
        <v>0</v>
      </c>
      <c r="DM182" s="46">
        <v>8</v>
      </c>
      <c r="DN182" s="46">
        <v>0</v>
      </c>
      <c r="DO182" s="205" t="s">
        <v>2060</v>
      </c>
      <c r="DP182" s="8" t="s">
        <v>90</v>
      </c>
      <c r="DQ182" s="71">
        <v>8</v>
      </c>
      <c r="DR182" s="71">
        <v>40</v>
      </c>
      <c r="DS182" s="71">
        <v>5</v>
      </c>
      <c r="DT182" s="71">
        <v>40</v>
      </c>
      <c r="DU182" s="71">
        <v>0</v>
      </c>
      <c r="DV182" s="16">
        <v>93</v>
      </c>
      <c r="DW182" s="71">
        <v>29</v>
      </c>
      <c r="DX182" s="71">
        <v>20</v>
      </c>
      <c r="DY182" s="152">
        <v>12</v>
      </c>
      <c r="DZ182" s="32">
        <v>5</v>
      </c>
      <c r="EA182" s="205" t="s">
        <v>2060</v>
      </c>
      <c r="EB182" s="8" t="s">
        <v>90</v>
      </c>
      <c r="EC182" s="71">
        <v>153</v>
      </c>
      <c r="ED182" s="71">
        <v>229</v>
      </c>
      <c r="EE182" s="71">
        <v>15</v>
      </c>
      <c r="EF182" s="71">
        <v>0</v>
      </c>
      <c r="EG182" s="71">
        <v>116</v>
      </c>
      <c r="EH182" s="71">
        <v>68</v>
      </c>
      <c r="EI182" s="71">
        <v>9</v>
      </c>
      <c r="EJ182" s="71">
        <v>88</v>
      </c>
      <c r="EK182" s="71">
        <v>73</v>
      </c>
      <c r="EL182" s="71">
        <v>38</v>
      </c>
      <c r="EM182" s="71">
        <v>169</v>
      </c>
      <c r="EN182" s="71">
        <v>30</v>
      </c>
      <c r="EO182" s="71">
        <v>64</v>
      </c>
      <c r="EP182" s="71">
        <v>18</v>
      </c>
      <c r="EQ182" s="71">
        <v>7</v>
      </c>
      <c r="ER182" s="71">
        <v>38</v>
      </c>
      <c r="ES182" s="71">
        <v>0</v>
      </c>
      <c r="EU182" s="80" t="s">
        <v>2060</v>
      </c>
      <c r="EV182" s="80" t="s">
        <v>2445</v>
      </c>
      <c r="EW182" s="78">
        <v>470</v>
      </c>
      <c r="EX182" s="80">
        <v>204</v>
      </c>
      <c r="EY182" s="78">
        <v>1802</v>
      </c>
      <c r="EZ182" s="78"/>
      <c r="FA182" s="78"/>
      <c r="FB182" s="78"/>
      <c r="FC182" s="78"/>
      <c r="FD182" s="78"/>
      <c r="FE182" s="78"/>
    </row>
    <row r="183" spans="1:161">
      <c r="A183" s="205"/>
      <c r="B183" s="8" t="s">
        <v>91</v>
      </c>
      <c r="C183" s="71">
        <v>494</v>
      </c>
      <c r="D183" s="71">
        <v>245</v>
      </c>
      <c r="E183" s="71">
        <v>0</v>
      </c>
      <c r="F183" s="71">
        <v>0</v>
      </c>
      <c r="G183" s="71">
        <v>0</v>
      </c>
      <c r="H183" s="71">
        <v>0</v>
      </c>
      <c r="I183" s="71">
        <v>0</v>
      </c>
      <c r="J183" s="71">
        <v>0</v>
      </c>
      <c r="K183" s="71">
        <v>231</v>
      </c>
      <c r="L183" s="71">
        <v>132</v>
      </c>
      <c r="M183" s="71">
        <v>115</v>
      </c>
      <c r="N183" s="71">
        <v>40</v>
      </c>
      <c r="O183" s="71">
        <v>200</v>
      </c>
      <c r="P183" s="71">
        <v>117</v>
      </c>
      <c r="Q183" s="71">
        <v>0</v>
      </c>
      <c r="R183" s="71">
        <v>0</v>
      </c>
      <c r="S183" s="71">
        <v>0</v>
      </c>
      <c r="T183" s="71">
        <v>0</v>
      </c>
      <c r="U183" s="71">
        <v>0</v>
      </c>
      <c r="V183" s="71">
        <v>0</v>
      </c>
      <c r="W183" s="71">
        <v>118</v>
      </c>
      <c r="X183" s="71">
        <v>59</v>
      </c>
      <c r="Y183" s="71">
        <v>49</v>
      </c>
      <c r="Z183" s="71">
        <v>9</v>
      </c>
      <c r="AA183" s="71">
        <v>112</v>
      </c>
      <c r="AB183" s="71">
        <v>51</v>
      </c>
      <c r="AC183" s="69">
        <v>1319</v>
      </c>
      <c r="AD183" s="69">
        <v>653</v>
      </c>
      <c r="AE183" s="205"/>
      <c r="AF183" s="8" t="s">
        <v>91</v>
      </c>
      <c r="AG183" s="71">
        <v>83</v>
      </c>
      <c r="AH183" s="71">
        <v>45</v>
      </c>
      <c r="AI183" s="71">
        <v>0</v>
      </c>
      <c r="AJ183" s="71">
        <v>0</v>
      </c>
      <c r="AK183" s="71">
        <v>0</v>
      </c>
      <c r="AL183" s="71">
        <v>0</v>
      </c>
      <c r="AM183" s="71">
        <v>0</v>
      </c>
      <c r="AN183" s="71">
        <v>0</v>
      </c>
      <c r="AO183" s="71">
        <v>8</v>
      </c>
      <c r="AP183" s="71">
        <v>4</v>
      </c>
      <c r="AQ183" s="71">
        <v>5</v>
      </c>
      <c r="AR183" s="71">
        <v>2</v>
      </c>
      <c r="AS183" s="71">
        <v>18</v>
      </c>
      <c r="AT183" s="71">
        <v>11</v>
      </c>
      <c r="AU183" s="71">
        <v>0</v>
      </c>
      <c r="AV183" s="71">
        <v>0</v>
      </c>
      <c r="AW183" s="71">
        <v>0</v>
      </c>
      <c r="AX183" s="71">
        <v>0</v>
      </c>
      <c r="AY183" s="71">
        <v>0</v>
      </c>
      <c r="AZ183" s="71">
        <v>0</v>
      </c>
      <c r="BA183" s="71">
        <v>33</v>
      </c>
      <c r="BB183" s="71">
        <v>16</v>
      </c>
      <c r="BC183" s="71">
        <v>4</v>
      </c>
      <c r="BD183" s="71">
        <v>0</v>
      </c>
      <c r="BE183" s="71">
        <v>12</v>
      </c>
      <c r="BF183" s="71">
        <v>6</v>
      </c>
      <c r="BG183" s="69">
        <v>163</v>
      </c>
      <c r="BH183" s="69">
        <v>84</v>
      </c>
      <c r="BI183" s="205"/>
      <c r="BJ183" s="8" t="s">
        <v>91</v>
      </c>
      <c r="BK183" s="31">
        <v>6</v>
      </c>
      <c r="BL183" s="31">
        <v>0</v>
      </c>
      <c r="BM183" s="31">
        <v>0</v>
      </c>
      <c r="BN183" s="31">
        <v>0</v>
      </c>
      <c r="BO183" s="31">
        <v>4</v>
      </c>
      <c r="BP183" s="31">
        <v>2</v>
      </c>
      <c r="BQ183" s="31">
        <v>2</v>
      </c>
      <c r="BR183" s="31">
        <v>0</v>
      </c>
      <c r="BS183" s="31">
        <v>0</v>
      </c>
      <c r="BT183" s="31">
        <v>0</v>
      </c>
      <c r="BU183" s="31">
        <v>2</v>
      </c>
      <c r="BV183" s="31">
        <v>1</v>
      </c>
      <c r="BW183" s="31">
        <v>2</v>
      </c>
      <c r="BX183" s="149">
        <v>19</v>
      </c>
      <c r="BY183" s="125">
        <v>30</v>
      </c>
      <c r="BZ183" s="71">
        <v>26</v>
      </c>
      <c r="CA183" s="71">
        <v>0</v>
      </c>
      <c r="CB183" s="71">
        <v>0</v>
      </c>
      <c r="CC183" s="71">
        <v>1</v>
      </c>
      <c r="CD183" s="205"/>
      <c r="CE183" s="8" t="s">
        <v>91</v>
      </c>
      <c r="CF183" s="71">
        <v>0</v>
      </c>
      <c r="CG183" s="71">
        <v>500</v>
      </c>
      <c r="CH183" s="71">
        <v>0</v>
      </c>
      <c r="CI183" s="71">
        <v>0</v>
      </c>
      <c r="CJ183" s="71">
        <v>0</v>
      </c>
      <c r="CK183" s="71">
        <v>3</v>
      </c>
      <c r="CL183" s="71">
        <v>26</v>
      </c>
      <c r="CM183" s="71">
        <v>26</v>
      </c>
      <c r="CN183" s="71">
        <v>26</v>
      </c>
      <c r="CO183" s="205"/>
      <c r="CP183" s="8" t="s">
        <v>91</v>
      </c>
      <c r="CQ183" s="46">
        <v>0</v>
      </c>
      <c r="CR183" s="46">
        <v>0</v>
      </c>
      <c r="CS183" s="46">
        <v>0</v>
      </c>
      <c r="CT183" s="46">
        <v>0</v>
      </c>
      <c r="CU183" s="46">
        <v>0</v>
      </c>
      <c r="CV183" s="46">
        <v>0</v>
      </c>
      <c r="CW183" s="46">
        <v>0</v>
      </c>
      <c r="CX183" s="46">
        <v>0</v>
      </c>
      <c r="CY183" s="46">
        <v>0</v>
      </c>
      <c r="CZ183" s="46">
        <v>0</v>
      </c>
      <c r="DA183" s="46">
        <v>0</v>
      </c>
      <c r="DB183" s="46">
        <v>0</v>
      </c>
      <c r="DC183" s="46">
        <v>183</v>
      </c>
      <c r="DD183" s="46">
        <v>94</v>
      </c>
      <c r="DE183" s="46">
        <v>128</v>
      </c>
      <c r="DF183" s="46">
        <v>64</v>
      </c>
      <c r="DG183" s="46">
        <v>69</v>
      </c>
      <c r="DH183" s="46">
        <v>22</v>
      </c>
      <c r="DI183" s="46">
        <v>54</v>
      </c>
      <c r="DJ183" s="46">
        <v>17</v>
      </c>
      <c r="DK183" s="46">
        <v>109</v>
      </c>
      <c r="DL183" s="46">
        <v>38</v>
      </c>
      <c r="DM183" s="46">
        <v>99</v>
      </c>
      <c r="DN183" s="46">
        <v>30</v>
      </c>
      <c r="DO183" s="205"/>
      <c r="DP183" s="8" t="s">
        <v>91</v>
      </c>
      <c r="DQ183" s="71">
        <v>24</v>
      </c>
      <c r="DR183" s="71">
        <v>5</v>
      </c>
      <c r="DS183" s="71">
        <v>1</v>
      </c>
      <c r="DT183" s="71">
        <v>12</v>
      </c>
      <c r="DU183" s="71">
        <v>0</v>
      </c>
      <c r="DV183" s="16">
        <v>42</v>
      </c>
      <c r="DW183" s="71">
        <v>27</v>
      </c>
      <c r="DX183" s="71">
        <v>20</v>
      </c>
      <c r="DY183" s="152">
        <v>22</v>
      </c>
      <c r="DZ183" s="32">
        <v>15</v>
      </c>
      <c r="EA183" s="205"/>
      <c r="EB183" s="8" t="s">
        <v>91</v>
      </c>
      <c r="EC183" s="71">
        <v>64</v>
      </c>
      <c r="ED183" s="71">
        <v>39</v>
      </c>
      <c r="EE183" s="71">
        <v>69</v>
      </c>
      <c r="EF183" s="71">
        <v>0</v>
      </c>
      <c r="EG183" s="71">
        <v>59</v>
      </c>
      <c r="EH183" s="71">
        <v>114</v>
      </c>
      <c r="EI183" s="71">
        <v>15</v>
      </c>
      <c r="EJ183" s="71">
        <v>905</v>
      </c>
      <c r="EK183" s="71">
        <v>110</v>
      </c>
      <c r="EL183" s="71">
        <v>48</v>
      </c>
      <c r="EM183" s="71">
        <v>110</v>
      </c>
      <c r="EN183" s="71">
        <v>2</v>
      </c>
      <c r="EO183" s="71">
        <v>44</v>
      </c>
      <c r="EP183" s="71">
        <v>0</v>
      </c>
      <c r="EQ183" s="71">
        <v>0</v>
      </c>
      <c r="ER183" s="71">
        <v>0</v>
      </c>
      <c r="ES183" s="71">
        <v>0</v>
      </c>
      <c r="EU183" s="80" t="s">
        <v>2060</v>
      </c>
      <c r="EV183" s="80" t="s">
        <v>2446</v>
      </c>
      <c r="EW183" s="78">
        <v>361</v>
      </c>
      <c r="EX183" s="80">
        <v>281</v>
      </c>
      <c r="EY183" s="78">
        <v>1000</v>
      </c>
      <c r="EZ183" s="78"/>
      <c r="FA183" s="78"/>
      <c r="FB183" s="78"/>
      <c r="FC183" s="78"/>
      <c r="FD183" s="78"/>
      <c r="FE183" s="78"/>
    </row>
    <row r="184" spans="1:161">
      <c r="A184" s="205"/>
      <c r="B184" s="66" t="s">
        <v>73</v>
      </c>
      <c r="C184" s="26">
        <v>1069</v>
      </c>
      <c r="D184" s="26">
        <v>446</v>
      </c>
      <c r="E184" s="26">
        <v>132</v>
      </c>
      <c r="F184" s="26">
        <v>64</v>
      </c>
      <c r="G184" s="26">
        <v>0</v>
      </c>
      <c r="H184" s="26">
        <v>0</v>
      </c>
      <c r="I184" s="26">
        <v>0</v>
      </c>
      <c r="J184" s="26">
        <v>0</v>
      </c>
      <c r="K184" s="26">
        <v>370</v>
      </c>
      <c r="L184" s="26">
        <v>177</v>
      </c>
      <c r="M184" s="26">
        <v>175</v>
      </c>
      <c r="N184" s="26">
        <v>64</v>
      </c>
      <c r="O184" s="26">
        <v>266</v>
      </c>
      <c r="P184" s="26">
        <v>130</v>
      </c>
      <c r="Q184" s="26">
        <v>295</v>
      </c>
      <c r="R184" s="26">
        <v>104</v>
      </c>
      <c r="S184" s="26">
        <v>0</v>
      </c>
      <c r="T184" s="26">
        <v>0</v>
      </c>
      <c r="U184" s="26">
        <v>0</v>
      </c>
      <c r="V184" s="26">
        <v>0</v>
      </c>
      <c r="W184" s="26">
        <v>183</v>
      </c>
      <c r="X184" s="26">
        <v>84</v>
      </c>
      <c r="Y184" s="26">
        <v>49</v>
      </c>
      <c r="Z184" s="26">
        <v>9</v>
      </c>
      <c r="AA184" s="26">
        <v>128</v>
      </c>
      <c r="AB184" s="26">
        <v>55</v>
      </c>
      <c r="AC184" s="68">
        <v>2667</v>
      </c>
      <c r="AD184" s="68">
        <v>1133</v>
      </c>
      <c r="AE184" s="205"/>
      <c r="AF184" s="66" t="s">
        <v>73</v>
      </c>
      <c r="AG184" s="26">
        <v>129</v>
      </c>
      <c r="AH184" s="26">
        <v>64</v>
      </c>
      <c r="AI184" s="26">
        <v>0</v>
      </c>
      <c r="AJ184" s="26">
        <v>0</v>
      </c>
      <c r="AK184" s="26">
        <v>0</v>
      </c>
      <c r="AL184" s="26">
        <v>0</v>
      </c>
      <c r="AM184" s="26">
        <v>0</v>
      </c>
      <c r="AN184" s="26">
        <v>0</v>
      </c>
      <c r="AO184" s="26">
        <v>14</v>
      </c>
      <c r="AP184" s="26">
        <v>5</v>
      </c>
      <c r="AQ184" s="26">
        <v>5</v>
      </c>
      <c r="AR184" s="26">
        <v>2</v>
      </c>
      <c r="AS184" s="26">
        <v>23</v>
      </c>
      <c r="AT184" s="26">
        <v>12</v>
      </c>
      <c r="AU184" s="26">
        <v>84</v>
      </c>
      <c r="AV184" s="26">
        <v>29</v>
      </c>
      <c r="AW184" s="26">
        <v>0</v>
      </c>
      <c r="AX184" s="26">
        <v>0</v>
      </c>
      <c r="AY184" s="26">
        <v>0</v>
      </c>
      <c r="AZ184" s="26">
        <v>0</v>
      </c>
      <c r="BA184" s="26">
        <v>53</v>
      </c>
      <c r="BB184" s="26">
        <v>26</v>
      </c>
      <c r="BC184" s="26">
        <v>4</v>
      </c>
      <c r="BD184" s="26">
        <v>0</v>
      </c>
      <c r="BE184" s="26">
        <v>14</v>
      </c>
      <c r="BF184" s="26">
        <v>6</v>
      </c>
      <c r="BG184" s="68">
        <v>326</v>
      </c>
      <c r="BH184" s="68">
        <v>144</v>
      </c>
      <c r="BI184" s="205"/>
      <c r="BJ184" s="66" t="s">
        <v>73</v>
      </c>
      <c r="BK184" s="68">
        <v>17</v>
      </c>
      <c r="BL184" s="68">
        <v>3</v>
      </c>
      <c r="BM184" s="68">
        <v>0</v>
      </c>
      <c r="BN184" s="68">
        <v>0</v>
      </c>
      <c r="BO184" s="68">
        <v>8</v>
      </c>
      <c r="BP184" s="68">
        <v>3</v>
      </c>
      <c r="BQ184" s="68">
        <v>5</v>
      </c>
      <c r="BR184" s="68">
        <v>7</v>
      </c>
      <c r="BS184" s="68">
        <v>0</v>
      </c>
      <c r="BT184" s="68">
        <v>0</v>
      </c>
      <c r="BU184" s="68">
        <v>4</v>
      </c>
      <c r="BV184" s="68">
        <v>1</v>
      </c>
      <c r="BW184" s="68">
        <v>3</v>
      </c>
      <c r="BX184" s="68">
        <v>51</v>
      </c>
      <c r="BY184" s="68">
        <v>73</v>
      </c>
      <c r="BZ184" s="68">
        <v>61</v>
      </c>
      <c r="CA184" s="68">
        <v>4</v>
      </c>
      <c r="CB184" s="68">
        <v>2</v>
      </c>
      <c r="CC184" s="68">
        <v>10</v>
      </c>
      <c r="CD184" s="205"/>
      <c r="CE184" s="66" t="s">
        <v>73</v>
      </c>
      <c r="CF184" s="68">
        <v>1</v>
      </c>
      <c r="CG184" s="68">
        <v>1200</v>
      </c>
      <c r="CH184" s="68">
        <v>115</v>
      </c>
      <c r="CI184" s="68">
        <v>14</v>
      </c>
      <c r="CJ184" s="68">
        <v>0</v>
      </c>
      <c r="CK184" s="68">
        <v>19</v>
      </c>
      <c r="CL184" s="68">
        <v>73</v>
      </c>
      <c r="CM184" s="68">
        <v>70</v>
      </c>
      <c r="CN184" s="68">
        <v>55</v>
      </c>
      <c r="CO184" s="205"/>
      <c r="CP184" s="66" t="s">
        <v>73</v>
      </c>
      <c r="CQ184" s="68">
        <v>379</v>
      </c>
      <c r="CR184" s="68">
        <v>125</v>
      </c>
      <c r="CS184" s="68">
        <v>150</v>
      </c>
      <c r="CT184" s="68">
        <v>35</v>
      </c>
      <c r="CU184" s="68">
        <v>0</v>
      </c>
      <c r="CV184" s="68">
        <v>0</v>
      </c>
      <c r="CW184" s="68">
        <v>0</v>
      </c>
      <c r="CX184" s="68">
        <v>0</v>
      </c>
      <c r="CY184" s="68">
        <v>0</v>
      </c>
      <c r="CZ184" s="68">
        <v>0</v>
      </c>
      <c r="DA184" s="68">
        <v>0</v>
      </c>
      <c r="DB184" s="68">
        <v>0</v>
      </c>
      <c r="DC184" s="68">
        <v>266</v>
      </c>
      <c r="DD184" s="68">
        <v>128</v>
      </c>
      <c r="DE184" s="68">
        <v>174</v>
      </c>
      <c r="DF184" s="68">
        <v>83</v>
      </c>
      <c r="DG184" s="68">
        <v>69</v>
      </c>
      <c r="DH184" s="68">
        <v>22</v>
      </c>
      <c r="DI184" s="68">
        <v>54</v>
      </c>
      <c r="DJ184" s="68">
        <v>17</v>
      </c>
      <c r="DK184" s="68">
        <v>117</v>
      </c>
      <c r="DL184" s="68">
        <v>38</v>
      </c>
      <c r="DM184" s="68">
        <v>107</v>
      </c>
      <c r="DN184" s="68">
        <v>30</v>
      </c>
      <c r="DO184" s="205"/>
      <c r="DP184" s="66" t="s">
        <v>73</v>
      </c>
      <c r="DQ184" s="26">
        <v>32</v>
      </c>
      <c r="DR184" s="26">
        <v>45</v>
      </c>
      <c r="DS184" s="26">
        <v>6</v>
      </c>
      <c r="DT184" s="26">
        <v>52</v>
      </c>
      <c r="DU184" s="26">
        <v>0</v>
      </c>
      <c r="DV184" s="26">
        <v>135</v>
      </c>
      <c r="DW184" s="26">
        <v>56</v>
      </c>
      <c r="DX184" s="26">
        <v>40</v>
      </c>
      <c r="DY184" s="41">
        <v>34</v>
      </c>
      <c r="DZ184" s="41">
        <v>20</v>
      </c>
      <c r="EA184" s="205"/>
      <c r="EB184" s="66" t="s">
        <v>73</v>
      </c>
      <c r="EC184" s="68">
        <v>217</v>
      </c>
      <c r="ED184" s="68">
        <v>268</v>
      </c>
      <c r="EE184" s="68">
        <v>84</v>
      </c>
      <c r="EF184" s="68">
        <v>0</v>
      </c>
      <c r="EG184" s="68">
        <v>175</v>
      </c>
      <c r="EH184" s="68">
        <v>182</v>
      </c>
      <c r="EI184" s="68">
        <v>24</v>
      </c>
      <c r="EJ184" s="68">
        <v>993</v>
      </c>
      <c r="EK184" s="68">
        <v>183</v>
      </c>
      <c r="EL184" s="68">
        <v>86</v>
      </c>
      <c r="EM184" s="68">
        <v>279</v>
      </c>
      <c r="EN184" s="68">
        <v>32</v>
      </c>
      <c r="EO184" s="68">
        <v>108</v>
      </c>
      <c r="EP184" s="68">
        <v>18</v>
      </c>
      <c r="EQ184" s="68">
        <v>7</v>
      </c>
      <c r="ER184" s="68">
        <v>38</v>
      </c>
      <c r="ES184" s="68">
        <v>0</v>
      </c>
      <c r="EU184" s="80" t="s">
        <v>2060</v>
      </c>
      <c r="EV184" s="80" t="s">
        <v>2447</v>
      </c>
      <c r="EW184" s="78">
        <v>831</v>
      </c>
      <c r="EX184" s="80">
        <v>485</v>
      </c>
      <c r="EY184" s="78">
        <v>2802</v>
      </c>
      <c r="EZ184" s="78"/>
      <c r="FA184" s="78"/>
      <c r="FB184" s="78"/>
      <c r="FC184" s="78"/>
      <c r="FD184" s="78"/>
      <c r="FE184" s="78"/>
    </row>
    <row r="185" spans="1:161" s="100" customFormat="1">
      <c r="A185" s="7" t="s">
        <v>322</v>
      </c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7" t="s">
        <v>322</v>
      </c>
      <c r="AF185" s="8"/>
      <c r="AG185" s="118"/>
      <c r="AH185" s="118"/>
      <c r="AI185" s="118"/>
      <c r="AJ185" s="118"/>
      <c r="AK185" s="118"/>
      <c r="AL185" s="118"/>
      <c r="AM185" s="118"/>
      <c r="AN185" s="118"/>
      <c r="AO185" s="118"/>
      <c r="AP185" s="118"/>
      <c r="AQ185" s="118"/>
      <c r="AR185" s="118"/>
      <c r="AS185" s="118"/>
      <c r="AT185" s="118"/>
      <c r="AU185" s="118"/>
      <c r="AV185" s="118"/>
      <c r="AW185" s="118"/>
      <c r="AX185" s="118"/>
      <c r="AY185" s="118"/>
      <c r="AZ185" s="118"/>
      <c r="BA185" s="118"/>
      <c r="BB185" s="118"/>
      <c r="BC185" s="118"/>
      <c r="BD185" s="118"/>
      <c r="BE185" s="118"/>
      <c r="BF185" s="118"/>
      <c r="BG185" s="116"/>
      <c r="BH185" s="7"/>
      <c r="BI185" s="7" t="s">
        <v>322</v>
      </c>
      <c r="BJ185" s="8"/>
      <c r="BK185" s="22"/>
      <c r="BL185" s="22"/>
      <c r="BM185" s="22"/>
      <c r="BN185" s="22"/>
      <c r="BO185" s="22"/>
      <c r="BP185" s="22"/>
      <c r="BQ185" s="22"/>
      <c r="BR185" s="22"/>
      <c r="BS185" s="22"/>
      <c r="BT185" s="22"/>
      <c r="BU185" s="22"/>
      <c r="BV185" s="22"/>
      <c r="BW185" s="22"/>
      <c r="BX185" s="22"/>
      <c r="BY185" s="22"/>
      <c r="BZ185" s="22"/>
      <c r="CA185" s="22"/>
      <c r="CB185" s="22"/>
      <c r="CC185" s="53"/>
      <c r="CD185" s="7" t="s">
        <v>322</v>
      </c>
      <c r="CE185" s="8"/>
      <c r="CF185" s="22"/>
      <c r="CG185" s="22"/>
      <c r="CH185" s="22"/>
      <c r="CI185" s="22"/>
      <c r="CJ185" s="22"/>
      <c r="CK185" s="22"/>
      <c r="CL185" s="22"/>
      <c r="CM185" s="22"/>
      <c r="CN185" s="22"/>
      <c r="CO185" s="7" t="s">
        <v>322</v>
      </c>
      <c r="CP185" s="8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7" t="s">
        <v>322</v>
      </c>
      <c r="DP185" s="99"/>
      <c r="DQ185" s="13"/>
      <c r="DR185" s="13"/>
      <c r="DS185" s="13"/>
      <c r="DT185" s="13"/>
      <c r="DU185" s="13"/>
      <c r="DV185" s="13"/>
      <c r="DW185" s="13"/>
      <c r="DX185" s="13"/>
      <c r="DY185" s="13"/>
      <c r="DZ185" s="13"/>
      <c r="EA185" s="7" t="s">
        <v>322</v>
      </c>
      <c r="EB185" s="13"/>
      <c r="EC185" s="117"/>
      <c r="ED185" s="117"/>
      <c r="EE185" s="117"/>
      <c r="EF185" s="117"/>
      <c r="EG185" s="117"/>
      <c r="EH185" s="117"/>
      <c r="EI185" s="117"/>
      <c r="EJ185" s="117"/>
      <c r="EK185" s="117"/>
      <c r="EL185" s="117"/>
      <c r="EM185" s="117"/>
      <c r="EN185" s="117"/>
      <c r="EO185" s="117"/>
      <c r="EP185" s="117"/>
      <c r="EQ185" s="117"/>
      <c r="ER185" s="117"/>
      <c r="ES185" s="117"/>
      <c r="EU185" s="80" t="str">
        <f>IF(A185="",EU184,A185)</f>
        <v>ATSIMO ANDREFANA</v>
      </c>
      <c r="EV185" s="80" t="str">
        <f>EU185&amp;B185</f>
        <v>ATSIMO ANDREFANA</v>
      </c>
      <c r="EW185" s="78">
        <f>CQ185+CU185+CY185+DC185+DG185+DK185</f>
        <v>0</v>
      </c>
      <c r="EX185" s="80">
        <f>CS185+CW185+DA185+DE185+DI185+DM185</f>
        <v>0</v>
      </c>
      <c r="EY185" s="78">
        <f>(CF185+2*CG185+3*CH185+4*CI185+5*CJ185)</f>
        <v>0</v>
      </c>
      <c r="EZ185" s="78"/>
      <c r="FA185" s="78"/>
      <c r="FB185" s="78"/>
      <c r="FC185" s="78"/>
      <c r="FD185" s="78"/>
      <c r="FE185" s="78"/>
    </row>
    <row r="186" spans="1:161">
      <c r="A186" s="205" t="s">
        <v>10</v>
      </c>
      <c r="B186" s="8" t="s">
        <v>90</v>
      </c>
      <c r="C186" s="71">
        <v>487</v>
      </c>
      <c r="D186" s="71">
        <v>245</v>
      </c>
      <c r="E186" s="71">
        <v>91</v>
      </c>
      <c r="F186" s="71">
        <v>45</v>
      </c>
      <c r="G186" s="71">
        <v>0</v>
      </c>
      <c r="H186" s="71">
        <v>0</v>
      </c>
      <c r="I186" s="71">
        <v>0</v>
      </c>
      <c r="J186" s="71">
        <v>0</v>
      </c>
      <c r="K186" s="71">
        <v>90</v>
      </c>
      <c r="L186" s="71">
        <v>48</v>
      </c>
      <c r="M186" s="71">
        <v>77</v>
      </c>
      <c r="N186" s="71">
        <v>16</v>
      </c>
      <c r="O186" s="71">
        <v>0</v>
      </c>
      <c r="P186" s="71">
        <v>0</v>
      </c>
      <c r="Q186" s="71">
        <v>187</v>
      </c>
      <c r="R186" s="71">
        <v>95</v>
      </c>
      <c r="S186" s="71">
        <v>0</v>
      </c>
      <c r="T186" s="71">
        <v>0</v>
      </c>
      <c r="U186" s="71">
        <v>4</v>
      </c>
      <c r="V186" s="71">
        <v>1</v>
      </c>
      <c r="W186" s="71">
        <v>0</v>
      </c>
      <c r="X186" s="71">
        <v>0</v>
      </c>
      <c r="Y186" s="71">
        <v>0</v>
      </c>
      <c r="Z186" s="71">
        <v>0</v>
      </c>
      <c r="AA186" s="71">
        <v>0</v>
      </c>
      <c r="AB186" s="71">
        <v>0</v>
      </c>
      <c r="AC186" s="69">
        <v>936</v>
      </c>
      <c r="AD186" s="69">
        <v>450</v>
      </c>
      <c r="AE186" s="205" t="s">
        <v>10</v>
      </c>
      <c r="AF186" s="8" t="s">
        <v>90</v>
      </c>
      <c r="AG186" s="71">
        <v>13</v>
      </c>
      <c r="AH186" s="71">
        <v>5</v>
      </c>
      <c r="AI186" s="71">
        <v>2</v>
      </c>
      <c r="AJ186" s="71">
        <v>1</v>
      </c>
      <c r="AK186" s="71">
        <v>0</v>
      </c>
      <c r="AL186" s="71">
        <v>0</v>
      </c>
      <c r="AM186" s="71">
        <v>0</v>
      </c>
      <c r="AN186" s="71">
        <v>0</v>
      </c>
      <c r="AO186" s="71">
        <v>6</v>
      </c>
      <c r="AP186" s="71">
        <v>2</v>
      </c>
      <c r="AQ186" s="71">
        <v>2</v>
      </c>
      <c r="AR186" s="71">
        <v>0</v>
      </c>
      <c r="AS186" s="71">
        <v>0</v>
      </c>
      <c r="AT186" s="71">
        <v>0</v>
      </c>
      <c r="AU186" s="71">
        <v>23</v>
      </c>
      <c r="AV186" s="71">
        <v>12</v>
      </c>
      <c r="AW186" s="71">
        <v>0</v>
      </c>
      <c r="AX186" s="71">
        <v>0</v>
      </c>
      <c r="AY186" s="71">
        <v>0</v>
      </c>
      <c r="AZ186" s="71">
        <v>0</v>
      </c>
      <c r="BA186" s="71">
        <v>0</v>
      </c>
      <c r="BB186" s="71">
        <v>0</v>
      </c>
      <c r="BC186" s="71">
        <v>0</v>
      </c>
      <c r="BD186" s="71">
        <v>0</v>
      </c>
      <c r="BE186" s="71">
        <v>0</v>
      </c>
      <c r="BF186" s="71">
        <v>0</v>
      </c>
      <c r="BG186" s="69">
        <v>46</v>
      </c>
      <c r="BH186" s="69">
        <v>20</v>
      </c>
      <c r="BI186" s="205" t="s">
        <v>10</v>
      </c>
      <c r="BJ186" s="8" t="s">
        <v>90</v>
      </c>
      <c r="BK186" s="31">
        <v>6</v>
      </c>
      <c r="BL186" s="31">
        <v>2</v>
      </c>
      <c r="BM186" s="31">
        <v>0</v>
      </c>
      <c r="BN186" s="31">
        <v>0</v>
      </c>
      <c r="BO186" s="31">
        <v>1</v>
      </c>
      <c r="BP186" s="31">
        <v>2</v>
      </c>
      <c r="BQ186" s="31">
        <v>0</v>
      </c>
      <c r="BR186" s="31">
        <v>4</v>
      </c>
      <c r="BS186" s="31">
        <v>0</v>
      </c>
      <c r="BT186" s="31">
        <v>1</v>
      </c>
      <c r="BU186" s="31">
        <v>0</v>
      </c>
      <c r="BV186" s="31">
        <v>0</v>
      </c>
      <c r="BW186" s="31">
        <v>0</v>
      </c>
      <c r="BX186" s="149">
        <v>16</v>
      </c>
      <c r="BY186" s="125">
        <v>16</v>
      </c>
      <c r="BZ186" s="71">
        <v>14</v>
      </c>
      <c r="CA186" s="71">
        <v>0</v>
      </c>
      <c r="CB186" s="71">
        <v>2</v>
      </c>
      <c r="CC186" s="71">
        <v>4</v>
      </c>
      <c r="CD186" s="205" t="s">
        <v>10</v>
      </c>
      <c r="CE186" s="8" t="s">
        <v>90</v>
      </c>
      <c r="CF186" s="71">
        <v>0</v>
      </c>
      <c r="CG186" s="71">
        <v>209</v>
      </c>
      <c r="CH186" s="71">
        <v>28</v>
      </c>
      <c r="CI186" s="71">
        <v>0</v>
      </c>
      <c r="CJ186" s="71">
        <v>0</v>
      </c>
      <c r="CK186" s="71">
        <v>4</v>
      </c>
      <c r="CL186" s="71">
        <v>14</v>
      </c>
      <c r="CM186" s="71">
        <v>14</v>
      </c>
      <c r="CN186" s="71">
        <v>11</v>
      </c>
      <c r="CO186" s="205" t="s">
        <v>10</v>
      </c>
      <c r="CP186" s="8" t="s">
        <v>90</v>
      </c>
      <c r="CQ186" s="46">
        <v>212</v>
      </c>
      <c r="CR186" s="46">
        <v>109</v>
      </c>
      <c r="CS186" s="46">
        <v>133</v>
      </c>
      <c r="CT186" s="46">
        <v>69</v>
      </c>
      <c r="CU186" s="46">
        <v>0</v>
      </c>
      <c r="CV186" s="46">
        <v>0</v>
      </c>
      <c r="CW186" s="46">
        <v>0</v>
      </c>
      <c r="CX186" s="46">
        <v>0</v>
      </c>
      <c r="CY186" s="46">
        <v>12</v>
      </c>
      <c r="CZ186" s="46">
        <v>5</v>
      </c>
      <c r="DA186" s="46">
        <v>4</v>
      </c>
      <c r="DB186" s="46">
        <v>1</v>
      </c>
      <c r="DC186" s="46">
        <v>0</v>
      </c>
      <c r="DD186" s="46">
        <v>0</v>
      </c>
      <c r="DE186" s="46">
        <v>0</v>
      </c>
      <c r="DF186" s="46">
        <v>0</v>
      </c>
      <c r="DG186" s="46">
        <v>0</v>
      </c>
      <c r="DH186" s="46">
        <v>0</v>
      </c>
      <c r="DI186" s="46">
        <v>0</v>
      </c>
      <c r="DJ186" s="46">
        <v>0</v>
      </c>
      <c r="DK186" s="46">
        <v>0</v>
      </c>
      <c r="DL186" s="46">
        <v>0</v>
      </c>
      <c r="DM186" s="46">
        <v>0</v>
      </c>
      <c r="DN186" s="46">
        <v>0</v>
      </c>
      <c r="DO186" s="205" t="s">
        <v>10</v>
      </c>
      <c r="DP186" s="8" t="s">
        <v>90</v>
      </c>
      <c r="DQ186" s="71">
        <v>9</v>
      </c>
      <c r="DR186" s="71">
        <v>9</v>
      </c>
      <c r="DS186" s="71">
        <v>0</v>
      </c>
      <c r="DT186" s="71">
        <v>43</v>
      </c>
      <c r="DU186" s="71">
        <v>0</v>
      </c>
      <c r="DV186" s="16">
        <v>61</v>
      </c>
      <c r="DW186" s="71">
        <v>24</v>
      </c>
      <c r="DX186" s="71">
        <v>14</v>
      </c>
      <c r="DY186" s="152">
        <v>14</v>
      </c>
      <c r="DZ186" s="32">
        <v>8</v>
      </c>
      <c r="EA186" s="205" t="s">
        <v>10</v>
      </c>
      <c r="EB186" s="8" t="s">
        <v>90</v>
      </c>
      <c r="EC186" s="71">
        <v>53</v>
      </c>
      <c r="ED186" s="71">
        <v>92</v>
      </c>
      <c r="EE186" s="71">
        <v>38</v>
      </c>
      <c r="EF186" s="71">
        <v>0</v>
      </c>
      <c r="EG186" s="71">
        <v>85</v>
      </c>
      <c r="EH186" s="71">
        <v>57</v>
      </c>
      <c r="EI186" s="71">
        <v>0</v>
      </c>
      <c r="EJ186" s="71">
        <v>62</v>
      </c>
      <c r="EK186" s="71">
        <v>15</v>
      </c>
      <c r="EL186" s="71">
        <v>15</v>
      </c>
      <c r="EM186" s="71">
        <v>12</v>
      </c>
      <c r="EN186" s="71">
        <v>0</v>
      </c>
      <c r="EO186" s="71">
        <v>10</v>
      </c>
      <c r="EP186" s="71">
        <v>0</v>
      </c>
      <c r="EQ186" s="71">
        <v>0</v>
      </c>
      <c r="ER186" s="71">
        <v>0</v>
      </c>
      <c r="ES186" s="71">
        <v>0</v>
      </c>
      <c r="EU186" s="80" t="s">
        <v>10</v>
      </c>
      <c r="EV186" s="80" t="s">
        <v>2451</v>
      </c>
      <c r="EW186" s="78">
        <v>224</v>
      </c>
      <c r="EX186" s="80">
        <v>137</v>
      </c>
      <c r="EY186" s="78">
        <v>502</v>
      </c>
      <c r="EZ186" s="78"/>
      <c r="FA186" s="78"/>
      <c r="FB186" s="78"/>
      <c r="FC186" s="78"/>
      <c r="FD186" s="78"/>
      <c r="FE186" s="78"/>
    </row>
    <row r="187" spans="1:161">
      <c r="A187" s="205"/>
      <c r="B187" s="8" t="s">
        <v>91</v>
      </c>
      <c r="C187" s="71">
        <v>461</v>
      </c>
      <c r="D187" s="71">
        <v>278</v>
      </c>
      <c r="E187" s="71">
        <v>232</v>
      </c>
      <c r="F187" s="71">
        <v>150</v>
      </c>
      <c r="G187" s="71">
        <v>0</v>
      </c>
      <c r="H187" s="71">
        <v>0</v>
      </c>
      <c r="I187" s="71">
        <v>26</v>
      </c>
      <c r="J187" s="71">
        <v>10</v>
      </c>
      <c r="K187" s="71">
        <v>0</v>
      </c>
      <c r="L187" s="71">
        <v>0</v>
      </c>
      <c r="M187" s="71">
        <v>0</v>
      </c>
      <c r="N187" s="71">
        <v>0</v>
      </c>
      <c r="O187" s="71">
        <v>0</v>
      </c>
      <c r="P187" s="71">
        <v>0</v>
      </c>
      <c r="Q187" s="71">
        <v>258</v>
      </c>
      <c r="R187" s="71">
        <v>142</v>
      </c>
      <c r="S187" s="71">
        <v>0</v>
      </c>
      <c r="T187" s="71">
        <v>0</v>
      </c>
      <c r="U187" s="71">
        <v>19</v>
      </c>
      <c r="V187" s="71">
        <v>10</v>
      </c>
      <c r="W187" s="71">
        <v>0</v>
      </c>
      <c r="X187" s="71">
        <v>0</v>
      </c>
      <c r="Y187" s="71">
        <v>0</v>
      </c>
      <c r="Z187" s="71">
        <v>0</v>
      </c>
      <c r="AA187" s="71">
        <v>0</v>
      </c>
      <c r="AB187" s="71">
        <v>0</v>
      </c>
      <c r="AC187" s="69">
        <v>996</v>
      </c>
      <c r="AD187" s="69">
        <v>590</v>
      </c>
      <c r="AE187" s="205"/>
      <c r="AF187" s="8" t="s">
        <v>91</v>
      </c>
      <c r="AG187" s="71">
        <v>10</v>
      </c>
      <c r="AH187" s="71">
        <v>7</v>
      </c>
      <c r="AI187" s="71">
        <v>0</v>
      </c>
      <c r="AJ187" s="71">
        <v>0</v>
      </c>
      <c r="AK187" s="71">
        <v>0</v>
      </c>
      <c r="AL187" s="71">
        <v>0</v>
      </c>
      <c r="AM187" s="71">
        <v>0</v>
      </c>
      <c r="AN187" s="71">
        <v>0</v>
      </c>
      <c r="AO187" s="71">
        <v>0</v>
      </c>
      <c r="AP187" s="71">
        <v>0</v>
      </c>
      <c r="AQ187" s="71">
        <v>0</v>
      </c>
      <c r="AR187" s="71">
        <v>0</v>
      </c>
      <c r="AS187" s="71">
        <v>0</v>
      </c>
      <c r="AT187" s="71">
        <v>0</v>
      </c>
      <c r="AU187" s="71">
        <v>0</v>
      </c>
      <c r="AV187" s="71">
        <v>0</v>
      </c>
      <c r="AW187" s="71">
        <v>0</v>
      </c>
      <c r="AX187" s="71">
        <v>0</v>
      </c>
      <c r="AY187" s="71">
        <v>0</v>
      </c>
      <c r="AZ187" s="71">
        <v>0</v>
      </c>
      <c r="BA187" s="71">
        <v>0</v>
      </c>
      <c r="BB187" s="71">
        <v>0</v>
      </c>
      <c r="BC187" s="71">
        <v>0</v>
      </c>
      <c r="BD187" s="71">
        <v>0</v>
      </c>
      <c r="BE187" s="71">
        <v>0</v>
      </c>
      <c r="BF187" s="71">
        <v>0</v>
      </c>
      <c r="BG187" s="69">
        <v>10</v>
      </c>
      <c r="BH187" s="69">
        <v>7</v>
      </c>
      <c r="BI187" s="205"/>
      <c r="BJ187" s="8" t="s">
        <v>91</v>
      </c>
      <c r="BK187" s="31">
        <v>4</v>
      </c>
      <c r="BL187" s="31">
        <v>2</v>
      </c>
      <c r="BM187" s="31">
        <v>0</v>
      </c>
      <c r="BN187" s="31">
        <v>1</v>
      </c>
      <c r="BO187" s="31">
        <v>0</v>
      </c>
      <c r="BP187" s="31">
        <v>0</v>
      </c>
      <c r="BQ187" s="31">
        <v>0</v>
      </c>
      <c r="BR187" s="31">
        <v>2</v>
      </c>
      <c r="BS187" s="31">
        <v>0</v>
      </c>
      <c r="BT187" s="31">
        <v>1</v>
      </c>
      <c r="BU187" s="31">
        <v>0</v>
      </c>
      <c r="BV187" s="31">
        <v>0</v>
      </c>
      <c r="BW187" s="31">
        <v>0</v>
      </c>
      <c r="BX187" s="149">
        <v>10</v>
      </c>
      <c r="BY187" s="125">
        <v>10</v>
      </c>
      <c r="BZ187" s="71">
        <v>2</v>
      </c>
      <c r="CA187" s="71">
        <v>2</v>
      </c>
      <c r="CB187" s="71">
        <v>10</v>
      </c>
      <c r="CC187" s="71">
        <v>1</v>
      </c>
      <c r="CD187" s="205"/>
      <c r="CE187" s="8" t="s">
        <v>91</v>
      </c>
      <c r="CF187" s="71">
        <v>0</v>
      </c>
      <c r="CG187" s="71">
        <v>280</v>
      </c>
      <c r="CH187" s="71">
        <v>0</v>
      </c>
      <c r="CI187" s="71">
        <v>4</v>
      </c>
      <c r="CJ187" s="71">
        <v>0</v>
      </c>
      <c r="CK187" s="71">
        <v>4</v>
      </c>
      <c r="CL187" s="71">
        <v>14</v>
      </c>
      <c r="CM187" s="71">
        <v>0</v>
      </c>
      <c r="CN187" s="71">
        <v>0</v>
      </c>
      <c r="CO187" s="205"/>
      <c r="CP187" s="8" t="s">
        <v>91</v>
      </c>
      <c r="CQ187" s="46">
        <v>450</v>
      </c>
      <c r="CR187" s="46">
        <v>245</v>
      </c>
      <c r="CS187" s="46">
        <v>230</v>
      </c>
      <c r="CT187" s="46">
        <v>140</v>
      </c>
      <c r="CU187" s="46">
        <v>0</v>
      </c>
      <c r="CV187" s="46">
        <v>0</v>
      </c>
      <c r="CW187" s="46">
        <v>0</v>
      </c>
      <c r="CX187" s="46">
        <v>0</v>
      </c>
      <c r="CY187" s="46">
        <v>19</v>
      </c>
      <c r="CZ187" s="46">
        <v>9</v>
      </c>
      <c r="DA187" s="46">
        <v>16</v>
      </c>
      <c r="DB187" s="46">
        <v>6</v>
      </c>
      <c r="DC187" s="46">
        <v>0</v>
      </c>
      <c r="DD187" s="46">
        <v>0</v>
      </c>
      <c r="DE187" s="46">
        <v>0</v>
      </c>
      <c r="DF187" s="46">
        <v>0</v>
      </c>
      <c r="DG187" s="46">
        <v>0</v>
      </c>
      <c r="DH187" s="46">
        <v>0</v>
      </c>
      <c r="DI187" s="46">
        <v>0</v>
      </c>
      <c r="DJ187" s="46">
        <v>0</v>
      </c>
      <c r="DK187" s="46">
        <v>0</v>
      </c>
      <c r="DL187" s="46">
        <v>0</v>
      </c>
      <c r="DM187" s="46">
        <v>0</v>
      </c>
      <c r="DN187" s="46">
        <v>0</v>
      </c>
      <c r="DO187" s="205"/>
      <c r="DP187" s="8" t="s">
        <v>91</v>
      </c>
      <c r="DQ187" s="71">
        <v>18</v>
      </c>
      <c r="DR187" s="71">
        <v>4</v>
      </c>
      <c r="DS187" s="71">
        <v>0</v>
      </c>
      <c r="DT187" s="71">
        <v>15</v>
      </c>
      <c r="DU187" s="71">
        <v>0</v>
      </c>
      <c r="DV187" s="16">
        <v>37</v>
      </c>
      <c r="DW187" s="71">
        <v>19</v>
      </c>
      <c r="DX187" s="71">
        <v>14</v>
      </c>
      <c r="DY187" s="152">
        <v>22</v>
      </c>
      <c r="DZ187" s="32">
        <v>15</v>
      </c>
      <c r="EA187" s="205"/>
      <c r="EB187" s="8" t="s">
        <v>91</v>
      </c>
      <c r="EC187" s="71">
        <v>110</v>
      </c>
      <c r="ED187" s="71">
        <v>106</v>
      </c>
      <c r="EE187" s="71">
        <v>4</v>
      </c>
      <c r="EF187" s="71">
        <v>0</v>
      </c>
      <c r="EG187" s="71">
        <v>24</v>
      </c>
      <c r="EH187" s="71">
        <v>23</v>
      </c>
      <c r="EI187" s="71">
        <v>3</v>
      </c>
      <c r="EJ187" s="71">
        <v>177</v>
      </c>
      <c r="EK187" s="71">
        <v>143</v>
      </c>
      <c r="EL187" s="71">
        <v>25</v>
      </c>
      <c r="EM187" s="71">
        <v>0</v>
      </c>
      <c r="EN187" s="71">
        <v>0</v>
      </c>
      <c r="EO187" s="71">
        <v>0</v>
      </c>
      <c r="EP187" s="71">
        <v>0</v>
      </c>
      <c r="EQ187" s="71">
        <v>0</v>
      </c>
      <c r="ER187" s="71">
        <v>0</v>
      </c>
      <c r="ES187" s="71">
        <v>0</v>
      </c>
      <c r="EU187" s="80" t="s">
        <v>10</v>
      </c>
      <c r="EV187" s="80" t="s">
        <v>2452</v>
      </c>
      <c r="EW187" s="78">
        <v>469</v>
      </c>
      <c r="EX187" s="80">
        <v>246</v>
      </c>
      <c r="EY187" s="78">
        <v>576</v>
      </c>
      <c r="EZ187" s="78"/>
      <c r="FA187" s="78"/>
      <c r="FB187" s="78"/>
      <c r="FC187" s="78"/>
      <c r="FD187" s="78"/>
      <c r="FE187" s="78"/>
    </row>
    <row r="188" spans="1:161">
      <c r="A188" s="205"/>
      <c r="B188" s="66" t="s">
        <v>73</v>
      </c>
      <c r="C188" s="26">
        <v>948</v>
      </c>
      <c r="D188" s="26">
        <v>523</v>
      </c>
      <c r="E188" s="26">
        <v>323</v>
      </c>
      <c r="F188" s="26">
        <v>195</v>
      </c>
      <c r="G188" s="26">
        <v>0</v>
      </c>
      <c r="H188" s="26">
        <v>0</v>
      </c>
      <c r="I188" s="26">
        <v>26</v>
      </c>
      <c r="J188" s="26">
        <v>10</v>
      </c>
      <c r="K188" s="26">
        <v>90</v>
      </c>
      <c r="L188" s="26">
        <v>48</v>
      </c>
      <c r="M188" s="26">
        <v>77</v>
      </c>
      <c r="N188" s="26">
        <v>16</v>
      </c>
      <c r="O188" s="26">
        <v>0</v>
      </c>
      <c r="P188" s="26">
        <v>0</v>
      </c>
      <c r="Q188" s="26">
        <v>445</v>
      </c>
      <c r="R188" s="26">
        <v>237</v>
      </c>
      <c r="S188" s="26">
        <v>0</v>
      </c>
      <c r="T188" s="26">
        <v>0</v>
      </c>
      <c r="U188" s="26">
        <v>23</v>
      </c>
      <c r="V188" s="26">
        <v>11</v>
      </c>
      <c r="W188" s="26">
        <v>0</v>
      </c>
      <c r="X188" s="26">
        <v>0</v>
      </c>
      <c r="Y188" s="26">
        <v>0</v>
      </c>
      <c r="Z188" s="26">
        <v>0</v>
      </c>
      <c r="AA188" s="26">
        <v>0</v>
      </c>
      <c r="AB188" s="26">
        <v>0</v>
      </c>
      <c r="AC188" s="68">
        <v>1932</v>
      </c>
      <c r="AD188" s="68">
        <v>1040</v>
      </c>
      <c r="AE188" s="205"/>
      <c r="AF188" s="66" t="s">
        <v>73</v>
      </c>
      <c r="AG188" s="26">
        <v>23</v>
      </c>
      <c r="AH188" s="26">
        <v>12</v>
      </c>
      <c r="AI188" s="26">
        <v>2</v>
      </c>
      <c r="AJ188" s="26">
        <v>1</v>
      </c>
      <c r="AK188" s="26">
        <v>0</v>
      </c>
      <c r="AL188" s="26">
        <v>0</v>
      </c>
      <c r="AM188" s="26">
        <v>0</v>
      </c>
      <c r="AN188" s="26">
        <v>0</v>
      </c>
      <c r="AO188" s="26">
        <v>6</v>
      </c>
      <c r="AP188" s="26">
        <v>2</v>
      </c>
      <c r="AQ188" s="26">
        <v>2</v>
      </c>
      <c r="AR188" s="26">
        <v>0</v>
      </c>
      <c r="AS188" s="26">
        <v>0</v>
      </c>
      <c r="AT188" s="26">
        <v>0</v>
      </c>
      <c r="AU188" s="26">
        <v>23</v>
      </c>
      <c r="AV188" s="26">
        <v>12</v>
      </c>
      <c r="AW188" s="26">
        <v>0</v>
      </c>
      <c r="AX188" s="26">
        <v>0</v>
      </c>
      <c r="AY188" s="26">
        <v>0</v>
      </c>
      <c r="AZ188" s="26">
        <v>0</v>
      </c>
      <c r="BA188" s="26">
        <v>0</v>
      </c>
      <c r="BB188" s="26">
        <v>0</v>
      </c>
      <c r="BC188" s="26">
        <v>0</v>
      </c>
      <c r="BD188" s="26">
        <v>0</v>
      </c>
      <c r="BE188" s="26">
        <v>0</v>
      </c>
      <c r="BF188" s="26">
        <v>0</v>
      </c>
      <c r="BG188" s="68">
        <v>56</v>
      </c>
      <c r="BH188" s="68">
        <v>27</v>
      </c>
      <c r="BI188" s="205"/>
      <c r="BJ188" s="66" t="s">
        <v>73</v>
      </c>
      <c r="BK188" s="68">
        <v>10</v>
      </c>
      <c r="BL188" s="68">
        <v>4</v>
      </c>
      <c r="BM188" s="68">
        <v>0</v>
      </c>
      <c r="BN188" s="68">
        <v>1</v>
      </c>
      <c r="BO188" s="68">
        <v>1</v>
      </c>
      <c r="BP188" s="68">
        <v>2</v>
      </c>
      <c r="BQ188" s="68">
        <v>0</v>
      </c>
      <c r="BR188" s="68">
        <v>6</v>
      </c>
      <c r="BS188" s="68">
        <v>0</v>
      </c>
      <c r="BT188" s="68">
        <v>2</v>
      </c>
      <c r="BU188" s="68">
        <v>0</v>
      </c>
      <c r="BV188" s="68">
        <v>0</v>
      </c>
      <c r="BW188" s="68">
        <v>0</v>
      </c>
      <c r="BX188" s="68">
        <v>26</v>
      </c>
      <c r="BY188" s="68">
        <v>26</v>
      </c>
      <c r="BZ188" s="68">
        <v>16</v>
      </c>
      <c r="CA188" s="68">
        <v>2</v>
      </c>
      <c r="CB188" s="68">
        <v>12</v>
      </c>
      <c r="CC188" s="68">
        <v>5</v>
      </c>
      <c r="CD188" s="205"/>
      <c r="CE188" s="66" t="s">
        <v>73</v>
      </c>
      <c r="CF188" s="68">
        <v>0</v>
      </c>
      <c r="CG188" s="68">
        <v>489</v>
      </c>
      <c r="CH188" s="68">
        <v>28</v>
      </c>
      <c r="CI188" s="68">
        <v>4</v>
      </c>
      <c r="CJ188" s="68">
        <v>0</v>
      </c>
      <c r="CK188" s="68">
        <v>8</v>
      </c>
      <c r="CL188" s="68">
        <v>28</v>
      </c>
      <c r="CM188" s="68">
        <v>14</v>
      </c>
      <c r="CN188" s="68">
        <v>11</v>
      </c>
      <c r="CO188" s="205"/>
      <c r="CP188" s="66" t="s">
        <v>73</v>
      </c>
      <c r="CQ188" s="68">
        <v>662</v>
      </c>
      <c r="CR188" s="68">
        <v>354</v>
      </c>
      <c r="CS188" s="68">
        <v>363</v>
      </c>
      <c r="CT188" s="68">
        <v>209</v>
      </c>
      <c r="CU188" s="68">
        <v>0</v>
      </c>
      <c r="CV188" s="68">
        <v>0</v>
      </c>
      <c r="CW188" s="68">
        <v>0</v>
      </c>
      <c r="CX188" s="68">
        <v>0</v>
      </c>
      <c r="CY188" s="68">
        <v>31</v>
      </c>
      <c r="CZ188" s="68">
        <v>14</v>
      </c>
      <c r="DA188" s="68">
        <v>20</v>
      </c>
      <c r="DB188" s="68">
        <v>7</v>
      </c>
      <c r="DC188" s="68">
        <v>0</v>
      </c>
      <c r="DD188" s="68">
        <v>0</v>
      </c>
      <c r="DE188" s="68">
        <v>0</v>
      </c>
      <c r="DF188" s="68">
        <v>0</v>
      </c>
      <c r="DG188" s="68">
        <v>0</v>
      </c>
      <c r="DH188" s="68">
        <v>0</v>
      </c>
      <c r="DI188" s="68">
        <v>0</v>
      </c>
      <c r="DJ188" s="68">
        <v>0</v>
      </c>
      <c r="DK188" s="68">
        <v>0</v>
      </c>
      <c r="DL188" s="68">
        <v>0</v>
      </c>
      <c r="DM188" s="68">
        <v>0</v>
      </c>
      <c r="DN188" s="68">
        <v>0</v>
      </c>
      <c r="DO188" s="205"/>
      <c r="DP188" s="66" t="s">
        <v>73</v>
      </c>
      <c r="DQ188" s="26">
        <v>27</v>
      </c>
      <c r="DR188" s="26">
        <v>13</v>
      </c>
      <c r="DS188" s="26">
        <v>0</v>
      </c>
      <c r="DT188" s="26">
        <v>58</v>
      </c>
      <c r="DU188" s="26">
        <v>0</v>
      </c>
      <c r="DV188" s="26">
        <v>98</v>
      </c>
      <c r="DW188" s="26">
        <v>43</v>
      </c>
      <c r="DX188" s="26">
        <v>28</v>
      </c>
      <c r="DY188" s="41">
        <v>36</v>
      </c>
      <c r="DZ188" s="41">
        <v>23</v>
      </c>
      <c r="EA188" s="205"/>
      <c r="EB188" s="66" t="s">
        <v>73</v>
      </c>
      <c r="EC188" s="68">
        <v>163</v>
      </c>
      <c r="ED188" s="68">
        <v>198</v>
      </c>
      <c r="EE188" s="68">
        <v>42</v>
      </c>
      <c r="EF188" s="68">
        <v>0</v>
      </c>
      <c r="EG188" s="68">
        <v>109</v>
      </c>
      <c r="EH188" s="68">
        <v>80</v>
      </c>
      <c r="EI188" s="68">
        <v>3</v>
      </c>
      <c r="EJ188" s="68">
        <v>239</v>
      </c>
      <c r="EK188" s="68">
        <v>158</v>
      </c>
      <c r="EL188" s="68">
        <v>40</v>
      </c>
      <c r="EM188" s="68">
        <v>12</v>
      </c>
      <c r="EN188" s="68">
        <v>0</v>
      </c>
      <c r="EO188" s="68">
        <v>10</v>
      </c>
      <c r="EP188" s="68">
        <v>0</v>
      </c>
      <c r="EQ188" s="68">
        <v>0</v>
      </c>
      <c r="ER188" s="68">
        <v>0</v>
      </c>
      <c r="ES188" s="68">
        <v>0</v>
      </c>
      <c r="EU188" s="80" t="s">
        <v>10</v>
      </c>
      <c r="EV188" s="80" t="s">
        <v>2453</v>
      </c>
      <c r="EW188" s="78">
        <v>693</v>
      </c>
      <c r="EX188" s="80">
        <v>383</v>
      </c>
      <c r="EY188" s="78">
        <v>1078</v>
      </c>
      <c r="EZ188" s="78"/>
      <c r="FA188" s="78"/>
      <c r="FB188" s="78"/>
      <c r="FC188" s="78"/>
      <c r="FD188" s="78"/>
      <c r="FE188" s="78"/>
    </row>
    <row r="189" spans="1:161">
      <c r="A189" s="205" t="s">
        <v>11</v>
      </c>
      <c r="B189" s="8" t="s">
        <v>90</v>
      </c>
      <c r="C189" s="71">
        <v>247</v>
      </c>
      <c r="D189" s="71">
        <v>125</v>
      </c>
      <c r="E189" s="71">
        <v>124</v>
      </c>
      <c r="F189" s="71">
        <v>61</v>
      </c>
      <c r="G189" s="71">
        <v>0</v>
      </c>
      <c r="H189" s="71">
        <v>0</v>
      </c>
      <c r="I189" s="71">
        <v>0</v>
      </c>
      <c r="J189" s="71">
        <v>0</v>
      </c>
      <c r="K189" s="71">
        <v>0</v>
      </c>
      <c r="L189" s="71">
        <v>0</v>
      </c>
      <c r="M189" s="71">
        <v>0</v>
      </c>
      <c r="N189" s="71">
        <v>0</v>
      </c>
      <c r="O189" s="71">
        <v>0</v>
      </c>
      <c r="P189" s="71">
        <v>0</v>
      </c>
      <c r="Q189" s="71">
        <v>105</v>
      </c>
      <c r="R189" s="71">
        <v>52</v>
      </c>
      <c r="S189" s="71">
        <v>0</v>
      </c>
      <c r="T189" s="71">
        <v>0</v>
      </c>
      <c r="U189" s="71">
        <v>0</v>
      </c>
      <c r="V189" s="71">
        <v>0</v>
      </c>
      <c r="W189" s="71">
        <v>0</v>
      </c>
      <c r="X189" s="71">
        <v>0</v>
      </c>
      <c r="Y189" s="71">
        <v>0</v>
      </c>
      <c r="Z189" s="71">
        <v>0</v>
      </c>
      <c r="AA189" s="71">
        <v>0</v>
      </c>
      <c r="AB189" s="71">
        <v>0</v>
      </c>
      <c r="AC189" s="69">
        <v>476</v>
      </c>
      <c r="AD189" s="69">
        <v>238</v>
      </c>
      <c r="AE189" s="205" t="s">
        <v>11</v>
      </c>
      <c r="AF189" s="8" t="s">
        <v>90</v>
      </c>
      <c r="AG189" s="71">
        <v>49</v>
      </c>
      <c r="AH189" s="71">
        <v>22</v>
      </c>
      <c r="AI189" s="71">
        <v>10</v>
      </c>
      <c r="AJ189" s="71">
        <v>4</v>
      </c>
      <c r="AK189" s="71">
        <v>0</v>
      </c>
      <c r="AL189" s="71">
        <v>0</v>
      </c>
      <c r="AM189" s="71">
        <v>0</v>
      </c>
      <c r="AN189" s="71">
        <v>0</v>
      </c>
      <c r="AO189" s="71">
        <v>0</v>
      </c>
      <c r="AP189" s="71">
        <v>0</v>
      </c>
      <c r="AQ189" s="71">
        <v>0</v>
      </c>
      <c r="AR189" s="71">
        <v>0</v>
      </c>
      <c r="AS189" s="71">
        <v>0</v>
      </c>
      <c r="AT189" s="71">
        <v>0</v>
      </c>
      <c r="AU189" s="71">
        <v>13</v>
      </c>
      <c r="AV189" s="71">
        <v>5</v>
      </c>
      <c r="AW189" s="71">
        <v>0</v>
      </c>
      <c r="AX189" s="71">
        <v>0</v>
      </c>
      <c r="AY189" s="71">
        <v>0</v>
      </c>
      <c r="AZ189" s="71">
        <v>0</v>
      </c>
      <c r="BA189" s="71">
        <v>0</v>
      </c>
      <c r="BB189" s="71">
        <v>0</v>
      </c>
      <c r="BC189" s="71">
        <v>0</v>
      </c>
      <c r="BD189" s="71">
        <v>0</v>
      </c>
      <c r="BE189" s="71">
        <v>0</v>
      </c>
      <c r="BF189" s="71">
        <v>0</v>
      </c>
      <c r="BG189" s="69">
        <v>72</v>
      </c>
      <c r="BH189" s="69">
        <v>31</v>
      </c>
      <c r="BI189" s="205" t="s">
        <v>11</v>
      </c>
      <c r="BJ189" s="8" t="s">
        <v>90</v>
      </c>
      <c r="BK189" s="31">
        <v>2</v>
      </c>
      <c r="BL189" s="31">
        <v>2</v>
      </c>
      <c r="BM189" s="31">
        <v>0</v>
      </c>
      <c r="BN189" s="31">
        <v>0</v>
      </c>
      <c r="BO189" s="31">
        <v>0</v>
      </c>
      <c r="BP189" s="31">
        <v>0</v>
      </c>
      <c r="BQ189" s="31">
        <v>0</v>
      </c>
      <c r="BR189" s="31">
        <v>2</v>
      </c>
      <c r="BS189" s="31">
        <v>0</v>
      </c>
      <c r="BT189" s="31">
        <v>0</v>
      </c>
      <c r="BU189" s="31">
        <v>0</v>
      </c>
      <c r="BV189" s="31">
        <v>0</v>
      </c>
      <c r="BW189" s="31">
        <v>0</v>
      </c>
      <c r="BX189" s="149">
        <v>6</v>
      </c>
      <c r="BY189" s="125">
        <v>8</v>
      </c>
      <c r="BZ189" s="71">
        <v>0</v>
      </c>
      <c r="CA189" s="71">
        <v>4</v>
      </c>
      <c r="CB189" s="71">
        <v>0</v>
      </c>
      <c r="CC189" s="71">
        <v>1</v>
      </c>
      <c r="CD189" s="205" t="s">
        <v>11</v>
      </c>
      <c r="CE189" s="8" t="s">
        <v>90</v>
      </c>
      <c r="CF189" s="71">
        <v>140</v>
      </c>
      <c r="CG189" s="71">
        <v>50</v>
      </c>
      <c r="CH189" s="71">
        <v>0</v>
      </c>
      <c r="CI189" s="71">
        <v>0</v>
      </c>
      <c r="CJ189" s="71">
        <v>0</v>
      </c>
      <c r="CK189" s="71">
        <v>3</v>
      </c>
      <c r="CL189" s="71">
        <v>8</v>
      </c>
      <c r="CM189" s="71">
        <v>6</v>
      </c>
      <c r="CN189" s="71">
        <v>6</v>
      </c>
      <c r="CO189" s="205" t="s">
        <v>11</v>
      </c>
      <c r="CP189" s="8" t="s">
        <v>90</v>
      </c>
      <c r="CQ189" s="46">
        <v>75</v>
      </c>
      <c r="CR189" s="46">
        <v>40</v>
      </c>
      <c r="CS189" s="46">
        <v>62</v>
      </c>
      <c r="CT189" s="46">
        <v>32</v>
      </c>
      <c r="CU189" s="46">
        <v>0</v>
      </c>
      <c r="CV189" s="46">
        <v>0</v>
      </c>
      <c r="CW189" s="46">
        <v>0</v>
      </c>
      <c r="CX189" s="46">
        <v>0</v>
      </c>
      <c r="CY189" s="46">
        <v>0</v>
      </c>
      <c r="CZ189" s="46">
        <v>0</v>
      </c>
      <c r="DA189" s="46">
        <v>0</v>
      </c>
      <c r="DB189" s="46">
        <v>0</v>
      </c>
      <c r="DC189" s="46">
        <v>0</v>
      </c>
      <c r="DD189" s="46">
        <v>0</v>
      </c>
      <c r="DE189" s="46">
        <v>0</v>
      </c>
      <c r="DF189" s="46">
        <v>0</v>
      </c>
      <c r="DG189" s="46">
        <v>0</v>
      </c>
      <c r="DH189" s="46">
        <v>0</v>
      </c>
      <c r="DI189" s="46">
        <v>0</v>
      </c>
      <c r="DJ189" s="46">
        <v>0</v>
      </c>
      <c r="DK189" s="46">
        <v>0</v>
      </c>
      <c r="DL189" s="46">
        <v>0</v>
      </c>
      <c r="DM189" s="46">
        <v>0</v>
      </c>
      <c r="DN189" s="46">
        <v>0</v>
      </c>
      <c r="DO189" s="205" t="s">
        <v>11</v>
      </c>
      <c r="DP189" s="8" t="s">
        <v>90</v>
      </c>
      <c r="DQ189" s="71">
        <v>2</v>
      </c>
      <c r="DR189" s="71">
        <v>10</v>
      </c>
      <c r="DS189" s="71">
        <v>0</v>
      </c>
      <c r="DT189" s="71">
        <v>2</v>
      </c>
      <c r="DU189" s="71">
        <v>0</v>
      </c>
      <c r="DV189" s="16">
        <v>14</v>
      </c>
      <c r="DW189" s="71">
        <v>6</v>
      </c>
      <c r="DX189" s="71">
        <v>3</v>
      </c>
      <c r="DY189" s="152">
        <v>7</v>
      </c>
      <c r="DZ189" s="32">
        <v>4</v>
      </c>
      <c r="EA189" s="205" t="s">
        <v>11</v>
      </c>
      <c r="EB189" s="8" t="s">
        <v>90</v>
      </c>
      <c r="EC189" s="71">
        <v>100</v>
      </c>
      <c r="ED189" s="71">
        <v>100</v>
      </c>
      <c r="EE189" s="71">
        <v>0</v>
      </c>
      <c r="EF189" s="71">
        <v>0</v>
      </c>
      <c r="EG189" s="71">
        <v>0</v>
      </c>
      <c r="EH189" s="71">
        <v>0</v>
      </c>
      <c r="EI189" s="71">
        <v>0</v>
      </c>
      <c r="EJ189" s="71">
        <v>100</v>
      </c>
      <c r="EK189" s="71">
        <v>0</v>
      </c>
      <c r="EL189" s="71">
        <v>0</v>
      </c>
      <c r="EM189" s="71">
        <v>0</v>
      </c>
      <c r="EN189" s="71">
        <v>0</v>
      </c>
      <c r="EO189" s="71">
        <v>0</v>
      </c>
      <c r="EP189" s="71">
        <v>0</v>
      </c>
      <c r="EQ189" s="71">
        <v>0</v>
      </c>
      <c r="ER189" s="71">
        <v>0</v>
      </c>
      <c r="ES189" s="71">
        <v>0</v>
      </c>
      <c r="EU189" s="80" t="s">
        <v>11</v>
      </c>
      <c r="EV189" s="80" t="s">
        <v>2454</v>
      </c>
      <c r="EW189" s="78">
        <v>75</v>
      </c>
      <c r="EX189" s="80">
        <v>62</v>
      </c>
      <c r="EY189" s="78">
        <v>240</v>
      </c>
      <c r="EZ189" s="78"/>
      <c r="FA189" s="78"/>
      <c r="FB189" s="78"/>
      <c r="FC189" s="78"/>
      <c r="FD189" s="78"/>
      <c r="FE189" s="78"/>
    </row>
    <row r="190" spans="1:161">
      <c r="A190" s="205"/>
      <c r="B190" s="8" t="s">
        <v>91</v>
      </c>
      <c r="C190" s="71">
        <v>0</v>
      </c>
      <c r="D190" s="71">
        <v>0</v>
      </c>
      <c r="E190" s="71">
        <v>0</v>
      </c>
      <c r="F190" s="71">
        <v>0</v>
      </c>
      <c r="G190" s="71">
        <v>0</v>
      </c>
      <c r="H190" s="71">
        <v>0</v>
      </c>
      <c r="I190" s="71">
        <v>0</v>
      </c>
      <c r="J190" s="71">
        <v>0</v>
      </c>
      <c r="K190" s="71">
        <v>0</v>
      </c>
      <c r="L190" s="71">
        <v>0</v>
      </c>
      <c r="M190" s="71">
        <v>0</v>
      </c>
      <c r="N190" s="71">
        <v>0</v>
      </c>
      <c r="O190" s="71">
        <v>0</v>
      </c>
      <c r="P190" s="71">
        <v>0</v>
      </c>
      <c r="Q190" s="71">
        <v>0</v>
      </c>
      <c r="R190" s="71">
        <v>0</v>
      </c>
      <c r="S190" s="71">
        <v>0</v>
      </c>
      <c r="T190" s="71">
        <v>0</v>
      </c>
      <c r="U190" s="71">
        <v>0</v>
      </c>
      <c r="V190" s="71">
        <v>0</v>
      </c>
      <c r="W190" s="71">
        <v>0</v>
      </c>
      <c r="X190" s="71">
        <v>0</v>
      </c>
      <c r="Y190" s="71">
        <v>0</v>
      </c>
      <c r="Z190" s="71">
        <v>0</v>
      </c>
      <c r="AA190" s="71">
        <v>0</v>
      </c>
      <c r="AB190" s="71">
        <v>0</v>
      </c>
      <c r="AC190" s="69">
        <v>0</v>
      </c>
      <c r="AD190" s="69">
        <v>0</v>
      </c>
      <c r="AE190" s="205"/>
      <c r="AF190" s="8" t="s">
        <v>91</v>
      </c>
      <c r="AG190" s="71">
        <v>0</v>
      </c>
      <c r="AH190" s="71">
        <v>0</v>
      </c>
      <c r="AI190" s="71">
        <v>0</v>
      </c>
      <c r="AJ190" s="71">
        <v>0</v>
      </c>
      <c r="AK190" s="71">
        <v>0</v>
      </c>
      <c r="AL190" s="71">
        <v>0</v>
      </c>
      <c r="AM190" s="71">
        <v>0</v>
      </c>
      <c r="AN190" s="71">
        <v>0</v>
      </c>
      <c r="AO190" s="71">
        <v>0</v>
      </c>
      <c r="AP190" s="71">
        <v>0</v>
      </c>
      <c r="AQ190" s="71">
        <v>0</v>
      </c>
      <c r="AR190" s="71">
        <v>0</v>
      </c>
      <c r="AS190" s="71">
        <v>0</v>
      </c>
      <c r="AT190" s="71">
        <v>0</v>
      </c>
      <c r="AU190" s="71">
        <v>0</v>
      </c>
      <c r="AV190" s="71">
        <v>0</v>
      </c>
      <c r="AW190" s="71">
        <v>0</v>
      </c>
      <c r="AX190" s="71">
        <v>0</v>
      </c>
      <c r="AY190" s="71">
        <v>0</v>
      </c>
      <c r="AZ190" s="71">
        <v>0</v>
      </c>
      <c r="BA190" s="71">
        <v>0</v>
      </c>
      <c r="BB190" s="71">
        <v>0</v>
      </c>
      <c r="BC190" s="71">
        <v>0</v>
      </c>
      <c r="BD190" s="71">
        <v>0</v>
      </c>
      <c r="BE190" s="71">
        <v>0</v>
      </c>
      <c r="BF190" s="71">
        <v>0</v>
      </c>
      <c r="BG190" s="69">
        <v>0</v>
      </c>
      <c r="BH190" s="69">
        <v>0</v>
      </c>
      <c r="BI190" s="205"/>
      <c r="BJ190" s="8" t="s">
        <v>91</v>
      </c>
      <c r="BK190" s="31">
        <v>0</v>
      </c>
      <c r="BL190" s="31">
        <v>0</v>
      </c>
      <c r="BM190" s="31">
        <v>0</v>
      </c>
      <c r="BN190" s="31">
        <v>0</v>
      </c>
      <c r="BO190" s="31">
        <v>0</v>
      </c>
      <c r="BP190" s="31">
        <v>0</v>
      </c>
      <c r="BQ190" s="31">
        <v>0</v>
      </c>
      <c r="BR190" s="31">
        <v>0</v>
      </c>
      <c r="BS190" s="31">
        <v>0</v>
      </c>
      <c r="BT190" s="31">
        <v>0</v>
      </c>
      <c r="BU190" s="31">
        <v>0</v>
      </c>
      <c r="BV190" s="31">
        <v>0</v>
      </c>
      <c r="BW190" s="31">
        <v>0</v>
      </c>
      <c r="BX190" s="149">
        <v>0</v>
      </c>
      <c r="BY190" s="125">
        <v>0</v>
      </c>
      <c r="BZ190" s="71">
        <v>0</v>
      </c>
      <c r="CA190" s="71">
        <v>0</v>
      </c>
      <c r="CB190" s="71">
        <v>0</v>
      </c>
      <c r="CC190" s="71">
        <v>0</v>
      </c>
      <c r="CD190" s="205"/>
      <c r="CE190" s="8" t="s">
        <v>91</v>
      </c>
      <c r="CF190" s="71">
        <v>0</v>
      </c>
      <c r="CG190" s="71">
        <v>0</v>
      </c>
      <c r="CH190" s="71">
        <v>0</v>
      </c>
      <c r="CI190" s="71">
        <v>0</v>
      </c>
      <c r="CJ190" s="71">
        <v>0</v>
      </c>
      <c r="CK190" s="71">
        <v>0</v>
      </c>
      <c r="CL190" s="71">
        <v>0</v>
      </c>
      <c r="CM190" s="71">
        <v>0</v>
      </c>
      <c r="CN190" s="71">
        <v>0</v>
      </c>
      <c r="CO190" s="205"/>
      <c r="CP190" s="8" t="s">
        <v>91</v>
      </c>
      <c r="CQ190" s="46">
        <v>0</v>
      </c>
      <c r="CR190" s="46">
        <v>0</v>
      </c>
      <c r="CS190" s="46">
        <v>0</v>
      </c>
      <c r="CT190" s="46">
        <v>0</v>
      </c>
      <c r="CU190" s="46">
        <v>0</v>
      </c>
      <c r="CV190" s="46">
        <v>0</v>
      </c>
      <c r="CW190" s="46">
        <v>0</v>
      </c>
      <c r="CX190" s="46">
        <v>0</v>
      </c>
      <c r="CY190" s="46">
        <v>0</v>
      </c>
      <c r="CZ190" s="46">
        <v>0</v>
      </c>
      <c r="DA190" s="46">
        <v>0</v>
      </c>
      <c r="DB190" s="46">
        <v>0</v>
      </c>
      <c r="DC190" s="46">
        <v>0</v>
      </c>
      <c r="DD190" s="46">
        <v>0</v>
      </c>
      <c r="DE190" s="46">
        <v>0</v>
      </c>
      <c r="DF190" s="46">
        <v>0</v>
      </c>
      <c r="DG190" s="46">
        <v>0</v>
      </c>
      <c r="DH190" s="46">
        <v>0</v>
      </c>
      <c r="DI190" s="46">
        <v>0</v>
      </c>
      <c r="DJ190" s="46">
        <v>0</v>
      </c>
      <c r="DK190" s="46">
        <v>0</v>
      </c>
      <c r="DL190" s="46">
        <v>0</v>
      </c>
      <c r="DM190" s="46">
        <v>0</v>
      </c>
      <c r="DN190" s="46">
        <v>0</v>
      </c>
      <c r="DO190" s="205"/>
      <c r="DP190" s="8" t="s">
        <v>91</v>
      </c>
      <c r="DQ190" s="71">
        <v>0</v>
      </c>
      <c r="DR190" s="71">
        <v>0</v>
      </c>
      <c r="DS190" s="71">
        <v>0</v>
      </c>
      <c r="DT190" s="71">
        <v>0</v>
      </c>
      <c r="DU190" s="71">
        <v>0</v>
      </c>
      <c r="DV190" s="16">
        <v>0</v>
      </c>
      <c r="DW190" s="71">
        <v>0</v>
      </c>
      <c r="DX190" s="71">
        <v>0</v>
      </c>
      <c r="DY190" s="152">
        <v>0</v>
      </c>
      <c r="DZ190" s="32">
        <v>0</v>
      </c>
      <c r="EA190" s="205"/>
      <c r="EB190" s="8" t="s">
        <v>91</v>
      </c>
      <c r="EC190" s="71">
        <v>0</v>
      </c>
      <c r="ED190" s="71">
        <v>0</v>
      </c>
      <c r="EE190" s="71">
        <v>0</v>
      </c>
      <c r="EF190" s="71">
        <v>0</v>
      </c>
      <c r="EG190" s="71">
        <v>0</v>
      </c>
      <c r="EH190" s="71">
        <v>0</v>
      </c>
      <c r="EI190" s="71">
        <v>0</v>
      </c>
      <c r="EJ190" s="71">
        <v>0</v>
      </c>
      <c r="EK190" s="71">
        <v>0</v>
      </c>
      <c r="EL190" s="71">
        <v>0</v>
      </c>
      <c r="EM190" s="71">
        <v>0</v>
      </c>
      <c r="EN190" s="71">
        <v>0</v>
      </c>
      <c r="EO190" s="71">
        <v>0</v>
      </c>
      <c r="EP190" s="71">
        <v>0</v>
      </c>
      <c r="EQ190" s="71">
        <v>0</v>
      </c>
      <c r="ER190" s="71">
        <v>0</v>
      </c>
      <c r="ES190" s="71">
        <v>0</v>
      </c>
      <c r="EU190" s="80" t="s">
        <v>11</v>
      </c>
      <c r="EV190" s="80" t="s">
        <v>2455</v>
      </c>
      <c r="EW190" s="78">
        <v>0</v>
      </c>
      <c r="EX190" s="80">
        <v>0</v>
      </c>
      <c r="EY190" s="78">
        <v>0</v>
      </c>
      <c r="EZ190" s="78"/>
      <c r="FA190" s="78"/>
      <c r="FB190" s="78"/>
      <c r="FC190" s="78"/>
      <c r="FD190" s="78"/>
      <c r="FE190" s="78"/>
    </row>
    <row r="191" spans="1:161">
      <c r="A191" s="205"/>
      <c r="B191" s="66" t="s">
        <v>73</v>
      </c>
      <c r="C191" s="26">
        <v>247</v>
      </c>
      <c r="D191" s="26">
        <v>125</v>
      </c>
      <c r="E191" s="26">
        <v>124</v>
      </c>
      <c r="F191" s="26">
        <v>61</v>
      </c>
      <c r="G191" s="26">
        <v>0</v>
      </c>
      <c r="H191" s="26">
        <v>0</v>
      </c>
      <c r="I191" s="26">
        <v>0</v>
      </c>
      <c r="J191" s="26">
        <v>0</v>
      </c>
      <c r="K191" s="26">
        <v>0</v>
      </c>
      <c r="L191" s="26">
        <v>0</v>
      </c>
      <c r="M191" s="26">
        <v>0</v>
      </c>
      <c r="N191" s="26">
        <v>0</v>
      </c>
      <c r="O191" s="26">
        <v>0</v>
      </c>
      <c r="P191" s="26">
        <v>0</v>
      </c>
      <c r="Q191" s="26">
        <v>105</v>
      </c>
      <c r="R191" s="26">
        <v>52</v>
      </c>
      <c r="S191" s="26">
        <v>0</v>
      </c>
      <c r="T191" s="26">
        <v>0</v>
      </c>
      <c r="U191" s="26">
        <v>0</v>
      </c>
      <c r="V191" s="26">
        <v>0</v>
      </c>
      <c r="W191" s="26">
        <v>0</v>
      </c>
      <c r="X191" s="26">
        <v>0</v>
      </c>
      <c r="Y191" s="26">
        <v>0</v>
      </c>
      <c r="Z191" s="26">
        <v>0</v>
      </c>
      <c r="AA191" s="26">
        <v>0</v>
      </c>
      <c r="AB191" s="26">
        <v>0</v>
      </c>
      <c r="AC191" s="68">
        <v>476</v>
      </c>
      <c r="AD191" s="68">
        <v>238</v>
      </c>
      <c r="AE191" s="205"/>
      <c r="AF191" s="66" t="s">
        <v>73</v>
      </c>
      <c r="AG191" s="26">
        <v>49</v>
      </c>
      <c r="AH191" s="26">
        <v>22</v>
      </c>
      <c r="AI191" s="26">
        <v>10</v>
      </c>
      <c r="AJ191" s="26">
        <v>4</v>
      </c>
      <c r="AK191" s="26">
        <v>0</v>
      </c>
      <c r="AL191" s="26">
        <v>0</v>
      </c>
      <c r="AM191" s="26">
        <v>0</v>
      </c>
      <c r="AN191" s="26">
        <v>0</v>
      </c>
      <c r="AO191" s="26">
        <v>0</v>
      </c>
      <c r="AP191" s="26">
        <v>0</v>
      </c>
      <c r="AQ191" s="26">
        <v>0</v>
      </c>
      <c r="AR191" s="26">
        <v>0</v>
      </c>
      <c r="AS191" s="26">
        <v>0</v>
      </c>
      <c r="AT191" s="26">
        <v>0</v>
      </c>
      <c r="AU191" s="26">
        <v>13</v>
      </c>
      <c r="AV191" s="26">
        <v>5</v>
      </c>
      <c r="AW191" s="26">
        <v>0</v>
      </c>
      <c r="AX191" s="26">
        <v>0</v>
      </c>
      <c r="AY191" s="26">
        <v>0</v>
      </c>
      <c r="AZ191" s="26">
        <v>0</v>
      </c>
      <c r="BA191" s="26">
        <v>0</v>
      </c>
      <c r="BB191" s="26">
        <v>0</v>
      </c>
      <c r="BC191" s="26">
        <v>0</v>
      </c>
      <c r="BD191" s="26">
        <v>0</v>
      </c>
      <c r="BE191" s="26">
        <v>0</v>
      </c>
      <c r="BF191" s="26">
        <v>0</v>
      </c>
      <c r="BG191" s="68">
        <v>72</v>
      </c>
      <c r="BH191" s="68">
        <v>31</v>
      </c>
      <c r="BI191" s="205"/>
      <c r="BJ191" s="66" t="s">
        <v>73</v>
      </c>
      <c r="BK191" s="68">
        <v>2</v>
      </c>
      <c r="BL191" s="68">
        <v>2</v>
      </c>
      <c r="BM191" s="68">
        <v>0</v>
      </c>
      <c r="BN191" s="68">
        <v>0</v>
      </c>
      <c r="BO191" s="68">
        <v>0</v>
      </c>
      <c r="BP191" s="68">
        <v>0</v>
      </c>
      <c r="BQ191" s="68">
        <v>0</v>
      </c>
      <c r="BR191" s="68">
        <v>2</v>
      </c>
      <c r="BS191" s="68">
        <v>0</v>
      </c>
      <c r="BT191" s="68">
        <v>0</v>
      </c>
      <c r="BU191" s="68">
        <v>0</v>
      </c>
      <c r="BV191" s="68">
        <v>0</v>
      </c>
      <c r="BW191" s="68">
        <v>0</v>
      </c>
      <c r="BX191" s="68">
        <v>6</v>
      </c>
      <c r="BY191" s="68">
        <v>8</v>
      </c>
      <c r="BZ191" s="68">
        <v>0</v>
      </c>
      <c r="CA191" s="68">
        <v>4</v>
      </c>
      <c r="CB191" s="68">
        <v>0</v>
      </c>
      <c r="CC191" s="68">
        <v>1</v>
      </c>
      <c r="CD191" s="205"/>
      <c r="CE191" s="66" t="s">
        <v>73</v>
      </c>
      <c r="CF191" s="68">
        <v>140</v>
      </c>
      <c r="CG191" s="68">
        <v>50</v>
      </c>
      <c r="CH191" s="68">
        <v>0</v>
      </c>
      <c r="CI191" s="68">
        <v>0</v>
      </c>
      <c r="CJ191" s="68">
        <v>0</v>
      </c>
      <c r="CK191" s="68">
        <v>3</v>
      </c>
      <c r="CL191" s="68">
        <v>8</v>
      </c>
      <c r="CM191" s="68">
        <v>6</v>
      </c>
      <c r="CN191" s="68">
        <v>6</v>
      </c>
      <c r="CO191" s="205"/>
      <c r="CP191" s="66" t="s">
        <v>73</v>
      </c>
      <c r="CQ191" s="68">
        <v>75</v>
      </c>
      <c r="CR191" s="68">
        <v>40</v>
      </c>
      <c r="CS191" s="68">
        <v>62</v>
      </c>
      <c r="CT191" s="68">
        <v>32</v>
      </c>
      <c r="CU191" s="68">
        <v>0</v>
      </c>
      <c r="CV191" s="68">
        <v>0</v>
      </c>
      <c r="CW191" s="68">
        <v>0</v>
      </c>
      <c r="CX191" s="68">
        <v>0</v>
      </c>
      <c r="CY191" s="68">
        <v>0</v>
      </c>
      <c r="CZ191" s="68">
        <v>0</v>
      </c>
      <c r="DA191" s="68">
        <v>0</v>
      </c>
      <c r="DB191" s="68">
        <v>0</v>
      </c>
      <c r="DC191" s="68">
        <v>0</v>
      </c>
      <c r="DD191" s="68">
        <v>0</v>
      </c>
      <c r="DE191" s="68">
        <v>0</v>
      </c>
      <c r="DF191" s="68">
        <v>0</v>
      </c>
      <c r="DG191" s="68">
        <v>0</v>
      </c>
      <c r="DH191" s="68">
        <v>0</v>
      </c>
      <c r="DI191" s="68">
        <v>0</v>
      </c>
      <c r="DJ191" s="68">
        <v>0</v>
      </c>
      <c r="DK191" s="68">
        <v>0</v>
      </c>
      <c r="DL191" s="68">
        <v>0</v>
      </c>
      <c r="DM191" s="68">
        <v>0</v>
      </c>
      <c r="DN191" s="68">
        <v>0</v>
      </c>
      <c r="DO191" s="205"/>
      <c r="DP191" s="66" t="s">
        <v>73</v>
      </c>
      <c r="DQ191" s="26">
        <v>2</v>
      </c>
      <c r="DR191" s="26">
        <v>10</v>
      </c>
      <c r="DS191" s="26">
        <v>0</v>
      </c>
      <c r="DT191" s="26">
        <v>2</v>
      </c>
      <c r="DU191" s="26">
        <v>0</v>
      </c>
      <c r="DV191" s="26">
        <v>14</v>
      </c>
      <c r="DW191" s="26">
        <v>6</v>
      </c>
      <c r="DX191" s="26">
        <v>3</v>
      </c>
      <c r="DY191" s="41">
        <v>7</v>
      </c>
      <c r="DZ191" s="41">
        <v>4</v>
      </c>
      <c r="EA191" s="205"/>
      <c r="EB191" s="66" t="s">
        <v>73</v>
      </c>
      <c r="EC191" s="68">
        <v>100</v>
      </c>
      <c r="ED191" s="68">
        <v>100</v>
      </c>
      <c r="EE191" s="68">
        <v>0</v>
      </c>
      <c r="EF191" s="68">
        <v>0</v>
      </c>
      <c r="EG191" s="68">
        <v>0</v>
      </c>
      <c r="EH191" s="68">
        <v>0</v>
      </c>
      <c r="EI191" s="68">
        <v>0</v>
      </c>
      <c r="EJ191" s="68">
        <v>100</v>
      </c>
      <c r="EK191" s="68">
        <v>0</v>
      </c>
      <c r="EL191" s="68">
        <v>0</v>
      </c>
      <c r="EM191" s="68">
        <v>0</v>
      </c>
      <c r="EN191" s="68">
        <v>0</v>
      </c>
      <c r="EO191" s="68">
        <v>0</v>
      </c>
      <c r="EP191" s="68">
        <v>0</v>
      </c>
      <c r="EQ191" s="68">
        <v>0</v>
      </c>
      <c r="ER191" s="68">
        <v>0</v>
      </c>
      <c r="ES191" s="68">
        <v>0</v>
      </c>
      <c r="EU191" s="80" t="s">
        <v>11</v>
      </c>
      <c r="EV191" s="80" t="s">
        <v>2456</v>
      </c>
      <c r="EW191" s="78">
        <v>75</v>
      </c>
      <c r="EX191" s="80">
        <v>62</v>
      </c>
      <c r="EY191" s="78">
        <v>240</v>
      </c>
      <c r="EZ191" s="78"/>
      <c r="FA191" s="78"/>
      <c r="FB191" s="78"/>
      <c r="FC191" s="78"/>
      <c r="FD191" s="78"/>
      <c r="FE191" s="78"/>
    </row>
    <row r="192" spans="1:161">
      <c r="A192" s="205" t="s">
        <v>12</v>
      </c>
      <c r="B192" s="8" t="s">
        <v>90</v>
      </c>
      <c r="C192" s="71">
        <v>85</v>
      </c>
      <c r="D192" s="71">
        <v>44</v>
      </c>
      <c r="E192" s="71">
        <v>0</v>
      </c>
      <c r="F192" s="71">
        <v>0</v>
      </c>
      <c r="G192" s="71">
        <v>0</v>
      </c>
      <c r="H192" s="71">
        <v>0</v>
      </c>
      <c r="I192" s="71">
        <v>0</v>
      </c>
      <c r="J192" s="71">
        <v>0</v>
      </c>
      <c r="K192" s="71">
        <v>52</v>
      </c>
      <c r="L192" s="71">
        <v>31</v>
      </c>
      <c r="M192" s="71">
        <v>0</v>
      </c>
      <c r="N192" s="71">
        <v>0</v>
      </c>
      <c r="O192" s="71">
        <v>0</v>
      </c>
      <c r="P192" s="71">
        <v>0</v>
      </c>
      <c r="Q192" s="71">
        <v>115</v>
      </c>
      <c r="R192" s="71">
        <v>66</v>
      </c>
      <c r="S192" s="71">
        <v>0</v>
      </c>
      <c r="T192" s="71">
        <v>0</v>
      </c>
      <c r="U192" s="71">
        <v>0</v>
      </c>
      <c r="V192" s="71">
        <v>0</v>
      </c>
      <c r="W192" s="71">
        <v>0</v>
      </c>
      <c r="X192" s="71">
        <v>0</v>
      </c>
      <c r="Y192" s="71">
        <v>0</v>
      </c>
      <c r="Z192" s="71">
        <v>0</v>
      </c>
      <c r="AA192" s="71">
        <v>0</v>
      </c>
      <c r="AB192" s="71">
        <v>0</v>
      </c>
      <c r="AC192" s="69">
        <v>252</v>
      </c>
      <c r="AD192" s="69">
        <v>141</v>
      </c>
      <c r="AE192" s="205" t="s">
        <v>12</v>
      </c>
      <c r="AF192" s="8" t="s">
        <v>90</v>
      </c>
      <c r="AG192" s="71">
        <v>7</v>
      </c>
      <c r="AH192" s="71">
        <v>3</v>
      </c>
      <c r="AI192" s="71">
        <v>0</v>
      </c>
      <c r="AJ192" s="71">
        <v>0</v>
      </c>
      <c r="AK192" s="71">
        <v>0</v>
      </c>
      <c r="AL192" s="71">
        <v>0</v>
      </c>
      <c r="AM192" s="71">
        <v>0</v>
      </c>
      <c r="AN192" s="71">
        <v>0</v>
      </c>
      <c r="AO192" s="71">
        <v>7</v>
      </c>
      <c r="AP192" s="71">
        <v>3</v>
      </c>
      <c r="AQ192" s="71">
        <v>0</v>
      </c>
      <c r="AR192" s="71">
        <v>0</v>
      </c>
      <c r="AS192" s="71">
        <v>0</v>
      </c>
      <c r="AT192" s="71">
        <v>0</v>
      </c>
      <c r="AU192" s="71">
        <v>35</v>
      </c>
      <c r="AV192" s="71">
        <v>21</v>
      </c>
      <c r="AW192" s="71">
        <v>0</v>
      </c>
      <c r="AX192" s="71">
        <v>0</v>
      </c>
      <c r="AY192" s="71">
        <v>0</v>
      </c>
      <c r="AZ192" s="71">
        <v>0</v>
      </c>
      <c r="BA192" s="71">
        <v>0</v>
      </c>
      <c r="BB192" s="71">
        <v>0</v>
      </c>
      <c r="BC192" s="71">
        <v>0</v>
      </c>
      <c r="BD192" s="71">
        <v>0</v>
      </c>
      <c r="BE192" s="71">
        <v>0</v>
      </c>
      <c r="BF192" s="71">
        <v>0</v>
      </c>
      <c r="BG192" s="69">
        <v>49</v>
      </c>
      <c r="BH192" s="69">
        <v>27</v>
      </c>
      <c r="BI192" s="205" t="s">
        <v>12</v>
      </c>
      <c r="BJ192" s="8" t="s">
        <v>90</v>
      </c>
      <c r="BK192" s="31">
        <v>1</v>
      </c>
      <c r="BL192" s="31">
        <v>0</v>
      </c>
      <c r="BM192" s="31">
        <v>0</v>
      </c>
      <c r="BN192" s="31">
        <v>0</v>
      </c>
      <c r="BO192" s="31">
        <v>1</v>
      </c>
      <c r="BP192" s="31">
        <v>0</v>
      </c>
      <c r="BQ192" s="31">
        <v>0</v>
      </c>
      <c r="BR192" s="31">
        <v>1</v>
      </c>
      <c r="BS192" s="31">
        <v>0</v>
      </c>
      <c r="BT192" s="31">
        <v>0</v>
      </c>
      <c r="BU192" s="31">
        <v>0</v>
      </c>
      <c r="BV192" s="31">
        <v>0</v>
      </c>
      <c r="BW192" s="31">
        <v>0</v>
      </c>
      <c r="BX192" s="149">
        <v>3</v>
      </c>
      <c r="BY192" s="125">
        <v>2</v>
      </c>
      <c r="BZ192" s="71">
        <v>2</v>
      </c>
      <c r="CA192" s="71">
        <v>0</v>
      </c>
      <c r="CB192" s="71">
        <v>0</v>
      </c>
      <c r="CC192" s="71">
        <v>1</v>
      </c>
      <c r="CD192" s="205" t="s">
        <v>12</v>
      </c>
      <c r="CE192" s="8" t="s">
        <v>90</v>
      </c>
      <c r="CF192" s="71">
        <v>0</v>
      </c>
      <c r="CG192" s="71">
        <v>56</v>
      </c>
      <c r="CH192" s="71">
        <v>0</v>
      </c>
      <c r="CI192" s="71">
        <v>0</v>
      </c>
      <c r="CJ192" s="71">
        <v>0</v>
      </c>
      <c r="CK192" s="71">
        <v>0</v>
      </c>
      <c r="CL192" s="71">
        <v>2</v>
      </c>
      <c r="CM192" s="71">
        <v>2</v>
      </c>
      <c r="CN192" s="71">
        <v>2</v>
      </c>
      <c r="CO192" s="205" t="s">
        <v>12</v>
      </c>
      <c r="CP192" s="8" t="s">
        <v>90</v>
      </c>
      <c r="CQ192" s="46">
        <v>75</v>
      </c>
      <c r="CR192" s="46">
        <v>42</v>
      </c>
      <c r="CS192" s="46">
        <v>53</v>
      </c>
      <c r="CT192" s="46">
        <v>28</v>
      </c>
      <c r="CU192" s="46">
        <v>0</v>
      </c>
      <c r="CV192" s="46">
        <v>0</v>
      </c>
      <c r="CW192" s="46">
        <v>0</v>
      </c>
      <c r="CX192" s="46">
        <v>0</v>
      </c>
      <c r="CY192" s="46">
        <v>0</v>
      </c>
      <c r="CZ192" s="46">
        <v>0</v>
      </c>
      <c r="DA192" s="46">
        <v>0</v>
      </c>
      <c r="DB192" s="46">
        <v>0</v>
      </c>
      <c r="DC192" s="46">
        <v>0</v>
      </c>
      <c r="DD192" s="46">
        <v>0</v>
      </c>
      <c r="DE192" s="46">
        <v>0</v>
      </c>
      <c r="DF192" s="46">
        <v>0</v>
      </c>
      <c r="DG192" s="46">
        <v>0</v>
      </c>
      <c r="DH192" s="46">
        <v>0</v>
      </c>
      <c r="DI192" s="46">
        <v>0</v>
      </c>
      <c r="DJ192" s="46">
        <v>0</v>
      </c>
      <c r="DK192" s="46">
        <v>0</v>
      </c>
      <c r="DL192" s="46">
        <v>0</v>
      </c>
      <c r="DM192" s="46">
        <v>0</v>
      </c>
      <c r="DN192" s="46">
        <v>0</v>
      </c>
      <c r="DO192" s="205" t="s">
        <v>12</v>
      </c>
      <c r="DP192" s="8" t="s">
        <v>90</v>
      </c>
      <c r="DQ192" s="71">
        <v>4</v>
      </c>
      <c r="DR192" s="71">
        <v>5</v>
      </c>
      <c r="DS192" s="71">
        <v>0</v>
      </c>
      <c r="DT192" s="71">
        <v>19</v>
      </c>
      <c r="DU192" s="71">
        <v>0</v>
      </c>
      <c r="DV192" s="16">
        <v>28</v>
      </c>
      <c r="DW192" s="71">
        <v>13</v>
      </c>
      <c r="DX192" s="71">
        <v>5</v>
      </c>
      <c r="DY192" s="152">
        <v>5</v>
      </c>
      <c r="DZ192" s="32">
        <v>3</v>
      </c>
      <c r="EA192" s="205" t="s">
        <v>12</v>
      </c>
      <c r="EB192" s="8" t="s">
        <v>90</v>
      </c>
      <c r="EC192" s="71">
        <v>48</v>
      </c>
      <c r="ED192" s="71">
        <v>46</v>
      </c>
      <c r="EE192" s="71">
        <v>2</v>
      </c>
      <c r="EF192" s="71">
        <v>0</v>
      </c>
      <c r="EG192" s="71">
        <v>5</v>
      </c>
      <c r="EH192" s="71">
        <v>7</v>
      </c>
      <c r="EI192" s="71">
        <v>6</v>
      </c>
      <c r="EJ192" s="71">
        <v>51</v>
      </c>
      <c r="EK192" s="71">
        <v>9</v>
      </c>
      <c r="EL192" s="71">
        <v>9</v>
      </c>
      <c r="EM192" s="71">
        <v>8</v>
      </c>
      <c r="EN192" s="71">
        <v>0</v>
      </c>
      <c r="EO192" s="71">
        <v>1</v>
      </c>
      <c r="EP192" s="71">
        <v>0</v>
      </c>
      <c r="EQ192" s="71">
        <v>0</v>
      </c>
      <c r="ER192" s="71">
        <v>0</v>
      </c>
      <c r="ES192" s="71">
        <v>0</v>
      </c>
      <c r="EU192" s="80" t="s">
        <v>12</v>
      </c>
      <c r="EV192" s="80" t="s">
        <v>2457</v>
      </c>
      <c r="EW192" s="78">
        <v>75</v>
      </c>
      <c r="EX192" s="80">
        <v>53</v>
      </c>
      <c r="EY192" s="78">
        <v>112</v>
      </c>
      <c r="EZ192" s="78"/>
      <c r="FA192" s="78"/>
      <c r="FB192" s="78"/>
      <c r="FC192" s="78"/>
      <c r="FD192" s="78"/>
      <c r="FE192" s="78"/>
    </row>
    <row r="193" spans="1:161">
      <c r="A193" s="205"/>
      <c r="B193" s="8" t="s">
        <v>91</v>
      </c>
      <c r="C193" s="71">
        <v>0</v>
      </c>
      <c r="D193" s="71">
        <v>0</v>
      </c>
      <c r="E193" s="71">
        <v>0</v>
      </c>
      <c r="F193" s="71">
        <v>0</v>
      </c>
      <c r="G193" s="71">
        <v>0</v>
      </c>
      <c r="H193" s="71">
        <v>0</v>
      </c>
      <c r="I193" s="71">
        <v>0</v>
      </c>
      <c r="J193" s="71">
        <v>0</v>
      </c>
      <c r="K193" s="71">
        <v>0</v>
      </c>
      <c r="L193" s="71">
        <v>0</v>
      </c>
      <c r="M193" s="71">
        <v>0</v>
      </c>
      <c r="N193" s="71">
        <v>0</v>
      </c>
      <c r="O193" s="71">
        <v>0</v>
      </c>
      <c r="P193" s="71">
        <v>0</v>
      </c>
      <c r="Q193" s="71">
        <v>0</v>
      </c>
      <c r="R193" s="71">
        <v>0</v>
      </c>
      <c r="S193" s="71">
        <v>0</v>
      </c>
      <c r="T193" s="71">
        <v>0</v>
      </c>
      <c r="U193" s="71">
        <v>0</v>
      </c>
      <c r="V193" s="71">
        <v>0</v>
      </c>
      <c r="W193" s="71">
        <v>0</v>
      </c>
      <c r="X193" s="71">
        <v>0</v>
      </c>
      <c r="Y193" s="71">
        <v>0</v>
      </c>
      <c r="Z193" s="71">
        <v>0</v>
      </c>
      <c r="AA193" s="71">
        <v>0</v>
      </c>
      <c r="AB193" s="71">
        <v>0</v>
      </c>
      <c r="AC193" s="69">
        <v>0</v>
      </c>
      <c r="AD193" s="69">
        <v>0</v>
      </c>
      <c r="AE193" s="205"/>
      <c r="AF193" s="8" t="s">
        <v>91</v>
      </c>
      <c r="AG193" s="71">
        <v>0</v>
      </c>
      <c r="AH193" s="71">
        <v>0</v>
      </c>
      <c r="AI193" s="71">
        <v>0</v>
      </c>
      <c r="AJ193" s="71">
        <v>0</v>
      </c>
      <c r="AK193" s="71">
        <v>0</v>
      </c>
      <c r="AL193" s="71">
        <v>0</v>
      </c>
      <c r="AM193" s="71">
        <v>0</v>
      </c>
      <c r="AN193" s="71">
        <v>0</v>
      </c>
      <c r="AO193" s="71">
        <v>0</v>
      </c>
      <c r="AP193" s="71">
        <v>0</v>
      </c>
      <c r="AQ193" s="71">
        <v>0</v>
      </c>
      <c r="AR193" s="71">
        <v>0</v>
      </c>
      <c r="AS193" s="71">
        <v>0</v>
      </c>
      <c r="AT193" s="71">
        <v>0</v>
      </c>
      <c r="AU193" s="71">
        <v>0</v>
      </c>
      <c r="AV193" s="71">
        <v>0</v>
      </c>
      <c r="AW193" s="71">
        <v>0</v>
      </c>
      <c r="AX193" s="71">
        <v>0</v>
      </c>
      <c r="AY193" s="71">
        <v>0</v>
      </c>
      <c r="AZ193" s="71">
        <v>0</v>
      </c>
      <c r="BA193" s="71">
        <v>0</v>
      </c>
      <c r="BB193" s="71">
        <v>0</v>
      </c>
      <c r="BC193" s="71">
        <v>0</v>
      </c>
      <c r="BD193" s="71">
        <v>0</v>
      </c>
      <c r="BE193" s="71">
        <v>0</v>
      </c>
      <c r="BF193" s="71">
        <v>0</v>
      </c>
      <c r="BG193" s="69">
        <v>0</v>
      </c>
      <c r="BH193" s="69">
        <v>0</v>
      </c>
      <c r="BI193" s="205"/>
      <c r="BJ193" s="8" t="s">
        <v>91</v>
      </c>
      <c r="BK193" s="31">
        <v>0</v>
      </c>
      <c r="BL193" s="31">
        <v>0</v>
      </c>
      <c r="BM193" s="31">
        <v>0</v>
      </c>
      <c r="BN193" s="31">
        <v>0</v>
      </c>
      <c r="BO193" s="31">
        <v>0</v>
      </c>
      <c r="BP193" s="31">
        <v>0</v>
      </c>
      <c r="BQ193" s="31">
        <v>0</v>
      </c>
      <c r="BR193" s="31">
        <v>0</v>
      </c>
      <c r="BS193" s="31">
        <v>0</v>
      </c>
      <c r="BT193" s="31">
        <v>0</v>
      </c>
      <c r="BU193" s="31">
        <v>0</v>
      </c>
      <c r="BV193" s="31">
        <v>0</v>
      </c>
      <c r="BW193" s="31">
        <v>0</v>
      </c>
      <c r="BX193" s="149">
        <v>0</v>
      </c>
      <c r="BY193" s="125">
        <v>0</v>
      </c>
      <c r="BZ193" s="71">
        <v>0</v>
      </c>
      <c r="CA193" s="71">
        <v>0</v>
      </c>
      <c r="CB193" s="71">
        <v>0</v>
      </c>
      <c r="CC193" s="71">
        <v>0</v>
      </c>
      <c r="CD193" s="205"/>
      <c r="CE193" s="8" t="s">
        <v>91</v>
      </c>
      <c r="CF193" s="71">
        <v>0</v>
      </c>
      <c r="CG193" s="71">
        <v>0</v>
      </c>
      <c r="CH193" s="71">
        <v>0</v>
      </c>
      <c r="CI193" s="71">
        <v>0</v>
      </c>
      <c r="CJ193" s="71">
        <v>0</v>
      </c>
      <c r="CK193" s="71">
        <v>0</v>
      </c>
      <c r="CL193" s="71">
        <v>0</v>
      </c>
      <c r="CM193" s="71">
        <v>0</v>
      </c>
      <c r="CN193" s="71">
        <v>0</v>
      </c>
      <c r="CO193" s="205"/>
      <c r="CP193" s="8" t="s">
        <v>91</v>
      </c>
      <c r="CQ193" s="46">
        <v>0</v>
      </c>
      <c r="CR193" s="46">
        <v>0</v>
      </c>
      <c r="CS193" s="46">
        <v>0</v>
      </c>
      <c r="CT193" s="46">
        <v>0</v>
      </c>
      <c r="CU193" s="46">
        <v>0</v>
      </c>
      <c r="CV193" s="46">
        <v>0</v>
      </c>
      <c r="CW193" s="46">
        <v>0</v>
      </c>
      <c r="CX193" s="46">
        <v>0</v>
      </c>
      <c r="CY193" s="46">
        <v>0</v>
      </c>
      <c r="CZ193" s="46">
        <v>0</v>
      </c>
      <c r="DA193" s="46">
        <v>0</v>
      </c>
      <c r="DB193" s="46">
        <v>0</v>
      </c>
      <c r="DC193" s="46">
        <v>0</v>
      </c>
      <c r="DD193" s="46">
        <v>0</v>
      </c>
      <c r="DE193" s="46">
        <v>0</v>
      </c>
      <c r="DF193" s="46">
        <v>0</v>
      </c>
      <c r="DG193" s="46">
        <v>0</v>
      </c>
      <c r="DH193" s="46">
        <v>0</v>
      </c>
      <c r="DI193" s="46">
        <v>0</v>
      </c>
      <c r="DJ193" s="46">
        <v>0</v>
      </c>
      <c r="DK193" s="46">
        <v>0</v>
      </c>
      <c r="DL193" s="46">
        <v>0</v>
      </c>
      <c r="DM193" s="46">
        <v>0</v>
      </c>
      <c r="DN193" s="46">
        <v>0</v>
      </c>
      <c r="DO193" s="205"/>
      <c r="DP193" s="8" t="s">
        <v>91</v>
      </c>
      <c r="DQ193" s="71">
        <v>0</v>
      </c>
      <c r="DR193" s="71">
        <v>0</v>
      </c>
      <c r="DS193" s="71">
        <v>0</v>
      </c>
      <c r="DT193" s="71">
        <v>0</v>
      </c>
      <c r="DU193" s="71">
        <v>0</v>
      </c>
      <c r="DV193" s="16">
        <v>0</v>
      </c>
      <c r="DW193" s="71">
        <v>0</v>
      </c>
      <c r="DX193" s="71">
        <v>0</v>
      </c>
      <c r="DY193" s="152">
        <v>0</v>
      </c>
      <c r="DZ193" s="32">
        <v>0</v>
      </c>
      <c r="EA193" s="205"/>
      <c r="EB193" s="8" t="s">
        <v>91</v>
      </c>
      <c r="EC193" s="71">
        <v>0</v>
      </c>
      <c r="ED193" s="71">
        <v>0</v>
      </c>
      <c r="EE193" s="71">
        <v>0</v>
      </c>
      <c r="EF193" s="71">
        <v>0</v>
      </c>
      <c r="EG193" s="71">
        <v>0</v>
      </c>
      <c r="EH193" s="71">
        <v>0</v>
      </c>
      <c r="EI193" s="71">
        <v>0</v>
      </c>
      <c r="EJ193" s="71">
        <v>0</v>
      </c>
      <c r="EK193" s="71">
        <v>0</v>
      </c>
      <c r="EL193" s="71">
        <v>0</v>
      </c>
      <c r="EM193" s="71">
        <v>0</v>
      </c>
      <c r="EN193" s="71">
        <v>0</v>
      </c>
      <c r="EO193" s="71">
        <v>0</v>
      </c>
      <c r="EP193" s="71">
        <v>0</v>
      </c>
      <c r="EQ193" s="71">
        <v>0</v>
      </c>
      <c r="ER193" s="71">
        <v>0</v>
      </c>
      <c r="ES193" s="71">
        <v>0</v>
      </c>
      <c r="EU193" s="80" t="s">
        <v>12</v>
      </c>
      <c r="EV193" s="80" t="s">
        <v>2458</v>
      </c>
      <c r="EW193" s="78">
        <v>0</v>
      </c>
      <c r="EX193" s="80">
        <v>0</v>
      </c>
      <c r="EY193" s="78">
        <v>0</v>
      </c>
      <c r="EZ193" s="78"/>
      <c r="FA193" s="78"/>
      <c r="FB193" s="78"/>
      <c r="FC193" s="78"/>
      <c r="FD193" s="78"/>
      <c r="FE193" s="78"/>
    </row>
    <row r="194" spans="1:161">
      <c r="A194" s="205"/>
      <c r="B194" s="66" t="s">
        <v>73</v>
      </c>
      <c r="C194" s="26">
        <v>85</v>
      </c>
      <c r="D194" s="26">
        <v>44</v>
      </c>
      <c r="E194" s="26">
        <v>0</v>
      </c>
      <c r="F194" s="26">
        <v>0</v>
      </c>
      <c r="G194" s="26">
        <v>0</v>
      </c>
      <c r="H194" s="26">
        <v>0</v>
      </c>
      <c r="I194" s="26">
        <v>0</v>
      </c>
      <c r="J194" s="26">
        <v>0</v>
      </c>
      <c r="K194" s="26">
        <v>52</v>
      </c>
      <c r="L194" s="26">
        <v>31</v>
      </c>
      <c r="M194" s="26">
        <v>0</v>
      </c>
      <c r="N194" s="26">
        <v>0</v>
      </c>
      <c r="O194" s="26">
        <v>0</v>
      </c>
      <c r="P194" s="26">
        <v>0</v>
      </c>
      <c r="Q194" s="26">
        <v>115</v>
      </c>
      <c r="R194" s="26">
        <v>66</v>
      </c>
      <c r="S194" s="26">
        <v>0</v>
      </c>
      <c r="T194" s="26">
        <v>0</v>
      </c>
      <c r="U194" s="26">
        <v>0</v>
      </c>
      <c r="V194" s="26">
        <v>0</v>
      </c>
      <c r="W194" s="26">
        <v>0</v>
      </c>
      <c r="X194" s="26">
        <v>0</v>
      </c>
      <c r="Y194" s="26">
        <v>0</v>
      </c>
      <c r="Z194" s="26">
        <v>0</v>
      </c>
      <c r="AA194" s="26">
        <v>0</v>
      </c>
      <c r="AB194" s="26">
        <v>0</v>
      </c>
      <c r="AC194" s="68">
        <v>252</v>
      </c>
      <c r="AD194" s="68">
        <v>141</v>
      </c>
      <c r="AE194" s="205"/>
      <c r="AF194" s="66" t="s">
        <v>73</v>
      </c>
      <c r="AG194" s="26">
        <v>7</v>
      </c>
      <c r="AH194" s="26">
        <v>3</v>
      </c>
      <c r="AI194" s="26">
        <v>0</v>
      </c>
      <c r="AJ194" s="26">
        <v>0</v>
      </c>
      <c r="AK194" s="26">
        <v>0</v>
      </c>
      <c r="AL194" s="26">
        <v>0</v>
      </c>
      <c r="AM194" s="26">
        <v>0</v>
      </c>
      <c r="AN194" s="26">
        <v>0</v>
      </c>
      <c r="AO194" s="26">
        <v>7</v>
      </c>
      <c r="AP194" s="26">
        <v>3</v>
      </c>
      <c r="AQ194" s="26">
        <v>0</v>
      </c>
      <c r="AR194" s="26">
        <v>0</v>
      </c>
      <c r="AS194" s="26">
        <v>0</v>
      </c>
      <c r="AT194" s="26">
        <v>0</v>
      </c>
      <c r="AU194" s="26">
        <v>35</v>
      </c>
      <c r="AV194" s="26">
        <v>21</v>
      </c>
      <c r="AW194" s="26">
        <v>0</v>
      </c>
      <c r="AX194" s="26">
        <v>0</v>
      </c>
      <c r="AY194" s="26">
        <v>0</v>
      </c>
      <c r="AZ194" s="26">
        <v>0</v>
      </c>
      <c r="BA194" s="26">
        <v>0</v>
      </c>
      <c r="BB194" s="26">
        <v>0</v>
      </c>
      <c r="BC194" s="26">
        <v>0</v>
      </c>
      <c r="BD194" s="26">
        <v>0</v>
      </c>
      <c r="BE194" s="26">
        <v>0</v>
      </c>
      <c r="BF194" s="26">
        <v>0</v>
      </c>
      <c r="BG194" s="68">
        <v>49</v>
      </c>
      <c r="BH194" s="68">
        <v>27</v>
      </c>
      <c r="BI194" s="205"/>
      <c r="BJ194" s="66" t="s">
        <v>73</v>
      </c>
      <c r="BK194" s="68">
        <v>1</v>
      </c>
      <c r="BL194" s="68">
        <v>0</v>
      </c>
      <c r="BM194" s="68">
        <v>0</v>
      </c>
      <c r="BN194" s="68">
        <v>0</v>
      </c>
      <c r="BO194" s="68">
        <v>1</v>
      </c>
      <c r="BP194" s="68">
        <v>0</v>
      </c>
      <c r="BQ194" s="68">
        <v>0</v>
      </c>
      <c r="BR194" s="68">
        <v>1</v>
      </c>
      <c r="BS194" s="68">
        <v>0</v>
      </c>
      <c r="BT194" s="68">
        <v>0</v>
      </c>
      <c r="BU194" s="68">
        <v>0</v>
      </c>
      <c r="BV194" s="68">
        <v>0</v>
      </c>
      <c r="BW194" s="68">
        <v>0</v>
      </c>
      <c r="BX194" s="68">
        <v>3</v>
      </c>
      <c r="BY194" s="68">
        <v>2</v>
      </c>
      <c r="BZ194" s="68">
        <v>2</v>
      </c>
      <c r="CA194" s="68">
        <v>0</v>
      </c>
      <c r="CB194" s="68">
        <v>0</v>
      </c>
      <c r="CC194" s="68">
        <v>1</v>
      </c>
      <c r="CD194" s="205"/>
      <c r="CE194" s="66" t="s">
        <v>73</v>
      </c>
      <c r="CF194" s="68">
        <v>0</v>
      </c>
      <c r="CG194" s="68">
        <v>56</v>
      </c>
      <c r="CH194" s="68">
        <v>0</v>
      </c>
      <c r="CI194" s="68">
        <v>0</v>
      </c>
      <c r="CJ194" s="68">
        <v>0</v>
      </c>
      <c r="CK194" s="68">
        <v>0</v>
      </c>
      <c r="CL194" s="68">
        <v>2</v>
      </c>
      <c r="CM194" s="68">
        <v>2</v>
      </c>
      <c r="CN194" s="68">
        <v>2</v>
      </c>
      <c r="CO194" s="205"/>
      <c r="CP194" s="66" t="s">
        <v>73</v>
      </c>
      <c r="CQ194" s="68">
        <v>75</v>
      </c>
      <c r="CR194" s="68">
        <v>42</v>
      </c>
      <c r="CS194" s="68">
        <v>53</v>
      </c>
      <c r="CT194" s="68">
        <v>28</v>
      </c>
      <c r="CU194" s="68">
        <v>0</v>
      </c>
      <c r="CV194" s="68">
        <v>0</v>
      </c>
      <c r="CW194" s="68">
        <v>0</v>
      </c>
      <c r="CX194" s="68">
        <v>0</v>
      </c>
      <c r="CY194" s="68">
        <v>0</v>
      </c>
      <c r="CZ194" s="68">
        <v>0</v>
      </c>
      <c r="DA194" s="68">
        <v>0</v>
      </c>
      <c r="DB194" s="68">
        <v>0</v>
      </c>
      <c r="DC194" s="68">
        <v>0</v>
      </c>
      <c r="DD194" s="68">
        <v>0</v>
      </c>
      <c r="DE194" s="68">
        <v>0</v>
      </c>
      <c r="DF194" s="68">
        <v>0</v>
      </c>
      <c r="DG194" s="68">
        <v>0</v>
      </c>
      <c r="DH194" s="68">
        <v>0</v>
      </c>
      <c r="DI194" s="68">
        <v>0</v>
      </c>
      <c r="DJ194" s="68">
        <v>0</v>
      </c>
      <c r="DK194" s="68">
        <v>0</v>
      </c>
      <c r="DL194" s="68">
        <v>0</v>
      </c>
      <c r="DM194" s="68">
        <v>0</v>
      </c>
      <c r="DN194" s="68">
        <v>0</v>
      </c>
      <c r="DO194" s="205"/>
      <c r="DP194" s="66" t="s">
        <v>73</v>
      </c>
      <c r="DQ194" s="26">
        <v>4</v>
      </c>
      <c r="DR194" s="26">
        <v>5</v>
      </c>
      <c r="DS194" s="26">
        <v>0</v>
      </c>
      <c r="DT194" s="26">
        <v>19</v>
      </c>
      <c r="DU194" s="26">
        <v>0</v>
      </c>
      <c r="DV194" s="26">
        <v>28</v>
      </c>
      <c r="DW194" s="26">
        <v>13</v>
      </c>
      <c r="DX194" s="26">
        <v>5</v>
      </c>
      <c r="DY194" s="41">
        <v>5</v>
      </c>
      <c r="DZ194" s="41">
        <v>3</v>
      </c>
      <c r="EA194" s="205"/>
      <c r="EB194" s="66" t="s">
        <v>73</v>
      </c>
      <c r="EC194" s="68">
        <v>48</v>
      </c>
      <c r="ED194" s="68">
        <v>46</v>
      </c>
      <c r="EE194" s="68">
        <v>2</v>
      </c>
      <c r="EF194" s="68">
        <v>0</v>
      </c>
      <c r="EG194" s="68">
        <v>5</v>
      </c>
      <c r="EH194" s="68">
        <v>7</v>
      </c>
      <c r="EI194" s="68">
        <v>6</v>
      </c>
      <c r="EJ194" s="68">
        <v>51</v>
      </c>
      <c r="EK194" s="68">
        <v>9</v>
      </c>
      <c r="EL194" s="68">
        <v>9</v>
      </c>
      <c r="EM194" s="68">
        <v>8</v>
      </c>
      <c r="EN194" s="68">
        <v>0</v>
      </c>
      <c r="EO194" s="68">
        <v>1</v>
      </c>
      <c r="EP194" s="68">
        <v>0</v>
      </c>
      <c r="EQ194" s="68">
        <v>0</v>
      </c>
      <c r="ER194" s="68">
        <v>0</v>
      </c>
      <c r="ES194" s="68">
        <v>0</v>
      </c>
      <c r="EU194" s="80" t="s">
        <v>12</v>
      </c>
      <c r="EV194" s="80" t="s">
        <v>2459</v>
      </c>
      <c r="EW194" s="78">
        <v>75</v>
      </c>
      <c r="EX194" s="80">
        <v>53</v>
      </c>
      <c r="EY194" s="78">
        <v>112</v>
      </c>
      <c r="EZ194" s="78"/>
      <c r="FA194" s="78"/>
      <c r="FB194" s="78"/>
      <c r="FC194" s="78"/>
      <c r="FD194" s="78"/>
      <c r="FE194" s="78"/>
    </row>
    <row r="195" spans="1:161">
      <c r="A195" s="205" t="s">
        <v>13</v>
      </c>
      <c r="B195" s="8" t="s">
        <v>90</v>
      </c>
      <c r="C195" s="71">
        <v>144</v>
      </c>
      <c r="D195" s="71">
        <v>68</v>
      </c>
      <c r="E195" s="71">
        <v>0</v>
      </c>
      <c r="F195" s="71">
        <v>0</v>
      </c>
      <c r="G195" s="71">
        <v>0</v>
      </c>
      <c r="H195" s="71">
        <v>0</v>
      </c>
      <c r="I195" s="71">
        <v>0</v>
      </c>
      <c r="J195" s="71">
        <v>0</v>
      </c>
      <c r="K195" s="71">
        <v>12</v>
      </c>
      <c r="L195" s="71">
        <v>9</v>
      </c>
      <c r="M195" s="71">
        <v>26</v>
      </c>
      <c r="N195" s="71">
        <v>14</v>
      </c>
      <c r="O195" s="71">
        <v>0</v>
      </c>
      <c r="P195" s="71">
        <v>0</v>
      </c>
      <c r="Q195" s="71">
        <v>0</v>
      </c>
      <c r="R195" s="71">
        <v>0</v>
      </c>
      <c r="S195" s="71">
        <v>0</v>
      </c>
      <c r="T195" s="71">
        <v>0</v>
      </c>
      <c r="U195" s="71">
        <v>0</v>
      </c>
      <c r="V195" s="71">
        <v>0</v>
      </c>
      <c r="W195" s="71">
        <v>19</v>
      </c>
      <c r="X195" s="71">
        <v>10</v>
      </c>
      <c r="Y195" s="71">
        <v>33</v>
      </c>
      <c r="Z195" s="71">
        <v>11</v>
      </c>
      <c r="AA195" s="71">
        <v>0</v>
      </c>
      <c r="AB195" s="71">
        <v>0</v>
      </c>
      <c r="AC195" s="69">
        <v>234</v>
      </c>
      <c r="AD195" s="69">
        <v>112</v>
      </c>
      <c r="AE195" s="205" t="s">
        <v>13</v>
      </c>
      <c r="AF195" s="8" t="s">
        <v>90</v>
      </c>
      <c r="AG195" s="71">
        <v>51</v>
      </c>
      <c r="AH195" s="71">
        <v>20</v>
      </c>
      <c r="AI195" s="71">
        <v>0</v>
      </c>
      <c r="AJ195" s="71">
        <v>0</v>
      </c>
      <c r="AK195" s="71">
        <v>0</v>
      </c>
      <c r="AL195" s="71">
        <v>0</v>
      </c>
      <c r="AM195" s="71">
        <v>0</v>
      </c>
      <c r="AN195" s="71">
        <v>0</v>
      </c>
      <c r="AO195" s="71">
        <v>2</v>
      </c>
      <c r="AP195" s="71">
        <v>2</v>
      </c>
      <c r="AQ195" s="71">
        <v>0</v>
      </c>
      <c r="AR195" s="71">
        <v>0</v>
      </c>
      <c r="AS195" s="71">
        <v>0</v>
      </c>
      <c r="AT195" s="71">
        <v>0</v>
      </c>
      <c r="AU195" s="71">
        <v>0</v>
      </c>
      <c r="AV195" s="71">
        <v>0</v>
      </c>
      <c r="AW195" s="71">
        <v>0</v>
      </c>
      <c r="AX195" s="71">
        <v>0</v>
      </c>
      <c r="AY195" s="71">
        <v>0</v>
      </c>
      <c r="AZ195" s="71">
        <v>0</v>
      </c>
      <c r="BA195" s="71">
        <v>5</v>
      </c>
      <c r="BB195" s="71">
        <v>3</v>
      </c>
      <c r="BC195" s="71">
        <v>7</v>
      </c>
      <c r="BD195" s="71">
        <v>1</v>
      </c>
      <c r="BE195" s="71">
        <v>0</v>
      </c>
      <c r="BF195" s="71">
        <v>0</v>
      </c>
      <c r="BG195" s="69">
        <v>65</v>
      </c>
      <c r="BH195" s="69">
        <v>26</v>
      </c>
      <c r="BI195" s="205" t="s">
        <v>13</v>
      </c>
      <c r="BJ195" s="8" t="s">
        <v>90</v>
      </c>
      <c r="BK195" s="31">
        <v>2</v>
      </c>
      <c r="BL195" s="31">
        <v>0</v>
      </c>
      <c r="BM195" s="31">
        <v>0</v>
      </c>
      <c r="BN195" s="31">
        <v>0</v>
      </c>
      <c r="BO195" s="31">
        <v>1</v>
      </c>
      <c r="BP195" s="31">
        <v>1</v>
      </c>
      <c r="BQ195" s="31">
        <v>0</v>
      </c>
      <c r="BR195" s="31">
        <v>0</v>
      </c>
      <c r="BS195" s="31">
        <v>0</v>
      </c>
      <c r="BT195" s="31">
        <v>0</v>
      </c>
      <c r="BU195" s="31">
        <v>1</v>
      </c>
      <c r="BV195" s="31">
        <v>1</v>
      </c>
      <c r="BW195" s="31">
        <v>0</v>
      </c>
      <c r="BX195" s="149">
        <v>6</v>
      </c>
      <c r="BY195" s="125">
        <v>4</v>
      </c>
      <c r="BZ195" s="71">
        <v>2</v>
      </c>
      <c r="CA195" s="71">
        <v>4</v>
      </c>
      <c r="CB195" s="71">
        <v>0</v>
      </c>
      <c r="CC195" s="71">
        <v>1</v>
      </c>
      <c r="CD195" s="205" t="s">
        <v>13</v>
      </c>
      <c r="CE195" s="8" t="s">
        <v>90</v>
      </c>
      <c r="CF195" s="71">
        <v>0</v>
      </c>
      <c r="CG195" s="71">
        <v>90</v>
      </c>
      <c r="CH195" s="71">
        <v>0</v>
      </c>
      <c r="CI195" s="71">
        <v>0</v>
      </c>
      <c r="CJ195" s="71">
        <v>0</v>
      </c>
      <c r="CK195" s="71">
        <v>2</v>
      </c>
      <c r="CL195" s="71">
        <v>4</v>
      </c>
      <c r="CM195" s="71">
        <v>3</v>
      </c>
      <c r="CN195" s="71">
        <v>2</v>
      </c>
      <c r="CO195" s="205" t="s">
        <v>13</v>
      </c>
      <c r="CP195" s="8" t="s">
        <v>90</v>
      </c>
      <c r="CQ195" s="46">
        <v>18</v>
      </c>
      <c r="CR195" s="46">
        <v>8</v>
      </c>
      <c r="CS195" s="46">
        <v>8</v>
      </c>
      <c r="CT195" s="46">
        <v>4</v>
      </c>
      <c r="CU195" s="46">
        <v>0</v>
      </c>
      <c r="CV195" s="46">
        <v>0</v>
      </c>
      <c r="CW195" s="46">
        <v>0</v>
      </c>
      <c r="CX195" s="46">
        <v>0</v>
      </c>
      <c r="CY195" s="46">
        <v>23</v>
      </c>
      <c r="CZ195" s="46">
        <v>8</v>
      </c>
      <c r="DA195" s="46">
        <v>12</v>
      </c>
      <c r="DB195" s="46">
        <v>4</v>
      </c>
      <c r="DC195" s="46">
        <v>0</v>
      </c>
      <c r="DD195" s="46">
        <v>0</v>
      </c>
      <c r="DE195" s="46">
        <v>0</v>
      </c>
      <c r="DF195" s="46">
        <v>0</v>
      </c>
      <c r="DG195" s="46">
        <v>0</v>
      </c>
      <c r="DH195" s="46">
        <v>0</v>
      </c>
      <c r="DI195" s="46">
        <v>0</v>
      </c>
      <c r="DJ195" s="46">
        <v>0</v>
      </c>
      <c r="DK195" s="46">
        <v>0</v>
      </c>
      <c r="DL195" s="46">
        <v>0</v>
      </c>
      <c r="DM195" s="46">
        <v>0</v>
      </c>
      <c r="DN195" s="46">
        <v>0</v>
      </c>
      <c r="DO195" s="205" t="s">
        <v>13</v>
      </c>
      <c r="DP195" s="8" t="s">
        <v>90</v>
      </c>
      <c r="DQ195" s="71">
        <v>6</v>
      </c>
      <c r="DR195" s="71">
        <v>9</v>
      </c>
      <c r="DS195" s="71">
        <v>0</v>
      </c>
      <c r="DT195" s="71">
        <v>1</v>
      </c>
      <c r="DU195" s="71">
        <v>0</v>
      </c>
      <c r="DV195" s="16">
        <v>16</v>
      </c>
      <c r="DW195" s="71">
        <v>4</v>
      </c>
      <c r="DX195" s="71">
        <v>6</v>
      </c>
      <c r="DY195" s="152">
        <v>3</v>
      </c>
      <c r="DZ195" s="32">
        <v>2</v>
      </c>
      <c r="EA195" s="205" t="s">
        <v>13</v>
      </c>
      <c r="EB195" s="8" t="s">
        <v>90</v>
      </c>
      <c r="EC195" s="71">
        <v>77</v>
      </c>
      <c r="ED195" s="71">
        <v>75</v>
      </c>
      <c r="EE195" s="71">
        <v>4</v>
      </c>
      <c r="EF195" s="71">
        <v>0</v>
      </c>
      <c r="EG195" s="71">
        <v>1</v>
      </c>
      <c r="EH195" s="71">
        <v>0</v>
      </c>
      <c r="EI195" s="71">
        <v>0</v>
      </c>
      <c r="EJ195" s="71">
        <v>97</v>
      </c>
      <c r="EK195" s="71">
        <v>6</v>
      </c>
      <c r="EL195" s="71">
        <v>0</v>
      </c>
      <c r="EM195" s="71">
        <v>11</v>
      </c>
      <c r="EN195" s="71">
        <v>0</v>
      </c>
      <c r="EO195" s="71">
        <v>1</v>
      </c>
      <c r="EP195" s="71">
        <v>0</v>
      </c>
      <c r="EQ195" s="71">
        <v>0</v>
      </c>
      <c r="ER195" s="71">
        <v>0</v>
      </c>
      <c r="ES195" s="71">
        <v>0</v>
      </c>
      <c r="EU195" s="80" t="s">
        <v>13</v>
      </c>
      <c r="EV195" s="80" t="s">
        <v>2460</v>
      </c>
      <c r="EW195" s="78">
        <v>41</v>
      </c>
      <c r="EX195" s="80">
        <v>20</v>
      </c>
      <c r="EY195" s="78">
        <v>180</v>
      </c>
      <c r="EZ195" s="78"/>
      <c r="FA195" s="78"/>
      <c r="FB195" s="78"/>
      <c r="FC195" s="78"/>
      <c r="FD195" s="78"/>
      <c r="FE195" s="78"/>
    </row>
    <row r="196" spans="1:161">
      <c r="A196" s="205"/>
      <c r="B196" s="8" t="s">
        <v>91</v>
      </c>
      <c r="C196" s="71">
        <v>0</v>
      </c>
      <c r="D196" s="71">
        <v>0</v>
      </c>
      <c r="E196" s="71">
        <v>0</v>
      </c>
      <c r="F196" s="71">
        <v>0</v>
      </c>
      <c r="G196" s="71">
        <v>0</v>
      </c>
      <c r="H196" s="71">
        <v>0</v>
      </c>
      <c r="I196" s="71">
        <v>0</v>
      </c>
      <c r="J196" s="71">
        <v>0</v>
      </c>
      <c r="K196" s="71">
        <v>0</v>
      </c>
      <c r="L196" s="71">
        <v>0</v>
      </c>
      <c r="M196" s="71">
        <v>0</v>
      </c>
      <c r="N196" s="71">
        <v>0</v>
      </c>
      <c r="O196" s="71">
        <v>0</v>
      </c>
      <c r="P196" s="71">
        <v>0</v>
      </c>
      <c r="Q196" s="71">
        <v>0</v>
      </c>
      <c r="R196" s="71">
        <v>0</v>
      </c>
      <c r="S196" s="71">
        <v>0</v>
      </c>
      <c r="T196" s="71">
        <v>0</v>
      </c>
      <c r="U196" s="71">
        <v>0</v>
      </c>
      <c r="V196" s="71">
        <v>0</v>
      </c>
      <c r="W196" s="71">
        <v>0</v>
      </c>
      <c r="X196" s="71">
        <v>0</v>
      </c>
      <c r="Y196" s="71">
        <v>0</v>
      </c>
      <c r="Z196" s="71">
        <v>0</v>
      </c>
      <c r="AA196" s="71">
        <v>0</v>
      </c>
      <c r="AB196" s="71">
        <v>0</v>
      </c>
      <c r="AC196" s="69">
        <v>0</v>
      </c>
      <c r="AD196" s="69">
        <v>0</v>
      </c>
      <c r="AE196" s="205"/>
      <c r="AF196" s="8" t="s">
        <v>91</v>
      </c>
      <c r="AG196" s="71">
        <v>0</v>
      </c>
      <c r="AH196" s="71">
        <v>0</v>
      </c>
      <c r="AI196" s="71">
        <v>0</v>
      </c>
      <c r="AJ196" s="71">
        <v>0</v>
      </c>
      <c r="AK196" s="71">
        <v>0</v>
      </c>
      <c r="AL196" s="71">
        <v>0</v>
      </c>
      <c r="AM196" s="71">
        <v>0</v>
      </c>
      <c r="AN196" s="71">
        <v>0</v>
      </c>
      <c r="AO196" s="71">
        <v>0</v>
      </c>
      <c r="AP196" s="71">
        <v>0</v>
      </c>
      <c r="AQ196" s="71">
        <v>0</v>
      </c>
      <c r="AR196" s="71">
        <v>0</v>
      </c>
      <c r="AS196" s="71">
        <v>0</v>
      </c>
      <c r="AT196" s="71">
        <v>0</v>
      </c>
      <c r="AU196" s="71">
        <v>0</v>
      </c>
      <c r="AV196" s="71">
        <v>0</v>
      </c>
      <c r="AW196" s="71">
        <v>0</v>
      </c>
      <c r="AX196" s="71">
        <v>0</v>
      </c>
      <c r="AY196" s="71">
        <v>0</v>
      </c>
      <c r="AZ196" s="71">
        <v>0</v>
      </c>
      <c r="BA196" s="71">
        <v>0</v>
      </c>
      <c r="BB196" s="71">
        <v>0</v>
      </c>
      <c r="BC196" s="71">
        <v>0</v>
      </c>
      <c r="BD196" s="71">
        <v>0</v>
      </c>
      <c r="BE196" s="71">
        <v>0</v>
      </c>
      <c r="BF196" s="71">
        <v>0</v>
      </c>
      <c r="BG196" s="69">
        <v>0</v>
      </c>
      <c r="BH196" s="69">
        <v>0</v>
      </c>
      <c r="BI196" s="205"/>
      <c r="BJ196" s="8" t="s">
        <v>91</v>
      </c>
      <c r="BK196" s="31">
        <v>0</v>
      </c>
      <c r="BL196" s="31">
        <v>0</v>
      </c>
      <c r="BM196" s="31">
        <v>0</v>
      </c>
      <c r="BN196" s="31">
        <v>0</v>
      </c>
      <c r="BO196" s="31">
        <v>0</v>
      </c>
      <c r="BP196" s="31">
        <v>0</v>
      </c>
      <c r="BQ196" s="31">
        <v>0</v>
      </c>
      <c r="BR196" s="31">
        <v>0</v>
      </c>
      <c r="BS196" s="31">
        <v>0</v>
      </c>
      <c r="BT196" s="31">
        <v>0</v>
      </c>
      <c r="BU196" s="31">
        <v>0</v>
      </c>
      <c r="BV196" s="31">
        <v>0</v>
      </c>
      <c r="BW196" s="31">
        <v>0</v>
      </c>
      <c r="BX196" s="149">
        <v>0</v>
      </c>
      <c r="BY196" s="125">
        <v>0</v>
      </c>
      <c r="BZ196" s="71">
        <v>0</v>
      </c>
      <c r="CA196" s="71">
        <v>0</v>
      </c>
      <c r="CB196" s="71">
        <v>0</v>
      </c>
      <c r="CC196" s="71">
        <v>0</v>
      </c>
      <c r="CD196" s="205"/>
      <c r="CE196" s="8" t="s">
        <v>91</v>
      </c>
      <c r="CF196" s="71">
        <v>0</v>
      </c>
      <c r="CG196" s="71">
        <v>0</v>
      </c>
      <c r="CH196" s="71">
        <v>0</v>
      </c>
      <c r="CI196" s="71">
        <v>0</v>
      </c>
      <c r="CJ196" s="71">
        <v>0</v>
      </c>
      <c r="CK196" s="71">
        <v>0</v>
      </c>
      <c r="CL196" s="71">
        <v>0</v>
      </c>
      <c r="CM196" s="71">
        <v>0</v>
      </c>
      <c r="CN196" s="71">
        <v>0</v>
      </c>
      <c r="CO196" s="205"/>
      <c r="CP196" s="8" t="s">
        <v>91</v>
      </c>
      <c r="CQ196" s="46">
        <v>0</v>
      </c>
      <c r="CR196" s="46">
        <v>0</v>
      </c>
      <c r="CS196" s="46">
        <v>0</v>
      </c>
      <c r="CT196" s="46">
        <v>0</v>
      </c>
      <c r="CU196" s="46">
        <v>0</v>
      </c>
      <c r="CV196" s="46">
        <v>0</v>
      </c>
      <c r="CW196" s="46">
        <v>0</v>
      </c>
      <c r="CX196" s="46">
        <v>0</v>
      </c>
      <c r="CY196" s="46">
        <v>0</v>
      </c>
      <c r="CZ196" s="46">
        <v>0</v>
      </c>
      <c r="DA196" s="46">
        <v>0</v>
      </c>
      <c r="DB196" s="46">
        <v>0</v>
      </c>
      <c r="DC196" s="46">
        <v>0</v>
      </c>
      <c r="DD196" s="46">
        <v>0</v>
      </c>
      <c r="DE196" s="46">
        <v>0</v>
      </c>
      <c r="DF196" s="46">
        <v>0</v>
      </c>
      <c r="DG196" s="46">
        <v>0</v>
      </c>
      <c r="DH196" s="46">
        <v>0</v>
      </c>
      <c r="DI196" s="46">
        <v>0</v>
      </c>
      <c r="DJ196" s="46">
        <v>0</v>
      </c>
      <c r="DK196" s="46">
        <v>0</v>
      </c>
      <c r="DL196" s="46">
        <v>0</v>
      </c>
      <c r="DM196" s="46">
        <v>0</v>
      </c>
      <c r="DN196" s="46">
        <v>0</v>
      </c>
      <c r="DO196" s="205"/>
      <c r="DP196" s="8" t="s">
        <v>91</v>
      </c>
      <c r="DQ196" s="71">
        <v>0</v>
      </c>
      <c r="DR196" s="71">
        <v>0</v>
      </c>
      <c r="DS196" s="71">
        <v>0</v>
      </c>
      <c r="DT196" s="71">
        <v>0</v>
      </c>
      <c r="DU196" s="71">
        <v>0</v>
      </c>
      <c r="DV196" s="16">
        <v>0</v>
      </c>
      <c r="DW196" s="71">
        <v>0</v>
      </c>
      <c r="DX196" s="71">
        <v>0</v>
      </c>
      <c r="DY196" s="152">
        <v>0</v>
      </c>
      <c r="DZ196" s="32">
        <v>0</v>
      </c>
      <c r="EA196" s="205"/>
      <c r="EB196" s="8" t="s">
        <v>91</v>
      </c>
      <c r="EC196" s="71">
        <v>0</v>
      </c>
      <c r="ED196" s="71">
        <v>0</v>
      </c>
      <c r="EE196" s="71">
        <v>0</v>
      </c>
      <c r="EF196" s="71">
        <v>0</v>
      </c>
      <c r="EG196" s="71">
        <v>0</v>
      </c>
      <c r="EH196" s="71">
        <v>0</v>
      </c>
      <c r="EI196" s="71">
        <v>0</v>
      </c>
      <c r="EJ196" s="71">
        <v>0</v>
      </c>
      <c r="EK196" s="71">
        <v>0</v>
      </c>
      <c r="EL196" s="71">
        <v>0</v>
      </c>
      <c r="EM196" s="71">
        <v>0</v>
      </c>
      <c r="EN196" s="71">
        <v>0</v>
      </c>
      <c r="EO196" s="71">
        <v>0</v>
      </c>
      <c r="EP196" s="71">
        <v>0</v>
      </c>
      <c r="EQ196" s="71">
        <v>0</v>
      </c>
      <c r="ER196" s="71">
        <v>0</v>
      </c>
      <c r="ES196" s="71">
        <v>0</v>
      </c>
      <c r="EU196" s="80" t="s">
        <v>13</v>
      </c>
      <c r="EV196" s="80" t="s">
        <v>2461</v>
      </c>
      <c r="EW196" s="78">
        <v>0</v>
      </c>
      <c r="EX196" s="80">
        <v>0</v>
      </c>
      <c r="EY196" s="78">
        <v>0</v>
      </c>
      <c r="EZ196" s="78"/>
      <c r="FA196" s="78"/>
      <c r="FB196" s="78"/>
      <c r="FC196" s="78"/>
      <c r="FD196" s="78"/>
      <c r="FE196" s="78"/>
    </row>
    <row r="197" spans="1:161">
      <c r="A197" s="205"/>
      <c r="B197" s="66" t="s">
        <v>73</v>
      </c>
      <c r="C197" s="26">
        <v>144</v>
      </c>
      <c r="D197" s="26">
        <v>68</v>
      </c>
      <c r="E197" s="26">
        <v>0</v>
      </c>
      <c r="F197" s="26">
        <v>0</v>
      </c>
      <c r="G197" s="26">
        <v>0</v>
      </c>
      <c r="H197" s="26">
        <v>0</v>
      </c>
      <c r="I197" s="26">
        <v>0</v>
      </c>
      <c r="J197" s="26">
        <v>0</v>
      </c>
      <c r="K197" s="26">
        <v>12</v>
      </c>
      <c r="L197" s="26">
        <v>9</v>
      </c>
      <c r="M197" s="26">
        <v>26</v>
      </c>
      <c r="N197" s="26">
        <v>14</v>
      </c>
      <c r="O197" s="26">
        <v>0</v>
      </c>
      <c r="P197" s="26">
        <v>0</v>
      </c>
      <c r="Q197" s="26">
        <v>0</v>
      </c>
      <c r="R197" s="26">
        <v>0</v>
      </c>
      <c r="S197" s="26">
        <v>0</v>
      </c>
      <c r="T197" s="26">
        <v>0</v>
      </c>
      <c r="U197" s="26">
        <v>0</v>
      </c>
      <c r="V197" s="26">
        <v>0</v>
      </c>
      <c r="W197" s="26">
        <v>19</v>
      </c>
      <c r="X197" s="26">
        <v>10</v>
      </c>
      <c r="Y197" s="26">
        <v>33</v>
      </c>
      <c r="Z197" s="26">
        <v>11</v>
      </c>
      <c r="AA197" s="26">
        <v>0</v>
      </c>
      <c r="AB197" s="26">
        <v>0</v>
      </c>
      <c r="AC197" s="68">
        <v>234</v>
      </c>
      <c r="AD197" s="68">
        <v>112</v>
      </c>
      <c r="AE197" s="205"/>
      <c r="AF197" s="66" t="s">
        <v>73</v>
      </c>
      <c r="AG197" s="26">
        <v>51</v>
      </c>
      <c r="AH197" s="26">
        <v>20</v>
      </c>
      <c r="AI197" s="26">
        <v>0</v>
      </c>
      <c r="AJ197" s="26">
        <v>0</v>
      </c>
      <c r="AK197" s="26">
        <v>0</v>
      </c>
      <c r="AL197" s="26">
        <v>0</v>
      </c>
      <c r="AM197" s="26">
        <v>0</v>
      </c>
      <c r="AN197" s="26">
        <v>0</v>
      </c>
      <c r="AO197" s="26">
        <v>2</v>
      </c>
      <c r="AP197" s="26">
        <v>2</v>
      </c>
      <c r="AQ197" s="26">
        <v>0</v>
      </c>
      <c r="AR197" s="26">
        <v>0</v>
      </c>
      <c r="AS197" s="26">
        <v>0</v>
      </c>
      <c r="AT197" s="26">
        <v>0</v>
      </c>
      <c r="AU197" s="26">
        <v>0</v>
      </c>
      <c r="AV197" s="26">
        <v>0</v>
      </c>
      <c r="AW197" s="26">
        <v>0</v>
      </c>
      <c r="AX197" s="26">
        <v>0</v>
      </c>
      <c r="AY197" s="26">
        <v>0</v>
      </c>
      <c r="AZ197" s="26">
        <v>0</v>
      </c>
      <c r="BA197" s="26">
        <v>5</v>
      </c>
      <c r="BB197" s="26">
        <v>3</v>
      </c>
      <c r="BC197" s="26">
        <v>7</v>
      </c>
      <c r="BD197" s="26">
        <v>1</v>
      </c>
      <c r="BE197" s="26">
        <v>0</v>
      </c>
      <c r="BF197" s="26">
        <v>0</v>
      </c>
      <c r="BG197" s="68">
        <v>65</v>
      </c>
      <c r="BH197" s="68">
        <v>26</v>
      </c>
      <c r="BI197" s="205"/>
      <c r="BJ197" s="66" t="s">
        <v>73</v>
      </c>
      <c r="BK197" s="68">
        <v>2</v>
      </c>
      <c r="BL197" s="68">
        <v>0</v>
      </c>
      <c r="BM197" s="68">
        <v>0</v>
      </c>
      <c r="BN197" s="68">
        <v>0</v>
      </c>
      <c r="BO197" s="68">
        <v>1</v>
      </c>
      <c r="BP197" s="68">
        <v>1</v>
      </c>
      <c r="BQ197" s="68">
        <v>0</v>
      </c>
      <c r="BR197" s="68">
        <v>0</v>
      </c>
      <c r="BS197" s="68">
        <v>0</v>
      </c>
      <c r="BT197" s="68">
        <v>0</v>
      </c>
      <c r="BU197" s="68">
        <v>1</v>
      </c>
      <c r="BV197" s="68">
        <v>1</v>
      </c>
      <c r="BW197" s="68">
        <v>0</v>
      </c>
      <c r="BX197" s="68">
        <v>6</v>
      </c>
      <c r="BY197" s="68">
        <v>4</v>
      </c>
      <c r="BZ197" s="68">
        <v>2</v>
      </c>
      <c r="CA197" s="68">
        <v>4</v>
      </c>
      <c r="CB197" s="68">
        <v>0</v>
      </c>
      <c r="CC197" s="68">
        <v>1</v>
      </c>
      <c r="CD197" s="205"/>
      <c r="CE197" s="66" t="s">
        <v>73</v>
      </c>
      <c r="CF197" s="68">
        <v>0</v>
      </c>
      <c r="CG197" s="68">
        <v>90</v>
      </c>
      <c r="CH197" s="68">
        <v>0</v>
      </c>
      <c r="CI197" s="68">
        <v>0</v>
      </c>
      <c r="CJ197" s="68">
        <v>0</v>
      </c>
      <c r="CK197" s="68">
        <v>2</v>
      </c>
      <c r="CL197" s="68">
        <v>4</v>
      </c>
      <c r="CM197" s="68">
        <v>3</v>
      </c>
      <c r="CN197" s="68">
        <v>2</v>
      </c>
      <c r="CO197" s="205"/>
      <c r="CP197" s="66" t="s">
        <v>73</v>
      </c>
      <c r="CQ197" s="68">
        <v>18</v>
      </c>
      <c r="CR197" s="68">
        <v>8</v>
      </c>
      <c r="CS197" s="68">
        <v>8</v>
      </c>
      <c r="CT197" s="68">
        <v>4</v>
      </c>
      <c r="CU197" s="68">
        <v>0</v>
      </c>
      <c r="CV197" s="68">
        <v>0</v>
      </c>
      <c r="CW197" s="68">
        <v>0</v>
      </c>
      <c r="CX197" s="68">
        <v>0</v>
      </c>
      <c r="CY197" s="68">
        <v>23</v>
      </c>
      <c r="CZ197" s="68">
        <v>8</v>
      </c>
      <c r="DA197" s="68">
        <v>12</v>
      </c>
      <c r="DB197" s="68">
        <v>4</v>
      </c>
      <c r="DC197" s="68">
        <v>0</v>
      </c>
      <c r="DD197" s="68">
        <v>0</v>
      </c>
      <c r="DE197" s="68">
        <v>0</v>
      </c>
      <c r="DF197" s="68">
        <v>0</v>
      </c>
      <c r="DG197" s="68">
        <v>0</v>
      </c>
      <c r="DH197" s="68">
        <v>0</v>
      </c>
      <c r="DI197" s="68">
        <v>0</v>
      </c>
      <c r="DJ197" s="68">
        <v>0</v>
      </c>
      <c r="DK197" s="68">
        <v>0</v>
      </c>
      <c r="DL197" s="68">
        <v>0</v>
      </c>
      <c r="DM197" s="68">
        <v>0</v>
      </c>
      <c r="DN197" s="68">
        <v>0</v>
      </c>
      <c r="DO197" s="205"/>
      <c r="DP197" s="66" t="s">
        <v>73</v>
      </c>
      <c r="DQ197" s="26">
        <v>6</v>
      </c>
      <c r="DR197" s="26">
        <v>9</v>
      </c>
      <c r="DS197" s="26">
        <v>0</v>
      </c>
      <c r="DT197" s="26">
        <v>1</v>
      </c>
      <c r="DU197" s="26">
        <v>0</v>
      </c>
      <c r="DV197" s="26">
        <v>16</v>
      </c>
      <c r="DW197" s="26">
        <v>4</v>
      </c>
      <c r="DX197" s="26">
        <v>6</v>
      </c>
      <c r="DY197" s="41">
        <v>3</v>
      </c>
      <c r="DZ197" s="41">
        <v>2</v>
      </c>
      <c r="EA197" s="205"/>
      <c r="EB197" s="66" t="s">
        <v>73</v>
      </c>
      <c r="EC197" s="68">
        <v>77</v>
      </c>
      <c r="ED197" s="68">
        <v>75</v>
      </c>
      <c r="EE197" s="68">
        <v>4</v>
      </c>
      <c r="EF197" s="68">
        <v>0</v>
      </c>
      <c r="EG197" s="68">
        <v>1</v>
      </c>
      <c r="EH197" s="68">
        <v>0</v>
      </c>
      <c r="EI197" s="68">
        <v>0</v>
      </c>
      <c r="EJ197" s="68">
        <v>97</v>
      </c>
      <c r="EK197" s="68">
        <v>6</v>
      </c>
      <c r="EL197" s="68">
        <v>0</v>
      </c>
      <c r="EM197" s="68">
        <v>11</v>
      </c>
      <c r="EN197" s="68">
        <v>0</v>
      </c>
      <c r="EO197" s="68">
        <v>1</v>
      </c>
      <c r="EP197" s="68">
        <v>0</v>
      </c>
      <c r="EQ197" s="68">
        <v>0</v>
      </c>
      <c r="ER197" s="68">
        <v>0</v>
      </c>
      <c r="ES197" s="68">
        <v>0</v>
      </c>
      <c r="EU197" s="80" t="s">
        <v>13</v>
      </c>
      <c r="EV197" s="80" t="s">
        <v>2462</v>
      </c>
      <c r="EW197" s="78">
        <v>41</v>
      </c>
      <c r="EX197" s="80">
        <v>20</v>
      </c>
      <c r="EY197" s="78">
        <v>180</v>
      </c>
      <c r="EZ197" s="78"/>
      <c r="FA197" s="78"/>
      <c r="FB197" s="78"/>
      <c r="FC197" s="78"/>
      <c r="FD197" s="78"/>
      <c r="FE197" s="78"/>
    </row>
    <row r="198" spans="1:161">
      <c r="A198" s="205" t="s">
        <v>14</v>
      </c>
      <c r="B198" s="8" t="s">
        <v>90</v>
      </c>
      <c r="C198" s="71">
        <v>1035</v>
      </c>
      <c r="D198" s="71">
        <v>509</v>
      </c>
      <c r="E198" s="71">
        <v>669</v>
      </c>
      <c r="F198" s="71">
        <v>275</v>
      </c>
      <c r="G198" s="71">
        <v>0</v>
      </c>
      <c r="H198" s="71">
        <v>0</v>
      </c>
      <c r="I198" s="71">
        <v>0</v>
      </c>
      <c r="J198" s="71">
        <v>0</v>
      </c>
      <c r="K198" s="71">
        <v>0</v>
      </c>
      <c r="L198" s="71">
        <v>0</v>
      </c>
      <c r="M198" s="71">
        <v>0</v>
      </c>
      <c r="N198" s="71">
        <v>0</v>
      </c>
      <c r="O198" s="71">
        <v>0</v>
      </c>
      <c r="P198" s="71">
        <v>0</v>
      </c>
      <c r="Q198" s="71">
        <v>604</v>
      </c>
      <c r="R198" s="71">
        <v>292</v>
      </c>
      <c r="S198" s="71">
        <v>0</v>
      </c>
      <c r="T198" s="71">
        <v>0</v>
      </c>
      <c r="U198" s="71">
        <v>0</v>
      </c>
      <c r="V198" s="71">
        <v>0</v>
      </c>
      <c r="W198" s="71">
        <v>0</v>
      </c>
      <c r="X198" s="71">
        <v>0</v>
      </c>
      <c r="Y198" s="71">
        <v>0</v>
      </c>
      <c r="Z198" s="71">
        <v>0</v>
      </c>
      <c r="AA198" s="71">
        <v>0</v>
      </c>
      <c r="AB198" s="71">
        <v>0</v>
      </c>
      <c r="AC198" s="69">
        <v>2308</v>
      </c>
      <c r="AD198" s="69">
        <v>1076</v>
      </c>
      <c r="AE198" s="205" t="s">
        <v>14</v>
      </c>
      <c r="AF198" s="8" t="s">
        <v>90</v>
      </c>
      <c r="AG198" s="71">
        <v>136</v>
      </c>
      <c r="AH198" s="71">
        <v>68</v>
      </c>
      <c r="AI198" s="71">
        <v>69</v>
      </c>
      <c r="AJ198" s="71">
        <v>35</v>
      </c>
      <c r="AK198" s="71">
        <v>0</v>
      </c>
      <c r="AL198" s="71">
        <v>0</v>
      </c>
      <c r="AM198" s="71">
        <v>0</v>
      </c>
      <c r="AN198" s="71">
        <v>0</v>
      </c>
      <c r="AO198" s="71">
        <v>0</v>
      </c>
      <c r="AP198" s="71">
        <v>0</v>
      </c>
      <c r="AQ198" s="71">
        <v>0</v>
      </c>
      <c r="AR198" s="71">
        <v>0</v>
      </c>
      <c r="AS198" s="71">
        <v>0</v>
      </c>
      <c r="AT198" s="71">
        <v>0</v>
      </c>
      <c r="AU198" s="71">
        <v>161</v>
      </c>
      <c r="AV198" s="71">
        <v>92</v>
      </c>
      <c r="AW198" s="71">
        <v>0</v>
      </c>
      <c r="AX198" s="71">
        <v>0</v>
      </c>
      <c r="AY198" s="71">
        <v>0</v>
      </c>
      <c r="AZ198" s="71">
        <v>0</v>
      </c>
      <c r="BA198" s="71">
        <v>0</v>
      </c>
      <c r="BB198" s="71">
        <v>0</v>
      </c>
      <c r="BC198" s="71">
        <v>0</v>
      </c>
      <c r="BD198" s="71">
        <v>0</v>
      </c>
      <c r="BE198" s="71">
        <v>0</v>
      </c>
      <c r="BF198" s="71">
        <v>0</v>
      </c>
      <c r="BG198" s="69">
        <v>366</v>
      </c>
      <c r="BH198" s="69">
        <v>195</v>
      </c>
      <c r="BI198" s="205" t="s">
        <v>14</v>
      </c>
      <c r="BJ198" s="8" t="s">
        <v>90</v>
      </c>
      <c r="BK198" s="31">
        <v>17</v>
      </c>
      <c r="BL198" s="31">
        <v>11</v>
      </c>
      <c r="BM198" s="31">
        <v>0</v>
      </c>
      <c r="BN198" s="31">
        <v>0</v>
      </c>
      <c r="BO198" s="31">
        <v>0</v>
      </c>
      <c r="BP198" s="31">
        <v>0</v>
      </c>
      <c r="BQ198" s="31">
        <v>0</v>
      </c>
      <c r="BR198" s="31">
        <v>11</v>
      </c>
      <c r="BS198" s="31">
        <v>0</v>
      </c>
      <c r="BT198" s="31">
        <v>0</v>
      </c>
      <c r="BU198" s="31">
        <v>0</v>
      </c>
      <c r="BV198" s="31">
        <v>0</v>
      </c>
      <c r="BW198" s="31">
        <v>0</v>
      </c>
      <c r="BX198" s="149">
        <v>39</v>
      </c>
      <c r="BY198" s="125">
        <v>20</v>
      </c>
      <c r="BZ198" s="71">
        <v>18</v>
      </c>
      <c r="CA198" s="71">
        <v>3</v>
      </c>
      <c r="CB198" s="71">
        <v>9</v>
      </c>
      <c r="CC198" s="71">
        <v>8</v>
      </c>
      <c r="CD198" s="205" t="s">
        <v>14</v>
      </c>
      <c r="CE198" s="8" t="s">
        <v>90</v>
      </c>
      <c r="CF198" s="71">
        <v>0</v>
      </c>
      <c r="CG198" s="71">
        <v>362</v>
      </c>
      <c r="CH198" s="71">
        <v>46</v>
      </c>
      <c r="CI198" s="71">
        <v>0</v>
      </c>
      <c r="CJ198" s="71">
        <v>0</v>
      </c>
      <c r="CK198" s="71">
        <v>3</v>
      </c>
      <c r="CL198" s="71">
        <v>30</v>
      </c>
      <c r="CM198" s="71">
        <v>27</v>
      </c>
      <c r="CN198" s="71">
        <v>24</v>
      </c>
      <c r="CO198" s="205" t="s">
        <v>14</v>
      </c>
      <c r="CP198" s="8" t="s">
        <v>90</v>
      </c>
      <c r="CQ198" s="46">
        <v>536</v>
      </c>
      <c r="CR198" s="46">
        <v>263</v>
      </c>
      <c r="CS198" s="46">
        <v>223</v>
      </c>
      <c r="CT198" s="46">
        <v>112</v>
      </c>
      <c r="CU198" s="46">
        <v>0</v>
      </c>
      <c r="CV198" s="46">
        <v>0</v>
      </c>
      <c r="CW198" s="46">
        <v>0</v>
      </c>
      <c r="CX198" s="46">
        <v>0</v>
      </c>
      <c r="CY198" s="46">
        <v>8</v>
      </c>
      <c r="CZ198" s="46">
        <v>4</v>
      </c>
      <c r="DA198" s="46">
        <v>3</v>
      </c>
      <c r="DB198" s="46">
        <v>1</v>
      </c>
      <c r="DC198" s="46">
        <v>0</v>
      </c>
      <c r="DD198" s="46">
        <v>0</v>
      </c>
      <c r="DE198" s="46">
        <v>0</v>
      </c>
      <c r="DF198" s="46">
        <v>0</v>
      </c>
      <c r="DG198" s="46">
        <v>0</v>
      </c>
      <c r="DH198" s="46">
        <v>0</v>
      </c>
      <c r="DI198" s="46">
        <v>0</v>
      </c>
      <c r="DJ198" s="46">
        <v>0</v>
      </c>
      <c r="DK198" s="46">
        <v>0</v>
      </c>
      <c r="DL198" s="46">
        <v>0</v>
      </c>
      <c r="DM198" s="46">
        <v>0</v>
      </c>
      <c r="DN198" s="46">
        <v>0</v>
      </c>
      <c r="DO198" s="205" t="s">
        <v>14</v>
      </c>
      <c r="DP198" s="8" t="s">
        <v>90</v>
      </c>
      <c r="DQ198" s="71">
        <v>28</v>
      </c>
      <c r="DR198" s="71">
        <v>15</v>
      </c>
      <c r="DS198" s="71">
        <v>0</v>
      </c>
      <c r="DT198" s="71">
        <v>44</v>
      </c>
      <c r="DU198" s="71">
        <v>2</v>
      </c>
      <c r="DV198" s="16">
        <v>89</v>
      </c>
      <c r="DW198" s="71">
        <v>27</v>
      </c>
      <c r="DX198" s="71">
        <v>20</v>
      </c>
      <c r="DY198" s="152">
        <v>17</v>
      </c>
      <c r="DZ198" s="32">
        <v>7</v>
      </c>
      <c r="EA198" s="205" t="s">
        <v>14</v>
      </c>
      <c r="EB198" s="8" t="s">
        <v>90</v>
      </c>
      <c r="EC198" s="71">
        <v>150</v>
      </c>
      <c r="ED198" s="71">
        <v>121</v>
      </c>
      <c r="EE198" s="71">
        <v>0</v>
      </c>
      <c r="EF198" s="71">
        <v>0</v>
      </c>
      <c r="EG198" s="71">
        <v>0</v>
      </c>
      <c r="EH198" s="71">
        <v>0</v>
      </c>
      <c r="EI198" s="71">
        <v>0</v>
      </c>
      <c r="EJ198" s="71">
        <v>150</v>
      </c>
      <c r="EK198" s="71">
        <v>0</v>
      </c>
      <c r="EL198" s="71">
        <v>0</v>
      </c>
      <c r="EM198" s="71">
        <v>0</v>
      </c>
      <c r="EN198" s="71">
        <v>0</v>
      </c>
      <c r="EO198" s="71">
        <v>0</v>
      </c>
      <c r="EP198" s="71">
        <v>0</v>
      </c>
      <c r="EQ198" s="71">
        <v>0</v>
      </c>
      <c r="ER198" s="71">
        <v>0</v>
      </c>
      <c r="ES198" s="71">
        <v>0</v>
      </c>
      <c r="EU198" s="80" t="s">
        <v>14</v>
      </c>
      <c r="EV198" s="80" t="s">
        <v>2463</v>
      </c>
      <c r="EW198" s="78">
        <v>544</v>
      </c>
      <c r="EX198" s="80">
        <v>226</v>
      </c>
      <c r="EY198" s="78">
        <v>862</v>
      </c>
      <c r="EZ198" s="78"/>
      <c r="FA198" s="78"/>
      <c r="FB198" s="78"/>
      <c r="FC198" s="78"/>
      <c r="FD198" s="78"/>
      <c r="FE198" s="78"/>
    </row>
    <row r="199" spans="1:161">
      <c r="A199" s="205"/>
      <c r="B199" s="8" t="s">
        <v>91</v>
      </c>
      <c r="C199" s="71">
        <v>263</v>
      </c>
      <c r="D199" s="71">
        <v>144</v>
      </c>
      <c r="E199" s="71">
        <v>0</v>
      </c>
      <c r="F199" s="71">
        <v>0</v>
      </c>
      <c r="G199" s="71">
        <v>0</v>
      </c>
      <c r="H199" s="71">
        <v>0</v>
      </c>
      <c r="I199" s="71">
        <v>0</v>
      </c>
      <c r="J199" s="71">
        <v>0</v>
      </c>
      <c r="K199" s="71">
        <v>135</v>
      </c>
      <c r="L199" s="71">
        <v>72</v>
      </c>
      <c r="M199" s="71">
        <v>30</v>
      </c>
      <c r="N199" s="71">
        <v>16</v>
      </c>
      <c r="O199" s="71">
        <v>0</v>
      </c>
      <c r="P199" s="71">
        <v>0</v>
      </c>
      <c r="Q199" s="71">
        <v>263</v>
      </c>
      <c r="R199" s="71">
        <v>126</v>
      </c>
      <c r="S199" s="71">
        <v>0</v>
      </c>
      <c r="T199" s="71">
        <v>0</v>
      </c>
      <c r="U199" s="71">
        <v>13</v>
      </c>
      <c r="V199" s="71">
        <v>2</v>
      </c>
      <c r="W199" s="71">
        <v>0</v>
      </c>
      <c r="X199" s="71">
        <v>0</v>
      </c>
      <c r="Y199" s="71">
        <v>0</v>
      </c>
      <c r="Z199" s="71">
        <v>0</v>
      </c>
      <c r="AA199" s="71">
        <v>0</v>
      </c>
      <c r="AB199" s="71">
        <v>0</v>
      </c>
      <c r="AC199" s="69">
        <v>704</v>
      </c>
      <c r="AD199" s="69">
        <v>360</v>
      </c>
      <c r="AE199" s="205"/>
      <c r="AF199" s="8" t="s">
        <v>91</v>
      </c>
      <c r="AG199" s="71">
        <v>25</v>
      </c>
      <c r="AH199" s="71">
        <v>8</v>
      </c>
      <c r="AI199" s="71">
        <v>0</v>
      </c>
      <c r="AJ199" s="71">
        <v>0</v>
      </c>
      <c r="AK199" s="71">
        <v>0</v>
      </c>
      <c r="AL199" s="71">
        <v>0</v>
      </c>
      <c r="AM199" s="71">
        <v>0</v>
      </c>
      <c r="AN199" s="71">
        <v>0</v>
      </c>
      <c r="AO199" s="71">
        <v>17</v>
      </c>
      <c r="AP199" s="71">
        <v>9</v>
      </c>
      <c r="AQ199" s="71">
        <v>6</v>
      </c>
      <c r="AR199" s="71">
        <v>4</v>
      </c>
      <c r="AS199" s="71">
        <v>0</v>
      </c>
      <c r="AT199" s="71">
        <v>0</v>
      </c>
      <c r="AU199" s="71">
        <v>37</v>
      </c>
      <c r="AV199" s="71">
        <v>4</v>
      </c>
      <c r="AW199" s="71">
        <v>0</v>
      </c>
      <c r="AX199" s="71">
        <v>0</v>
      </c>
      <c r="AY199" s="71">
        <v>2</v>
      </c>
      <c r="AZ199" s="71">
        <v>0</v>
      </c>
      <c r="BA199" s="71">
        <v>0</v>
      </c>
      <c r="BB199" s="71">
        <v>0</v>
      </c>
      <c r="BC199" s="71">
        <v>0</v>
      </c>
      <c r="BD199" s="71">
        <v>0</v>
      </c>
      <c r="BE199" s="71">
        <v>0</v>
      </c>
      <c r="BF199" s="71">
        <v>0</v>
      </c>
      <c r="BG199" s="69">
        <v>87</v>
      </c>
      <c r="BH199" s="69">
        <v>25</v>
      </c>
      <c r="BI199" s="205"/>
      <c r="BJ199" s="8" t="s">
        <v>91</v>
      </c>
      <c r="BK199" s="31">
        <v>3</v>
      </c>
      <c r="BL199" s="31">
        <v>0</v>
      </c>
      <c r="BM199" s="31">
        <v>0</v>
      </c>
      <c r="BN199" s="31">
        <v>0</v>
      </c>
      <c r="BO199" s="31">
        <v>2</v>
      </c>
      <c r="BP199" s="31">
        <v>1</v>
      </c>
      <c r="BQ199" s="31">
        <v>0</v>
      </c>
      <c r="BR199" s="31">
        <v>3</v>
      </c>
      <c r="BS199" s="31">
        <v>0</v>
      </c>
      <c r="BT199" s="31">
        <v>1</v>
      </c>
      <c r="BU199" s="31">
        <v>0</v>
      </c>
      <c r="BV199" s="31">
        <v>0</v>
      </c>
      <c r="BW199" s="31">
        <v>0</v>
      </c>
      <c r="BX199" s="149">
        <v>10</v>
      </c>
      <c r="BY199" s="125">
        <v>8</v>
      </c>
      <c r="BZ199" s="71">
        <v>2</v>
      </c>
      <c r="CA199" s="71">
        <v>8</v>
      </c>
      <c r="CB199" s="71">
        <v>0</v>
      </c>
      <c r="CC199" s="71">
        <v>1</v>
      </c>
      <c r="CD199" s="205"/>
      <c r="CE199" s="8" t="s">
        <v>91</v>
      </c>
      <c r="CF199" s="71">
        <v>0</v>
      </c>
      <c r="CG199" s="71">
        <v>122</v>
      </c>
      <c r="CH199" s="71">
        <v>68</v>
      </c>
      <c r="CI199" s="71">
        <v>19</v>
      </c>
      <c r="CJ199" s="71">
        <v>10</v>
      </c>
      <c r="CK199" s="71">
        <v>6</v>
      </c>
      <c r="CL199" s="71">
        <v>12</v>
      </c>
      <c r="CM199" s="71">
        <v>14</v>
      </c>
      <c r="CN199" s="71">
        <v>13</v>
      </c>
      <c r="CO199" s="205"/>
      <c r="CP199" s="8" t="s">
        <v>91</v>
      </c>
      <c r="CQ199" s="46">
        <v>655</v>
      </c>
      <c r="CR199" s="46">
        <v>334</v>
      </c>
      <c r="CS199" s="46">
        <v>304</v>
      </c>
      <c r="CT199" s="46">
        <v>153</v>
      </c>
      <c r="CU199" s="46">
        <v>0</v>
      </c>
      <c r="CV199" s="46">
        <v>0</v>
      </c>
      <c r="CW199" s="46">
        <v>0</v>
      </c>
      <c r="CX199" s="46">
        <v>0</v>
      </c>
      <c r="CY199" s="46">
        <v>14</v>
      </c>
      <c r="CZ199" s="46">
        <v>4</v>
      </c>
      <c r="DA199" s="46">
        <v>8</v>
      </c>
      <c r="DB199" s="46">
        <v>3</v>
      </c>
      <c r="DC199" s="46">
        <v>0</v>
      </c>
      <c r="DD199" s="46">
        <v>0</v>
      </c>
      <c r="DE199" s="46">
        <v>0</v>
      </c>
      <c r="DF199" s="46">
        <v>0</v>
      </c>
      <c r="DG199" s="46">
        <v>0</v>
      </c>
      <c r="DH199" s="46">
        <v>0</v>
      </c>
      <c r="DI199" s="46">
        <v>0</v>
      </c>
      <c r="DJ199" s="46">
        <v>0</v>
      </c>
      <c r="DK199" s="46">
        <v>0</v>
      </c>
      <c r="DL199" s="46">
        <v>0</v>
      </c>
      <c r="DM199" s="46">
        <v>0</v>
      </c>
      <c r="DN199" s="46">
        <v>0</v>
      </c>
      <c r="DO199" s="205"/>
      <c r="DP199" s="8" t="s">
        <v>91</v>
      </c>
      <c r="DQ199" s="71">
        <v>13</v>
      </c>
      <c r="DR199" s="71">
        <v>5</v>
      </c>
      <c r="DS199" s="71">
        <v>0</v>
      </c>
      <c r="DT199" s="71">
        <v>8</v>
      </c>
      <c r="DU199" s="71">
        <v>0</v>
      </c>
      <c r="DV199" s="16">
        <v>26</v>
      </c>
      <c r="DW199" s="71">
        <v>11</v>
      </c>
      <c r="DX199" s="71">
        <v>12</v>
      </c>
      <c r="DY199" s="152">
        <v>14</v>
      </c>
      <c r="DZ199" s="32">
        <v>10</v>
      </c>
      <c r="EA199" s="205"/>
      <c r="EB199" s="8" t="s">
        <v>91</v>
      </c>
      <c r="EC199" s="71">
        <v>19</v>
      </c>
      <c r="ED199" s="71">
        <v>23</v>
      </c>
      <c r="EE199" s="71">
        <v>10</v>
      </c>
      <c r="EF199" s="71">
        <v>0</v>
      </c>
      <c r="EG199" s="71">
        <v>31</v>
      </c>
      <c r="EH199" s="71">
        <v>34</v>
      </c>
      <c r="EI199" s="71">
        <v>3</v>
      </c>
      <c r="EJ199" s="71">
        <v>38</v>
      </c>
      <c r="EK199" s="71">
        <v>18</v>
      </c>
      <c r="EL199" s="71">
        <v>16</v>
      </c>
      <c r="EM199" s="71">
        <v>24</v>
      </c>
      <c r="EN199" s="71">
        <v>4</v>
      </c>
      <c r="EO199" s="71">
        <v>3</v>
      </c>
      <c r="EP199" s="71">
        <v>4</v>
      </c>
      <c r="EQ199" s="71">
        <v>0</v>
      </c>
      <c r="ER199" s="71">
        <v>4</v>
      </c>
      <c r="ES199" s="71">
        <v>0</v>
      </c>
      <c r="EU199" s="80" t="s">
        <v>14</v>
      </c>
      <c r="EV199" s="80" t="s">
        <v>2464</v>
      </c>
      <c r="EW199" s="78">
        <v>669</v>
      </c>
      <c r="EX199" s="80">
        <v>312</v>
      </c>
      <c r="EY199" s="78">
        <v>574</v>
      </c>
      <c r="EZ199" s="78"/>
      <c r="FA199" s="78"/>
      <c r="FB199" s="78"/>
      <c r="FC199" s="78"/>
      <c r="FD199" s="78"/>
      <c r="FE199" s="78"/>
    </row>
    <row r="200" spans="1:161">
      <c r="A200" s="205"/>
      <c r="B200" s="66" t="s">
        <v>73</v>
      </c>
      <c r="C200" s="26">
        <v>1298</v>
      </c>
      <c r="D200" s="26">
        <v>653</v>
      </c>
      <c r="E200" s="26">
        <v>669</v>
      </c>
      <c r="F200" s="26">
        <v>275</v>
      </c>
      <c r="G200" s="26">
        <v>0</v>
      </c>
      <c r="H200" s="26">
        <v>0</v>
      </c>
      <c r="I200" s="26">
        <v>0</v>
      </c>
      <c r="J200" s="26">
        <v>0</v>
      </c>
      <c r="K200" s="26">
        <v>135</v>
      </c>
      <c r="L200" s="26">
        <v>72</v>
      </c>
      <c r="M200" s="26">
        <v>30</v>
      </c>
      <c r="N200" s="26">
        <v>16</v>
      </c>
      <c r="O200" s="26">
        <v>0</v>
      </c>
      <c r="P200" s="26">
        <v>0</v>
      </c>
      <c r="Q200" s="26">
        <v>867</v>
      </c>
      <c r="R200" s="26">
        <v>418</v>
      </c>
      <c r="S200" s="26">
        <v>0</v>
      </c>
      <c r="T200" s="26">
        <v>0</v>
      </c>
      <c r="U200" s="26">
        <v>13</v>
      </c>
      <c r="V200" s="26">
        <v>2</v>
      </c>
      <c r="W200" s="26">
        <v>0</v>
      </c>
      <c r="X200" s="26">
        <v>0</v>
      </c>
      <c r="Y200" s="26">
        <v>0</v>
      </c>
      <c r="Z200" s="26">
        <v>0</v>
      </c>
      <c r="AA200" s="26">
        <v>0</v>
      </c>
      <c r="AB200" s="26">
        <v>0</v>
      </c>
      <c r="AC200" s="68">
        <v>3012</v>
      </c>
      <c r="AD200" s="68">
        <v>1436</v>
      </c>
      <c r="AE200" s="205"/>
      <c r="AF200" s="66" t="s">
        <v>73</v>
      </c>
      <c r="AG200" s="26">
        <v>161</v>
      </c>
      <c r="AH200" s="26">
        <v>76</v>
      </c>
      <c r="AI200" s="26">
        <v>69</v>
      </c>
      <c r="AJ200" s="26">
        <v>35</v>
      </c>
      <c r="AK200" s="26">
        <v>0</v>
      </c>
      <c r="AL200" s="26">
        <v>0</v>
      </c>
      <c r="AM200" s="26">
        <v>0</v>
      </c>
      <c r="AN200" s="26">
        <v>0</v>
      </c>
      <c r="AO200" s="26">
        <v>17</v>
      </c>
      <c r="AP200" s="26">
        <v>9</v>
      </c>
      <c r="AQ200" s="26">
        <v>6</v>
      </c>
      <c r="AR200" s="26">
        <v>4</v>
      </c>
      <c r="AS200" s="26">
        <v>0</v>
      </c>
      <c r="AT200" s="26">
        <v>0</v>
      </c>
      <c r="AU200" s="26">
        <v>198</v>
      </c>
      <c r="AV200" s="26">
        <v>96</v>
      </c>
      <c r="AW200" s="26">
        <v>0</v>
      </c>
      <c r="AX200" s="26">
        <v>0</v>
      </c>
      <c r="AY200" s="26">
        <v>2</v>
      </c>
      <c r="AZ200" s="26">
        <v>0</v>
      </c>
      <c r="BA200" s="26">
        <v>0</v>
      </c>
      <c r="BB200" s="26">
        <v>0</v>
      </c>
      <c r="BC200" s="26">
        <v>0</v>
      </c>
      <c r="BD200" s="26">
        <v>0</v>
      </c>
      <c r="BE200" s="26">
        <v>0</v>
      </c>
      <c r="BF200" s="26">
        <v>0</v>
      </c>
      <c r="BG200" s="68">
        <v>453</v>
      </c>
      <c r="BH200" s="68">
        <v>220</v>
      </c>
      <c r="BI200" s="205"/>
      <c r="BJ200" s="66" t="s">
        <v>73</v>
      </c>
      <c r="BK200" s="68">
        <v>20</v>
      </c>
      <c r="BL200" s="68">
        <v>11</v>
      </c>
      <c r="BM200" s="68">
        <v>0</v>
      </c>
      <c r="BN200" s="68">
        <v>0</v>
      </c>
      <c r="BO200" s="68">
        <v>2</v>
      </c>
      <c r="BP200" s="68">
        <v>1</v>
      </c>
      <c r="BQ200" s="68">
        <v>0</v>
      </c>
      <c r="BR200" s="68">
        <v>14</v>
      </c>
      <c r="BS200" s="68">
        <v>0</v>
      </c>
      <c r="BT200" s="68">
        <v>1</v>
      </c>
      <c r="BU200" s="68">
        <v>0</v>
      </c>
      <c r="BV200" s="68">
        <v>0</v>
      </c>
      <c r="BW200" s="68">
        <v>0</v>
      </c>
      <c r="BX200" s="68">
        <v>49</v>
      </c>
      <c r="BY200" s="68">
        <v>28</v>
      </c>
      <c r="BZ200" s="68">
        <v>20</v>
      </c>
      <c r="CA200" s="68">
        <v>11</v>
      </c>
      <c r="CB200" s="68">
        <v>9</v>
      </c>
      <c r="CC200" s="68">
        <v>9</v>
      </c>
      <c r="CD200" s="205"/>
      <c r="CE200" s="66" t="s">
        <v>73</v>
      </c>
      <c r="CF200" s="68">
        <v>0</v>
      </c>
      <c r="CG200" s="68">
        <v>484</v>
      </c>
      <c r="CH200" s="68">
        <v>114</v>
      </c>
      <c r="CI200" s="68">
        <v>19</v>
      </c>
      <c r="CJ200" s="68">
        <v>10</v>
      </c>
      <c r="CK200" s="68">
        <v>9</v>
      </c>
      <c r="CL200" s="68">
        <v>42</v>
      </c>
      <c r="CM200" s="68">
        <v>41</v>
      </c>
      <c r="CN200" s="68">
        <v>37</v>
      </c>
      <c r="CO200" s="205"/>
      <c r="CP200" s="66" t="s">
        <v>73</v>
      </c>
      <c r="CQ200" s="68">
        <v>1191</v>
      </c>
      <c r="CR200" s="68">
        <v>597</v>
      </c>
      <c r="CS200" s="68">
        <v>527</v>
      </c>
      <c r="CT200" s="68">
        <v>265</v>
      </c>
      <c r="CU200" s="68">
        <v>0</v>
      </c>
      <c r="CV200" s="68">
        <v>0</v>
      </c>
      <c r="CW200" s="68">
        <v>0</v>
      </c>
      <c r="CX200" s="68">
        <v>0</v>
      </c>
      <c r="CY200" s="68">
        <v>22</v>
      </c>
      <c r="CZ200" s="68">
        <v>8</v>
      </c>
      <c r="DA200" s="68">
        <v>11</v>
      </c>
      <c r="DB200" s="68">
        <v>4</v>
      </c>
      <c r="DC200" s="68">
        <v>0</v>
      </c>
      <c r="DD200" s="68">
        <v>0</v>
      </c>
      <c r="DE200" s="68">
        <v>0</v>
      </c>
      <c r="DF200" s="68">
        <v>0</v>
      </c>
      <c r="DG200" s="68">
        <v>0</v>
      </c>
      <c r="DH200" s="68">
        <v>0</v>
      </c>
      <c r="DI200" s="68">
        <v>0</v>
      </c>
      <c r="DJ200" s="68">
        <v>0</v>
      </c>
      <c r="DK200" s="68">
        <v>0</v>
      </c>
      <c r="DL200" s="68">
        <v>0</v>
      </c>
      <c r="DM200" s="68">
        <v>0</v>
      </c>
      <c r="DN200" s="68">
        <v>0</v>
      </c>
      <c r="DO200" s="205"/>
      <c r="DP200" s="66" t="s">
        <v>73</v>
      </c>
      <c r="DQ200" s="26">
        <v>41</v>
      </c>
      <c r="DR200" s="26">
        <v>20</v>
      </c>
      <c r="DS200" s="26">
        <v>0</v>
      </c>
      <c r="DT200" s="26">
        <v>52</v>
      </c>
      <c r="DU200" s="26">
        <v>2</v>
      </c>
      <c r="DV200" s="26">
        <v>115</v>
      </c>
      <c r="DW200" s="26">
        <v>38</v>
      </c>
      <c r="DX200" s="26">
        <v>32</v>
      </c>
      <c r="DY200" s="41">
        <v>31</v>
      </c>
      <c r="DZ200" s="41">
        <v>17</v>
      </c>
      <c r="EA200" s="205"/>
      <c r="EB200" s="66" t="s">
        <v>73</v>
      </c>
      <c r="EC200" s="68">
        <v>169</v>
      </c>
      <c r="ED200" s="68">
        <v>144</v>
      </c>
      <c r="EE200" s="68">
        <v>10</v>
      </c>
      <c r="EF200" s="68">
        <v>0</v>
      </c>
      <c r="EG200" s="68">
        <v>31</v>
      </c>
      <c r="EH200" s="68">
        <v>34</v>
      </c>
      <c r="EI200" s="68">
        <v>3</v>
      </c>
      <c r="EJ200" s="68">
        <v>188</v>
      </c>
      <c r="EK200" s="68">
        <v>18</v>
      </c>
      <c r="EL200" s="68">
        <v>16</v>
      </c>
      <c r="EM200" s="68">
        <v>24</v>
      </c>
      <c r="EN200" s="68">
        <v>4</v>
      </c>
      <c r="EO200" s="68">
        <v>3</v>
      </c>
      <c r="EP200" s="68">
        <v>4</v>
      </c>
      <c r="EQ200" s="68">
        <v>0</v>
      </c>
      <c r="ER200" s="68">
        <v>4</v>
      </c>
      <c r="ES200" s="68">
        <v>0</v>
      </c>
      <c r="EU200" s="80" t="s">
        <v>14</v>
      </c>
      <c r="EV200" s="80" t="s">
        <v>2465</v>
      </c>
      <c r="EW200" s="78">
        <v>1213</v>
      </c>
      <c r="EX200" s="80">
        <v>538</v>
      </c>
      <c r="EY200" s="78">
        <v>1436</v>
      </c>
      <c r="EZ200" s="78"/>
      <c r="FA200" s="78"/>
      <c r="FB200" s="78"/>
      <c r="FC200" s="78"/>
      <c r="FD200" s="78"/>
      <c r="FE200" s="78"/>
    </row>
    <row r="201" spans="1:161">
      <c r="A201" s="205" t="s">
        <v>15</v>
      </c>
      <c r="B201" s="8" t="s">
        <v>90</v>
      </c>
      <c r="C201" s="71">
        <v>335</v>
      </c>
      <c r="D201" s="71">
        <v>162</v>
      </c>
      <c r="E201" s="71">
        <v>214</v>
      </c>
      <c r="F201" s="71">
        <v>123</v>
      </c>
      <c r="G201" s="71">
        <v>0</v>
      </c>
      <c r="H201" s="71">
        <v>0</v>
      </c>
      <c r="I201" s="71">
        <v>29</v>
      </c>
      <c r="J201" s="71">
        <v>11</v>
      </c>
      <c r="K201" s="71">
        <v>0</v>
      </c>
      <c r="L201" s="71">
        <v>0</v>
      </c>
      <c r="M201" s="71">
        <v>0</v>
      </c>
      <c r="N201" s="71">
        <v>0</v>
      </c>
      <c r="O201" s="71">
        <v>0</v>
      </c>
      <c r="P201" s="71">
        <v>0</v>
      </c>
      <c r="Q201" s="71">
        <v>135</v>
      </c>
      <c r="R201" s="71">
        <v>76</v>
      </c>
      <c r="S201" s="71">
        <v>0</v>
      </c>
      <c r="T201" s="71">
        <v>0</v>
      </c>
      <c r="U201" s="71">
        <v>11</v>
      </c>
      <c r="V201" s="71">
        <v>3</v>
      </c>
      <c r="W201" s="71">
        <v>0</v>
      </c>
      <c r="X201" s="71">
        <v>0</v>
      </c>
      <c r="Y201" s="71">
        <v>0</v>
      </c>
      <c r="Z201" s="71">
        <v>0</v>
      </c>
      <c r="AA201" s="71">
        <v>0</v>
      </c>
      <c r="AB201" s="71">
        <v>0</v>
      </c>
      <c r="AC201" s="69">
        <v>724</v>
      </c>
      <c r="AD201" s="69">
        <v>375</v>
      </c>
      <c r="AE201" s="205" t="s">
        <v>15</v>
      </c>
      <c r="AF201" s="8" t="s">
        <v>90</v>
      </c>
      <c r="AG201" s="71">
        <v>45</v>
      </c>
      <c r="AH201" s="71">
        <v>22</v>
      </c>
      <c r="AI201" s="71">
        <v>3</v>
      </c>
      <c r="AJ201" s="71">
        <v>1</v>
      </c>
      <c r="AK201" s="71">
        <v>0</v>
      </c>
      <c r="AL201" s="71">
        <v>0</v>
      </c>
      <c r="AM201" s="71">
        <v>0</v>
      </c>
      <c r="AN201" s="71">
        <v>0</v>
      </c>
      <c r="AO201" s="71">
        <v>0</v>
      </c>
      <c r="AP201" s="71">
        <v>0</v>
      </c>
      <c r="AQ201" s="71">
        <v>0</v>
      </c>
      <c r="AR201" s="71">
        <v>0</v>
      </c>
      <c r="AS201" s="71">
        <v>0</v>
      </c>
      <c r="AT201" s="71">
        <v>0</v>
      </c>
      <c r="AU201" s="71">
        <v>36</v>
      </c>
      <c r="AV201" s="71">
        <v>24</v>
      </c>
      <c r="AW201" s="71">
        <v>0</v>
      </c>
      <c r="AX201" s="71">
        <v>0</v>
      </c>
      <c r="AY201" s="71">
        <v>0</v>
      </c>
      <c r="AZ201" s="71">
        <v>0</v>
      </c>
      <c r="BA201" s="71">
        <v>0</v>
      </c>
      <c r="BB201" s="71">
        <v>0</v>
      </c>
      <c r="BC201" s="71">
        <v>0</v>
      </c>
      <c r="BD201" s="71">
        <v>0</v>
      </c>
      <c r="BE201" s="71">
        <v>0</v>
      </c>
      <c r="BF201" s="71">
        <v>0</v>
      </c>
      <c r="BG201" s="69">
        <v>84</v>
      </c>
      <c r="BH201" s="69">
        <v>47</v>
      </c>
      <c r="BI201" s="205" t="s">
        <v>15</v>
      </c>
      <c r="BJ201" s="8" t="s">
        <v>90</v>
      </c>
      <c r="BK201" s="31">
        <v>7</v>
      </c>
      <c r="BL201" s="31">
        <v>6</v>
      </c>
      <c r="BM201" s="31">
        <v>0</v>
      </c>
      <c r="BN201" s="31">
        <v>1</v>
      </c>
      <c r="BO201" s="31">
        <v>0</v>
      </c>
      <c r="BP201" s="31">
        <v>0</v>
      </c>
      <c r="BQ201" s="31">
        <v>0</v>
      </c>
      <c r="BR201" s="31">
        <v>4</v>
      </c>
      <c r="BS201" s="31">
        <v>0</v>
      </c>
      <c r="BT201" s="31">
        <v>1</v>
      </c>
      <c r="BU201" s="31">
        <v>0</v>
      </c>
      <c r="BV201" s="31">
        <v>0</v>
      </c>
      <c r="BW201" s="31">
        <v>0</v>
      </c>
      <c r="BX201" s="149">
        <v>19</v>
      </c>
      <c r="BY201" s="125">
        <v>13</v>
      </c>
      <c r="BZ201" s="71">
        <v>11</v>
      </c>
      <c r="CA201" s="71">
        <v>0</v>
      </c>
      <c r="CB201" s="71">
        <v>1</v>
      </c>
      <c r="CC201" s="71">
        <v>4</v>
      </c>
      <c r="CD201" s="205" t="s">
        <v>15</v>
      </c>
      <c r="CE201" s="8" t="s">
        <v>90</v>
      </c>
      <c r="CF201" s="71">
        <v>0</v>
      </c>
      <c r="CG201" s="71">
        <v>245</v>
      </c>
      <c r="CH201" s="71">
        <v>17</v>
      </c>
      <c r="CI201" s="71">
        <v>10</v>
      </c>
      <c r="CJ201" s="71">
        <v>0</v>
      </c>
      <c r="CK201" s="71">
        <v>1</v>
      </c>
      <c r="CL201" s="71">
        <v>15</v>
      </c>
      <c r="CM201" s="71">
        <v>25</v>
      </c>
      <c r="CN201" s="71">
        <v>14</v>
      </c>
      <c r="CO201" s="205" t="s">
        <v>15</v>
      </c>
      <c r="CP201" s="8" t="s">
        <v>90</v>
      </c>
      <c r="CQ201" s="46">
        <v>289</v>
      </c>
      <c r="CR201" s="46">
        <v>98</v>
      </c>
      <c r="CS201" s="46">
        <v>123</v>
      </c>
      <c r="CT201" s="46">
        <v>38</v>
      </c>
      <c r="CU201" s="46">
        <v>0</v>
      </c>
      <c r="CV201" s="46">
        <v>0</v>
      </c>
      <c r="CW201" s="46">
        <v>0</v>
      </c>
      <c r="CX201" s="46">
        <v>0</v>
      </c>
      <c r="CY201" s="46">
        <v>11</v>
      </c>
      <c r="CZ201" s="46">
        <v>3</v>
      </c>
      <c r="DA201" s="46">
        <v>1</v>
      </c>
      <c r="DB201" s="46">
        <v>0</v>
      </c>
      <c r="DC201" s="46">
        <v>0</v>
      </c>
      <c r="DD201" s="46">
        <v>0</v>
      </c>
      <c r="DE201" s="46">
        <v>0</v>
      </c>
      <c r="DF201" s="46">
        <v>0</v>
      </c>
      <c r="DG201" s="46">
        <v>0</v>
      </c>
      <c r="DH201" s="46">
        <v>0</v>
      </c>
      <c r="DI201" s="46">
        <v>0</v>
      </c>
      <c r="DJ201" s="46">
        <v>0</v>
      </c>
      <c r="DK201" s="46">
        <v>0</v>
      </c>
      <c r="DL201" s="46">
        <v>0</v>
      </c>
      <c r="DM201" s="46">
        <v>0</v>
      </c>
      <c r="DN201" s="46">
        <v>0</v>
      </c>
      <c r="DO201" s="205" t="s">
        <v>15</v>
      </c>
      <c r="DP201" s="8" t="s">
        <v>90</v>
      </c>
      <c r="DQ201" s="71">
        <v>9</v>
      </c>
      <c r="DR201" s="71">
        <v>21</v>
      </c>
      <c r="DS201" s="71">
        <v>0</v>
      </c>
      <c r="DT201" s="71">
        <v>13</v>
      </c>
      <c r="DU201" s="71">
        <v>0</v>
      </c>
      <c r="DV201" s="16">
        <v>43</v>
      </c>
      <c r="DW201" s="71">
        <v>18</v>
      </c>
      <c r="DX201" s="71">
        <v>9</v>
      </c>
      <c r="DY201" s="152">
        <v>4</v>
      </c>
      <c r="DZ201" s="32">
        <v>2</v>
      </c>
      <c r="EA201" s="205" t="s">
        <v>15</v>
      </c>
      <c r="EB201" s="8" t="s">
        <v>90</v>
      </c>
      <c r="EC201" s="71">
        <v>43</v>
      </c>
      <c r="ED201" s="71">
        <v>42</v>
      </c>
      <c r="EE201" s="71">
        <v>0</v>
      </c>
      <c r="EF201" s="71">
        <v>0</v>
      </c>
      <c r="EG201" s="71">
        <v>0</v>
      </c>
      <c r="EH201" s="71">
        <v>0</v>
      </c>
      <c r="EI201" s="71">
        <v>0</v>
      </c>
      <c r="EJ201" s="71">
        <v>44</v>
      </c>
      <c r="EK201" s="71">
        <v>0</v>
      </c>
      <c r="EL201" s="71">
        <v>0</v>
      </c>
      <c r="EM201" s="71">
        <v>0</v>
      </c>
      <c r="EN201" s="71">
        <v>0</v>
      </c>
      <c r="EO201" s="71">
        <v>0</v>
      </c>
      <c r="EP201" s="71">
        <v>0</v>
      </c>
      <c r="EQ201" s="71">
        <v>0</v>
      </c>
      <c r="ER201" s="71">
        <v>0</v>
      </c>
      <c r="ES201" s="71">
        <v>0</v>
      </c>
      <c r="EU201" s="80" t="s">
        <v>15</v>
      </c>
      <c r="EV201" s="80" t="s">
        <v>2466</v>
      </c>
      <c r="EW201" s="78">
        <v>300</v>
      </c>
      <c r="EX201" s="80">
        <v>124</v>
      </c>
      <c r="EY201" s="78">
        <v>581</v>
      </c>
      <c r="EZ201" s="78"/>
      <c r="FA201" s="78"/>
      <c r="FB201" s="78"/>
      <c r="FC201" s="78"/>
      <c r="FD201" s="78"/>
      <c r="FE201" s="78"/>
    </row>
    <row r="202" spans="1:161">
      <c r="A202" s="205"/>
      <c r="B202" s="8" t="s">
        <v>91</v>
      </c>
      <c r="C202" s="71">
        <v>97</v>
      </c>
      <c r="D202" s="71">
        <v>47</v>
      </c>
      <c r="E202" s="71">
        <v>0</v>
      </c>
      <c r="F202" s="71">
        <v>0</v>
      </c>
      <c r="G202" s="71">
        <v>0</v>
      </c>
      <c r="H202" s="71">
        <v>0</v>
      </c>
      <c r="I202" s="71">
        <v>0</v>
      </c>
      <c r="J202" s="71">
        <v>0</v>
      </c>
      <c r="K202" s="71">
        <v>72</v>
      </c>
      <c r="L202" s="71">
        <v>52</v>
      </c>
      <c r="M202" s="71">
        <v>69</v>
      </c>
      <c r="N202" s="71">
        <v>30</v>
      </c>
      <c r="O202" s="71">
        <v>0</v>
      </c>
      <c r="P202" s="71">
        <v>0</v>
      </c>
      <c r="Q202" s="71">
        <v>49</v>
      </c>
      <c r="R202" s="71">
        <v>27</v>
      </c>
      <c r="S202" s="71">
        <v>0</v>
      </c>
      <c r="T202" s="71">
        <v>0</v>
      </c>
      <c r="U202" s="71">
        <v>22</v>
      </c>
      <c r="V202" s="71">
        <v>4</v>
      </c>
      <c r="W202" s="71">
        <v>0</v>
      </c>
      <c r="X202" s="71">
        <v>0</v>
      </c>
      <c r="Y202" s="71">
        <v>0</v>
      </c>
      <c r="Z202" s="71">
        <v>0</v>
      </c>
      <c r="AA202" s="71">
        <v>0</v>
      </c>
      <c r="AB202" s="71">
        <v>0</v>
      </c>
      <c r="AC202" s="69">
        <v>309</v>
      </c>
      <c r="AD202" s="69">
        <v>160</v>
      </c>
      <c r="AE202" s="205"/>
      <c r="AF202" s="8" t="s">
        <v>91</v>
      </c>
      <c r="AG202" s="71">
        <v>0</v>
      </c>
      <c r="AH202" s="71">
        <v>0</v>
      </c>
      <c r="AI202" s="71">
        <v>0</v>
      </c>
      <c r="AJ202" s="71">
        <v>0</v>
      </c>
      <c r="AK202" s="71">
        <v>0</v>
      </c>
      <c r="AL202" s="71">
        <v>0</v>
      </c>
      <c r="AM202" s="71">
        <v>0</v>
      </c>
      <c r="AN202" s="71">
        <v>0</v>
      </c>
      <c r="AO202" s="71">
        <v>4</v>
      </c>
      <c r="AP202" s="71">
        <v>2</v>
      </c>
      <c r="AQ202" s="71">
        <v>3</v>
      </c>
      <c r="AR202" s="71">
        <v>3</v>
      </c>
      <c r="AS202" s="71">
        <v>0</v>
      </c>
      <c r="AT202" s="71">
        <v>0</v>
      </c>
      <c r="AU202" s="71">
        <v>3</v>
      </c>
      <c r="AV202" s="71">
        <v>2</v>
      </c>
      <c r="AW202" s="71">
        <v>0</v>
      </c>
      <c r="AX202" s="71">
        <v>0</v>
      </c>
      <c r="AY202" s="71">
        <v>2</v>
      </c>
      <c r="AZ202" s="71">
        <v>2</v>
      </c>
      <c r="BA202" s="71">
        <v>0</v>
      </c>
      <c r="BB202" s="71">
        <v>0</v>
      </c>
      <c r="BC202" s="71">
        <v>0</v>
      </c>
      <c r="BD202" s="71">
        <v>0</v>
      </c>
      <c r="BE202" s="71">
        <v>0</v>
      </c>
      <c r="BF202" s="71">
        <v>0</v>
      </c>
      <c r="BG202" s="69">
        <v>12</v>
      </c>
      <c r="BH202" s="69">
        <v>9</v>
      </c>
      <c r="BI202" s="205"/>
      <c r="BJ202" s="8" t="s">
        <v>91</v>
      </c>
      <c r="BK202" s="31">
        <v>2</v>
      </c>
      <c r="BL202" s="31">
        <v>0</v>
      </c>
      <c r="BM202" s="31">
        <v>0</v>
      </c>
      <c r="BN202" s="31">
        <v>0</v>
      </c>
      <c r="BO202" s="31">
        <v>1</v>
      </c>
      <c r="BP202" s="31">
        <v>1</v>
      </c>
      <c r="BQ202" s="31">
        <v>0</v>
      </c>
      <c r="BR202" s="31">
        <v>1</v>
      </c>
      <c r="BS202" s="31">
        <v>0</v>
      </c>
      <c r="BT202" s="31">
        <v>1</v>
      </c>
      <c r="BU202" s="31">
        <v>0</v>
      </c>
      <c r="BV202" s="31">
        <v>0</v>
      </c>
      <c r="BW202" s="31">
        <v>0</v>
      </c>
      <c r="BX202" s="149">
        <v>6</v>
      </c>
      <c r="BY202" s="125">
        <v>6</v>
      </c>
      <c r="BZ202" s="71">
        <v>6</v>
      </c>
      <c r="CA202" s="71">
        <v>0</v>
      </c>
      <c r="CB202" s="71">
        <v>0</v>
      </c>
      <c r="CC202" s="71">
        <v>1</v>
      </c>
      <c r="CD202" s="205"/>
      <c r="CE202" s="8" t="s">
        <v>91</v>
      </c>
      <c r="CF202" s="71">
        <v>0</v>
      </c>
      <c r="CG202" s="71">
        <v>0</v>
      </c>
      <c r="CH202" s="71">
        <v>160</v>
      </c>
      <c r="CI202" s="71">
        <v>0</v>
      </c>
      <c r="CJ202" s="71">
        <v>43</v>
      </c>
      <c r="CK202" s="71">
        <v>8</v>
      </c>
      <c r="CL202" s="71">
        <v>6</v>
      </c>
      <c r="CM202" s="71">
        <v>6</v>
      </c>
      <c r="CN202" s="71">
        <v>6</v>
      </c>
      <c r="CO202" s="205"/>
      <c r="CP202" s="8" t="s">
        <v>91</v>
      </c>
      <c r="CQ202" s="46">
        <v>103</v>
      </c>
      <c r="CR202" s="46">
        <v>53</v>
      </c>
      <c r="CS202" s="46">
        <v>37</v>
      </c>
      <c r="CT202" s="46">
        <v>7</v>
      </c>
      <c r="CU202" s="46">
        <v>0</v>
      </c>
      <c r="CV202" s="46">
        <v>0</v>
      </c>
      <c r="CW202" s="46">
        <v>0</v>
      </c>
      <c r="CX202" s="46">
        <v>0</v>
      </c>
      <c r="CY202" s="46">
        <v>25</v>
      </c>
      <c r="CZ202" s="46">
        <v>5</v>
      </c>
      <c r="DA202" s="46">
        <v>10</v>
      </c>
      <c r="DB202" s="46">
        <v>3</v>
      </c>
      <c r="DC202" s="46">
        <v>0</v>
      </c>
      <c r="DD202" s="46">
        <v>0</v>
      </c>
      <c r="DE202" s="46">
        <v>0</v>
      </c>
      <c r="DF202" s="46">
        <v>0</v>
      </c>
      <c r="DG202" s="46">
        <v>0</v>
      </c>
      <c r="DH202" s="46">
        <v>0</v>
      </c>
      <c r="DI202" s="46">
        <v>0</v>
      </c>
      <c r="DJ202" s="46">
        <v>0</v>
      </c>
      <c r="DK202" s="46">
        <v>0</v>
      </c>
      <c r="DL202" s="46">
        <v>0</v>
      </c>
      <c r="DM202" s="46">
        <v>0</v>
      </c>
      <c r="DN202" s="46">
        <v>0</v>
      </c>
      <c r="DO202" s="205"/>
      <c r="DP202" s="8" t="s">
        <v>91</v>
      </c>
      <c r="DQ202" s="71">
        <v>9</v>
      </c>
      <c r="DR202" s="71">
        <v>4</v>
      </c>
      <c r="DS202" s="71">
        <v>0</v>
      </c>
      <c r="DT202" s="71">
        <v>1</v>
      </c>
      <c r="DU202" s="71">
        <v>0</v>
      </c>
      <c r="DV202" s="16">
        <v>14</v>
      </c>
      <c r="DW202" s="71">
        <v>4</v>
      </c>
      <c r="DX202" s="71">
        <v>6</v>
      </c>
      <c r="DY202" s="152">
        <v>5</v>
      </c>
      <c r="DZ202" s="32">
        <v>1</v>
      </c>
      <c r="EA202" s="205"/>
      <c r="EB202" s="8" t="s">
        <v>91</v>
      </c>
      <c r="EC202" s="71">
        <v>180</v>
      </c>
      <c r="ED202" s="71">
        <v>180</v>
      </c>
      <c r="EE202" s="71">
        <v>10</v>
      </c>
      <c r="EF202" s="71">
        <v>0</v>
      </c>
      <c r="EG202" s="71">
        <v>20</v>
      </c>
      <c r="EH202" s="71">
        <v>20</v>
      </c>
      <c r="EI202" s="71">
        <v>10</v>
      </c>
      <c r="EJ202" s="71">
        <v>10</v>
      </c>
      <c r="EK202" s="71">
        <v>10</v>
      </c>
      <c r="EL202" s="71">
        <v>10</v>
      </c>
      <c r="EM202" s="71">
        <v>10</v>
      </c>
      <c r="EN202" s="71">
        <v>4</v>
      </c>
      <c r="EO202" s="71">
        <v>8</v>
      </c>
      <c r="EP202" s="71">
        <v>0</v>
      </c>
      <c r="EQ202" s="71">
        <v>0</v>
      </c>
      <c r="ER202" s="71">
        <v>8</v>
      </c>
      <c r="ES202" s="71">
        <v>0</v>
      </c>
      <c r="EU202" s="80" t="s">
        <v>15</v>
      </c>
      <c r="EV202" s="80" t="s">
        <v>2467</v>
      </c>
      <c r="EW202" s="78">
        <v>128</v>
      </c>
      <c r="EX202" s="80">
        <v>47</v>
      </c>
      <c r="EY202" s="78">
        <v>695</v>
      </c>
      <c r="EZ202" s="78"/>
      <c r="FA202" s="78"/>
      <c r="FB202" s="78"/>
      <c r="FC202" s="78"/>
      <c r="FD202" s="78"/>
      <c r="FE202" s="78"/>
    </row>
    <row r="203" spans="1:161">
      <c r="A203" s="205"/>
      <c r="B203" s="66" t="s">
        <v>73</v>
      </c>
      <c r="C203" s="26">
        <v>432</v>
      </c>
      <c r="D203" s="26">
        <v>209</v>
      </c>
      <c r="E203" s="26">
        <v>214</v>
      </c>
      <c r="F203" s="26">
        <v>123</v>
      </c>
      <c r="G203" s="26">
        <v>0</v>
      </c>
      <c r="H203" s="26">
        <v>0</v>
      </c>
      <c r="I203" s="26">
        <v>29</v>
      </c>
      <c r="J203" s="26">
        <v>11</v>
      </c>
      <c r="K203" s="26">
        <v>72</v>
      </c>
      <c r="L203" s="26">
        <v>52</v>
      </c>
      <c r="M203" s="26">
        <v>69</v>
      </c>
      <c r="N203" s="26">
        <v>30</v>
      </c>
      <c r="O203" s="26">
        <v>0</v>
      </c>
      <c r="P203" s="26">
        <v>0</v>
      </c>
      <c r="Q203" s="26">
        <v>184</v>
      </c>
      <c r="R203" s="26">
        <v>103</v>
      </c>
      <c r="S203" s="26">
        <v>0</v>
      </c>
      <c r="T203" s="26">
        <v>0</v>
      </c>
      <c r="U203" s="26">
        <v>33</v>
      </c>
      <c r="V203" s="26">
        <v>7</v>
      </c>
      <c r="W203" s="26">
        <v>0</v>
      </c>
      <c r="X203" s="26">
        <v>0</v>
      </c>
      <c r="Y203" s="26">
        <v>0</v>
      </c>
      <c r="Z203" s="26">
        <v>0</v>
      </c>
      <c r="AA203" s="26">
        <v>0</v>
      </c>
      <c r="AB203" s="26">
        <v>0</v>
      </c>
      <c r="AC203" s="68">
        <v>1033</v>
      </c>
      <c r="AD203" s="68">
        <v>535</v>
      </c>
      <c r="AE203" s="205"/>
      <c r="AF203" s="66" t="s">
        <v>73</v>
      </c>
      <c r="AG203" s="26">
        <v>45</v>
      </c>
      <c r="AH203" s="26">
        <v>22</v>
      </c>
      <c r="AI203" s="26">
        <v>3</v>
      </c>
      <c r="AJ203" s="26">
        <v>1</v>
      </c>
      <c r="AK203" s="26">
        <v>0</v>
      </c>
      <c r="AL203" s="26">
        <v>0</v>
      </c>
      <c r="AM203" s="26">
        <v>0</v>
      </c>
      <c r="AN203" s="26">
        <v>0</v>
      </c>
      <c r="AO203" s="26">
        <v>4</v>
      </c>
      <c r="AP203" s="26">
        <v>2</v>
      </c>
      <c r="AQ203" s="26">
        <v>3</v>
      </c>
      <c r="AR203" s="26">
        <v>3</v>
      </c>
      <c r="AS203" s="26">
        <v>0</v>
      </c>
      <c r="AT203" s="26">
        <v>0</v>
      </c>
      <c r="AU203" s="26">
        <v>39</v>
      </c>
      <c r="AV203" s="26">
        <v>26</v>
      </c>
      <c r="AW203" s="26">
        <v>0</v>
      </c>
      <c r="AX203" s="26">
        <v>0</v>
      </c>
      <c r="AY203" s="26">
        <v>2</v>
      </c>
      <c r="AZ203" s="26">
        <v>2</v>
      </c>
      <c r="BA203" s="26">
        <v>0</v>
      </c>
      <c r="BB203" s="26">
        <v>0</v>
      </c>
      <c r="BC203" s="26">
        <v>0</v>
      </c>
      <c r="BD203" s="26">
        <v>0</v>
      </c>
      <c r="BE203" s="26">
        <v>0</v>
      </c>
      <c r="BF203" s="26">
        <v>0</v>
      </c>
      <c r="BG203" s="68">
        <v>96</v>
      </c>
      <c r="BH203" s="68">
        <v>56</v>
      </c>
      <c r="BI203" s="205"/>
      <c r="BJ203" s="66" t="s">
        <v>73</v>
      </c>
      <c r="BK203" s="68">
        <v>9</v>
      </c>
      <c r="BL203" s="68">
        <v>6</v>
      </c>
      <c r="BM203" s="68">
        <v>0</v>
      </c>
      <c r="BN203" s="68">
        <v>1</v>
      </c>
      <c r="BO203" s="68">
        <v>1</v>
      </c>
      <c r="BP203" s="68">
        <v>1</v>
      </c>
      <c r="BQ203" s="68">
        <v>0</v>
      </c>
      <c r="BR203" s="68">
        <v>5</v>
      </c>
      <c r="BS203" s="68">
        <v>0</v>
      </c>
      <c r="BT203" s="68">
        <v>2</v>
      </c>
      <c r="BU203" s="68">
        <v>0</v>
      </c>
      <c r="BV203" s="68">
        <v>0</v>
      </c>
      <c r="BW203" s="68">
        <v>0</v>
      </c>
      <c r="BX203" s="68">
        <v>25</v>
      </c>
      <c r="BY203" s="68">
        <v>19</v>
      </c>
      <c r="BZ203" s="68">
        <v>17</v>
      </c>
      <c r="CA203" s="68">
        <v>0</v>
      </c>
      <c r="CB203" s="68">
        <v>1</v>
      </c>
      <c r="CC203" s="68">
        <v>5</v>
      </c>
      <c r="CD203" s="205"/>
      <c r="CE203" s="66" t="s">
        <v>73</v>
      </c>
      <c r="CF203" s="68">
        <v>0</v>
      </c>
      <c r="CG203" s="68">
        <v>245</v>
      </c>
      <c r="CH203" s="68">
        <v>177</v>
      </c>
      <c r="CI203" s="68">
        <v>10</v>
      </c>
      <c r="CJ203" s="68">
        <v>43</v>
      </c>
      <c r="CK203" s="68">
        <v>9</v>
      </c>
      <c r="CL203" s="68">
        <v>21</v>
      </c>
      <c r="CM203" s="68">
        <v>31</v>
      </c>
      <c r="CN203" s="68">
        <v>20</v>
      </c>
      <c r="CO203" s="205"/>
      <c r="CP203" s="66" t="s">
        <v>73</v>
      </c>
      <c r="CQ203" s="68">
        <v>392</v>
      </c>
      <c r="CR203" s="68">
        <v>151</v>
      </c>
      <c r="CS203" s="68">
        <v>160</v>
      </c>
      <c r="CT203" s="68">
        <v>45</v>
      </c>
      <c r="CU203" s="68">
        <v>0</v>
      </c>
      <c r="CV203" s="68">
        <v>0</v>
      </c>
      <c r="CW203" s="68">
        <v>0</v>
      </c>
      <c r="CX203" s="68">
        <v>0</v>
      </c>
      <c r="CY203" s="68">
        <v>36</v>
      </c>
      <c r="CZ203" s="68">
        <v>8</v>
      </c>
      <c r="DA203" s="68">
        <v>11</v>
      </c>
      <c r="DB203" s="68">
        <v>3</v>
      </c>
      <c r="DC203" s="68">
        <v>0</v>
      </c>
      <c r="DD203" s="68">
        <v>0</v>
      </c>
      <c r="DE203" s="68">
        <v>0</v>
      </c>
      <c r="DF203" s="68">
        <v>0</v>
      </c>
      <c r="DG203" s="68">
        <v>0</v>
      </c>
      <c r="DH203" s="68">
        <v>0</v>
      </c>
      <c r="DI203" s="68">
        <v>0</v>
      </c>
      <c r="DJ203" s="68">
        <v>0</v>
      </c>
      <c r="DK203" s="68">
        <v>0</v>
      </c>
      <c r="DL203" s="68">
        <v>0</v>
      </c>
      <c r="DM203" s="68">
        <v>0</v>
      </c>
      <c r="DN203" s="68">
        <v>0</v>
      </c>
      <c r="DO203" s="205"/>
      <c r="DP203" s="66" t="s">
        <v>73</v>
      </c>
      <c r="DQ203" s="26">
        <v>18</v>
      </c>
      <c r="DR203" s="26">
        <v>25</v>
      </c>
      <c r="DS203" s="26">
        <v>0</v>
      </c>
      <c r="DT203" s="26">
        <v>14</v>
      </c>
      <c r="DU203" s="26">
        <v>0</v>
      </c>
      <c r="DV203" s="26">
        <v>57</v>
      </c>
      <c r="DW203" s="26">
        <v>22</v>
      </c>
      <c r="DX203" s="26">
        <v>15</v>
      </c>
      <c r="DY203" s="41">
        <v>9</v>
      </c>
      <c r="DZ203" s="41">
        <v>3</v>
      </c>
      <c r="EA203" s="205"/>
      <c r="EB203" s="66" t="s">
        <v>73</v>
      </c>
      <c r="EC203" s="68">
        <v>223</v>
      </c>
      <c r="ED203" s="68">
        <v>222</v>
      </c>
      <c r="EE203" s="68">
        <v>10</v>
      </c>
      <c r="EF203" s="68">
        <v>0</v>
      </c>
      <c r="EG203" s="68">
        <v>20</v>
      </c>
      <c r="EH203" s="68">
        <v>20</v>
      </c>
      <c r="EI203" s="68">
        <v>10</v>
      </c>
      <c r="EJ203" s="68">
        <v>54</v>
      </c>
      <c r="EK203" s="68">
        <v>10</v>
      </c>
      <c r="EL203" s="68">
        <v>10</v>
      </c>
      <c r="EM203" s="68">
        <v>10</v>
      </c>
      <c r="EN203" s="68">
        <v>4</v>
      </c>
      <c r="EO203" s="68">
        <v>8</v>
      </c>
      <c r="EP203" s="68">
        <v>0</v>
      </c>
      <c r="EQ203" s="68">
        <v>0</v>
      </c>
      <c r="ER203" s="68">
        <v>8</v>
      </c>
      <c r="ES203" s="68">
        <v>0</v>
      </c>
      <c r="EU203" s="80" t="s">
        <v>15</v>
      </c>
      <c r="EV203" s="80" t="s">
        <v>2468</v>
      </c>
      <c r="EW203" s="78">
        <v>428</v>
      </c>
      <c r="EX203" s="80">
        <v>171</v>
      </c>
      <c r="EY203" s="78">
        <v>1276</v>
      </c>
      <c r="EZ203" s="78"/>
      <c r="FA203" s="78"/>
      <c r="FB203" s="78"/>
      <c r="FC203" s="78"/>
      <c r="FD203" s="78"/>
      <c r="FE203" s="78"/>
    </row>
    <row r="204" spans="1:161">
      <c r="A204" s="205" t="s">
        <v>16</v>
      </c>
      <c r="B204" s="8" t="s">
        <v>90</v>
      </c>
      <c r="C204" s="71">
        <v>304</v>
      </c>
      <c r="D204" s="71">
        <v>141</v>
      </c>
      <c r="E204" s="71">
        <v>0</v>
      </c>
      <c r="F204" s="71">
        <v>0</v>
      </c>
      <c r="G204" s="71">
        <v>0</v>
      </c>
      <c r="H204" s="71">
        <v>0</v>
      </c>
      <c r="I204" s="71">
        <v>0</v>
      </c>
      <c r="J204" s="71">
        <v>0</v>
      </c>
      <c r="K204" s="71">
        <v>89</v>
      </c>
      <c r="L204" s="71">
        <v>54</v>
      </c>
      <c r="M204" s="71">
        <v>95</v>
      </c>
      <c r="N204" s="71">
        <v>40</v>
      </c>
      <c r="O204" s="71">
        <v>45</v>
      </c>
      <c r="P204" s="71">
        <v>10</v>
      </c>
      <c r="Q204" s="71">
        <v>0</v>
      </c>
      <c r="R204" s="71">
        <v>0</v>
      </c>
      <c r="S204" s="71">
        <v>0</v>
      </c>
      <c r="T204" s="71">
        <v>0</v>
      </c>
      <c r="U204" s="71">
        <v>0</v>
      </c>
      <c r="V204" s="71">
        <v>0</v>
      </c>
      <c r="W204" s="71">
        <v>141</v>
      </c>
      <c r="X204" s="71">
        <v>76</v>
      </c>
      <c r="Y204" s="71">
        <v>66</v>
      </c>
      <c r="Z204" s="71">
        <v>21</v>
      </c>
      <c r="AA204" s="71">
        <v>34</v>
      </c>
      <c r="AB204" s="71">
        <v>14</v>
      </c>
      <c r="AC204" s="69">
        <v>774</v>
      </c>
      <c r="AD204" s="69">
        <v>356</v>
      </c>
      <c r="AE204" s="205" t="s">
        <v>16</v>
      </c>
      <c r="AF204" s="8" t="s">
        <v>90</v>
      </c>
      <c r="AG204" s="71">
        <v>37</v>
      </c>
      <c r="AH204" s="71">
        <v>21</v>
      </c>
      <c r="AI204" s="71">
        <v>0</v>
      </c>
      <c r="AJ204" s="71">
        <v>0</v>
      </c>
      <c r="AK204" s="71">
        <v>0</v>
      </c>
      <c r="AL204" s="71">
        <v>0</v>
      </c>
      <c r="AM204" s="71">
        <v>0</v>
      </c>
      <c r="AN204" s="71">
        <v>0</v>
      </c>
      <c r="AO204" s="71">
        <v>0</v>
      </c>
      <c r="AP204" s="71">
        <v>0</v>
      </c>
      <c r="AQ204" s="71">
        <v>7</v>
      </c>
      <c r="AR204" s="71">
        <v>5</v>
      </c>
      <c r="AS204" s="71">
        <v>5</v>
      </c>
      <c r="AT204" s="71">
        <v>2</v>
      </c>
      <c r="AU204" s="71">
        <v>0</v>
      </c>
      <c r="AV204" s="71">
        <v>0</v>
      </c>
      <c r="AW204" s="71">
        <v>0</v>
      </c>
      <c r="AX204" s="71">
        <v>0</v>
      </c>
      <c r="AY204" s="71">
        <v>0</v>
      </c>
      <c r="AZ204" s="71">
        <v>0</v>
      </c>
      <c r="BA204" s="71">
        <v>62</v>
      </c>
      <c r="BB204" s="71">
        <v>28</v>
      </c>
      <c r="BC204" s="71">
        <v>30</v>
      </c>
      <c r="BD204" s="71">
        <v>10</v>
      </c>
      <c r="BE204" s="71">
        <v>0</v>
      </c>
      <c r="BF204" s="71">
        <v>0</v>
      </c>
      <c r="BG204" s="69">
        <v>141</v>
      </c>
      <c r="BH204" s="69">
        <v>66</v>
      </c>
      <c r="BI204" s="205" t="s">
        <v>16</v>
      </c>
      <c r="BJ204" s="8" t="s">
        <v>90</v>
      </c>
      <c r="BK204" s="31">
        <v>2</v>
      </c>
      <c r="BL204" s="31">
        <v>0</v>
      </c>
      <c r="BM204" s="31">
        <v>0</v>
      </c>
      <c r="BN204" s="31">
        <v>0</v>
      </c>
      <c r="BO204" s="31">
        <v>1</v>
      </c>
      <c r="BP204" s="31">
        <v>1</v>
      </c>
      <c r="BQ204" s="31">
        <v>1</v>
      </c>
      <c r="BR204" s="31">
        <v>0</v>
      </c>
      <c r="BS204" s="31">
        <v>0</v>
      </c>
      <c r="BT204" s="31">
        <v>0</v>
      </c>
      <c r="BU204" s="31">
        <v>1</v>
      </c>
      <c r="BV204" s="31">
        <v>1</v>
      </c>
      <c r="BW204" s="31">
        <v>1</v>
      </c>
      <c r="BX204" s="149">
        <v>8</v>
      </c>
      <c r="BY204" s="125">
        <v>8</v>
      </c>
      <c r="BZ204" s="71">
        <v>8</v>
      </c>
      <c r="CA204" s="71">
        <v>8</v>
      </c>
      <c r="CB204" s="71">
        <v>0</v>
      </c>
      <c r="CC204" s="71">
        <v>1</v>
      </c>
      <c r="CD204" s="205" t="s">
        <v>16</v>
      </c>
      <c r="CE204" s="8" t="s">
        <v>90</v>
      </c>
      <c r="CF204" s="71">
        <v>0</v>
      </c>
      <c r="CG204" s="71">
        <v>313</v>
      </c>
      <c r="CH204" s="71">
        <v>40</v>
      </c>
      <c r="CI204" s="71">
        <v>0</v>
      </c>
      <c r="CJ204" s="71">
        <v>0</v>
      </c>
      <c r="CK204" s="71">
        <v>5</v>
      </c>
      <c r="CL204" s="71">
        <v>9</v>
      </c>
      <c r="CM204" s="71">
        <v>8</v>
      </c>
      <c r="CN204" s="71">
        <v>8</v>
      </c>
      <c r="CO204" s="205" t="s">
        <v>16</v>
      </c>
      <c r="CP204" s="8" t="s">
        <v>90</v>
      </c>
      <c r="CQ204" s="46">
        <v>157</v>
      </c>
      <c r="CR204" s="46">
        <v>85</v>
      </c>
      <c r="CS204" s="46">
        <v>95</v>
      </c>
      <c r="CT204" s="46">
        <v>57</v>
      </c>
      <c r="CU204" s="46">
        <v>0</v>
      </c>
      <c r="CV204" s="46">
        <v>0</v>
      </c>
      <c r="CW204" s="46">
        <v>0</v>
      </c>
      <c r="CX204" s="46">
        <v>0</v>
      </c>
      <c r="CY204" s="46">
        <v>49</v>
      </c>
      <c r="CZ204" s="46">
        <v>18</v>
      </c>
      <c r="DA204" s="46">
        <v>11</v>
      </c>
      <c r="DB204" s="46">
        <v>4</v>
      </c>
      <c r="DC204" s="46">
        <v>2</v>
      </c>
      <c r="DD204" s="46">
        <v>0</v>
      </c>
      <c r="DE204" s="46">
        <v>2</v>
      </c>
      <c r="DF204" s="46">
        <v>0</v>
      </c>
      <c r="DG204" s="46">
        <v>1</v>
      </c>
      <c r="DH204" s="46">
        <v>0</v>
      </c>
      <c r="DI204" s="46">
        <v>1</v>
      </c>
      <c r="DJ204" s="46">
        <v>0</v>
      </c>
      <c r="DK204" s="46">
        <v>2</v>
      </c>
      <c r="DL204" s="46">
        <v>0</v>
      </c>
      <c r="DM204" s="46">
        <v>2</v>
      </c>
      <c r="DN204" s="46">
        <v>0</v>
      </c>
      <c r="DO204" s="205" t="s">
        <v>16</v>
      </c>
      <c r="DP204" s="8" t="s">
        <v>90</v>
      </c>
      <c r="DQ204" s="71">
        <v>8</v>
      </c>
      <c r="DR204" s="71">
        <v>5</v>
      </c>
      <c r="DS204" s="71">
        <v>2</v>
      </c>
      <c r="DT204" s="71">
        <v>4</v>
      </c>
      <c r="DU204" s="71">
        <v>0</v>
      </c>
      <c r="DV204" s="16">
        <v>19</v>
      </c>
      <c r="DW204" s="71">
        <v>9</v>
      </c>
      <c r="DX204" s="71">
        <v>10</v>
      </c>
      <c r="DY204" s="152">
        <v>6</v>
      </c>
      <c r="DZ204" s="32">
        <v>3</v>
      </c>
      <c r="EA204" s="205" t="s">
        <v>16</v>
      </c>
      <c r="EB204" s="8" t="s">
        <v>90</v>
      </c>
      <c r="EC204" s="71">
        <v>91</v>
      </c>
      <c r="ED204" s="71">
        <v>80</v>
      </c>
      <c r="EE204" s="71">
        <v>0</v>
      </c>
      <c r="EF204" s="71">
        <v>0</v>
      </c>
      <c r="EG204" s="71">
        <v>0</v>
      </c>
      <c r="EH204" s="71">
        <v>0</v>
      </c>
      <c r="EI204" s="71">
        <v>144</v>
      </c>
      <c r="EJ204" s="71">
        <v>16</v>
      </c>
      <c r="EK204" s="71">
        <v>15</v>
      </c>
      <c r="EL204" s="71">
        <v>10</v>
      </c>
      <c r="EM204" s="71">
        <v>5</v>
      </c>
      <c r="EN204" s="71">
        <v>0</v>
      </c>
      <c r="EO204" s="71">
        <v>3</v>
      </c>
      <c r="EP204" s="71">
        <v>0</v>
      </c>
      <c r="EQ204" s="71">
        <v>0</v>
      </c>
      <c r="ER204" s="71">
        <v>0</v>
      </c>
      <c r="ES204" s="71">
        <v>0</v>
      </c>
      <c r="EU204" s="80" t="s">
        <v>16</v>
      </c>
      <c r="EV204" s="80" t="s">
        <v>2469</v>
      </c>
      <c r="EW204" s="78">
        <v>211</v>
      </c>
      <c r="EX204" s="80">
        <v>111</v>
      </c>
      <c r="EY204" s="78">
        <v>746</v>
      </c>
      <c r="EZ204" s="78"/>
      <c r="FA204" s="78"/>
      <c r="FB204" s="78"/>
      <c r="FC204" s="78"/>
      <c r="FD204" s="78"/>
      <c r="FE204" s="78"/>
    </row>
    <row r="205" spans="1:161">
      <c r="A205" s="205"/>
      <c r="B205" s="8" t="s">
        <v>91</v>
      </c>
      <c r="C205" s="71">
        <v>0</v>
      </c>
      <c r="D205" s="71">
        <v>0</v>
      </c>
      <c r="E205" s="71">
        <v>0</v>
      </c>
      <c r="F205" s="71">
        <v>0</v>
      </c>
      <c r="G205" s="71">
        <v>0</v>
      </c>
      <c r="H205" s="71">
        <v>0</v>
      </c>
      <c r="I205" s="71">
        <v>0</v>
      </c>
      <c r="J205" s="71">
        <v>0</v>
      </c>
      <c r="K205" s="71">
        <v>0</v>
      </c>
      <c r="L205" s="71">
        <v>0</v>
      </c>
      <c r="M205" s="71">
        <v>0</v>
      </c>
      <c r="N205" s="71">
        <v>0</v>
      </c>
      <c r="O205" s="71">
        <v>0</v>
      </c>
      <c r="P205" s="71">
        <v>0</v>
      </c>
      <c r="Q205" s="71">
        <v>0</v>
      </c>
      <c r="R205" s="71">
        <v>0</v>
      </c>
      <c r="S205" s="71">
        <v>0</v>
      </c>
      <c r="T205" s="71">
        <v>0</v>
      </c>
      <c r="U205" s="71">
        <v>0</v>
      </c>
      <c r="V205" s="71">
        <v>0</v>
      </c>
      <c r="W205" s="71">
        <v>0</v>
      </c>
      <c r="X205" s="71">
        <v>0</v>
      </c>
      <c r="Y205" s="71">
        <v>0</v>
      </c>
      <c r="Z205" s="71">
        <v>0</v>
      </c>
      <c r="AA205" s="71">
        <v>0</v>
      </c>
      <c r="AB205" s="71">
        <v>0</v>
      </c>
      <c r="AC205" s="69">
        <v>0</v>
      </c>
      <c r="AD205" s="69">
        <v>0</v>
      </c>
      <c r="AE205" s="205"/>
      <c r="AF205" s="8" t="s">
        <v>91</v>
      </c>
      <c r="AG205" s="71">
        <v>0</v>
      </c>
      <c r="AH205" s="71">
        <v>0</v>
      </c>
      <c r="AI205" s="71">
        <v>0</v>
      </c>
      <c r="AJ205" s="71">
        <v>0</v>
      </c>
      <c r="AK205" s="71">
        <v>0</v>
      </c>
      <c r="AL205" s="71">
        <v>0</v>
      </c>
      <c r="AM205" s="71">
        <v>0</v>
      </c>
      <c r="AN205" s="71">
        <v>0</v>
      </c>
      <c r="AO205" s="71">
        <v>0</v>
      </c>
      <c r="AP205" s="71">
        <v>0</v>
      </c>
      <c r="AQ205" s="71">
        <v>0</v>
      </c>
      <c r="AR205" s="71">
        <v>0</v>
      </c>
      <c r="AS205" s="71">
        <v>0</v>
      </c>
      <c r="AT205" s="71">
        <v>0</v>
      </c>
      <c r="AU205" s="71">
        <v>0</v>
      </c>
      <c r="AV205" s="71">
        <v>0</v>
      </c>
      <c r="AW205" s="71">
        <v>0</v>
      </c>
      <c r="AX205" s="71">
        <v>0</v>
      </c>
      <c r="AY205" s="71">
        <v>0</v>
      </c>
      <c r="AZ205" s="71">
        <v>0</v>
      </c>
      <c r="BA205" s="71">
        <v>0</v>
      </c>
      <c r="BB205" s="71">
        <v>0</v>
      </c>
      <c r="BC205" s="71">
        <v>0</v>
      </c>
      <c r="BD205" s="71">
        <v>0</v>
      </c>
      <c r="BE205" s="71">
        <v>0</v>
      </c>
      <c r="BF205" s="71">
        <v>0</v>
      </c>
      <c r="BG205" s="69">
        <v>0</v>
      </c>
      <c r="BH205" s="69">
        <v>0</v>
      </c>
      <c r="BI205" s="205"/>
      <c r="BJ205" s="8" t="s">
        <v>91</v>
      </c>
      <c r="BK205" s="31">
        <v>0</v>
      </c>
      <c r="BL205" s="31">
        <v>0</v>
      </c>
      <c r="BM205" s="31">
        <v>0</v>
      </c>
      <c r="BN205" s="31">
        <v>0</v>
      </c>
      <c r="BO205" s="31">
        <v>0</v>
      </c>
      <c r="BP205" s="31">
        <v>0</v>
      </c>
      <c r="BQ205" s="31">
        <v>0</v>
      </c>
      <c r="BR205" s="31">
        <v>0</v>
      </c>
      <c r="BS205" s="31">
        <v>0</v>
      </c>
      <c r="BT205" s="31">
        <v>0</v>
      </c>
      <c r="BU205" s="31">
        <v>0</v>
      </c>
      <c r="BV205" s="31">
        <v>0</v>
      </c>
      <c r="BW205" s="31">
        <v>0</v>
      </c>
      <c r="BX205" s="149">
        <v>0</v>
      </c>
      <c r="BY205" s="125">
        <v>0</v>
      </c>
      <c r="BZ205" s="71">
        <v>0</v>
      </c>
      <c r="CA205" s="71">
        <v>0</v>
      </c>
      <c r="CB205" s="71">
        <v>0</v>
      </c>
      <c r="CC205" s="71">
        <v>0</v>
      </c>
      <c r="CD205" s="205"/>
      <c r="CE205" s="8" t="s">
        <v>91</v>
      </c>
      <c r="CF205" s="71">
        <v>0</v>
      </c>
      <c r="CG205" s="71">
        <v>0</v>
      </c>
      <c r="CH205" s="71">
        <v>0</v>
      </c>
      <c r="CI205" s="71">
        <v>0</v>
      </c>
      <c r="CJ205" s="71">
        <v>0</v>
      </c>
      <c r="CK205" s="71">
        <v>0</v>
      </c>
      <c r="CL205" s="71">
        <v>0</v>
      </c>
      <c r="CM205" s="71">
        <v>0</v>
      </c>
      <c r="CN205" s="71">
        <v>0</v>
      </c>
      <c r="CO205" s="205"/>
      <c r="CP205" s="8" t="s">
        <v>91</v>
      </c>
      <c r="CQ205" s="46">
        <v>0</v>
      </c>
      <c r="CR205" s="46">
        <v>0</v>
      </c>
      <c r="CS205" s="46">
        <v>0</v>
      </c>
      <c r="CT205" s="46">
        <v>0</v>
      </c>
      <c r="CU205" s="46">
        <v>0</v>
      </c>
      <c r="CV205" s="46">
        <v>0</v>
      </c>
      <c r="CW205" s="46">
        <v>0</v>
      </c>
      <c r="CX205" s="46">
        <v>0</v>
      </c>
      <c r="CY205" s="46">
        <v>0</v>
      </c>
      <c r="CZ205" s="46">
        <v>0</v>
      </c>
      <c r="DA205" s="46">
        <v>0</v>
      </c>
      <c r="DB205" s="46">
        <v>0</v>
      </c>
      <c r="DC205" s="46">
        <v>0</v>
      </c>
      <c r="DD205" s="46">
        <v>0</v>
      </c>
      <c r="DE205" s="46">
        <v>0</v>
      </c>
      <c r="DF205" s="46">
        <v>0</v>
      </c>
      <c r="DG205" s="46">
        <v>0</v>
      </c>
      <c r="DH205" s="46">
        <v>0</v>
      </c>
      <c r="DI205" s="46">
        <v>0</v>
      </c>
      <c r="DJ205" s="46">
        <v>0</v>
      </c>
      <c r="DK205" s="46">
        <v>0</v>
      </c>
      <c r="DL205" s="46">
        <v>0</v>
      </c>
      <c r="DM205" s="46">
        <v>0</v>
      </c>
      <c r="DN205" s="46">
        <v>0</v>
      </c>
      <c r="DO205" s="205"/>
      <c r="DP205" s="8" t="s">
        <v>91</v>
      </c>
      <c r="DQ205" s="71">
        <v>0</v>
      </c>
      <c r="DR205" s="71">
        <v>0</v>
      </c>
      <c r="DS205" s="71">
        <v>0</v>
      </c>
      <c r="DT205" s="71">
        <v>0</v>
      </c>
      <c r="DU205" s="71">
        <v>0</v>
      </c>
      <c r="DV205" s="16">
        <v>0</v>
      </c>
      <c r="DW205" s="71">
        <v>0</v>
      </c>
      <c r="DX205" s="71">
        <v>0</v>
      </c>
      <c r="DY205" s="152">
        <v>0</v>
      </c>
      <c r="DZ205" s="32">
        <v>0</v>
      </c>
      <c r="EA205" s="205"/>
      <c r="EB205" s="8" t="s">
        <v>91</v>
      </c>
      <c r="EC205" s="71">
        <v>0</v>
      </c>
      <c r="ED205" s="71">
        <v>0</v>
      </c>
      <c r="EE205" s="71">
        <v>0</v>
      </c>
      <c r="EF205" s="71">
        <v>0</v>
      </c>
      <c r="EG205" s="71">
        <v>0</v>
      </c>
      <c r="EH205" s="71">
        <v>0</v>
      </c>
      <c r="EI205" s="71">
        <v>0</v>
      </c>
      <c r="EJ205" s="71">
        <v>0</v>
      </c>
      <c r="EK205" s="71">
        <v>0</v>
      </c>
      <c r="EL205" s="71">
        <v>0</v>
      </c>
      <c r="EM205" s="71">
        <v>0</v>
      </c>
      <c r="EN205" s="71">
        <v>0</v>
      </c>
      <c r="EO205" s="71">
        <v>0</v>
      </c>
      <c r="EP205" s="71">
        <v>0</v>
      </c>
      <c r="EQ205" s="71">
        <v>0</v>
      </c>
      <c r="ER205" s="71">
        <v>0</v>
      </c>
      <c r="ES205" s="71">
        <v>0</v>
      </c>
      <c r="EU205" s="80" t="s">
        <v>16</v>
      </c>
      <c r="EV205" s="80" t="s">
        <v>2470</v>
      </c>
      <c r="EW205" s="78">
        <v>0</v>
      </c>
      <c r="EX205" s="80">
        <v>0</v>
      </c>
      <c r="EY205" s="78">
        <v>0</v>
      </c>
      <c r="EZ205" s="78"/>
      <c r="FA205" s="78"/>
      <c r="FB205" s="78"/>
      <c r="FC205" s="78"/>
      <c r="FD205" s="78"/>
      <c r="FE205" s="78"/>
    </row>
    <row r="206" spans="1:161">
      <c r="A206" s="205"/>
      <c r="B206" s="66" t="s">
        <v>73</v>
      </c>
      <c r="C206" s="26">
        <v>304</v>
      </c>
      <c r="D206" s="26">
        <v>141</v>
      </c>
      <c r="E206" s="26">
        <v>0</v>
      </c>
      <c r="F206" s="26">
        <v>0</v>
      </c>
      <c r="G206" s="26">
        <v>0</v>
      </c>
      <c r="H206" s="26">
        <v>0</v>
      </c>
      <c r="I206" s="26">
        <v>0</v>
      </c>
      <c r="J206" s="26">
        <v>0</v>
      </c>
      <c r="K206" s="26">
        <v>89</v>
      </c>
      <c r="L206" s="26">
        <v>54</v>
      </c>
      <c r="M206" s="26">
        <v>95</v>
      </c>
      <c r="N206" s="26">
        <v>40</v>
      </c>
      <c r="O206" s="26">
        <v>45</v>
      </c>
      <c r="P206" s="26">
        <v>10</v>
      </c>
      <c r="Q206" s="26">
        <v>0</v>
      </c>
      <c r="R206" s="26">
        <v>0</v>
      </c>
      <c r="S206" s="26">
        <v>0</v>
      </c>
      <c r="T206" s="26">
        <v>0</v>
      </c>
      <c r="U206" s="26">
        <v>0</v>
      </c>
      <c r="V206" s="26">
        <v>0</v>
      </c>
      <c r="W206" s="26">
        <v>141</v>
      </c>
      <c r="X206" s="26">
        <v>76</v>
      </c>
      <c r="Y206" s="26">
        <v>66</v>
      </c>
      <c r="Z206" s="26">
        <v>21</v>
      </c>
      <c r="AA206" s="26">
        <v>34</v>
      </c>
      <c r="AB206" s="26">
        <v>14</v>
      </c>
      <c r="AC206" s="68">
        <v>774</v>
      </c>
      <c r="AD206" s="68">
        <v>356</v>
      </c>
      <c r="AE206" s="205"/>
      <c r="AF206" s="66" t="s">
        <v>73</v>
      </c>
      <c r="AG206" s="26">
        <v>37</v>
      </c>
      <c r="AH206" s="26">
        <v>21</v>
      </c>
      <c r="AI206" s="26">
        <v>0</v>
      </c>
      <c r="AJ206" s="26">
        <v>0</v>
      </c>
      <c r="AK206" s="26">
        <v>0</v>
      </c>
      <c r="AL206" s="26">
        <v>0</v>
      </c>
      <c r="AM206" s="26">
        <v>0</v>
      </c>
      <c r="AN206" s="26">
        <v>0</v>
      </c>
      <c r="AO206" s="26">
        <v>0</v>
      </c>
      <c r="AP206" s="26">
        <v>0</v>
      </c>
      <c r="AQ206" s="26">
        <v>7</v>
      </c>
      <c r="AR206" s="26">
        <v>5</v>
      </c>
      <c r="AS206" s="26">
        <v>5</v>
      </c>
      <c r="AT206" s="26">
        <v>2</v>
      </c>
      <c r="AU206" s="26">
        <v>0</v>
      </c>
      <c r="AV206" s="26">
        <v>0</v>
      </c>
      <c r="AW206" s="26">
        <v>0</v>
      </c>
      <c r="AX206" s="26">
        <v>0</v>
      </c>
      <c r="AY206" s="26">
        <v>0</v>
      </c>
      <c r="AZ206" s="26">
        <v>0</v>
      </c>
      <c r="BA206" s="26">
        <v>62</v>
      </c>
      <c r="BB206" s="26">
        <v>28</v>
      </c>
      <c r="BC206" s="26">
        <v>30</v>
      </c>
      <c r="BD206" s="26">
        <v>10</v>
      </c>
      <c r="BE206" s="26">
        <v>0</v>
      </c>
      <c r="BF206" s="26">
        <v>0</v>
      </c>
      <c r="BG206" s="68">
        <v>141</v>
      </c>
      <c r="BH206" s="68">
        <v>66</v>
      </c>
      <c r="BI206" s="205"/>
      <c r="BJ206" s="66" t="s">
        <v>73</v>
      </c>
      <c r="BK206" s="68">
        <v>2</v>
      </c>
      <c r="BL206" s="68">
        <v>0</v>
      </c>
      <c r="BM206" s="68">
        <v>0</v>
      </c>
      <c r="BN206" s="68">
        <v>0</v>
      </c>
      <c r="BO206" s="68">
        <v>1</v>
      </c>
      <c r="BP206" s="68">
        <v>1</v>
      </c>
      <c r="BQ206" s="68">
        <v>1</v>
      </c>
      <c r="BR206" s="68">
        <v>0</v>
      </c>
      <c r="BS206" s="68">
        <v>0</v>
      </c>
      <c r="BT206" s="68">
        <v>0</v>
      </c>
      <c r="BU206" s="68">
        <v>1</v>
      </c>
      <c r="BV206" s="68">
        <v>1</v>
      </c>
      <c r="BW206" s="68">
        <v>1</v>
      </c>
      <c r="BX206" s="68">
        <v>8</v>
      </c>
      <c r="BY206" s="68">
        <v>8</v>
      </c>
      <c r="BZ206" s="68">
        <v>8</v>
      </c>
      <c r="CA206" s="68">
        <v>8</v>
      </c>
      <c r="CB206" s="68">
        <v>0</v>
      </c>
      <c r="CC206" s="68">
        <v>1</v>
      </c>
      <c r="CD206" s="205"/>
      <c r="CE206" s="66" t="s">
        <v>73</v>
      </c>
      <c r="CF206" s="68">
        <v>0</v>
      </c>
      <c r="CG206" s="68">
        <v>313</v>
      </c>
      <c r="CH206" s="68">
        <v>40</v>
      </c>
      <c r="CI206" s="68">
        <v>0</v>
      </c>
      <c r="CJ206" s="68">
        <v>0</v>
      </c>
      <c r="CK206" s="68">
        <v>5</v>
      </c>
      <c r="CL206" s="68">
        <v>9</v>
      </c>
      <c r="CM206" s="68">
        <v>8</v>
      </c>
      <c r="CN206" s="68">
        <v>8</v>
      </c>
      <c r="CO206" s="205"/>
      <c r="CP206" s="66" t="s">
        <v>73</v>
      </c>
      <c r="CQ206" s="68">
        <v>157</v>
      </c>
      <c r="CR206" s="68">
        <v>85</v>
      </c>
      <c r="CS206" s="68">
        <v>95</v>
      </c>
      <c r="CT206" s="68">
        <v>57</v>
      </c>
      <c r="CU206" s="68">
        <v>0</v>
      </c>
      <c r="CV206" s="68">
        <v>0</v>
      </c>
      <c r="CW206" s="68">
        <v>0</v>
      </c>
      <c r="CX206" s="68">
        <v>0</v>
      </c>
      <c r="CY206" s="68">
        <v>49</v>
      </c>
      <c r="CZ206" s="68">
        <v>18</v>
      </c>
      <c r="DA206" s="68">
        <v>11</v>
      </c>
      <c r="DB206" s="68">
        <v>4</v>
      </c>
      <c r="DC206" s="68">
        <v>2</v>
      </c>
      <c r="DD206" s="68">
        <v>0</v>
      </c>
      <c r="DE206" s="68">
        <v>2</v>
      </c>
      <c r="DF206" s="68">
        <v>0</v>
      </c>
      <c r="DG206" s="68">
        <v>1</v>
      </c>
      <c r="DH206" s="68">
        <v>0</v>
      </c>
      <c r="DI206" s="68">
        <v>1</v>
      </c>
      <c r="DJ206" s="68">
        <v>0</v>
      </c>
      <c r="DK206" s="68">
        <v>2</v>
      </c>
      <c r="DL206" s="68">
        <v>0</v>
      </c>
      <c r="DM206" s="68">
        <v>2</v>
      </c>
      <c r="DN206" s="68">
        <v>0</v>
      </c>
      <c r="DO206" s="205"/>
      <c r="DP206" s="66" t="s">
        <v>73</v>
      </c>
      <c r="DQ206" s="26">
        <v>8</v>
      </c>
      <c r="DR206" s="26">
        <v>5</v>
      </c>
      <c r="DS206" s="26">
        <v>2</v>
      </c>
      <c r="DT206" s="26">
        <v>4</v>
      </c>
      <c r="DU206" s="26">
        <v>0</v>
      </c>
      <c r="DV206" s="26">
        <v>19</v>
      </c>
      <c r="DW206" s="26">
        <v>9</v>
      </c>
      <c r="DX206" s="26">
        <v>10</v>
      </c>
      <c r="DY206" s="41">
        <v>6</v>
      </c>
      <c r="DZ206" s="41">
        <v>3</v>
      </c>
      <c r="EA206" s="205"/>
      <c r="EB206" s="66" t="s">
        <v>73</v>
      </c>
      <c r="EC206" s="68">
        <v>91</v>
      </c>
      <c r="ED206" s="68">
        <v>80</v>
      </c>
      <c r="EE206" s="68">
        <v>0</v>
      </c>
      <c r="EF206" s="68">
        <v>0</v>
      </c>
      <c r="EG206" s="68">
        <v>0</v>
      </c>
      <c r="EH206" s="68">
        <v>0</v>
      </c>
      <c r="EI206" s="68">
        <v>144</v>
      </c>
      <c r="EJ206" s="68">
        <v>16</v>
      </c>
      <c r="EK206" s="68">
        <v>15</v>
      </c>
      <c r="EL206" s="68">
        <v>10</v>
      </c>
      <c r="EM206" s="68">
        <v>5</v>
      </c>
      <c r="EN206" s="68">
        <v>0</v>
      </c>
      <c r="EO206" s="68">
        <v>3</v>
      </c>
      <c r="EP206" s="68">
        <v>0</v>
      </c>
      <c r="EQ206" s="68">
        <v>0</v>
      </c>
      <c r="ER206" s="68">
        <v>0</v>
      </c>
      <c r="ES206" s="68">
        <v>0</v>
      </c>
      <c r="EU206" s="80" t="s">
        <v>16</v>
      </c>
      <c r="EV206" s="80" t="s">
        <v>2471</v>
      </c>
      <c r="EW206" s="78">
        <v>211</v>
      </c>
      <c r="EX206" s="80">
        <v>111</v>
      </c>
      <c r="EY206" s="78">
        <v>746</v>
      </c>
      <c r="EZ206" s="78"/>
      <c r="FA206" s="78"/>
      <c r="FB206" s="78"/>
      <c r="FC206" s="78"/>
      <c r="FD206" s="78"/>
      <c r="FE206" s="78"/>
    </row>
    <row r="207" spans="1:161">
      <c r="A207" s="205" t="s">
        <v>8</v>
      </c>
      <c r="B207" s="8" t="s">
        <v>90</v>
      </c>
      <c r="C207" s="71">
        <v>0</v>
      </c>
      <c r="D207" s="71">
        <v>0</v>
      </c>
      <c r="E207" s="71">
        <v>0</v>
      </c>
      <c r="F207" s="71">
        <v>0</v>
      </c>
      <c r="G207" s="71">
        <v>0</v>
      </c>
      <c r="H207" s="71">
        <v>0</v>
      </c>
      <c r="I207" s="71">
        <v>0</v>
      </c>
      <c r="J207" s="71">
        <v>0</v>
      </c>
      <c r="K207" s="71">
        <v>0</v>
      </c>
      <c r="L207" s="71">
        <v>0</v>
      </c>
      <c r="M207" s="71">
        <v>0</v>
      </c>
      <c r="N207" s="71">
        <v>0</v>
      </c>
      <c r="O207" s="71">
        <v>0</v>
      </c>
      <c r="P207" s="71">
        <v>0</v>
      </c>
      <c r="Q207" s="71">
        <v>0</v>
      </c>
      <c r="R207" s="71">
        <v>0</v>
      </c>
      <c r="S207" s="71">
        <v>0</v>
      </c>
      <c r="T207" s="71">
        <v>0</v>
      </c>
      <c r="U207" s="71">
        <v>0</v>
      </c>
      <c r="V207" s="71">
        <v>0</v>
      </c>
      <c r="W207" s="71">
        <v>0</v>
      </c>
      <c r="X207" s="71">
        <v>0</v>
      </c>
      <c r="Y207" s="71">
        <v>0</v>
      </c>
      <c r="Z207" s="71">
        <v>0</v>
      </c>
      <c r="AA207" s="71">
        <v>0</v>
      </c>
      <c r="AB207" s="71">
        <v>0</v>
      </c>
      <c r="AC207" s="69">
        <v>0</v>
      </c>
      <c r="AD207" s="69">
        <v>0</v>
      </c>
      <c r="AE207" s="205" t="s">
        <v>8</v>
      </c>
      <c r="AF207" s="8" t="s">
        <v>90</v>
      </c>
      <c r="AG207" s="71">
        <v>0</v>
      </c>
      <c r="AH207" s="71">
        <v>0</v>
      </c>
      <c r="AI207" s="71">
        <v>0</v>
      </c>
      <c r="AJ207" s="71">
        <v>0</v>
      </c>
      <c r="AK207" s="71">
        <v>0</v>
      </c>
      <c r="AL207" s="71">
        <v>0</v>
      </c>
      <c r="AM207" s="71">
        <v>0</v>
      </c>
      <c r="AN207" s="71">
        <v>0</v>
      </c>
      <c r="AO207" s="71">
        <v>0</v>
      </c>
      <c r="AP207" s="71">
        <v>0</v>
      </c>
      <c r="AQ207" s="71">
        <v>0</v>
      </c>
      <c r="AR207" s="71">
        <v>0</v>
      </c>
      <c r="AS207" s="71">
        <v>0</v>
      </c>
      <c r="AT207" s="71">
        <v>0</v>
      </c>
      <c r="AU207" s="71">
        <v>0</v>
      </c>
      <c r="AV207" s="71">
        <v>0</v>
      </c>
      <c r="AW207" s="71">
        <v>0</v>
      </c>
      <c r="AX207" s="71">
        <v>0</v>
      </c>
      <c r="AY207" s="71">
        <v>0</v>
      </c>
      <c r="AZ207" s="71">
        <v>0</v>
      </c>
      <c r="BA207" s="71">
        <v>0</v>
      </c>
      <c r="BB207" s="71">
        <v>0</v>
      </c>
      <c r="BC207" s="71">
        <v>0</v>
      </c>
      <c r="BD207" s="71">
        <v>0</v>
      </c>
      <c r="BE207" s="71">
        <v>0</v>
      </c>
      <c r="BF207" s="71">
        <v>0</v>
      </c>
      <c r="BG207" s="69">
        <v>0</v>
      </c>
      <c r="BH207" s="69">
        <v>0</v>
      </c>
      <c r="BI207" s="205" t="s">
        <v>8</v>
      </c>
      <c r="BJ207" s="8" t="s">
        <v>90</v>
      </c>
      <c r="BK207" s="31">
        <v>0</v>
      </c>
      <c r="BL207" s="31">
        <v>0</v>
      </c>
      <c r="BM207" s="31">
        <v>0</v>
      </c>
      <c r="BN207" s="31">
        <v>0</v>
      </c>
      <c r="BO207" s="31">
        <v>0</v>
      </c>
      <c r="BP207" s="31">
        <v>0</v>
      </c>
      <c r="BQ207" s="31">
        <v>0</v>
      </c>
      <c r="BR207" s="31">
        <v>0</v>
      </c>
      <c r="BS207" s="31">
        <v>0</v>
      </c>
      <c r="BT207" s="31">
        <v>0</v>
      </c>
      <c r="BU207" s="31">
        <v>0</v>
      </c>
      <c r="BV207" s="31">
        <v>0</v>
      </c>
      <c r="BW207" s="31">
        <v>0</v>
      </c>
      <c r="BX207" s="149">
        <v>0</v>
      </c>
      <c r="BY207" s="125">
        <v>0</v>
      </c>
      <c r="BZ207" s="71">
        <v>0</v>
      </c>
      <c r="CA207" s="71">
        <v>0</v>
      </c>
      <c r="CB207" s="71">
        <v>0</v>
      </c>
      <c r="CC207" s="71">
        <v>0</v>
      </c>
      <c r="CD207" s="205" t="s">
        <v>8</v>
      </c>
      <c r="CE207" s="8" t="s">
        <v>90</v>
      </c>
      <c r="CF207" s="71">
        <v>0</v>
      </c>
      <c r="CG207" s="71">
        <v>0</v>
      </c>
      <c r="CH207" s="71">
        <v>0</v>
      </c>
      <c r="CI207" s="71">
        <v>0</v>
      </c>
      <c r="CJ207" s="71">
        <v>0</v>
      </c>
      <c r="CK207" s="71">
        <v>0</v>
      </c>
      <c r="CL207" s="71">
        <v>0</v>
      </c>
      <c r="CM207" s="71">
        <v>0</v>
      </c>
      <c r="CN207" s="71">
        <v>0</v>
      </c>
      <c r="CO207" s="205" t="s">
        <v>8</v>
      </c>
      <c r="CP207" s="8" t="s">
        <v>90</v>
      </c>
      <c r="CQ207" s="46">
        <v>0</v>
      </c>
      <c r="CR207" s="46">
        <v>0</v>
      </c>
      <c r="CS207" s="46">
        <v>0</v>
      </c>
      <c r="CT207" s="46">
        <v>0</v>
      </c>
      <c r="CU207" s="46">
        <v>0</v>
      </c>
      <c r="CV207" s="46">
        <v>0</v>
      </c>
      <c r="CW207" s="46">
        <v>0</v>
      </c>
      <c r="CX207" s="46">
        <v>0</v>
      </c>
      <c r="CY207" s="46">
        <v>0</v>
      </c>
      <c r="CZ207" s="46">
        <v>0</v>
      </c>
      <c r="DA207" s="46">
        <v>0</v>
      </c>
      <c r="DB207" s="46">
        <v>0</v>
      </c>
      <c r="DC207" s="46">
        <v>0</v>
      </c>
      <c r="DD207" s="46">
        <v>0</v>
      </c>
      <c r="DE207" s="46">
        <v>0</v>
      </c>
      <c r="DF207" s="46">
        <v>0</v>
      </c>
      <c r="DG207" s="46">
        <v>0</v>
      </c>
      <c r="DH207" s="46">
        <v>0</v>
      </c>
      <c r="DI207" s="46">
        <v>0</v>
      </c>
      <c r="DJ207" s="46">
        <v>0</v>
      </c>
      <c r="DK207" s="46">
        <v>0</v>
      </c>
      <c r="DL207" s="46">
        <v>0</v>
      </c>
      <c r="DM207" s="46">
        <v>0</v>
      </c>
      <c r="DN207" s="46">
        <v>0</v>
      </c>
      <c r="DO207" s="205" t="s">
        <v>8</v>
      </c>
      <c r="DP207" s="8" t="s">
        <v>90</v>
      </c>
      <c r="DQ207" s="71">
        <v>0</v>
      </c>
      <c r="DR207" s="71">
        <v>0</v>
      </c>
      <c r="DS207" s="71">
        <v>0</v>
      </c>
      <c r="DT207" s="71">
        <v>0</v>
      </c>
      <c r="DU207" s="71">
        <v>0</v>
      </c>
      <c r="DV207" s="16">
        <v>0</v>
      </c>
      <c r="DW207" s="71">
        <v>0</v>
      </c>
      <c r="DX207" s="71">
        <v>0</v>
      </c>
      <c r="DY207" s="152">
        <v>0</v>
      </c>
      <c r="DZ207" s="32">
        <v>0</v>
      </c>
      <c r="EA207" s="205" t="s">
        <v>8</v>
      </c>
      <c r="EB207" s="8" t="s">
        <v>90</v>
      </c>
      <c r="EC207" s="71">
        <v>0</v>
      </c>
      <c r="ED207" s="71">
        <v>0</v>
      </c>
      <c r="EE207" s="71">
        <v>0</v>
      </c>
      <c r="EF207" s="71">
        <v>0</v>
      </c>
      <c r="EG207" s="71">
        <v>0</v>
      </c>
      <c r="EH207" s="71">
        <v>0</v>
      </c>
      <c r="EI207" s="71">
        <v>0</v>
      </c>
      <c r="EJ207" s="71">
        <v>0</v>
      </c>
      <c r="EK207" s="71">
        <v>0</v>
      </c>
      <c r="EL207" s="71">
        <v>0</v>
      </c>
      <c r="EM207" s="71">
        <v>0</v>
      </c>
      <c r="EN207" s="71">
        <v>0</v>
      </c>
      <c r="EO207" s="71">
        <v>0</v>
      </c>
      <c r="EP207" s="71">
        <v>0</v>
      </c>
      <c r="EQ207" s="71">
        <v>0</v>
      </c>
      <c r="ER207" s="71">
        <v>0</v>
      </c>
      <c r="ES207" s="71">
        <v>0</v>
      </c>
      <c r="EU207" s="80" t="s">
        <v>8</v>
      </c>
      <c r="EV207" s="80" t="s">
        <v>2472</v>
      </c>
      <c r="EW207" s="78">
        <v>0</v>
      </c>
      <c r="EX207" s="80">
        <v>0</v>
      </c>
      <c r="EY207" s="78">
        <v>0</v>
      </c>
      <c r="EZ207" s="78"/>
      <c r="FA207" s="78"/>
      <c r="FB207" s="78"/>
      <c r="FC207" s="78"/>
      <c r="FD207" s="78"/>
      <c r="FE207" s="78"/>
    </row>
    <row r="208" spans="1:161">
      <c r="A208" s="205"/>
      <c r="B208" s="8" t="s">
        <v>91</v>
      </c>
      <c r="C208" s="71">
        <v>1621</v>
      </c>
      <c r="D208" s="71">
        <v>899</v>
      </c>
      <c r="E208" s="71">
        <v>44</v>
      </c>
      <c r="F208" s="71">
        <v>23</v>
      </c>
      <c r="G208" s="71">
        <v>0</v>
      </c>
      <c r="H208" s="71">
        <v>0</v>
      </c>
      <c r="I208" s="71">
        <v>11</v>
      </c>
      <c r="J208" s="71">
        <v>4</v>
      </c>
      <c r="K208" s="71">
        <v>630</v>
      </c>
      <c r="L208" s="71">
        <v>417</v>
      </c>
      <c r="M208" s="71">
        <v>330</v>
      </c>
      <c r="N208" s="71">
        <v>124</v>
      </c>
      <c r="O208" s="71">
        <v>178</v>
      </c>
      <c r="P208" s="71">
        <v>105</v>
      </c>
      <c r="Q208" s="71">
        <v>427</v>
      </c>
      <c r="R208" s="71">
        <v>210</v>
      </c>
      <c r="S208" s="71">
        <v>15</v>
      </c>
      <c r="T208" s="71">
        <v>3</v>
      </c>
      <c r="U208" s="71">
        <v>49</v>
      </c>
      <c r="V208" s="71">
        <v>18</v>
      </c>
      <c r="W208" s="71">
        <v>517</v>
      </c>
      <c r="X208" s="71">
        <v>285</v>
      </c>
      <c r="Y208" s="71">
        <v>161</v>
      </c>
      <c r="Z208" s="71">
        <v>59</v>
      </c>
      <c r="AA208" s="71">
        <v>71</v>
      </c>
      <c r="AB208" s="71">
        <v>28</v>
      </c>
      <c r="AC208" s="69">
        <v>4054</v>
      </c>
      <c r="AD208" s="69">
        <v>2175</v>
      </c>
      <c r="AE208" s="205"/>
      <c r="AF208" s="8" t="s">
        <v>91</v>
      </c>
      <c r="AG208" s="71">
        <v>121</v>
      </c>
      <c r="AH208" s="71">
        <v>56</v>
      </c>
      <c r="AI208" s="71">
        <v>7</v>
      </c>
      <c r="AJ208" s="71">
        <v>3</v>
      </c>
      <c r="AK208" s="71">
        <v>0</v>
      </c>
      <c r="AL208" s="71">
        <v>0</v>
      </c>
      <c r="AM208" s="71">
        <v>0</v>
      </c>
      <c r="AN208" s="71">
        <v>0</v>
      </c>
      <c r="AO208" s="71">
        <v>32</v>
      </c>
      <c r="AP208" s="71">
        <v>23</v>
      </c>
      <c r="AQ208" s="71">
        <v>16</v>
      </c>
      <c r="AR208" s="71">
        <v>10</v>
      </c>
      <c r="AS208" s="71">
        <v>43</v>
      </c>
      <c r="AT208" s="71">
        <v>40</v>
      </c>
      <c r="AU208" s="71">
        <v>47</v>
      </c>
      <c r="AV208" s="71">
        <v>20</v>
      </c>
      <c r="AW208" s="71">
        <v>0</v>
      </c>
      <c r="AX208" s="71">
        <v>0</v>
      </c>
      <c r="AY208" s="71">
        <v>5</v>
      </c>
      <c r="AZ208" s="71">
        <v>2</v>
      </c>
      <c r="BA208" s="71">
        <v>19</v>
      </c>
      <c r="BB208" s="71">
        <v>5</v>
      </c>
      <c r="BC208" s="71">
        <v>9</v>
      </c>
      <c r="BD208" s="71">
        <v>5</v>
      </c>
      <c r="BE208" s="71">
        <v>1</v>
      </c>
      <c r="BF208" s="71">
        <v>1</v>
      </c>
      <c r="BG208" s="69">
        <v>300</v>
      </c>
      <c r="BH208" s="69">
        <v>165</v>
      </c>
      <c r="BI208" s="205"/>
      <c r="BJ208" s="8" t="s">
        <v>91</v>
      </c>
      <c r="BK208" s="31">
        <v>23</v>
      </c>
      <c r="BL208" s="31">
        <v>1</v>
      </c>
      <c r="BM208" s="31">
        <v>0</v>
      </c>
      <c r="BN208" s="31">
        <v>1</v>
      </c>
      <c r="BO208" s="31">
        <v>12</v>
      </c>
      <c r="BP208" s="31">
        <v>6</v>
      </c>
      <c r="BQ208" s="31">
        <v>5</v>
      </c>
      <c r="BR208" s="31">
        <v>8</v>
      </c>
      <c r="BS208" s="31">
        <v>1</v>
      </c>
      <c r="BT208" s="31">
        <v>2</v>
      </c>
      <c r="BU208" s="31">
        <v>9</v>
      </c>
      <c r="BV208" s="31">
        <v>5</v>
      </c>
      <c r="BW208" s="31">
        <v>3</v>
      </c>
      <c r="BX208" s="149">
        <v>76</v>
      </c>
      <c r="BY208" s="125">
        <v>60</v>
      </c>
      <c r="BZ208" s="71">
        <v>31</v>
      </c>
      <c r="CA208" s="71">
        <v>58</v>
      </c>
      <c r="CB208" s="71">
        <v>2</v>
      </c>
      <c r="CC208" s="71">
        <v>4</v>
      </c>
      <c r="CD208" s="205"/>
      <c r="CE208" s="8" t="s">
        <v>91</v>
      </c>
      <c r="CF208" s="71">
        <v>0</v>
      </c>
      <c r="CG208" s="71">
        <v>1609</v>
      </c>
      <c r="CH208" s="71">
        <v>171</v>
      </c>
      <c r="CI208" s="71">
        <v>0</v>
      </c>
      <c r="CJ208" s="71">
        <v>0</v>
      </c>
      <c r="CK208" s="71">
        <v>34</v>
      </c>
      <c r="CL208" s="71">
        <v>58</v>
      </c>
      <c r="CM208" s="71">
        <v>72</v>
      </c>
      <c r="CN208" s="71">
        <v>75</v>
      </c>
      <c r="CO208" s="205"/>
      <c r="CP208" s="8" t="s">
        <v>91</v>
      </c>
      <c r="CQ208" s="46">
        <v>1197</v>
      </c>
      <c r="CR208" s="46">
        <v>701</v>
      </c>
      <c r="CS208" s="46">
        <v>631</v>
      </c>
      <c r="CT208" s="46">
        <v>371</v>
      </c>
      <c r="CU208" s="46">
        <v>23</v>
      </c>
      <c r="CV208" s="46">
        <v>6</v>
      </c>
      <c r="CW208" s="46">
        <v>8</v>
      </c>
      <c r="CX208" s="46">
        <v>3</v>
      </c>
      <c r="CY208" s="46">
        <v>386</v>
      </c>
      <c r="CZ208" s="46">
        <v>114</v>
      </c>
      <c r="DA208" s="46">
        <v>191</v>
      </c>
      <c r="DB208" s="46">
        <v>49</v>
      </c>
      <c r="DC208" s="46">
        <v>720</v>
      </c>
      <c r="DD208" s="46">
        <v>359</v>
      </c>
      <c r="DE208" s="46">
        <v>346</v>
      </c>
      <c r="DF208" s="46">
        <v>171</v>
      </c>
      <c r="DG208" s="46">
        <v>3</v>
      </c>
      <c r="DH208" s="46">
        <v>0</v>
      </c>
      <c r="DI208" s="46">
        <v>1</v>
      </c>
      <c r="DJ208" s="46">
        <v>0</v>
      </c>
      <c r="DK208" s="46">
        <v>4</v>
      </c>
      <c r="DL208" s="46">
        <v>0</v>
      </c>
      <c r="DM208" s="46">
        <v>2</v>
      </c>
      <c r="DN208" s="46">
        <v>0</v>
      </c>
      <c r="DO208" s="205"/>
      <c r="DP208" s="8" t="s">
        <v>91</v>
      </c>
      <c r="DQ208" s="71">
        <v>157</v>
      </c>
      <c r="DR208" s="71">
        <v>29</v>
      </c>
      <c r="DS208" s="71">
        <v>0</v>
      </c>
      <c r="DT208" s="71">
        <v>109</v>
      </c>
      <c r="DU208" s="71">
        <v>1</v>
      </c>
      <c r="DV208" s="16">
        <v>296</v>
      </c>
      <c r="DW208" s="71">
        <v>157</v>
      </c>
      <c r="DX208" s="71">
        <v>112</v>
      </c>
      <c r="DY208" s="152">
        <v>98</v>
      </c>
      <c r="DZ208" s="32">
        <v>62</v>
      </c>
      <c r="EA208" s="205"/>
      <c r="EB208" s="8" t="s">
        <v>91</v>
      </c>
      <c r="EC208" s="71">
        <v>1447</v>
      </c>
      <c r="ED208" s="71">
        <v>1506</v>
      </c>
      <c r="EE208" s="71">
        <v>212</v>
      </c>
      <c r="EF208" s="71">
        <v>0</v>
      </c>
      <c r="EG208" s="71">
        <v>246</v>
      </c>
      <c r="EH208" s="71">
        <v>176</v>
      </c>
      <c r="EI208" s="71">
        <v>223</v>
      </c>
      <c r="EJ208" s="71">
        <v>1036</v>
      </c>
      <c r="EK208" s="71">
        <v>353</v>
      </c>
      <c r="EL208" s="71">
        <v>358</v>
      </c>
      <c r="EM208" s="71">
        <v>289</v>
      </c>
      <c r="EN208" s="71">
        <v>2</v>
      </c>
      <c r="EO208" s="71">
        <v>26</v>
      </c>
      <c r="EP208" s="71">
        <v>0</v>
      </c>
      <c r="EQ208" s="71">
        <v>0</v>
      </c>
      <c r="ER208" s="71">
        <v>0</v>
      </c>
      <c r="ES208" s="71">
        <v>0</v>
      </c>
      <c r="EU208" s="80" t="s">
        <v>8</v>
      </c>
      <c r="EV208" s="80" t="s">
        <v>2473</v>
      </c>
      <c r="EW208" s="78">
        <v>2333</v>
      </c>
      <c r="EX208" s="80">
        <v>1179</v>
      </c>
      <c r="EY208" s="78">
        <v>3731</v>
      </c>
      <c r="EZ208" s="78"/>
      <c r="FA208" s="78"/>
      <c r="FB208" s="78"/>
      <c r="FC208" s="78"/>
      <c r="FD208" s="78"/>
      <c r="FE208" s="78"/>
    </row>
    <row r="209" spans="1:161">
      <c r="A209" s="205"/>
      <c r="B209" s="66" t="s">
        <v>73</v>
      </c>
      <c r="C209" s="26">
        <v>1621</v>
      </c>
      <c r="D209" s="26">
        <v>899</v>
      </c>
      <c r="E209" s="26">
        <v>44</v>
      </c>
      <c r="F209" s="26">
        <v>23</v>
      </c>
      <c r="G209" s="26">
        <v>0</v>
      </c>
      <c r="H209" s="26">
        <v>0</v>
      </c>
      <c r="I209" s="26">
        <v>11</v>
      </c>
      <c r="J209" s="26">
        <v>4</v>
      </c>
      <c r="K209" s="26">
        <v>630</v>
      </c>
      <c r="L209" s="26">
        <v>417</v>
      </c>
      <c r="M209" s="26">
        <v>330</v>
      </c>
      <c r="N209" s="26">
        <v>124</v>
      </c>
      <c r="O209" s="26">
        <v>178</v>
      </c>
      <c r="P209" s="26">
        <v>105</v>
      </c>
      <c r="Q209" s="26">
        <v>427</v>
      </c>
      <c r="R209" s="26">
        <v>210</v>
      </c>
      <c r="S209" s="26">
        <v>15</v>
      </c>
      <c r="T209" s="26">
        <v>3</v>
      </c>
      <c r="U209" s="26">
        <v>49</v>
      </c>
      <c r="V209" s="26">
        <v>18</v>
      </c>
      <c r="W209" s="26">
        <v>517</v>
      </c>
      <c r="X209" s="26">
        <v>285</v>
      </c>
      <c r="Y209" s="26">
        <v>161</v>
      </c>
      <c r="Z209" s="26">
        <v>59</v>
      </c>
      <c r="AA209" s="26">
        <v>71</v>
      </c>
      <c r="AB209" s="26">
        <v>28</v>
      </c>
      <c r="AC209" s="68">
        <v>4054</v>
      </c>
      <c r="AD209" s="68">
        <v>2175</v>
      </c>
      <c r="AE209" s="205"/>
      <c r="AF209" s="66" t="s">
        <v>73</v>
      </c>
      <c r="AG209" s="26">
        <v>121</v>
      </c>
      <c r="AH209" s="26">
        <v>56</v>
      </c>
      <c r="AI209" s="26">
        <v>7</v>
      </c>
      <c r="AJ209" s="26">
        <v>3</v>
      </c>
      <c r="AK209" s="26">
        <v>0</v>
      </c>
      <c r="AL209" s="26">
        <v>0</v>
      </c>
      <c r="AM209" s="26">
        <v>0</v>
      </c>
      <c r="AN209" s="26">
        <v>0</v>
      </c>
      <c r="AO209" s="26">
        <v>32</v>
      </c>
      <c r="AP209" s="26">
        <v>23</v>
      </c>
      <c r="AQ209" s="26">
        <v>16</v>
      </c>
      <c r="AR209" s="26">
        <v>10</v>
      </c>
      <c r="AS209" s="26">
        <v>43</v>
      </c>
      <c r="AT209" s="26">
        <v>40</v>
      </c>
      <c r="AU209" s="26">
        <v>47</v>
      </c>
      <c r="AV209" s="26">
        <v>20</v>
      </c>
      <c r="AW209" s="26">
        <v>0</v>
      </c>
      <c r="AX209" s="26">
        <v>0</v>
      </c>
      <c r="AY209" s="26">
        <v>5</v>
      </c>
      <c r="AZ209" s="26">
        <v>2</v>
      </c>
      <c r="BA209" s="26">
        <v>19</v>
      </c>
      <c r="BB209" s="26">
        <v>5</v>
      </c>
      <c r="BC209" s="26">
        <v>9</v>
      </c>
      <c r="BD209" s="26">
        <v>5</v>
      </c>
      <c r="BE209" s="26">
        <v>1</v>
      </c>
      <c r="BF209" s="26">
        <v>1</v>
      </c>
      <c r="BG209" s="68">
        <v>300</v>
      </c>
      <c r="BH209" s="68">
        <v>165</v>
      </c>
      <c r="BI209" s="205"/>
      <c r="BJ209" s="66" t="s">
        <v>73</v>
      </c>
      <c r="BK209" s="68">
        <v>23</v>
      </c>
      <c r="BL209" s="68">
        <v>1</v>
      </c>
      <c r="BM209" s="68">
        <v>0</v>
      </c>
      <c r="BN209" s="68">
        <v>1</v>
      </c>
      <c r="BO209" s="68">
        <v>12</v>
      </c>
      <c r="BP209" s="68">
        <v>6</v>
      </c>
      <c r="BQ209" s="68">
        <v>5</v>
      </c>
      <c r="BR209" s="68">
        <v>8</v>
      </c>
      <c r="BS209" s="68">
        <v>1</v>
      </c>
      <c r="BT209" s="68">
        <v>2</v>
      </c>
      <c r="BU209" s="68">
        <v>9</v>
      </c>
      <c r="BV209" s="68">
        <v>5</v>
      </c>
      <c r="BW209" s="68">
        <v>3</v>
      </c>
      <c r="BX209" s="68">
        <v>76</v>
      </c>
      <c r="BY209" s="68">
        <v>60</v>
      </c>
      <c r="BZ209" s="68">
        <v>31</v>
      </c>
      <c r="CA209" s="68">
        <v>58</v>
      </c>
      <c r="CB209" s="68">
        <v>2</v>
      </c>
      <c r="CC209" s="68">
        <v>4</v>
      </c>
      <c r="CD209" s="205"/>
      <c r="CE209" s="66" t="s">
        <v>73</v>
      </c>
      <c r="CF209" s="68">
        <v>0</v>
      </c>
      <c r="CG209" s="68">
        <v>1609</v>
      </c>
      <c r="CH209" s="68">
        <v>171</v>
      </c>
      <c r="CI209" s="68">
        <v>0</v>
      </c>
      <c r="CJ209" s="68">
        <v>0</v>
      </c>
      <c r="CK209" s="68">
        <v>34</v>
      </c>
      <c r="CL209" s="68">
        <v>58</v>
      </c>
      <c r="CM209" s="68">
        <v>72</v>
      </c>
      <c r="CN209" s="68">
        <v>75</v>
      </c>
      <c r="CO209" s="205"/>
      <c r="CP209" s="66" t="s">
        <v>73</v>
      </c>
      <c r="CQ209" s="68">
        <v>1197</v>
      </c>
      <c r="CR209" s="68">
        <v>701</v>
      </c>
      <c r="CS209" s="68">
        <v>631</v>
      </c>
      <c r="CT209" s="68">
        <v>371</v>
      </c>
      <c r="CU209" s="68">
        <v>23</v>
      </c>
      <c r="CV209" s="68">
        <v>6</v>
      </c>
      <c r="CW209" s="68">
        <v>8</v>
      </c>
      <c r="CX209" s="68">
        <v>3</v>
      </c>
      <c r="CY209" s="68">
        <v>386</v>
      </c>
      <c r="CZ209" s="68">
        <v>114</v>
      </c>
      <c r="DA209" s="68">
        <v>191</v>
      </c>
      <c r="DB209" s="68">
        <v>49</v>
      </c>
      <c r="DC209" s="68">
        <v>720</v>
      </c>
      <c r="DD209" s="68">
        <v>359</v>
      </c>
      <c r="DE209" s="68">
        <v>346</v>
      </c>
      <c r="DF209" s="68">
        <v>171</v>
      </c>
      <c r="DG209" s="68">
        <v>3</v>
      </c>
      <c r="DH209" s="68">
        <v>0</v>
      </c>
      <c r="DI209" s="68">
        <v>1</v>
      </c>
      <c r="DJ209" s="68">
        <v>0</v>
      </c>
      <c r="DK209" s="68">
        <v>4</v>
      </c>
      <c r="DL209" s="68">
        <v>0</v>
      </c>
      <c r="DM209" s="68">
        <v>2</v>
      </c>
      <c r="DN209" s="68">
        <v>0</v>
      </c>
      <c r="DO209" s="205"/>
      <c r="DP209" s="66" t="s">
        <v>73</v>
      </c>
      <c r="DQ209" s="26">
        <v>157</v>
      </c>
      <c r="DR209" s="26">
        <v>29</v>
      </c>
      <c r="DS209" s="26">
        <v>0</v>
      </c>
      <c r="DT209" s="26">
        <v>109</v>
      </c>
      <c r="DU209" s="26">
        <v>1</v>
      </c>
      <c r="DV209" s="26">
        <v>296</v>
      </c>
      <c r="DW209" s="26">
        <v>157</v>
      </c>
      <c r="DX209" s="26">
        <v>112</v>
      </c>
      <c r="DY209" s="41">
        <v>98</v>
      </c>
      <c r="DZ209" s="41">
        <v>62</v>
      </c>
      <c r="EA209" s="205"/>
      <c r="EB209" s="66" t="s">
        <v>73</v>
      </c>
      <c r="EC209" s="68">
        <v>1447</v>
      </c>
      <c r="ED209" s="68">
        <v>1506</v>
      </c>
      <c r="EE209" s="68">
        <v>212</v>
      </c>
      <c r="EF209" s="68">
        <v>0</v>
      </c>
      <c r="EG209" s="68">
        <v>246</v>
      </c>
      <c r="EH209" s="68">
        <v>176</v>
      </c>
      <c r="EI209" s="68">
        <v>223</v>
      </c>
      <c r="EJ209" s="68">
        <v>1036</v>
      </c>
      <c r="EK209" s="68">
        <v>353</v>
      </c>
      <c r="EL209" s="68">
        <v>358</v>
      </c>
      <c r="EM209" s="68">
        <v>289</v>
      </c>
      <c r="EN209" s="68">
        <v>2</v>
      </c>
      <c r="EO209" s="68">
        <v>26</v>
      </c>
      <c r="EP209" s="68">
        <v>0</v>
      </c>
      <c r="EQ209" s="68">
        <v>0</v>
      </c>
      <c r="ER209" s="68">
        <v>0</v>
      </c>
      <c r="ES209" s="68">
        <v>0</v>
      </c>
      <c r="EU209" s="80" t="s">
        <v>8</v>
      </c>
      <c r="EV209" s="80" t="s">
        <v>2474</v>
      </c>
      <c r="EW209" s="78">
        <v>2333</v>
      </c>
      <c r="EX209" s="80">
        <v>1179</v>
      </c>
      <c r="EY209" s="78">
        <v>3731</v>
      </c>
      <c r="EZ209" s="78"/>
      <c r="FA209" s="78"/>
      <c r="FB209" s="78"/>
      <c r="FC209" s="78"/>
      <c r="FD209" s="78"/>
      <c r="FE209" s="78"/>
    </row>
    <row r="210" spans="1:161">
      <c r="A210" s="205" t="s">
        <v>9</v>
      </c>
      <c r="B210" s="8" t="s">
        <v>90</v>
      </c>
      <c r="C210" s="71">
        <v>1092</v>
      </c>
      <c r="D210" s="71">
        <v>555</v>
      </c>
      <c r="E210" s="71">
        <v>192</v>
      </c>
      <c r="F210" s="71">
        <v>89</v>
      </c>
      <c r="G210" s="71">
        <v>0</v>
      </c>
      <c r="H210" s="71">
        <v>0</v>
      </c>
      <c r="I210" s="71">
        <v>50</v>
      </c>
      <c r="J210" s="71">
        <v>20</v>
      </c>
      <c r="K210" s="71">
        <v>223</v>
      </c>
      <c r="L210" s="71">
        <v>135</v>
      </c>
      <c r="M210" s="71">
        <v>169</v>
      </c>
      <c r="N210" s="71">
        <v>58</v>
      </c>
      <c r="O210" s="71">
        <v>69</v>
      </c>
      <c r="P210" s="71">
        <v>33</v>
      </c>
      <c r="Q210" s="71">
        <v>291</v>
      </c>
      <c r="R210" s="71">
        <v>132</v>
      </c>
      <c r="S210" s="71">
        <v>0</v>
      </c>
      <c r="T210" s="71">
        <v>0</v>
      </c>
      <c r="U210" s="71">
        <v>41</v>
      </c>
      <c r="V210" s="71">
        <v>13</v>
      </c>
      <c r="W210" s="71">
        <v>118</v>
      </c>
      <c r="X210" s="71">
        <v>51</v>
      </c>
      <c r="Y210" s="71">
        <v>78</v>
      </c>
      <c r="Z210" s="71">
        <v>47</v>
      </c>
      <c r="AA210" s="71">
        <v>0</v>
      </c>
      <c r="AB210" s="71">
        <v>0</v>
      </c>
      <c r="AC210" s="69">
        <v>2323</v>
      </c>
      <c r="AD210" s="69">
        <v>1133</v>
      </c>
      <c r="AE210" s="205" t="s">
        <v>9</v>
      </c>
      <c r="AF210" s="8" t="s">
        <v>90</v>
      </c>
      <c r="AG210" s="71">
        <v>71</v>
      </c>
      <c r="AH210" s="71">
        <v>38</v>
      </c>
      <c r="AI210" s="71">
        <v>16</v>
      </c>
      <c r="AJ210" s="71">
        <v>5</v>
      </c>
      <c r="AK210" s="71">
        <v>0</v>
      </c>
      <c r="AL210" s="71">
        <v>0</v>
      </c>
      <c r="AM210" s="71">
        <v>8</v>
      </c>
      <c r="AN210" s="71">
        <v>3</v>
      </c>
      <c r="AO210" s="71">
        <v>12</v>
      </c>
      <c r="AP210" s="71">
        <v>7</v>
      </c>
      <c r="AQ210" s="71">
        <v>0</v>
      </c>
      <c r="AR210" s="71">
        <v>0</v>
      </c>
      <c r="AS210" s="71">
        <v>0</v>
      </c>
      <c r="AT210" s="71">
        <v>0</v>
      </c>
      <c r="AU210" s="71">
        <v>61</v>
      </c>
      <c r="AV210" s="71">
        <v>22</v>
      </c>
      <c r="AW210" s="71">
        <v>0</v>
      </c>
      <c r="AX210" s="71">
        <v>0</v>
      </c>
      <c r="AY210" s="71">
        <v>11</v>
      </c>
      <c r="AZ210" s="71">
        <v>5</v>
      </c>
      <c r="BA210" s="71">
        <v>28</v>
      </c>
      <c r="BB210" s="71">
        <v>11</v>
      </c>
      <c r="BC210" s="71">
        <v>3</v>
      </c>
      <c r="BD210" s="71">
        <v>1</v>
      </c>
      <c r="BE210" s="71">
        <v>0</v>
      </c>
      <c r="BF210" s="71">
        <v>0</v>
      </c>
      <c r="BG210" s="69">
        <v>210</v>
      </c>
      <c r="BH210" s="69">
        <v>92</v>
      </c>
      <c r="BI210" s="205" t="s">
        <v>9</v>
      </c>
      <c r="BJ210" s="8" t="s">
        <v>90</v>
      </c>
      <c r="BK210" s="31">
        <v>17</v>
      </c>
      <c r="BL210" s="31">
        <v>4</v>
      </c>
      <c r="BM210" s="31">
        <v>0</v>
      </c>
      <c r="BN210" s="31">
        <v>1</v>
      </c>
      <c r="BO210" s="31">
        <v>5</v>
      </c>
      <c r="BP210" s="31">
        <v>4</v>
      </c>
      <c r="BQ210" s="31">
        <v>2</v>
      </c>
      <c r="BR210" s="31">
        <v>5</v>
      </c>
      <c r="BS210" s="31">
        <v>0</v>
      </c>
      <c r="BT210" s="31">
        <v>2</v>
      </c>
      <c r="BU210" s="31">
        <v>3</v>
      </c>
      <c r="BV210" s="31">
        <v>2</v>
      </c>
      <c r="BW210" s="31">
        <v>0</v>
      </c>
      <c r="BX210" s="149">
        <v>45</v>
      </c>
      <c r="BY210" s="125">
        <v>43</v>
      </c>
      <c r="BZ210" s="71">
        <v>30</v>
      </c>
      <c r="CA210" s="71">
        <v>11</v>
      </c>
      <c r="CB210" s="71">
        <v>2</v>
      </c>
      <c r="CC210" s="71">
        <v>8</v>
      </c>
      <c r="CD210" s="205" t="s">
        <v>9</v>
      </c>
      <c r="CE210" s="8" t="s">
        <v>90</v>
      </c>
      <c r="CF210" s="71">
        <v>0</v>
      </c>
      <c r="CG210" s="71">
        <v>772</v>
      </c>
      <c r="CH210" s="71">
        <v>44</v>
      </c>
      <c r="CI210" s="71">
        <v>44</v>
      </c>
      <c r="CJ210" s="71">
        <v>0</v>
      </c>
      <c r="CK210" s="71">
        <v>12</v>
      </c>
      <c r="CL210" s="71">
        <v>43</v>
      </c>
      <c r="CM210" s="71">
        <v>51</v>
      </c>
      <c r="CN210" s="71">
        <v>41</v>
      </c>
      <c r="CO210" s="205" t="s">
        <v>9</v>
      </c>
      <c r="CP210" s="8" t="s">
        <v>90</v>
      </c>
      <c r="CQ210" s="46">
        <v>702</v>
      </c>
      <c r="CR210" s="46">
        <v>345</v>
      </c>
      <c r="CS210" s="46">
        <v>194</v>
      </c>
      <c r="CT210" s="46">
        <v>98</v>
      </c>
      <c r="CU210" s="46">
        <v>0</v>
      </c>
      <c r="CV210" s="46">
        <v>0</v>
      </c>
      <c r="CW210" s="46">
        <v>0</v>
      </c>
      <c r="CX210" s="46">
        <v>0</v>
      </c>
      <c r="CY210" s="46">
        <v>63</v>
      </c>
      <c r="CZ210" s="46">
        <v>20</v>
      </c>
      <c r="DA210" s="46">
        <v>14</v>
      </c>
      <c r="DB210" s="46">
        <v>4</v>
      </c>
      <c r="DC210" s="46">
        <v>3</v>
      </c>
      <c r="DD210" s="46">
        <v>0</v>
      </c>
      <c r="DE210" s="46">
        <v>2</v>
      </c>
      <c r="DF210" s="46">
        <v>0</v>
      </c>
      <c r="DG210" s="46">
        <v>0</v>
      </c>
      <c r="DH210" s="46">
        <v>0</v>
      </c>
      <c r="DI210" s="46">
        <v>0</v>
      </c>
      <c r="DJ210" s="46">
        <v>0</v>
      </c>
      <c r="DK210" s="46">
        <v>0</v>
      </c>
      <c r="DL210" s="46">
        <v>0</v>
      </c>
      <c r="DM210" s="46">
        <v>0</v>
      </c>
      <c r="DN210" s="46">
        <v>0</v>
      </c>
      <c r="DO210" s="205" t="s">
        <v>9</v>
      </c>
      <c r="DP210" s="8" t="s">
        <v>90</v>
      </c>
      <c r="DQ210" s="71">
        <v>76</v>
      </c>
      <c r="DR210" s="71">
        <v>43</v>
      </c>
      <c r="DS210" s="71">
        <v>0</v>
      </c>
      <c r="DT210" s="71">
        <v>53</v>
      </c>
      <c r="DU210" s="71">
        <v>3</v>
      </c>
      <c r="DV210" s="16">
        <v>175</v>
      </c>
      <c r="DW210" s="71">
        <v>90</v>
      </c>
      <c r="DX210" s="71">
        <v>67</v>
      </c>
      <c r="DY210" s="152">
        <v>28</v>
      </c>
      <c r="DZ210" s="32">
        <v>17</v>
      </c>
      <c r="EA210" s="205" t="s">
        <v>9</v>
      </c>
      <c r="EB210" s="8" t="s">
        <v>90</v>
      </c>
      <c r="EC210" s="71">
        <v>250</v>
      </c>
      <c r="ED210" s="71">
        <v>152</v>
      </c>
      <c r="EE210" s="71">
        <v>26</v>
      </c>
      <c r="EF210" s="71">
        <v>0</v>
      </c>
      <c r="EG210" s="71">
        <v>35</v>
      </c>
      <c r="EH210" s="71">
        <v>51</v>
      </c>
      <c r="EI210" s="71">
        <v>2</v>
      </c>
      <c r="EJ210" s="71">
        <v>266</v>
      </c>
      <c r="EK210" s="71">
        <v>29</v>
      </c>
      <c r="EL210" s="71">
        <v>0</v>
      </c>
      <c r="EM210" s="71">
        <v>20</v>
      </c>
      <c r="EN210" s="71">
        <v>0</v>
      </c>
      <c r="EO210" s="71">
        <v>15</v>
      </c>
      <c r="EP210" s="71">
        <v>0</v>
      </c>
      <c r="EQ210" s="71">
        <v>0</v>
      </c>
      <c r="ER210" s="71">
        <v>0</v>
      </c>
      <c r="ES210" s="71">
        <v>0</v>
      </c>
      <c r="EU210" s="80" t="s">
        <v>9</v>
      </c>
      <c r="EV210" s="80" t="s">
        <v>2475</v>
      </c>
      <c r="EW210" s="78">
        <v>768</v>
      </c>
      <c r="EX210" s="80">
        <v>210</v>
      </c>
      <c r="EY210" s="78">
        <v>1852</v>
      </c>
      <c r="EZ210" s="78"/>
      <c r="FA210" s="78"/>
      <c r="FB210" s="78"/>
      <c r="FC210" s="78"/>
      <c r="FD210" s="78"/>
      <c r="FE210" s="78"/>
    </row>
    <row r="211" spans="1:161">
      <c r="A211" s="205"/>
      <c r="B211" s="8" t="s">
        <v>91</v>
      </c>
      <c r="C211" s="71">
        <v>0</v>
      </c>
      <c r="D211" s="71">
        <v>0</v>
      </c>
      <c r="E211" s="71">
        <v>0</v>
      </c>
      <c r="F211" s="71">
        <v>0</v>
      </c>
      <c r="G211" s="71">
        <v>0</v>
      </c>
      <c r="H211" s="71">
        <v>0</v>
      </c>
      <c r="I211" s="71">
        <v>0</v>
      </c>
      <c r="J211" s="71">
        <v>0</v>
      </c>
      <c r="K211" s="71">
        <v>0</v>
      </c>
      <c r="L211" s="71">
        <v>0</v>
      </c>
      <c r="M211" s="71">
        <v>0</v>
      </c>
      <c r="N211" s="71">
        <v>0</v>
      </c>
      <c r="O211" s="71">
        <v>0</v>
      </c>
      <c r="P211" s="71">
        <v>0</v>
      </c>
      <c r="Q211" s="71">
        <v>0</v>
      </c>
      <c r="R211" s="71">
        <v>0</v>
      </c>
      <c r="S211" s="71">
        <v>0</v>
      </c>
      <c r="T211" s="71">
        <v>0</v>
      </c>
      <c r="U211" s="71">
        <v>0</v>
      </c>
      <c r="V211" s="71">
        <v>0</v>
      </c>
      <c r="W211" s="71">
        <v>0</v>
      </c>
      <c r="X211" s="71">
        <v>0</v>
      </c>
      <c r="Y211" s="71">
        <v>0</v>
      </c>
      <c r="Z211" s="71">
        <v>0</v>
      </c>
      <c r="AA211" s="71">
        <v>0</v>
      </c>
      <c r="AB211" s="71">
        <v>0</v>
      </c>
      <c r="AC211" s="69">
        <v>0</v>
      </c>
      <c r="AD211" s="69">
        <v>0</v>
      </c>
      <c r="AE211" s="205"/>
      <c r="AF211" s="8" t="s">
        <v>91</v>
      </c>
      <c r="AG211" s="71">
        <v>0</v>
      </c>
      <c r="AH211" s="71">
        <v>0</v>
      </c>
      <c r="AI211" s="71">
        <v>0</v>
      </c>
      <c r="AJ211" s="71">
        <v>0</v>
      </c>
      <c r="AK211" s="71">
        <v>0</v>
      </c>
      <c r="AL211" s="71">
        <v>0</v>
      </c>
      <c r="AM211" s="71">
        <v>0</v>
      </c>
      <c r="AN211" s="71">
        <v>0</v>
      </c>
      <c r="AO211" s="71">
        <v>0</v>
      </c>
      <c r="AP211" s="71">
        <v>0</v>
      </c>
      <c r="AQ211" s="71">
        <v>0</v>
      </c>
      <c r="AR211" s="71">
        <v>0</v>
      </c>
      <c r="AS211" s="71">
        <v>0</v>
      </c>
      <c r="AT211" s="71">
        <v>0</v>
      </c>
      <c r="AU211" s="71">
        <v>0</v>
      </c>
      <c r="AV211" s="71">
        <v>0</v>
      </c>
      <c r="AW211" s="71">
        <v>0</v>
      </c>
      <c r="AX211" s="71">
        <v>0</v>
      </c>
      <c r="AY211" s="71">
        <v>0</v>
      </c>
      <c r="AZ211" s="71">
        <v>0</v>
      </c>
      <c r="BA211" s="71">
        <v>0</v>
      </c>
      <c r="BB211" s="71">
        <v>0</v>
      </c>
      <c r="BC211" s="71">
        <v>0</v>
      </c>
      <c r="BD211" s="71">
        <v>0</v>
      </c>
      <c r="BE211" s="71">
        <v>0</v>
      </c>
      <c r="BF211" s="71">
        <v>0</v>
      </c>
      <c r="BG211" s="69">
        <v>0</v>
      </c>
      <c r="BH211" s="69">
        <v>0</v>
      </c>
      <c r="BI211" s="205"/>
      <c r="BJ211" s="8" t="s">
        <v>91</v>
      </c>
      <c r="BK211" s="31">
        <v>0</v>
      </c>
      <c r="BL211" s="31">
        <v>0</v>
      </c>
      <c r="BM211" s="31">
        <v>0</v>
      </c>
      <c r="BN211" s="31">
        <v>0</v>
      </c>
      <c r="BO211" s="31">
        <v>0</v>
      </c>
      <c r="BP211" s="31">
        <v>0</v>
      </c>
      <c r="BQ211" s="31">
        <v>0</v>
      </c>
      <c r="BR211" s="31">
        <v>0</v>
      </c>
      <c r="BS211" s="31">
        <v>0</v>
      </c>
      <c r="BT211" s="31">
        <v>0</v>
      </c>
      <c r="BU211" s="31">
        <v>0</v>
      </c>
      <c r="BV211" s="31">
        <v>0</v>
      </c>
      <c r="BW211" s="31">
        <v>0</v>
      </c>
      <c r="BX211" s="149">
        <v>0</v>
      </c>
      <c r="BY211" s="125">
        <v>0</v>
      </c>
      <c r="BZ211" s="71">
        <v>0</v>
      </c>
      <c r="CA211" s="71">
        <v>0</v>
      </c>
      <c r="CB211" s="71">
        <v>0</v>
      </c>
      <c r="CC211" s="71">
        <v>0</v>
      </c>
      <c r="CD211" s="205"/>
      <c r="CE211" s="8" t="s">
        <v>91</v>
      </c>
      <c r="CF211" s="71">
        <v>0</v>
      </c>
      <c r="CG211" s="71">
        <v>0</v>
      </c>
      <c r="CH211" s="71">
        <v>0</v>
      </c>
      <c r="CI211" s="71">
        <v>0</v>
      </c>
      <c r="CJ211" s="71">
        <v>0</v>
      </c>
      <c r="CK211" s="71">
        <v>0</v>
      </c>
      <c r="CL211" s="71">
        <v>0</v>
      </c>
      <c r="CM211" s="71">
        <v>0</v>
      </c>
      <c r="CN211" s="71">
        <v>0</v>
      </c>
      <c r="CO211" s="205"/>
      <c r="CP211" s="8" t="s">
        <v>91</v>
      </c>
      <c r="CQ211" s="46">
        <v>0</v>
      </c>
      <c r="CR211" s="46">
        <v>0</v>
      </c>
      <c r="CS211" s="46">
        <v>0</v>
      </c>
      <c r="CT211" s="46">
        <v>0</v>
      </c>
      <c r="CU211" s="46">
        <v>0</v>
      </c>
      <c r="CV211" s="46">
        <v>0</v>
      </c>
      <c r="CW211" s="46">
        <v>0</v>
      </c>
      <c r="CX211" s="46">
        <v>0</v>
      </c>
      <c r="CY211" s="46">
        <v>0</v>
      </c>
      <c r="CZ211" s="46">
        <v>0</v>
      </c>
      <c r="DA211" s="46">
        <v>0</v>
      </c>
      <c r="DB211" s="46">
        <v>0</v>
      </c>
      <c r="DC211" s="46">
        <v>0</v>
      </c>
      <c r="DD211" s="46">
        <v>0</v>
      </c>
      <c r="DE211" s="46">
        <v>0</v>
      </c>
      <c r="DF211" s="46">
        <v>0</v>
      </c>
      <c r="DG211" s="46">
        <v>0</v>
      </c>
      <c r="DH211" s="46">
        <v>0</v>
      </c>
      <c r="DI211" s="46">
        <v>0</v>
      </c>
      <c r="DJ211" s="46">
        <v>0</v>
      </c>
      <c r="DK211" s="46">
        <v>0</v>
      </c>
      <c r="DL211" s="46">
        <v>0</v>
      </c>
      <c r="DM211" s="46">
        <v>0</v>
      </c>
      <c r="DN211" s="46">
        <v>0</v>
      </c>
      <c r="DO211" s="205"/>
      <c r="DP211" s="8" t="s">
        <v>91</v>
      </c>
      <c r="DQ211" s="71">
        <v>0</v>
      </c>
      <c r="DR211" s="71">
        <v>0</v>
      </c>
      <c r="DS211" s="71">
        <v>0</v>
      </c>
      <c r="DT211" s="71">
        <v>0</v>
      </c>
      <c r="DU211" s="71">
        <v>0</v>
      </c>
      <c r="DV211" s="16">
        <v>0</v>
      </c>
      <c r="DW211" s="71">
        <v>0</v>
      </c>
      <c r="DX211" s="71">
        <v>0</v>
      </c>
      <c r="DY211" s="152">
        <v>0</v>
      </c>
      <c r="DZ211" s="32">
        <v>0</v>
      </c>
      <c r="EA211" s="205"/>
      <c r="EB211" s="8" t="s">
        <v>91</v>
      </c>
      <c r="EC211" s="71">
        <v>0</v>
      </c>
      <c r="ED211" s="71">
        <v>0</v>
      </c>
      <c r="EE211" s="71">
        <v>0</v>
      </c>
      <c r="EF211" s="71">
        <v>0</v>
      </c>
      <c r="EG211" s="71">
        <v>0</v>
      </c>
      <c r="EH211" s="71">
        <v>0</v>
      </c>
      <c r="EI211" s="71">
        <v>0</v>
      </c>
      <c r="EJ211" s="71">
        <v>0</v>
      </c>
      <c r="EK211" s="71">
        <v>0</v>
      </c>
      <c r="EL211" s="71">
        <v>0</v>
      </c>
      <c r="EM211" s="71">
        <v>0</v>
      </c>
      <c r="EN211" s="71">
        <v>0</v>
      </c>
      <c r="EO211" s="71">
        <v>0</v>
      </c>
      <c r="EP211" s="71">
        <v>0</v>
      </c>
      <c r="EQ211" s="71">
        <v>0</v>
      </c>
      <c r="ER211" s="71">
        <v>0</v>
      </c>
      <c r="ES211" s="71">
        <v>0</v>
      </c>
      <c r="EU211" s="80" t="s">
        <v>9</v>
      </c>
      <c r="EV211" s="80" t="s">
        <v>2476</v>
      </c>
      <c r="EW211" s="78">
        <v>0</v>
      </c>
      <c r="EX211" s="80">
        <v>0</v>
      </c>
      <c r="EY211" s="78">
        <v>0</v>
      </c>
      <c r="EZ211" s="78"/>
      <c r="FA211" s="78"/>
      <c r="FB211" s="78"/>
      <c r="FC211" s="78"/>
      <c r="FD211" s="78"/>
      <c r="FE211" s="78"/>
    </row>
    <row r="212" spans="1:161">
      <c r="A212" s="205"/>
      <c r="B212" s="66" t="s">
        <v>73</v>
      </c>
      <c r="C212" s="26">
        <v>1092</v>
      </c>
      <c r="D212" s="26">
        <v>555</v>
      </c>
      <c r="E212" s="26">
        <v>192</v>
      </c>
      <c r="F212" s="26">
        <v>89</v>
      </c>
      <c r="G212" s="26">
        <v>0</v>
      </c>
      <c r="H212" s="26">
        <v>0</v>
      </c>
      <c r="I212" s="26">
        <v>50</v>
      </c>
      <c r="J212" s="26">
        <v>20</v>
      </c>
      <c r="K212" s="26">
        <v>223</v>
      </c>
      <c r="L212" s="26">
        <v>135</v>
      </c>
      <c r="M212" s="26">
        <v>169</v>
      </c>
      <c r="N212" s="26">
        <v>58</v>
      </c>
      <c r="O212" s="26">
        <v>69</v>
      </c>
      <c r="P212" s="26">
        <v>33</v>
      </c>
      <c r="Q212" s="26">
        <v>291</v>
      </c>
      <c r="R212" s="26">
        <v>132</v>
      </c>
      <c r="S212" s="26">
        <v>0</v>
      </c>
      <c r="T212" s="26">
        <v>0</v>
      </c>
      <c r="U212" s="26">
        <v>41</v>
      </c>
      <c r="V212" s="26">
        <v>13</v>
      </c>
      <c r="W212" s="26">
        <v>118</v>
      </c>
      <c r="X212" s="26">
        <v>51</v>
      </c>
      <c r="Y212" s="26">
        <v>78</v>
      </c>
      <c r="Z212" s="26">
        <v>47</v>
      </c>
      <c r="AA212" s="26">
        <v>0</v>
      </c>
      <c r="AB212" s="26">
        <v>0</v>
      </c>
      <c r="AC212" s="68">
        <v>2323</v>
      </c>
      <c r="AD212" s="68">
        <v>1133</v>
      </c>
      <c r="AE212" s="205"/>
      <c r="AF212" s="66" t="s">
        <v>73</v>
      </c>
      <c r="AG212" s="26">
        <v>71</v>
      </c>
      <c r="AH212" s="26">
        <v>38</v>
      </c>
      <c r="AI212" s="26">
        <v>16</v>
      </c>
      <c r="AJ212" s="26">
        <v>5</v>
      </c>
      <c r="AK212" s="26">
        <v>0</v>
      </c>
      <c r="AL212" s="26">
        <v>0</v>
      </c>
      <c r="AM212" s="26">
        <v>8</v>
      </c>
      <c r="AN212" s="26">
        <v>3</v>
      </c>
      <c r="AO212" s="26">
        <v>12</v>
      </c>
      <c r="AP212" s="26">
        <v>7</v>
      </c>
      <c r="AQ212" s="26">
        <v>0</v>
      </c>
      <c r="AR212" s="26">
        <v>0</v>
      </c>
      <c r="AS212" s="26">
        <v>0</v>
      </c>
      <c r="AT212" s="26">
        <v>0</v>
      </c>
      <c r="AU212" s="26">
        <v>61</v>
      </c>
      <c r="AV212" s="26">
        <v>22</v>
      </c>
      <c r="AW212" s="26">
        <v>0</v>
      </c>
      <c r="AX212" s="26">
        <v>0</v>
      </c>
      <c r="AY212" s="26">
        <v>11</v>
      </c>
      <c r="AZ212" s="26">
        <v>5</v>
      </c>
      <c r="BA212" s="26">
        <v>28</v>
      </c>
      <c r="BB212" s="26">
        <v>11</v>
      </c>
      <c r="BC212" s="26">
        <v>3</v>
      </c>
      <c r="BD212" s="26">
        <v>1</v>
      </c>
      <c r="BE212" s="26">
        <v>0</v>
      </c>
      <c r="BF212" s="26">
        <v>0</v>
      </c>
      <c r="BG212" s="68">
        <v>210</v>
      </c>
      <c r="BH212" s="68">
        <v>92</v>
      </c>
      <c r="BI212" s="205"/>
      <c r="BJ212" s="66" t="s">
        <v>73</v>
      </c>
      <c r="BK212" s="68">
        <v>17</v>
      </c>
      <c r="BL212" s="68">
        <v>4</v>
      </c>
      <c r="BM212" s="68">
        <v>0</v>
      </c>
      <c r="BN212" s="68">
        <v>1</v>
      </c>
      <c r="BO212" s="68">
        <v>5</v>
      </c>
      <c r="BP212" s="68">
        <v>4</v>
      </c>
      <c r="BQ212" s="68">
        <v>2</v>
      </c>
      <c r="BR212" s="68">
        <v>5</v>
      </c>
      <c r="BS212" s="68">
        <v>0</v>
      </c>
      <c r="BT212" s="68">
        <v>2</v>
      </c>
      <c r="BU212" s="68">
        <v>3</v>
      </c>
      <c r="BV212" s="68">
        <v>2</v>
      </c>
      <c r="BW212" s="68">
        <v>0</v>
      </c>
      <c r="BX212" s="68">
        <v>45</v>
      </c>
      <c r="BY212" s="68">
        <v>43</v>
      </c>
      <c r="BZ212" s="68">
        <v>30</v>
      </c>
      <c r="CA212" s="68">
        <v>11</v>
      </c>
      <c r="CB212" s="68">
        <v>2</v>
      </c>
      <c r="CC212" s="68">
        <v>8</v>
      </c>
      <c r="CD212" s="205"/>
      <c r="CE212" s="66" t="s">
        <v>73</v>
      </c>
      <c r="CF212" s="68">
        <v>0</v>
      </c>
      <c r="CG212" s="68">
        <v>772</v>
      </c>
      <c r="CH212" s="68">
        <v>44</v>
      </c>
      <c r="CI212" s="68">
        <v>44</v>
      </c>
      <c r="CJ212" s="68">
        <v>0</v>
      </c>
      <c r="CK212" s="68">
        <v>12</v>
      </c>
      <c r="CL212" s="68">
        <v>43</v>
      </c>
      <c r="CM212" s="68">
        <v>51</v>
      </c>
      <c r="CN212" s="68">
        <v>41</v>
      </c>
      <c r="CO212" s="205"/>
      <c r="CP212" s="66" t="s">
        <v>73</v>
      </c>
      <c r="CQ212" s="68">
        <v>702</v>
      </c>
      <c r="CR212" s="68">
        <v>345</v>
      </c>
      <c r="CS212" s="68">
        <v>194</v>
      </c>
      <c r="CT212" s="68">
        <v>98</v>
      </c>
      <c r="CU212" s="68">
        <v>0</v>
      </c>
      <c r="CV212" s="68">
        <v>0</v>
      </c>
      <c r="CW212" s="68">
        <v>0</v>
      </c>
      <c r="CX212" s="68">
        <v>0</v>
      </c>
      <c r="CY212" s="68">
        <v>63</v>
      </c>
      <c r="CZ212" s="68">
        <v>20</v>
      </c>
      <c r="DA212" s="68">
        <v>14</v>
      </c>
      <c r="DB212" s="68">
        <v>4</v>
      </c>
      <c r="DC212" s="68">
        <v>3</v>
      </c>
      <c r="DD212" s="68">
        <v>0</v>
      </c>
      <c r="DE212" s="68">
        <v>2</v>
      </c>
      <c r="DF212" s="68">
        <v>0</v>
      </c>
      <c r="DG212" s="68">
        <v>0</v>
      </c>
      <c r="DH212" s="68">
        <v>0</v>
      </c>
      <c r="DI212" s="68">
        <v>0</v>
      </c>
      <c r="DJ212" s="68">
        <v>0</v>
      </c>
      <c r="DK212" s="68">
        <v>0</v>
      </c>
      <c r="DL212" s="68">
        <v>0</v>
      </c>
      <c r="DM212" s="68">
        <v>0</v>
      </c>
      <c r="DN212" s="68">
        <v>0</v>
      </c>
      <c r="DO212" s="205"/>
      <c r="DP212" s="66" t="s">
        <v>73</v>
      </c>
      <c r="DQ212" s="26">
        <v>76</v>
      </c>
      <c r="DR212" s="26">
        <v>43</v>
      </c>
      <c r="DS212" s="26">
        <v>0</v>
      </c>
      <c r="DT212" s="26">
        <v>53</v>
      </c>
      <c r="DU212" s="26">
        <v>3</v>
      </c>
      <c r="DV212" s="26">
        <v>175</v>
      </c>
      <c r="DW212" s="26">
        <v>90</v>
      </c>
      <c r="DX212" s="26">
        <v>67</v>
      </c>
      <c r="DY212" s="41">
        <v>28</v>
      </c>
      <c r="DZ212" s="41">
        <v>17</v>
      </c>
      <c r="EA212" s="205"/>
      <c r="EB212" s="66" t="s">
        <v>73</v>
      </c>
      <c r="EC212" s="68">
        <v>250</v>
      </c>
      <c r="ED212" s="68">
        <v>152</v>
      </c>
      <c r="EE212" s="68">
        <v>26</v>
      </c>
      <c r="EF212" s="68">
        <v>0</v>
      </c>
      <c r="EG212" s="68">
        <v>35</v>
      </c>
      <c r="EH212" s="68">
        <v>51</v>
      </c>
      <c r="EI212" s="68">
        <v>2</v>
      </c>
      <c r="EJ212" s="68">
        <v>266</v>
      </c>
      <c r="EK212" s="68">
        <v>29</v>
      </c>
      <c r="EL212" s="68">
        <v>0</v>
      </c>
      <c r="EM212" s="68">
        <v>20</v>
      </c>
      <c r="EN212" s="68">
        <v>0</v>
      </c>
      <c r="EO212" s="68">
        <v>15</v>
      </c>
      <c r="EP212" s="68">
        <v>0</v>
      </c>
      <c r="EQ212" s="68">
        <v>0</v>
      </c>
      <c r="ER212" s="68">
        <v>0</v>
      </c>
      <c r="ES212" s="68">
        <v>0</v>
      </c>
      <c r="EU212" s="80" t="s">
        <v>9</v>
      </c>
      <c r="EV212" s="80" t="s">
        <v>2477</v>
      </c>
      <c r="EW212" s="78">
        <v>768</v>
      </c>
      <c r="EX212" s="80">
        <v>210</v>
      </c>
      <c r="EY212" s="78">
        <v>1852</v>
      </c>
      <c r="EZ212" s="78"/>
      <c r="FA212" s="78"/>
      <c r="FB212" s="78"/>
      <c r="FC212" s="78"/>
      <c r="FD212" s="78"/>
      <c r="FE212" s="78"/>
    </row>
    <row r="213" spans="1:161" s="100" customFormat="1">
      <c r="A213" s="10" t="s">
        <v>323</v>
      </c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0" t="s">
        <v>323</v>
      </c>
      <c r="AF213" s="53"/>
      <c r="AG213" s="118"/>
      <c r="AH213" s="118"/>
      <c r="AI213" s="118"/>
      <c r="AJ213" s="118"/>
      <c r="AK213" s="118"/>
      <c r="AL213" s="118"/>
      <c r="AM213" s="118"/>
      <c r="AN213" s="118"/>
      <c r="AO213" s="118"/>
      <c r="AP213" s="118"/>
      <c r="AQ213" s="118"/>
      <c r="AR213" s="118"/>
      <c r="AS213" s="118"/>
      <c r="AT213" s="118"/>
      <c r="AU213" s="118"/>
      <c r="AV213" s="118"/>
      <c r="AW213" s="118"/>
      <c r="AX213" s="118"/>
      <c r="AY213" s="118"/>
      <c r="AZ213" s="118"/>
      <c r="BA213" s="118"/>
      <c r="BB213" s="118"/>
      <c r="BC213" s="118"/>
      <c r="BD213" s="118"/>
      <c r="BE213" s="118"/>
      <c r="BF213" s="118"/>
      <c r="BG213" s="10"/>
      <c r="BH213" s="54"/>
      <c r="BI213" s="10" t="s">
        <v>323</v>
      </c>
      <c r="BJ213" s="53"/>
      <c r="BK213" s="22"/>
      <c r="BL213" s="22"/>
      <c r="BM213" s="22"/>
      <c r="BN213" s="22"/>
      <c r="BO213" s="22"/>
      <c r="BP213" s="22"/>
      <c r="BQ213" s="22"/>
      <c r="BR213" s="22"/>
      <c r="BS213" s="22"/>
      <c r="BT213" s="22"/>
      <c r="BU213" s="22"/>
      <c r="BV213" s="22"/>
      <c r="BW213" s="22"/>
      <c r="BX213" s="22"/>
      <c r="BY213" s="22"/>
      <c r="BZ213" s="22"/>
      <c r="CA213" s="22"/>
      <c r="CB213" s="22"/>
      <c r="CC213" s="53"/>
      <c r="CD213" s="10" t="s">
        <v>323</v>
      </c>
      <c r="CE213" s="48"/>
      <c r="CF213" s="22"/>
      <c r="CG213" s="22"/>
      <c r="CH213" s="22"/>
      <c r="CI213" s="22"/>
      <c r="CJ213" s="22"/>
      <c r="CK213" s="22"/>
      <c r="CL213" s="22"/>
      <c r="CM213" s="22"/>
      <c r="CN213" s="22"/>
      <c r="CO213" s="10" t="s">
        <v>323</v>
      </c>
      <c r="CP213" s="5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  <c r="DM213" s="13"/>
      <c r="DN213" s="13"/>
      <c r="DO213" s="10" t="s">
        <v>323</v>
      </c>
      <c r="DP213" s="99"/>
      <c r="DQ213" s="13"/>
      <c r="DR213" s="13"/>
      <c r="DS213" s="13"/>
      <c r="DT213" s="13"/>
      <c r="DU213" s="13"/>
      <c r="DV213" s="13"/>
      <c r="DW213" s="13"/>
      <c r="DX213" s="13"/>
      <c r="DY213" s="13"/>
      <c r="DZ213" s="13"/>
      <c r="EA213" s="10" t="s">
        <v>323</v>
      </c>
      <c r="EB213" s="13"/>
      <c r="EC213" s="117"/>
      <c r="ED213" s="117"/>
      <c r="EE213" s="117"/>
      <c r="EF213" s="117"/>
      <c r="EG213" s="117"/>
      <c r="EH213" s="117"/>
      <c r="EI213" s="117"/>
      <c r="EJ213" s="117"/>
      <c r="EK213" s="117"/>
      <c r="EL213" s="117"/>
      <c r="EM213" s="117"/>
      <c r="EN213" s="117"/>
      <c r="EO213" s="117"/>
      <c r="EP213" s="117"/>
      <c r="EQ213" s="117"/>
      <c r="ER213" s="117"/>
      <c r="ES213" s="117"/>
      <c r="EU213" s="80" t="str">
        <f>IF(A213="",EU212,A213)</f>
        <v>ATSIMO ATSINANANA</v>
      </c>
      <c r="EV213" s="80" t="str">
        <f>EU213&amp;B213</f>
        <v>ATSIMO ATSINANANA</v>
      </c>
      <c r="EW213" s="78">
        <f>CQ213+CU213+CY213+DC213+DG213+DK213</f>
        <v>0</v>
      </c>
      <c r="EX213" s="80">
        <f>CS213+CW213+DA213+DE213+DI213+DM213</f>
        <v>0</v>
      </c>
      <c r="EY213" s="78">
        <f>(CF213+2*CG213+3*CH213+4*CI213+5*CJ213)</f>
        <v>0</v>
      </c>
      <c r="EZ213" s="78"/>
      <c r="FA213" s="78"/>
      <c r="FB213" s="78"/>
      <c r="FC213" s="78"/>
      <c r="FD213" s="78"/>
      <c r="FE213" s="78"/>
    </row>
    <row r="214" spans="1:161">
      <c r="A214" s="205" t="s">
        <v>18</v>
      </c>
      <c r="B214" s="8" t="s">
        <v>90</v>
      </c>
      <c r="C214" s="71">
        <v>94</v>
      </c>
      <c r="D214" s="71">
        <v>24</v>
      </c>
      <c r="E214" s="71">
        <v>0</v>
      </c>
      <c r="F214" s="71">
        <v>0</v>
      </c>
      <c r="G214" s="71">
        <v>0</v>
      </c>
      <c r="H214" s="71">
        <v>0</v>
      </c>
      <c r="I214" s="71">
        <v>0</v>
      </c>
      <c r="J214" s="71">
        <v>0</v>
      </c>
      <c r="K214" s="71">
        <v>0</v>
      </c>
      <c r="L214" s="71">
        <v>0</v>
      </c>
      <c r="M214" s="71">
        <v>10</v>
      </c>
      <c r="N214" s="71">
        <v>2</v>
      </c>
      <c r="O214" s="71">
        <v>27</v>
      </c>
      <c r="P214" s="71">
        <v>12</v>
      </c>
      <c r="Q214" s="71">
        <v>23</v>
      </c>
      <c r="R214" s="71">
        <v>9</v>
      </c>
      <c r="S214" s="71">
        <v>0</v>
      </c>
      <c r="T214" s="71">
        <v>0</v>
      </c>
      <c r="U214" s="71">
        <v>2</v>
      </c>
      <c r="V214" s="71">
        <v>1</v>
      </c>
      <c r="W214" s="71">
        <v>0</v>
      </c>
      <c r="X214" s="71">
        <v>0</v>
      </c>
      <c r="Y214" s="71">
        <v>0</v>
      </c>
      <c r="Z214" s="71">
        <v>0</v>
      </c>
      <c r="AA214" s="71">
        <v>0</v>
      </c>
      <c r="AB214" s="71">
        <v>0</v>
      </c>
      <c r="AC214" s="69">
        <v>156</v>
      </c>
      <c r="AD214" s="69">
        <v>48</v>
      </c>
      <c r="AE214" s="205" t="s">
        <v>18</v>
      </c>
      <c r="AF214" s="8" t="s">
        <v>90</v>
      </c>
      <c r="AG214" s="71">
        <v>6</v>
      </c>
      <c r="AH214" s="71">
        <v>2</v>
      </c>
      <c r="AI214" s="71">
        <v>0</v>
      </c>
      <c r="AJ214" s="71">
        <v>0</v>
      </c>
      <c r="AK214" s="71">
        <v>0</v>
      </c>
      <c r="AL214" s="71">
        <v>0</v>
      </c>
      <c r="AM214" s="71">
        <v>0</v>
      </c>
      <c r="AN214" s="71">
        <v>0</v>
      </c>
      <c r="AO214" s="71">
        <v>0</v>
      </c>
      <c r="AP214" s="71">
        <v>0</v>
      </c>
      <c r="AQ214" s="71">
        <v>3</v>
      </c>
      <c r="AR214" s="71">
        <v>2</v>
      </c>
      <c r="AS214" s="71">
        <v>0</v>
      </c>
      <c r="AT214" s="71">
        <v>0</v>
      </c>
      <c r="AU214" s="71">
        <v>2</v>
      </c>
      <c r="AV214" s="71">
        <v>0</v>
      </c>
      <c r="AW214" s="71">
        <v>0</v>
      </c>
      <c r="AX214" s="71">
        <v>0</v>
      </c>
      <c r="AY214" s="71">
        <v>0</v>
      </c>
      <c r="AZ214" s="71">
        <v>0</v>
      </c>
      <c r="BA214" s="71">
        <v>0</v>
      </c>
      <c r="BB214" s="71">
        <v>0</v>
      </c>
      <c r="BC214" s="71">
        <v>0</v>
      </c>
      <c r="BD214" s="71">
        <v>0</v>
      </c>
      <c r="BE214" s="71">
        <v>0</v>
      </c>
      <c r="BF214" s="71">
        <v>0</v>
      </c>
      <c r="BG214" s="69">
        <v>11</v>
      </c>
      <c r="BH214" s="69">
        <v>4</v>
      </c>
      <c r="BI214" s="205" t="s">
        <v>18</v>
      </c>
      <c r="BJ214" s="8" t="s">
        <v>90</v>
      </c>
      <c r="BK214" s="31">
        <v>2</v>
      </c>
      <c r="BL214" s="31">
        <v>0</v>
      </c>
      <c r="BM214" s="31">
        <v>0</v>
      </c>
      <c r="BN214" s="31">
        <v>0</v>
      </c>
      <c r="BO214" s="31">
        <v>0</v>
      </c>
      <c r="BP214" s="31">
        <v>1</v>
      </c>
      <c r="BQ214" s="31">
        <v>1</v>
      </c>
      <c r="BR214" s="31">
        <v>1</v>
      </c>
      <c r="BS214" s="31">
        <v>0</v>
      </c>
      <c r="BT214" s="31">
        <v>1</v>
      </c>
      <c r="BU214" s="31">
        <v>0</v>
      </c>
      <c r="BV214" s="31">
        <v>0</v>
      </c>
      <c r="BW214" s="31">
        <v>0</v>
      </c>
      <c r="BX214" s="149">
        <v>6</v>
      </c>
      <c r="BY214" s="125">
        <v>5</v>
      </c>
      <c r="BZ214" s="71">
        <v>4</v>
      </c>
      <c r="CA214" s="71">
        <v>0</v>
      </c>
      <c r="CB214" s="71">
        <v>1</v>
      </c>
      <c r="CC214" s="71">
        <v>1</v>
      </c>
      <c r="CD214" s="205" t="s">
        <v>18</v>
      </c>
      <c r="CE214" s="8" t="s">
        <v>90</v>
      </c>
      <c r="CF214" s="71">
        <v>0</v>
      </c>
      <c r="CG214" s="71">
        <v>100</v>
      </c>
      <c r="CH214" s="71">
        <v>0</v>
      </c>
      <c r="CI214" s="71">
        <v>0</v>
      </c>
      <c r="CJ214" s="71">
        <v>0</v>
      </c>
      <c r="CK214" s="71">
        <v>0</v>
      </c>
      <c r="CL214" s="71">
        <v>6</v>
      </c>
      <c r="CM214" s="71">
        <v>5</v>
      </c>
      <c r="CN214" s="71">
        <v>6</v>
      </c>
      <c r="CO214" s="205" t="s">
        <v>18</v>
      </c>
      <c r="CP214" s="8" t="s">
        <v>90</v>
      </c>
      <c r="CQ214" s="46">
        <v>24</v>
      </c>
      <c r="CR214" s="46">
        <v>7</v>
      </c>
      <c r="CS214" s="46">
        <v>22</v>
      </c>
      <c r="CT214" s="46">
        <v>7</v>
      </c>
      <c r="CU214" s="46">
        <v>0</v>
      </c>
      <c r="CV214" s="46">
        <v>0</v>
      </c>
      <c r="CW214" s="46">
        <v>0</v>
      </c>
      <c r="CX214" s="46">
        <v>0</v>
      </c>
      <c r="CY214" s="46">
        <v>0</v>
      </c>
      <c r="CZ214" s="46">
        <v>0</v>
      </c>
      <c r="DA214" s="46">
        <v>0</v>
      </c>
      <c r="DB214" s="46">
        <v>0</v>
      </c>
      <c r="DC214" s="46">
        <v>0</v>
      </c>
      <c r="DD214" s="46">
        <v>0</v>
      </c>
      <c r="DE214" s="46">
        <v>0</v>
      </c>
      <c r="DF214" s="46">
        <v>0</v>
      </c>
      <c r="DG214" s="46">
        <v>0</v>
      </c>
      <c r="DH214" s="46">
        <v>0</v>
      </c>
      <c r="DI214" s="46">
        <v>0</v>
      </c>
      <c r="DJ214" s="46">
        <v>0</v>
      </c>
      <c r="DK214" s="46">
        <v>0</v>
      </c>
      <c r="DL214" s="46">
        <v>0</v>
      </c>
      <c r="DM214" s="46">
        <v>0</v>
      </c>
      <c r="DN214" s="46">
        <v>0</v>
      </c>
      <c r="DO214" s="205" t="s">
        <v>18</v>
      </c>
      <c r="DP214" s="8" t="s">
        <v>90</v>
      </c>
      <c r="DQ214" s="71">
        <v>2</v>
      </c>
      <c r="DR214" s="71">
        <v>12</v>
      </c>
      <c r="DS214" s="71">
        <v>0</v>
      </c>
      <c r="DT214" s="71">
        <v>4</v>
      </c>
      <c r="DU214" s="71">
        <v>0</v>
      </c>
      <c r="DV214" s="16">
        <v>18</v>
      </c>
      <c r="DW214" s="71">
        <v>8</v>
      </c>
      <c r="DX214" s="71">
        <v>5</v>
      </c>
      <c r="DY214" s="152">
        <v>3</v>
      </c>
      <c r="DZ214" s="32">
        <v>1</v>
      </c>
      <c r="EA214" s="205" t="s">
        <v>18</v>
      </c>
      <c r="EB214" s="8" t="s">
        <v>90</v>
      </c>
      <c r="EC214" s="71">
        <v>23</v>
      </c>
      <c r="ED214" s="71">
        <v>19</v>
      </c>
      <c r="EE214" s="71">
        <v>0</v>
      </c>
      <c r="EF214" s="71">
        <v>0</v>
      </c>
      <c r="EG214" s="71">
        <v>0</v>
      </c>
      <c r="EH214" s="71">
        <v>0</v>
      </c>
      <c r="EI214" s="71">
        <v>0</v>
      </c>
      <c r="EJ214" s="71">
        <v>23</v>
      </c>
      <c r="EK214" s="71">
        <v>2</v>
      </c>
      <c r="EL214" s="71">
        <v>0</v>
      </c>
      <c r="EM214" s="71">
        <v>0</v>
      </c>
      <c r="EN214" s="71">
        <v>0</v>
      </c>
      <c r="EO214" s="71">
        <v>1</v>
      </c>
      <c r="EP214" s="71">
        <v>0</v>
      </c>
      <c r="EQ214" s="71">
        <v>0</v>
      </c>
      <c r="ER214" s="71">
        <v>0</v>
      </c>
      <c r="ES214" s="71">
        <v>0</v>
      </c>
      <c r="EU214" s="80" t="s">
        <v>18</v>
      </c>
      <c r="EV214" s="80" t="s">
        <v>2481</v>
      </c>
      <c r="EW214" s="78">
        <v>24</v>
      </c>
      <c r="EX214" s="80">
        <v>22</v>
      </c>
      <c r="EY214" s="78">
        <v>200</v>
      </c>
      <c r="EZ214" s="78"/>
      <c r="FA214" s="78"/>
      <c r="FB214" s="78"/>
      <c r="FC214" s="78"/>
      <c r="FD214" s="78"/>
      <c r="FE214" s="78"/>
    </row>
    <row r="215" spans="1:161">
      <c r="A215" s="205"/>
      <c r="B215" s="8" t="s">
        <v>91</v>
      </c>
      <c r="C215" s="71">
        <v>0</v>
      </c>
      <c r="D215" s="71">
        <v>0</v>
      </c>
      <c r="E215" s="71">
        <v>0</v>
      </c>
      <c r="F215" s="71">
        <v>0</v>
      </c>
      <c r="G215" s="71">
        <v>0</v>
      </c>
      <c r="H215" s="71">
        <v>0</v>
      </c>
      <c r="I215" s="71">
        <v>0</v>
      </c>
      <c r="J215" s="71">
        <v>0</v>
      </c>
      <c r="K215" s="71">
        <v>0</v>
      </c>
      <c r="L215" s="71">
        <v>0</v>
      </c>
      <c r="M215" s="71">
        <v>0</v>
      </c>
      <c r="N215" s="71">
        <v>0</v>
      </c>
      <c r="O215" s="71">
        <v>0</v>
      </c>
      <c r="P215" s="71">
        <v>0</v>
      </c>
      <c r="Q215" s="71">
        <v>0</v>
      </c>
      <c r="R215" s="71">
        <v>0</v>
      </c>
      <c r="S215" s="71">
        <v>0</v>
      </c>
      <c r="T215" s="71">
        <v>0</v>
      </c>
      <c r="U215" s="71">
        <v>0</v>
      </c>
      <c r="V215" s="71">
        <v>0</v>
      </c>
      <c r="W215" s="71">
        <v>0</v>
      </c>
      <c r="X215" s="71">
        <v>0</v>
      </c>
      <c r="Y215" s="71">
        <v>0</v>
      </c>
      <c r="Z215" s="71">
        <v>0</v>
      </c>
      <c r="AA215" s="71">
        <v>0</v>
      </c>
      <c r="AB215" s="71">
        <v>0</v>
      </c>
      <c r="AC215" s="69">
        <v>0</v>
      </c>
      <c r="AD215" s="69">
        <v>0</v>
      </c>
      <c r="AE215" s="205"/>
      <c r="AF215" s="8" t="s">
        <v>91</v>
      </c>
      <c r="AG215" s="71">
        <v>0</v>
      </c>
      <c r="AH215" s="71">
        <v>0</v>
      </c>
      <c r="AI215" s="71">
        <v>0</v>
      </c>
      <c r="AJ215" s="71">
        <v>0</v>
      </c>
      <c r="AK215" s="71">
        <v>0</v>
      </c>
      <c r="AL215" s="71">
        <v>0</v>
      </c>
      <c r="AM215" s="71">
        <v>0</v>
      </c>
      <c r="AN215" s="71">
        <v>0</v>
      </c>
      <c r="AO215" s="71">
        <v>0</v>
      </c>
      <c r="AP215" s="71">
        <v>0</v>
      </c>
      <c r="AQ215" s="71">
        <v>0</v>
      </c>
      <c r="AR215" s="71">
        <v>0</v>
      </c>
      <c r="AS215" s="71">
        <v>0</v>
      </c>
      <c r="AT215" s="71">
        <v>0</v>
      </c>
      <c r="AU215" s="71">
        <v>0</v>
      </c>
      <c r="AV215" s="71">
        <v>0</v>
      </c>
      <c r="AW215" s="71">
        <v>0</v>
      </c>
      <c r="AX215" s="71">
        <v>0</v>
      </c>
      <c r="AY215" s="71">
        <v>0</v>
      </c>
      <c r="AZ215" s="71">
        <v>0</v>
      </c>
      <c r="BA215" s="71">
        <v>0</v>
      </c>
      <c r="BB215" s="71">
        <v>0</v>
      </c>
      <c r="BC215" s="71">
        <v>0</v>
      </c>
      <c r="BD215" s="71">
        <v>0</v>
      </c>
      <c r="BE215" s="71">
        <v>0</v>
      </c>
      <c r="BF215" s="71">
        <v>0</v>
      </c>
      <c r="BG215" s="69">
        <v>0</v>
      </c>
      <c r="BH215" s="69">
        <v>0</v>
      </c>
      <c r="BI215" s="205"/>
      <c r="BJ215" s="8" t="s">
        <v>91</v>
      </c>
      <c r="BK215" s="31">
        <v>0</v>
      </c>
      <c r="BL215" s="31">
        <v>0</v>
      </c>
      <c r="BM215" s="31">
        <v>0</v>
      </c>
      <c r="BN215" s="31">
        <v>0</v>
      </c>
      <c r="BO215" s="31">
        <v>0</v>
      </c>
      <c r="BP215" s="31">
        <v>0</v>
      </c>
      <c r="BQ215" s="31">
        <v>0</v>
      </c>
      <c r="BR215" s="31">
        <v>0</v>
      </c>
      <c r="BS215" s="31">
        <v>0</v>
      </c>
      <c r="BT215" s="31">
        <v>0</v>
      </c>
      <c r="BU215" s="31">
        <v>0</v>
      </c>
      <c r="BV215" s="31">
        <v>0</v>
      </c>
      <c r="BW215" s="31">
        <v>0</v>
      </c>
      <c r="BX215" s="149">
        <v>0</v>
      </c>
      <c r="BY215" s="125">
        <v>0</v>
      </c>
      <c r="BZ215" s="71">
        <v>0</v>
      </c>
      <c r="CA215" s="71">
        <v>0</v>
      </c>
      <c r="CB215" s="71">
        <v>0</v>
      </c>
      <c r="CC215" s="71">
        <v>0</v>
      </c>
      <c r="CD215" s="205"/>
      <c r="CE215" s="8" t="s">
        <v>91</v>
      </c>
      <c r="CF215" s="71">
        <v>0</v>
      </c>
      <c r="CG215" s="71">
        <v>0</v>
      </c>
      <c r="CH215" s="71">
        <v>0</v>
      </c>
      <c r="CI215" s="71">
        <v>0</v>
      </c>
      <c r="CJ215" s="71">
        <v>0</v>
      </c>
      <c r="CK215" s="71">
        <v>0</v>
      </c>
      <c r="CL215" s="71">
        <v>0</v>
      </c>
      <c r="CM215" s="71">
        <v>0</v>
      </c>
      <c r="CN215" s="71">
        <v>0</v>
      </c>
      <c r="CO215" s="205"/>
      <c r="CP215" s="8" t="s">
        <v>91</v>
      </c>
      <c r="CQ215" s="46">
        <v>0</v>
      </c>
      <c r="CR215" s="46">
        <v>0</v>
      </c>
      <c r="CS215" s="46">
        <v>0</v>
      </c>
      <c r="CT215" s="46">
        <v>0</v>
      </c>
      <c r="CU215" s="46">
        <v>0</v>
      </c>
      <c r="CV215" s="46">
        <v>0</v>
      </c>
      <c r="CW215" s="46">
        <v>0</v>
      </c>
      <c r="CX215" s="46">
        <v>0</v>
      </c>
      <c r="CY215" s="46">
        <v>0</v>
      </c>
      <c r="CZ215" s="46">
        <v>0</v>
      </c>
      <c r="DA215" s="46">
        <v>0</v>
      </c>
      <c r="DB215" s="46">
        <v>0</v>
      </c>
      <c r="DC215" s="46">
        <v>0</v>
      </c>
      <c r="DD215" s="46">
        <v>0</v>
      </c>
      <c r="DE215" s="46">
        <v>0</v>
      </c>
      <c r="DF215" s="46">
        <v>0</v>
      </c>
      <c r="DG215" s="46">
        <v>0</v>
      </c>
      <c r="DH215" s="46">
        <v>0</v>
      </c>
      <c r="DI215" s="46">
        <v>0</v>
      </c>
      <c r="DJ215" s="46">
        <v>0</v>
      </c>
      <c r="DK215" s="46">
        <v>0</v>
      </c>
      <c r="DL215" s="46">
        <v>0</v>
      </c>
      <c r="DM215" s="46">
        <v>0</v>
      </c>
      <c r="DN215" s="46">
        <v>0</v>
      </c>
      <c r="DO215" s="205"/>
      <c r="DP215" s="8" t="s">
        <v>91</v>
      </c>
      <c r="DQ215" s="71">
        <v>0</v>
      </c>
      <c r="DR215" s="71">
        <v>0</v>
      </c>
      <c r="DS215" s="71">
        <v>0</v>
      </c>
      <c r="DT215" s="71">
        <v>0</v>
      </c>
      <c r="DU215" s="71">
        <v>0</v>
      </c>
      <c r="DV215" s="16">
        <v>0</v>
      </c>
      <c r="DW215" s="71">
        <v>0</v>
      </c>
      <c r="DX215" s="71">
        <v>0</v>
      </c>
      <c r="DY215" s="152">
        <v>0</v>
      </c>
      <c r="DZ215" s="32">
        <v>0</v>
      </c>
      <c r="EA215" s="205"/>
      <c r="EB215" s="8" t="s">
        <v>91</v>
      </c>
      <c r="EC215" s="71">
        <v>0</v>
      </c>
      <c r="ED215" s="71">
        <v>0</v>
      </c>
      <c r="EE215" s="71">
        <v>0</v>
      </c>
      <c r="EF215" s="71">
        <v>0</v>
      </c>
      <c r="EG215" s="71">
        <v>0</v>
      </c>
      <c r="EH215" s="71">
        <v>0</v>
      </c>
      <c r="EI215" s="71">
        <v>0</v>
      </c>
      <c r="EJ215" s="71">
        <v>0</v>
      </c>
      <c r="EK215" s="71">
        <v>0</v>
      </c>
      <c r="EL215" s="71">
        <v>0</v>
      </c>
      <c r="EM215" s="71">
        <v>0</v>
      </c>
      <c r="EN215" s="71">
        <v>0</v>
      </c>
      <c r="EO215" s="71">
        <v>0</v>
      </c>
      <c r="EP215" s="71">
        <v>0</v>
      </c>
      <c r="EQ215" s="71">
        <v>0</v>
      </c>
      <c r="ER215" s="71">
        <v>0</v>
      </c>
      <c r="ES215" s="71">
        <v>0</v>
      </c>
      <c r="EU215" s="80" t="s">
        <v>18</v>
      </c>
      <c r="EV215" s="80" t="s">
        <v>2482</v>
      </c>
      <c r="EW215" s="78">
        <v>0</v>
      </c>
      <c r="EX215" s="80">
        <v>0</v>
      </c>
      <c r="EY215" s="78">
        <v>0</v>
      </c>
      <c r="EZ215" s="78"/>
      <c r="FA215" s="78"/>
      <c r="FB215" s="78"/>
      <c r="FC215" s="78"/>
      <c r="FD215" s="78"/>
      <c r="FE215" s="78"/>
    </row>
    <row r="216" spans="1:161">
      <c r="A216" s="205"/>
      <c r="B216" s="66" t="s">
        <v>73</v>
      </c>
      <c r="C216" s="26">
        <v>94</v>
      </c>
      <c r="D216" s="26">
        <v>24</v>
      </c>
      <c r="E216" s="26">
        <v>0</v>
      </c>
      <c r="F216" s="26">
        <v>0</v>
      </c>
      <c r="G216" s="26">
        <v>0</v>
      </c>
      <c r="H216" s="26">
        <v>0</v>
      </c>
      <c r="I216" s="26">
        <v>0</v>
      </c>
      <c r="J216" s="26">
        <v>0</v>
      </c>
      <c r="K216" s="26">
        <v>0</v>
      </c>
      <c r="L216" s="26">
        <v>0</v>
      </c>
      <c r="M216" s="26">
        <v>10</v>
      </c>
      <c r="N216" s="26">
        <v>2</v>
      </c>
      <c r="O216" s="26">
        <v>27</v>
      </c>
      <c r="P216" s="26">
        <v>12</v>
      </c>
      <c r="Q216" s="26">
        <v>23</v>
      </c>
      <c r="R216" s="26">
        <v>9</v>
      </c>
      <c r="S216" s="26">
        <v>0</v>
      </c>
      <c r="T216" s="26">
        <v>0</v>
      </c>
      <c r="U216" s="26">
        <v>2</v>
      </c>
      <c r="V216" s="26">
        <v>1</v>
      </c>
      <c r="W216" s="26">
        <v>0</v>
      </c>
      <c r="X216" s="26">
        <v>0</v>
      </c>
      <c r="Y216" s="26">
        <v>0</v>
      </c>
      <c r="Z216" s="26">
        <v>0</v>
      </c>
      <c r="AA216" s="26">
        <v>0</v>
      </c>
      <c r="AB216" s="26">
        <v>0</v>
      </c>
      <c r="AC216" s="68">
        <v>156</v>
      </c>
      <c r="AD216" s="68">
        <v>48</v>
      </c>
      <c r="AE216" s="205"/>
      <c r="AF216" s="66" t="s">
        <v>73</v>
      </c>
      <c r="AG216" s="26">
        <v>6</v>
      </c>
      <c r="AH216" s="26">
        <v>2</v>
      </c>
      <c r="AI216" s="26">
        <v>0</v>
      </c>
      <c r="AJ216" s="26">
        <v>0</v>
      </c>
      <c r="AK216" s="26">
        <v>0</v>
      </c>
      <c r="AL216" s="26">
        <v>0</v>
      </c>
      <c r="AM216" s="26">
        <v>0</v>
      </c>
      <c r="AN216" s="26">
        <v>0</v>
      </c>
      <c r="AO216" s="26">
        <v>0</v>
      </c>
      <c r="AP216" s="26">
        <v>0</v>
      </c>
      <c r="AQ216" s="26">
        <v>3</v>
      </c>
      <c r="AR216" s="26">
        <v>2</v>
      </c>
      <c r="AS216" s="26">
        <v>0</v>
      </c>
      <c r="AT216" s="26">
        <v>0</v>
      </c>
      <c r="AU216" s="26">
        <v>2</v>
      </c>
      <c r="AV216" s="26">
        <v>0</v>
      </c>
      <c r="AW216" s="26">
        <v>0</v>
      </c>
      <c r="AX216" s="26">
        <v>0</v>
      </c>
      <c r="AY216" s="26">
        <v>0</v>
      </c>
      <c r="AZ216" s="26">
        <v>0</v>
      </c>
      <c r="BA216" s="26">
        <v>0</v>
      </c>
      <c r="BB216" s="26">
        <v>0</v>
      </c>
      <c r="BC216" s="26">
        <v>0</v>
      </c>
      <c r="BD216" s="26">
        <v>0</v>
      </c>
      <c r="BE216" s="26">
        <v>0</v>
      </c>
      <c r="BF216" s="26">
        <v>0</v>
      </c>
      <c r="BG216" s="68">
        <v>11</v>
      </c>
      <c r="BH216" s="68">
        <v>4</v>
      </c>
      <c r="BI216" s="205"/>
      <c r="BJ216" s="66" t="s">
        <v>73</v>
      </c>
      <c r="BK216" s="68">
        <v>2</v>
      </c>
      <c r="BL216" s="68">
        <v>0</v>
      </c>
      <c r="BM216" s="68">
        <v>0</v>
      </c>
      <c r="BN216" s="68">
        <v>0</v>
      </c>
      <c r="BO216" s="68">
        <v>0</v>
      </c>
      <c r="BP216" s="68">
        <v>1</v>
      </c>
      <c r="BQ216" s="68">
        <v>1</v>
      </c>
      <c r="BR216" s="68">
        <v>1</v>
      </c>
      <c r="BS216" s="68">
        <v>0</v>
      </c>
      <c r="BT216" s="68">
        <v>1</v>
      </c>
      <c r="BU216" s="68">
        <v>0</v>
      </c>
      <c r="BV216" s="68">
        <v>0</v>
      </c>
      <c r="BW216" s="68">
        <v>0</v>
      </c>
      <c r="BX216" s="68">
        <v>6</v>
      </c>
      <c r="BY216" s="68">
        <v>5</v>
      </c>
      <c r="BZ216" s="68">
        <v>4</v>
      </c>
      <c r="CA216" s="68">
        <v>0</v>
      </c>
      <c r="CB216" s="68">
        <v>1</v>
      </c>
      <c r="CC216" s="68">
        <v>1</v>
      </c>
      <c r="CD216" s="205"/>
      <c r="CE216" s="66" t="s">
        <v>73</v>
      </c>
      <c r="CF216" s="68">
        <v>0</v>
      </c>
      <c r="CG216" s="68">
        <v>100</v>
      </c>
      <c r="CH216" s="68">
        <v>0</v>
      </c>
      <c r="CI216" s="68">
        <v>0</v>
      </c>
      <c r="CJ216" s="68">
        <v>0</v>
      </c>
      <c r="CK216" s="68">
        <v>0</v>
      </c>
      <c r="CL216" s="68">
        <v>6</v>
      </c>
      <c r="CM216" s="68">
        <v>5</v>
      </c>
      <c r="CN216" s="68">
        <v>6</v>
      </c>
      <c r="CO216" s="205"/>
      <c r="CP216" s="66" t="s">
        <v>73</v>
      </c>
      <c r="CQ216" s="68">
        <v>24</v>
      </c>
      <c r="CR216" s="68">
        <v>7</v>
      </c>
      <c r="CS216" s="68">
        <v>22</v>
      </c>
      <c r="CT216" s="68">
        <v>7</v>
      </c>
      <c r="CU216" s="68">
        <v>0</v>
      </c>
      <c r="CV216" s="68">
        <v>0</v>
      </c>
      <c r="CW216" s="68">
        <v>0</v>
      </c>
      <c r="CX216" s="68">
        <v>0</v>
      </c>
      <c r="CY216" s="68">
        <v>0</v>
      </c>
      <c r="CZ216" s="68">
        <v>0</v>
      </c>
      <c r="DA216" s="68">
        <v>0</v>
      </c>
      <c r="DB216" s="68">
        <v>0</v>
      </c>
      <c r="DC216" s="68">
        <v>0</v>
      </c>
      <c r="DD216" s="68">
        <v>0</v>
      </c>
      <c r="DE216" s="68">
        <v>0</v>
      </c>
      <c r="DF216" s="68">
        <v>0</v>
      </c>
      <c r="DG216" s="68">
        <v>0</v>
      </c>
      <c r="DH216" s="68">
        <v>0</v>
      </c>
      <c r="DI216" s="68">
        <v>0</v>
      </c>
      <c r="DJ216" s="68">
        <v>0</v>
      </c>
      <c r="DK216" s="68">
        <v>0</v>
      </c>
      <c r="DL216" s="68">
        <v>0</v>
      </c>
      <c r="DM216" s="68">
        <v>0</v>
      </c>
      <c r="DN216" s="68">
        <v>0</v>
      </c>
      <c r="DO216" s="205"/>
      <c r="DP216" s="66" t="s">
        <v>73</v>
      </c>
      <c r="DQ216" s="26">
        <v>2</v>
      </c>
      <c r="DR216" s="26">
        <v>12</v>
      </c>
      <c r="DS216" s="26">
        <v>0</v>
      </c>
      <c r="DT216" s="26">
        <v>4</v>
      </c>
      <c r="DU216" s="26">
        <v>0</v>
      </c>
      <c r="DV216" s="26">
        <v>18</v>
      </c>
      <c r="DW216" s="26">
        <v>8</v>
      </c>
      <c r="DX216" s="26">
        <v>5</v>
      </c>
      <c r="DY216" s="41">
        <v>3</v>
      </c>
      <c r="DZ216" s="41">
        <v>1</v>
      </c>
      <c r="EA216" s="205"/>
      <c r="EB216" s="66" t="s">
        <v>73</v>
      </c>
      <c r="EC216" s="68">
        <v>23</v>
      </c>
      <c r="ED216" s="68">
        <v>19</v>
      </c>
      <c r="EE216" s="68">
        <v>0</v>
      </c>
      <c r="EF216" s="68">
        <v>0</v>
      </c>
      <c r="EG216" s="68">
        <v>0</v>
      </c>
      <c r="EH216" s="68">
        <v>0</v>
      </c>
      <c r="EI216" s="68">
        <v>0</v>
      </c>
      <c r="EJ216" s="68">
        <v>23</v>
      </c>
      <c r="EK216" s="68">
        <v>2</v>
      </c>
      <c r="EL216" s="68">
        <v>0</v>
      </c>
      <c r="EM216" s="68">
        <v>0</v>
      </c>
      <c r="EN216" s="68">
        <v>0</v>
      </c>
      <c r="EO216" s="68">
        <v>1</v>
      </c>
      <c r="EP216" s="68">
        <v>0</v>
      </c>
      <c r="EQ216" s="68">
        <v>0</v>
      </c>
      <c r="ER216" s="68">
        <v>0</v>
      </c>
      <c r="ES216" s="68">
        <v>0</v>
      </c>
      <c r="EU216" s="80" t="s">
        <v>18</v>
      </c>
      <c r="EV216" s="80" t="s">
        <v>2483</v>
      </c>
      <c r="EW216" s="78">
        <v>24</v>
      </c>
      <c r="EX216" s="80">
        <v>22</v>
      </c>
      <c r="EY216" s="78">
        <v>200</v>
      </c>
      <c r="EZ216" s="78"/>
      <c r="FA216" s="78"/>
      <c r="FB216" s="78"/>
      <c r="FC216" s="78"/>
      <c r="FD216" s="78"/>
      <c r="FE216" s="78"/>
    </row>
    <row r="217" spans="1:161">
      <c r="A217" s="205" t="s">
        <v>173</v>
      </c>
      <c r="B217" s="8" t="s">
        <v>90</v>
      </c>
      <c r="C217" s="71">
        <v>910</v>
      </c>
      <c r="D217" s="71">
        <v>376</v>
      </c>
      <c r="E217" s="71">
        <v>65</v>
      </c>
      <c r="F217" s="71">
        <v>19</v>
      </c>
      <c r="G217" s="71">
        <v>0</v>
      </c>
      <c r="H217" s="71">
        <v>0</v>
      </c>
      <c r="I217" s="71">
        <v>0</v>
      </c>
      <c r="J217" s="71">
        <v>0</v>
      </c>
      <c r="K217" s="71">
        <v>168</v>
      </c>
      <c r="L217" s="71">
        <v>63</v>
      </c>
      <c r="M217" s="71">
        <v>27</v>
      </c>
      <c r="N217" s="71">
        <v>6</v>
      </c>
      <c r="O217" s="71">
        <v>322</v>
      </c>
      <c r="P217" s="71">
        <v>125</v>
      </c>
      <c r="Q217" s="71">
        <v>545</v>
      </c>
      <c r="R217" s="71">
        <v>215</v>
      </c>
      <c r="S217" s="71">
        <v>0</v>
      </c>
      <c r="T217" s="71">
        <v>0</v>
      </c>
      <c r="U217" s="71">
        <v>13</v>
      </c>
      <c r="V217" s="71">
        <v>3</v>
      </c>
      <c r="W217" s="71">
        <v>212</v>
      </c>
      <c r="X217" s="71">
        <v>74</v>
      </c>
      <c r="Y217" s="71">
        <v>0</v>
      </c>
      <c r="Z217" s="71">
        <v>0</v>
      </c>
      <c r="AA217" s="71">
        <v>38</v>
      </c>
      <c r="AB217" s="71">
        <v>7</v>
      </c>
      <c r="AC217" s="69">
        <v>2300</v>
      </c>
      <c r="AD217" s="69">
        <v>888</v>
      </c>
      <c r="AE217" s="205" t="s">
        <v>173</v>
      </c>
      <c r="AF217" s="8" t="s">
        <v>90</v>
      </c>
      <c r="AG217" s="71">
        <v>98</v>
      </c>
      <c r="AH217" s="71">
        <v>42</v>
      </c>
      <c r="AI217" s="71">
        <v>2</v>
      </c>
      <c r="AJ217" s="71">
        <v>0</v>
      </c>
      <c r="AK217" s="71">
        <v>0</v>
      </c>
      <c r="AL217" s="71">
        <v>0</v>
      </c>
      <c r="AM217" s="71">
        <v>0</v>
      </c>
      <c r="AN217" s="71">
        <v>0</v>
      </c>
      <c r="AO217" s="71">
        <v>18</v>
      </c>
      <c r="AP217" s="71">
        <v>7</v>
      </c>
      <c r="AQ217" s="71">
        <v>0</v>
      </c>
      <c r="AR217" s="71">
        <v>0</v>
      </c>
      <c r="AS217" s="71">
        <v>19</v>
      </c>
      <c r="AT217" s="71">
        <v>8</v>
      </c>
      <c r="AU217" s="71">
        <v>128</v>
      </c>
      <c r="AV217" s="71">
        <v>48</v>
      </c>
      <c r="AW217" s="71">
        <v>0</v>
      </c>
      <c r="AX217" s="71">
        <v>0</v>
      </c>
      <c r="AY217" s="71">
        <v>10</v>
      </c>
      <c r="AZ217" s="71">
        <v>2</v>
      </c>
      <c r="BA217" s="71">
        <v>20</v>
      </c>
      <c r="BB217" s="71">
        <v>8</v>
      </c>
      <c r="BC217" s="71">
        <v>0</v>
      </c>
      <c r="BD217" s="71">
        <v>0</v>
      </c>
      <c r="BE217" s="71">
        <v>10</v>
      </c>
      <c r="BF217" s="71">
        <v>1</v>
      </c>
      <c r="BG217" s="69">
        <v>305</v>
      </c>
      <c r="BH217" s="69">
        <v>116</v>
      </c>
      <c r="BI217" s="205" t="s">
        <v>173</v>
      </c>
      <c r="BJ217" s="8" t="s">
        <v>90</v>
      </c>
      <c r="BK217" s="31">
        <v>15</v>
      </c>
      <c r="BL217" s="31">
        <v>1</v>
      </c>
      <c r="BM217" s="31">
        <v>0</v>
      </c>
      <c r="BN217" s="31">
        <v>0</v>
      </c>
      <c r="BO217" s="31">
        <v>5</v>
      </c>
      <c r="BP217" s="31">
        <v>1</v>
      </c>
      <c r="BQ217" s="31">
        <v>6</v>
      </c>
      <c r="BR217" s="31">
        <v>8</v>
      </c>
      <c r="BS217" s="31">
        <v>0</v>
      </c>
      <c r="BT217" s="31">
        <v>1</v>
      </c>
      <c r="BU217" s="31">
        <v>3</v>
      </c>
      <c r="BV217" s="31">
        <v>0</v>
      </c>
      <c r="BW217" s="31">
        <v>1</v>
      </c>
      <c r="BX217" s="149">
        <v>41</v>
      </c>
      <c r="BY217" s="125">
        <v>39</v>
      </c>
      <c r="BZ217" s="71">
        <v>22</v>
      </c>
      <c r="CA217" s="71">
        <v>0</v>
      </c>
      <c r="CB217" s="71">
        <v>3</v>
      </c>
      <c r="CC217" s="71">
        <v>10</v>
      </c>
      <c r="CD217" s="205" t="s">
        <v>173</v>
      </c>
      <c r="CE217" s="8" t="s">
        <v>90</v>
      </c>
      <c r="CF217" s="71">
        <v>12</v>
      </c>
      <c r="CG217" s="71">
        <v>930</v>
      </c>
      <c r="CH217" s="71">
        <v>222</v>
      </c>
      <c r="CI217" s="71">
        <v>87</v>
      </c>
      <c r="CJ217" s="71">
        <v>0</v>
      </c>
      <c r="CK217" s="71">
        <v>2</v>
      </c>
      <c r="CL217" s="71">
        <v>40</v>
      </c>
      <c r="CM217" s="71">
        <v>17</v>
      </c>
      <c r="CN217" s="71">
        <v>13</v>
      </c>
      <c r="CO217" s="205" t="s">
        <v>173</v>
      </c>
      <c r="CP217" s="8" t="s">
        <v>90</v>
      </c>
      <c r="CQ217" s="46">
        <v>355</v>
      </c>
      <c r="CR217" s="46">
        <v>128</v>
      </c>
      <c r="CS217" s="46">
        <v>139</v>
      </c>
      <c r="CT217" s="46">
        <v>36</v>
      </c>
      <c r="CU217" s="46">
        <v>0</v>
      </c>
      <c r="CV217" s="46">
        <v>0</v>
      </c>
      <c r="CW217" s="46">
        <v>0</v>
      </c>
      <c r="CX217" s="46">
        <v>0</v>
      </c>
      <c r="CY217" s="46">
        <v>15</v>
      </c>
      <c r="CZ217" s="46">
        <v>7</v>
      </c>
      <c r="DA217" s="46">
        <v>14</v>
      </c>
      <c r="DB217" s="46">
        <v>7</v>
      </c>
      <c r="DC217" s="46">
        <v>82</v>
      </c>
      <c r="DD217" s="46">
        <v>32</v>
      </c>
      <c r="DE217" s="46">
        <v>46</v>
      </c>
      <c r="DF217" s="46">
        <v>20</v>
      </c>
      <c r="DG217" s="46">
        <v>0</v>
      </c>
      <c r="DH217" s="46">
        <v>0</v>
      </c>
      <c r="DI217" s="46">
        <v>0</v>
      </c>
      <c r="DJ217" s="46">
        <v>0</v>
      </c>
      <c r="DK217" s="46">
        <v>21</v>
      </c>
      <c r="DL217" s="46">
        <v>6</v>
      </c>
      <c r="DM217" s="46">
        <v>3</v>
      </c>
      <c r="DN217" s="46">
        <v>1</v>
      </c>
      <c r="DO217" s="205" t="s">
        <v>173</v>
      </c>
      <c r="DP217" s="8" t="s">
        <v>90</v>
      </c>
      <c r="DQ217" s="71">
        <v>4</v>
      </c>
      <c r="DR217" s="71">
        <v>41</v>
      </c>
      <c r="DS217" s="71">
        <v>0</v>
      </c>
      <c r="DT217" s="71">
        <v>41</v>
      </c>
      <c r="DU217" s="71">
        <v>0</v>
      </c>
      <c r="DV217" s="16">
        <v>86</v>
      </c>
      <c r="DW217" s="71">
        <v>31</v>
      </c>
      <c r="DX217" s="71">
        <v>18</v>
      </c>
      <c r="DY217" s="152">
        <v>13</v>
      </c>
      <c r="DZ217" s="32">
        <v>3</v>
      </c>
      <c r="EA217" s="205" t="s">
        <v>173</v>
      </c>
      <c r="EB217" s="8" t="s">
        <v>90</v>
      </c>
      <c r="EC217" s="71">
        <v>355</v>
      </c>
      <c r="ED217" s="71">
        <v>307</v>
      </c>
      <c r="EE217" s="71">
        <v>87</v>
      </c>
      <c r="EF217" s="71">
        <v>0</v>
      </c>
      <c r="EG217" s="71">
        <v>7</v>
      </c>
      <c r="EH217" s="71">
        <v>6</v>
      </c>
      <c r="EI217" s="71">
        <v>6</v>
      </c>
      <c r="EJ217" s="71">
        <v>303</v>
      </c>
      <c r="EK217" s="71">
        <v>45</v>
      </c>
      <c r="EL217" s="71">
        <v>11</v>
      </c>
      <c r="EM217" s="71">
        <v>46</v>
      </c>
      <c r="EN217" s="71">
        <v>6</v>
      </c>
      <c r="EO217" s="71">
        <v>7</v>
      </c>
      <c r="EP217" s="71">
        <v>6</v>
      </c>
      <c r="EQ217" s="71">
        <v>0</v>
      </c>
      <c r="ER217" s="71">
        <v>6</v>
      </c>
      <c r="ES217" s="71">
        <v>0</v>
      </c>
      <c r="EU217" s="80" t="s">
        <v>173</v>
      </c>
      <c r="EV217" s="80" t="s">
        <v>2484</v>
      </c>
      <c r="EW217" s="78">
        <v>473</v>
      </c>
      <c r="EX217" s="80">
        <v>202</v>
      </c>
      <c r="EY217" s="78">
        <v>2886</v>
      </c>
      <c r="EZ217" s="78"/>
      <c r="FA217" s="78"/>
      <c r="FB217" s="78"/>
      <c r="FC217" s="78"/>
      <c r="FD217" s="78"/>
      <c r="FE217" s="78"/>
    </row>
    <row r="218" spans="1:161">
      <c r="A218" s="205"/>
      <c r="B218" s="8" t="s">
        <v>91</v>
      </c>
      <c r="C218" s="71">
        <v>471</v>
      </c>
      <c r="D218" s="71">
        <v>210</v>
      </c>
      <c r="E218" s="71">
        <v>0</v>
      </c>
      <c r="F218" s="71">
        <v>0</v>
      </c>
      <c r="G218" s="71">
        <v>0</v>
      </c>
      <c r="H218" s="71">
        <v>0</v>
      </c>
      <c r="I218" s="71">
        <v>0</v>
      </c>
      <c r="J218" s="71">
        <v>0</v>
      </c>
      <c r="K218" s="71">
        <v>147</v>
      </c>
      <c r="L218" s="71">
        <v>93</v>
      </c>
      <c r="M218" s="71">
        <v>114</v>
      </c>
      <c r="N218" s="71">
        <v>40</v>
      </c>
      <c r="O218" s="71">
        <v>38</v>
      </c>
      <c r="P218" s="71">
        <v>13</v>
      </c>
      <c r="Q218" s="71">
        <v>0</v>
      </c>
      <c r="R218" s="71">
        <v>0</v>
      </c>
      <c r="S218" s="71">
        <v>0</v>
      </c>
      <c r="T218" s="71">
        <v>0</v>
      </c>
      <c r="U218" s="71">
        <v>0</v>
      </c>
      <c r="V218" s="71">
        <v>0</v>
      </c>
      <c r="W218" s="71">
        <v>76</v>
      </c>
      <c r="X218" s="71">
        <v>40</v>
      </c>
      <c r="Y218" s="71">
        <v>73</v>
      </c>
      <c r="Z218" s="71">
        <v>24</v>
      </c>
      <c r="AA218" s="71">
        <v>39</v>
      </c>
      <c r="AB218" s="71">
        <v>19</v>
      </c>
      <c r="AC218" s="69">
        <v>958</v>
      </c>
      <c r="AD218" s="69">
        <v>439</v>
      </c>
      <c r="AE218" s="205"/>
      <c r="AF218" s="8" t="s">
        <v>91</v>
      </c>
      <c r="AG218" s="71">
        <v>46</v>
      </c>
      <c r="AH218" s="71">
        <v>20</v>
      </c>
      <c r="AI218" s="71">
        <v>0</v>
      </c>
      <c r="AJ218" s="71">
        <v>0</v>
      </c>
      <c r="AK218" s="71">
        <v>0</v>
      </c>
      <c r="AL218" s="71">
        <v>0</v>
      </c>
      <c r="AM218" s="71">
        <v>0</v>
      </c>
      <c r="AN218" s="71">
        <v>0</v>
      </c>
      <c r="AO218" s="71">
        <v>12</v>
      </c>
      <c r="AP218" s="71">
        <v>9</v>
      </c>
      <c r="AQ218" s="71">
        <v>8</v>
      </c>
      <c r="AR218" s="71">
        <v>1</v>
      </c>
      <c r="AS218" s="71">
        <v>9</v>
      </c>
      <c r="AT218" s="71">
        <v>4</v>
      </c>
      <c r="AU218" s="71">
        <v>0</v>
      </c>
      <c r="AV218" s="71">
        <v>0</v>
      </c>
      <c r="AW218" s="71">
        <v>0</v>
      </c>
      <c r="AX218" s="71">
        <v>0</v>
      </c>
      <c r="AY218" s="71">
        <v>0</v>
      </c>
      <c r="AZ218" s="71">
        <v>0</v>
      </c>
      <c r="BA218" s="71">
        <v>11</v>
      </c>
      <c r="BB218" s="71">
        <v>4</v>
      </c>
      <c r="BC218" s="71">
        <v>11</v>
      </c>
      <c r="BD218" s="71">
        <v>3</v>
      </c>
      <c r="BE218" s="71">
        <v>1</v>
      </c>
      <c r="BF218" s="71">
        <v>1</v>
      </c>
      <c r="BG218" s="69">
        <v>98</v>
      </c>
      <c r="BH218" s="69">
        <v>42</v>
      </c>
      <c r="BI218" s="205"/>
      <c r="BJ218" s="8" t="s">
        <v>91</v>
      </c>
      <c r="BK218" s="31">
        <v>7</v>
      </c>
      <c r="BL218" s="31">
        <v>0</v>
      </c>
      <c r="BM218" s="31">
        <v>0</v>
      </c>
      <c r="BN218" s="31">
        <v>0</v>
      </c>
      <c r="BO218" s="31">
        <v>2</v>
      </c>
      <c r="BP218" s="31">
        <v>2</v>
      </c>
      <c r="BQ218" s="31">
        <v>1</v>
      </c>
      <c r="BR218" s="31">
        <v>0</v>
      </c>
      <c r="BS218" s="31">
        <v>0</v>
      </c>
      <c r="BT218" s="31">
        <v>0</v>
      </c>
      <c r="BU218" s="31">
        <v>1</v>
      </c>
      <c r="BV218" s="31">
        <v>2</v>
      </c>
      <c r="BW218" s="31">
        <v>1</v>
      </c>
      <c r="BX218" s="149">
        <v>16</v>
      </c>
      <c r="BY218" s="125">
        <v>21</v>
      </c>
      <c r="BZ218" s="71">
        <v>8</v>
      </c>
      <c r="CA218" s="71">
        <v>2</v>
      </c>
      <c r="CB218" s="71">
        <v>0</v>
      </c>
      <c r="CC218" s="71">
        <v>1</v>
      </c>
      <c r="CD218" s="205"/>
      <c r="CE218" s="8" t="s">
        <v>91</v>
      </c>
      <c r="CF218" s="71">
        <v>0</v>
      </c>
      <c r="CG218" s="71">
        <v>212</v>
      </c>
      <c r="CH218" s="71">
        <v>5</v>
      </c>
      <c r="CI218" s="71">
        <v>0</v>
      </c>
      <c r="CJ218" s="71">
        <v>0</v>
      </c>
      <c r="CK218" s="71">
        <v>8</v>
      </c>
      <c r="CL218" s="71">
        <v>21</v>
      </c>
      <c r="CM218" s="71">
        <v>19</v>
      </c>
      <c r="CN218" s="71">
        <v>19</v>
      </c>
      <c r="CO218" s="205"/>
      <c r="CP218" s="8" t="s">
        <v>91</v>
      </c>
      <c r="CQ218" s="46">
        <v>0</v>
      </c>
      <c r="CR218" s="46">
        <v>0</v>
      </c>
      <c r="CS218" s="46">
        <v>0</v>
      </c>
      <c r="CT218" s="46">
        <v>0</v>
      </c>
      <c r="CU218" s="46">
        <v>0</v>
      </c>
      <c r="CV218" s="46">
        <v>0</v>
      </c>
      <c r="CW218" s="46">
        <v>0</v>
      </c>
      <c r="CX218" s="46">
        <v>0</v>
      </c>
      <c r="CY218" s="46">
        <v>0</v>
      </c>
      <c r="CZ218" s="46">
        <v>0</v>
      </c>
      <c r="DA218" s="46">
        <v>0</v>
      </c>
      <c r="DB218" s="46">
        <v>0</v>
      </c>
      <c r="DC218" s="46">
        <v>89</v>
      </c>
      <c r="DD218" s="46">
        <v>46</v>
      </c>
      <c r="DE218" s="46">
        <v>20</v>
      </c>
      <c r="DF218" s="46">
        <v>5</v>
      </c>
      <c r="DG218" s="46">
        <v>46</v>
      </c>
      <c r="DH218" s="46">
        <v>11</v>
      </c>
      <c r="DI218" s="46">
        <v>13</v>
      </c>
      <c r="DJ218" s="46">
        <v>0</v>
      </c>
      <c r="DK218" s="46">
        <v>24</v>
      </c>
      <c r="DL218" s="46">
        <v>8</v>
      </c>
      <c r="DM218" s="46">
        <v>20</v>
      </c>
      <c r="DN218" s="46">
        <v>5</v>
      </c>
      <c r="DO218" s="205"/>
      <c r="DP218" s="8" t="s">
        <v>91</v>
      </c>
      <c r="DQ218" s="71">
        <v>13</v>
      </c>
      <c r="DR218" s="71">
        <v>17</v>
      </c>
      <c r="DS218" s="71">
        <v>0</v>
      </c>
      <c r="DT218" s="71">
        <v>4</v>
      </c>
      <c r="DU218" s="71">
        <v>0</v>
      </c>
      <c r="DV218" s="16">
        <v>34</v>
      </c>
      <c r="DW218" s="71">
        <v>18</v>
      </c>
      <c r="DX218" s="71">
        <v>12</v>
      </c>
      <c r="DY218" s="152">
        <v>11</v>
      </c>
      <c r="DZ218" s="32">
        <v>4</v>
      </c>
      <c r="EA218" s="205"/>
      <c r="EB218" s="8" t="s">
        <v>91</v>
      </c>
      <c r="EC218" s="71">
        <v>156</v>
      </c>
      <c r="ED218" s="71">
        <v>157</v>
      </c>
      <c r="EE218" s="71">
        <v>0</v>
      </c>
      <c r="EF218" s="71">
        <v>0</v>
      </c>
      <c r="EG218" s="71">
        <v>0</v>
      </c>
      <c r="EH218" s="71">
        <v>174</v>
      </c>
      <c r="EI218" s="71">
        <v>0</v>
      </c>
      <c r="EJ218" s="71">
        <v>0</v>
      </c>
      <c r="EK218" s="71">
        <v>0</v>
      </c>
      <c r="EL218" s="71">
        <v>0</v>
      </c>
      <c r="EM218" s="71">
        <v>0</v>
      </c>
      <c r="EN218" s="71">
        <v>0</v>
      </c>
      <c r="EO218" s="71">
        <v>0</v>
      </c>
      <c r="EP218" s="71">
        <v>0</v>
      </c>
      <c r="EQ218" s="71">
        <v>0</v>
      </c>
      <c r="ER218" s="71">
        <v>0</v>
      </c>
      <c r="ES218" s="71">
        <v>0</v>
      </c>
      <c r="EU218" s="80" t="s">
        <v>173</v>
      </c>
      <c r="EV218" s="80" t="s">
        <v>2485</v>
      </c>
      <c r="EW218" s="78">
        <v>159</v>
      </c>
      <c r="EX218" s="80">
        <v>53</v>
      </c>
      <c r="EY218" s="78">
        <v>439</v>
      </c>
      <c r="EZ218" s="78"/>
      <c r="FA218" s="78"/>
      <c r="FB218" s="78"/>
      <c r="FC218" s="78"/>
      <c r="FD218" s="78"/>
      <c r="FE218" s="78"/>
    </row>
    <row r="219" spans="1:161">
      <c r="A219" s="205"/>
      <c r="B219" s="66" t="s">
        <v>73</v>
      </c>
      <c r="C219" s="26">
        <v>1381</v>
      </c>
      <c r="D219" s="26">
        <v>586</v>
      </c>
      <c r="E219" s="26">
        <v>65</v>
      </c>
      <c r="F219" s="26">
        <v>19</v>
      </c>
      <c r="G219" s="26">
        <v>0</v>
      </c>
      <c r="H219" s="26">
        <v>0</v>
      </c>
      <c r="I219" s="26">
        <v>0</v>
      </c>
      <c r="J219" s="26">
        <v>0</v>
      </c>
      <c r="K219" s="26">
        <v>315</v>
      </c>
      <c r="L219" s="26">
        <v>156</v>
      </c>
      <c r="M219" s="26">
        <v>141</v>
      </c>
      <c r="N219" s="26">
        <v>46</v>
      </c>
      <c r="O219" s="26">
        <v>360</v>
      </c>
      <c r="P219" s="26">
        <v>138</v>
      </c>
      <c r="Q219" s="26">
        <v>545</v>
      </c>
      <c r="R219" s="26">
        <v>215</v>
      </c>
      <c r="S219" s="26">
        <v>0</v>
      </c>
      <c r="T219" s="26">
        <v>0</v>
      </c>
      <c r="U219" s="26">
        <v>13</v>
      </c>
      <c r="V219" s="26">
        <v>3</v>
      </c>
      <c r="W219" s="26">
        <v>288</v>
      </c>
      <c r="X219" s="26">
        <v>114</v>
      </c>
      <c r="Y219" s="26">
        <v>73</v>
      </c>
      <c r="Z219" s="26">
        <v>24</v>
      </c>
      <c r="AA219" s="26">
        <v>77</v>
      </c>
      <c r="AB219" s="26">
        <v>26</v>
      </c>
      <c r="AC219" s="68">
        <v>3258</v>
      </c>
      <c r="AD219" s="68">
        <v>1327</v>
      </c>
      <c r="AE219" s="205"/>
      <c r="AF219" s="66" t="s">
        <v>73</v>
      </c>
      <c r="AG219" s="26">
        <v>144</v>
      </c>
      <c r="AH219" s="26">
        <v>62</v>
      </c>
      <c r="AI219" s="26">
        <v>2</v>
      </c>
      <c r="AJ219" s="26">
        <v>0</v>
      </c>
      <c r="AK219" s="26">
        <v>0</v>
      </c>
      <c r="AL219" s="26">
        <v>0</v>
      </c>
      <c r="AM219" s="26">
        <v>0</v>
      </c>
      <c r="AN219" s="26">
        <v>0</v>
      </c>
      <c r="AO219" s="26">
        <v>30</v>
      </c>
      <c r="AP219" s="26">
        <v>16</v>
      </c>
      <c r="AQ219" s="26">
        <v>8</v>
      </c>
      <c r="AR219" s="26">
        <v>1</v>
      </c>
      <c r="AS219" s="26">
        <v>28</v>
      </c>
      <c r="AT219" s="26">
        <v>12</v>
      </c>
      <c r="AU219" s="26">
        <v>128</v>
      </c>
      <c r="AV219" s="26">
        <v>48</v>
      </c>
      <c r="AW219" s="26">
        <v>0</v>
      </c>
      <c r="AX219" s="26">
        <v>0</v>
      </c>
      <c r="AY219" s="26">
        <v>10</v>
      </c>
      <c r="AZ219" s="26">
        <v>2</v>
      </c>
      <c r="BA219" s="26">
        <v>31</v>
      </c>
      <c r="BB219" s="26">
        <v>12</v>
      </c>
      <c r="BC219" s="26">
        <v>11</v>
      </c>
      <c r="BD219" s="26">
        <v>3</v>
      </c>
      <c r="BE219" s="26">
        <v>11</v>
      </c>
      <c r="BF219" s="26">
        <v>2</v>
      </c>
      <c r="BG219" s="68">
        <v>403</v>
      </c>
      <c r="BH219" s="68">
        <v>158</v>
      </c>
      <c r="BI219" s="205"/>
      <c r="BJ219" s="66" t="s">
        <v>73</v>
      </c>
      <c r="BK219" s="68">
        <v>22</v>
      </c>
      <c r="BL219" s="68">
        <v>1</v>
      </c>
      <c r="BM219" s="68">
        <v>0</v>
      </c>
      <c r="BN219" s="68">
        <v>0</v>
      </c>
      <c r="BO219" s="68">
        <v>7</v>
      </c>
      <c r="BP219" s="68">
        <v>3</v>
      </c>
      <c r="BQ219" s="68">
        <v>7</v>
      </c>
      <c r="BR219" s="68">
        <v>8</v>
      </c>
      <c r="BS219" s="68">
        <v>0</v>
      </c>
      <c r="BT219" s="68">
        <v>1</v>
      </c>
      <c r="BU219" s="68">
        <v>4</v>
      </c>
      <c r="BV219" s="68">
        <v>2</v>
      </c>
      <c r="BW219" s="68">
        <v>2</v>
      </c>
      <c r="BX219" s="68">
        <v>57</v>
      </c>
      <c r="BY219" s="68">
        <v>60</v>
      </c>
      <c r="BZ219" s="68">
        <v>30</v>
      </c>
      <c r="CA219" s="68">
        <v>2</v>
      </c>
      <c r="CB219" s="68">
        <v>3</v>
      </c>
      <c r="CC219" s="68">
        <v>11</v>
      </c>
      <c r="CD219" s="205"/>
      <c r="CE219" s="66" t="s">
        <v>73</v>
      </c>
      <c r="CF219" s="68">
        <v>12</v>
      </c>
      <c r="CG219" s="68">
        <v>1142</v>
      </c>
      <c r="CH219" s="68">
        <v>227</v>
      </c>
      <c r="CI219" s="68">
        <v>87</v>
      </c>
      <c r="CJ219" s="68">
        <v>0</v>
      </c>
      <c r="CK219" s="68">
        <v>10</v>
      </c>
      <c r="CL219" s="68">
        <v>61</v>
      </c>
      <c r="CM219" s="68">
        <v>36</v>
      </c>
      <c r="CN219" s="68">
        <v>32</v>
      </c>
      <c r="CO219" s="205"/>
      <c r="CP219" s="66" t="s">
        <v>73</v>
      </c>
      <c r="CQ219" s="68">
        <v>355</v>
      </c>
      <c r="CR219" s="68">
        <v>128</v>
      </c>
      <c r="CS219" s="68">
        <v>139</v>
      </c>
      <c r="CT219" s="68">
        <v>36</v>
      </c>
      <c r="CU219" s="68">
        <v>0</v>
      </c>
      <c r="CV219" s="68">
        <v>0</v>
      </c>
      <c r="CW219" s="68">
        <v>0</v>
      </c>
      <c r="CX219" s="68">
        <v>0</v>
      </c>
      <c r="CY219" s="68">
        <v>15</v>
      </c>
      <c r="CZ219" s="68">
        <v>7</v>
      </c>
      <c r="DA219" s="68">
        <v>14</v>
      </c>
      <c r="DB219" s="68">
        <v>7</v>
      </c>
      <c r="DC219" s="68">
        <v>171</v>
      </c>
      <c r="DD219" s="68">
        <v>78</v>
      </c>
      <c r="DE219" s="68">
        <v>66</v>
      </c>
      <c r="DF219" s="68">
        <v>25</v>
      </c>
      <c r="DG219" s="68">
        <v>46</v>
      </c>
      <c r="DH219" s="68">
        <v>11</v>
      </c>
      <c r="DI219" s="68">
        <v>13</v>
      </c>
      <c r="DJ219" s="68">
        <v>0</v>
      </c>
      <c r="DK219" s="68">
        <v>45</v>
      </c>
      <c r="DL219" s="68">
        <v>14</v>
      </c>
      <c r="DM219" s="68">
        <v>23</v>
      </c>
      <c r="DN219" s="68">
        <v>6</v>
      </c>
      <c r="DO219" s="205"/>
      <c r="DP219" s="66" t="s">
        <v>73</v>
      </c>
      <c r="DQ219" s="26">
        <v>17</v>
      </c>
      <c r="DR219" s="26">
        <v>58</v>
      </c>
      <c r="DS219" s="26">
        <v>0</v>
      </c>
      <c r="DT219" s="26">
        <v>45</v>
      </c>
      <c r="DU219" s="26">
        <v>0</v>
      </c>
      <c r="DV219" s="26">
        <v>120</v>
      </c>
      <c r="DW219" s="26">
        <v>49</v>
      </c>
      <c r="DX219" s="26">
        <v>30</v>
      </c>
      <c r="DY219" s="41">
        <v>24</v>
      </c>
      <c r="DZ219" s="41">
        <v>7</v>
      </c>
      <c r="EA219" s="205"/>
      <c r="EB219" s="66" t="s">
        <v>73</v>
      </c>
      <c r="EC219" s="68">
        <v>511</v>
      </c>
      <c r="ED219" s="68">
        <v>464</v>
      </c>
      <c r="EE219" s="68">
        <v>87</v>
      </c>
      <c r="EF219" s="68">
        <v>0</v>
      </c>
      <c r="EG219" s="68">
        <v>7</v>
      </c>
      <c r="EH219" s="68">
        <v>180</v>
      </c>
      <c r="EI219" s="68">
        <v>6</v>
      </c>
      <c r="EJ219" s="68">
        <v>303</v>
      </c>
      <c r="EK219" s="68">
        <v>45</v>
      </c>
      <c r="EL219" s="68">
        <v>11</v>
      </c>
      <c r="EM219" s="68">
        <v>46</v>
      </c>
      <c r="EN219" s="68">
        <v>6</v>
      </c>
      <c r="EO219" s="68">
        <v>7</v>
      </c>
      <c r="EP219" s="68">
        <v>6</v>
      </c>
      <c r="EQ219" s="68">
        <v>0</v>
      </c>
      <c r="ER219" s="68">
        <v>6</v>
      </c>
      <c r="ES219" s="68">
        <v>0</v>
      </c>
      <c r="EU219" s="80" t="s">
        <v>173</v>
      </c>
      <c r="EV219" s="80" t="s">
        <v>2486</v>
      </c>
      <c r="EW219" s="78">
        <v>632</v>
      </c>
      <c r="EX219" s="80">
        <v>255</v>
      </c>
      <c r="EY219" s="78">
        <v>3325</v>
      </c>
      <c r="EZ219" s="78"/>
      <c r="FA219" s="78"/>
      <c r="FB219" s="78"/>
      <c r="FC219" s="78"/>
      <c r="FD219" s="78"/>
      <c r="FE219" s="78"/>
    </row>
    <row r="220" spans="1:161">
      <c r="A220" s="205" t="s">
        <v>2061</v>
      </c>
      <c r="B220" s="8" t="s">
        <v>90</v>
      </c>
      <c r="C220" s="71">
        <v>123</v>
      </c>
      <c r="D220" s="71">
        <v>45</v>
      </c>
      <c r="E220" s="71">
        <v>0</v>
      </c>
      <c r="F220" s="71">
        <v>0</v>
      </c>
      <c r="G220" s="71">
        <v>0</v>
      </c>
      <c r="H220" s="71">
        <v>0</v>
      </c>
      <c r="I220" s="71">
        <v>0</v>
      </c>
      <c r="J220" s="71">
        <v>0</v>
      </c>
      <c r="K220" s="71">
        <v>22</v>
      </c>
      <c r="L220" s="71">
        <v>10</v>
      </c>
      <c r="M220" s="71">
        <v>20</v>
      </c>
      <c r="N220" s="71">
        <v>4</v>
      </c>
      <c r="O220" s="71">
        <v>42</v>
      </c>
      <c r="P220" s="71">
        <v>20</v>
      </c>
      <c r="Q220" s="71">
        <v>41</v>
      </c>
      <c r="R220" s="71">
        <v>16</v>
      </c>
      <c r="S220" s="71">
        <v>0</v>
      </c>
      <c r="T220" s="71">
        <v>0</v>
      </c>
      <c r="U220" s="71">
        <v>12</v>
      </c>
      <c r="V220" s="71">
        <v>2</v>
      </c>
      <c r="W220" s="71">
        <v>0</v>
      </c>
      <c r="X220" s="71">
        <v>0</v>
      </c>
      <c r="Y220" s="71">
        <v>0</v>
      </c>
      <c r="Z220" s="71">
        <v>0</v>
      </c>
      <c r="AA220" s="71">
        <v>14</v>
      </c>
      <c r="AB220" s="71">
        <v>8</v>
      </c>
      <c r="AC220" s="69">
        <v>274</v>
      </c>
      <c r="AD220" s="69">
        <v>105</v>
      </c>
      <c r="AE220" s="205" t="s">
        <v>2061</v>
      </c>
      <c r="AF220" s="8" t="s">
        <v>90</v>
      </c>
      <c r="AG220" s="71">
        <v>12</v>
      </c>
      <c r="AH220" s="71">
        <v>4</v>
      </c>
      <c r="AI220" s="71">
        <v>0</v>
      </c>
      <c r="AJ220" s="71">
        <v>0</v>
      </c>
      <c r="AK220" s="71">
        <v>0</v>
      </c>
      <c r="AL220" s="71">
        <v>0</v>
      </c>
      <c r="AM220" s="71">
        <v>0</v>
      </c>
      <c r="AN220" s="71">
        <v>0</v>
      </c>
      <c r="AO220" s="71">
        <v>1</v>
      </c>
      <c r="AP220" s="71">
        <v>0</v>
      </c>
      <c r="AQ220" s="71">
        <v>2</v>
      </c>
      <c r="AR220" s="71">
        <v>0</v>
      </c>
      <c r="AS220" s="71">
        <v>5</v>
      </c>
      <c r="AT220" s="71">
        <v>3</v>
      </c>
      <c r="AU220" s="71">
        <v>16</v>
      </c>
      <c r="AV220" s="71">
        <v>6</v>
      </c>
      <c r="AW220" s="71">
        <v>0</v>
      </c>
      <c r="AX220" s="71">
        <v>0</v>
      </c>
      <c r="AY220" s="71">
        <v>3</v>
      </c>
      <c r="AZ220" s="71">
        <v>0</v>
      </c>
      <c r="BA220" s="71">
        <v>0</v>
      </c>
      <c r="BB220" s="71">
        <v>0</v>
      </c>
      <c r="BC220" s="71">
        <v>0</v>
      </c>
      <c r="BD220" s="71">
        <v>0</v>
      </c>
      <c r="BE220" s="71">
        <v>0</v>
      </c>
      <c r="BF220" s="71">
        <v>0</v>
      </c>
      <c r="BG220" s="69">
        <v>39</v>
      </c>
      <c r="BH220" s="69">
        <v>13</v>
      </c>
      <c r="BI220" s="205" t="s">
        <v>2061</v>
      </c>
      <c r="BJ220" s="8" t="s">
        <v>90</v>
      </c>
      <c r="BK220" s="31">
        <v>3</v>
      </c>
      <c r="BL220" s="31">
        <v>0</v>
      </c>
      <c r="BM220" s="31">
        <v>0</v>
      </c>
      <c r="BN220" s="31">
        <v>0</v>
      </c>
      <c r="BO220" s="31">
        <v>1</v>
      </c>
      <c r="BP220" s="31">
        <v>1</v>
      </c>
      <c r="BQ220" s="31">
        <v>1</v>
      </c>
      <c r="BR220" s="31">
        <v>1</v>
      </c>
      <c r="BS220" s="31">
        <v>0</v>
      </c>
      <c r="BT220" s="31">
        <v>1</v>
      </c>
      <c r="BU220" s="31">
        <v>0</v>
      </c>
      <c r="BV220" s="31">
        <v>0</v>
      </c>
      <c r="BW220" s="31">
        <v>1</v>
      </c>
      <c r="BX220" s="149">
        <v>9</v>
      </c>
      <c r="BY220" s="125">
        <v>6</v>
      </c>
      <c r="BZ220" s="71">
        <v>6</v>
      </c>
      <c r="CA220" s="71">
        <v>0</v>
      </c>
      <c r="CB220" s="71">
        <v>3</v>
      </c>
      <c r="CC220" s="71">
        <v>1</v>
      </c>
      <c r="CD220" s="205" t="s">
        <v>2061</v>
      </c>
      <c r="CE220" s="8" t="s">
        <v>90</v>
      </c>
      <c r="CF220" s="71">
        <v>0</v>
      </c>
      <c r="CG220" s="71">
        <v>127</v>
      </c>
      <c r="CH220" s="71">
        <v>0</v>
      </c>
      <c r="CI220" s="71">
        <v>0</v>
      </c>
      <c r="CJ220" s="71">
        <v>0</v>
      </c>
      <c r="CK220" s="71">
        <v>0</v>
      </c>
      <c r="CL220" s="71">
        <v>9</v>
      </c>
      <c r="CM220" s="71">
        <v>9</v>
      </c>
      <c r="CN220" s="71">
        <v>9</v>
      </c>
      <c r="CO220" s="205" t="s">
        <v>2061</v>
      </c>
      <c r="CP220" s="8" t="s">
        <v>90</v>
      </c>
      <c r="CQ220" s="46">
        <v>77</v>
      </c>
      <c r="CR220" s="46">
        <v>29</v>
      </c>
      <c r="CS220" s="46">
        <v>44</v>
      </c>
      <c r="CT220" s="46">
        <v>16</v>
      </c>
      <c r="CU220" s="46">
        <v>0</v>
      </c>
      <c r="CV220" s="46">
        <v>0</v>
      </c>
      <c r="CW220" s="46">
        <v>0</v>
      </c>
      <c r="CX220" s="46">
        <v>0</v>
      </c>
      <c r="CY220" s="46">
        <v>12</v>
      </c>
      <c r="CZ220" s="46">
        <v>1</v>
      </c>
      <c r="DA220" s="46">
        <v>2</v>
      </c>
      <c r="DB220" s="46">
        <v>1</v>
      </c>
      <c r="DC220" s="46">
        <v>0</v>
      </c>
      <c r="DD220" s="46">
        <v>0</v>
      </c>
      <c r="DE220" s="46">
        <v>0</v>
      </c>
      <c r="DF220" s="46">
        <v>0</v>
      </c>
      <c r="DG220" s="46">
        <v>0</v>
      </c>
      <c r="DH220" s="46">
        <v>0</v>
      </c>
      <c r="DI220" s="46">
        <v>0</v>
      </c>
      <c r="DJ220" s="46">
        <v>0</v>
      </c>
      <c r="DK220" s="46">
        <v>0</v>
      </c>
      <c r="DL220" s="46">
        <v>0</v>
      </c>
      <c r="DM220" s="46">
        <v>0</v>
      </c>
      <c r="DN220" s="46">
        <v>0</v>
      </c>
      <c r="DO220" s="205" t="s">
        <v>2061</v>
      </c>
      <c r="DP220" s="8" t="s">
        <v>90</v>
      </c>
      <c r="DQ220" s="71">
        <v>4</v>
      </c>
      <c r="DR220" s="71">
        <v>12</v>
      </c>
      <c r="DS220" s="71">
        <v>0</v>
      </c>
      <c r="DT220" s="71">
        <v>2</v>
      </c>
      <c r="DU220" s="71">
        <v>0</v>
      </c>
      <c r="DV220" s="16">
        <v>18</v>
      </c>
      <c r="DW220" s="71">
        <v>6</v>
      </c>
      <c r="DX220" s="71">
        <v>0</v>
      </c>
      <c r="DY220" s="152">
        <v>5</v>
      </c>
      <c r="DZ220" s="32">
        <v>1</v>
      </c>
      <c r="EA220" s="205" t="s">
        <v>2061</v>
      </c>
      <c r="EB220" s="8" t="s">
        <v>90</v>
      </c>
      <c r="EC220" s="71">
        <v>137</v>
      </c>
      <c r="ED220" s="71">
        <v>137</v>
      </c>
      <c r="EE220" s="71">
        <v>0</v>
      </c>
      <c r="EF220" s="71">
        <v>0</v>
      </c>
      <c r="EG220" s="71">
        <v>0</v>
      </c>
      <c r="EH220" s="71">
        <v>0</v>
      </c>
      <c r="EI220" s="71">
        <v>0</v>
      </c>
      <c r="EJ220" s="71">
        <v>158</v>
      </c>
      <c r="EK220" s="71">
        <v>0</v>
      </c>
      <c r="EL220" s="71">
        <v>0</v>
      </c>
      <c r="EM220" s="71">
        <v>0</v>
      </c>
      <c r="EN220" s="71">
        <v>0</v>
      </c>
      <c r="EO220" s="71">
        <v>0</v>
      </c>
      <c r="EP220" s="71">
        <v>0</v>
      </c>
      <c r="EQ220" s="71">
        <v>0</v>
      </c>
      <c r="ER220" s="71">
        <v>0</v>
      </c>
      <c r="ES220" s="71">
        <v>0</v>
      </c>
      <c r="EU220" s="80" t="s">
        <v>2061</v>
      </c>
      <c r="EV220" s="80" t="s">
        <v>2487</v>
      </c>
      <c r="EW220" s="78">
        <v>89</v>
      </c>
      <c r="EX220" s="80">
        <v>46</v>
      </c>
      <c r="EY220" s="78">
        <v>254</v>
      </c>
      <c r="EZ220" s="78"/>
      <c r="FA220" s="78"/>
      <c r="FB220" s="78"/>
      <c r="FC220" s="78"/>
      <c r="FD220" s="78"/>
      <c r="FE220" s="78"/>
    </row>
    <row r="221" spans="1:161">
      <c r="A221" s="205"/>
      <c r="B221" s="8" t="s">
        <v>91</v>
      </c>
      <c r="C221" s="71">
        <v>0</v>
      </c>
      <c r="D221" s="71">
        <v>0</v>
      </c>
      <c r="E221" s="71">
        <v>0</v>
      </c>
      <c r="F221" s="71">
        <v>0</v>
      </c>
      <c r="G221" s="71">
        <v>0</v>
      </c>
      <c r="H221" s="71">
        <v>0</v>
      </c>
      <c r="I221" s="71">
        <v>0</v>
      </c>
      <c r="J221" s="71">
        <v>0</v>
      </c>
      <c r="K221" s="71">
        <v>0</v>
      </c>
      <c r="L221" s="71">
        <v>0</v>
      </c>
      <c r="M221" s="71">
        <v>0</v>
      </c>
      <c r="N221" s="71">
        <v>0</v>
      </c>
      <c r="O221" s="71">
        <v>0</v>
      </c>
      <c r="P221" s="71">
        <v>0</v>
      </c>
      <c r="Q221" s="71">
        <v>0</v>
      </c>
      <c r="R221" s="71">
        <v>0</v>
      </c>
      <c r="S221" s="71">
        <v>0</v>
      </c>
      <c r="T221" s="71">
        <v>0</v>
      </c>
      <c r="U221" s="71">
        <v>0</v>
      </c>
      <c r="V221" s="71">
        <v>0</v>
      </c>
      <c r="W221" s="71">
        <v>0</v>
      </c>
      <c r="X221" s="71">
        <v>0</v>
      </c>
      <c r="Y221" s="71">
        <v>0</v>
      </c>
      <c r="Z221" s="71">
        <v>0</v>
      </c>
      <c r="AA221" s="71">
        <v>0</v>
      </c>
      <c r="AB221" s="71">
        <v>0</v>
      </c>
      <c r="AC221" s="69">
        <v>0</v>
      </c>
      <c r="AD221" s="69">
        <v>0</v>
      </c>
      <c r="AE221" s="205"/>
      <c r="AF221" s="8" t="s">
        <v>91</v>
      </c>
      <c r="AG221" s="71">
        <v>0</v>
      </c>
      <c r="AH221" s="71">
        <v>0</v>
      </c>
      <c r="AI221" s="71">
        <v>0</v>
      </c>
      <c r="AJ221" s="71">
        <v>0</v>
      </c>
      <c r="AK221" s="71">
        <v>0</v>
      </c>
      <c r="AL221" s="71">
        <v>0</v>
      </c>
      <c r="AM221" s="71">
        <v>0</v>
      </c>
      <c r="AN221" s="71">
        <v>0</v>
      </c>
      <c r="AO221" s="71">
        <v>0</v>
      </c>
      <c r="AP221" s="71">
        <v>0</v>
      </c>
      <c r="AQ221" s="71">
        <v>0</v>
      </c>
      <c r="AR221" s="71">
        <v>0</v>
      </c>
      <c r="AS221" s="71">
        <v>0</v>
      </c>
      <c r="AT221" s="71">
        <v>0</v>
      </c>
      <c r="AU221" s="71">
        <v>0</v>
      </c>
      <c r="AV221" s="71">
        <v>0</v>
      </c>
      <c r="AW221" s="71">
        <v>0</v>
      </c>
      <c r="AX221" s="71">
        <v>0</v>
      </c>
      <c r="AY221" s="71">
        <v>0</v>
      </c>
      <c r="AZ221" s="71">
        <v>0</v>
      </c>
      <c r="BA221" s="71">
        <v>0</v>
      </c>
      <c r="BB221" s="71">
        <v>0</v>
      </c>
      <c r="BC221" s="71">
        <v>0</v>
      </c>
      <c r="BD221" s="71">
        <v>0</v>
      </c>
      <c r="BE221" s="71">
        <v>0</v>
      </c>
      <c r="BF221" s="71">
        <v>0</v>
      </c>
      <c r="BG221" s="69">
        <v>0</v>
      </c>
      <c r="BH221" s="69">
        <v>0</v>
      </c>
      <c r="BI221" s="205"/>
      <c r="BJ221" s="8" t="s">
        <v>91</v>
      </c>
      <c r="BK221" s="31">
        <v>0</v>
      </c>
      <c r="BL221" s="31">
        <v>0</v>
      </c>
      <c r="BM221" s="31">
        <v>0</v>
      </c>
      <c r="BN221" s="31">
        <v>0</v>
      </c>
      <c r="BO221" s="31">
        <v>0</v>
      </c>
      <c r="BP221" s="31">
        <v>0</v>
      </c>
      <c r="BQ221" s="31">
        <v>0</v>
      </c>
      <c r="BR221" s="31">
        <v>0</v>
      </c>
      <c r="BS221" s="31">
        <v>0</v>
      </c>
      <c r="BT221" s="31">
        <v>0</v>
      </c>
      <c r="BU221" s="31">
        <v>0</v>
      </c>
      <c r="BV221" s="31">
        <v>0</v>
      </c>
      <c r="BW221" s="31">
        <v>0</v>
      </c>
      <c r="BX221" s="149">
        <v>0</v>
      </c>
      <c r="BY221" s="125">
        <v>0</v>
      </c>
      <c r="BZ221" s="71">
        <v>0</v>
      </c>
      <c r="CA221" s="71">
        <v>0</v>
      </c>
      <c r="CB221" s="71">
        <v>0</v>
      </c>
      <c r="CC221" s="71">
        <v>0</v>
      </c>
      <c r="CD221" s="205"/>
      <c r="CE221" s="8" t="s">
        <v>91</v>
      </c>
      <c r="CF221" s="71">
        <v>0</v>
      </c>
      <c r="CG221" s="71">
        <v>0</v>
      </c>
      <c r="CH221" s="71">
        <v>0</v>
      </c>
      <c r="CI221" s="71">
        <v>0</v>
      </c>
      <c r="CJ221" s="71">
        <v>0</v>
      </c>
      <c r="CK221" s="71">
        <v>0</v>
      </c>
      <c r="CL221" s="71">
        <v>0</v>
      </c>
      <c r="CM221" s="71">
        <v>0</v>
      </c>
      <c r="CN221" s="71">
        <v>0</v>
      </c>
      <c r="CO221" s="205"/>
      <c r="CP221" s="8" t="s">
        <v>91</v>
      </c>
      <c r="CQ221" s="46">
        <v>0</v>
      </c>
      <c r="CR221" s="46">
        <v>0</v>
      </c>
      <c r="CS221" s="46">
        <v>0</v>
      </c>
      <c r="CT221" s="46">
        <v>0</v>
      </c>
      <c r="CU221" s="46">
        <v>0</v>
      </c>
      <c r="CV221" s="46">
        <v>0</v>
      </c>
      <c r="CW221" s="46">
        <v>0</v>
      </c>
      <c r="CX221" s="46">
        <v>0</v>
      </c>
      <c r="CY221" s="46">
        <v>0</v>
      </c>
      <c r="CZ221" s="46">
        <v>0</v>
      </c>
      <c r="DA221" s="46">
        <v>0</v>
      </c>
      <c r="DB221" s="46">
        <v>0</v>
      </c>
      <c r="DC221" s="46">
        <v>0</v>
      </c>
      <c r="DD221" s="46">
        <v>0</v>
      </c>
      <c r="DE221" s="46">
        <v>0</v>
      </c>
      <c r="DF221" s="46">
        <v>0</v>
      </c>
      <c r="DG221" s="46">
        <v>0</v>
      </c>
      <c r="DH221" s="46">
        <v>0</v>
      </c>
      <c r="DI221" s="46">
        <v>0</v>
      </c>
      <c r="DJ221" s="46">
        <v>0</v>
      </c>
      <c r="DK221" s="46">
        <v>0</v>
      </c>
      <c r="DL221" s="46">
        <v>0</v>
      </c>
      <c r="DM221" s="46">
        <v>0</v>
      </c>
      <c r="DN221" s="46">
        <v>0</v>
      </c>
      <c r="DO221" s="205"/>
      <c r="DP221" s="8" t="s">
        <v>91</v>
      </c>
      <c r="DQ221" s="71">
        <v>0</v>
      </c>
      <c r="DR221" s="71">
        <v>0</v>
      </c>
      <c r="DS221" s="71">
        <v>0</v>
      </c>
      <c r="DT221" s="71">
        <v>0</v>
      </c>
      <c r="DU221" s="71">
        <v>0</v>
      </c>
      <c r="DV221" s="16">
        <v>0</v>
      </c>
      <c r="DW221" s="71">
        <v>0</v>
      </c>
      <c r="DX221" s="71">
        <v>0</v>
      </c>
      <c r="DY221" s="152">
        <v>0</v>
      </c>
      <c r="DZ221" s="32">
        <v>0</v>
      </c>
      <c r="EA221" s="205"/>
      <c r="EB221" s="8" t="s">
        <v>91</v>
      </c>
      <c r="EC221" s="71">
        <v>0</v>
      </c>
      <c r="ED221" s="71">
        <v>0</v>
      </c>
      <c r="EE221" s="71">
        <v>0</v>
      </c>
      <c r="EF221" s="71">
        <v>0</v>
      </c>
      <c r="EG221" s="71">
        <v>0</v>
      </c>
      <c r="EH221" s="71">
        <v>0</v>
      </c>
      <c r="EI221" s="71">
        <v>0</v>
      </c>
      <c r="EJ221" s="71">
        <v>0</v>
      </c>
      <c r="EK221" s="71">
        <v>0</v>
      </c>
      <c r="EL221" s="71">
        <v>0</v>
      </c>
      <c r="EM221" s="71">
        <v>0</v>
      </c>
      <c r="EN221" s="71">
        <v>0</v>
      </c>
      <c r="EO221" s="71">
        <v>0</v>
      </c>
      <c r="EP221" s="71">
        <v>0</v>
      </c>
      <c r="EQ221" s="71">
        <v>0</v>
      </c>
      <c r="ER221" s="71">
        <v>0</v>
      </c>
      <c r="ES221" s="71">
        <v>0</v>
      </c>
      <c r="EU221" s="80" t="s">
        <v>2061</v>
      </c>
      <c r="EV221" s="80" t="s">
        <v>2488</v>
      </c>
      <c r="EW221" s="78">
        <v>0</v>
      </c>
      <c r="EX221" s="80">
        <v>0</v>
      </c>
      <c r="EY221" s="78">
        <v>0</v>
      </c>
      <c r="EZ221" s="78"/>
      <c r="FA221" s="78"/>
      <c r="FB221" s="78"/>
      <c r="FC221" s="78"/>
      <c r="FD221" s="78"/>
      <c r="FE221" s="78"/>
    </row>
    <row r="222" spans="1:161">
      <c r="A222" s="205"/>
      <c r="B222" s="66" t="s">
        <v>73</v>
      </c>
      <c r="C222" s="26">
        <v>123</v>
      </c>
      <c r="D222" s="26">
        <v>45</v>
      </c>
      <c r="E222" s="26">
        <v>0</v>
      </c>
      <c r="F222" s="26">
        <v>0</v>
      </c>
      <c r="G222" s="26">
        <v>0</v>
      </c>
      <c r="H222" s="26">
        <v>0</v>
      </c>
      <c r="I222" s="26">
        <v>0</v>
      </c>
      <c r="J222" s="26">
        <v>0</v>
      </c>
      <c r="K222" s="26">
        <v>22</v>
      </c>
      <c r="L222" s="26">
        <v>10</v>
      </c>
      <c r="M222" s="26">
        <v>20</v>
      </c>
      <c r="N222" s="26">
        <v>4</v>
      </c>
      <c r="O222" s="26">
        <v>42</v>
      </c>
      <c r="P222" s="26">
        <v>20</v>
      </c>
      <c r="Q222" s="26">
        <v>41</v>
      </c>
      <c r="R222" s="26">
        <v>16</v>
      </c>
      <c r="S222" s="26">
        <v>0</v>
      </c>
      <c r="T222" s="26">
        <v>0</v>
      </c>
      <c r="U222" s="26">
        <v>12</v>
      </c>
      <c r="V222" s="26">
        <v>2</v>
      </c>
      <c r="W222" s="26">
        <v>0</v>
      </c>
      <c r="X222" s="26">
        <v>0</v>
      </c>
      <c r="Y222" s="26">
        <v>0</v>
      </c>
      <c r="Z222" s="26">
        <v>0</v>
      </c>
      <c r="AA222" s="26">
        <v>14</v>
      </c>
      <c r="AB222" s="26">
        <v>8</v>
      </c>
      <c r="AC222" s="68">
        <v>274</v>
      </c>
      <c r="AD222" s="68">
        <v>105</v>
      </c>
      <c r="AE222" s="205"/>
      <c r="AF222" s="66" t="s">
        <v>73</v>
      </c>
      <c r="AG222" s="26">
        <v>12</v>
      </c>
      <c r="AH222" s="26">
        <v>4</v>
      </c>
      <c r="AI222" s="26">
        <v>0</v>
      </c>
      <c r="AJ222" s="26">
        <v>0</v>
      </c>
      <c r="AK222" s="26">
        <v>0</v>
      </c>
      <c r="AL222" s="26">
        <v>0</v>
      </c>
      <c r="AM222" s="26">
        <v>0</v>
      </c>
      <c r="AN222" s="26">
        <v>0</v>
      </c>
      <c r="AO222" s="26">
        <v>1</v>
      </c>
      <c r="AP222" s="26">
        <v>0</v>
      </c>
      <c r="AQ222" s="26">
        <v>2</v>
      </c>
      <c r="AR222" s="26">
        <v>0</v>
      </c>
      <c r="AS222" s="26">
        <v>5</v>
      </c>
      <c r="AT222" s="26">
        <v>3</v>
      </c>
      <c r="AU222" s="26">
        <v>16</v>
      </c>
      <c r="AV222" s="26">
        <v>6</v>
      </c>
      <c r="AW222" s="26">
        <v>0</v>
      </c>
      <c r="AX222" s="26">
        <v>0</v>
      </c>
      <c r="AY222" s="26">
        <v>3</v>
      </c>
      <c r="AZ222" s="26">
        <v>0</v>
      </c>
      <c r="BA222" s="26">
        <v>0</v>
      </c>
      <c r="BB222" s="26">
        <v>0</v>
      </c>
      <c r="BC222" s="26">
        <v>0</v>
      </c>
      <c r="BD222" s="26">
        <v>0</v>
      </c>
      <c r="BE222" s="26">
        <v>0</v>
      </c>
      <c r="BF222" s="26">
        <v>0</v>
      </c>
      <c r="BG222" s="68">
        <v>39</v>
      </c>
      <c r="BH222" s="68">
        <v>13</v>
      </c>
      <c r="BI222" s="205"/>
      <c r="BJ222" s="66" t="s">
        <v>73</v>
      </c>
      <c r="BK222" s="68">
        <v>3</v>
      </c>
      <c r="BL222" s="68">
        <v>0</v>
      </c>
      <c r="BM222" s="68">
        <v>0</v>
      </c>
      <c r="BN222" s="68">
        <v>0</v>
      </c>
      <c r="BO222" s="68">
        <v>1</v>
      </c>
      <c r="BP222" s="68">
        <v>1</v>
      </c>
      <c r="BQ222" s="68">
        <v>1</v>
      </c>
      <c r="BR222" s="68">
        <v>1</v>
      </c>
      <c r="BS222" s="68">
        <v>0</v>
      </c>
      <c r="BT222" s="68">
        <v>1</v>
      </c>
      <c r="BU222" s="68">
        <v>0</v>
      </c>
      <c r="BV222" s="68">
        <v>0</v>
      </c>
      <c r="BW222" s="68">
        <v>1</v>
      </c>
      <c r="BX222" s="68">
        <v>9</v>
      </c>
      <c r="BY222" s="68">
        <v>6</v>
      </c>
      <c r="BZ222" s="68">
        <v>6</v>
      </c>
      <c r="CA222" s="68">
        <v>0</v>
      </c>
      <c r="CB222" s="68">
        <v>3</v>
      </c>
      <c r="CC222" s="68">
        <v>1</v>
      </c>
      <c r="CD222" s="205"/>
      <c r="CE222" s="66" t="s">
        <v>73</v>
      </c>
      <c r="CF222" s="68">
        <v>0</v>
      </c>
      <c r="CG222" s="68">
        <v>127</v>
      </c>
      <c r="CH222" s="68">
        <v>0</v>
      </c>
      <c r="CI222" s="68">
        <v>0</v>
      </c>
      <c r="CJ222" s="68">
        <v>0</v>
      </c>
      <c r="CK222" s="68">
        <v>0</v>
      </c>
      <c r="CL222" s="68">
        <v>9</v>
      </c>
      <c r="CM222" s="68">
        <v>9</v>
      </c>
      <c r="CN222" s="68">
        <v>9</v>
      </c>
      <c r="CO222" s="205"/>
      <c r="CP222" s="66" t="s">
        <v>73</v>
      </c>
      <c r="CQ222" s="68">
        <v>77</v>
      </c>
      <c r="CR222" s="68">
        <v>29</v>
      </c>
      <c r="CS222" s="68">
        <v>44</v>
      </c>
      <c r="CT222" s="68">
        <v>16</v>
      </c>
      <c r="CU222" s="68">
        <v>0</v>
      </c>
      <c r="CV222" s="68">
        <v>0</v>
      </c>
      <c r="CW222" s="68">
        <v>0</v>
      </c>
      <c r="CX222" s="68">
        <v>0</v>
      </c>
      <c r="CY222" s="68">
        <v>12</v>
      </c>
      <c r="CZ222" s="68">
        <v>1</v>
      </c>
      <c r="DA222" s="68">
        <v>2</v>
      </c>
      <c r="DB222" s="68">
        <v>1</v>
      </c>
      <c r="DC222" s="68">
        <v>0</v>
      </c>
      <c r="DD222" s="68">
        <v>0</v>
      </c>
      <c r="DE222" s="68">
        <v>0</v>
      </c>
      <c r="DF222" s="68">
        <v>0</v>
      </c>
      <c r="DG222" s="68">
        <v>0</v>
      </c>
      <c r="DH222" s="68">
        <v>0</v>
      </c>
      <c r="DI222" s="68">
        <v>0</v>
      </c>
      <c r="DJ222" s="68">
        <v>0</v>
      </c>
      <c r="DK222" s="68">
        <v>0</v>
      </c>
      <c r="DL222" s="68">
        <v>0</v>
      </c>
      <c r="DM222" s="68">
        <v>0</v>
      </c>
      <c r="DN222" s="68">
        <v>0</v>
      </c>
      <c r="DO222" s="205"/>
      <c r="DP222" s="66" t="s">
        <v>73</v>
      </c>
      <c r="DQ222" s="26">
        <v>4</v>
      </c>
      <c r="DR222" s="26">
        <v>12</v>
      </c>
      <c r="DS222" s="26">
        <v>0</v>
      </c>
      <c r="DT222" s="26">
        <v>2</v>
      </c>
      <c r="DU222" s="26">
        <v>0</v>
      </c>
      <c r="DV222" s="26">
        <v>18</v>
      </c>
      <c r="DW222" s="26">
        <v>6</v>
      </c>
      <c r="DX222" s="26">
        <v>0</v>
      </c>
      <c r="DY222" s="41">
        <v>5</v>
      </c>
      <c r="DZ222" s="41">
        <v>1</v>
      </c>
      <c r="EA222" s="205"/>
      <c r="EB222" s="66" t="s">
        <v>73</v>
      </c>
      <c r="EC222" s="68">
        <v>137</v>
      </c>
      <c r="ED222" s="68">
        <v>137</v>
      </c>
      <c r="EE222" s="68">
        <v>0</v>
      </c>
      <c r="EF222" s="68">
        <v>0</v>
      </c>
      <c r="EG222" s="68">
        <v>0</v>
      </c>
      <c r="EH222" s="68">
        <v>0</v>
      </c>
      <c r="EI222" s="68">
        <v>0</v>
      </c>
      <c r="EJ222" s="68">
        <v>158</v>
      </c>
      <c r="EK222" s="68">
        <v>0</v>
      </c>
      <c r="EL222" s="68">
        <v>0</v>
      </c>
      <c r="EM222" s="68">
        <v>0</v>
      </c>
      <c r="EN222" s="68">
        <v>0</v>
      </c>
      <c r="EO222" s="68">
        <v>0</v>
      </c>
      <c r="EP222" s="68">
        <v>0</v>
      </c>
      <c r="EQ222" s="68">
        <v>0</v>
      </c>
      <c r="ER222" s="68">
        <v>0</v>
      </c>
      <c r="ES222" s="68">
        <v>0</v>
      </c>
      <c r="EU222" s="80" t="s">
        <v>2061</v>
      </c>
      <c r="EV222" s="80" t="s">
        <v>2489</v>
      </c>
      <c r="EW222" s="78">
        <v>89</v>
      </c>
      <c r="EX222" s="80">
        <v>46</v>
      </c>
      <c r="EY222" s="78">
        <v>254</v>
      </c>
      <c r="EZ222" s="78"/>
      <c r="FA222" s="78"/>
      <c r="FB222" s="78"/>
      <c r="FC222" s="78"/>
      <c r="FD222" s="78"/>
      <c r="FE222" s="78"/>
    </row>
    <row r="223" spans="1:161">
      <c r="A223" s="205" t="s">
        <v>174</v>
      </c>
      <c r="B223" s="8" t="s">
        <v>90</v>
      </c>
      <c r="C223" s="71">
        <v>685</v>
      </c>
      <c r="D223" s="71">
        <v>202</v>
      </c>
      <c r="E223" s="71">
        <v>38</v>
      </c>
      <c r="F223" s="71">
        <v>12</v>
      </c>
      <c r="G223" s="71">
        <v>0</v>
      </c>
      <c r="H223" s="71">
        <v>0</v>
      </c>
      <c r="I223" s="71">
        <v>0</v>
      </c>
      <c r="J223" s="71">
        <v>0</v>
      </c>
      <c r="K223" s="71">
        <v>263</v>
      </c>
      <c r="L223" s="71">
        <v>78</v>
      </c>
      <c r="M223" s="71">
        <v>61</v>
      </c>
      <c r="N223" s="71">
        <v>13</v>
      </c>
      <c r="O223" s="71">
        <v>189</v>
      </c>
      <c r="P223" s="71">
        <v>56</v>
      </c>
      <c r="Q223" s="71">
        <v>332</v>
      </c>
      <c r="R223" s="71">
        <v>97</v>
      </c>
      <c r="S223" s="71">
        <v>0</v>
      </c>
      <c r="T223" s="71">
        <v>0</v>
      </c>
      <c r="U223" s="71">
        <v>0</v>
      </c>
      <c r="V223" s="71">
        <v>0</v>
      </c>
      <c r="W223" s="71">
        <v>72</v>
      </c>
      <c r="X223" s="71">
        <v>13</v>
      </c>
      <c r="Y223" s="71">
        <v>32</v>
      </c>
      <c r="Z223" s="71">
        <v>8</v>
      </c>
      <c r="AA223" s="71">
        <v>52</v>
      </c>
      <c r="AB223" s="71">
        <v>14</v>
      </c>
      <c r="AC223" s="69">
        <v>1724</v>
      </c>
      <c r="AD223" s="69">
        <v>493</v>
      </c>
      <c r="AE223" s="205" t="s">
        <v>174</v>
      </c>
      <c r="AF223" s="8" t="s">
        <v>90</v>
      </c>
      <c r="AG223" s="71">
        <v>93</v>
      </c>
      <c r="AH223" s="71">
        <v>21</v>
      </c>
      <c r="AI223" s="71">
        <v>2</v>
      </c>
      <c r="AJ223" s="71">
        <v>0</v>
      </c>
      <c r="AK223" s="71">
        <v>0</v>
      </c>
      <c r="AL223" s="71">
        <v>0</v>
      </c>
      <c r="AM223" s="71">
        <v>0</v>
      </c>
      <c r="AN223" s="71">
        <v>0</v>
      </c>
      <c r="AO223" s="71">
        <v>9</v>
      </c>
      <c r="AP223" s="71">
        <v>4</v>
      </c>
      <c r="AQ223" s="71">
        <v>3</v>
      </c>
      <c r="AR223" s="71">
        <v>2</v>
      </c>
      <c r="AS223" s="71">
        <v>11</v>
      </c>
      <c r="AT223" s="71">
        <v>0</v>
      </c>
      <c r="AU223" s="71">
        <v>78</v>
      </c>
      <c r="AV223" s="71">
        <v>19</v>
      </c>
      <c r="AW223" s="71">
        <v>0</v>
      </c>
      <c r="AX223" s="71">
        <v>0</v>
      </c>
      <c r="AY223" s="71">
        <v>0</v>
      </c>
      <c r="AZ223" s="71">
        <v>0</v>
      </c>
      <c r="BA223" s="71">
        <v>25</v>
      </c>
      <c r="BB223" s="71">
        <v>5</v>
      </c>
      <c r="BC223" s="71">
        <v>8</v>
      </c>
      <c r="BD223" s="71">
        <v>1</v>
      </c>
      <c r="BE223" s="71">
        <v>5</v>
      </c>
      <c r="BF223" s="71">
        <v>0</v>
      </c>
      <c r="BG223" s="69">
        <v>234</v>
      </c>
      <c r="BH223" s="69">
        <v>52</v>
      </c>
      <c r="BI223" s="205" t="s">
        <v>174</v>
      </c>
      <c r="BJ223" s="8" t="s">
        <v>90</v>
      </c>
      <c r="BK223" s="31">
        <v>11</v>
      </c>
      <c r="BL223" s="31">
        <v>1</v>
      </c>
      <c r="BM223" s="31">
        <v>0</v>
      </c>
      <c r="BN223" s="31">
        <v>0</v>
      </c>
      <c r="BO223" s="31">
        <v>4</v>
      </c>
      <c r="BP223" s="31">
        <v>2</v>
      </c>
      <c r="BQ223" s="31">
        <v>4</v>
      </c>
      <c r="BR223" s="31">
        <v>6</v>
      </c>
      <c r="BS223" s="31">
        <v>0</v>
      </c>
      <c r="BT223" s="31">
        <v>0</v>
      </c>
      <c r="BU223" s="31">
        <v>1</v>
      </c>
      <c r="BV223" s="31">
        <v>1</v>
      </c>
      <c r="BW223" s="31">
        <v>1</v>
      </c>
      <c r="BX223" s="149">
        <v>31</v>
      </c>
      <c r="BY223" s="125">
        <v>21</v>
      </c>
      <c r="BZ223" s="71">
        <v>16</v>
      </c>
      <c r="CA223" s="71">
        <v>0</v>
      </c>
      <c r="CB223" s="71">
        <v>11</v>
      </c>
      <c r="CC223" s="71">
        <v>7</v>
      </c>
      <c r="CD223" s="205" t="s">
        <v>174</v>
      </c>
      <c r="CE223" s="8" t="s">
        <v>90</v>
      </c>
      <c r="CF223" s="71">
        <v>2</v>
      </c>
      <c r="CG223" s="71">
        <v>622</v>
      </c>
      <c r="CH223" s="71">
        <v>3</v>
      </c>
      <c r="CI223" s="71">
        <v>0</v>
      </c>
      <c r="CJ223" s="71">
        <v>0</v>
      </c>
      <c r="CK223" s="71">
        <v>7</v>
      </c>
      <c r="CL223" s="71">
        <v>34</v>
      </c>
      <c r="CM223" s="71">
        <v>19</v>
      </c>
      <c r="CN223" s="71">
        <v>14</v>
      </c>
      <c r="CO223" s="205" t="s">
        <v>174</v>
      </c>
      <c r="CP223" s="8" t="s">
        <v>90</v>
      </c>
      <c r="CQ223" s="46">
        <v>416</v>
      </c>
      <c r="CR223" s="46">
        <v>124</v>
      </c>
      <c r="CS223" s="46">
        <v>198</v>
      </c>
      <c r="CT223" s="46">
        <v>58</v>
      </c>
      <c r="CU223" s="46">
        <v>0</v>
      </c>
      <c r="CV223" s="46">
        <v>0</v>
      </c>
      <c r="CW223" s="46">
        <v>0</v>
      </c>
      <c r="CX223" s="46">
        <v>0</v>
      </c>
      <c r="CY223" s="46">
        <v>54</v>
      </c>
      <c r="CZ223" s="46">
        <v>17</v>
      </c>
      <c r="DA223" s="46">
        <v>33</v>
      </c>
      <c r="DB223" s="46">
        <v>10</v>
      </c>
      <c r="DC223" s="46">
        <v>0</v>
      </c>
      <c r="DD223" s="46">
        <v>0</v>
      </c>
      <c r="DE223" s="46">
        <v>0</v>
      </c>
      <c r="DF223" s="46">
        <v>0</v>
      </c>
      <c r="DG223" s="46">
        <v>0</v>
      </c>
      <c r="DH223" s="46">
        <v>0</v>
      </c>
      <c r="DI223" s="46">
        <v>0</v>
      </c>
      <c r="DJ223" s="46">
        <v>0</v>
      </c>
      <c r="DK223" s="46">
        <v>0</v>
      </c>
      <c r="DL223" s="46">
        <v>0</v>
      </c>
      <c r="DM223" s="46">
        <v>0</v>
      </c>
      <c r="DN223" s="46">
        <v>0</v>
      </c>
      <c r="DO223" s="205" t="s">
        <v>174</v>
      </c>
      <c r="DP223" s="8" t="s">
        <v>90</v>
      </c>
      <c r="DQ223" s="71">
        <v>8</v>
      </c>
      <c r="DR223" s="71">
        <v>41</v>
      </c>
      <c r="DS223" s="71">
        <v>0</v>
      </c>
      <c r="DT223" s="71">
        <v>22</v>
      </c>
      <c r="DU223" s="71">
        <v>0</v>
      </c>
      <c r="DV223" s="16">
        <v>71</v>
      </c>
      <c r="DW223" s="71">
        <v>25</v>
      </c>
      <c r="DX223" s="71">
        <v>13</v>
      </c>
      <c r="DY223" s="152">
        <v>12</v>
      </c>
      <c r="DZ223" s="32">
        <v>3</v>
      </c>
      <c r="EA223" s="205" t="s">
        <v>174</v>
      </c>
      <c r="EB223" s="8" t="s">
        <v>90</v>
      </c>
      <c r="EC223" s="71">
        <v>249</v>
      </c>
      <c r="ED223" s="71">
        <v>242</v>
      </c>
      <c r="EE223" s="71">
        <v>4</v>
      </c>
      <c r="EF223" s="71">
        <v>0</v>
      </c>
      <c r="EG223" s="71">
        <v>0</v>
      </c>
      <c r="EH223" s="71">
        <v>0</v>
      </c>
      <c r="EI223" s="71">
        <v>0</v>
      </c>
      <c r="EJ223" s="71">
        <v>246</v>
      </c>
      <c r="EK223" s="71">
        <v>0</v>
      </c>
      <c r="EL223" s="71">
        <v>0</v>
      </c>
      <c r="EM223" s="71">
        <v>0</v>
      </c>
      <c r="EN223" s="71">
        <v>3</v>
      </c>
      <c r="EO223" s="71">
        <v>0</v>
      </c>
      <c r="EP223" s="71">
        <v>0</v>
      </c>
      <c r="EQ223" s="71">
        <v>0</v>
      </c>
      <c r="ER223" s="71">
        <v>0</v>
      </c>
      <c r="ES223" s="71">
        <v>0</v>
      </c>
      <c r="EU223" s="80" t="s">
        <v>174</v>
      </c>
      <c r="EV223" s="80" t="s">
        <v>2490</v>
      </c>
      <c r="EW223" s="78">
        <v>470</v>
      </c>
      <c r="EX223" s="80">
        <v>231</v>
      </c>
      <c r="EY223" s="78">
        <v>1255</v>
      </c>
      <c r="EZ223" s="78"/>
      <c r="FA223" s="78"/>
      <c r="FB223" s="78"/>
      <c r="FC223" s="78"/>
      <c r="FD223" s="78"/>
      <c r="FE223" s="78"/>
    </row>
    <row r="224" spans="1:161">
      <c r="A224" s="205"/>
      <c r="B224" s="8" t="s">
        <v>91</v>
      </c>
      <c r="C224" s="71">
        <v>445</v>
      </c>
      <c r="D224" s="71">
        <v>151</v>
      </c>
      <c r="E224" s="71">
        <v>0</v>
      </c>
      <c r="F224" s="71">
        <v>0</v>
      </c>
      <c r="G224" s="71">
        <v>0</v>
      </c>
      <c r="H224" s="71">
        <v>0</v>
      </c>
      <c r="I224" s="71">
        <v>0</v>
      </c>
      <c r="J224" s="71">
        <v>0</v>
      </c>
      <c r="K224" s="71">
        <v>112</v>
      </c>
      <c r="L224" s="71">
        <v>60</v>
      </c>
      <c r="M224" s="71">
        <v>117</v>
      </c>
      <c r="N224" s="71">
        <v>21</v>
      </c>
      <c r="O224" s="71">
        <v>70</v>
      </c>
      <c r="P224" s="71">
        <v>28</v>
      </c>
      <c r="Q224" s="71">
        <v>74</v>
      </c>
      <c r="R224" s="71">
        <v>34</v>
      </c>
      <c r="S224" s="71">
        <v>0</v>
      </c>
      <c r="T224" s="71">
        <v>0</v>
      </c>
      <c r="U224" s="71">
        <v>84</v>
      </c>
      <c r="V224" s="71">
        <v>23</v>
      </c>
      <c r="W224" s="71">
        <v>24</v>
      </c>
      <c r="X224" s="71">
        <v>11</v>
      </c>
      <c r="Y224" s="71">
        <v>52</v>
      </c>
      <c r="Z224" s="71">
        <v>7</v>
      </c>
      <c r="AA224" s="71">
        <v>0</v>
      </c>
      <c r="AB224" s="71">
        <v>0</v>
      </c>
      <c r="AC224" s="69">
        <v>978</v>
      </c>
      <c r="AD224" s="69">
        <v>335</v>
      </c>
      <c r="AE224" s="205"/>
      <c r="AF224" s="8" t="s">
        <v>91</v>
      </c>
      <c r="AG224" s="71">
        <v>50</v>
      </c>
      <c r="AH224" s="71">
        <v>11</v>
      </c>
      <c r="AI224" s="71">
        <v>0</v>
      </c>
      <c r="AJ224" s="71">
        <v>0</v>
      </c>
      <c r="AK224" s="71">
        <v>0</v>
      </c>
      <c r="AL224" s="71">
        <v>0</v>
      </c>
      <c r="AM224" s="71">
        <v>0</v>
      </c>
      <c r="AN224" s="71">
        <v>0</v>
      </c>
      <c r="AO224" s="71">
        <v>11</v>
      </c>
      <c r="AP224" s="71">
        <v>6</v>
      </c>
      <c r="AQ224" s="71">
        <v>19</v>
      </c>
      <c r="AR224" s="71">
        <v>3</v>
      </c>
      <c r="AS224" s="71">
        <v>13</v>
      </c>
      <c r="AT224" s="71">
        <v>8</v>
      </c>
      <c r="AU224" s="71">
        <v>22</v>
      </c>
      <c r="AV224" s="71">
        <v>12</v>
      </c>
      <c r="AW224" s="71">
        <v>0</v>
      </c>
      <c r="AX224" s="71">
        <v>0</v>
      </c>
      <c r="AY224" s="71">
        <v>19</v>
      </c>
      <c r="AZ224" s="71">
        <v>4</v>
      </c>
      <c r="BA224" s="71">
        <v>3</v>
      </c>
      <c r="BB224" s="71">
        <v>2</v>
      </c>
      <c r="BC224" s="71">
        <v>6</v>
      </c>
      <c r="BD224" s="71">
        <v>4</v>
      </c>
      <c r="BE224" s="71">
        <v>0</v>
      </c>
      <c r="BF224" s="71">
        <v>0</v>
      </c>
      <c r="BG224" s="69">
        <v>143</v>
      </c>
      <c r="BH224" s="69">
        <v>50</v>
      </c>
      <c r="BI224" s="205"/>
      <c r="BJ224" s="8" t="s">
        <v>91</v>
      </c>
      <c r="BK224" s="31">
        <v>4</v>
      </c>
      <c r="BL224" s="31">
        <v>0</v>
      </c>
      <c r="BM224" s="31">
        <v>0</v>
      </c>
      <c r="BN224" s="31">
        <v>0</v>
      </c>
      <c r="BO224" s="31">
        <v>1</v>
      </c>
      <c r="BP224" s="31">
        <v>2</v>
      </c>
      <c r="BQ224" s="31">
        <v>1</v>
      </c>
      <c r="BR224" s="31">
        <v>1</v>
      </c>
      <c r="BS224" s="31">
        <v>0</v>
      </c>
      <c r="BT224" s="31">
        <v>1</v>
      </c>
      <c r="BU224" s="31">
        <v>1</v>
      </c>
      <c r="BV224" s="31">
        <v>1</v>
      </c>
      <c r="BW224" s="31">
        <v>0</v>
      </c>
      <c r="BX224" s="149">
        <v>12</v>
      </c>
      <c r="BY224" s="125">
        <v>11</v>
      </c>
      <c r="BZ224" s="71">
        <v>0</v>
      </c>
      <c r="CA224" s="71">
        <v>11</v>
      </c>
      <c r="CB224" s="71">
        <v>0</v>
      </c>
      <c r="CC224" s="71">
        <v>1</v>
      </c>
      <c r="CD224" s="205"/>
      <c r="CE224" s="8" t="s">
        <v>91</v>
      </c>
      <c r="CF224" s="71">
        <v>0</v>
      </c>
      <c r="CG224" s="71">
        <v>242</v>
      </c>
      <c r="CH224" s="71">
        <v>0</v>
      </c>
      <c r="CI224" s="71">
        <v>0</v>
      </c>
      <c r="CJ224" s="71">
        <v>0</v>
      </c>
      <c r="CK224" s="71">
        <v>4</v>
      </c>
      <c r="CL224" s="71">
        <v>11</v>
      </c>
      <c r="CM224" s="71">
        <v>20</v>
      </c>
      <c r="CN224" s="71">
        <v>11</v>
      </c>
      <c r="CO224" s="205"/>
      <c r="CP224" s="8" t="s">
        <v>91</v>
      </c>
      <c r="CQ224" s="46">
        <v>70</v>
      </c>
      <c r="CR224" s="46">
        <v>42</v>
      </c>
      <c r="CS224" s="46">
        <v>45</v>
      </c>
      <c r="CT224" s="46">
        <v>27</v>
      </c>
      <c r="CU224" s="46">
        <v>0</v>
      </c>
      <c r="CV224" s="46">
        <v>0</v>
      </c>
      <c r="CW224" s="46">
        <v>0</v>
      </c>
      <c r="CX224" s="46">
        <v>0</v>
      </c>
      <c r="CY224" s="46">
        <v>124</v>
      </c>
      <c r="CZ224" s="46">
        <v>42</v>
      </c>
      <c r="DA224" s="46">
        <v>64</v>
      </c>
      <c r="DB224" s="46">
        <v>16</v>
      </c>
      <c r="DC224" s="46">
        <v>18</v>
      </c>
      <c r="DD224" s="46">
        <v>7</v>
      </c>
      <c r="DE224" s="46">
        <v>11</v>
      </c>
      <c r="DF224" s="46">
        <v>3</v>
      </c>
      <c r="DG224" s="46">
        <v>38</v>
      </c>
      <c r="DH224" s="46">
        <v>16</v>
      </c>
      <c r="DI224" s="46">
        <v>28</v>
      </c>
      <c r="DJ224" s="46">
        <v>11</v>
      </c>
      <c r="DK224" s="46">
        <v>0</v>
      </c>
      <c r="DL224" s="46">
        <v>0</v>
      </c>
      <c r="DM224" s="46">
        <v>0</v>
      </c>
      <c r="DN224" s="46">
        <v>0</v>
      </c>
      <c r="DO224" s="205"/>
      <c r="DP224" s="8" t="s">
        <v>91</v>
      </c>
      <c r="DQ224" s="71">
        <v>18</v>
      </c>
      <c r="DR224" s="71">
        <v>20</v>
      </c>
      <c r="DS224" s="71">
        <v>0</v>
      </c>
      <c r="DT224" s="71">
        <v>5</v>
      </c>
      <c r="DU224" s="71">
        <v>0</v>
      </c>
      <c r="DV224" s="16">
        <v>43</v>
      </c>
      <c r="DW224" s="71">
        <v>18</v>
      </c>
      <c r="DX224" s="71">
        <v>21</v>
      </c>
      <c r="DY224" s="152">
        <v>13</v>
      </c>
      <c r="DZ224" s="32">
        <v>6</v>
      </c>
      <c r="EA224" s="205"/>
      <c r="EB224" s="8" t="s">
        <v>91</v>
      </c>
      <c r="EC224" s="71">
        <v>13</v>
      </c>
      <c r="ED224" s="71">
        <v>68</v>
      </c>
      <c r="EE224" s="71">
        <v>183</v>
      </c>
      <c r="EF224" s="71">
        <v>0</v>
      </c>
      <c r="EG224" s="71">
        <v>81</v>
      </c>
      <c r="EH224" s="71">
        <v>96</v>
      </c>
      <c r="EI224" s="71">
        <v>4</v>
      </c>
      <c r="EJ224" s="71">
        <v>765</v>
      </c>
      <c r="EK224" s="71">
        <v>110</v>
      </c>
      <c r="EL224" s="71">
        <v>42</v>
      </c>
      <c r="EM224" s="71">
        <v>83</v>
      </c>
      <c r="EN224" s="71">
        <v>5</v>
      </c>
      <c r="EO224" s="71">
        <v>30</v>
      </c>
      <c r="EP224" s="71">
        <v>0</v>
      </c>
      <c r="EQ224" s="71">
        <v>3</v>
      </c>
      <c r="ER224" s="71">
        <v>0</v>
      </c>
      <c r="ES224" s="71">
        <v>0</v>
      </c>
      <c r="EU224" s="80" t="s">
        <v>174</v>
      </c>
      <c r="EV224" s="80" t="s">
        <v>2491</v>
      </c>
      <c r="EW224" s="78">
        <v>250</v>
      </c>
      <c r="EX224" s="80">
        <v>148</v>
      </c>
      <c r="EY224" s="78">
        <v>484</v>
      </c>
      <c r="EZ224" s="78"/>
      <c r="FA224" s="78"/>
      <c r="FB224" s="78"/>
      <c r="FC224" s="78"/>
      <c r="FD224" s="78"/>
      <c r="FE224" s="78"/>
    </row>
    <row r="225" spans="1:161">
      <c r="A225" s="205"/>
      <c r="B225" s="66" t="s">
        <v>73</v>
      </c>
      <c r="C225" s="26">
        <v>1130</v>
      </c>
      <c r="D225" s="26">
        <v>353</v>
      </c>
      <c r="E225" s="26">
        <v>38</v>
      </c>
      <c r="F225" s="26">
        <v>12</v>
      </c>
      <c r="G225" s="26">
        <v>0</v>
      </c>
      <c r="H225" s="26">
        <v>0</v>
      </c>
      <c r="I225" s="26">
        <v>0</v>
      </c>
      <c r="J225" s="26">
        <v>0</v>
      </c>
      <c r="K225" s="26">
        <v>375</v>
      </c>
      <c r="L225" s="26">
        <v>138</v>
      </c>
      <c r="M225" s="26">
        <v>178</v>
      </c>
      <c r="N225" s="26">
        <v>34</v>
      </c>
      <c r="O225" s="26">
        <v>259</v>
      </c>
      <c r="P225" s="26">
        <v>84</v>
      </c>
      <c r="Q225" s="26">
        <v>406</v>
      </c>
      <c r="R225" s="26">
        <v>131</v>
      </c>
      <c r="S225" s="26">
        <v>0</v>
      </c>
      <c r="T225" s="26">
        <v>0</v>
      </c>
      <c r="U225" s="26">
        <v>84</v>
      </c>
      <c r="V225" s="26">
        <v>23</v>
      </c>
      <c r="W225" s="26">
        <v>96</v>
      </c>
      <c r="X225" s="26">
        <v>24</v>
      </c>
      <c r="Y225" s="26">
        <v>84</v>
      </c>
      <c r="Z225" s="26">
        <v>15</v>
      </c>
      <c r="AA225" s="26">
        <v>52</v>
      </c>
      <c r="AB225" s="26">
        <v>14</v>
      </c>
      <c r="AC225" s="68">
        <v>2702</v>
      </c>
      <c r="AD225" s="68">
        <v>828</v>
      </c>
      <c r="AE225" s="205"/>
      <c r="AF225" s="66" t="s">
        <v>73</v>
      </c>
      <c r="AG225" s="26">
        <v>143</v>
      </c>
      <c r="AH225" s="26">
        <v>32</v>
      </c>
      <c r="AI225" s="26">
        <v>2</v>
      </c>
      <c r="AJ225" s="26">
        <v>0</v>
      </c>
      <c r="AK225" s="26">
        <v>0</v>
      </c>
      <c r="AL225" s="26">
        <v>0</v>
      </c>
      <c r="AM225" s="26">
        <v>0</v>
      </c>
      <c r="AN225" s="26">
        <v>0</v>
      </c>
      <c r="AO225" s="26">
        <v>20</v>
      </c>
      <c r="AP225" s="26">
        <v>10</v>
      </c>
      <c r="AQ225" s="26">
        <v>22</v>
      </c>
      <c r="AR225" s="26">
        <v>5</v>
      </c>
      <c r="AS225" s="26">
        <v>24</v>
      </c>
      <c r="AT225" s="26">
        <v>8</v>
      </c>
      <c r="AU225" s="26">
        <v>100</v>
      </c>
      <c r="AV225" s="26">
        <v>31</v>
      </c>
      <c r="AW225" s="26">
        <v>0</v>
      </c>
      <c r="AX225" s="26">
        <v>0</v>
      </c>
      <c r="AY225" s="26">
        <v>19</v>
      </c>
      <c r="AZ225" s="26">
        <v>4</v>
      </c>
      <c r="BA225" s="26">
        <v>28</v>
      </c>
      <c r="BB225" s="26">
        <v>7</v>
      </c>
      <c r="BC225" s="26">
        <v>14</v>
      </c>
      <c r="BD225" s="26">
        <v>5</v>
      </c>
      <c r="BE225" s="26">
        <v>5</v>
      </c>
      <c r="BF225" s="26">
        <v>0</v>
      </c>
      <c r="BG225" s="68">
        <v>377</v>
      </c>
      <c r="BH225" s="68">
        <v>102</v>
      </c>
      <c r="BI225" s="205"/>
      <c r="BJ225" s="66" t="s">
        <v>73</v>
      </c>
      <c r="BK225" s="68">
        <v>15</v>
      </c>
      <c r="BL225" s="68">
        <v>1</v>
      </c>
      <c r="BM225" s="68">
        <v>0</v>
      </c>
      <c r="BN225" s="68">
        <v>0</v>
      </c>
      <c r="BO225" s="68">
        <v>5</v>
      </c>
      <c r="BP225" s="68">
        <v>4</v>
      </c>
      <c r="BQ225" s="68">
        <v>5</v>
      </c>
      <c r="BR225" s="68">
        <v>7</v>
      </c>
      <c r="BS225" s="68">
        <v>0</v>
      </c>
      <c r="BT225" s="68">
        <v>1</v>
      </c>
      <c r="BU225" s="68">
        <v>2</v>
      </c>
      <c r="BV225" s="68">
        <v>2</v>
      </c>
      <c r="BW225" s="68">
        <v>1</v>
      </c>
      <c r="BX225" s="68">
        <v>43</v>
      </c>
      <c r="BY225" s="68">
        <v>32</v>
      </c>
      <c r="BZ225" s="68">
        <v>16</v>
      </c>
      <c r="CA225" s="68">
        <v>11</v>
      </c>
      <c r="CB225" s="68">
        <v>11</v>
      </c>
      <c r="CC225" s="68">
        <v>8</v>
      </c>
      <c r="CD225" s="205"/>
      <c r="CE225" s="66" t="s">
        <v>73</v>
      </c>
      <c r="CF225" s="68">
        <v>2</v>
      </c>
      <c r="CG225" s="68">
        <v>864</v>
      </c>
      <c r="CH225" s="68">
        <v>3</v>
      </c>
      <c r="CI225" s="68">
        <v>0</v>
      </c>
      <c r="CJ225" s="68">
        <v>0</v>
      </c>
      <c r="CK225" s="68">
        <v>11</v>
      </c>
      <c r="CL225" s="68">
        <v>45</v>
      </c>
      <c r="CM225" s="68">
        <v>39</v>
      </c>
      <c r="CN225" s="68">
        <v>25</v>
      </c>
      <c r="CO225" s="205"/>
      <c r="CP225" s="66" t="s">
        <v>73</v>
      </c>
      <c r="CQ225" s="68">
        <v>486</v>
      </c>
      <c r="CR225" s="68">
        <v>166</v>
      </c>
      <c r="CS225" s="68">
        <v>243</v>
      </c>
      <c r="CT225" s="68">
        <v>85</v>
      </c>
      <c r="CU225" s="68">
        <v>0</v>
      </c>
      <c r="CV225" s="68">
        <v>0</v>
      </c>
      <c r="CW225" s="68">
        <v>0</v>
      </c>
      <c r="CX225" s="68">
        <v>0</v>
      </c>
      <c r="CY225" s="68">
        <v>178</v>
      </c>
      <c r="CZ225" s="68">
        <v>59</v>
      </c>
      <c r="DA225" s="68">
        <v>97</v>
      </c>
      <c r="DB225" s="68">
        <v>26</v>
      </c>
      <c r="DC225" s="68">
        <v>18</v>
      </c>
      <c r="DD225" s="68">
        <v>7</v>
      </c>
      <c r="DE225" s="68">
        <v>11</v>
      </c>
      <c r="DF225" s="68">
        <v>3</v>
      </c>
      <c r="DG225" s="68">
        <v>38</v>
      </c>
      <c r="DH225" s="68">
        <v>16</v>
      </c>
      <c r="DI225" s="68">
        <v>28</v>
      </c>
      <c r="DJ225" s="68">
        <v>11</v>
      </c>
      <c r="DK225" s="68">
        <v>0</v>
      </c>
      <c r="DL225" s="68">
        <v>0</v>
      </c>
      <c r="DM225" s="68">
        <v>0</v>
      </c>
      <c r="DN225" s="68">
        <v>0</v>
      </c>
      <c r="DO225" s="205"/>
      <c r="DP225" s="66" t="s">
        <v>73</v>
      </c>
      <c r="DQ225" s="26">
        <v>26</v>
      </c>
      <c r="DR225" s="26">
        <v>61</v>
      </c>
      <c r="DS225" s="26">
        <v>0</v>
      </c>
      <c r="DT225" s="26">
        <v>27</v>
      </c>
      <c r="DU225" s="26">
        <v>0</v>
      </c>
      <c r="DV225" s="26">
        <v>114</v>
      </c>
      <c r="DW225" s="26">
        <v>43</v>
      </c>
      <c r="DX225" s="26">
        <v>34</v>
      </c>
      <c r="DY225" s="41">
        <v>25</v>
      </c>
      <c r="DZ225" s="41">
        <v>9</v>
      </c>
      <c r="EA225" s="205"/>
      <c r="EB225" s="66" t="s">
        <v>73</v>
      </c>
      <c r="EC225" s="68">
        <v>262</v>
      </c>
      <c r="ED225" s="68">
        <v>310</v>
      </c>
      <c r="EE225" s="68">
        <v>187</v>
      </c>
      <c r="EF225" s="68">
        <v>0</v>
      </c>
      <c r="EG225" s="68">
        <v>81</v>
      </c>
      <c r="EH225" s="68">
        <v>96</v>
      </c>
      <c r="EI225" s="68">
        <v>4</v>
      </c>
      <c r="EJ225" s="68">
        <v>1011</v>
      </c>
      <c r="EK225" s="68">
        <v>110</v>
      </c>
      <c r="EL225" s="68">
        <v>42</v>
      </c>
      <c r="EM225" s="68">
        <v>83</v>
      </c>
      <c r="EN225" s="68">
        <v>8</v>
      </c>
      <c r="EO225" s="68">
        <v>30</v>
      </c>
      <c r="EP225" s="68">
        <v>0</v>
      </c>
      <c r="EQ225" s="68">
        <v>3</v>
      </c>
      <c r="ER225" s="68">
        <v>0</v>
      </c>
      <c r="ES225" s="68">
        <v>0</v>
      </c>
      <c r="EU225" s="80" t="s">
        <v>174</v>
      </c>
      <c r="EV225" s="80" t="s">
        <v>2492</v>
      </c>
      <c r="EW225" s="78">
        <v>720</v>
      </c>
      <c r="EX225" s="80">
        <v>379</v>
      </c>
      <c r="EY225" s="78">
        <v>1739</v>
      </c>
      <c r="EZ225" s="78"/>
      <c r="FA225" s="78"/>
      <c r="FB225" s="78"/>
      <c r="FC225" s="78"/>
      <c r="FD225" s="78"/>
      <c r="FE225" s="78"/>
    </row>
    <row r="226" spans="1:161">
      <c r="A226" s="205" t="s">
        <v>175</v>
      </c>
      <c r="B226" s="8" t="s">
        <v>90</v>
      </c>
      <c r="C226" s="71">
        <v>357</v>
      </c>
      <c r="D226" s="71">
        <v>102</v>
      </c>
      <c r="E226" s="71">
        <v>45</v>
      </c>
      <c r="F226" s="71">
        <v>14</v>
      </c>
      <c r="G226" s="71">
        <v>0</v>
      </c>
      <c r="H226" s="71">
        <v>0</v>
      </c>
      <c r="I226" s="71">
        <v>24</v>
      </c>
      <c r="J226" s="71">
        <v>3</v>
      </c>
      <c r="K226" s="71">
        <v>41</v>
      </c>
      <c r="L226" s="71">
        <v>23</v>
      </c>
      <c r="M226" s="71">
        <v>41</v>
      </c>
      <c r="N226" s="71">
        <v>9</v>
      </c>
      <c r="O226" s="71">
        <v>58</v>
      </c>
      <c r="P226" s="71">
        <v>13</v>
      </c>
      <c r="Q226" s="71">
        <v>22</v>
      </c>
      <c r="R226" s="71">
        <v>4</v>
      </c>
      <c r="S226" s="71">
        <v>0</v>
      </c>
      <c r="T226" s="71">
        <v>0</v>
      </c>
      <c r="U226" s="71">
        <v>7</v>
      </c>
      <c r="V226" s="71">
        <v>1</v>
      </c>
      <c r="W226" s="71">
        <v>12</v>
      </c>
      <c r="X226" s="71">
        <v>3</v>
      </c>
      <c r="Y226" s="71">
        <v>28</v>
      </c>
      <c r="Z226" s="71">
        <v>5</v>
      </c>
      <c r="AA226" s="71">
        <v>31</v>
      </c>
      <c r="AB226" s="71">
        <v>8</v>
      </c>
      <c r="AC226" s="69">
        <v>666</v>
      </c>
      <c r="AD226" s="69">
        <v>185</v>
      </c>
      <c r="AE226" s="205" t="s">
        <v>175</v>
      </c>
      <c r="AF226" s="8" t="s">
        <v>90</v>
      </c>
      <c r="AG226" s="71">
        <v>17</v>
      </c>
      <c r="AH226" s="71">
        <v>5</v>
      </c>
      <c r="AI226" s="71">
        <v>10</v>
      </c>
      <c r="AJ226" s="71">
        <v>4</v>
      </c>
      <c r="AK226" s="71">
        <v>0</v>
      </c>
      <c r="AL226" s="71">
        <v>0</v>
      </c>
      <c r="AM226" s="71">
        <v>0</v>
      </c>
      <c r="AN226" s="71">
        <v>0</v>
      </c>
      <c r="AO226" s="71">
        <v>0</v>
      </c>
      <c r="AP226" s="71">
        <v>0</v>
      </c>
      <c r="AQ226" s="71">
        <v>0</v>
      </c>
      <c r="AR226" s="71">
        <v>0</v>
      </c>
      <c r="AS226" s="71">
        <v>0</v>
      </c>
      <c r="AT226" s="71">
        <v>0</v>
      </c>
      <c r="AU226" s="71">
        <v>7</v>
      </c>
      <c r="AV226" s="71">
        <v>2</v>
      </c>
      <c r="AW226" s="71">
        <v>0</v>
      </c>
      <c r="AX226" s="71">
        <v>0</v>
      </c>
      <c r="AY226" s="71">
        <v>0</v>
      </c>
      <c r="AZ226" s="71">
        <v>0</v>
      </c>
      <c r="BA226" s="71">
        <v>3</v>
      </c>
      <c r="BB226" s="71">
        <v>0</v>
      </c>
      <c r="BC226" s="71">
        <v>7</v>
      </c>
      <c r="BD226" s="71">
        <v>1</v>
      </c>
      <c r="BE226" s="71">
        <v>14</v>
      </c>
      <c r="BF226" s="71">
        <v>3</v>
      </c>
      <c r="BG226" s="69">
        <v>58</v>
      </c>
      <c r="BH226" s="69">
        <v>15</v>
      </c>
      <c r="BI226" s="205" t="s">
        <v>175</v>
      </c>
      <c r="BJ226" s="8" t="s">
        <v>90</v>
      </c>
      <c r="BK226" s="31">
        <v>5</v>
      </c>
      <c r="BL226" s="31">
        <v>1</v>
      </c>
      <c r="BM226" s="31">
        <v>0</v>
      </c>
      <c r="BN226" s="31">
        <v>1</v>
      </c>
      <c r="BO226" s="31">
        <v>1</v>
      </c>
      <c r="BP226" s="31">
        <v>1</v>
      </c>
      <c r="BQ226" s="31">
        <v>1</v>
      </c>
      <c r="BR226" s="31">
        <v>1</v>
      </c>
      <c r="BS226" s="31">
        <v>0</v>
      </c>
      <c r="BT226" s="31">
        <v>1</v>
      </c>
      <c r="BU226" s="31">
        <v>1</v>
      </c>
      <c r="BV226" s="31">
        <v>1</v>
      </c>
      <c r="BW226" s="31">
        <v>1</v>
      </c>
      <c r="BX226" s="149">
        <v>15</v>
      </c>
      <c r="BY226" s="125">
        <v>15</v>
      </c>
      <c r="BZ226" s="71">
        <v>7</v>
      </c>
      <c r="CA226" s="71">
        <v>10</v>
      </c>
      <c r="CB226" s="71">
        <v>1</v>
      </c>
      <c r="CC226" s="71">
        <v>2</v>
      </c>
      <c r="CD226" s="205" t="s">
        <v>175</v>
      </c>
      <c r="CE226" s="8" t="s">
        <v>90</v>
      </c>
      <c r="CF226" s="71">
        <v>0</v>
      </c>
      <c r="CG226" s="71">
        <v>244</v>
      </c>
      <c r="CH226" s="71">
        <v>25</v>
      </c>
      <c r="CI226" s="71">
        <v>4</v>
      </c>
      <c r="CJ226" s="71">
        <v>5</v>
      </c>
      <c r="CK226" s="71">
        <v>13</v>
      </c>
      <c r="CL226" s="71">
        <v>16</v>
      </c>
      <c r="CM226" s="71">
        <v>9</v>
      </c>
      <c r="CN226" s="71">
        <v>0</v>
      </c>
      <c r="CO226" s="205" t="s">
        <v>175</v>
      </c>
      <c r="CP226" s="8" t="s">
        <v>90</v>
      </c>
      <c r="CQ226" s="46">
        <v>70</v>
      </c>
      <c r="CR226" s="46">
        <v>5</v>
      </c>
      <c r="CS226" s="46">
        <v>22</v>
      </c>
      <c r="CT226" s="46">
        <v>3</v>
      </c>
      <c r="CU226" s="46">
        <v>0</v>
      </c>
      <c r="CV226" s="46">
        <v>0</v>
      </c>
      <c r="CW226" s="46">
        <v>0</v>
      </c>
      <c r="CX226" s="46">
        <v>0</v>
      </c>
      <c r="CY226" s="46">
        <v>3</v>
      </c>
      <c r="CZ226" s="46">
        <v>0</v>
      </c>
      <c r="DA226" s="46">
        <v>1</v>
      </c>
      <c r="DB226" s="46">
        <v>0</v>
      </c>
      <c r="DC226" s="46">
        <v>47</v>
      </c>
      <c r="DD226" s="46">
        <v>17</v>
      </c>
      <c r="DE226" s="46">
        <v>7</v>
      </c>
      <c r="DF226" s="46">
        <v>2</v>
      </c>
      <c r="DG226" s="46">
        <v>18</v>
      </c>
      <c r="DH226" s="46">
        <v>1</v>
      </c>
      <c r="DI226" s="46">
        <v>5</v>
      </c>
      <c r="DJ226" s="46">
        <v>0</v>
      </c>
      <c r="DK226" s="46">
        <v>45</v>
      </c>
      <c r="DL226" s="46">
        <v>9</v>
      </c>
      <c r="DM226" s="46">
        <v>1</v>
      </c>
      <c r="DN226" s="46">
        <v>1</v>
      </c>
      <c r="DO226" s="205" t="s">
        <v>175</v>
      </c>
      <c r="DP226" s="8" t="s">
        <v>90</v>
      </c>
      <c r="DQ226" s="71">
        <v>3</v>
      </c>
      <c r="DR226" s="71">
        <v>21</v>
      </c>
      <c r="DS226" s="71">
        <v>0</v>
      </c>
      <c r="DT226" s="71">
        <v>6</v>
      </c>
      <c r="DU226" s="71">
        <v>0</v>
      </c>
      <c r="DV226" s="16">
        <v>30</v>
      </c>
      <c r="DW226" s="71">
        <v>3</v>
      </c>
      <c r="DX226" s="71">
        <v>10</v>
      </c>
      <c r="DY226" s="152">
        <v>7</v>
      </c>
      <c r="DZ226" s="32">
        <v>2</v>
      </c>
      <c r="EA226" s="205" t="s">
        <v>175</v>
      </c>
      <c r="EB226" s="8" t="s">
        <v>90</v>
      </c>
      <c r="EC226" s="71">
        <v>115</v>
      </c>
      <c r="ED226" s="71">
        <v>150</v>
      </c>
      <c r="EE226" s="71">
        <v>0</v>
      </c>
      <c r="EF226" s="71">
        <v>0</v>
      </c>
      <c r="EG226" s="71">
        <v>0</v>
      </c>
      <c r="EH226" s="71">
        <v>0</v>
      </c>
      <c r="EI226" s="71">
        <v>0</v>
      </c>
      <c r="EJ226" s="71">
        <v>185</v>
      </c>
      <c r="EK226" s="71">
        <v>2</v>
      </c>
      <c r="EL226" s="71">
        <v>0</v>
      </c>
      <c r="EM226" s="71">
        <v>0</v>
      </c>
      <c r="EN226" s="71">
        <v>0</v>
      </c>
      <c r="EO226" s="71">
        <v>7</v>
      </c>
      <c r="EP226" s="71">
        <v>0</v>
      </c>
      <c r="EQ226" s="71">
        <v>0</v>
      </c>
      <c r="ER226" s="71">
        <v>0</v>
      </c>
      <c r="ES226" s="71">
        <v>0</v>
      </c>
      <c r="EU226" s="80" t="s">
        <v>175</v>
      </c>
      <c r="EV226" s="80" t="s">
        <v>2493</v>
      </c>
      <c r="EW226" s="78">
        <v>183</v>
      </c>
      <c r="EX226" s="80">
        <v>36</v>
      </c>
      <c r="EY226" s="78">
        <v>604</v>
      </c>
      <c r="EZ226" s="78"/>
      <c r="FA226" s="78"/>
      <c r="FB226" s="78"/>
      <c r="FC226" s="78"/>
      <c r="FD226" s="78"/>
      <c r="FE226" s="78"/>
    </row>
    <row r="227" spans="1:161">
      <c r="A227" s="205"/>
      <c r="B227" s="8" t="s">
        <v>91</v>
      </c>
      <c r="C227" s="71">
        <v>0</v>
      </c>
      <c r="D227" s="71">
        <v>0</v>
      </c>
      <c r="E227" s="71">
        <v>0</v>
      </c>
      <c r="F227" s="71">
        <v>0</v>
      </c>
      <c r="G227" s="71">
        <v>0</v>
      </c>
      <c r="H227" s="71">
        <v>0</v>
      </c>
      <c r="I227" s="71">
        <v>0</v>
      </c>
      <c r="J227" s="71">
        <v>0</v>
      </c>
      <c r="K227" s="71">
        <v>0</v>
      </c>
      <c r="L227" s="71">
        <v>0</v>
      </c>
      <c r="M227" s="71">
        <v>0</v>
      </c>
      <c r="N227" s="71">
        <v>0</v>
      </c>
      <c r="O227" s="71">
        <v>0</v>
      </c>
      <c r="P227" s="71">
        <v>0</v>
      </c>
      <c r="Q227" s="71">
        <v>0</v>
      </c>
      <c r="R227" s="71">
        <v>0</v>
      </c>
      <c r="S227" s="71">
        <v>0</v>
      </c>
      <c r="T227" s="71">
        <v>0</v>
      </c>
      <c r="U227" s="71">
        <v>0</v>
      </c>
      <c r="V227" s="71">
        <v>0</v>
      </c>
      <c r="W227" s="71">
        <v>0</v>
      </c>
      <c r="X227" s="71">
        <v>0</v>
      </c>
      <c r="Y227" s="71">
        <v>0</v>
      </c>
      <c r="Z227" s="71">
        <v>0</v>
      </c>
      <c r="AA227" s="71">
        <v>0</v>
      </c>
      <c r="AB227" s="71">
        <v>0</v>
      </c>
      <c r="AC227" s="69">
        <v>0</v>
      </c>
      <c r="AD227" s="69">
        <v>0</v>
      </c>
      <c r="AE227" s="205"/>
      <c r="AF227" s="8" t="s">
        <v>91</v>
      </c>
      <c r="AG227" s="71">
        <v>0</v>
      </c>
      <c r="AH227" s="71">
        <v>0</v>
      </c>
      <c r="AI227" s="71">
        <v>0</v>
      </c>
      <c r="AJ227" s="71">
        <v>0</v>
      </c>
      <c r="AK227" s="71">
        <v>0</v>
      </c>
      <c r="AL227" s="71">
        <v>0</v>
      </c>
      <c r="AM227" s="71">
        <v>0</v>
      </c>
      <c r="AN227" s="71">
        <v>0</v>
      </c>
      <c r="AO227" s="71">
        <v>0</v>
      </c>
      <c r="AP227" s="71">
        <v>0</v>
      </c>
      <c r="AQ227" s="71">
        <v>0</v>
      </c>
      <c r="AR227" s="71">
        <v>0</v>
      </c>
      <c r="AS227" s="71">
        <v>0</v>
      </c>
      <c r="AT227" s="71">
        <v>0</v>
      </c>
      <c r="AU227" s="71">
        <v>0</v>
      </c>
      <c r="AV227" s="71">
        <v>0</v>
      </c>
      <c r="AW227" s="71">
        <v>0</v>
      </c>
      <c r="AX227" s="71">
        <v>0</v>
      </c>
      <c r="AY227" s="71">
        <v>0</v>
      </c>
      <c r="AZ227" s="71">
        <v>0</v>
      </c>
      <c r="BA227" s="71">
        <v>0</v>
      </c>
      <c r="BB227" s="71">
        <v>0</v>
      </c>
      <c r="BC227" s="71">
        <v>0</v>
      </c>
      <c r="BD227" s="71">
        <v>0</v>
      </c>
      <c r="BE227" s="71">
        <v>0</v>
      </c>
      <c r="BF227" s="71">
        <v>0</v>
      </c>
      <c r="BG227" s="69">
        <v>0</v>
      </c>
      <c r="BH227" s="69">
        <v>0</v>
      </c>
      <c r="BI227" s="205"/>
      <c r="BJ227" s="8" t="s">
        <v>91</v>
      </c>
      <c r="BK227" s="31">
        <v>0</v>
      </c>
      <c r="BL227" s="31">
        <v>0</v>
      </c>
      <c r="BM227" s="31">
        <v>0</v>
      </c>
      <c r="BN227" s="31">
        <v>0</v>
      </c>
      <c r="BO227" s="31">
        <v>0</v>
      </c>
      <c r="BP227" s="31">
        <v>0</v>
      </c>
      <c r="BQ227" s="31">
        <v>0</v>
      </c>
      <c r="BR227" s="31">
        <v>0</v>
      </c>
      <c r="BS227" s="31">
        <v>0</v>
      </c>
      <c r="BT227" s="31">
        <v>0</v>
      </c>
      <c r="BU227" s="31">
        <v>0</v>
      </c>
      <c r="BV227" s="31">
        <v>0</v>
      </c>
      <c r="BW227" s="31">
        <v>0</v>
      </c>
      <c r="BX227" s="149">
        <v>0</v>
      </c>
      <c r="BY227" s="125">
        <v>0</v>
      </c>
      <c r="BZ227" s="71">
        <v>0</v>
      </c>
      <c r="CA227" s="71">
        <v>0</v>
      </c>
      <c r="CB227" s="71">
        <v>0</v>
      </c>
      <c r="CC227" s="71">
        <v>0</v>
      </c>
      <c r="CD227" s="205"/>
      <c r="CE227" s="8" t="s">
        <v>91</v>
      </c>
      <c r="CF227" s="71">
        <v>0</v>
      </c>
      <c r="CG227" s="71">
        <v>0</v>
      </c>
      <c r="CH227" s="71">
        <v>0</v>
      </c>
      <c r="CI227" s="71">
        <v>0</v>
      </c>
      <c r="CJ227" s="71">
        <v>0</v>
      </c>
      <c r="CK227" s="71">
        <v>0</v>
      </c>
      <c r="CL227" s="71">
        <v>0</v>
      </c>
      <c r="CM227" s="71">
        <v>0</v>
      </c>
      <c r="CN227" s="71">
        <v>0</v>
      </c>
      <c r="CO227" s="205"/>
      <c r="CP227" s="8" t="s">
        <v>91</v>
      </c>
      <c r="CQ227" s="46">
        <v>0</v>
      </c>
      <c r="CR227" s="46">
        <v>0</v>
      </c>
      <c r="CS227" s="46">
        <v>0</v>
      </c>
      <c r="CT227" s="46">
        <v>0</v>
      </c>
      <c r="CU227" s="46">
        <v>0</v>
      </c>
      <c r="CV227" s="46">
        <v>0</v>
      </c>
      <c r="CW227" s="46">
        <v>0</v>
      </c>
      <c r="CX227" s="46">
        <v>0</v>
      </c>
      <c r="CY227" s="46">
        <v>0</v>
      </c>
      <c r="CZ227" s="46">
        <v>0</v>
      </c>
      <c r="DA227" s="46">
        <v>0</v>
      </c>
      <c r="DB227" s="46">
        <v>0</v>
      </c>
      <c r="DC227" s="46">
        <v>0</v>
      </c>
      <c r="DD227" s="46">
        <v>0</v>
      </c>
      <c r="DE227" s="46">
        <v>0</v>
      </c>
      <c r="DF227" s="46">
        <v>0</v>
      </c>
      <c r="DG227" s="46">
        <v>0</v>
      </c>
      <c r="DH227" s="46">
        <v>0</v>
      </c>
      <c r="DI227" s="46">
        <v>0</v>
      </c>
      <c r="DJ227" s="46">
        <v>0</v>
      </c>
      <c r="DK227" s="46">
        <v>0</v>
      </c>
      <c r="DL227" s="46">
        <v>0</v>
      </c>
      <c r="DM227" s="46">
        <v>0</v>
      </c>
      <c r="DN227" s="46">
        <v>0</v>
      </c>
      <c r="DO227" s="205"/>
      <c r="DP227" s="8" t="s">
        <v>91</v>
      </c>
      <c r="DQ227" s="71">
        <v>0</v>
      </c>
      <c r="DR227" s="71">
        <v>0</v>
      </c>
      <c r="DS227" s="71">
        <v>0</v>
      </c>
      <c r="DT227" s="71">
        <v>0</v>
      </c>
      <c r="DU227" s="71">
        <v>0</v>
      </c>
      <c r="DV227" s="16">
        <v>0</v>
      </c>
      <c r="DW227" s="71">
        <v>0</v>
      </c>
      <c r="DX227" s="71">
        <v>0</v>
      </c>
      <c r="DY227" s="152">
        <v>0</v>
      </c>
      <c r="DZ227" s="32">
        <v>0</v>
      </c>
      <c r="EA227" s="205"/>
      <c r="EB227" s="8" t="s">
        <v>91</v>
      </c>
      <c r="EC227" s="71">
        <v>0</v>
      </c>
      <c r="ED227" s="71">
        <v>0</v>
      </c>
      <c r="EE227" s="71">
        <v>0</v>
      </c>
      <c r="EF227" s="71">
        <v>0</v>
      </c>
      <c r="EG227" s="71">
        <v>0</v>
      </c>
      <c r="EH227" s="71">
        <v>0</v>
      </c>
      <c r="EI227" s="71">
        <v>0</v>
      </c>
      <c r="EJ227" s="71">
        <v>0</v>
      </c>
      <c r="EK227" s="71">
        <v>0</v>
      </c>
      <c r="EL227" s="71">
        <v>0</v>
      </c>
      <c r="EM227" s="71">
        <v>0</v>
      </c>
      <c r="EN227" s="71">
        <v>0</v>
      </c>
      <c r="EO227" s="71">
        <v>0</v>
      </c>
      <c r="EP227" s="71">
        <v>0</v>
      </c>
      <c r="EQ227" s="71">
        <v>0</v>
      </c>
      <c r="ER227" s="71">
        <v>0</v>
      </c>
      <c r="ES227" s="71">
        <v>0</v>
      </c>
      <c r="EU227" s="80" t="s">
        <v>175</v>
      </c>
      <c r="EV227" s="80" t="s">
        <v>2494</v>
      </c>
      <c r="EW227" s="78">
        <v>0</v>
      </c>
      <c r="EX227" s="80">
        <v>0</v>
      </c>
      <c r="EY227" s="78">
        <v>0</v>
      </c>
      <c r="EZ227" s="78"/>
      <c r="FA227" s="78"/>
      <c r="FB227" s="78"/>
      <c r="FC227" s="78"/>
      <c r="FD227" s="78"/>
      <c r="FE227" s="78"/>
    </row>
    <row r="228" spans="1:161">
      <c r="A228" s="205"/>
      <c r="B228" s="66" t="s">
        <v>73</v>
      </c>
      <c r="C228" s="26">
        <v>357</v>
      </c>
      <c r="D228" s="26">
        <v>102</v>
      </c>
      <c r="E228" s="26">
        <v>45</v>
      </c>
      <c r="F228" s="26">
        <v>14</v>
      </c>
      <c r="G228" s="26">
        <v>0</v>
      </c>
      <c r="H228" s="26">
        <v>0</v>
      </c>
      <c r="I228" s="26">
        <v>24</v>
      </c>
      <c r="J228" s="26">
        <v>3</v>
      </c>
      <c r="K228" s="26">
        <v>41</v>
      </c>
      <c r="L228" s="26">
        <v>23</v>
      </c>
      <c r="M228" s="26">
        <v>41</v>
      </c>
      <c r="N228" s="26">
        <v>9</v>
      </c>
      <c r="O228" s="26">
        <v>58</v>
      </c>
      <c r="P228" s="26">
        <v>13</v>
      </c>
      <c r="Q228" s="26">
        <v>22</v>
      </c>
      <c r="R228" s="26">
        <v>4</v>
      </c>
      <c r="S228" s="26">
        <v>0</v>
      </c>
      <c r="T228" s="26">
        <v>0</v>
      </c>
      <c r="U228" s="26">
        <v>7</v>
      </c>
      <c r="V228" s="26">
        <v>1</v>
      </c>
      <c r="W228" s="26">
        <v>12</v>
      </c>
      <c r="X228" s="26">
        <v>3</v>
      </c>
      <c r="Y228" s="26">
        <v>28</v>
      </c>
      <c r="Z228" s="26">
        <v>5</v>
      </c>
      <c r="AA228" s="26">
        <v>31</v>
      </c>
      <c r="AB228" s="26">
        <v>8</v>
      </c>
      <c r="AC228" s="68">
        <v>666</v>
      </c>
      <c r="AD228" s="68">
        <v>185</v>
      </c>
      <c r="AE228" s="205"/>
      <c r="AF228" s="66" t="s">
        <v>73</v>
      </c>
      <c r="AG228" s="26">
        <v>17</v>
      </c>
      <c r="AH228" s="26">
        <v>5</v>
      </c>
      <c r="AI228" s="26">
        <v>10</v>
      </c>
      <c r="AJ228" s="26">
        <v>4</v>
      </c>
      <c r="AK228" s="26">
        <v>0</v>
      </c>
      <c r="AL228" s="26">
        <v>0</v>
      </c>
      <c r="AM228" s="26">
        <v>0</v>
      </c>
      <c r="AN228" s="26">
        <v>0</v>
      </c>
      <c r="AO228" s="26">
        <v>0</v>
      </c>
      <c r="AP228" s="26">
        <v>0</v>
      </c>
      <c r="AQ228" s="26">
        <v>0</v>
      </c>
      <c r="AR228" s="26">
        <v>0</v>
      </c>
      <c r="AS228" s="26">
        <v>0</v>
      </c>
      <c r="AT228" s="26">
        <v>0</v>
      </c>
      <c r="AU228" s="26">
        <v>7</v>
      </c>
      <c r="AV228" s="26">
        <v>2</v>
      </c>
      <c r="AW228" s="26">
        <v>0</v>
      </c>
      <c r="AX228" s="26">
        <v>0</v>
      </c>
      <c r="AY228" s="26">
        <v>0</v>
      </c>
      <c r="AZ228" s="26">
        <v>0</v>
      </c>
      <c r="BA228" s="26">
        <v>3</v>
      </c>
      <c r="BB228" s="26">
        <v>0</v>
      </c>
      <c r="BC228" s="26">
        <v>7</v>
      </c>
      <c r="BD228" s="26">
        <v>1</v>
      </c>
      <c r="BE228" s="26">
        <v>14</v>
      </c>
      <c r="BF228" s="26">
        <v>3</v>
      </c>
      <c r="BG228" s="68">
        <v>58</v>
      </c>
      <c r="BH228" s="68">
        <v>15</v>
      </c>
      <c r="BI228" s="205"/>
      <c r="BJ228" s="66" t="s">
        <v>73</v>
      </c>
      <c r="BK228" s="68">
        <v>5</v>
      </c>
      <c r="BL228" s="68">
        <v>1</v>
      </c>
      <c r="BM228" s="68">
        <v>0</v>
      </c>
      <c r="BN228" s="68">
        <v>1</v>
      </c>
      <c r="BO228" s="68">
        <v>1</v>
      </c>
      <c r="BP228" s="68">
        <v>1</v>
      </c>
      <c r="BQ228" s="68">
        <v>1</v>
      </c>
      <c r="BR228" s="68">
        <v>1</v>
      </c>
      <c r="BS228" s="68">
        <v>0</v>
      </c>
      <c r="BT228" s="68">
        <v>1</v>
      </c>
      <c r="BU228" s="68">
        <v>1</v>
      </c>
      <c r="BV228" s="68">
        <v>1</v>
      </c>
      <c r="BW228" s="68">
        <v>1</v>
      </c>
      <c r="BX228" s="68">
        <v>15</v>
      </c>
      <c r="BY228" s="68">
        <v>15</v>
      </c>
      <c r="BZ228" s="68">
        <v>7</v>
      </c>
      <c r="CA228" s="68">
        <v>10</v>
      </c>
      <c r="CB228" s="68">
        <v>1</v>
      </c>
      <c r="CC228" s="68">
        <v>2</v>
      </c>
      <c r="CD228" s="205"/>
      <c r="CE228" s="66" t="s">
        <v>73</v>
      </c>
      <c r="CF228" s="68">
        <v>0</v>
      </c>
      <c r="CG228" s="68">
        <v>244</v>
      </c>
      <c r="CH228" s="68">
        <v>25</v>
      </c>
      <c r="CI228" s="68">
        <v>4</v>
      </c>
      <c r="CJ228" s="68">
        <v>5</v>
      </c>
      <c r="CK228" s="68">
        <v>13</v>
      </c>
      <c r="CL228" s="68">
        <v>16</v>
      </c>
      <c r="CM228" s="68">
        <v>9</v>
      </c>
      <c r="CN228" s="68">
        <v>0</v>
      </c>
      <c r="CO228" s="205"/>
      <c r="CP228" s="66" t="s">
        <v>73</v>
      </c>
      <c r="CQ228" s="68">
        <v>70</v>
      </c>
      <c r="CR228" s="68">
        <v>5</v>
      </c>
      <c r="CS228" s="68">
        <v>22</v>
      </c>
      <c r="CT228" s="68">
        <v>3</v>
      </c>
      <c r="CU228" s="68">
        <v>0</v>
      </c>
      <c r="CV228" s="68">
        <v>0</v>
      </c>
      <c r="CW228" s="68">
        <v>0</v>
      </c>
      <c r="CX228" s="68">
        <v>0</v>
      </c>
      <c r="CY228" s="68">
        <v>3</v>
      </c>
      <c r="CZ228" s="68">
        <v>0</v>
      </c>
      <c r="DA228" s="68">
        <v>1</v>
      </c>
      <c r="DB228" s="68">
        <v>0</v>
      </c>
      <c r="DC228" s="68">
        <v>47</v>
      </c>
      <c r="DD228" s="68">
        <v>17</v>
      </c>
      <c r="DE228" s="68">
        <v>7</v>
      </c>
      <c r="DF228" s="68">
        <v>2</v>
      </c>
      <c r="DG228" s="68">
        <v>18</v>
      </c>
      <c r="DH228" s="68">
        <v>1</v>
      </c>
      <c r="DI228" s="68">
        <v>5</v>
      </c>
      <c r="DJ228" s="68">
        <v>0</v>
      </c>
      <c r="DK228" s="68">
        <v>45</v>
      </c>
      <c r="DL228" s="68">
        <v>9</v>
      </c>
      <c r="DM228" s="68">
        <v>1</v>
      </c>
      <c r="DN228" s="68">
        <v>1</v>
      </c>
      <c r="DO228" s="205"/>
      <c r="DP228" s="66" t="s">
        <v>73</v>
      </c>
      <c r="DQ228" s="26">
        <v>3</v>
      </c>
      <c r="DR228" s="26">
        <v>21</v>
      </c>
      <c r="DS228" s="26">
        <v>0</v>
      </c>
      <c r="DT228" s="26">
        <v>6</v>
      </c>
      <c r="DU228" s="26">
        <v>0</v>
      </c>
      <c r="DV228" s="26">
        <v>30</v>
      </c>
      <c r="DW228" s="26">
        <v>3</v>
      </c>
      <c r="DX228" s="26">
        <v>10</v>
      </c>
      <c r="DY228" s="41">
        <v>7</v>
      </c>
      <c r="DZ228" s="41">
        <v>2</v>
      </c>
      <c r="EA228" s="205"/>
      <c r="EB228" s="66" t="s">
        <v>73</v>
      </c>
      <c r="EC228" s="68">
        <v>115</v>
      </c>
      <c r="ED228" s="68">
        <v>150</v>
      </c>
      <c r="EE228" s="68">
        <v>0</v>
      </c>
      <c r="EF228" s="68">
        <v>0</v>
      </c>
      <c r="EG228" s="68">
        <v>0</v>
      </c>
      <c r="EH228" s="68">
        <v>0</v>
      </c>
      <c r="EI228" s="68">
        <v>0</v>
      </c>
      <c r="EJ228" s="68">
        <v>185</v>
      </c>
      <c r="EK228" s="68">
        <v>2</v>
      </c>
      <c r="EL228" s="68">
        <v>0</v>
      </c>
      <c r="EM228" s="68">
        <v>0</v>
      </c>
      <c r="EN228" s="68">
        <v>0</v>
      </c>
      <c r="EO228" s="68">
        <v>7</v>
      </c>
      <c r="EP228" s="68">
        <v>0</v>
      </c>
      <c r="EQ228" s="68">
        <v>0</v>
      </c>
      <c r="ER228" s="68">
        <v>0</v>
      </c>
      <c r="ES228" s="68">
        <v>0</v>
      </c>
      <c r="EU228" s="80" t="s">
        <v>175</v>
      </c>
      <c r="EV228" s="80" t="s">
        <v>2495</v>
      </c>
      <c r="EW228" s="78">
        <v>183</v>
      </c>
      <c r="EX228" s="80">
        <v>36</v>
      </c>
      <c r="EY228" s="78">
        <v>604</v>
      </c>
      <c r="EZ228" s="78"/>
      <c r="FA228" s="78"/>
      <c r="FB228" s="78"/>
      <c r="FC228" s="78"/>
      <c r="FD228" s="78"/>
      <c r="FE228" s="78"/>
    </row>
    <row r="229" spans="1:161" s="100" customFormat="1">
      <c r="A229" s="10" t="s">
        <v>101</v>
      </c>
      <c r="B229" s="53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13"/>
      <c r="AD229" s="13"/>
      <c r="AE229" s="10" t="s">
        <v>101</v>
      </c>
      <c r="AF229" s="53"/>
      <c r="AG229" s="22"/>
      <c r="AH229" s="22"/>
      <c r="AI229" s="22"/>
      <c r="AJ229" s="22"/>
      <c r="AK229" s="22"/>
      <c r="AL229" s="22"/>
      <c r="AM229" s="22"/>
      <c r="AN229" s="22"/>
      <c r="AO229" s="22"/>
      <c r="AP229" s="22"/>
      <c r="AQ229" s="22"/>
      <c r="AR229" s="22"/>
      <c r="AS229" s="22"/>
      <c r="AT229" s="22"/>
      <c r="AU229" s="22"/>
      <c r="AV229" s="22"/>
      <c r="AW229" s="22"/>
      <c r="AX229" s="22"/>
      <c r="AY229" s="22"/>
      <c r="AZ229" s="22"/>
      <c r="BA229" s="22"/>
      <c r="BB229" s="22"/>
      <c r="BC229" s="22"/>
      <c r="BD229" s="22"/>
      <c r="BE229" s="22"/>
      <c r="BF229" s="22"/>
      <c r="BG229" s="13"/>
      <c r="BH229" s="13"/>
      <c r="BI229" s="10" t="s">
        <v>101</v>
      </c>
      <c r="BJ229" s="53"/>
      <c r="BK229" s="22"/>
      <c r="BL229" s="22"/>
      <c r="BM229" s="22"/>
      <c r="BN229" s="22"/>
      <c r="BO229" s="22"/>
      <c r="BP229" s="22"/>
      <c r="BQ229" s="22"/>
      <c r="BR229" s="22"/>
      <c r="BS229" s="22"/>
      <c r="BT229" s="22"/>
      <c r="BU229" s="22"/>
      <c r="BV229" s="22"/>
      <c r="BW229" s="22"/>
      <c r="BX229" s="22"/>
      <c r="BY229" s="22"/>
      <c r="BZ229" s="22"/>
      <c r="CA229" s="22"/>
      <c r="CB229" s="22"/>
      <c r="CC229" s="22"/>
      <c r="CD229" s="10" t="s">
        <v>101</v>
      </c>
      <c r="CE229" s="53"/>
      <c r="CF229" s="22"/>
      <c r="CG229" s="22"/>
      <c r="CH229" s="22"/>
      <c r="CI229" s="22"/>
      <c r="CJ229" s="22"/>
      <c r="CK229" s="22"/>
      <c r="CL229" s="22"/>
      <c r="CM229" s="22"/>
      <c r="CN229" s="22"/>
      <c r="CO229" s="10" t="s">
        <v>101</v>
      </c>
      <c r="CP229" s="53"/>
      <c r="CQ229" s="22"/>
      <c r="CR229" s="22"/>
      <c r="CS229" s="22"/>
      <c r="CT229" s="22"/>
      <c r="CU229" s="22"/>
      <c r="CV229" s="22"/>
      <c r="CW229" s="22"/>
      <c r="CX229" s="22"/>
      <c r="CY229" s="22"/>
      <c r="CZ229" s="22"/>
      <c r="DA229" s="22"/>
      <c r="DB229" s="22"/>
      <c r="DC229" s="22"/>
      <c r="DD229" s="22"/>
      <c r="DE229" s="22"/>
      <c r="DF229" s="22"/>
      <c r="DG229" s="22"/>
      <c r="DH229" s="22"/>
      <c r="DI229" s="22"/>
      <c r="DJ229" s="22"/>
      <c r="DK229" s="22"/>
      <c r="DL229" s="22"/>
      <c r="DM229" s="22"/>
      <c r="DN229" s="22"/>
      <c r="DO229" s="10" t="s">
        <v>101</v>
      </c>
      <c r="DP229" s="53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10" t="s">
        <v>101</v>
      </c>
      <c r="EB229" s="53"/>
      <c r="EC229" s="22"/>
      <c r="ED229" s="22"/>
      <c r="EE229" s="22"/>
      <c r="EF229" s="22"/>
      <c r="EG229" s="22"/>
      <c r="EH229" s="22"/>
      <c r="EI229" s="22"/>
      <c r="EJ229" s="22"/>
      <c r="EK229" s="22"/>
      <c r="EL229" s="22"/>
      <c r="EM229" s="22"/>
      <c r="EN229" s="22"/>
      <c r="EO229" s="22"/>
      <c r="EP229" s="22"/>
      <c r="EQ229" s="22"/>
      <c r="ER229" s="22"/>
      <c r="ES229" s="22"/>
      <c r="EU229" s="80" t="str">
        <f>IF(A229="",EU228,A229)</f>
        <v>ATSINANANA</v>
      </c>
      <c r="EV229" s="80" t="str">
        <f>EU229&amp;B229</f>
        <v>ATSINANANA</v>
      </c>
      <c r="EW229" s="78">
        <f>CQ229+CU229+CY229+DC229+DG229+DK229</f>
        <v>0</v>
      </c>
      <c r="EX229" s="80">
        <f>CS229+CW229+DA229+DE229+DI229+DM229</f>
        <v>0</v>
      </c>
      <c r="EY229" s="78">
        <f>(CF229+2*CG229+3*CH229+4*CI229+5*CJ229)</f>
        <v>0</v>
      </c>
      <c r="EZ229" s="78"/>
      <c r="FA229" s="78"/>
      <c r="FB229" s="78"/>
      <c r="FC229" s="78"/>
      <c r="FD229" s="78"/>
      <c r="FE229" s="78"/>
    </row>
    <row r="230" spans="1:161">
      <c r="A230" s="205" t="s">
        <v>2062</v>
      </c>
      <c r="B230" s="8" t="s">
        <v>90</v>
      </c>
      <c r="C230" s="71">
        <v>293</v>
      </c>
      <c r="D230" s="71">
        <v>139</v>
      </c>
      <c r="E230" s="71">
        <v>232</v>
      </c>
      <c r="F230" s="71">
        <v>115</v>
      </c>
      <c r="G230" s="71">
        <v>0</v>
      </c>
      <c r="H230" s="71">
        <v>0</v>
      </c>
      <c r="I230" s="71">
        <v>40</v>
      </c>
      <c r="J230" s="71">
        <v>10</v>
      </c>
      <c r="K230" s="71">
        <v>0</v>
      </c>
      <c r="L230" s="71">
        <v>0</v>
      </c>
      <c r="M230" s="71">
        <v>0</v>
      </c>
      <c r="N230" s="71">
        <v>0</v>
      </c>
      <c r="O230" s="71">
        <v>0</v>
      </c>
      <c r="P230" s="71">
        <v>0</v>
      </c>
      <c r="Q230" s="71">
        <v>139</v>
      </c>
      <c r="R230" s="71">
        <v>72</v>
      </c>
      <c r="S230" s="71">
        <v>0</v>
      </c>
      <c r="T230" s="71">
        <v>0</v>
      </c>
      <c r="U230" s="71">
        <v>18</v>
      </c>
      <c r="V230" s="71">
        <v>9</v>
      </c>
      <c r="W230" s="71">
        <v>0</v>
      </c>
      <c r="X230" s="71">
        <v>0</v>
      </c>
      <c r="Y230" s="71">
        <v>0</v>
      </c>
      <c r="Z230" s="71">
        <v>0</v>
      </c>
      <c r="AA230" s="71">
        <v>0</v>
      </c>
      <c r="AB230" s="71">
        <v>0</v>
      </c>
      <c r="AC230" s="69">
        <v>722</v>
      </c>
      <c r="AD230" s="69">
        <v>345</v>
      </c>
      <c r="AE230" s="205" t="s">
        <v>2062</v>
      </c>
      <c r="AF230" s="8" t="s">
        <v>90</v>
      </c>
      <c r="AG230" s="71">
        <v>7</v>
      </c>
      <c r="AH230" s="71">
        <v>3</v>
      </c>
      <c r="AI230" s="71">
        <v>6</v>
      </c>
      <c r="AJ230" s="71">
        <v>2</v>
      </c>
      <c r="AK230" s="71">
        <v>0</v>
      </c>
      <c r="AL230" s="71">
        <v>0</v>
      </c>
      <c r="AM230" s="71">
        <v>3</v>
      </c>
      <c r="AN230" s="71">
        <v>1</v>
      </c>
      <c r="AO230" s="71">
        <v>0</v>
      </c>
      <c r="AP230" s="71">
        <v>0</v>
      </c>
      <c r="AQ230" s="71">
        <v>0</v>
      </c>
      <c r="AR230" s="71">
        <v>0</v>
      </c>
      <c r="AS230" s="71">
        <v>0</v>
      </c>
      <c r="AT230" s="71">
        <v>0</v>
      </c>
      <c r="AU230" s="71">
        <v>3</v>
      </c>
      <c r="AV230" s="71">
        <v>1</v>
      </c>
      <c r="AW230" s="71">
        <v>0</v>
      </c>
      <c r="AX230" s="71">
        <v>0</v>
      </c>
      <c r="AY230" s="71">
        <v>3</v>
      </c>
      <c r="AZ230" s="71">
        <v>2</v>
      </c>
      <c r="BA230" s="71">
        <v>0</v>
      </c>
      <c r="BB230" s="71">
        <v>0</v>
      </c>
      <c r="BC230" s="71">
        <v>0</v>
      </c>
      <c r="BD230" s="71">
        <v>0</v>
      </c>
      <c r="BE230" s="71">
        <v>0</v>
      </c>
      <c r="BF230" s="71">
        <v>0</v>
      </c>
      <c r="BG230" s="69">
        <v>22</v>
      </c>
      <c r="BH230" s="69">
        <v>9</v>
      </c>
      <c r="BI230" s="205" t="s">
        <v>2062</v>
      </c>
      <c r="BJ230" s="8" t="s">
        <v>90</v>
      </c>
      <c r="BK230" s="31">
        <v>4</v>
      </c>
      <c r="BL230" s="31">
        <v>3</v>
      </c>
      <c r="BM230" s="31">
        <v>0</v>
      </c>
      <c r="BN230" s="31">
        <v>1</v>
      </c>
      <c r="BO230" s="31">
        <v>0</v>
      </c>
      <c r="BP230" s="31">
        <v>0</v>
      </c>
      <c r="BQ230" s="31">
        <v>0</v>
      </c>
      <c r="BR230" s="31">
        <v>3</v>
      </c>
      <c r="BS230" s="31">
        <v>0</v>
      </c>
      <c r="BT230" s="31">
        <v>1</v>
      </c>
      <c r="BU230" s="31">
        <v>0</v>
      </c>
      <c r="BV230" s="31">
        <v>0</v>
      </c>
      <c r="BW230" s="31">
        <v>0</v>
      </c>
      <c r="BX230" s="149">
        <v>12</v>
      </c>
      <c r="BY230" s="125">
        <v>3</v>
      </c>
      <c r="BZ230" s="71">
        <v>3</v>
      </c>
      <c r="CA230" s="71">
        <v>0</v>
      </c>
      <c r="CB230" s="71">
        <v>8</v>
      </c>
      <c r="CC230" s="71">
        <v>1</v>
      </c>
      <c r="CD230" s="205" t="s">
        <v>2062</v>
      </c>
      <c r="CE230" s="8" t="s">
        <v>90</v>
      </c>
      <c r="CF230" s="71">
        <v>0</v>
      </c>
      <c r="CG230" s="71">
        <v>300</v>
      </c>
      <c r="CH230" s="71">
        <v>0</v>
      </c>
      <c r="CI230" s="71">
        <v>0</v>
      </c>
      <c r="CJ230" s="71">
        <v>0</v>
      </c>
      <c r="CK230" s="71">
        <v>0</v>
      </c>
      <c r="CL230" s="71">
        <v>3</v>
      </c>
      <c r="CM230" s="71">
        <v>0</v>
      </c>
      <c r="CN230" s="71">
        <v>0</v>
      </c>
      <c r="CO230" s="205" t="s">
        <v>2062</v>
      </c>
      <c r="CP230" s="8" t="s">
        <v>90</v>
      </c>
      <c r="CQ230" s="46">
        <v>270</v>
      </c>
      <c r="CR230" s="46">
        <v>150</v>
      </c>
      <c r="CS230" s="46">
        <v>189</v>
      </c>
      <c r="CT230" s="46">
        <v>119</v>
      </c>
      <c r="CU230" s="46">
        <v>0</v>
      </c>
      <c r="CV230" s="46">
        <v>0</v>
      </c>
      <c r="CW230" s="46">
        <v>0</v>
      </c>
      <c r="CX230" s="46">
        <v>0</v>
      </c>
      <c r="CY230" s="46">
        <v>13</v>
      </c>
      <c r="CZ230" s="46">
        <v>2</v>
      </c>
      <c r="DA230" s="46">
        <v>11</v>
      </c>
      <c r="DB230" s="46">
        <v>2</v>
      </c>
      <c r="DC230" s="46">
        <v>0</v>
      </c>
      <c r="DD230" s="46">
        <v>0</v>
      </c>
      <c r="DE230" s="46">
        <v>0</v>
      </c>
      <c r="DF230" s="46">
        <v>0</v>
      </c>
      <c r="DG230" s="46">
        <v>0</v>
      </c>
      <c r="DH230" s="46">
        <v>0</v>
      </c>
      <c r="DI230" s="46">
        <v>0</v>
      </c>
      <c r="DJ230" s="46">
        <v>0</v>
      </c>
      <c r="DK230" s="46">
        <v>0</v>
      </c>
      <c r="DL230" s="46">
        <v>0</v>
      </c>
      <c r="DM230" s="46">
        <v>0</v>
      </c>
      <c r="DN230" s="46">
        <v>0</v>
      </c>
      <c r="DO230" s="205" t="s">
        <v>2062</v>
      </c>
      <c r="DP230" s="8" t="s">
        <v>90</v>
      </c>
      <c r="DQ230" s="71">
        <v>0</v>
      </c>
      <c r="DR230" s="71">
        <v>12</v>
      </c>
      <c r="DS230" s="71">
        <v>0</v>
      </c>
      <c r="DT230" s="71">
        <v>8</v>
      </c>
      <c r="DU230" s="71">
        <v>0</v>
      </c>
      <c r="DV230" s="16">
        <v>20</v>
      </c>
      <c r="DW230" s="71">
        <v>6</v>
      </c>
      <c r="DX230" s="71">
        <v>1</v>
      </c>
      <c r="DY230" s="152">
        <v>6</v>
      </c>
      <c r="DZ230" s="32">
        <v>3</v>
      </c>
      <c r="EA230" s="205" t="s">
        <v>2062</v>
      </c>
      <c r="EB230" s="8" t="s">
        <v>90</v>
      </c>
      <c r="EC230" s="71">
        <v>300</v>
      </c>
      <c r="ED230" s="71">
        <v>150</v>
      </c>
      <c r="EE230" s="71">
        <v>76</v>
      </c>
      <c r="EF230" s="71">
        <v>0</v>
      </c>
      <c r="EG230" s="71">
        <v>180</v>
      </c>
      <c r="EH230" s="71">
        <v>165</v>
      </c>
      <c r="EI230" s="71">
        <v>54</v>
      </c>
      <c r="EJ230" s="71">
        <v>418</v>
      </c>
      <c r="EK230" s="71">
        <v>82</v>
      </c>
      <c r="EL230" s="71">
        <v>82</v>
      </c>
      <c r="EM230" s="71">
        <v>97</v>
      </c>
      <c r="EN230" s="71">
        <v>13</v>
      </c>
      <c r="EO230" s="71">
        <v>30</v>
      </c>
      <c r="EP230" s="71">
        <v>0</v>
      </c>
      <c r="EQ230" s="71">
        <v>0</v>
      </c>
      <c r="ER230" s="71">
        <v>45</v>
      </c>
      <c r="ES230" s="71">
        <v>0</v>
      </c>
      <c r="EU230" s="80" t="s">
        <v>2062</v>
      </c>
      <c r="EV230" s="80" t="s">
        <v>2499</v>
      </c>
      <c r="EW230" s="78">
        <v>283</v>
      </c>
      <c r="EX230" s="80">
        <v>200</v>
      </c>
      <c r="EY230" s="78">
        <v>600</v>
      </c>
      <c r="EZ230" s="78"/>
      <c r="FA230" s="78"/>
      <c r="FB230" s="78"/>
      <c r="FC230" s="78"/>
      <c r="FD230" s="78"/>
      <c r="FE230" s="78"/>
    </row>
    <row r="231" spans="1:161">
      <c r="A231" s="205"/>
      <c r="B231" s="8" t="s">
        <v>91</v>
      </c>
      <c r="C231" s="71">
        <v>0</v>
      </c>
      <c r="D231" s="71">
        <v>0</v>
      </c>
      <c r="E231" s="71">
        <v>0</v>
      </c>
      <c r="F231" s="71">
        <v>0</v>
      </c>
      <c r="G231" s="71">
        <v>0</v>
      </c>
      <c r="H231" s="71">
        <v>0</v>
      </c>
      <c r="I231" s="71">
        <v>0</v>
      </c>
      <c r="J231" s="71">
        <v>0</v>
      </c>
      <c r="K231" s="71">
        <v>0</v>
      </c>
      <c r="L231" s="71">
        <v>0</v>
      </c>
      <c r="M231" s="71">
        <v>0</v>
      </c>
      <c r="N231" s="71">
        <v>0</v>
      </c>
      <c r="O231" s="71">
        <v>0</v>
      </c>
      <c r="P231" s="71">
        <v>0</v>
      </c>
      <c r="Q231" s="71">
        <v>0</v>
      </c>
      <c r="R231" s="71">
        <v>0</v>
      </c>
      <c r="S231" s="71">
        <v>0</v>
      </c>
      <c r="T231" s="71">
        <v>0</v>
      </c>
      <c r="U231" s="71">
        <v>0</v>
      </c>
      <c r="V231" s="71">
        <v>0</v>
      </c>
      <c r="W231" s="71">
        <v>0</v>
      </c>
      <c r="X231" s="71">
        <v>0</v>
      </c>
      <c r="Y231" s="71">
        <v>0</v>
      </c>
      <c r="Z231" s="71">
        <v>0</v>
      </c>
      <c r="AA231" s="71">
        <v>0</v>
      </c>
      <c r="AB231" s="71">
        <v>0</v>
      </c>
      <c r="AC231" s="69">
        <v>0</v>
      </c>
      <c r="AD231" s="69">
        <v>0</v>
      </c>
      <c r="AE231" s="205"/>
      <c r="AF231" s="8" t="s">
        <v>91</v>
      </c>
      <c r="AG231" s="71">
        <v>0</v>
      </c>
      <c r="AH231" s="71">
        <v>0</v>
      </c>
      <c r="AI231" s="71">
        <v>0</v>
      </c>
      <c r="AJ231" s="71">
        <v>0</v>
      </c>
      <c r="AK231" s="71">
        <v>0</v>
      </c>
      <c r="AL231" s="71">
        <v>0</v>
      </c>
      <c r="AM231" s="71">
        <v>0</v>
      </c>
      <c r="AN231" s="71">
        <v>0</v>
      </c>
      <c r="AO231" s="71">
        <v>0</v>
      </c>
      <c r="AP231" s="71">
        <v>0</v>
      </c>
      <c r="AQ231" s="71">
        <v>0</v>
      </c>
      <c r="AR231" s="71">
        <v>0</v>
      </c>
      <c r="AS231" s="71">
        <v>0</v>
      </c>
      <c r="AT231" s="71">
        <v>0</v>
      </c>
      <c r="AU231" s="71">
        <v>0</v>
      </c>
      <c r="AV231" s="71">
        <v>0</v>
      </c>
      <c r="AW231" s="71">
        <v>0</v>
      </c>
      <c r="AX231" s="71">
        <v>0</v>
      </c>
      <c r="AY231" s="71">
        <v>0</v>
      </c>
      <c r="AZ231" s="71">
        <v>0</v>
      </c>
      <c r="BA231" s="71">
        <v>0</v>
      </c>
      <c r="BB231" s="71">
        <v>0</v>
      </c>
      <c r="BC231" s="71">
        <v>0</v>
      </c>
      <c r="BD231" s="71">
        <v>0</v>
      </c>
      <c r="BE231" s="71">
        <v>0</v>
      </c>
      <c r="BF231" s="71">
        <v>0</v>
      </c>
      <c r="BG231" s="69">
        <v>0</v>
      </c>
      <c r="BH231" s="69">
        <v>0</v>
      </c>
      <c r="BI231" s="205"/>
      <c r="BJ231" s="8" t="s">
        <v>91</v>
      </c>
      <c r="BK231" s="31">
        <v>0</v>
      </c>
      <c r="BL231" s="31">
        <v>0</v>
      </c>
      <c r="BM231" s="31">
        <v>0</v>
      </c>
      <c r="BN231" s="31">
        <v>0</v>
      </c>
      <c r="BO231" s="31">
        <v>0</v>
      </c>
      <c r="BP231" s="31">
        <v>0</v>
      </c>
      <c r="BQ231" s="31">
        <v>0</v>
      </c>
      <c r="BR231" s="31">
        <v>0</v>
      </c>
      <c r="BS231" s="31">
        <v>0</v>
      </c>
      <c r="BT231" s="31">
        <v>0</v>
      </c>
      <c r="BU231" s="31">
        <v>0</v>
      </c>
      <c r="BV231" s="31">
        <v>0</v>
      </c>
      <c r="BW231" s="31">
        <v>0</v>
      </c>
      <c r="BX231" s="149">
        <v>0</v>
      </c>
      <c r="BY231" s="125">
        <v>0</v>
      </c>
      <c r="BZ231" s="71">
        <v>0</v>
      </c>
      <c r="CA231" s="71">
        <v>0</v>
      </c>
      <c r="CB231" s="71">
        <v>0</v>
      </c>
      <c r="CC231" s="71">
        <v>0</v>
      </c>
      <c r="CD231" s="205"/>
      <c r="CE231" s="8" t="s">
        <v>91</v>
      </c>
      <c r="CF231" s="71">
        <v>0</v>
      </c>
      <c r="CG231" s="71">
        <v>0</v>
      </c>
      <c r="CH231" s="71">
        <v>0</v>
      </c>
      <c r="CI231" s="71">
        <v>0</v>
      </c>
      <c r="CJ231" s="71">
        <v>0</v>
      </c>
      <c r="CK231" s="71">
        <v>0</v>
      </c>
      <c r="CL231" s="71">
        <v>0</v>
      </c>
      <c r="CM231" s="71">
        <v>0</v>
      </c>
      <c r="CN231" s="71">
        <v>0</v>
      </c>
      <c r="CO231" s="205"/>
      <c r="CP231" s="8" t="s">
        <v>91</v>
      </c>
      <c r="CQ231" s="46">
        <v>0</v>
      </c>
      <c r="CR231" s="46">
        <v>0</v>
      </c>
      <c r="CS231" s="46">
        <v>0</v>
      </c>
      <c r="CT231" s="46">
        <v>0</v>
      </c>
      <c r="CU231" s="46">
        <v>0</v>
      </c>
      <c r="CV231" s="46">
        <v>0</v>
      </c>
      <c r="CW231" s="46">
        <v>0</v>
      </c>
      <c r="CX231" s="46">
        <v>0</v>
      </c>
      <c r="CY231" s="46">
        <v>0</v>
      </c>
      <c r="CZ231" s="46">
        <v>0</v>
      </c>
      <c r="DA231" s="46">
        <v>0</v>
      </c>
      <c r="DB231" s="46">
        <v>0</v>
      </c>
      <c r="DC231" s="46">
        <v>0</v>
      </c>
      <c r="DD231" s="46">
        <v>0</v>
      </c>
      <c r="DE231" s="46">
        <v>0</v>
      </c>
      <c r="DF231" s="46">
        <v>0</v>
      </c>
      <c r="DG231" s="46">
        <v>0</v>
      </c>
      <c r="DH231" s="46">
        <v>0</v>
      </c>
      <c r="DI231" s="46">
        <v>0</v>
      </c>
      <c r="DJ231" s="46">
        <v>0</v>
      </c>
      <c r="DK231" s="46">
        <v>0</v>
      </c>
      <c r="DL231" s="46">
        <v>0</v>
      </c>
      <c r="DM231" s="46">
        <v>0</v>
      </c>
      <c r="DN231" s="46">
        <v>0</v>
      </c>
      <c r="DO231" s="205"/>
      <c r="DP231" s="8" t="s">
        <v>91</v>
      </c>
      <c r="DQ231" s="71">
        <v>0</v>
      </c>
      <c r="DR231" s="71">
        <v>0</v>
      </c>
      <c r="DS231" s="71">
        <v>0</v>
      </c>
      <c r="DT231" s="71">
        <v>0</v>
      </c>
      <c r="DU231" s="71">
        <v>0</v>
      </c>
      <c r="DV231" s="16">
        <v>0</v>
      </c>
      <c r="DW231" s="71">
        <v>0</v>
      </c>
      <c r="DX231" s="71">
        <v>0</v>
      </c>
      <c r="DY231" s="152">
        <v>0</v>
      </c>
      <c r="DZ231" s="32">
        <v>0</v>
      </c>
      <c r="EA231" s="205"/>
      <c r="EB231" s="8" t="s">
        <v>91</v>
      </c>
      <c r="EC231" s="71">
        <v>0</v>
      </c>
      <c r="ED231" s="71">
        <v>0</v>
      </c>
      <c r="EE231" s="71">
        <v>0</v>
      </c>
      <c r="EF231" s="71">
        <v>0</v>
      </c>
      <c r="EG231" s="71">
        <v>0</v>
      </c>
      <c r="EH231" s="71">
        <v>0</v>
      </c>
      <c r="EI231" s="71">
        <v>0</v>
      </c>
      <c r="EJ231" s="71">
        <v>0</v>
      </c>
      <c r="EK231" s="71">
        <v>0</v>
      </c>
      <c r="EL231" s="71">
        <v>0</v>
      </c>
      <c r="EM231" s="71">
        <v>0</v>
      </c>
      <c r="EN231" s="71">
        <v>0</v>
      </c>
      <c r="EO231" s="71">
        <v>0</v>
      </c>
      <c r="EP231" s="71">
        <v>0</v>
      </c>
      <c r="EQ231" s="71">
        <v>0</v>
      </c>
      <c r="ER231" s="71">
        <v>0</v>
      </c>
      <c r="ES231" s="71">
        <v>0</v>
      </c>
      <c r="EU231" s="80" t="s">
        <v>2062</v>
      </c>
      <c r="EV231" s="80" t="s">
        <v>2500</v>
      </c>
      <c r="EW231" s="78">
        <v>0</v>
      </c>
      <c r="EX231" s="80">
        <v>0</v>
      </c>
      <c r="EY231" s="78">
        <v>0</v>
      </c>
      <c r="EZ231" s="78"/>
      <c r="FA231" s="78"/>
      <c r="FB231" s="78"/>
      <c r="FC231" s="78"/>
      <c r="FD231" s="78"/>
      <c r="FE231" s="78"/>
    </row>
    <row r="232" spans="1:161">
      <c r="A232" s="205"/>
      <c r="B232" s="66" t="s">
        <v>73</v>
      </c>
      <c r="C232" s="26">
        <v>293</v>
      </c>
      <c r="D232" s="26">
        <v>139</v>
      </c>
      <c r="E232" s="26">
        <v>232</v>
      </c>
      <c r="F232" s="26">
        <v>115</v>
      </c>
      <c r="G232" s="26">
        <v>0</v>
      </c>
      <c r="H232" s="26">
        <v>0</v>
      </c>
      <c r="I232" s="26">
        <v>40</v>
      </c>
      <c r="J232" s="26">
        <v>10</v>
      </c>
      <c r="K232" s="26">
        <v>0</v>
      </c>
      <c r="L232" s="26">
        <v>0</v>
      </c>
      <c r="M232" s="26">
        <v>0</v>
      </c>
      <c r="N232" s="26">
        <v>0</v>
      </c>
      <c r="O232" s="26">
        <v>0</v>
      </c>
      <c r="P232" s="26">
        <v>0</v>
      </c>
      <c r="Q232" s="26">
        <v>139</v>
      </c>
      <c r="R232" s="26">
        <v>72</v>
      </c>
      <c r="S232" s="26">
        <v>0</v>
      </c>
      <c r="T232" s="26">
        <v>0</v>
      </c>
      <c r="U232" s="26">
        <v>18</v>
      </c>
      <c r="V232" s="26">
        <v>9</v>
      </c>
      <c r="W232" s="26">
        <v>0</v>
      </c>
      <c r="X232" s="26">
        <v>0</v>
      </c>
      <c r="Y232" s="26">
        <v>0</v>
      </c>
      <c r="Z232" s="26">
        <v>0</v>
      </c>
      <c r="AA232" s="26">
        <v>0</v>
      </c>
      <c r="AB232" s="26">
        <v>0</v>
      </c>
      <c r="AC232" s="68">
        <v>722</v>
      </c>
      <c r="AD232" s="68">
        <v>345</v>
      </c>
      <c r="AE232" s="205"/>
      <c r="AF232" s="66" t="s">
        <v>73</v>
      </c>
      <c r="AG232" s="26">
        <v>7</v>
      </c>
      <c r="AH232" s="26">
        <v>3</v>
      </c>
      <c r="AI232" s="26">
        <v>6</v>
      </c>
      <c r="AJ232" s="26">
        <v>2</v>
      </c>
      <c r="AK232" s="26">
        <v>0</v>
      </c>
      <c r="AL232" s="26">
        <v>0</v>
      </c>
      <c r="AM232" s="26">
        <v>3</v>
      </c>
      <c r="AN232" s="26">
        <v>1</v>
      </c>
      <c r="AO232" s="26">
        <v>0</v>
      </c>
      <c r="AP232" s="26">
        <v>0</v>
      </c>
      <c r="AQ232" s="26">
        <v>0</v>
      </c>
      <c r="AR232" s="26">
        <v>0</v>
      </c>
      <c r="AS232" s="26">
        <v>0</v>
      </c>
      <c r="AT232" s="26">
        <v>0</v>
      </c>
      <c r="AU232" s="26">
        <v>3</v>
      </c>
      <c r="AV232" s="26">
        <v>1</v>
      </c>
      <c r="AW232" s="26">
        <v>0</v>
      </c>
      <c r="AX232" s="26">
        <v>0</v>
      </c>
      <c r="AY232" s="26">
        <v>3</v>
      </c>
      <c r="AZ232" s="26">
        <v>2</v>
      </c>
      <c r="BA232" s="26">
        <v>0</v>
      </c>
      <c r="BB232" s="26">
        <v>0</v>
      </c>
      <c r="BC232" s="26">
        <v>0</v>
      </c>
      <c r="BD232" s="26">
        <v>0</v>
      </c>
      <c r="BE232" s="26">
        <v>0</v>
      </c>
      <c r="BF232" s="26">
        <v>0</v>
      </c>
      <c r="BG232" s="68">
        <v>22</v>
      </c>
      <c r="BH232" s="68">
        <v>9</v>
      </c>
      <c r="BI232" s="205"/>
      <c r="BJ232" s="66" t="s">
        <v>73</v>
      </c>
      <c r="BK232" s="68">
        <v>4</v>
      </c>
      <c r="BL232" s="68">
        <v>3</v>
      </c>
      <c r="BM232" s="68">
        <v>0</v>
      </c>
      <c r="BN232" s="68">
        <v>1</v>
      </c>
      <c r="BO232" s="68">
        <v>0</v>
      </c>
      <c r="BP232" s="68">
        <v>0</v>
      </c>
      <c r="BQ232" s="68">
        <v>0</v>
      </c>
      <c r="BR232" s="68">
        <v>3</v>
      </c>
      <c r="BS232" s="68">
        <v>0</v>
      </c>
      <c r="BT232" s="68">
        <v>1</v>
      </c>
      <c r="BU232" s="68">
        <v>0</v>
      </c>
      <c r="BV232" s="68">
        <v>0</v>
      </c>
      <c r="BW232" s="68">
        <v>0</v>
      </c>
      <c r="BX232" s="68">
        <v>12</v>
      </c>
      <c r="BY232" s="68">
        <v>3</v>
      </c>
      <c r="BZ232" s="68">
        <v>3</v>
      </c>
      <c r="CA232" s="68">
        <v>0</v>
      </c>
      <c r="CB232" s="68">
        <v>8</v>
      </c>
      <c r="CC232" s="68">
        <v>1</v>
      </c>
      <c r="CD232" s="205"/>
      <c r="CE232" s="66" t="s">
        <v>73</v>
      </c>
      <c r="CF232" s="68">
        <v>0</v>
      </c>
      <c r="CG232" s="68">
        <v>300</v>
      </c>
      <c r="CH232" s="68">
        <v>0</v>
      </c>
      <c r="CI232" s="68">
        <v>0</v>
      </c>
      <c r="CJ232" s="68">
        <v>0</v>
      </c>
      <c r="CK232" s="68">
        <v>0</v>
      </c>
      <c r="CL232" s="68">
        <v>3</v>
      </c>
      <c r="CM232" s="68">
        <v>0</v>
      </c>
      <c r="CN232" s="68">
        <v>0</v>
      </c>
      <c r="CO232" s="205"/>
      <c r="CP232" s="66" t="s">
        <v>73</v>
      </c>
      <c r="CQ232" s="68">
        <v>270</v>
      </c>
      <c r="CR232" s="68">
        <v>150</v>
      </c>
      <c r="CS232" s="68">
        <v>189</v>
      </c>
      <c r="CT232" s="68">
        <v>119</v>
      </c>
      <c r="CU232" s="68">
        <v>0</v>
      </c>
      <c r="CV232" s="68">
        <v>0</v>
      </c>
      <c r="CW232" s="68">
        <v>0</v>
      </c>
      <c r="CX232" s="68">
        <v>0</v>
      </c>
      <c r="CY232" s="68">
        <v>13</v>
      </c>
      <c r="CZ232" s="68">
        <v>2</v>
      </c>
      <c r="DA232" s="68">
        <v>11</v>
      </c>
      <c r="DB232" s="68">
        <v>2</v>
      </c>
      <c r="DC232" s="68">
        <v>0</v>
      </c>
      <c r="DD232" s="68">
        <v>0</v>
      </c>
      <c r="DE232" s="68">
        <v>0</v>
      </c>
      <c r="DF232" s="68">
        <v>0</v>
      </c>
      <c r="DG232" s="68">
        <v>0</v>
      </c>
      <c r="DH232" s="68">
        <v>0</v>
      </c>
      <c r="DI232" s="68">
        <v>0</v>
      </c>
      <c r="DJ232" s="68">
        <v>0</v>
      </c>
      <c r="DK232" s="68">
        <v>0</v>
      </c>
      <c r="DL232" s="68">
        <v>0</v>
      </c>
      <c r="DM232" s="68">
        <v>0</v>
      </c>
      <c r="DN232" s="68">
        <v>0</v>
      </c>
      <c r="DO232" s="205"/>
      <c r="DP232" s="66" t="s">
        <v>73</v>
      </c>
      <c r="DQ232" s="26">
        <v>0</v>
      </c>
      <c r="DR232" s="26">
        <v>12</v>
      </c>
      <c r="DS232" s="26">
        <v>0</v>
      </c>
      <c r="DT232" s="26">
        <v>8</v>
      </c>
      <c r="DU232" s="26">
        <v>0</v>
      </c>
      <c r="DV232" s="26">
        <v>20</v>
      </c>
      <c r="DW232" s="26">
        <v>6</v>
      </c>
      <c r="DX232" s="26">
        <v>1</v>
      </c>
      <c r="DY232" s="41">
        <v>6</v>
      </c>
      <c r="DZ232" s="41">
        <v>3</v>
      </c>
      <c r="EA232" s="205"/>
      <c r="EB232" s="66" t="s">
        <v>73</v>
      </c>
      <c r="EC232" s="68">
        <v>300</v>
      </c>
      <c r="ED232" s="68">
        <v>150</v>
      </c>
      <c r="EE232" s="68">
        <v>76</v>
      </c>
      <c r="EF232" s="68">
        <v>0</v>
      </c>
      <c r="EG232" s="68">
        <v>180</v>
      </c>
      <c r="EH232" s="68">
        <v>165</v>
      </c>
      <c r="EI232" s="68">
        <v>54</v>
      </c>
      <c r="EJ232" s="68">
        <v>418</v>
      </c>
      <c r="EK232" s="68">
        <v>82</v>
      </c>
      <c r="EL232" s="68">
        <v>82</v>
      </c>
      <c r="EM232" s="68">
        <v>97</v>
      </c>
      <c r="EN232" s="68">
        <v>13</v>
      </c>
      <c r="EO232" s="68">
        <v>30</v>
      </c>
      <c r="EP232" s="68">
        <v>0</v>
      </c>
      <c r="EQ232" s="68">
        <v>0</v>
      </c>
      <c r="ER232" s="68">
        <v>45</v>
      </c>
      <c r="ES232" s="68">
        <v>0</v>
      </c>
      <c r="EU232" s="80" t="s">
        <v>2062</v>
      </c>
      <c r="EV232" s="80" t="s">
        <v>2501</v>
      </c>
      <c r="EW232" s="78">
        <v>283</v>
      </c>
      <c r="EX232" s="80">
        <v>200</v>
      </c>
      <c r="EY232" s="78">
        <v>600</v>
      </c>
      <c r="EZ232" s="78"/>
      <c r="FA232" s="78"/>
      <c r="FB232" s="78"/>
      <c r="FC232" s="78"/>
      <c r="FD232" s="78"/>
      <c r="FE232" s="78"/>
    </row>
    <row r="233" spans="1:161">
      <c r="A233" s="205" t="s">
        <v>176</v>
      </c>
      <c r="B233" s="8" t="s">
        <v>90</v>
      </c>
      <c r="C233" s="71">
        <v>217</v>
      </c>
      <c r="D233" s="71">
        <v>111</v>
      </c>
      <c r="E233" s="71">
        <v>0</v>
      </c>
      <c r="F233" s="71">
        <v>0</v>
      </c>
      <c r="G233" s="71">
        <v>0</v>
      </c>
      <c r="H233" s="71">
        <v>0</v>
      </c>
      <c r="I233" s="71">
        <v>0</v>
      </c>
      <c r="J233" s="71">
        <v>0</v>
      </c>
      <c r="K233" s="71">
        <v>66</v>
      </c>
      <c r="L233" s="71">
        <v>41</v>
      </c>
      <c r="M233" s="71">
        <v>18</v>
      </c>
      <c r="N233" s="71">
        <v>3</v>
      </c>
      <c r="O233" s="71">
        <v>65</v>
      </c>
      <c r="P233" s="71">
        <v>34</v>
      </c>
      <c r="Q233" s="71">
        <v>163</v>
      </c>
      <c r="R233" s="71">
        <v>88</v>
      </c>
      <c r="S233" s="71">
        <v>0</v>
      </c>
      <c r="T233" s="71">
        <v>0</v>
      </c>
      <c r="U233" s="71">
        <v>13</v>
      </c>
      <c r="V233" s="71">
        <v>7</v>
      </c>
      <c r="W233" s="71">
        <v>0</v>
      </c>
      <c r="X233" s="71">
        <v>0</v>
      </c>
      <c r="Y233" s="71">
        <v>0</v>
      </c>
      <c r="Z233" s="71">
        <v>0</v>
      </c>
      <c r="AA233" s="71">
        <v>0</v>
      </c>
      <c r="AB233" s="71">
        <v>0</v>
      </c>
      <c r="AC233" s="69">
        <v>542</v>
      </c>
      <c r="AD233" s="69">
        <v>284</v>
      </c>
      <c r="AE233" s="205" t="s">
        <v>176</v>
      </c>
      <c r="AF233" s="8" t="s">
        <v>90</v>
      </c>
      <c r="AG233" s="71">
        <v>6</v>
      </c>
      <c r="AH233" s="71">
        <v>2</v>
      </c>
      <c r="AI233" s="71">
        <v>0</v>
      </c>
      <c r="AJ233" s="71">
        <v>0</v>
      </c>
      <c r="AK233" s="71">
        <v>0</v>
      </c>
      <c r="AL233" s="71">
        <v>0</v>
      </c>
      <c r="AM233" s="71">
        <v>0</v>
      </c>
      <c r="AN233" s="71">
        <v>0</v>
      </c>
      <c r="AO233" s="71">
        <v>5</v>
      </c>
      <c r="AP233" s="71">
        <v>4</v>
      </c>
      <c r="AQ233" s="71">
        <v>1</v>
      </c>
      <c r="AR233" s="71">
        <v>1</v>
      </c>
      <c r="AS233" s="71">
        <v>5</v>
      </c>
      <c r="AT233" s="71">
        <v>2</v>
      </c>
      <c r="AU233" s="71">
        <v>18</v>
      </c>
      <c r="AV233" s="71">
        <v>11</v>
      </c>
      <c r="AW233" s="71">
        <v>0</v>
      </c>
      <c r="AX233" s="71">
        <v>0</v>
      </c>
      <c r="AY233" s="71">
        <v>0</v>
      </c>
      <c r="AZ233" s="71">
        <v>0</v>
      </c>
      <c r="BA233" s="71">
        <v>0</v>
      </c>
      <c r="BB233" s="71">
        <v>0</v>
      </c>
      <c r="BC233" s="71">
        <v>0</v>
      </c>
      <c r="BD233" s="71">
        <v>0</v>
      </c>
      <c r="BE233" s="71">
        <v>0</v>
      </c>
      <c r="BF233" s="71">
        <v>0</v>
      </c>
      <c r="BG233" s="69">
        <v>35</v>
      </c>
      <c r="BH233" s="69">
        <v>20</v>
      </c>
      <c r="BI233" s="205" t="s">
        <v>176</v>
      </c>
      <c r="BJ233" s="8" t="s">
        <v>90</v>
      </c>
      <c r="BK233" s="31">
        <v>5</v>
      </c>
      <c r="BL233" s="31">
        <v>0</v>
      </c>
      <c r="BM233" s="31">
        <v>0</v>
      </c>
      <c r="BN233" s="31">
        <v>0</v>
      </c>
      <c r="BO233" s="31">
        <v>3</v>
      </c>
      <c r="BP233" s="31">
        <v>1</v>
      </c>
      <c r="BQ233" s="31">
        <v>3</v>
      </c>
      <c r="BR233" s="31">
        <v>4</v>
      </c>
      <c r="BS233" s="31">
        <v>0</v>
      </c>
      <c r="BT233" s="31">
        <v>2</v>
      </c>
      <c r="BU233" s="31">
        <v>0</v>
      </c>
      <c r="BV233" s="31">
        <v>0</v>
      </c>
      <c r="BW233" s="31">
        <v>0</v>
      </c>
      <c r="BX233" s="149">
        <v>18</v>
      </c>
      <c r="BY233" s="125">
        <v>14</v>
      </c>
      <c r="BZ233" s="71">
        <v>8</v>
      </c>
      <c r="CA233" s="71">
        <v>11</v>
      </c>
      <c r="CB233" s="71">
        <v>3</v>
      </c>
      <c r="CC233" s="71">
        <v>4</v>
      </c>
      <c r="CD233" s="205" t="s">
        <v>176</v>
      </c>
      <c r="CE233" s="8" t="s">
        <v>90</v>
      </c>
      <c r="CF233" s="71">
        <v>0</v>
      </c>
      <c r="CG233" s="71">
        <v>278</v>
      </c>
      <c r="CH233" s="71">
        <v>0</v>
      </c>
      <c r="CI233" s="71">
        <v>0</v>
      </c>
      <c r="CJ233" s="71">
        <v>0</v>
      </c>
      <c r="CK233" s="71">
        <v>3</v>
      </c>
      <c r="CL233" s="71">
        <v>16</v>
      </c>
      <c r="CM233" s="71">
        <v>13</v>
      </c>
      <c r="CN233" s="71">
        <v>13</v>
      </c>
      <c r="CO233" s="205" t="s">
        <v>176</v>
      </c>
      <c r="CP233" s="8" t="s">
        <v>90</v>
      </c>
      <c r="CQ233" s="46">
        <v>192</v>
      </c>
      <c r="CR233" s="46">
        <v>97</v>
      </c>
      <c r="CS233" s="46">
        <v>165</v>
      </c>
      <c r="CT233" s="46">
        <v>85</v>
      </c>
      <c r="CU233" s="46">
        <v>0</v>
      </c>
      <c r="CV233" s="46">
        <v>0</v>
      </c>
      <c r="CW233" s="46">
        <v>0</v>
      </c>
      <c r="CX233" s="46">
        <v>0</v>
      </c>
      <c r="CY233" s="46">
        <v>0</v>
      </c>
      <c r="CZ233" s="46">
        <v>0</v>
      </c>
      <c r="DA233" s="46">
        <v>0</v>
      </c>
      <c r="DB233" s="46">
        <v>0</v>
      </c>
      <c r="DC233" s="46">
        <v>0</v>
      </c>
      <c r="DD233" s="46">
        <v>0</v>
      </c>
      <c r="DE233" s="46">
        <v>0</v>
      </c>
      <c r="DF233" s="46">
        <v>0</v>
      </c>
      <c r="DG233" s="46">
        <v>0</v>
      </c>
      <c r="DH233" s="46">
        <v>0</v>
      </c>
      <c r="DI233" s="46">
        <v>0</v>
      </c>
      <c r="DJ233" s="46">
        <v>0</v>
      </c>
      <c r="DK233" s="46">
        <v>0</v>
      </c>
      <c r="DL233" s="46">
        <v>0</v>
      </c>
      <c r="DM233" s="46">
        <v>0</v>
      </c>
      <c r="DN233" s="46">
        <v>0</v>
      </c>
      <c r="DO233" s="205" t="s">
        <v>176</v>
      </c>
      <c r="DP233" s="8" t="s">
        <v>90</v>
      </c>
      <c r="DQ233" s="71">
        <v>5</v>
      </c>
      <c r="DR233" s="71">
        <v>17</v>
      </c>
      <c r="DS233" s="71">
        <v>0</v>
      </c>
      <c r="DT233" s="71">
        <v>19</v>
      </c>
      <c r="DU233" s="71">
        <v>0</v>
      </c>
      <c r="DV233" s="16">
        <v>41</v>
      </c>
      <c r="DW233" s="71">
        <v>17</v>
      </c>
      <c r="DX233" s="71">
        <v>11</v>
      </c>
      <c r="DY233" s="152">
        <v>3</v>
      </c>
      <c r="DZ233" s="32">
        <v>1</v>
      </c>
      <c r="EA233" s="205" t="s">
        <v>176</v>
      </c>
      <c r="EB233" s="8" t="s">
        <v>90</v>
      </c>
      <c r="EC233" s="71">
        <v>151</v>
      </c>
      <c r="ED233" s="71">
        <v>179</v>
      </c>
      <c r="EE233" s="71">
        <v>34</v>
      </c>
      <c r="EF233" s="71">
        <v>0</v>
      </c>
      <c r="EG233" s="71">
        <v>25</v>
      </c>
      <c r="EH233" s="71">
        <v>17</v>
      </c>
      <c r="EI233" s="71">
        <v>4</v>
      </c>
      <c r="EJ233" s="71">
        <v>182</v>
      </c>
      <c r="EK233" s="71">
        <v>24</v>
      </c>
      <c r="EL233" s="71">
        <v>15</v>
      </c>
      <c r="EM233" s="71">
        <v>18</v>
      </c>
      <c r="EN233" s="71">
        <v>1</v>
      </c>
      <c r="EO233" s="71">
        <v>5</v>
      </c>
      <c r="EP233" s="71">
        <v>0</v>
      </c>
      <c r="EQ233" s="71">
        <v>0</v>
      </c>
      <c r="ER233" s="71">
        <v>3</v>
      </c>
      <c r="ES233" s="71">
        <v>0</v>
      </c>
      <c r="EU233" s="80" t="s">
        <v>176</v>
      </c>
      <c r="EV233" s="80" t="s">
        <v>2502</v>
      </c>
      <c r="EW233" s="78">
        <v>192</v>
      </c>
      <c r="EX233" s="80">
        <v>165</v>
      </c>
      <c r="EY233" s="78">
        <v>556</v>
      </c>
      <c r="EZ233" s="78"/>
      <c r="FA233" s="78"/>
      <c r="FB233" s="78"/>
      <c r="FC233" s="78"/>
      <c r="FD233" s="78"/>
      <c r="FE233" s="78"/>
    </row>
    <row r="234" spans="1:161">
      <c r="A234" s="205"/>
      <c r="B234" s="8" t="s">
        <v>91</v>
      </c>
      <c r="C234" s="71">
        <v>361</v>
      </c>
      <c r="D234" s="71">
        <v>223</v>
      </c>
      <c r="E234" s="71">
        <v>0</v>
      </c>
      <c r="F234" s="71">
        <v>0</v>
      </c>
      <c r="G234" s="71">
        <v>0</v>
      </c>
      <c r="H234" s="71">
        <v>0</v>
      </c>
      <c r="I234" s="71">
        <v>0</v>
      </c>
      <c r="J234" s="71">
        <v>0</v>
      </c>
      <c r="K234" s="71">
        <v>143</v>
      </c>
      <c r="L234" s="71">
        <v>103</v>
      </c>
      <c r="M234" s="71">
        <v>30</v>
      </c>
      <c r="N234" s="71">
        <v>18</v>
      </c>
      <c r="O234" s="71">
        <v>35</v>
      </c>
      <c r="P234" s="71">
        <v>15</v>
      </c>
      <c r="Q234" s="71">
        <v>0</v>
      </c>
      <c r="R234" s="71">
        <v>0</v>
      </c>
      <c r="S234" s="71">
        <v>0</v>
      </c>
      <c r="T234" s="71">
        <v>0</v>
      </c>
      <c r="U234" s="71">
        <v>0</v>
      </c>
      <c r="V234" s="71">
        <v>0</v>
      </c>
      <c r="W234" s="71">
        <v>122</v>
      </c>
      <c r="X234" s="71">
        <v>83</v>
      </c>
      <c r="Y234" s="71">
        <v>30</v>
      </c>
      <c r="Z234" s="71">
        <v>12</v>
      </c>
      <c r="AA234" s="71">
        <v>25</v>
      </c>
      <c r="AB234" s="71">
        <v>18</v>
      </c>
      <c r="AC234" s="69">
        <v>746</v>
      </c>
      <c r="AD234" s="69">
        <v>472</v>
      </c>
      <c r="AE234" s="205"/>
      <c r="AF234" s="8" t="s">
        <v>91</v>
      </c>
      <c r="AG234" s="71">
        <v>29</v>
      </c>
      <c r="AH234" s="71">
        <v>11</v>
      </c>
      <c r="AI234" s="71">
        <v>0</v>
      </c>
      <c r="AJ234" s="71">
        <v>0</v>
      </c>
      <c r="AK234" s="71">
        <v>0</v>
      </c>
      <c r="AL234" s="71">
        <v>0</v>
      </c>
      <c r="AM234" s="71">
        <v>0</v>
      </c>
      <c r="AN234" s="71">
        <v>0</v>
      </c>
      <c r="AO234" s="71">
        <v>0</v>
      </c>
      <c r="AP234" s="71">
        <v>0</v>
      </c>
      <c r="AQ234" s="71">
        <v>1</v>
      </c>
      <c r="AR234" s="71">
        <v>0</v>
      </c>
      <c r="AS234" s="71">
        <v>0</v>
      </c>
      <c r="AT234" s="71">
        <v>0</v>
      </c>
      <c r="AU234" s="71">
        <v>0</v>
      </c>
      <c r="AV234" s="71">
        <v>0</v>
      </c>
      <c r="AW234" s="71">
        <v>0</v>
      </c>
      <c r="AX234" s="71">
        <v>0</v>
      </c>
      <c r="AY234" s="71">
        <v>0</v>
      </c>
      <c r="AZ234" s="71">
        <v>0</v>
      </c>
      <c r="BA234" s="71">
        <v>7</v>
      </c>
      <c r="BB234" s="71">
        <v>4</v>
      </c>
      <c r="BC234" s="71">
        <v>0</v>
      </c>
      <c r="BD234" s="71">
        <v>0</v>
      </c>
      <c r="BE234" s="71">
        <v>0</v>
      </c>
      <c r="BF234" s="71">
        <v>0</v>
      </c>
      <c r="BG234" s="69">
        <v>37</v>
      </c>
      <c r="BH234" s="69">
        <v>15</v>
      </c>
      <c r="BI234" s="205"/>
      <c r="BJ234" s="8" t="s">
        <v>91</v>
      </c>
      <c r="BK234" s="31">
        <v>6</v>
      </c>
      <c r="BL234" s="31">
        <v>0</v>
      </c>
      <c r="BM234" s="31">
        <v>0</v>
      </c>
      <c r="BN234" s="31">
        <v>0</v>
      </c>
      <c r="BO234" s="31">
        <v>3</v>
      </c>
      <c r="BP234" s="31">
        <v>1</v>
      </c>
      <c r="BQ234" s="31">
        <v>1</v>
      </c>
      <c r="BR234" s="31">
        <v>0</v>
      </c>
      <c r="BS234" s="31">
        <v>0</v>
      </c>
      <c r="BT234" s="31">
        <v>0</v>
      </c>
      <c r="BU234" s="31">
        <v>3</v>
      </c>
      <c r="BV234" s="31">
        <v>1</v>
      </c>
      <c r="BW234" s="31">
        <v>1</v>
      </c>
      <c r="BX234" s="149">
        <v>16</v>
      </c>
      <c r="BY234" s="125">
        <v>14</v>
      </c>
      <c r="BZ234" s="71">
        <v>0</v>
      </c>
      <c r="CA234" s="71">
        <v>9</v>
      </c>
      <c r="CB234" s="71">
        <v>0</v>
      </c>
      <c r="CC234" s="71">
        <v>1</v>
      </c>
      <c r="CD234" s="205"/>
      <c r="CE234" s="8" t="s">
        <v>91</v>
      </c>
      <c r="CF234" s="71">
        <v>0</v>
      </c>
      <c r="CG234" s="71">
        <v>401</v>
      </c>
      <c r="CH234" s="71">
        <v>0</v>
      </c>
      <c r="CI234" s="71">
        <v>0</v>
      </c>
      <c r="CJ234" s="71">
        <v>0</v>
      </c>
      <c r="CK234" s="71">
        <v>0</v>
      </c>
      <c r="CL234" s="71">
        <v>15</v>
      </c>
      <c r="CM234" s="71">
        <v>7</v>
      </c>
      <c r="CN234" s="71">
        <v>6</v>
      </c>
      <c r="CO234" s="205"/>
      <c r="CP234" s="8" t="s">
        <v>91</v>
      </c>
      <c r="CQ234" s="46">
        <v>217</v>
      </c>
      <c r="CR234" s="46">
        <v>129</v>
      </c>
      <c r="CS234" s="46">
        <v>198</v>
      </c>
      <c r="CT234" s="46">
        <v>121</v>
      </c>
      <c r="CU234" s="46">
        <v>0</v>
      </c>
      <c r="CV234" s="46">
        <v>0</v>
      </c>
      <c r="CW234" s="46">
        <v>0</v>
      </c>
      <c r="CX234" s="46">
        <v>0</v>
      </c>
      <c r="CY234" s="46">
        <v>30</v>
      </c>
      <c r="CZ234" s="46">
        <v>11</v>
      </c>
      <c r="DA234" s="46">
        <v>26</v>
      </c>
      <c r="DB234" s="46">
        <v>10</v>
      </c>
      <c r="DC234" s="46">
        <v>0</v>
      </c>
      <c r="DD234" s="46">
        <v>0</v>
      </c>
      <c r="DE234" s="46">
        <v>0</v>
      </c>
      <c r="DF234" s="46">
        <v>0</v>
      </c>
      <c r="DG234" s="46">
        <v>0</v>
      </c>
      <c r="DH234" s="46">
        <v>0</v>
      </c>
      <c r="DI234" s="46">
        <v>0</v>
      </c>
      <c r="DJ234" s="46">
        <v>0</v>
      </c>
      <c r="DK234" s="46">
        <v>0</v>
      </c>
      <c r="DL234" s="46">
        <v>0</v>
      </c>
      <c r="DM234" s="46">
        <v>0</v>
      </c>
      <c r="DN234" s="46">
        <v>0</v>
      </c>
      <c r="DO234" s="205"/>
      <c r="DP234" s="8" t="s">
        <v>91</v>
      </c>
      <c r="DQ234" s="71">
        <v>11</v>
      </c>
      <c r="DR234" s="71">
        <v>14</v>
      </c>
      <c r="DS234" s="71">
        <v>0</v>
      </c>
      <c r="DT234" s="71">
        <v>11</v>
      </c>
      <c r="DU234" s="71">
        <v>1</v>
      </c>
      <c r="DV234" s="16">
        <v>37</v>
      </c>
      <c r="DW234" s="71">
        <v>17</v>
      </c>
      <c r="DX234" s="71">
        <v>12</v>
      </c>
      <c r="DY234" s="152">
        <v>15</v>
      </c>
      <c r="DZ234" s="32">
        <v>7</v>
      </c>
      <c r="EA234" s="205"/>
      <c r="EB234" s="8" t="s">
        <v>91</v>
      </c>
      <c r="EC234" s="71">
        <v>246</v>
      </c>
      <c r="ED234" s="71">
        <v>263</v>
      </c>
      <c r="EE234" s="71">
        <v>108</v>
      </c>
      <c r="EF234" s="71">
        <v>0</v>
      </c>
      <c r="EG234" s="71">
        <v>13</v>
      </c>
      <c r="EH234" s="71">
        <v>6</v>
      </c>
      <c r="EI234" s="71">
        <v>0</v>
      </c>
      <c r="EJ234" s="71">
        <v>306</v>
      </c>
      <c r="EK234" s="71">
        <v>0</v>
      </c>
      <c r="EL234" s="71">
        <v>0</v>
      </c>
      <c r="EM234" s="71">
        <v>64</v>
      </c>
      <c r="EN234" s="71">
        <v>0</v>
      </c>
      <c r="EO234" s="71">
        <v>7</v>
      </c>
      <c r="EP234" s="71">
        <v>0</v>
      </c>
      <c r="EQ234" s="71">
        <v>0</v>
      </c>
      <c r="ER234" s="71">
        <v>0</v>
      </c>
      <c r="ES234" s="71">
        <v>0</v>
      </c>
      <c r="EU234" s="80" t="s">
        <v>176</v>
      </c>
      <c r="EV234" s="80" t="s">
        <v>2503</v>
      </c>
      <c r="EW234" s="78">
        <v>247</v>
      </c>
      <c r="EX234" s="80">
        <v>224</v>
      </c>
      <c r="EY234" s="78">
        <v>802</v>
      </c>
      <c r="EZ234" s="78"/>
      <c r="FA234" s="78"/>
      <c r="FB234" s="78"/>
      <c r="FC234" s="78"/>
      <c r="FD234" s="78"/>
      <c r="FE234" s="78"/>
    </row>
    <row r="235" spans="1:161">
      <c r="A235" s="205"/>
      <c r="B235" s="66" t="s">
        <v>73</v>
      </c>
      <c r="C235" s="26">
        <v>578</v>
      </c>
      <c r="D235" s="26">
        <v>334</v>
      </c>
      <c r="E235" s="26">
        <v>0</v>
      </c>
      <c r="F235" s="26">
        <v>0</v>
      </c>
      <c r="G235" s="26">
        <v>0</v>
      </c>
      <c r="H235" s="26">
        <v>0</v>
      </c>
      <c r="I235" s="26">
        <v>0</v>
      </c>
      <c r="J235" s="26">
        <v>0</v>
      </c>
      <c r="K235" s="26">
        <v>209</v>
      </c>
      <c r="L235" s="26">
        <v>144</v>
      </c>
      <c r="M235" s="26">
        <v>48</v>
      </c>
      <c r="N235" s="26">
        <v>21</v>
      </c>
      <c r="O235" s="26">
        <v>100</v>
      </c>
      <c r="P235" s="26">
        <v>49</v>
      </c>
      <c r="Q235" s="26">
        <v>163</v>
      </c>
      <c r="R235" s="26">
        <v>88</v>
      </c>
      <c r="S235" s="26">
        <v>0</v>
      </c>
      <c r="T235" s="26">
        <v>0</v>
      </c>
      <c r="U235" s="26">
        <v>13</v>
      </c>
      <c r="V235" s="26">
        <v>7</v>
      </c>
      <c r="W235" s="26">
        <v>122</v>
      </c>
      <c r="X235" s="26">
        <v>83</v>
      </c>
      <c r="Y235" s="26">
        <v>30</v>
      </c>
      <c r="Z235" s="26">
        <v>12</v>
      </c>
      <c r="AA235" s="26">
        <v>25</v>
      </c>
      <c r="AB235" s="26">
        <v>18</v>
      </c>
      <c r="AC235" s="68">
        <v>1288</v>
      </c>
      <c r="AD235" s="68">
        <v>756</v>
      </c>
      <c r="AE235" s="205"/>
      <c r="AF235" s="66" t="s">
        <v>73</v>
      </c>
      <c r="AG235" s="26">
        <v>35</v>
      </c>
      <c r="AH235" s="26">
        <v>13</v>
      </c>
      <c r="AI235" s="26">
        <v>0</v>
      </c>
      <c r="AJ235" s="26">
        <v>0</v>
      </c>
      <c r="AK235" s="26">
        <v>0</v>
      </c>
      <c r="AL235" s="26">
        <v>0</v>
      </c>
      <c r="AM235" s="26">
        <v>0</v>
      </c>
      <c r="AN235" s="26">
        <v>0</v>
      </c>
      <c r="AO235" s="26">
        <v>5</v>
      </c>
      <c r="AP235" s="26">
        <v>4</v>
      </c>
      <c r="AQ235" s="26">
        <v>2</v>
      </c>
      <c r="AR235" s="26">
        <v>1</v>
      </c>
      <c r="AS235" s="26">
        <v>5</v>
      </c>
      <c r="AT235" s="26">
        <v>2</v>
      </c>
      <c r="AU235" s="26">
        <v>18</v>
      </c>
      <c r="AV235" s="26">
        <v>11</v>
      </c>
      <c r="AW235" s="26">
        <v>0</v>
      </c>
      <c r="AX235" s="26">
        <v>0</v>
      </c>
      <c r="AY235" s="26">
        <v>0</v>
      </c>
      <c r="AZ235" s="26">
        <v>0</v>
      </c>
      <c r="BA235" s="26">
        <v>7</v>
      </c>
      <c r="BB235" s="26">
        <v>4</v>
      </c>
      <c r="BC235" s="26">
        <v>0</v>
      </c>
      <c r="BD235" s="26">
        <v>0</v>
      </c>
      <c r="BE235" s="26">
        <v>0</v>
      </c>
      <c r="BF235" s="26">
        <v>0</v>
      </c>
      <c r="BG235" s="68">
        <v>72</v>
      </c>
      <c r="BH235" s="68">
        <v>35</v>
      </c>
      <c r="BI235" s="205"/>
      <c r="BJ235" s="66" t="s">
        <v>73</v>
      </c>
      <c r="BK235" s="68">
        <v>11</v>
      </c>
      <c r="BL235" s="68">
        <v>0</v>
      </c>
      <c r="BM235" s="68">
        <v>0</v>
      </c>
      <c r="BN235" s="68">
        <v>0</v>
      </c>
      <c r="BO235" s="68">
        <v>6</v>
      </c>
      <c r="BP235" s="68">
        <v>2</v>
      </c>
      <c r="BQ235" s="68">
        <v>4</v>
      </c>
      <c r="BR235" s="68">
        <v>4</v>
      </c>
      <c r="BS235" s="68">
        <v>0</v>
      </c>
      <c r="BT235" s="68">
        <v>2</v>
      </c>
      <c r="BU235" s="68">
        <v>3</v>
      </c>
      <c r="BV235" s="68">
        <v>1</v>
      </c>
      <c r="BW235" s="68">
        <v>1</v>
      </c>
      <c r="BX235" s="68">
        <v>34</v>
      </c>
      <c r="BY235" s="68">
        <v>28</v>
      </c>
      <c r="BZ235" s="68">
        <v>8</v>
      </c>
      <c r="CA235" s="68">
        <v>20</v>
      </c>
      <c r="CB235" s="68">
        <v>3</v>
      </c>
      <c r="CC235" s="68">
        <v>5</v>
      </c>
      <c r="CD235" s="205"/>
      <c r="CE235" s="66" t="s">
        <v>73</v>
      </c>
      <c r="CF235" s="68">
        <v>0</v>
      </c>
      <c r="CG235" s="68">
        <v>679</v>
      </c>
      <c r="CH235" s="68">
        <v>0</v>
      </c>
      <c r="CI235" s="68">
        <v>0</v>
      </c>
      <c r="CJ235" s="68">
        <v>0</v>
      </c>
      <c r="CK235" s="68">
        <v>3</v>
      </c>
      <c r="CL235" s="68">
        <v>31</v>
      </c>
      <c r="CM235" s="68">
        <v>20</v>
      </c>
      <c r="CN235" s="68">
        <v>19</v>
      </c>
      <c r="CO235" s="205"/>
      <c r="CP235" s="66" t="s">
        <v>73</v>
      </c>
      <c r="CQ235" s="68">
        <v>409</v>
      </c>
      <c r="CR235" s="68">
        <v>226</v>
      </c>
      <c r="CS235" s="68">
        <v>363</v>
      </c>
      <c r="CT235" s="68">
        <v>206</v>
      </c>
      <c r="CU235" s="68">
        <v>0</v>
      </c>
      <c r="CV235" s="68">
        <v>0</v>
      </c>
      <c r="CW235" s="68">
        <v>0</v>
      </c>
      <c r="CX235" s="68">
        <v>0</v>
      </c>
      <c r="CY235" s="68">
        <v>30</v>
      </c>
      <c r="CZ235" s="68">
        <v>11</v>
      </c>
      <c r="DA235" s="68">
        <v>26</v>
      </c>
      <c r="DB235" s="68">
        <v>10</v>
      </c>
      <c r="DC235" s="68">
        <v>0</v>
      </c>
      <c r="DD235" s="68">
        <v>0</v>
      </c>
      <c r="DE235" s="68">
        <v>0</v>
      </c>
      <c r="DF235" s="68">
        <v>0</v>
      </c>
      <c r="DG235" s="68">
        <v>0</v>
      </c>
      <c r="DH235" s="68">
        <v>0</v>
      </c>
      <c r="DI235" s="68">
        <v>0</v>
      </c>
      <c r="DJ235" s="68">
        <v>0</v>
      </c>
      <c r="DK235" s="68">
        <v>0</v>
      </c>
      <c r="DL235" s="68">
        <v>0</v>
      </c>
      <c r="DM235" s="68">
        <v>0</v>
      </c>
      <c r="DN235" s="68">
        <v>0</v>
      </c>
      <c r="DO235" s="205"/>
      <c r="DP235" s="66" t="s">
        <v>73</v>
      </c>
      <c r="DQ235" s="26">
        <v>16</v>
      </c>
      <c r="DR235" s="26">
        <v>31</v>
      </c>
      <c r="DS235" s="26">
        <v>0</v>
      </c>
      <c r="DT235" s="26">
        <v>30</v>
      </c>
      <c r="DU235" s="26">
        <v>1</v>
      </c>
      <c r="DV235" s="26">
        <v>78</v>
      </c>
      <c r="DW235" s="26">
        <v>34</v>
      </c>
      <c r="DX235" s="26">
        <v>23</v>
      </c>
      <c r="DY235" s="41">
        <v>18</v>
      </c>
      <c r="DZ235" s="41">
        <v>8</v>
      </c>
      <c r="EA235" s="205"/>
      <c r="EB235" s="66" t="s">
        <v>73</v>
      </c>
      <c r="EC235" s="68">
        <v>397</v>
      </c>
      <c r="ED235" s="68">
        <v>442</v>
      </c>
      <c r="EE235" s="68">
        <v>142</v>
      </c>
      <c r="EF235" s="68">
        <v>0</v>
      </c>
      <c r="EG235" s="68">
        <v>38</v>
      </c>
      <c r="EH235" s="68">
        <v>23</v>
      </c>
      <c r="EI235" s="68">
        <v>4</v>
      </c>
      <c r="EJ235" s="68">
        <v>488</v>
      </c>
      <c r="EK235" s="68">
        <v>24</v>
      </c>
      <c r="EL235" s="68">
        <v>15</v>
      </c>
      <c r="EM235" s="68">
        <v>82</v>
      </c>
      <c r="EN235" s="68">
        <v>1</v>
      </c>
      <c r="EO235" s="68">
        <v>12</v>
      </c>
      <c r="EP235" s="68">
        <v>0</v>
      </c>
      <c r="EQ235" s="68">
        <v>0</v>
      </c>
      <c r="ER235" s="68">
        <v>3</v>
      </c>
      <c r="ES235" s="68">
        <v>0</v>
      </c>
      <c r="EU235" s="80" t="s">
        <v>176</v>
      </c>
      <c r="EV235" s="80" t="s">
        <v>2504</v>
      </c>
      <c r="EW235" s="78">
        <v>439</v>
      </c>
      <c r="EX235" s="80">
        <v>389</v>
      </c>
      <c r="EY235" s="78">
        <v>1358</v>
      </c>
      <c r="EZ235" s="78"/>
      <c r="FA235" s="78"/>
      <c r="FB235" s="78"/>
      <c r="FC235" s="78"/>
      <c r="FD235" s="78"/>
      <c r="FE235" s="78"/>
    </row>
    <row r="236" spans="1:161">
      <c r="A236" s="205" t="s">
        <v>177</v>
      </c>
      <c r="B236" s="8" t="s">
        <v>90</v>
      </c>
      <c r="C236" s="71">
        <v>252</v>
      </c>
      <c r="D236" s="71">
        <v>116</v>
      </c>
      <c r="E236" s="71">
        <v>0</v>
      </c>
      <c r="F236" s="71">
        <v>0</v>
      </c>
      <c r="G236" s="71">
        <v>0</v>
      </c>
      <c r="H236" s="71">
        <v>0</v>
      </c>
      <c r="I236" s="71">
        <v>0</v>
      </c>
      <c r="J236" s="71">
        <v>0</v>
      </c>
      <c r="K236" s="71">
        <v>0</v>
      </c>
      <c r="L236" s="71">
        <v>0</v>
      </c>
      <c r="M236" s="71">
        <v>0</v>
      </c>
      <c r="N236" s="71">
        <v>0</v>
      </c>
      <c r="O236" s="71">
        <v>94</v>
      </c>
      <c r="P236" s="71">
        <v>41</v>
      </c>
      <c r="Q236" s="71">
        <v>83</v>
      </c>
      <c r="R236" s="71">
        <v>30</v>
      </c>
      <c r="S236" s="71">
        <v>0</v>
      </c>
      <c r="T236" s="71">
        <v>0</v>
      </c>
      <c r="U236" s="71">
        <v>0</v>
      </c>
      <c r="V236" s="71">
        <v>0</v>
      </c>
      <c r="W236" s="71">
        <v>0</v>
      </c>
      <c r="X236" s="71">
        <v>0</v>
      </c>
      <c r="Y236" s="71">
        <v>0</v>
      </c>
      <c r="Z236" s="71">
        <v>0</v>
      </c>
      <c r="AA236" s="71">
        <v>0</v>
      </c>
      <c r="AB236" s="71">
        <v>0</v>
      </c>
      <c r="AC236" s="69">
        <v>429</v>
      </c>
      <c r="AD236" s="69">
        <v>187</v>
      </c>
      <c r="AE236" s="205" t="s">
        <v>177</v>
      </c>
      <c r="AF236" s="8" t="s">
        <v>90</v>
      </c>
      <c r="AG236" s="71">
        <v>14</v>
      </c>
      <c r="AH236" s="71">
        <v>7</v>
      </c>
      <c r="AI236" s="71">
        <v>0</v>
      </c>
      <c r="AJ236" s="71">
        <v>0</v>
      </c>
      <c r="AK236" s="71">
        <v>0</v>
      </c>
      <c r="AL236" s="71">
        <v>0</v>
      </c>
      <c r="AM236" s="71">
        <v>0</v>
      </c>
      <c r="AN236" s="71">
        <v>0</v>
      </c>
      <c r="AO236" s="71">
        <v>0</v>
      </c>
      <c r="AP236" s="71">
        <v>0</v>
      </c>
      <c r="AQ236" s="71">
        <v>0</v>
      </c>
      <c r="AR236" s="71">
        <v>0</v>
      </c>
      <c r="AS236" s="71">
        <v>4</v>
      </c>
      <c r="AT236" s="71">
        <v>2</v>
      </c>
      <c r="AU236" s="71">
        <v>20</v>
      </c>
      <c r="AV236" s="71">
        <v>11</v>
      </c>
      <c r="AW236" s="71">
        <v>0</v>
      </c>
      <c r="AX236" s="71">
        <v>0</v>
      </c>
      <c r="AY236" s="71">
        <v>0</v>
      </c>
      <c r="AZ236" s="71">
        <v>0</v>
      </c>
      <c r="BA236" s="71">
        <v>0</v>
      </c>
      <c r="BB236" s="71">
        <v>0</v>
      </c>
      <c r="BC236" s="71">
        <v>0</v>
      </c>
      <c r="BD236" s="71">
        <v>0</v>
      </c>
      <c r="BE236" s="71">
        <v>0</v>
      </c>
      <c r="BF236" s="71">
        <v>0</v>
      </c>
      <c r="BG236" s="69">
        <v>38</v>
      </c>
      <c r="BH236" s="69">
        <v>20</v>
      </c>
      <c r="BI236" s="205" t="s">
        <v>177</v>
      </c>
      <c r="BJ236" s="8" t="s">
        <v>90</v>
      </c>
      <c r="BK236" s="31">
        <v>4</v>
      </c>
      <c r="BL236" s="31">
        <v>0</v>
      </c>
      <c r="BM236" s="31">
        <v>0</v>
      </c>
      <c r="BN236" s="31">
        <v>0</v>
      </c>
      <c r="BO236" s="31">
        <v>0</v>
      </c>
      <c r="BP236" s="31">
        <v>0</v>
      </c>
      <c r="BQ236" s="31">
        <v>2</v>
      </c>
      <c r="BR236" s="31">
        <v>2</v>
      </c>
      <c r="BS236" s="31">
        <v>0</v>
      </c>
      <c r="BT236" s="31">
        <v>0</v>
      </c>
      <c r="BU236" s="31">
        <v>0</v>
      </c>
      <c r="BV236" s="31">
        <v>0</v>
      </c>
      <c r="BW236" s="31">
        <v>0</v>
      </c>
      <c r="BX236" s="149">
        <v>8</v>
      </c>
      <c r="BY236" s="125">
        <v>5</v>
      </c>
      <c r="BZ236" s="71">
        <v>3</v>
      </c>
      <c r="CA236" s="71">
        <v>0</v>
      </c>
      <c r="CB236" s="71">
        <v>1</v>
      </c>
      <c r="CC236" s="71">
        <v>2</v>
      </c>
      <c r="CD236" s="205" t="s">
        <v>177</v>
      </c>
      <c r="CE236" s="8" t="s">
        <v>90</v>
      </c>
      <c r="CF236" s="71">
        <v>0</v>
      </c>
      <c r="CG236" s="71">
        <v>189</v>
      </c>
      <c r="CH236" s="71">
        <v>0</v>
      </c>
      <c r="CI236" s="71">
        <v>0</v>
      </c>
      <c r="CJ236" s="71">
        <v>0</v>
      </c>
      <c r="CK236" s="71">
        <v>3</v>
      </c>
      <c r="CL236" s="71">
        <v>8</v>
      </c>
      <c r="CM236" s="71">
        <v>3</v>
      </c>
      <c r="CN236" s="71">
        <v>3</v>
      </c>
      <c r="CO236" s="205" t="s">
        <v>177</v>
      </c>
      <c r="CP236" s="8" t="s">
        <v>90</v>
      </c>
      <c r="CQ236" s="46">
        <v>72</v>
      </c>
      <c r="CR236" s="46">
        <v>32</v>
      </c>
      <c r="CS236" s="46">
        <v>41</v>
      </c>
      <c r="CT236" s="46">
        <v>19</v>
      </c>
      <c r="CU236" s="46">
        <v>0</v>
      </c>
      <c r="CV236" s="46">
        <v>0</v>
      </c>
      <c r="CW236" s="46">
        <v>0</v>
      </c>
      <c r="CX236" s="46">
        <v>0</v>
      </c>
      <c r="CY236" s="46">
        <v>0</v>
      </c>
      <c r="CZ236" s="46">
        <v>0</v>
      </c>
      <c r="DA236" s="46">
        <v>0</v>
      </c>
      <c r="DB236" s="46">
        <v>0</v>
      </c>
      <c r="DC236" s="46">
        <v>0</v>
      </c>
      <c r="DD236" s="46">
        <v>0</v>
      </c>
      <c r="DE236" s="46">
        <v>0</v>
      </c>
      <c r="DF236" s="46">
        <v>0</v>
      </c>
      <c r="DG236" s="46">
        <v>0</v>
      </c>
      <c r="DH236" s="46">
        <v>0</v>
      </c>
      <c r="DI236" s="46">
        <v>0</v>
      </c>
      <c r="DJ236" s="46">
        <v>0</v>
      </c>
      <c r="DK236" s="46">
        <v>0</v>
      </c>
      <c r="DL236" s="46">
        <v>0</v>
      </c>
      <c r="DM236" s="46">
        <v>0</v>
      </c>
      <c r="DN236" s="46">
        <v>0</v>
      </c>
      <c r="DO236" s="205" t="s">
        <v>177</v>
      </c>
      <c r="DP236" s="8" t="s">
        <v>90</v>
      </c>
      <c r="DQ236" s="71">
        <v>3</v>
      </c>
      <c r="DR236" s="71">
        <v>9</v>
      </c>
      <c r="DS236" s="71">
        <v>0</v>
      </c>
      <c r="DT236" s="71">
        <v>10</v>
      </c>
      <c r="DU236" s="71">
        <v>0</v>
      </c>
      <c r="DV236" s="16">
        <v>22</v>
      </c>
      <c r="DW236" s="71">
        <v>10</v>
      </c>
      <c r="DX236" s="71">
        <v>3</v>
      </c>
      <c r="DY236" s="152">
        <v>3</v>
      </c>
      <c r="DZ236" s="32">
        <v>0</v>
      </c>
      <c r="EA236" s="205" t="s">
        <v>177</v>
      </c>
      <c r="EB236" s="8" t="s">
        <v>90</v>
      </c>
      <c r="EC236" s="71">
        <v>37</v>
      </c>
      <c r="ED236" s="71">
        <v>63</v>
      </c>
      <c r="EE236" s="71">
        <v>14</v>
      </c>
      <c r="EF236" s="71">
        <v>0</v>
      </c>
      <c r="EG236" s="71">
        <v>13</v>
      </c>
      <c r="EH236" s="71">
        <v>18</v>
      </c>
      <c r="EI236" s="71">
        <v>11</v>
      </c>
      <c r="EJ236" s="71">
        <v>109</v>
      </c>
      <c r="EK236" s="71">
        <v>20</v>
      </c>
      <c r="EL236" s="71">
        <v>0</v>
      </c>
      <c r="EM236" s="71">
        <v>8</v>
      </c>
      <c r="EN236" s="71">
        <v>0</v>
      </c>
      <c r="EO236" s="71">
        <v>10</v>
      </c>
      <c r="EP236" s="71">
        <v>0</v>
      </c>
      <c r="EQ236" s="71">
        <v>0</v>
      </c>
      <c r="ER236" s="71">
        <v>0</v>
      </c>
      <c r="ES236" s="71">
        <v>0</v>
      </c>
      <c r="EU236" s="80" t="s">
        <v>177</v>
      </c>
      <c r="EV236" s="80" t="s">
        <v>2505</v>
      </c>
      <c r="EW236" s="78">
        <v>72</v>
      </c>
      <c r="EX236" s="80">
        <v>41</v>
      </c>
      <c r="EY236" s="78">
        <v>378</v>
      </c>
      <c r="EZ236" s="78"/>
      <c r="FA236" s="78"/>
      <c r="FB236" s="78"/>
      <c r="FC236" s="78"/>
      <c r="FD236" s="78"/>
      <c r="FE236" s="78"/>
    </row>
    <row r="237" spans="1:161">
      <c r="A237" s="205"/>
      <c r="B237" s="8" t="s">
        <v>91</v>
      </c>
      <c r="C237" s="71">
        <v>357</v>
      </c>
      <c r="D237" s="71">
        <v>190</v>
      </c>
      <c r="E237" s="71">
        <v>0</v>
      </c>
      <c r="F237" s="71">
        <v>0</v>
      </c>
      <c r="G237" s="71">
        <v>0</v>
      </c>
      <c r="H237" s="71">
        <v>0</v>
      </c>
      <c r="I237" s="71">
        <v>0</v>
      </c>
      <c r="J237" s="71">
        <v>0</v>
      </c>
      <c r="K237" s="71">
        <v>43</v>
      </c>
      <c r="L237" s="71">
        <v>32</v>
      </c>
      <c r="M237" s="71">
        <v>42</v>
      </c>
      <c r="N237" s="71">
        <v>18</v>
      </c>
      <c r="O237" s="71">
        <v>72</v>
      </c>
      <c r="P237" s="71">
        <v>39</v>
      </c>
      <c r="Q237" s="71">
        <v>0</v>
      </c>
      <c r="R237" s="71">
        <v>0</v>
      </c>
      <c r="S237" s="71">
        <v>0</v>
      </c>
      <c r="T237" s="71">
        <v>0</v>
      </c>
      <c r="U237" s="71">
        <v>0</v>
      </c>
      <c r="V237" s="71">
        <v>0</v>
      </c>
      <c r="W237" s="71">
        <v>103</v>
      </c>
      <c r="X237" s="71">
        <v>69</v>
      </c>
      <c r="Y237" s="71">
        <v>38</v>
      </c>
      <c r="Z237" s="71">
        <v>12</v>
      </c>
      <c r="AA237" s="71">
        <v>88</v>
      </c>
      <c r="AB237" s="71">
        <v>40</v>
      </c>
      <c r="AC237" s="69">
        <v>743</v>
      </c>
      <c r="AD237" s="69">
        <v>400</v>
      </c>
      <c r="AE237" s="205"/>
      <c r="AF237" s="8" t="s">
        <v>91</v>
      </c>
      <c r="AG237" s="71">
        <v>85</v>
      </c>
      <c r="AH237" s="71">
        <v>43</v>
      </c>
      <c r="AI237" s="71">
        <v>0</v>
      </c>
      <c r="AJ237" s="71">
        <v>0</v>
      </c>
      <c r="AK237" s="71">
        <v>0</v>
      </c>
      <c r="AL237" s="71">
        <v>0</v>
      </c>
      <c r="AM237" s="71">
        <v>0</v>
      </c>
      <c r="AN237" s="71">
        <v>0</v>
      </c>
      <c r="AO237" s="71">
        <v>2</v>
      </c>
      <c r="AP237" s="71">
        <v>1</v>
      </c>
      <c r="AQ237" s="71">
        <v>8</v>
      </c>
      <c r="AR237" s="71">
        <v>2</v>
      </c>
      <c r="AS237" s="71">
        <v>13</v>
      </c>
      <c r="AT237" s="71">
        <v>6</v>
      </c>
      <c r="AU237" s="71">
        <v>0</v>
      </c>
      <c r="AV237" s="71">
        <v>0</v>
      </c>
      <c r="AW237" s="71">
        <v>0</v>
      </c>
      <c r="AX237" s="71">
        <v>0</v>
      </c>
      <c r="AY237" s="71">
        <v>0</v>
      </c>
      <c r="AZ237" s="71">
        <v>0</v>
      </c>
      <c r="BA237" s="71">
        <v>20</v>
      </c>
      <c r="BB237" s="71">
        <v>13</v>
      </c>
      <c r="BC237" s="71">
        <v>14</v>
      </c>
      <c r="BD237" s="71">
        <v>2</v>
      </c>
      <c r="BE237" s="71">
        <v>28</v>
      </c>
      <c r="BF237" s="71">
        <v>12</v>
      </c>
      <c r="BG237" s="69">
        <v>170</v>
      </c>
      <c r="BH237" s="69">
        <v>79</v>
      </c>
      <c r="BI237" s="205"/>
      <c r="BJ237" s="8" t="s">
        <v>91</v>
      </c>
      <c r="BK237" s="31">
        <v>6</v>
      </c>
      <c r="BL237" s="31">
        <v>0</v>
      </c>
      <c r="BM237" s="31">
        <v>0</v>
      </c>
      <c r="BN237" s="31">
        <v>0</v>
      </c>
      <c r="BO237" s="31">
        <v>1</v>
      </c>
      <c r="BP237" s="31">
        <v>1</v>
      </c>
      <c r="BQ237" s="31">
        <v>2</v>
      </c>
      <c r="BR237" s="31">
        <v>0</v>
      </c>
      <c r="BS237" s="31">
        <v>0</v>
      </c>
      <c r="BT237" s="31">
        <v>0</v>
      </c>
      <c r="BU237" s="31">
        <v>2</v>
      </c>
      <c r="BV237" s="31">
        <v>1</v>
      </c>
      <c r="BW237" s="31">
        <v>2</v>
      </c>
      <c r="BX237" s="149">
        <v>15</v>
      </c>
      <c r="BY237" s="125">
        <v>16</v>
      </c>
      <c r="BZ237" s="71">
        <v>4</v>
      </c>
      <c r="CA237" s="71">
        <v>16</v>
      </c>
      <c r="CB237" s="71">
        <v>0</v>
      </c>
      <c r="CC237" s="71">
        <v>1</v>
      </c>
      <c r="CD237" s="205"/>
      <c r="CE237" s="8" t="s">
        <v>91</v>
      </c>
      <c r="CF237" s="71">
        <v>0</v>
      </c>
      <c r="CG237" s="71">
        <v>384</v>
      </c>
      <c r="CH237" s="71">
        <v>0</v>
      </c>
      <c r="CI237" s="71">
        <v>0</v>
      </c>
      <c r="CJ237" s="71">
        <v>0</v>
      </c>
      <c r="CK237" s="71">
        <v>18</v>
      </c>
      <c r="CL237" s="71">
        <v>16</v>
      </c>
      <c r="CM237" s="71">
        <v>46</v>
      </c>
      <c r="CN237" s="71">
        <v>30</v>
      </c>
      <c r="CO237" s="205"/>
      <c r="CP237" s="8" t="s">
        <v>91</v>
      </c>
      <c r="CQ237" s="46">
        <v>0</v>
      </c>
      <c r="CR237" s="46">
        <v>0</v>
      </c>
      <c r="CS237" s="46">
        <v>0</v>
      </c>
      <c r="CT237" s="46">
        <v>0</v>
      </c>
      <c r="CU237" s="46">
        <v>0</v>
      </c>
      <c r="CV237" s="46">
        <v>0</v>
      </c>
      <c r="CW237" s="46">
        <v>0</v>
      </c>
      <c r="CX237" s="46">
        <v>0</v>
      </c>
      <c r="CY237" s="46">
        <v>0</v>
      </c>
      <c r="CZ237" s="46">
        <v>0</v>
      </c>
      <c r="DA237" s="46">
        <v>0</v>
      </c>
      <c r="DB237" s="46">
        <v>0</v>
      </c>
      <c r="DC237" s="46">
        <v>98</v>
      </c>
      <c r="DD237" s="46">
        <v>64</v>
      </c>
      <c r="DE237" s="46">
        <v>58</v>
      </c>
      <c r="DF237" s="46">
        <v>40</v>
      </c>
      <c r="DG237" s="46">
        <v>44</v>
      </c>
      <c r="DH237" s="46">
        <v>8</v>
      </c>
      <c r="DI237" s="46">
        <v>21</v>
      </c>
      <c r="DJ237" s="46">
        <v>2</v>
      </c>
      <c r="DK237" s="46">
        <v>83</v>
      </c>
      <c r="DL237" s="46">
        <v>41</v>
      </c>
      <c r="DM237" s="46">
        <v>49</v>
      </c>
      <c r="DN237" s="46">
        <v>27</v>
      </c>
      <c r="DO237" s="205"/>
      <c r="DP237" s="8" t="s">
        <v>91</v>
      </c>
      <c r="DQ237" s="71">
        <v>14</v>
      </c>
      <c r="DR237" s="71">
        <v>16</v>
      </c>
      <c r="DS237" s="71">
        <v>0</v>
      </c>
      <c r="DT237" s="71">
        <v>4</v>
      </c>
      <c r="DU237" s="71">
        <v>2</v>
      </c>
      <c r="DV237" s="16">
        <v>36</v>
      </c>
      <c r="DW237" s="71">
        <v>16</v>
      </c>
      <c r="DX237" s="71">
        <v>11</v>
      </c>
      <c r="DY237" s="152">
        <v>15</v>
      </c>
      <c r="DZ237" s="32">
        <v>8</v>
      </c>
      <c r="EA237" s="205"/>
      <c r="EB237" s="8" t="s">
        <v>91</v>
      </c>
      <c r="EC237" s="71">
        <v>191</v>
      </c>
      <c r="ED237" s="71">
        <v>179</v>
      </c>
      <c r="EE237" s="71">
        <v>25</v>
      </c>
      <c r="EF237" s="71">
        <v>0</v>
      </c>
      <c r="EG237" s="71">
        <v>10</v>
      </c>
      <c r="EH237" s="71">
        <v>5</v>
      </c>
      <c r="EI237" s="71">
        <v>0</v>
      </c>
      <c r="EJ237" s="71">
        <v>130</v>
      </c>
      <c r="EK237" s="71">
        <v>3</v>
      </c>
      <c r="EL237" s="71">
        <v>0</v>
      </c>
      <c r="EM237" s="71">
        <v>19</v>
      </c>
      <c r="EN237" s="71">
        <v>0</v>
      </c>
      <c r="EO237" s="71">
        <v>0</v>
      </c>
      <c r="EP237" s="71">
        <v>0</v>
      </c>
      <c r="EQ237" s="71">
        <v>0</v>
      </c>
      <c r="ER237" s="71">
        <v>0</v>
      </c>
      <c r="ES237" s="71">
        <v>0</v>
      </c>
      <c r="EU237" s="80" t="s">
        <v>177</v>
      </c>
      <c r="EV237" s="80" t="s">
        <v>2506</v>
      </c>
      <c r="EW237" s="78">
        <v>225</v>
      </c>
      <c r="EX237" s="80">
        <v>128</v>
      </c>
      <c r="EY237" s="78">
        <v>768</v>
      </c>
      <c r="EZ237" s="78"/>
      <c r="FA237" s="78"/>
      <c r="FB237" s="78"/>
      <c r="FC237" s="78"/>
      <c r="FD237" s="78"/>
      <c r="FE237" s="78"/>
    </row>
    <row r="238" spans="1:161">
      <c r="A238" s="205"/>
      <c r="B238" s="66" t="s">
        <v>73</v>
      </c>
      <c r="C238" s="26">
        <v>609</v>
      </c>
      <c r="D238" s="26">
        <v>306</v>
      </c>
      <c r="E238" s="26">
        <v>0</v>
      </c>
      <c r="F238" s="26">
        <v>0</v>
      </c>
      <c r="G238" s="26">
        <v>0</v>
      </c>
      <c r="H238" s="26">
        <v>0</v>
      </c>
      <c r="I238" s="26">
        <v>0</v>
      </c>
      <c r="J238" s="26">
        <v>0</v>
      </c>
      <c r="K238" s="26">
        <v>43</v>
      </c>
      <c r="L238" s="26">
        <v>32</v>
      </c>
      <c r="M238" s="26">
        <v>42</v>
      </c>
      <c r="N238" s="26">
        <v>18</v>
      </c>
      <c r="O238" s="26">
        <v>166</v>
      </c>
      <c r="P238" s="26">
        <v>80</v>
      </c>
      <c r="Q238" s="26">
        <v>83</v>
      </c>
      <c r="R238" s="26">
        <v>30</v>
      </c>
      <c r="S238" s="26">
        <v>0</v>
      </c>
      <c r="T238" s="26">
        <v>0</v>
      </c>
      <c r="U238" s="26">
        <v>0</v>
      </c>
      <c r="V238" s="26">
        <v>0</v>
      </c>
      <c r="W238" s="26">
        <v>103</v>
      </c>
      <c r="X238" s="26">
        <v>69</v>
      </c>
      <c r="Y238" s="26">
        <v>38</v>
      </c>
      <c r="Z238" s="26">
        <v>12</v>
      </c>
      <c r="AA238" s="26">
        <v>88</v>
      </c>
      <c r="AB238" s="26">
        <v>40</v>
      </c>
      <c r="AC238" s="68">
        <v>1172</v>
      </c>
      <c r="AD238" s="68">
        <v>587</v>
      </c>
      <c r="AE238" s="205"/>
      <c r="AF238" s="66" t="s">
        <v>73</v>
      </c>
      <c r="AG238" s="26">
        <v>99</v>
      </c>
      <c r="AH238" s="26">
        <v>50</v>
      </c>
      <c r="AI238" s="26">
        <v>0</v>
      </c>
      <c r="AJ238" s="26">
        <v>0</v>
      </c>
      <c r="AK238" s="26">
        <v>0</v>
      </c>
      <c r="AL238" s="26">
        <v>0</v>
      </c>
      <c r="AM238" s="26">
        <v>0</v>
      </c>
      <c r="AN238" s="26">
        <v>0</v>
      </c>
      <c r="AO238" s="26">
        <v>2</v>
      </c>
      <c r="AP238" s="26">
        <v>1</v>
      </c>
      <c r="AQ238" s="26">
        <v>8</v>
      </c>
      <c r="AR238" s="26">
        <v>2</v>
      </c>
      <c r="AS238" s="26">
        <v>17</v>
      </c>
      <c r="AT238" s="26">
        <v>8</v>
      </c>
      <c r="AU238" s="26">
        <v>20</v>
      </c>
      <c r="AV238" s="26">
        <v>11</v>
      </c>
      <c r="AW238" s="26">
        <v>0</v>
      </c>
      <c r="AX238" s="26">
        <v>0</v>
      </c>
      <c r="AY238" s="26">
        <v>0</v>
      </c>
      <c r="AZ238" s="26">
        <v>0</v>
      </c>
      <c r="BA238" s="26">
        <v>20</v>
      </c>
      <c r="BB238" s="26">
        <v>13</v>
      </c>
      <c r="BC238" s="26">
        <v>14</v>
      </c>
      <c r="BD238" s="26">
        <v>2</v>
      </c>
      <c r="BE238" s="26">
        <v>28</v>
      </c>
      <c r="BF238" s="26">
        <v>12</v>
      </c>
      <c r="BG238" s="68">
        <v>208</v>
      </c>
      <c r="BH238" s="68">
        <v>99</v>
      </c>
      <c r="BI238" s="205"/>
      <c r="BJ238" s="66" t="s">
        <v>73</v>
      </c>
      <c r="BK238" s="68">
        <v>10</v>
      </c>
      <c r="BL238" s="68">
        <v>0</v>
      </c>
      <c r="BM238" s="68">
        <v>0</v>
      </c>
      <c r="BN238" s="68">
        <v>0</v>
      </c>
      <c r="BO238" s="68">
        <v>1</v>
      </c>
      <c r="BP238" s="68">
        <v>1</v>
      </c>
      <c r="BQ238" s="68">
        <v>4</v>
      </c>
      <c r="BR238" s="68">
        <v>2</v>
      </c>
      <c r="BS238" s="68">
        <v>0</v>
      </c>
      <c r="BT238" s="68">
        <v>0</v>
      </c>
      <c r="BU238" s="68">
        <v>2</v>
      </c>
      <c r="BV238" s="68">
        <v>1</v>
      </c>
      <c r="BW238" s="68">
        <v>2</v>
      </c>
      <c r="BX238" s="68">
        <v>23</v>
      </c>
      <c r="BY238" s="68">
        <v>21</v>
      </c>
      <c r="BZ238" s="68">
        <v>7</v>
      </c>
      <c r="CA238" s="68">
        <v>16</v>
      </c>
      <c r="CB238" s="68">
        <v>1</v>
      </c>
      <c r="CC238" s="68">
        <v>3</v>
      </c>
      <c r="CD238" s="205"/>
      <c r="CE238" s="66" t="s">
        <v>73</v>
      </c>
      <c r="CF238" s="68">
        <v>0</v>
      </c>
      <c r="CG238" s="68">
        <v>573</v>
      </c>
      <c r="CH238" s="68">
        <v>0</v>
      </c>
      <c r="CI238" s="68">
        <v>0</v>
      </c>
      <c r="CJ238" s="68">
        <v>0</v>
      </c>
      <c r="CK238" s="68">
        <v>21</v>
      </c>
      <c r="CL238" s="68">
        <v>24</v>
      </c>
      <c r="CM238" s="68">
        <v>49</v>
      </c>
      <c r="CN238" s="68">
        <v>33</v>
      </c>
      <c r="CO238" s="205"/>
      <c r="CP238" s="66" t="s">
        <v>73</v>
      </c>
      <c r="CQ238" s="68">
        <v>72</v>
      </c>
      <c r="CR238" s="68">
        <v>32</v>
      </c>
      <c r="CS238" s="68">
        <v>41</v>
      </c>
      <c r="CT238" s="68">
        <v>19</v>
      </c>
      <c r="CU238" s="68">
        <v>0</v>
      </c>
      <c r="CV238" s="68">
        <v>0</v>
      </c>
      <c r="CW238" s="68">
        <v>0</v>
      </c>
      <c r="CX238" s="68">
        <v>0</v>
      </c>
      <c r="CY238" s="68">
        <v>0</v>
      </c>
      <c r="CZ238" s="68">
        <v>0</v>
      </c>
      <c r="DA238" s="68">
        <v>0</v>
      </c>
      <c r="DB238" s="68">
        <v>0</v>
      </c>
      <c r="DC238" s="68">
        <v>98</v>
      </c>
      <c r="DD238" s="68">
        <v>64</v>
      </c>
      <c r="DE238" s="68">
        <v>58</v>
      </c>
      <c r="DF238" s="68">
        <v>40</v>
      </c>
      <c r="DG238" s="68">
        <v>44</v>
      </c>
      <c r="DH238" s="68">
        <v>8</v>
      </c>
      <c r="DI238" s="68">
        <v>21</v>
      </c>
      <c r="DJ238" s="68">
        <v>2</v>
      </c>
      <c r="DK238" s="68">
        <v>83</v>
      </c>
      <c r="DL238" s="68">
        <v>41</v>
      </c>
      <c r="DM238" s="68">
        <v>49</v>
      </c>
      <c r="DN238" s="68">
        <v>27</v>
      </c>
      <c r="DO238" s="205"/>
      <c r="DP238" s="66" t="s">
        <v>73</v>
      </c>
      <c r="DQ238" s="26">
        <v>17</v>
      </c>
      <c r="DR238" s="26">
        <v>25</v>
      </c>
      <c r="DS238" s="26">
        <v>0</v>
      </c>
      <c r="DT238" s="26">
        <v>14</v>
      </c>
      <c r="DU238" s="26">
        <v>2</v>
      </c>
      <c r="DV238" s="26">
        <v>58</v>
      </c>
      <c r="DW238" s="26">
        <v>26</v>
      </c>
      <c r="DX238" s="26">
        <v>14</v>
      </c>
      <c r="DY238" s="41">
        <v>18</v>
      </c>
      <c r="DZ238" s="41">
        <v>8</v>
      </c>
      <c r="EA238" s="205"/>
      <c r="EB238" s="66" t="s">
        <v>73</v>
      </c>
      <c r="EC238" s="68">
        <v>228</v>
      </c>
      <c r="ED238" s="68">
        <v>242</v>
      </c>
      <c r="EE238" s="68">
        <v>39</v>
      </c>
      <c r="EF238" s="68">
        <v>0</v>
      </c>
      <c r="EG238" s="68">
        <v>23</v>
      </c>
      <c r="EH238" s="68">
        <v>23</v>
      </c>
      <c r="EI238" s="68">
        <v>11</v>
      </c>
      <c r="EJ238" s="68">
        <v>239</v>
      </c>
      <c r="EK238" s="68">
        <v>23</v>
      </c>
      <c r="EL238" s="68">
        <v>0</v>
      </c>
      <c r="EM238" s="68">
        <v>27</v>
      </c>
      <c r="EN238" s="68">
        <v>0</v>
      </c>
      <c r="EO238" s="68">
        <v>10</v>
      </c>
      <c r="EP238" s="68">
        <v>0</v>
      </c>
      <c r="EQ238" s="68">
        <v>0</v>
      </c>
      <c r="ER238" s="68">
        <v>0</v>
      </c>
      <c r="ES238" s="68">
        <v>0</v>
      </c>
      <c r="EU238" s="80" t="s">
        <v>177</v>
      </c>
      <c r="EV238" s="80" t="s">
        <v>2507</v>
      </c>
      <c r="EW238" s="78">
        <v>297</v>
      </c>
      <c r="EX238" s="80">
        <v>169</v>
      </c>
      <c r="EY238" s="78">
        <v>1146</v>
      </c>
      <c r="EZ238" s="78"/>
      <c r="FA238" s="78"/>
      <c r="FB238" s="78"/>
      <c r="FC238" s="78"/>
      <c r="FD238" s="78"/>
      <c r="FE238" s="78"/>
    </row>
    <row r="239" spans="1:161">
      <c r="A239" s="205" t="s">
        <v>178</v>
      </c>
      <c r="B239" s="8" t="s">
        <v>90</v>
      </c>
      <c r="C239" s="71">
        <v>400</v>
      </c>
      <c r="D239" s="71">
        <v>170</v>
      </c>
      <c r="E239" s="71">
        <v>13</v>
      </c>
      <c r="F239" s="71">
        <v>7</v>
      </c>
      <c r="G239" s="71">
        <v>0</v>
      </c>
      <c r="H239" s="71">
        <v>0</v>
      </c>
      <c r="I239" s="71">
        <v>0</v>
      </c>
      <c r="J239" s="71">
        <v>0</v>
      </c>
      <c r="K239" s="71">
        <v>6</v>
      </c>
      <c r="L239" s="71">
        <v>3</v>
      </c>
      <c r="M239" s="71">
        <v>6</v>
      </c>
      <c r="N239" s="71">
        <v>1</v>
      </c>
      <c r="O239" s="71">
        <v>47</v>
      </c>
      <c r="P239" s="71">
        <v>26</v>
      </c>
      <c r="Q239" s="71">
        <v>98</v>
      </c>
      <c r="R239" s="71">
        <v>37</v>
      </c>
      <c r="S239" s="71">
        <v>0</v>
      </c>
      <c r="T239" s="71">
        <v>0</v>
      </c>
      <c r="U239" s="71">
        <v>16</v>
      </c>
      <c r="V239" s="71">
        <v>2</v>
      </c>
      <c r="W239" s="71">
        <v>0</v>
      </c>
      <c r="X239" s="71">
        <v>0</v>
      </c>
      <c r="Y239" s="71">
        <v>0</v>
      </c>
      <c r="Z239" s="71">
        <v>0</v>
      </c>
      <c r="AA239" s="71">
        <v>28</v>
      </c>
      <c r="AB239" s="71">
        <v>16</v>
      </c>
      <c r="AC239" s="69">
        <v>614</v>
      </c>
      <c r="AD239" s="69">
        <v>262</v>
      </c>
      <c r="AE239" s="205" t="s">
        <v>178</v>
      </c>
      <c r="AF239" s="8" t="s">
        <v>90</v>
      </c>
      <c r="AG239" s="71">
        <v>15</v>
      </c>
      <c r="AH239" s="71">
        <v>8</v>
      </c>
      <c r="AI239" s="71">
        <v>0</v>
      </c>
      <c r="AJ239" s="71">
        <v>0</v>
      </c>
      <c r="AK239" s="71">
        <v>0</v>
      </c>
      <c r="AL239" s="71">
        <v>0</v>
      </c>
      <c r="AM239" s="71">
        <v>0</v>
      </c>
      <c r="AN239" s="71">
        <v>0</v>
      </c>
      <c r="AO239" s="71">
        <v>2</v>
      </c>
      <c r="AP239" s="71">
        <v>2</v>
      </c>
      <c r="AQ239" s="71">
        <v>2</v>
      </c>
      <c r="AR239" s="71">
        <v>0</v>
      </c>
      <c r="AS239" s="71">
        <v>0</v>
      </c>
      <c r="AT239" s="71">
        <v>0</v>
      </c>
      <c r="AU239" s="71">
        <v>38</v>
      </c>
      <c r="AV239" s="71">
        <v>11</v>
      </c>
      <c r="AW239" s="71">
        <v>0</v>
      </c>
      <c r="AX239" s="71">
        <v>0</v>
      </c>
      <c r="AY239" s="71">
        <v>2</v>
      </c>
      <c r="AZ239" s="71">
        <v>0</v>
      </c>
      <c r="BA239" s="71">
        <v>0</v>
      </c>
      <c r="BB239" s="71">
        <v>0</v>
      </c>
      <c r="BC239" s="71">
        <v>0</v>
      </c>
      <c r="BD239" s="71">
        <v>0</v>
      </c>
      <c r="BE239" s="71">
        <v>0</v>
      </c>
      <c r="BF239" s="71">
        <v>0</v>
      </c>
      <c r="BG239" s="69">
        <v>59</v>
      </c>
      <c r="BH239" s="69">
        <v>21</v>
      </c>
      <c r="BI239" s="205" t="s">
        <v>178</v>
      </c>
      <c r="BJ239" s="8" t="s">
        <v>90</v>
      </c>
      <c r="BK239" s="31">
        <v>8</v>
      </c>
      <c r="BL239" s="31">
        <v>1</v>
      </c>
      <c r="BM239" s="31">
        <v>0</v>
      </c>
      <c r="BN239" s="31">
        <v>0</v>
      </c>
      <c r="BO239" s="31">
        <v>1</v>
      </c>
      <c r="BP239" s="31">
        <v>1</v>
      </c>
      <c r="BQ239" s="31">
        <v>2</v>
      </c>
      <c r="BR239" s="31">
        <v>3</v>
      </c>
      <c r="BS239" s="31">
        <v>0</v>
      </c>
      <c r="BT239" s="31">
        <v>1</v>
      </c>
      <c r="BU239" s="31">
        <v>0</v>
      </c>
      <c r="BV239" s="31">
        <v>0</v>
      </c>
      <c r="BW239" s="31">
        <v>1</v>
      </c>
      <c r="BX239" s="149">
        <v>18</v>
      </c>
      <c r="BY239" s="125">
        <v>14</v>
      </c>
      <c r="BZ239" s="71">
        <v>11</v>
      </c>
      <c r="CA239" s="71">
        <v>8</v>
      </c>
      <c r="CB239" s="71">
        <v>4</v>
      </c>
      <c r="CC239" s="71">
        <v>3</v>
      </c>
      <c r="CD239" s="205" t="s">
        <v>178</v>
      </c>
      <c r="CE239" s="8" t="s">
        <v>90</v>
      </c>
      <c r="CF239" s="71">
        <v>0</v>
      </c>
      <c r="CG239" s="71">
        <v>318</v>
      </c>
      <c r="CH239" s="71">
        <v>3</v>
      </c>
      <c r="CI239" s="71">
        <v>0</v>
      </c>
      <c r="CJ239" s="71">
        <v>0</v>
      </c>
      <c r="CK239" s="71">
        <v>2</v>
      </c>
      <c r="CL239" s="71">
        <v>18</v>
      </c>
      <c r="CM239" s="71">
        <v>16</v>
      </c>
      <c r="CN239" s="71">
        <v>18</v>
      </c>
      <c r="CO239" s="205" t="s">
        <v>178</v>
      </c>
      <c r="CP239" s="8" t="s">
        <v>90</v>
      </c>
      <c r="CQ239" s="46">
        <v>132</v>
      </c>
      <c r="CR239" s="46">
        <v>51</v>
      </c>
      <c r="CS239" s="46">
        <v>66</v>
      </c>
      <c r="CT239" s="46">
        <v>22</v>
      </c>
      <c r="CU239" s="46">
        <v>0</v>
      </c>
      <c r="CV239" s="46">
        <v>0</v>
      </c>
      <c r="CW239" s="46">
        <v>0</v>
      </c>
      <c r="CX239" s="46">
        <v>0</v>
      </c>
      <c r="CY239" s="46">
        <v>5</v>
      </c>
      <c r="CZ239" s="46">
        <v>0</v>
      </c>
      <c r="DA239" s="46">
        <v>1</v>
      </c>
      <c r="DB239" s="46">
        <v>0</v>
      </c>
      <c r="DC239" s="46">
        <v>0</v>
      </c>
      <c r="DD239" s="46">
        <v>0</v>
      </c>
      <c r="DE239" s="46">
        <v>0</v>
      </c>
      <c r="DF239" s="46">
        <v>0</v>
      </c>
      <c r="DG239" s="46">
        <v>0</v>
      </c>
      <c r="DH239" s="46">
        <v>0</v>
      </c>
      <c r="DI239" s="46">
        <v>0</v>
      </c>
      <c r="DJ239" s="46">
        <v>0</v>
      </c>
      <c r="DK239" s="46">
        <v>0</v>
      </c>
      <c r="DL239" s="46">
        <v>0</v>
      </c>
      <c r="DM239" s="46">
        <v>0</v>
      </c>
      <c r="DN239" s="46">
        <v>0</v>
      </c>
      <c r="DO239" s="205" t="s">
        <v>178</v>
      </c>
      <c r="DP239" s="8" t="s">
        <v>90</v>
      </c>
      <c r="DQ239" s="71">
        <v>11</v>
      </c>
      <c r="DR239" s="71">
        <v>20</v>
      </c>
      <c r="DS239" s="71">
        <v>0</v>
      </c>
      <c r="DT239" s="71">
        <v>14</v>
      </c>
      <c r="DU239" s="71">
        <v>0</v>
      </c>
      <c r="DV239" s="16">
        <v>45</v>
      </c>
      <c r="DW239" s="71">
        <v>18</v>
      </c>
      <c r="DX239" s="71">
        <v>13</v>
      </c>
      <c r="DY239" s="152">
        <v>17</v>
      </c>
      <c r="DZ239" s="32">
        <v>9</v>
      </c>
      <c r="EA239" s="205" t="s">
        <v>178</v>
      </c>
      <c r="EB239" s="8" t="s">
        <v>90</v>
      </c>
      <c r="EC239" s="71">
        <v>172</v>
      </c>
      <c r="ED239" s="71">
        <v>176</v>
      </c>
      <c r="EE239" s="71">
        <v>32</v>
      </c>
      <c r="EF239" s="71">
        <v>0</v>
      </c>
      <c r="EG239" s="71">
        <v>29</v>
      </c>
      <c r="EH239" s="71">
        <v>102</v>
      </c>
      <c r="EI239" s="71">
        <v>3</v>
      </c>
      <c r="EJ239" s="71">
        <v>352</v>
      </c>
      <c r="EK239" s="71">
        <v>50</v>
      </c>
      <c r="EL239" s="71">
        <v>64</v>
      </c>
      <c r="EM239" s="71">
        <v>44</v>
      </c>
      <c r="EN239" s="71">
        <v>1</v>
      </c>
      <c r="EO239" s="71">
        <v>9</v>
      </c>
      <c r="EP239" s="71">
        <v>2</v>
      </c>
      <c r="EQ239" s="71">
        <v>0</v>
      </c>
      <c r="ER239" s="71">
        <v>0</v>
      </c>
      <c r="ES239" s="71">
        <v>0</v>
      </c>
      <c r="EU239" s="80" t="s">
        <v>178</v>
      </c>
      <c r="EV239" s="80" t="s">
        <v>2508</v>
      </c>
      <c r="EW239" s="78">
        <v>137</v>
      </c>
      <c r="EX239" s="80">
        <v>67</v>
      </c>
      <c r="EY239" s="78">
        <v>645</v>
      </c>
      <c r="EZ239" s="78"/>
      <c r="FA239" s="78"/>
      <c r="FB239" s="78"/>
      <c r="FC239" s="78"/>
      <c r="FD239" s="78"/>
      <c r="FE239" s="78"/>
    </row>
    <row r="240" spans="1:161">
      <c r="A240" s="205"/>
      <c r="B240" s="8" t="s">
        <v>91</v>
      </c>
      <c r="C240" s="71">
        <v>0</v>
      </c>
      <c r="D240" s="71">
        <v>0</v>
      </c>
      <c r="E240" s="71">
        <v>0</v>
      </c>
      <c r="F240" s="71">
        <v>0</v>
      </c>
      <c r="G240" s="71">
        <v>0</v>
      </c>
      <c r="H240" s="71">
        <v>0</v>
      </c>
      <c r="I240" s="71">
        <v>0</v>
      </c>
      <c r="J240" s="71">
        <v>0</v>
      </c>
      <c r="K240" s="71">
        <v>0</v>
      </c>
      <c r="L240" s="71">
        <v>0</v>
      </c>
      <c r="M240" s="71">
        <v>0</v>
      </c>
      <c r="N240" s="71">
        <v>0</v>
      </c>
      <c r="O240" s="71">
        <v>0</v>
      </c>
      <c r="P240" s="71">
        <v>0</v>
      </c>
      <c r="Q240" s="71">
        <v>0</v>
      </c>
      <c r="R240" s="71">
        <v>0</v>
      </c>
      <c r="S240" s="71">
        <v>0</v>
      </c>
      <c r="T240" s="71">
        <v>0</v>
      </c>
      <c r="U240" s="71">
        <v>0</v>
      </c>
      <c r="V240" s="71">
        <v>0</v>
      </c>
      <c r="W240" s="71">
        <v>0</v>
      </c>
      <c r="X240" s="71">
        <v>0</v>
      </c>
      <c r="Y240" s="71">
        <v>0</v>
      </c>
      <c r="Z240" s="71">
        <v>0</v>
      </c>
      <c r="AA240" s="71">
        <v>0</v>
      </c>
      <c r="AB240" s="71">
        <v>0</v>
      </c>
      <c r="AC240" s="69">
        <v>0</v>
      </c>
      <c r="AD240" s="69">
        <v>0</v>
      </c>
      <c r="AE240" s="205"/>
      <c r="AF240" s="8" t="s">
        <v>91</v>
      </c>
      <c r="AG240" s="71">
        <v>0</v>
      </c>
      <c r="AH240" s="71">
        <v>0</v>
      </c>
      <c r="AI240" s="71">
        <v>0</v>
      </c>
      <c r="AJ240" s="71">
        <v>0</v>
      </c>
      <c r="AK240" s="71">
        <v>0</v>
      </c>
      <c r="AL240" s="71">
        <v>0</v>
      </c>
      <c r="AM240" s="71">
        <v>0</v>
      </c>
      <c r="AN240" s="71">
        <v>0</v>
      </c>
      <c r="AO240" s="71">
        <v>0</v>
      </c>
      <c r="AP240" s="71">
        <v>0</v>
      </c>
      <c r="AQ240" s="71">
        <v>0</v>
      </c>
      <c r="AR240" s="71">
        <v>0</v>
      </c>
      <c r="AS240" s="71">
        <v>0</v>
      </c>
      <c r="AT240" s="71">
        <v>0</v>
      </c>
      <c r="AU240" s="71">
        <v>0</v>
      </c>
      <c r="AV240" s="71">
        <v>0</v>
      </c>
      <c r="AW240" s="71">
        <v>0</v>
      </c>
      <c r="AX240" s="71">
        <v>0</v>
      </c>
      <c r="AY240" s="71">
        <v>0</v>
      </c>
      <c r="AZ240" s="71">
        <v>0</v>
      </c>
      <c r="BA240" s="71">
        <v>0</v>
      </c>
      <c r="BB240" s="71">
        <v>0</v>
      </c>
      <c r="BC240" s="71">
        <v>0</v>
      </c>
      <c r="BD240" s="71">
        <v>0</v>
      </c>
      <c r="BE240" s="71">
        <v>0</v>
      </c>
      <c r="BF240" s="71">
        <v>0</v>
      </c>
      <c r="BG240" s="69">
        <v>0</v>
      </c>
      <c r="BH240" s="69">
        <v>0</v>
      </c>
      <c r="BI240" s="205"/>
      <c r="BJ240" s="8" t="s">
        <v>91</v>
      </c>
      <c r="BK240" s="31">
        <v>0</v>
      </c>
      <c r="BL240" s="31">
        <v>0</v>
      </c>
      <c r="BM240" s="31">
        <v>0</v>
      </c>
      <c r="BN240" s="31">
        <v>0</v>
      </c>
      <c r="BO240" s="31">
        <v>0</v>
      </c>
      <c r="BP240" s="31">
        <v>0</v>
      </c>
      <c r="BQ240" s="31">
        <v>0</v>
      </c>
      <c r="BR240" s="31">
        <v>0</v>
      </c>
      <c r="BS240" s="31">
        <v>0</v>
      </c>
      <c r="BT240" s="31">
        <v>0</v>
      </c>
      <c r="BU240" s="31">
        <v>0</v>
      </c>
      <c r="BV240" s="31">
        <v>0</v>
      </c>
      <c r="BW240" s="31">
        <v>0</v>
      </c>
      <c r="BX240" s="149">
        <v>0</v>
      </c>
      <c r="BY240" s="125">
        <v>0</v>
      </c>
      <c r="BZ240" s="71">
        <v>0</v>
      </c>
      <c r="CA240" s="71">
        <v>0</v>
      </c>
      <c r="CB240" s="71">
        <v>0</v>
      </c>
      <c r="CC240" s="71">
        <v>0</v>
      </c>
      <c r="CD240" s="205"/>
      <c r="CE240" s="8" t="s">
        <v>91</v>
      </c>
      <c r="CF240" s="71">
        <v>0</v>
      </c>
      <c r="CG240" s="71">
        <v>0</v>
      </c>
      <c r="CH240" s="71">
        <v>0</v>
      </c>
      <c r="CI240" s="71">
        <v>0</v>
      </c>
      <c r="CJ240" s="71">
        <v>0</v>
      </c>
      <c r="CK240" s="71">
        <v>0</v>
      </c>
      <c r="CL240" s="71">
        <v>0</v>
      </c>
      <c r="CM240" s="71">
        <v>0</v>
      </c>
      <c r="CN240" s="71">
        <v>0</v>
      </c>
      <c r="CO240" s="205"/>
      <c r="CP240" s="8" t="s">
        <v>91</v>
      </c>
      <c r="CQ240" s="46">
        <v>0</v>
      </c>
      <c r="CR240" s="46">
        <v>0</v>
      </c>
      <c r="CS240" s="46">
        <v>0</v>
      </c>
      <c r="CT240" s="46">
        <v>0</v>
      </c>
      <c r="CU240" s="46">
        <v>0</v>
      </c>
      <c r="CV240" s="46">
        <v>0</v>
      </c>
      <c r="CW240" s="46">
        <v>0</v>
      </c>
      <c r="CX240" s="46">
        <v>0</v>
      </c>
      <c r="CY240" s="46">
        <v>0</v>
      </c>
      <c r="CZ240" s="46">
        <v>0</v>
      </c>
      <c r="DA240" s="46">
        <v>0</v>
      </c>
      <c r="DB240" s="46">
        <v>0</v>
      </c>
      <c r="DC240" s="46">
        <v>0</v>
      </c>
      <c r="DD240" s="46">
        <v>0</v>
      </c>
      <c r="DE240" s="46">
        <v>0</v>
      </c>
      <c r="DF240" s="46">
        <v>0</v>
      </c>
      <c r="DG240" s="46">
        <v>0</v>
      </c>
      <c r="DH240" s="46">
        <v>0</v>
      </c>
      <c r="DI240" s="46">
        <v>0</v>
      </c>
      <c r="DJ240" s="46">
        <v>0</v>
      </c>
      <c r="DK240" s="46">
        <v>0</v>
      </c>
      <c r="DL240" s="46">
        <v>0</v>
      </c>
      <c r="DM240" s="46">
        <v>0</v>
      </c>
      <c r="DN240" s="46">
        <v>0</v>
      </c>
      <c r="DO240" s="205"/>
      <c r="DP240" s="8" t="s">
        <v>91</v>
      </c>
      <c r="DQ240" s="71">
        <v>0</v>
      </c>
      <c r="DR240" s="71">
        <v>0</v>
      </c>
      <c r="DS240" s="71">
        <v>0</v>
      </c>
      <c r="DT240" s="71">
        <v>0</v>
      </c>
      <c r="DU240" s="71">
        <v>0</v>
      </c>
      <c r="DV240" s="16">
        <v>0</v>
      </c>
      <c r="DW240" s="71">
        <v>0</v>
      </c>
      <c r="DX240" s="71">
        <v>0</v>
      </c>
      <c r="DY240" s="152">
        <v>0</v>
      </c>
      <c r="DZ240" s="32">
        <v>0</v>
      </c>
      <c r="EA240" s="205"/>
      <c r="EB240" s="8" t="s">
        <v>91</v>
      </c>
      <c r="EC240" s="71">
        <v>0</v>
      </c>
      <c r="ED240" s="71">
        <v>0</v>
      </c>
      <c r="EE240" s="71">
        <v>0</v>
      </c>
      <c r="EF240" s="71">
        <v>0</v>
      </c>
      <c r="EG240" s="71">
        <v>0</v>
      </c>
      <c r="EH240" s="71">
        <v>0</v>
      </c>
      <c r="EI240" s="71">
        <v>0</v>
      </c>
      <c r="EJ240" s="71">
        <v>0</v>
      </c>
      <c r="EK240" s="71">
        <v>0</v>
      </c>
      <c r="EL240" s="71">
        <v>0</v>
      </c>
      <c r="EM240" s="71">
        <v>0</v>
      </c>
      <c r="EN240" s="71">
        <v>0</v>
      </c>
      <c r="EO240" s="71">
        <v>0</v>
      </c>
      <c r="EP240" s="71">
        <v>0</v>
      </c>
      <c r="EQ240" s="71">
        <v>0</v>
      </c>
      <c r="ER240" s="71">
        <v>0</v>
      </c>
      <c r="ES240" s="71">
        <v>0</v>
      </c>
      <c r="EU240" s="80" t="s">
        <v>178</v>
      </c>
      <c r="EV240" s="80" t="s">
        <v>2509</v>
      </c>
      <c r="EW240" s="78">
        <v>0</v>
      </c>
      <c r="EX240" s="80">
        <v>0</v>
      </c>
      <c r="EY240" s="78">
        <v>0</v>
      </c>
      <c r="EZ240" s="78"/>
      <c r="FA240" s="78"/>
      <c r="FB240" s="78"/>
      <c r="FC240" s="78"/>
      <c r="FD240" s="78"/>
      <c r="FE240" s="78"/>
    </row>
    <row r="241" spans="1:161">
      <c r="A241" s="205"/>
      <c r="B241" s="66" t="s">
        <v>73</v>
      </c>
      <c r="C241" s="26">
        <v>400</v>
      </c>
      <c r="D241" s="26">
        <v>170</v>
      </c>
      <c r="E241" s="26">
        <v>13</v>
      </c>
      <c r="F241" s="26">
        <v>7</v>
      </c>
      <c r="G241" s="26">
        <v>0</v>
      </c>
      <c r="H241" s="26">
        <v>0</v>
      </c>
      <c r="I241" s="26">
        <v>0</v>
      </c>
      <c r="J241" s="26">
        <v>0</v>
      </c>
      <c r="K241" s="26">
        <v>6</v>
      </c>
      <c r="L241" s="26">
        <v>3</v>
      </c>
      <c r="M241" s="26">
        <v>6</v>
      </c>
      <c r="N241" s="26">
        <v>1</v>
      </c>
      <c r="O241" s="26">
        <v>47</v>
      </c>
      <c r="P241" s="26">
        <v>26</v>
      </c>
      <c r="Q241" s="26">
        <v>98</v>
      </c>
      <c r="R241" s="26">
        <v>37</v>
      </c>
      <c r="S241" s="26">
        <v>0</v>
      </c>
      <c r="T241" s="26">
        <v>0</v>
      </c>
      <c r="U241" s="26">
        <v>16</v>
      </c>
      <c r="V241" s="26">
        <v>2</v>
      </c>
      <c r="W241" s="26">
        <v>0</v>
      </c>
      <c r="X241" s="26">
        <v>0</v>
      </c>
      <c r="Y241" s="26">
        <v>0</v>
      </c>
      <c r="Z241" s="26">
        <v>0</v>
      </c>
      <c r="AA241" s="26">
        <v>28</v>
      </c>
      <c r="AB241" s="26">
        <v>16</v>
      </c>
      <c r="AC241" s="68">
        <v>614</v>
      </c>
      <c r="AD241" s="68">
        <v>262</v>
      </c>
      <c r="AE241" s="205"/>
      <c r="AF241" s="66" t="s">
        <v>73</v>
      </c>
      <c r="AG241" s="26">
        <v>15</v>
      </c>
      <c r="AH241" s="26">
        <v>8</v>
      </c>
      <c r="AI241" s="26">
        <v>0</v>
      </c>
      <c r="AJ241" s="26">
        <v>0</v>
      </c>
      <c r="AK241" s="26">
        <v>0</v>
      </c>
      <c r="AL241" s="26">
        <v>0</v>
      </c>
      <c r="AM241" s="26">
        <v>0</v>
      </c>
      <c r="AN241" s="26">
        <v>0</v>
      </c>
      <c r="AO241" s="26">
        <v>2</v>
      </c>
      <c r="AP241" s="26">
        <v>2</v>
      </c>
      <c r="AQ241" s="26">
        <v>2</v>
      </c>
      <c r="AR241" s="26">
        <v>0</v>
      </c>
      <c r="AS241" s="26">
        <v>0</v>
      </c>
      <c r="AT241" s="26">
        <v>0</v>
      </c>
      <c r="AU241" s="26">
        <v>38</v>
      </c>
      <c r="AV241" s="26">
        <v>11</v>
      </c>
      <c r="AW241" s="26">
        <v>0</v>
      </c>
      <c r="AX241" s="26">
        <v>0</v>
      </c>
      <c r="AY241" s="26">
        <v>2</v>
      </c>
      <c r="AZ241" s="26">
        <v>0</v>
      </c>
      <c r="BA241" s="26">
        <v>0</v>
      </c>
      <c r="BB241" s="26">
        <v>0</v>
      </c>
      <c r="BC241" s="26">
        <v>0</v>
      </c>
      <c r="BD241" s="26">
        <v>0</v>
      </c>
      <c r="BE241" s="26">
        <v>0</v>
      </c>
      <c r="BF241" s="26">
        <v>0</v>
      </c>
      <c r="BG241" s="68">
        <v>59</v>
      </c>
      <c r="BH241" s="68">
        <v>21</v>
      </c>
      <c r="BI241" s="205"/>
      <c r="BJ241" s="66" t="s">
        <v>73</v>
      </c>
      <c r="BK241" s="68">
        <v>8</v>
      </c>
      <c r="BL241" s="68">
        <v>1</v>
      </c>
      <c r="BM241" s="68">
        <v>0</v>
      </c>
      <c r="BN241" s="68">
        <v>0</v>
      </c>
      <c r="BO241" s="68">
        <v>1</v>
      </c>
      <c r="BP241" s="68">
        <v>1</v>
      </c>
      <c r="BQ241" s="68">
        <v>2</v>
      </c>
      <c r="BR241" s="68">
        <v>3</v>
      </c>
      <c r="BS241" s="68">
        <v>0</v>
      </c>
      <c r="BT241" s="68">
        <v>1</v>
      </c>
      <c r="BU241" s="68">
        <v>0</v>
      </c>
      <c r="BV241" s="68">
        <v>0</v>
      </c>
      <c r="BW241" s="68">
        <v>1</v>
      </c>
      <c r="BX241" s="68">
        <v>18</v>
      </c>
      <c r="BY241" s="68">
        <v>14</v>
      </c>
      <c r="BZ241" s="68">
        <v>11</v>
      </c>
      <c r="CA241" s="68">
        <v>8</v>
      </c>
      <c r="CB241" s="68">
        <v>4</v>
      </c>
      <c r="CC241" s="68">
        <v>3</v>
      </c>
      <c r="CD241" s="205"/>
      <c r="CE241" s="66" t="s">
        <v>73</v>
      </c>
      <c r="CF241" s="68">
        <v>0</v>
      </c>
      <c r="CG241" s="68">
        <v>318</v>
      </c>
      <c r="CH241" s="68">
        <v>3</v>
      </c>
      <c r="CI241" s="68">
        <v>0</v>
      </c>
      <c r="CJ241" s="68">
        <v>0</v>
      </c>
      <c r="CK241" s="68">
        <v>2</v>
      </c>
      <c r="CL241" s="68">
        <v>18</v>
      </c>
      <c r="CM241" s="68">
        <v>16</v>
      </c>
      <c r="CN241" s="68">
        <v>18</v>
      </c>
      <c r="CO241" s="205"/>
      <c r="CP241" s="66" t="s">
        <v>73</v>
      </c>
      <c r="CQ241" s="68">
        <v>132</v>
      </c>
      <c r="CR241" s="68">
        <v>51</v>
      </c>
      <c r="CS241" s="68">
        <v>66</v>
      </c>
      <c r="CT241" s="68">
        <v>22</v>
      </c>
      <c r="CU241" s="68">
        <v>0</v>
      </c>
      <c r="CV241" s="68">
        <v>0</v>
      </c>
      <c r="CW241" s="68">
        <v>0</v>
      </c>
      <c r="CX241" s="68">
        <v>0</v>
      </c>
      <c r="CY241" s="68">
        <v>5</v>
      </c>
      <c r="CZ241" s="68">
        <v>0</v>
      </c>
      <c r="DA241" s="68">
        <v>1</v>
      </c>
      <c r="DB241" s="68">
        <v>0</v>
      </c>
      <c r="DC241" s="68">
        <v>0</v>
      </c>
      <c r="DD241" s="68">
        <v>0</v>
      </c>
      <c r="DE241" s="68">
        <v>0</v>
      </c>
      <c r="DF241" s="68">
        <v>0</v>
      </c>
      <c r="DG241" s="68">
        <v>0</v>
      </c>
      <c r="DH241" s="68">
        <v>0</v>
      </c>
      <c r="DI241" s="68">
        <v>0</v>
      </c>
      <c r="DJ241" s="68">
        <v>0</v>
      </c>
      <c r="DK241" s="68">
        <v>0</v>
      </c>
      <c r="DL241" s="68">
        <v>0</v>
      </c>
      <c r="DM241" s="68">
        <v>0</v>
      </c>
      <c r="DN241" s="68">
        <v>0</v>
      </c>
      <c r="DO241" s="205"/>
      <c r="DP241" s="66" t="s">
        <v>73</v>
      </c>
      <c r="DQ241" s="26">
        <v>11</v>
      </c>
      <c r="DR241" s="26">
        <v>20</v>
      </c>
      <c r="DS241" s="26">
        <v>0</v>
      </c>
      <c r="DT241" s="26">
        <v>14</v>
      </c>
      <c r="DU241" s="26">
        <v>0</v>
      </c>
      <c r="DV241" s="26">
        <v>45</v>
      </c>
      <c r="DW241" s="26">
        <v>18</v>
      </c>
      <c r="DX241" s="26">
        <v>13</v>
      </c>
      <c r="DY241" s="41">
        <v>17</v>
      </c>
      <c r="DZ241" s="41">
        <v>9</v>
      </c>
      <c r="EA241" s="205"/>
      <c r="EB241" s="66" t="s">
        <v>73</v>
      </c>
      <c r="EC241" s="68">
        <v>172</v>
      </c>
      <c r="ED241" s="68">
        <v>176</v>
      </c>
      <c r="EE241" s="68">
        <v>32</v>
      </c>
      <c r="EF241" s="68">
        <v>0</v>
      </c>
      <c r="EG241" s="68">
        <v>29</v>
      </c>
      <c r="EH241" s="68">
        <v>102</v>
      </c>
      <c r="EI241" s="68">
        <v>3</v>
      </c>
      <c r="EJ241" s="68">
        <v>352</v>
      </c>
      <c r="EK241" s="68">
        <v>50</v>
      </c>
      <c r="EL241" s="68">
        <v>64</v>
      </c>
      <c r="EM241" s="68">
        <v>44</v>
      </c>
      <c r="EN241" s="68">
        <v>1</v>
      </c>
      <c r="EO241" s="68">
        <v>9</v>
      </c>
      <c r="EP241" s="68">
        <v>2</v>
      </c>
      <c r="EQ241" s="68">
        <v>0</v>
      </c>
      <c r="ER241" s="68">
        <v>0</v>
      </c>
      <c r="ES241" s="68">
        <v>0</v>
      </c>
      <c r="EU241" s="80" t="s">
        <v>178</v>
      </c>
      <c r="EV241" s="80" t="s">
        <v>2510</v>
      </c>
      <c r="EW241" s="78">
        <v>137</v>
      </c>
      <c r="EX241" s="80">
        <v>67</v>
      </c>
      <c r="EY241" s="78">
        <v>645</v>
      </c>
      <c r="EZ241" s="78"/>
      <c r="FA241" s="78"/>
      <c r="FB241" s="78"/>
      <c r="FC241" s="78"/>
      <c r="FD241" s="78"/>
      <c r="FE241" s="78"/>
    </row>
    <row r="242" spans="1:161">
      <c r="A242" s="205" t="s">
        <v>179</v>
      </c>
      <c r="B242" s="8" t="s">
        <v>90</v>
      </c>
      <c r="C242" s="71">
        <v>0</v>
      </c>
      <c r="D242" s="71">
        <v>0</v>
      </c>
      <c r="E242" s="71">
        <v>0</v>
      </c>
      <c r="F242" s="71">
        <v>0</v>
      </c>
      <c r="G242" s="71">
        <v>0</v>
      </c>
      <c r="H242" s="71">
        <v>0</v>
      </c>
      <c r="I242" s="71">
        <v>0</v>
      </c>
      <c r="J242" s="71">
        <v>0</v>
      </c>
      <c r="K242" s="71">
        <v>0</v>
      </c>
      <c r="L242" s="71">
        <v>0</v>
      </c>
      <c r="M242" s="71">
        <v>0</v>
      </c>
      <c r="N242" s="71">
        <v>0</v>
      </c>
      <c r="O242" s="71">
        <v>0</v>
      </c>
      <c r="P242" s="71">
        <v>0</v>
      </c>
      <c r="Q242" s="71">
        <v>0</v>
      </c>
      <c r="R242" s="71">
        <v>0</v>
      </c>
      <c r="S242" s="71">
        <v>0</v>
      </c>
      <c r="T242" s="71">
        <v>0</v>
      </c>
      <c r="U242" s="71">
        <v>0</v>
      </c>
      <c r="V242" s="71">
        <v>0</v>
      </c>
      <c r="W242" s="71">
        <v>0</v>
      </c>
      <c r="X242" s="71">
        <v>0</v>
      </c>
      <c r="Y242" s="71">
        <v>0</v>
      </c>
      <c r="Z242" s="71">
        <v>0</v>
      </c>
      <c r="AA242" s="71">
        <v>0</v>
      </c>
      <c r="AB242" s="71">
        <v>0</v>
      </c>
      <c r="AC242" s="69">
        <v>0</v>
      </c>
      <c r="AD242" s="69">
        <v>0</v>
      </c>
      <c r="AE242" s="205" t="s">
        <v>179</v>
      </c>
      <c r="AF242" s="8" t="s">
        <v>90</v>
      </c>
      <c r="AG242" s="71">
        <v>0</v>
      </c>
      <c r="AH242" s="71">
        <v>0</v>
      </c>
      <c r="AI242" s="71">
        <v>0</v>
      </c>
      <c r="AJ242" s="71">
        <v>0</v>
      </c>
      <c r="AK242" s="71">
        <v>0</v>
      </c>
      <c r="AL242" s="71">
        <v>0</v>
      </c>
      <c r="AM242" s="71">
        <v>0</v>
      </c>
      <c r="AN242" s="71">
        <v>0</v>
      </c>
      <c r="AO242" s="71">
        <v>0</v>
      </c>
      <c r="AP242" s="71">
        <v>0</v>
      </c>
      <c r="AQ242" s="71">
        <v>0</v>
      </c>
      <c r="AR242" s="71">
        <v>0</v>
      </c>
      <c r="AS242" s="71">
        <v>0</v>
      </c>
      <c r="AT242" s="71">
        <v>0</v>
      </c>
      <c r="AU242" s="71">
        <v>0</v>
      </c>
      <c r="AV242" s="71">
        <v>0</v>
      </c>
      <c r="AW242" s="71">
        <v>0</v>
      </c>
      <c r="AX242" s="71">
        <v>0</v>
      </c>
      <c r="AY242" s="71">
        <v>0</v>
      </c>
      <c r="AZ242" s="71">
        <v>0</v>
      </c>
      <c r="BA242" s="71">
        <v>0</v>
      </c>
      <c r="BB242" s="71">
        <v>0</v>
      </c>
      <c r="BC242" s="71">
        <v>0</v>
      </c>
      <c r="BD242" s="71">
        <v>0</v>
      </c>
      <c r="BE242" s="71">
        <v>0</v>
      </c>
      <c r="BF242" s="71">
        <v>0</v>
      </c>
      <c r="BG242" s="69">
        <v>0</v>
      </c>
      <c r="BH242" s="69">
        <v>0</v>
      </c>
      <c r="BI242" s="205" t="s">
        <v>179</v>
      </c>
      <c r="BJ242" s="8" t="s">
        <v>90</v>
      </c>
      <c r="BK242" s="31">
        <v>0</v>
      </c>
      <c r="BL242" s="31">
        <v>0</v>
      </c>
      <c r="BM242" s="31">
        <v>0</v>
      </c>
      <c r="BN242" s="31">
        <v>0</v>
      </c>
      <c r="BO242" s="31">
        <v>0</v>
      </c>
      <c r="BP242" s="31">
        <v>0</v>
      </c>
      <c r="BQ242" s="31">
        <v>0</v>
      </c>
      <c r="BR242" s="31">
        <v>0</v>
      </c>
      <c r="BS242" s="31">
        <v>0</v>
      </c>
      <c r="BT242" s="31">
        <v>0</v>
      </c>
      <c r="BU242" s="31">
        <v>0</v>
      </c>
      <c r="BV242" s="31">
        <v>0</v>
      </c>
      <c r="BW242" s="31">
        <v>0</v>
      </c>
      <c r="BX242" s="149">
        <v>0</v>
      </c>
      <c r="BY242" s="125">
        <v>0</v>
      </c>
      <c r="BZ242" s="71">
        <v>0</v>
      </c>
      <c r="CA242" s="71">
        <v>0</v>
      </c>
      <c r="CB242" s="71">
        <v>0</v>
      </c>
      <c r="CC242" s="71">
        <v>0</v>
      </c>
      <c r="CD242" s="205" t="s">
        <v>179</v>
      </c>
      <c r="CE242" s="8" t="s">
        <v>90</v>
      </c>
      <c r="CF242" s="71">
        <v>0</v>
      </c>
      <c r="CG242" s="71">
        <v>0</v>
      </c>
      <c r="CH242" s="71">
        <v>0</v>
      </c>
      <c r="CI242" s="71">
        <v>0</v>
      </c>
      <c r="CJ242" s="71">
        <v>0</v>
      </c>
      <c r="CK242" s="71">
        <v>0</v>
      </c>
      <c r="CL242" s="71">
        <v>0</v>
      </c>
      <c r="CM242" s="71">
        <v>0</v>
      </c>
      <c r="CN242" s="71">
        <v>0</v>
      </c>
      <c r="CO242" s="205" t="s">
        <v>179</v>
      </c>
      <c r="CP242" s="8" t="s">
        <v>90</v>
      </c>
      <c r="CQ242" s="46">
        <v>0</v>
      </c>
      <c r="CR242" s="46">
        <v>0</v>
      </c>
      <c r="CS242" s="46">
        <v>0</v>
      </c>
      <c r="CT242" s="46">
        <v>0</v>
      </c>
      <c r="CU242" s="46">
        <v>0</v>
      </c>
      <c r="CV242" s="46">
        <v>0</v>
      </c>
      <c r="CW242" s="46">
        <v>0</v>
      </c>
      <c r="CX242" s="46">
        <v>0</v>
      </c>
      <c r="CY242" s="46">
        <v>0</v>
      </c>
      <c r="CZ242" s="46">
        <v>0</v>
      </c>
      <c r="DA242" s="46">
        <v>0</v>
      </c>
      <c r="DB242" s="46">
        <v>0</v>
      </c>
      <c r="DC242" s="46">
        <v>0</v>
      </c>
      <c r="DD242" s="46">
        <v>0</v>
      </c>
      <c r="DE242" s="46">
        <v>0</v>
      </c>
      <c r="DF242" s="46">
        <v>0</v>
      </c>
      <c r="DG242" s="46">
        <v>0</v>
      </c>
      <c r="DH242" s="46">
        <v>0</v>
      </c>
      <c r="DI242" s="46">
        <v>0</v>
      </c>
      <c r="DJ242" s="46">
        <v>0</v>
      </c>
      <c r="DK242" s="46">
        <v>0</v>
      </c>
      <c r="DL242" s="46">
        <v>0</v>
      </c>
      <c r="DM242" s="46">
        <v>0</v>
      </c>
      <c r="DN242" s="46">
        <v>0</v>
      </c>
      <c r="DO242" s="205" t="s">
        <v>179</v>
      </c>
      <c r="DP242" s="8" t="s">
        <v>90</v>
      </c>
      <c r="DQ242" s="71">
        <v>0</v>
      </c>
      <c r="DR242" s="71">
        <v>0</v>
      </c>
      <c r="DS242" s="71">
        <v>0</v>
      </c>
      <c r="DT242" s="71">
        <v>0</v>
      </c>
      <c r="DU242" s="71">
        <v>0</v>
      </c>
      <c r="DV242" s="16">
        <v>0</v>
      </c>
      <c r="DW242" s="71">
        <v>0</v>
      </c>
      <c r="DX242" s="71">
        <v>0</v>
      </c>
      <c r="DY242" s="152">
        <v>0</v>
      </c>
      <c r="DZ242" s="32">
        <v>0</v>
      </c>
      <c r="EA242" s="205" t="s">
        <v>179</v>
      </c>
      <c r="EB242" s="8" t="s">
        <v>90</v>
      </c>
      <c r="EC242" s="71">
        <v>0</v>
      </c>
      <c r="ED242" s="71">
        <v>0</v>
      </c>
      <c r="EE242" s="71">
        <v>0</v>
      </c>
      <c r="EF242" s="71">
        <v>0</v>
      </c>
      <c r="EG242" s="71">
        <v>0</v>
      </c>
      <c r="EH242" s="71">
        <v>0</v>
      </c>
      <c r="EI242" s="71">
        <v>0</v>
      </c>
      <c r="EJ242" s="71">
        <v>0</v>
      </c>
      <c r="EK242" s="71">
        <v>0</v>
      </c>
      <c r="EL242" s="71">
        <v>0</v>
      </c>
      <c r="EM242" s="71">
        <v>0</v>
      </c>
      <c r="EN242" s="71">
        <v>0</v>
      </c>
      <c r="EO242" s="71">
        <v>0</v>
      </c>
      <c r="EP242" s="71">
        <v>0</v>
      </c>
      <c r="EQ242" s="71">
        <v>0</v>
      </c>
      <c r="ER242" s="71">
        <v>0</v>
      </c>
      <c r="ES242" s="71">
        <v>0</v>
      </c>
      <c r="EU242" s="80" t="s">
        <v>179</v>
      </c>
      <c r="EV242" s="80" t="s">
        <v>2511</v>
      </c>
      <c r="EW242" s="78">
        <v>0</v>
      </c>
      <c r="EX242" s="80">
        <v>0</v>
      </c>
      <c r="EY242" s="78">
        <v>0</v>
      </c>
      <c r="EZ242" s="78"/>
      <c r="FA242" s="78"/>
      <c r="FB242" s="78"/>
      <c r="FC242" s="78"/>
      <c r="FD242" s="78"/>
      <c r="FE242" s="78"/>
    </row>
    <row r="243" spans="1:161">
      <c r="A243" s="205"/>
      <c r="B243" s="8" t="s">
        <v>91</v>
      </c>
      <c r="C243" s="71">
        <v>1508</v>
      </c>
      <c r="D243" s="71">
        <v>844</v>
      </c>
      <c r="E243" s="71">
        <v>0</v>
      </c>
      <c r="F243" s="71">
        <v>0</v>
      </c>
      <c r="G243" s="71">
        <v>0</v>
      </c>
      <c r="H243" s="71">
        <v>0</v>
      </c>
      <c r="I243" s="71">
        <v>0</v>
      </c>
      <c r="J243" s="71">
        <v>0</v>
      </c>
      <c r="K243" s="71">
        <v>388</v>
      </c>
      <c r="L243" s="71">
        <v>273</v>
      </c>
      <c r="M243" s="71">
        <v>511</v>
      </c>
      <c r="N243" s="71">
        <v>252</v>
      </c>
      <c r="O243" s="71">
        <v>370</v>
      </c>
      <c r="P243" s="71">
        <v>181</v>
      </c>
      <c r="Q243" s="71">
        <v>0</v>
      </c>
      <c r="R243" s="71">
        <v>0</v>
      </c>
      <c r="S243" s="71">
        <v>0</v>
      </c>
      <c r="T243" s="71">
        <v>0</v>
      </c>
      <c r="U243" s="71">
        <v>0</v>
      </c>
      <c r="V243" s="71">
        <v>0</v>
      </c>
      <c r="W243" s="71">
        <v>352</v>
      </c>
      <c r="X243" s="71">
        <v>222</v>
      </c>
      <c r="Y243" s="71">
        <v>556</v>
      </c>
      <c r="Z243" s="71">
        <v>262</v>
      </c>
      <c r="AA243" s="71">
        <v>251</v>
      </c>
      <c r="AB243" s="71">
        <v>156</v>
      </c>
      <c r="AC243" s="69">
        <v>3936</v>
      </c>
      <c r="AD243" s="69">
        <v>2190</v>
      </c>
      <c r="AE243" s="205"/>
      <c r="AF243" s="8" t="s">
        <v>91</v>
      </c>
      <c r="AG243" s="71">
        <v>67</v>
      </c>
      <c r="AH243" s="71">
        <v>35</v>
      </c>
      <c r="AI243" s="71">
        <v>0</v>
      </c>
      <c r="AJ243" s="71">
        <v>0</v>
      </c>
      <c r="AK243" s="71">
        <v>0</v>
      </c>
      <c r="AL243" s="71">
        <v>0</v>
      </c>
      <c r="AM243" s="71">
        <v>0</v>
      </c>
      <c r="AN243" s="71">
        <v>0</v>
      </c>
      <c r="AO243" s="71">
        <v>21</v>
      </c>
      <c r="AP243" s="71">
        <v>15</v>
      </c>
      <c r="AQ243" s="71">
        <v>36</v>
      </c>
      <c r="AR243" s="71">
        <v>13</v>
      </c>
      <c r="AS243" s="71">
        <v>6</v>
      </c>
      <c r="AT243" s="71">
        <v>4</v>
      </c>
      <c r="AU243" s="71">
        <v>0</v>
      </c>
      <c r="AV243" s="71">
        <v>0</v>
      </c>
      <c r="AW243" s="71">
        <v>0</v>
      </c>
      <c r="AX243" s="71">
        <v>0</v>
      </c>
      <c r="AY243" s="71">
        <v>0</v>
      </c>
      <c r="AZ243" s="71">
        <v>0</v>
      </c>
      <c r="BA243" s="71">
        <v>32</v>
      </c>
      <c r="BB243" s="71">
        <v>20</v>
      </c>
      <c r="BC243" s="71">
        <v>65</v>
      </c>
      <c r="BD243" s="71">
        <v>32</v>
      </c>
      <c r="BE243" s="71">
        <v>12</v>
      </c>
      <c r="BF243" s="71">
        <v>10</v>
      </c>
      <c r="BG243" s="69">
        <v>239</v>
      </c>
      <c r="BH243" s="69">
        <v>129</v>
      </c>
      <c r="BI243" s="205"/>
      <c r="BJ243" s="8" t="s">
        <v>91</v>
      </c>
      <c r="BK243" s="31">
        <v>19</v>
      </c>
      <c r="BL243" s="31">
        <v>0</v>
      </c>
      <c r="BM243" s="31">
        <v>0</v>
      </c>
      <c r="BN243" s="31">
        <v>0</v>
      </c>
      <c r="BO243" s="31">
        <v>6</v>
      </c>
      <c r="BP243" s="31">
        <v>10</v>
      </c>
      <c r="BQ243" s="31">
        <v>6</v>
      </c>
      <c r="BR243" s="31">
        <v>0</v>
      </c>
      <c r="BS243" s="31">
        <v>0</v>
      </c>
      <c r="BT243" s="31">
        <v>0</v>
      </c>
      <c r="BU243" s="31">
        <v>8</v>
      </c>
      <c r="BV243" s="31">
        <v>10</v>
      </c>
      <c r="BW243" s="31">
        <v>5</v>
      </c>
      <c r="BX243" s="149">
        <v>64</v>
      </c>
      <c r="BY243" s="125">
        <v>64</v>
      </c>
      <c r="BZ243" s="71">
        <v>46</v>
      </c>
      <c r="CA243" s="71">
        <v>64</v>
      </c>
      <c r="CB243" s="71">
        <v>0</v>
      </c>
      <c r="CC243" s="71">
        <v>1</v>
      </c>
      <c r="CD243" s="205"/>
      <c r="CE243" s="8" t="s">
        <v>91</v>
      </c>
      <c r="CF243" s="71">
        <v>0</v>
      </c>
      <c r="CG243" s="71">
        <v>1600</v>
      </c>
      <c r="CH243" s="71">
        <v>0</v>
      </c>
      <c r="CI243" s="71">
        <v>50</v>
      </c>
      <c r="CJ243" s="71">
        <v>0</v>
      </c>
      <c r="CK243" s="71">
        <v>30</v>
      </c>
      <c r="CL243" s="71">
        <v>64</v>
      </c>
      <c r="CM243" s="71">
        <v>64</v>
      </c>
      <c r="CN243" s="71">
        <v>64</v>
      </c>
      <c r="CO243" s="205"/>
      <c r="CP243" s="8" t="s">
        <v>91</v>
      </c>
      <c r="CQ243" s="46">
        <v>0</v>
      </c>
      <c r="CR243" s="46">
        <v>0</v>
      </c>
      <c r="CS243" s="46">
        <v>0</v>
      </c>
      <c r="CT243" s="46">
        <v>0</v>
      </c>
      <c r="CU243" s="46">
        <v>0</v>
      </c>
      <c r="CV243" s="46">
        <v>0</v>
      </c>
      <c r="CW243" s="46">
        <v>0</v>
      </c>
      <c r="CX243" s="46">
        <v>0</v>
      </c>
      <c r="CY243" s="46">
        <v>0</v>
      </c>
      <c r="CZ243" s="46">
        <v>0</v>
      </c>
      <c r="DA243" s="46">
        <v>0</v>
      </c>
      <c r="DB243" s="46">
        <v>0</v>
      </c>
      <c r="DC243" s="46">
        <v>531</v>
      </c>
      <c r="DD243" s="46">
        <v>360</v>
      </c>
      <c r="DE243" s="46">
        <v>320</v>
      </c>
      <c r="DF243" s="46">
        <v>236</v>
      </c>
      <c r="DG243" s="46">
        <v>600</v>
      </c>
      <c r="DH243" s="46">
        <v>281</v>
      </c>
      <c r="DI243" s="46">
        <v>300</v>
      </c>
      <c r="DJ243" s="46">
        <v>152</v>
      </c>
      <c r="DK243" s="46">
        <v>240</v>
      </c>
      <c r="DL243" s="46">
        <v>130</v>
      </c>
      <c r="DM243" s="46">
        <v>162</v>
      </c>
      <c r="DN243" s="46">
        <v>84</v>
      </c>
      <c r="DO243" s="205"/>
      <c r="DP243" s="8" t="s">
        <v>91</v>
      </c>
      <c r="DQ243" s="71">
        <v>76</v>
      </c>
      <c r="DR243" s="71">
        <v>71</v>
      </c>
      <c r="DS243" s="71">
        <v>0</v>
      </c>
      <c r="DT243" s="71">
        <v>30</v>
      </c>
      <c r="DU243" s="71">
        <v>0</v>
      </c>
      <c r="DV243" s="16">
        <v>177</v>
      </c>
      <c r="DW243" s="71">
        <v>91</v>
      </c>
      <c r="DX243" s="71">
        <v>49</v>
      </c>
      <c r="DY243" s="152">
        <v>59</v>
      </c>
      <c r="DZ243" s="32">
        <v>34</v>
      </c>
      <c r="EA243" s="205"/>
      <c r="EB243" s="8" t="s">
        <v>91</v>
      </c>
      <c r="EC243" s="71">
        <v>1958</v>
      </c>
      <c r="ED243" s="71">
        <v>4115</v>
      </c>
      <c r="EE243" s="71">
        <v>2131</v>
      </c>
      <c r="EF243" s="71">
        <v>0</v>
      </c>
      <c r="EG243" s="71">
        <v>668</v>
      </c>
      <c r="EH243" s="71">
        <v>991</v>
      </c>
      <c r="EI243" s="71">
        <v>360</v>
      </c>
      <c r="EJ243" s="71">
        <v>6067</v>
      </c>
      <c r="EK243" s="71">
        <v>1387</v>
      </c>
      <c r="EL243" s="71">
        <v>657</v>
      </c>
      <c r="EM243" s="71">
        <v>2384</v>
      </c>
      <c r="EN243" s="71">
        <v>0</v>
      </c>
      <c r="EO243" s="71">
        <v>73</v>
      </c>
      <c r="EP243" s="71">
        <v>0</v>
      </c>
      <c r="EQ243" s="71">
        <v>20</v>
      </c>
      <c r="ER243" s="71">
        <v>0</v>
      </c>
      <c r="ES243" s="71">
        <v>0</v>
      </c>
      <c r="EU243" s="80" t="s">
        <v>179</v>
      </c>
      <c r="EV243" s="80" t="s">
        <v>2512</v>
      </c>
      <c r="EW243" s="78">
        <v>1371</v>
      </c>
      <c r="EX243" s="80">
        <v>782</v>
      </c>
      <c r="EY243" s="78">
        <v>3400</v>
      </c>
      <c r="EZ243" s="78"/>
      <c r="FA243" s="78"/>
      <c r="FB243" s="78"/>
      <c r="FC243" s="78"/>
      <c r="FD243" s="78"/>
      <c r="FE243" s="78"/>
    </row>
    <row r="244" spans="1:161">
      <c r="A244" s="205"/>
      <c r="B244" s="66" t="s">
        <v>73</v>
      </c>
      <c r="C244" s="26">
        <v>1508</v>
      </c>
      <c r="D244" s="26">
        <v>844</v>
      </c>
      <c r="E244" s="26">
        <v>0</v>
      </c>
      <c r="F244" s="26">
        <v>0</v>
      </c>
      <c r="G244" s="26">
        <v>0</v>
      </c>
      <c r="H244" s="26">
        <v>0</v>
      </c>
      <c r="I244" s="26">
        <v>0</v>
      </c>
      <c r="J244" s="26">
        <v>0</v>
      </c>
      <c r="K244" s="26">
        <v>388</v>
      </c>
      <c r="L244" s="26">
        <v>273</v>
      </c>
      <c r="M244" s="26">
        <v>511</v>
      </c>
      <c r="N244" s="26">
        <v>252</v>
      </c>
      <c r="O244" s="26">
        <v>370</v>
      </c>
      <c r="P244" s="26">
        <v>181</v>
      </c>
      <c r="Q244" s="26">
        <v>0</v>
      </c>
      <c r="R244" s="26">
        <v>0</v>
      </c>
      <c r="S244" s="26">
        <v>0</v>
      </c>
      <c r="T244" s="26">
        <v>0</v>
      </c>
      <c r="U244" s="26">
        <v>0</v>
      </c>
      <c r="V244" s="26">
        <v>0</v>
      </c>
      <c r="W244" s="26">
        <v>352</v>
      </c>
      <c r="X244" s="26">
        <v>222</v>
      </c>
      <c r="Y244" s="26">
        <v>556</v>
      </c>
      <c r="Z244" s="26">
        <v>262</v>
      </c>
      <c r="AA244" s="26">
        <v>251</v>
      </c>
      <c r="AB244" s="26">
        <v>156</v>
      </c>
      <c r="AC244" s="68">
        <v>3936</v>
      </c>
      <c r="AD244" s="68">
        <v>2190</v>
      </c>
      <c r="AE244" s="205"/>
      <c r="AF244" s="66" t="s">
        <v>73</v>
      </c>
      <c r="AG244" s="26">
        <v>67</v>
      </c>
      <c r="AH244" s="26">
        <v>35</v>
      </c>
      <c r="AI244" s="26">
        <v>0</v>
      </c>
      <c r="AJ244" s="26">
        <v>0</v>
      </c>
      <c r="AK244" s="26">
        <v>0</v>
      </c>
      <c r="AL244" s="26">
        <v>0</v>
      </c>
      <c r="AM244" s="26">
        <v>0</v>
      </c>
      <c r="AN244" s="26">
        <v>0</v>
      </c>
      <c r="AO244" s="26">
        <v>21</v>
      </c>
      <c r="AP244" s="26">
        <v>15</v>
      </c>
      <c r="AQ244" s="26">
        <v>36</v>
      </c>
      <c r="AR244" s="26">
        <v>13</v>
      </c>
      <c r="AS244" s="26">
        <v>6</v>
      </c>
      <c r="AT244" s="26">
        <v>4</v>
      </c>
      <c r="AU244" s="26">
        <v>0</v>
      </c>
      <c r="AV244" s="26">
        <v>0</v>
      </c>
      <c r="AW244" s="26">
        <v>0</v>
      </c>
      <c r="AX244" s="26">
        <v>0</v>
      </c>
      <c r="AY244" s="26">
        <v>0</v>
      </c>
      <c r="AZ244" s="26">
        <v>0</v>
      </c>
      <c r="BA244" s="26">
        <v>32</v>
      </c>
      <c r="BB244" s="26">
        <v>20</v>
      </c>
      <c r="BC244" s="26">
        <v>65</v>
      </c>
      <c r="BD244" s="26">
        <v>32</v>
      </c>
      <c r="BE244" s="26">
        <v>12</v>
      </c>
      <c r="BF244" s="26">
        <v>10</v>
      </c>
      <c r="BG244" s="68">
        <v>239</v>
      </c>
      <c r="BH244" s="68">
        <v>129</v>
      </c>
      <c r="BI244" s="205"/>
      <c r="BJ244" s="66" t="s">
        <v>73</v>
      </c>
      <c r="BK244" s="68">
        <v>19</v>
      </c>
      <c r="BL244" s="68">
        <v>0</v>
      </c>
      <c r="BM244" s="68">
        <v>0</v>
      </c>
      <c r="BN244" s="68">
        <v>0</v>
      </c>
      <c r="BO244" s="68">
        <v>6</v>
      </c>
      <c r="BP244" s="68">
        <v>10</v>
      </c>
      <c r="BQ244" s="68">
        <v>6</v>
      </c>
      <c r="BR244" s="68">
        <v>0</v>
      </c>
      <c r="BS244" s="68">
        <v>0</v>
      </c>
      <c r="BT244" s="68">
        <v>0</v>
      </c>
      <c r="BU244" s="68">
        <v>8</v>
      </c>
      <c r="BV244" s="68">
        <v>10</v>
      </c>
      <c r="BW244" s="68">
        <v>5</v>
      </c>
      <c r="BX244" s="68">
        <v>64</v>
      </c>
      <c r="BY244" s="68">
        <v>64</v>
      </c>
      <c r="BZ244" s="68">
        <v>46</v>
      </c>
      <c r="CA244" s="68">
        <v>64</v>
      </c>
      <c r="CB244" s="68">
        <v>0</v>
      </c>
      <c r="CC244" s="68">
        <v>1</v>
      </c>
      <c r="CD244" s="205"/>
      <c r="CE244" s="66" t="s">
        <v>73</v>
      </c>
      <c r="CF244" s="68">
        <v>0</v>
      </c>
      <c r="CG244" s="68">
        <v>1600</v>
      </c>
      <c r="CH244" s="68">
        <v>0</v>
      </c>
      <c r="CI244" s="68">
        <v>50</v>
      </c>
      <c r="CJ244" s="68">
        <v>0</v>
      </c>
      <c r="CK244" s="68">
        <v>30</v>
      </c>
      <c r="CL244" s="68">
        <v>64</v>
      </c>
      <c r="CM244" s="68">
        <v>64</v>
      </c>
      <c r="CN244" s="68">
        <v>64</v>
      </c>
      <c r="CO244" s="205"/>
      <c r="CP244" s="66" t="s">
        <v>73</v>
      </c>
      <c r="CQ244" s="68">
        <v>0</v>
      </c>
      <c r="CR244" s="68">
        <v>0</v>
      </c>
      <c r="CS244" s="68">
        <v>0</v>
      </c>
      <c r="CT244" s="68">
        <v>0</v>
      </c>
      <c r="CU244" s="68">
        <v>0</v>
      </c>
      <c r="CV244" s="68">
        <v>0</v>
      </c>
      <c r="CW244" s="68">
        <v>0</v>
      </c>
      <c r="CX244" s="68">
        <v>0</v>
      </c>
      <c r="CY244" s="68">
        <v>0</v>
      </c>
      <c r="CZ244" s="68">
        <v>0</v>
      </c>
      <c r="DA244" s="68">
        <v>0</v>
      </c>
      <c r="DB244" s="68">
        <v>0</v>
      </c>
      <c r="DC244" s="68">
        <v>531</v>
      </c>
      <c r="DD244" s="68">
        <v>360</v>
      </c>
      <c r="DE244" s="68">
        <v>320</v>
      </c>
      <c r="DF244" s="68">
        <v>236</v>
      </c>
      <c r="DG244" s="68">
        <v>600</v>
      </c>
      <c r="DH244" s="68">
        <v>281</v>
      </c>
      <c r="DI244" s="68">
        <v>300</v>
      </c>
      <c r="DJ244" s="68">
        <v>152</v>
      </c>
      <c r="DK244" s="68">
        <v>240</v>
      </c>
      <c r="DL244" s="68">
        <v>130</v>
      </c>
      <c r="DM244" s="68">
        <v>162</v>
      </c>
      <c r="DN244" s="68">
        <v>84</v>
      </c>
      <c r="DO244" s="205"/>
      <c r="DP244" s="66" t="s">
        <v>73</v>
      </c>
      <c r="DQ244" s="26">
        <v>76</v>
      </c>
      <c r="DR244" s="26">
        <v>71</v>
      </c>
      <c r="DS244" s="26">
        <v>0</v>
      </c>
      <c r="DT244" s="26">
        <v>30</v>
      </c>
      <c r="DU244" s="26">
        <v>0</v>
      </c>
      <c r="DV244" s="26">
        <v>177</v>
      </c>
      <c r="DW244" s="26">
        <v>91</v>
      </c>
      <c r="DX244" s="26">
        <v>49</v>
      </c>
      <c r="DY244" s="41">
        <v>59</v>
      </c>
      <c r="DZ244" s="41">
        <v>34</v>
      </c>
      <c r="EA244" s="205"/>
      <c r="EB244" s="66" t="s">
        <v>73</v>
      </c>
      <c r="EC244" s="68">
        <v>1958</v>
      </c>
      <c r="ED244" s="68">
        <v>4115</v>
      </c>
      <c r="EE244" s="68">
        <v>2131</v>
      </c>
      <c r="EF244" s="68">
        <v>0</v>
      </c>
      <c r="EG244" s="68">
        <v>668</v>
      </c>
      <c r="EH244" s="68">
        <v>991</v>
      </c>
      <c r="EI244" s="68">
        <v>360</v>
      </c>
      <c r="EJ244" s="68">
        <v>6067</v>
      </c>
      <c r="EK244" s="68">
        <v>1387</v>
      </c>
      <c r="EL244" s="68">
        <v>657</v>
      </c>
      <c r="EM244" s="68">
        <v>2384</v>
      </c>
      <c r="EN244" s="68">
        <v>0</v>
      </c>
      <c r="EO244" s="68">
        <v>73</v>
      </c>
      <c r="EP244" s="68">
        <v>0</v>
      </c>
      <c r="EQ244" s="68">
        <v>20</v>
      </c>
      <c r="ER244" s="68">
        <v>0</v>
      </c>
      <c r="ES244" s="68">
        <v>0</v>
      </c>
      <c r="EU244" s="80" t="s">
        <v>179</v>
      </c>
      <c r="EV244" s="80" t="s">
        <v>2513</v>
      </c>
      <c r="EW244" s="78">
        <v>1371</v>
      </c>
      <c r="EX244" s="80">
        <v>782</v>
      </c>
      <c r="EY244" s="78">
        <v>3400</v>
      </c>
      <c r="EZ244" s="78"/>
      <c r="FA244" s="78"/>
      <c r="FB244" s="78"/>
      <c r="FC244" s="78"/>
      <c r="FD244" s="78"/>
      <c r="FE244" s="78"/>
    </row>
    <row r="245" spans="1:161">
      <c r="A245" s="205" t="s">
        <v>180</v>
      </c>
      <c r="B245" s="8" t="s">
        <v>90</v>
      </c>
      <c r="C245" s="71">
        <v>960</v>
      </c>
      <c r="D245" s="71">
        <v>530</v>
      </c>
      <c r="E245" s="71">
        <v>62</v>
      </c>
      <c r="F245" s="71">
        <v>29</v>
      </c>
      <c r="G245" s="71">
        <v>0</v>
      </c>
      <c r="H245" s="71">
        <v>0</v>
      </c>
      <c r="I245" s="71">
        <v>57</v>
      </c>
      <c r="J245" s="71">
        <v>28</v>
      </c>
      <c r="K245" s="71">
        <v>311</v>
      </c>
      <c r="L245" s="71">
        <v>182</v>
      </c>
      <c r="M245" s="71">
        <v>228</v>
      </c>
      <c r="N245" s="71">
        <v>103</v>
      </c>
      <c r="O245" s="71">
        <v>128</v>
      </c>
      <c r="P245" s="71">
        <v>80</v>
      </c>
      <c r="Q245" s="71">
        <v>92</v>
      </c>
      <c r="R245" s="71">
        <v>51</v>
      </c>
      <c r="S245" s="71">
        <v>0</v>
      </c>
      <c r="T245" s="71">
        <v>0</v>
      </c>
      <c r="U245" s="71">
        <v>75</v>
      </c>
      <c r="V245" s="71">
        <v>34</v>
      </c>
      <c r="W245" s="71">
        <v>189</v>
      </c>
      <c r="X245" s="71">
        <v>129</v>
      </c>
      <c r="Y245" s="71">
        <v>161</v>
      </c>
      <c r="Z245" s="71">
        <v>66</v>
      </c>
      <c r="AA245" s="71">
        <v>79</v>
      </c>
      <c r="AB245" s="71">
        <v>38</v>
      </c>
      <c r="AC245" s="69">
        <v>2342</v>
      </c>
      <c r="AD245" s="69">
        <v>1270</v>
      </c>
      <c r="AE245" s="205" t="s">
        <v>180</v>
      </c>
      <c r="AF245" s="8" t="s">
        <v>90</v>
      </c>
      <c r="AG245" s="71">
        <v>49</v>
      </c>
      <c r="AH245" s="71">
        <v>30</v>
      </c>
      <c r="AI245" s="71">
        <v>0</v>
      </c>
      <c r="AJ245" s="71">
        <v>0</v>
      </c>
      <c r="AK245" s="71">
        <v>0</v>
      </c>
      <c r="AL245" s="71">
        <v>0</v>
      </c>
      <c r="AM245" s="71">
        <v>0</v>
      </c>
      <c r="AN245" s="71">
        <v>0</v>
      </c>
      <c r="AO245" s="71">
        <v>9</v>
      </c>
      <c r="AP245" s="71">
        <v>6</v>
      </c>
      <c r="AQ245" s="71">
        <v>5</v>
      </c>
      <c r="AR245" s="71">
        <v>2</v>
      </c>
      <c r="AS245" s="71">
        <v>19</v>
      </c>
      <c r="AT245" s="71">
        <v>12</v>
      </c>
      <c r="AU245" s="71">
        <v>8</v>
      </c>
      <c r="AV245" s="71">
        <v>4</v>
      </c>
      <c r="AW245" s="71">
        <v>0</v>
      </c>
      <c r="AX245" s="71">
        <v>0</v>
      </c>
      <c r="AY245" s="71">
        <v>14</v>
      </c>
      <c r="AZ245" s="71">
        <v>3</v>
      </c>
      <c r="BA245" s="71">
        <v>11</v>
      </c>
      <c r="BB245" s="71">
        <v>8</v>
      </c>
      <c r="BC245" s="71">
        <v>22</v>
      </c>
      <c r="BD245" s="71">
        <v>7</v>
      </c>
      <c r="BE245" s="71">
        <v>10</v>
      </c>
      <c r="BF245" s="71">
        <v>3</v>
      </c>
      <c r="BG245" s="69">
        <v>147</v>
      </c>
      <c r="BH245" s="69">
        <v>75</v>
      </c>
      <c r="BI245" s="205" t="s">
        <v>180</v>
      </c>
      <c r="BJ245" s="8" t="s">
        <v>90</v>
      </c>
      <c r="BK245" s="31">
        <v>16</v>
      </c>
      <c r="BL245" s="31">
        <v>2</v>
      </c>
      <c r="BM245" s="31">
        <v>0</v>
      </c>
      <c r="BN245" s="31">
        <v>1</v>
      </c>
      <c r="BO245" s="31">
        <v>7</v>
      </c>
      <c r="BP245" s="31">
        <v>5</v>
      </c>
      <c r="BQ245" s="31">
        <v>3</v>
      </c>
      <c r="BR245" s="31">
        <v>3</v>
      </c>
      <c r="BS245" s="31">
        <v>0</v>
      </c>
      <c r="BT245" s="31">
        <v>1</v>
      </c>
      <c r="BU245" s="31">
        <v>4</v>
      </c>
      <c r="BV245" s="31">
        <v>4</v>
      </c>
      <c r="BW245" s="31">
        <v>3</v>
      </c>
      <c r="BX245" s="149">
        <v>49</v>
      </c>
      <c r="BY245" s="125">
        <v>52</v>
      </c>
      <c r="BZ245" s="71">
        <v>45</v>
      </c>
      <c r="CA245" s="71">
        <v>11</v>
      </c>
      <c r="CB245" s="71">
        <v>1</v>
      </c>
      <c r="CC245" s="71">
        <v>4</v>
      </c>
      <c r="CD245" s="205" t="s">
        <v>180</v>
      </c>
      <c r="CE245" s="8" t="s">
        <v>90</v>
      </c>
      <c r="CF245" s="71">
        <v>0</v>
      </c>
      <c r="CG245" s="71">
        <v>1302</v>
      </c>
      <c r="CH245" s="71">
        <v>0</v>
      </c>
      <c r="CI245" s="71">
        <v>0</v>
      </c>
      <c r="CJ245" s="71">
        <v>0</v>
      </c>
      <c r="CK245" s="71">
        <v>40</v>
      </c>
      <c r="CL245" s="71">
        <v>53</v>
      </c>
      <c r="CM245" s="71">
        <v>52</v>
      </c>
      <c r="CN245" s="71">
        <v>52</v>
      </c>
      <c r="CO245" s="205" t="s">
        <v>180</v>
      </c>
      <c r="CP245" s="8" t="s">
        <v>90</v>
      </c>
      <c r="CQ245" s="46">
        <v>141</v>
      </c>
      <c r="CR245" s="46">
        <v>80</v>
      </c>
      <c r="CS245" s="46">
        <v>108</v>
      </c>
      <c r="CT245" s="46">
        <v>57</v>
      </c>
      <c r="CU245" s="46">
        <v>0</v>
      </c>
      <c r="CV245" s="46">
        <v>0</v>
      </c>
      <c r="CW245" s="46">
        <v>0</v>
      </c>
      <c r="CX245" s="46">
        <v>0</v>
      </c>
      <c r="CY245" s="46">
        <v>74</v>
      </c>
      <c r="CZ245" s="46">
        <v>26</v>
      </c>
      <c r="DA245" s="46">
        <v>36</v>
      </c>
      <c r="DB245" s="46">
        <v>16</v>
      </c>
      <c r="DC245" s="46">
        <v>115</v>
      </c>
      <c r="DD245" s="46">
        <v>66</v>
      </c>
      <c r="DE245" s="46">
        <v>64</v>
      </c>
      <c r="DF245" s="46">
        <v>34</v>
      </c>
      <c r="DG245" s="46">
        <v>110</v>
      </c>
      <c r="DH245" s="46">
        <v>39</v>
      </c>
      <c r="DI245" s="46">
        <v>54</v>
      </c>
      <c r="DJ245" s="46">
        <v>28</v>
      </c>
      <c r="DK245" s="46">
        <v>94</v>
      </c>
      <c r="DL245" s="46">
        <v>45</v>
      </c>
      <c r="DM245" s="46">
        <v>61</v>
      </c>
      <c r="DN245" s="46">
        <v>21</v>
      </c>
      <c r="DO245" s="205" t="s">
        <v>180</v>
      </c>
      <c r="DP245" s="8" t="s">
        <v>90</v>
      </c>
      <c r="DQ245" s="71">
        <v>41</v>
      </c>
      <c r="DR245" s="71">
        <v>64</v>
      </c>
      <c r="DS245" s="71">
        <v>0</v>
      </c>
      <c r="DT245" s="71">
        <v>12</v>
      </c>
      <c r="DU245" s="71">
        <v>0</v>
      </c>
      <c r="DV245" s="16">
        <v>117</v>
      </c>
      <c r="DW245" s="71">
        <v>52</v>
      </c>
      <c r="DX245" s="71">
        <v>52</v>
      </c>
      <c r="DY245" s="152">
        <v>36</v>
      </c>
      <c r="DZ245" s="32">
        <v>24</v>
      </c>
      <c r="EA245" s="205" t="s">
        <v>180</v>
      </c>
      <c r="EB245" s="8" t="s">
        <v>90</v>
      </c>
      <c r="EC245" s="71">
        <v>463</v>
      </c>
      <c r="ED245" s="71">
        <v>437</v>
      </c>
      <c r="EE245" s="71">
        <v>50</v>
      </c>
      <c r="EF245" s="71">
        <v>0</v>
      </c>
      <c r="EG245" s="71">
        <v>49</v>
      </c>
      <c r="EH245" s="71">
        <v>18</v>
      </c>
      <c r="EI245" s="71">
        <v>2</v>
      </c>
      <c r="EJ245" s="71">
        <v>697</v>
      </c>
      <c r="EK245" s="71">
        <v>25</v>
      </c>
      <c r="EL245" s="71">
        <v>6</v>
      </c>
      <c r="EM245" s="71">
        <v>8</v>
      </c>
      <c r="EN245" s="71">
        <v>0</v>
      </c>
      <c r="EO245" s="71">
        <v>49</v>
      </c>
      <c r="EP245" s="71">
        <v>0</v>
      </c>
      <c r="EQ245" s="71">
        <v>0</v>
      </c>
      <c r="ER245" s="71">
        <v>0</v>
      </c>
      <c r="ES245" s="71">
        <v>0</v>
      </c>
      <c r="EU245" s="80" t="s">
        <v>180</v>
      </c>
      <c r="EV245" s="80" t="s">
        <v>2514</v>
      </c>
      <c r="EW245" s="78">
        <v>534</v>
      </c>
      <c r="EX245" s="80">
        <v>323</v>
      </c>
      <c r="EY245" s="78">
        <v>2604</v>
      </c>
      <c r="EZ245" s="78"/>
      <c r="FA245" s="78"/>
      <c r="FB245" s="78"/>
      <c r="FC245" s="78"/>
      <c r="FD245" s="78"/>
      <c r="FE245" s="78"/>
    </row>
    <row r="246" spans="1:161">
      <c r="A246" s="205"/>
      <c r="B246" s="8" t="s">
        <v>91</v>
      </c>
      <c r="C246" s="71">
        <v>0</v>
      </c>
      <c r="D246" s="71">
        <v>0</v>
      </c>
      <c r="E246" s="71">
        <v>0</v>
      </c>
      <c r="F246" s="71">
        <v>0</v>
      </c>
      <c r="G246" s="71">
        <v>0</v>
      </c>
      <c r="H246" s="71">
        <v>0</v>
      </c>
      <c r="I246" s="71">
        <v>0</v>
      </c>
      <c r="J246" s="71">
        <v>0</v>
      </c>
      <c r="K246" s="71">
        <v>0</v>
      </c>
      <c r="L246" s="71">
        <v>0</v>
      </c>
      <c r="M246" s="71">
        <v>0</v>
      </c>
      <c r="N246" s="71">
        <v>0</v>
      </c>
      <c r="O246" s="71">
        <v>0</v>
      </c>
      <c r="P246" s="71">
        <v>0</v>
      </c>
      <c r="Q246" s="71">
        <v>0</v>
      </c>
      <c r="R246" s="71">
        <v>0</v>
      </c>
      <c r="S246" s="71">
        <v>0</v>
      </c>
      <c r="T246" s="71">
        <v>0</v>
      </c>
      <c r="U246" s="71">
        <v>0</v>
      </c>
      <c r="V246" s="71">
        <v>0</v>
      </c>
      <c r="W246" s="71">
        <v>0</v>
      </c>
      <c r="X246" s="71">
        <v>0</v>
      </c>
      <c r="Y246" s="71">
        <v>0</v>
      </c>
      <c r="Z246" s="71">
        <v>0</v>
      </c>
      <c r="AA246" s="71">
        <v>0</v>
      </c>
      <c r="AB246" s="71">
        <v>0</v>
      </c>
      <c r="AC246" s="69">
        <v>0</v>
      </c>
      <c r="AD246" s="69">
        <v>0</v>
      </c>
      <c r="AE246" s="205"/>
      <c r="AF246" s="8" t="s">
        <v>91</v>
      </c>
      <c r="AG246" s="71">
        <v>0</v>
      </c>
      <c r="AH246" s="71">
        <v>0</v>
      </c>
      <c r="AI246" s="71">
        <v>0</v>
      </c>
      <c r="AJ246" s="71">
        <v>0</v>
      </c>
      <c r="AK246" s="71">
        <v>0</v>
      </c>
      <c r="AL246" s="71">
        <v>0</v>
      </c>
      <c r="AM246" s="71">
        <v>0</v>
      </c>
      <c r="AN246" s="71">
        <v>0</v>
      </c>
      <c r="AO246" s="71">
        <v>0</v>
      </c>
      <c r="AP246" s="71">
        <v>0</v>
      </c>
      <c r="AQ246" s="71">
        <v>0</v>
      </c>
      <c r="AR246" s="71">
        <v>0</v>
      </c>
      <c r="AS246" s="71">
        <v>0</v>
      </c>
      <c r="AT246" s="71">
        <v>0</v>
      </c>
      <c r="AU246" s="71">
        <v>0</v>
      </c>
      <c r="AV246" s="71">
        <v>0</v>
      </c>
      <c r="AW246" s="71">
        <v>0</v>
      </c>
      <c r="AX246" s="71">
        <v>0</v>
      </c>
      <c r="AY246" s="71">
        <v>0</v>
      </c>
      <c r="AZ246" s="71">
        <v>0</v>
      </c>
      <c r="BA246" s="71">
        <v>0</v>
      </c>
      <c r="BB246" s="71">
        <v>0</v>
      </c>
      <c r="BC246" s="71">
        <v>0</v>
      </c>
      <c r="BD246" s="71">
        <v>0</v>
      </c>
      <c r="BE246" s="71">
        <v>0</v>
      </c>
      <c r="BF246" s="71">
        <v>0</v>
      </c>
      <c r="BG246" s="69">
        <v>0</v>
      </c>
      <c r="BH246" s="69">
        <v>0</v>
      </c>
      <c r="BI246" s="205"/>
      <c r="BJ246" s="8" t="s">
        <v>91</v>
      </c>
      <c r="BK246" s="31">
        <v>0</v>
      </c>
      <c r="BL246" s="31">
        <v>0</v>
      </c>
      <c r="BM246" s="31">
        <v>0</v>
      </c>
      <c r="BN246" s="31">
        <v>0</v>
      </c>
      <c r="BO246" s="31">
        <v>0</v>
      </c>
      <c r="BP246" s="31">
        <v>0</v>
      </c>
      <c r="BQ246" s="31">
        <v>0</v>
      </c>
      <c r="BR246" s="31">
        <v>0</v>
      </c>
      <c r="BS246" s="31">
        <v>0</v>
      </c>
      <c r="BT246" s="31">
        <v>0</v>
      </c>
      <c r="BU246" s="31">
        <v>0</v>
      </c>
      <c r="BV246" s="31">
        <v>0</v>
      </c>
      <c r="BW246" s="31">
        <v>0</v>
      </c>
      <c r="BX246" s="149">
        <v>0</v>
      </c>
      <c r="BY246" s="125">
        <v>0</v>
      </c>
      <c r="BZ246" s="71">
        <v>0</v>
      </c>
      <c r="CA246" s="71">
        <v>0</v>
      </c>
      <c r="CB246" s="71">
        <v>0</v>
      </c>
      <c r="CC246" s="71">
        <v>0</v>
      </c>
      <c r="CD246" s="205"/>
      <c r="CE246" s="8" t="s">
        <v>91</v>
      </c>
      <c r="CF246" s="71">
        <v>0</v>
      </c>
      <c r="CG246" s="71">
        <v>0</v>
      </c>
      <c r="CH246" s="71">
        <v>0</v>
      </c>
      <c r="CI246" s="71">
        <v>0</v>
      </c>
      <c r="CJ246" s="71">
        <v>0</v>
      </c>
      <c r="CK246" s="71">
        <v>0</v>
      </c>
      <c r="CL246" s="71">
        <v>0</v>
      </c>
      <c r="CM246" s="71">
        <v>0</v>
      </c>
      <c r="CN246" s="71">
        <v>0</v>
      </c>
      <c r="CO246" s="205"/>
      <c r="CP246" s="8" t="s">
        <v>91</v>
      </c>
      <c r="CQ246" s="46">
        <v>0</v>
      </c>
      <c r="CR246" s="46">
        <v>0</v>
      </c>
      <c r="CS246" s="46">
        <v>0</v>
      </c>
      <c r="CT246" s="46">
        <v>0</v>
      </c>
      <c r="CU246" s="46">
        <v>0</v>
      </c>
      <c r="CV246" s="46">
        <v>0</v>
      </c>
      <c r="CW246" s="46">
        <v>0</v>
      </c>
      <c r="CX246" s="46">
        <v>0</v>
      </c>
      <c r="CY246" s="46">
        <v>0</v>
      </c>
      <c r="CZ246" s="46">
        <v>0</v>
      </c>
      <c r="DA246" s="46">
        <v>0</v>
      </c>
      <c r="DB246" s="46">
        <v>0</v>
      </c>
      <c r="DC246" s="46">
        <v>0</v>
      </c>
      <c r="DD246" s="46">
        <v>0</v>
      </c>
      <c r="DE246" s="46">
        <v>0</v>
      </c>
      <c r="DF246" s="46">
        <v>0</v>
      </c>
      <c r="DG246" s="46">
        <v>0</v>
      </c>
      <c r="DH246" s="46">
        <v>0</v>
      </c>
      <c r="DI246" s="46">
        <v>0</v>
      </c>
      <c r="DJ246" s="46">
        <v>0</v>
      </c>
      <c r="DK246" s="46">
        <v>0</v>
      </c>
      <c r="DL246" s="46">
        <v>0</v>
      </c>
      <c r="DM246" s="46">
        <v>0</v>
      </c>
      <c r="DN246" s="46">
        <v>0</v>
      </c>
      <c r="DO246" s="205"/>
      <c r="DP246" s="8" t="s">
        <v>91</v>
      </c>
      <c r="DQ246" s="71">
        <v>0</v>
      </c>
      <c r="DR246" s="71">
        <v>0</v>
      </c>
      <c r="DS246" s="71">
        <v>0</v>
      </c>
      <c r="DT246" s="71">
        <v>0</v>
      </c>
      <c r="DU246" s="71">
        <v>0</v>
      </c>
      <c r="DV246" s="16">
        <v>0</v>
      </c>
      <c r="DW246" s="71">
        <v>0</v>
      </c>
      <c r="DX246" s="71">
        <v>0</v>
      </c>
      <c r="DY246" s="152">
        <v>0</v>
      </c>
      <c r="DZ246" s="32">
        <v>0</v>
      </c>
      <c r="EA246" s="205"/>
      <c r="EB246" s="8" t="s">
        <v>91</v>
      </c>
      <c r="EC246" s="71">
        <v>0</v>
      </c>
      <c r="ED246" s="71">
        <v>0</v>
      </c>
      <c r="EE246" s="71">
        <v>0</v>
      </c>
      <c r="EF246" s="71">
        <v>0</v>
      </c>
      <c r="EG246" s="71">
        <v>0</v>
      </c>
      <c r="EH246" s="71">
        <v>0</v>
      </c>
      <c r="EI246" s="71">
        <v>0</v>
      </c>
      <c r="EJ246" s="71">
        <v>0</v>
      </c>
      <c r="EK246" s="71">
        <v>0</v>
      </c>
      <c r="EL246" s="71">
        <v>0</v>
      </c>
      <c r="EM246" s="71">
        <v>0</v>
      </c>
      <c r="EN246" s="71">
        <v>0</v>
      </c>
      <c r="EO246" s="71">
        <v>0</v>
      </c>
      <c r="EP246" s="71">
        <v>0</v>
      </c>
      <c r="EQ246" s="71">
        <v>0</v>
      </c>
      <c r="ER246" s="71">
        <v>0</v>
      </c>
      <c r="ES246" s="71">
        <v>0</v>
      </c>
      <c r="EU246" s="80" t="s">
        <v>180</v>
      </c>
      <c r="EV246" s="80" t="s">
        <v>2515</v>
      </c>
      <c r="EW246" s="78">
        <v>0</v>
      </c>
      <c r="EX246" s="80">
        <v>0</v>
      </c>
      <c r="EY246" s="78">
        <v>0</v>
      </c>
      <c r="EZ246" s="78"/>
      <c r="FA246" s="78"/>
      <c r="FB246" s="78"/>
      <c r="FC246" s="78"/>
      <c r="FD246" s="78"/>
      <c r="FE246" s="78"/>
    </row>
    <row r="247" spans="1:161">
      <c r="A247" s="205"/>
      <c r="B247" s="66" t="s">
        <v>73</v>
      </c>
      <c r="C247" s="26">
        <v>960</v>
      </c>
      <c r="D247" s="26">
        <v>530</v>
      </c>
      <c r="E247" s="26">
        <v>62</v>
      </c>
      <c r="F247" s="26">
        <v>29</v>
      </c>
      <c r="G247" s="26">
        <v>0</v>
      </c>
      <c r="H247" s="26">
        <v>0</v>
      </c>
      <c r="I247" s="26">
        <v>57</v>
      </c>
      <c r="J247" s="26">
        <v>28</v>
      </c>
      <c r="K247" s="26">
        <v>311</v>
      </c>
      <c r="L247" s="26">
        <v>182</v>
      </c>
      <c r="M247" s="26">
        <v>228</v>
      </c>
      <c r="N247" s="26">
        <v>103</v>
      </c>
      <c r="O247" s="26">
        <v>128</v>
      </c>
      <c r="P247" s="26">
        <v>80</v>
      </c>
      <c r="Q247" s="26">
        <v>92</v>
      </c>
      <c r="R247" s="26">
        <v>51</v>
      </c>
      <c r="S247" s="26">
        <v>0</v>
      </c>
      <c r="T247" s="26">
        <v>0</v>
      </c>
      <c r="U247" s="26">
        <v>75</v>
      </c>
      <c r="V247" s="26">
        <v>34</v>
      </c>
      <c r="W247" s="26">
        <v>189</v>
      </c>
      <c r="X247" s="26">
        <v>129</v>
      </c>
      <c r="Y247" s="26">
        <v>161</v>
      </c>
      <c r="Z247" s="26">
        <v>66</v>
      </c>
      <c r="AA247" s="26">
        <v>79</v>
      </c>
      <c r="AB247" s="26">
        <v>38</v>
      </c>
      <c r="AC247" s="68">
        <v>2342</v>
      </c>
      <c r="AD247" s="68">
        <v>1270</v>
      </c>
      <c r="AE247" s="205"/>
      <c r="AF247" s="66" t="s">
        <v>73</v>
      </c>
      <c r="AG247" s="26">
        <v>49</v>
      </c>
      <c r="AH247" s="26">
        <v>30</v>
      </c>
      <c r="AI247" s="26">
        <v>0</v>
      </c>
      <c r="AJ247" s="26">
        <v>0</v>
      </c>
      <c r="AK247" s="26">
        <v>0</v>
      </c>
      <c r="AL247" s="26">
        <v>0</v>
      </c>
      <c r="AM247" s="26">
        <v>0</v>
      </c>
      <c r="AN247" s="26">
        <v>0</v>
      </c>
      <c r="AO247" s="26">
        <v>9</v>
      </c>
      <c r="AP247" s="26">
        <v>6</v>
      </c>
      <c r="AQ247" s="26">
        <v>5</v>
      </c>
      <c r="AR247" s="26">
        <v>2</v>
      </c>
      <c r="AS247" s="26">
        <v>19</v>
      </c>
      <c r="AT247" s="26">
        <v>12</v>
      </c>
      <c r="AU247" s="26">
        <v>8</v>
      </c>
      <c r="AV247" s="26">
        <v>4</v>
      </c>
      <c r="AW247" s="26">
        <v>0</v>
      </c>
      <c r="AX247" s="26">
        <v>0</v>
      </c>
      <c r="AY247" s="26">
        <v>14</v>
      </c>
      <c r="AZ247" s="26">
        <v>3</v>
      </c>
      <c r="BA247" s="26">
        <v>11</v>
      </c>
      <c r="BB247" s="26">
        <v>8</v>
      </c>
      <c r="BC247" s="26">
        <v>22</v>
      </c>
      <c r="BD247" s="26">
        <v>7</v>
      </c>
      <c r="BE247" s="26">
        <v>10</v>
      </c>
      <c r="BF247" s="26">
        <v>3</v>
      </c>
      <c r="BG247" s="68">
        <v>147</v>
      </c>
      <c r="BH247" s="68">
        <v>75</v>
      </c>
      <c r="BI247" s="205"/>
      <c r="BJ247" s="66" t="s">
        <v>73</v>
      </c>
      <c r="BK247" s="68">
        <v>16</v>
      </c>
      <c r="BL247" s="68">
        <v>2</v>
      </c>
      <c r="BM247" s="68">
        <v>0</v>
      </c>
      <c r="BN247" s="68">
        <v>1</v>
      </c>
      <c r="BO247" s="68">
        <v>7</v>
      </c>
      <c r="BP247" s="68">
        <v>5</v>
      </c>
      <c r="BQ247" s="68">
        <v>3</v>
      </c>
      <c r="BR247" s="68">
        <v>3</v>
      </c>
      <c r="BS247" s="68">
        <v>0</v>
      </c>
      <c r="BT247" s="68">
        <v>1</v>
      </c>
      <c r="BU247" s="68">
        <v>4</v>
      </c>
      <c r="BV247" s="68">
        <v>4</v>
      </c>
      <c r="BW247" s="68">
        <v>3</v>
      </c>
      <c r="BX247" s="68">
        <v>49</v>
      </c>
      <c r="BY247" s="68">
        <v>52</v>
      </c>
      <c r="BZ247" s="68">
        <v>45</v>
      </c>
      <c r="CA247" s="68">
        <v>11</v>
      </c>
      <c r="CB247" s="68">
        <v>1</v>
      </c>
      <c r="CC247" s="68">
        <v>4</v>
      </c>
      <c r="CD247" s="205"/>
      <c r="CE247" s="66" t="s">
        <v>73</v>
      </c>
      <c r="CF247" s="68">
        <v>0</v>
      </c>
      <c r="CG247" s="68">
        <v>1302</v>
      </c>
      <c r="CH247" s="68">
        <v>0</v>
      </c>
      <c r="CI247" s="68">
        <v>0</v>
      </c>
      <c r="CJ247" s="68">
        <v>0</v>
      </c>
      <c r="CK247" s="68">
        <v>40</v>
      </c>
      <c r="CL247" s="68">
        <v>53</v>
      </c>
      <c r="CM247" s="68">
        <v>52</v>
      </c>
      <c r="CN247" s="68">
        <v>52</v>
      </c>
      <c r="CO247" s="205"/>
      <c r="CP247" s="66" t="s">
        <v>73</v>
      </c>
      <c r="CQ247" s="68">
        <v>141</v>
      </c>
      <c r="CR247" s="68">
        <v>80</v>
      </c>
      <c r="CS247" s="68">
        <v>108</v>
      </c>
      <c r="CT247" s="68">
        <v>57</v>
      </c>
      <c r="CU247" s="68">
        <v>0</v>
      </c>
      <c r="CV247" s="68">
        <v>0</v>
      </c>
      <c r="CW247" s="68">
        <v>0</v>
      </c>
      <c r="CX247" s="68">
        <v>0</v>
      </c>
      <c r="CY247" s="68">
        <v>74</v>
      </c>
      <c r="CZ247" s="68">
        <v>26</v>
      </c>
      <c r="DA247" s="68">
        <v>36</v>
      </c>
      <c r="DB247" s="68">
        <v>16</v>
      </c>
      <c r="DC247" s="68">
        <v>115</v>
      </c>
      <c r="DD247" s="68">
        <v>66</v>
      </c>
      <c r="DE247" s="68">
        <v>64</v>
      </c>
      <c r="DF247" s="68">
        <v>34</v>
      </c>
      <c r="DG247" s="68">
        <v>110</v>
      </c>
      <c r="DH247" s="68">
        <v>39</v>
      </c>
      <c r="DI247" s="68">
        <v>54</v>
      </c>
      <c r="DJ247" s="68">
        <v>28</v>
      </c>
      <c r="DK247" s="68">
        <v>94</v>
      </c>
      <c r="DL247" s="68">
        <v>45</v>
      </c>
      <c r="DM247" s="68">
        <v>61</v>
      </c>
      <c r="DN247" s="68">
        <v>21</v>
      </c>
      <c r="DO247" s="205"/>
      <c r="DP247" s="66" t="s">
        <v>73</v>
      </c>
      <c r="DQ247" s="26">
        <v>41</v>
      </c>
      <c r="DR247" s="26">
        <v>64</v>
      </c>
      <c r="DS247" s="26">
        <v>0</v>
      </c>
      <c r="DT247" s="26">
        <v>12</v>
      </c>
      <c r="DU247" s="26">
        <v>0</v>
      </c>
      <c r="DV247" s="26">
        <v>117</v>
      </c>
      <c r="DW247" s="26">
        <v>52</v>
      </c>
      <c r="DX247" s="26">
        <v>52</v>
      </c>
      <c r="DY247" s="41">
        <v>36</v>
      </c>
      <c r="DZ247" s="41">
        <v>24</v>
      </c>
      <c r="EA247" s="205"/>
      <c r="EB247" s="66" t="s">
        <v>73</v>
      </c>
      <c r="EC247" s="68">
        <v>463</v>
      </c>
      <c r="ED247" s="68">
        <v>437</v>
      </c>
      <c r="EE247" s="68">
        <v>50</v>
      </c>
      <c r="EF247" s="68">
        <v>0</v>
      </c>
      <c r="EG247" s="68">
        <v>49</v>
      </c>
      <c r="EH247" s="68">
        <v>18</v>
      </c>
      <c r="EI247" s="68">
        <v>2</v>
      </c>
      <c r="EJ247" s="68">
        <v>697</v>
      </c>
      <c r="EK247" s="68">
        <v>25</v>
      </c>
      <c r="EL247" s="68">
        <v>6</v>
      </c>
      <c r="EM247" s="68">
        <v>8</v>
      </c>
      <c r="EN247" s="68">
        <v>0</v>
      </c>
      <c r="EO247" s="68">
        <v>49</v>
      </c>
      <c r="EP247" s="68">
        <v>0</v>
      </c>
      <c r="EQ247" s="68">
        <v>0</v>
      </c>
      <c r="ER247" s="68">
        <v>0</v>
      </c>
      <c r="ES247" s="68">
        <v>0</v>
      </c>
      <c r="EU247" s="80" t="s">
        <v>180</v>
      </c>
      <c r="EV247" s="80" t="s">
        <v>2516</v>
      </c>
      <c r="EW247" s="78">
        <v>534</v>
      </c>
      <c r="EX247" s="80">
        <v>323</v>
      </c>
      <c r="EY247" s="78">
        <v>2604</v>
      </c>
      <c r="EZ247" s="78"/>
      <c r="FA247" s="78"/>
      <c r="FB247" s="78"/>
      <c r="FC247" s="78"/>
      <c r="FD247" s="78"/>
      <c r="FE247" s="78"/>
    </row>
    <row r="248" spans="1:161">
      <c r="A248" s="205" t="s">
        <v>181</v>
      </c>
      <c r="B248" s="8" t="s">
        <v>90</v>
      </c>
      <c r="C248" s="71">
        <v>254</v>
      </c>
      <c r="D248" s="71">
        <v>148</v>
      </c>
      <c r="E248" s="71">
        <v>0</v>
      </c>
      <c r="F248" s="71">
        <v>0</v>
      </c>
      <c r="G248" s="71">
        <v>0</v>
      </c>
      <c r="H248" s="71">
        <v>0</v>
      </c>
      <c r="I248" s="71">
        <v>0</v>
      </c>
      <c r="J248" s="71">
        <v>0</v>
      </c>
      <c r="K248" s="71">
        <v>40</v>
      </c>
      <c r="L248" s="71">
        <v>33</v>
      </c>
      <c r="M248" s="71">
        <v>28</v>
      </c>
      <c r="N248" s="71">
        <v>10</v>
      </c>
      <c r="O248" s="71">
        <v>53</v>
      </c>
      <c r="P248" s="71">
        <v>22</v>
      </c>
      <c r="Q248" s="71">
        <v>41</v>
      </c>
      <c r="R248" s="71">
        <v>25</v>
      </c>
      <c r="S248" s="71">
        <v>0</v>
      </c>
      <c r="T248" s="71">
        <v>0</v>
      </c>
      <c r="U248" s="71">
        <v>18</v>
      </c>
      <c r="V248" s="71">
        <v>6</v>
      </c>
      <c r="W248" s="71">
        <v>0</v>
      </c>
      <c r="X248" s="71">
        <v>0</v>
      </c>
      <c r="Y248" s="71">
        <v>0</v>
      </c>
      <c r="Z248" s="71">
        <v>0</v>
      </c>
      <c r="AA248" s="71">
        <v>12</v>
      </c>
      <c r="AB248" s="71">
        <v>7</v>
      </c>
      <c r="AC248" s="69">
        <v>446</v>
      </c>
      <c r="AD248" s="69">
        <v>251</v>
      </c>
      <c r="AE248" s="205" t="s">
        <v>181</v>
      </c>
      <c r="AF248" s="8" t="s">
        <v>90</v>
      </c>
      <c r="AG248" s="71">
        <v>14</v>
      </c>
      <c r="AH248" s="71">
        <v>9</v>
      </c>
      <c r="AI248" s="71">
        <v>0</v>
      </c>
      <c r="AJ248" s="71">
        <v>0</v>
      </c>
      <c r="AK248" s="71">
        <v>0</v>
      </c>
      <c r="AL248" s="71">
        <v>0</v>
      </c>
      <c r="AM248" s="71">
        <v>0</v>
      </c>
      <c r="AN248" s="71">
        <v>0</v>
      </c>
      <c r="AO248" s="71">
        <v>3</v>
      </c>
      <c r="AP248" s="71">
        <v>2</v>
      </c>
      <c r="AQ248" s="71">
        <v>9</v>
      </c>
      <c r="AR248" s="71">
        <v>4</v>
      </c>
      <c r="AS248" s="71">
        <v>6</v>
      </c>
      <c r="AT248" s="71">
        <v>3</v>
      </c>
      <c r="AU248" s="71">
        <v>0</v>
      </c>
      <c r="AV248" s="71">
        <v>0</v>
      </c>
      <c r="AW248" s="71">
        <v>0</v>
      </c>
      <c r="AX248" s="71">
        <v>0</v>
      </c>
      <c r="AY248" s="71">
        <v>1</v>
      </c>
      <c r="AZ248" s="71">
        <v>0</v>
      </c>
      <c r="BA248" s="71">
        <v>0</v>
      </c>
      <c r="BB248" s="71">
        <v>0</v>
      </c>
      <c r="BC248" s="71">
        <v>0</v>
      </c>
      <c r="BD248" s="71">
        <v>0</v>
      </c>
      <c r="BE248" s="71">
        <v>0</v>
      </c>
      <c r="BF248" s="71">
        <v>0</v>
      </c>
      <c r="BG248" s="69">
        <v>33</v>
      </c>
      <c r="BH248" s="69">
        <v>18</v>
      </c>
      <c r="BI248" s="205" t="s">
        <v>181</v>
      </c>
      <c r="BJ248" s="8" t="s">
        <v>90</v>
      </c>
      <c r="BK248" s="31">
        <v>3</v>
      </c>
      <c r="BL248" s="31">
        <v>0</v>
      </c>
      <c r="BM248" s="31">
        <v>0</v>
      </c>
      <c r="BN248" s="31">
        <v>0</v>
      </c>
      <c r="BO248" s="31">
        <v>1</v>
      </c>
      <c r="BP248" s="31">
        <v>1</v>
      </c>
      <c r="BQ248" s="31">
        <v>1</v>
      </c>
      <c r="BR248" s="31">
        <v>1</v>
      </c>
      <c r="BS248" s="31">
        <v>0</v>
      </c>
      <c r="BT248" s="31">
        <v>1</v>
      </c>
      <c r="BU248" s="31">
        <v>0</v>
      </c>
      <c r="BV248" s="31">
        <v>0</v>
      </c>
      <c r="BW248" s="31">
        <v>1</v>
      </c>
      <c r="BX248" s="149">
        <v>9</v>
      </c>
      <c r="BY248" s="125">
        <v>7</v>
      </c>
      <c r="BZ248" s="71">
        <v>3</v>
      </c>
      <c r="CA248" s="71">
        <v>0</v>
      </c>
      <c r="CB248" s="71">
        <v>2</v>
      </c>
      <c r="CC248" s="71">
        <v>1</v>
      </c>
      <c r="CD248" s="205" t="s">
        <v>181</v>
      </c>
      <c r="CE248" s="8" t="s">
        <v>90</v>
      </c>
      <c r="CF248" s="71">
        <v>0</v>
      </c>
      <c r="CG248" s="71">
        <v>162</v>
      </c>
      <c r="CH248" s="71">
        <v>1</v>
      </c>
      <c r="CI248" s="71">
        <v>0</v>
      </c>
      <c r="CJ248" s="71">
        <v>0</v>
      </c>
      <c r="CK248" s="71">
        <v>2</v>
      </c>
      <c r="CL248" s="71">
        <v>12</v>
      </c>
      <c r="CM248" s="71">
        <v>17</v>
      </c>
      <c r="CN248" s="71">
        <v>13</v>
      </c>
      <c r="CO248" s="205" t="s">
        <v>181</v>
      </c>
      <c r="CP248" s="8" t="s">
        <v>90</v>
      </c>
      <c r="CQ248" s="46">
        <v>112</v>
      </c>
      <c r="CR248" s="46">
        <v>60</v>
      </c>
      <c r="CS248" s="46">
        <v>93</v>
      </c>
      <c r="CT248" s="46">
        <v>48</v>
      </c>
      <c r="CU248" s="46">
        <v>0</v>
      </c>
      <c r="CV248" s="46">
        <v>0</v>
      </c>
      <c r="CW248" s="46">
        <v>0</v>
      </c>
      <c r="CX248" s="46">
        <v>0</v>
      </c>
      <c r="CY248" s="46">
        <v>19</v>
      </c>
      <c r="CZ248" s="46">
        <v>5</v>
      </c>
      <c r="DA248" s="46">
        <v>15</v>
      </c>
      <c r="DB248" s="46">
        <v>1</v>
      </c>
      <c r="DC248" s="46">
        <v>0</v>
      </c>
      <c r="DD248" s="46">
        <v>0</v>
      </c>
      <c r="DE248" s="46">
        <v>0</v>
      </c>
      <c r="DF248" s="46">
        <v>0</v>
      </c>
      <c r="DG248" s="46">
        <v>0</v>
      </c>
      <c r="DH248" s="46">
        <v>0</v>
      </c>
      <c r="DI248" s="46">
        <v>0</v>
      </c>
      <c r="DJ248" s="46">
        <v>0</v>
      </c>
      <c r="DK248" s="46">
        <v>0</v>
      </c>
      <c r="DL248" s="46">
        <v>0</v>
      </c>
      <c r="DM248" s="46">
        <v>0</v>
      </c>
      <c r="DN248" s="46">
        <v>0</v>
      </c>
      <c r="DO248" s="205" t="s">
        <v>181</v>
      </c>
      <c r="DP248" s="8" t="s">
        <v>90</v>
      </c>
      <c r="DQ248" s="71">
        <v>3</v>
      </c>
      <c r="DR248" s="71">
        <v>10</v>
      </c>
      <c r="DS248" s="71">
        <v>0</v>
      </c>
      <c r="DT248" s="71">
        <v>6</v>
      </c>
      <c r="DU248" s="71">
        <v>0</v>
      </c>
      <c r="DV248" s="16">
        <v>19</v>
      </c>
      <c r="DW248" s="71">
        <v>7</v>
      </c>
      <c r="DX248" s="71">
        <v>4</v>
      </c>
      <c r="DY248" s="152">
        <v>6</v>
      </c>
      <c r="DZ248" s="32">
        <v>3</v>
      </c>
      <c r="EA248" s="205" t="s">
        <v>181</v>
      </c>
      <c r="EB248" s="8" t="s">
        <v>90</v>
      </c>
      <c r="EC248" s="71">
        <v>101</v>
      </c>
      <c r="ED248" s="71">
        <v>102</v>
      </c>
      <c r="EE248" s="71">
        <v>0</v>
      </c>
      <c r="EF248" s="71">
        <v>0</v>
      </c>
      <c r="EG248" s="71">
        <v>0</v>
      </c>
      <c r="EH248" s="71">
        <v>0</v>
      </c>
      <c r="EI248" s="71">
        <v>0</v>
      </c>
      <c r="EJ248" s="71">
        <v>155</v>
      </c>
      <c r="EK248" s="71">
        <v>0</v>
      </c>
      <c r="EL248" s="71">
        <v>0</v>
      </c>
      <c r="EM248" s="71">
        <v>0</v>
      </c>
      <c r="EN248" s="71">
        <v>0</v>
      </c>
      <c r="EO248" s="71">
        <v>1</v>
      </c>
      <c r="EP248" s="71">
        <v>0</v>
      </c>
      <c r="EQ248" s="71">
        <v>0</v>
      </c>
      <c r="ER248" s="71">
        <v>0</v>
      </c>
      <c r="ES248" s="71">
        <v>0</v>
      </c>
      <c r="EU248" s="80" t="s">
        <v>181</v>
      </c>
      <c r="EV248" s="80" t="s">
        <v>2517</v>
      </c>
      <c r="EW248" s="78">
        <v>131</v>
      </c>
      <c r="EX248" s="80">
        <v>108</v>
      </c>
      <c r="EY248" s="78">
        <v>327</v>
      </c>
      <c r="EZ248" s="78"/>
      <c r="FA248" s="78"/>
      <c r="FB248" s="78"/>
      <c r="FC248" s="78"/>
      <c r="FD248" s="78"/>
      <c r="FE248" s="78"/>
    </row>
    <row r="249" spans="1:161">
      <c r="A249" s="205"/>
      <c r="B249" s="8" t="s">
        <v>91</v>
      </c>
      <c r="C249" s="71">
        <v>281</v>
      </c>
      <c r="D249" s="71">
        <v>174</v>
      </c>
      <c r="E249" s="71">
        <v>0</v>
      </c>
      <c r="F249" s="71">
        <v>0</v>
      </c>
      <c r="G249" s="71">
        <v>0</v>
      </c>
      <c r="H249" s="71">
        <v>0</v>
      </c>
      <c r="I249" s="71">
        <v>0</v>
      </c>
      <c r="J249" s="71">
        <v>0</v>
      </c>
      <c r="K249" s="71">
        <v>52</v>
      </c>
      <c r="L249" s="71">
        <v>40</v>
      </c>
      <c r="M249" s="71">
        <v>93</v>
      </c>
      <c r="N249" s="71">
        <v>51</v>
      </c>
      <c r="O249" s="71">
        <v>24</v>
      </c>
      <c r="P249" s="71">
        <v>12</v>
      </c>
      <c r="Q249" s="71">
        <v>0</v>
      </c>
      <c r="R249" s="71">
        <v>0</v>
      </c>
      <c r="S249" s="71">
        <v>0</v>
      </c>
      <c r="T249" s="71">
        <v>0</v>
      </c>
      <c r="U249" s="71">
        <v>0</v>
      </c>
      <c r="V249" s="71">
        <v>0</v>
      </c>
      <c r="W249" s="71">
        <v>35</v>
      </c>
      <c r="X249" s="71">
        <v>26</v>
      </c>
      <c r="Y249" s="71">
        <v>55</v>
      </c>
      <c r="Z249" s="71">
        <v>18</v>
      </c>
      <c r="AA249" s="71">
        <v>29</v>
      </c>
      <c r="AB249" s="71">
        <v>15</v>
      </c>
      <c r="AC249" s="69">
        <v>569</v>
      </c>
      <c r="AD249" s="69">
        <v>336</v>
      </c>
      <c r="AE249" s="205"/>
      <c r="AF249" s="8" t="s">
        <v>91</v>
      </c>
      <c r="AG249" s="71">
        <v>6</v>
      </c>
      <c r="AH249" s="71">
        <v>5</v>
      </c>
      <c r="AI249" s="71">
        <v>0</v>
      </c>
      <c r="AJ249" s="71">
        <v>0</v>
      </c>
      <c r="AK249" s="71">
        <v>0</v>
      </c>
      <c r="AL249" s="71">
        <v>0</v>
      </c>
      <c r="AM249" s="71">
        <v>0</v>
      </c>
      <c r="AN249" s="71">
        <v>0</v>
      </c>
      <c r="AO249" s="71">
        <v>1</v>
      </c>
      <c r="AP249" s="71">
        <v>1</v>
      </c>
      <c r="AQ249" s="71">
        <v>3</v>
      </c>
      <c r="AR249" s="71">
        <v>2</v>
      </c>
      <c r="AS249" s="71">
        <v>5</v>
      </c>
      <c r="AT249" s="71">
        <v>1</v>
      </c>
      <c r="AU249" s="71">
        <v>0</v>
      </c>
      <c r="AV249" s="71">
        <v>0</v>
      </c>
      <c r="AW249" s="71">
        <v>0</v>
      </c>
      <c r="AX249" s="71">
        <v>0</v>
      </c>
      <c r="AY249" s="71">
        <v>0</v>
      </c>
      <c r="AZ249" s="71">
        <v>0</v>
      </c>
      <c r="BA249" s="71">
        <v>1</v>
      </c>
      <c r="BB249" s="71">
        <v>0</v>
      </c>
      <c r="BC249" s="71">
        <v>6</v>
      </c>
      <c r="BD249" s="71">
        <v>2</v>
      </c>
      <c r="BE249" s="71">
        <v>1</v>
      </c>
      <c r="BF249" s="71">
        <v>0</v>
      </c>
      <c r="BG249" s="69">
        <v>23</v>
      </c>
      <c r="BH249" s="69">
        <v>11</v>
      </c>
      <c r="BI249" s="205"/>
      <c r="BJ249" s="8" t="s">
        <v>91</v>
      </c>
      <c r="BK249" s="31">
        <v>4</v>
      </c>
      <c r="BL249" s="31">
        <v>0</v>
      </c>
      <c r="BM249" s="31">
        <v>0</v>
      </c>
      <c r="BN249" s="31">
        <v>0</v>
      </c>
      <c r="BO249" s="31">
        <v>1</v>
      </c>
      <c r="BP249" s="31">
        <v>2</v>
      </c>
      <c r="BQ249" s="31">
        <v>1</v>
      </c>
      <c r="BR249" s="31">
        <v>0</v>
      </c>
      <c r="BS249" s="31">
        <v>0</v>
      </c>
      <c r="BT249" s="31">
        <v>0</v>
      </c>
      <c r="BU249" s="31">
        <v>1</v>
      </c>
      <c r="BV249" s="31">
        <v>1</v>
      </c>
      <c r="BW249" s="31">
        <v>1</v>
      </c>
      <c r="BX249" s="149">
        <v>11</v>
      </c>
      <c r="BY249" s="125">
        <v>9</v>
      </c>
      <c r="BZ249" s="71">
        <v>0</v>
      </c>
      <c r="CA249" s="71">
        <v>9</v>
      </c>
      <c r="CB249" s="71">
        <v>2</v>
      </c>
      <c r="CC249" s="71">
        <v>1</v>
      </c>
      <c r="CD249" s="205"/>
      <c r="CE249" s="8" t="s">
        <v>91</v>
      </c>
      <c r="CF249" s="71">
        <v>0</v>
      </c>
      <c r="CG249" s="71">
        <v>287</v>
      </c>
      <c r="CH249" s="71">
        <v>0</v>
      </c>
      <c r="CI249" s="71">
        <v>0</v>
      </c>
      <c r="CJ249" s="71">
        <v>0</v>
      </c>
      <c r="CK249" s="71">
        <v>4</v>
      </c>
      <c r="CL249" s="71">
        <v>17</v>
      </c>
      <c r="CM249" s="71">
        <v>24</v>
      </c>
      <c r="CN249" s="71">
        <v>24</v>
      </c>
      <c r="CO249" s="205"/>
      <c r="CP249" s="8" t="s">
        <v>91</v>
      </c>
      <c r="CQ249" s="46">
        <v>11</v>
      </c>
      <c r="CR249" s="46">
        <v>8</v>
      </c>
      <c r="CS249" s="46">
        <v>9</v>
      </c>
      <c r="CT249" s="46">
        <v>8</v>
      </c>
      <c r="CU249" s="46">
        <v>3</v>
      </c>
      <c r="CV249" s="46">
        <v>2</v>
      </c>
      <c r="CW249" s="46">
        <v>3</v>
      </c>
      <c r="CX249" s="46">
        <v>2</v>
      </c>
      <c r="CY249" s="46">
        <v>2</v>
      </c>
      <c r="CZ249" s="46">
        <v>0</v>
      </c>
      <c r="DA249" s="46">
        <v>1</v>
      </c>
      <c r="DB249" s="46">
        <v>0</v>
      </c>
      <c r="DC249" s="46">
        <v>29</v>
      </c>
      <c r="DD249" s="46">
        <v>26</v>
      </c>
      <c r="DE249" s="46">
        <v>17</v>
      </c>
      <c r="DF249" s="46">
        <v>15</v>
      </c>
      <c r="DG249" s="46">
        <v>26</v>
      </c>
      <c r="DH249" s="46">
        <v>12</v>
      </c>
      <c r="DI249" s="46">
        <v>15</v>
      </c>
      <c r="DJ249" s="46">
        <v>9</v>
      </c>
      <c r="DK249" s="46">
        <v>16</v>
      </c>
      <c r="DL249" s="46">
        <v>10</v>
      </c>
      <c r="DM249" s="46">
        <v>12</v>
      </c>
      <c r="DN249" s="46">
        <v>9</v>
      </c>
      <c r="DO249" s="205"/>
      <c r="DP249" s="8" t="s">
        <v>91</v>
      </c>
      <c r="DQ249" s="71">
        <v>15</v>
      </c>
      <c r="DR249" s="71">
        <v>7</v>
      </c>
      <c r="DS249" s="71">
        <v>0</v>
      </c>
      <c r="DT249" s="71">
        <v>3</v>
      </c>
      <c r="DU249" s="71">
        <v>0</v>
      </c>
      <c r="DV249" s="16">
        <v>25</v>
      </c>
      <c r="DW249" s="71">
        <v>14</v>
      </c>
      <c r="DX249" s="71">
        <v>10</v>
      </c>
      <c r="DY249" s="152">
        <v>13</v>
      </c>
      <c r="DZ249" s="32">
        <v>6</v>
      </c>
      <c r="EA249" s="205"/>
      <c r="EB249" s="8" t="s">
        <v>91</v>
      </c>
      <c r="EC249" s="71">
        <v>119</v>
      </c>
      <c r="ED249" s="71">
        <v>123</v>
      </c>
      <c r="EE249" s="71">
        <v>7</v>
      </c>
      <c r="EF249" s="71">
        <v>0</v>
      </c>
      <c r="EG249" s="71">
        <v>0</v>
      </c>
      <c r="EH249" s="71">
        <v>0</v>
      </c>
      <c r="EI249" s="71">
        <v>0</v>
      </c>
      <c r="EJ249" s="71">
        <v>176</v>
      </c>
      <c r="EK249" s="71">
        <v>12</v>
      </c>
      <c r="EL249" s="71">
        <v>0</v>
      </c>
      <c r="EM249" s="71">
        <v>4</v>
      </c>
      <c r="EN249" s="71">
        <v>0</v>
      </c>
      <c r="EO249" s="71">
        <v>1</v>
      </c>
      <c r="EP249" s="71">
        <v>0</v>
      </c>
      <c r="EQ249" s="71">
        <v>0</v>
      </c>
      <c r="ER249" s="71">
        <v>0</v>
      </c>
      <c r="ES249" s="71">
        <v>0</v>
      </c>
      <c r="EU249" s="80" t="s">
        <v>181</v>
      </c>
      <c r="EV249" s="80" t="s">
        <v>2518</v>
      </c>
      <c r="EW249" s="78">
        <v>87</v>
      </c>
      <c r="EX249" s="80">
        <v>57</v>
      </c>
      <c r="EY249" s="78">
        <v>574</v>
      </c>
      <c r="EZ249" s="78"/>
      <c r="FA249" s="78"/>
      <c r="FB249" s="78"/>
      <c r="FC249" s="78"/>
      <c r="FD249" s="78"/>
      <c r="FE249" s="78"/>
    </row>
    <row r="250" spans="1:161">
      <c r="A250" s="205"/>
      <c r="B250" s="66" t="s">
        <v>73</v>
      </c>
      <c r="C250" s="26">
        <v>535</v>
      </c>
      <c r="D250" s="26">
        <v>322</v>
      </c>
      <c r="E250" s="26">
        <v>0</v>
      </c>
      <c r="F250" s="26">
        <v>0</v>
      </c>
      <c r="G250" s="26">
        <v>0</v>
      </c>
      <c r="H250" s="26">
        <v>0</v>
      </c>
      <c r="I250" s="26">
        <v>0</v>
      </c>
      <c r="J250" s="26">
        <v>0</v>
      </c>
      <c r="K250" s="26">
        <v>92</v>
      </c>
      <c r="L250" s="26">
        <v>73</v>
      </c>
      <c r="M250" s="26">
        <v>121</v>
      </c>
      <c r="N250" s="26">
        <v>61</v>
      </c>
      <c r="O250" s="26">
        <v>77</v>
      </c>
      <c r="P250" s="26">
        <v>34</v>
      </c>
      <c r="Q250" s="26">
        <v>41</v>
      </c>
      <c r="R250" s="26">
        <v>25</v>
      </c>
      <c r="S250" s="26">
        <v>0</v>
      </c>
      <c r="T250" s="26">
        <v>0</v>
      </c>
      <c r="U250" s="26">
        <v>18</v>
      </c>
      <c r="V250" s="26">
        <v>6</v>
      </c>
      <c r="W250" s="26">
        <v>35</v>
      </c>
      <c r="X250" s="26">
        <v>26</v>
      </c>
      <c r="Y250" s="26">
        <v>55</v>
      </c>
      <c r="Z250" s="26">
        <v>18</v>
      </c>
      <c r="AA250" s="26">
        <v>41</v>
      </c>
      <c r="AB250" s="26">
        <v>22</v>
      </c>
      <c r="AC250" s="68">
        <v>1015</v>
      </c>
      <c r="AD250" s="68">
        <v>587</v>
      </c>
      <c r="AE250" s="205"/>
      <c r="AF250" s="66" t="s">
        <v>73</v>
      </c>
      <c r="AG250" s="26">
        <v>20</v>
      </c>
      <c r="AH250" s="26">
        <v>14</v>
      </c>
      <c r="AI250" s="26">
        <v>0</v>
      </c>
      <c r="AJ250" s="26">
        <v>0</v>
      </c>
      <c r="AK250" s="26">
        <v>0</v>
      </c>
      <c r="AL250" s="26">
        <v>0</v>
      </c>
      <c r="AM250" s="26">
        <v>0</v>
      </c>
      <c r="AN250" s="26">
        <v>0</v>
      </c>
      <c r="AO250" s="26">
        <v>4</v>
      </c>
      <c r="AP250" s="26">
        <v>3</v>
      </c>
      <c r="AQ250" s="26">
        <v>12</v>
      </c>
      <c r="AR250" s="26">
        <v>6</v>
      </c>
      <c r="AS250" s="26">
        <v>11</v>
      </c>
      <c r="AT250" s="26">
        <v>4</v>
      </c>
      <c r="AU250" s="26">
        <v>0</v>
      </c>
      <c r="AV250" s="26">
        <v>0</v>
      </c>
      <c r="AW250" s="26">
        <v>0</v>
      </c>
      <c r="AX250" s="26">
        <v>0</v>
      </c>
      <c r="AY250" s="26">
        <v>1</v>
      </c>
      <c r="AZ250" s="26">
        <v>0</v>
      </c>
      <c r="BA250" s="26">
        <v>1</v>
      </c>
      <c r="BB250" s="26">
        <v>0</v>
      </c>
      <c r="BC250" s="26">
        <v>6</v>
      </c>
      <c r="BD250" s="26">
        <v>2</v>
      </c>
      <c r="BE250" s="26">
        <v>1</v>
      </c>
      <c r="BF250" s="26">
        <v>0</v>
      </c>
      <c r="BG250" s="68">
        <v>56</v>
      </c>
      <c r="BH250" s="68">
        <v>29</v>
      </c>
      <c r="BI250" s="205"/>
      <c r="BJ250" s="66" t="s">
        <v>73</v>
      </c>
      <c r="BK250" s="68">
        <v>7</v>
      </c>
      <c r="BL250" s="68">
        <v>0</v>
      </c>
      <c r="BM250" s="68">
        <v>0</v>
      </c>
      <c r="BN250" s="68">
        <v>0</v>
      </c>
      <c r="BO250" s="68">
        <v>2</v>
      </c>
      <c r="BP250" s="68">
        <v>3</v>
      </c>
      <c r="BQ250" s="68">
        <v>2</v>
      </c>
      <c r="BR250" s="68">
        <v>1</v>
      </c>
      <c r="BS250" s="68">
        <v>0</v>
      </c>
      <c r="BT250" s="68">
        <v>1</v>
      </c>
      <c r="BU250" s="68">
        <v>1</v>
      </c>
      <c r="BV250" s="68">
        <v>1</v>
      </c>
      <c r="BW250" s="68">
        <v>2</v>
      </c>
      <c r="BX250" s="68">
        <v>20</v>
      </c>
      <c r="BY250" s="68">
        <v>16</v>
      </c>
      <c r="BZ250" s="68">
        <v>3</v>
      </c>
      <c r="CA250" s="68">
        <v>9</v>
      </c>
      <c r="CB250" s="68">
        <v>4</v>
      </c>
      <c r="CC250" s="68">
        <v>2</v>
      </c>
      <c r="CD250" s="205"/>
      <c r="CE250" s="66" t="s">
        <v>73</v>
      </c>
      <c r="CF250" s="68">
        <v>0</v>
      </c>
      <c r="CG250" s="68">
        <v>449</v>
      </c>
      <c r="CH250" s="68">
        <v>1</v>
      </c>
      <c r="CI250" s="68">
        <v>0</v>
      </c>
      <c r="CJ250" s="68">
        <v>0</v>
      </c>
      <c r="CK250" s="68">
        <v>6</v>
      </c>
      <c r="CL250" s="68">
        <v>29</v>
      </c>
      <c r="CM250" s="68">
        <v>41</v>
      </c>
      <c r="CN250" s="68">
        <v>37</v>
      </c>
      <c r="CO250" s="205"/>
      <c r="CP250" s="66" t="s">
        <v>73</v>
      </c>
      <c r="CQ250" s="68">
        <v>123</v>
      </c>
      <c r="CR250" s="68">
        <v>68</v>
      </c>
      <c r="CS250" s="68">
        <v>102</v>
      </c>
      <c r="CT250" s="68">
        <v>56</v>
      </c>
      <c r="CU250" s="68">
        <v>3</v>
      </c>
      <c r="CV250" s="68">
        <v>2</v>
      </c>
      <c r="CW250" s="68">
        <v>3</v>
      </c>
      <c r="CX250" s="68">
        <v>2</v>
      </c>
      <c r="CY250" s="68">
        <v>21</v>
      </c>
      <c r="CZ250" s="68">
        <v>5</v>
      </c>
      <c r="DA250" s="68">
        <v>16</v>
      </c>
      <c r="DB250" s="68">
        <v>1</v>
      </c>
      <c r="DC250" s="68">
        <v>29</v>
      </c>
      <c r="DD250" s="68">
        <v>26</v>
      </c>
      <c r="DE250" s="68">
        <v>17</v>
      </c>
      <c r="DF250" s="68">
        <v>15</v>
      </c>
      <c r="DG250" s="68">
        <v>26</v>
      </c>
      <c r="DH250" s="68">
        <v>12</v>
      </c>
      <c r="DI250" s="68">
        <v>15</v>
      </c>
      <c r="DJ250" s="68">
        <v>9</v>
      </c>
      <c r="DK250" s="68">
        <v>16</v>
      </c>
      <c r="DL250" s="68">
        <v>10</v>
      </c>
      <c r="DM250" s="68">
        <v>12</v>
      </c>
      <c r="DN250" s="68">
        <v>9</v>
      </c>
      <c r="DO250" s="205"/>
      <c r="DP250" s="66" t="s">
        <v>73</v>
      </c>
      <c r="DQ250" s="26">
        <v>18</v>
      </c>
      <c r="DR250" s="26">
        <v>17</v>
      </c>
      <c r="DS250" s="26">
        <v>0</v>
      </c>
      <c r="DT250" s="26">
        <v>9</v>
      </c>
      <c r="DU250" s="26">
        <v>0</v>
      </c>
      <c r="DV250" s="26">
        <v>44</v>
      </c>
      <c r="DW250" s="26">
        <v>21</v>
      </c>
      <c r="DX250" s="26">
        <v>14</v>
      </c>
      <c r="DY250" s="41">
        <v>19</v>
      </c>
      <c r="DZ250" s="41">
        <v>9</v>
      </c>
      <c r="EA250" s="205"/>
      <c r="EB250" s="66" t="s">
        <v>73</v>
      </c>
      <c r="EC250" s="68">
        <v>220</v>
      </c>
      <c r="ED250" s="68">
        <v>225</v>
      </c>
      <c r="EE250" s="68">
        <v>7</v>
      </c>
      <c r="EF250" s="68">
        <v>0</v>
      </c>
      <c r="EG250" s="68">
        <v>0</v>
      </c>
      <c r="EH250" s="68">
        <v>0</v>
      </c>
      <c r="EI250" s="68">
        <v>0</v>
      </c>
      <c r="EJ250" s="68">
        <v>331</v>
      </c>
      <c r="EK250" s="68">
        <v>12</v>
      </c>
      <c r="EL250" s="68">
        <v>0</v>
      </c>
      <c r="EM250" s="68">
        <v>4</v>
      </c>
      <c r="EN250" s="68">
        <v>0</v>
      </c>
      <c r="EO250" s="68">
        <v>2</v>
      </c>
      <c r="EP250" s="68">
        <v>0</v>
      </c>
      <c r="EQ250" s="68">
        <v>0</v>
      </c>
      <c r="ER250" s="68">
        <v>0</v>
      </c>
      <c r="ES250" s="68">
        <v>0</v>
      </c>
      <c r="EU250" s="80" t="s">
        <v>181</v>
      </c>
      <c r="EV250" s="80" t="s">
        <v>2519</v>
      </c>
      <c r="EW250" s="78">
        <v>218</v>
      </c>
      <c r="EX250" s="80">
        <v>165</v>
      </c>
      <c r="EY250" s="78">
        <v>901</v>
      </c>
      <c r="EZ250" s="78"/>
      <c r="FA250" s="78"/>
      <c r="FB250" s="78"/>
      <c r="FC250" s="78"/>
      <c r="FD250" s="78"/>
      <c r="FE250" s="78"/>
    </row>
    <row r="251" spans="1:161" s="100" customFormat="1">
      <c r="A251" s="10" t="s">
        <v>102</v>
      </c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0" t="s">
        <v>102</v>
      </c>
      <c r="AF251" s="53"/>
      <c r="AG251" s="118"/>
      <c r="AH251" s="118"/>
      <c r="AI251" s="118"/>
      <c r="AJ251" s="118"/>
      <c r="AK251" s="118"/>
      <c r="AL251" s="118"/>
      <c r="AM251" s="118"/>
      <c r="AN251" s="118"/>
      <c r="AO251" s="118"/>
      <c r="AP251" s="118"/>
      <c r="AQ251" s="118"/>
      <c r="AR251" s="118"/>
      <c r="AS251" s="118"/>
      <c r="AT251" s="118"/>
      <c r="AU251" s="118"/>
      <c r="AV251" s="118"/>
      <c r="AW251" s="118"/>
      <c r="AX251" s="118"/>
      <c r="AY251" s="118"/>
      <c r="AZ251" s="118"/>
      <c r="BA251" s="118"/>
      <c r="BB251" s="118"/>
      <c r="BC251" s="118"/>
      <c r="BD251" s="118"/>
      <c r="BE251" s="118"/>
      <c r="BF251" s="118"/>
      <c r="BG251" s="116"/>
      <c r="BH251" s="116"/>
      <c r="BI251" s="10" t="s">
        <v>102</v>
      </c>
      <c r="BJ251" s="53"/>
      <c r="BK251" s="22"/>
      <c r="BL251" s="22"/>
      <c r="BM251" s="22"/>
      <c r="BN251" s="22"/>
      <c r="BO251" s="22"/>
      <c r="BP251" s="22"/>
      <c r="BQ251" s="22"/>
      <c r="BR251" s="22"/>
      <c r="BS251" s="22"/>
      <c r="BT251" s="22"/>
      <c r="BU251" s="22"/>
      <c r="BV251" s="22"/>
      <c r="BW251" s="22"/>
      <c r="BX251" s="116"/>
      <c r="BY251" s="22"/>
      <c r="BZ251" s="22"/>
      <c r="CA251" s="22"/>
      <c r="CB251" s="22"/>
      <c r="CC251" s="53"/>
      <c r="CD251" s="10" t="s">
        <v>102</v>
      </c>
      <c r="CE251" s="48"/>
      <c r="CF251" s="22"/>
      <c r="CG251" s="22"/>
      <c r="CH251" s="22"/>
      <c r="CI251" s="22"/>
      <c r="CJ251" s="22"/>
      <c r="CK251" s="22"/>
      <c r="CL251" s="22"/>
      <c r="CM251" s="22"/>
      <c r="CN251" s="22"/>
      <c r="CO251" s="10" t="s">
        <v>102</v>
      </c>
      <c r="CP251" s="53"/>
      <c r="CQ251" s="13"/>
      <c r="CR251" s="13"/>
      <c r="CS251" s="13"/>
      <c r="CT251" s="13"/>
      <c r="CU251" s="13"/>
      <c r="CV251" s="13"/>
      <c r="CW251" s="13"/>
      <c r="CX251" s="13"/>
      <c r="CY251" s="13"/>
      <c r="CZ251" s="13"/>
      <c r="DA251" s="13"/>
      <c r="DB251" s="13"/>
      <c r="DC251" s="13"/>
      <c r="DD251" s="13"/>
      <c r="DE251" s="13"/>
      <c r="DF251" s="13"/>
      <c r="DG251" s="13"/>
      <c r="DH251" s="13"/>
      <c r="DI251" s="13"/>
      <c r="DJ251" s="13"/>
      <c r="DK251" s="13"/>
      <c r="DL251" s="13"/>
      <c r="DM251" s="13"/>
      <c r="DN251" s="13"/>
      <c r="DO251" s="10" t="s">
        <v>102</v>
      </c>
      <c r="DP251" s="99"/>
      <c r="DQ251" s="13"/>
      <c r="DR251" s="13"/>
      <c r="DS251" s="13"/>
      <c r="DT251" s="13"/>
      <c r="DU251" s="13"/>
      <c r="DV251" s="13"/>
      <c r="DW251" s="13"/>
      <c r="DX251" s="13"/>
      <c r="DY251" s="13"/>
      <c r="DZ251" s="13"/>
      <c r="EA251" s="10" t="s">
        <v>102</v>
      </c>
      <c r="EB251" s="13"/>
      <c r="EC251" s="117"/>
      <c r="ED251" s="117"/>
      <c r="EE251" s="117"/>
      <c r="EF251" s="117"/>
      <c r="EG251" s="117"/>
      <c r="EH251" s="117"/>
      <c r="EI251" s="117"/>
      <c r="EJ251" s="117"/>
      <c r="EK251" s="117"/>
      <c r="EL251" s="117"/>
      <c r="EM251" s="117"/>
      <c r="EN251" s="117"/>
      <c r="EO251" s="117"/>
      <c r="EP251" s="117"/>
      <c r="EQ251" s="117"/>
      <c r="ER251" s="117"/>
      <c r="ES251" s="117"/>
      <c r="EU251" s="80" t="str">
        <f>IF(A251="",EU250,A251)</f>
        <v>BETSIBOKA</v>
      </c>
      <c r="EV251" s="80" t="str">
        <f>EU251&amp;B251</f>
        <v>BETSIBOKA</v>
      </c>
      <c r="EW251" s="78">
        <f>CQ251+CU251+CY251+DC251+DG251+DK251</f>
        <v>0</v>
      </c>
      <c r="EX251" s="80">
        <f>CS251+CW251+DA251+DE251+DI251+DM251</f>
        <v>0</v>
      </c>
      <c r="EY251" s="78">
        <f>(CF251+2*CG251+3*CH251+4*CI251+5*CJ251)</f>
        <v>0</v>
      </c>
      <c r="EZ251" s="78"/>
      <c r="FA251" s="78"/>
      <c r="FB251" s="78"/>
      <c r="FC251" s="78"/>
      <c r="FD251" s="78"/>
      <c r="FE251" s="78"/>
    </row>
    <row r="252" spans="1:161">
      <c r="A252" s="205" t="s">
        <v>182</v>
      </c>
      <c r="B252" s="8" t="s">
        <v>90</v>
      </c>
      <c r="C252" s="71">
        <v>58</v>
      </c>
      <c r="D252" s="71">
        <v>34</v>
      </c>
      <c r="E252" s="71">
        <v>0</v>
      </c>
      <c r="F252" s="71">
        <v>0</v>
      </c>
      <c r="G252" s="71">
        <v>0</v>
      </c>
      <c r="H252" s="71">
        <v>0</v>
      </c>
      <c r="I252" s="71">
        <v>0</v>
      </c>
      <c r="J252" s="71">
        <v>0</v>
      </c>
      <c r="K252" s="71">
        <v>0</v>
      </c>
      <c r="L252" s="71">
        <v>0</v>
      </c>
      <c r="M252" s="71">
        <v>57</v>
      </c>
      <c r="N252" s="71">
        <v>34</v>
      </c>
      <c r="O252" s="71">
        <v>0</v>
      </c>
      <c r="P252" s="71">
        <v>0</v>
      </c>
      <c r="Q252" s="71">
        <v>68</v>
      </c>
      <c r="R252" s="71">
        <v>32</v>
      </c>
      <c r="S252" s="71">
        <v>0</v>
      </c>
      <c r="T252" s="71">
        <v>0</v>
      </c>
      <c r="U252" s="71">
        <v>0</v>
      </c>
      <c r="V252" s="71">
        <v>0</v>
      </c>
      <c r="W252" s="71">
        <v>0</v>
      </c>
      <c r="X252" s="71">
        <v>0</v>
      </c>
      <c r="Y252" s="71">
        <v>0</v>
      </c>
      <c r="Z252" s="71">
        <v>0</v>
      </c>
      <c r="AA252" s="71">
        <v>0</v>
      </c>
      <c r="AB252" s="71">
        <v>0</v>
      </c>
      <c r="AC252" s="69">
        <v>183</v>
      </c>
      <c r="AD252" s="69">
        <v>100</v>
      </c>
      <c r="AE252" s="205" t="s">
        <v>182</v>
      </c>
      <c r="AF252" s="8" t="s">
        <v>90</v>
      </c>
      <c r="AG252" s="71">
        <v>0</v>
      </c>
      <c r="AH252" s="71">
        <v>0</v>
      </c>
      <c r="AI252" s="71">
        <v>0</v>
      </c>
      <c r="AJ252" s="71">
        <v>0</v>
      </c>
      <c r="AK252" s="71">
        <v>0</v>
      </c>
      <c r="AL252" s="71">
        <v>0</v>
      </c>
      <c r="AM252" s="71">
        <v>0</v>
      </c>
      <c r="AN252" s="71">
        <v>0</v>
      </c>
      <c r="AO252" s="71">
        <v>0</v>
      </c>
      <c r="AP252" s="71">
        <v>0</v>
      </c>
      <c r="AQ252" s="71">
        <v>1</v>
      </c>
      <c r="AR252" s="71">
        <v>0</v>
      </c>
      <c r="AS252" s="71">
        <v>0</v>
      </c>
      <c r="AT252" s="71">
        <v>0</v>
      </c>
      <c r="AU252" s="71">
        <v>18</v>
      </c>
      <c r="AV252" s="71">
        <v>7</v>
      </c>
      <c r="AW252" s="71">
        <v>0</v>
      </c>
      <c r="AX252" s="71">
        <v>0</v>
      </c>
      <c r="AY252" s="71">
        <v>0</v>
      </c>
      <c r="AZ252" s="71">
        <v>0</v>
      </c>
      <c r="BA252" s="71">
        <v>0</v>
      </c>
      <c r="BB252" s="71">
        <v>0</v>
      </c>
      <c r="BC252" s="71">
        <v>0</v>
      </c>
      <c r="BD252" s="71">
        <v>0</v>
      </c>
      <c r="BE252" s="71">
        <v>0</v>
      </c>
      <c r="BF252" s="71">
        <v>0</v>
      </c>
      <c r="BG252" s="69">
        <v>19</v>
      </c>
      <c r="BH252" s="69">
        <v>7</v>
      </c>
      <c r="BI252" s="205" t="s">
        <v>182</v>
      </c>
      <c r="BJ252" s="8" t="s">
        <v>90</v>
      </c>
      <c r="BK252" s="31">
        <v>1</v>
      </c>
      <c r="BL252" s="31">
        <v>0</v>
      </c>
      <c r="BM252" s="31">
        <v>0</v>
      </c>
      <c r="BN252" s="31">
        <v>0</v>
      </c>
      <c r="BO252" s="31">
        <v>0</v>
      </c>
      <c r="BP252" s="31">
        <v>1</v>
      </c>
      <c r="BQ252" s="31">
        <v>0</v>
      </c>
      <c r="BR252" s="31">
        <v>1</v>
      </c>
      <c r="BS252" s="31">
        <v>0</v>
      </c>
      <c r="BT252" s="31">
        <v>0</v>
      </c>
      <c r="BU252" s="31">
        <v>0</v>
      </c>
      <c r="BV252" s="31">
        <v>0</v>
      </c>
      <c r="BW252" s="31">
        <v>0</v>
      </c>
      <c r="BX252" s="149">
        <v>3</v>
      </c>
      <c r="BY252" s="125">
        <v>3</v>
      </c>
      <c r="BZ252" s="71">
        <v>3</v>
      </c>
      <c r="CA252" s="71">
        <v>0</v>
      </c>
      <c r="CB252" s="71">
        <v>0</v>
      </c>
      <c r="CC252" s="71">
        <v>1</v>
      </c>
      <c r="CD252" s="205" t="s">
        <v>182</v>
      </c>
      <c r="CE252" s="8" t="s">
        <v>90</v>
      </c>
      <c r="CF252" s="71">
        <v>0</v>
      </c>
      <c r="CG252" s="71">
        <v>74</v>
      </c>
      <c r="CH252" s="71">
        <v>7</v>
      </c>
      <c r="CI252" s="71">
        <v>0</v>
      </c>
      <c r="CJ252" s="71">
        <v>0</v>
      </c>
      <c r="CK252" s="71">
        <v>0</v>
      </c>
      <c r="CL252" s="71">
        <v>4</v>
      </c>
      <c r="CM252" s="71">
        <v>5</v>
      </c>
      <c r="CN252" s="71">
        <v>6</v>
      </c>
      <c r="CO252" s="205" t="s">
        <v>182</v>
      </c>
      <c r="CP252" s="8" t="s">
        <v>90</v>
      </c>
      <c r="CQ252" s="46">
        <v>49</v>
      </c>
      <c r="CR252" s="46">
        <v>21</v>
      </c>
      <c r="CS252" s="46">
        <v>31</v>
      </c>
      <c r="CT252" s="46">
        <v>16</v>
      </c>
      <c r="CU252" s="46">
        <v>0</v>
      </c>
      <c r="CV252" s="46">
        <v>0</v>
      </c>
      <c r="CW252" s="46">
        <v>0</v>
      </c>
      <c r="CX252" s="46">
        <v>0</v>
      </c>
      <c r="CY252" s="46">
        <v>0</v>
      </c>
      <c r="CZ252" s="46">
        <v>0</v>
      </c>
      <c r="DA252" s="46">
        <v>0</v>
      </c>
      <c r="DB252" s="46">
        <v>0</v>
      </c>
      <c r="DC252" s="46">
        <v>0</v>
      </c>
      <c r="DD252" s="46">
        <v>0</v>
      </c>
      <c r="DE252" s="46">
        <v>0</v>
      </c>
      <c r="DF252" s="46">
        <v>0</v>
      </c>
      <c r="DG252" s="46">
        <v>0</v>
      </c>
      <c r="DH252" s="46">
        <v>0</v>
      </c>
      <c r="DI252" s="46">
        <v>0</v>
      </c>
      <c r="DJ252" s="46">
        <v>0</v>
      </c>
      <c r="DK252" s="46">
        <v>0</v>
      </c>
      <c r="DL252" s="46">
        <v>0</v>
      </c>
      <c r="DM252" s="46">
        <v>0</v>
      </c>
      <c r="DN252" s="46">
        <v>0</v>
      </c>
      <c r="DO252" s="205" t="s">
        <v>182</v>
      </c>
      <c r="DP252" s="8" t="s">
        <v>90</v>
      </c>
      <c r="DQ252" s="71">
        <v>0</v>
      </c>
      <c r="DR252" s="71">
        <v>5</v>
      </c>
      <c r="DS252" s="71">
        <v>0</v>
      </c>
      <c r="DT252" s="71">
        <v>0</v>
      </c>
      <c r="DU252" s="71">
        <v>5</v>
      </c>
      <c r="DV252" s="16">
        <v>10</v>
      </c>
      <c r="DW252" s="71">
        <v>3</v>
      </c>
      <c r="DX252" s="71">
        <v>4</v>
      </c>
      <c r="DY252" s="152">
        <v>1</v>
      </c>
      <c r="DZ252" s="32">
        <v>0</v>
      </c>
      <c r="EA252" s="205" t="s">
        <v>182</v>
      </c>
      <c r="EB252" s="8" t="s">
        <v>90</v>
      </c>
      <c r="EC252" s="71">
        <v>14</v>
      </c>
      <c r="ED252" s="71">
        <v>12</v>
      </c>
      <c r="EE252" s="71">
        <v>78</v>
      </c>
      <c r="EF252" s="71">
        <v>0</v>
      </c>
      <c r="EG252" s="71">
        <v>4</v>
      </c>
      <c r="EH252" s="71">
        <v>0</v>
      </c>
      <c r="EI252" s="71">
        <v>0</v>
      </c>
      <c r="EJ252" s="71">
        <v>15</v>
      </c>
      <c r="EK252" s="71">
        <v>0</v>
      </c>
      <c r="EL252" s="71">
        <v>0</v>
      </c>
      <c r="EM252" s="71">
        <v>16</v>
      </c>
      <c r="EN252" s="71">
        <v>0</v>
      </c>
      <c r="EO252" s="71">
        <v>12</v>
      </c>
      <c r="EP252" s="71">
        <v>0</v>
      </c>
      <c r="EQ252" s="71">
        <v>1</v>
      </c>
      <c r="ER252" s="71">
        <v>0</v>
      </c>
      <c r="ES252" s="71">
        <v>0</v>
      </c>
      <c r="EU252" s="80" t="s">
        <v>182</v>
      </c>
      <c r="EV252" s="80" t="s">
        <v>2523</v>
      </c>
      <c r="EW252" s="78">
        <v>49</v>
      </c>
      <c r="EX252" s="80">
        <v>31</v>
      </c>
      <c r="EY252" s="78">
        <v>169</v>
      </c>
      <c r="EZ252" s="78"/>
      <c r="FA252" s="78"/>
      <c r="FB252" s="78"/>
      <c r="FC252" s="78"/>
      <c r="FD252" s="78"/>
      <c r="FE252" s="78"/>
    </row>
    <row r="253" spans="1:161">
      <c r="A253" s="205"/>
      <c r="B253" s="8" t="s">
        <v>91</v>
      </c>
      <c r="C253" s="71">
        <v>0</v>
      </c>
      <c r="D253" s="71">
        <v>0</v>
      </c>
      <c r="E253" s="71">
        <v>0</v>
      </c>
      <c r="F253" s="71">
        <v>0</v>
      </c>
      <c r="G253" s="71">
        <v>0</v>
      </c>
      <c r="H253" s="71">
        <v>0</v>
      </c>
      <c r="I253" s="71">
        <v>0</v>
      </c>
      <c r="J253" s="71">
        <v>0</v>
      </c>
      <c r="K253" s="71">
        <v>0</v>
      </c>
      <c r="L253" s="71">
        <v>0</v>
      </c>
      <c r="M253" s="71">
        <v>0</v>
      </c>
      <c r="N253" s="71">
        <v>0</v>
      </c>
      <c r="O253" s="71">
        <v>0</v>
      </c>
      <c r="P253" s="71">
        <v>0</v>
      </c>
      <c r="Q253" s="71">
        <v>0</v>
      </c>
      <c r="R253" s="71">
        <v>0</v>
      </c>
      <c r="S253" s="71">
        <v>0</v>
      </c>
      <c r="T253" s="71">
        <v>0</v>
      </c>
      <c r="U253" s="71">
        <v>0</v>
      </c>
      <c r="V253" s="71">
        <v>0</v>
      </c>
      <c r="W253" s="71">
        <v>0</v>
      </c>
      <c r="X253" s="71">
        <v>0</v>
      </c>
      <c r="Y253" s="71">
        <v>0</v>
      </c>
      <c r="Z253" s="71">
        <v>0</v>
      </c>
      <c r="AA253" s="71">
        <v>0</v>
      </c>
      <c r="AB253" s="71">
        <v>0</v>
      </c>
      <c r="AC253" s="69">
        <v>0</v>
      </c>
      <c r="AD253" s="69">
        <v>0</v>
      </c>
      <c r="AE253" s="205"/>
      <c r="AF253" s="8" t="s">
        <v>91</v>
      </c>
      <c r="AG253" s="71">
        <v>0</v>
      </c>
      <c r="AH253" s="71">
        <v>0</v>
      </c>
      <c r="AI253" s="71">
        <v>0</v>
      </c>
      <c r="AJ253" s="71">
        <v>0</v>
      </c>
      <c r="AK253" s="71">
        <v>0</v>
      </c>
      <c r="AL253" s="71">
        <v>0</v>
      </c>
      <c r="AM253" s="71">
        <v>0</v>
      </c>
      <c r="AN253" s="71">
        <v>0</v>
      </c>
      <c r="AO253" s="71">
        <v>0</v>
      </c>
      <c r="AP253" s="71">
        <v>0</v>
      </c>
      <c r="AQ253" s="71">
        <v>0</v>
      </c>
      <c r="AR253" s="71">
        <v>0</v>
      </c>
      <c r="AS253" s="71">
        <v>0</v>
      </c>
      <c r="AT253" s="71">
        <v>0</v>
      </c>
      <c r="AU253" s="71">
        <v>0</v>
      </c>
      <c r="AV253" s="71">
        <v>0</v>
      </c>
      <c r="AW253" s="71">
        <v>0</v>
      </c>
      <c r="AX253" s="71">
        <v>0</v>
      </c>
      <c r="AY253" s="71">
        <v>0</v>
      </c>
      <c r="AZ253" s="71">
        <v>0</v>
      </c>
      <c r="BA253" s="71">
        <v>0</v>
      </c>
      <c r="BB253" s="71">
        <v>0</v>
      </c>
      <c r="BC253" s="71">
        <v>0</v>
      </c>
      <c r="BD253" s="71">
        <v>0</v>
      </c>
      <c r="BE253" s="71">
        <v>0</v>
      </c>
      <c r="BF253" s="71">
        <v>0</v>
      </c>
      <c r="BG253" s="69">
        <v>0</v>
      </c>
      <c r="BH253" s="69">
        <v>0</v>
      </c>
      <c r="BI253" s="205"/>
      <c r="BJ253" s="8" t="s">
        <v>91</v>
      </c>
      <c r="BK253" s="31">
        <v>0</v>
      </c>
      <c r="BL253" s="31">
        <v>0</v>
      </c>
      <c r="BM253" s="31">
        <v>0</v>
      </c>
      <c r="BN253" s="31">
        <v>0</v>
      </c>
      <c r="BO253" s="31">
        <v>0</v>
      </c>
      <c r="BP253" s="31">
        <v>0</v>
      </c>
      <c r="BQ253" s="31">
        <v>0</v>
      </c>
      <c r="BR253" s="31">
        <v>0</v>
      </c>
      <c r="BS253" s="31">
        <v>0</v>
      </c>
      <c r="BT253" s="31">
        <v>0</v>
      </c>
      <c r="BU253" s="31">
        <v>0</v>
      </c>
      <c r="BV253" s="31">
        <v>0</v>
      </c>
      <c r="BW253" s="31">
        <v>0</v>
      </c>
      <c r="BX253" s="149">
        <v>0</v>
      </c>
      <c r="BY253" s="125">
        <v>0</v>
      </c>
      <c r="BZ253" s="71">
        <v>0</v>
      </c>
      <c r="CA253" s="71">
        <v>0</v>
      </c>
      <c r="CB253" s="71">
        <v>0</v>
      </c>
      <c r="CC253" s="71">
        <v>0</v>
      </c>
      <c r="CD253" s="205"/>
      <c r="CE253" s="8" t="s">
        <v>91</v>
      </c>
      <c r="CF253" s="71">
        <v>0</v>
      </c>
      <c r="CG253" s="71">
        <v>0</v>
      </c>
      <c r="CH253" s="71">
        <v>0</v>
      </c>
      <c r="CI253" s="71">
        <v>0</v>
      </c>
      <c r="CJ253" s="71">
        <v>0</v>
      </c>
      <c r="CK253" s="71">
        <v>0</v>
      </c>
      <c r="CL253" s="71">
        <v>0</v>
      </c>
      <c r="CM253" s="71">
        <v>0</v>
      </c>
      <c r="CN253" s="71">
        <v>0</v>
      </c>
      <c r="CO253" s="205"/>
      <c r="CP253" s="8" t="s">
        <v>91</v>
      </c>
      <c r="CQ253" s="46">
        <v>0</v>
      </c>
      <c r="CR253" s="46">
        <v>0</v>
      </c>
      <c r="CS253" s="46">
        <v>0</v>
      </c>
      <c r="CT253" s="46">
        <v>0</v>
      </c>
      <c r="CU253" s="46">
        <v>0</v>
      </c>
      <c r="CV253" s="46">
        <v>0</v>
      </c>
      <c r="CW253" s="46">
        <v>0</v>
      </c>
      <c r="CX253" s="46">
        <v>0</v>
      </c>
      <c r="CY253" s="46">
        <v>0</v>
      </c>
      <c r="CZ253" s="46">
        <v>0</v>
      </c>
      <c r="DA253" s="46">
        <v>0</v>
      </c>
      <c r="DB253" s="46">
        <v>0</v>
      </c>
      <c r="DC253" s="46">
        <v>0</v>
      </c>
      <c r="DD253" s="46">
        <v>0</v>
      </c>
      <c r="DE253" s="46">
        <v>0</v>
      </c>
      <c r="DF253" s="46">
        <v>0</v>
      </c>
      <c r="DG253" s="46">
        <v>0</v>
      </c>
      <c r="DH253" s="46">
        <v>0</v>
      </c>
      <c r="DI253" s="46">
        <v>0</v>
      </c>
      <c r="DJ253" s="46">
        <v>0</v>
      </c>
      <c r="DK253" s="46">
        <v>0</v>
      </c>
      <c r="DL253" s="46">
        <v>0</v>
      </c>
      <c r="DM253" s="46">
        <v>0</v>
      </c>
      <c r="DN253" s="46">
        <v>0</v>
      </c>
      <c r="DO253" s="205"/>
      <c r="DP253" s="8" t="s">
        <v>91</v>
      </c>
      <c r="DQ253" s="71">
        <v>0</v>
      </c>
      <c r="DR253" s="71">
        <v>0</v>
      </c>
      <c r="DS253" s="71">
        <v>0</v>
      </c>
      <c r="DT253" s="71">
        <v>0</v>
      </c>
      <c r="DU253" s="71">
        <v>0</v>
      </c>
      <c r="DV253" s="16">
        <v>0</v>
      </c>
      <c r="DW253" s="71">
        <v>0</v>
      </c>
      <c r="DX253" s="71">
        <v>0</v>
      </c>
      <c r="DY253" s="152">
        <v>0</v>
      </c>
      <c r="DZ253" s="32">
        <v>0</v>
      </c>
      <c r="EA253" s="205"/>
      <c r="EB253" s="8" t="s">
        <v>91</v>
      </c>
      <c r="EC253" s="71">
        <v>0</v>
      </c>
      <c r="ED253" s="71">
        <v>0</v>
      </c>
      <c r="EE253" s="71">
        <v>0</v>
      </c>
      <c r="EF253" s="71">
        <v>0</v>
      </c>
      <c r="EG253" s="71">
        <v>0</v>
      </c>
      <c r="EH253" s="71">
        <v>0</v>
      </c>
      <c r="EI253" s="71">
        <v>0</v>
      </c>
      <c r="EJ253" s="71">
        <v>0</v>
      </c>
      <c r="EK253" s="71">
        <v>0</v>
      </c>
      <c r="EL253" s="71">
        <v>0</v>
      </c>
      <c r="EM253" s="71">
        <v>0</v>
      </c>
      <c r="EN253" s="71">
        <v>0</v>
      </c>
      <c r="EO253" s="71">
        <v>0</v>
      </c>
      <c r="EP253" s="71">
        <v>0</v>
      </c>
      <c r="EQ253" s="71">
        <v>0</v>
      </c>
      <c r="ER253" s="71">
        <v>0</v>
      </c>
      <c r="ES253" s="71">
        <v>0</v>
      </c>
      <c r="EU253" s="80" t="s">
        <v>182</v>
      </c>
      <c r="EV253" s="80" t="s">
        <v>2524</v>
      </c>
      <c r="EW253" s="78">
        <v>0</v>
      </c>
      <c r="EX253" s="80">
        <v>0</v>
      </c>
      <c r="EY253" s="78">
        <v>0</v>
      </c>
      <c r="EZ253" s="78"/>
      <c r="FA253" s="78"/>
      <c r="FB253" s="78"/>
      <c r="FC253" s="78"/>
      <c r="FD253" s="78"/>
      <c r="FE253" s="78"/>
    </row>
    <row r="254" spans="1:161">
      <c r="A254" s="205"/>
      <c r="B254" s="66" t="s">
        <v>73</v>
      </c>
      <c r="C254" s="26">
        <v>58</v>
      </c>
      <c r="D254" s="26">
        <v>34</v>
      </c>
      <c r="E254" s="26">
        <v>0</v>
      </c>
      <c r="F254" s="26">
        <v>0</v>
      </c>
      <c r="G254" s="26">
        <v>0</v>
      </c>
      <c r="H254" s="26">
        <v>0</v>
      </c>
      <c r="I254" s="26">
        <v>0</v>
      </c>
      <c r="J254" s="26">
        <v>0</v>
      </c>
      <c r="K254" s="26">
        <v>0</v>
      </c>
      <c r="L254" s="26">
        <v>0</v>
      </c>
      <c r="M254" s="26">
        <v>57</v>
      </c>
      <c r="N254" s="26">
        <v>34</v>
      </c>
      <c r="O254" s="26">
        <v>0</v>
      </c>
      <c r="P254" s="26">
        <v>0</v>
      </c>
      <c r="Q254" s="26">
        <v>68</v>
      </c>
      <c r="R254" s="26">
        <v>32</v>
      </c>
      <c r="S254" s="26">
        <v>0</v>
      </c>
      <c r="T254" s="26">
        <v>0</v>
      </c>
      <c r="U254" s="26">
        <v>0</v>
      </c>
      <c r="V254" s="26">
        <v>0</v>
      </c>
      <c r="W254" s="26">
        <v>0</v>
      </c>
      <c r="X254" s="26">
        <v>0</v>
      </c>
      <c r="Y254" s="26">
        <v>0</v>
      </c>
      <c r="Z254" s="26">
        <v>0</v>
      </c>
      <c r="AA254" s="26">
        <v>0</v>
      </c>
      <c r="AB254" s="26">
        <v>0</v>
      </c>
      <c r="AC254" s="68">
        <v>183</v>
      </c>
      <c r="AD254" s="68">
        <v>100</v>
      </c>
      <c r="AE254" s="205"/>
      <c r="AF254" s="66" t="s">
        <v>73</v>
      </c>
      <c r="AG254" s="26">
        <v>0</v>
      </c>
      <c r="AH254" s="26">
        <v>0</v>
      </c>
      <c r="AI254" s="26">
        <v>0</v>
      </c>
      <c r="AJ254" s="26">
        <v>0</v>
      </c>
      <c r="AK254" s="26">
        <v>0</v>
      </c>
      <c r="AL254" s="26">
        <v>0</v>
      </c>
      <c r="AM254" s="26">
        <v>0</v>
      </c>
      <c r="AN254" s="26">
        <v>0</v>
      </c>
      <c r="AO254" s="26">
        <v>0</v>
      </c>
      <c r="AP254" s="26">
        <v>0</v>
      </c>
      <c r="AQ254" s="26">
        <v>1</v>
      </c>
      <c r="AR254" s="26">
        <v>0</v>
      </c>
      <c r="AS254" s="26">
        <v>0</v>
      </c>
      <c r="AT254" s="26">
        <v>0</v>
      </c>
      <c r="AU254" s="26">
        <v>18</v>
      </c>
      <c r="AV254" s="26">
        <v>7</v>
      </c>
      <c r="AW254" s="26">
        <v>0</v>
      </c>
      <c r="AX254" s="26">
        <v>0</v>
      </c>
      <c r="AY254" s="26">
        <v>0</v>
      </c>
      <c r="AZ254" s="26">
        <v>0</v>
      </c>
      <c r="BA254" s="26">
        <v>0</v>
      </c>
      <c r="BB254" s="26">
        <v>0</v>
      </c>
      <c r="BC254" s="26">
        <v>0</v>
      </c>
      <c r="BD254" s="26">
        <v>0</v>
      </c>
      <c r="BE254" s="26">
        <v>0</v>
      </c>
      <c r="BF254" s="26">
        <v>0</v>
      </c>
      <c r="BG254" s="68">
        <v>19</v>
      </c>
      <c r="BH254" s="68">
        <v>7</v>
      </c>
      <c r="BI254" s="205"/>
      <c r="BJ254" s="66" t="s">
        <v>73</v>
      </c>
      <c r="BK254" s="68">
        <v>1</v>
      </c>
      <c r="BL254" s="68">
        <v>0</v>
      </c>
      <c r="BM254" s="68">
        <v>0</v>
      </c>
      <c r="BN254" s="68">
        <v>0</v>
      </c>
      <c r="BO254" s="68">
        <v>0</v>
      </c>
      <c r="BP254" s="68">
        <v>1</v>
      </c>
      <c r="BQ254" s="68">
        <v>0</v>
      </c>
      <c r="BR254" s="68">
        <v>1</v>
      </c>
      <c r="BS254" s="68">
        <v>0</v>
      </c>
      <c r="BT254" s="68">
        <v>0</v>
      </c>
      <c r="BU254" s="68">
        <v>0</v>
      </c>
      <c r="BV254" s="68">
        <v>0</v>
      </c>
      <c r="BW254" s="68">
        <v>0</v>
      </c>
      <c r="BX254" s="68">
        <v>3</v>
      </c>
      <c r="BY254" s="68">
        <v>3</v>
      </c>
      <c r="BZ254" s="68">
        <v>3</v>
      </c>
      <c r="CA254" s="68">
        <v>0</v>
      </c>
      <c r="CB254" s="68">
        <v>0</v>
      </c>
      <c r="CC254" s="68">
        <v>1</v>
      </c>
      <c r="CD254" s="205"/>
      <c r="CE254" s="66" t="s">
        <v>73</v>
      </c>
      <c r="CF254" s="68">
        <v>0</v>
      </c>
      <c r="CG254" s="68">
        <v>74</v>
      </c>
      <c r="CH254" s="68">
        <v>7</v>
      </c>
      <c r="CI254" s="68">
        <v>0</v>
      </c>
      <c r="CJ254" s="68">
        <v>0</v>
      </c>
      <c r="CK254" s="68">
        <v>0</v>
      </c>
      <c r="CL254" s="68">
        <v>4</v>
      </c>
      <c r="CM254" s="68">
        <v>5</v>
      </c>
      <c r="CN254" s="68">
        <v>6</v>
      </c>
      <c r="CO254" s="205"/>
      <c r="CP254" s="66" t="s">
        <v>73</v>
      </c>
      <c r="CQ254" s="68">
        <v>49</v>
      </c>
      <c r="CR254" s="68">
        <v>21</v>
      </c>
      <c r="CS254" s="68">
        <v>31</v>
      </c>
      <c r="CT254" s="68">
        <v>16</v>
      </c>
      <c r="CU254" s="68">
        <v>0</v>
      </c>
      <c r="CV254" s="68">
        <v>0</v>
      </c>
      <c r="CW254" s="68">
        <v>0</v>
      </c>
      <c r="CX254" s="68">
        <v>0</v>
      </c>
      <c r="CY254" s="68">
        <v>0</v>
      </c>
      <c r="CZ254" s="68">
        <v>0</v>
      </c>
      <c r="DA254" s="68">
        <v>0</v>
      </c>
      <c r="DB254" s="68">
        <v>0</v>
      </c>
      <c r="DC254" s="68">
        <v>0</v>
      </c>
      <c r="DD254" s="68">
        <v>0</v>
      </c>
      <c r="DE254" s="68">
        <v>0</v>
      </c>
      <c r="DF254" s="68">
        <v>0</v>
      </c>
      <c r="DG254" s="68">
        <v>0</v>
      </c>
      <c r="DH254" s="68">
        <v>0</v>
      </c>
      <c r="DI254" s="68">
        <v>0</v>
      </c>
      <c r="DJ254" s="68">
        <v>0</v>
      </c>
      <c r="DK254" s="68">
        <v>0</v>
      </c>
      <c r="DL254" s="68">
        <v>0</v>
      </c>
      <c r="DM254" s="68">
        <v>0</v>
      </c>
      <c r="DN254" s="68">
        <v>0</v>
      </c>
      <c r="DO254" s="205"/>
      <c r="DP254" s="66" t="s">
        <v>73</v>
      </c>
      <c r="DQ254" s="26">
        <v>0</v>
      </c>
      <c r="DR254" s="26">
        <v>5</v>
      </c>
      <c r="DS254" s="26">
        <v>0</v>
      </c>
      <c r="DT254" s="26">
        <v>0</v>
      </c>
      <c r="DU254" s="26">
        <v>5</v>
      </c>
      <c r="DV254" s="26">
        <v>10</v>
      </c>
      <c r="DW254" s="26">
        <v>3</v>
      </c>
      <c r="DX254" s="26">
        <v>4</v>
      </c>
      <c r="DY254" s="41">
        <v>1</v>
      </c>
      <c r="DZ254" s="41">
        <v>0</v>
      </c>
      <c r="EA254" s="205"/>
      <c r="EB254" s="66" t="s">
        <v>73</v>
      </c>
      <c r="EC254" s="68">
        <v>14</v>
      </c>
      <c r="ED254" s="68">
        <v>12</v>
      </c>
      <c r="EE254" s="68">
        <v>78</v>
      </c>
      <c r="EF254" s="68">
        <v>0</v>
      </c>
      <c r="EG254" s="68">
        <v>4</v>
      </c>
      <c r="EH254" s="68">
        <v>0</v>
      </c>
      <c r="EI254" s="68">
        <v>0</v>
      </c>
      <c r="EJ254" s="68">
        <v>15</v>
      </c>
      <c r="EK254" s="68">
        <v>0</v>
      </c>
      <c r="EL254" s="68">
        <v>0</v>
      </c>
      <c r="EM254" s="68">
        <v>16</v>
      </c>
      <c r="EN254" s="68">
        <v>0</v>
      </c>
      <c r="EO254" s="68">
        <v>12</v>
      </c>
      <c r="EP254" s="68">
        <v>0</v>
      </c>
      <c r="EQ254" s="68">
        <v>1</v>
      </c>
      <c r="ER254" s="68">
        <v>0</v>
      </c>
      <c r="ES254" s="68">
        <v>0</v>
      </c>
      <c r="EU254" s="80" t="s">
        <v>182</v>
      </c>
      <c r="EV254" s="80" t="s">
        <v>2525</v>
      </c>
      <c r="EW254" s="78">
        <v>49</v>
      </c>
      <c r="EX254" s="80">
        <v>31</v>
      </c>
      <c r="EY254" s="78">
        <v>169</v>
      </c>
      <c r="EZ254" s="78"/>
      <c r="FA254" s="78"/>
      <c r="FB254" s="78"/>
      <c r="FC254" s="78"/>
      <c r="FD254" s="78"/>
      <c r="FE254" s="78"/>
    </row>
    <row r="255" spans="1:161">
      <c r="A255" s="205" t="s">
        <v>183</v>
      </c>
      <c r="B255" s="8" t="s">
        <v>90</v>
      </c>
      <c r="C255" s="71">
        <v>481</v>
      </c>
      <c r="D255" s="71">
        <v>237</v>
      </c>
      <c r="E255" s="71">
        <v>90</v>
      </c>
      <c r="F255" s="71">
        <v>44</v>
      </c>
      <c r="G255" s="71">
        <v>0</v>
      </c>
      <c r="H255" s="71">
        <v>0</v>
      </c>
      <c r="I255" s="71">
        <v>39</v>
      </c>
      <c r="J255" s="71">
        <v>22</v>
      </c>
      <c r="K255" s="71">
        <v>45</v>
      </c>
      <c r="L255" s="71">
        <v>17</v>
      </c>
      <c r="M255" s="71">
        <v>56</v>
      </c>
      <c r="N255" s="71">
        <v>18</v>
      </c>
      <c r="O255" s="71">
        <v>27</v>
      </c>
      <c r="P255" s="71">
        <v>11</v>
      </c>
      <c r="Q255" s="71">
        <v>259</v>
      </c>
      <c r="R255" s="71">
        <v>124</v>
      </c>
      <c r="S255" s="71">
        <v>0</v>
      </c>
      <c r="T255" s="71">
        <v>0</v>
      </c>
      <c r="U255" s="71">
        <v>9</v>
      </c>
      <c r="V255" s="71">
        <v>4</v>
      </c>
      <c r="W255" s="71">
        <v>0</v>
      </c>
      <c r="X255" s="71">
        <v>0</v>
      </c>
      <c r="Y255" s="71">
        <v>0</v>
      </c>
      <c r="Z255" s="71">
        <v>0</v>
      </c>
      <c r="AA255" s="71">
        <v>0</v>
      </c>
      <c r="AB255" s="71">
        <v>0</v>
      </c>
      <c r="AC255" s="69">
        <v>1006</v>
      </c>
      <c r="AD255" s="69">
        <v>477</v>
      </c>
      <c r="AE255" s="205" t="s">
        <v>183</v>
      </c>
      <c r="AF255" s="8" t="s">
        <v>90</v>
      </c>
      <c r="AG255" s="71">
        <v>10</v>
      </c>
      <c r="AH255" s="71">
        <v>3</v>
      </c>
      <c r="AI255" s="71">
        <v>12</v>
      </c>
      <c r="AJ255" s="71">
        <v>3</v>
      </c>
      <c r="AK255" s="71">
        <v>0</v>
      </c>
      <c r="AL255" s="71">
        <v>0</v>
      </c>
      <c r="AM255" s="71">
        <v>4</v>
      </c>
      <c r="AN255" s="71">
        <v>3</v>
      </c>
      <c r="AO255" s="71">
        <v>1</v>
      </c>
      <c r="AP255" s="71">
        <v>1</v>
      </c>
      <c r="AQ255" s="71">
        <v>9</v>
      </c>
      <c r="AR255" s="71">
        <v>2</v>
      </c>
      <c r="AS255" s="71">
        <v>1</v>
      </c>
      <c r="AT255" s="71">
        <v>0</v>
      </c>
      <c r="AU255" s="71">
        <v>34</v>
      </c>
      <c r="AV255" s="71">
        <v>16</v>
      </c>
      <c r="AW255" s="71">
        <v>0</v>
      </c>
      <c r="AX255" s="71">
        <v>0</v>
      </c>
      <c r="AY255" s="71">
        <v>1</v>
      </c>
      <c r="AZ255" s="71">
        <v>1</v>
      </c>
      <c r="BA255" s="71">
        <v>0</v>
      </c>
      <c r="BB255" s="71">
        <v>0</v>
      </c>
      <c r="BC255" s="71">
        <v>0</v>
      </c>
      <c r="BD255" s="71">
        <v>0</v>
      </c>
      <c r="BE255" s="71">
        <v>0</v>
      </c>
      <c r="BF255" s="71">
        <v>0</v>
      </c>
      <c r="BG255" s="69">
        <v>72</v>
      </c>
      <c r="BH255" s="69">
        <v>29</v>
      </c>
      <c r="BI255" s="205" t="s">
        <v>183</v>
      </c>
      <c r="BJ255" s="8" t="s">
        <v>90</v>
      </c>
      <c r="BK255" s="31">
        <v>10</v>
      </c>
      <c r="BL255" s="31">
        <v>3</v>
      </c>
      <c r="BM255" s="31">
        <v>0</v>
      </c>
      <c r="BN255" s="31">
        <v>2</v>
      </c>
      <c r="BO255" s="31">
        <v>2</v>
      </c>
      <c r="BP255" s="31">
        <v>2</v>
      </c>
      <c r="BQ255" s="31">
        <v>1</v>
      </c>
      <c r="BR255" s="31">
        <v>9</v>
      </c>
      <c r="BS255" s="31">
        <v>0</v>
      </c>
      <c r="BT255" s="31">
        <v>1</v>
      </c>
      <c r="BU255" s="31">
        <v>0</v>
      </c>
      <c r="BV255" s="31">
        <v>0</v>
      </c>
      <c r="BW255" s="31">
        <v>0</v>
      </c>
      <c r="BX255" s="149">
        <v>30</v>
      </c>
      <c r="BY255" s="125">
        <v>19</v>
      </c>
      <c r="BZ255" s="71">
        <v>11</v>
      </c>
      <c r="CA255" s="71">
        <v>4</v>
      </c>
      <c r="CB255" s="71">
        <v>7</v>
      </c>
      <c r="CC255" s="71">
        <v>8</v>
      </c>
      <c r="CD255" s="205" t="s">
        <v>183</v>
      </c>
      <c r="CE255" s="8" t="s">
        <v>90</v>
      </c>
      <c r="CF255" s="71">
        <v>1</v>
      </c>
      <c r="CG255" s="71">
        <v>472</v>
      </c>
      <c r="CH255" s="71">
        <v>10</v>
      </c>
      <c r="CI255" s="71">
        <v>0</v>
      </c>
      <c r="CJ255" s="71">
        <v>0</v>
      </c>
      <c r="CK255" s="71">
        <v>6</v>
      </c>
      <c r="CL255" s="71">
        <v>24</v>
      </c>
      <c r="CM255" s="71">
        <v>24</v>
      </c>
      <c r="CN255" s="71">
        <v>24</v>
      </c>
      <c r="CO255" s="205" t="s">
        <v>183</v>
      </c>
      <c r="CP255" s="8" t="s">
        <v>90</v>
      </c>
      <c r="CQ255" s="46">
        <v>192</v>
      </c>
      <c r="CR255" s="46">
        <v>94</v>
      </c>
      <c r="CS255" s="46">
        <v>132</v>
      </c>
      <c r="CT255" s="46">
        <v>64</v>
      </c>
      <c r="CU255" s="46">
        <v>0</v>
      </c>
      <c r="CV255" s="46">
        <v>0</v>
      </c>
      <c r="CW255" s="46">
        <v>0</v>
      </c>
      <c r="CX255" s="46">
        <v>0</v>
      </c>
      <c r="CY255" s="46">
        <v>9</v>
      </c>
      <c r="CZ255" s="46">
        <v>2</v>
      </c>
      <c r="DA255" s="46">
        <v>7</v>
      </c>
      <c r="DB255" s="46">
        <v>1</v>
      </c>
      <c r="DC255" s="46">
        <v>0</v>
      </c>
      <c r="DD255" s="46">
        <v>0</v>
      </c>
      <c r="DE255" s="46">
        <v>0</v>
      </c>
      <c r="DF255" s="46">
        <v>0</v>
      </c>
      <c r="DG255" s="46">
        <v>0</v>
      </c>
      <c r="DH255" s="46">
        <v>0</v>
      </c>
      <c r="DI255" s="46">
        <v>0</v>
      </c>
      <c r="DJ255" s="46">
        <v>0</v>
      </c>
      <c r="DK255" s="46">
        <v>0</v>
      </c>
      <c r="DL255" s="46">
        <v>0</v>
      </c>
      <c r="DM255" s="46">
        <v>0</v>
      </c>
      <c r="DN255" s="46">
        <v>0</v>
      </c>
      <c r="DO255" s="205" t="s">
        <v>183</v>
      </c>
      <c r="DP255" s="8" t="s">
        <v>90</v>
      </c>
      <c r="DQ255" s="71">
        <v>8</v>
      </c>
      <c r="DR255" s="71">
        <v>29</v>
      </c>
      <c r="DS255" s="71">
        <v>0</v>
      </c>
      <c r="DT255" s="71">
        <v>26</v>
      </c>
      <c r="DU255" s="71">
        <v>1</v>
      </c>
      <c r="DV255" s="16">
        <v>64</v>
      </c>
      <c r="DW255" s="71">
        <v>21</v>
      </c>
      <c r="DX255" s="71">
        <v>11</v>
      </c>
      <c r="DY255" s="152">
        <v>7</v>
      </c>
      <c r="DZ255" s="32">
        <v>5</v>
      </c>
      <c r="EA255" s="205" t="s">
        <v>183</v>
      </c>
      <c r="EB255" s="8" t="s">
        <v>90</v>
      </c>
      <c r="EC255" s="71">
        <v>14</v>
      </c>
      <c r="ED255" s="71">
        <v>54</v>
      </c>
      <c r="EE255" s="71">
        <v>1</v>
      </c>
      <c r="EF255" s="71">
        <v>0</v>
      </c>
      <c r="EG255" s="71">
        <v>3</v>
      </c>
      <c r="EH255" s="71">
        <v>3</v>
      </c>
      <c r="EI255" s="71">
        <v>4</v>
      </c>
      <c r="EJ255" s="71">
        <v>51</v>
      </c>
      <c r="EK255" s="71">
        <v>17</v>
      </c>
      <c r="EL255" s="71">
        <v>3</v>
      </c>
      <c r="EM255" s="71">
        <v>3</v>
      </c>
      <c r="EN255" s="71">
        <v>0</v>
      </c>
      <c r="EO255" s="71">
        <v>3</v>
      </c>
      <c r="EP255" s="71">
        <v>0</v>
      </c>
      <c r="EQ255" s="71">
        <v>0</v>
      </c>
      <c r="ER255" s="71">
        <v>1</v>
      </c>
      <c r="ES255" s="71">
        <v>0</v>
      </c>
      <c r="EU255" s="80" t="s">
        <v>183</v>
      </c>
      <c r="EV255" s="80" t="s">
        <v>2526</v>
      </c>
      <c r="EW255" s="78">
        <v>201</v>
      </c>
      <c r="EX255" s="80">
        <v>139</v>
      </c>
      <c r="EY255" s="78">
        <v>975</v>
      </c>
      <c r="EZ255" s="78"/>
      <c r="FA255" s="78"/>
      <c r="FB255" s="78"/>
      <c r="FC255" s="78"/>
      <c r="FD255" s="78"/>
      <c r="FE255" s="78"/>
    </row>
    <row r="256" spans="1:161">
      <c r="A256" s="205"/>
      <c r="B256" s="8" t="s">
        <v>91</v>
      </c>
      <c r="C256" s="71">
        <v>387</v>
      </c>
      <c r="D256" s="71">
        <v>204</v>
      </c>
      <c r="E256" s="71">
        <v>0</v>
      </c>
      <c r="F256" s="71">
        <v>0</v>
      </c>
      <c r="G256" s="71">
        <v>0</v>
      </c>
      <c r="H256" s="71">
        <v>0</v>
      </c>
      <c r="I256" s="71">
        <v>0</v>
      </c>
      <c r="J256" s="71">
        <v>0</v>
      </c>
      <c r="K256" s="71">
        <v>84</v>
      </c>
      <c r="L256" s="71">
        <v>57</v>
      </c>
      <c r="M256" s="71">
        <v>70</v>
      </c>
      <c r="N256" s="71">
        <v>27</v>
      </c>
      <c r="O256" s="71">
        <v>19</v>
      </c>
      <c r="P256" s="71">
        <v>13</v>
      </c>
      <c r="Q256" s="71">
        <v>0</v>
      </c>
      <c r="R256" s="71">
        <v>0</v>
      </c>
      <c r="S256" s="71">
        <v>0</v>
      </c>
      <c r="T256" s="71">
        <v>0</v>
      </c>
      <c r="U256" s="71">
        <v>0</v>
      </c>
      <c r="V256" s="71">
        <v>0</v>
      </c>
      <c r="W256" s="71">
        <v>192</v>
      </c>
      <c r="X256" s="71">
        <v>108</v>
      </c>
      <c r="Y256" s="71">
        <v>60</v>
      </c>
      <c r="Z256" s="71">
        <v>26</v>
      </c>
      <c r="AA256" s="71">
        <v>29</v>
      </c>
      <c r="AB256" s="71">
        <v>18</v>
      </c>
      <c r="AC256" s="69">
        <v>841</v>
      </c>
      <c r="AD256" s="69">
        <v>453</v>
      </c>
      <c r="AE256" s="205"/>
      <c r="AF256" s="8" t="s">
        <v>91</v>
      </c>
      <c r="AG256" s="71">
        <v>35</v>
      </c>
      <c r="AH256" s="71">
        <v>22</v>
      </c>
      <c r="AI256" s="71">
        <v>0</v>
      </c>
      <c r="AJ256" s="71">
        <v>0</v>
      </c>
      <c r="AK256" s="71">
        <v>0</v>
      </c>
      <c r="AL256" s="71">
        <v>0</v>
      </c>
      <c r="AM256" s="71">
        <v>0</v>
      </c>
      <c r="AN256" s="71">
        <v>0</v>
      </c>
      <c r="AO256" s="71">
        <v>2</v>
      </c>
      <c r="AP256" s="71">
        <v>1</v>
      </c>
      <c r="AQ256" s="71">
        <v>5</v>
      </c>
      <c r="AR256" s="71">
        <v>1</v>
      </c>
      <c r="AS256" s="71">
        <v>0</v>
      </c>
      <c r="AT256" s="71">
        <v>0</v>
      </c>
      <c r="AU256" s="71">
        <v>0</v>
      </c>
      <c r="AV256" s="71">
        <v>0</v>
      </c>
      <c r="AW256" s="71">
        <v>0</v>
      </c>
      <c r="AX256" s="71">
        <v>0</v>
      </c>
      <c r="AY256" s="71">
        <v>0</v>
      </c>
      <c r="AZ256" s="71">
        <v>0</v>
      </c>
      <c r="BA256" s="71">
        <v>65</v>
      </c>
      <c r="BB256" s="71">
        <v>33</v>
      </c>
      <c r="BC256" s="71">
        <v>16</v>
      </c>
      <c r="BD256" s="71">
        <v>7</v>
      </c>
      <c r="BE256" s="71">
        <v>3</v>
      </c>
      <c r="BF256" s="71">
        <v>0</v>
      </c>
      <c r="BG256" s="69">
        <v>126</v>
      </c>
      <c r="BH256" s="69">
        <v>64</v>
      </c>
      <c r="BI256" s="205"/>
      <c r="BJ256" s="8" t="s">
        <v>91</v>
      </c>
      <c r="BK256" s="31">
        <v>5</v>
      </c>
      <c r="BL256" s="31">
        <v>0</v>
      </c>
      <c r="BM256" s="31">
        <v>0</v>
      </c>
      <c r="BN256" s="31">
        <v>0</v>
      </c>
      <c r="BO256" s="31">
        <v>2</v>
      </c>
      <c r="BP256" s="31">
        <v>1</v>
      </c>
      <c r="BQ256" s="31">
        <v>1</v>
      </c>
      <c r="BR256" s="31">
        <v>0</v>
      </c>
      <c r="BS256" s="31">
        <v>0</v>
      </c>
      <c r="BT256" s="31">
        <v>0</v>
      </c>
      <c r="BU256" s="31">
        <v>3</v>
      </c>
      <c r="BV256" s="31">
        <v>1</v>
      </c>
      <c r="BW256" s="31">
        <v>1</v>
      </c>
      <c r="BX256" s="149">
        <v>14</v>
      </c>
      <c r="BY256" s="125">
        <v>11</v>
      </c>
      <c r="BZ256" s="71">
        <v>1</v>
      </c>
      <c r="CA256" s="71">
        <v>11</v>
      </c>
      <c r="CB256" s="71">
        <v>0</v>
      </c>
      <c r="CC256" s="71">
        <v>1</v>
      </c>
      <c r="CD256" s="205"/>
      <c r="CE256" s="8" t="s">
        <v>91</v>
      </c>
      <c r="CF256" s="71">
        <v>0</v>
      </c>
      <c r="CG256" s="71">
        <v>260</v>
      </c>
      <c r="CH256" s="71">
        <v>0</v>
      </c>
      <c r="CI256" s="71">
        <v>0</v>
      </c>
      <c r="CJ256" s="71">
        <v>0</v>
      </c>
      <c r="CK256" s="71">
        <v>4</v>
      </c>
      <c r="CL256" s="71">
        <v>11</v>
      </c>
      <c r="CM256" s="71">
        <v>11</v>
      </c>
      <c r="CN256" s="71">
        <v>11</v>
      </c>
      <c r="CO256" s="205"/>
      <c r="CP256" s="8" t="s">
        <v>91</v>
      </c>
      <c r="CQ256" s="46">
        <v>0</v>
      </c>
      <c r="CR256" s="46">
        <v>0</v>
      </c>
      <c r="CS256" s="46">
        <v>0</v>
      </c>
      <c r="CT256" s="46">
        <v>0</v>
      </c>
      <c r="CU256" s="46">
        <v>0</v>
      </c>
      <c r="CV256" s="46">
        <v>0</v>
      </c>
      <c r="CW256" s="46">
        <v>0</v>
      </c>
      <c r="CX256" s="46">
        <v>0</v>
      </c>
      <c r="CY256" s="46">
        <v>0</v>
      </c>
      <c r="CZ256" s="46">
        <v>0</v>
      </c>
      <c r="DA256" s="46">
        <v>0</v>
      </c>
      <c r="DB256" s="46">
        <v>0</v>
      </c>
      <c r="DC256" s="46">
        <v>187</v>
      </c>
      <c r="DD256" s="46">
        <v>104</v>
      </c>
      <c r="DE256" s="46">
        <v>63</v>
      </c>
      <c r="DF256" s="46">
        <v>39</v>
      </c>
      <c r="DG256" s="46">
        <v>29</v>
      </c>
      <c r="DH256" s="46">
        <v>14</v>
      </c>
      <c r="DI256" s="46">
        <v>5</v>
      </c>
      <c r="DJ256" s="46">
        <v>2</v>
      </c>
      <c r="DK256" s="46">
        <v>22</v>
      </c>
      <c r="DL256" s="46">
        <v>9</v>
      </c>
      <c r="DM256" s="46">
        <v>18</v>
      </c>
      <c r="DN256" s="46">
        <v>7</v>
      </c>
      <c r="DO256" s="205"/>
      <c r="DP256" s="8" t="s">
        <v>91</v>
      </c>
      <c r="DQ256" s="71">
        <v>16</v>
      </c>
      <c r="DR256" s="71">
        <v>7</v>
      </c>
      <c r="DS256" s="71">
        <v>1</v>
      </c>
      <c r="DT256" s="71">
        <v>2</v>
      </c>
      <c r="DU256" s="71">
        <v>2</v>
      </c>
      <c r="DV256" s="16">
        <v>28</v>
      </c>
      <c r="DW256" s="71">
        <v>17</v>
      </c>
      <c r="DX256" s="71">
        <v>9</v>
      </c>
      <c r="DY256" s="152">
        <v>8</v>
      </c>
      <c r="DZ256" s="32">
        <v>4</v>
      </c>
      <c r="EA256" s="205"/>
      <c r="EB256" s="8" t="s">
        <v>91</v>
      </c>
      <c r="EC256" s="71">
        <v>0</v>
      </c>
      <c r="ED256" s="71">
        <v>0</v>
      </c>
      <c r="EE256" s="71">
        <v>0</v>
      </c>
      <c r="EF256" s="71">
        <v>0</v>
      </c>
      <c r="EG256" s="71">
        <v>0</v>
      </c>
      <c r="EH256" s="71">
        <v>0</v>
      </c>
      <c r="EI256" s="71">
        <v>0</v>
      </c>
      <c r="EJ256" s="71">
        <v>0</v>
      </c>
      <c r="EK256" s="71">
        <v>0</v>
      </c>
      <c r="EL256" s="71">
        <v>0</v>
      </c>
      <c r="EM256" s="71">
        <v>0</v>
      </c>
      <c r="EN256" s="71">
        <v>0</v>
      </c>
      <c r="EO256" s="71">
        <v>0</v>
      </c>
      <c r="EP256" s="71">
        <v>0</v>
      </c>
      <c r="EQ256" s="71">
        <v>0</v>
      </c>
      <c r="ER256" s="71">
        <v>0</v>
      </c>
      <c r="ES256" s="71">
        <v>0</v>
      </c>
      <c r="EU256" s="80" t="s">
        <v>183</v>
      </c>
      <c r="EV256" s="80" t="s">
        <v>2527</v>
      </c>
      <c r="EW256" s="78">
        <v>238</v>
      </c>
      <c r="EX256" s="80">
        <v>86</v>
      </c>
      <c r="EY256" s="78">
        <v>520</v>
      </c>
      <c r="EZ256" s="78"/>
      <c r="FA256" s="78"/>
      <c r="FB256" s="78"/>
      <c r="FC256" s="78"/>
      <c r="FD256" s="78"/>
      <c r="FE256" s="78"/>
    </row>
    <row r="257" spans="1:161">
      <c r="A257" s="205"/>
      <c r="B257" s="66" t="s">
        <v>73</v>
      </c>
      <c r="C257" s="26">
        <v>868</v>
      </c>
      <c r="D257" s="26">
        <v>441</v>
      </c>
      <c r="E257" s="26">
        <v>90</v>
      </c>
      <c r="F257" s="26">
        <v>44</v>
      </c>
      <c r="G257" s="26">
        <v>0</v>
      </c>
      <c r="H257" s="26">
        <v>0</v>
      </c>
      <c r="I257" s="26">
        <v>39</v>
      </c>
      <c r="J257" s="26">
        <v>22</v>
      </c>
      <c r="K257" s="26">
        <v>129</v>
      </c>
      <c r="L257" s="26">
        <v>74</v>
      </c>
      <c r="M257" s="26">
        <v>126</v>
      </c>
      <c r="N257" s="26">
        <v>45</v>
      </c>
      <c r="O257" s="26">
        <v>46</v>
      </c>
      <c r="P257" s="26">
        <v>24</v>
      </c>
      <c r="Q257" s="26">
        <v>259</v>
      </c>
      <c r="R257" s="26">
        <v>124</v>
      </c>
      <c r="S257" s="26">
        <v>0</v>
      </c>
      <c r="T257" s="26">
        <v>0</v>
      </c>
      <c r="U257" s="26">
        <v>9</v>
      </c>
      <c r="V257" s="26">
        <v>4</v>
      </c>
      <c r="W257" s="26">
        <v>192</v>
      </c>
      <c r="X257" s="26">
        <v>108</v>
      </c>
      <c r="Y257" s="26">
        <v>60</v>
      </c>
      <c r="Z257" s="26">
        <v>26</v>
      </c>
      <c r="AA257" s="26">
        <v>29</v>
      </c>
      <c r="AB257" s="26">
        <v>18</v>
      </c>
      <c r="AC257" s="68">
        <v>1847</v>
      </c>
      <c r="AD257" s="68">
        <v>930</v>
      </c>
      <c r="AE257" s="205"/>
      <c r="AF257" s="66" t="s">
        <v>73</v>
      </c>
      <c r="AG257" s="26">
        <v>45</v>
      </c>
      <c r="AH257" s="26">
        <v>25</v>
      </c>
      <c r="AI257" s="26">
        <v>12</v>
      </c>
      <c r="AJ257" s="26">
        <v>3</v>
      </c>
      <c r="AK257" s="26">
        <v>0</v>
      </c>
      <c r="AL257" s="26">
        <v>0</v>
      </c>
      <c r="AM257" s="26">
        <v>4</v>
      </c>
      <c r="AN257" s="26">
        <v>3</v>
      </c>
      <c r="AO257" s="26">
        <v>3</v>
      </c>
      <c r="AP257" s="26">
        <v>2</v>
      </c>
      <c r="AQ257" s="26">
        <v>14</v>
      </c>
      <c r="AR257" s="26">
        <v>3</v>
      </c>
      <c r="AS257" s="26">
        <v>1</v>
      </c>
      <c r="AT257" s="26">
        <v>0</v>
      </c>
      <c r="AU257" s="26">
        <v>34</v>
      </c>
      <c r="AV257" s="26">
        <v>16</v>
      </c>
      <c r="AW257" s="26">
        <v>0</v>
      </c>
      <c r="AX257" s="26">
        <v>0</v>
      </c>
      <c r="AY257" s="26">
        <v>1</v>
      </c>
      <c r="AZ257" s="26">
        <v>1</v>
      </c>
      <c r="BA257" s="26">
        <v>65</v>
      </c>
      <c r="BB257" s="26">
        <v>33</v>
      </c>
      <c r="BC257" s="26">
        <v>16</v>
      </c>
      <c r="BD257" s="26">
        <v>7</v>
      </c>
      <c r="BE257" s="26">
        <v>3</v>
      </c>
      <c r="BF257" s="26">
        <v>0</v>
      </c>
      <c r="BG257" s="68">
        <v>198</v>
      </c>
      <c r="BH257" s="68">
        <v>93</v>
      </c>
      <c r="BI257" s="205"/>
      <c r="BJ257" s="66" t="s">
        <v>73</v>
      </c>
      <c r="BK257" s="68">
        <v>15</v>
      </c>
      <c r="BL257" s="68">
        <v>3</v>
      </c>
      <c r="BM257" s="68">
        <v>0</v>
      </c>
      <c r="BN257" s="68">
        <v>2</v>
      </c>
      <c r="BO257" s="68">
        <v>4</v>
      </c>
      <c r="BP257" s="68">
        <v>3</v>
      </c>
      <c r="BQ257" s="68">
        <v>2</v>
      </c>
      <c r="BR257" s="68">
        <v>9</v>
      </c>
      <c r="BS257" s="68">
        <v>0</v>
      </c>
      <c r="BT257" s="68">
        <v>1</v>
      </c>
      <c r="BU257" s="68">
        <v>3</v>
      </c>
      <c r="BV257" s="68">
        <v>1</v>
      </c>
      <c r="BW257" s="68">
        <v>1</v>
      </c>
      <c r="BX257" s="68">
        <v>44</v>
      </c>
      <c r="BY257" s="68">
        <v>30</v>
      </c>
      <c r="BZ257" s="68">
        <v>12</v>
      </c>
      <c r="CA257" s="68">
        <v>15</v>
      </c>
      <c r="CB257" s="68">
        <v>7</v>
      </c>
      <c r="CC257" s="68">
        <v>9</v>
      </c>
      <c r="CD257" s="205"/>
      <c r="CE257" s="66" t="s">
        <v>73</v>
      </c>
      <c r="CF257" s="68">
        <v>1</v>
      </c>
      <c r="CG257" s="68">
        <v>732</v>
      </c>
      <c r="CH257" s="68">
        <v>10</v>
      </c>
      <c r="CI257" s="68">
        <v>0</v>
      </c>
      <c r="CJ257" s="68">
        <v>0</v>
      </c>
      <c r="CK257" s="68">
        <v>10</v>
      </c>
      <c r="CL257" s="68">
        <v>35</v>
      </c>
      <c r="CM257" s="68">
        <v>35</v>
      </c>
      <c r="CN257" s="68">
        <v>35</v>
      </c>
      <c r="CO257" s="205"/>
      <c r="CP257" s="66" t="s">
        <v>73</v>
      </c>
      <c r="CQ257" s="68">
        <v>192</v>
      </c>
      <c r="CR257" s="68">
        <v>94</v>
      </c>
      <c r="CS257" s="68">
        <v>132</v>
      </c>
      <c r="CT257" s="68">
        <v>64</v>
      </c>
      <c r="CU257" s="68">
        <v>0</v>
      </c>
      <c r="CV257" s="68">
        <v>0</v>
      </c>
      <c r="CW257" s="68">
        <v>0</v>
      </c>
      <c r="CX257" s="68">
        <v>0</v>
      </c>
      <c r="CY257" s="68">
        <v>9</v>
      </c>
      <c r="CZ257" s="68">
        <v>2</v>
      </c>
      <c r="DA257" s="68">
        <v>7</v>
      </c>
      <c r="DB257" s="68">
        <v>1</v>
      </c>
      <c r="DC257" s="68">
        <v>187</v>
      </c>
      <c r="DD257" s="68">
        <v>104</v>
      </c>
      <c r="DE257" s="68">
        <v>63</v>
      </c>
      <c r="DF257" s="68">
        <v>39</v>
      </c>
      <c r="DG257" s="68">
        <v>29</v>
      </c>
      <c r="DH257" s="68">
        <v>14</v>
      </c>
      <c r="DI257" s="68">
        <v>5</v>
      </c>
      <c r="DJ257" s="68">
        <v>2</v>
      </c>
      <c r="DK257" s="68">
        <v>22</v>
      </c>
      <c r="DL257" s="68">
        <v>9</v>
      </c>
      <c r="DM257" s="68">
        <v>18</v>
      </c>
      <c r="DN257" s="68">
        <v>7</v>
      </c>
      <c r="DO257" s="205"/>
      <c r="DP257" s="66" t="s">
        <v>73</v>
      </c>
      <c r="DQ257" s="26">
        <v>24</v>
      </c>
      <c r="DR257" s="26">
        <v>36</v>
      </c>
      <c r="DS257" s="26">
        <v>1</v>
      </c>
      <c r="DT257" s="26">
        <v>28</v>
      </c>
      <c r="DU257" s="26">
        <v>3</v>
      </c>
      <c r="DV257" s="26">
        <v>92</v>
      </c>
      <c r="DW257" s="26">
        <v>38</v>
      </c>
      <c r="DX257" s="26">
        <v>20</v>
      </c>
      <c r="DY257" s="41">
        <v>15</v>
      </c>
      <c r="DZ257" s="41">
        <v>9</v>
      </c>
      <c r="EA257" s="205"/>
      <c r="EB257" s="66" t="s">
        <v>73</v>
      </c>
      <c r="EC257" s="68">
        <v>14</v>
      </c>
      <c r="ED257" s="68">
        <v>54</v>
      </c>
      <c r="EE257" s="68">
        <v>1</v>
      </c>
      <c r="EF257" s="68">
        <v>0</v>
      </c>
      <c r="EG257" s="68">
        <v>3</v>
      </c>
      <c r="EH257" s="68">
        <v>3</v>
      </c>
      <c r="EI257" s="68">
        <v>4</v>
      </c>
      <c r="EJ257" s="68">
        <v>51</v>
      </c>
      <c r="EK257" s="68">
        <v>17</v>
      </c>
      <c r="EL257" s="68">
        <v>3</v>
      </c>
      <c r="EM257" s="68">
        <v>3</v>
      </c>
      <c r="EN257" s="68">
        <v>0</v>
      </c>
      <c r="EO257" s="68">
        <v>3</v>
      </c>
      <c r="EP257" s="68">
        <v>0</v>
      </c>
      <c r="EQ257" s="68">
        <v>0</v>
      </c>
      <c r="ER257" s="68">
        <v>1</v>
      </c>
      <c r="ES257" s="68">
        <v>0</v>
      </c>
      <c r="EU257" s="80" t="s">
        <v>183</v>
      </c>
      <c r="EV257" s="80" t="s">
        <v>2528</v>
      </c>
      <c r="EW257" s="78">
        <v>439</v>
      </c>
      <c r="EX257" s="80">
        <v>225</v>
      </c>
      <c r="EY257" s="78">
        <v>1495</v>
      </c>
      <c r="EZ257" s="78"/>
      <c r="FA257" s="78"/>
      <c r="FB257" s="78"/>
      <c r="FC257" s="78"/>
      <c r="FD257" s="78"/>
      <c r="FE257" s="78"/>
    </row>
    <row r="258" spans="1:161">
      <c r="A258" s="205" t="s">
        <v>184</v>
      </c>
      <c r="B258" s="8" t="s">
        <v>90</v>
      </c>
      <c r="C258" s="71">
        <v>134</v>
      </c>
      <c r="D258" s="71">
        <v>67</v>
      </c>
      <c r="E258" s="71">
        <v>0</v>
      </c>
      <c r="F258" s="71">
        <v>0</v>
      </c>
      <c r="G258" s="71">
        <v>0</v>
      </c>
      <c r="H258" s="71">
        <v>0</v>
      </c>
      <c r="I258" s="71">
        <v>0</v>
      </c>
      <c r="J258" s="71">
        <v>0</v>
      </c>
      <c r="K258" s="71">
        <v>48</v>
      </c>
      <c r="L258" s="71">
        <v>33</v>
      </c>
      <c r="M258" s="71">
        <v>59</v>
      </c>
      <c r="N258" s="71">
        <v>11</v>
      </c>
      <c r="O258" s="71">
        <v>40</v>
      </c>
      <c r="P258" s="71">
        <v>18</v>
      </c>
      <c r="Q258" s="71">
        <v>21</v>
      </c>
      <c r="R258" s="71">
        <v>16</v>
      </c>
      <c r="S258" s="71">
        <v>0</v>
      </c>
      <c r="T258" s="71">
        <v>0</v>
      </c>
      <c r="U258" s="71">
        <v>12</v>
      </c>
      <c r="V258" s="71">
        <v>6</v>
      </c>
      <c r="W258" s="71">
        <v>8</v>
      </c>
      <c r="X258" s="71">
        <v>3</v>
      </c>
      <c r="Y258" s="71">
        <v>14</v>
      </c>
      <c r="Z258" s="71">
        <v>4</v>
      </c>
      <c r="AA258" s="71">
        <v>30</v>
      </c>
      <c r="AB258" s="71">
        <v>21</v>
      </c>
      <c r="AC258" s="69">
        <v>366</v>
      </c>
      <c r="AD258" s="69">
        <v>179</v>
      </c>
      <c r="AE258" s="205" t="s">
        <v>184</v>
      </c>
      <c r="AF258" s="8" t="s">
        <v>90</v>
      </c>
      <c r="AG258" s="71">
        <v>5</v>
      </c>
      <c r="AH258" s="71">
        <v>1</v>
      </c>
      <c r="AI258" s="71">
        <v>0</v>
      </c>
      <c r="AJ258" s="71">
        <v>0</v>
      </c>
      <c r="AK258" s="71">
        <v>0</v>
      </c>
      <c r="AL258" s="71">
        <v>0</v>
      </c>
      <c r="AM258" s="71">
        <v>0</v>
      </c>
      <c r="AN258" s="71">
        <v>0</v>
      </c>
      <c r="AO258" s="71">
        <v>4</v>
      </c>
      <c r="AP258" s="71">
        <v>0</v>
      </c>
      <c r="AQ258" s="71">
        <v>3</v>
      </c>
      <c r="AR258" s="71">
        <v>0</v>
      </c>
      <c r="AS258" s="71">
        <v>1</v>
      </c>
      <c r="AT258" s="71">
        <v>0</v>
      </c>
      <c r="AU258" s="71">
        <v>0</v>
      </c>
      <c r="AV258" s="71">
        <v>0</v>
      </c>
      <c r="AW258" s="71">
        <v>0</v>
      </c>
      <c r="AX258" s="71">
        <v>0</v>
      </c>
      <c r="AY258" s="71">
        <v>2</v>
      </c>
      <c r="AZ258" s="71">
        <v>1</v>
      </c>
      <c r="BA258" s="71">
        <v>0</v>
      </c>
      <c r="BB258" s="71">
        <v>0</v>
      </c>
      <c r="BC258" s="71">
        <v>0</v>
      </c>
      <c r="BD258" s="71">
        <v>0</v>
      </c>
      <c r="BE258" s="71">
        <v>0</v>
      </c>
      <c r="BF258" s="71">
        <v>0</v>
      </c>
      <c r="BG258" s="69">
        <v>15</v>
      </c>
      <c r="BH258" s="69">
        <v>2</v>
      </c>
      <c r="BI258" s="205" t="s">
        <v>184</v>
      </c>
      <c r="BJ258" s="8" t="s">
        <v>90</v>
      </c>
      <c r="BK258" s="31">
        <v>3</v>
      </c>
      <c r="BL258" s="31">
        <v>0</v>
      </c>
      <c r="BM258" s="31">
        <v>0</v>
      </c>
      <c r="BN258" s="31">
        <v>0</v>
      </c>
      <c r="BO258" s="31">
        <v>2</v>
      </c>
      <c r="BP258" s="31">
        <v>2</v>
      </c>
      <c r="BQ258" s="31">
        <v>2</v>
      </c>
      <c r="BR258" s="31">
        <v>1</v>
      </c>
      <c r="BS258" s="31">
        <v>0</v>
      </c>
      <c r="BT258" s="31">
        <v>1</v>
      </c>
      <c r="BU258" s="31">
        <v>1</v>
      </c>
      <c r="BV258" s="31">
        <v>1</v>
      </c>
      <c r="BW258" s="31">
        <v>1</v>
      </c>
      <c r="BX258" s="149">
        <v>14</v>
      </c>
      <c r="BY258" s="125">
        <v>12</v>
      </c>
      <c r="BZ258" s="71">
        <v>4</v>
      </c>
      <c r="CA258" s="71">
        <v>0</v>
      </c>
      <c r="CB258" s="71">
        <v>0</v>
      </c>
      <c r="CC258" s="71">
        <v>2</v>
      </c>
      <c r="CD258" s="205" t="s">
        <v>184</v>
      </c>
      <c r="CE258" s="8" t="s">
        <v>90</v>
      </c>
      <c r="CF258" s="71">
        <v>0</v>
      </c>
      <c r="CG258" s="71">
        <v>184</v>
      </c>
      <c r="CH258" s="71">
        <v>0</v>
      </c>
      <c r="CI258" s="71">
        <v>0</v>
      </c>
      <c r="CJ258" s="71">
        <v>0</v>
      </c>
      <c r="CK258" s="71">
        <v>5</v>
      </c>
      <c r="CL258" s="71">
        <v>12</v>
      </c>
      <c r="CM258" s="71">
        <v>13</v>
      </c>
      <c r="CN258" s="71">
        <v>13</v>
      </c>
      <c r="CO258" s="205" t="s">
        <v>184</v>
      </c>
      <c r="CP258" s="8" t="s">
        <v>90</v>
      </c>
      <c r="CQ258" s="46">
        <v>73</v>
      </c>
      <c r="CR258" s="46">
        <v>44</v>
      </c>
      <c r="CS258" s="46">
        <v>40</v>
      </c>
      <c r="CT258" s="46">
        <v>26</v>
      </c>
      <c r="CU258" s="46">
        <v>0</v>
      </c>
      <c r="CV258" s="46">
        <v>0</v>
      </c>
      <c r="CW258" s="46">
        <v>0</v>
      </c>
      <c r="CX258" s="46">
        <v>0</v>
      </c>
      <c r="CY258" s="46">
        <v>26</v>
      </c>
      <c r="CZ258" s="46">
        <v>7</v>
      </c>
      <c r="DA258" s="46">
        <v>11</v>
      </c>
      <c r="DB258" s="46">
        <v>3</v>
      </c>
      <c r="DC258" s="46">
        <v>0</v>
      </c>
      <c r="DD258" s="46">
        <v>0</v>
      </c>
      <c r="DE258" s="46">
        <v>0</v>
      </c>
      <c r="DF258" s="46">
        <v>0</v>
      </c>
      <c r="DG258" s="46">
        <v>0</v>
      </c>
      <c r="DH258" s="46">
        <v>0</v>
      </c>
      <c r="DI258" s="46">
        <v>0</v>
      </c>
      <c r="DJ258" s="46">
        <v>0</v>
      </c>
      <c r="DK258" s="46">
        <v>0</v>
      </c>
      <c r="DL258" s="46">
        <v>0</v>
      </c>
      <c r="DM258" s="46">
        <v>0</v>
      </c>
      <c r="DN258" s="46">
        <v>0</v>
      </c>
      <c r="DO258" s="205" t="s">
        <v>184</v>
      </c>
      <c r="DP258" s="8" t="s">
        <v>90</v>
      </c>
      <c r="DQ258" s="71">
        <v>3</v>
      </c>
      <c r="DR258" s="71">
        <v>9</v>
      </c>
      <c r="DS258" s="71">
        <v>0</v>
      </c>
      <c r="DT258" s="71">
        <v>7</v>
      </c>
      <c r="DU258" s="71">
        <v>8</v>
      </c>
      <c r="DV258" s="16">
        <v>27</v>
      </c>
      <c r="DW258" s="71">
        <v>9</v>
      </c>
      <c r="DX258" s="71">
        <v>4</v>
      </c>
      <c r="DY258" s="152">
        <v>8</v>
      </c>
      <c r="DZ258" s="32">
        <v>6</v>
      </c>
      <c r="EA258" s="205" t="s">
        <v>184</v>
      </c>
      <c r="EB258" s="8" t="s">
        <v>90</v>
      </c>
      <c r="EC258" s="71">
        <v>93</v>
      </c>
      <c r="ED258" s="71">
        <v>83</v>
      </c>
      <c r="EE258" s="71">
        <v>0</v>
      </c>
      <c r="EF258" s="71">
        <v>0</v>
      </c>
      <c r="EG258" s="71">
        <v>0</v>
      </c>
      <c r="EH258" s="71">
        <v>0</v>
      </c>
      <c r="EI258" s="71">
        <v>0</v>
      </c>
      <c r="EJ258" s="71">
        <v>150</v>
      </c>
      <c r="EK258" s="71">
        <v>0</v>
      </c>
      <c r="EL258" s="71">
        <v>0</v>
      </c>
      <c r="EM258" s="71">
        <v>0</v>
      </c>
      <c r="EN258" s="71">
        <v>0</v>
      </c>
      <c r="EO258" s="71">
        <v>0</v>
      </c>
      <c r="EP258" s="71">
        <v>0</v>
      </c>
      <c r="EQ258" s="71">
        <v>0</v>
      </c>
      <c r="ER258" s="71">
        <v>0</v>
      </c>
      <c r="ES258" s="71">
        <v>0</v>
      </c>
      <c r="EU258" s="80" t="s">
        <v>184</v>
      </c>
      <c r="EV258" s="80" t="s">
        <v>2529</v>
      </c>
      <c r="EW258" s="78">
        <v>99</v>
      </c>
      <c r="EX258" s="80">
        <v>51</v>
      </c>
      <c r="EY258" s="78">
        <v>368</v>
      </c>
      <c r="EZ258" s="78"/>
      <c r="FA258" s="78"/>
      <c r="FB258" s="78"/>
      <c r="FC258" s="78"/>
      <c r="FD258" s="78"/>
      <c r="FE258" s="78"/>
    </row>
    <row r="259" spans="1:161">
      <c r="A259" s="205"/>
      <c r="B259" s="8" t="s">
        <v>91</v>
      </c>
      <c r="C259" s="71">
        <v>265</v>
      </c>
      <c r="D259" s="71">
        <v>111</v>
      </c>
      <c r="E259" s="71">
        <v>42</v>
      </c>
      <c r="F259" s="71">
        <v>20</v>
      </c>
      <c r="G259" s="71">
        <v>0</v>
      </c>
      <c r="H259" s="71">
        <v>0</v>
      </c>
      <c r="I259" s="71">
        <v>81</v>
      </c>
      <c r="J259" s="71">
        <v>30</v>
      </c>
      <c r="K259" s="71">
        <v>0</v>
      </c>
      <c r="L259" s="71">
        <v>0</v>
      </c>
      <c r="M259" s="71">
        <v>0</v>
      </c>
      <c r="N259" s="71">
        <v>0</v>
      </c>
      <c r="O259" s="71">
        <v>0</v>
      </c>
      <c r="P259" s="71">
        <v>0</v>
      </c>
      <c r="Q259" s="71">
        <v>44</v>
      </c>
      <c r="R259" s="71">
        <v>26</v>
      </c>
      <c r="S259" s="71">
        <v>0</v>
      </c>
      <c r="T259" s="71">
        <v>0</v>
      </c>
      <c r="U259" s="71">
        <v>36</v>
      </c>
      <c r="V259" s="71">
        <v>13</v>
      </c>
      <c r="W259" s="71">
        <v>0</v>
      </c>
      <c r="X259" s="71">
        <v>0</v>
      </c>
      <c r="Y259" s="71">
        <v>0</v>
      </c>
      <c r="Z259" s="71">
        <v>0</v>
      </c>
      <c r="AA259" s="71">
        <v>0</v>
      </c>
      <c r="AB259" s="71">
        <v>0</v>
      </c>
      <c r="AC259" s="69">
        <v>468</v>
      </c>
      <c r="AD259" s="69">
        <v>200</v>
      </c>
      <c r="AE259" s="205"/>
      <c r="AF259" s="8" t="s">
        <v>91</v>
      </c>
      <c r="AG259" s="71">
        <v>29</v>
      </c>
      <c r="AH259" s="71">
        <v>11</v>
      </c>
      <c r="AI259" s="71">
        <v>1</v>
      </c>
      <c r="AJ259" s="71">
        <v>0</v>
      </c>
      <c r="AK259" s="71">
        <v>0</v>
      </c>
      <c r="AL259" s="71">
        <v>0</v>
      </c>
      <c r="AM259" s="71">
        <v>2</v>
      </c>
      <c r="AN259" s="71">
        <v>2</v>
      </c>
      <c r="AO259" s="71">
        <v>0</v>
      </c>
      <c r="AP259" s="71">
        <v>0</v>
      </c>
      <c r="AQ259" s="71">
        <v>0</v>
      </c>
      <c r="AR259" s="71">
        <v>0</v>
      </c>
      <c r="AS259" s="71">
        <v>0</v>
      </c>
      <c r="AT259" s="71">
        <v>0</v>
      </c>
      <c r="AU259" s="71">
        <v>31</v>
      </c>
      <c r="AV259" s="71">
        <v>16</v>
      </c>
      <c r="AW259" s="71">
        <v>0</v>
      </c>
      <c r="AX259" s="71">
        <v>0</v>
      </c>
      <c r="AY259" s="71">
        <v>8</v>
      </c>
      <c r="AZ259" s="71">
        <v>3</v>
      </c>
      <c r="BA259" s="71">
        <v>0</v>
      </c>
      <c r="BB259" s="71">
        <v>0</v>
      </c>
      <c r="BC259" s="71">
        <v>0</v>
      </c>
      <c r="BD259" s="71">
        <v>0</v>
      </c>
      <c r="BE259" s="71">
        <v>0</v>
      </c>
      <c r="BF259" s="71">
        <v>0</v>
      </c>
      <c r="BG259" s="69">
        <v>71</v>
      </c>
      <c r="BH259" s="69">
        <v>32</v>
      </c>
      <c r="BI259" s="205"/>
      <c r="BJ259" s="8" t="s">
        <v>91</v>
      </c>
      <c r="BK259" s="31">
        <v>4</v>
      </c>
      <c r="BL259" s="31">
        <v>1</v>
      </c>
      <c r="BM259" s="31">
        <v>0</v>
      </c>
      <c r="BN259" s="31">
        <v>2</v>
      </c>
      <c r="BO259" s="31">
        <v>0</v>
      </c>
      <c r="BP259" s="31">
        <v>0</v>
      </c>
      <c r="BQ259" s="31">
        <v>0</v>
      </c>
      <c r="BR259" s="31">
        <v>1</v>
      </c>
      <c r="BS259" s="31">
        <v>0</v>
      </c>
      <c r="BT259" s="31">
        <v>1</v>
      </c>
      <c r="BU259" s="31">
        <v>0</v>
      </c>
      <c r="BV259" s="31">
        <v>0</v>
      </c>
      <c r="BW259" s="31">
        <v>0</v>
      </c>
      <c r="BX259" s="149">
        <v>9</v>
      </c>
      <c r="BY259" s="125">
        <v>9</v>
      </c>
      <c r="BZ259" s="71">
        <v>3</v>
      </c>
      <c r="CA259" s="71">
        <v>9</v>
      </c>
      <c r="CB259" s="71">
        <v>0</v>
      </c>
      <c r="CC259" s="71">
        <v>1</v>
      </c>
      <c r="CD259" s="205"/>
      <c r="CE259" s="8" t="s">
        <v>91</v>
      </c>
      <c r="CF259" s="71">
        <v>0</v>
      </c>
      <c r="CG259" s="71">
        <v>226</v>
      </c>
      <c r="CH259" s="71">
        <v>5</v>
      </c>
      <c r="CI259" s="71">
        <v>0</v>
      </c>
      <c r="CJ259" s="71">
        <v>0</v>
      </c>
      <c r="CK259" s="71">
        <v>3</v>
      </c>
      <c r="CL259" s="71">
        <v>9</v>
      </c>
      <c r="CM259" s="71">
        <v>9</v>
      </c>
      <c r="CN259" s="71">
        <v>9</v>
      </c>
      <c r="CO259" s="205"/>
      <c r="CP259" s="8" t="s">
        <v>91</v>
      </c>
      <c r="CQ259" s="46">
        <v>109</v>
      </c>
      <c r="CR259" s="46">
        <v>56</v>
      </c>
      <c r="CS259" s="46">
        <v>20</v>
      </c>
      <c r="CT259" s="46">
        <v>8</v>
      </c>
      <c r="CU259" s="46">
        <v>0</v>
      </c>
      <c r="CV259" s="46">
        <v>0</v>
      </c>
      <c r="CW259" s="46">
        <v>0</v>
      </c>
      <c r="CX259" s="46">
        <v>0</v>
      </c>
      <c r="CY259" s="46">
        <v>36</v>
      </c>
      <c r="CZ259" s="46">
        <v>12</v>
      </c>
      <c r="DA259" s="46">
        <v>18</v>
      </c>
      <c r="DB259" s="46">
        <v>5</v>
      </c>
      <c r="DC259" s="46">
        <v>0</v>
      </c>
      <c r="DD259" s="46">
        <v>0</v>
      </c>
      <c r="DE259" s="46">
        <v>0</v>
      </c>
      <c r="DF259" s="46">
        <v>0</v>
      </c>
      <c r="DG259" s="46">
        <v>0</v>
      </c>
      <c r="DH259" s="46">
        <v>0</v>
      </c>
      <c r="DI259" s="46">
        <v>0</v>
      </c>
      <c r="DJ259" s="46">
        <v>0</v>
      </c>
      <c r="DK259" s="46">
        <v>0</v>
      </c>
      <c r="DL259" s="46">
        <v>0</v>
      </c>
      <c r="DM259" s="46">
        <v>0</v>
      </c>
      <c r="DN259" s="46">
        <v>0</v>
      </c>
      <c r="DO259" s="205"/>
      <c r="DP259" s="8" t="s">
        <v>91</v>
      </c>
      <c r="DQ259" s="71">
        <v>5</v>
      </c>
      <c r="DR259" s="71">
        <v>8</v>
      </c>
      <c r="DS259" s="71">
        <v>0</v>
      </c>
      <c r="DT259" s="71">
        <v>5</v>
      </c>
      <c r="DU259" s="71">
        <v>1</v>
      </c>
      <c r="DV259" s="16">
        <v>19</v>
      </c>
      <c r="DW259" s="71">
        <v>6</v>
      </c>
      <c r="DX259" s="71">
        <v>4</v>
      </c>
      <c r="DY259" s="152">
        <v>6</v>
      </c>
      <c r="DZ259" s="32">
        <v>2</v>
      </c>
      <c r="EA259" s="205"/>
      <c r="EB259" s="8" t="s">
        <v>91</v>
      </c>
      <c r="EC259" s="71">
        <v>112</v>
      </c>
      <c r="ED259" s="71">
        <v>89</v>
      </c>
      <c r="EE259" s="71">
        <v>0</v>
      </c>
      <c r="EF259" s="71">
        <v>0</v>
      </c>
      <c r="EG259" s="71">
        <v>0</v>
      </c>
      <c r="EH259" s="71">
        <v>0</v>
      </c>
      <c r="EI259" s="71">
        <v>0</v>
      </c>
      <c r="EJ259" s="71">
        <v>210</v>
      </c>
      <c r="EK259" s="71">
        <v>0</v>
      </c>
      <c r="EL259" s="71">
        <v>0</v>
      </c>
      <c r="EM259" s="71">
        <v>0</v>
      </c>
      <c r="EN259" s="71">
        <v>0</v>
      </c>
      <c r="EO259" s="71">
        <v>0</v>
      </c>
      <c r="EP259" s="71">
        <v>0</v>
      </c>
      <c r="EQ259" s="71">
        <v>0</v>
      </c>
      <c r="ER259" s="71">
        <v>0</v>
      </c>
      <c r="ES259" s="71">
        <v>0</v>
      </c>
      <c r="EU259" s="80" t="s">
        <v>184</v>
      </c>
      <c r="EV259" s="80" t="s">
        <v>2530</v>
      </c>
      <c r="EW259" s="78">
        <v>145</v>
      </c>
      <c r="EX259" s="80">
        <v>38</v>
      </c>
      <c r="EY259" s="78">
        <v>467</v>
      </c>
      <c r="EZ259" s="78"/>
      <c r="FA259" s="78"/>
      <c r="FB259" s="78"/>
      <c r="FC259" s="78"/>
      <c r="FD259" s="78"/>
      <c r="FE259" s="78"/>
    </row>
    <row r="260" spans="1:161">
      <c r="A260" s="205"/>
      <c r="B260" s="66" t="s">
        <v>73</v>
      </c>
      <c r="C260" s="26">
        <v>399</v>
      </c>
      <c r="D260" s="26">
        <v>178</v>
      </c>
      <c r="E260" s="26">
        <v>42</v>
      </c>
      <c r="F260" s="26">
        <v>20</v>
      </c>
      <c r="G260" s="26">
        <v>0</v>
      </c>
      <c r="H260" s="26">
        <v>0</v>
      </c>
      <c r="I260" s="26">
        <v>81</v>
      </c>
      <c r="J260" s="26">
        <v>30</v>
      </c>
      <c r="K260" s="26">
        <v>48</v>
      </c>
      <c r="L260" s="26">
        <v>33</v>
      </c>
      <c r="M260" s="26">
        <v>59</v>
      </c>
      <c r="N260" s="26">
        <v>11</v>
      </c>
      <c r="O260" s="26">
        <v>40</v>
      </c>
      <c r="P260" s="26">
        <v>18</v>
      </c>
      <c r="Q260" s="26">
        <v>65</v>
      </c>
      <c r="R260" s="26">
        <v>42</v>
      </c>
      <c r="S260" s="26">
        <v>0</v>
      </c>
      <c r="T260" s="26">
        <v>0</v>
      </c>
      <c r="U260" s="26">
        <v>48</v>
      </c>
      <c r="V260" s="26">
        <v>19</v>
      </c>
      <c r="W260" s="26">
        <v>8</v>
      </c>
      <c r="X260" s="26">
        <v>3</v>
      </c>
      <c r="Y260" s="26">
        <v>14</v>
      </c>
      <c r="Z260" s="26">
        <v>4</v>
      </c>
      <c r="AA260" s="26">
        <v>30</v>
      </c>
      <c r="AB260" s="26">
        <v>21</v>
      </c>
      <c r="AC260" s="68">
        <v>834</v>
      </c>
      <c r="AD260" s="68">
        <v>379</v>
      </c>
      <c r="AE260" s="205"/>
      <c r="AF260" s="66" t="s">
        <v>73</v>
      </c>
      <c r="AG260" s="26">
        <v>34</v>
      </c>
      <c r="AH260" s="26">
        <v>12</v>
      </c>
      <c r="AI260" s="26">
        <v>1</v>
      </c>
      <c r="AJ260" s="26">
        <v>0</v>
      </c>
      <c r="AK260" s="26">
        <v>0</v>
      </c>
      <c r="AL260" s="26">
        <v>0</v>
      </c>
      <c r="AM260" s="26">
        <v>2</v>
      </c>
      <c r="AN260" s="26">
        <v>2</v>
      </c>
      <c r="AO260" s="26">
        <v>4</v>
      </c>
      <c r="AP260" s="26">
        <v>0</v>
      </c>
      <c r="AQ260" s="26">
        <v>3</v>
      </c>
      <c r="AR260" s="26">
        <v>0</v>
      </c>
      <c r="AS260" s="26">
        <v>1</v>
      </c>
      <c r="AT260" s="26">
        <v>0</v>
      </c>
      <c r="AU260" s="26">
        <v>31</v>
      </c>
      <c r="AV260" s="26">
        <v>16</v>
      </c>
      <c r="AW260" s="26">
        <v>0</v>
      </c>
      <c r="AX260" s="26">
        <v>0</v>
      </c>
      <c r="AY260" s="26">
        <v>10</v>
      </c>
      <c r="AZ260" s="26">
        <v>4</v>
      </c>
      <c r="BA260" s="26">
        <v>0</v>
      </c>
      <c r="BB260" s="26">
        <v>0</v>
      </c>
      <c r="BC260" s="26">
        <v>0</v>
      </c>
      <c r="BD260" s="26">
        <v>0</v>
      </c>
      <c r="BE260" s="26">
        <v>0</v>
      </c>
      <c r="BF260" s="26">
        <v>0</v>
      </c>
      <c r="BG260" s="68">
        <v>86</v>
      </c>
      <c r="BH260" s="68">
        <v>34</v>
      </c>
      <c r="BI260" s="205"/>
      <c r="BJ260" s="66" t="s">
        <v>73</v>
      </c>
      <c r="BK260" s="68">
        <v>7</v>
      </c>
      <c r="BL260" s="68">
        <v>1</v>
      </c>
      <c r="BM260" s="68">
        <v>0</v>
      </c>
      <c r="BN260" s="68">
        <v>2</v>
      </c>
      <c r="BO260" s="68">
        <v>2</v>
      </c>
      <c r="BP260" s="68">
        <v>2</v>
      </c>
      <c r="BQ260" s="68">
        <v>2</v>
      </c>
      <c r="BR260" s="68">
        <v>2</v>
      </c>
      <c r="BS260" s="68">
        <v>0</v>
      </c>
      <c r="BT260" s="68">
        <v>2</v>
      </c>
      <c r="BU260" s="68">
        <v>1</v>
      </c>
      <c r="BV260" s="68">
        <v>1</v>
      </c>
      <c r="BW260" s="68">
        <v>1</v>
      </c>
      <c r="BX260" s="68">
        <v>23</v>
      </c>
      <c r="BY260" s="68">
        <v>21</v>
      </c>
      <c r="BZ260" s="68">
        <v>7</v>
      </c>
      <c r="CA260" s="68">
        <v>9</v>
      </c>
      <c r="CB260" s="68">
        <v>0</v>
      </c>
      <c r="CC260" s="68">
        <v>3</v>
      </c>
      <c r="CD260" s="205"/>
      <c r="CE260" s="66" t="s">
        <v>73</v>
      </c>
      <c r="CF260" s="68">
        <v>0</v>
      </c>
      <c r="CG260" s="68">
        <v>410</v>
      </c>
      <c r="CH260" s="68">
        <v>5</v>
      </c>
      <c r="CI260" s="68">
        <v>0</v>
      </c>
      <c r="CJ260" s="68">
        <v>0</v>
      </c>
      <c r="CK260" s="68">
        <v>8</v>
      </c>
      <c r="CL260" s="68">
        <v>21</v>
      </c>
      <c r="CM260" s="68">
        <v>22</v>
      </c>
      <c r="CN260" s="68">
        <v>22</v>
      </c>
      <c r="CO260" s="205"/>
      <c r="CP260" s="66" t="s">
        <v>73</v>
      </c>
      <c r="CQ260" s="68">
        <v>182</v>
      </c>
      <c r="CR260" s="68">
        <v>100</v>
      </c>
      <c r="CS260" s="68">
        <v>60</v>
      </c>
      <c r="CT260" s="68">
        <v>34</v>
      </c>
      <c r="CU260" s="68">
        <v>0</v>
      </c>
      <c r="CV260" s="68">
        <v>0</v>
      </c>
      <c r="CW260" s="68">
        <v>0</v>
      </c>
      <c r="CX260" s="68">
        <v>0</v>
      </c>
      <c r="CY260" s="68">
        <v>62</v>
      </c>
      <c r="CZ260" s="68">
        <v>19</v>
      </c>
      <c r="DA260" s="68">
        <v>29</v>
      </c>
      <c r="DB260" s="68">
        <v>8</v>
      </c>
      <c r="DC260" s="68">
        <v>0</v>
      </c>
      <c r="DD260" s="68">
        <v>0</v>
      </c>
      <c r="DE260" s="68">
        <v>0</v>
      </c>
      <c r="DF260" s="68">
        <v>0</v>
      </c>
      <c r="DG260" s="68">
        <v>0</v>
      </c>
      <c r="DH260" s="68">
        <v>0</v>
      </c>
      <c r="DI260" s="68">
        <v>0</v>
      </c>
      <c r="DJ260" s="68">
        <v>0</v>
      </c>
      <c r="DK260" s="68">
        <v>0</v>
      </c>
      <c r="DL260" s="68">
        <v>0</v>
      </c>
      <c r="DM260" s="68">
        <v>0</v>
      </c>
      <c r="DN260" s="68">
        <v>0</v>
      </c>
      <c r="DO260" s="205"/>
      <c r="DP260" s="66" t="s">
        <v>73</v>
      </c>
      <c r="DQ260" s="26">
        <v>8</v>
      </c>
      <c r="DR260" s="26">
        <v>17</v>
      </c>
      <c r="DS260" s="26">
        <v>0</v>
      </c>
      <c r="DT260" s="26">
        <v>12</v>
      </c>
      <c r="DU260" s="26">
        <v>9</v>
      </c>
      <c r="DV260" s="26">
        <v>46</v>
      </c>
      <c r="DW260" s="26">
        <v>15</v>
      </c>
      <c r="DX260" s="26">
        <v>8</v>
      </c>
      <c r="DY260" s="41">
        <v>14</v>
      </c>
      <c r="DZ260" s="41">
        <v>8</v>
      </c>
      <c r="EA260" s="205"/>
      <c r="EB260" s="66" t="s">
        <v>73</v>
      </c>
      <c r="EC260" s="68">
        <v>205</v>
      </c>
      <c r="ED260" s="68">
        <v>172</v>
      </c>
      <c r="EE260" s="68">
        <v>0</v>
      </c>
      <c r="EF260" s="68">
        <v>0</v>
      </c>
      <c r="EG260" s="68">
        <v>0</v>
      </c>
      <c r="EH260" s="68">
        <v>0</v>
      </c>
      <c r="EI260" s="68">
        <v>0</v>
      </c>
      <c r="EJ260" s="68">
        <v>360</v>
      </c>
      <c r="EK260" s="68">
        <v>0</v>
      </c>
      <c r="EL260" s="68">
        <v>0</v>
      </c>
      <c r="EM260" s="68">
        <v>0</v>
      </c>
      <c r="EN260" s="68">
        <v>0</v>
      </c>
      <c r="EO260" s="68">
        <v>0</v>
      </c>
      <c r="EP260" s="68">
        <v>0</v>
      </c>
      <c r="EQ260" s="68">
        <v>0</v>
      </c>
      <c r="ER260" s="68">
        <v>0</v>
      </c>
      <c r="ES260" s="68">
        <v>0</v>
      </c>
      <c r="EU260" s="80" t="s">
        <v>184</v>
      </c>
      <c r="EV260" s="80" t="s">
        <v>2531</v>
      </c>
      <c r="EW260" s="78">
        <v>244</v>
      </c>
      <c r="EX260" s="80">
        <v>89</v>
      </c>
      <c r="EY260" s="78">
        <v>835</v>
      </c>
      <c r="EZ260" s="78"/>
      <c r="FA260" s="78"/>
      <c r="FB260" s="78"/>
      <c r="FC260" s="78"/>
      <c r="FD260" s="78"/>
      <c r="FE260" s="78"/>
    </row>
    <row r="261" spans="1:161" s="100" customFormat="1">
      <c r="A261" s="13" t="s">
        <v>103</v>
      </c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 t="s">
        <v>103</v>
      </c>
      <c r="AF261" s="13"/>
      <c r="AG261" s="53"/>
      <c r="AH261" s="53"/>
      <c r="AI261" s="53"/>
      <c r="AJ261" s="53"/>
      <c r="AK261" s="53"/>
      <c r="AL261" s="53"/>
      <c r="AM261" s="53"/>
      <c r="AN261" s="53"/>
      <c r="AO261" s="53"/>
      <c r="AP261" s="53"/>
      <c r="AQ261" s="53"/>
      <c r="AR261" s="53"/>
      <c r="AS261" s="53"/>
      <c r="AT261" s="53"/>
      <c r="AU261" s="53"/>
      <c r="AV261" s="53"/>
      <c r="AW261" s="53"/>
      <c r="AX261" s="53"/>
      <c r="AY261" s="53"/>
      <c r="AZ261" s="53"/>
      <c r="BA261" s="53"/>
      <c r="BB261" s="53"/>
      <c r="BC261" s="53"/>
      <c r="BD261" s="53"/>
      <c r="BE261" s="53"/>
      <c r="BF261" s="53"/>
      <c r="BG261" s="13"/>
      <c r="BH261" s="13"/>
      <c r="BI261" s="13" t="s">
        <v>103</v>
      </c>
      <c r="BJ261" s="13"/>
      <c r="BK261" s="22"/>
      <c r="BL261" s="22"/>
      <c r="BM261" s="22"/>
      <c r="BN261" s="22"/>
      <c r="BO261" s="22"/>
      <c r="BP261" s="22"/>
      <c r="BQ261" s="22"/>
      <c r="BR261" s="22"/>
      <c r="BS261" s="22"/>
      <c r="BT261" s="22"/>
      <c r="BU261" s="22"/>
      <c r="BV261" s="22"/>
      <c r="BW261" s="22"/>
      <c r="BX261" s="22"/>
      <c r="BY261" s="22"/>
      <c r="BZ261" s="22"/>
      <c r="CA261" s="22"/>
      <c r="CB261" s="22"/>
      <c r="CC261" s="22"/>
      <c r="CD261" s="13" t="s">
        <v>103</v>
      </c>
      <c r="CE261" s="13"/>
      <c r="CF261" s="22"/>
      <c r="CG261" s="22"/>
      <c r="CH261" s="22"/>
      <c r="CI261" s="22"/>
      <c r="CJ261" s="22"/>
      <c r="CK261" s="22"/>
      <c r="CL261" s="22"/>
      <c r="CM261" s="22"/>
      <c r="CN261" s="22"/>
      <c r="CO261" s="13" t="s">
        <v>103</v>
      </c>
      <c r="CP261" s="13"/>
      <c r="CQ261" s="22"/>
      <c r="CR261" s="22"/>
      <c r="CS261" s="22"/>
      <c r="CT261" s="22"/>
      <c r="CU261" s="22"/>
      <c r="CV261" s="22"/>
      <c r="CW261" s="22"/>
      <c r="CX261" s="22"/>
      <c r="CY261" s="22"/>
      <c r="CZ261" s="22"/>
      <c r="DA261" s="22"/>
      <c r="DB261" s="22"/>
      <c r="DC261" s="22"/>
      <c r="DD261" s="22"/>
      <c r="DE261" s="22"/>
      <c r="DF261" s="22"/>
      <c r="DG261" s="22"/>
      <c r="DH261" s="22"/>
      <c r="DI261" s="22"/>
      <c r="DJ261" s="22"/>
      <c r="DK261" s="22"/>
      <c r="DL261" s="22"/>
      <c r="DM261" s="22"/>
      <c r="DN261" s="22"/>
      <c r="DO261" s="13" t="s">
        <v>103</v>
      </c>
      <c r="DP261" s="13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13" t="s">
        <v>103</v>
      </c>
      <c r="EB261" s="13"/>
      <c r="EC261" s="22"/>
      <c r="ED261" s="22"/>
      <c r="EE261" s="22"/>
      <c r="EF261" s="22"/>
      <c r="EG261" s="22"/>
      <c r="EH261" s="22"/>
      <c r="EI261" s="22"/>
      <c r="EJ261" s="22"/>
      <c r="EK261" s="22"/>
      <c r="EL261" s="22"/>
      <c r="EM261" s="22"/>
      <c r="EN261" s="22"/>
      <c r="EO261" s="22"/>
      <c r="EP261" s="22"/>
      <c r="EQ261" s="22"/>
      <c r="ER261" s="22"/>
      <c r="ES261" s="22"/>
      <c r="EU261" s="80" t="str">
        <f>IF(A261="",EU260,A261)</f>
        <v>BOENY</v>
      </c>
      <c r="EV261" s="80" t="str">
        <f>EU261&amp;B261</f>
        <v>BOENY</v>
      </c>
      <c r="EW261" s="78">
        <f>CQ261+CU261+CY261+DC261+DG261+DK261</f>
        <v>0</v>
      </c>
      <c r="EX261" s="80">
        <f>CS261+CW261+DA261+DE261+DI261+DM261</f>
        <v>0</v>
      </c>
      <c r="EY261" s="78">
        <f>(CF261+2*CG261+3*CH261+4*CI261+5*CJ261)</f>
        <v>0</v>
      </c>
      <c r="EZ261" s="78"/>
      <c r="FA261" s="78"/>
      <c r="FB261" s="78"/>
      <c r="FC261" s="78"/>
      <c r="FD261" s="78"/>
      <c r="FE261" s="78"/>
    </row>
    <row r="262" spans="1:161">
      <c r="A262" s="205" t="s">
        <v>2063</v>
      </c>
      <c r="B262" s="8" t="s">
        <v>90</v>
      </c>
      <c r="C262" s="71">
        <v>323</v>
      </c>
      <c r="D262" s="71">
        <v>145</v>
      </c>
      <c r="E262" s="71">
        <v>21</v>
      </c>
      <c r="F262" s="71">
        <v>5</v>
      </c>
      <c r="G262" s="71">
        <v>0</v>
      </c>
      <c r="H262" s="71">
        <v>0</v>
      </c>
      <c r="I262" s="71">
        <v>18</v>
      </c>
      <c r="J262" s="71">
        <v>5</v>
      </c>
      <c r="K262" s="71">
        <v>69</v>
      </c>
      <c r="L262" s="71">
        <v>35</v>
      </c>
      <c r="M262" s="71">
        <v>69</v>
      </c>
      <c r="N262" s="71">
        <v>25</v>
      </c>
      <c r="O262" s="71">
        <v>23</v>
      </c>
      <c r="P262" s="71">
        <v>15</v>
      </c>
      <c r="Q262" s="71">
        <v>101</v>
      </c>
      <c r="R262" s="71">
        <v>46</v>
      </c>
      <c r="S262" s="71">
        <v>0</v>
      </c>
      <c r="T262" s="71">
        <v>0</v>
      </c>
      <c r="U262" s="71">
        <v>46</v>
      </c>
      <c r="V262" s="71">
        <v>17</v>
      </c>
      <c r="W262" s="71">
        <v>0</v>
      </c>
      <c r="X262" s="71">
        <v>0</v>
      </c>
      <c r="Y262" s="71">
        <v>0</v>
      </c>
      <c r="Z262" s="71">
        <v>0</v>
      </c>
      <c r="AA262" s="71">
        <v>0</v>
      </c>
      <c r="AB262" s="71">
        <v>0</v>
      </c>
      <c r="AC262" s="69">
        <v>670</v>
      </c>
      <c r="AD262" s="69">
        <v>293</v>
      </c>
      <c r="AE262" s="205" t="s">
        <v>2063</v>
      </c>
      <c r="AF262" s="8" t="s">
        <v>90</v>
      </c>
      <c r="AG262" s="71">
        <v>2</v>
      </c>
      <c r="AH262" s="71">
        <v>1</v>
      </c>
      <c r="AI262" s="71">
        <v>0</v>
      </c>
      <c r="AJ262" s="71">
        <v>0</v>
      </c>
      <c r="AK262" s="71">
        <v>0</v>
      </c>
      <c r="AL262" s="71">
        <v>0</v>
      </c>
      <c r="AM262" s="71">
        <v>0</v>
      </c>
      <c r="AN262" s="71">
        <v>0</v>
      </c>
      <c r="AO262" s="71">
        <v>1</v>
      </c>
      <c r="AP262" s="71">
        <v>0</v>
      </c>
      <c r="AQ262" s="71">
        <v>0</v>
      </c>
      <c r="AR262" s="71">
        <v>0</v>
      </c>
      <c r="AS262" s="71">
        <v>0</v>
      </c>
      <c r="AT262" s="71">
        <v>0</v>
      </c>
      <c r="AU262" s="71">
        <v>25</v>
      </c>
      <c r="AV262" s="71">
        <v>12</v>
      </c>
      <c r="AW262" s="71">
        <v>0</v>
      </c>
      <c r="AX262" s="71">
        <v>0</v>
      </c>
      <c r="AY262" s="71">
        <v>8</v>
      </c>
      <c r="AZ262" s="71">
        <v>3</v>
      </c>
      <c r="BA262" s="71">
        <v>0</v>
      </c>
      <c r="BB262" s="71">
        <v>0</v>
      </c>
      <c r="BC262" s="71">
        <v>0</v>
      </c>
      <c r="BD262" s="71">
        <v>0</v>
      </c>
      <c r="BE262" s="71">
        <v>0</v>
      </c>
      <c r="BF262" s="71">
        <v>0</v>
      </c>
      <c r="BG262" s="69">
        <v>36</v>
      </c>
      <c r="BH262" s="69">
        <v>16</v>
      </c>
      <c r="BI262" s="205" t="s">
        <v>2063</v>
      </c>
      <c r="BJ262" s="8" t="s">
        <v>90</v>
      </c>
      <c r="BK262" s="31">
        <v>5</v>
      </c>
      <c r="BL262" s="31">
        <v>1</v>
      </c>
      <c r="BM262" s="31">
        <v>0</v>
      </c>
      <c r="BN262" s="31">
        <v>1</v>
      </c>
      <c r="BO262" s="31">
        <v>2</v>
      </c>
      <c r="BP262" s="31">
        <v>2</v>
      </c>
      <c r="BQ262" s="31">
        <v>1</v>
      </c>
      <c r="BR262" s="31">
        <v>3</v>
      </c>
      <c r="BS262" s="31">
        <v>0</v>
      </c>
      <c r="BT262" s="31">
        <v>3</v>
      </c>
      <c r="BU262" s="31">
        <v>0</v>
      </c>
      <c r="BV262" s="31">
        <v>0</v>
      </c>
      <c r="BW262" s="31">
        <v>0</v>
      </c>
      <c r="BX262" s="149">
        <v>18</v>
      </c>
      <c r="BY262" s="125">
        <v>22</v>
      </c>
      <c r="BZ262" s="71">
        <v>20</v>
      </c>
      <c r="CA262" s="71">
        <v>6</v>
      </c>
      <c r="CB262" s="71">
        <v>9</v>
      </c>
      <c r="CC262" s="71">
        <v>3</v>
      </c>
      <c r="CD262" s="205" t="s">
        <v>2063</v>
      </c>
      <c r="CE262" s="8" t="s">
        <v>90</v>
      </c>
      <c r="CF262" s="71">
        <v>0</v>
      </c>
      <c r="CG262" s="71">
        <v>460</v>
      </c>
      <c r="CH262" s="71">
        <v>0</v>
      </c>
      <c r="CI262" s="71">
        <v>0</v>
      </c>
      <c r="CJ262" s="71">
        <v>0</v>
      </c>
      <c r="CK262" s="71">
        <v>1</v>
      </c>
      <c r="CL262" s="71">
        <v>26</v>
      </c>
      <c r="CM262" s="71">
        <v>16</v>
      </c>
      <c r="CN262" s="71">
        <v>16</v>
      </c>
      <c r="CO262" s="205" t="s">
        <v>2063</v>
      </c>
      <c r="CP262" s="8" t="s">
        <v>90</v>
      </c>
      <c r="CQ262" s="46">
        <v>70</v>
      </c>
      <c r="CR262" s="46">
        <v>35</v>
      </c>
      <c r="CS262" s="46">
        <v>33</v>
      </c>
      <c r="CT262" s="46">
        <v>17</v>
      </c>
      <c r="CU262" s="46">
        <v>0</v>
      </c>
      <c r="CV262" s="46">
        <v>0</v>
      </c>
      <c r="CW262" s="46">
        <v>0</v>
      </c>
      <c r="CX262" s="46">
        <v>0</v>
      </c>
      <c r="CY262" s="46">
        <v>26</v>
      </c>
      <c r="CZ262" s="46">
        <v>10</v>
      </c>
      <c r="DA262" s="46">
        <v>6</v>
      </c>
      <c r="DB262" s="46">
        <v>2</v>
      </c>
      <c r="DC262" s="46">
        <v>0</v>
      </c>
      <c r="DD262" s="46">
        <v>0</v>
      </c>
      <c r="DE262" s="46">
        <v>0</v>
      </c>
      <c r="DF262" s="46">
        <v>0</v>
      </c>
      <c r="DG262" s="46">
        <v>0</v>
      </c>
      <c r="DH262" s="46">
        <v>0</v>
      </c>
      <c r="DI262" s="46">
        <v>0</v>
      </c>
      <c r="DJ262" s="46">
        <v>0</v>
      </c>
      <c r="DK262" s="46">
        <v>0</v>
      </c>
      <c r="DL262" s="46">
        <v>0</v>
      </c>
      <c r="DM262" s="46">
        <v>0</v>
      </c>
      <c r="DN262" s="46">
        <v>0</v>
      </c>
      <c r="DO262" s="205" t="s">
        <v>2063</v>
      </c>
      <c r="DP262" s="8" t="s">
        <v>90</v>
      </c>
      <c r="DQ262" s="71">
        <v>3</v>
      </c>
      <c r="DR262" s="71">
        <v>13</v>
      </c>
      <c r="DS262" s="71">
        <v>0</v>
      </c>
      <c r="DT262" s="71">
        <v>10</v>
      </c>
      <c r="DU262" s="71">
        <v>2</v>
      </c>
      <c r="DV262" s="16">
        <v>28</v>
      </c>
      <c r="DW262" s="71">
        <v>11</v>
      </c>
      <c r="DX262" s="71">
        <v>4</v>
      </c>
      <c r="DY262" s="152">
        <v>7</v>
      </c>
      <c r="DZ262" s="32">
        <v>1</v>
      </c>
      <c r="EA262" s="205" t="s">
        <v>2063</v>
      </c>
      <c r="EB262" s="8" t="s">
        <v>90</v>
      </c>
      <c r="EC262" s="71">
        <v>7</v>
      </c>
      <c r="ED262" s="71">
        <v>104</v>
      </c>
      <c r="EE262" s="71">
        <v>28</v>
      </c>
      <c r="EF262" s="71">
        <v>0</v>
      </c>
      <c r="EG262" s="71">
        <v>88</v>
      </c>
      <c r="EH262" s="71">
        <v>26</v>
      </c>
      <c r="EI262" s="71">
        <v>0</v>
      </c>
      <c r="EJ262" s="71">
        <v>81</v>
      </c>
      <c r="EK262" s="71">
        <v>10</v>
      </c>
      <c r="EL262" s="71">
        <v>4</v>
      </c>
      <c r="EM262" s="71">
        <v>14</v>
      </c>
      <c r="EN262" s="71">
        <v>20</v>
      </c>
      <c r="EO262" s="71">
        <v>5</v>
      </c>
      <c r="EP262" s="71">
        <v>0</v>
      </c>
      <c r="EQ262" s="71">
        <v>0</v>
      </c>
      <c r="ER262" s="71">
        <v>0</v>
      </c>
      <c r="ES262" s="71">
        <v>0</v>
      </c>
      <c r="EU262" s="80" t="s">
        <v>2063</v>
      </c>
      <c r="EV262" s="80" t="s">
        <v>2535</v>
      </c>
      <c r="EW262" s="78">
        <v>96</v>
      </c>
      <c r="EX262" s="80">
        <v>39</v>
      </c>
      <c r="EY262" s="78">
        <v>920</v>
      </c>
      <c r="EZ262" s="78"/>
      <c r="FA262" s="78"/>
      <c r="FB262" s="78"/>
      <c r="FC262" s="78"/>
      <c r="FD262" s="78"/>
      <c r="FE262" s="78"/>
    </row>
    <row r="263" spans="1:161">
      <c r="A263" s="205"/>
      <c r="B263" s="8" t="s">
        <v>91</v>
      </c>
      <c r="C263" s="71">
        <v>126</v>
      </c>
      <c r="D263" s="71">
        <v>60</v>
      </c>
      <c r="E263" s="71">
        <v>0</v>
      </c>
      <c r="F263" s="71">
        <v>0</v>
      </c>
      <c r="G263" s="71">
        <v>0</v>
      </c>
      <c r="H263" s="71">
        <v>0</v>
      </c>
      <c r="I263" s="71">
        <v>0</v>
      </c>
      <c r="J263" s="71">
        <v>0</v>
      </c>
      <c r="K263" s="71">
        <v>57</v>
      </c>
      <c r="L263" s="71">
        <v>27</v>
      </c>
      <c r="M263" s="71">
        <v>66</v>
      </c>
      <c r="N263" s="71">
        <v>25</v>
      </c>
      <c r="O263" s="71">
        <v>0</v>
      </c>
      <c r="P263" s="71">
        <v>0</v>
      </c>
      <c r="Q263" s="71">
        <v>58</v>
      </c>
      <c r="R263" s="71">
        <v>24</v>
      </c>
      <c r="S263" s="71">
        <v>0</v>
      </c>
      <c r="T263" s="71">
        <v>0</v>
      </c>
      <c r="U263" s="71">
        <v>33</v>
      </c>
      <c r="V263" s="71">
        <v>12</v>
      </c>
      <c r="W263" s="71">
        <v>0</v>
      </c>
      <c r="X263" s="71">
        <v>0</v>
      </c>
      <c r="Y263" s="71">
        <v>0</v>
      </c>
      <c r="Z263" s="71">
        <v>0</v>
      </c>
      <c r="AA263" s="71">
        <v>0</v>
      </c>
      <c r="AB263" s="71">
        <v>0</v>
      </c>
      <c r="AC263" s="69">
        <v>340</v>
      </c>
      <c r="AD263" s="69">
        <v>148</v>
      </c>
      <c r="AE263" s="205"/>
      <c r="AF263" s="8" t="s">
        <v>91</v>
      </c>
      <c r="AG263" s="71">
        <v>2</v>
      </c>
      <c r="AH263" s="71">
        <v>0</v>
      </c>
      <c r="AI263" s="71">
        <v>0</v>
      </c>
      <c r="AJ263" s="71">
        <v>0</v>
      </c>
      <c r="AK263" s="71">
        <v>0</v>
      </c>
      <c r="AL263" s="71">
        <v>0</v>
      </c>
      <c r="AM263" s="71">
        <v>0</v>
      </c>
      <c r="AN263" s="71">
        <v>0</v>
      </c>
      <c r="AO263" s="71">
        <v>0</v>
      </c>
      <c r="AP263" s="71">
        <v>0</v>
      </c>
      <c r="AQ263" s="71">
        <v>1</v>
      </c>
      <c r="AR263" s="71">
        <v>0</v>
      </c>
      <c r="AS263" s="71">
        <v>0</v>
      </c>
      <c r="AT263" s="71">
        <v>0</v>
      </c>
      <c r="AU263" s="71">
        <v>9</v>
      </c>
      <c r="AV263" s="71">
        <v>2</v>
      </c>
      <c r="AW263" s="71">
        <v>0</v>
      </c>
      <c r="AX263" s="71">
        <v>0</v>
      </c>
      <c r="AY263" s="71">
        <v>9</v>
      </c>
      <c r="AZ263" s="71">
        <v>2</v>
      </c>
      <c r="BA263" s="71">
        <v>0</v>
      </c>
      <c r="BB263" s="71">
        <v>0</v>
      </c>
      <c r="BC263" s="71">
        <v>0</v>
      </c>
      <c r="BD263" s="71">
        <v>0</v>
      </c>
      <c r="BE263" s="71">
        <v>0</v>
      </c>
      <c r="BF263" s="71">
        <v>0</v>
      </c>
      <c r="BG263" s="69">
        <v>21</v>
      </c>
      <c r="BH263" s="69">
        <v>4</v>
      </c>
      <c r="BI263" s="205"/>
      <c r="BJ263" s="8" t="s">
        <v>91</v>
      </c>
      <c r="BK263" s="31">
        <v>2</v>
      </c>
      <c r="BL263" s="31">
        <v>0</v>
      </c>
      <c r="BM263" s="31">
        <v>0</v>
      </c>
      <c r="BN263" s="31">
        <v>0</v>
      </c>
      <c r="BO263" s="31">
        <v>1</v>
      </c>
      <c r="BP263" s="31">
        <v>1</v>
      </c>
      <c r="BQ263" s="31">
        <v>0</v>
      </c>
      <c r="BR263" s="31">
        <v>1</v>
      </c>
      <c r="BS263" s="31">
        <v>0</v>
      </c>
      <c r="BT263" s="31">
        <v>1</v>
      </c>
      <c r="BU263" s="31">
        <v>0</v>
      </c>
      <c r="BV263" s="31">
        <v>0</v>
      </c>
      <c r="BW263" s="31">
        <v>0</v>
      </c>
      <c r="BX263" s="149">
        <v>6</v>
      </c>
      <c r="BY263" s="125">
        <v>6</v>
      </c>
      <c r="BZ263" s="71">
        <v>6</v>
      </c>
      <c r="CA263" s="71">
        <v>6</v>
      </c>
      <c r="CB263" s="71">
        <v>0</v>
      </c>
      <c r="CC263" s="71">
        <v>1</v>
      </c>
      <c r="CD263" s="205"/>
      <c r="CE263" s="8" t="s">
        <v>91</v>
      </c>
      <c r="CF263" s="71">
        <v>0</v>
      </c>
      <c r="CG263" s="71">
        <v>62</v>
      </c>
      <c r="CH263" s="71">
        <v>0</v>
      </c>
      <c r="CI263" s="71">
        <v>48</v>
      </c>
      <c r="CJ263" s="71">
        <v>0</v>
      </c>
      <c r="CK263" s="71">
        <v>0</v>
      </c>
      <c r="CL263" s="71">
        <v>7</v>
      </c>
      <c r="CM263" s="71">
        <v>10</v>
      </c>
      <c r="CN263" s="71">
        <v>4</v>
      </c>
      <c r="CO263" s="205"/>
      <c r="CP263" s="8" t="s">
        <v>91</v>
      </c>
      <c r="CQ263" s="46">
        <v>76</v>
      </c>
      <c r="CR263" s="46">
        <v>40</v>
      </c>
      <c r="CS263" s="46">
        <v>65</v>
      </c>
      <c r="CT263" s="46">
        <v>34</v>
      </c>
      <c r="CU263" s="46">
        <v>0</v>
      </c>
      <c r="CV263" s="46">
        <v>0</v>
      </c>
      <c r="CW263" s="46">
        <v>0</v>
      </c>
      <c r="CX263" s="46">
        <v>0</v>
      </c>
      <c r="CY263" s="46">
        <v>37</v>
      </c>
      <c r="CZ263" s="46">
        <v>12</v>
      </c>
      <c r="DA263" s="46">
        <v>16</v>
      </c>
      <c r="DB263" s="46">
        <v>5</v>
      </c>
      <c r="DC263" s="46">
        <v>0</v>
      </c>
      <c r="DD263" s="46">
        <v>0</v>
      </c>
      <c r="DE263" s="46">
        <v>0</v>
      </c>
      <c r="DF263" s="46">
        <v>0</v>
      </c>
      <c r="DG263" s="46">
        <v>0</v>
      </c>
      <c r="DH263" s="46">
        <v>0</v>
      </c>
      <c r="DI263" s="46">
        <v>0</v>
      </c>
      <c r="DJ263" s="46">
        <v>0</v>
      </c>
      <c r="DK263" s="46">
        <v>0</v>
      </c>
      <c r="DL263" s="46">
        <v>0</v>
      </c>
      <c r="DM263" s="46">
        <v>0</v>
      </c>
      <c r="DN263" s="46">
        <v>0</v>
      </c>
      <c r="DO263" s="205"/>
      <c r="DP263" s="8" t="s">
        <v>91</v>
      </c>
      <c r="DQ263" s="71">
        <v>3</v>
      </c>
      <c r="DR263" s="71">
        <v>11</v>
      </c>
      <c r="DS263" s="71">
        <v>0</v>
      </c>
      <c r="DT263" s="71">
        <v>5</v>
      </c>
      <c r="DU263" s="71">
        <v>0</v>
      </c>
      <c r="DV263" s="16">
        <v>19</v>
      </c>
      <c r="DW263" s="71">
        <v>9</v>
      </c>
      <c r="DX263" s="71">
        <v>4</v>
      </c>
      <c r="DY263" s="152">
        <v>4</v>
      </c>
      <c r="DZ263" s="32">
        <v>1</v>
      </c>
      <c r="EA263" s="205"/>
      <c r="EB263" s="8" t="s">
        <v>91</v>
      </c>
      <c r="EC263" s="71">
        <v>121</v>
      </c>
      <c r="ED263" s="71">
        <v>167</v>
      </c>
      <c r="EE263" s="71">
        <v>0</v>
      </c>
      <c r="EF263" s="71">
        <v>0</v>
      </c>
      <c r="EG263" s="71">
        <v>0</v>
      </c>
      <c r="EH263" s="71">
        <v>0</v>
      </c>
      <c r="EI263" s="71">
        <v>0</v>
      </c>
      <c r="EJ263" s="71">
        <v>129</v>
      </c>
      <c r="EK263" s="71">
        <v>0</v>
      </c>
      <c r="EL263" s="71">
        <v>0</v>
      </c>
      <c r="EM263" s="71">
        <v>0</v>
      </c>
      <c r="EN263" s="71">
        <v>0</v>
      </c>
      <c r="EO263" s="71">
        <v>0</v>
      </c>
      <c r="EP263" s="71">
        <v>0</v>
      </c>
      <c r="EQ263" s="71">
        <v>0</v>
      </c>
      <c r="ER263" s="71">
        <v>0</v>
      </c>
      <c r="ES263" s="71">
        <v>0</v>
      </c>
      <c r="EU263" s="80" t="s">
        <v>2063</v>
      </c>
      <c r="EV263" s="80" t="s">
        <v>2536</v>
      </c>
      <c r="EW263" s="78">
        <v>113</v>
      </c>
      <c r="EX263" s="80">
        <v>81</v>
      </c>
      <c r="EY263" s="78">
        <v>316</v>
      </c>
      <c r="EZ263" s="78"/>
      <c r="FA263" s="78"/>
      <c r="FB263" s="78"/>
      <c r="FC263" s="78"/>
      <c r="FD263" s="78"/>
      <c r="FE263" s="78"/>
    </row>
    <row r="264" spans="1:161">
      <c r="A264" s="205"/>
      <c r="B264" s="66" t="s">
        <v>73</v>
      </c>
      <c r="C264" s="26">
        <v>449</v>
      </c>
      <c r="D264" s="26">
        <v>205</v>
      </c>
      <c r="E264" s="26">
        <v>21</v>
      </c>
      <c r="F264" s="26">
        <v>5</v>
      </c>
      <c r="G264" s="26">
        <v>0</v>
      </c>
      <c r="H264" s="26">
        <v>0</v>
      </c>
      <c r="I264" s="26">
        <v>18</v>
      </c>
      <c r="J264" s="26">
        <v>5</v>
      </c>
      <c r="K264" s="26">
        <v>126</v>
      </c>
      <c r="L264" s="26">
        <v>62</v>
      </c>
      <c r="M264" s="26">
        <v>135</v>
      </c>
      <c r="N264" s="26">
        <v>50</v>
      </c>
      <c r="O264" s="26">
        <v>23</v>
      </c>
      <c r="P264" s="26">
        <v>15</v>
      </c>
      <c r="Q264" s="26">
        <v>159</v>
      </c>
      <c r="R264" s="26">
        <v>70</v>
      </c>
      <c r="S264" s="26">
        <v>0</v>
      </c>
      <c r="T264" s="26">
        <v>0</v>
      </c>
      <c r="U264" s="26">
        <v>79</v>
      </c>
      <c r="V264" s="26">
        <v>29</v>
      </c>
      <c r="W264" s="26">
        <v>0</v>
      </c>
      <c r="X264" s="26">
        <v>0</v>
      </c>
      <c r="Y264" s="26">
        <v>0</v>
      </c>
      <c r="Z264" s="26">
        <v>0</v>
      </c>
      <c r="AA264" s="26">
        <v>0</v>
      </c>
      <c r="AB264" s="26">
        <v>0</v>
      </c>
      <c r="AC264" s="68">
        <v>1010</v>
      </c>
      <c r="AD264" s="68">
        <v>441</v>
      </c>
      <c r="AE264" s="205"/>
      <c r="AF264" s="66" t="s">
        <v>73</v>
      </c>
      <c r="AG264" s="26">
        <v>4</v>
      </c>
      <c r="AH264" s="26">
        <v>1</v>
      </c>
      <c r="AI264" s="26">
        <v>0</v>
      </c>
      <c r="AJ264" s="26">
        <v>0</v>
      </c>
      <c r="AK264" s="26">
        <v>0</v>
      </c>
      <c r="AL264" s="26">
        <v>0</v>
      </c>
      <c r="AM264" s="26">
        <v>0</v>
      </c>
      <c r="AN264" s="26">
        <v>0</v>
      </c>
      <c r="AO264" s="26">
        <v>1</v>
      </c>
      <c r="AP264" s="26">
        <v>0</v>
      </c>
      <c r="AQ264" s="26">
        <v>1</v>
      </c>
      <c r="AR264" s="26">
        <v>0</v>
      </c>
      <c r="AS264" s="26">
        <v>0</v>
      </c>
      <c r="AT264" s="26">
        <v>0</v>
      </c>
      <c r="AU264" s="26">
        <v>34</v>
      </c>
      <c r="AV264" s="26">
        <v>14</v>
      </c>
      <c r="AW264" s="26">
        <v>0</v>
      </c>
      <c r="AX264" s="26">
        <v>0</v>
      </c>
      <c r="AY264" s="26">
        <v>17</v>
      </c>
      <c r="AZ264" s="26">
        <v>5</v>
      </c>
      <c r="BA264" s="26">
        <v>0</v>
      </c>
      <c r="BB264" s="26">
        <v>0</v>
      </c>
      <c r="BC264" s="26">
        <v>0</v>
      </c>
      <c r="BD264" s="26">
        <v>0</v>
      </c>
      <c r="BE264" s="26">
        <v>0</v>
      </c>
      <c r="BF264" s="26">
        <v>0</v>
      </c>
      <c r="BG264" s="68">
        <v>57</v>
      </c>
      <c r="BH264" s="68">
        <v>20</v>
      </c>
      <c r="BI264" s="205"/>
      <c r="BJ264" s="66" t="s">
        <v>73</v>
      </c>
      <c r="BK264" s="68">
        <v>7</v>
      </c>
      <c r="BL264" s="68">
        <v>1</v>
      </c>
      <c r="BM264" s="68">
        <v>0</v>
      </c>
      <c r="BN264" s="68">
        <v>1</v>
      </c>
      <c r="BO264" s="68">
        <v>3</v>
      </c>
      <c r="BP264" s="68">
        <v>3</v>
      </c>
      <c r="BQ264" s="68">
        <v>1</v>
      </c>
      <c r="BR264" s="68">
        <v>4</v>
      </c>
      <c r="BS264" s="68">
        <v>0</v>
      </c>
      <c r="BT264" s="68">
        <v>4</v>
      </c>
      <c r="BU264" s="68">
        <v>0</v>
      </c>
      <c r="BV264" s="68">
        <v>0</v>
      </c>
      <c r="BW264" s="68">
        <v>0</v>
      </c>
      <c r="BX264" s="68">
        <v>24</v>
      </c>
      <c r="BY264" s="68">
        <v>28</v>
      </c>
      <c r="BZ264" s="68">
        <v>26</v>
      </c>
      <c r="CA264" s="68">
        <v>12</v>
      </c>
      <c r="CB264" s="68">
        <v>9</v>
      </c>
      <c r="CC264" s="68">
        <v>4</v>
      </c>
      <c r="CD264" s="205"/>
      <c r="CE264" s="66" t="s">
        <v>73</v>
      </c>
      <c r="CF264" s="68">
        <v>0</v>
      </c>
      <c r="CG264" s="68">
        <v>522</v>
      </c>
      <c r="CH264" s="68">
        <v>0</v>
      </c>
      <c r="CI264" s="68">
        <v>48</v>
      </c>
      <c r="CJ264" s="68">
        <v>0</v>
      </c>
      <c r="CK264" s="68">
        <v>1</v>
      </c>
      <c r="CL264" s="68">
        <v>33</v>
      </c>
      <c r="CM264" s="68">
        <v>26</v>
      </c>
      <c r="CN264" s="68">
        <v>20</v>
      </c>
      <c r="CO264" s="205"/>
      <c r="CP264" s="66" t="s">
        <v>73</v>
      </c>
      <c r="CQ264" s="68">
        <v>146</v>
      </c>
      <c r="CR264" s="68">
        <v>75</v>
      </c>
      <c r="CS264" s="68">
        <v>98</v>
      </c>
      <c r="CT264" s="68">
        <v>51</v>
      </c>
      <c r="CU264" s="68">
        <v>0</v>
      </c>
      <c r="CV264" s="68">
        <v>0</v>
      </c>
      <c r="CW264" s="68">
        <v>0</v>
      </c>
      <c r="CX264" s="68">
        <v>0</v>
      </c>
      <c r="CY264" s="68">
        <v>63</v>
      </c>
      <c r="CZ264" s="68">
        <v>22</v>
      </c>
      <c r="DA264" s="68">
        <v>22</v>
      </c>
      <c r="DB264" s="68">
        <v>7</v>
      </c>
      <c r="DC264" s="68">
        <v>0</v>
      </c>
      <c r="DD264" s="68">
        <v>0</v>
      </c>
      <c r="DE264" s="68">
        <v>0</v>
      </c>
      <c r="DF264" s="68">
        <v>0</v>
      </c>
      <c r="DG264" s="68">
        <v>0</v>
      </c>
      <c r="DH264" s="68">
        <v>0</v>
      </c>
      <c r="DI264" s="68">
        <v>0</v>
      </c>
      <c r="DJ264" s="68">
        <v>0</v>
      </c>
      <c r="DK264" s="68">
        <v>0</v>
      </c>
      <c r="DL264" s="68">
        <v>0</v>
      </c>
      <c r="DM264" s="68">
        <v>0</v>
      </c>
      <c r="DN264" s="68">
        <v>0</v>
      </c>
      <c r="DO264" s="205"/>
      <c r="DP264" s="66" t="s">
        <v>73</v>
      </c>
      <c r="DQ264" s="26">
        <v>6</v>
      </c>
      <c r="DR264" s="26">
        <v>24</v>
      </c>
      <c r="DS264" s="26">
        <v>0</v>
      </c>
      <c r="DT264" s="26">
        <v>15</v>
      </c>
      <c r="DU264" s="26">
        <v>2</v>
      </c>
      <c r="DV264" s="26">
        <v>47</v>
      </c>
      <c r="DW264" s="26">
        <v>20</v>
      </c>
      <c r="DX264" s="26">
        <v>8</v>
      </c>
      <c r="DY264" s="41">
        <v>11</v>
      </c>
      <c r="DZ264" s="41">
        <v>2</v>
      </c>
      <c r="EA264" s="205"/>
      <c r="EB264" s="66" t="s">
        <v>73</v>
      </c>
      <c r="EC264" s="68">
        <v>128</v>
      </c>
      <c r="ED264" s="68">
        <v>271</v>
      </c>
      <c r="EE264" s="68">
        <v>28</v>
      </c>
      <c r="EF264" s="68">
        <v>0</v>
      </c>
      <c r="EG264" s="68">
        <v>88</v>
      </c>
      <c r="EH264" s="68">
        <v>26</v>
      </c>
      <c r="EI264" s="68">
        <v>0</v>
      </c>
      <c r="EJ264" s="68">
        <v>210</v>
      </c>
      <c r="EK264" s="68">
        <v>10</v>
      </c>
      <c r="EL264" s="68">
        <v>4</v>
      </c>
      <c r="EM264" s="68">
        <v>14</v>
      </c>
      <c r="EN264" s="68">
        <v>20</v>
      </c>
      <c r="EO264" s="68">
        <v>5</v>
      </c>
      <c r="EP264" s="68">
        <v>0</v>
      </c>
      <c r="EQ264" s="68">
        <v>0</v>
      </c>
      <c r="ER264" s="68">
        <v>0</v>
      </c>
      <c r="ES264" s="68">
        <v>0</v>
      </c>
      <c r="EU264" s="80" t="s">
        <v>2063</v>
      </c>
      <c r="EV264" s="80" t="s">
        <v>2537</v>
      </c>
      <c r="EW264" s="78">
        <v>209</v>
      </c>
      <c r="EX264" s="80">
        <v>120</v>
      </c>
      <c r="EY264" s="78">
        <v>1236</v>
      </c>
      <c r="EZ264" s="78"/>
      <c r="FA264" s="78"/>
      <c r="FB264" s="78"/>
      <c r="FC264" s="78"/>
      <c r="FD264" s="78"/>
      <c r="FE264" s="78"/>
    </row>
    <row r="265" spans="1:161">
      <c r="A265" s="205" t="s">
        <v>186</v>
      </c>
      <c r="B265" s="8" t="s">
        <v>90</v>
      </c>
      <c r="C265" s="71">
        <v>0</v>
      </c>
      <c r="D265" s="71">
        <v>0</v>
      </c>
      <c r="E265" s="71">
        <v>0</v>
      </c>
      <c r="F265" s="71">
        <v>0</v>
      </c>
      <c r="G265" s="71">
        <v>0</v>
      </c>
      <c r="H265" s="71">
        <v>0</v>
      </c>
      <c r="I265" s="71">
        <v>0</v>
      </c>
      <c r="J265" s="71">
        <v>0</v>
      </c>
      <c r="K265" s="71">
        <v>0</v>
      </c>
      <c r="L265" s="71">
        <v>0</v>
      </c>
      <c r="M265" s="71">
        <v>0</v>
      </c>
      <c r="N265" s="71">
        <v>0</v>
      </c>
      <c r="O265" s="71">
        <v>0</v>
      </c>
      <c r="P265" s="71">
        <v>0</v>
      </c>
      <c r="Q265" s="71">
        <v>0</v>
      </c>
      <c r="R265" s="71">
        <v>0</v>
      </c>
      <c r="S265" s="71">
        <v>0</v>
      </c>
      <c r="T265" s="71">
        <v>0</v>
      </c>
      <c r="U265" s="71">
        <v>0</v>
      </c>
      <c r="V265" s="71">
        <v>0</v>
      </c>
      <c r="W265" s="71">
        <v>0</v>
      </c>
      <c r="X265" s="71">
        <v>0</v>
      </c>
      <c r="Y265" s="71">
        <v>0</v>
      </c>
      <c r="Z265" s="71">
        <v>0</v>
      </c>
      <c r="AA265" s="71">
        <v>0</v>
      </c>
      <c r="AB265" s="71">
        <v>0</v>
      </c>
      <c r="AC265" s="69">
        <v>0</v>
      </c>
      <c r="AD265" s="69">
        <v>0</v>
      </c>
      <c r="AE265" s="205" t="s">
        <v>186</v>
      </c>
      <c r="AF265" s="8" t="s">
        <v>90</v>
      </c>
      <c r="AG265" s="71">
        <v>0</v>
      </c>
      <c r="AH265" s="71">
        <v>0</v>
      </c>
      <c r="AI265" s="71">
        <v>0</v>
      </c>
      <c r="AJ265" s="71">
        <v>0</v>
      </c>
      <c r="AK265" s="71">
        <v>0</v>
      </c>
      <c r="AL265" s="71">
        <v>0</v>
      </c>
      <c r="AM265" s="71">
        <v>0</v>
      </c>
      <c r="AN265" s="71">
        <v>0</v>
      </c>
      <c r="AO265" s="71">
        <v>0</v>
      </c>
      <c r="AP265" s="71">
        <v>0</v>
      </c>
      <c r="AQ265" s="71">
        <v>0</v>
      </c>
      <c r="AR265" s="71">
        <v>0</v>
      </c>
      <c r="AS265" s="71">
        <v>0</v>
      </c>
      <c r="AT265" s="71">
        <v>0</v>
      </c>
      <c r="AU265" s="71">
        <v>0</v>
      </c>
      <c r="AV265" s="71">
        <v>0</v>
      </c>
      <c r="AW265" s="71">
        <v>0</v>
      </c>
      <c r="AX265" s="71">
        <v>0</v>
      </c>
      <c r="AY265" s="71">
        <v>0</v>
      </c>
      <c r="AZ265" s="71">
        <v>0</v>
      </c>
      <c r="BA265" s="71">
        <v>0</v>
      </c>
      <c r="BB265" s="71">
        <v>0</v>
      </c>
      <c r="BC265" s="71">
        <v>0</v>
      </c>
      <c r="BD265" s="71">
        <v>0</v>
      </c>
      <c r="BE265" s="71">
        <v>0</v>
      </c>
      <c r="BF265" s="71">
        <v>0</v>
      </c>
      <c r="BG265" s="69">
        <v>0</v>
      </c>
      <c r="BH265" s="69">
        <v>0</v>
      </c>
      <c r="BI265" s="205" t="s">
        <v>186</v>
      </c>
      <c r="BJ265" s="8" t="s">
        <v>90</v>
      </c>
      <c r="BK265" s="31">
        <v>0</v>
      </c>
      <c r="BL265" s="31">
        <v>0</v>
      </c>
      <c r="BM265" s="31">
        <v>0</v>
      </c>
      <c r="BN265" s="31">
        <v>0</v>
      </c>
      <c r="BO265" s="31">
        <v>0</v>
      </c>
      <c r="BP265" s="31">
        <v>0</v>
      </c>
      <c r="BQ265" s="31">
        <v>0</v>
      </c>
      <c r="BR265" s="31">
        <v>0</v>
      </c>
      <c r="BS265" s="31">
        <v>0</v>
      </c>
      <c r="BT265" s="31">
        <v>0</v>
      </c>
      <c r="BU265" s="31">
        <v>0</v>
      </c>
      <c r="BV265" s="31">
        <v>0</v>
      </c>
      <c r="BW265" s="31">
        <v>0</v>
      </c>
      <c r="BX265" s="149">
        <v>0</v>
      </c>
      <c r="BY265" s="125">
        <v>0</v>
      </c>
      <c r="BZ265" s="71">
        <v>0</v>
      </c>
      <c r="CA265" s="71">
        <v>0</v>
      </c>
      <c r="CB265" s="71">
        <v>0</v>
      </c>
      <c r="CC265" s="71">
        <v>0</v>
      </c>
      <c r="CD265" s="205" t="s">
        <v>186</v>
      </c>
      <c r="CE265" s="8" t="s">
        <v>90</v>
      </c>
      <c r="CF265" s="71">
        <v>0</v>
      </c>
      <c r="CG265" s="71">
        <v>0</v>
      </c>
      <c r="CH265" s="71">
        <v>0</v>
      </c>
      <c r="CI265" s="71">
        <v>0</v>
      </c>
      <c r="CJ265" s="71">
        <v>0</v>
      </c>
      <c r="CK265" s="71">
        <v>0</v>
      </c>
      <c r="CL265" s="71">
        <v>0</v>
      </c>
      <c r="CM265" s="71">
        <v>0</v>
      </c>
      <c r="CN265" s="71">
        <v>0</v>
      </c>
      <c r="CO265" s="205" t="s">
        <v>186</v>
      </c>
      <c r="CP265" s="8" t="s">
        <v>90</v>
      </c>
      <c r="CQ265" s="46">
        <v>0</v>
      </c>
      <c r="CR265" s="46">
        <v>0</v>
      </c>
      <c r="CS265" s="46">
        <v>0</v>
      </c>
      <c r="CT265" s="46">
        <v>0</v>
      </c>
      <c r="CU265" s="46">
        <v>0</v>
      </c>
      <c r="CV265" s="46">
        <v>0</v>
      </c>
      <c r="CW265" s="46">
        <v>0</v>
      </c>
      <c r="CX265" s="46">
        <v>0</v>
      </c>
      <c r="CY265" s="46">
        <v>0</v>
      </c>
      <c r="CZ265" s="46">
        <v>0</v>
      </c>
      <c r="DA265" s="46">
        <v>0</v>
      </c>
      <c r="DB265" s="46">
        <v>0</v>
      </c>
      <c r="DC265" s="46">
        <v>0</v>
      </c>
      <c r="DD265" s="46">
        <v>0</v>
      </c>
      <c r="DE265" s="46">
        <v>0</v>
      </c>
      <c r="DF265" s="46">
        <v>0</v>
      </c>
      <c r="DG265" s="46">
        <v>0</v>
      </c>
      <c r="DH265" s="46">
        <v>0</v>
      </c>
      <c r="DI265" s="46">
        <v>0</v>
      </c>
      <c r="DJ265" s="46">
        <v>0</v>
      </c>
      <c r="DK265" s="46">
        <v>0</v>
      </c>
      <c r="DL265" s="46">
        <v>0</v>
      </c>
      <c r="DM265" s="46">
        <v>0</v>
      </c>
      <c r="DN265" s="46">
        <v>0</v>
      </c>
      <c r="DO265" s="205" t="s">
        <v>186</v>
      </c>
      <c r="DP265" s="8" t="s">
        <v>90</v>
      </c>
      <c r="DQ265" s="71">
        <v>0</v>
      </c>
      <c r="DR265" s="71">
        <v>0</v>
      </c>
      <c r="DS265" s="71">
        <v>0</v>
      </c>
      <c r="DT265" s="71">
        <v>0</v>
      </c>
      <c r="DU265" s="71">
        <v>0</v>
      </c>
      <c r="DV265" s="16">
        <v>0</v>
      </c>
      <c r="DW265" s="71">
        <v>0</v>
      </c>
      <c r="DX265" s="71">
        <v>0</v>
      </c>
      <c r="DY265" s="152">
        <v>0</v>
      </c>
      <c r="DZ265" s="32">
        <v>0</v>
      </c>
      <c r="EA265" s="205" t="s">
        <v>186</v>
      </c>
      <c r="EB265" s="8" t="s">
        <v>90</v>
      </c>
      <c r="EC265" s="71">
        <v>0</v>
      </c>
      <c r="ED265" s="71">
        <v>0</v>
      </c>
      <c r="EE265" s="71">
        <v>0</v>
      </c>
      <c r="EF265" s="71">
        <v>0</v>
      </c>
      <c r="EG265" s="71">
        <v>0</v>
      </c>
      <c r="EH265" s="71">
        <v>0</v>
      </c>
      <c r="EI265" s="71">
        <v>0</v>
      </c>
      <c r="EJ265" s="71">
        <v>0</v>
      </c>
      <c r="EK265" s="71">
        <v>0</v>
      </c>
      <c r="EL265" s="71">
        <v>0</v>
      </c>
      <c r="EM265" s="71">
        <v>0</v>
      </c>
      <c r="EN265" s="71">
        <v>0</v>
      </c>
      <c r="EO265" s="71">
        <v>0</v>
      </c>
      <c r="EP265" s="71">
        <v>0</v>
      </c>
      <c r="EQ265" s="71">
        <v>0</v>
      </c>
      <c r="ER265" s="71">
        <v>0</v>
      </c>
      <c r="ES265" s="71">
        <v>0</v>
      </c>
      <c r="EU265" s="80" t="s">
        <v>186</v>
      </c>
      <c r="EV265" s="80" t="s">
        <v>2538</v>
      </c>
      <c r="EW265" s="78">
        <v>0</v>
      </c>
      <c r="EX265" s="80">
        <v>0</v>
      </c>
      <c r="EY265" s="78">
        <v>0</v>
      </c>
      <c r="EZ265" s="78"/>
      <c r="FA265" s="78"/>
      <c r="FB265" s="78"/>
      <c r="FC265" s="78"/>
      <c r="FD265" s="78"/>
      <c r="FE265" s="78"/>
    </row>
    <row r="266" spans="1:161">
      <c r="A266" s="205"/>
      <c r="B266" s="8" t="s">
        <v>91</v>
      </c>
      <c r="C266" s="71">
        <v>1008</v>
      </c>
      <c r="D266" s="71">
        <v>582</v>
      </c>
      <c r="E266" s="71">
        <v>0</v>
      </c>
      <c r="F266" s="71">
        <v>0</v>
      </c>
      <c r="G266" s="71">
        <v>0</v>
      </c>
      <c r="H266" s="71">
        <v>0</v>
      </c>
      <c r="I266" s="71">
        <v>0</v>
      </c>
      <c r="J266" s="71">
        <v>0</v>
      </c>
      <c r="K266" s="71">
        <v>289</v>
      </c>
      <c r="L266" s="71">
        <v>227</v>
      </c>
      <c r="M266" s="71">
        <v>365</v>
      </c>
      <c r="N266" s="71">
        <v>170</v>
      </c>
      <c r="O266" s="71">
        <v>149</v>
      </c>
      <c r="P266" s="71">
        <v>92</v>
      </c>
      <c r="Q266" s="71">
        <v>91</v>
      </c>
      <c r="R266" s="71">
        <v>63</v>
      </c>
      <c r="S266" s="71">
        <v>0</v>
      </c>
      <c r="T266" s="71">
        <v>0</v>
      </c>
      <c r="U266" s="71">
        <v>148</v>
      </c>
      <c r="V266" s="71">
        <v>92</v>
      </c>
      <c r="W266" s="71">
        <v>135</v>
      </c>
      <c r="X266" s="71">
        <v>119</v>
      </c>
      <c r="Y266" s="71">
        <v>220</v>
      </c>
      <c r="Z266" s="71">
        <v>72</v>
      </c>
      <c r="AA266" s="71">
        <v>100</v>
      </c>
      <c r="AB266" s="71">
        <v>47</v>
      </c>
      <c r="AC266" s="69">
        <v>2505</v>
      </c>
      <c r="AD266" s="69">
        <v>1464</v>
      </c>
      <c r="AE266" s="205"/>
      <c r="AF266" s="8" t="s">
        <v>91</v>
      </c>
      <c r="AG266" s="71">
        <v>90</v>
      </c>
      <c r="AH266" s="71">
        <v>43</v>
      </c>
      <c r="AI266" s="71">
        <v>0</v>
      </c>
      <c r="AJ266" s="71">
        <v>0</v>
      </c>
      <c r="AK266" s="71">
        <v>0</v>
      </c>
      <c r="AL266" s="71">
        <v>0</v>
      </c>
      <c r="AM266" s="71">
        <v>0</v>
      </c>
      <c r="AN266" s="71">
        <v>0</v>
      </c>
      <c r="AO266" s="71">
        <v>8</v>
      </c>
      <c r="AP266" s="71">
        <v>6</v>
      </c>
      <c r="AQ266" s="71">
        <v>17</v>
      </c>
      <c r="AR266" s="71">
        <v>7</v>
      </c>
      <c r="AS266" s="71">
        <v>15</v>
      </c>
      <c r="AT266" s="71">
        <v>6</v>
      </c>
      <c r="AU266" s="71">
        <v>19</v>
      </c>
      <c r="AV266" s="71">
        <v>9</v>
      </c>
      <c r="AW266" s="71">
        <v>0</v>
      </c>
      <c r="AX266" s="71">
        <v>0</v>
      </c>
      <c r="AY266" s="71">
        <v>20</v>
      </c>
      <c r="AZ266" s="71">
        <v>11</v>
      </c>
      <c r="BA266" s="71">
        <v>10</v>
      </c>
      <c r="BB266" s="71">
        <v>9</v>
      </c>
      <c r="BC266" s="71">
        <v>55</v>
      </c>
      <c r="BD266" s="71">
        <v>20</v>
      </c>
      <c r="BE266" s="71">
        <v>19</v>
      </c>
      <c r="BF266" s="71">
        <v>8</v>
      </c>
      <c r="BG266" s="69">
        <v>253</v>
      </c>
      <c r="BH266" s="69">
        <v>119</v>
      </c>
      <c r="BI266" s="205"/>
      <c r="BJ266" s="8" t="s">
        <v>91</v>
      </c>
      <c r="BK266" s="31">
        <v>17</v>
      </c>
      <c r="BL266" s="31">
        <v>0</v>
      </c>
      <c r="BM266" s="31">
        <v>0</v>
      </c>
      <c r="BN266" s="31">
        <v>0</v>
      </c>
      <c r="BO266" s="31">
        <v>6</v>
      </c>
      <c r="BP266" s="31">
        <v>8</v>
      </c>
      <c r="BQ266" s="31">
        <v>3</v>
      </c>
      <c r="BR266" s="31">
        <v>2</v>
      </c>
      <c r="BS266" s="31">
        <v>0</v>
      </c>
      <c r="BT266" s="31">
        <v>3</v>
      </c>
      <c r="BU266" s="31">
        <v>4</v>
      </c>
      <c r="BV266" s="31">
        <v>5</v>
      </c>
      <c r="BW266" s="31">
        <v>3</v>
      </c>
      <c r="BX266" s="149">
        <v>51</v>
      </c>
      <c r="BY266" s="125">
        <v>56</v>
      </c>
      <c r="BZ266" s="71">
        <v>56</v>
      </c>
      <c r="CA266" s="71">
        <v>55</v>
      </c>
      <c r="CB266" s="71">
        <v>1</v>
      </c>
      <c r="CC266" s="71">
        <v>3</v>
      </c>
      <c r="CD266" s="205"/>
      <c r="CE266" s="8" t="s">
        <v>91</v>
      </c>
      <c r="CF266" s="71">
        <v>0</v>
      </c>
      <c r="CG266" s="71">
        <v>1430</v>
      </c>
      <c r="CH266" s="71">
        <v>0</v>
      </c>
      <c r="CI266" s="71">
        <v>0</v>
      </c>
      <c r="CJ266" s="71">
        <v>0</v>
      </c>
      <c r="CK266" s="71">
        <v>16</v>
      </c>
      <c r="CL266" s="71">
        <v>59</v>
      </c>
      <c r="CM266" s="71">
        <v>56</v>
      </c>
      <c r="CN266" s="71">
        <v>56</v>
      </c>
      <c r="CO266" s="205"/>
      <c r="CP266" s="8" t="s">
        <v>91</v>
      </c>
      <c r="CQ266" s="46">
        <v>138</v>
      </c>
      <c r="CR266" s="46">
        <v>85</v>
      </c>
      <c r="CS266" s="46">
        <v>57</v>
      </c>
      <c r="CT266" s="46">
        <v>38</v>
      </c>
      <c r="CU266" s="46">
        <v>0</v>
      </c>
      <c r="CV266" s="46">
        <v>0</v>
      </c>
      <c r="CW266" s="46">
        <v>0</v>
      </c>
      <c r="CX266" s="46">
        <v>0</v>
      </c>
      <c r="CY266" s="46">
        <v>115</v>
      </c>
      <c r="CZ266" s="46">
        <v>44</v>
      </c>
      <c r="DA266" s="46">
        <v>31</v>
      </c>
      <c r="DB266" s="46">
        <v>12</v>
      </c>
      <c r="DC266" s="46">
        <v>133</v>
      </c>
      <c r="DD266" s="46">
        <v>71</v>
      </c>
      <c r="DE266" s="46">
        <v>82</v>
      </c>
      <c r="DF266" s="46">
        <v>52</v>
      </c>
      <c r="DG266" s="46">
        <v>204</v>
      </c>
      <c r="DH266" s="46">
        <v>70</v>
      </c>
      <c r="DI266" s="46">
        <v>36</v>
      </c>
      <c r="DJ266" s="46">
        <v>10</v>
      </c>
      <c r="DK266" s="46">
        <v>39</v>
      </c>
      <c r="DL266" s="46">
        <v>25</v>
      </c>
      <c r="DM266" s="46">
        <v>22</v>
      </c>
      <c r="DN266" s="46">
        <v>15</v>
      </c>
      <c r="DO266" s="205"/>
      <c r="DP266" s="8" t="s">
        <v>91</v>
      </c>
      <c r="DQ266" s="71">
        <v>51</v>
      </c>
      <c r="DR266" s="71">
        <v>43</v>
      </c>
      <c r="DS266" s="71">
        <v>0</v>
      </c>
      <c r="DT266" s="71">
        <v>27</v>
      </c>
      <c r="DU266" s="71">
        <v>1</v>
      </c>
      <c r="DV266" s="16">
        <v>122</v>
      </c>
      <c r="DW266" s="71">
        <v>58</v>
      </c>
      <c r="DX266" s="71">
        <v>44</v>
      </c>
      <c r="DY266" s="152">
        <v>44</v>
      </c>
      <c r="DZ266" s="32">
        <v>29</v>
      </c>
      <c r="EA266" s="205"/>
      <c r="EB266" s="8" t="s">
        <v>91</v>
      </c>
      <c r="EC266" s="71">
        <v>912</v>
      </c>
      <c r="ED266" s="71">
        <v>799</v>
      </c>
      <c r="EE266" s="71">
        <v>179</v>
      </c>
      <c r="EF266" s="71">
        <v>0</v>
      </c>
      <c r="EG266" s="71">
        <v>700</v>
      </c>
      <c r="EH266" s="71">
        <v>652</v>
      </c>
      <c r="EI266" s="71">
        <v>90</v>
      </c>
      <c r="EJ266" s="71">
        <v>1386</v>
      </c>
      <c r="EK266" s="71">
        <v>162</v>
      </c>
      <c r="EL266" s="71">
        <v>97</v>
      </c>
      <c r="EM266" s="71">
        <v>201</v>
      </c>
      <c r="EN266" s="71">
        <v>0</v>
      </c>
      <c r="EO266" s="71">
        <v>62</v>
      </c>
      <c r="EP266" s="71">
        <v>0</v>
      </c>
      <c r="EQ266" s="71">
        <v>0</v>
      </c>
      <c r="ER266" s="71">
        <v>0</v>
      </c>
      <c r="ES266" s="71">
        <v>0</v>
      </c>
      <c r="EU266" s="80" t="s">
        <v>186</v>
      </c>
      <c r="EV266" s="80" t="s">
        <v>2539</v>
      </c>
      <c r="EW266" s="78">
        <v>629</v>
      </c>
      <c r="EX266" s="80">
        <v>228</v>
      </c>
      <c r="EY266" s="78">
        <v>2860</v>
      </c>
      <c r="EZ266" s="78"/>
      <c r="FA266" s="78"/>
      <c r="FB266" s="78"/>
      <c r="FC266" s="78"/>
      <c r="FD266" s="78"/>
      <c r="FE266" s="78"/>
    </row>
    <row r="267" spans="1:161">
      <c r="A267" s="205"/>
      <c r="B267" s="66" t="s">
        <v>73</v>
      </c>
      <c r="C267" s="26">
        <v>1008</v>
      </c>
      <c r="D267" s="26">
        <v>582</v>
      </c>
      <c r="E267" s="26">
        <v>0</v>
      </c>
      <c r="F267" s="26">
        <v>0</v>
      </c>
      <c r="G267" s="26">
        <v>0</v>
      </c>
      <c r="H267" s="26">
        <v>0</v>
      </c>
      <c r="I267" s="26">
        <v>0</v>
      </c>
      <c r="J267" s="26">
        <v>0</v>
      </c>
      <c r="K267" s="26">
        <v>289</v>
      </c>
      <c r="L267" s="26">
        <v>227</v>
      </c>
      <c r="M267" s="26">
        <v>365</v>
      </c>
      <c r="N267" s="26">
        <v>170</v>
      </c>
      <c r="O267" s="26">
        <v>149</v>
      </c>
      <c r="P267" s="26">
        <v>92</v>
      </c>
      <c r="Q267" s="26">
        <v>91</v>
      </c>
      <c r="R267" s="26">
        <v>63</v>
      </c>
      <c r="S267" s="26">
        <v>0</v>
      </c>
      <c r="T267" s="26">
        <v>0</v>
      </c>
      <c r="U267" s="26">
        <v>148</v>
      </c>
      <c r="V267" s="26">
        <v>92</v>
      </c>
      <c r="W267" s="26">
        <v>135</v>
      </c>
      <c r="X267" s="26">
        <v>119</v>
      </c>
      <c r="Y267" s="26">
        <v>220</v>
      </c>
      <c r="Z267" s="26">
        <v>72</v>
      </c>
      <c r="AA267" s="26">
        <v>100</v>
      </c>
      <c r="AB267" s="26">
        <v>47</v>
      </c>
      <c r="AC267" s="68">
        <v>2505</v>
      </c>
      <c r="AD267" s="68">
        <v>1464</v>
      </c>
      <c r="AE267" s="205"/>
      <c r="AF267" s="66" t="s">
        <v>73</v>
      </c>
      <c r="AG267" s="26">
        <v>90</v>
      </c>
      <c r="AH267" s="26">
        <v>43</v>
      </c>
      <c r="AI267" s="26">
        <v>0</v>
      </c>
      <c r="AJ267" s="26">
        <v>0</v>
      </c>
      <c r="AK267" s="26">
        <v>0</v>
      </c>
      <c r="AL267" s="26">
        <v>0</v>
      </c>
      <c r="AM267" s="26">
        <v>0</v>
      </c>
      <c r="AN267" s="26">
        <v>0</v>
      </c>
      <c r="AO267" s="26">
        <v>8</v>
      </c>
      <c r="AP267" s="26">
        <v>6</v>
      </c>
      <c r="AQ267" s="26">
        <v>17</v>
      </c>
      <c r="AR267" s="26">
        <v>7</v>
      </c>
      <c r="AS267" s="26">
        <v>15</v>
      </c>
      <c r="AT267" s="26">
        <v>6</v>
      </c>
      <c r="AU267" s="26">
        <v>19</v>
      </c>
      <c r="AV267" s="26">
        <v>9</v>
      </c>
      <c r="AW267" s="26">
        <v>0</v>
      </c>
      <c r="AX267" s="26">
        <v>0</v>
      </c>
      <c r="AY267" s="26">
        <v>20</v>
      </c>
      <c r="AZ267" s="26">
        <v>11</v>
      </c>
      <c r="BA267" s="26">
        <v>10</v>
      </c>
      <c r="BB267" s="26">
        <v>9</v>
      </c>
      <c r="BC267" s="26">
        <v>55</v>
      </c>
      <c r="BD267" s="26">
        <v>20</v>
      </c>
      <c r="BE267" s="26">
        <v>19</v>
      </c>
      <c r="BF267" s="26">
        <v>8</v>
      </c>
      <c r="BG267" s="68">
        <v>253</v>
      </c>
      <c r="BH267" s="68">
        <v>119</v>
      </c>
      <c r="BI267" s="205"/>
      <c r="BJ267" s="66" t="s">
        <v>73</v>
      </c>
      <c r="BK267" s="68">
        <v>17</v>
      </c>
      <c r="BL267" s="68">
        <v>0</v>
      </c>
      <c r="BM267" s="68">
        <v>0</v>
      </c>
      <c r="BN267" s="68">
        <v>0</v>
      </c>
      <c r="BO267" s="68">
        <v>6</v>
      </c>
      <c r="BP267" s="68">
        <v>8</v>
      </c>
      <c r="BQ267" s="68">
        <v>3</v>
      </c>
      <c r="BR267" s="68">
        <v>2</v>
      </c>
      <c r="BS267" s="68">
        <v>0</v>
      </c>
      <c r="BT267" s="68">
        <v>3</v>
      </c>
      <c r="BU267" s="68">
        <v>4</v>
      </c>
      <c r="BV267" s="68">
        <v>5</v>
      </c>
      <c r="BW267" s="68">
        <v>3</v>
      </c>
      <c r="BX267" s="68">
        <v>51</v>
      </c>
      <c r="BY267" s="68">
        <v>56</v>
      </c>
      <c r="BZ267" s="68">
        <v>56</v>
      </c>
      <c r="CA267" s="68">
        <v>55</v>
      </c>
      <c r="CB267" s="68">
        <v>1</v>
      </c>
      <c r="CC267" s="68">
        <v>3</v>
      </c>
      <c r="CD267" s="205"/>
      <c r="CE267" s="66" t="s">
        <v>73</v>
      </c>
      <c r="CF267" s="68">
        <v>0</v>
      </c>
      <c r="CG267" s="68">
        <v>1430</v>
      </c>
      <c r="CH267" s="68">
        <v>0</v>
      </c>
      <c r="CI267" s="68">
        <v>0</v>
      </c>
      <c r="CJ267" s="68">
        <v>0</v>
      </c>
      <c r="CK267" s="68">
        <v>16</v>
      </c>
      <c r="CL267" s="68">
        <v>59</v>
      </c>
      <c r="CM267" s="68">
        <v>56</v>
      </c>
      <c r="CN267" s="68">
        <v>56</v>
      </c>
      <c r="CO267" s="205"/>
      <c r="CP267" s="66" t="s">
        <v>73</v>
      </c>
      <c r="CQ267" s="68">
        <v>138</v>
      </c>
      <c r="CR267" s="68">
        <v>85</v>
      </c>
      <c r="CS267" s="68">
        <v>57</v>
      </c>
      <c r="CT267" s="68">
        <v>38</v>
      </c>
      <c r="CU267" s="68">
        <v>0</v>
      </c>
      <c r="CV267" s="68">
        <v>0</v>
      </c>
      <c r="CW267" s="68">
        <v>0</v>
      </c>
      <c r="CX267" s="68">
        <v>0</v>
      </c>
      <c r="CY267" s="68">
        <v>115</v>
      </c>
      <c r="CZ267" s="68">
        <v>44</v>
      </c>
      <c r="DA267" s="68">
        <v>31</v>
      </c>
      <c r="DB267" s="68">
        <v>12</v>
      </c>
      <c r="DC267" s="68">
        <v>133</v>
      </c>
      <c r="DD267" s="68">
        <v>71</v>
      </c>
      <c r="DE267" s="68">
        <v>82</v>
      </c>
      <c r="DF267" s="68">
        <v>52</v>
      </c>
      <c r="DG267" s="68">
        <v>204</v>
      </c>
      <c r="DH267" s="68">
        <v>70</v>
      </c>
      <c r="DI267" s="68">
        <v>36</v>
      </c>
      <c r="DJ267" s="68">
        <v>10</v>
      </c>
      <c r="DK267" s="68">
        <v>39</v>
      </c>
      <c r="DL267" s="68">
        <v>25</v>
      </c>
      <c r="DM267" s="68">
        <v>22</v>
      </c>
      <c r="DN267" s="68">
        <v>15</v>
      </c>
      <c r="DO267" s="205"/>
      <c r="DP267" s="66" t="s">
        <v>73</v>
      </c>
      <c r="DQ267" s="26">
        <v>51</v>
      </c>
      <c r="DR267" s="26">
        <v>43</v>
      </c>
      <c r="DS267" s="26">
        <v>0</v>
      </c>
      <c r="DT267" s="26">
        <v>27</v>
      </c>
      <c r="DU267" s="26">
        <v>1</v>
      </c>
      <c r="DV267" s="26">
        <v>122</v>
      </c>
      <c r="DW267" s="26">
        <v>58</v>
      </c>
      <c r="DX267" s="26">
        <v>44</v>
      </c>
      <c r="DY267" s="41">
        <v>44</v>
      </c>
      <c r="DZ267" s="41">
        <v>29</v>
      </c>
      <c r="EA267" s="205"/>
      <c r="EB267" s="66" t="s">
        <v>73</v>
      </c>
      <c r="EC267" s="68">
        <v>912</v>
      </c>
      <c r="ED267" s="68">
        <v>799</v>
      </c>
      <c r="EE267" s="68">
        <v>179</v>
      </c>
      <c r="EF267" s="68">
        <v>0</v>
      </c>
      <c r="EG267" s="68">
        <v>700</v>
      </c>
      <c r="EH267" s="68">
        <v>652</v>
      </c>
      <c r="EI267" s="68">
        <v>90</v>
      </c>
      <c r="EJ267" s="68">
        <v>1386</v>
      </c>
      <c r="EK267" s="68">
        <v>162</v>
      </c>
      <c r="EL267" s="68">
        <v>97</v>
      </c>
      <c r="EM267" s="68">
        <v>201</v>
      </c>
      <c r="EN267" s="68">
        <v>0</v>
      </c>
      <c r="EO267" s="68">
        <v>62</v>
      </c>
      <c r="EP267" s="68">
        <v>0</v>
      </c>
      <c r="EQ267" s="68">
        <v>0</v>
      </c>
      <c r="ER267" s="68">
        <v>0</v>
      </c>
      <c r="ES267" s="68">
        <v>0</v>
      </c>
      <c r="EU267" s="80" t="s">
        <v>186</v>
      </c>
      <c r="EV267" s="80" t="s">
        <v>2540</v>
      </c>
      <c r="EW267" s="78">
        <v>629</v>
      </c>
      <c r="EX267" s="80">
        <v>228</v>
      </c>
      <c r="EY267" s="78">
        <v>2860</v>
      </c>
      <c r="EZ267" s="78"/>
      <c r="FA267" s="78"/>
      <c r="FB267" s="78"/>
      <c r="FC267" s="78"/>
      <c r="FD267" s="78"/>
      <c r="FE267" s="78"/>
    </row>
    <row r="268" spans="1:161">
      <c r="A268" s="205" t="s">
        <v>187</v>
      </c>
      <c r="B268" s="8" t="s">
        <v>90</v>
      </c>
      <c r="C268" s="71">
        <v>419</v>
      </c>
      <c r="D268" s="71">
        <v>224</v>
      </c>
      <c r="E268" s="71">
        <v>0</v>
      </c>
      <c r="F268" s="71">
        <v>0</v>
      </c>
      <c r="G268" s="71">
        <v>0</v>
      </c>
      <c r="H268" s="71">
        <v>0</v>
      </c>
      <c r="I268" s="71">
        <v>0</v>
      </c>
      <c r="J268" s="71">
        <v>0</v>
      </c>
      <c r="K268" s="71">
        <v>185</v>
      </c>
      <c r="L268" s="71">
        <v>130</v>
      </c>
      <c r="M268" s="71">
        <v>157</v>
      </c>
      <c r="N268" s="71">
        <v>88</v>
      </c>
      <c r="O268" s="71">
        <v>128</v>
      </c>
      <c r="P268" s="71">
        <v>74</v>
      </c>
      <c r="Q268" s="71">
        <v>40</v>
      </c>
      <c r="R268" s="71">
        <v>17</v>
      </c>
      <c r="S268" s="71">
        <v>0</v>
      </c>
      <c r="T268" s="71">
        <v>0</v>
      </c>
      <c r="U268" s="71">
        <v>16</v>
      </c>
      <c r="V268" s="71">
        <v>4</v>
      </c>
      <c r="W268" s="71">
        <v>105</v>
      </c>
      <c r="X268" s="71">
        <v>91</v>
      </c>
      <c r="Y268" s="71">
        <v>105</v>
      </c>
      <c r="Z268" s="71">
        <v>43</v>
      </c>
      <c r="AA268" s="71">
        <v>54</v>
      </c>
      <c r="AB268" s="71">
        <v>35</v>
      </c>
      <c r="AC268" s="69">
        <v>1209</v>
      </c>
      <c r="AD268" s="69">
        <v>706</v>
      </c>
      <c r="AE268" s="205" t="s">
        <v>187</v>
      </c>
      <c r="AF268" s="8" t="s">
        <v>90</v>
      </c>
      <c r="AG268" s="71">
        <v>32</v>
      </c>
      <c r="AH268" s="71">
        <v>15</v>
      </c>
      <c r="AI268" s="71">
        <v>0</v>
      </c>
      <c r="AJ268" s="71">
        <v>0</v>
      </c>
      <c r="AK268" s="71">
        <v>0</v>
      </c>
      <c r="AL268" s="71">
        <v>0</v>
      </c>
      <c r="AM268" s="71">
        <v>0</v>
      </c>
      <c r="AN268" s="71">
        <v>0</v>
      </c>
      <c r="AO268" s="71">
        <v>7</v>
      </c>
      <c r="AP268" s="71">
        <v>1</v>
      </c>
      <c r="AQ268" s="71">
        <v>14</v>
      </c>
      <c r="AR268" s="71">
        <v>7</v>
      </c>
      <c r="AS268" s="71">
        <v>9</v>
      </c>
      <c r="AT268" s="71">
        <v>5</v>
      </c>
      <c r="AU268" s="71">
        <v>0</v>
      </c>
      <c r="AV268" s="71">
        <v>0</v>
      </c>
      <c r="AW268" s="71">
        <v>0</v>
      </c>
      <c r="AX268" s="71">
        <v>0</v>
      </c>
      <c r="AY268" s="71">
        <v>0</v>
      </c>
      <c r="AZ268" s="71">
        <v>0</v>
      </c>
      <c r="BA268" s="71">
        <v>5</v>
      </c>
      <c r="BB268" s="71">
        <v>4</v>
      </c>
      <c r="BC268" s="71">
        <v>32</v>
      </c>
      <c r="BD268" s="71">
        <v>12</v>
      </c>
      <c r="BE268" s="71">
        <v>15</v>
      </c>
      <c r="BF268" s="71">
        <v>8</v>
      </c>
      <c r="BG268" s="69">
        <v>114</v>
      </c>
      <c r="BH268" s="69">
        <v>52</v>
      </c>
      <c r="BI268" s="205" t="s">
        <v>187</v>
      </c>
      <c r="BJ268" s="8" t="s">
        <v>90</v>
      </c>
      <c r="BK268" s="31">
        <v>7</v>
      </c>
      <c r="BL268" s="31">
        <v>0</v>
      </c>
      <c r="BM268" s="31">
        <v>0</v>
      </c>
      <c r="BN268" s="31">
        <v>0</v>
      </c>
      <c r="BO268" s="31">
        <v>3</v>
      </c>
      <c r="BP268" s="31">
        <v>3</v>
      </c>
      <c r="BQ268" s="31">
        <v>2</v>
      </c>
      <c r="BR268" s="31">
        <v>1</v>
      </c>
      <c r="BS268" s="31">
        <v>0</v>
      </c>
      <c r="BT268" s="31">
        <v>1</v>
      </c>
      <c r="BU268" s="31">
        <v>2</v>
      </c>
      <c r="BV268" s="31">
        <v>2</v>
      </c>
      <c r="BW268" s="31">
        <v>1</v>
      </c>
      <c r="BX268" s="149">
        <v>22</v>
      </c>
      <c r="BY268" s="125">
        <v>20</v>
      </c>
      <c r="BZ268" s="71">
        <v>15</v>
      </c>
      <c r="CA268" s="71">
        <v>17</v>
      </c>
      <c r="CB268" s="71">
        <v>0</v>
      </c>
      <c r="CC268" s="71">
        <v>2</v>
      </c>
      <c r="CD268" s="205" t="s">
        <v>187</v>
      </c>
      <c r="CE268" s="8" t="s">
        <v>90</v>
      </c>
      <c r="CF268" s="71">
        <v>0</v>
      </c>
      <c r="CG268" s="71">
        <v>392</v>
      </c>
      <c r="CH268" s="71">
        <v>4</v>
      </c>
      <c r="CI268" s="71">
        <v>0</v>
      </c>
      <c r="CJ268" s="71">
        <v>0</v>
      </c>
      <c r="CK268" s="71">
        <v>7</v>
      </c>
      <c r="CL268" s="71">
        <v>18</v>
      </c>
      <c r="CM268" s="71">
        <v>17</v>
      </c>
      <c r="CN268" s="71">
        <v>17</v>
      </c>
      <c r="CO268" s="205" t="s">
        <v>187</v>
      </c>
      <c r="CP268" s="8" t="s">
        <v>90</v>
      </c>
      <c r="CQ268" s="46">
        <v>47</v>
      </c>
      <c r="CR268" s="46">
        <v>30</v>
      </c>
      <c r="CS268" s="46">
        <v>15</v>
      </c>
      <c r="CT268" s="46">
        <v>8</v>
      </c>
      <c r="CU268" s="46">
        <v>0</v>
      </c>
      <c r="CV268" s="46">
        <v>0</v>
      </c>
      <c r="CW268" s="46">
        <v>0</v>
      </c>
      <c r="CX268" s="46">
        <v>0</v>
      </c>
      <c r="CY268" s="46">
        <v>52</v>
      </c>
      <c r="CZ268" s="46">
        <v>21</v>
      </c>
      <c r="DA268" s="46">
        <v>17</v>
      </c>
      <c r="DB268" s="46">
        <v>7</v>
      </c>
      <c r="DC268" s="46">
        <v>53</v>
      </c>
      <c r="DD268" s="46">
        <v>42</v>
      </c>
      <c r="DE268" s="46">
        <v>33</v>
      </c>
      <c r="DF268" s="46">
        <v>29</v>
      </c>
      <c r="DG268" s="46">
        <v>85</v>
      </c>
      <c r="DH268" s="46">
        <v>33</v>
      </c>
      <c r="DI268" s="46">
        <v>20</v>
      </c>
      <c r="DJ268" s="46">
        <v>2</v>
      </c>
      <c r="DK268" s="46">
        <v>33</v>
      </c>
      <c r="DL268" s="46">
        <v>16</v>
      </c>
      <c r="DM268" s="46">
        <v>15</v>
      </c>
      <c r="DN268" s="46">
        <v>6</v>
      </c>
      <c r="DO268" s="205" t="s">
        <v>187</v>
      </c>
      <c r="DP268" s="8" t="s">
        <v>90</v>
      </c>
      <c r="DQ268" s="71">
        <v>31</v>
      </c>
      <c r="DR268" s="71">
        <v>16</v>
      </c>
      <c r="DS268" s="71">
        <v>1</v>
      </c>
      <c r="DT268" s="71">
        <v>5</v>
      </c>
      <c r="DU268" s="71">
        <v>2</v>
      </c>
      <c r="DV268" s="16">
        <v>55</v>
      </c>
      <c r="DW268" s="71">
        <v>23</v>
      </c>
      <c r="DX268" s="71">
        <v>27</v>
      </c>
      <c r="DY268" s="152">
        <v>22</v>
      </c>
      <c r="DZ268" s="32">
        <v>14</v>
      </c>
      <c r="EA268" s="205" t="s">
        <v>187</v>
      </c>
      <c r="EB268" s="8" t="s">
        <v>90</v>
      </c>
      <c r="EC268" s="71">
        <v>278</v>
      </c>
      <c r="ED268" s="71">
        <v>589</v>
      </c>
      <c r="EE268" s="71">
        <v>729</v>
      </c>
      <c r="EF268" s="71">
        <v>0</v>
      </c>
      <c r="EG268" s="71">
        <v>258</v>
      </c>
      <c r="EH268" s="71">
        <v>204</v>
      </c>
      <c r="EI268" s="71">
        <v>82</v>
      </c>
      <c r="EJ268" s="71">
        <v>655</v>
      </c>
      <c r="EK268" s="71">
        <v>120</v>
      </c>
      <c r="EL268" s="71">
        <v>82</v>
      </c>
      <c r="EM268" s="71">
        <v>169</v>
      </c>
      <c r="EN268" s="71">
        <v>1</v>
      </c>
      <c r="EO268" s="71">
        <v>11</v>
      </c>
      <c r="EP268" s="71">
        <v>1</v>
      </c>
      <c r="EQ268" s="71">
        <v>155</v>
      </c>
      <c r="ER268" s="71">
        <v>0</v>
      </c>
      <c r="ES268" s="71">
        <v>0</v>
      </c>
      <c r="EU268" s="80" t="s">
        <v>187</v>
      </c>
      <c r="EV268" s="80" t="s">
        <v>2541</v>
      </c>
      <c r="EW268" s="78">
        <v>270</v>
      </c>
      <c r="EX268" s="80">
        <v>100</v>
      </c>
      <c r="EY268" s="78">
        <v>796</v>
      </c>
      <c r="EZ268" s="78"/>
      <c r="FA268" s="78"/>
      <c r="FB268" s="78"/>
      <c r="FC268" s="78"/>
      <c r="FD268" s="78"/>
      <c r="FE268" s="78"/>
    </row>
    <row r="269" spans="1:161">
      <c r="A269" s="205"/>
      <c r="B269" s="8" t="s">
        <v>91</v>
      </c>
      <c r="C269" s="71">
        <v>0</v>
      </c>
      <c r="D269" s="71">
        <v>0</v>
      </c>
      <c r="E269" s="71">
        <v>0</v>
      </c>
      <c r="F269" s="71">
        <v>0</v>
      </c>
      <c r="G269" s="71">
        <v>0</v>
      </c>
      <c r="H269" s="71">
        <v>0</v>
      </c>
      <c r="I269" s="71">
        <v>0</v>
      </c>
      <c r="J269" s="71">
        <v>0</v>
      </c>
      <c r="K269" s="71">
        <v>0</v>
      </c>
      <c r="L269" s="71">
        <v>0</v>
      </c>
      <c r="M269" s="71">
        <v>0</v>
      </c>
      <c r="N269" s="71">
        <v>0</v>
      </c>
      <c r="O269" s="71">
        <v>0</v>
      </c>
      <c r="P269" s="71">
        <v>0</v>
      </c>
      <c r="Q269" s="71">
        <v>0</v>
      </c>
      <c r="R269" s="71">
        <v>0</v>
      </c>
      <c r="S269" s="71">
        <v>0</v>
      </c>
      <c r="T269" s="71">
        <v>0</v>
      </c>
      <c r="U269" s="71">
        <v>0</v>
      </c>
      <c r="V269" s="71">
        <v>0</v>
      </c>
      <c r="W269" s="71">
        <v>0</v>
      </c>
      <c r="X269" s="71">
        <v>0</v>
      </c>
      <c r="Y269" s="71">
        <v>0</v>
      </c>
      <c r="Z269" s="71">
        <v>0</v>
      </c>
      <c r="AA269" s="71">
        <v>0</v>
      </c>
      <c r="AB269" s="71">
        <v>0</v>
      </c>
      <c r="AC269" s="69">
        <v>0</v>
      </c>
      <c r="AD269" s="69">
        <v>0</v>
      </c>
      <c r="AE269" s="205"/>
      <c r="AF269" s="8" t="s">
        <v>91</v>
      </c>
      <c r="AG269" s="71">
        <v>0</v>
      </c>
      <c r="AH269" s="71">
        <v>0</v>
      </c>
      <c r="AI269" s="71">
        <v>0</v>
      </c>
      <c r="AJ269" s="71">
        <v>0</v>
      </c>
      <c r="AK269" s="71">
        <v>0</v>
      </c>
      <c r="AL269" s="71">
        <v>0</v>
      </c>
      <c r="AM269" s="71">
        <v>0</v>
      </c>
      <c r="AN269" s="71">
        <v>0</v>
      </c>
      <c r="AO269" s="71">
        <v>0</v>
      </c>
      <c r="AP269" s="71">
        <v>0</v>
      </c>
      <c r="AQ269" s="71">
        <v>0</v>
      </c>
      <c r="AR269" s="71">
        <v>0</v>
      </c>
      <c r="AS269" s="71">
        <v>0</v>
      </c>
      <c r="AT269" s="71">
        <v>0</v>
      </c>
      <c r="AU269" s="71">
        <v>0</v>
      </c>
      <c r="AV269" s="71">
        <v>0</v>
      </c>
      <c r="AW269" s="71">
        <v>0</v>
      </c>
      <c r="AX269" s="71">
        <v>0</v>
      </c>
      <c r="AY269" s="71">
        <v>0</v>
      </c>
      <c r="AZ269" s="71">
        <v>0</v>
      </c>
      <c r="BA269" s="71">
        <v>0</v>
      </c>
      <c r="BB269" s="71">
        <v>0</v>
      </c>
      <c r="BC269" s="71">
        <v>0</v>
      </c>
      <c r="BD269" s="71">
        <v>0</v>
      </c>
      <c r="BE269" s="71">
        <v>0</v>
      </c>
      <c r="BF269" s="71">
        <v>0</v>
      </c>
      <c r="BG269" s="69">
        <v>0</v>
      </c>
      <c r="BH269" s="69">
        <v>0</v>
      </c>
      <c r="BI269" s="205"/>
      <c r="BJ269" s="8" t="s">
        <v>91</v>
      </c>
      <c r="BK269" s="31">
        <v>0</v>
      </c>
      <c r="BL269" s="31">
        <v>0</v>
      </c>
      <c r="BM269" s="31">
        <v>0</v>
      </c>
      <c r="BN269" s="31">
        <v>0</v>
      </c>
      <c r="BO269" s="31">
        <v>0</v>
      </c>
      <c r="BP269" s="31">
        <v>0</v>
      </c>
      <c r="BQ269" s="31">
        <v>0</v>
      </c>
      <c r="BR269" s="31">
        <v>0</v>
      </c>
      <c r="BS269" s="31">
        <v>0</v>
      </c>
      <c r="BT269" s="31">
        <v>0</v>
      </c>
      <c r="BU269" s="31">
        <v>0</v>
      </c>
      <c r="BV269" s="31">
        <v>0</v>
      </c>
      <c r="BW269" s="31">
        <v>0</v>
      </c>
      <c r="BX269" s="149">
        <v>0</v>
      </c>
      <c r="BY269" s="125">
        <v>0</v>
      </c>
      <c r="BZ269" s="71">
        <v>0</v>
      </c>
      <c r="CA269" s="71">
        <v>0</v>
      </c>
      <c r="CB269" s="71">
        <v>0</v>
      </c>
      <c r="CC269" s="71">
        <v>0</v>
      </c>
      <c r="CD269" s="205"/>
      <c r="CE269" s="8" t="s">
        <v>91</v>
      </c>
      <c r="CF269" s="71">
        <v>0</v>
      </c>
      <c r="CG269" s="71">
        <v>0</v>
      </c>
      <c r="CH269" s="71">
        <v>0</v>
      </c>
      <c r="CI269" s="71">
        <v>0</v>
      </c>
      <c r="CJ269" s="71">
        <v>0</v>
      </c>
      <c r="CK269" s="71">
        <v>0</v>
      </c>
      <c r="CL269" s="71">
        <v>0</v>
      </c>
      <c r="CM269" s="71">
        <v>0</v>
      </c>
      <c r="CN269" s="71">
        <v>0</v>
      </c>
      <c r="CO269" s="205"/>
      <c r="CP269" s="8" t="s">
        <v>91</v>
      </c>
      <c r="CQ269" s="46">
        <v>0</v>
      </c>
      <c r="CR269" s="46">
        <v>0</v>
      </c>
      <c r="CS269" s="46">
        <v>0</v>
      </c>
      <c r="CT269" s="46">
        <v>0</v>
      </c>
      <c r="CU269" s="46">
        <v>0</v>
      </c>
      <c r="CV269" s="46">
        <v>0</v>
      </c>
      <c r="CW269" s="46">
        <v>0</v>
      </c>
      <c r="CX269" s="46">
        <v>0</v>
      </c>
      <c r="CY269" s="46">
        <v>0</v>
      </c>
      <c r="CZ269" s="46">
        <v>0</v>
      </c>
      <c r="DA269" s="46">
        <v>0</v>
      </c>
      <c r="DB269" s="46">
        <v>0</v>
      </c>
      <c r="DC269" s="46">
        <v>0</v>
      </c>
      <c r="DD269" s="46">
        <v>0</v>
      </c>
      <c r="DE269" s="46">
        <v>0</v>
      </c>
      <c r="DF269" s="46">
        <v>0</v>
      </c>
      <c r="DG269" s="46">
        <v>0</v>
      </c>
      <c r="DH269" s="46">
        <v>0</v>
      </c>
      <c r="DI269" s="46">
        <v>0</v>
      </c>
      <c r="DJ269" s="46">
        <v>0</v>
      </c>
      <c r="DK269" s="46">
        <v>0</v>
      </c>
      <c r="DL269" s="46">
        <v>0</v>
      </c>
      <c r="DM269" s="46">
        <v>0</v>
      </c>
      <c r="DN269" s="46">
        <v>0</v>
      </c>
      <c r="DO269" s="205"/>
      <c r="DP269" s="8" t="s">
        <v>91</v>
      </c>
      <c r="DQ269" s="71">
        <v>0</v>
      </c>
      <c r="DR269" s="71">
        <v>0</v>
      </c>
      <c r="DS269" s="71">
        <v>0</v>
      </c>
      <c r="DT269" s="71">
        <v>0</v>
      </c>
      <c r="DU269" s="71">
        <v>0</v>
      </c>
      <c r="DV269" s="16">
        <v>0</v>
      </c>
      <c r="DW269" s="71">
        <v>0</v>
      </c>
      <c r="DX269" s="71">
        <v>0</v>
      </c>
      <c r="DY269" s="152">
        <v>0</v>
      </c>
      <c r="DZ269" s="32">
        <v>0</v>
      </c>
      <c r="EA269" s="205"/>
      <c r="EB269" s="8" t="s">
        <v>91</v>
      </c>
      <c r="EC269" s="71">
        <v>0</v>
      </c>
      <c r="ED269" s="71">
        <v>0</v>
      </c>
      <c r="EE269" s="71">
        <v>0</v>
      </c>
      <c r="EF269" s="71">
        <v>0</v>
      </c>
      <c r="EG269" s="71">
        <v>0</v>
      </c>
      <c r="EH269" s="71">
        <v>0</v>
      </c>
      <c r="EI269" s="71">
        <v>0</v>
      </c>
      <c r="EJ269" s="71">
        <v>0</v>
      </c>
      <c r="EK269" s="71">
        <v>0</v>
      </c>
      <c r="EL269" s="71">
        <v>0</v>
      </c>
      <c r="EM269" s="71">
        <v>0</v>
      </c>
      <c r="EN269" s="71">
        <v>0</v>
      </c>
      <c r="EO269" s="71">
        <v>0</v>
      </c>
      <c r="EP269" s="71">
        <v>0</v>
      </c>
      <c r="EQ269" s="71">
        <v>0</v>
      </c>
      <c r="ER269" s="71">
        <v>0</v>
      </c>
      <c r="ES269" s="71">
        <v>0</v>
      </c>
      <c r="EU269" s="80" t="s">
        <v>187</v>
      </c>
      <c r="EV269" s="80" t="s">
        <v>2542</v>
      </c>
      <c r="EW269" s="78">
        <v>0</v>
      </c>
      <c r="EX269" s="80">
        <v>0</v>
      </c>
      <c r="EY269" s="78">
        <v>0</v>
      </c>
      <c r="EZ269" s="78"/>
      <c r="FA269" s="78"/>
      <c r="FB269" s="78"/>
      <c r="FC269" s="78"/>
      <c r="FD269" s="78"/>
      <c r="FE269" s="78"/>
    </row>
    <row r="270" spans="1:161">
      <c r="A270" s="205"/>
      <c r="B270" s="66" t="s">
        <v>73</v>
      </c>
      <c r="C270" s="26">
        <v>419</v>
      </c>
      <c r="D270" s="26">
        <v>224</v>
      </c>
      <c r="E270" s="26">
        <v>0</v>
      </c>
      <c r="F270" s="26">
        <v>0</v>
      </c>
      <c r="G270" s="26">
        <v>0</v>
      </c>
      <c r="H270" s="26">
        <v>0</v>
      </c>
      <c r="I270" s="26">
        <v>0</v>
      </c>
      <c r="J270" s="26">
        <v>0</v>
      </c>
      <c r="K270" s="26">
        <v>185</v>
      </c>
      <c r="L270" s="26">
        <v>130</v>
      </c>
      <c r="M270" s="26">
        <v>157</v>
      </c>
      <c r="N270" s="26">
        <v>88</v>
      </c>
      <c r="O270" s="26">
        <v>128</v>
      </c>
      <c r="P270" s="26">
        <v>74</v>
      </c>
      <c r="Q270" s="26">
        <v>40</v>
      </c>
      <c r="R270" s="26">
        <v>17</v>
      </c>
      <c r="S270" s="26">
        <v>0</v>
      </c>
      <c r="T270" s="26">
        <v>0</v>
      </c>
      <c r="U270" s="26">
        <v>16</v>
      </c>
      <c r="V270" s="26">
        <v>4</v>
      </c>
      <c r="W270" s="26">
        <v>105</v>
      </c>
      <c r="X270" s="26">
        <v>91</v>
      </c>
      <c r="Y270" s="26">
        <v>105</v>
      </c>
      <c r="Z270" s="26">
        <v>43</v>
      </c>
      <c r="AA270" s="26">
        <v>54</v>
      </c>
      <c r="AB270" s="26">
        <v>35</v>
      </c>
      <c r="AC270" s="68">
        <v>1209</v>
      </c>
      <c r="AD270" s="68">
        <v>706</v>
      </c>
      <c r="AE270" s="205"/>
      <c r="AF270" s="66" t="s">
        <v>73</v>
      </c>
      <c r="AG270" s="26">
        <v>32</v>
      </c>
      <c r="AH270" s="26">
        <v>15</v>
      </c>
      <c r="AI270" s="26">
        <v>0</v>
      </c>
      <c r="AJ270" s="26">
        <v>0</v>
      </c>
      <c r="AK270" s="26">
        <v>0</v>
      </c>
      <c r="AL270" s="26">
        <v>0</v>
      </c>
      <c r="AM270" s="26">
        <v>0</v>
      </c>
      <c r="AN270" s="26">
        <v>0</v>
      </c>
      <c r="AO270" s="26">
        <v>7</v>
      </c>
      <c r="AP270" s="26">
        <v>1</v>
      </c>
      <c r="AQ270" s="26">
        <v>14</v>
      </c>
      <c r="AR270" s="26">
        <v>7</v>
      </c>
      <c r="AS270" s="26">
        <v>9</v>
      </c>
      <c r="AT270" s="26">
        <v>5</v>
      </c>
      <c r="AU270" s="26">
        <v>0</v>
      </c>
      <c r="AV270" s="26">
        <v>0</v>
      </c>
      <c r="AW270" s="26">
        <v>0</v>
      </c>
      <c r="AX270" s="26">
        <v>0</v>
      </c>
      <c r="AY270" s="26">
        <v>0</v>
      </c>
      <c r="AZ270" s="26">
        <v>0</v>
      </c>
      <c r="BA270" s="26">
        <v>5</v>
      </c>
      <c r="BB270" s="26">
        <v>4</v>
      </c>
      <c r="BC270" s="26">
        <v>32</v>
      </c>
      <c r="BD270" s="26">
        <v>12</v>
      </c>
      <c r="BE270" s="26">
        <v>15</v>
      </c>
      <c r="BF270" s="26">
        <v>8</v>
      </c>
      <c r="BG270" s="68">
        <v>114</v>
      </c>
      <c r="BH270" s="68">
        <v>52</v>
      </c>
      <c r="BI270" s="205"/>
      <c r="BJ270" s="66" t="s">
        <v>73</v>
      </c>
      <c r="BK270" s="68">
        <v>7</v>
      </c>
      <c r="BL270" s="68">
        <v>0</v>
      </c>
      <c r="BM270" s="68">
        <v>0</v>
      </c>
      <c r="BN270" s="68">
        <v>0</v>
      </c>
      <c r="BO270" s="68">
        <v>3</v>
      </c>
      <c r="BP270" s="68">
        <v>3</v>
      </c>
      <c r="BQ270" s="68">
        <v>2</v>
      </c>
      <c r="BR270" s="68">
        <v>1</v>
      </c>
      <c r="BS270" s="68">
        <v>0</v>
      </c>
      <c r="BT270" s="68">
        <v>1</v>
      </c>
      <c r="BU270" s="68">
        <v>2</v>
      </c>
      <c r="BV270" s="68">
        <v>2</v>
      </c>
      <c r="BW270" s="68">
        <v>1</v>
      </c>
      <c r="BX270" s="68">
        <v>22</v>
      </c>
      <c r="BY270" s="68">
        <v>20</v>
      </c>
      <c r="BZ270" s="68">
        <v>15</v>
      </c>
      <c r="CA270" s="68">
        <v>17</v>
      </c>
      <c r="CB270" s="68">
        <v>0</v>
      </c>
      <c r="CC270" s="68">
        <v>2</v>
      </c>
      <c r="CD270" s="205"/>
      <c r="CE270" s="66" t="s">
        <v>73</v>
      </c>
      <c r="CF270" s="68">
        <v>0</v>
      </c>
      <c r="CG270" s="68">
        <v>392</v>
      </c>
      <c r="CH270" s="68">
        <v>4</v>
      </c>
      <c r="CI270" s="68">
        <v>0</v>
      </c>
      <c r="CJ270" s="68">
        <v>0</v>
      </c>
      <c r="CK270" s="68">
        <v>7</v>
      </c>
      <c r="CL270" s="68">
        <v>18</v>
      </c>
      <c r="CM270" s="68">
        <v>17</v>
      </c>
      <c r="CN270" s="68">
        <v>17</v>
      </c>
      <c r="CO270" s="205"/>
      <c r="CP270" s="66" t="s">
        <v>73</v>
      </c>
      <c r="CQ270" s="68">
        <v>47</v>
      </c>
      <c r="CR270" s="68">
        <v>30</v>
      </c>
      <c r="CS270" s="68">
        <v>15</v>
      </c>
      <c r="CT270" s="68">
        <v>8</v>
      </c>
      <c r="CU270" s="68">
        <v>0</v>
      </c>
      <c r="CV270" s="68">
        <v>0</v>
      </c>
      <c r="CW270" s="68">
        <v>0</v>
      </c>
      <c r="CX270" s="68">
        <v>0</v>
      </c>
      <c r="CY270" s="68">
        <v>52</v>
      </c>
      <c r="CZ270" s="68">
        <v>21</v>
      </c>
      <c r="DA270" s="68">
        <v>17</v>
      </c>
      <c r="DB270" s="68">
        <v>7</v>
      </c>
      <c r="DC270" s="68">
        <v>53</v>
      </c>
      <c r="DD270" s="68">
        <v>42</v>
      </c>
      <c r="DE270" s="68">
        <v>33</v>
      </c>
      <c r="DF270" s="68">
        <v>29</v>
      </c>
      <c r="DG270" s="68">
        <v>85</v>
      </c>
      <c r="DH270" s="68">
        <v>33</v>
      </c>
      <c r="DI270" s="68">
        <v>20</v>
      </c>
      <c r="DJ270" s="68">
        <v>2</v>
      </c>
      <c r="DK270" s="68">
        <v>33</v>
      </c>
      <c r="DL270" s="68">
        <v>16</v>
      </c>
      <c r="DM270" s="68">
        <v>15</v>
      </c>
      <c r="DN270" s="68">
        <v>6</v>
      </c>
      <c r="DO270" s="205"/>
      <c r="DP270" s="66" t="s">
        <v>73</v>
      </c>
      <c r="DQ270" s="26">
        <v>31</v>
      </c>
      <c r="DR270" s="26">
        <v>16</v>
      </c>
      <c r="DS270" s="26">
        <v>1</v>
      </c>
      <c r="DT270" s="26">
        <v>5</v>
      </c>
      <c r="DU270" s="26">
        <v>2</v>
      </c>
      <c r="DV270" s="26">
        <v>55</v>
      </c>
      <c r="DW270" s="26">
        <v>23</v>
      </c>
      <c r="DX270" s="26">
        <v>27</v>
      </c>
      <c r="DY270" s="41">
        <v>22</v>
      </c>
      <c r="DZ270" s="41">
        <v>14</v>
      </c>
      <c r="EA270" s="205"/>
      <c r="EB270" s="66" t="s">
        <v>73</v>
      </c>
      <c r="EC270" s="68">
        <v>278</v>
      </c>
      <c r="ED270" s="68">
        <v>589</v>
      </c>
      <c r="EE270" s="68">
        <v>729</v>
      </c>
      <c r="EF270" s="68">
        <v>0</v>
      </c>
      <c r="EG270" s="68">
        <v>258</v>
      </c>
      <c r="EH270" s="68">
        <v>204</v>
      </c>
      <c r="EI270" s="68">
        <v>82</v>
      </c>
      <c r="EJ270" s="68">
        <v>655</v>
      </c>
      <c r="EK270" s="68">
        <v>120</v>
      </c>
      <c r="EL270" s="68">
        <v>82</v>
      </c>
      <c r="EM270" s="68">
        <v>169</v>
      </c>
      <c r="EN270" s="68">
        <v>1</v>
      </c>
      <c r="EO270" s="68">
        <v>11</v>
      </c>
      <c r="EP270" s="68">
        <v>1</v>
      </c>
      <c r="EQ270" s="68">
        <v>155</v>
      </c>
      <c r="ER270" s="68">
        <v>0</v>
      </c>
      <c r="ES270" s="68">
        <v>0</v>
      </c>
      <c r="EU270" s="80" t="s">
        <v>187</v>
      </c>
      <c r="EV270" s="80" t="s">
        <v>2543</v>
      </c>
      <c r="EW270" s="78">
        <v>270</v>
      </c>
      <c r="EX270" s="80">
        <v>100</v>
      </c>
      <c r="EY270" s="78">
        <v>796</v>
      </c>
      <c r="EZ270" s="78"/>
      <c r="FA270" s="78"/>
      <c r="FB270" s="78"/>
      <c r="FC270" s="78"/>
      <c r="FD270" s="78"/>
      <c r="FE270" s="78"/>
    </row>
    <row r="271" spans="1:161">
      <c r="A271" s="205" t="s">
        <v>188</v>
      </c>
      <c r="B271" s="8" t="s">
        <v>90</v>
      </c>
      <c r="C271" s="71">
        <v>431</v>
      </c>
      <c r="D271" s="71">
        <v>197</v>
      </c>
      <c r="E271" s="71">
        <v>0</v>
      </c>
      <c r="F271" s="71">
        <v>0</v>
      </c>
      <c r="G271" s="71">
        <v>0</v>
      </c>
      <c r="H271" s="71">
        <v>0</v>
      </c>
      <c r="I271" s="71">
        <v>0</v>
      </c>
      <c r="J271" s="71">
        <v>0</v>
      </c>
      <c r="K271" s="71">
        <v>99</v>
      </c>
      <c r="L271" s="71">
        <v>68</v>
      </c>
      <c r="M271" s="71">
        <v>101</v>
      </c>
      <c r="N271" s="71">
        <v>28</v>
      </c>
      <c r="O271" s="71">
        <v>68</v>
      </c>
      <c r="P271" s="71">
        <v>41</v>
      </c>
      <c r="Q271" s="71">
        <v>68</v>
      </c>
      <c r="R271" s="71">
        <v>37</v>
      </c>
      <c r="S271" s="71">
        <v>0</v>
      </c>
      <c r="T271" s="71">
        <v>0</v>
      </c>
      <c r="U271" s="71">
        <v>39</v>
      </c>
      <c r="V271" s="71">
        <v>12</v>
      </c>
      <c r="W271" s="71">
        <v>52</v>
      </c>
      <c r="X271" s="71">
        <v>36</v>
      </c>
      <c r="Y271" s="71">
        <v>48</v>
      </c>
      <c r="Z271" s="71">
        <v>12</v>
      </c>
      <c r="AA271" s="71">
        <v>27</v>
      </c>
      <c r="AB271" s="71">
        <v>15</v>
      </c>
      <c r="AC271" s="69">
        <v>933</v>
      </c>
      <c r="AD271" s="69">
        <v>446</v>
      </c>
      <c r="AE271" s="205" t="s">
        <v>188</v>
      </c>
      <c r="AF271" s="8" t="s">
        <v>90</v>
      </c>
      <c r="AG271" s="71">
        <v>24</v>
      </c>
      <c r="AH271" s="71">
        <v>9</v>
      </c>
      <c r="AI271" s="71">
        <v>0</v>
      </c>
      <c r="AJ271" s="71">
        <v>0</v>
      </c>
      <c r="AK271" s="71">
        <v>0</v>
      </c>
      <c r="AL271" s="71">
        <v>0</v>
      </c>
      <c r="AM271" s="71">
        <v>0</v>
      </c>
      <c r="AN271" s="71">
        <v>0</v>
      </c>
      <c r="AO271" s="71">
        <v>2</v>
      </c>
      <c r="AP271" s="71">
        <v>2</v>
      </c>
      <c r="AQ271" s="71">
        <v>10</v>
      </c>
      <c r="AR271" s="71">
        <v>2</v>
      </c>
      <c r="AS271" s="71">
        <v>0</v>
      </c>
      <c r="AT271" s="71">
        <v>0</v>
      </c>
      <c r="AU271" s="71">
        <v>12</v>
      </c>
      <c r="AV271" s="71">
        <v>5</v>
      </c>
      <c r="AW271" s="71">
        <v>0</v>
      </c>
      <c r="AX271" s="71">
        <v>0</v>
      </c>
      <c r="AY271" s="71">
        <v>2</v>
      </c>
      <c r="AZ271" s="71">
        <v>0</v>
      </c>
      <c r="BA271" s="71">
        <v>2</v>
      </c>
      <c r="BB271" s="71">
        <v>2</v>
      </c>
      <c r="BC271" s="71">
        <v>3</v>
      </c>
      <c r="BD271" s="71">
        <v>1</v>
      </c>
      <c r="BE271" s="71">
        <v>4</v>
      </c>
      <c r="BF271" s="71">
        <v>2</v>
      </c>
      <c r="BG271" s="69">
        <v>59</v>
      </c>
      <c r="BH271" s="69">
        <v>23</v>
      </c>
      <c r="BI271" s="205" t="s">
        <v>188</v>
      </c>
      <c r="BJ271" s="8" t="s">
        <v>90</v>
      </c>
      <c r="BK271" s="31">
        <v>8</v>
      </c>
      <c r="BL271" s="31">
        <v>0</v>
      </c>
      <c r="BM271" s="31">
        <v>0</v>
      </c>
      <c r="BN271" s="31">
        <v>0</v>
      </c>
      <c r="BO271" s="31">
        <v>3</v>
      </c>
      <c r="BP271" s="31">
        <v>3</v>
      </c>
      <c r="BQ271" s="31">
        <v>2</v>
      </c>
      <c r="BR271" s="31">
        <v>1</v>
      </c>
      <c r="BS271" s="31">
        <v>0</v>
      </c>
      <c r="BT271" s="31">
        <v>1</v>
      </c>
      <c r="BU271" s="31">
        <v>2</v>
      </c>
      <c r="BV271" s="31">
        <v>2</v>
      </c>
      <c r="BW271" s="31">
        <v>1</v>
      </c>
      <c r="BX271" s="149">
        <v>23</v>
      </c>
      <c r="BY271" s="125">
        <v>19</v>
      </c>
      <c r="BZ271" s="71">
        <v>12</v>
      </c>
      <c r="CA271" s="71">
        <v>6</v>
      </c>
      <c r="CB271" s="71">
        <v>2</v>
      </c>
      <c r="CC271" s="71">
        <v>3</v>
      </c>
      <c r="CD271" s="205" t="s">
        <v>188</v>
      </c>
      <c r="CE271" s="8" t="s">
        <v>90</v>
      </c>
      <c r="CF271" s="71">
        <v>0</v>
      </c>
      <c r="CG271" s="71">
        <v>407</v>
      </c>
      <c r="CH271" s="71">
        <v>17</v>
      </c>
      <c r="CI271" s="71">
        <v>0</v>
      </c>
      <c r="CJ271" s="71">
        <v>0</v>
      </c>
      <c r="CK271" s="71">
        <v>13</v>
      </c>
      <c r="CL271" s="71">
        <v>21</v>
      </c>
      <c r="CM271" s="71">
        <v>14</v>
      </c>
      <c r="CN271" s="71">
        <v>13</v>
      </c>
      <c r="CO271" s="205" t="s">
        <v>188</v>
      </c>
      <c r="CP271" s="8" t="s">
        <v>90</v>
      </c>
      <c r="CQ271" s="46">
        <v>173</v>
      </c>
      <c r="CR271" s="46">
        <v>92</v>
      </c>
      <c r="CS271" s="46">
        <v>102</v>
      </c>
      <c r="CT271" s="46">
        <v>51</v>
      </c>
      <c r="CU271" s="46">
        <v>0</v>
      </c>
      <c r="CV271" s="46">
        <v>0</v>
      </c>
      <c r="CW271" s="46">
        <v>0</v>
      </c>
      <c r="CX271" s="46">
        <v>0</v>
      </c>
      <c r="CY271" s="46">
        <v>71</v>
      </c>
      <c r="CZ271" s="46">
        <v>15</v>
      </c>
      <c r="DA271" s="46">
        <v>36</v>
      </c>
      <c r="DB271" s="46">
        <v>7</v>
      </c>
      <c r="DC271" s="46">
        <v>0</v>
      </c>
      <c r="DD271" s="46">
        <v>0</v>
      </c>
      <c r="DE271" s="46">
        <v>0</v>
      </c>
      <c r="DF271" s="46">
        <v>0</v>
      </c>
      <c r="DG271" s="46">
        <v>0</v>
      </c>
      <c r="DH271" s="46">
        <v>0</v>
      </c>
      <c r="DI271" s="46">
        <v>0</v>
      </c>
      <c r="DJ271" s="46">
        <v>0</v>
      </c>
      <c r="DK271" s="46">
        <v>0</v>
      </c>
      <c r="DL271" s="46">
        <v>0</v>
      </c>
      <c r="DM271" s="46">
        <v>0</v>
      </c>
      <c r="DN271" s="46">
        <v>0</v>
      </c>
      <c r="DO271" s="205" t="s">
        <v>188</v>
      </c>
      <c r="DP271" s="8" t="s">
        <v>90</v>
      </c>
      <c r="DQ271" s="71">
        <v>9</v>
      </c>
      <c r="DR271" s="71">
        <v>27</v>
      </c>
      <c r="DS271" s="71">
        <v>0</v>
      </c>
      <c r="DT271" s="71">
        <v>14</v>
      </c>
      <c r="DU271" s="71">
        <v>0</v>
      </c>
      <c r="DV271" s="16">
        <v>50</v>
      </c>
      <c r="DW271" s="71">
        <v>22</v>
      </c>
      <c r="DX271" s="71">
        <v>13</v>
      </c>
      <c r="DY271" s="152">
        <v>9</v>
      </c>
      <c r="DZ271" s="32">
        <v>3</v>
      </c>
      <c r="EA271" s="205" t="s">
        <v>188</v>
      </c>
      <c r="EB271" s="8" t="s">
        <v>90</v>
      </c>
      <c r="EC271" s="71">
        <v>86</v>
      </c>
      <c r="ED271" s="71">
        <v>10</v>
      </c>
      <c r="EE271" s="71">
        <v>15</v>
      </c>
      <c r="EF271" s="71">
        <v>0</v>
      </c>
      <c r="EG271" s="71">
        <v>2</v>
      </c>
      <c r="EH271" s="71">
        <v>2</v>
      </c>
      <c r="EI271" s="71">
        <v>2</v>
      </c>
      <c r="EJ271" s="71">
        <v>73</v>
      </c>
      <c r="EK271" s="71">
        <v>2</v>
      </c>
      <c r="EL271" s="71">
        <v>2</v>
      </c>
      <c r="EM271" s="71">
        <v>2</v>
      </c>
      <c r="EN271" s="71">
        <v>2</v>
      </c>
      <c r="EO271" s="71">
        <v>2</v>
      </c>
      <c r="EP271" s="71">
        <v>2</v>
      </c>
      <c r="EQ271" s="71">
        <v>0</v>
      </c>
      <c r="ER271" s="71">
        <v>0</v>
      </c>
      <c r="ES271" s="71">
        <v>0</v>
      </c>
      <c r="EU271" s="80" t="s">
        <v>188</v>
      </c>
      <c r="EV271" s="80" t="s">
        <v>2544</v>
      </c>
      <c r="EW271" s="78">
        <v>244</v>
      </c>
      <c r="EX271" s="80">
        <v>138</v>
      </c>
      <c r="EY271" s="78">
        <v>865</v>
      </c>
      <c r="EZ271" s="78"/>
      <c r="FA271" s="78"/>
      <c r="FB271" s="78"/>
      <c r="FC271" s="78"/>
      <c r="FD271" s="78"/>
      <c r="FE271" s="78"/>
    </row>
    <row r="272" spans="1:161">
      <c r="A272" s="205"/>
      <c r="B272" s="8" t="s">
        <v>91</v>
      </c>
      <c r="C272" s="71">
        <v>291</v>
      </c>
      <c r="D272" s="71">
        <v>141</v>
      </c>
      <c r="E272" s="71">
        <v>0</v>
      </c>
      <c r="F272" s="71">
        <v>0</v>
      </c>
      <c r="G272" s="71">
        <v>0</v>
      </c>
      <c r="H272" s="71">
        <v>0</v>
      </c>
      <c r="I272" s="71">
        <v>0</v>
      </c>
      <c r="J272" s="71">
        <v>0</v>
      </c>
      <c r="K272" s="71">
        <v>132</v>
      </c>
      <c r="L272" s="71">
        <v>83</v>
      </c>
      <c r="M272" s="71">
        <v>173</v>
      </c>
      <c r="N272" s="71">
        <v>65</v>
      </c>
      <c r="O272" s="71">
        <v>0</v>
      </c>
      <c r="P272" s="71">
        <v>0</v>
      </c>
      <c r="Q272" s="71">
        <v>0</v>
      </c>
      <c r="R272" s="71">
        <v>0</v>
      </c>
      <c r="S272" s="71">
        <v>0</v>
      </c>
      <c r="T272" s="71">
        <v>0</v>
      </c>
      <c r="U272" s="71">
        <v>0</v>
      </c>
      <c r="V272" s="71">
        <v>0</v>
      </c>
      <c r="W272" s="71">
        <v>68</v>
      </c>
      <c r="X272" s="71">
        <v>45</v>
      </c>
      <c r="Y272" s="71">
        <v>101</v>
      </c>
      <c r="Z272" s="71">
        <v>44</v>
      </c>
      <c r="AA272" s="71">
        <v>0</v>
      </c>
      <c r="AB272" s="71">
        <v>0</v>
      </c>
      <c r="AC272" s="69">
        <v>765</v>
      </c>
      <c r="AD272" s="69">
        <v>378</v>
      </c>
      <c r="AE272" s="205"/>
      <c r="AF272" s="8" t="s">
        <v>91</v>
      </c>
      <c r="AG272" s="71">
        <v>17</v>
      </c>
      <c r="AH272" s="71">
        <v>8</v>
      </c>
      <c r="AI272" s="71">
        <v>0</v>
      </c>
      <c r="AJ272" s="71">
        <v>0</v>
      </c>
      <c r="AK272" s="71">
        <v>0</v>
      </c>
      <c r="AL272" s="71">
        <v>0</v>
      </c>
      <c r="AM272" s="71">
        <v>0</v>
      </c>
      <c r="AN272" s="71">
        <v>0</v>
      </c>
      <c r="AO272" s="71">
        <v>3</v>
      </c>
      <c r="AP272" s="71">
        <v>2</v>
      </c>
      <c r="AQ272" s="71">
        <v>2</v>
      </c>
      <c r="AR272" s="71">
        <v>0</v>
      </c>
      <c r="AS272" s="71">
        <v>0</v>
      </c>
      <c r="AT272" s="71">
        <v>0</v>
      </c>
      <c r="AU272" s="71">
        <v>0</v>
      </c>
      <c r="AV272" s="71">
        <v>0</v>
      </c>
      <c r="AW272" s="71">
        <v>0</v>
      </c>
      <c r="AX272" s="71">
        <v>0</v>
      </c>
      <c r="AY272" s="71">
        <v>0</v>
      </c>
      <c r="AZ272" s="71">
        <v>0</v>
      </c>
      <c r="BA272" s="71">
        <v>10</v>
      </c>
      <c r="BB272" s="71">
        <v>7</v>
      </c>
      <c r="BC272" s="71">
        <v>19</v>
      </c>
      <c r="BD272" s="71">
        <v>5</v>
      </c>
      <c r="BE272" s="71">
        <v>0</v>
      </c>
      <c r="BF272" s="71">
        <v>0</v>
      </c>
      <c r="BG272" s="69">
        <v>51</v>
      </c>
      <c r="BH272" s="69">
        <v>22</v>
      </c>
      <c r="BI272" s="205"/>
      <c r="BJ272" s="8" t="s">
        <v>91</v>
      </c>
      <c r="BK272" s="31">
        <v>5</v>
      </c>
      <c r="BL272" s="31">
        <v>0</v>
      </c>
      <c r="BM272" s="31">
        <v>0</v>
      </c>
      <c r="BN272" s="31">
        <v>0</v>
      </c>
      <c r="BO272" s="31">
        <v>2</v>
      </c>
      <c r="BP272" s="31">
        <v>2</v>
      </c>
      <c r="BQ272" s="31">
        <v>0</v>
      </c>
      <c r="BR272" s="31">
        <v>0</v>
      </c>
      <c r="BS272" s="31">
        <v>0</v>
      </c>
      <c r="BT272" s="31">
        <v>0</v>
      </c>
      <c r="BU272" s="31">
        <v>2</v>
      </c>
      <c r="BV272" s="31">
        <v>2</v>
      </c>
      <c r="BW272" s="31">
        <v>0</v>
      </c>
      <c r="BX272" s="149">
        <v>13</v>
      </c>
      <c r="BY272" s="125">
        <v>12</v>
      </c>
      <c r="BZ272" s="71">
        <v>9</v>
      </c>
      <c r="CA272" s="71">
        <v>12</v>
      </c>
      <c r="CB272" s="71">
        <v>0</v>
      </c>
      <c r="CC272" s="71">
        <v>1</v>
      </c>
      <c r="CD272" s="205"/>
      <c r="CE272" s="8" t="s">
        <v>91</v>
      </c>
      <c r="CF272" s="71">
        <v>0</v>
      </c>
      <c r="CG272" s="71">
        <v>250</v>
      </c>
      <c r="CH272" s="71">
        <v>0</v>
      </c>
      <c r="CI272" s="71">
        <v>0</v>
      </c>
      <c r="CJ272" s="71">
        <v>0</v>
      </c>
      <c r="CK272" s="71">
        <v>8</v>
      </c>
      <c r="CL272" s="71">
        <v>12</v>
      </c>
      <c r="CM272" s="71">
        <v>12</v>
      </c>
      <c r="CN272" s="71">
        <v>12</v>
      </c>
      <c r="CO272" s="205"/>
      <c r="CP272" s="8" t="s">
        <v>91</v>
      </c>
      <c r="CQ272" s="46">
        <v>0</v>
      </c>
      <c r="CR272" s="46">
        <v>0</v>
      </c>
      <c r="CS272" s="46">
        <v>0</v>
      </c>
      <c r="CT272" s="46">
        <v>0</v>
      </c>
      <c r="CU272" s="46">
        <v>0</v>
      </c>
      <c r="CV272" s="46">
        <v>0</v>
      </c>
      <c r="CW272" s="46">
        <v>0</v>
      </c>
      <c r="CX272" s="46">
        <v>0</v>
      </c>
      <c r="CY272" s="46">
        <v>0</v>
      </c>
      <c r="CZ272" s="46">
        <v>0</v>
      </c>
      <c r="DA272" s="46">
        <v>0</v>
      </c>
      <c r="DB272" s="46">
        <v>0</v>
      </c>
      <c r="DC272" s="46">
        <v>50</v>
      </c>
      <c r="DD272" s="46">
        <v>31</v>
      </c>
      <c r="DE272" s="46">
        <v>33</v>
      </c>
      <c r="DF272" s="46">
        <v>21</v>
      </c>
      <c r="DG272" s="46">
        <v>46</v>
      </c>
      <c r="DH272" s="46">
        <v>15</v>
      </c>
      <c r="DI272" s="46">
        <v>14</v>
      </c>
      <c r="DJ272" s="46">
        <v>8</v>
      </c>
      <c r="DK272" s="46">
        <v>0</v>
      </c>
      <c r="DL272" s="46">
        <v>0</v>
      </c>
      <c r="DM272" s="46">
        <v>0</v>
      </c>
      <c r="DN272" s="46">
        <v>0</v>
      </c>
      <c r="DO272" s="205"/>
      <c r="DP272" s="8" t="s">
        <v>91</v>
      </c>
      <c r="DQ272" s="71">
        <v>15</v>
      </c>
      <c r="DR272" s="71">
        <v>6</v>
      </c>
      <c r="DS272" s="71">
        <v>0</v>
      </c>
      <c r="DT272" s="71">
        <v>7</v>
      </c>
      <c r="DU272" s="71">
        <v>0</v>
      </c>
      <c r="DV272" s="16">
        <v>28</v>
      </c>
      <c r="DW272" s="71">
        <v>11</v>
      </c>
      <c r="DX272" s="71">
        <v>18</v>
      </c>
      <c r="DY272" s="152">
        <v>8</v>
      </c>
      <c r="DZ272" s="32">
        <v>4</v>
      </c>
      <c r="EA272" s="205"/>
      <c r="EB272" s="8" t="s">
        <v>91</v>
      </c>
      <c r="EC272" s="71">
        <v>182</v>
      </c>
      <c r="ED272" s="71">
        <v>397</v>
      </c>
      <c r="EE272" s="71">
        <v>85</v>
      </c>
      <c r="EF272" s="71">
        <v>0</v>
      </c>
      <c r="EG272" s="71">
        <v>154</v>
      </c>
      <c r="EH272" s="71">
        <v>0</v>
      </c>
      <c r="EI272" s="71">
        <v>0</v>
      </c>
      <c r="EJ272" s="71">
        <v>360</v>
      </c>
      <c r="EK272" s="71">
        <v>35</v>
      </c>
      <c r="EL272" s="71">
        <v>0</v>
      </c>
      <c r="EM272" s="71">
        <v>65</v>
      </c>
      <c r="EN272" s="71">
        <v>0</v>
      </c>
      <c r="EO272" s="71">
        <v>1</v>
      </c>
      <c r="EP272" s="71">
        <v>0</v>
      </c>
      <c r="EQ272" s="71">
        <v>0</v>
      </c>
      <c r="ER272" s="71">
        <v>0</v>
      </c>
      <c r="ES272" s="71">
        <v>0</v>
      </c>
      <c r="EU272" s="80" t="s">
        <v>188</v>
      </c>
      <c r="EV272" s="80" t="s">
        <v>2545</v>
      </c>
      <c r="EW272" s="78">
        <v>96</v>
      </c>
      <c r="EX272" s="80">
        <v>47</v>
      </c>
      <c r="EY272" s="78">
        <v>500</v>
      </c>
      <c r="EZ272" s="78"/>
      <c r="FA272" s="78"/>
      <c r="FB272" s="78"/>
      <c r="FC272" s="78"/>
      <c r="FD272" s="78"/>
      <c r="FE272" s="78"/>
    </row>
    <row r="273" spans="1:161">
      <c r="A273" s="205"/>
      <c r="B273" s="66" t="s">
        <v>73</v>
      </c>
      <c r="C273" s="26">
        <v>722</v>
      </c>
      <c r="D273" s="26">
        <v>338</v>
      </c>
      <c r="E273" s="26">
        <v>0</v>
      </c>
      <c r="F273" s="26">
        <v>0</v>
      </c>
      <c r="G273" s="26">
        <v>0</v>
      </c>
      <c r="H273" s="26">
        <v>0</v>
      </c>
      <c r="I273" s="26">
        <v>0</v>
      </c>
      <c r="J273" s="26">
        <v>0</v>
      </c>
      <c r="K273" s="26">
        <v>231</v>
      </c>
      <c r="L273" s="26">
        <v>151</v>
      </c>
      <c r="M273" s="26">
        <v>274</v>
      </c>
      <c r="N273" s="26">
        <v>93</v>
      </c>
      <c r="O273" s="26">
        <v>68</v>
      </c>
      <c r="P273" s="26">
        <v>41</v>
      </c>
      <c r="Q273" s="26">
        <v>68</v>
      </c>
      <c r="R273" s="26">
        <v>37</v>
      </c>
      <c r="S273" s="26">
        <v>0</v>
      </c>
      <c r="T273" s="26">
        <v>0</v>
      </c>
      <c r="U273" s="26">
        <v>39</v>
      </c>
      <c r="V273" s="26">
        <v>12</v>
      </c>
      <c r="W273" s="26">
        <v>120</v>
      </c>
      <c r="X273" s="26">
        <v>81</v>
      </c>
      <c r="Y273" s="26">
        <v>149</v>
      </c>
      <c r="Z273" s="26">
        <v>56</v>
      </c>
      <c r="AA273" s="26">
        <v>27</v>
      </c>
      <c r="AB273" s="26">
        <v>15</v>
      </c>
      <c r="AC273" s="68">
        <v>1698</v>
      </c>
      <c r="AD273" s="68">
        <v>824</v>
      </c>
      <c r="AE273" s="205"/>
      <c r="AF273" s="66" t="s">
        <v>73</v>
      </c>
      <c r="AG273" s="26">
        <v>41</v>
      </c>
      <c r="AH273" s="26">
        <v>17</v>
      </c>
      <c r="AI273" s="26">
        <v>0</v>
      </c>
      <c r="AJ273" s="26">
        <v>0</v>
      </c>
      <c r="AK273" s="26">
        <v>0</v>
      </c>
      <c r="AL273" s="26">
        <v>0</v>
      </c>
      <c r="AM273" s="26">
        <v>0</v>
      </c>
      <c r="AN273" s="26">
        <v>0</v>
      </c>
      <c r="AO273" s="26">
        <v>5</v>
      </c>
      <c r="AP273" s="26">
        <v>4</v>
      </c>
      <c r="AQ273" s="26">
        <v>12</v>
      </c>
      <c r="AR273" s="26">
        <v>2</v>
      </c>
      <c r="AS273" s="26">
        <v>0</v>
      </c>
      <c r="AT273" s="26">
        <v>0</v>
      </c>
      <c r="AU273" s="26">
        <v>12</v>
      </c>
      <c r="AV273" s="26">
        <v>5</v>
      </c>
      <c r="AW273" s="26">
        <v>0</v>
      </c>
      <c r="AX273" s="26">
        <v>0</v>
      </c>
      <c r="AY273" s="26">
        <v>2</v>
      </c>
      <c r="AZ273" s="26">
        <v>0</v>
      </c>
      <c r="BA273" s="26">
        <v>12</v>
      </c>
      <c r="BB273" s="26">
        <v>9</v>
      </c>
      <c r="BC273" s="26">
        <v>22</v>
      </c>
      <c r="BD273" s="26">
        <v>6</v>
      </c>
      <c r="BE273" s="26">
        <v>4</v>
      </c>
      <c r="BF273" s="26">
        <v>2</v>
      </c>
      <c r="BG273" s="68">
        <v>110</v>
      </c>
      <c r="BH273" s="68">
        <v>45</v>
      </c>
      <c r="BI273" s="205"/>
      <c r="BJ273" s="66" t="s">
        <v>73</v>
      </c>
      <c r="BK273" s="68">
        <v>13</v>
      </c>
      <c r="BL273" s="68">
        <v>0</v>
      </c>
      <c r="BM273" s="68">
        <v>0</v>
      </c>
      <c r="BN273" s="68">
        <v>0</v>
      </c>
      <c r="BO273" s="68">
        <v>5</v>
      </c>
      <c r="BP273" s="68">
        <v>5</v>
      </c>
      <c r="BQ273" s="68">
        <v>2</v>
      </c>
      <c r="BR273" s="68">
        <v>1</v>
      </c>
      <c r="BS273" s="68">
        <v>0</v>
      </c>
      <c r="BT273" s="68">
        <v>1</v>
      </c>
      <c r="BU273" s="68">
        <v>4</v>
      </c>
      <c r="BV273" s="68">
        <v>4</v>
      </c>
      <c r="BW273" s="68">
        <v>1</v>
      </c>
      <c r="BX273" s="68">
        <v>36</v>
      </c>
      <c r="BY273" s="68">
        <v>31</v>
      </c>
      <c r="BZ273" s="68">
        <v>21</v>
      </c>
      <c r="CA273" s="68">
        <v>18</v>
      </c>
      <c r="CB273" s="68">
        <v>2</v>
      </c>
      <c r="CC273" s="68">
        <v>4</v>
      </c>
      <c r="CD273" s="205"/>
      <c r="CE273" s="66" t="s">
        <v>73</v>
      </c>
      <c r="CF273" s="68">
        <v>0</v>
      </c>
      <c r="CG273" s="68">
        <v>657</v>
      </c>
      <c r="CH273" s="68">
        <v>17</v>
      </c>
      <c r="CI273" s="68">
        <v>0</v>
      </c>
      <c r="CJ273" s="68">
        <v>0</v>
      </c>
      <c r="CK273" s="68">
        <v>21</v>
      </c>
      <c r="CL273" s="68">
        <v>33</v>
      </c>
      <c r="CM273" s="68">
        <v>26</v>
      </c>
      <c r="CN273" s="68">
        <v>25</v>
      </c>
      <c r="CO273" s="205"/>
      <c r="CP273" s="66" t="s">
        <v>73</v>
      </c>
      <c r="CQ273" s="68">
        <v>173</v>
      </c>
      <c r="CR273" s="68">
        <v>92</v>
      </c>
      <c r="CS273" s="68">
        <v>102</v>
      </c>
      <c r="CT273" s="68">
        <v>51</v>
      </c>
      <c r="CU273" s="68">
        <v>0</v>
      </c>
      <c r="CV273" s="68">
        <v>0</v>
      </c>
      <c r="CW273" s="68">
        <v>0</v>
      </c>
      <c r="CX273" s="68">
        <v>0</v>
      </c>
      <c r="CY273" s="68">
        <v>71</v>
      </c>
      <c r="CZ273" s="68">
        <v>15</v>
      </c>
      <c r="DA273" s="68">
        <v>36</v>
      </c>
      <c r="DB273" s="68">
        <v>7</v>
      </c>
      <c r="DC273" s="68">
        <v>50</v>
      </c>
      <c r="DD273" s="68">
        <v>31</v>
      </c>
      <c r="DE273" s="68">
        <v>33</v>
      </c>
      <c r="DF273" s="68">
        <v>21</v>
      </c>
      <c r="DG273" s="68">
        <v>46</v>
      </c>
      <c r="DH273" s="68">
        <v>15</v>
      </c>
      <c r="DI273" s="68">
        <v>14</v>
      </c>
      <c r="DJ273" s="68">
        <v>8</v>
      </c>
      <c r="DK273" s="68">
        <v>0</v>
      </c>
      <c r="DL273" s="68">
        <v>0</v>
      </c>
      <c r="DM273" s="68">
        <v>0</v>
      </c>
      <c r="DN273" s="68">
        <v>0</v>
      </c>
      <c r="DO273" s="205"/>
      <c r="DP273" s="66" t="s">
        <v>73</v>
      </c>
      <c r="DQ273" s="26">
        <v>24</v>
      </c>
      <c r="DR273" s="26">
        <v>33</v>
      </c>
      <c r="DS273" s="26">
        <v>0</v>
      </c>
      <c r="DT273" s="26">
        <v>21</v>
      </c>
      <c r="DU273" s="26">
        <v>0</v>
      </c>
      <c r="DV273" s="26">
        <v>78</v>
      </c>
      <c r="DW273" s="26">
        <v>33</v>
      </c>
      <c r="DX273" s="26">
        <v>31</v>
      </c>
      <c r="DY273" s="41">
        <v>17</v>
      </c>
      <c r="DZ273" s="41">
        <v>7</v>
      </c>
      <c r="EA273" s="205"/>
      <c r="EB273" s="66" t="s">
        <v>73</v>
      </c>
      <c r="EC273" s="68">
        <v>268</v>
      </c>
      <c r="ED273" s="68">
        <v>407</v>
      </c>
      <c r="EE273" s="68">
        <v>100</v>
      </c>
      <c r="EF273" s="68">
        <v>0</v>
      </c>
      <c r="EG273" s="68">
        <v>156</v>
      </c>
      <c r="EH273" s="68">
        <v>2</v>
      </c>
      <c r="EI273" s="68">
        <v>2</v>
      </c>
      <c r="EJ273" s="68">
        <v>433</v>
      </c>
      <c r="EK273" s="68">
        <v>37</v>
      </c>
      <c r="EL273" s="68">
        <v>2</v>
      </c>
      <c r="EM273" s="68">
        <v>67</v>
      </c>
      <c r="EN273" s="68">
        <v>2</v>
      </c>
      <c r="EO273" s="68">
        <v>3</v>
      </c>
      <c r="EP273" s="68">
        <v>2</v>
      </c>
      <c r="EQ273" s="68">
        <v>0</v>
      </c>
      <c r="ER273" s="68">
        <v>0</v>
      </c>
      <c r="ES273" s="68">
        <v>0</v>
      </c>
      <c r="EU273" s="80" t="s">
        <v>188</v>
      </c>
      <c r="EV273" s="80" t="s">
        <v>2546</v>
      </c>
      <c r="EW273" s="78">
        <v>340</v>
      </c>
      <c r="EX273" s="80">
        <v>185</v>
      </c>
      <c r="EY273" s="78">
        <v>1365</v>
      </c>
      <c r="EZ273" s="78"/>
      <c r="FA273" s="78"/>
      <c r="FB273" s="78"/>
      <c r="FC273" s="78"/>
      <c r="FD273" s="78"/>
      <c r="FE273" s="78"/>
    </row>
    <row r="274" spans="1:161">
      <c r="A274" s="205" t="s">
        <v>4</v>
      </c>
      <c r="B274" s="8" t="s">
        <v>90</v>
      </c>
      <c r="C274" s="71">
        <v>145</v>
      </c>
      <c r="D274" s="71">
        <v>67</v>
      </c>
      <c r="E274" s="71">
        <v>0</v>
      </c>
      <c r="F274" s="71">
        <v>0</v>
      </c>
      <c r="G274" s="71">
        <v>0</v>
      </c>
      <c r="H274" s="71">
        <v>0</v>
      </c>
      <c r="I274" s="71">
        <v>0</v>
      </c>
      <c r="J274" s="71">
        <v>0</v>
      </c>
      <c r="K274" s="71">
        <v>50</v>
      </c>
      <c r="L274" s="71">
        <v>27</v>
      </c>
      <c r="M274" s="71">
        <v>25</v>
      </c>
      <c r="N274" s="71">
        <v>9</v>
      </c>
      <c r="O274" s="71">
        <v>24</v>
      </c>
      <c r="P274" s="71">
        <v>11</v>
      </c>
      <c r="Q274" s="71">
        <v>0</v>
      </c>
      <c r="R274" s="71">
        <v>0</v>
      </c>
      <c r="S274" s="71">
        <v>0</v>
      </c>
      <c r="T274" s="71">
        <v>0</v>
      </c>
      <c r="U274" s="71">
        <v>0</v>
      </c>
      <c r="V274" s="71">
        <v>0</v>
      </c>
      <c r="W274" s="71">
        <v>60</v>
      </c>
      <c r="X274" s="71">
        <v>32</v>
      </c>
      <c r="Y274" s="71">
        <v>48</v>
      </c>
      <c r="Z274" s="71">
        <v>11</v>
      </c>
      <c r="AA274" s="71">
        <v>25</v>
      </c>
      <c r="AB274" s="71">
        <v>6</v>
      </c>
      <c r="AC274" s="69">
        <v>377</v>
      </c>
      <c r="AD274" s="69">
        <v>163</v>
      </c>
      <c r="AE274" s="205" t="s">
        <v>4</v>
      </c>
      <c r="AF274" s="8" t="s">
        <v>90</v>
      </c>
      <c r="AG274" s="71">
        <v>18</v>
      </c>
      <c r="AH274" s="71">
        <v>8</v>
      </c>
      <c r="AI274" s="71">
        <v>0</v>
      </c>
      <c r="AJ274" s="71">
        <v>0</v>
      </c>
      <c r="AK274" s="71">
        <v>0</v>
      </c>
      <c r="AL274" s="71">
        <v>0</v>
      </c>
      <c r="AM274" s="71">
        <v>0</v>
      </c>
      <c r="AN274" s="71">
        <v>0</v>
      </c>
      <c r="AO274" s="71">
        <v>1</v>
      </c>
      <c r="AP274" s="71">
        <v>0</v>
      </c>
      <c r="AQ274" s="71">
        <v>0</v>
      </c>
      <c r="AR274" s="71">
        <v>0</v>
      </c>
      <c r="AS274" s="71">
        <v>0</v>
      </c>
      <c r="AT274" s="71">
        <v>0</v>
      </c>
      <c r="AU274" s="71">
        <v>0</v>
      </c>
      <c r="AV274" s="71">
        <v>0</v>
      </c>
      <c r="AW274" s="71">
        <v>0</v>
      </c>
      <c r="AX274" s="71">
        <v>0</v>
      </c>
      <c r="AY274" s="71">
        <v>0</v>
      </c>
      <c r="AZ274" s="71">
        <v>0</v>
      </c>
      <c r="BA274" s="71">
        <v>10</v>
      </c>
      <c r="BB274" s="71">
        <v>2</v>
      </c>
      <c r="BC274" s="71">
        <v>18</v>
      </c>
      <c r="BD274" s="71">
        <v>3</v>
      </c>
      <c r="BE274" s="71">
        <v>0</v>
      </c>
      <c r="BF274" s="71">
        <v>0</v>
      </c>
      <c r="BG274" s="69">
        <v>47</v>
      </c>
      <c r="BH274" s="69">
        <v>13</v>
      </c>
      <c r="BI274" s="205" t="s">
        <v>4</v>
      </c>
      <c r="BJ274" s="8" t="s">
        <v>90</v>
      </c>
      <c r="BK274" s="31">
        <v>2</v>
      </c>
      <c r="BL274" s="31">
        <v>0</v>
      </c>
      <c r="BM274" s="31">
        <v>0</v>
      </c>
      <c r="BN274" s="31">
        <v>0</v>
      </c>
      <c r="BO274" s="31">
        <v>1</v>
      </c>
      <c r="BP274" s="31">
        <v>1</v>
      </c>
      <c r="BQ274" s="31">
        <v>1</v>
      </c>
      <c r="BR274" s="31">
        <v>0</v>
      </c>
      <c r="BS274" s="31">
        <v>0</v>
      </c>
      <c r="BT274" s="31">
        <v>0</v>
      </c>
      <c r="BU274" s="31">
        <v>1</v>
      </c>
      <c r="BV274" s="31">
        <v>1</v>
      </c>
      <c r="BW274" s="31">
        <v>1</v>
      </c>
      <c r="BX274" s="149">
        <v>8</v>
      </c>
      <c r="BY274" s="125">
        <v>8</v>
      </c>
      <c r="BZ274" s="71">
        <v>0</v>
      </c>
      <c r="CA274" s="71">
        <v>0</v>
      </c>
      <c r="CB274" s="71">
        <v>0</v>
      </c>
      <c r="CC274" s="71">
        <v>1</v>
      </c>
      <c r="CD274" s="205" t="s">
        <v>4</v>
      </c>
      <c r="CE274" s="8" t="s">
        <v>90</v>
      </c>
      <c r="CF274" s="71">
        <v>0</v>
      </c>
      <c r="CG274" s="71">
        <v>161</v>
      </c>
      <c r="CH274" s="71">
        <v>0</v>
      </c>
      <c r="CI274" s="71">
        <v>0</v>
      </c>
      <c r="CJ274" s="71">
        <v>0</v>
      </c>
      <c r="CK274" s="71">
        <v>0</v>
      </c>
      <c r="CL274" s="71">
        <v>8</v>
      </c>
      <c r="CM274" s="71">
        <v>8</v>
      </c>
      <c r="CN274" s="71">
        <v>8</v>
      </c>
      <c r="CO274" s="205" t="s">
        <v>4</v>
      </c>
      <c r="CP274" s="8" t="s">
        <v>90</v>
      </c>
      <c r="CQ274" s="46">
        <v>70</v>
      </c>
      <c r="CR274" s="46">
        <v>26</v>
      </c>
      <c r="CS274" s="46">
        <v>44</v>
      </c>
      <c r="CT274" s="46">
        <v>24</v>
      </c>
      <c r="CU274" s="46">
        <v>0</v>
      </c>
      <c r="CV274" s="46">
        <v>0</v>
      </c>
      <c r="CW274" s="46">
        <v>0</v>
      </c>
      <c r="CX274" s="46">
        <v>0</v>
      </c>
      <c r="CY274" s="46">
        <v>50</v>
      </c>
      <c r="CZ274" s="46">
        <v>11</v>
      </c>
      <c r="DA274" s="46">
        <v>19</v>
      </c>
      <c r="DB274" s="46">
        <v>6</v>
      </c>
      <c r="DC274" s="46">
        <v>0</v>
      </c>
      <c r="DD274" s="46">
        <v>0</v>
      </c>
      <c r="DE274" s="46">
        <v>0</v>
      </c>
      <c r="DF274" s="46">
        <v>0</v>
      </c>
      <c r="DG274" s="46">
        <v>0</v>
      </c>
      <c r="DH274" s="46">
        <v>0</v>
      </c>
      <c r="DI274" s="46">
        <v>0</v>
      </c>
      <c r="DJ274" s="46">
        <v>0</v>
      </c>
      <c r="DK274" s="46">
        <v>0</v>
      </c>
      <c r="DL274" s="46">
        <v>0</v>
      </c>
      <c r="DM274" s="46">
        <v>0</v>
      </c>
      <c r="DN274" s="46">
        <v>0</v>
      </c>
      <c r="DO274" s="205" t="s">
        <v>4</v>
      </c>
      <c r="DP274" s="8" t="s">
        <v>90</v>
      </c>
      <c r="DQ274" s="71">
        <v>13</v>
      </c>
      <c r="DR274" s="71">
        <v>7</v>
      </c>
      <c r="DS274" s="71">
        <v>0</v>
      </c>
      <c r="DT274" s="71">
        <v>7</v>
      </c>
      <c r="DU274" s="71">
        <v>0</v>
      </c>
      <c r="DV274" s="16">
        <v>27</v>
      </c>
      <c r="DW274" s="71">
        <v>9</v>
      </c>
      <c r="DX274" s="71">
        <v>3</v>
      </c>
      <c r="DY274" s="152">
        <v>2</v>
      </c>
      <c r="DZ274" s="32">
        <v>1</v>
      </c>
      <c r="EA274" s="205" t="s">
        <v>4</v>
      </c>
      <c r="EB274" s="8" t="s">
        <v>90</v>
      </c>
      <c r="EC274" s="71">
        <v>100</v>
      </c>
      <c r="ED274" s="71">
        <v>100</v>
      </c>
      <c r="EE274" s="71">
        <v>6</v>
      </c>
      <c r="EF274" s="71">
        <v>0</v>
      </c>
      <c r="EG274" s="71">
        <v>5</v>
      </c>
      <c r="EH274" s="71">
        <v>5</v>
      </c>
      <c r="EI274" s="71">
        <v>4</v>
      </c>
      <c r="EJ274" s="71">
        <v>101</v>
      </c>
      <c r="EK274" s="71">
        <v>0</v>
      </c>
      <c r="EL274" s="71">
        <v>4</v>
      </c>
      <c r="EM274" s="71">
        <v>5</v>
      </c>
      <c r="EN274" s="71">
        <v>5</v>
      </c>
      <c r="EO274" s="71">
        <v>5</v>
      </c>
      <c r="EP274" s="71">
        <v>5</v>
      </c>
      <c r="EQ274" s="71">
        <v>0</v>
      </c>
      <c r="ER274" s="71">
        <v>5</v>
      </c>
      <c r="ES274" s="71">
        <v>0</v>
      </c>
      <c r="EU274" s="80" t="s">
        <v>4</v>
      </c>
      <c r="EV274" s="80" t="s">
        <v>2547</v>
      </c>
      <c r="EW274" s="78">
        <v>120</v>
      </c>
      <c r="EX274" s="80">
        <v>63</v>
      </c>
      <c r="EY274" s="78">
        <v>322</v>
      </c>
      <c r="EZ274" s="78"/>
      <c r="FA274" s="78"/>
      <c r="FB274" s="78"/>
      <c r="FC274" s="78"/>
      <c r="FD274" s="78"/>
      <c r="FE274" s="78"/>
    </row>
    <row r="275" spans="1:161">
      <c r="A275" s="205"/>
      <c r="B275" s="8" t="s">
        <v>91</v>
      </c>
      <c r="C275" s="71">
        <v>0</v>
      </c>
      <c r="D275" s="71">
        <v>0</v>
      </c>
      <c r="E275" s="71">
        <v>0</v>
      </c>
      <c r="F275" s="71">
        <v>0</v>
      </c>
      <c r="G275" s="71">
        <v>0</v>
      </c>
      <c r="H275" s="71">
        <v>0</v>
      </c>
      <c r="I275" s="71">
        <v>0</v>
      </c>
      <c r="J275" s="71">
        <v>0</v>
      </c>
      <c r="K275" s="71">
        <v>0</v>
      </c>
      <c r="L275" s="71">
        <v>0</v>
      </c>
      <c r="M275" s="71">
        <v>0</v>
      </c>
      <c r="N275" s="71">
        <v>0</v>
      </c>
      <c r="O275" s="71">
        <v>0</v>
      </c>
      <c r="P275" s="71">
        <v>0</v>
      </c>
      <c r="Q275" s="71">
        <v>0</v>
      </c>
      <c r="R275" s="71">
        <v>0</v>
      </c>
      <c r="S275" s="71">
        <v>0</v>
      </c>
      <c r="T275" s="71">
        <v>0</v>
      </c>
      <c r="U275" s="71">
        <v>0</v>
      </c>
      <c r="V275" s="71">
        <v>0</v>
      </c>
      <c r="W275" s="71">
        <v>0</v>
      </c>
      <c r="X275" s="71">
        <v>0</v>
      </c>
      <c r="Y275" s="71">
        <v>0</v>
      </c>
      <c r="Z275" s="71">
        <v>0</v>
      </c>
      <c r="AA275" s="71">
        <v>0</v>
      </c>
      <c r="AB275" s="71">
        <v>0</v>
      </c>
      <c r="AC275" s="69">
        <v>0</v>
      </c>
      <c r="AD275" s="69">
        <v>0</v>
      </c>
      <c r="AE275" s="205"/>
      <c r="AF275" s="8" t="s">
        <v>91</v>
      </c>
      <c r="AG275" s="71">
        <v>0</v>
      </c>
      <c r="AH275" s="71">
        <v>0</v>
      </c>
      <c r="AI275" s="71">
        <v>0</v>
      </c>
      <c r="AJ275" s="71">
        <v>0</v>
      </c>
      <c r="AK275" s="71">
        <v>0</v>
      </c>
      <c r="AL275" s="71">
        <v>0</v>
      </c>
      <c r="AM275" s="71">
        <v>0</v>
      </c>
      <c r="AN275" s="71">
        <v>0</v>
      </c>
      <c r="AO275" s="71">
        <v>0</v>
      </c>
      <c r="AP275" s="71">
        <v>0</v>
      </c>
      <c r="AQ275" s="71">
        <v>0</v>
      </c>
      <c r="AR275" s="71">
        <v>0</v>
      </c>
      <c r="AS275" s="71">
        <v>0</v>
      </c>
      <c r="AT275" s="71">
        <v>0</v>
      </c>
      <c r="AU275" s="71">
        <v>0</v>
      </c>
      <c r="AV275" s="71">
        <v>0</v>
      </c>
      <c r="AW275" s="71">
        <v>0</v>
      </c>
      <c r="AX275" s="71">
        <v>0</v>
      </c>
      <c r="AY275" s="71">
        <v>0</v>
      </c>
      <c r="AZ275" s="71">
        <v>0</v>
      </c>
      <c r="BA275" s="71">
        <v>0</v>
      </c>
      <c r="BB275" s="71">
        <v>0</v>
      </c>
      <c r="BC275" s="71">
        <v>0</v>
      </c>
      <c r="BD275" s="71">
        <v>0</v>
      </c>
      <c r="BE275" s="71">
        <v>0</v>
      </c>
      <c r="BF275" s="71">
        <v>0</v>
      </c>
      <c r="BG275" s="69">
        <v>0</v>
      </c>
      <c r="BH275" s="69">
        <v>0</v>
      </c>
      <c r="BI275" s="205"/>
      <c r="BJ275" s="8" t="s">
        <v>91</v>
      </c>
      <c r="BK275" s="31">
        <v>0</v>
      </c>
      <c r="BL275" s="31">
        <v>0</v>
      </c>
      <c r="BM275" s="31">
        <v>0</v>
      </c>
      <c r="BN275" s="31">
        <v>0</v>
      </c>
      <c r="BO275" s="31">
        <v>0</v>
      </c>
      <c r="BP275" s="31">
        <v>0</v>
      </c>
      <c r="BQ275" s="31">
        <v>0</v>
      </c>
      <c r="BR275" s="31">
        <v>0</v>
      </c>
      <c r="BS275" s="31">
        <v>0</v>
      </c>
      <c r="BT275" s="31">
        <v>0</v>
      </c>
      <c r="BU275" s="31">
        <v>0</v>
      </c>
      <c r="BV275" s="31">
        <v>0</v>
      </c>
      <c r="BW275" s="31">
        <v>0</v>
      </c>
      <c r="BX275" s="149">
        <v>0</v>
      </c>
      <c r="BY275" s="125">
        <v>0</v>
      </c>
      <c r="BZ275" s="71">
        <v>0</v>
      </c>
      <c r="CA275" s="71">
        <v>0</v>
      </c>
      <c r="CB275" s="71">
        <v>0</v>
      </c>
      <c r="CC275" s="71">
        <v>0</v>
      </c>
      <c r="CD275" s="205"/>
      <c r="CE275" s="8" t="s">
        <v>91</v>
      </c>
      <c r="CF275" s="71">
        <v>0</v>
      </c>
      <c r="CG275" s="71">
        <v>0</v>
      </c>
      <c r="CH275" s="71">
        <v>0</v>
      </c>
      <c r="CI275" s="71">
        <v>0</v>
      </c>
      <c r="CJ275" s="71">
        <v>0</v>
      </c>
      <c r="CK275" s="71">
        <v>0</v>
      </c>
      <c r="CL275" s="71">
        <v>0</v>
      </c>
      <c r="CM275" s="71">
        <v>0</v>
      </c>
      <c r="CN275" s="71">
        <v>0</v>
      </c>
      <c r="CO275" s="205"/>
      <c r="CP275" s="8" t="s">
        <v>91</v>
      </c>
      <c r="CQ275" s="46">
        <v>0</v>
      </c>
      <c r="CR275" s="46">
        <v>0</v>
      </c>
      <c r="CS275" s="46">
        <v>0</v>
      </c>
      <c r="CT275" s="46">
        <v>0</v>
      </c>
      <c r="CU275" s="46">
        <v>0</v>
      </c>
      <c r="CV275" s="46">
        <v>0</v>
      </c>
      <c r="CW275" s="46">
        <v>0</v>
      </c>
      <c r="CX275" s="46">
        <v>0</v>
      </c>
      <c r="CY275" s="46">
        <v>0</v>
      </c>
      <c r="CZ275" s="46">
        <v>0</v>
      </c>
      <c r="DA275" s="46">
        <v>0</v>
      </c>
      <c r="DB275" s="46">
        <v>0</v>
      </c>
      <c r="DC275" s="46">
        <v>0</v>
      </c>
      <c r="DD275" s="46">
        <v>0</v>
      </c>
      <c r="DE275" s="46">
        <v>0</v>
      </c>
      <c r="DF275" s="46">
        <v>0</v>
      </c>
      <c r="DG275" s="46">
        <v>0</v>
      </c>
      <c r="DH275" s="46">
        <v>0</v>
      </c>
      <c r="DI275" s="46">
        <v>0</v>
      </c>
      <c r="DJ275" s="46">
        <v>0</v>
      </c>
      <c r="DK275" s="46">
        <v>0</v>
      </c>
      <c r="DL275" s="46">
        <v>0</v>
      </c>
      <c r="DM275" s="46">
        <v>0</v>
      </c>
      <c r="DN275" s="46">
        <v>0</v>
      </c>
      <c r="DO275" s="205"/>
      <c r="DP275" s="8" t="s">
        <v>91</v>
      </c>
      <c r="DQ275" s="71">
        <v>0</v>
      </c>
      <c r="DR275" s="71">
        <v>0</v>
      </c>
      <c r="DS275" s="71">
        <v>0</v>
      </c>
      <c r="DT275" s="71">
        <v>0</v>
      </c>
      <c r="DU275" s="71">
        <v>0</v>
      </c>
      <c r="DV275" s="16">
        <v>0</v>
      </c>
      <c r="DW275" s="71">
        <v>0</v>
      </c>
      <c r="DX275" s="71">
        <v>0</v>
      </c>
      <c r="DY275" s="152">
        <v>0</v>
      </c>
      <c r="DZ275" s="32">
        <v>0</v>
      </c>
      <c r="EA275" s="205"/>
      <c r="EB275" s="8" t="s">
        <v>91</v>
      </c>
      <c r="EC275" s="71">
        <v>0</v>
      </c>
      <c r="ED275" s="71">
        <v>0</v>
      </c>
      <c r="EE275" s="71">
        <v>0</v>
      </c>
      <c r="EF275" s="71">
        <v>0</v>
      </c>
      <c r="EG275" s="71">
        <v>0</v>
      </c>
      <c r="EH275" s="71">
        <v>0</v>
      </c>
      <c r="EI275" s="71">
        <v>0</v>
      </c>
      <c r="EJ275" s="71">
        <v>0</v>
      </c>
      <c r="EK275" s="71">
        <v>0</v>
      </c>
      <c r="EL275" s="71">
        <v>0</v>
      </c>
      <c r="EM275" s="71">
        <v>0</v>
      </c>
      <c r="EN275" s="71">
        <v>0</v>
      </c>
      <c r="EO275" s="71">
        <v>0</v>
      </c>
      <c r="EP275" s="71">
        <v>0</v>
      </c>
      <c r="EQ275" s="71">
        <v>0</v>
      </c>
      <c r="ER275" s="71">
        <v>0</v>
      </c>
      <c r="ES275" s="71">
        <v>0</v>
      </c>
      <c r="EU275" s="80" t="s">
        <v>4</v>
      </c>
      <c r="EV275" s="80" t="s">
        <v>2548</v>
      </c>
      <c r="EW275" s="78">
        <v>0</v>
      </c>
      <c r="EX275" s="80">
        <v>0</v>
      </c>
      <c r="EY275" s="78">
        <v>0</v>
      </c>
      <c r="EZ275" s="78"/>
      <c r="FA275" s="78"/>
      <c r="FB275" s="78"/>
      <c r="FC275" s="78"/>
      <c r="FD275" s="78"/>
      <c r="FE275" s="78"/>
    </row>
    <row r="276" spans="1:161">
      <c r="A276" s="205"/>
      <c r="B276" s="66" t="s">
        <v>73</v>
      </c>
      <c r="C276" s="26">
        <v>145</v>
      </c>
      <c r="D276" s="26">
        <v>67</v>
      </c>
      <c r="E276" s="26">
        <v>0</v>
      </c>
      <c r="F276" s="26">
        <v>0</v>
      </c>
      <c r="G276" s="26">
        <v>0</v>
      </c>
      <c r="H276" s="26">
        <v>0</v>
      </c>
      <c r="I276" s="26">
        <v>0</v>
      </c>
      <c r="J276" s="26">
        <v>0</v>
      </c>
      <c r="K276" s="26">
        <v>50</v>
      </c>
      <c r="L276" s="26">
        <v>27</v>
      </c>
      <c r="M276" s="26">
        <v>25</v>
      </c>
      <c r="N276" s="26">
        <v>9</v>
      </c>
      <c r="O276" s="26">
        <v>24</v>
      </c>
      <c r="P276" s="26">
        <v>11</v>
      </c>
      <c r="Q276" s="26">
        <v>0</v>
      </c>
      <c r="R276" s="26">
        <v>0</v>
      </c>
      <c r="S276" s="26">
        <v>0</v>
      </c>
      <c r="T276" s="26">
        <v>0</v>
      </c>
      <c r="U276" s="26">
        <v>0</v>
      </c>
      <c r="V276" s="26">
        <v>0</v>
      </c>
      <c r="W276" s="26">
        <v>60</v>
      </c>
      <c r="X276" s="26">
        <v>32</v>
      </c>
      <c r="Y276" s="26">
        <v>48</v>
      </c>
      <c r="Z276" s="26">
        <v>11</v>
      </c>
      <c r="AA276" s="26">
        <v>25</v>
      </c>
      <c r="AB276" s="26">
        <v>6</v>
      </c>
      <c r="AC276" s="68">
        <v>377</v>
      </c>
      <c r="AD276" s="68">
        <v>163</v>
      </c>
      <c r="AE276" s="205"/>
      <c r="AF276" s="66" t="s">
        <v>73</v>
      </c>
      <c r="AG276" s="26">
        <v>18</v>
      </c>
      <c r="AH276" s="26">
        <v>8</v>
      </c>
      <c r="AI276" s="26">
        <v>0</v>
      </c>
      <c r="AJ276" s="26">
        <v>0</v>
      </c>
      <c r="AK276" s="26">
        <v>0</v>
      </c>
      <c r="AL276" s="26">
        <v>0</v>
      </c>
      <c r="AM276" s="26">
        <v>0</v>
      </c>
      <c r="AN276" s="26">
        <v>0</v>
      </c>
      <c r="AO276" s="26">
        <v>1</v>
      </c>
      <c r="AP276" s="26">
        <v>0</v>
      </c>
      <c r="AQ276" s="26">
        <v>0</v>
      </c>
      <c r="AR276" s="26">
        <v>0</v>
      </c>
      <c r="AS276" s="26">
        <v>0</v>
      </c>
      <c r="AT276" s="26">
        <v>0</v>
      </c>
      <c r="AU276" s="26">
        <v>0</v>
      </c>
      <c r="AV276" s="26">
        <v>0</v>
      </c>
      <c r="AW276" s="26">
        <v>0</v>
      </c>
      <c r="AX276" s="26">
        <v>0</v>
      </c>
      <c r="AY276" s="26">
        <v>0</v>
      </c>
      <c r="AZ276" s="26">
        <v>0</v>
      </c>
      <c r="BA276" s="26">
        <v>10</v>
      </c>
      <c r="BB276" s="26">
        <v>2</v>
      </c>
      <c r="BC276" s="26">
        <v>18</v>
      </c>
      <c r="BD276" s="26">
        <v>3</v>
      </c>
      <c r="BE276" s="26">
        <v>0</v>
      </c>
      <c r="BF276" s="26">
        <v>0</v>
      </c>
      <c r="BG276" s="68">
        <v>47</v>
      </c>
      <c r="BH276" s="68">
        <v>13</v>
      </c>
      <c r="BI276" s="205"/>
      <c r="BJ276" s="66" t="s">
        <v>73</v>
      </c>
      <c r="BK276" s="68">
        <v>2</v>
      </c>
      <c r="BL276" s="68">
        <v>0</v>
      </c>
      <c r="BM276" s="68">
        <v>0</v>
      </c>
      <c r="BN276" s="68">
        <v>0</v>
      </c>
      <c r="BO276" s="68">
        <v>1</v>
      </c>
      <c r="BP276" s="68">
        <v>1</v>
      </c>
      <c r="BQ276" s="68">
        <v>1</v>
      </c>
      <c r="BR276" s="68">
        <v>0</v>
      </c>
      <c r="BS276" s="68">
        <v>0</v>
      </c>
      <c r="BT276" s="68">
        <v>0</v>
      </c>
      <c r="BU276" s="68">
        <v>1</v>
      </c>
      <c r="BV276" s="68">
        <v>1</v>
      </c>
      <c r="BW276" s="68">
        <v>1</v>
      </c>
      <c r="BX276" s="68">
        <v>8</v>
      </c>
      <c r="BY276" s="68">
        <v>8</v>
      </c>
      <c r="BZ276" s="68">
        <v>0</v>
      </c>
      <c r="CA276" s="68">
        <v>0</v>
      </c>
      <c r="CB276" s="68">
        <v>0</v>
      </c>
      <c r="CC276" s="68">
        <v>1</v>
      </c>
      <c r="CD276" s="205"/>
      <c r="CE276" s="66" t="s">
        <v>73</v>
      </c>
      <c r="CF276" s="68">
        <v>0</v>
      </c>
      <c r="CG276" s="68">
        <v>161</v>
      </c>
      <c r="CH276" s="68">
        <v>0</v>
      </c>
      <c r="CI276" s="68">
        <v>0</v>
      </c>
      <c r="CJ276" s="68">
        <v>0</v>
      </c>
      <c r="CK276" s="68">
        <v>0</v>
      </c>
      <c r="CL276" s="68">
        <v>8</v>
      </c>
      <c r="CM276" s="68">
        <v>8</v>
      </c>
      <c r="CN276" s="68">
        <v>8</v>
      </c>
      <c r="CO276" s="205"/>
      <c r="CP276" s="66" t="s">
        <v>73</v>
      </c>
      <c r="CQ276" s="68">
        <v>70</v>
      </c>
      <c r="CR276" s="68">
        <v>26</v>
      </c>
      <c r="CS276" s="68">
        <v>44</v>
      </c>
      <c r="CT276" s="68">
        <v>24</v>
      </c>
      <c r="CU276" s="68">
        <v>0</v>
      </c>
      <c r="CV276" s="68">
        <v>0</v>
      </c>
      <c r="CW276" s="68">
        <v>0</v>
      </c>
      <c r="CX276" s="68">
        <v>0</v>
      </c>
      <c r="CY276" s="68">
        <v>50</v>
      </c>
      <c r="CZ276" s="68">
        <v>11</v>
      </c>
      <c r="DA276" s="68">
        <v>19</v>
      </c>
      <c r="DB276" s="68">
        <v>6</v>
      </c>
      <c r="DC276" s="68">
        <v>0</v>
      </c>
      <c r="DD276" s="68">
        <v>0</v>
      </c>
      <c r="DE276" s="68">
        <v>0</v>
      </c>
      <c r="DF276" s="68">
        <v>0</v>
      </c>
      <c r="DG276" s="68">
        <v>0</v>
      </c>
      <c r="DH276" s="68">
        <v>0</v>
      </c>
      <c r="DI276" s="68">
        <v>0</v>
      </c>
      <c r="DJ276" s="68">
        <v>0</v>
      </c>
      <c r="DK276" s="68">
        <v>0</v>
      </c>
      <c r="DL276" s="68">
        <v>0</v>
      </c>
      <c r="DM276" s="68">
        <v>0</v>
      </c>
      <c r="DN276" s="68">
        <v>0</v>
      </c>
      <c r="DO276" s="205"/>
      <c r="DP276" s="66" t="s">
        <v>73</v>
      </c>
      <c r="DQ276" s="26">
        <v>13</v>
      </c>
      <c r="DR276" s="26">
        <v>7</v>
      </c>
      <c r="DS276" s="26">
        <v>0</v>
      </c>
      <c r="DT276" s="26">
        <v>7</v>
      </c>
      <c r="DU276" s="26">
        <v>0</v>
      </c>
      <c r="DV276" s="26">
        <v>27</v>
      </c>
      <c r="DW276" s="26">
        <v>9</v>
      </c>
      <c r="DX276" s="26">
        <v>3</v>
      </c>
      <c r="DY276" s="41">
        <v>2</v>
      </c>
      <c r="DZ276" s="41">
        <v>1</v>
      </c>
      <c r="EA276" s="205"/>
      <c r="EB276" s="66" t="s">
        <v>73</v>
      </c>
      <c r="EC276" s="68">
        <v>100</v>
      </c>
      <c r="ED276" s="68">
        <v>100</v>
      </c>
      <c r="EE276" s="68">
        <v>6</v>
      </c>
      <c r="EF276" s="68">
        <v>0</v>
      </c>
      <c r="EG276" s="68">
        <v>5</v>
      </c>
      <c r="EH276" s="68">
        <v>5</v>
      </c>
      <c r="EI276" s="68">
        <v>4</v>
      </c>
      <c r="EJ276" s="68">
        <v>101</v>
      </c>
      <c r="EK276" s="68">
        <v>0</v>
      </c>
      <c r="EL276" s="68">
        <v>4</v>
      </c>
      <c r="EM276" s="68">
        <v>5</v>
      </c>
      <c r="EN276" s="68">
        <v>5</v>
      </c>
      <c r="EO276" s="68">
        <v>5</v>
      </c>
      <c r="EP276" s="68">
        <v>5</v>
      </c>
      <c r="EQ276" s="68">
        <v>0</v>
      </c>
      <c r="ER276" s="68">
        <v>5</v>
      </c>
      <c r="ES276" s="68">
        <v>0</v>
      </c>
      <c r="EU276" s="80" t="s">
        <v>4</v>
      </c>
      <c r="EV276" s="80" t="s">
        <v>2549</v>
      </c>
      <c r="EW276" s="78">
        <v>120</v>
      </c>
      <c r="EX276" s="80">
        <v>63</v>
      </c>
      <c r="EY276" s="78">
        <v>322</v>
      </c>
      <c r="EZ276" s="78"/>
      <c r="FA276" s="78"/>
      <c r="FB276" s="78"/>
      <c r="FC276" s="78"/>
      <c r="FD276" s="78"/>
      <c r="FE276" s="78"/>
    </row>
    <row r="277" spans="1:161">
      <c r="A277" s="205" t="s">
        <v>189</v>
      </c>
      <c r="B277" s="8" t="s">
        <v>90</v>
      </c>
      <c r="C277" s="71">
        <v>0</v>
      </c>
      <c r="D277" s="71">
        <v>0</v>
      </c>
      <c r="E277" s="71">
        <v>0</v>
      </c>
      <c r="F277" s="71">
        <v>0</v>
      </c>
      <c r="G277" s="71">
        <v>0</v>
      </c>
      <c r="H277" s="71">
        <v>0</v>
      </c>
      <c r="I277" s="71">
        <v>0</v>
      </c>
      <c r="J277" s="71">
        <v>0</v>
      </c>
      <c r="K277" s="71">
        <v>0</v>
      </c>
      <c r="L277" s="71">
        <v>0</v>
      </c>
      <c r="M277" s="71">
        <v>0</v>
      </c>
      <c r="N277" s="71">
        <v>0</v>
      </c>
      <c r="O277" s="71">
        <v>0</v>
      </c>
      <c r="P277" s="71">
        <v>0</v>
      </c>
      <c r="Q277" s="71">
        <v>0</v>
      </c>
      <c r="R277" s="71">
        <v>0</v>
      </c>
      <c r="S277" s="71">
        <v>0</v>
      </c>
      <c r="T277" s="71">
        <v>0</v>
      </c>
      <c r="U277" s="71">
        <v>0</v>
      </c>
      <c r="V277" s="71">
        <v>0</v>
      </c>
      <c r="W277" s="71">
        <v>0</v>
      </c>
      <c r="X277" s="71">
        <v>0</v>
      </c>
      <c r="Y277" s="71">
        <v>0</v>
      </c>
      <c r="Z277" s="71">
        <v>0</v>
      </c>
      <c r="AA277" s="71">
        <v>0</v>
      </c>
      <c r="AB277" s="71">
        <v>0</v>
      </c>
      <c r="AC277" s="69">
        <v>0</v>
      </c>
      <c r="AD277" s="69">
        <v>0</v>
      </c>
      <c r="AE277" s="205" t="s">
        <v>189</v>
      </c>
      <c r="AF277" s="8" t="s">
        <v>90</v>
      </c>
      <c r="AG277" s="71">
        <v>0</v>
      </c>
      <c r="AH277" s="71">
        <v>0</v>
      </c>
      <c r="AI277" s="71">
        <v>0</v>
      </c>
      <c r="AJ277" s="71">
        <v>0</v>
      </c>
      <c r="AK277" s="71">
        <v>0</v>
      </c>
      <c r="AL277" s="71">
        <v>0</v>
      </c>
      <c r="AM277" s="71">
        <v>0</v>
      </c>
      <c r="AN277" s="71">
        <v>0</v>
      </c>
      <c r="AO277" s="71">
        <v>0</v>
      </c>
      <c r="AP277" s="71">
        <v>0</v>
      </c>
      <c r="AQ277" s="71">
        <v>0</v>
      </c>
      <c r="AR277" s="71">
        <v>0</v>
      </c>
      <c r="AS277" s="71">
        <v>0</v>
      </c>
      <c r="AT277" s="71">
        <v>0</v>
      </c>
      <c r="AU277" s="71">
        <v>0</v>
      </c>
      <c r="AV277" s="71">
        <v>0</v>
      </c>
      <c r="AW277" s="71">
        <v>0</v>
      </c>
      <c r="AX277" s="71">
        <v>0</v>
      </c>
      <c r="AY277" s="71">
        <v>0</v>
      </c>
      <c r="AZ277" s="71">
        <v>0</v>
      </c>
      <c r="BA277" s="71">
        <v>0</v>
      </c>
      <c r="BB277" s="71">
        <v>0</v>
      </c>
      <c r="BC277" s="71">
        <v>0</v>
      </c>
      <c r="BD277" s="71">
        <v>0</v>
      </c>
      <c r="BE277" s="71">
        <v>0</v>
      </c>
      <c r="BF277" s="71">
        <v>0</v>
      </c>
      <c r="BG277" s="69">
        <v>0</v>
      </c>
      <c r="BH277" s="69">
        <v>0</v>
      </c>
      <c r="BI277" s="205" t="s">
        <v>189</v>
      </c>
      <c r="BJ277" s="8" t="s">
        <v>90</v>
      </c>
      <c r="BK277" s="31">
        <v>0</v>
      </c>
      <c r="BL277" s="31">
        <v>0</v>
      </c>
      <c r="BM277" s="31">
        <v>0</v>
      </c>
      <c r="BN277" s="31">
        <v>0</v>
      </c>
      <c r="BO277" s="31">
        <v>0</v>
      </c>
      <c r="BP277" s="31">
        <v>0</v>
      </c>
      <c r="BQ277" s="31">
        <v>0</v>
      </c>
      <c r="BR277" s="31">
        <v>0</v>
      </c>
      <c r="BS277" s="31">
        <v>0</v>
      </c>
      <c r="BT277" s="31">
        <v>0</v>
      </c>
      <c r="BU277" s="31">
        <v>0</v>
      </c>
      <c r="BV277" s="31">
        <v>0</v>
      </c>
      <c r="BW277" s="31">
        <v>0</v>
      </c>
      <c r="BX277" s="149">
        <v>0</v>
      </c>
      <c r="BY277" s="125">
        <v>0</v>
      </c>
      <c r="BZ277" s="71">
        <v>0</v>
      </c>
      <c r="CA277" s="71">
        <v>0</v>
      </c>
      <c r="CB277" s="71">
        <v>0</v>
      </c>
      <c r="CC277" s="71">
        <v>0</v>
      </c>
      <c r="CD277" s="205" t="s">
        <v>189</v>
      </c>
      <c r="CE277" s="8" t="s">
        <v>90</v>
      </c>
      <c r="CF277" s="71">
        <v>0</v>
      </c>
      <c r="CG277" s="71">
        <v>0</v>
      </c>
      <c r="CH277" s="71">
        <v>0</v>
      </c>
      <c r="CI277" s="71">
        <v>0</v>
      </c>
      <c r="CJ277" s="71">
        <v>0</v>
      </c>
      <c r="CK277" s="71">
        <v>0</v>
      </c>
      <c r="CL277" s="71">
        <v>0</v>
      </c>
      <c r="CM277" s="71">
        <v>0</v>
      </c>
      <c r="CN277" s="71">
        <v>0</v>
      </c>
      <c r="CO277" s="205" t="s">
        <v>189</v>
      </c>
      <c r="CP277" s="8" t="s">
        <v>90</v>
      </c>
      <c r="CQ277" s="46">
        <v>0</v>
      </c>
      <c r="CR277" s="46">
        <v>0</v>
      </c>
      <c r="CS277" s="46">
        <v>0</v>
      </c>
      <c r="CT277" s="46">
        <v>0</v>
      </c>
      <c r="CU277" s="46">
        <v>0</v>
      </c>
      <c r="CV277" s="46">
        <v>0</v>
      </c>
      <c r="CW277" s="46">
        <v>0</v>
      </c>
      <c r="CX277" s="46">
        <v>0</v>
      </c>
      <c r="CY277" s="46">
        <v>0</v>
      </c>
      <c r="CZ277" s="46">
        <v>0</v>
      </c>
      <c r="DA277" s="46">
        <v>0</v>
      </c>
      <c r="DB277" s="46">
        <v>0</v>
      </c>
      <c r="DC277" s="46">
        <v>0</v>
      </c>
      <c r="DD277" s="46">
        <v>0</v>
      </c>
      <c r="DE277" s="46">
        <v>0</v>
      </c>
      <c r="DF277" s="46">
        <v>0</v>
      </c>
      <c r="DG277" s="46">
        <v>0</v>
      </c>
      <c r="DH277" s="46">
        <v>0</v>
      </c>
      <c r="DI277" s="46">
        <v>0</v>
      </c>
      <c r="DJ277" s="46">
        <v>0</v>
      </c>
      <c r="DK277" s="46">
        <v>0</v>
      </c>
      <c r="DL277" s="46">
        <v>0</v>
      </c>
      <c r="DM277" s="46">
        <v>0</v>
      </c>
      <c r="DN277" s="46">
        <v>0</v>
      </c>
      <c r="DO277" s="205" t="s">
        <v>189</v>
      </c>
      <c r="DP277" s="8" t="s">
        <v>90</v>
      </c>
      <c r="DQ277" s="71">
        <v>0</v>
      </c>
      <c r="DR277" s="71">
        <v>0</v>
      </c>
      <c r="DS277" s="71">
        <v>0</v>
      </c>
      <c r="DT277" s="71">
        <v>0</v>
      </c>
      <c r="DU277" s="71">
        <v>0</v>
      </c>
      <c r="DV277" s="16">
        <v>0</v>
      </c>
      <c r="DW277" s="71">
        <v>0</v>
      </c>
      <c r="DX277" s="71">
        <v>0</v>
      </c>
      <c r="DY277" s="152">
        <v>0</v>
      </c>
      <c r="DZ277" s="32">
        <v>0</v>
      </c>
      <c r="EA277" s="205" t="s">
        <v>189</v>
      </c>
      <c r="EB277" s="8" t="s">
        <v>90</v>
      </c>
      <c r="EC277" s="71">
        <v>0</v>
      </c>
      <c r="ED277" s="71">
        <v>0</v>
      </c>
      <c r="EE277" s="71">
        <v>0</v>
      </c>
      <c r="EF277" s="71">
        <v>0</v>
      </c>
      <c r="EG277" s="71">
        <v>0</v>
      </c>
      <c r="EH277" s="71">
        <v>0</v>
      </c>
      <c r="EI277" s="71">
        <v>0</v>
      </c>
      <c r="EJ277" s="71">
        <v>0</v>
      </c>
      <c r="EK277" s="71">
        <v>0</v>
      </c>
      <c r="EL277" s="71">
        <v>0</v>
      </c>
      <c r="EM277" s="71">
        <v>0</v>
      </c>
      <c r="EN277" s="71">
        <v>0</v>
      </c>
      <c r="EO277" s="71">
        <v>0</v>
      </c>
      <c r="EP277" s="71">
        <v>0</v>
      </c>
      <c r="EQ277" s="71">
        <v>0</v>
      </c>
      <c r="ER277" s="71">
        <v>0</v>
      </c>
      <c r="ES277" s="71">
        <v>0</v>
      </c>
      <c r="EU277" s="80" t="s">
        <v>189</v>
      </c>
      <c r="EV277" s="80" t="s">
        <v>2550</v>
      </c>
      <c r="EW277" s="78">
        <v>0</v>
      </c>
      <c r="EX277" s="80">
        <v>0</v>
      </c>
      <c r="EY277" s="78">
        <v>0</v>
      </c>
      <c r="EZ277" s="78"/>
      <c r="FA277" s="78"/>
      <c r="FB277" s="78"/>
      <c r="FC277" s="78"/>
      <c r="FD277" s="78"/>
      <c r="FE277" s="78"/>
    </row>
    <row r="278" spans="1:161">
      <c r="A278" s="205"/>
      <c r="B278" s="8" t="s">
        <v>91</v>
      </c>
      <c r="C278" s="71">
        <v>103</v>
      </c>
      <c r="D278" s="71">
        <v>45</v>
      </c>
      <c r="E278" s="71">
        <v>0</v>
      </c>
      <c r="F278" s="71">
        <v>0</v>
      </c>
      <c r="G278" s="71">
        <v>0</v>
      </c>
      <c r="H278" s="71">
        <v>0</v>
      </c>
      <c r="I278" s="71">
        <v>0</v>
      </c>
      <c r="J278" s="71">
        <v>0</v>
      </c>
      <c r="K278" s="71">
        <v>54</v>
      </c>
      <c r="L278" s="71">
        <v>30</v>
      </c>
      <c r="M278" s="71">
        <v>21</v>
      </c>
      <c r="N278" s="71">
        <v>7</v>
      </c>
      <c r="O278" s="71">
        <v>0</v>
      </c>
      <c r="P278" s="71">
        <v>0</v>
      </c>
      <c r="Q278" s="71">
        <v>0</v>
      </c>
      <c r="R278" s="71">
        <v>0</v>
      </c>
      <c r="S278" s="71">
        <v>0</v>
      </c>
      <c r="T278" s="71">
        <v>0</v>
      </c>
      <c r="U278" s="71">
        <v>0</v>
      </c>
      <c r="V278" s="71">
        <v>0</v>
      </c>
      <c r="W278" s="71">
        <v>50</v>
      </c>
      <c r="X278" s="71">
        <v>30</v>
      </c>
      <c r="Y278" s="71">
        <v>12</v>
      </c>
      <c r="Z278" s="71">
        <v>2</v>
      </c>
      <c r="AA278" s="71">
        <v>0</v>
      </c>
      <c r="AB278" s="71">
        <v>0</v>
      </c>
      <c r="AC278" s="69">
        <v>240</v>
      </c>
      <c r="AD278" s="69">
        <v>114</v>
      </c>
      <c r="AE278" s="205"/>
      <c r="AF278" s="8" t="s">
        <v>91</v>
      </c>
      <c r="AG278" s="71">
        <v>19</v>
      </c>
      <c r="AH278" s="71">
        <v>9</v>
      </c>
      <c r="AI278" s="71">
        <v>0</v>
      </c>
      <c r="AJ278" s="71">
        <v>0</v>
      </c>
      <c r="AK278" s="71">
        <v>0</v>
      </c>
      <c r="AL278" s="71">
        <v>0</v>
      </c>
      <c r="AM278" s="71">
        <v>0</v>
      </c>
      <c r="AN278" s="71">
        <v>0</v>
      </c>
      <c r="AO278" s="71">
        <v>3</v>
      </c>
      <c r="AP278" s="71">
        <v>0</v>
      </c>
      <c r="AQ278" s="71">
        <v>0</v>
      </c>
      <c r="AR278" s="71">
        <v>0</v>
      </c>
      <c r="AS278" s="71">
        <v>0</v>
      </c>
      <c r="AT278" s="71">
        <v>0</v>
      </c>
      <c r="AU278" s="71">
        <v>0</v>
      </c>
      <c r="AV278" s="71">
        <v>0</v>
      </c>
      <c r="AW278" s="71">
        <v>0</v>
      </c>
      <c r="AX278" s="71">
        <v>0</v>
      </c>
      <c r="AY278" s="71">
        <v>0</v>
      </c>
      <c r="AZ278" s="71">
        <v>0</v>
      </c>
      <c r="BA278" s="71">
        <v>2</v>
      </c>
      <c r="BB278" s="71">
        <v>0</v>
      </c>
      <c r="BC278" s="71">
        <v>4</v>
      </c>
      <c r="BD278" s="71">
        <v>0</v>
      </c>
      <c r="BE278" s="71">
        <v>0</v>
      </c>
      <c r="BF278" s="71">
        <v>0</v>
      </c>
      <c r="BG278" s="69">
        <v>28</v>
      </c>
      <c r="BH278" s="69">
        <v>9</v>
      </c>
      <c r="BI278" s="205"/>
      <c r="BJ278" s="8" t="s">
        <v>91</v>
      </c>
      <c r="BK278" s="31">
        <v>2</v>
      </c>
      <c r="BL278" s="31">
        <v>0</v>
      </c>
      <c r="BM278" s="31">
        <v>0</v>
      </c>
      <c r="BN278" s="31">
        <v>0</v>
      </c>
      <c r="BO278" s="31">
        <v>1</v>
      </c>
      <c r="BP278" s="31">
        <v>1</v>
      </c>
      <c r="BQ278" s="31">
        <v>0</v>
      </c>
      <c r="BR278" s="31">
        <v>0</v>
      </c>
      <c r="BS278" s="31">
        <v>0</v>
      </c>
      <c r="BT278" s="31">
        <v>0</v>
      </c>
      <c r="BU278" s="31">
        <v>1</v>
      </c>
      <c r="BV278" s="31">
        <v>1</v>
      </c>
      <c r="BW278" s="31">
        <v>0</v>
      </c>
      <c r="BX278" s="149">
        <v>6</v>
      </c>
      <c r="BY278" s="125">
        <v>10</v>
      </c>
      <c r="BZ278" s="71">
        <v>6</v>
      </c>
      <c r="CA278" s="71">
        <v>0</v>
      </c>
      <c r="CB278" s="71">
        <v>0</v>
      </c>
      <c r="CC278" s="71">
        <v>1</v>
      </c>
      <c r="CD278" s="205"/>
      <c r="CE278" s="8" t="s">
        <v>91</v>
      </c>
      <c r="CF278" s="71">
        <v>93</v>
      </c>
      <c r="CG278" s="71">
        <v>150</v>
      </c>
      <c r="CH278" s="71">
        <v>0</v>
      </c>
      <c r="CI278" s="71">
        <v>0</v>
      </c>
      <c r="CJ278" s="71">
        <v>0</v>
      </c>
      <c r="CK278" s="71">
        <v>7</v>
      </c>
      <c r="CL278" s="71">
        <v>11</v>
      </c>
      <c r="CM278" s="71">
        <v>10</v>
      </c>
      <c r="CN278" s="71">
        <v>6</v>
      </c>
      <c r="CO278" s="205"/>
      <c r="CP278" s="8" t="s">
        <v>91</v>
      </c>
      <c r="CQ278" s="46">
        <v>41</v>
      </c>
      <c r="CR278" s="46">
        <v>25</v>
      </c>
      <c r="CS278" s="46">
        <v>35</v>
      </c>
      <c r="CT278" s="46">
        <v>24</v>
      </c>
      <c r="CU278" s="46">
        <v>0</v>
      </c>
      <c r="CV278" s="46">
        <v>0</v>
      </c>
      <c r="CW278" s="46">
        <v>0</v>
      </c>
      <c r="CX278" s="46">
        <v>0</v>
      </c>
      <c r="CY278" s="46">
        <v>11</v>
      </c>
      <c r="CZ278" s="46">
        <v>2</v>
      </c>
      <c r="DA278" s="46">
        <v>6</v>
      </c>
      <c r="DB278" s="46">
        <v>2</v>
      </c>
      <c r="DC278" s="46">
        <v>0</v>
      </c>
      <c r="DD278" s="46">
        <v>0</v>
      </c>
      <c r="DE278" s="46">
        <v>0</v>
      </c>
      <c r="DF278" s="46">
        <v>0</v>
      </c>
      <c r="DG278" s="46">
        <v>0</v>
      </c>
      <c r="DH278" s="46">
        <v>0</v>
      </c>
      <c r="DI278" s="46">
        <v>0</v>
      </c>
      <c r="DJ278" s="46">
        <v>0</v>
      </c>
      <c r="DK278" s="46">
        <v>0</v>
      </c>
      <c r="DL278" s="46">
        <v>0</v>
      </c>
      <c r="DM278" s="46">
        <v>0</v>
      </c>
      <c r="DN278" s="46">
        <v>0</v>
      </c>
      <c r="DO278" s="205"/>
      <c r="DP278" s="8" t="s">
        <v>91</v>
      </c>
      <c r="DQ278" s="71">
        <v>2</v>
      </c>
      <c r="DR278" s="71">
        <v>11</v>
      </c>
      <c r="DS278" s="71">
        <v>0</v>
      </c>
      <c r="DT278" s="71">
        <v>0</v>
      </c>
      <c r="DU278" s="71">
        <v>0</v>
      </c>
      <c r="DV278" s="16">
        <v>13</v>
      </c>
      <c r="DW278" s="71">
        <v>4</v>
      </c>
      <c r="DX278" s="71">
        <v>2</v>
      </c>
      <c r="DY278" s="152">
        <v>3</v>
      </c>
      <c r="DZ278" s="32">
        <v>2</v>
      </c>
      <c r="EA278" s="205"/>
      <c r="EB278" s="8" t="s">
        <v>91</v>
      </c>
      <c r="EC278" s="71">
        <v>40</v>
      </c>
      <c r="ED278" s="71">
        <v>71</v>
      </c>
      <c r="EE278" s="71">
        <v>12</v>
      </c>
      <c r="EF278" s="71">
        <v>0</v>
      </c>
      <c r="EG278" s="71">
        <v>21</v>
      </c>
      <c r="EH278" s="71">
        <v>26</v>
      </c>
      <c r="EI278" s="71">
        <v>19</v>
      </c>
      <c r="EJ278" s="71">
        <v>70</v>
      </c>
      <c r="EK278" s="71">
        <v>7</v>
      </c>
      <c r="EL278" s="71">
        <v>2</v>
      </c>
      <c r="EM278" s="71">
        <v>12</v>
      </c>
      <c r="EN278" s="71">
        <v>0</v>
      </c>
      <c r="EO278" s="71">
        <v>0</v>
      </c>
      <c r="EP278" s="71">
        <v>0</v>
      </c>
      <c r="EQ278" s="71">
        <v>0</v>
      </c>
      <c r="ER278" s="71">
        <v>0</v>
      </c>
      <c r="ES278" s="71">
        <v>0</v>
      </c>
      <c r="EU278" s="80" t="s">
        <v>189</v>
      </c>
      <c r="EV278" s="80" t="s">
        <v>2551</v>
      </c>
      <c r="EW278" s="78">
        <v>52</v>
      </c>
      <c r="EX278" s="80">
        <v>41</v>
      </c>
      <c r="EY278" s="78">
        <v>393</v>
      </c>
      <c r="EZ278" s="78"/>
      <c r="FA278" s="78"/>
      <c r="FB278" s="78"/>
      <c r="FC278" s="78"/>
      <c r="FD278" s="78"/>
      <c r="FE278" s="78"/>
    </row>
    <row r="279" spans="1:161">
      <c r="A279" s="205"/>
      <c r="B279" s="66" t="s">
        <v>73</v>
      </c>
      <c r="C279" s="26">
        <v>103</v>
      </c>
      <c r="D279" s="26">
        <v>45</v>
      </c>
      <c r="E279" s="26">
        <v>0</v>
      </c>
      <c r="F279" s="26">
        <v>0</v>
      </c>
      <c r="G279" s="26">
        <v>0</v>
      </c>
      <c r="H279" s="26">
        <v>0</v>
      </c>
      <c r="I279" s="26">
        <v>0</v>
      </c>
      <c r="J279" s="26">
        <v>0</v>
      </c>
      <c r="K279" s="26">
        <v>54</v>
      </c>
      <c r="L279" s="26">
        <v>30</v>
      </c>
      <c r="M279" s="26">
        <v>21</v>
      </c>
      <c r="N279" s="26">
        <v>7</v>
      </c>
      <c r="O279" s="26">
        <v>0</v>
      </c>
      <c r="P279" s="26">
        <v>0</v>
      </c>
      <c r="Q279" s="26">
        <v>0</v>
      </c>
      <c r="R279" s="26">
        <v>0</v>
      </c>
      <c r="S279" s="26">
        <v>0</v>
      </c>
      <c r="T279" s="26">
        <v>0</v>
      </c>
      <c r="U279" s="26">
        <v>0</v>
      </c>
      <c r="V279" s="26">
        <v>0</v>
      </c>
      <c r="W279" s="26">
        <v>50</v>
      </c>
      <c r="X279" s="26">
        <v>30</v>
      </c>
      <c r="Y279" s="26">
        <v>12</v>
      </c>
      <c r="Z279" s="26">
        <v>2</v>
      </c>
      <c r="AA279" s="26">
        <v>0</v>
      </c>
      <c r="AB279" s="26">
        <v>0</v>
      </c>
      <c r="AC279" s="68">
        <v>240</v>
      </c>
      <c r="AD279" s="68">
        <v>114</v>
      </c>
      <c r="AE279" s="205"/>
      <c r="AF279" s="66" t="s">
        <v>73</v>
      </c>
      <c r="AG279" s="26">
        <v>19</v>
      </c>
      <c r="AH279" s="26">
        <v>9</v>
      </c>
      <c r="AI279" s="26">
        <v>0</v>
      </c>
      <c r="AJ279" s="26">
        <v>0</v>
      </c>
      <c r="AK279" s="26">
        <v>0</v>
      </c>
      <c r="AL279" s="26">
        <v>0</v>
      </c>
      <c r="AM279" s="26">
        <v>0</v>
      </c>
      <c r="AN279" s="26">
        <v>0</v>
      </c>
      <c r="AO279" s="26">
        <v>3</v>
      </c>
      <c r="AP279" s="26">
        <v>0</v>
      </c>
      <c r="AQ279" s="26">
        <v>0</v>
      </c>
      <c r="AR279" s="26">
        <v>0</v>
      </c>
      <c r="AS279" s="26">
        <v>0</v>
      </c>
      <c r="AT279" s="26">
        <v>0</v>
      </c>
      <c r="AU279" s="26">
        <v>0</v>
      </c>
      <c r="AV279" s="26">
        <v>0</v>
      </c>
      <c r="AW279" s="26">
        <v>0</v>
      </c>
      <c r="AX279" s="26">
        <v>0</v>
      </c>
      <c r="AY279" s="26">
        <v>0</v>
      </c>
      <c r="AZ279" s="26">
        <v>0</v>
      </c>
      <c r="BA279" s="26">
        <v>2</v>
      </c>
      <c r="BB279" s="26">
        <v>0</v>
      </c>
      <c r="BC279" s="26">
        <v>4</v>
      </c>
      <c r="BD279" s="26">
        <v>0</v>
      </c>
      <c r="BE279" s="26">
        <v>0</v>
      </c>
      <c r="BF279" s="26">
        <v>0</v>
      </c>
      <c r="BG279" s="68">
        <v>28</v>
      </c>
      <c r="BH279" s="68">
        <v>9</v>
      </c>
      <c r="BI279" s="205"/>
      <c r="BJ279" s="66" t="s">
        <v>73</v>
      </c>
      <c r="BK279" s="68">
        <v>2</v>
      </c>
      <c r="BL279" s="68">
        <v>0</v>
      </c>
      <c r="BM279" s="68">
        <v>0</v>
      </c>
      <c r="BN279" s="68">
        <v>0</v>
      </c>
      <c r="BO279" s="68">
        <v>1</v>
      </c>
      <c r="BP279" s="68">
        <v>1</v>
      </c>
      <c r="BQ279" s="68">
        <v>0</v>
      </c>
      <c r="BR279" s="68">
        <v>0</v>
      </c>
      <c r="BS279" s="68">
        <v>0</v>
      </c>
      <c r="BT279" s="68">
        <v>0</v>
      </c>
      <c r="BU279" s="68">
        <v>1</v>
      </c>
      <c r="BV279" s="68">
        <v>1</v>
      </c>
      <c r="BW279" s="68">
        <v>0</v>
      </c>
      <c r="BX279" s="68">
        <v>6</v>
      </c>
      <c r="BY279" s="68">
        <v>10</v>
      </c>
      <c r="BZ279" s="68">
        <v>6</v>
      </c>
      <c r="CA279" s="68">
        <v>0</v>
      </c>
      <c r="CB279" s="68">
        <v>0</v>
      </c>
      <c r="CC279" s="68">
        <v>1</v>
      </c>
      <c r="CD279" s="205"/>
      <c r="CE279" s="66" t="s">
        <v>73</v>
      </c>
      <c r="CF279" s="68">
        <v>93</v>
      </c>
      <c r="CG279" s="68">
        <v>150</v>
      </c>
      <c r="CH279" s="68">
        <v>0</v>
      </c>
      <c r="CI279" s="68">
        <v>0</v>
      </c>
      <c r="CJ279" s="68">
        <v>0</v>
      </c>
      <c r="CK279" s="68">
        <v>7</v>
      </c>
      <c r="CL279" s="68">
        <v>11</v>
      </c>
      <c r="CM279" s="68">
        <v>10</v>
      </c>
      <c r="CN279" s="68">
        <v>6</v>
      </c>
      <c r="CO279" s="205"/>
      <c r="CP279" s="66" t="s">
        <v>73</v>
      </c>
      <c r="CQ279" s="68">
        <v>41</v>
      </c>
      <c r="CR279" s="68">
        <v>25</v>
      </c>
      <c r="CS279" s="68">
        <v>35</v>
      </c>
      <c r="CT279" s="68">
        <v>24</v>
      </c>
      <c r="CU279" s="68">
        <v>0</v>
      </c>
      <c r="CV279" s="68">
        <v>0</v>
      </c>
      <c r="CW279" s="68">
        <v>0</v>
      </c>
      <c r="CX279" s="68">
        <v>0</v>
      </c>
      <c r="CY279" s="68">
        <v>11</v>
      </c>
      <c r="CZ279" s="68">
        <v>2</v>
      </c>
      <c r="DA279" s="68">
        <v>6</v>
      </c>
      <c r="DB279" s="68">
        <v>2</v>
      </c>
      <c r="DC279" s="68">
        <v>0</v>
      </c>
      <c r="DD279" s="68">
        <v>0</v>
      </c>
      <c r="DE279" s="68">
        <v>0</v>
      </c>
      <c r="DF279" s="68">
        <v>0</v>
      </c>
      <c r="DG279" s="68">
        <v>0</v>
      </c>
      <c r="DH279" s="68">
        <v>0</v>
      </c>
      <c r="DI279" s="68">
        <v>0</v>
      </c>
      <c r="DJ279" s="68">
        <v>0</v>
      </c>
      <c r="DK279" s="68">
        <v>0</v>
      </c>
      <c r="DL279" s="68">
        <v>0</v>
      </c>
      <c r="DM279" s="68">
        <v>0</v>
      </c>
      <c r="DN279" s="68">
        <v>0</v>
      </c>
      <c r="DO279" s="205"/>
      <c r="DP279" s="66" t="s">
        <v>73</v>
      </c>
      <c r="DQ279" s="26">
        <v>2</v>
      </c>
      <c r="DR279" s="26">
        <v>11</v>
      </c>
      <c r="DS279" s="26">
        <v>0</v>
      </c>
      <c r="DT279" s="26">
        <v>0</v>
      </c>
      <c r="DU279" s="26">
        <v>0</v>
      </c>
      <c r="DV279" s="26">
        <v>13</v>
      </c>
      <c r="DW279" s="26">
        <v>4</v>
      </c>
      <c r="DX279" s="26">
        <v>2</v>
      </c>
      <c r="DY279" s="41">
        <v>3</v>
      </c>
      <c r="DZ279" s="41">
        <v>2</v>
      </c>
      <c r="EA279" s="205"/>
      <c r="EB279" s="66" t="s">
        <v>73</v>
      </c>
      <c r="EC279" s="68">
        <v>40</v>
      </c>
      <c r="ED279" s="68">
        <v>71</v>
      </c>
      <c r="EE279" s="68">
        <v>12</v>
      </c>
      <c r="EF279" s="68">
        <v>0</v>
      </c>
      <c r="EG279" s="68">
        <v>21</v>
      </c>
      <c r="EH279" s="68">
        <v>26</v>
      </c>
      <c r="EI279" s="68">
        <v>19</v>
      </c>
      <c r="EJ279" s="68">
        <v>70</v>
      </c>
      <c r="EK279" s="68">
        <v>7</v>
      </c>
      <c r="EL279" s="68">
        <v>2</v>
      </c>
      <c r="EM279" s="68">
        <v>12</v>
      </c>
      <c r="EN279" s="68">
        <v>0</v>
      </c>
      <c r="EO279" s="68">
        <v>0</v>
      </c>
      <c r="EP279" s="68">
        <v>0</v>
      </c>
      <c r="EQ279" s="68">
        <v>0</v>
      </c>
      <c r="ER279" s="68">
        <v>0</v>
      </c>
      <c r="ES279" s="68">
        <v>0</v>
      </c>
      <c r="EU279" s="80" t="s">
        <v>189</v>
      </c>
      <c r="EV279" s="80" t="s">
        <v>2552</v>
      </c>
      <c r="EW279" s="78">
        <v>52</v>
      </c>
      <c r="EX279" s="80">
        <v>41</v>
      </c>
      <c r="EY279" s="78">
        <v>393</v>
      </c>
      <c r="EZ279" s="78"/>
      <c r="FA279" s="78"/>
      <c r="FB279" s="78"/>
      <c r="FC279" s="78"/>
      <c r="FD279" s="78"/>
      <c r="FE279" s="78"/>
    </row>
    <row r="280" spans="1:161" s="100" customFormat="1">
      <c r="A280" s="45" t="s">
        <v>106</v>
      </c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45" t="s">
        <v>106</v>
      </c>
      <c r="AF280" s="48"/>
      <c r="AG280" s="22"/>
      <c r="AH280" s="22"/>
      <c r="AI280" s="22"/>
      <c r="AJ280" s="22"/>
      <c r="AK280" s="22"/>
      <c r="AL280" s="22"/>
      <c r="AM280" s="22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  <c r="AY280" s="22"/>
      <c r="AZ280" s="22"/>
      <c r="BA280" s="22"/>
      <c r="BB280" s="22"/>
      <c r="BC280" s="22"/>
      <c r="BD280" s="22"/>
      <c r="BE280" s="22"/>
      <c r="BF280" s="22"/>
      <c r="BG280" s="118"/>
      <c r="BH280" s="116"/>
      <c r="BI280" s="45" t="s">
        <v>106</v>
      </c>
      <c r="BJ280" s="48"/>
      <c r="BK280" s="22"/>
      <c r="BL280" s="22"/>
      <c r="BM280" s="22"/>
      <c r="BN280" s="22"/>
      <c r="BO280" s="22"/>
      <c r="BP280" s="22"/>
      <c r="BQ280" s="22"/>
      <c r="BR280" s="22"/>
      <c r="BS280" s="22"/>
      <c r="BT280" s="22"/>
      <c r="BU280" s="22"/>
      <c r="BV280" s="22"/>
      <c r="BW280" s="22"/>
      <c r="BX280" s="116"/>
      <c r="BY280" s="22"/>
      <c r="BZ280" s="22"/>
      <c r="CA280" s="22"/>
      <c r="CB280" s="22"/>
      <c r="CC280" s="22"/>
      <c r="CD280" s="45" t="s">
        <v>106</v>
      </c>
      <c r="CE280" s="48"/>
      <c r="CF280" s="22"/>
      <c r="CG280" s="22"/>
      <c r="CH280" s="22"/>
      <c r="CI280" s="22"/>
      <c r="CJ280" s="22"/>
      <c r="CK280" s="22"/>
      <c r="CL280" s="22"/>
      <c r="CM280" s="22"/>
      <c r="CN280" s="22"/>
      <c r="CO280" s="45" t="s">
        <v>106</v>
      </c>
      <c r="CP280" s="48"/>
      <c r="CQ280" s="22"/>
      <c r="CR280" s="22"/>
      <c r="CS280" s="22"/>
      <c r="CT280" s="22"/>
      <c r="CU280" s="22"/>
      <c r="CV280" s="22"/>
      <c r="CW280" s="22"/>
      <c r="CX280" s="22"/>
      <c r="CY280" s="22"/>
      <c r="CZ280" s="22"/>
      <c r="DA280" s="22"/>
      <c r="DB280" s="22"/>
      <c r="DC280" s="22"/>
      <c r="DD280" s="22"/>
      <c r="DE280" s="22"/>
      <c r="DF280" s="22"/>
      <c r="DG280" s="22"/>
      <c r="DH280" s="22"/>
      <c r="DI280" s="22"/>
      <c r="DJ280" s="22"/>
      <c r="DK280" s="22"/>
      <c r="DL280" s="22"/>
      <c r="DM280" s="22"/>
      <c r="DN280" s="22"/>
      <c r="DO280" s="45" t="s">
        <v>106</v>
      </c>
      <c r="DP280" s="99"/>
      <c r="DQ280" s="13"/>
      <c r="DR280" s="13"/>
      <c r="DS280" s="13"/>
      <c r="DT280" s="13"/>
      <c r="DU280" s="13"/>
      <c r="DV280" s="13"/>
      <c r="DW280" s="13"/>
      <c r="DX280" s="13"/>
      <c r="DY280" s="13"/>
      <c r="DZ280" s="13"/>
      <c r="EA280" s="45" t="s">
        <v>106</v>
      </c>
      <c r="EB280" s="13"/>
      <c r="EC280" s="117"/>
      <c r="ED280" s="117"/>
      <c r="EE280" s="117"/>
      <c r="EF280" s="117"/>
      <c r="EG280" s="117"/>
      <c r="EH280" s="117"/>
      <c r="EI280" s="117"/>
      <c r="EJ280" s="117"/>
      <c r="EK280" s="117"/>
      <c r="EL280" s="117"/>
      <c r="EM280" s="117"/>
      <c r="EN280" s="117"/>
      <c r="EO280" s="117"/>
      <c r="EP280" s="117"/>
      <c r="EQ280" s="117"/>
      <c r="ER280" s="117"/>
      <c r="ES280" s="117"/>
      <c r="EU280" s="80" t="str">
        <f>IF(A280="",EU279,A280)</f>
        <v>BONGOLAVA</v>
      </c>
      <c r="EV280" s="80" t="str">
        <f>EU280&amp;B280</f>
        <v>BONGOLAVA</v>
      </c>
      <c r="EW280" s="78">
        <f>CQ280+CU280+CY280+DC280+DG280+DK280</f>
        <v>0</v>
      </c>
      <c r="EX280" s="80">
        <f>CS280+CW280+DA280+DE280+DI280+DM280</f>
        <v>0</v>
      </c>
      <c r="EY280" s="78">
        <f>(CF280+2*CG280+3*CH280+4*CI280+5*CJ280)</f>
        <v>0</v>
      </c>
      <c r="EZ280" s="78"/>
      <c r="FA280" s="78"/>
      <c r="FB280" s="78"/>
      <c r="FC280" s="78"/>
      <c r="FD280" s="78"/>
      <c r="FE280" s="78"/>
    </row>
    <row r="281" spans="1:161">
      <c r="A281" s="212" t="s">
        <v>190</v>
      </c>
      <c r="B281" s="8" t="s">
        <v>90</v>
      </c>
      <c r="C281" s="71">
        <v>408</v>
      </c>
      <c r="D281" s="71">
        <v>184</v>
      </c>
      <c r="E281" s="71">
        <v>0</v>
      </c>
      <c r="F281" s="71">
        <v>0</v>
      </c>
      <c r="G281" s="71">
        <v>0</v>
      </c>
      <c r="H281" s="71">
        <v>0</v>
      </c>
      <c r="I281" s="71">
        <v>0</v>
      </c>
      <c r="J281" s="71">
        <v>0</v>
      </c>
      <c r="K281" s="71">
        <v>142</v>
      </c>
      <c r="L281" s="71">
        <v>74</v>
      </c>
      <c r="M281" s="71">
        <v>107</v>
      </c>
      <c r="N281" s="71">
        <v>37</v>
      </c>
      <c r="O281" s="71">
        <v>40</v>
      </c>
      <c r="P281" s="71">
        <v>18</v>
      </c>
      <c r="Q281" s="71">
        <v>87</v>
      </c>
      <c r="R281" s="71">
        <v>44</v>
      </c>
      <c r="S281" s="71">
        <v>0</v>
      </c>
      <c r="T281" s="71">
        <v>0</v>
      </c>
      <c r="U281" s="71">
        <v>0</v>
      </c>
      <c r="V281" s="71">
        <v>0</v>
      </c>
      <c r="W281" s="71">
        <v>91</v>
      </c>
      <c r="X281" s="71">
        <v>55</v>
      </c>
      <c r="Y281" s="71">
        <v>78</v>
      </c>
      <c r="Z281" s="71">
        <v>34</v>
      </c>
      <c r="AA281" s="71">
        <v>11</v>
      </c>
      <c r="AB281" s="71">
        <v>4</v>
      </c>
      <c r="AC281" s="69">
        <v>964</v>
      </c>
      <c r="AD281" s="69">
        <v>450</v>
      </c>
      <c r="AE281" s="212" t="s">
        <v>190</v>
      </c>
      <c r="AF281" s="8" t="s">
        <v>90</v>
      </c>
      <c r="AG281" s="71">
        <v>29</v>
      </c>
      <c r="AH281" s="71">
        <v>6</v>
      </c>
      <c r="AI281" s="71">
        <v>0</v>
      </c>
      <c r="AJ281" s="71">
        <v>0</v>
      </c>
      <c r="AK281" s="71">
        <v>0</v>
      </c>
      <c r="AL281" s="71">
        <v>0</v>
      </c>
      <c r="AM281" s="71">
        <v>0</v>
      </c>
      <c r="AN281" s="71">
        <v>0</v>
      </c>
      <c r="AO281" s="71">
        <v>1</v>
      </c>
      <c r="AP281" s="71">
        <v>1</v>
      </c>
      <c r="AQ281" s="71">
        <v>0</v>
      </c>
      <c r="AR281" s="71">
        <v>0</v>
      </c>
      <c r="AS281" s="71">
        <v>0</v>
      </c>
      <c r="AT281" s="71">
        <v>0</v>
      </c>
      <c r="AU281" s="71">
        <v>32</v>
      </c>
      <c r="AV281" s="71">
        <v>17</v>
      </c>
      <c r="AW281" s="71">
        <v>0</v>
      </c>
      <c r="AX281" s="71">
        <v>0</v>
      </c>
      <c r="AY281" s="71">
        <v>0</v>
      </c>
      <c r="AZ281" s="71">
        <v>0</v>
      </c>
      <c r="BA281" s="71">
        <v>6</v>
      </c>
      <c r="BB281" s="71">
        <v>2</v>
      </c>
      <c r="BC281" s="71">
        <v>18</v>
      </c>
      <c r="BD281" s="71">
        <v>9</v>
      </c>
      <c r="BE281" s="71">
        <v>3</v>
      </c>
      <c r="BF281" s="71">
        <v>1</v>
      </c>
      <c r="BG281" s="69">
        <v>89</v>
      </c>
      <c r="BH281" s="69">
        <v>36</v>
      </c>
      <c r="BI281" s="212" t="s">
        <v>190</v>
      </c>
      <c r="BJ281" s="8" t="s">
        <v>90</v>
      </c>
      <c r="BK281" s="31">
        <v>9</v>
      </c>
      <c r="BL281" s="31">
        <v>0</v>
      </c>
      <c r="BM281" s="31">
        <v>0</v>
      </c>
      <c r="BN281" s="31">
        <v>0</v>
      </c>
      <c r="BO281" s="31">
        <v>4</v>
      </c>
      <c r="BP281" s="31">
        <v>3</v>
      </c>
      <c r="BQ281" s="31">
        <v>1</v>
      </c>
      <c r="BR281" s="31">
        <v>3</v>
      </c>
      <c r="BS281" s="31">
        <v>0</v>
      </c>
      <c r="BT281" s="31">
        <v>0</v>
      </c>
      <c r="BU281" s="31">
        <v>2</v>
      </c>
      <c r="BV281" s="31">
        <v>2</v>
      </c>
      <c r="BW281" s="31">
        <v>1</v>
      </c>
      <c r="BX281" s="149">
        <v>25</v>
      </c>
      <c r="BY281" s="125">
        <v>23</v>
      </c>
      <c r="BZ281" s="71">
        <v>21</v>
      </c>
      <c r="CA281" s="71">
        <v>16</v>
      </c>
      <c r="CB281" s="71">
        <v>2</v>
      </c>
      <c r="CC281" s="71">
        <v>4</v>
      </c>
      <c r="CD281" s="212" t="s">
        <v>190</v>
      </c>
      <c r="CE281" s="8" t="s">
        <v>90</v>
      </c>
      <c r="CF281" s="71">
        <v>0</v>
      </c>
      <c r="CG281" s="71">
        <v>255</v>
      </c>
      <c r="CH281" s="71">
        <v>127</v>
      </c>
      <c r="CI281" s="71">
        <v>0</v>
      </c>
      <c r="CJ281" s="71">
        <v>0</v>
      </c>
      <c r="CK281" s="71">
        <v>9</v>
      </c>
      <c r="CL281" s="71">
        <v>26</v>
      </c>
      <c r="CM281" s="71">
        <v>25</v>
      </c>
      <c r="CN281" s="71">
        <v>25</v>
      </c>
      <c r="CO281" s="212" t="s">
        <v>190</v>
      </c>
      <c r="CP281" s="8" t="s">
        <v>90</v>
      </c>
      <c r="CQ281" s="46">
        <v>94</v>
      </c>
      <c r="CR281" s="46">
        <v>55</v>
      </c>
      <c r="CS281" s="46">
        <v>48</v>
      </c>
      <c r="CT281" s="46">
        <v>28</v>
      </c>
      <c r="CU281" s="46">
        <v>0</v>
      </c>
      <c r="CV281" s="46">
        <v>0</v>
      </c>
      <c r="CW281" s="46">
        <v>0</v>
      </c>
      <c r="CX281" s="46">
        <v>0</v>
      </c>
      <c r="CY281" s="46">
        <v>28</v>
      </c>
      <c r="CZ281" s="46">
        <v>7</v>
      </c>
      <c r="DA281" s="46">
        <v>0</v>
      </c>
      <c r="DB281" s="46">
        <v>0</v>
      </c>
      <c r="DC281" s="46">
        <v>31</v>
      </c>
      <c r="DD281" s="46">
        <v>20</v>
      </c>
      <c r="DE281" s="46">
        <v>21</v>
      </c>
      <c r="DF281" s="46">
        <v>16</v>
      </c>
      <c r="DG281" s="46">
        <v>26</v>
      </c>
      <c r="DH281" s="46">
        <v>13</v>
      </c>
      <c r="DI281" s="46">
        <v>11</v>
      </c>
      <c r="DJ281" s="46">
        <v>5</v>
      </c>
      <c r="DK281" s="46">
        <v>11</v>
      </c>
      <c r="DL281" s="46">
        <v>6</v>
      </c>
      <c r="DM281" s="46">
        <v>0</v>
      </c>
      <c r="DN281" s="46">
        <v>0</v>
      </c>
      <c r="DO281" s="212" t="s">
        <v>190</v>
      </c>
      <c r="DP281" s="8" t="s">
        <v>90</v>
      </c>
      <c r="DQ281" s="71">
        <v>11</v>
      </c>
      <c r="DR281" s="71">
        <v>22</v>
      </c>
      <c r="DS281" s="71">
        <v>0</v>
      </c>
      <c r="DT281" s="71">
        <v>20</v>
      </c>
      <c r="DU281" s="71">
        <v>3</v>
      </c>
      <c r="DV281" s="16">
        <v>56</v>
      </c>
      <c r="DW281" s="71">
        <v>24</v>
      </c>
      <c r="DX281" s="71">
        <v>18</v>
      </c>
      <c r="DY281" s="152">
        <v>9</v>
      </c>
      <c r="DZ281" s="32">
        <v>2</v>
      </c>
      <c r="EA281" s="212" t="s">
        <v>190</v>
      </c>
      <c r="EB281" s="8" t="s">
        <v>90</v>
      </c>
      <c r="EC281" s="71">
        <v>78</v>
      </c>
      <c r="ED281" s="71">
        <v>182</v>
      </c>
      <c r="EE281" s="71">
        <v>84</v>
      </c>
      <c r="EF281" s="71">
        <v>0</v>
      </c>
      <c r="EG281" s="71">
        <v>97</v>
      </c>
      <c r="EH281" s="71">
        <v>65</v>
      </c>
      <c r="EI281" s="71">
        <v>17</v>
      </c>
      <c r="EJ281" s="71">
        <v>236</v>
      </c>
      <c r="EK281" s="71">
        <v>94</v>
      </c>
      <c r="EL281" s="71">
        <v>0</v>
      </c>
      <c r="EM281" s="71">
        <v>116</v>
      </c>
      <c r="EN281" s="71">
        <v>0</v>
      </c>
      <c r="EO281" s="71">
        <v>8</v>
      </c>
      <c r="EP281" s="71">
        <v>0</v>
      </c>
      <c r="EQ281" s="71">
        <v>4</v>
      </c>
      <c r="ER281" s="71">
        <v>14</v>
      </c>
      <c r="ES281" s="71">
        <v>0</v>
      </c>
      <c r="EU281" s="80" t="s">
        <v>190</v>
      </c>
      <c r="EV281" s="80" t="s">
        <v>2556</v>
      </c>
      <c r="EW281" s="78">
        <v>190</v>
      </c>
      <c r="EX281" s="80">
        <v>80</v>
      </c>
      <c r="EY281" s="78">
        <v>891</v>
      </c>
      <c r="EZ281" s="78"/>
      <c r="FA281" s="78"/>
      <c r="FB281" s="78"/>
      <c r="FC281" s="78"/>
      <c r="FD281" s="78"/>
      <c r="FE281" s="78"/>
    </row>
    <row r="282" spans="1:161">
      <c r="A282" s="212"/>
      <c r="B282" s="8" t="s">
        <v>91</v>
      </c>
      <c r="C282" s="71">
        <v>0</v>
      </c>
      <c r="D282" s="71">
        <v>0</v>
      </c>
      <c r="E282" s="71">
        <v>0</v>
      </c>
      <c r="F282" s="71">
        <v>0</v>
      </c>
      <c r="G282" s="71">
        <v>0</v>
      </c>
      <c r="H282" s="71">
        <v>0</v>
      </c>
      <c r="I282" s="71">
        <v>0</v>
      </c>
      <c r="J282" s="71">
        <v>0</v>
      </c>
      <c r="K282" s="71">
        <v>0</v>
      </c>
      <c r="L282" s="71">
        <v>0</v>
      </c>
      <c r="M282" s="71">
        <v>0</v>
      </c>
      <c r="N282" s="71">
        <v>0</v>
      </c>
      <c r="O282" s="71">
        <v>0</v>
      </c>
      <c r="P282" s="71">
        <v>0</v>
      </c>
      <c r="Q282" s="71">
        <v>0</v>
      </c>
      <c r="R282" s="71">
        <v>0</v>
      </c>
      <c r="S282" s="71">
        <v>0</v>
      </c>
      <c r="T282" s="71">
        <v>0</v>
      </c>
      <c r="U282" s="71">
        <v>0</v>
      </c>
      <c r="V282" s="71">
        <v>0</v>
      </c>
      <c r="W282" s="71">
        <v>0</v>
      </c>
      <c r="X282" s="71">
        <v>0</v>
      </c>
      <c r="Y282" s="71">
        <v>0</v>
      </c>
      <c r="Z282" s="71">
        <v>0</v>
      </c>
      <c r="AA282" s="71">
        <v>0</v>
      </c>
      <c r="AB282" s="71">
        <v>0</v>
      </c>
      <c r="AC282" s="69">
        <v>0</v>
      </c>
      <c r="AD282" s="69">
        <v>0</v>
      </c>
      <c r="AE282" s="212"/>
      <c r="AF282" s="8" t="s">
        <v>91</v>
      </c>
      <c r="AG282" s="71">
        <v>0</v>
      </c>
      <c r="AH282" s="71">
        <v>0</v>
      </c>
      <c r="AI282" s="71">
        <v>0</v>
      </c>
      <c r="AJ282" s="71">
        <v>0</v>
      </c>
      <c r="AK282" s="71">
        <v>0</v>
      </c>
      <c r="AL282" s="71">
        <v>0</v>
      </c>
      <c r="AM282" s="71">
        <v>0</v>
      </c>
      <c r="AN282" s="71">
        <v>0</v>
      </c>
      <c r="AO282" s="71">
        <v>0</v>
      </c>
      <c r="AP282" s="71">
        <v>0</v>
      </c>
      <c r="AQ282" s="71">
        <v>0</v>
      </c>
      <c r="AR282" s="71">
        <v>0</v>
      </c>
      <c r="AS282" s="71">
        <v>0</v>
      </c>
      <c r="AT282" s="71">
        <v>0</v>
      </c>
      <c r="AU282" s="71">
        <v>0</v>
      </c>
      <c r="AV282" s="71">
        <v>0</v>
      </c>
      <c r="AW282" s="71">
        <v>0</v>
      </c>
      <c r="AX282" s="71">
        <v>0</v>
      </c>
      <c r="AY282" s="71">
        <v>0</v>
      </c>
      <c r="AZ282" s="71">
        <v>0</v>
      </c>
      <c r="BA282" s="71">
        <v>0</v>
      </c>
      <c r="BB282" s="71">
        <v>0</v>
      </c>
      <c r="BC282" s="71">
        <v>0</v>
      </c>
      <c r="BD282" s="71">
        <v>0</v>
      </c>
      <c r="BE282" s="71">
        <v>0</v>
      </c>
      <c r="BF282" s="71">
        <v>0</v>
      </c>
      <c r="BG282" s="69">
        <v>0</v>
      </c>
      <c r="BH282" s="69">
        <v>0</v>
      </c>
      <c r="BI282" s="212"/>
      <c r="BJ282" s="8" t="s">
        <v>91</v>
      </c>
      <c r="BK282" s="31">
        <v>0</v>
      </c>
      <c r="BL282" s="31">
        <v>0</v>
      </c>
      <c r="BM282" s="31">
        <v>0</v>
      </c>
      <c r="BN282" s="31">
        <v>0</v>
      </c>
      <c r="BO282" s="31">
        <v>0</v>
      </c>
      <c r="BP282" s="31">
        <v>0</v>
      </c>
      <c r="BQ282" s="31">
        <v>0</v>
      </c>
      <c r="BR282" s="31">
        <v>0</v>
      </c>
      <c r="BS282" s="31">
        <v>0</v>
      </c>
      <c r="BT282" s="31">
        <v>0</v>
      </c>
      <c r="BU282" s="31">
        <v>0</v>
      </c>
      <c r="BV282" s="31">
        <v>0</v>
      </c>
      <c r="BW282" s="31">
        <v>0</v>
      </c>
      <c r="BX282" s="149">
        <v>0</v>
      </c>
      <c r="BY282" s="125">
        <v>0</v>
      </c>
      <c r="BZ282" s="71">
        <v>0</v>
      </c>
      <c r="CA282" s="71">
        <v>0</v>
      </c>
      <c r="CB282" s="71">
        <v>0</v>
      </c>
      <c r="CC282" s="71">
        <v>0</v>
      </c>
      <c r="CD282" s="212"/>
      <c r="CE282" s="8" t="s">
        <v>91</v>
      </c>
      <c r="CF282" s="71">
        <v>0</v>
      </c>
      <c r="CG282" s="71">
        <v>0</v>
      </c>
      <c r="CH282" s="71">
        <v>0</v>
      </c>
      <c r="CI282" s="71">
        <v>0</v>
      </c>
      <c r="CJ282" s="71">
        <v>0</v>
      </c>
      <c r="CK282" s="71">
        <v>0</v>
      </c>
      <c r="CL282" s="71">
        <v>0</v>
      </c>
      <c r="CM282" s="71">
        <v>0</v>
      </c>
      <c r="CN282" s="71">
        <v>0</v>
      </c>
      <c r="CO282" s="212"/>
      <c r="CP282" s="8" t="s">
        <v>91</v>
      </c>
      <c r="CQ282" s="46">
        <v>0</v>
      </c>
      <c r="CR282" s="46">
        <v>0</v>
      </c>
      <c r="CS282" s="46">
        <v>0</v>
      </c>
      <c r="CT282" s="46">
        <v>0</v>
      </c>
      <c r="CU282" s="46">
        <v>0</v>
      </c>
      <c r="CV282" s="46">
        <v>0</v>
      </c>
      <c r="CW282" s="46">
        <v>0</v>
      </c>
      <c r="CX282" s="46">
        <v>0</v>
      </c>
      <c r="CY282" s="46">
        <v>0</v>
      </c>
      <c r="CZ282" s="46">
        <v>0</v>
      </c>
      <c r="DA282" s="46">
        <v>0</v>
      </c>
      <c r="DB282" s="46">
        <v>0</v>
      </c>
      <c r="DC282" s="46">
        <v>0</v>
      </c>
      <c r="DD282" s="46">
        <v>0</v>
      </c>
      <c r="DE282" s="46">
        <v>0</v>
      </c>
      <c r="DF282" s="46">
        <v>0</v>
      </c>
      <c r="DG282" s="46">
        <v>0</v>
      </c>
      <c r="DH282" s="46">
        <v>0</v>
      </c>
      <c r="DI282" s="46">
        <v>0</v>
      </c>
      <c r="DJ282" s="46">
        <v>0</v>
      </c>
      <c r="DK282" s="46">
        <v>0</v>
      </c>
      <c r="DL282" s="46">
        <v>0</v>
      </c>
      <c r="DM282" s="46">
        <v>0</v>
      </c>
      <c r="DN282" s="46">
        <v>0</v>
      </c>
      <c r="DO282" s="212"/>
      <c r="DP282" s="8" t="s">
        <v>91</v>
      </c>
      <c r="DQ282" s="71">
        <v>0</v>
      </c>
      <c r="DR282" s="71">
        <v>0</v>
      </c>
      <c r="DS282" s="71">
        <v>0</v>
      </c>
      <c r="DT282" s="71">
        <v>0</v>
      </c>
      <c r="DU282" s="71">
        <v>0</v>
      </c>
      <c r="DV282" s="16">
        <v>0</v>
      </c>
      <c r="DW282" s="71">
        <v>0</v>
      </c>
      <c r="DX282" s="71">
        <v>0</v>
      </c>
      <c r="DY282" s="152">
        <v>0</v>
      </c>
      <c r="DZ282" s="32">
        <v>0</v>
      </c>
      <c r="EA282" s="212"/>
      <c r="EB282" s="8" t="s">
        <v>91</v>
      </c>
      <c r="EC282" s="71">
        <v>0</v>
      </c>
      <c r="ED282" s="71">
        <v>0</v>
      </c>
      <c r="EE282" s="71">
        <v>0</v>
      </c>
      <c r="EF282" s="71">
        <v>0</v>
      </c>
      <c r="EG282" s="71">
        <v>0</v>
      </c>
      <c r="EH282" s="71">
        <v>0</v>
      </c>
      <c r="EI282" s="71">
        <v>0</v>
      </c>
      <c r="EJ282" s="71">
        <v>0</v>
      </c>
      <c r="EK282" s="71">
        <v>0</v>
      </c>
      <c r="EL282" s="71">
        <v>0</v>
      </c>
      <c r="EM282" s="71">
        <v>0</v>
      </c>
      <c r="EN282" s="71">
        <v>0</v>
      </c>
      <c r="EO282" s="71">
        <v>0</v>
      </c>
      <c r="EP282" s="71">
        <v>0</v>
      </c>
      <c r="EQ282" s="71">
        <v>0</v>
      </c>
      <c r="ER282" s="71">
        <v>0</v>
      </c>
      <c r="ES282" s="71">
        <v>0</v>
      </c>
      <c r="EU282" s="80" t="s">
        <v>190</v>
      </c>
      <c r="EV282" s="80" t="s">
        <v>2557</v>
      </c>
      <c r="EW282" s="78">
        <v>0</v>
      </c>
      <c r="EX282" s="80">
        <v>0</v>
      </c>
      <c r="EY282" s="78">
        <v>0</v>
      </c>
      <c r="EZ282" s="78"/>
      <c r="FA282" s="78"/>
      <c r="FB282" s="78"/>
      <c r="FC282" s="78"/>
      <c r="FD282" s="78"/>
      <c r="FE282" s="78"/>
    </row>
    <row r="283" spans="1:161">
      <c r="A283" s="212"/>
      <c r="B283" s="66" t="s">
        <v>73</v>
      </c>
      <c r="C283" s="26">
        <v>408</v>
      </c>
      <c r="D283" s="26">
        <v>184</v>
      </c>
      <c r="E283" s="26">
        <v>0</v>
      </c>
      <c r="F283" s="26">
        <v>0</v>
      </c>
      <c r="G283" s="26">
        <v>0</v>
      </c>
      <c r="H283" s="26">
        <v>0</v>
      </c>
      <c r="I283" s="26">
        <v>0</v>
      </c>
      <c r="J283" s="26">
        <v>0</v>
      </c>
      <c r="K283" s="26">
        <v>142</v>
      </c>
      <c r="L283" s="26">
        <v>74</v>
      </c>
      <c r="M283" s="26">
        <v>107</v>
      </c>
      <c r="N283" s="26">
        <v>37</v>
      </c>
      <c r="O283" s="26">
        <v>40</v>
      </c>
      <c r="P283" s="26">
        <v>18</v>
      </c>
      <c r="Q283" s="26">
        <v>87</v>
      </c>
      <c r="R283" s="26">
        <v>44</v>
      </c>
      <c r="S283" s="26">
        <v>0</v>
      </c>
      <c r="T283" s="26">
        <v>0</v>
      </c>
      <c r="U283" s="26">
        <v>0</v>
      </c>
      <c r="V283" s="26">
        <v>0</v>
      </c>
      <c r="W283" s="26">
        <v>91</v>
      </c>
      <c r="X283" s="26">
        <v>55</v>
      </c>
      <c r="Y283" s="26">
        <v>78</v>
      </c>
      <c r="Z283" s="26">
        <v>34</v>
      </c>
      <c r="AA283" s="26">
        <v>11</v>
      </c>
      <c r="AB283" s="26">
        <v>4</v>
      </c>
      <c r="AC283" s="68">
        <v>964</v>
      </c>
      <c r="AD283" s="68">
        <v>450</v>
      </c>
      <c r="AE283" s="212"/>
      <c r="AF283" s="66" t="s">
        <v>73</v>
      </c>
      <c r="AG283" s="26">
        <v>29</v>
      </c>
      <c r="AH283" s="26">
        <v>6</v>
      </c>
      <c r="AI283" s="26">
        <v>0</v>
      </c>
      <c r="AJ283" s="26">
        <v>0</v>
      </c>
      <c r="AK283" s="26">
        <v>0</v>
      </c>
      <c r="AL283" s="26">
        <v>0</v>
      </c>
      <c r="AM283" s="26">
        <v>0</v>
      </c>
      <c r="AN283" s="26">
        <v>0</v>
      </c>
      <c r="AO283" s="26">
        <v>1</v>
      </c>
      <c r="AP283" s="26">
        <v>1</v>
      </c>
      <c r="AQ283" s="26">
        <v>0</v>
      </c>
      <c r="AR283" s="26">
        <v>0</v>
      </c>
      <c r="AS283" s="26">
        <v>0</v>
      </c>
      <c r="AT283" s="26">
        <v>0</v>
      </c>
      <c r="AU283" s="26">
        <v>32</v>
      </c>
      <c r="AV283" s="26">
        <v>17</v>
      </c>
      <c r="AW283" s="26">
        <v>0</v>
      </c>
      <c r="AX283" s="26">
        <v>0</v>
      </c>
      <c r="AY283" s="26">
        <v>0</v>
      </c>
      <c r="AZ283" s="26">
        <v>0</v>
      </c>
      <c r="BA283" s="26">
        <v>6</v>
      </c>
      <c r="BB283" s="26">
        <v>2</v>
      </c>
      <c r="BC283" s="26">
        <v>18</v>
      </c>
      <c r="BD283" s="26">
        <v>9</v>
      </c>
      <c r="BE283" s="26">
        <v>3</v>
      </c>
      <c r="BF283" s="26">
        <v>1</v>
      </c>
      <c r="BG283" s="68">
        <v>89</v>
      </c>
      <c r="BH283" s="68">
        <v>36</v>
      </c>
      <c r="BI283" s="212"/>
      <c r="BJ283" s="66" t="s">
        <v>73</v>
      </c>
      <c r="BK283" s="68">
        <v>9</v>
      </c>
      <c r="BL283" s="68">
        <v>0</v>
      </c>
      <c r="BM283" s="68">
        <v>0</v>
      </c>
      <c r="BN283" s="68">
        <v>0</v>
      </c>
      <c r="BO283" s="68">
        <v>4</v>
      </c>
      <c r="BP283" s="68">
        <v>3</v>
      </c>
      <c r="BQ283" s="68">
        <v>1</v>
      </c>
      <c r="BR283" s="68">
        <v>3</v>
      </c>
      <c r="BS283" s="68">
        <v>0</v>
      </c>
      <c r="BT283" s="68">
        <v>0</v>
      </c>
      <c r="BU283" s="68">
        <v>2</v>
      </c>
      <c r="BV283" s="68">
        <v>2</v>
      </c>
      <c r="BW283" s="68">
        <v>1</v>
      </c>
      <c r="BX283" s="68">
        <v>25</v>
      </c>
      <c r="BY283" s="68">
        <v>23</v>
      </c>
      <c r="BZ283" s="68">
        <v>21</v>
      </c>
      <c r="CA283" s="68">
        <v>16</v>
      </c>
      <c r="CB283" s="68">
        <v>2</v>
      </c>
      <c r="CC283" s="68">
        <v>4</v>
      </c>
      <c r="CD283" s="212"/>
      <c r="CE283" s="66" t="s">
        <v>73</v>
      </c>
      <c r="CF283" s="68">
        <v>0</v>
      </c>
      <c r="CG283" s="68">
        <v>255</v>
      </c>
      <c r="CH283" s="68">
        <v>127</v>
      </c>
      <c r="CI283" s="68">
        <v>0</v>
      </c>
      <c r="CJ283" s="68">
        <v>0</v>
      </c>
      <c r="CK283" s="68">
        <v>9</v>
      </c>
      <c r="CL283" s="68">
        <v>26</v>
      </c>
      <c r="CM283" s="68">
        <v>25</v>
      </c>
      <c r="CN283" s="68">
        <v>25</v>
      </c>
      <c r="CO283" s="212"/>
      <c r="CP283" s="66" t="s">
        <v>73</v>
      </c>
      <c r="CQ283" s="68">
        <v>94</v>
      </c>
      <c r="CR283" s="68">
        <v>55</v>
      </c>
      <c r="CS283" s="68">
        <v>48</v>
      </c>
      <c r="CT283" s="68">
        <v>28</v>
      </c>
      <c r="CU283" s="68">
        <v>0</v>
      </c>
      <c r="CV283" s="68">
        <v>0</v>
      </c>
      <c r="CW283" s="68">
        <v>0</v>
      </c>
      <c r="CX283" s="68">
        <v>0</v>
      </c>
      <c r="CY283" s="68">
        <v>28</v>
      </c>
      <c r="CZ283" s="68">
        <v>7</v>
      </c>
      <c r="DA283" s="68">
        <v>0</v>
      </c>
      <c r="DB283" s="68">
        <v>0</v>
      </c>
      <c r="DC283" s="68">
        <v>31</v>
      </c>
      <c r="DD283" s="68">
        <v>20</v>
      </c>
      <c r="DE283" s="68">
        <v>21</v>
      </c>
      <c r="DF283" s="68">
        <v>16</v>
      </c>
      <c r="DG283" s="68">
        <v>26</v>
      </c>
      <c r="DH283" s="68">
        <v>13</v>
      </c>
      <c r="DI283" s="68">
        <v>11</v>
      </c>
      <c r="DJ283" s="68">
        <v>5</v>
      </c>
      <c r="DK283" s="68">
        <v>11</v>
      </c>
      <c r="DL283" s="68">
        <v>6</v>
      </c>
      <c r="DM283" s="68">
        <v>0</v>
      </c>
      <c r="DN283" s="68">
        <v>0</v>
      </c>
      <c r="DO283" s="212"/>
      <c r="DP283" s="66" t="s">
        <v>73</v>
      </c>
      <c r="DQ283" s="26">
        <v>11</v>
      </c>
      <c r="DR283" s="26">
        <v>22</v>
      </c>
      <c r="DS283" s="26">
        <v>0</v>
      </c>
      <c r="DT283" s="26">
        <v>20</v>
      </c>
      <c r="DU283" s="26">
        <v>3</v>
      </c>
      <c r="DV283" s="26">
        <v>56</v>
      </c>
      <c r="DW283" s="26">
        <v>24</v>
      </c>
      <c r="DX283" s="26">
        <v>18</v>
      </c>
      <c r="DY283" s="41">
        <v>9</v>
      </c>
      <c r="DZ283" s="41">
        <v>2</v>
      </c>
      <c r="EA283" s="212"/>
      <c r="EB283" s="66" t="s">
        <v>73</v>
      </c>
      <c r="EC283" s="68">
        <v>78</v>
      </c>
      <c r="ED283" s="68">
        <v>182</v>
      </c>
      <c r="EE283" s="68">
        <v>84</v>
      </c>
      <c r="EF283" s="68">
        <v>0</v>
      </c>
      <c r="EG283" s="68">
        <v>97</v>
      </c>
      <c r="EH283" s="68">
        <v>65</v>
      </c>
      <c r="EI283" s="68">
        <v>17</v>
      </c>
      <c r="EJ283" s="68">
        <v>236</v>
      </c>
      <c r="EK283" s="68">
        <v>94</v>
      </c>
      <c r="EL283" s="68">
        <v>0</v>
      </c>
      <c r="EM283" s="68">
        <v>116</v>
      </c>
      <c r="EN283" s="68">
        <v>0</v>
      </c>
      <c r="EO283" s="68">
        <v>8</v>
      </c>
      <c r="EP283" s="68">
        <v>0</v>
      </c>
      <c r="EQ283" s="68">
        <v>4</v>
      </c>
      <c r="ER283" s="68">
        <v>14</v>
      </c>
      <c r="ES283" s="68">
        <v>0</v>
      </c>
      <c r="EU283" s="80" t="s">
        <v>190</v>
      </c>
      <c r="EV283" s="80" t="s">
        <v>2558</v>
      </c>
      <c r="EW283" s="78">
        <v>190</v>
      </c>
      <c r="EX283" s="80">
        <v>80</v>
      </c>
      <c r="EY283" s="78">
        <v>891</v>
      </c>
      <c r="EZ283" s="78"/>
      <c r="FA283" s="78"/>
      <c r="FB283" s="78"/>
      <c r="FC283" s="78"/>
      <c r="FD283" s="78"/>
      <c r="FE283" s="78"/>
    </row>
    <row r="284" spans="1:161">
      <c r="A284" s="212" t="s">
        <v>191</v>
      </c>
      <c r="B284" s="8" t="s">
        <v>90</v>
      </c>
      <c r="C284" s="71">
        <v>1245</v>
      </c>
      <c r="D284" s="71">
        <v>682</v>
      </c>
      <c r="E284" s="71">
        <v>86</v>
      </c>
      <c r="F284" s="71">
        <v>42</v>
      </c>
      <c r="G284" s="71">
        <v>0</v>
      </c>
      <c r="H284" s="71">
        <v>0</v>
      </c>
      <c r="I284" s="71">
        <v>0</v>
      </c>
      <c r="J284" s="71">
        <v>0</v>
      </c>
      <c r="K284" s="71">
        <v>96</v>
      </c>
      <c r="L284" s="71">
        <v>65</v>
      </c>
      <c r="M284" s="71">
        <v>288</v>
      </c>
      <c r="N284" s="71">
        <v>95</v>
      </c>
      <c r="O284" s="71">
        <v>331</v>
      </c>
      <c r="P284" s="71">
        <v>195</v>
      </c>
      <c r="Q284" s="71">
        <v>510</v>
      </c>
      <c r="R284" s="71">
        <v>274</v>
      </c>
      <c r="S284" s="71">
        <v>0</v>
      </c>
      <c r="T284" s="71">
        <v>0</v>
      </c>
      <c r="U284" s="71">
        <v>145</v>
      </c>
      <c r="V284" s="71">
        <v>48</v>
      </c>
      <c r="W284" s="71">
        <v>43</v>
      </c>
      <c r="X284" s="71">
        <v>28</v>
      </c>
      <c r="Y284" s="71">
        <v>76</v>
      </c>
      <c r="Z284" s="71">
        <v>33</v>
      </c>
      <c r="AA284" s="71">
        <v>77</v>
      </c>
      <c r="AB284" s="71">
        <v>36</v>
      </c>
      <c r="AC284" s="69">
        <v>2897</v>
      </c>
      <c r="AD284" s="69">
        <v>1498</v>
      </c>
      <c r="AE284" s="212" t="s">
        <v>191</v>
      </c>
      <c r="AF284" s="8" t="s">
        <v>90</v>
      </c>
      <c r="AG284" s="71">
        <v>4</v>
      </c>
      <c r="AH284" s="71">
        <v>1</v>
      </c>
      <c r="AI284" s="71">
        <v>0</v>
      </c>
      <c r="AJ284" s="71">
        <v>0</v>
      </c>
      <c r="AK284" s="71">
        <v>0</v>
      </c>
      <c r="AL284" s="71">
        <v>0</v>
      </c>
      <c r="AM284" s="71">
        <v>0</v>
      </c>
      <c r="AN284" s="71">
        <v>0</v>
      </c>
      <c r="AO284" s="71">
        <v>1</v>
      </c>
      <c r="AP284" s="71">
        <v>0</v>
      </c>
      <c r="AQ284" s="71">
        <v>7</v>
      </c>
      <c r="AR284" s="71">
        <v>2</v>
      </c>
      <c r="AS284" s="71">
        <v>6</v>
      </c>
      <c r="AT284" s="71">
        <v>4</v>
      </c>
      <c r="AU284" s="71">
        <v>125</v>
      </c>
      <c r="AV284" s="71">
        <v>76</v>
      </c>
      <c r="AW284" s="71">
        <v>0</v>
      </c>
      <c r="AX284" s="71">
        <v>0</v>
      </c>
      <c r="AY284" s="71">
        <v>44</v>
      </c>
      <c r="AZ284" s="71">
        <v>7</v>
      </c>
      <c r="BA284" s="71">
        <v>13</v>
      </c>
      <c r="BB284" s="71">
        <v>8</v>
      </c>
      <c r="BC284" s="71">
        <v>24</v>
      </c>
      <c r="BD284" s="71">
        <v>12</v>
      </c>
      <c r="BE284" s="71">
        <v>24</v>
      </c>
      <c r="BF284" s="71">
        <v>6</v>
      </c>
      <c r="BG284" s="69">
        <v>248</v>
      </c>
      <c r="BH284" s="69">
        <v>116</v>
      </c>
      <c r="BI284" s="212" t="s">
        <v>191</v>
      </c>
      <c r="BJ284" s="8" t="s">
        <v>90</v>
      </c>
      <c r="BK284" s="31">
        <v>22</v>
      </c>
      <c r="BL284" s="31">
        <v>2</v>
      </c>
      <c r="BM284" s="31">
        <v>0</v>
      </c>
      <c r="BN284" s="31">
        <v>0</v>
      </c>
      <c r="BO284" s="31">
        <v>3</v>
      </c>
      <c r="BP284" s="31">
        <v>9</v>
      </c>
      <c r="BQ284" s="31">
        <v>8</v>
      </c>
      <c r="BR284" s="31">
        <v>11</v>
      </c>
      <c r="BS284" s="31">
        <v>0</v>
      </c>
      <c r="BT284" s="31">
        <v>7</v>
      </c>
      <c r="BU284" s="31">
        <v>1</v>
      </c>
      <c r="BV284" s="31">
        <v>4</v>
      </c>
      <c r="BW284" s="31">
        <v>4</v>
      </c>
      <c r="BX284" s="149">
        <v>71</v>
      </c>
      <c r="BY284" s="125">
        <v>68</v>
      </c>
      <c r="BZ284" s="71">
        <v>60</v>
      </c>
      <c r="CA284" s="71">
        <v>35</v>
      </c>
      <c r="CB284" s="71">
        <v>8</v>
      </c>
      <c r="CC284" s="71">
        <v>9</v>
      </c>
      <c r="CD284" s="212" t="s">
        <v>191</v>
      </c>
      <c r="CE284" s="8" t="s">
        <v>90</v>
      </c>
      <c r="CF284" s="71">
        <v>0</v>
      </c>
      <c r="CG284" s="71">
        <v>840</v>
      </c>
      <c r="CH284" s="71">
        <v>110</v>
      </c>
      <c r="CI284" s="71">
        <v>206</v>
      </c>
      <c r="CJ284" s="71">
        <v>0</v>
      </c>
      <c r="CK284" s="71">
        <v>19</v>
      </c>
      <c r="CL284" s="71">
        <v>82</v>
      </c>
      <c r="CM284" s="71">
        <v>71</v>
      </c>
      <c r="CN284" s="71">
        <v>68</v>
      </c>
      <c r="CO284" s="212" t="s">
        <v>191</v>
      </c>
      <c r="CP284" s="8" t="s">
        <v>90</v>
      </c>
      <c r="CQ284" s="46">
        <v>500</v>
      </c>
      <c r="CR284" s="46">
        <v>277</v>
      </c>
      <c r="CS284" s="46">
        <v>245</v>
      </c>
      <c r="CT284" s="46">
        <v>134</v>
      </c>
      <c r="CU284" s="46">
        <v>5</v>
      </c>
      <c r="CV284" s="46">
        <v>0</v>
      </c>
      <c r="CW284" s="46">
        <v>2</v>
      </c>
      <c r="CX284" s="46">
        <v>0</v>
      </c>
      <c r="CY284" s="46">
        <v>148</v>
      </c>
      <c r="CZ284" s="46">
        <v>41</v>
      </c>
      <c r="DA284" s="46">
        <v>43</v>
      </c>
      <c r="DB284" s="46">
        <v>13</v>
      </c>
      <c r="DC284" s="46">
        <v>82</v>
      </c>
      <c r="DD284" s="46">
        <v>50</v>
      </c>
      <c r="DE284" s="46">
        <v>22</v>
      </c>
      <c r="DF284" s="46">
        <v>13</v>
      </c>
      <c r="DG284" s="46">
        <v>105</v>
      </c>
      <c r="DH284" s="46">
        <v>47</v>
      </c>
      <c r="DI284" s="46">
        <v>24</v>
      </c>
      <c r="DJ284" s="46">
        <v>6</v>
      </c>
      <c r="DK284" s="46">
        <v>60</v>
      </c>
      <c r="DL284" s="46">
        <v>17</v>
      </c>
      <c r="DM284" s="46">
        <v>4</v>
      </c>
      <c r="DN284" s="46">
        <v>1</v>
      </c>
      <c r="DO284" s="212" t="s">
        <v>191</v>
      </c>
      <c r="DP284" s="8" t="s">
        <v>90</v>
      </c>
      <c r="DQ284" s="71">
        <v>29</v>
      </c>
      <c r="DR284" s="71">
        <v>63</v>
      </c>
      <c r="DS284" s="71">
        <v>2</v>
      </c>
      <c r="DT284" s="71">
        <v>32</v>
      </c>
      <c r="DU284" s="71">
        <v>0</v>
      </c>
      <c r="DV284" s="16">
        <v>126</v>
      </c>
      <c r="DW284" s="71">
        <v>60</v>
      </c>
      <c r="DX284" s="71">
        <v>44</v>
      </c>
      <c r="DY284" s="152">
        <v>17</v>
      </c>
      <c r="DZ284" s="32">
        <v>2</v>
      </c>
      <c r="EA284" s="212" t="s">
        <v>191</v>
      </c>
      <c r="EB284" s="8" t="s">
        <v>90</v>
      </c>
      <c r="EC284" s="71">
        <v>722</v>
      </c>
      <c r="ED284" s="71">
        <v>528</v>
      </c>
      <c r="EE284" s="71">
        <v>37</v>
      </c>
      <c r="EF284" s="71">
        <v>0</v>
      </c>
      <c r="EG284" s="71">
        <v>10</v>
      </c>
      <c r="EH284" s="71">
        <v>0</v>
      </c>
      <c r="EI284" s="71">
        <v>11</v>
      </c>
      <c r="EJ284" s="71">
        <v>1044</v>
      </c>
      <c r="EK284" s="71">
        <v>12</v>
      </c>
      <c r="EL284" s="71">
        <v>7</v>
      </c>
      <c r="EM284" s="71">
        <v>2</v>
      </c>
      <c r="EN284" s="71">
        <v>1</v>
      </c>
      <c r="EO284" s="71">
        <v>0</v>
      </c>
      <c r="EP284" s="71">
        <v>3</v>
      </c>
      <c r="EQ284" s="71">
        <v>0</v>
      </c>
      <c r="ER284" s="71">
        <v>0</v>
      </c>
      <c r="ES284" s="71">
        <v>0</v>
      </c>
      <c r="EU284" s="80" t="s">
        <v>191</v>
      </c>
      <c r="EV284" s="80" t="s">
        <v>2559</v>
      </c>
      <c r="EW284" s="78">
        <v>900</v>
      </c>
      <c r="EX284" s="80">
        <v>340</v>
      </c>
      <c r="EY284" s="78">
        <v>2834</v>
      </c>
      <c r="EZ284" s="78"/>
      <c r="FA284" s="78"/>
      <c r="FB284" s="78"/>
      <c r="FC284" s="78"/>
      <c r="FD284" s="78"/>
      <c r="FE284" s="78"/>
    </row>
    <row r="285" spans="1:161">
      <c r="A285" s="212"/>
      <c r="B285" s="8" t="s">
        <v>91</v>
      </c>
      <c r="C285" s="71">
        <v>572</v>
      </c>
      <c r="D285" s="71">
        <v>308</v>
      </c>
      <c r="E285" s="71">
        <v>0</v>
      </c>
      <c r="F285" s="71">
        <v>0</v>
      </c>
      <c r="G285" s="71">
        <v>0</v>
      </c>
      <c r="H285" s="71">
        <v>0</v>
      </c>
      <c r="I285" s="71">
        <v>0</v>
      </c>
      <c r="J285" s="71">
        <v>0</v>
      </c>
      <c r="K285" s="71">
        <v>94</v>
      </c>
      <c r="L285" s="71">
        <v>59</v>
      </c>
      <c r="M285" s="71">
        <v>104</v>
      </c>
      <c r="N285" s="71">
        <v>50</v>
      </c>
      <c r="O285" s="71">
        <v>163</v>
      </c>
      <c r="P285" s="71">
        <v>85</v>
      </c>
      <c r="Q285" s="71">
        <v>0</v>
      </c>
      <c r="R285" s="71">
        <v>0</v>
      </c>
      <c r="S285" s="71">
        <v>0</v>
      </c>
      <c r="T285" s="71">
        <v>0</v>
      </c>
      <c r="U285" s="71">
        <v>0</v>
      </c>
      <c r="V285" s="71">
        <v>0</v>
      </c>
      <c r="W285" s="71">
        <v>105</v>
      </c>
      <c r="X285" s="71">
        <v>69</v>
      </c>
      <c r="Y285" s="71">
        <v>149</v>
      </c>
      <c r="Z285" s="71">
        <v>49</v>
      </c>
      <c r="AA285" s="71">
        <v>153</v>
      </c>
      <c r="AB285" s="71">
        <v>76</v>
      </c>
      <c r="AC285" s="69">
        <v>1340</v>
      </c>
      <c r="AD285" s="69">
        <v>696</v>
      </c>
      <c r="AE285" s="212"/>
      <c r="AF285" s="8" t="s">
        <v>91</v>
      </c>
      <c r="AG285" s="71">
        <v>44</v>
      </c>
      <c r="AH285" s="71">
        <v>23</v>
      </c>
      <c r="AI285" s="71">
        <v>0</v>
      </c>
      <c r="AJ285" s="71">
        <v>0</v>
      </c>
      <c r="AK285" s="71">
        <v>0</v>
      </c>
      <c r="AL285" s="71">
        <v>0</v>
      </c>
      <c r="AM285" s="71">
        <v>0</v>
      </c>
      <c r="AN285" s="71">
        <v>0</v>
      </c>
      <c r="AO285" s="71">
        <v>5</v>
      </c>
      <c r="AP285" s="71">
        <v>2</v>
      </c>
      <c r="AQ285" s="71">
        <v>10</v>
      </c>
      <c r="AR285" s="71">
        <v>4</v>
      </c>
      <c r="AS285" s="71">
        <v>8</v>
      </c>
      <c r="AT285" s="71">
        <v>1</v>
      </c>
      <c r="AU285" s="71">
        <v>0</v>
      </c>
      <c r="AV285" s="71">
        <v>0</v>
      </c>
      <c r="AW285" s="71">
        <v>0</v>
      </c>
      <c r="AX285" s="71">
        <v>0</v>
      </c>
      <c r="AY285" s="71">
        <v>0</v>
      </c>
      <c r="AZ285" s="71">
        <v>0</v>
      </c>
      <c r="BA285" s="71">
        <v>16</v>
      </c>
      <c r="BB285" s="71">
        <v>6</v>
      </c>
      <c r="BC285" s="71">
        <v>34</v>
      </c>
      <c r="BD285" s="71">
        <v>11</v>
      </c>
      <c r="BE285" s="71">
        <v>44</v>
      </c>
      <c r="BF285" s="71">
        <v>24</v>
      </c>
      <c r="BG285" s="69">
        <v>161</v>
      </c>
      <c r="BH285" s="69">
        <v>71</v>
      </c>
      <c r="BI285" s="212"/>
      <c r="BJ285" s="8" t="s">
        <v>91</v>
      </c>
      <c r="BK285" s="31">
        <v>10</v>
      </c>
      <c r="BL285" s="31">
        <v>0</v>
      </c>
      <c r="BM285" s="31">
        <v>0</v>
      </c>
      <c r="BN285" s="31">
        <v>0</v>
      </c>
      <c r="BO285" s="31">
        <v>2</v>
      </c>
      <c r="BP285" s="31">
        <v>2</v>
      </c>
      <c r="BQ285" s="31">
        <v>3</v>
      </c>
      <c r="BR285" s="31">
        <v>0</v>
      </c>
      <c r="BS285" s="31">
        <v>0</v>
      </c>
      <c r="BT285" s="31">
        <v>0</v>
      </c>
      <c r="BU285" s="31">
        <v>2</v>
      </c>
      <c r="BV285" s="31">
        <v>3</v>
      </c>
      <c r="BW285" s="31">
        <v>3</v>
      </c>
      <c r="BX285" s="149">
        <v>25</v>
      </c>
      <c r="BY285" s="125">
        <v>27</v>
      </c>
      <c r="BZ285" s="71">
        <v>23</v>
      </c>
      <c r="CA285" s="71">
        <v>27</v>
      </c>
      <c r="CB285" s="71">
        <v>0</v>
      </c>
      <c r="CC285" s="71">
        <v>1</v>
      </c>
      <c r="CD285" s="212"/>
      <c r="CE285" s="8" t="s">
        <v>91</v>
      </c>
      <c r="CF285" s="71">
        <v>0</v>
      </c>
      <c r="CG285" s="71">
        <v>596</v>
      </c>
      <c r="CH285" s="71">
        <v>0</v>
      </c>
      <c r="CI285" s="71">
        <v>0</v>
      </c>
      <c r="CJ285" s="71">
        <v>0</v>
      </c>
      <c r="CK285" s="71">
        <v>8</v>
      </c>
      <c r="CL285" s="71">
        <v>27</v>
      </c>
      <c r="CM285" s="71">
        <v>25</v>
      </c>
      <c r="CN285" s="71">
        <v>25</v>
      </c>
      <c r="CO285" s="212"/>
      <c r="CP285" s="8" t="s">
        <v>91</v>
      </c>
      <c r="CQ285" s="46">
        <v>0</v>
      </c>
      <c r="CR285" s="46">
        <v>0</v>
      </c>
      <c r="CS285" s="46">
        <v>0</v>
      </c>
      <c r="CT285" s="46">
        <v>0</v>
      </c>
      <c r="CU285" s="46">
        <v>0</v>
      </c>
      <c r="CV285" s="46">
        <v>0</v>
      </c>
      <c r="CW285" s="46">
        <v>0</v>
      </c>
      <c r="CX285" s="46">
        <v>0</v>
      </c>
      <c r="CY285" s="46">
        <v>0</v>
      </c>
      <c r="CZ285" s="46">
        <v>0</v>
      </c>
      <c r="DA285" s="46">
        <v>0</v>
      </c>
      <c r="DB285" s="46">
        <v>0</v>
      </c>
      <c r="DC285" s="46">
        <v>80</v>
      </c>
      <c r="DD285" s="46">
        <v>41</v>
      </c>
      <c r="DE285" s="46">
        <v>44</v>
      </c>
      <c r="DF285" s="46">
        <v>24</v>
      </c>
      <c r="DG285" s="46">
        <v>120</v>
      </c>
      <c r="DH285" s="46">
        <v>44</v>
      </c>
      <c r="DI285" s="46">
        <v>59</v>
      </c>
      <c r="DJ285" s="46">
        <v>26</v>
      </c>
      <c r="DK285" s="46">
        <v>130</v>
      </c>
      <c r="DL285" s="46">
        <v>73</v>
      </c>
      <c r="DM285" s="46">
        <v>44</v>
      </c>
      <c r="DN285" s="46">
        <v>22</v>
      </c>
      <c r="DO285" s="212"/>
      <c r="DP285" s="8" t="s">
        <v>91</v>
      </c>
      <c r="DQ285" s="71">
        <v>34</v>
      </c>
      <c r="DR285" s="71">
        <v>19</v>
      </c>
      <c r="DS285" s="71">
        <v>0</v>
      </c>
      <c r="DT285" s="71">
        <v>8</v>
      </c>
      <c r="DU285" s="71">
        <v>0</v>
      </c>
      <c r="DV285" s="16">
        <v>61</v>
      </c>
      <c r="DW285" s="71">
        <v>34</v>
      </c>
      <c r="DX285" s="71">
        <v>20</v>
      </c>
      <c r="DY285" s="152">
        <v>13</v>
      </c>
      <c r="DZ285" s="32">
        <v>5</v>
      </c>
      <c r="EA285" s="212"/>
      <c r="EB285" s="8" t="s">
        <v>91</v>
      </c>
      <c r="EC285" s="71">
        <v>526</v>
      </c>
      <c r="ED285" s="71">
        <v>484</v>
      </c>
      <c r="EE285" s="71">
        <v>449</v>
      </c>
      <c r="EF285" s="71">
        <v>0</v>
      </c>
      <c r="EG285" s="71">
        <v>77</v>
      </c>
      <c r="EH285" s="71">
        <v>84</v>
      </c>
      <c r="EI285" s="71">
        <v>32</v>
      </c>
      <c r="EJ285" s="71">
        <v>556</v>
      </c>
      <c r="EK285" s="71">
        <v>93</v>
      </c>
      <c r="EL285" s="71">
        <v>38</v>
      </c>
      <c r="EM285" s="71">
        <v>11</v>
      </c>
      <c r="EN285" s="71">
        <v>2</v>
      </c>
      <c r="EO285" s="71">
        <v>77</v>
      </c>
      <c r="EP285" s="71">
        <v>0</v>
      </c>
      <c r="EQ285" s="71">
        <v>0</v>
      </c>
      <c r="ER285" s="71">
        <v>0</v>
      </c>
      <c r="ES285" s="71">
        <v>0</v>
      </c>
      <c r="EU285" s="80" t="s">
        <v>191</v>
      </c>
      <c r="EV285" s="80" t="s">
        <v>2560</v>
      </c>
      <c r="EW285" s="78">
        <v>330</v>
      </c>
      <c r="EX285" s="80">
        <v>147</v>
      </c>
      <c r="EY285" s="78">
        <v>1192</v>
      </c>
      <c r="EZ285" s="78"/>
      <c r="FA285" s="78"/>
      <c r="FB285" s="78"/>
      <c r="FC285" s="78"/>
      <c r="FD285" s="78"/>
      <c r="FE285" s="78"/>
    </row>
    <row r="286" spans="1:161">
      <c r="A286" s="212"/>
      <c r="B286" s="66" t="s">
        <v>73</v>
      </c>
      <c r="C286" s="26">
        <v>1817</v>
      </c>
      <c r="D286" s="26">
        <v>990</v>
      </c>
      <c r="E286" s="26">
        <v>86</v>
      </c>
      <c r="F286" s="26">
        <v>42</v>
      </c>
      <c r="G286" s="26">
        <v>0</v>
      </c>
      <c r="H286" s="26">
        <v>0</v>
      </c>
      <c r="I286" s="26">
        <v>0</v>
      </c>
      <c r="J286" s="26">
        <v>0</v>
      </c>
      <c r="K286" s="26">
        <v>190</v>
      </c>
      <c r="L286" s="26">
        <v>124</v>
      </c>
      <c r="M286" s="26">
        <v>392</v>
      </c>
      <c r="N286" s="26">
        <v>145</v>
      </c>
      <c r="O286" s="26">
        <v>494</v>
      </c>
      <c r="P286" s="26">
        <v>280</v>
      </c>
      <c r="Q286" s="26">
        <v>510</v>
      </c>
      <c r="R286" s="26">
        <v>274</v>
      </c>
      <c r="S286" s="26">
        <v>0</v>
      </c>
      <c r="T286" s="26">
        <v>0</v>
      </c>
      <c r="U286" s="26">
        <v>145</v>
      </c>
      <c r="V286" s="26">
        <v>48</v>
      </c>
      <c r="W286" s="26">
        <v>148</v>
      </c>
      <c r="X286" s="26">
        <v>97</v>
      </c>
      <c r="Y286" s="26">
        <v>225</v>
      </c>
      <c r="Z286" s="26">
        <v>82</v>
      </c>
      <c r="AA286" s="26">
        <v>230</v>
      </c>
      <c r="AB286" s="26">
        <v>112</v>
      </c>
      <c r="AC286" s="68">
        <v>4237</v>
      </c>
      <c r="AD286" s="68">
        <v>2194</v>
      </c>
      <c r="AE286" s="212"/>
      <c r="AF286" s="66" t="s">
        <v>73</v>
      </c>
      <c r="AG286" s="26">
        <v>48</v>
      </c>
      <c r="AH286" s="26">
        <v>24</v>
      </c>
      <c r="AI286" s="26">
        <v>0</v>
      </c>
      <c r="AJ286" s="26">
        <v>0</v>
      </c>
      <c r="AK286" s="26">
        <v>0</v>
      </c>
      <c r="AL286" s="26">
        <v>0</v>
      </c>
      <c r="AM286" s="26">
        <v>0</v>
      </c>
      <c r="AN286" s="26">
        <v>0</v>
      </c>
      <c r="AO286" s="26">
        <v>6</v>
      </c>
      <c r="AP286" s="26">
        <v>2</v>
      </c>
      <c r="AQ286" s="26">
        <v>17</v>
      </c>
      <c r="AR286" s="26">
        <v>6</v>
      </c>
      <c r="AS286" s="26">
        <v>14</v>
      </c>
      <c r="AT286" s="26">
        <v>5</v>
      </c>
      <c r="AU286" s="26">
        <v>125</v>
      </c>
      <c r="AV286" s="26">
        <v>76</v>
      </c>
      <c r="AW286" s="26">
        <v>0</v>
      </c>
      <c r="AX286" s="26">
        <v>0</v>
      </c>
      <c r="AY286" s="26">
        <v>44</v>
      </c>
      <c r="AZ286" s="26">
        <v>7</v>
      </c>
      <c r="BA286" s="26">
        <v>29</v>
      </c>
      <c r="BB286" s="26">
        <v>14</v>
      </c>
      <c r="BC286" s="26">
        <v>58</v>
      </c>
      <c r="BD286" s="26">
        <v>23</v>
      </c>
      <c r="BE286" s="26">
        <v>68</v>
      </c>
      <c r="BF286" s="26">
        <v>30</v>
      </c>
      <c r="BG286" s="68">
        <v>409</v>
      </c>
      <c r="BH286" s="68">
        <v>187</v>
      </c>
      <c r="BI286" s="212"/>
      <c r="BJ286" s="66" t="s">
        <v>73</v>
      </c>
      <c r="BK286" s="68">
        <v>32</v>
      </c>
      <c r="BL286" s="68">
        <v>2</v>
      </c>
      <c r="BM286" s="68">
        <v>0</v>
      </c>
      <c r="BN286" s="68">
        <v>0</v>
      </c>
      <c r="BO286" s="68">
        <v>5</v>
      </c>
      <c r="BP286" s="68">
        <v>11</v>
      </c>
      <c r="BQ286" s="68">
        <v>11</v>
      </c>
      <c r="BR286" s="68">
        <v>11</v>
      </c>
      <c r="BS286" s="68">
        <v>0</v>
      </c>
      <c r="BT286" s="68">
        <v>7</v>
      </c>
      <c r="BU286" s="68">
        <v>3</v>
      </c>
      <c r="BV286" s="68">
        <v>7</v>
      </c>
      <c r="BW286" s="68">
        <v>7</v>
      </c>
      <c r="BX286" s="68">
        <v>96</v>
      </c>
      <c r="BY286" s="68">
        <v>95</v>
      </c>
      <c r="BZ286" s="68">
        <v>83</v>
      </c>
      <c r="CA286" s="68">
        <v>62</v>
      </c>
      <c r="CB286" s="68">
        <v>8</v>
      </c>
      <c r="CC286" s="68">
        <v>10</v>
      </c>
      <c r="CD286" s="212"/>
      <c r="CE286" s="66" t="s">
        <v>73</v>
      </c>
      <c r="CF286" s="68">
        <v>0</v>
      </c>
      <c r="CG286" s="68">
        <v>1436</v>
      </c>
      <c r="CH286" s="68">
        <v>110</v>
      </c>
      <c r="CI286" s="68">
        <v>206</v>
      </c>
      <c r="CJ286" s="68">
        <v>0</v>
      </c>
      <c r="CK286" s="68">
        <v>27</v>
      </c>
      <c r="CL286" s="68">
        <v>109</v>
      </c>
      <c r="CM286" s="68">
        <v>96</v>
      </c>
      <c r="CN286" s="68">
        <v>93</v>
      </c>
      <c r="CO286" s="212"/>
      <c r="CP286" s="66" t="s">
        <v>73</v>
      </c>
      <c r="CQ286" s="68">
        <v>500</v>
      </c>
      <c r="CR286" s="68">
        <v>277</v>
      </c>
      <c r="CS286" s="68">
        <v>245</v>
      </c>
      <c r="CT286" s="68">
        <v>134</v>
      </c>
      <c r="CU286" s="68">
        <v>5</v>
      </c>
      <c r="CV286" s="68">
        <v>0</v>
      </c>
      <c r="CW286" s="68">
        <v>2</v>
      </c>
      <c r="CX286" s="68">
        <v>0</v>
      </c>
      <c r="CY286" s="68">
        <v>148</v>
      </c>
      <c r="CZ286" s="68">
        <v>41</v>
      </c>
      <c r="DA286" s="68">
        <v>43</v>
      </c>
      <c r="DB286" s="68">
        <v>13</v>
      </c>
      <c r="DC286" s="68">
        <v>162</v>
      </c>
      <c r="DD286" s="68">
        <v>91</v>
      </c>
      <c r="DE286" s="68">
        <v>66</v>
      </c>
      <c r="DF286" s="68">
        <v>37</v>
      </c>
      <c r="DG286" s="68">
        <v>225</v>
      </c>
      <c r="DH286" s="68">
        <v>91</v>
      </c>
      <c r="DI286" s="68">
        <v>83</v>
      </c>
      <c r="DJ286" s="68">
        <v>32</v>
      </c>
      <c r="DK286" s="68">
        <v>190</v>
      </c>
      <c r="DL286" s="68">
        <v>90</v>
      </c>
      <c r="DM286" s="68">
        <v>48</v>
      </c>
      <c r="DN286" s="68">
        <v>23</v>
      </c>
      <c r="DO286" s="212"/>
      <c r="DP286" s="66" t="s">
        <v>73</v>
      </c>
      <c r="DQ286" s="26">
        <v>63</v>
      </c>
      <c r="DR286" s="26">
        <v>82</v>
      </c>
      <c r="DS286" s="26">
        <v>2</v>
      </c>
      <c r="DT286" s="26">
        <v>40</v>
      </c>
      <c r="DU286" s="26">
        <v>0</v>
      </c>
      <c r="DV286" s="26">
        <v>187</v>
      </c>
      <c r="DW286" s="26">
        <v>94</v>
      </c>
      <c r="DX286" s="26">
        <v>64</v>
      </c>
      <c r="DY286" s="41">
        <v>30</v>
      </c>
      <c r="DZ286" s="41">
        <v>7</v>
      </c>
      <c r="EA286" s="212"/>
      <c r="EB286" s="66" t="s">
        <v>73</v>
      </c>
      <c r="EC286" s="68">
        <v>1248</v>
      </c>
      <c r="ED286" s="68">
        <v>1012</v>
      </c>
      <c r="EE286" s="68">
        <v>486</v>
      </c>
      <c r="EF286" s="68">
        <v>0</v>
      </c>
      <c r="EG286" s="68">
        <v>87</v>
      </c>
      <c r="EH286" s="68">
        <v>84</v>
      </c>
      <c r="EI286" s="68">
        <v>43</v>
      </c>
      <c r="EJ286" s="68">
        <v>1600</v>
      </c>
      <c r="EK286" s="68">
        <v>105</v>
      </c>
      <c r="EL286" s="68">
        <v>45</v>
      </c>
      <c r="EM286" s="68">
        <v>13</v>
      </c>
      <c r="EN286" s="68">
        <v>3</v>
      </c>
      <c r="EO286" s="68">
        <v>77</v>
      </c>
      <c r="EP286" s="68">
        <v>3</v>
      </c>
      <c r="EQ286" s="68">
        <v>0</v>
      </c>
      <c r="ER286" s="68">
        <v>0</v>
      </c>
      <c r="ES286" s="68">
        <v>0</v>
      </c>
      <c r="EU286" s="80" t="s">
        <v>191</v>
      </c>
      <c r="EV286" s="80" t="s">
        <v>2561</v>
      </c>
      <c r="EW286" s="78">
        <v>1230</v>
      </c>
      <c r="EX286" s="80">
        <v>487</v>
      </c>
      <c r="EY286" s="78">
        <v>4026</v>
      </c>
      <c r="EZ286" s="78"/>
      <c r="FA286" s="78"/>
      <c r="FB286" s="78"/>
      <c r="FC286" s="78"/>
      <c r="FD286" s="78"/>
      <c r="FE286" s="78"/>
    </row>
    <row r="287" spans="1:161" s="100" customFormat="1">
      <c r="A287" s="45" t="s">
        <v>107</v>
      </c>
      <c r="B287" s="48"/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  <c r="AA287" s="48"/>
      <c r="AB287" s="48"/>
      <c r="AC287" s="13"/>
      <c r="AD287" s="13"/>
      <c r="AE287" s="45" t="s">
        <v>107</v>
      </c>
      <c r="AF287" s="48"/>
      <c r="AG287" s="22"/>
      <c r="AH287" s="22"/>
      <c r="AI287" s="22"/>
      <c r="AJ287" s="22"/>
      <c r="AK287" s="22"/>
      <c r="AL287" s="22"/>
      <c r="AM287" s="22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/>
      <c r="AY287" s="22"/>
      <c r="AZ287" s="22"/>
      <c r="BA287" s="22"/>
      <c r="BB287" s="22"/>
      <c r="BC287" s="22"/>
      <c r="BD287" s="22"/>
      <c r="BE287" s="22"/>
      <c r="BF287" s="22"/>
      <c r="BG287" s="13"/>
      <c r="BH287" s="13"/>
      <c r="BI287" s="45" t="s">
        <v>107</v>
      </c>
      <c r="BJ287" s="48"/>
      <c r="BK287" s="22"/>
      <c r="BL287" s="22"/>
      <c r="BM287" s="22"/>
      <c r="BN287" s="22"/>
      <c r="BO287" s="22"/>
      <c r="BP287" s="22"/>
      <c r="BQ287" s="22"/>
      <c r="BR287" s="22"/>
      <c r="BS287" s="22"/>
      <c r="BT287" s="22"/>
      <c r="BU287" s="22"/>
      <c r="BV287" s="22"/>
      <c r="BW287" s="22"/>
      <c r="BX287" s="22"/>
      <c r="BY287" s="22"/>
      <c r="BZ287" s="22"/>
      <c r="CA287" s="22"/>
      <c r="CB287" s="22"/>
      <c r="CC287" s="22"/>
      <c r="CD287" s="45" t="s">
        <v>107</v>
      </c>
      <c r="CE287" s="48"/>
      <c r="CF287" s="22"/>
      <c r="CG287" s="22"/>
      <c r="CH287" s="22"/>
      <c r="CI287" s="22"/>
      <c r="CJ287" s="22"/>
      <c r="CK287" s="22"/>
      <c r="CL287" s="22"/>
      <c r="CM287" s="22"/>
      <c r="CN287" s="22"/>
      <c r="CO287" s="45" t="s">
        <v>107</v>
      </c>
      <c r="CP287" s="48"/>
      <c r="CQ287" s="22"/>
      <c r="CR287" s="22"/>
      <c r="CS287" s="22"/>
      <c r="CT287" s="22"/>
      <c r="CU287" s="22"/>
      <c r="CV287" s="22"/>
      <c r="CW287" s="22"/>
      <c r="CX287" s="22"/>
      <c r="CY287" s="22"/>
      <c r="CZ287" s="22"/>
      <c r="DA287" s="22"/>
      <c r="DB287" s="22"/>
      <c r="DC287" s="22"/>
      <c r="DD287" s="22"/>
      <c r="DE287" s="22"/>
      <c r="DF287" s="22"/>
      <c r="DG287" s="22"/>
      <c r="DH287" s="22"/>
      <c r="DI287" s="22"/>
      <c r="DJ287" s="22"/>
      <c r="DK287" s="22"/>
      <c r="DL287" s="22"/>
      <c r="DM287" s="22"/>
      <c r="DN287" s="22"/>
      <c r="DO287" s="45" t="s">
        <v>107</v>
      </c>
      <c r="DP287" s="48"/>
      <c r="DQ287" s="7"/>
      <c r="DR287" s="7"/>
      <c r="DS287" s="7"/>
      <c r="DT287" s="7"/>
      <c r="DU287" s="7"/>
      <c r="DV287" s="7"/>
      <c r="DW287" s="7"/>
      <c r="DX287" s="7"/>
      <c r="DY287" s="7"/>
      <c r="DZ287" s="7"/>
      <c r="EA287" s="45" t="s">
        <v>107</v>
      </c>
      <c r="EB287" s="48"/>
      <c r="EC287" s="22"/>
      <c r="ED287" s="22"/>
      <c r="EE287" s="22"/>
      <c r="EF287" s="22"/>
      <c r="EG287" s="22"/>
      <c r="EH287" s="22"/>
      <c r="EI287" s="22"/>
      <c r="EJ287" s="22"/>
      <c r="EK287" s="22"/>
      <c r="EL287" s="22"/>
      <c r="EM287" s="22"/>
      <c r="EN287" s="22"/>
      <c r="EO287" s="22"/>
      <c r="EP287" s="22"/>
      <c r="EQ287" s="22"/>
      <c r="ER287" s="22"/>
      <c r="ES287" s="22"/>
      <c r="EU287" s="80" t="str">
        <f>IF(A287="",EU286,A287)</f>
        <v>DIANA</v>
      </c>
      <c r="EV287" s="80" t="str">
        <f>EU287&amp;B287</f>
        <v>DIANA</v>
      </c>
      <c r="EW287" s="78">
        <f>CQ287+CU287+CY287+DC287+DG287+DK287</f>
        <v>0</v>
      </c>
      <c r="EX287" s="80">
        <f>CS287+CW287+DA287+DE287+DI287+DM287</f>
        <v>0</v>
      </c>
      <c r="EY287" s="78">
        <f>(CF287+2*CG287+3*CH287+4*CI287+5*CJ287)</f>
        <v>0</v>
      </c>
      <c r="EZ287" s="78"/>
      <c r="FA287" s="78"/>
      <c r="FB287" s="78"/>
      <c r="FC287" s="78"/>
      <c r="FD287" s="78"/>
      <c r="FE287" s="78"/>
    </row>
    <row r="288" spans="1:161">
      <c r="A288" s="212" t="s">
        <v>192</v>
      </c>
      <c r="B288" s="8" t="s">
        <v>90</v>
      </c>
      <c r="C288" s="71">
        <v>372</v>
      </c>
      <c r="D288" s="71">
        <v>206</v>
      </c>
      <c r="E288" s="71">
        <v>0</v>
      </c>
      <c r="F288" s="71">
        <v>0</v>
      </c>
      <c r="G288" s="71">
        <v>0</v>
      </c>
      <c r="H288" s="71">
        <v>0</v>
      </c>
      <c r="I288" s="71">
        <v>0</v>
      </c>
      <c r="J288" s="71">
        <v>0</v>
      </c>
      <c r="K288" s="71">
        <v>123</v>
      </c>
      <c r="L288" s="71">
        <v>61</v>
      </c>
      <c r="M288" s="71">
        <v>17</v>
      </c>
      <c r="N288" s="71">
        <v>5</v>
      </c>
      <c r="O288" s="71">
        <v>34</v>
      </c>
      <c r="P288" s="71">
        <v>10</v>
      </c>
      <c r="Q288" s="71">
        <v>163</v>
      </c>
      <c r="R288" s="71">
        <v>81</v>
      </c>
      <c r="S288" s="71">
        <v>0</v>
      </c>
      <c r="T288" s="71">
        <v>0</v>
      </c>
      <c r="U288" s="71">
        <v>17</v>
      </c>
      <c r="V288" s="71">
        <v>3</v>
      </c>
      <c r="W288" s="71">
        <v>20</v>
      </c>
      <c r="X288" s="71">
        <v>11</v>
      </c>
      <c r="Y288" s="71">
        <v>0</v>
      </c>
      <c r="Z288" s="71">
        <v>0</v>
      </c>
      <c r="AA288" s="71">
        <v>14</v>
      </c>
      <c r="AB288" s="71">
        <v>4</v>
      </c>
      <c r="AC288" s="69">
        <v>760</v>
      </c>
      <c r="AD288" s="69">
        <v>381</v>
      </c>
      <c r="AE288" s="212" t="s">
        <v>192</v>
      </c>
      <c r="AF288" s="8" t="s">
        <v>90</v>
      </c>
      <c r="AG288" s="71">
        <v>11</v>
      </c>
      <c r="AH288" s="71">
        <v>4</v>
      </c>
      <c r="AI288" s="71">
        <v>0</v>
      </c>
      <c r="AJ288" s="71">
        <v>0</v>
      </c>
      <c r="AK288" s="71">
        <v>0</v>
      </c>
      <c r="AL288" s="71">
        <v>0</v>
      </c>
      <c r="AM288" s="71">
        <v>0</v>
      </c>
      <c r="AN288" s="71">
        <v>0</v>
      </c>
      <c r="AO288" s="71">
        <v>3</v>
      </c>
      <c r="AP288" s="71">
        <v>0</v>
      </c>
      <c r="AQ288" s="71">
        <v>2</v>
      </c>
      <c r="AR288" s="71">
        <v>0</v>
      </c>
      <c r="AS288" s="71">
        <v>2</v>
      </c>
      <c r="AT288" s="71">
        <v>1</v>
      </c>
      <c r="AU288" s="71">
        <v>33</v>
      </c>
      <c r="AV288" s="71">
        <v>15</v>
      </c>
      <c r="AW288" s="71">
        <v>0</v>
      </c>
      <c r="AX288" s="71">
        <v>0</v>
      </c>
      <c r="AY288" s="71">
        <v>9</v>
      </c>
      <c r="AZ288" s="71">
        <v>1</v>
      </c>
      <c r="BA288" s="71">
        <v>3</v>
      </c>
      <c r="BB288" s="71">
        <v>2</v>
      </c>
      <c r="BC288" s="71">
        <v>0</v>
      </c>
      <c r="BD288" s="71">
        <v>0</v>
      </c>
      <c r="BE288" s="71">
        <v>0</v>
      </c>
      <c r="BF288" s="71">
        <v>0</v>
      </c>
      <c r="BG288" s="69">
        <v>63</v>
      </c>
      <c r="BH288" s="69">
        <v>23</v>
      </c>
      <c r="BI288" s="212" t="s">
        <v>192</v>
      </c>
      <c r="BJ288" s="8" t="s">
        <v>90</v>
      </c>
      <c r="BK288" s="31">
        <v>4</v>
      </c>
      <c r="BL288" s="31">
        <v>0</v>
      </c>
      <c r="BM288" s="31">
        <v>0</v>
      </c>
      <c r="BN288" s="31">
        <v>0</v>
      </c>
      <c r="BO288" s="31">
        <v>2</v>
      </c>
      <c r="BP288" s="31">
        <v>1</v>
      </c>
      <c r="BQ288" s="31">
        <v>1</v>
      </c>
      <c r="BR288" s="31">
        <v>2</v>
      </c>
      <c r="BS288" s="31">
        <v>0</v>
      </c>
      <c r="BT288" s="31">
        <v>1</v>
      </c>
      <c r="BU288" s="31">
        <v>1</v>
      </c>
      <c r="BV288" s="31">
        <v>0</v>
      </c>
      <c r="BW288" s="31">
        <v>1</v>
      </c>
      <c r="BX288" s="149">
        <v>13</v>
      </c>
      <c r="BY288" s="125">
        <v>15</v>
      </c>
      <c r="BZ288" s="71">
        <v>12</v>
      </c>
      <c r="CA288" s="71">
        <v>7</v>
      </c>
      <c r="CB288" s="71">
        <v>0</v>
      </c>
      <c r="CC288" s="71">
        <v>2</v>
      </c>
      <c r="CD288" s="212" t="s">
        <v>192</v>
      </c>
      <c r="CE288" s="8" t="s">
        <v>90</v>
      </c>
      <c r="CF288" s="71">
        <v>0</v>
      </c>
      <c r="CG288" s="71">
        <v>291</v>
      </c>
      <c r="CH288" s="71">
        <v>0</v>
      </c>
      <c r="CI288" s="71">
        <v>0</v>
      </c>
      <c r="CJ288" s="71">
        <v>0</v>
      </c>
      <c r="CK288" s="71">
        <v>0</v>
      </c>
      <c r="CL288" s="71">
        <v>16</v>
      </c>
      <c r="CM288" s="71">
        <v>10</v>
      </c>
      <c r="CN288" s="71">
        <v>10</v>
      </c>
      <c r="CO288" s="212" t="s">
        <v>192</v>
      </c>
      <c r="CP288" s="8" t="s">
        <v>90</v>
      </c>
      <c r="CQ288" s="46">
        <v>187</v>
      </c>
      <c r="CR288" s="46">
        <v>102</v>
      </c>
      <c r="CS288" s="46">
        <v>90</v>
      </c>
      <c r="CT288" s="46">
        <v>59</v>
      </c>
      <c r="CU288" s="46">
        <v>0</v>
      </c>
      <c r="CV288" s="46">
        <v>0</v>
      </c>
      <c r="CW288" s="46">
        <v>0</v>
      </c>
      <c r="CX288" s="46">
        <v>0</v>
      </c>
      <c r="CY288" s="46">
        <v>20</v>
      </c>
      <c r="CZ288" s="46">
        <v>3</v>
      </c>
      <c r="DA288" s="46">
        <v>7</v>
      </c>
      <c r="DB288" s="46">
        <v>2</v>
      </c>
      <c r="DC288" s="46">
        <v>0</v>
      </c>
      <c r="DD288" s="46">
        <v>0</v>
      </c>
      <c r="DE288" s="46">
        <v>0</v>
      </c>
      <c r="DF288" s="46">
        <v>0</v>
      </c>
      <c r="DG288" s="46">
        <v>0</v>
      </c>
      <c r="DH288" s="46">
        <v>0</v>
      </c>
      <c r="DI288" s="46">
        <v>0</v>
      </c>
      <c r="DJ288" s="46">
        <v>0</v>
      </c>
      <c r="DK288" s="46">
        <v>0</v>
      </c>
      <c r="DL288" s="46">
        <v>0</v>
      </c>
      <c r="DM288" s="46">
        <v>0</v>
      </c>
      <c r="DN288" s="46">
        <v>0</v>
      </c>
      <c r="DO288" s="212" t="s">
        <v>192</v>
      </c>
      <c r="DP288" s="8" t="s">
        <v>90</v>
      </c>
      <c r="DQ288" s="71">
        <v>1</v>
      </c>
      <c r="DR288" s="71">
        <v>22</v>
      </c>
      <c r="DS288" s="71">
        <v>0</v>
      </c>
      <c r="DT288" s="71">
        <v>7</v>
      </c>
      <c r="DU288" s="71">
        <v>0</v>
      </c>
      <c r="DV288" s="16">
        <v>30</v>
      </c>
      <c r="DW288" s="71">
        <v>7</v>
      </c>
      <c r="DX288" s="71">
        <v>1</v>
      </c>
      <c r="DY288" s="152">
        <v>2</v>
      </c>
      <c r="DZ288" s="32">
        <v>0</v>
      </c>
      <c r="EA288" s="212" t="s">
        <v>192</v>
      </c>
      <c r="EB288" s="8" t="s">
        <v>90</v>
      </c>
      <c r="EC288" s="71">
        <v>51</v>
      </c>
      <c r="ED288" s="71">
        <v>51</v>
      </c>
      <c r="EE288" s="71">
        <v>0</v>
      </c>
      <c r="EF288" s="71">
        <v>0</v>
      </c>
      <c r="EG288" s="71">
        <v>0</v>
      </c>
      <c r="EH288" s="71">
        <v>1</v>
      </c>
      <c r="EI288" s="71">
        <v>0</v>
      </c>
      <c r="EJ288" s="71">
        <v>67</v>
      </c>
      <c r="EK288" s="71">
        <v>0</v>
      </c>
      <c r="EL288" s="71">
        <v>0</v>
      </c>
      <c r="EM288" s="71">
        <v>1</v>
      </c>
      <c r="EN288" s="71">
        <v>0</v>
      </c>
      <c r="EO288" s="71">
        <v>2</v>
      </c>
      <c r="EP288" s="71">
        <v>0</v>
      </c>
      <c r="EQ288" s="71">
        <v>0</v>
      </c>
      <c r="ER288" s="71">
        <v>0</v>
      </c>
      <c r="ES288" s="71">
        <v>0</v>
      </c>
      <c r="EU288" s="80" t="s">
        <v>192</v>
      </c>
      <c r="EV288" s="80" t="s">
        <v>2565</v>
      </c>
      <c r="EW288" s="78">
        <v>207</v>
      </c>
      <c r="EX288" s="80">
        <v>97</v>
      </c>
      <c r="EY288" s="78">
        <v>582</v>
      </c>
      <c r="EZ288" s="78"/>
      <c r="FA288" s="78"/>
      <c r="FB288" s="78"/>
      <c r="FC288" s="78"/>
      <c r="FD288" s="78"/>
      <c r="FE288" s="78"/>
    </row>
    <row r="289" spans="1:161">
      <c r="A289" s="212"/>
      <c r="B289" s="8" t="s">
        <v>91</v>
      </c>
      <c r="C289" s="71">
        <v>1012</v>
      </c>
      <c r="D289" s="71">
        <v>604</v>
      </c>
      <c r="E289" s="71">
        <v>0</v>
      </c>
      <c r="F289" s="71">
        <v>0</v>
      </c>
      <c r="G289" s="71">
        <v>0</v>
      </c>
      <c r="H289" s="71">
        <v>0</v>
      </c>
      <c r="I289" s="71">
        <v>0</v>
      </c>
      <c r="J289" s="71">
        <v>0</v>
      </c>
      <c r="K289" s="71">
        <v>174</v>
      </c>
      <c r="L289" s="71">
        <v>106</v>
      </c>
      <c r="M289" s="71">
        <v>166</v>
      </c>
      <c r="N289" s="71">
        <v>55</v>
      </c>
      <c r="O289" s="71">
        <v>279</v>
      </c>
      <c r="P289" s="71">
        <v>162</v>
      </c>
      <c r="Q289" s="71">
        <v>0</v>
      </c>
      <c r="R289" s="71">
        <v>0</v>
      </c>
      <c r="S289" s="71">
        <v>0</v>
      </c>
      <c r="T289" s="71">
        <v>0</v>
      </c>
      <c r="U289" s="71">
        <v>0</v>
      </c>
      <c r="V289" s="71">
        <v>0</v>
      </c>
      <c r="W289" s="71">
        <v>196</v>
      </c>
      <c r="X289" s="71">
        <v>126</v>
      </c>
      <c r="Y289" s="71">
        <v>147</v>
      </c>
      <c r="Z289" s="71">
        <v>57</v>
      </c>
      <c r="AA289" s="71">
        <v>261</v>
      </c>
      <c r="AB289" s="71">
        <v>156</v>
      </c>
      <c r="AC289" s="69">
        <v>2235</v>
      </c>
      <c r="AD289" s="69">
        <v>1266</v>
      </c>
      <c r="AE289" s="212"/>
      <c r="AF289" s="8" t="s">
        <v>91</v>
      </c>
      <c r="AG289" s="71">
        <v>137</v>
      </c>
      <c r="AH289" s="71">
        <v>68</v>
      </c>
      <c r="AI289" s="71">
        <v>0</v>
      </c>
      <c r="AJ289" s="71">
        <v>0</v>
      </c>
      <c r="AK289" s="71">
        <v>0</v>
      </c>
      <c r="AL289" s="71">
        <v>0</v>
      </c>
      <c r="AM289" s="71">
        <v>0</v>
      </c>
      <c r="AN289" s="71">
        <v>0</v>
      </c>
      <c r="AO289" s="71">
        <v>40</v>
      </c>
      <c r="AP289" s="71">
        <v>29</v>
      </c>
      <c r="AQ289" s="71">
        <v>21</v>
      </c>
      <c r="AR289" s="71">
        <v>12</v>
      </c>
      <c r="AS289" s="71">
        <v>68</v>
      </c>
      <c r="AT289" s="71">
        <v>38</v>
      </c>
      <c r="AU289" s="71">
        <v>0</v>
      </c>
      <c r="AV289" s="71">
        <v>0</v>
      </c>
      <c r="AW289" s="71">
        <v>0</v>
      </c>
      <c r="AX289" s="71">
        <v>0</v>
      </c>
      <c r="AY289" s="71">
        <v>0</v>
      </c>
      <c r="AZ289" s="71">
        <v>0</v>
      </c>
      <c r="BA289" s="71">
        <v>31</v>
      </c>
      <c r="BB289" s="71">
        <v>20</v>
      </c>
      <c r="BC289" s="71">
        <v>20</v>
      </c>
      <c r="BD289" s="71">
        <v>6</v>
      </c>
      <c r="BE289" s="71">
        <v>11</v>
      </c>
      <c r="BF289" s="71">
        <v>6</v>
      </c>
      <c r="BG289" s="69">
        <v>328</v>
      </c>
      <c r="BH289" s="69">
        <v>179</v>
      </c>
      <c r="BI289" s="212"/>
      <c r="BJ289" s="8" t="s">
        <v>91</v>
      </c>
      <c r="BK289" s="31">
        <v>8</v>
      </c>
      <c r="BL289" s="31">
        <v>0</v>
      </c>
      <c r="BM289" s="31">
        <v>0</v>
      </c>
      <c r="BN289" s="31">
        <v>0</v>
      </c>
      <c r="BO289" s="31">
        <v>2</v>
      </c>
      <c r="BP289" s="31">
        <v>2</v>
      </c>
      <c r="BQ289" s="31">
        <v>3</v>
      </c>
      <c r="BR289" s="31">
        <v>0</v>
      </c>
      <c r="BS289" s="31">
        <v>0</v>
      </c>
      <c r="BT289" s="31">
        <v>0</v>
      </c>
      <c r="BU289" s="31">
        <v>2</v>
      </c>
      <c r="BV289" s="31">
        <v>2</v>
      </c>
      <c r="BW289" s="31">
        <v>3</v>
      </c>
      <c r="BX289" s="149">
        <v>22</v>
      </c>
      <c r="BY289" s="125">
        <v>18</v>
      </c>
      <c r="BZ289" s="71">
        <v>18</v>
      </c>
      <c r="CA289" s="71">
        <v>14</v>
      </c>
      <c r="CB289" s="71">
        <v>0</v>
      </c>
      <c r="CC289" s="71">
        <v>1</v>
      </c>
      <c r="CD289" s="212"/>
      <c r="CE289" s="8" t="s">
        <v>91</v>
      </c>
      <c r="CF289" s="71">
        <v>0</v>
      </c>
      <c r="CG289" s="71">
        <v>519</v>
      </c>
      <c r="CH289" s="71">
        <v>34</v>
      </c>
      <c r="CI289" s="71">
        <v>0</v>
      </c>
      <c r="CJ289" s="71">
        <v>0</v>
      </c>
      <c r="CK289" s="71">
        <v>5</v>
      </c>
      <c r="CL289" s="71">
        <v>17</v>
      </c>
      <c r="CM289" s="71">
        <v>17</v>
      </c>
      <c r="CN289" s="71">
        <v>17</v>
      </c>
      <c r="CO289" s="212"/>
      <c r="CP289" s="8" t="s">
        <v>91</v>
      </c>
      <c r="CQ289" s="46">
        <v>1</v>
      </c>
      <c r="CR289" s="46">
        <v>0</v>
      </c>
      <c r="CS289" s="46">
        <v>1</v>
      </c>
      <c r="CT289" s="46">
        <v>0</v>
      </c>
      <c r="CU289" s="46">
        <v>0</v>
      </c>
      <c r="CV289" s="46">
        <v>0</v>
      </c>
      <c r="CW289" s="46">
        <v>0</v>
      </c>
      <c r="CX289" s="46">
        <v>0</v>
      </c>
      <c r="CY289" s="46">
        <v>0</v>
      </c>
      <c r="CZ289" s="46">
        <v>0</v>
      </c>
      <c r="DA289" s="46">
        <v>0</v>
      </c>
      <c r="DB289" s="46">
        <v>0</v>
      </c>
      <c r="DC289" s="46">
        <v>137</v>
      </c>
      <c r="DD289" s="46">
        <v>87</v>
      </c>
      <c r="DE289" s="46">
        <v>64</v>
      </c>
      <c r="DF289" s="46">
        <v>44</v>
      </c>
      <c r="DG289" s="46">
        <v>55</v>
      </c>
      <c r="DH289" s="46">
        <v>15</v>
      </c>
      <c r="DI289" s="46">
        <v>24</v>
      </c>
      <c r="DJ289" s="46">
        <v>6</v>
      </c>
      <c r="DK289" s="46">
        <v>121</v>
      </c>
      <c r="DL289" s="46">
        <v>61</v>
      </c>
      <c r="DM289" s="46">
        <v>90</v>
      </c>
      <c r="DN289" s="46">
        <v>50</v>
      </c>
      <c r="DO289" s="212"/>
      <c r="DP289" s="8" t="s">
        <v>91</v>
      </c>
      <c r="DQ289" s="71">
        <v>23</v>
      </c>
      <c r="DR289" s="71">
        <v>26</v>
      </c>
      <c r="DS289" s="71">
        <v>0</v>
      </c>
      <c r="DT289" s="71">
        <v>6</v>
      </c>
      <c r="DU289" s="71">
        <v>0</v>
      </c>
      <c r="DV289" s="16">
        <v>55</v>
      </c>
      <c r="DW289" s="71">
        <v>26</v>
      </c>
      <c r="DX289" s="71">
        <v>29</v>
      </c>
      <c r="DY289" s="152">
        <v>17</v>
      </c>
      <c r="DZ289" s="32">
        <v>6</v>
      </c>
      <c r="EA289" s="212"/>
      <c r="EB289" s="8" t="s">
        <v>91</v>
      </c>
      <c r="EC289" s="71">
        <v>266</v>
      </c>
      <c r="ED289" s="71">
        <v>350</v>
      </c>
      <c r="EE289" s="71">
        <v>79</v>
      </c>
      <c r="EF289" s="71">
        <v>0</v>
      </c>
      <c r="EG289" s="71">
        <v>0</v>
      </c>
      <c r="EH289" s="71">
        <v>0</v>
      </c>
      <c r="EI289" s="71">
        <v>0</v>
      </c>
      <c r="EJ289" s="71">
        <v>614</v>
      </c>
      <c r="EK289" s="71">
        <v>0</v>
      </c>
      <c r="EL289" s="71">
        <v>0</v>
      </c>
      <c r="EM289" s="71">
        <v>0</v>
      </c>
      <c r="EN289" s="71">
        <v>0</v>
      </c>
      <c r="EO289" s="71">
        <v>0</v>
      </c>
      <c r="EP289" s="71">
        <v>0</v>
      </c>
      <c r="EQ289" s="71">
        <v>0</v>
      </c>
      <c r="ER289" s="71">
        <v>0</v>
      </c>
      <c r="ES289" s="71">
        <v>0</v>
      </c>
      <c r="EU289" s="80" t="s">
        <v>192</v>
      </c>
      <c r="EV289" s="80" t="s">
        <v>2566</v>
      </c>
      <c r="EW289" s="78">
        <v>314</v>
      </c>
      <c r="EX289" s="80">
        <v>179</v>
      </c>
      <c r="EY289" s="78">
        <v>1140</v>
      </c>
      <c r="EZ289" s="78"/>
      <c r="FA289" s="78"/>
      <c r="FB289" s="78"/>
      <c r="FC289" s="78"/>
      <c r="FD289" s="78"/>
      <c r="FE289" s="78"/>
    </row>
    <row r="290" spans="1:161">
      <c r="A290" s="212"/>
      <c r="B290" s="66" t="s">
        <v>73</v>
      </c>
      <c r="C290" s="26">
        <v>1384</v>
      </c>
      <c r="D290" s="26">
        <v>810</v>
      </c>
      <c r="E290" s="26">
        <v>0</v>
      </c>
      <c r="F290" s="26">
        <v>0</v>
      </c>
      <c r="G290" s="26">
        <v>0</v>
      </c>
      <c r="H290" s="26">
        <v>0</v>
      </c>
      <c r="I290" s="26">
        <v>0</v>
      </c>
      <c r="J290" s="26">
        <v>0</v>
      </c>
      <c r="K290" s="26">
        <v>297</v>
      </c>
      <c r="L290" s="26">
        <v>167</v>
      </c>
      <c r="M290" s="26">
        <v>183</v>
      </c>
      <c r="N290" s="26">
        <v>60</v>
      </c>
      <c r="O290" s="26">
        <v>313</v>
      </c>
      <c r="P290" s="26">
        <v>172</v>
      </c>
      <c r="Q290" s="26">
        <v>163</v>
      </c>
      <c r="R290" s="26">
        <v>81</v>
      </c>
      <c r="S290" s="26">
        <v>0</v>
      </c>
      <c r="T290" s="26">
        <v>0</v>
      </c>
      <c r="U290" s="26">
        <v>17</v>
      </c>
      <c r="V290" s="26">
        <v>3</v>
      </c>
      <c r="W290" s="26">
        <v>216</v>
      </c>
      <c r="X290" s="26">
        <v>137</v>
      </c>
      <c r="Y290" s="26">
        <v>147</v>
      </c>
      <c r="Z290" s="26">
        <v>57</v>
      </c>
      <c r="AA290" s="26">
        <v>275</v>
      </c>
      <c r="AB290" s="26">
        <v>160</v>
      </c>
      <c r="AC290" s="68">
        <v>2995</v>
      </c>
      <c r="AD290" s="68">
        <v>1647</v>
      </c>
      <c r="AE290" s="212"/>
      <c r="AF290" s="66" t="s">
        <v>73</v>
      </c>
      <c r="AG290" s="26">
        <v>148</v>
      </c>
      <c r="AH290" s="26">
        <v>72</v>
      </c>
      <c r="AI290" s="26">
        <v>0</v>
      </c>
      <c r="AJ290" s="26">
        <v>0</v>
      </c>
      <c r="AK290" s="26">
        <v>0</v>
      </c>
      <c r="AL290" s="26">
        <v>0</v>
      </c>
      <c r="AM290" s="26">
        <v>0</v>
      </c>
      <c r="AN290" s="26">
        <v>0</v>
      </c>
      <c r="AO290" s="26">
        <v>43</v>
      </c>
      <c r="AP290" s="26">
        <v>29</v>
      </c>
      <c r="AQ290" s="26">
        <v>23</v>
      </c>
      <c r="AR290" s="26">
        <v>12</v>
      </c>
      <c r="AS290" s="26">
        <v>70</v>
      </c>
      <c r="AT290" s="26">
        <v>39</v>
      </c>
      <c r="AU290" s="26">
        <v>33</v>
      </c>
      <c r="AV290" s="26">
        <v>15</v>
      </c>
      <c r="AW290" s="26">
        <v>0</v>
      </c>
      <c r="AX290" s="26">
        <v>0</v>
      </c>
      <c r="AY290" s="26">
        <v>9</v>
      </c>
      <c r="AZ290" s="26">
        <v>1</v>
      </c>
      <c r="BA290" s="26">
        <v>34</v>
      </c>
      <c r="BB290" s="26">
        <v>22</v>
      </c>
      <c r="BC290" s="26">
        <v>20</v>
      </c>
      <c r="BD290" s="26">
        <v>6</v>
      </c>
      <c r="BE290" s="26">
        <v>11</v>
      </c>
      <c r="BF290" s="26">
        <v>6</v>
      </c>
      <c r="BG290" s="68">
        <v>391</v>
      </c>
      <c r="BH290" s="68">
        <v>202</v>
      </c>
      <c r="BI290" s="212"/>
      <c r="BJ290" s="66" t="s">
        <v>73</v>
      </c>
      <c r="BK290" s="68">
        <v>12</v>
      </c>
      <c r="BL290" s="68">
        <v>0</v>
      </c>
      <c r="BM290" s="68">
        <v>0</v>
      </c>
      <c r="BN290" s="68">
        <v>0</v>
      </c>
      <c r="BO290" s="68">
        <v>4</v>
      </c>
      <c r="BP290" s="68">
        <v>3</v>
      </c>
      <c r="BQ290" s="68">
        <v>4</v>
      </c>
      <c r="BR290" s="68">
        <v>2</v>
      </c>
      <c r="BS290" s="68">
        <v>0</v>
      </c>
      <c r="BT290" s="68">
        <v>1</v>
      </c>
      <c r="BU290" s="68">
        <v>3</v>
      </c>
      <c r="BV290" s="68">
        <v>2</v>
      </c>
      <c r="BW290" s="68">
        <v>4</v>
      </c>
      <c r="BX290" s="68">
        <v>35</v>
      </c>
      <c r="BY290" s="68">
        <v>33</v>
      </c>
      <c r="BZ290" s="68">
        <v>30</v>
      </c>
      <c r="CA290" s="68">
        <v>21</v>
      </c>
      <c r="CB290" s="68">
        <v>0</v>
      </c>
      <c r="CC290" s="68">
        <v>3</v>
      </c>
      <c r="CD290" s="212"/>
      <c r="CE290" s="66" t="s">
        <v>73</v>
      </c>
      <c r="CF290" s="68">
        <v>0</v>
      </c>
      <c r="CG290" s="68">
        <v>810</v>
      </c>
      <c r="CH290" s="68">
        <v>34</v>
      </c>
      <c r="CI290" s="68">
        <v>0</v>
      </c>
      <c r="CJ290" s="68">
        <v>0</v>
      </c>
      <c r="CK290" s="68">
        <v>5</v>
      </c>
      <c r="CL290" s="68">
        <v>33</v>
      </c>
      <c r="CM290" s="68">
        <v>27</v>
      </c>
      <c r="CN290" s="68">
        <v>27</v>
      </c>
      <c r="CO290" s="212"/>
      <c r="CP290" s="66" t="s">
        <v>73</v>
      </c>
      <c r="CQ290" s="68">
        <v>188</v>
      </c>
      <c r="CR290" s="68">
        <v>102</v>
      </c>
      <c r="CS290" s="68">
        <v>91</v>
      </c>
      <c r="CT290" s="68">
        <v>59</v>
      </c>
      <c r="CU290" s="68">
        <v>0</v>
      </c>
      <c r="CV290" s="68">
        <v>0</v>
      </c>
      <c r="CW290" s="68">
        <v>0</v>
      </c>
      <c r="CX290" s="68">
        <v>0</v>
      </c>
      <c r="CY290" s="68">
        <v>20</v>
      </c>
      <c r="CZ290" s="68">
        <v>3</v>
      </c>
      <c r="DA290" s="68">
        <v>7</v>
      </c>
      <c r="DB290" s="68">
        <v>2</v>
      </c>
      <c r="DC290" s="68">
        <v>137</v>
      </c>
      <c r="DD290" s="68">
        <v>87</v>
      </c>
      <c r="DE290" s="68">
        <v>64</v>
      </c>
      <c r="DF290" s="68">
        <v>44</v>
      </c>
      <c r="DG290" s="68">
        <v>55</v>
      </c>
      <c r="DH290" s="68">
        <v>15</v>
      </c>
      <c r="DI290" s="68">
        <v>24</v>
      </c>
      <c r="DJ290" s="68">
        <v>6</v>
      </c>
      <c r="DK290" s="68">
        <v>121</v>
      </c>
      <c r="DL290" s="68">
        <v>61</v>
      </c>
      <c r="DM290" s="68">
        <v>90</v>
      </c>
      <c r="DN290" s="68">
        <v>50</v>
      </c>
      <c r="DO290" s="212"/>
      <c r="DP290" s="66" t="s">
        <v>73</v>
      </c>
      <c r="DQ290" s="26">
        <v>24</v>
      </c>
      <c r="DR290" s="26">
        <v>48</v>
      </c>
      <c r="DS290" s="26">
        <v>0</v>
      </c>
      <c r="DT290" s="26">
        <v>13</v>
      </c>
      <c r="DU290" s="26">
        <v>0</v>
      </c>
      <c r="DV290" s="26">
        <v>85</v>
      </c>
      <c r="DW290" s="26">
        <v>33</v>
      </c>
      <c r="DX290" s="26">
        <v>30</v>
      </c>
      <c r="DY290" s="41">
        <v>19</v>
      </c>
      <c r="DZ290" s="41">
        <v>6</v>
      </c>
      <c r="EA290" s="212"/>
      <c r="EB290" s="66" t="s">
        <v>73</v>
      </c>
      <c r="EC290" s="68">
        <v>317</v>
      </c>
      <c r="ED290" s="68">
        <v>401</v>
      </c>
      <c r="EE290" s="68">
        <v>79</v>
      </c>
      <c r="EF290" s="68">
        <v>0</v>
      </c>
      <c r="EG290" s="68">
        <v>0</v>
      </c>
      <c r="EH290" s="68">
        <v>1</v>
      </c>
      <c r="EI290" s="68">
        <v>0</v>
      </c>
      <c r="EJ290" s="68">
        <v>681</v>
      </c>
      <c r="EK290" s="68">
        <v>0</v>
      </c>
      <c r="EL290" s="68">
        <v>0</v>
      </c>
      <c r="EM290" s="68">
        <v>1</v>
      </c>
      <c r="EN290" s="68">
        <v>0</v>
      </c>
      <c r="EO290" s="68">
        <v>2</v>
      </c>
      <c r="EP290" s="68">
        <v>0</v>
      </c>
      <c r="EQ290" s="68">
        <v>0</v>
      </c>
      <c r="ER290" s="68">
        <v>0</v>
      </c>
      <c r="ES290" s="68">
        <v>0</v>
      </c>
      <c r="EU290" s="80" t="s">
        <v>192</v>
      </c>
      <c r="EV290" s="80" t="s">
        <v>2567</v>
      </c>
      <c r="EW290" s="78">
        <v>521</v>
      </c>
      <c r="EX290" s="80">
        <v>276</v>
      </c>
      <c r="EY290" s="78">
        <v>1722</v>
      </c>
      <c r="EZ290" s="78"/>
      <c r="FA290" s="78"/>
      <c r="FB290" s="78"/>
      <c r="FC290" s="78"/>
      <c r="FD290" s="78"/>
      <c r="FE290" s="78"/>
    </row>
    <row r="291" spans="1:161">
      <c r="A291" s="212" t="s">
        <v>193</v>
      </c>
      <c r="B291" s="8" t="s">
        <v>90</v>
      </c>
      <c r="C291" s="71">
        <v>536</v>
      </c>
      <c r="D291" s="71">
        <v>291</v>
      </c>
      <c r="E291" s="71">
        <v>0</v>
      </c>
      <c r="F291" s="71">
        <v>0</v>
      </c>
      <c r="G291" s="71">
        <v>0</v>
      </c>
      <c r="H291" s="71">
        <v>0</v>
      </c>
      <c r="I291" s="71">
        <v>0</v>
      </c>
      <c r="J291" s="71">
        <v>0</v>
      </c>
      <c r="K291" s="71">
        <v>203</v>
      </c>
      <c r="L291" s="71">
        <v>138</v>
      </c>
      <c r="M291" s="71">
        <v>75</v>
      </c>
      <c r="N291" s="71">
        <v>32</v>
      </c>
      <c r="O291" s="71">
        <v>88</v>
      </c>
      <c r="P291" s="71">
        <v>41</v>
      </c>
      <c r="Q291" s="71">
        <v>220</v>
      </c>
      <c r="R291" s="71">
        <v>116</v>
      </c>
      <c r="S291" s="71">
        <v>0</v>
      </c>
      <c r="T291" s="71">
        <v>0</v>
      </c>
      <c r="U291" s="71">
        <v>41</v>
      </c>
      <c r="V291" s="71">
        <v>13</v>
      </c>
      <c r="W291" s="71">
        <v>25</v>
      </c>
      <c r="X291" s="71">
        <v>13</v>
      </c>
      <c r="Y291" s="71">
        <v>0</v>
      </c>
      <c r="Z291" s="71">
        <v>0</v>
      </c>
      <c r="AA291" s="71">
        <v>33</v>
      </c>
      <c r="AB291" s="71">
        <v>9</v>
      </c>
      <c r="AC291" s="69">
        <v>1221</v>
      </c>
      <c r="AD291" s="69">
        <v>653</v>
      </c>
      <c r="AE291" s="212" t="s">
        <v>193</v>
      </c>
      <c r="AF291" s="8" t="s">
        <v>90</v>
      </c>
      <c r="AG291" s="71">
        <v>4</v>
      </c>
      <c r="AH291" s="71">
        <v>1</v>
      </c>
      <c r="AI291" s="71">
        <v>0</v>
      </c>
      <c r="AJ291" s="71">
        <v>0</v>
      </c>
      <c r="AK291" s="71">
        <v>0</v>
      </c>
      <c r="AL291" s="71">
        <v>0</v>
      </c>
      <c r="AM291" s="71">
        <v>0</v>
      </c>
      <c r="AN291" s="71">
        <v>0</v>
      </c>
      <c r="AO291" s="71">
        <v>7</v>
      </c>
      <c r="AP291" s="71">
        <v>4</v>
      </c>
      <c r="AQ291" s="71">
        <v>1</v>
      </c>
      <c r="AR291" s="71">
        <v>0</v>
      </c>
      <c r="AS291" s="71">
        <v>0</v>
      </c>
      <c r="AT291" s="71">
        <v>0</v>
      </c>
      <c r="AU291" s="71">
        <v>16</v>
      </c>
      <c r="AV291" s="71">
        <v>10</v>
      </c>
      <c r="AW291" s="71">
        <v>0</v>
      </c>
      <c r="AX291" s="71">
        <v>0</v>
      </c>
      <c r="AY291" s="71">
        <v>6</v>
      </c>
      <c r="AZ291" s="71">
        <v>2</v>
      </c>
      <c r="BA291" s="71">
        <v>3</v>
      </c>
      <c r="BB291" s="71">
        <v>1</v>
      </c>
      <c r="BC291" s="71">
        <v>0</v>
      </c>
      <c r="BD291" s="71">
        <v>0</v>
      </c>
      <c r="BE291" s="71">
        <v>2</v>
      </c>
      <c r="BF291" s="71">
        <v>1</v>
      </c>
      <c r="BG291" s="69">
        <v>39</v>
      </c>
      <c r="BH291" s="69">
        <v>19</v>
      </c>
      <c r="BI291" s="212" t="s">
        <v>193</v>
      </c>
      <c r="BJ291" s="8" t="s">
        <v>90</v>
      </c>
      <c r="BK291" s="31">
        <v>7</v>
      </c>
      <c r="BL291" s="31">
        <v>0</v>
      </c>
      <c r="BM291" s="31">
        <v>0</v>
      </c>
      <c r="BN291" s="31">
        <v>0</v>
      </c>
      <c r="BO291" s="31">
        <v>5</v>
      </c>
      <c r="BP291" s="31">
        <v>5</v>
      </c>
      <c r="BQ291" s="31">
        <v>4</v>
      </c>
      <c r="BR291" s="31">
        <v>4</v>
      </c>
      <c r="BS291" s="31">
        <v>0</v>
      </c>
      <c r="BT291" s="31">
        <v>3</v>
      </c>
      <c r="BU291" s="31">
        <v>1</v>
      </c>
      <c r="BV291" s="31">
        <v>0</v>
      </c>
      <c r="BW291" s="31">
        <v>1</v>
      </c>
      <c r="BX291" s="149">
        <v>30</v>
      </c>
      <c r="BY291" s="125">
        <v>26</v>
      </c>
      <c r="BZ291" s="71">
        <v>14</v>
      </c>
      <c r="CA291" s="71">
        <v>5</v>
      </c>
      <c r="CB291" s="71">
        <v>4</v>
      </c>
      <c r="CC291" s="71">
        <v>5</v>
      </c>
      <c r="CD291" s="212" t="s">
        <v>193</v>
      </c>
      <c r="CE291" s="8" t="s">
        <v>90</v>
      </c>
      <c r="CF291" s="71">
        <v>0</v>
      </c>
      <c r="CG291" s="71">
        <v>434</v>
      </c>
      <c r="CH291" s="71">
        <v>0</v>
      </c>
      <c r="CI291" s="71">
        <v>0</v>
      </c>
      <c r="CJ291" s="71">
        <v>0</v>
      </c>
      <c r="CK291" s="71">
        <v>11</v>
      </c>
      <c r="CL291" s="71">
        <v>32</v>
      </c>
      <c r="CM291" s="71">
        <v>17</v>
      </c>
      <c r="CN291" s="71">
        <v>19</v>
      </c>
      <c r="CO291" s="212" t="s">
        <v>193</v>
      </c>
      <c r="CP291" s="8" t="s">
        <v>90</v>
      </c>
      <c r="CQ291" s="46">
        <v>237</v>
      </c>
      <c r="CR291" s="46">
        <v>118</v>
      </c>
      <c r="CS291" s="46">
        <v>138</v>
      </c>
      <c r="CT291" s="46">
        <v>62</v>
      </c>
      <c r="CU291" s="46">
        <v>0</v>
      </c>
      <c r="CV291" s="46">
        <v>0</v>
      </c>
      <c r="CW291" s="46">
        <v>0</v>
      </c>
      <c r="CX291" s="46">
        <v>0</v>
      </c>
      <c r="CY291" s="46">
        <v>8</v>
      </c>
      <c r="CZ291" s="46">
        <v>4</v>
      </c>
      <c r="DA291" s="46">
        <v>3</v>
      </c>
      <c r="DB291" s="46">
        <v>2</v>
      </c>
      <c r="DC291" s="46">
        <v>3</v>
      </c>
      <c r="DD291" s="46">
        <v>0</v>
      </c>
      <c r="DE291" s="46">
        <v>1</v>
      </c>
      <c r="DF291" s="46">
        <v>0</v>
      </c>
      <c r="DG291" s="46">
        <v>0</v>
      </c>
      <c r="DH291" s="46">
        <v>0</v>
      </c>
      <c r="DI291" s="46">
        <v>0</v>
      </c>
      <c r="DJ291" s="46">
        <v>0</v>
      </c>
      <c r="DK291" s="46">
        <v>3</v>
      </c>
      <c r="DL291" s="46">
        <v>1</v>
      </c>
      <c r="DM291" s="46">
        <v>2</v>
      </c>
      <c r="DN291" s="46">
        <v>0</v>
      </c>
      <c r="DO291" s="212" t="s">
        <v>193</v>
      </c>
      <c r="DP291" s="8" t="s">
        <v>90</v>
      </c>
      <c r="DQ291" s="71">
        <v>7</v>
      </c>
      <c r="DR291" s="71">
        <v>46</v>
      </c>
      <c r="DS291" s="71">
        <v>0</v>
      </c>
      <c r="DT291" s="71">
        <v>11</v>
      </c>
      <c r="DU291" s="71">
        <v>1</v>
      </c>
      <c r="DV291" s="16">
        <v>65</v>
      </c>
      <c r="DW291" s="71">
        <v>13</v>
      </c>
      <c r="DX291" s="71">
        <v>17</v>
      </c>
      <c r="DY291" s="152">
        <v>2</v>
      </c>
      <c r="DZ291" s="32">
        <v>0</v>
      </c>
      <c r="EA291" s="212" t="s">
        <v>193</v>
      </c>
      <c r="EB291" s="8" t="s">
        <v>90</v>
      </c>
      <c r="EC291" s="71">
        <v>319</v>
      </c>
      <c r="ED291" s="71">
        <v>295</v>
      </c>
      <c r="EE291" s="71">
        <v>0</v>
      </c>
      <c r="EF291" s="71">
        <v>0</v>
      </c>
      <c r="EG291" s="71">
        <v>0</v>
      </c>
      <c r="EH291" s="71">
        <v>0</v>
      </c>
      <c r="EI291" s="71">
        <v>0</v>
      </c>
      <c r="EJ291" s="71">
        <v>247</v>
      </c>
      <c r="EK291" s="71">
        <v>0</v>
      </c>
      <c r="EL291" s="71">
        <v>0</v>
      </c>
      <c r="EM291" s="71">
        <v>0</v>
      </c>
      <c r="EN291" s="71">
        <v>0</v>
      </c>
      <c r="EO291" s="71">
        <v>0</v>
      </c>
      <c r="EP291" s="71">
        <v>0</v>
      </c>
      <c r="EQ291" s="71">
        <v>0</v>
      </c>
      <c r="ER291" s="71">
        <v>0</v>
      </c>
      <c r="ES291" s="71">
        <v>0</v>
      </c>
      <c r="EU291" s="80" t="s">
        <v>193</v>
      </c>
      <c r="EV291" s="80" t="s">
        <v>2568</v>
      </c>
      <c r="EW291" s="78">
        <v>251</v>
      </c>
      <c r="EX291" s="80">
        <v>144</v>
      </c>
      <c r="EY291" s="78">
        <v>868</v>
      </c>
      <c r="EZ291" s="78"/>
      <c r="FA291" s="78"/>
      <c r="FB291" s="78"/>
      <c r="FC291" s="78"/>
      <c r="FD291" s="78"/>
      <c r="FE291" s="78"/>
    </row>
    <row r="292" spans="1:161">
      <c r="A292" s="212"/>
      <c r="B292" s="8" t="s">
        <v>91</v>
      </c>
      <c r="C292" s="71">
        <v>769</v>
      </c>
      <c r="D292" s="71">
        <v>399</v>
      </c>
      <c r="E292" s="71">
        <v>0</v>
      </c>
      <c r="F292" s="71">
        <v>0</v>
      </c>
      <c r="G292" s="71">
        <v>0</v>
      </c>
      <c r="H292" s="71">
        <v>0</v>
      </c>
      <c r="I292" s="71">
        <v>0</v>
      </c>
      <c r="J292" s="71">
        <v>0</v>
      </c>
      <c r="K292" s="71">
        <v>307</v>
      </c>
      <c r="L292" s="71">
        <v>212</v>
      </c>
      <c r="M292" s="71">
        <v>158</v>
      </c>
      <c r="N292" s="71">
        <v>72</v>
      </c>
      <c r="O292" s="71">
        <v>119</v>
      </c>
      <c r="P292" s="71">
        <v>37</v>
      </c>
      <c r="Q292" s="71">
        <v>0</v>
      </c>
      <c r="R292" s="71">
        <v>0</v>
      </c>
      <c r="S292" s="71">
        <v>0</v>
      </c>
      <c r="T292" s="71">
        <v>0</v>
      </c>
      <c r="U292" s="71">
        <v>0</v>
      </c>
      <c r="V292" s="71">
        <v>0</v>
      </c>
      <c r="W292" s="71">
        <v>322</v>
      </c>
      <c r="X292" s="71">
        <v>176</v>
      </c>
      <c r="Y292" s="71">
        <v>95</v>
      </c>
      <c r="Z292" s="71">
        <v>32</v>
      </c>
      <c r="AA292" s="71">
        <v>105</v>
      </c>
      <c r="AB292" s="71">
        <v>37</v>
      </c>
      <c r="AC292" s="69">
        <v>1875</v>
      </c>
      <c r="AD292" s="69">
        <v>965</v>
      </c>
      <c r="AE292" s="212"/>
      <c r="AF292" s="8" t="s">
        <v>91</v>
      </c>
      <c r="AG292" s="71">
        <v>34</v>
      </c>
      <c r="AH292" s="71">
        <v>20</v>
      </c>
      <c r="AI292" s="71">
        <v>0</v>
      </c>
      <c r="AJ292" s="71">
        <v>0</v>
      </c>
      <c r="AK292" s="71">
        <v>0</v>
      </c>
      <c r="AL292" s="71">
        <v>0</v>
      </c>
      <c r="AM292" s="71">
        <v>0</v>
      </c>
      <c r="AN292" s="71">
        <v>0</v>
      </c>
      <c r="AO292" s="71">
        <v>12</v>
      </c>
      <c r="AP292" s="71">
        <v>10</v>
      </c>
      <c r="AQ292" s="71">
        <v>16</v>
      </c>
      <c r="AR292" s="71">
        <v>12</v>
      </c>
      <c r="AS292" s="71">
        <v>9</v>
      </c>
      <c r="AT292" s="71">
        <v>6</v>
      </c>
      <c r="AU292" s="71">
        <v>0</v>
      </c>
      <c r="AV292" s="71">
        <v>0</v>
      </c>
      <c r="AW292" s="71">
        <v>0</v>
      </c>
      <c r="AX292" s="71">
        <v>0</v>
      </c>
      <c r="AY292" s="71">
        <v>0</v>
      </c>
      <c r="AZ292" s="71">
        <v>0</v>
      </c>
      <c r="BA292" s="71">
        <v>16</v>
      </c>
      <c r="BB292" s="71">
        <v>6</v>
      </c>
      <c r="BC292" s="71">
        <v>14</v>
      </c>
      <c r="BD292" s="71">
        <v>9</v>
      </c>
      <c r="BE292" s="71">
        <v>17</v>
      </c>
      <c r="BF292" s="71">
        <v>12</v>
      </c>
      <c r="BG292" s="69">
        <v>118</v>
      </c>
      <c r="BH292" s="69">
        <v>75</v>
      </c>
      <c r="BI292" s="212"/>
      <c r="BJ292" s="8" t="s">
        <v>91</v>
      </c>
      <c r="BK292" s="31">
        <v>7</v>
      </c>
      <c r="BL292" s="31">
        <v>0</v>
      </c>
      <c r="BM292" s="31">
        <v>0</v>
      </c>
      <c r="BN292" s="31">
        <v>0</v>
      </c>
      <c r="BO292" s="31">
        <v>3</v>
      </c>
      <c r="BP292" s="31">
        <v>2</v>
      </c>
      <c r="BQ292" s="31">
        <v>1</v>
      </c>
      <c r="BR292" s="31">
        <v>0</v>
      </c>
      <c r="BS292" s="31">
        <v>0</v>
      </c>
      <c r="BT292" s="31">
        <v>0</v>
      </c>
      <c r="BU292" s="31">
        <v>3</v>
      </c>
      <c r="BV292" s="31">
        <v>2</v>
      </c>
      <c r="BW292" s="31">
        <v>1</v>
      </c>
      <c r="BX292" s="149">
        <v>19</v>
      </c>
      <c r="BY292" s="125">
        <v>19</v>
      </c>
      <c r="BZ292" s="71">
        <v>19</v>
      </c>
      <c r="CA292" s="71">
        <v>8</v>
      </c>
      <c r="CB292" s="71">
        <v>0</v>
      </c>
      <c r="CC292" s="71">
        <v>1</v>
      </c>
      <c r="CD292" s="212"/>
      <c r="CE292" s="8" t="s">
        <v>91</v>
      </c>
      <c r="CF292" s="71">
        <v>0</v>
      </c>
      <c r="CG292" s="71">
        <v>900</v>
      </c>
      <c r="CH292" s="71">
        <v>0</v>
      </c>
      <c r="CI292" s="71">
        <v>0</v>
      </c>
      <c r="CJ292" s="71">
        <v>0</v>
      </c>
      <c r="CK292" s="71">
        <v>3</v>
      </c>
      <c r="CL292" s="71">
        <v>19</v>
      </c>
      <c r="CM292" s="71">
        <v>19</v>
      </c>
      <c r="CN292" s="71">
        <v>19</v>
      </c>
      <c r="CO292" s="212"/>
      <c r="CP292" s="8" t="s">
        <v>91</v>
      </c>
      <c r="CQ292" s="46">
        <v>220</v>
      </c>
      <c r="CR292" s="46">
        <v>142</v>
      </c>
      <c r="CS292" s="46">
        <v>152</v>
      </c>
      <c r="CT292" s="46">
        <v>94</v>
      </c>
      <c r="CU292" s="46">
        <v>0</v>
      </c>
      <c r="CV292" s="46">
        <v>0</v>
      </c>
      <c r="CW292" s="46">
        <v>0</v>
      </c>
      <c r="CX292" s="46">
        <v>0</v>
      </c>
      <c r="CY292" s="46">
        <v>97</v>
      </c>
      <c r="CZ292" s="46">
        <v>40</v>
      </c>
      <c r="DA292" s="46">
        <v>26</v>
      </c>
      <c r="DB292" s="46">
        <v>10</v>
      </c>
      <c r="DC292" s="46">
        <v>77</v>
      </c>
      <c r="DD292" s="46">
        <v>37</v>
      </c>
      <c r="DE292" s="46">
        <v>40</v>
      </c>
      <c r="DF292" s="46">
        <v>12</v>
      </c>
      <c r="DG292" s="46">
        <v>38</v>
      </c>
      <c r="DH292" s="46">
        <v>13</v>
      </c>
      <c r="DI292" s="46">
        <v>24</v>
      </c>
      <c r="DJ292" s="46">
        <v>6</v>
      </c>
      <c r="DK292" s="46">
        <v>44</v>
      </c>
      <c r="DL292" s="46">
        <v>16</v>
      </c>
      <c r="DM292" s="46">
        <v>25</v>
      </c>
      <c r="DN292" s="46">
        <v>5</v>
      </c>
      <c r="DO292" s="212"/>
      <c r="DP292" s="8" t="s">
        <v>91</v>
      </c>
      <c r="DQ292" s="71">
        <v>20</v>
      </c>
      <c r="DR292" s="71">
        <v>27</v>
      </c>
      <c r="DS292" s="71">
        <v>0</v>
      </c>
      <c r="DT292" s="71">
        <v>3</v>
      </c>
      <c r="DU292" s="71">
        <v>0</v>
      </c>
      <c r="DV292" s="16">
        <v>50</v>
      </c>
      <c r="DW292" s="71">
        <v>19</v>
      </c>
      <c r="DX292" s="71">
        <v>35</v>
      </c>
      <c r="DY292" s="152">
        <v>11</v>
      </c>
      <c r="DZ292" s="32">
        <v>0</v>
      </c>
      <c r="EA292" s="212"/>
      <c r="EB292" s="8" t="s">
        <v>91</v>
      </c>
      <c r="EC292" s="71">
        <v>2</v>
      </c>
      <c r="ED292" s="71">
        <v>0</v>
      </c>
      <c r="EE292" s="71">
        <v>250</v>
      </c>
      <c r="EF292" s="71">
        <v>0</v>
      </c>
      <c r="EG292" s="71">
        <v>50</v>
      </c>
      <c r="EH292" s="71">
        <v>25</v>
      </c>
      <c r="EI292" s="71">
        <v>0</v>
      </c>
      <c r="EJ292" s="71">
        <v>579</v>
      </c>
      <c r="EK292" s="71">
        <v>40</v>
      </c>
      <c r="EL292" s="71">
        <v>0</v>
      </c>
      <c r="EM292" s="71">
        <v>142</v>
      </c>
      <c r="EN292" s="71">
        <v>0</v>
      </c>
      <c r="EO292" s="71">
        <v>3</v>
      </c>
      <c r="EP292" s="71">
        <v>0</v>
      </c>
      <c r="EQ292" s="71">
        <v>0</v>
      </c>
      <c r="ER292" s="71">
        <v>0</v>
      </c>
      <c r="ES292" s="71">
        <v>0</v>
      </c>
      <c r="EU292" s="80" t="s">
        <v>193</v>
      </c>
      <c r="EV292" s="80" t="s">
        <v>2569</v>
      </c>
      <c r="EW292" s="78">
        <v>476</v>
      </c>
      <c r="EX292" s="80">
        <v>267</v>
      </c>
      <c r="EY292" s="78">
        <v>1800</v>
      </c>
      <c r="EZ292" s="78"/>
      <c r="FA292" s="78"/>
      <c r="FB292" s="78"/>
      <c r="FC292" s="78"/>
      <c r="FD292" s="78"/>
      <c r="FE292" s="78"/>
    </row>
    <row r="293" spans="1:161">
      <c r="A293" s="212"/>
      <c r="B293" s="66" t="s">
        <v>73</v>
      </c>
      <c r="C293" s="26">
        <v>1305</v>
      </c>
      <c r="D293" s="26">
        <v>690</v>
      </c>
      <c r="E293" s="26">
        <v>0</v>
      </c>
      <c r="F293" s="26">
        <v>0</v>
      </c>
      <c r="G293" s="26">
        <v>0</v>
      </c>
      <c r="H293" s="26">
        <v>0</v>
      </c>
      <c r="I293" s="26">
        <v>0</v>
      </c>
      <c r="J293" s="26">
        <v>0</v>
      </c>
      <c r="K293" s="26">
        <v>510</v>
      </c>
      <c r="L293" s="26">
        <v>350</v>
      </c>
      <c r="M293" s="26">
        <v>233</v>
      </c>
      <c r="N293" s="26">
        <v>104</v>
      </c>
      <c r="O293" s="26">
        <v>207</v>
      </c>
      <c r="P293" s="26">
        <v>78</v>
      </c>
      <c r="Q293" s="26">
        <v>220</v>
      </c>
      <c r="R293" s="26">
        <v>116</v>
      </c>
      <c r="S293" s="26">
        <v>0</v>
      </c>
      <c r="T293" s="26">
        <v>0</v>
      </c>
      <c r="U293" s="26">
        <v>41</v>
      </c>
      <c r="V293" s="26">
        <v>13</v>
      </c>
      <c r="W293" s="26">
        <v>347</v>
      </c>
      <c r="X293" s="26">
        <v>189</v>
      </c>
      <c r="Y293" s="26">
        <v>95</v>
      </c>
      <c r="Z293" s="26">
        <v>32</v>
      </c>
      <c r="AA293" s="26">
        <v>138</v>
      </c>
      <c r="AB293" s="26">
        <v>46</v>
      </c>
      <c r="AC293" s="68">
        <v>3096</v>
      </c>
      <c r="AD293" s="68">
        <v>1618</v>
      </c>
      <c r="AE293" s="212"/>
      <c r="AF293" s="66" t="s">
        <v>73</v>
      </c>
      <c r="AG293" s="26">
        <v>38</v>
      </c>
      <c r="AH293" s="26">
        <v>21</v>
      </c>
      <c r="AI293" s="26">
        <v>0</v>
      </c>
      <c r="AJ293" s="26">
        <v>0</v>
      </c>
      <c r="AK293" s="26">
        <v>0</v>
      </c>
      <c r="AL293" s="26">
        <v>0</v>
      </c>
      <c r="AM293" s="26">
        <v>0</v>
      </c>
      <c r="AN293" s="26">
        <v>0</v>
      </c>
      <c r="AO293" s="26">
        <v>19</v>
      </c>
      <c r="AP293" s="26">
        <v>14</v>
      </c>
      <c r="AQ293" s="26">
        <v>17</v>
      </c>
      <c r="AR293" s="26">
        <v>12</v>
      </c>
      <c r="AS293" s="26">
        <v>9</v>
      </c>
      <c r="AT293" s="26">
        <v>6</v>
      </c>
      <c r="AU293" s="26">
        <v>16</v>
      </c>
      <c r="AV293" s="26">
        <v>10</v>
      </c>
      <c r="AW293" s="26">
        <v>0</v>
      </c>
      <c r="AX293" s="26">
        <v>0</v>
      </c>
      <c r="AY293" s="26">
        <v>6</v>
      </c>
      <c r="AZ293" s="26">
        <v>2</v>
      </c>
      <c r="BA293" s="26">
        <v>19</v>
      </c>
      <c r="BB293" s="26">
        <v>7</v>
      </c>
      <c r="BC293" s="26">
        <v>14</v>
      </c>
      <c r="BD293" s="26">
        <v>9</v>
      </c>
      <c r="BE293" s="26">
        <v>19</v>
      </c>
      <c r="BF293" s="26">
        <v>13</v>
      </c>
      <c r="BG293" s="68">
        <v>157</v>
      </c>
      <c r="BH293" s="68">
        <v>94</v>
      </c>
      <c r="BI293" s="212"/>
      <c r="BJ293" s="66" t="s">
        <v>73</v>
      </c>
      <c r="BK293" s="68">
        <v>14</v>
      </c>
      <c r="BL293" s="68">
        <v>0</v>
      </c>
      <c r="BM293" s="68">
        <v>0</v>
      </c>
      <c r="BN293" s="68">
        <v>0</v>
      </c>
      <c r="BO293" s="68">
        <v>8</v>
      </c>
      <c r="BP293" s="68">
        <v>7</v>
      </c>
      <c r="BQ293" s="68">
        <v>5</v>
      </c>
      <c r="BR293" s="68">
        <v>4</v>
      </c>
      <c r="BS293" s="68">
        <v>0</v>
      </c>
      <c r="BT293" s="68">
        <v>3</v>
      </c>
      <c r="BU293" s="68">
        <v>4</v>
      </c>
      <c r="BV293" s="68">
        <v>2</v>
      </c>
      <c r="BW293" s="68">
        <v>2</v>
      </c>
      <c r="BX293" s="68">
        <v>49</v>
      </c>
      <c r="BY293" s="68">
        <v>45</v>
      </c>
      <c r="BZ293" s="68">
        <v>33</v>
      </c>
      <c r="CA293" s="68">
        <v>13</v>
      </c>
      <c r="CB293" s="68">
        <v>4</v>
      </c>
      <c r="CC293" s="68">
        <v>6</v>
      </c>
      <c r="CD293" s="212"/>
      <c r="CE293" s="66" t="s">
        <v>73</v>
      </c>
      <c r="CF293" s="68">
        <v>0</v>
      </c>
      <c r="CG293" s="68">
        <v>1334</v>
      </c>
      <c r="CH293" s="68">
        <v>0</v>
      </c>
      <c r="CI293" s="68">
        <v>0</v>
      </c>
      <c r="CJ293" s="68">
        <v>0</v>
      </c>
      <c r="CK293" s="68">
        <v>14</v>
      </c>
      <c r="CL293" s="68">
        <v>51</v>
      </c>
      <c r="CM293" s="68">
        <v>36</v>
      </c>
      <c r="CN293" s="68">
        <v>38</v>
      </c>
      <c r="CO293" s="212"/>
      <c r="CP293" s="66" t="s">
        <v>73</v>
      </c>
      <c r="CQ293" s="68">
        <v>457</v>
      </c>
      <c r="CR293" s="68">
        <v>260</v>
      </c>
      <c r="CS293" s="68">
        <v>290</v>
      </c>
      <c r="CT293" s="68">
        <v>156</v>
      </c>
      <c r="CU293" s="68">
        <v>0</v>
      </c>
      <c r="CV293" s="68">
        <v>0</v>
      </c>
      <c r="CW293" s="68">
        <v>0</v>
      </c>
      <c r="CX293" s="68">
        <v>0</v>
      </c>
      <c r="CY293" s="68">
        <v>105</v>
      </c>
      <c r="CZ293" s="68">
        <v>44</v>
      </c>
      <c r="DA293" s="68">
        <v>29</v>
      </c>
      <c r="DB293" s="68">
        <v>12</v>
      </c>
      <c r="DC293" s="68">
        <v>80</v>
      </c>
      <c r="DD293" s="68">
        <v>37</v>
      </c>
      <c r="DE293" s="68">
        <v>41</v>
      </c>
      <c r="DF293" s="68">
        <v>12</v>
      </c>
      <c r="DG293" s="68">
        <v>38</v>
      </c>
      <c r="DH293" s="68">
        <v>13</v>
      </c>
      <c r="DI293" s="68">
        <v>24</v>
      </c>
      <c r="DJ293" s="68">
        <v>6</v>
      </c>
      <c r="DK293" s="68">
        <v>47</v>
      </c>
      <c r="DL293" s="68">
        <v>17</v>
      </c>
      <c r="DM293" s="68">
        <v>27</v>
      </c>
      <c r="DN293" s="68">
        <v>5</v>
      </c>
      <c r="DO293" s="212"/>
      <c r="DP293" s="66" t="s">
        <v>73</v>
      </c>
      <c r="DQ293" s="26">
        <v>27</v>
      </c>
      <c r="DR293" s="26">
        <v>73</v>
      </c>
      <c r="DS293" s="26">
        <v>0</v>
      </c>
      <c r="DT293" s="26">
        <v>14</v>
      </c>
      <c r="DU293" s="26">
        <v>1</v>
      </c>
      <c r="DV293" s="26">
        <v>115</v>
      </c>
      <c r="DW293" s="26">
        <v>32</v>
      </c>
      <c r="DX293" s="26">
        <v>52</v>
      </c>
      <c r="DY293" s="41">
        <v>13</v>
      </c>
      <c r="DZ293" s="41">
        <v>0</v>
      </c>
      <c r="EA293" s="212"/>
      <c r="EB293" s="66" t="s">
        <v>73</v>
      </c>
      <c r="EC293" s="68">
        <v>321</v>
      </c>
      <c r="ED293" s="68">
        <v>295</v>
      </c>
      <c r="EE293" s="68">
        <v>250</v>
      </c>
      <c r="EF293" s="68">
        <v>0</v>
      </c>
      <c r="EG293" s="68">
        <v>50</v>
      </c>
      <c r="EH293" s="68">
        <v>25</v>
      </c>
      <c r="EI293" s="68">
        <v>0</v>
      </c>
      <c r="EJ293" s="68">
        <v>826</v>
      </c>
      <c r="EK293" s="68">
        <v>40</v>
      </c>
      <c r="EL293" s="68">
        <v>0</v>
      </c>
      <c r="EM293" s="68">
        <v>142</v>
      </c>
      <c r="EN293" s="68">
        <v>0</v>
      </c>
      <c r="EO293" s="68">
        <v>3</v>
      </c>
      <c r="EP293" s="68">
        <v>0</v>
      </c>
      <c r="EQ293" s="68">
        <v>0</v>
      </c>
      <c r="ER293" s="68">
        <v>0</v>
      </c>
      <c r="ES293" s="68">
        <v>0</v>
      </c>
      <c r="EU293" s="80" t="s">
        <v>193</v>
      </c>
      <c r="EV293" s="80" t="s">
        <v>2570</v>
      </c>
      <c r="EW293" s="78">
        <v>727</v>
      </c>
      <c r="EX293" s="80">
        <v>411</v>
      </c>
      <c r="EY293" s="78">
        <v>2668</v>
      </c>
      <c r="EZ293" s="78"/>
      <c r="FA293" s="78"/>
      <c r="FB293" s="78"/>
      <c r="FC293" s="78"/>
      <c r="FD293" s="78"/>
      <c r="FE293" s="78"/>
    </row>
    <row r="294" spans="1:161">
      <c r="A294" s="212" t="s">
        <v>194</v>
      </c>
      <c r="B294" s="8" t="s">
        <v>90</v>
      </c>
      <c r="C294" s="71">
        <v>0</v>
      </c>
      <c r="D294" s="71">
        <v>0</v>
      </c>
      <c r="E294" s="71">
        <v>0</v>
      </c>
      <c r="F294" s="71">
        <v>0</v>
      </c>
      <c r="G294" s="71">
        <v>0</v>
      </c>
      <c r="H294" s="71">
        <v>0</v>
      </c>
      <c r="I294" s="71">
        <v>0</v>
      </c>
      <c r="J294" s="71">
        <v>0</v>
      </c>
      <c r="K294" s="71">
        <v>0</v>
      </c>
      <c r="L294" s="71">
        <v>0</v>
      </c>
      <c r="M294" s="71">
        <v>0</v>
      </c>
      <c r="N294" s="71">
        <v>0</v>
      </c>
      <c r="O294" s="71">
        <v>0</v>
      </c>
      <c r="P294" s="71">
        <v>0</v>
      </c>
      <c r="Q294" s="71">
        <v>0</v>
      </c>
      <c r="R294" s="71">
        <v>0</v>
      </c>
      <c r="S294" s="71">
        <v>0</v>
      </c>
      <c r="T294" s="71">
        <v>0</v>
      </c>
      <c r="U294" s="71">
        <v>0</v>
      </c>
      <c r="V294" s="71">
        <v>0</v>
      </c>
      <c r="W294" s="71">
        <v>0</v>
      </c>
      <c r="X294" s="71">
        <v>0</v>
      </c>
      <c r="Y294" s="71">
        <v>0</v>
      </c>
      <c r="Z294" s="71">
        <v>0</v>
      </c>
      <c r="AA294" s="71">
        <v>0</v>
      </c>
      <c r="AB294" s="71">
        <v>0</v>
      </c>
      <c r="AC294" s="69">
        <v>0</v>
      </c>
      <c r="AD294" s="69">
        <v>0</v>
      </c>
      <c r="AE294" s="212" t="s">
        <v>194</v>
      </c>
      <c r="AF294" s="8" t="s">
        <v>90</v>
      </c>
      <c r="AG294" s="71">
        <v>0</v>
      </c>
      <c r="AH294" s="71">
        <v>0</v>
      </c>
      <c r="AI294" s="71">
        <v>0</v>
      </c>
      <c r="AJ294" s="71">
        <v>0</v>
      </c>
      <c r="AK294" s="71">
        <v>0</v>
      </c>
      <c r="AL294" s="71">
        <v>0</v>
      </c>
      <c r="AM294" s="71">
        <v>0</v>
      </c>
      <c r="AN294" s="71">
        <v>0</v>
      </c>
      <c r="AO294" s="71">
        <v>0</v>
      </c>
      <c r="AP294" s="71">
        <v>0</v>
      </c>
      <c r="AQ294" s="71">
        <v>0</v>
      </c>
      <c r="AR294" s="71">
        <v>0</v>
      </c>
      <c r="AS294" s="71">
        <v>0</v>
      </c>
      <c r="AT294" s="71">
        <v>0</v>
      </c>
      <c r="AU294" s="71">
        <v>0</v>
      </c>
      <c r="AV294" s="71">
        <v>0</v>
      </c>
      <c r="AW294" s="71">
        <v>0</v>
      </c>
      <c r="AX294" s="71">
        <v>0</v>
      </c>
      <c r="AY294" s="71">
        <v>0</v>
      </c>
      <c r="AZ294" s="71">
        <v>0</v>
      </c>
      <c r="BA294" s="71">
        <v>0</v>
      </c>
      <c r="BB294" s="71">
        <v>0</v>
      </c>
      <c r="BC294" s="71">
        <v>0</v>
      </c>
      <c r="BD294" s="71">
        <v>0</v>
      </c>
      <c r="BE294" s="71">
        <v>0</v>
      </c>
      <c r="BF294" s="71">
        <v>0</v>
      </c>
      <c r="BG294" s="69">
        <v>0</v>
      </c>
      <c r="BH294" s="69">
        <v>0</v>
      </c>
      <c r="BI294" s="212" t="s">
        <v>194</v>
      </c>
      <c r="BJ294" s="8" t="s">
        <v>90</v>
      </c>
      <c r="BK294" s="31">
        <v>0</v>
      </c>
      <c r="BL294" s="31">
        <v>0</v>
      </c>
      <c r="BM294" s="31">
        <v>0</v>
      </c>
      <c r="BN294" s="31">
        <v>0</v>
      </c>
      <c r="BO294" s="31">
        <v>0</v>
      </c>
      <c r="BP294" s="31">
        <v>0</v>
      </c>
      <c r="BQ294" s="31">
        <v>0</v>
      </c>
      <c r="BR294" s="31">
        <v>0</v>
      </c>
      <c r="BS294" s="31">
        <v>0</v>
      </c>
      <c r="BT294" s="31">
        <v>0</v>
      </c>
      <c r="BU294" s="31">
        <v>0</v>
      </c>
      <c r="BV294" s="31">
        <v>0</v>
      </c>
      <c r="BW294" s="31">
        <v>0</v>
      </c>
      <c r="BX294" s="149">
        <v>0</v>
      </c>
      <c r="BY294" s="125">
        <v>0</v>
      </c>
      <c r="BZ294" s="71">
        <v>0</v>
      </c>
      <c r="CA294" s="71">
        <v>0</v>
      </c>
      <c r="CB294" s="71">
        <v>0</v>
      </c>
      <c r="CC294" s="71">
        <v>0</v>
      </c>
      <c r="CD294" s="212" t="s">
        <v>194</v>
      </c>
      <c r="CE294" s="8" t="s">
        <v>90</v>
      </c>
      <c r="CF294" s="71">
        <v>0</v>
      </c>
      <c r="CG294" s="71">
        <v>0</v>
      </c>
      <c r="CH294" s="71">
        <v>0</v>
      </c>
      <c r="CI294" s="71">
        <v>0</v>
      </c>
      <c r="CJ294" s="71">
        <v>0</v>
      </c>
      <c r="CK294" s="71">
        <v>0</v>
      </c>
      <c r="CL294" s="71">
        <v>0</v>
      </c>
      <c r="CM294" s="71">
        <v>0</v>
      </c>
      <c r="CN294" s="71">
        <v>0</v>
      </c>
      <c r="CO294" s="212" t="s">
        <v>194</v>
      </c>
      <c r="CP294" s="8" t="s">
        <v>90</v>
      </c>
      <c r="CQ294" s="46">
        <v>0</v>
      </c>
      <c r="CR294" s="46">
        <v>0</v>
      </c>
      <c r="CS294" s="46">
        <v>0</v>
      </c>
      <c r="CT294" s="46">
        <v>0</v>
      </c>
      <c r="CU294" s="46">
        <v>0</v>
      </c>
      <c r="CV294" s="46">
        <v>0</v>
      </c>
      <c r="CW294" s="46">
        <v>0</v>
      </c>
      <c r="CX294" s="46">
        <v>0</v>
      </c>
      <c r="CY294" s="46">
        <v>0</v>
      </c>
      <c r="CZ294" s="46">
        <v>0</v>
      </c>
      <c r="DA294" s="46">
        <v>0</v>
      </c>
      <c r="DB294" s="46">
        <v>0</v>
      </c>
      <c r="DC294" s="46">
        <v>0</v>
      </c>
      <c r="DD294" s="46">
        <v>0</v>
      </c>
      <c r="DE294" s="46">
        <v>0</v>
      </c>
      <c r="DF294" s="46">
        <v>0</v>
      </c>
      <c r="DG294" s="46">
        <v>0</v>
      </c>
      <c r="DH294" s="46">
        <v>0</v>
      </c>
      <c r="DI294" s="46">
        <v>0</v>
      </c>
      <c r="DJ294" s="46">
        <v>0</v>
      </c>
      <c r="DK294" s="46">
        <v>0</v>
      </c>
      <c r="DL294" s="46">
        <v>0</v>
      </c>
      <c r="DM294" s="46">
        <v>0</v>
      </c>
      <c r="DN294" s="46">
        <v>0</v>
      </c>
      <c r="DO294" s="212" t="s">
        <v>194</v>
      </c>
      <c r="DP294" s="8" t="s">
        <v>90</v>
      </c>
      <c r="DQ294" s="71">
        <v>0</v>
      </c>
      <c r="DR294" s="71">
        <v>0</v>
      </c>
      <c r="DS294" s="71">
        <v>0</v>
      </c>
      <c r="DT294" s="71">
        <v>0</v>
      </c>
      <c r="DU294" s="71">
        <v>0</v>
      </c>
      <c r="DV294" s="16">
        <v>0</v>
      </c>
      <c r="DW294" s="71">
        <v>0</v>
      </c>
      <c r="DX294" s="71">
        <v>0</v>
      </c>
      <c r="DY294" s="152">
        <v>0</v>
      </c>
      <c r="DZ294" s="32">
        <v>0</v>
      </c>
      <c r="EA294" s="212" t="s">
        <v>194</v>
      </c>
      <c r="EB294" s="8" t="s">
        <v>90</v>
      </c>
      <c r="EC294" s="71">
        <v>0</v>
      </c>
      <c r="ED294" s="71">
        <v>0</v>
      </c>
      <c r="EE294" s="71">
        <v>0</v>
      </c>
      <c r="EF294" s="71">
        <v>0</v>
      </c>
      <c r="EG294" s="71">
        <v>0</v>
      </c>
      <c r="EH294" s="71">
        <v>0</v>
      </c>
      <c r="EI294" s="71">
        <v>0</v>
      </c>
      <c r="EJ294" s="71">
        <v>0</v>
      </c>
      <c r="EK294" s="71">
        <v>0</v>
      </c>
      <c r="EL294" s="71">
        <v>0</v>
      </c>
      <c r="EM294" s="71">
        <v>0</v>
      </c>
      <c r="EN294" s="71">
        <v>0</v>
      </c>
      <c r="EO294" s="71">
        <v>0</v>
      </c>
      <c r="EP294" s="71">
        <v>0</v>
      </c>
      <c r="EQ294" s="71">
        <v>0</v>
      </c>
      <c r="ER294" s="71">
        <v>0</v>
      </c>
      <c r="ES294" s="71">
        <v>0</v>
      </c>
      <c r="EU294" s="80" t="s">
        <v>194</v>
      </c>
      <c r="EV294" s="80" t="s">
        <v>2571</v>
      </c>
      <c r="EW294" s="78">
        <v>0</v>
      </c>
      <c r="EX294" s="80">
        <v>0</v>
      </c>
      <c r="EY294" s="78">
        <v>0</v>
      </c>
      <c r="EZ294" s="78"/>
      <c r="FA294" s="78"/>
      <c r="FB294" s="78"/>
      <c r="FC294" s="78"/>
      <c r="FD294" s="78"/>
      <c r="FE294" s="78"/>
    </row>
    <row r="295" spans="1:161">
      <c r="A295" s="212"/>
      <c r="B295" s="8" t="s">
        <v>91</v>
      </c>
      <c r="C295" s="71">
        <v>1201</v>
      </c>
      <c r="D295" s="71">
        <v>735</v>
      </c>
      <c r="E295" s="71">
        <v>0</v>
      </c>
      <c r="F295" s="71">
        <v>0</v>
      </c>
      <c r="G295" s="71">
        <v>0</v>
      </c>
      <c r="H295" s="71">
        <v>0</v>
      </c>
      <c r="I295" s="71">
        <v>0</v>
      </c>
      <c r="J295" s="71">
        <v>0</v>
      </c>
      <c r="K295" s="71">
        <v>392</v>
      </c>
      <c r="L295" s="71">
        <v>272</v>
      </c>
      <c r="M295" s="71">
        <v>376</v>
      </c>
      <c r="N295" s="71">
        <v>182</v>
      </c>
      <c r="O295" s="71">
        <v>350</v>
      </c>
      <c r="P295" s="71">
        <v>195</v>
      </c>
      <c r="Q295" s="71">
        <v>141</v>
      </c>
      <c r="R295" s="71">
        <v>88</v>
      </c>
      <c r="S295" s="71">
        <v>0</v>
      </c>
      <c r="T295" s="71">
        <v>0</v>
      </c>
      <c r="U295" s="71">
        <v>159</v>
      </c>
      <c r="V295" s="71">
        <v>65</v>
      </c>
      <c r="W295" s="71">
        <v>194</v>
      </c>
      <c r="X295" s="71">
        <v>129</v>
      </c>
      <c r="Y295" s="71">
        <v>220</v>
      </c>
      <c r="Z295" s="71">
        <v>118</v>
      </c>
      <c r="AA295" s="71">
        <v>108</v>
      </c>
      <c r="AB295" s="71">
        <v>53</v>
      </c>
      <c r="AC295" s="69">
        <v>3141</v>
      </c>
      <c r="AD295" s="69">
        <v>1837</v>
      </c>
      <c r="AE295" s="212"/>
      <c r="AF295" s="8" t="s">
        <v>91</v>
      </c>
      <c r="AG295" s="71">
        <v>37</v>
      </c>
      <c r="AH295" s="71">
        <v>24</v>
      </c>
      <c r="AI295" s="71">
        <v>0</v>
      </c>
      <c r="AJ295" s="71">
        <v>0</v>
      </c>
      <c r="AK295" s="71">
        <v>0</v>
      </c>
      <c r="AL295" s="71">
        <v>0</v>
      </c>
      <c r="AM295" s="71">
        <v>0</v>
      </c>
      <c r="AN295" s="71">
        <v>0</v>
      </c>
      <c r="AO295" s="71">
        <v>11</v>
      </c>
      <c r="AP295" s="71">
        <v>3</v>
      </c>
      <c r="AQ295" s="71">
        <v>4</v>
      </c>
      <c r="AR295" s="71">
        <v>1</v>
      </c>
      <c r="AS295" s="71">
        <v>14</v>
      </c>
      <c r="AT295" s="71">
        <v>4</v>
      </c>
      <c r="AU295" s="71">
        <v>5</v>
      </c>
      <c r="AV295" s="71">
        <v>4</v>
      </c>
      <c r="AW295" s="71">
        <v>0</v>
      </c>
      <c r="AX295" s="71">
        <v>0</v>
      </c>
      <c r="AY295" s="71">
        <v>14</v>
      </c>
      <c r="AZ295" s="71">
        <v>3</v>
      </c>
      <c r="BA295" s="71">
        <v>3</v>
      </c>
      <c r="BB295" s="71">
        <v>2</v>
      </c>
      <c r="BC295" s="71">
        <v>34</v>
      </c>
      <c r="BD295" s="71">
        <v>20</v>
      </c>
      <c r="BE295" s="71">
        <v>11</v>
      </c>
      <c r="BF295" s="71">
        <v>7</v>
      </c>
      <c r="BG295" s="69">
        <v>133</v>
      </c>
      <c r="BH295" s="69">
        <v>68</v>
      </c>
      <c r="BI295" s="212"/>
      <c r="BJ295" s="8" t="s">
        <v>91</v>
      </c>
      <c r="BK295" s="31">
        <v>21</v>
      </c>
      <c r="BL295" s="31">
        <v>0</v>
      </c>
      <c r="BM295" s="31">
        <v>0</v>
      </c>
      <c r="BN295" s="31">
        <v>0</v>
      </c>
      <c r="BO295" s="31">
        <v>7</v>
      </c>
      <c r="BP295" s="31">
        <v>8</v>
      </c>
      <c r="BQ295" s="31">
        <v>6</v>
      </c>
      <c r="BR295" s="31">
        <v>2</v>
      </c>
      <c r="BS295" s="31">
        <v>0</v>
      </c>
      <c r="BT295" s="31">
        <v>3</v>
      </c>
      <c r="BU295" s="31">
        <v>6</v>
      </c>
      <c r="BV295" s="31">
        <v>8</v>
      </c>
      <c r="BW295" s="31">
        <v>4</v>
      </c>
      <c r="BX295" s="149">
        <v>65</v>
      </c>
      <c r="BY295" s="125">
        <v>67</v>
      </c>
      <c r="BZ295" s="71">
        <v>64</v>
      </c>
      <c r="CA295" s="71">
        <v>56</v>
      </c>
      <c r="CB295" s="71">
        <v>0</v>
      </c>
      <c r="CC295" s="71">
        <v>3</v>
      </c>
      <c r="CD295" s="212"/>
      <c r="CE295" s="8" t="s">
        <v>91</v>
      </c>
      <c r="CF295" s="71">
        <v>0</v>
      </c>
      <c r="CG295" s="71">
        <v>1411</v>
      </c>
      <c r="CH295" s="71">
        <v>7</v>
      </c>
      <c r="CI295" s="71">
        <v>0</v>
      </c>
      <c r="CJ295" s="71">
        <v>0</v>
      </c>
      <c r="CK295" s="71">
        <v>10</v>
      </c>
      <c r="CL295" s="71">
        <v>66</v>
      </c>
      <c r="CM295" s="71">
        <v>90</v>
      </c>
      <c r="CN295" s="71">
        <v>85</v>
      </c>
      <c r="CO295" s="212"/>
      <c r="CP295" s="8" t="s">
        <v>91</v>
      </c>
      <c r="CQ295" s="46">
        <v>340</v>
      </c>
      <c r="CR295" s="46">
        <v>227</v>
      </c>
      <c r="CS295" s="46">
        <v>258</v>
      </c>
      <c r="CT295" s="46">
        <v>164</v>
      </c>
      <c r="CU295" s="46">
        <v>0</v>
      </c>
      <c r="CV295" s="46">
        <v>0</v>
      </c>
      <c r="CW295" s="46">
        <v>0</v>
      </c>
      <c r="CX295" s="46">
        <v>0</v>
      </c>
      <c r="CY295" s="46">
        <v>279</v>
      </c>
      <c r="CZ295" s="46">
        <v>123</v>
      </c>
      <c r="DA295" s="46">
        <v>197</v>
      </c>
      <c r="DB295" s="46">
        <v>90</v>
      </c>
      <c r="DC295" s="46">
        <v>138</v>
      </c>
      <c r="DD295" s="46">
        <v>87</v>
      </c>
      <c r="DE295" s="46">
        <v>79</v>
      </c>
      <c r="DF295" s="46">
        <v>55</v>
      </c>
      <c r="DG295" s="46">
        <v>163</v>
      </c>
      <c r="DH295" s="46">
        <v>67</v>
      </c>
      <c r="DI295" s="46">
        <v>45</v>
      </c>
      <c r="DJ295" s="46">
        <v>17</v>
      </c>
      <c r="DK295" s="46">
        <v>122</v>
      </c>
      <c r="DL295" s="46">
        <v>57</v>
      </c>
      <c r="DM295" s="46">
        <v>34</v>
      </c>
      <c r="DN295" s="46">
        <v>14</v>
      </c>
      <c r="DO295" s="212"/>
      <c r="DP295" s="8" t="s">
        <v>91</v>
      </c>
      <c r="DQ295" s="71">
        <v>80</v>
      </c>
      <c r="DR295" s="71">
        <v>51</v>
      </c>
      <c r="DS295" s="71">
        <v>0</v>
      </c>
      <c r="DT295" s="71">
        <v>24</v>
      </c>
      <c r="DU295" s="71">
        <v>1</v>
      </c>
      <c r="DV295" s="16">
        <v>156</v>
      </c>
      <c r="DW295" s="71">
        <v>66</v>
      </c>
      <c r="DX295" s="71">
        <v>74</v>
      </c>
      <c r="DY295" s="152">
        <v>34</v>
      </c>
      <c r="DZ295" s="32">
        <v>19</v>
      </c>
      <c r="EA295" s="212"/>
      <c r="EB295" s="8" t="s">
        <v>91</v>
      </c>
      <c r="EC295" s="71">
        <v>1517</v>
      </c>
      <c r="ED295" s="71">
        <v>255</v>
      </c>
      <c r="EE295" s="71">
        <v>597</v>
      </c>
      <c r="EF295" s="71">
        <v>0</v>
      </c>
      <c r="EG295" s="71">
        <v>212</v>
      </c>
      <c r="EH295" s="71">
        <v>182</v>
      </c>
      <c r="EI295" s="71">
        <v>70</v>
      </c>
      <c r="EJ295" s="71">
        <v>2840</v>
      </c>
      <c r="EK295" s="71">
        <v>222</v>
      </c>
      <c r="EL295" s="71">
        <v>181</v>
      </c>
      <c r="EM295" s="71">
        <v>252</v>
      </c>
      <c r="EN295" s="71">
        <v>0</v>
      </c>
      <c r="EO295" s="71">
        <v>2</v>
      </c>
      <c r="EP295" s="71">
        <v>0</v>
      </c>
      <c r="EQ295" s="71">
        <v>0</v>
      </c>
      <c r="ER295" s="71">
        <v>8</v>
      </c>
      <c r="ES295" s="71">
        <v>0</v>
      </c>
      <c r="EU295" s="80" t="s">
        <v>194</v>
      </c>
      <c r="EV295" s="80" t="s">
        <v>2572</v>
      </c>
      <c r="EW295" s="78">
        <v>1042</v>
      </c>
      <c r="EX295" s="80">
        <v>613</v>
      </c>
      <c r="EY295" s="78">
        <v>2843</v>
      </c>
      <c r="EZ295" s="78"/>
      <c r="FA295" s="78"/>
      <c r="FB295" s="78"/>
      <c r="FC295" s="78"/>
      <c r="FD295" s="78"/>
      <c r="FE295" s="78"/>
    </row>
    <row r="296" spans="1:161">
      <c r="A296" s="212"/>
      <c r="B296" s="66" t="s">
        <v>73</v>
      </c>
      <c r="C296" s="26">
        <v>1201</v>
      </c>
      <c r="D296" s="26">
        <v>735</v>
      </c>
      <c r="E296" s="26">
        <v>0</v>
      </c>
      <c r="F296" s="26">
        <v>0</v>
      </c>
      <c r="G296" s="26">
        <v>0</v>
      </c>
      <c r="H296" s="26">
        <v>0</v>
      </c>
      <c r="I296" s="26">
        <v>0</v>
      </c>
      <c r="J296" s="26">
        <v>0</v>
      </c>
      <c r="K296" s="26">
        <v>392</v>
      </c>
      <c r="L296" s="26">
        <v>272</v>
      </c>
      <c r="M296" s="26">
        <v>376</v>
      </c>
      <c r="N296" s="26">
        <v>182</v>
      </c>
      <c r="O296" s="26">
        <v>350</v>
      </c>
      <c r="P296" s="26">
        <v>195</v>
      </c>
      <c r="Q296" s="26">
        <v>141</v>
      </c>
      <c r="R296" s="26">
        <v>88</v>
      </c>
      <c r="S296" s="26">
        <v>0</v>
      </c>
      <c r="T296" s="26">
        <v>0</v>
      </c>
      <c r="U296" s="26">
        <v>159</v>
      </c>
      <c r="V296" s="26">
        <v>65</v>
      </c>
      <c r="W296" s="26">
        <v>194</v>
      </c>
      <c r="X296" s="26">
        <v>129</v>
      </c>
      <c r="Y296" s="26">
        <v>220</v>
      </c>
      <c r="Z296" s="26">
        <v>118</v>
      </c>
      <c r="AA296" s="26">
        <v>108</v>
      </c>
      <c r="AB296" s="26">
        <v>53</v>
      </c>
      <c r="AC296" s="68">
        <v>3141</v>
      </c>
      <c r="AD296" s="68">
        <v>1837</v>
      </c>
      <c r="AE296" s="212"/>
      <c r="AF296" s="66" t="s">
        <v>73</v>
      </c>
      <c r="AG296" s="26">
        <v>37</v>
      </c>
      <c r="AH296" s="26">
        <v>24</v>
      </c>
      <c r="AI296" s="26">
        <v>0</v>
      </c>
      <c r="AJ296" s="26">
        <v>0</v>
      </c>
      <c r="AK296" s="26">
        <v>0</v>
      </c>
      <c r="AL296" s="26">
        <v>0</v>
      </c>
      <c r="AM296" s="26">
        <v>0</v>
      </c>
      <c r="AN296" s="26">
        <v>0</v>
      </c>
      <c r="AO296" s="26">
        <v>11</v>
      </c>
      <c r="AP296" s="26">
        <v>3</v>
      </c>
      <c r="AQ296" s="26">
        <v>4</v>
      </c>
      <c r="AR296" s="26">
        <v>1</v>
      </c>
      <c r="AS296" s="26">
        <v>14</v>
      </c>
      <c r="AT296" s="26">
        <v>4</v>
      </c>
      <c r="AU296" s="26">
        <v>5</v>
      </c>
      <c r="AV296" s="26">
        <v>4</v>
      </c>
      <c r="AW296" s="26">
        <v>0</v>
      </c>
      <c r="AX296" s="26">
        <v>0</v>
      </c>
      <c r="AY296" s="26">
        <v>14</v>
      </c>
      <c r="AZ296" s="26">
        <v>3</v>
      </c>
      <c r="BA296" s="26">
        <v>3</v>
      </c>
      <c r="BB296" s="26">
        <v>2</v>
      </c>
      <c r="BC296" s="26">
        <v>34</v>
      </c>
      <c r="BD296" s="26">
        <v>20</v>
      </c>
      <c r="BE296" s="26">
        <v>11</v>
      </c>
      <c r="BF296" s="26">
        <v>7</v>
      </c>
      <c r="BG296" s="68">
        <v>133</v>
      </c>
      <c r="BH296" s="68">
        <v>68</v>
      </c>
      <c r="BI296" s="212"/>
      <c r="BJ296" s="66" t="s">
        <v>73</v>
      </c>
      <c r="BK296" s="68">
        <v>21</v>
      </c>
      <c r="BL296" s="68">
        <v>0</v>
      </c>
      <c r="BM296" s="68">
        <v>0</v>
      </c>
      <c r="BN296" s="68">
        <v>0</v>
      </c>
      <c r="BO296" s="68">
        <v>7</v>
      </c>
      <c r="BP296" s="68">
        <v>8</v>
      </c>
      <c r="BQ296" s="68">
        <v>6</v>
      </c>
      <c r="BR296" s="68">
        <v>2</v>
      </c>
      <c r="BS296" s="68">
        <v>0</v>
      </c>
      <c r="BT296" s="68">
        <v>3</v>
      </c>
      <c r="BU296" s="68">
        <v>6</v>
      </c>
      <c r="BV296" s="68">
        <v>8</v>
      </c>
      <c r="BW296" s="68">
        <v>4</v>
      </c>
      <c r="BX296" s="68">
        <v>65</v>
      </c>
      <c r="BY296" s="68">
        <v>67</v>
      </c>
      <c r="BZ296" s="68">
        <v>64</v>
      </c>
      <c r="CA296" s="68">
        <v>56</v>
      </c>
      <c r="CB296" s="68">
        <v>0</v>
      </c>
      <c r="CC296" s="68">
        <v>3</v>
      </c>
      <c r="CD296" s="212"/>
      <c r="CE296" s="66" t="s">
        <v>73</v>
      </c>
      <c r="CF296" s="68">
        <v>0</v>
      </c>
      <c r="CG296" s="68">
        <v>1411</v>
      </c>
      <c r="CH296" s="68">
        <v>7</v>
      </c>
      <c r="CI296" s="68">
        <v>0</v>
      </c>
      <c r="CJ296" s="68">
        <v>0</v>
      </c>
      <c r="CK296" s="68">
        <v>10</v>
      </c>
      <c r="CL296" s="68">
        <v>66</v>
      </c>
      <c r="CM296" s="68">
        <v>90</v>
      </c>
      <c r="CN296" s="68">
        <v>85</v>
      </c>
      <c r="CO296" s="212"/>
      <c r="CP296" s="66" t="s">
        <v>73</v>
      </c>
      <c r="CQ296" s="68">
        <v>340</v>
      </c>
      <c r="CR296" s="68">
        <v>227</v>
      </c>
      <c r="CS296" s="68">
        <v>258</v>
      </c>
      <c r="CT296" s="68">
        <v>164</v>
      </c>
      <c r="CU296" s="68">
        <v>0</v>
      </c>
      <c r="CV296" s="68">
        <v>0</v>
      </c>
      <c r="CW296" s="68">
        <v>0</v>
      </c>
      <c r="CX296" s="68">
        <v>0</v>
      </c>
      <c r="CY296" s="68">
        <v>279</v>
      </c>
      <c r="CZ296" s="68">
        <v>123</v>
      </c>
      <c r="DA296" s="68">
        <v>197</v>
      </c>
      <c r="DB296" s="68">
        <v>90</v>
      </c>
      <c r="DC296" s="68">
        <v>138</v>
      </c>
      <c r="DD296" s="68">
        <v>87</v>
      </c>
      <c r="DE296" s="68">
        <v>79</v>
      </c>
      <c r="DF296" s="68">
        <v>55</v>
      </c>
      <c r="DG296" s="68">
        <v>163</v>
      </c>
      <c r="DH296" s="68">
        <v>67</v>
      </c>
      <c r="DI296" s="68">
        <v>45</v>
      </c>
      <c r="DJ296" s="68">
        <v>17</v>
      </c>
      <c r="DK296" s="68">
        <v>122</v>
      </c>
      <c r="DL296" s="68">
        <v>57</v>
      </c>
      <c r="DM296" s="68">
        <v>34</v>
      </c>
      <c r="DN296" s="68">
        <v>14</v>
      </c>
      <c r="DO296" s="212"/>
      <c r="DP296" s="66" t="s">
        <v>73</v>
      </c>
      <c r="DQ296" s="26">
        <v>80</v>
      </c>
      <c r="DR296" s="26">
        <v>51</v>
      </c>
      <c r="DS296" s="26">
        <v>0</v>
      </c>
      <c r="DT296" s="26">
        <v>24</v>
      </c>
      <c r="DU296" s="26">
        <v>1</v>
      </c>
      <c r="DV296" s="26">
        <v>156</v>
      </c>
      <c r="DW296" s="26">
        <v>66</v>
      </c>
      <c r="DX296" s="26">
        <v>74</v>
      </c>
      <c r="DY296" s="41">
        <v>34</v>
      </c>
      <c r="DZ296" s="41">
        <v>19</v>
      </c>
      <c r="EA296" s="212"/>
      <c r="EB296" s="66" t="s">
        <v>73</v>
      </c>
      <c r="EC296" s="68">
        <v>1517</v>
      </c>
      <c r="ED296" s="68">
        <v>255</v>
      </c>
      <c r="EE296" s="68">
        <v>597</v>
      </c>
      <c r="EF296" s="68">
        <v>0</v>
      </c>
      <c r="EG296" s="68">
        <v>212</v>
      </c>
      <c r="EH296" s="68">
        <v>182</v>
      </c>
      <c r="EI296" s="68">
        <v>70</v>
      </c>
      <c r="EJ296" s="68">
        <v>2840</v>
      </c>
      <c r="EK296" s="68">
        <v>222</v>
      </c>
      <c r="EL296" s="68">
        <v>181</v>
      </c>
      <c r="EM296" s="68">
        <v>252</v>
      </c>
      <c r="EN296" s="68">
        <v>0</v>
      </c>
      <c r="EO296" s="68">
        <v>2</v>
      </c>
      <c r="EP296" s="68">
        <v>0</v>
      </c>
      <c r="EQ296" s="68">
        <v>0</v>
      </c>
      <c r="ER296" s="68">
        <v>8</v>
      </c>
      <c r="ES296" s="68">
        <v>0</v>
      </c>
      <c r="EU296" s="80" t="s">
        <v>194</v>
      </c>
      <c r="EV296" s="80" t="s">
        <v>2573</v>
      </c>
      <c r="EW296" s="78">
        <v>1042</v>
      </c>
      <c r="EX296" s="80">
        <v>613</v>
      </c>
      <c r="EY296" s="78">
        <v>2843</v>
      </c>
      <c r="EZ296" s="78"/>
      <c r="FA296" s="78"/>
      <c r="FB296" s="78"/>
      <c r="FC296" s="78"/>
      <c r="FD296" s="78"/>
      <c r="FE296" s="78"/>
    </row>
    <row r="297" spans="1:161">
      <c r="A297" s="212" t="s">
        <v>195</v>
      </c>
      <c r="B297" s="8" t="s">
        <v>90</v>
      </c>
      <c r="C297" s="71">
        <v>349</v>
      </c>
      <c r="D297" s="71">
        <v>194</v>
      </c>
      <c r="E297" s="71">
        <v>0</v>
      </c>
      <c r="F297" s="71">
        <v>0</v>
      </c>
      <c r="G297" s="71">
        <v>0</v>
      </c>
      <c r="H297" s="71">
        <v>0</v>
      </c>
      <c r="I297" s="71">
        <v>13</v>
      </c>
      <c r="J297" s="71">
        <v>8</v>
      </c>
      <c r="K297" s="71">
        <v>78</v>
      </c>
      <c r="L297" s="71">
        <v>45</v>
      </c>
      <c r="M297" s="71">
        <v>15</v>
      </c>
      <c r="N297" s="71">
        <v>2</v>
      </c>
      <c r="O297" s="71">
        <v>8</v>
      </c>
      <c r="P297" s="71">
        <v>3</v>
      </c>
      <c r="Q297" s="71">
        <v>18</v>
      </c>
      <c r="R297" s="71">
        <v>8</v>
      </c>
      <c r="S297" s="71">
        <v>0</v>
      </c>
      <c r="T297" s="71">
        <v>0</v>
      </c>
      <c r="U297" s="71">
        <v>5</v>
      </c>
      <c r="V297" s="71">
        <v>2</v>
      </c>
      <c r="W297" s="71">
        <v>203</v>
      </c>
      <c r="X297" s="71">
        <v>96</v>
      </c>
      <c r="Y297" s="71">
        <v>48</v>
      </c>
      <c r="Z297" s="71">
        <v>13</v>
      </c>
      <c r="AA297" s="71">
        <v>36</v>
      </c>
      <c r="AB297" s="71">
        <v>15</v>
      </c>
      <c r="AC297" s="69">
        <v>773</v>
      </c>
      <c r="AD297" s="69">
        <v>386</v>
      </c>
      <c r="AE297" s="212" t="s">
        <v>195</v>
      </c>
      <c r="AF297" s="8" t="s">
        <v>90</v>
      </c>
      <c r="AG297" s="71">
        <v>1</v>
      </c>
      <c r="AH297" s="71">
        <v>0</v>
      </c>
      <c r="AI297" s="71">
        <v>0</v>
      </c>
      <c r="AJ297" s="71">
        <v>0</v>
      </c>
      <c r="AK297" s="71">
        <v>0</v>
      </c>
      <c r="AL297" s="71">
        <v>0</v>
      </c>
      <c r="AM297" s="71">
        <v>1</v>
      </c>
      <c r="AN297" s="71">
        <v>1</v>
      </c>
      <c r="AO297" s="71">
        <v>7</v>
      </c>
      <c r="AP297" s="71">
        <v>5</v>
      </c>
      <c r="AQ297" s="71">
        <v>0</v>
      </c>
      <c r="AR297" s="71">
        <v>0</v>
      </c>
      <c r="AS297" s="71">
        <v>0</v>
      </c>
      <c r="AT297" s="71">
        <v>0</v>
      </c>
      <c r="AU297" s="71">
        <v>5</v>
      </c>
      <c r="AV297" s="71">
        <v>1</v>
      </c>
      <c r="AW297" s="71">
        <v>0</v>
      </c>
      <c r="AX297" s="71">
        <v>0</v>
      </c>
      <c r="AY297" s="71">
        <v>0</v>
      </c>
      <c r="AZ297" s="71">
        <v>0</v>
      </c>
      <c r="BA297" s="71">
        <v>58</v>
      </c>
      <c r="BB297" s="71">
        <v>32</v>
      </c>
      <c r="BC297" s="71">
        <v>5</v>
      </c>
      <c r="BD297" s="71">
        <v>1</v>
      </c>
      <c r="BE297" s="71">
        <v>1</v>
      </c>
      <c r="BF297" s="71">
        <v>0</v>
      </c>
      <c r="BG297" s="69">
        <v>78</v>
      </c>
      <c r="BH297" s="69">
        <v>40</v>
      </c>
      <c r="BI297" s="212" t="s">
        <v>195</v>
      </c>
      <c r="BJ297" s="8" t="s">
        <v>90</v>
      </c>
      <c r="BK297" s="31">
        <v>7</v>
      </c>
      <c r="BL297" s="31">
        <v>0</v>
      </c>
      <c r="BM297" s="31">
        <v>0</v>
      </c>
      <c r="BN297" s="31">
        <v>1</v>
      </c>
      <c r="BO297" s="31">
        <v>3</v>
      </c>
      <c r="BP297" s="31">
        <v>1</v>
      </c>
      <c r="BQ297" s="31">
        <v>1</v>
      </c>
      <c r="BR297" s="31">
        <v>1</v>
      </c>
      <c r="BS297" s="31">
        <v>0</v>
      </c>
      <c r="BT297" s="31">
        <v>1</v>
      </c>
      <c r="BU297" s="31">
        <v>5</v>
      </c>
      <c r="BV297" s="31">
        <v>2</v>
      </c>
      <c r="BW297" s="31">
        <v>2</v>
      </c>
      <c r="BX297" s="149">
        <v>24</v>
      </c>
      <c r="BY297" s="125">
        <v>20</v>
      </c>
      <c r="BZ297" s="71">
        <v>12</v>
      </c>
      <c r="CA297" s="71">
        <v>5</v>
      </c>
      <c r="CB297" s="71">
        <v>3</v>
      </c>
      <c r="CC297" s="71">
        <v>4</v>
      </c>
      <c r="CD297" s="212" t="s">
        <v>195</v>
      </c>
      <c r="CE297" s="8" t="s">
        <v>90</v>
      </c>
      <c r="CF297" s="71">
        <v>0</v>
      </c>
      <c r="CG297" s="71">
        <v>304</v>
      </c>
      <c r="CH297" s="71">
        <v>4</v>
      </c>
      <c r="CI297" s="71">
        <v>0</v>
      </c>
      <c r="CJ297" s="71">
        <v>0</v>
      </c>
      <c r="CK297" s="71">
        <v>7</v>
      </c>
      <c r="CL297" s="71">
        <v>25</v>
      </c>
      <c r="CM297" s="71">
        <v>7</v>
      </c>
      <c r="CN297" s="71">
        <v>4</v>
      </c>
      <c r="CO297" s="212" t="s">
        <v>195</v>
      </c>
      <c r="CP297" s="8" t="s">
        <v>90</v>
      </c>
      <c r="CQ297" s="46">
        <v>157</v>
      </c>
      <c r="CR297" s="46">
        <v>80</v>
      </c>
      <c r="CS297" s="46">
        <v>54</v>
      </c>
      <c r="CT297" s="46">
        <v>15</v>
      </c>
      <c r="CU297" s="46">
        <v>0</v>
      </c>
      <c r="CV297" s="46">
        <v>0</v>
      </c>
      <c r="CW297" s="46">
        <v>0</v>
      </c>
      <c r="CX297" s="46">
        <v>0</v>
      </c>
      <c r="CY297" s="46">
        <v>40</v>
      </c>
      <c r="CZ297" s="46">
        <v>15</v>
      </c>
      <c r="DA297" s="46">
        <v>16</v>
      </c>
      <c r="DB297" s="46">
        <v>6</v>
      </c>
      <c r="DC297" s="46">
        <v>61</v>
      </c>
      <c r="DD297" s="46">
        <v>22</v>
      </c>
      <c r="DE297" s="46">
        <v>4</v>
      </c>
      <c r="DF297" s="46">
        <v>2</v>
      </c>
      <c r="DG297" s="46">
        <v>0</v>
      </c>
      <c r="DH297" s="46">
        <v>0</v>
      </c>
      <c r="DI297" s="46">
        <v>0</v>
      </c>
      <c r="DJ297" s="46">
        <v>0</v>
      </c>
      <c r="DK297" s="46">
        <v>4</v>
      </c>
      <c r="DL297" s="46">
        <v>2</v>
      </c>
      <c r="DM297" s="46">
        <v>0</v>
      </c>
      <c r="DN297" s="46">
        <v>0</v>
      </c>
      <c r="DO297" s="212" t="s">
        <v>195</v>
      </c>
      <c r="DP297" s="8" t="s">
        <v>90</v>
      </c>
      <c r="DQ297" s="71">
        <v>22</v>
      </c>
      <c r="DR297" s="71">
        <v>10</v>
      </c>
      <c r="DS297" s="71">
        <v>0</v>
      </c>
      <c r="DT297" s="71">
        <v>37</v>
      </c>
      <c r="DU297" s="71">
        <v>0</v>
      </c>
      <c r="DV297" s="16">
        <v>69</v>
      </c>
      <c r="DW297" s="71">
        <v>26</v>
      </c>
      <c r="DX297" s="71">
        <v>17</v>
      </c>
      <c r="DY297" s="152">
        <v>7</v>
      </c>
      <c r="DZ297" s="32">
        <v>1</v>
      </c>
      <c r="EA297" s="212" t="s">
        <v>195</v>
      </c>
      <c r="EB297" s="8" t="s">
        <v>90</v>
      </c>
      <c r="EC297" s="71">
        <v>35</v>
      </c>
      <c r="ED297" s="71">
        <v>48</v>
      </c>
      <c r="EE297" s="71">
        <v>0</v>
      </c>
      <c r="EF297" s="71">
        <v>0</v>
      </c>
      <c r="EG297" s="71">
        <v>46</v>
      </c>
      <c r="EH297" s="71">
        <v>4</v>
      </c>
      <c r="EI297" s="71">
        <v>0</v>
      </c>
      <c r="EJ297" s="71">
        <v>100</v>
      </c>
      <c r="EK297" s="71">
        <v>32</v>
      </c>
      <c r="EL297" s="71">
        <v>0</v>
      </c>
      <c r="EM297" s="71">
        <v>19</v>
      </c>
      <c r="EN297" s="71">
        <v>0</v>
      </c>
      <c r="EO297" s="71">
        <v>64</v>
      </c>
      <c r="EP297" s="71">
        <v>0</v>
      </c>
      <c r="EQ297" s="71">
        <v>0</v>
      </c>
      <c r="ER297" s="71">
        <v>1</v>
      </c>
      <c r="ES297" s="71">
        <v>0</v>
      </c>
      <c r="EU297" s="80" t="s">
        <v>195</v>
      </c>
      <c r="EV297" s="80" t="s">
        <v>2574</v>
      </c>
      <c r="EW297" s="78">
        <v>262</v>
      </c>
      <c r="EX297" s="80">
        <v>74</v>
      </c>
      <c r="EY297" s="78">
        <v>620</v>
      </c>
      <c r="EZ297" s="78"/>
      <c r="FA297" s="78"/>
      <c r="FB297" s="78"/>
      <c r="FC297" s="78"/>
      <c r="FD297" s="78"/>
      <c r="FE297" s="78"/>
    </row>
    <row r="298" spans="1:161">
      <c r="A298" s="212"/>
      <c r="B298" s="8" t="s">
        <v>91</v>
      </c>
      <c r="C298" s="71">
        <v>0</v>
      </c>
      <c r="D298" s="71">
        <v>0</v>
      </c>
      <c r="E298" s="71">
        <v>0</v>
      </c>
      <c r="F298" s="71">
        <v>0</v>
      </c>
      <c r="G298" s="71">
        <v>0</v>
      </c>
      <c r="H298" s="71">
        <v>0</v>
      </c>
      <c r="I298" s="71">
        <v>0</v>
      </c>
      <c r="J298" s="71">
        <v>0</v>
      </c>
      <c r="K298" s="71">
        <v>0</v>
      </c>
      <c r="L298" s="71">
        <v>0</v>
      </c>
      <c r="M298" s="71">
        <v>0</v>
      </c>
      <c r="N298" s="71">
        <v>0</v>
      </c>
      <c r="O298" s="71">
        <v>0</v>
      </c>
      <c r="P298" s="71">
        <v>0</v>
      </c>
      <c r="Q298" s="71">
        <v>0</v>
      </c>
      <c r="R298" s="71">
        <v>0</v>
      </c>
      <c r="S298" s="71">
        <v>0</v>
      </c>
      <c r="T298" s="71">
        <v>0</v>
      </c>
      <c r="U298" s="71">
        <v>0</v>
      </c>
      <c r="V298" s="71">
        <v>0</v>
      </c>
      <c r="W298" s="71">
        <v>0</v>
      </c>
      <c r="X298" s="71">
        <v>0</v>
      </c>
      <c r="Y298" s="71">
        <v>0</v>
      </c>
      <c r="Z298" s="71">
        <v>0</v>
      </c>
      <c r="AA298" s="71">
        <v>0</v>
      </c>
      <c r="AB298" s="71">
        <v>0</v>
      </c>
      <c r="AC298" s="69">
        <v>0</v>
      </c>
      <c r="AD298" s="69">
        <v>0</v>
      </c>
      <c r="AE298" s="212"/>
      <c r="AF298" s="8" t="s">
        <v>91</v>
      </c>
      <c r="AG298" s="71">
        <v>0</v>
      </c>
      <c r="AH298" s="71">
        <v>0</v>
      </c>
      <c r="AI298" s="71">
        <v>0</v>
      </c>
      <c r="AJ298" s="71">
        <v>0</v>
      </c>
      <c r="AK298" s="71">
        <v>0</v>
      </c>
      <c r="AL298" s="71">
        <v>0</v>
      </c>
      <c r="AM298" s="71">
        <v>0</v>
      </c>
      <c r="AN298" s="71">
        <v>0</v>
      </c>
      <c r="AO298" s="71">
        <v>0</v>
      </c>
      <c r="AP298" s="71">
        <v>0</v>
      </c>
      <c r="AQ298" s="71">
        <v>0</v>
      </c>
      <c r="AR298" s="71">
        <v>0</v>
      </c>
      <c r="AS298" s="71">
        <v>0</v>
      </c>
      <c r="AT298" s="71">
        <v>0</v>
      </c>
      <c r="AU298" s="71">
        <v>0</v>
      </c>
      <c r="AV298" s="71">
        <v>0</v>
      </c>
      <c r="AW298" s="71">
        <v>0</v>
      </c>
      <c r="AX298" s="71">
        <v>0</v>
      </c>
      <c r="AY298" s="71">
        <v>0</v>
      </c>
      <c r="AZ298" s="71">
        <v>0</v>
      </c>
      <c r="BA298" s="71">
        <v>0</v>
      </c>
      <c r="BB298" s="71">
        <v>0</v>
      </c>
      <c r="BC298" s="71">
        <v>0</v>
      </c>
      <c r="BD298" s="71">
        <v>0</v>
      </c>
      <c r="BE298" s="71">
        <v>0</v>
      </c>
      <c r="BF298" s="71">
        <v>0</v>
      </c>
      <c r="BG298" s="69">
        <v>0</v>
      </c>
      <c r="BH298" s="69">
        <v>0</v>
      </c>
      <c r="BI298" s="212"/>
      <c r="BJ298" s="8" t="s">
        <v>91</v>
      </c>
      <c r="BK298" s="31">
        <v>0</v>
      </c>
      <c r="BL298" s="31">
        <v>0</v>
      </c>
      <c r="BM298" s="31">
        <v>0</v>
      </c>
      <c r="BN298" s="31">
        <v>0</v>
      </c>
      <c r="BO298" s="31">
        <v>0</v>
      </c>
      <c r="BP298" s="31">
        <v>0</v>
      </c>
      <c r="BQ298" s="31">
        <v>0</v>
      </c>
      <c r="BR298" s="31">
        <v>0</v>
      </c>
      <c r="BS298" s="31">
        <v>0</v>
      </c>
      <c r="BT298" s="31">
        <v>0</v>
      </c>
      <c r="BU298" s="31">
        <v>0</v>
      </c>
      <c r="BV298" s="31">
        <v>0</v>
      </c>
      <c r="BW298" s="31">
        <v>0</v>
      </c>
      <c r="BX298" s="149">
        <v>0</v>
      </c>
      <c r="BY298" s="125">
        <v>0</v>
      </c>
      <c r="BZ298" s="71">
        <v>0</v>
      </c>
      <c r="CA298" s="71">
        <v>0</v>
      </c>
      <c r="CB298" s="71">
        <v>0</v>
      </c>
      <c r="CC298" s="71">
        <v>0</v>
      </c>
      <c r="CD298" s="212"/>
      <c r="CE298" s="8" t="s">
        <v>91</v>
      </c>
      <c r="CF298" s="71">
        <v>0</v>
      </c>
      <c r="CG298" s="71">
        <v>0</v>
      </c>
      <c r="CH298" s="71">
        <v>0</v>
      </c>
      <c r="CI298" s="71">
        <v>0</v>
      </c>
      <c r="CJ298" s="71">
        <v>0</v>
      </c>
      <c r="CK298" s="71">
        <v>0</v>
      </c>
      <c r="CL298" s="71">
        <v>0</v>
      </c>
      <c r="CM298" s="71">
        <v>0</v>
      </c>
      <c r="CN298" s="71">
        <v>0</v>
      </c>
      <c r="CO298" s="212"/>
      <c r="CP298" s="8" t="s">
        <v>91</v>
      </c>
      <c r="CQ298" s="46">
        <v>0</v>
      </c>
      <c r="CR298" s="46">
        <v>0</v>
      </c>
      <c r="CS298" s="46">
        <v>0</v>
      </c>
      <c r="CT298" s="46">
        <v>0</v>
      </c>
      <c r="CU298" s="46">
        <v>0</v>
      </c>
      <c r="CV298" s="46">
        <v>0</v>
      </c>
      <c r="CW298" s="46">
        <v>0</v>
      </c>
      <c r="CX298" s="46">
        <v>0</v>
      </c>
      <c r="CY298" s="46">
        <v>0</v>
      </c>
      <c r="CZ298" s="46">
        <v>0</v>
      </c>
      <c r="DA298" s="46">
        <v>0</v>
      </c>
      <c r="DB298" s="46">
        <v>0</v>
      </c>
      <c r="DC298" s="46">
        <v>0</v>
      </c>
      <c r="DD298" s="46">
        <v>0</v>
      </c>
      <c r="DE298" s="46">
        <v>0</v>
      </c>
      <c r="DF298" s="46">
        <v>0</v>
      </c>
      <c r="DG298" s="46">
        <v>0</v>
      </c>
      <c r="DH298" s="46">
        <v>0</v>
      </c>
      <c r="DI298" s="46">
        <v>0</v>
      </c>
      <c r="DJ298" s="46">
        <v>0</v>
      </c>
      <c r="DK298" s="46">
        <v>0</v>
      </c>
      <c r="DL298" s="46">
        <v>0</v>
      </c>
      <c r="DM298" s="46">
        <v>0</v>
      </c>
      <c r="DN298" s="46">
        <v>0</v>
      </c>
      <c r="DO298" s="212"/>
      <c r="DP298" s="8" t="s">
        <v>91</v>
      </c>
      <c r="DQ298" s="71">
        <v>0</v>
      </c>
      <c r="DR298" s="71">
        <v>0</v>
      </c>
      <c r="DS298" s="71">
        <v>0</v>
      </c>
      <c r="DT298" s="71">
        <v>0</v>
      </c>
      <c r="DU298" s="71">
        <v>0</v>
      </c>
      <c r="DV298" s="16">
        <v>0</v>
      </c>
      <c r="DW298" s="71">
        <v>0</v>
      </c>
      <c r="DX298" s="71">
        <v>0</v>
      </c>
      <c r="DY298" s="152">
        <v>0</v>
      </c>
      <c r="DZ298" s="32">
        <v>0</v>
      </c>
      <c r="EA298" s="212"/>
      <c r="EB298" s="8" t="s">
        <v>91</v>
      </c>
      <c r="EC298" s="71">
        <v>0</v>
      </c>
      <c r="ED298" s="71">
        <v>0</v>
      </c>
      <c r="EE298" s="71">
        <v>0</v>
      </c>
      <c r="EF298" s="71">
        <v>0</v>
      </c>
      <c r="EG298" s="71">
        <v>0</v>
      </c>
      <c r="EH298" s="71">
        <v>0</v>
      </c>
      <c r="EI298" s="71">
        <v>0</v>
      </c>
      <c r="EJ298" s="71">
        <v>0</v>
      </c>
      <c r="EK298" s="71">
        <v>0</v>
      </c>
      <c r="EL298" s="71">
        <v>0</v>
      </c>
      <c r="EM298" s="71">
        <v>0</v>
      </c>
      <c r="EN298" s="71">
        <v>0</v>
      </c>
      <c r="EO298" s="71">
        <v>0</v>
      </c>
      <c r="EP298" s="71">
        <v>0</v>
      </c>
      <c r="EQ298" s="71">
        <v>0</v>
      </c>
      <c r="ER298" s="71">
        <v>0</v>
      </c>
      <c r="ES298" s="71">
        <v>0</v>
      </c>
      <c r="EU298" s="80" t="s">
        <v>195</v>
      </c>
      <c r="EV298" s="80" t="s">
        <v>2575</v>
      </c>
      <c r="EW298" s="78">
        <v>0</v>
      </c>
      <c r="EX298" s="80">
        <v>0</v>
      </c>
      <c r="EY298" s="78">
        <v>0</v>
      </c>
      <c r="EZ298" s="78"/>
      <c r="FA298" s="78"/>
      <c r="FB298" s="78"/>
      <c r="FC298" s="78"/>
      <c r="FD298" s="78"/>
      <c r="FE298" s="78"/>
    </row>
    <row r="299" spans="1:161">
      <c r="A299" s="212"/>
      <c r="B299" s="66" t="s">
        <v>73</v>
      </c>
      <c r="C299" s="26">
        <v>349</v>
      </c>
      <c r="D299" s="26">
        <v>194</v>
      </c>
      <c r="E299" s="26">
        <v>0</v>
      </c>
      <c r="F299" s="26">
        <v>0</v>
      </c>
      <c r="G299" s="26">
        <v>0</v>
      </c>
      <c r="H299" s="26">
        <v>0</v>
      </c>
      <c r="I299" s="26">
        <v>13</v>
      </c>
      <c r="J299" s="26">
        <v>8</v>
      </c>
      <c r="K299" s="26">
        <v>78</v>
      </c>
      <c r="L299" s="26">
        <v>45</v>
      </c>
      <c r="M299" s="26">
        <v>15</v>
      </c>
      <c r="N299" s="26">
        <v>2</v>
      </c>
      <c r="O299" s="26">
        <v>8</v>
      </c>
      <c r="P299" s="26">
        <v>3</v>
      </c>
      <c r="Q299" s="26">
        <v>18</v>
      </c>
      <c r="R299" s="26">
        <v>8</v>
      </c>
      <c r="S299" s="26">
        <v>0</v>
      </c>
      <c r="T299" s="26">
        <v>0</v>
      </c>
      <c r="U299" s="26">
        <v>5</v>
      </c>
      <c r="V299" s="26">
        <v>2</v>
      </c>
      <c r="W299" s="26">
        <v>203</v>
      </c>
      <c r="X299" s="26">
        <v>96</v>
      </c>
      <c r="Y299" s="26">
        <v>48</v>
      </c>
      <c r="Z299" s="26">
        <v>13</v>
      </c>
      <c r="AA299" s="26">
        <v>36</v>
      </c>
      <c r="AB299" s="26">
        <v>15</v>
      </c>
      <c r="AC299" s="68">
        <v>773</v>
      </c>
      <c r="AD299" s="68">
        <v>386</v>
      </c>
      <c r="AE299" s="212"/>
      <c r="AF299" s="66" t="s">
        <v>73</v>
      </c>
      <c r="AG299" s="26">
        <v>1</v>
      </c>
      <c r="AH299" s="26">
        <v>0</v>
      </c>
      <c r="AI299" s="26">
        <v>0</v>
      </c>
      <c r="AJ299" s="26">
        <v>0</v>
      </c>
      <c r="AK299" s="26">
        <v>0</v>
      </c>
      <c r="AL299" s="26">
        <v>0</v>
      </c>
      <c r="AM299" s="26">
        <v>1</v>
      </c>
      <c r="AN299" s="26">
        <v>1</v>
      </c>
      <c r="AO299" s="26">
        <v>7</v>
      </c>
      <c r="AP299" s="26">
        <v>5</v>
      </c>
      <c r="AQ299" s="26">
        <v>0</v>
      </c>
      <c r="AR299" s="26">
        <v>0</v>
      </c>
      <c r="AS299" s="26">
        <v>0</v>
      </c>
      <c r="AT299" s="26">
        <v>0</v>
      </c>
      <c r="AU299" s="26">
        <v>5</v>
      </c>
      <c r="AV299" s="26">
        <v>1</v>
      </c>
      <c r="AW299" s="26">
        <v>0</v>
      </c>
      <c r="AX299" s="26">
        <v>0</v>
      </c>
      <c r="AY299" s="26">
        <v>0</v>
      </c>
      <c r="AZ299" s="26">
        <v>0</v>
      </c>
      <c r="BA299" s="26">
        <v>58</v>
      </c>
      <c r="BB299" s="26">
        <v>32</v>
      </c>
      <c r="BC299" s="26">
        <v>5</v>
      </c>
      <c r="BD299" s="26">
        <v>1</v>
      </c>
      <c r="BE299" s="26">
        <v>1</v>
      </c>
      <c r="BF299" s="26">
        <v>0</v>
      </c>
      <c r="BG299" s="68">
        <v>78</v>
      </c>
      <c r="BH299" s="68">
        <v>40</v>
      </c>
      <c r="BI299" s="212"/>
      <c r="BJ299" s="66" t="s">
        <v>73</v>
      </c>
      <c r="BK299" s="68">
        <v>7</v>
      </c>
      <c r="BL299" s="68">
        <v>0</v>
      </c>
      <c r="BM299" s="68">
        <v>0</v>
      </c>
      <c r="BN299" s="68">
        <v>1</v>
      </c>
      <c r="BO299" s="68">
        <v>3</v>
      </c>
      <c r="BP299" s="68">
        <v>1</v>
      </c>
      <c r="BQ299" s="68">
        <v>1</v>
      </c>
      <c r="BR299" s="68">
        <v>1</v>
      </c>
      <c r="BS299" s="68">
        <v>0</v>
      </c>
      <c r="BT299" s="68">
        <v>1</v>
      </c>
      <c r="BU299" s="68">
        <v>5</v>
      </c>
      <c r="BV299" s="68">
        <v>2</v>
      </c>
      <c r="BW299" s="68">
        <v>2</v>
      </c>
      <c r="BX299" s="68">
        <v>24</v>
      </c>
      <c r="BY299" s="68">
        <v>20</v>
      </c>
      <c r="BZ299" s="68">
        <v>12</v>
      </c>
      <c r="CA299" s="68">
        <v>5</v>
      </c>
      <c r="CB299" s="68">
        <v>3</v>
      </c>
      <c r="CC299" s="68">
        <v>4</v>
      </c>
      <c r="CD299" s="212"/>
      <c r="CE299" s="66" t="s">
        <v>73</v>
      </c>
      <c r="CF299" s="68">
        <v>0</v>
      </c>
      <c r="CG299" s="68">
        <v>304</v>
      </c>
      <c r="CH299" s="68">
        <v>4</v>
      </c>
      <c r="CI299" s="68">
        <v>0</v>
      </c>
      <c r="CJ299" s="68">
        <v>0</v>
      </c>
      <c r="CK299" s="68">
        <v>7</v>
      </c>
      <c r="CL299" s="68">
        <v>25</v>
      </c>
      <c r="CM299" s="68">
        <v>7</v>
      </c>
      <c r="CN299" s="68">
        <v>4</v>
      </c>
      <c r="CO299" s="212"/>
      <c r="CP299" s="66" t="s">
        <v>73</v>
      </c>
      <c r="CQ299" s="68">
        <v>157</v>
      </c>
      <c r="CR299" s="68">
        <v>80</v>
      </c>
      <c r="CS299" s="68">
        <v>54</v>
      </c>
      <c r="CT299" s="68">
        <v>15</v>
      </c>
      <c r="CU299" s="68">
        <v>0</v>
      </c>
      <c r="CV299" s="68">
        <v>0</v>
      </c>
      <c r="CW299" s="68">
        <v>0</v>
      </c>
      <c r="CX299" s="68">
        <v>0</v>
      </c>
      <c r="CY299" s="68">
        <v>40</v>
      </c>
      <c r="CZ299" s="68">
        <v>15</v>
      </c>
      <c r="DA299" s="68">
        <v>16</v>
      </c>
      <c r="DB299" s="68">
        <v>6</v>
      </c>
      <c r="DC299" s="68">
        <v>61</v>
      </c>
      <c r="DD299" s="68">
        <v>22</v>
      </c>
      <c r="DE299" s="68">
        <v>4</v>
      </c>
      <c r="DF299" s="68">
        <v>2</v>
      </c>
      <c r="DG299" s="68">
        <v>0</v>
      </c>
      <c r="DH299" s="68">
        <v>0</v>
      </c>
      <c r="DI299" s="68">
        <v>0</v>
      </c>
      <c r="DJ299" s="68">
        <v>0</v>
      </c>
      <c r="DK299" s="68">
        <v>4</v>
      </c>
      <c r="DL299" s="68">
        <v>2</v>
      </c>
      <c r="DM299" s="68">
        <v>0</v>
      </c>
      <c r="DN299" s="68">
        <v>0</v>
      </c>
      <c r="DO299" s="212"/>
      <c r="DP299" s="66" t="s">
        <v>73</v>
      </c>
      <c r="DQ299" s="26">
        <v>22</v>
      </c>
      <c r="DR299" s="26">
        <v>10</v>
      </c>
      <c r="DS299" s="26">
        <v>0</v>
      </c>
      <c r="DT299" s="26">
        <v>37</v>
      </c>
      <c r="DU299" s="26">
        <v>0</v>
      </c>
      <c r="DV299" s="26">
        <v>69</v>
      </c>
      <c r="DW299" s="26">
        <v>26</v>
      </c>
      <c r="DX299" s="26">
        <v>17</v>
      </c>
      <c r="DY299" s="41">
        <v>7</v>
      </c>
      <c r="DZ299" s="41">
        <v>1</v>
      </c>
      <c r="EA299" s="212"/>
      <c r="EB299" s="66" t="s">
        <v>73</v>
      </c>
      <c r="EC299" s="68">
        <v>35</v>
      </c>
      <c r="ED299" s="68">
        <v>48</v>
      </c>
      <c r="EE299" s="68">
        <v>0</v>
      </c>
      <c r="EF299" s="68">
        <v>0</v>
      </c>
      <c r="EG299" s="68">
        <v>46</v>
      </c>
      <c r="EH299" s="68">
        <v>4</v>
      </c>
      <c r="EI299" s="68">
        <v>0</v>
      </c>
      <c r="EJ299" s="68">
        <v>100</v>
      </c>
      <c r="EK299" s="68">
        <v>32</v>
      </c>
      <c r="EL299" s="68">
        <v>0</v>
      </c>
      <c r="EM299" s="68">
        <v>19</v>
      </c>
      <c r="EN299" s="68">
        <v>0</v>
      </c>
      <c r="EO299" s="68">
        <v>64</v>
      </c>
      <c r="EP299" s="68">
        <v>0</v>
      </c>
      <c r="EQ299" s="68">
        <v>0</v>
      </c>
      <c r="ER299" s="68">
        <v>1</v>
      </c>
      <c r="ES299" s="68">
        <v>0</v>
      </c>
      <c r="EU299" s="80" t="s">
        <v>195</v>
      </c>
      <c r="EV299" s="80" t="s">
        <v>2576</v>
      </c>
      <c r="EW299" s="78">
        <v>262</v>
      </c>
      <c r="EX299" s="80">
        <v>74</v>
      </c>
      <c r="EY299" s="78">
        <v>620</v>
      </c>
      <c r="EZ299" s="78"/>
      <c r="FA299" s="78"/>
      <c r="FB299" s="78"/>
      <c r="FC299" s="78"/>
      <c r="FD299" s="78"/>
      <c r="FE299" s="78"/>
    </row>
    <row r="300" spans="1:161">
      <c r="A300" s="212" t="s">
        <v>196</v>
      </c>
      <c r="B300" s="8" t="s">
        <v>90</v>
      </c>
      <c r="C300" s="71">
        <v>0</v>
      </c>
      <c r="D300" s="71">
        <v>0</v>
      </c>
      <c r="E300" s="71">
        <v>0</v>
      </c>
      <c r="F300" s="71">
        <v>0</v>
      </c>
      <c r="G300" s="71">
        <v>0</v>
      </c>
      <c r="H300" s="71">
        <v>0</v>
      </c>
      <c r="I300" s="71">
        <v>0</v>
      </c>
      <c r="J300" s="71">
        <v>0</v>
      </c>
      <c r="K300" s="71">
        <v>0</v>
      </c>
      <c r="L300" s="71">
        <v>0</v>
      </c>
      <c r="M300" s="71">
        <v>0</v>
      </c>
      <c r="N300" s="71">
        <v>0</v>
      </c>
      <c r="O300" s="71">
        <v>0</v>
      </c>
      <c r="P300" s="71">
        <v>0</v>
      </c>
      <c r="Q300" s="71">
        <v>0</v>
      </c>
      <c r="R300" s="71">
        <v>0</v>
      </c>
      <c r="S300" s="71">
        <v>0</v>
      </c>
      <c r="T300" s="71">
        <v>0</v>
      </c>
      <c r="U300" s="71">
        <v>0</v>
      </c>
      <c r="V300" s="71">
        <v>0</v>
      </c>
      <c r="W300" s="71">
        <v>0</v>
      </c>
      <c r="X300" s="71">
        <v>0</v>
      </c>
      <c r="Y300" s="71">
        <v>0</v>
      </c>
      <c r="Z300" s="71">
        <v>0</v>
      </c>
      <c r="AA300" s="71">
        <v>0</v>
      </c>
      <c r="AB300" s="71">
        <v>0</v>
      </c>
      <c r="AC300" s="69">
        <v>0</v>
      </c>
      <c r="AD300" s="69">
        <v>0</v>
      </c>
      <c r="AE300" s="212" t="s">
        <v>196</v>
      </c>
      <c r="AF300" s="8" t="s">
        <v>90</v>
      </c>
      <c r="AG300" s="71">
        <v>0</v>
      </c>
      <c r="AH300" s="71">
        <v>0</v>
      </c>
      <c r="AI300" s="71">
        <v>0</v>
      </c>
      <c r="AJ300" s="71">
        <v>0</v>
      </c>
      <c r="AK300" s="71">
        <v>0</v>
      </c>
      <c r="AL300" s="71">
        <v>0</v>
      </c>
      <c r="AM300" s="71">
        <v>0</v>
      </c>
      <c r="AN300" s="71">
        <v>0</v>
      </c>
      <c r="AO300" s="71">
        <v>0</v>
      </c>
      <c r="AP300" s="71">
        <v>0</v>
      </c>
      <c r="AQ300" s="71">
        <v>0</v>
      </c>
      <c r="AR300" s="71">
        <v>0</v>
      </c>
      <c r="AS300" s="71">
        <v>0</v>
      </c>
      <c r="AT300" s="71">
        <v>0</v>
      </c>
      <c r="AU300" s="71">
        <v>0</v>
      </c>
      <c r="AV300" s="71">
        <v>0</v>
      </c>
      <c r="AW300" s="71">
        <v>0</v>
      </c>
      <c r="AX300" s="71">
        <v>0</v>
      </c>
      <c r="AY300" s="71">
        <v>0</v>
      </c>
      <c r="AZ300" s="71">
        <v>0</v>
      </c>
      <c r="BA300" s="71">
        <v>0</v>
      </c>
      <c r="BB300" s="71">
        <v>0</v>
      </c>
      <c r="BC300" s="71">
        <v>0</v>
      </c>
      <c r="BD300" s="71">
        <v>0</v>
      </c>
      <c r="BE300" s="71">
        <v>0</v>
      </c>
      <c r="BF300" s="71">
        <v>0</v>
      </c>
      <c r="BG300" s="69">
        <v>0</v>
      </c>
      <c r="BH300" s="69">
        <v>0</v>
      </c>
      <c r="BI300" s="212" t="s">
        <v>196</v>
      </c>
      <c r="BJ300" s="8" t="s">
        <v>90</v>
      </c>
      <c r="BK300" s="31">
        <v>0</v>
      </c>
      <c r="BL300" s="31">
        <v>0</v>
      </c>
      <c r="BM300" s="31">
        <v>0</v>
      </c>
      <c r="BN300" s="31">
        <v>0</v>
      </c>
      <c r="BO300" s="31">
        <v>0</v>
      </c>
      <c r="BP300" s="31">
        <v>0</v>
      </c>
      <c r="BQ300" s="31">
        <v>0</v>
      </c>
      <c r="BR300" s="31">
        <v>0</v>
      </c>
      <c r="BS300" s="31">
        <v>0</v>
      </c>
      <c r="BT300" s="31">
        <v>0</v>
      </c>
      <c r="BU300" s="31">
        <v>0</v>
      </c>
      <c r="BV300" s="31">
        <v>0</v>
      </c>
      <c r="BW300" s="31">
        <v>0</v>
      </c>
      <c r="BX300" s="149">
        <v>0</v>
      </c>
      <c r="BY300" s="125">
        <v>0</v>
      </c>
      <c r="BZ300" s="71">
        <v>0</v>
      </c>
      <c r="CA300" s="71">
        <v>0</v>
      </c>
      <c r="CB300" s="71">
        <v>0</v>
      </c>
      <c r="CC300" s="71">
        <v>0</v>
      </c>
      <c r="CD300" s="212" t="s">
        <v>196</v>
      </c>
      <c r="CE300" s="8" t="s">
        <v>90</v>
      </c>
      <c r="CF300" s="71">
        <v>0</v>
      </c>
      <c r="CG300" s="71">
        <v>0</v>
      </c>
      <c r="CH300" s="71">
        <v>0</v>
      </c>
      <c r="CI300" s="71">
        <v>0</v>
      </c>
      <c r="CJ300" s="71">
        <v>0</v>
      </c>
      <c r="CK300" s="71">
        <v>0</v>
      </c>
      <c r="CL300" s="71">
        <v>0</v>
      </c>
      <c r="CM300" s="71">
        <v>0</v>
      </c>
      <c r="CN300" s="71">
        <v>0</v>
      </c>
      <c r="CO300" s="212" t="s">
        <v>196</v>
      </c>
      <c r="CP300" s="8" t="s">
        <v>90</v>
      </c>
      <c r="CQ300" s="46">
        <v>0</v>
      </c>
      <c r="CR300" s="46">
        <v>0</v>
      </c>
      <c r="CS300" s="46">
        <v>0</v>
      </c>
      <c r="CT300" s="46">
        <v>0</v>
      </c>
      <c r="CU300" s="46">
        <v>0</v>
      </c>
      <c r="CV300" s="46">
        <v>0</v>
      </c>
      <c r="CW300" s="46">
        <v>0</v>
      </c>
      <c r="CX300" s="46">
        <v>0</v>
      </c>
      <c r="CY300" s="46">
        <v>0</v>
      </c>
      <c r="CZ300" s="46">
        <v>0</v>
      </c>
      <c r="DA300" s="46">
        <v>0</v>
      </c>
      <c r="DB300" s="46">
        <v>0</v>
      </c>
      <c r="DC300" s="46">
        <v>0</v>
      </c>
      <c r="DD300" s="46">
        <v>0</v>
      </c>
      <c r="DE300" s="46">
        <v>0</v>
      </c>
      <c r="DF300" s="46">
        <v>0</v>
      </c>
      <c r="DG300" s="46">
        <v>0</v>
      </c>
      <c r="DH300" s="46">
        <v>0</v>
      </c>
      <c r="DI300" s="46">
        <v>0</v>
      </c>
      <c r="DJ300" s="46">
        <v>0</v>
      </c>
      <c r="DK300" s="46">
        <v>0</v>
      </c>
      <c r="DL300" s="46">
        <v>0</v>
      </c>
      <c r="DM300" s="46">
        <v>0</v>
      </c>
      <c r="DN300" s="46">
        <v>0</v>
      </c>
      <c r="DO300" s="212" t="s">
        <v>196</v>
      </c>
      <c r="DP300" s="8" t="s">
        <v>90</v>
      </c>
      <c r="DQ300" s="71">
        <v>0</v>
      </c>
      <c r="DR300" s="71">
        <v>0</v>
      </c>
      <c r="DS300" s="71">
        <v>0</v>
      </c>
      <c r="DT300" s="71">
        <v>0</v>
      </c>
      <c r="DU300" s="71">
        <v>0</v>
      </c>
      <c r="DV300" s="16">
        <v>0</v>
      </c>
      <c r="DW300" s="71">
        <v>0</v>
      </c>
      <c r="DX300" s="71">
        <v>0</v>
      </c>
      <c r="DY300" s="152">
        <v>0</v>
      </c>
      <c r="DZ300" s="32">
        <v>0</v>
      </c>
      <c r="EA300" s="212" t="s">
        <v>196</v>
      </c>
      <c r="EB300" s="8" t="s">
        <v>90</v>
      </c>
      <c r="EC300" s="71">
        <v>0</v>
      </c>
      <c r="ED300" s="71">
        <v>0</v>
      </c>
      <c r="EE300" s="71">
        <v>0</v>
      </c>
      <c r="EF300" s="71">
        <v>0</v>
      </c>
      <c r="EG300" s="71">
        <v>0</v>
      </c>
      <c r="EH300" s="71">
        <v>0</v>
      </c>
      <c r="EI300" s="71">
        <v>0</v>
      </c>
      <c r="EJ300" s="71">
        <v>0</v>
      </c>
      <c r="EK300" s="71">
        <v>0</v>
      </c>
      <c r="EL300" s="71">
        <v>0</v>
      </c>
      <c r="EM300" s="71">
        <v>0</v>
      </c>
      <c r="EN300" s="71">
        <v>0</v>
      </c>
      <c r="EO300" s="71">
        <v>0</v>
      </c>
      <c r="EP300" s="71">
        <v>0</v>
      </c>
      <c r="EQ300" s="71">
        <v>0</v>
      </c>
      <c r="ER300" s="71">
        <v>0</v>
      </c>
      <c r="ES300" s="71">
        <v>0</v>
      </c>
      <c r="EU300" s="80" t="s">
        <v>196</v>
      </c>
      <c r="EV300" s="80" t="s">
        <v>2577</v>
      </c>
      <c r="EW300" s="78">
        <v>0</v>
      </c>
      <c r="EX300" s="80">
        <v>0</v>
      </c>
      <c r="EY300" s="78">
        <v>0</v>
      </c>
      <c r="EZ300" s="78"/>
      <c r="FA300" s="78"/>
      <c r="FB300" s="78"/>
      <c r="FC300" s="78"/>
      <c r="FD300" s="78"/>
      <c r="FE300" s="78"/>
    </row>
    <row r="301" spans="1:161">
      <c r="A301" s="212"/>
      <c r="B301" s="8" t="s">
        <v>91</v>
      </c>
      <c r="C301" s="71">
        <v>956</v>
      </c>
      <c r="D301" s="71">
        <v>534</v>
      </c>
      <c r="E301" s="71">
        <v>0</v>
      </c>
      <c r="F301" s="71">
        <v>0</v>
      </c>
      <c r="G301" s="71">
        <v>0</v>
      </c>
      <c r="H301" s="71">
        <v>0</v>
      </c>
      <c r="I301" s="71">
        <v>0</v>
      </c>
      <c r="J301" s="71">
        <v>0</v>
      </c>
      <c r="K301" s="71">
        <v>370</v>
      </c>
      <c r="L301" s="71">
        <v>246</v>
      </c>
      <c r="M301" s="71">
        <v>122</v>
      </c>
      <c r="N301" s="71">
        <v>41</v>
      </c>
      <c r="O301" s="71">
        <v>219</v>
      </c>
      <c r="P301" s="71">
        <v>106</v>
      </c>
      <c r="Q301" s="71">
        <v>0</v>
      </c>
      <c r="R301" s="71">
        <v>0</v>
      </c>
      <c r="S301" s="71">
        <v>0</v>
      </c>
      <c r="T301" s="71">
        <v>0</v>
      </c>
      <c r="U301" s="71">
        <v>0</v>
      </c>
      <c r="V301" s="71">
        <v>0</v>
      </c>
      <c r="W301" s="71">
        <v>260</v>
      </c>
      <c r="X301" s="71">
        <v>179</v>
      </c>
      <c r="Y301" s="71">
        <v>113</v>
      </c>
      <c r="Z301" s="71">
        <v>46</v>
      </c>
      <c r="AA301" s="71">
        <v>84</v>
      </c>
      <c r="AB301" s="71">
        <v>45</v>
      </c>
      <c r="AC301" s="69">
        <v>2124</v>
      </c>
      <c r="AD301" s="69">
        <v>1197</v>
      </c>
      <c r="AE301" s="212"/>
      <c r="AF301" s="8" t="s">
        <v>91</v>
      </c>
      <c r="AG301" s="71">
        <v>57</v>
      </c>
      <c r="AH301" s="71">
        <v>28</v>
      </c>
      <c r="AI301" s="71">
        <v>0</v>
      </c>
      <c r="AJ301" s="71">
        <v>0</v>
      </c>
      <c r="AK301" s="71">
        <v>0</v>
      </c>
      <c r="AL301" s="71">
        <v>0</v>
      </c>
      <c r="AM301" s="71">
        <v>0</v>
      </c>
      <c r="AN301" s="71">
        <v>0</v>
      </c>
      <c r="AO301" s="71">
        <v>18</v>
      </c>
      <c r="AP301" s="71">
        <v>13</v>
      </c>
      <c r="AQ301" s="71">
        <v>4</v>
      </c>
      <c r="AR301" s="71">
        <v>2</v>
      </c>
      <c r="AS301" s="71">
        <v>11</v>
      </c>
      <c r="AT301" s="71">
        <v>5</v>
      </c>
      <c r="AU301" s="71">
        <v>0</v>
      </c>
      <c r="AV301" s="71">
        <v>0</v>
      </c>
      <c r="AW301" s="71">
        <v>0</v>
      </c>
      <c r="AX301" s="71">
        <v>0</v>
      </c>
      <c r="AY301" s="71">
        <v>0</v>
      </c>
      <c r="AZ301" s="71">
        <v>0</v>
      </c>
      <c r="BA301" s="71">
        <v>2</v>
      </c>
      <c r="BB301" s="71">
        <v>1</v>
      </c>
      <c r="BC301" s="71">
        <v>8</v>
      </c>
      <c r="BD301" s="71">
        <v>2</v>
      </c>
      <c r="BE301" s="71">
        <v>3</v>
      </c>
      <c r="BF301" s="71">
        <v>2</v>
      </c>
      <c r="BG301" s="69">
        <v>103</v>
      </c>
      <c r="BH301" s="69">
        <v>53</v>
      </c>
      <c r="BI301" s="212"/>
      <c r="BJ301" s="8" t="s">
        <v>91</v>
      </c>
      <c r="BK301" s="31">
        <v>10</v>
      </c>
      <c r="BL301" s="31">
        <v>0</v>
      </c>
      <c r="BM301" s="31">
        <v>0</v>
      </c>
      <c r="BN301" s="31">
        <v>0</v>
      </c>
      <c r="BO301" s="31">
        <v>5</v>
      </c>
      <c r="BP301" s="31">
        <v>3</v>
      </c>
      <c r="BQ301" s="31">
        <v>3</v>
      </c>
      <c r="BR301" s="31">
        <v>0</v>
      </c>
      <c r="BS301" s="31">
        <v>0</v>
      </c>
      <c r="BT301" s="31">
        <v>0</v>
      </c>
      <c r="BU301" s="31">
        <v>5</v>
      </c>
      <c r="BV301" s="31">
        <v>2</v>
      </c>
      <c r="BW301" s="31">
        <v>4</v>
      </c>
      <c r="BX301" s="149">
        <v>32</v>
      </c>
      <c r="BY301" s="125">
        <v>33</v>
      </c>
      <c r="BZ301" s="71">
        <v>28</v>
      </c>
      <c r="CA301" s="71">
        <v>16</v>
      </c>
      <c r="CB301" s="71">
        <v>0</v>
      </c>
      <c r="CC301" s="71">
        <v>3</v>
      </c>
      <c r="CD301" s="212"/>
      <c r="CE301" s="8" t="s">
        <v>91</v>
      </c>
      <c r="CF301" s="71">
        <v>0</v>
      </c>
      <c r="CG301" s="71">
        <v>862</v>
      </c>
      <c r="CH301" s="71">
        <v>0</v>
      </c>
      <c r="CI301" s="71">
        <v>0</v>
      </c>
      <c r="CJ301" s="71">
        <v>0</v>
      </c>
      <c r="CK301" s="71">
        <v>6</v>
      </c>
      <c r="CL301" s="71">
        <v>33</v>
      </c>
      <c r="CM301" s="71">
        <v>31</v>
      </c>
      <c r="CN301" s="71">
        <v>31</v>
      </c>
      <c r="CO301" s="212"/>
      <c r="CP301" s="8" t="s">
        <v>91</v>
      </c>
      <c r="CQ301" s="46">
        <v>260</v>
      </c>
      <c r="CR301" s="46">
        <v>182</v>
      </c>
      <c r="CS301" s="46">
        <v>196</v>
      </c>
      <c r="CT301" s="46">
        <v>131</v>
      </c>
      <c r="CU301" s="46">
        <v>9</v>
      </c>
      <c r="CV301" s="46">
        <v>2</v>
      </c>
      <c r="CW301" s="46">
        <v>6</v>
      </c>
      <c r="CX301" s="46">
        <v>1</v>
      </c>
      <c r="CY301" s="46">
        <v>56</v>
      </c>
      <c r="CZ301" s="46">
        <v>25</v>
      </c>
      <c r="DA301" s="46">
        <v>34</v>
      </c>
      <c r="DB301" s="46">
        <v>18</v>
      </c>
      <c r="DC301" s="46">
        <v>26</v>
      </c>
      <c r="DD301" s="46">
        <v>17</v>
      </c>
      <c r="DE301" s="46">
        <v>22</v>
      </c>
      <c r="DF301" s="46">
        <v>14</v>
      </c>
      <c r="DG301" s="46">
        <v>24</v>
      </c>
      <c r="DH301" s="46">
        <v>12</v>
      </c>
      <c r="DI301" s="46">
        <v>14</v>
      </c>
      <c r="DJ301" s="46">
        <v>8</v>
      </c>
      <c r="DK301" s="46">
        <v>46</v>
      </c>
      <c r="DL301" s="46">
        <v>25</v>
      </c>
      <c r="DM301" s="46">
        <v>30</v>
      </c>
      <c r="DN301" s="46">
        <v>15</v>
      </c>
      <c r="DO301" s="212"/>
      <c r="DP301" s="8" t="s">
        <v>91</v>
      </c>
      <c r="DQ301" s="71">
        <v>34</v>
      </c>
      <c r="DR301" s="71">
        <v>26</v>
      </c>
      <c r="DS301" s="71">
        <v>0</v>
      </c>
      <c r="DT301" s="71">
        <v>13</v>
      </c>
      <c r="DU301" s="71">
        <v>3</v>
      </c>
      <c r="DV301" s="16">
        <v>76</v>
      </c>
      <c r="DW301" s="71">
        <v>33</v>
      </c>
      <c r="DX301" s="71">
        <v>27</v>
      </c>
      <c r="DY301" s="152">
        <v>16</v>
      </c>
      <c r="DZ301" s="32">
        <v>7</v>
      </c>
      <c r="EA301" s="212"/>
      <c r="EB301" s="8" t="s">
        <v>91</v>
      </c>
      <c r="EC301" s="71">
        <v>90</v>
      </c>
      <c r="ED301" s="71">
        <v>253</v>
      </c>
      <c r="EE301" s="71">
        <v>0</v>
      </c>
      <c r="EF301" s="71">
        <v>0</v>
      </c>
      <c r="EG301" s="71">
        <v>3</v>
      </c>
      <c r="EH301" s="71">
        <v>0</v>
      </c>
      <c r="EI301" s="71">
        <v>0</v>
      </c>
      <c r="EJ301" s="71">
        <v>168</v>
      </c>
      <c r="EK301" s="71">
        <v>1</v>
      </c>
      <c r="EL301" s="71">
        <v>2</v>
      </c>
      <c r="EM301" s="71">
        <v>2</v>
      </c>
      <c r="EN301" s="71">
        <v>0</v>
      </c>
      <c r="EO301" s="71">
        <v>0</v>
      </c>
      <c r="EP301" s="71">
        <v>0</v>
      </c>
      <c r="EQ301" s="71">
        <v>0</v>
      </c>
      <c r="ER301" s="71">
        <v>0</v>
      </c>
      <c r="ES301" s="71">
        <v>0</v>
      </c>
      <c r="EU301" s="80" t="s">
        <v>196</v>
      </c>
      <c r="EV301" s="80" t="s">
        <v>2578</v>
      </c>
      <c r="EW301" s="78">
        <v>421</v>
      </c>
      <c r="EX301" s="80">
        <v>302</v>
      </c>
      <c r="EY301" s="78">
        <v>1724</v>
      </c>
      <c r="EZ301" s="78"/>
      <c r="FA301" s="78"/>
      <c r="FB301" s="78"/>
      <c r="FC301" s="78"/>
      <c r="FD301" s="78"/>
      <c r="FE301" s="78"/>
    </row>
    <row r="302" spans="1:161">
      <c r="A302" s="212"/>
      <c r="B302" s="66" t="s">
        <v>73</v>
      </c>
      <c r="C302" s="26">
        <v>956</v>
      </c>
      <c r="D302" s="26">
        <v>534</v>
      </c>
      <c r="E302" s="26">
        <v>0</v>
      </c>
      <c r="F302" s="26">
        <v>0</v>
      </c>
      <c r="G302" s="26">
        <v>0</v>
      </c>
      <c r="H302" s="26">
        <v>0</v>
      </c>
      <c r="I302" s="26">
        <v>0</v>
      </c>
      <c r="J302" s="26">
        <v>0</v>
      </c>
      <c r="K302" s="26">
        <v>370</v>
      </c>
      <c r="L302" s="26">
        <v>246</v>
      </c>
      <c r="M302" s="26">
        <v>122</v>
      </c>
      <c r="N302" s="26">
        <v>41</v>
      </c>
      <c r="O302" s="26">
        <v>219</v>
      </c>
      <c r="P302" s="26">
        <v>106</v>
      </c>
      <c r="Q302" s="26">
        <v>0</v>
      </c>
      <c r="R302" s="26">
        <v>0</v>
      </c>
      <c r="S302" s="26">
        <v>0</v>
      </c>
      <c r="T302" s="26">
        <v>0</v>
      </c>
      <c r="U302" s="26">
        <v>0</v>
      </c>
      <c r="V302" s="26">
        <v>0</v>
      </c>
      <c r="W302" s="26">
        <v>260</v>
      </c>
      <c r="X302" s="26">
        <v>179</v>
      </c>
      <c r="Y302" s="26">
        <v>113</v>
      </c>
      <c r="Z302" s="26">
        <v>46</v>
      </c>
      <c r="AA302" s="26">
        <v>84</v>
      </c>
      <c r="AB302" s="26">
        <v>45</v>
      </c>
      <c r="AC302" s="68">
        <v>2124</v>
      </c>
      <c r="AD302" s="68">
        <v>1197</v>
      </c>
      <c r="AE302" s="212"/>
      <c r="AF302" s="66" t="s">
        <v>73</v>
      </c>
      <c r="AG302" s="26">
        <v>57</v>
      </c>
      <c r="AH302" s="26">
        <v>28</v>
      </c>
      <c r="AI302" s="26">
        <v>0</v>
      </c>
      <c r="AJ302" s="26">
        <v>0</v>
      </c>
      <c r="AK302" s="26">
        <v>0</v>
      </c>
      <c r="AL302" s="26">
        <v>0</v>
      </c>
      <c r="AM302" s="26">
        <v>0</v>
      </c>
      <c r="AN302" s="26">
        <v>0</v>
      </c>
      <c r="AO302" s="26">
        <v>18</v>
      </c>
      <c r="AP302" s="26">
        <v>13</v>
      </c>
      <c r="AQ302" s="26">
        <v>4</v>
      </c>
      <c r="AR302" s="26">
        <v>2</v>
      </c>
      <c r="AS302" s="26">
        <v>11</v>
      </c>
      <c r="AT302" s="26">
        <v>5</v>
      </c>
      <c r="AU302" s="26">
        <v>0</v>
      </c>
      <c r="AV302" s="26">
        <v>0</v>
      </c>
      <c r="AW302" s="26">
        <v>0</v>
      </c>
      <c r="AX302" s="26">
        <v>0</v>
      </c>
      <c r="AY302" s="26">
        <v>0</v>
      </c>
      <c r="AZ302" s="26">
        <v>0</v>
      </c>
      <c r="BA302" s="26">
        <v>2</v>
      </c>
      <c r="BB302" s="26">
        <v>1</v>
      </c>
      <c r="BC302" s="26">
        <v>8</v>
      </c>
      <c r="BD302" s="26">
        <v>2</v>
      </c>
      <c r="BE302" s="26">
        <v>3</v>
      </c>
      <c r="BF302" s="26">
        <v>2</v>
      </c>
      <c r="BG302" s="68">
        <v>103</v>
      </c>
      <c r="BH302" s="68">
        <v>53</v>
      </c>
      <c r="BI302" s="212"/>
      <c r="BJ302" s="66" t="s">
        <v>73</v>
      </c>
      <c r="BK302" s="68">
        <v>10</v>
      </c>
      <c r="BL302" s="68">
        <v>0</v>
      </c>
      <c r="BM302" s="68">
        <v>0</v>
      </c>
      <c r="BN302" s="68">
        <v>0</v>
      </c>
      <c r="BO302" s="68">
        <v>5</v>
      </c>
      <c r="BP302" s="68">
        <v>3</v>
      </c>
      <c r="BQ302" s="68">
        <v>3</v>
      </c>
      <c r="BR302" s="68">
        <v>0</v>
      </c>
      <c r="BS302" s="68">
        <v>0</v>
      </c>
      <c r="BT302" s="68">
        <v>0</v>
      </c>
      <c r="BU302" s="68">
        <v>5</v>
      </c>
      <c r="BV302" s="68">
        <v>2</v>
      </c>
      <c r="BW302" s="68">
        <v>4</v>
      </c>
      <c r="BX302" s="68">
        <v>32</v>
      </c>
      <c r="BY302" s="68">
        <v>33</v>
      </c>
      <c r="BZ302" s="68">
        <v>28</v>
      </c>
      <c r="CA302" s="68">
        <v>16</v>
      </c>
      <c r="CB302" s="68">
        <v>0</v>
      </c>
      <c r="CC302" s="68">
        <v>3</v>
      </c>
      <c r="CD302" s="212"/>
      <c r="CE302" s="66" t="s">
        <v>73</v>
      </c>
      <c r="CF302" s="68">
        <v>0</v>
      </c>
      <c r="CG302" s="68">
        <v>862</v>
      </c>
      <c r="CH302" s="68">
        <v>0</v>
      </c>
      <c r="CI302" s="68">
        <v>0</v>
      </c>
      <c r="CJ302" s="68">
        <v>0</v>
      </c>
      <c r="CK302" s="68">
        <v>6</v>
      </c>
      <c r="CL302" s="68">
        <v>33</v>
      </c>
      <c r="CM302" s="68">
        <v>31</v>
      </c>
      <c r="CN302" s="68">
        <v>31</v>
      </c>
      <c r="CO302" s="212"/>
      <c r="CP302" s="66" t="s">
        <v>73</v>
      </c>
      <c r="CQ302" s="68">
        <v>260</v>
      </c>
      <c r="CR302" s="68">
        <v>182</v>
      </c>
      <c r="CS302" s="68">
        <v>196</v>
      </c>
      <c r="CT302" s="68">
        <v>131</v>
      </c>
      <c r="CU302" s="68">
        <v>9</v>
      </c>
      <c r="CV302" s="68">
        <v>2</v>
      </c>
      <c r="CW302" s="68">
        <v>6</v>
      </c>
      <c r="CX302" s="68">
        <v>1</v>
      </c>
      <c r="CY302" s="68">
        <v>56</v>
      </c>
      <c r="CZ302" s="68">
        <v>25</v>
      </c>
      <c r="DA302" s="68">
        <v>34</v>
      </c>
      <c r="DB302" s="68">
        <v>18</v>
      </c>
      <c r="DC302" s="68">
        <v>26</v>
      </c>
      <c r="DD302" s="68">
        <v>17</v>
      </c>
      <c r="DE302" s="68">
        <v>22</v>
      </c>
      <c r="DF302" s="68">
        <v>14</v>
      </c>
      <c r="DG302" s="68">
        <v>24</v>
      </c>
      <c r="DH302" s="68">
        <v>12</v>
      </c>
      <c r="DI302" s="68">
        <v>14</v>
      </c>
      <c r="DJ302" s="68">
        <v>8</v>
      </c>
      <c r="DK302" s="68">
        <v>46</v>
      </c>
      <c r="DL302" s="68">
        <v>25</v>
      </c>
      <c r="DM302" s="68">
        <v>30</v>
      </c>
      <c r="DN302" s="68">
        <v>15</v>
      </c>
      <c r="DO302" s="212"/>
      <c r="DP302" s="66" t="s">
        <v>73</v>
      </c>
      <c r="DQ302" s="26">
        <v>34</v>
      </c>
      <c r="DR302" s="26">
        <v>26</v>
      </c>
      <c r="DS302" s="26">
        <v>0</v>
      </c>
      <c r="DT302" s="26">
        <v>13</v>
      </c>
      <c r="DU302" s="26">
        <v>3</v>
      </c>
      <c r="DV302" s="26">
        <v>76</v>
      </c>
      <c r="DW302" s="26">
        <v>33</v>
      </c>
      <c r="DX302" s="26">
        <v>27</v>
      </c>
      <c r="DY302" s="41">
        <v>16</v>
      </c>
      <c r="DZ302" s="41">
        <v>7</v>
      </c>
      <c r="EA302" s="212"/>
      <c r="EB302" s="66" t="s">
        <v>73</v>
      </c>
      <c r="EC302" s="68">
        <v>90</v>
      </c>
      <c r="ED302" s="68">
        <v>253</v>
      </c>
      <c r="EE302" s="68">
        <v>0</v>
      </c>
      <c r="EF302" s="68">
        <v>0</v>
      </c>
      <c r="EG302" s="68">
        <v>3</v>
      </c>
      <c r="EH302" s="68">
        <v>0</v>
      </c>
      <c r="EI302" s="68">
        <v>0</v>
      </c>
      <c r="EJ302" s="68">
        <v>168</v>
      </c>
      <c r="EK302" s="68">
        <v>1</v>
      </c>
      <c r="EL302" s="68">
        <v>2</v>
      </c>
      <c r="EM302" s="68">
        <v>2</v>
      </c>
      <c r="EN302" s="68">
        <v>0</v>
      </c>
      <c r="EO302" s="68">
        <v>0</v>
      </c>
      <c r="EP302" s="68">
        <v>0</v>
      </c>
      <c r="EQ302" s="68">
        <v>0</v>
      </c>
      <c r="ER302" s="68">
        <v>0</v>
      </c>
      <c r="ES302" s="68">
        <v>0</v>
      </c>
      <c r="EU302" s="80" t="s">
        <v>196</v>
      </c>
      <c r="EV302" s="80" t="s">
        <v>2579</v>
      </c>
      <c r="EW302" s="78">
        <v>421</v>
      </c>
      <c r="EX302" s="80">
        <v>302</v>
      </c>
      <c r="EY302" s="78">
        <v>1724</v>
      </c>
      <c r="EZ302" s="78"/>
      <c r="FA302" s="78"/>
      <c r="FB302" s="78"/>
      <c r="FC302" s="78"/>
      <c r="FD302" s="78"/>
      <c r="FE302" s="78"/>
    </row>
    <row r="303" spans="1:161" s="100" customFormat="1">
      <c r="A303" s="45" t="s">
        <v>2054</v>
      </c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45" t="s">
        <v>2054</v>
      </c>
      <c r="AF303" s="48"/>
      <c r="AG303" s="22"/>
      <c r="AH303" s="22"/>
      <c r="AI303" s="22"/>
      <c r="AJ303" s="22"/>
      <c r="AK303" s="22"/>
      <c r="AL303" s="22"/>
      <c r="AM303" s="22"/>
      <c r="AN303" s="22"/>
      <c r="AO303" s="22"/>
      <c r="AP303" s="22"/>
      <c r="AQ303" s="22"/>
      <c r="AR303" s="22"/>
      <c r="AS303" s="22"/>
      <c r="AT303" s="22"/>
      <c r="AU303" s="22"/>
      <c r="AV303" s="22"/>
      <c r="AW303" s="22"/>
      <c r="AX303" s="22"/>
      <c r="AY303" s="22"/>
      <c r="AZ303" s="22"/>
      <c r="BA303" s="22"/>
      <c r="BB303" s="22"/>
      <c r="BC303" s="22"/>
      <c r="BD303" s="22"/>
      <c r="BE303" s="22"/>
      <c r="BF303" s="22"/>
      <c r="BG303" s="118"/>
      <c r="BH303" s="116"/>
      <c r="BI303" s="45" t="s">
        <v>2054</v>
      </c>
      <c r="BJ303" s="48"/>
      <c r="BK303" s="22"/>
      <c r="BL303" s="22"/>
      <c r="BM303" s="22"/>
      <c r="BN303" s="22"/>
      <c r="BO303" s="22"/>
      <c r="BP303" s="22"/>
      <c r="BQ303" s="22"/>
      <c r="BR303" s="22"/>
      <c r="BS303" s="22"/>
      <c r="BT303" s="22"/>
      <c r="BU303" s="22"/>
      <c r="BV303" s="22"/>
      <c r="BW303" s="22"/>
      <c r="BX303" s="22"/>
      <c r="BY303" s="22"/>
      <c r="BZ303" s="22"/>
      <c r="CA303" s="22"/>
      <c r="CB303" s="22"/>
      <c r="CC303" s="22"/>
      <c r="CD303" s="45" t="s">
        <v>2054</v>
      </c>
      <c r="CE303" s="48"/>
      <c r="CF303" s="22"/>
      <c r="CG303" s="22"/>
      <c r="CH303" s="22"/>
      <c r="CI303" s="22"/>
      <c r="CJ303" s="22"/>
      <c r="CK303" s="22"/>
      <c r="CL303" s="22"/>
      <c r="CM303" s="22"/>
      <c r="CN303" s="22"/>
      <c r="CO303" s="45" t="s">
        <v>2054</v>
      </c>
      <c r="CP303" s="48"/>
      <c r="CQ303" s="22"/>
      <c r="CR303" s="22"/>
      <c r="CS303" s="22"/>
      <c r="CT303" s="22"/>
      <c r="CU303" s="22"/>
      <c r="CV303" s="22"/>
      <c r="CW303" s="22"/>
      <c r="CX303" s="22"/>
      <c r="CY303" s="22"/>
      <c r="CZ303" s="22"/>
      <c r="DA303" s="22"/>
      <c r="DB303" s="22"/>
      <c r="DC303" s="22"/>
      <c r="DD303" s="22"/>
      <c r="DE303" s="22"/>
      <c r="DF303" s="22"/>
      <c r="DG303" s="22"/>
      <c r="DH303" s="22"/>
      <c r="DI303" s="22"/>
      <c r="DJ303" s="22"/>
      <c r="DK303" s="22"/>
      <c r="DL303" s="22"/>
      <c r="DM303" s="22"/>
      <c r="DN303" s="22"/>
      <c r="DO303" s="45" t="s">
        <v>2054</v>
      </c>
      <c r="DP303" s="99"/>
      <c r="DQ303" s="13"/>
      <c r="DR303" s="13"/>
      <c r="DS303" s="13"/>
      <c r="DT303" s="13"/>
      <c r="DU303" s="13"/>
      <c r="DV303" s="13"/>
      <c r="DW303" s="13"/>
      <c r="DX303" s="13"/>
      <c r="DY303" s="13"/>
      <c r="DZ303" s="13"/>
      <c r="EA303" s="45" t="s">
        <v>2054</v>
      </c>
      <c r="EB303" s="13"/>
      <c r="EC303" s="117"/>
      <c r="ED303" s="117"/>
      <c r="EE303" s="117"/>
      <c r="EF303" s="117"/>
      <c r="EG303" s="117"/>
      <c r="EH303" s="117"/>
      <c r="EI303" s="117"/>
      <c r="EJ303" s="117"/>
      <c r="EK303" s="117"/>
      <c r="EL303" s="117"/>
      <c r="EM303" s="117"/>
      <c r="EN303" s="117"/>
      <c r="EO303" s="117"/>
      <c r="EP303" s="117"/>
      <c r="EQ303" s="117"/>
      <c r="ER303" s="117"/>
      <c r="ES303" s="117"/>
      <c r="EU303" s="80" t="str">
        <f>IF(A303="",EU302,A303)</f>
        <v>FITOVINANY</v>
      </c>
      <c r="EV303" s="80" t="str">
        <f>EU303&amp;B303</f>
        <v>FITOVINANY</v>
      </c>
      <c r="EW303" s="78">
        <f>CQ303+CU303+CY303+DC303+DG303+DK303</f>
        <v>0</v>
      </c>
      <c r="EX303" s="80">
        <f>CS303+CW303+DA303+DE303+DI303+DM303</f>
        <v>0</v>
      </c>
      <c r="EY303" s="78">
        <f>(CF303+2*CG303+3*CH303+4*CI303+5*CJ303)</f>
        <v>0</v>
      </c>
      <c r="EZ303" s="78"/>
      <c r="FA303" s="78"/>
      <c r="FB303" s="78"/>
      <c r="FC303" s="78"/>
      <c r="FD303" s="78"/>
      <c r="FE303" s="78"/>
    </row>
    <row r="304" spans="1:161">
      <c r="A304" s="212" t="s">
        <v>233</v>
      </c>
      <c r="B304" s="8" t="s">
        <v>90</v>
      </c>
      <c r="C304" s="71">
        <v>460</v>
      </c>
      <c r="D304" s="71">
        <v>208</v>
      </c>
      <c r="E304" s="71">
        <v>0</v>
      </c>
      <c r="F304" s="71">
        <v>0</v>
      </c>
      <c r="G304" s="71">
        <v>0</v>
      </c>
      <c r="H304" s="71">
        <v>0</v>
      </c>
      <c r="I304" s="71">
        <v>0</v>
      </c>
      <c r="J304" s="71">
        <v>0</v>
      </c>
      <c r="K304" s="71">
        <v>154</v>
      </c>
      <c r="L304" s="71">
        <v>76</v>
      </c>
      <c r="M304" s="71">
        <v>41</v>
      </c>
      <c r="N304" s="71">
        <v>8</v>
      </c>
      <c r="O304" s="71">
        <v>60</v>
      </c>
      <c r="P304" s="71">
        <v>35</v>
      </c>
      <c r="Q304" s="71">
        <v>253</v>
      </c>
      <c r="R304" s="71">
        <v>110</v>
      </c>
      <c r="S304" s="71">
        <v>0</v>
      </c>
      <c r="T304" s="71">
        <v>0</v>
      </c>
      <c r="U304" s="71">
        <v>20</v>
      </c>
      <c r="V304" s="71">
        <v>9</v>
      </c>
      <c r="W304" s="71">
        <v>57</v>
      </c>
      <c r="X304" s="71">
        <v>23</v>
      </c>
      <c r="Y304" s="71">
        <v>9</v>
      </c>
      <c r="Z304" s="71">
        <v>2</v>
      </c>
      <c r="AA304" s="71">
        <v>42</v>
      </c>
      <c r="AB304" s="71">
        <v>18</v>
      </c>
      <c r="AC304" s="69">
        <v>1096</v>
      </c>
      <c r="AD304" s="69">
        <v>489</v>
      </c>
      <c r="AE304" s="212" t="s">
        <v>233</v>
      </c>
      <c r="AF304" s="8" t="s">
        <v>90</v>
      </c>
      <c r="AG304" s="71">
        <v>6</v>
      </c>
      <c r="AH304" s="71">
        <v>3</v>
      </c>
      <c r="AI304" s="71">
        <v>0</v>
      </c>
      <c r="AJ304" s="71">
        <v>0</v>
      </c>
      <c r="AK304" s="71">
        <v>0</v>
      </c>
      <c r="AL304" s="71">
        <v>0</v>
      </c>
      <c r="AM304" s="71">
        <v>0</v>
      </c>
      <c r="AN304" s="71">
        <v>0</v>
      </c>
      <c r="AO304" s="71">
        <v>3</v>
      </c>
      <c r="AP304" s="71">
        <v>0</v>
      </c>
      <c r="AQ304" s="71">
        <v>1</v>
      </c>
      <c r="AR304" s="71">
        <v>0</v>
      </c>
      <c r="AS304" s="71">
        <v>0</v>
      </c>
      <c r="AT304" s="71">
        <v>0</v>
      </c>
      <c r="AU304" s="71">
        <v>54</v>
      </c>
      <c r="AV304" s="71">
        <v>17</v>
      </c>
      <c r="AW304" s="71">
        <v>0</v>
      </c>
      <c r="AX304" s="71">
        <v>0</v>
      </c>
      <c r="AY304" s="71">
        <v>0</v>
      </c>
      <c r="AZ304" s="71">
        <v>0</v>
      </c>
      <c r="BA304" s="71">
        <v>5</v>
      </c>
      <c r="BB304" s="71">
        <v>2</v>
      </c>
      <c r="BC304" s="71">
        <v>0</v>
      </c>
      <c r="BD304" s="71">
        <v>0</v>
      </c>
      <c r="BE304" s="71">
        <v>0</v>
      </c>
      <c r="BF304" s="71">
        <v>0</v>
      </c>
      <c r="BG304" s="69">
        <v>69</v>
      </c>
      <c r="BH304" s="69">
        <v>22</v>
      </c>
      <c r="BI304" s="212" t="s">
        <v>233</v>
      </c>
      <c r="BJ304" s="8" t="s">
        <v>90</v>
      </c>
      <c r="BK304" s="31">
        <v>8</v>
      </c>
      <c r="BL304" s="31">
        <v>0</v>
      </c>
      <c r="BM304" s="31">
        <v>0</v>
      </c>
      <c r="BN304" s="31">
        <v>0</v>
      </c>
      <c r="BO304" s="31">
        <v>4</v>
      </c>
      <c r="BP304" s="31">
        <v>2</v>
      </c>
      <c r="BQ304" s="31">
        <v>2</v>
      </c>
      <c r="BR304" s="31">
        <v>4</v>
      </c>
      <c r="BS304" s="31">
        <v>0</v>
      </c>
      <c r="BT304" s="31">
        <v>1</v>
      </c>
      <c r="BU304" s="31">
        <v>1</v>
      </c>
      <c r="BV304" s="31">
        <v>1</v>
      </c>
      <c r="BW304" s="31">
        <v>2</v>
      </c>
      <c r="BX304" s="149">
        <v>25</v>
      </c>
      <c r="BY304" s="125">
        <v>18</v>
      </c>
      <c r="BZ304" s="71">
        <v>11</v>
      </c>
      <c r="CA304" s="71">
        <v>5</v>
      </c>
      <c r="CB304" s="71">
        <v>4</v>
      </c>
      <c r="CC304" s="71">
        <v>4</v>
      </c>
      <c r="CD304" s="212" t="s">
        <v>233</v>
      </c>
      <c r="CE304" s="8" t="s">
        <v>90</v>
      </c>
      <c r="CF304" s="71">
        <v>98</v>
      </c>
      <c r="CG304" s="71">
        <v>342</v>
      </c>
      <c r="CH304" s="71">
        <v>0</v>
      </c>
      <c r="CI304" s="71">
        <v>0</v>
      </c>
      <c r="CJ304" s="71">
        <v>0</v>
      </c>
      <c r="CK304" s="71">
        <v>3</v>
      </c>
      <c r="CL304" s="71">
        <v>20</v>
      </c>
      <c r="CM304" s="71">
        <v>11</v>
      </c>
      <c r="CN304" s="71">
        <v>11</v>
      </c>
      <c r="CO304" s="212" t="s">
        <v>233</v>
      </c>
      <c r="CP304" s="8" t="s">
        <v>90</v>
      </c>
      <c r="CQ304" s="46">
        <v>238</v>
      </c>
      <c r="CR304" s="46">
        <v>102</v>
      </c>
      <c r="CS304" s="46">
        <v>63</v>
      </c>
      <c r="CT304" s="46">
        <v>27</v>
      </c>
      <c r="CU304" s="46">
        <v>0</v>
      </c>
      <c r="CV304" s="46">
        <v>0</v>
      </c>
      <c r="CW304" s="46">
        <v>0</v>
      </c>
      <c r="CX304" s="46">
        <v>0</v>
      </c>
      <c r="CY304" s="46">
        <v>26</v>
      </c>
      <c r="CZ304" s="46">
        <v>9</v>
      </c>
      <c r="DA304" s="46">
        <v>7</v>
      </c>
      <c r="DB304" s="46">
        <v>3</v>
      </c>
      <c r="DC304" s="46">
        <v>57</v>
      </c>
      <c r="DD304" s="46">
        <v>23</v>
      </c>
      <c r="DE304" s="46">
        <v>25</v>
      </c>
      <c r="DF304" s="46">
        <v>12</v>
      </c>
      <c r="DG304" s="46">
        <v>0</v>
      </c>
      <c r="DH304" s="46">
        <v>0</v>
      </c>
      <c r="DI304" s="46">
        <v>0</v>
      </c>
      <c r="DJ304" s="46">
        <v>0</v>
      </c>
      <c r="DK304" s="46">
        <v>32</v>
      </c>
      <c r="DL304" s="46">
        <v>13</v>
      </c>
      <c r="DM304" s="46">
        <v>3</v>
      </c>
      <c r="DN304" s="46">
        <v>0</v>
      </c>
      <c r="DO304" s="212" t="s">
        <v>233</v>
      </c>
      <c r="DP304" s="8" t="s">
        <v>90</v>
      </c>
      <c r="DQ304" s="71">
        <v>4</v>
      </c>
      <c r="DR304" s="71">
        <v>25</v>
      </c>
      <c r="DS304" s="71">
        <v>1</v>
      </c>
      <c r="DT304" s="71">
        <v>24</v>
      </c>
      <c r="DU304" s="71">
        <v>0</v>
      </c>
      <c r="DV304" s="16">
        <v>54</v>
      </c>
      <c r="DW304" s="71">
        <v>12</v>
      </c>
      <c r="DX304" s="71">
        <v>8</v>
      </c>
      <c r="DY304" s="152">
        <v>11</v>
      </c>
      <c r="DZ304" s="32">
        <v>4</v>
      </c>
      <c r="EA304" s="212" t="s">
        <v>233</v>
      </c>
      <c r="EB304" s="8" t="s">
        <v>90</v>
      </c>
      <c r="EC304" s="71">
        <v>53</v>
      </c>
      <c r="ED304" s="71">
        <v>67</v>
      </c>
      <c r="EE304" s="71">
        <v>0</v>
      </c>
      <c r="EF304" s="71">
        <v>0</v>
      </c>
      <c r="EG304" s="71">
        <v>0</v>
      </c>
      <c r="EH304" s="71">
        <v>0</v>
      </c>
      <c r="EI304" s="71">
        <v>0</v>
      </c>
      <c r="EJ304" s="71">
        <v>19</v>
      </c>
      <c r="EK304" s="71">
        <v>0</v>
      </c>
      <c r="EL304" s="71">
        <v>0</v>
      </c>
      <c r="EM304" s="71">
        <v>0</v>
      </c>
      <c r="EN304" s="71">
        <v>0</v>
      </c>
      <c r="EO304" s="71">
        <v>0</v>
      </c>
      <c r="EP304" s="71">
        <v>0</v>
      </c>
      <c r="EQ304" s="71">
        <v>0</v>
      </c>
      <c r="ER304" s="71">
        <v>0</v>
      </c>
      <c r="ES304" s="71">
        <v>0</v>
      </c>
      <c r="EU304" s="80" t="s">
        <v>233</v>
      </c>
      <c r="EV304" s="80" t="s">
        <v>2583</v>
      </c>
      <c r="EW304" s="78">
        <v>353</v>
      </c>
      <c r="EX304" s="80">
        <v>98</v>
      </c>
      <c r="EY304" s="78">
        <v>782</v>
      </c>
      <c r="EZ304" s="78"/>
      <c r="FA304" s="78"/>
      <c r="FB304" s="78"/>
      <c r="FC304" s="78"/>
      <c r="FD304" s="78"/>
      <c r="FE304" s="78"/>
    </row>
    <row r="305" spans="1:161">
      <c r="A305" s="212"/>
      <c r="B305" s="8" t="s">
        <v>91</v>
      </c>
      <c r="C305" s="71">
        <v>195</v>
      </c>
      <c r="D305" s="71">
        <v>102</v>
      </c>
      <c r="E305" s="71">
        <v>0</v>
      </c>
      <c r="F305" s="71">
        <v>0</v>
      </c>
      <c r="G305" s="71">
        <v>0</v>
      </c>
      <c r="H305" s="71">
        <v>0</v>
      </c>
      <c r="I305" s="71">
        <v>0</v>
      </c>
      <c r="J305" s="71">
        <v>0</v>
      </c>
      <c r="K305" s="71">
        <v>34</v>
      </c>
      <c r="L305" s="71">
        <v>11</v>
      </c>
      <c r="M305" s="71">
        <v>56</v>
      </c>
      <c r="N305" s="71">
        <v>25</v>
      </c>
      <c r="O305" s="71">
        <v>9</v>
      </c>
      <c r="P305" s="71">
        <v>3</v>
      </c>
      <c r="Q305" s="71">
        <v>73</v>
      </c>
      <c r="R305" s="71">
        <v>40</v>
      </c>
      <c r="S305" s="71">
        <v>0</v>
      </c>
      <c r="T305" s="71">
        <v>0</v>
      </c>
      <c r="U305" s="71">
        <v>20</v>
      </c>
      <c r="V305" s="71">
        <v>4</v>
      </c>
      <c r="W305" s="71">
        <v>7</v>
      </c>
      <c r="X305" s="71">
        <v>3</v>
      </c>
      <c r="Y305" s="71">
        <v>0</v>
      </c>
      <c r="Z305" s="71">
        <v>0</v>
      </c>
      <c r="AA305" s="71">
        <v>13</v>
      </c>
      <c r="AB305" s="71">
        <v>5</v>
      </c>
      <c r="AC305" s="69">
        <v>407</v>
      </c>
      <c r="AD305" s="69">
        <v>193</v>
      </c>
      <c r="AE305" s="212"/>
      <c r="AF305" s="8" t="s">
        <v>91</v>
      </c>
      <c r="AG305" s="71">
        <v>22</v>
      </c>
      <c r="AH305" s="71">
        <v>9</v>
      </c>
      <c r="AI305" s="71">
        <v>0</v>
      </c>
      <c r="AJ305" s="71">
        <v>0</v>
      </c>
      <c r="AK305" s="71">
        <v>0</v>
      </c>
      <c r="AL305" s="71">
        <v>0</v>
      </c>
      <c r="AM305" s="71">
        <v>0</v>
      </c>
      <c r="AN305" s="71">
        <v>0</v>
      </c>
      <c r="AO305" s="71">
        <v>4</v>
      </c>
      <c r="AP305" s="71">
        <v>1</v>
      </c>
      <c r="AQ305" s="71">
        <v>0</v>
      </c>
      <c r="AR305" s="71">
        <v>0</v>
      </c>
      <c r="AS305" s="71">
        <v>1</v>
      </c>
      <c r="AT305" s="71">
        <v>1</v>
      </c>
      <c r="AU305" s="71">
        <v>49</v>
      </c>
      <c r="AV305" s="71">
        <v>26</v>
      </c>
      <c r="AW305" s="71">
        <v>0</v>
      </c>
      <c r="AX305" s="71">
        <v>0</v>
      </c>
      <c r="AY305" s="71">
        <v>14</v>
      </c>
      <c r="AZ305" s="71">
        <v>3</v>
      </c>
      <c r="BA305" s="71">
        <v>2</v>
      </c>
      <c r="BB305" s="71">
        <v>2</v>
      </c>
      <c r="BC305" s="71">
        <v>0</v>
      </c>
      <c r="BD305" s="71">
        <v>0</v>
      </c>
      <c r="BE305" s="71">
        <v>1</v>
      </c>
      <c r="BF305" s="71">
        <v>0</v>
      </c>
      <c r="BG305" s="69">
        <v>93</v>
      </c>
      <c r="BH305" s="69">
        <v>42</v>
      </c>
      <c r="BI305" s="212"/>
      <c r="BJ305" s="8" t="s">
        <v>91</v>
      </c>
      <c r="BK305" s="31">
        <v>4</v>
      </c>
      <c r="BL305" s="31">
        <v>0</v>
      </c>
      <c r="BM305" s="31">
        <v>0</v>
      </c>
      <c r="BN305" s="31">
        <v>0</v>
      </c>
      <c r="BO305" s="31">
        <v>2</v>
      </c>
      <c r="BP305" s="31">
        <v>2</v>
      </c>
      <c r="BQ305" s="31">
        <v>1</v>
      </c>
      <c r="BR305" s="31">
        <v>1</v>
      </c>
      <c r="BS305" s="31">
        <v>0</v>
      </c>
      <c r="BT305" s="31">
        <v>1</v>
      </c>
      <c r="BU305" s="31">
        <v>1</v>
      </c>
      <c r="BV305" s="31">
        <v>0</v>
      </c>
      <c r="BW305" s="31">
        <v>1</v>
      </c>
      <c r="BX305" s="149">
        <v>13</v>
      </c>
      <c r="BY305" s="125">
        <v>14</v>
      </c>
      <c r="BZ305" s="71">
        <v>7</v>
      </c>
      <c r="CA305" s="71">
        <v>14</v>
      </c>
      <c r="CB305" s="71">
        <v>0</v>
      </c>
      <c r="CC305" s="71">
        <v>1</v>
      </c>
      <c r="CD305" s="212"/>
      <c r="CE305" s="8" t="s">
        <v>91</v>
      </c>
      <c r="CF305" s="71">
        <v>0</v>
      </c>
      <c r="CG305" s="71">
        <v>233</v>
      </c>
      <c r="CH305" s="71">
        <v>0</v>
      </c>
      <c r="CI305" s="71">
        <v>0</v>
      </c>
      <c r="CJ305" s="71">
        <v>0</v>
      </c>
      <c r="CK305" s="71">
        <v>5</v>
      </c>
      <c r="CL305" s="71">
        <v>14</v>
      </c>
      <c r="CM305" s="71">
        <v>14</v>
      </c>
      <c r="CN305" s="71">
        <v>14</v>
      </c>
      <c r="CO305" s="212"/>
      <c r="CP305" s="8" t="s">
        <v>91</v>
      </c>
      <c r="CQ305" s="46">
        <v>99</v>
      </c>
      <c r="CR305" s="46">
        <v>43</v>
      </c>
      <c r="CS305" s="46">
        <v>34</v>
      </c>
      <c r="CT305" s="46">
        <v>17</v>
      </c>
      <c r="CU305" s="46">
        <v>0</v>
      </c>
      <c r="CV305" s="46">
        <v>0</v>
      </c>
      <c r="CW305" s="46">
        <v>0</v>
      </c>
      <c r="CX305" s="46">
        <v>0</v>
      </c>
      <c r="CY305" s="46">
        <v>28</v>
      </c>
      <c r="CZ305" s="46">
        <v>7</v>
      </c>
      <c r="DA305" s="46">
        <v>5</v>
      </c>
      <c r="DB305" s="46">
        <v>1</v>
      </c>
      <c r="DC305" s="46">
        <v>0</v>
      </c>
      <c r="DD305" s="46">
        <v>0</v>
      </c>
      <c r="DE305" s="46">
        <v>0</v>
      </c>
      <c r="DF305" s="46">
        <v>0</v>
      </c>
      <c r="DG305" s="46">
        <v>0</v>
      </c>
      <c r="DH305" s="46">
        <v>0</v>
      </c>
      <c r="DI305" s="46">
        <v>0</v>
      </c>
      <c r="DJ305" s="46">
        <v>0</v>
      </c>
      <c r="DK305" s="46">
        <v>0</v>
      </c>
      <c r="DL305" s="46">
        <v>0</v>
      </c>
      <c r="DM305" s="46">
        <v>0</v>
      </c>
      <c r="DN305" s="46">
        <v>0</v>
      </c>
      <c r="DO305" s="212"/>
      <c r="DP305" s="8" t="s">
        <v>91</v>
      </c>
      <c r="DQ305" s="71">
        <v>5</v>
      </c>
      <c r="DR305" s="71">
        <v>7</v>
      </c>
      <c r="DS305" s="71">
        <v>0</v>
      </c>
      <c r="DT305" s="71">
        <v>7</v>
      </c>
      <c r="DU305" s="71">
        <v>0</v>
      </c>
      <c r="DV305" s="16">
        <v>19</v>
      </c>
      <c r="DW305" s="71">
        <v>9</v>
      </c>
      <c r="DX305" s="71">
        <v>4</v>
      </c>
      <c r="DY305" s="152">
        <v>7</v>
      </c>
      <c r="DZ305" s="32">
        <v>1</v>
      </c>
      <c r="EA305" s="212"/>
      <c r="EB305" s="8" t="s">
        <v>91</v>
      </c>
      <c r="EC305" s="71">
        <v>55</v>
      </c>
      <c r="ED305" s="71">
        <v>64</v>
      </c>
      <c r="EE305" s="71">
        <v>47</v>
      </c>
      <c r="EF305" s="71">
        <v>0</v>
      </c>
      <c r="EG305" s="71">
        <v>75</v>
      </c>
      <c r="EH305" s="71">
        <v>98</v>
      </c>
      <c r="EI305" s="71">
        <v>8</v>
      </c>
      <c r="EJ305" s="71">
        <v>100</v>
      </c>
      <c r="EK305" s="71">
        <v>80</v>
      </c>
      <c r="EL305" s="71">
        <v>16</v>
      </c>
      <c r="EM305" s="71">
        <v>40</v>
      </c>
      <c r="EN305" s="71">
        <v>0</v>
      </c>
      <c r="EO305" s="71">
        <v>6</v>
      </c>
      <c r="EP305" s="71">
        <v>0</v>
      </c>
      <c r="EQ305" s="71">
        <v>0</v>
      </c>
      <c r="ER305" s="71">
        <v>0</v>
      </c>
      <c r="ES305" s="71">
        <v>0</v>
      </c>
      <c r="EU305" s="80" t="s">
        <v>233</v>
      </c>
      <c r="EV305" s="80" t="s">
        <v>2584</v>
      </c>
      <c r="EW305" s="78">
        <v>127</v>
      </c>
      <c r="EX305" s="80">
        <v>39</v>
      </c>
      <c r="EY305" s="78">
        <v>466</v>
      </c>
      <c r="EZ305" s="78"/>
      <c r="FA305" s="78"/>
      <c r="FB305" s="78"/>
      <c r="FC305" s="78"/>
      <c r="FD305" s="78"/>
      <c r="FE305" s="78"/>
    </row>
    <row r="306" spans="1:161">
      <c r="A306" s="212"/>
      <c r="B306" s="66" t="s">
        <v>73</v>
      </c>
      <c r="C306" s="26">
        <v>655</v>
      </c>
      <c r="D306" s="26">
        <v>310</v>
      </c>
      <c r="E306" s="26">
        <v>0</v>
      </c>
      <c r="F306" s="26">
        <v>0</v>
      </c>
      <c r="G306" s="26">
        <v>0</v>
      </c>
      <c r="H306" s="26">
        <v>0</v>
      </c>
      <c r="I306" s="26">
        <v>0</v>
      </c>
      <c r="J306" s="26">
        <v>0</v>
      </c>
      <c r="K306" s="26">
        <v>188</v>
      </c>
      <c r="L306" s="26">
        <v>87</v>
      </c>
      <c r="M306" s="26">
        <v>97</v>
      </c>
      <c r="N306" s="26">
        <v>33</v>
      </c>
      <c r="O306" s="26">
        <v>69</v>
      </c>
      <c r="P306" s="26">
        <v>38</v>
      </c>
      <c r="Q306" s="26">
        <v>326</v>
      </c>
      <c r="R306" s="26">
        <v>150</v>
      </c>
      <c r="S306" s="26">
        <v>0</v>
      </c>
      <c r="T306" s="26">
        <v>0</v>
      </c>
      <c r="U306" s="26">
        <v>40</v>
      </c>
      <c r="V306" s="26">
        <v>13</v>
      </c>
      <c r="W306" s="26">
        <v>64</v>
      </c>
      <c r="X306" s="26">
        <v>26</v>
      </c>
      <c r="Y306" s="26">
        <v>9</v>
      </c>
      <c r="Z306" s="26">
        <v>2</v>
      </c>
      <c r="AA306" s="26">
        <v>55</v>
      </c>
      <c r="AB306" s="26">
        <v>23</v>
      </c>
      <c r="AC306" s="68">
        <v>1503</v>
      </c>
      <c r="AD306" s="68">
        <v>682</v>
      </c>
      <c r="AE306" s="212"/>
      <c r="AF306" s="66" t="s">
        <v>73</v>
      </c>
      <c r="AG306" s="26">
        <v>28</v>
      </c>
      <c r="AH306" s="26">
        <v>12</v>
      </c>
      <c r="AI306" s="26">
        <v>0</v>
      </c>
      <c r="AJ306" s="26">
        <v>0</v>
      </c>
      <c r="AK306" s="26">
        <v>0</v>
      </c>
      <c r="AL306" s="26">
        <v>0</v>
      </c>
      <c r="AM306" s="26">
        <v>0</v>
      </c>
      <c r="AN306" s="26">
        <v>0</v>
      </c>
      <c r="AO306" s="26">
        <v>7</v>
      </c>
      <c r="AP306" s="26">
        <v>1</v>
      </c>
      <c r="AQ306" s="26">
        <v>1</v>
      </c>
      <c r="AR306" s="26">
        <v>0</v>
      </c>
      <c r="AS306" s="26">
        <v>1</v>
      </c>
      <c r="AT306" s="26">
        <v>1</v>
      </c>
      <c r="AU306" s="26">
        <v>103</v>
      </c>
      <c r="AV306" s="26">
        <v>43</v>
      </c>
      <c r="AW306" s="26">
        <v>0</v>
      </c>
      <c r="AX306" s="26">
        <v>0</v>
      </c>
      <c r="AY306" s="26">
        <v>14</v>
      </c>
      <c r="AZ306" s="26">
        <v>3</v>
      </c>
      <c r="BA306" s="26">
        <v>7</v>
      </c>
      <c r="BB306" s="26">
        <v>4</v>
      </c>
      <c r="BC306" s="26">
        <v>0</v>
      </c>
      <c r="BD306" s="26">
        <v>0</v>
      </c>
      <c r="BE306" s="26">
        <v>1</v>
      </c>
      <c r="BF306" s="26">
        <v>0</v>
      </c>
      <c r="BG306" s="68">
        <v>162</v>
      </c>
      <c r="BH306" s="68">
        <v>64</v>
      </c>
      <c r="BI306" s="212"/>
      <c r="BJ306" s="66" t="s">
        <v>73</v>
      </c>
      <c r="BK306" s="68">
        <v>12</v>
      </c>
      <c r="BL306" s="68">
        <v>0</v>
      </c>
      <c r="BM306" s="68">
        <v>0</v>
      </c>
      <c r="BN306" s="68">
        <v>0</v>
      </c>
      <c r="BO306" s="68">
        <v>6</v>
      </c>
      <c r="BP306" s="68">
        <v>4</v>
      </c>
      <c r="BQ306" s="68">
        <v>3</v>
      </c>
      <c r="BR306" s="68">
        <v>5</v>
      </c>
      <c r="BS306" s="68">
        <v>0</v>
      </c>
      <c r="BT306" s="68">
        <v>2</v>
      </c>
      <c r="BU306" s="68">
        <v>2</v>
      </c>
      <c r="BV306" s="68">
        <v>1</v>
      </c>
      <c r="BW306" s="68">
        <v>3</v>
      </c>
      <c r="BX306" s="68">
        <v>38</v>
      </c>
      <c r="BY306" s="68">
        <v>32</v>
      </c>
      <c r="BZ306" s="68">
        <v>18</v>
      </c>
      <c r="CA306" s="68">
        <v>19</v>
      </c>
      <c r="CB306" s="68">
        <v>4</v>
      </c>
      <c r="CC306" s="68">
        <v>5</v>
      </c>
      <c r="CD306" s="212"/>
      <c r="CE306" s="66" t="s">
        <v>73</v>
      </c>
      <c r="CF306" s="68">
        <v>98</v>
      </c>
      <c r="CG306" s="68">
        <v>575</v>
      </c>
      <c r="CH306" s="68">
        <v>0</v>
      </c>
      <c r="CI306" s="68">
        <v>0</v>
      </c>
      <c r="CJ306" s="68">
        <v>0</v>
      </c>
      <c r="CK306" s="68">
        <v>8</v>
      </c>
      <c r="CL306" s="68">
        <v>34</v>
      </c>
      <c r="CM306" s="68">
        <v>25</v>
      </c>
      <c r="CN306" s="68">
        <v>25</v>
      </c>
      <c r="CO306" s="212"/>
      <c r="CP306" s="66" t="s">
        <v>73</v>
      </c>
      <c r="CQ306" s="68">
        <v>337</v>
      </c>
      <c r="CR306" s="68">
        <v>145</v>
      </c>
      <c r="CS306" s="68">
        <v>97</v>
      </c>
      <c r="CT306" s="68">
        <v>44</v>
      </c>
      <c r="CU306" s="68">
        <v>0</v>
      </c>
      <c r="CV306" s="68">
        <v>0</v>
      </c>
      <c r="CW306" s="68">
        <v>0</v>
      </c>
      <c r="CX306" s="68">
        <v>0</v>
      </c>
      <c r="CY306" s="68">
        <v>54</v>
      </c>
      <c r="CZ306" s="68">
        <v>16</v>
      </c>
      <c r="DA306" s="68">
        <v>12</v>
      </c>
      <c r="DB306" s="68">
        <v>4</v>
      </c>
      <c r="DC306" s="68">
        <v>57</v>
      </c>
      <c r="DD306" s="68">
        <v>23</v>
      </c>
      <c r="DE306" s="68">
        <v>25</v>
      </c>
      <c r="DF306" s="68">
        <v>12</v>
      </c>
      <c r="DG306" s="68">
        <v>0</v>
      </c>
      <c r="DH306" s="68">
        <v>0</v>
      </c>
      <c r="DI306" s="68">
        <v>0</v>
      </c>
      <c r="DJ306" s="68">
        <v>0</v>
      </c>
      <c r="DK306" s="68">
        <v>32</v>
      </c>
      <c r="DL306" s="68">
        <v>13</v>
      </c>
      <c r="DM306" s="68">
        <v>3</v>
      </c>
      <c r="DN306" s="68">
        <v>0</v>
      </c>
      <c r="DO306" s="212"/>
      <c r="DP306" s="66" t="s">
        <v>73</v>
      </c>
      <c r="DQ306" s="26">
        <v>9</v>
      </c>
      <c r="DR306" s="26">
        <v>32</v>
      </c>
      <c r="DS306" s="26">
        <v>1</v>
      </c>
      <c r="DT306" s="26">
        <v>31</v>
      </c>
      <c r="DU306" s="26">
        <v>0</v>
      </c>
      <c r="DV306" s="26">
        <v>73</v>
      </c>
      <c r="DW306" s="26">
        <v>21</v>
      </c>
      <c r="DX306" s="26">
        <v>12</v>
      </c>
      <c r="DY306" s="41">
        <v>18</v>
      </c>
      <c r="DZ306" s="41">
        <v>5</v>
      </c>
      <c r="EA306" s="212"/>
      <c r="EB306" s="66" t="s">
        <v>73</v>
      </c>
      <c r="EC306" s="68">
        <v>108</v>
      </c>
      <c r="ED306" s="68">
        <v>131</v>
      </c>
      <c r="EE306" s="68">
        <v>47</v>
      </c>
      <c r="EF306" s="68">
        <v>0</v>
      </c>
      <c r="EG306" s="68">
        <v>75</v>
      </c>
      <c r="EH306" s="68">
        <v>98</v>
      </c>
      <c r="EI306" s="68">
        <v>8</v>
      </c>
      <c r="EJ306" s="68">
        <v>119</v>
      </c>
      <c r="EK306" s="68">
        <v>80</v>
      </c>
      <c r="EL306" s="68">
        <v>16</v>
      </c>
      <c r="EM306" s="68">
        <v>40</v>
      </c>
      <c r="EN306" s="68">
        <v>0</v>
      </c>
      <c r="EO306" s="68">
        <v>6</v>
      </c>
      <c r="EP306" s="68">
        <v>0</v>
      </c>
      <c r="EQ306" s="68">
        <v>0</v>
      </c>
      <c r="ER306" s="68">
        <v>0</v>
      </c>
      <c r="ES306" s="68">
        <v>0</v>
      </c>
      <c r="EU306" s="80" t="s">
        <v>233</v>
      </c>
      <c r="EV306" s="80" t="s">
        <v>2585</v>
      </c>
      <c r="EW306" s="78">
        <v>480</v>
      </c>
      <c r="EX306" s="80">
        <v>137</v>
      </c>
      <c r="EY306" s="78">
        <v>1248</v>
      </c>
      <c r="EZ306" s="78"/>
      <c r="FA306" s="78"/>
      <c r="FB306" s="78"/>
      <c r="FC306" s="78"/>
      <c r="FD306" s="78"/>
      <c r="FE306" s="78"/>
    </row>
    <row r="307" spans="1:161">
      <c r="A307" s="212" t="s">
        <v>234</v>
      </c>
      <c r="B307" s="8" t="s">
        <v>90</v>
      </c>
      <c r="C307" s="71">
        <v>1007</v>
      </c>
      <c r="D307" s="71">
        <v>437</v>
      </c>
      <c r="E307" s="71">
        <v>0</v>
      </c>
      <c r="F307" s="71">
        <v>0</v>
      </c>
      <c r="G307" s="71">
        <v>0</v>
      </c>
      <c r="H307" s="71">
        <v>0</v>
      </c>
      <c r="I307" s="71">
        <v>0</v>
      </c>
      <c r="J307" s="71">
        <v>0</v>
      </c>
      <c r="K307" s="71">
        <v>257</v>
      </c>
      <c r="L307" s="71">
        <v>128</v>
      </c>
      <c r="M307" s="71">
        <v>191</v>
      </c>
      <c r="N307" s="71">
        <v>63</v>
      </c>
      <c r="O307" s="71">
        <v>133</v>
      </c>
      <c r="P307" s="71">
        <v>54</v>
      </c>
      <c r="Q307" s="71">
        <v>169</v>
      </c>
      <c r="R307" s="71">
        <v>85</v>
      </c>
      <c r="S307" s="71">
        <v>0</v>
      </c>
      <c r="T307" s="71">
        <v>0</v>
      </c>
      <c r="U307" s="71">
        <v>57</v>
      </c>
      <c r="V307" s="71">
        <v>19</v>
      </c>
      <c r="W307" s="71">
        <v>194</v>
      </c>
      <c r="X307" s="71">
        <v>81</v>
      </c>
      <c r="Y307" s="71">
        <v>28</v>
      </c>
      <c r="Z307" s="71">
        <v>13</v>
      </c>
      <c r="AA307" s="71">
        <v>19</v>
      </c>
      <c r="AB307" s="71">
        <v>7</v>
      </c>
      <c r="AC307" s="69">
        <v>2055</v>
      </c>
      <c r="AD307" s="69">
        <v>887</v>
      </c>
      <c r="AE307" s="212" t="s">
        <v>234</v>
      </c>
      <c r="AF307" s="8" t="s">
        <v>90</v>
      </c>
      <c r="AG307" s="71">
        <v>79</v>
      </c>
      <c r="AH307" s="71">
        <v>27</v>
      </c>
      <c r="AI307" s="71">
        <v>0</v>
      </c>
      <c r="AJ307" s="71">
        <v>0</v>
      </c>
      <c r="AK307" s="71">
        <v>0</v>
      </c>
      <c r="AL307" s="71">
        <v>0</v>
      </c>
      <c r="AM307" s="71">
        <v>0</v>
      </c>
      <c r="AN307" s="71">
        <v>0</v>
      </c>
      <c r="AO307" s="71">
        <v>28</v>
      </c>
      <c r="AP307" s="71">
        <v>13</v>
      </c>
      <c r="AQ307" s="71">
        <v>21</v>
      </c>
      <c r="AR307" s="71">
        <v>6</v>
      </c>
      <c r="AS307" s="71">
        <v>9</v>
      </c>
      <c r="AT307" s="71">
        <v>3</v>
      </c>
      <c r="AU307" s="71">
        <v>34</v>
      </c>
      <c r="AV307" s="71">
        <v>15</v>
      </c>
      <c r="AW307" s="71">
        <v>0</v>
      </c>
      <c r="AX307" s="71">
        <v>0</v>
      </c>
      <c r="AY307" s="71">
        <v>21</v>
      </c>
      <c r="AZ307" s="71">
        <v>7</v>
      </c>
      <c r="BA307" s="71">
        <v>48</v>
      </c>
      <c r="BB307" s="71">
        <v>18</v>
      </c>
      <c r="BC307" s="71">
        <v>14</v>
      </c>
      <c r="BD307" s="71">
        <v>6</v>
      </c>
      <c r="BE307" s="71">
        <v>2</v>
      </c>
      <c r="BF307" s="71">
        <v>0</v>
      </c>
      <c r="BG307" s="69">
        <v>256</v>
      </c>
      <c r="BH307" s="69">
        <v>95</v>
      </c>
      <c r="BI307" s="212" t="s">
        <v>234</v>
      </c>
      <c r="BJ307" s="8" t="s">
        <v>90</v>
      </c>
      <c r="BK307" s="31">
        <v>14</v>
      </c>
      <c r="BL307" s="31">
        <v>0</v>
      </c>
      <c r="BM307" s="31">
        <v>0</v>
      </c>
      <c r="BN307" s="31">
        <v>0</v>
      </c>
      <c r="BO307" s="31">
        <v>4</v>
      </c>
      <c r="BP307" s="31">
        <v>4</v>
      </c>
      <c r="BQ307" s="31">
        <v>3</v>
      </c>
      <c r="BR307" s="31">
        <v>3</v>
      </c>
      <c r="BS307" s="31">
        <v>0</v>
      </c>
      <c r="BT307" s="31">
        <v>2</v>
      </c>
      <c r="BU307" s="31">
        <v>4</v>
      </c>
      <c r="BV307" s="31">
        <v>2</v>
      </c>
      <c r="BW307" s="31">
        <v>3</v>
      </c>
      <c r="BX307" s="149">
        <v>39</v>
      </c>
      <c r="BY307" s="125">
        <v>36</v>
      </c>
      <c r="BZ307" s="71">
        <v>20</v>
      </c>
      <c r="CA307" s="71">
        <v>0</v>
      </c>
      <c r="CB307" s="71">
        <v>6</v>
      </c>
      <c r="CC307" s="71">
        <v>5</v>
      </c>
      <c r="CD307" s="212" t="s">
        <v>234</v>
      </c>
      <c r="CE307" s="8" t="s">
        <v>90</v>
      </c>
      <c r="CF307" s="71">
        <v>0</v>
      </c>
      <c r="CG307" s="71">
        <v>789</v>
      </c>
      <c r="CH307" s="71">
        <v>8</v>
      </c>
      <c r="CI307" s="71">
        <v>52</v>
      </c>
      <c r="CJ307" s="71">
        <v>0</v>
      </c>
      <c r="CK307" s="71">
        <v>11</v>
      </c>
      <c r="CL307" s="71">
        <v>37</v>
      </c>
      <c r="CM307" s="71">
        <v>38</v>
      </c>
      <c r="CN307" s="71">
        <v>26</v>
      </c>
      <c r="CO307" s="212" t="s">
        <v>234</v>
      </c>
      <c r="CP307" s="8" t="s">
        <v>90</v>
      </c>
      <c r="CQ307" s="46">
        <v>386</v>
      </c>
      <c r="CR307" s="46">
        <v>143</v>
      </c>
      <c r="CS307" s="46">
        <v>161</v>
      </c>
      <c r="CT307" s="46">
        <v>56</v>
      </c>
      <c r="CU307" s="46">
        <v>0</v>
      </c>
      <c r="CV307" s="46">
        <v>0</v>
      </c>
      <c r="CW307" s="46">
        <v>0</v>
      </c>
      <c r="CX307" s="46">
        <v>0</v>
      </c>
      <c r="CY307" s="46">
        <v>91</v>
      </c>
      <c r="CZ307" s="46">
        <v>27</v>
      </c>
      <c r="DA307" s="46">
        <v>36</v>
      </c>
      <c r="DB307" s="46">
        <v>8</v>
      </c>
      <c r="DC307" s="46">
        <v>0</v>
      </c>
      <c r="DD307" s="46">
        <v>0</v>
      </c>
      <c r="DE307" s="46">
        <v>0</v>
      </c>
      <c r="DF307" s="46">
        <v>0</v>
      </c>
      <c r="DG307" s="46">
        <v>0</v>
      </c>
      <c r="DH307" s="46">
        <v>0</v>
      </c>
      <c r="DI307" s="46">
        <v>0</v>
      </c>
      <c r="DJ307" s="46">
        <v>0</v>
      </c>
      <c r="DK307" s="46">
        <v>14</v>
      </c>
      <c r="DL307" s="46">
        <v>5</v>
      </c>
      <c r="DM307" s="46">
        <v>5</v>
      </c>
      <c r="DN307" s="46">
        <v>1</v>
      </c>
      <c r="DO307" s="212" t="s">
        <v>234</v>
      </c>
      <c r="DP307" s="8" t="s">
        <v>90</v>
      </c>
      <c r="DQ307" s="71">
        <v>18</v>
      </c>
      <c r="DR307" s="71">
        <v>48</v>
      </c>
      <c r="DS307" s="71">
        <v>0</v>
      </c>
      <c r="DT307" s="71">
        <v>29</v>
      </c>
      <c r="DU307" s="71">
        <v>0</v>
      </c>
      <c r="DV307" s="16">
        <v>95</v>
      </c>
      <c r="DW307" s="71">
        <v>40</v>
      </c>
      <c r="DX307" s="71">
        <v>31</v>
      </c>
      <c r="DY307" s="152">
        <v>13</v>
      </c>
      <c r="DZ307" s="32">
        <v>6</v>
      </c>
      <c r="EA307" s="212" t="s">
        <v>234</v>
      </c>
      <c r="EB307" s="8" t="s">
        <v>90</v>
      </c>
      <c r="EC307" s="71">
        <v>529</v>
      </c>
      <c r="ED307" s="71">
        <v>526</v>
      </c>
      <c r="EE307" s="71">
        <v>4</v>
      </c>
      <c r="EF307" s="71">
        <v>0</v>
      </c>
      <c r="EG307" s="71">
        <v>26</v>
      </c>
      <c r="EH307" s="71">
        <v>26</v>
      </c>
      <c r="EI307" s="71">
        <v>0</v>
      </c>
      <c r="EJ307" s="71">
        <v>601</v>
      </c>
      <c r="EK307" s="71">
        <v>11</v>
      </c>
      <c r="EL307" s="71">
        <v>11</v>
      </c>
      <c r="EM307" s="71">
        <v>4</v>
      </c>
      <c r="EN307" s="71">
        <v>0</v>
      </c>
      <c r="EO307" s="71">
        <v>0</v>
      </c>
      <c r="EP307" s="71">
        <v>0</v>
      </c>
      <c r="EQ307" s="71">
        <v>0</v>
      </c>
      <c r="ER307" s="71">
        <v>0</v>
      </c>
      <c r="ES307" s="71">
        <v>0</v>
      </c>
      <c r="EU307" s="80" t="s">
        <v>234</v>
      </c>
      <c r="EV307" s="80" t="s">
        <v>2586</v>
      </c>
      <c r="EW307" s="78">
        <v>491</v>
      </c>
      <c r="EX307" s="80">
        <v>202</v>
      </c>
      <c r="EY307" s="78">
        <v>1810</v>
      </c>
      <c r="EZ307" s="78"/>
      <c r="FA307" s="78"/>
      <c r="FB307" s="78"/>
      <c r="FC307" s="78"/>
      <c r="FD307" s="78"/>
      <c r="FE307" s="78"/>
    </row>
    <row r="308" spans="1:161">
      <c r="A308" s="212"/>
      <c r="B308" s="8" t="s">
        <v>91</v>
      </c>
      <c r="C308" s="71">
        <v>476</v>
      </c>
      <c r="D308" s="71">
        <v>233</v>
      </c>
      <c r="E308" s="71">
        <v>0</v>
      </c>
      <c r="F308" s="71">
        <v>0</v>
      </c>
      <c r="G308" s="71">
        <v>0</v>
      </c>
      <c r="H308" s="71">
        <v>0</v>
      </c>
      <c r="I308" s="71">
        <v>0</v>
      </c>
      <c r="J308" s="71">
        <v>0</v>
      </c>
      <c r="K308" s="71">
        <v>145</v>
      </c>
      <c r="L308" s="71">
        <v>67</v>
      </c>
      <c r="M308" s="71">
        <v>147</v>
      </c>
      <c r="N308" s="71">
        <v>82</v>
      </c>
      <c r="O308" s="71">
        <v>68</v>
      </c>
      <c r="P308" s="71">
        <v>30</v>
      </c>
      <c r="Q308" s="71">
        <v>0</v>
      </c>
      <c r="R308" s="71">
        <v>0</v>
      </c>
      <c r="S308" s="71">
        <v>0</v>
      </c>
      <c r="T308" s="71">
        <v>0</v>
      </c>
      <c r="U308" s="71">
        <v>0</v>
      </c>
      <c r="V308" s="71">
        <v>0</v>
      </c>
      <c r="W308" s="71">
        <v>222</v>
      </c>
      <c r="X308" s="71">
        <v>101</v>
      </c>
      <c r="Y308" s="71">
        <v>158</v>
      </c>
      <c r="Z308" s="71">
        <v>81</v>
      </c>
      <c r="AA308" s="71">
        <v>52</v>
      </c>
      <c r="AB308" s="71">
        <v>30</v>
      </c>
      <c r="AC308" s="69">
        <v>1268</v>
      </c>
      <c r="AD308" s="69">
        <v>624</v>
      </c>
      <c r="AE308" s="212"/>
      <c r="AF308" s="8" t="s">
        <v>91</v>
      </c>
      <c r="AG308" s="71">
        <v>54</v>
      </c>
      <c r="AH308" s="71">
        <v>25</v>
      </c>
      <c r="AI308" s="71">
        <v>0</v>
      </c>
      <c r="AJ308" s="71">
        <v>0</v>
      </c>
      <c r="AK308" s="71">
        <v>0</v>
      </c>
      <c r="AL308" s="71">
        <v>0</v>
      </c>
      <c r="AM308" s="71">
        <v>0</v>
      </c>
      <c r="AN308" s="71">
        <v>0</v>
      </c>
      <c r="AO308" s="71">
        <v>24</v>
      </c>
      <c r="AP308" s="71">
        <v>20</v>
      </c>
      <c r="AQ308" s="71">
        <v>30</v>
      </c>
      <c r="AR308" s="71">
        <v>20</v>
      </c>
      <c r="AS308" s="71">
        <v>5</v>
      </c>
      <c r="AT308" s="71">
        <v>2</v>
      </c>
      <c r="AU308" s="71">
        <v>0</v>
      </c>
      <c r="AV308" s="71">
        <v>0</v>
      </c>
      <c r="AW308" s="71">
        <v>0</v>
      </c>
      <c r="AX308" s="71">
        <v>0</v>
      </c>
      <c r="AY308" s="71">
        <v>0</v>
      </c>
      <c r="AZ308" s="71">
        <v>0</v>
      </c>
      <c r="BA308" s="71">
        <v>30</v>
      </c>
      <c r="BB308" s="71">
        <v>10</v>
      </c>
      <c r="BC308" s="71">
        <v>59</v>
      </c>
      <c r="BD308" s="71">
        <v>40</v>
      </c>
      <c r="BE308" s="71">
        <v>16</v>
      </c>
      <c r="BF308" s="71">
        <v>10</v>
      </c>
      <c r="BG308" s="69">
        <v>218</v>
      </c>
      <c r="BH308" s="69">
        <v>127</v>
      </c>
      <c r="BI308" s="212"/>
      <c r="BJ308" s="8" t="s">
        <v>91</v>
      </c>
      <c r="BK308" s="31">
        <v>6</v>
      </c>
      <c r="BL308" s="31">
        <v>0</v>
      </c>
      <c r="BM308" s="31">
        <v>0</v>
      </c>
      <c r="BN308" s="31">
        <v>0</v>
      </c>
      <c r="BO308" s="31">
        <v>3</v>
      </c>
      <c r="BP308" s="31">
        <v>3</v>
      </c>
      <c r="BQ308" s="31">
        <v>1</v>
      </c>
      <c r="BR308" s="31">
        <v>0</v>
      </c>
      <c r="BS308" s="31">
        <v>0</v>
      </c>
      <c r="BT308" s="31">
        <v>0</v>
      </c>
      <c r="BU308" s="31">
        <v>4</v>
      </c>
      <c r="BV308" s="31">
        <v>3</v>
      </c>
      <c r="BW308" s="31">
        <v>1</v>
      </c>
      <c r="BX308" s="149">
        <v>21</v>
      </c>
      <c r="BY308" s="125">
        <v>21</v>
      </c>
      <c r="BZ308" s="71">
        <v>21</v>
      </c>
      <c r="CA308" s="71">
        <v>14</v>
      </c>
      <c r="CB308" s="71">
        <v>0</v>
      </c>
      <c r="CC308" s="71">
        <v>1</v>
      </c>
      <c r="CD308" s="212"/>
      <c r="CE308" s="8" t="s">
        <v>91</v>
      </c>
      <c r="CF308" s="71">
        <v>0</v>
      </c>
      <c r="CG308" s="71">
        <v>645</v>
      </c>
      <c r="CH308" s="71">
        <v>0</v>
      </c>
      <c r="CI308" s="71">
        <v>0</v>
      </c>
      <c r="CJ308" s="71">
        <v>0</v>
      </c>
      <c r="CK308" s="71">
        <v>9</v>
      </c>
      <c r="CL308" s="71">
        <v>21</v>
      </c>
      <c r="CM308" s="71">
        <v>0</v>
      </c>
      <c r="CN308" s="71">
        <v>3</v>
      </c>
      <c r="CO308" s="212"/>
      <c r="CP308" s="8" t="s">
        <v>91</v>
      </c>
      <c r="CQ308" s="46">
        <v>431</v>
      </c>
      <c r="CR308" s="46">
        <v>216</v>
      </c>
      <c r="CS308" s="46">
        <v>148</v>
      </c>
      <c r="CT308" s="46">
        <v>73</v>
      </c>
      <c r="CU308" s="46">
        <v>7</v>
      </c>
      <c r="CV308" s="46">
        <v>0</v>
      </c>
      <c r="CW308" s="46">
        <v>4</v>
      </c>
      <c r="CX308" s="46">
        <v>0</v>
      </c>
      <c r="CY308" s="46">
        <v>202</v>
      </c>
      <c r="CZ308" s="46">
        <v>88</v>
      </c>
      <c r="DA308" s="46">
        <v>50</v>
      </c>
      <c r="DB308" s="46">
        <v>21</v>
      </c>
      <c r="DC308" s="46">
        <v>16</v>
      </c>
      <c r="DD308" s="46">
        <v>12</v>
      </c>
      <c r="DE308" s="46">
        <v>8</v>
      </c>
      <c r="DF308" s="46">
        <v>5</v>
      </c>
      <c r="DG308" s="46">
        <v>24</v>
      </c>
      <c r="DH308" s="46">
        <v>12</v>
      </c>
      <c r="DI308" s="46">
        <v>6</v>
      </c>
      <c r="DJ308" s="46">
        <v>3</v>
      </c>
      <c r="DK308" s="46">
        <v>24</v>
      </c>
      <c r="DL308" s="46">
        <v>12</v>
      </c>
      <c r="DM308" s="46">
        <v>6</v>
      </c>
      <c r="DN308" s="46">
        <v>3</v>
      </c>
      <c r="DO308" s="212"/>
      <c r="DP308" s="8" t="s">
        <v>91</v>
      </c>
      <c r="DQ308" s="71">
        <v>25</v>
      </c>
      <c r="DR308" s="71">
        <v>31</v>
      </c>
      <c r="DS308" s="71">
        <v>0</v>
      </c>
      <c r="DT308" s="71">
        <v>7</v>
      </c>
      <c r="DU308" s="71">
        <v>0</v>
      </c>
      <c r="DV308" s="16">
        <v>63</v>
      </c>
      <c r="DW308" s="71">
        <v>33</v>
      </c>
      <c r="DX308" s="71">
        <v>28</v>
      </c>
      <c r="DY308" s="152">
        <v>22</v>
      </c>
      <c r="DZ308" s="32">
        <v>11</v>
      </c>
      <c r="EA308" s="212"/>
      <c r="EB308" s="8" t="s">
        <v>91</v>
      </c>
      <c r="EC308" s="71">
        <v>95</v>
      </c>
      <c r="ED308" s="71">
        <v>646</v>
      </c>
      <c r="EE308" s="71">
        <v>0</v>
      </c>
      <c r="EF308" s="71">
        <v>0</v>
      </c>
      <c r="EG308" s="71">
        <v>903</v>
      </c>
      <c r="EH308" s="71">
        <v>1069</v>
      </c>
      <c r="EI308" s="71">
        <v>0</v>
      </c>
      <c r="EJ308" s="71">
        <v>560</v>
      </c>
      <c r="EK308" s="71">
        <v>107</v>
      </c>
      <c r="EL308" s="71">
        <v>40</v>
      </c>
      <c r="EM308" s="71">
        <v>58</v>
      </c>
      <c r="EN308" s="71">
        <v>0</v>
      </c>
      <c r="EO308" s="71">
        <v>110</v>
      </c>
      <c r="EP308" s="71">
        <v>0</v>
      </c>
      <c r="EQ308" s="71">
        <v>0</v>
      </c>
      <c r="ER308" s="71">
        <v>0</v>
      </c>
      <c r="ES308" s="71">
        <v>0</v>
      </c>
      <c r="EU308" s="80" t="s">
        <v>234</v>
      </c>
      <c r="EV308" s="80" t="s">
        <v>2587</v>
      </c>
      <c r="EW308" s="78">
        <v>704</v>
      </c>
      <c r="EX308" s="80">
        <v>222</v>
      </c>
      <c r="EY308" s="78">
        <v>1290</v>
      </c>
      <c r="EZ308" s="78"/>
      <c r="FA308" s="78"/>
      <c r="FB308" s="78"/>
      <c r="FC308" s="78"/>
      <c r="FD308" s="78"/>
      <c r="FE308" s="78"/>
    </row>
    <row r="309" spans="1:161">
      <c r="A309" s="212"/>
      <c r="B309" s="66" t="s">
        <v>73</v>
      </c>
      <c r="C309" s="26">
        <v>1483</v>
      </c>
      <c r="D309" s="26">
        <v>670</v>
      </c>
      <c r="E309" s="26">
        <v>0</v>
      </c>
      <c r="F309" s="26">
        <v>0</v>
      </c>
      <c r="G309" s="26">
        <v>0</v>
      </c>
      <c r="H309" s="26">
        <v>0</v>
      </c>
      <c r="I309" s="26">
        <v>0</v>
      </c>
      <c r="J309" s="26">
        <v>0</v>
      </c>
      <c r="K309" s="26">
        <v>402</v>
      </c>
      <c r="L309" s="26">
        <v>195</v>
      </c>
      <c r="M309" s="26">
        <v>338</v>
      </c>
      <c r="N309" s="26">
        <v>145</v>
      </c>
      <c r="O309" s="26">
        <v>201</v>
      </c>
      <c r="P309" s="26">
        <v>84</v>
      </c>
      <c r="Q309" s="26">
        <v>169</v>
      </c>
      <c r="R309" s="26">
        <v>85</v>
      </c>
      <c r="S309" s="26">
        <v>0</v>
      </c>
      <c r="T309" s="26">
        <v>0</v>
      </c>
      <c r="U309" s="26">
        <v>57</v>
      </c>
      <c r="V309" s="26">
        <v>19</v>
      </c>
      <c r="W309" s="26">
        <v>416</v>
      </c>
      <c r="X309" s="26">
        <v>182</v>
      </c>
      <c r="Y309" s="26">
        <v>186</v>
      </c>
      <c r="Z309" s="26">
        <v>94</v>
      </c>
      <c r="AA309" s="26">
        <v>71</v>
      </c>
      <c r="AB309" s="26">
        <v>37</v>
      </c>
      <c r="AC309" s="68">
        <v>3323</v>
      </c>
      <c r="AD309" s="68">
        <v>1511</v>
      </c>
      <c r="AE309" s="212"/>
      <c r="AF309" s="66" t="s">
        <v>73</v>
      </c>
      <c r="AG309" s="26">
        <v>133</v>
      </c>
      <c r="AH309" s="26">
        <v>52</v>
      </c>
      <c r="AI309" s="26">
        <v>0</v>
      </c>
      <c r="AJ309" s="26">
        <v>0</v>
      </c>
      <c r="AK309" s="26">
        <v>0</v>
      </c>
      <c r="AL309" s="26">
        <v>0</v>
      </c>
      <c r="AM309" s="26">
        <v>0</v>
      </c>
      <c r="AN309" s="26">
        <v>0</v>
      </c>
      <c r="AO309" s="26">
        <v>52</v>
      </c>
      <c r="AP309" s="26">
        <v>33</v>
      </c>
      <c r="AQ309" s="26">
        <v>51</v>
      </c>
      <c r="AR309" s="26">
        <v>26</v>
      </c>
      <c r="AS309" s="26">
        <v>14</v>
      </c>
      <c r="AT309" s="26">
        <v>5</v>
      </c>
      <c r="AU309" s="26">
        <v>34</v>
      </c>
      <c r="AV309" s="26">
        <v>15</v>
      </c>
      <c r="AW309" s="26">
        <v>0</v>
      </c>
      <c r="AX309" s="26">
        <v>0</v>
      </c>
      <c r="AY309" s="26">
        <v>21</v>
      </c>
      <c r="AZ309" s="26">
        <v>7</v>
      </c>
      <c r="BA309" s="26">
        <v>78</v>
      </c>
      <c r="BB309" s="26">
        <v>28</v>
      </c>
      <c r="BC309" s="26">
        <v>73</v>
      </c>
      <c r="BD309" s="26">
        <v>46</v>
      </c>
      <c r="BE309" s="26">
        <v>18</v>
      </c>
      <c r="BF309" s="26">
        <v>10</v>
      </c>
      <c r="BG309" s="68">
        <v>474</v>
      </c>
      <c r="BH309" s="68">
        <v>222</v>
      </c>
      <c r="BI309" s="212"/>
      <c r="BJ309" s="66" t="s">
        <v>73</v>
      </c>
      <c r="BK309" s="68">
        <v>20</v>
      </c>
      <c r="BL309" s="68">
        <v>0</v>
      </c>
      <c r="BM309" s="68">
        <v>0</v>
      </c>
      <c r="BN309" s="68">
        <v>0</v>
      </c>
      <c r="BO309" s="68">
        <v>7</v>
      </c>
      <c r="BP309" s="68">
        <v>7</v>
      </c>
      <c r="BQ309" s="68">
        <v>4</v>
      </c>
      <c r="BR309" s="68">
        <v>3</v>
      </c>
      <c r="BS309" s="68">
        <v>0</v>
      </c>
      <c r="BT309" s="68">
        <v>2</v>
      </c>
      <c r="BU309" s="68">
        <v>8</v>
      </c>
      <c r="BV309" s="68">
        <v>5</v>
      </c>
      <c r="BW309" s="68">
        <v>4</v>
      </c>
      <c r="BX309" s="68">
        <v>60</v>
      </c>
      <c r="BY309" s="68">
        <v>57</v>
      </c>
      <c r="BZ309" s="68">
        <v>41</v>
      </c>
      <c r="CA309" s="68">
        <v>14</v>
      </c>
      <c r="CB309" s="68">
        <v>6</v>
      </c>
      <c r="CC309" s="68">
        <v>6</v>
      </c>
      <c r="CD309" s="212"/>
      <c r="CE309" s="66" t="s">
        <v>73</v>
      </c>
      <c r="CF309" s="68">
        <v>0</v>
      </c>
      <c r="CG309" s="68">
        <v>1434</v>
      </c>
      <c r="CH309" s="68">
        <v>8</v>
      </c>
      <c r="CI309" s="68">
        <v>52</v>
      </c>
      <c r="CJ309" s="68">
        <v>0</v>
      </c>
      <c r="CK309" s="68">
        <v>20</v>
      </c>
      <c r="CL309" s="68">
        <v>58</v>
      </c>
      <c r="CM309" s="68">
        <v>38</v>
      </c>
      <c r="CN309" s="68">
        <v>29</v>
      </c>
      <c r="CO309" s="212"/>
      <c r="CP309" s="66" t="s">
        <v>73</v>
      </c>
      <c r="CQ309" s="68">
        <v>817</v>
      </c>
      <c r="CR309" s="68">
        <v>359</v>
      </c>
      <c r="CS309" s="68">
        <v>309</v>
      </c>
      <c r="CT309" s="68">
        <v>129</v>
      </c>
      <c r="CU309" s="68">
        <v>7</v>
      </c>
      <c r="CV309" s="68">
        <v>0</v>
      </c>
      <c r="CW309" s="68">
        <v>4</v>
      </c>
      <c r="CX309" s="68">
        <v>0</v>
      </c>
      <c r="CY309" s="68">
        <v>293</v>
      </c>
      <c r="CZ309" s="68">
        <v>115</v>
      </c>
      <c r="DA309" s="68">
        <v>86</v>
      </c>
      <c r="DB309" s="68">
        <v>29</v>
      </c>
      <c r="DC309" s="68">
        <v>16</v>
      </c>
      <c r="DD309" s="68">
        <v>12</v>
      </c>
      <c r="DE309" s="68">
        <v>8</v>
      </c>
      <c r="DF309" s="68">
        <v>5</v>
      </c>
      <c r="DG309" s="68">
        <v>24</v>
      </c>
      <c r="DH309" s="68">
        <v>12</v>
      </c>
      <c r="DI309" s="68">
        <v>6</v>
      </c>
      <c r="DJ309" s="68">
        <v>3</v>
      </c>
      <c r="DK309" s="68">
        <v>38</v>
      </c>
      <c r="DL309" s="68">
        <v>17</v>
      </c>
      <c r="DM309" s="68">
        <v>11</v>
      </c>
      <c r="DN309" s="68">
        <v>4</v>
      </c>
      <c r="DO309" s="212"/>
      <c r="DP309" s="66" t="s">
        <v>73</v>
      </c>
      <c r="DQ309" s="26">
        <v>43</v>
      </c>
      <c r="DR309" s="26">
        <v>79</v>
      </c>
      <c r="DS309" s="26">
        <v>0</v>
      </c>
      <c r="DT309" s="26">
        <v>36</v>
      </c>
      <c r="DU309" s="26">
        <v>0</v>
      </c>
      <c r="DV309" s="26">
        <v>158</v>
      </c>
      <c r="DW309" s="26">
        <v>73</v>
      </c>
      <c r="DX309" s="26">
        <v>59</v>
      </c>
      <c r="DY309" s="41">
        <v>35</v>
      </c>
      <c r="DZ309" s="41">
        <v>17</v>
      </c>
      <c r="EA309" s="212"/>
      <c r="EB309" s="66" t="s">
        <v>73</v>
      </c>
      <c r="EC309" s="68">
        <v>624</v>
      </c>
      <c r="ED309" s="68">
        <v>1172</v>
      </c>
      <c r="EE309" s="68">
        <v>4</v>
      </c>
      <c r="EF309" s="68">
        <v>0</v>
      </c>
      <c r="EG309" s="68">
        <v>929</v>
      </c>
      <c r="EH309" s="68">
        <v>1095</v>
      </c>
      <c r="EI309" s="68">
        <v>0</v>
      </c>
      <c r="EJ309" s="68">
        <v>1161</v>
      </c>
      <c r="EK309" s="68">
        <v>118</v>
      </c>
      <c r="EL309" s="68">
        <v>51</v>
      </c>
      <c r="EM309" s="68">
        <v>62</v>
      </c>
      <c r="EN309" s="68">
        <v>0</v>
      </c>
      <c r="EO309" s="68">
        <v>110</v>
      </c>
      <c r="EP309" s="68">
        <v>0</v>
      </c>
      <c r="EQ309" s="68">
        <v>0</v>
      </c>
      <c r="ER309" s="68">
        <v>0</v>
      </c>
      <c r="ES309" s="68">
        <v>0</v>
      </c>
      <c r="EU309" s="80" t="s">
        <v>234</v>
      </c>
      <c r="EV309" s="80" t="s">
        <v>2588</v>
      </c>
      <c r="EW309" s="78">
        <v>1195</v>
      </c>
      <c r="EX309" s="80">
        <v>424</v>
      </c>
      <c r="EY309" s="78">
        <v>3100</v>
      </c>
      <c r="EZ309" s="78"/>
      <c r="FA309" s="78"/>
      <c r="FB309" s="78"/>
      <c r="FC309" s="78"/>
      <c r="FD309" s="78"/>
      <c r="FE309" s="78"/>
    </row>
    <row r="310" spans="1:161">
      <c r="A310" s="212" t="s">
        <v>236</v>
      </c>
      <c r="B310" s="8" t="s">
        <v>90</v>
      </c>
      <c r="C310" s="71">
        <v>511</v>
      </c>
      <c r="D310" s="71">
        <v>231</v>
      </c>
      <c r="E310" s="71">
        <v>151</v>
      </c>
      <c r="F310" s="71">
        <v>67</v>
      </c>
      <c r="G310" s="71">
        <v>0</v>
      </c>
      <c r="H310" s="71">
        <v>0</v>
      </c>
      <c r="I310" s="71">
        <v>17</v>
      </c>
      <c r="J310" s="71">
        <v>3</v>
      </c>
      <c r="K310" s="71">
        <v>254</v>
      </c>
      <c r="L310" s="71">
        <v>109</v>
      </c>
      <c r="M310" s="71">
        <v>25</v>
      </c>
      <c r="N310" s="71">
        <v>15</v>
      </c>
      <c r="O310" s="71">
        <v>27</v>
      </c>
      <c r="P310" s="71">
        <v>8</v>
      </c>
      <c r="Q310" s="71">
        <v>463</v>
      </c>
      <c r="R310" s="71">
        <v>179</v>
      </c>
      <c r="S310" s="71">
        <v>0</v>
      </c>
      <c r="T310" s="71">
        <v>0</v>
      </c>
      <c r="U310" s="71">
        <v>15</v>
      </c>
      <c r="V310" s="71">
        <v>7</v>
      </c>
      <c r="W310" s="71">
        <v>40</v>
      </c>
      <c r="X310" s="71">
        <v>15</v>
      </c>
      <c r="Y310" s="71">
        <v>0</v>
      </c>
      <c r="Z310" s="71">
        <v>0</v>
      </c>
      <c r="AA310" s="71">
        <v>0</v>
      </c>
      <c r="AB310" s="71">
        <v>0</v>
      </c>
      <c r="AC310" s="69">
        <v>1503</v>
      </c>
      <c r="AD310" s="69">
        <v>634</v>
      </c>
      <c r="AE310" s="212" t="s">
        <v>236</v>
      </c>
      <c r="AF310" s="8" t="s">
        <v>90</v>
      </c>
      <c r="AG310" s="71">
        <v>34</v>
      </c>
      <c r="AH310" s="71">
        <v>15</v>
      </c>
      <c r="AI310" s="71">
        <v>7</v>
      </c>
      <c r="AJ310" s="71">
        <v>2</v>
      </c>
      <c r="AK310" s="71">
        <v>0</v>
      </c>
      <c r="AL310" s="71">
        <v>0</v>
      </c>
      <c r="AM310" s="71">
        <v>0</v>
      </c>
      <c r="AN310" s="71">
        <v>0</v>
      </c>
      <c r="AO310" s="71">
        <v>11</v>
      </c>
      <c r="AP310" s="71">
        <v>8</v>
      </c>
      <c r="AQ310" s="71">
        <v>0</v>
      </c>
      <c r="AR310" s="71">
        <v>0</v>
      </c>
      <c r="AS310" s="71">
        <v>0</v>
      </c>
      <c r="AT310" s="71">
        <v>0</v>
      </c>
      <c r="AU310" s="71">
        <v>163</v>
      </c>
      <c r="AV310" s="71">
        <v>66</v>
      </c>
      <c r="AW310" s="71">
        <v>0</v>
      </c>
      <c r="AX310" s="71">
        <v>0</v>
      </c>
      <c r="AY310" s="71">
        <v>0</v>
      </c>
      <c r="AZ310" s="71">
        <v>0</v>
      </c>
      <c r="BA310" s="71">
        <v>0</v>
      </c>
      <c r="BB310" s="71">
        <v>0</v>
      </c>
      <c r="BC310" s="71">
        <v>0</v>
      </c>
      <c r="BD310" s="71">
        <v>0</v>
      </c>
      <c r="BE310" s="71">
        <v>0</v>
      </c>
      <c r="BF310" s="71">
        <v>0</v>
      </c>
      <c r="BG310" s="69">
        <v>215</v>
      </c>
      <c r="BH310" s="69">
        <v>91</v>
      </c>
      <c r="BI310" s="212" t="s">
        <v>236</v>
      </c>
      <c r="BJ310" s="8" t="s">
        <v>90</v>
      </c>
      <c r="BK310" s="31">
        <v>10</v>
      </c>
      <c r="BL310" s="31">
        <v>3</v>
      </c>
      <c r="BM310" s="31">
        <v>0</v>
      </c>
      <c r="BN310" s="31">
        <v>1</v>
      </c>
      <c r="BO310" s="31">
        <v>4</v>
      </c>
      <c r="BP310" s="31">
        <v>1</v>
      </c>
      <c r="BQ310" s="31">
        <v>1</v>
      </c>
      <c r="BR310" s="31">
        <v>7</v>
      </c>
      <c r="BS310" s="31">
        <v>0</v>
      </c>
      <c r="BT310" s="31">
        <v>2</v>
      </c>
      <c r="BU310" s="31">
        <v>1</v>
      </c>
      <c r="BV310" s="31">
        <v>0</v>
      </c>
      <c r="BW310" s="31">
        <v>0</v>
      </c>
      <c r="BX310" s="149">
        <v>30</v>
      </c>
      <c r="BY310" s="125">
        <v>24</v>
      </c>
      <c r="BZ310" s="71">
        <v>9</v>
      </c>
      <c r="CA310" s="71">
        <v>0</v>
      </c>
      <c r="CB310" s="71">
        <v>2</v>
      </c>
      <c r="CC310" s="71">
        <v>5</v>
      </c>
      <c r="CD310" s="212" t="s">
        <v>236</v>
      </c>
      <c r="CE310" s="8" t="s">
        <v>90</v>
      </c>
      <c r="CF310" s="71">
        <v>0</v>
      </c>
      <c r="CG310" s="71">
        <v>576</v>
      </c>
      <c r="CH310" s="71">
        <v>6</v>
      </c>
      <c r="CI310" s="71">
        <v>0</v>
      </c>
      <c r="CJ310" s="71">
        <v>0</v>
      </c>
      <c r="CK310" s="71">
        <v>7</v>
      </c>
      <c r="CL310" s="71">
        <v>22</v>
      </c>
      <c r="CM310" s="71">
        <v>26</v>
      </c>
      <c r="CN310" s="71">
        <v>21</v>
      </c>
      <c r="CO310" s="212" t="s">
        <v>236</v>
      </c>
      <c r="CP310" s="8" t="s">
        <v>90</v>
      </c>
      <c r="CQ310" s="46">
        <v>459</v>
      </c>
      <c r="CR310" s="46">
        <v>169</v>
      </c>
      <c r="CS310" s="46">
        <v>129</v>
      </c>
      <c r="CT310" s="46">
        <v>52</v>
      </c>
      <c r="CU310" s="46">
        <v>0</v>
      </c>
      <c r="CV310" s="46">
        <v>0</v>
      </c>
      <c r="CW310" s="46">
        <v>0</v>
      </c>
      <c r="CX310" s="46">
        <v>0</v>
      </c>
      <c r="CY310" s="46">
        <v>17</v>
      </c>
      <c r="CZ310" s="46">
        <v>10</v>
      </c>
      <c r="DA310" s="46">
        <v>6</v>
      </c>
      <c r="DB310" s="46">
        <v>2</v>
      </c>
      <c r="DC310" s="46">
        <v>0</v>
      </c>
      <c r="DD310" s="46">
        <v>0</v>
      </c>
      <c r="DE310" s="46">
        <v>0</v>
      </c>
      <c r="DF310" s="46">
        <v>0</v>
      </c>
      <c r="DG310" s="46">
        <v>0</v>
      </c>
      <c r="DH310" s="46">
        <v>0</v>
      </c>
      <c r="DI310" s="46">
        <v>0</v>
      </c>
      <c r="DJ310" s="46">
        <v>0</v>
      </c>
      <c r="DK310" s="46">
        <v>0</v>
      </c>
      <c r="DL310" s="46">
        <v>0</v>
      </c>
      <c r="DM310" s="46">
        <v>0</v>
      </c>
      <c r="DN310" s="46">
        <v>0</v>
      </c>
      <c r="DO310" s="212" t="s">
        <v>236</v>
      </c>
      <c r="DP310" s="8" t="s">
        <v>90</v>
      </c>
      <c r="DQ310" s="71">
        <v>11</v>
      </c>
      <c r="DR310" s="71">
        <v>30</v>
      </c>
      <c r="DS310" s="71">
        <v>0</v>
      </c>
      <c r="DT310" s="71">
        <v>33</v>
      </c>
      <c r="DU310" s="71">
        <v>0</v>
      </c>
      <c r="DV310" s="16">
        <v>74</v>
      </c>
      <c r="DW310" s="71">
        <v>26</v>
      </c>
      <c r="DX310" s="71">
        <v>6</v>
      </c>
      <c r="DY310" s="152">
        <v>9</v>
      </c>
      <c r="DZ310" s="32">
        <v>2</v>
      </c>
      <c r="EA310" s="212" t="s">
        <v>236</v>
      </c>
      <c r="EB310" s="8" t="s">
        <v>90</v>
      </c>
      <c r="EC310" s="71">
        <v>373</v>
      </c>
      <c r="ED310" s="71">
        <v>373</v>
      </c>
      <c r="EE310" s="71">
        <v>0</v>
      </c>
      <c r="EF310" s="71">
        <v>0</v>
      </c>
      <c r="EG310" s="71">
        <v>0</v>
      </c>
      <c r="EH310" s="71">
        <v>0</v>
      </c>
      <c r="EI310" s="71">
        <v>0</v>
      </c>
      <c r="EJ310" s="71">
        <v>413</v>
      </c>
      <c r="EK310" s="71">
        <v>183</v>
      </c>
      <c r="EL310" s="71">
        <v>0</v>
      </c>
      <c r="EM310" s="71">
        <v>0</v>
      </c>
      <c r="EN310" s="71">
        <v>0</v>
      </c>
      <c r="EO310" s="71">
        <v>0</v>
      </c>
      <c r="EP310" s="71">
        <v>0</v>
      </c>
      <c r="EQ310" s="71">
        <v>0</v>
      </c>
      <c r="ER310" s="71">
        <v>0</v>
      </c>
      <c r="ES310" s="71">
        <v>0</v>
      </c>
      <c r="EU310" s="80" t="s">
        <v>236</v>
      </c>
      <c r="EV310" s="80" t="s">
        <v>2589</v>
      </c>
      <c r="EW310" s="78">
        <v>476</v>
      </c>
      <c r="EX310" s="80">
        <v>135</v>
      </c>
      <c r="EY310" s="78">
        <v>1170</v>
      </c>
      <c r="EZ310" s="78"/>
      <c r="FA310" s="78"/>
      <c r="FB310" s="78"/>
      <c r="FC310" s="78"/>
      <c r="FD310" s="78"/>
      <c r="FE310" s="78"/>
    </row>
    <row r="311" spans="1:161">
      <c r="A311" s="212"/>
      <c r="B311" s="8" t="s">
        <v>91</v>
      </c>
      <c r="C311" s="71">
        <v>420</v>
      </c>
      <c r="D311" s="71">
        <v>204</v>
      </c>
      <c r="E311" s="71">
        <v>0</v>
      </c>
      <c r="F311" s="71">
        <v>0</v>
      </c>
      <c r="G311" s="71">
        <v>0</v>
      </c>
      <c r="H311" s="71">
        <v>0</v>
      </c>
      <c r="I311" s="71">
        <v>0</v>
      </c>
      <c r="J311" s="71">
        <v>0</v>
      </c>
      <c r="K311" s="71">
        <v>83</v>
      </c>
      <c r="L311" s="71">
        <v>55</v>
      </c>
      <c r="M311" s="71">
        <v>80</v>
      </c>
      <c r="N311" s="71">
        <v>32</v>
      </c>
      <c r="O311" s="71">
        <v>99</v>
      </c>
      <c r="P311" s="71">
        <v>49</v>
      </c>
      <c r="Q311" s="71">
        <v>92</v>
      </c>
      <c r="R311" s="71">
        <v>40</v>
      </c>
      <c r="S311" s="71">
        <v>0</v>
      </c>
      <c r="T311" s="71">
        <v>0</v>
      </c>
      <c r="U311" s="71">
        <v>0</v>
      </c>
      <c r="V311" s="71">
        <v>0</v>
      </c>
      <c r="W311" s="71">
        <v>102</v>
      </c>
      <c r="X311" s="71">
        <v>54</v>
      </c>
      <c r="Y311" s="71">
        <v>60</v>
      </c>
      <c r="Z311" s="71">
        <v>39</v>
      </c>
      <c r="AA311" s="71">
        <v>69</v>
      </c>
      <c r="AB311" s="71">
        <v>45</v>
      </c>
      <c r="AC311" s="69">
        <v>1005</v>
      </c>
      <c r="AD311" s="69">
        <v>518</v>
      </c>
      <c r="AE311" s="212"/>
      <c r="AF311" s="8" t="s">
        <v>91</v>
      </c>
      <c r="AG311" s="71">
        <v>19</v>
      </c>
      <c r="AH311" s="71">
        <v>11</v>
      </c>
      <c r="AI311" s="71">
        <v>0</v>
      </c>
      <c r="AJ311" s="71">
        <v>0</v>
      </c>
      <c r="AK311" s="71">
        <v>0</v>
      </c>
      <c r="AL311" s="71">
        <v>0</v>
      </c>
      <c r="AM311" s="71">
        <v>0</v>
      </c>
      <c r="AN311" s="71">
        <v>0</v>
      </c>
      <c r="AO311" s="71">
        <v>9</v>
      </c>
      <c r="AP311" s="71">
        <v>4</v>
      </c>
      <c r="AQ311" s="71">
        <v>12</v>
      </c>
      <c r="AR311" s="71">
        <v>4</v>
      </c>
      <c r="AS311" s="71">
        <v>21</v>
      </c>
      <c r="AT311" s="71">
        <v>9</v>
      </c>
      <c r="AU311" s="71">
        <v>73</v>
      </c>
      <c r="AV311" s="71">
        <v>30</v>
      </c>
      <c r="AW311" s="71">
        <v>0</v>
      </c>
      <c r="AX311" s="71">
        <v>0</v>
      </c>
      <c r="AY311" s="71">
        <v>0</v>
      </c>
      <c r="AZ311" s="71">
        <v>0</v>
      </c>
      <c r="BA311" s="71">
        <v>20</v>
      </c>
      <c r="BB311" s="71">
        <v>9</v>
      </c>
      <c r="BC311" s="71">
        <v>21</v>
      </c>
      <c r="BD311" s="71">
        <v>15</v>
      </c>
      <c r="BE311" s="71">
        <v>21</v>
      </c>
      <c r="BF311" s="71">
        <v>18</v>
      </c>
      <c r="BG311" s="69">
        <v>196</v>
      </c>
      <c r="BH311" s="69">
        <v>100</v>
      </c>
      <c r="BI311" s="212"/>
      <c r="BJ311" s="8" t="s">
        <v>91</v>
      </c>
      <c r="BK311" s="31">
        <v>10</v>
      </c>
      <c r="BL311" s="31">
        <v>0</v>
      </c>
      <c r="BM311" s="31">
        <v>0</v>
      </c>
      <c r="BN311" s="31">
        <v>0</v>
      </c>
      <c r="BO311" s="31">
        <v>1</v>
      </c>
      <c r="BP311" s="31">
        <v>1</v>
      </c>
      <c r="BQ311" s="31">
        <v>2</v>
      </c>
      <c r="BR311" s="31">
        <v>1</v>
      </c>
      <c r="BS311" s="31">
        <v>0</v>
      </c>
      <c r="BT311" s="31">
        <v>0</v>
      </c>
      <c r="BU311" s="31">
        <v>2</v>
      </c>
      <c r="BV311" s="31">
        <v>1</v>
      </c>
      <c r="BW311" s="31">
        <v>1</v>
      </c>
      <c r="BX311" s="149">
        <v>19</v>
      </c>
      <c r="BY311" s="125">
        <v>25</v>
      </c>
      <c r="BZ311" s="71">
        <v>12</v>
      </c>
      <c r="CA311" s="71">
        <v>25</v>
      </c>
      <c r="CB311" s="71">
        <v>0</v>
      </c>
      <c r="CC311" s="71">
        <v>2</v>
      </c>
      <c r="CD311" s="212"/>
      <c r="CE311" s="8" t="s">
        <v>91</v>
      </c>
      <c r="CF311" s="71">
        <v>0</v>
      </c>
      <c r="CG311" s="71">
        <v>744</v>
      </c>
      <c r="CH311" s="71">
        <v>0</v>
      </c>
      <c r="CI311" s="71">
        <v>46</v>
      </c>
      <c r="CJ311" s="71">
        <v>0</v>
      </c>
      <c r="CK311" s="71">
        <v>9</v>
      </c>
      <c r="CL311" s="71">
        <v>25</v>
      </c>
      <c r="CM311" s="71">
        <v>25</v>
      </c>
      <c r="CN311" s="71">
        <v>25</v>
      </c>
      <c r="CO311" s="212"/>
      <c r="CP311" s="8" t="s">
        <v>91</v>
      </c>
      <c r="CQ311" s="46">
        <v>223</v>
      </c>
      <c r="CR311" s="46">
        <v>118</v>
      </c>
      <c r="CS311" s="46">
        <v>92</v>
      </c>
      <c r="CT311" s="46">
        <v>51</v>
      </c>
      <c r="CU311" s="46">
        <v>1</v>
      </c>
      <c r="CV311" s="46">
        <v>1</v>
      </c>
      <c r="CW311" s="46">
        <v>1</v>
      </c>
      <c r="CX311" s="46">
        <v>1</v>
      </c>
      <c r="CY311" s="46">
        <v>29</v>
      </c>
      <c r="CZ311" s="46">
        <v>11</v>
      </c>
      <c r="DA311" s="46">
        <v>10</v>
      </c>
      <c r="DB311" s="46">
        <v>4</v>
      </c>
      <c r="DC311" s="46">
        <v>37</v>
      </c>
      <c r="DD311" s="46">
        <v>16</v>
      </c>
      <c r="DE311" s="46">
        <v>11</v>
      </c>
      <c r="DF311" s="46">
        <v>5</v>
      </c>
      <c r="DG311" s="46">
        <v>32</v>
      </c>
      <c r="DH311" s="46">
        <v>12</v>
      </c>
      <c r="DI311" s="46">
        <v>7</v>
      </c>
      <c r="DJ311" s="46">
        <v>3</v>
      </c>
      <c r="DK311" s="46">
        <v>33</v>
      </c>
      <c r="DL311" s="46">
        <v>15</v>
      </c>
      <c r="DM311" s="46">
        <v>10</v>
      </c>
      <c r="DN311" s="46">
        <v>3</v>
      </c>
      <c r="DO311" s="212"/>
      <c r="DP311" s="8" t="s">
        <v>91</v>
      </c>
      <c r="DQ311" s="71">
        <v>28</v>
      </c>
      <c r="DR311" s="71">
        <v>11</v>
      </c>
      <c r="DS311" s="71">
        <v>0</v>
      </c>
      <c r="DT311" s="71">
        <v>8</v>
      </c>
      <c r="DU311" s="71">
        <v>0</v>
      </c>
      <c r="DV311" s="16">
        <v>47</v>
      </c>
      <c r="DW311" s="71">
        <v>17</v>
      </c>
      <c r="DX311" s="71">
        <v>17</v>
      </c>
      <c r="DY311" s="152">
        <v>12</v>
      </c>
      <c r="DZ311" s="32">
        <v>5</v>
      </c>
      <c r="EA311" s="212"/>
      <c r="EB311" s="8" t="s">
        <v>91</v>
      </c>
      <c r="EC311" s="71">
        <v>850</v>
      </c>
      <c r="ED311" s="71">
        <v>150</v>
      </c>
      <c r="EE311" s="71">
        <v>0</v>
      </c>
      <c r="EF311" s="71">
        <v>0</v>
      </c>
      <c r="EG311" s="71">
        <v>0</v>
      </c>
      <c r="EH311" s="71">
        <v>0</v>
      </c>
      <c r="EI311" s="71">
        <v>0</v>
      </c>
      <c r="EJ311" s="71">
        <v>330</v>
      </c>
      <c r="EK311" s="71">
        <v>0</v>
      </c>
      <c r="EL311" s="71">
        <v>0</v>
      </c>
      <c r="EM311" s="71">
        <v>0</v>
      </c>
      <c r="EN311" s="71">
        <v>0</v>
      </c>
      <c r="EO311" s="71">
        <v>0</v>
      </c>
      <c r="EP311" s="71">
        <v>0</v>
      </c>
      <c r="EQ311" s="71">
        <v>0</v>
      </c>
      <c r="ER311" s="71">
        <v>0</v>
      </c>
      <c r="ES311" s="71">
        <v>0</v>
      </c>
      <c r="EU311" s="80" t="s">
        <v>236</v>
      </c>
      <c r="EV311" s="80" t="s">
        <v>2590</v>
      </c>
      <c r="EW311" s="78">
        <v>355</v>
      </c>
      <c r="EX311" s="80">
        <v>131</v>
      </c>
      <c r="EY311" s="78">
        <v>1672</v>
      </c>
      <c r="EZ311" s="78"/>
      <c r="FA311" s="78"/>
      <c r="FB311" s="78"/>
      <c r="FC311" s="78"/>
      <c r="FD311" s="78"/>
      <c r="FE311" s="78"/>
    </row>
    <row r="312" spans="1:161">
      <c r="A312" s="212"/>
      <c r="B312" s="66" t="s">
        <v>73</v>
      </c>
      <c r="C312" s="26">
        <v>931</v>
      </c>
      <c r="D312" s="26">
        <v>435</v>
      </c>
      <c r="E312" s="26">
        <v>151</v>
      </c>
      <c r="F312" s="26">
        <v>67</v>
      </c>
      <c r="G312" s="26">
        <v>0</v>
      </c>
      <c r="H312" s="26">
        <v>0</v>
      </c>
      <c r="I312" s="26">
        <v>17</v>
      </c>
      <c r="J312" s="26">
        <v>3</v>
      </c>
      <c r="K312" s="26">
        <v>337</v>
      </c>
      <c r="L312" s="26">
        <v>164</v>
      </c>
      <c r="M312" s="26">
        <v>105</v>
      </c>
      <c r="N312" s="26">
        <v>47</v>
      </c>
      <c r="O312" s="26">
        <v>126</v>
      </c>
      <c r="P312" s="26">
        <v>57</v>
      </c>
      <c r="Q312" s="26">
        <v>555</v>
      </c>
      <c r="R312" s="26">
        <v>219</v>
      </c>
      <c r="S312" s="26">
        <v>0</v>
      </c>
      <c r="T312" s="26">
        <v>0</v>
      </c>
      <c r="U312" s="26">
        <v>15</v>
      </c>
      <c r="V312" s="26">
        <v>7</v>
      </c>
      <c r="W312" s="26">
        <v>142</v>
      </c>
      <c r="X312" s="26">
        <v>69</v>
      </c>
      <c r="Y312" s="26">
        <v>60</v>
      </c>
      <c r="Z312" s="26">
        <v>39</v>
      </c>
      <c r="AA312" s="26">
        <v>69</v>
      </c>
      <c r="AB312" s="26">
        <v>45</v>
      </c>
      <c r="AC312" s="68">
        <v>2508</v>
      </c>
      <c r="AD312" s="68">
        <v>1152</v>
      </c>
      <c r="AE312" s="212"/>
      <c r="AF312" s="66" t="s">
        <v>73</v>
      </c>
      <c r="AG312" s="26">
        <v>53</v>
      </c>
      <c r="AH312" s="26">
        <v>26</v>
      </c>
      <c r="AI312" s="26">
        <v>7</v>
      </c>
      <c r="AJ312" s="26">
        <v>2</v>
      </c>
      <c r="AK312" s="26">
        <v>0</v>
      </c>
      <c r="AL312" s="26">
        <v>0</v>
      </c>
      <c r="AM312" s="26">
        <v>0</v>
      </c>
      <c r="AN312" s="26">
        <v>0</v>
      </c>
      <c r="AO312" s="26">
        <v>20</v>
      </c>
      <c r="AP312" s="26">
        <v>12</v>
      </c>
      <c r="AQ312" s="26">
        <v>12</v>
      </c>
      <c r="AR312" s="26">
        <v>4</v>
      </c>
      <c r="AS312" s="26">
        <v>21</v>
      </c>
      <c r="AT312" s="26">
        <v>9</v>
      </c>
      <c r="AU312" s="26">
        <v>236</v>
      </c>
      <c r="AV312" s="26">
        <v>96</v>
      </c>
      <c r="AW312" s="26">
        <v>0</v>
      </c>
      <c r="AX312" s="26">
        <v>0</v>
      </c>
      <c r="AY312" s="26">
        <v>0</v>
      </c>
      <c r="AZ312" s="26">
        <v>0</v>
      </c>
      <c r="BA312" s="26">
        <v>20</v>
      </c>
      <c r="BB312" s="26">
        <v>9</v>
      </c>
      <c r="BC312" s="26">
        <v>21</v>
      </c>
      <c r="BD312" s="26">
        <v>15</v>
      </c>
      <c r="BE312" s="26">
        <v>21</v>
      </c>
      <c r="BF312" s="26">
        <v>18</v>
      </c>
      <c r="BG312" s="68">
        <v>411</v>
      </c>
      <c r="BH312" s="68">
        <v>191</v>
      </c>
      <c r="BI312" s="212"/>
      <c r="BJ312" s="66" t="s">
        <v>73</v>
      </c>
      <c r="BK312" s="68">
        <v>20</v>
      </c>
      <c r="BL312" s="68">
        <v>3</v>
      </c>
      <c r="BM312" s="68">
        <v>0</v>
      </c>
      <c r="BN312" s="68">
        <v>1</v>
      </c>
      <c r="BO312" s="68">
        <v>5</v>
      </c>
      <c r="BP312" s="68">
        <v>2</v>
      </c>
      <c r="BQ312" s="68">
        <v>3</v>
      </c>
      <c r="BR312" s="68">
        <v>8</v>
      </c>
      <c r="BS312" s="68">
        <v>0</v>
      </c>
      <c r="BT312" s="68">
        <v>2</v>
      </c>
      <c r="BU312" s="68">
        <v>3</v>
      </c>
      <c r="BV312" s="68">
        <v>1</v>
      </c>
      <c r="BW312" s="68">
        <v>1</v>
      </c>
      <c r="BX312" s="68">
        <v>49</v>
      </c>
      <c r="BY312" s="68">
        <v>49</v>
      </c>
      <c r="BZ312" s="68">
        <v>21</v>
      </c>
      <c r="CA312" s="68">
        <v>25</v>
      </c>
      <c r="CB312" s="68">
        <v>2</v>
      </c>
      <c r="CC312" s="68">
        <v>7</v>
      </c>
      <c r="CD312" s="212"/>
      <c r="CE312" s="66" t="s">
        <v>73</v>
      </c>
      <c r="CF312" s="68">
        <v>0</v>
      </c>
      <c r="CG312" s="68">
        <v>1320</v>
      </c>
      <c r="CH312" s="68">
        <v>6</v>
      </c>
      <c r="CI312" s="68">
        <v>46</v>
      </c>
      <c r="CJ312" s="68">
        <v>0</v>
      </c>
      <c r="CK312" s="68">
        <v>16</v>
      </c>
      <c r="CL312" s="68">
        <v>47</v>
      </c>
      <c r="CM312" s="68">
        <v>51</v>
      </c>
      <c r="CN312" s="68">
        <v>46</v>
      </c>
      <c r="CO312" s="212"/>
      <c r="CP312" s="66" t="s">
        <v>73</v>
      </c>
      <c r="CQ312" s="68">
        <v>682</v>
      </c>
      <c r="CR312" s="68">
        <v>287</v>
      </c>
      <c r="CS312" s="68">
        <v>221</v>
      </c>
      <c r="CT312" s="68">
        <v>103</v>
      </c>
      <c r="CU312" s="68">
        <v>1</v>
      </c>
      <c r="CV312" s="68">
        <v>1</v>
      </c>
      <c r="CW312" s="68">
        <v>1</v>
      </c>
      <c r="CX312" s="68">
        <v>1</v>
      </c>
      <c r="CY312" s="68">
        <v>46</v>
      </c>
      <c r="CZ312" s="68">
        <v>21</v>
      </c>
      <c r="DA312" s="68">
        <v>16</v>
      </c>
      <c r="DB312" s="68">
        <v>6</v>
      </c>
      <c r="DC312" s="68">
        <v>37</v>
      </c>
      <c r="DD312" s="68">
        <v>16</v>
      </c>
      <c r="DE312" s="68">
        <v>11</v>
      </c>
      <c r="DF312" s="68">
        <v>5</v>
      </c>
      <c r="DG312" s="68">
        <v>32</v>
      </c>
      <c r="DH312" s="68">
        <v>12</v>
      </c>
      <c r="DI312" s="68">
        <v>7</v>
      </c>
      <c r="DJ312" s="68">
        <v>3</v>
      </c>
      <c r="DK312" s="68">
        <v>33</v>
      </c>
      <c r="DL312" s="68">
        <v>15</v>
      </c>
      <c r="DM312" s="68">
        <v>10</v>
      </c>
      <c r="DN312" s="68">
        <v>3</v>
      </c>
      <c r="DO312" s="212"/>
      <c r="DP312" s="66" t="s">
        <v>73</v>
      </c>
      <c r="DQ312" s="26">
        <v>39</v>
      </c>
      <c r="DR312" s="26">
        <v>41</v>
      </c>
      <c r="DS312" s="26">
        <v>0</v>
      </c>
      <c r="DT312" s="26">
        <v>41</v>
      </c>
      <c r="DU312" s="26">
        <v>0</v>
      </c>
      <c r="DV312" s="26">
        <v>121</v>
      </c>
      <c r="DW312" s="26">
        <v>43</v>
      </c>
      <c r="DX312" s="26">
        <v>23</v>
      </c>
      <c r="DY312" s="41">
        <v>21</v>
      </c>
      <c r="DZ312" s="41">
        <v>7</v>
      </c>
      <c r="EA312" s="212"/>
      <c r="EB312" s="66" t="s">
        <v>73</v>
      </c>
      <c r="EC312" s="68">
        <v>1223</v>
      </c>
      <c r="ED312" s="68">
        <v>523</v>
      </c>
      <c r="EE312" s="68">
        <v>0</v>
      </c>
      <c r="EF312" s="68">
        <v>0</v>
      </c>
      <c r="EG312" s="68">
        <v>0</v>
      </c>
      <c r="EH312" s="68">
        <v>0</v>
      </c>
      <c r="EI312" s="68">
        <v>0</v>
      </c>
      <c r="EJ312" s="68">
        <v>743</v>
      </c>
      <c r="EK312" s="68">
        <v>183</v>
      </c>
      <c r="EL312" s="68">
        <v>0</v>
      </c>
      <c r="EM312" s="68">
        <v>0</v>
      </c>
      <c r="EN312" s="68">
        <v>0</v>
      </c>
      <c r="EO312" s="68">
        <v>0</v>
      </c>
      <c r="EP312" s="68">
        <v>0</v>
      </c>
      <c r="EQ312" s="68">
        <v>0</v>
      </c>
      <c r="ER312" s="68">
        <v>0</v>
      </c>
      <c r="ES312" s="68">
        <v>0</v>
      </c>
      <c r="EU312" s="80" t="s">
        <v>236</v>
      </c>
      <c r="EV312" s="80" t="s">
        <v>2591</v>
      </c>
      <c r="EW312" s="78">
        <v>831</v>
      </c>
      <c r="EX312" s="80">
        <v>266</v>
      </c>
      <c r="EY312" s="78">
        <v>2842</v>
      </c>
      <c r="EZ312" s="78"/>
      <c r="FA312" s="78"/>
      <c r="FB312" s="78"/>
      <c r="FC312" s="78"/>
      <c r="FD312" s="78"/>
      <c r="FE312" s="78"/>
    </row>
    <row r="313" spans="1:161" s="100" customFormat="1">
      <c r="A313" s="45" t="s">
        <v>108</v>
      </c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45" t="s">
        <v>108</v>
      </c>
      <c r="AF313" s="48"/>
      <c r="AG313" s="22"/>
      <c r="AH313" s="22"/>
      <c r="AI313" s="22"/>
      <c r="AJ313" s="22"/>
      <c r="AK313" s="22"/>
      <c r="AL313" s="22"/>
      <c r="AM313" s="22"/>
      <c r="AN313" s="22"/>
      <c r="AO313" s="22"/>
      <c r="AP313" s="22"/>
      <c r="AQ313" s="22"/>
      <c r="AR313" s="22"/>
      <c r="AS313" s="22"/>
      <c r="AT313" s="22"/>
      <c r="AU313" s="22"/>
      <c r="AV313" s="22"/>
      <c r="AW313" s="22"/>
      <c r="AX313" s="22"/>
      <c r="AY313" s="22"/>
      <c r="AZ313" s="22"/>
      <c r="BA313" s="22"/>
      <c r="BB313" s="22"/>
      <c r="BC313" s="22"/>
      <c r="BD313" s="22"/>
      <c r="BE313" s="22"/>
      <c r="BF313" s="22"/>
      <c r="BG313" s="118"/>
      <c r="BH313" s="116"/>
      <c r="BI313" s="45" t="s">
        <v>108</v>
      </c>
      <c r="BJ313" s="48"/>
      <c r="BK313" s="22"/>
      <c r="BL313" s="22"/>
      <c r="BM313" s="22"/>
      <c r="BN313" s="22"/>
      <c r="BO313" s="22"/>
      <c r="BP313" s="22"/>
      <c r="BQ313" s="22"/>
      <c r="BR313" s="22"/>
      <c r="BS313" s="22"/>
      <c r="BT313" s="22"/>
      <c r="BU313" s="22"/>
      <c r="BV313" s="22"/>
      <c r="BW313" s="22"/>
      <c r="BX313" s="22"/>
      <c r="BY313" s="22"/>
      <c r="BZ313" s="22"/>
      <c r="CA313" s="22"/>
      <c r="CB313" s="22"/>
      <c r="CC313" s="22"/>
      <c r="CD313" s="45" t="s">
        <v>108</v>
      </c>
      <c r="CE313" s="48"/>
      <c r="CF313" s="22"/>
      <c r="CG313" s="22"/>
      <c r="CH313" s="22"/>
      <c r="CI313" s="22"/>
      <c r="CJ313" s="22"/>
      <c r="CK313" s="22"/>
      <c r="CL313" s="22"/>
      <c r="CM313" s="22"/>
      <c r="CN313" s="22"/>
      <c r="CO313" s="45" t="s">
        <v>108</v>
      </c>
      <c r="CP313" s="48"/>
      <c r="CQ313" s="22"/>
      <c r="CR313" s="22"/>
      <c r="CS313" s="22"/>
      <c r="CT313" s="22"/>
      <c r="CU313" s="22"/>
      <c r="CV313" s="22"/>
      <c r="CW313" s="22"/>
      <c r="CX313" s="22"/>
      <c r="CY313" s="22"/>
      <c r="CZ313" s="22"/>
      <c r="DA313" s="22"/>
      <c r="DB313" s="22"/>
      <c r="DC313" s="22"/>
      <c r="DD313" s="22"/>
      <c r="DE313" s="22"/>
      <c r="DF313" s="22"/>
      <c r="DG313" s="22"/>
      <c r="DH313" s="22"/>
      <c r="DI313" s="22"/>
      <c r="DJ313" s="22"/>
      <c r="DK313" s="22"/>
      <c r="DL313" s="22"/>
      <c r="DM313" s="22"/>
      <c r="DN313" s="22"/>
      <c r="DO313" s="45" t="s">
        <v>108</v>
      </c>
      <c r="DP313" s="99"/>
      <c r="DQ313" s="13"/>
      <c r="DR313" s="13"/>
      <c r="DS313" s="13"/>
      <c r="DT313" s="13"/>
      <c r="DU313" s="13"/>
      <c r="DV313" s="13"/>
      <c r="DW313" s="13"/>
      <c r="DX313" s="13"/>
      <c r="DY313" s="13"/>
      <c r="DZ313" s="13"/>
      <c r="EA313" s="45" t="s">
        <v>108</v>
      </c>
      <c r="EB313" s="13"/>
      <c r="EC313" s="117"/>
      <c r="ED313" s="117"/>
      <c r="EE313" s="117"/>
      <c r="EF313" s="117"/>
      <c r="EG313" s="117"/>
      <c r="EH313" s="117"/>
      <c r="EI313" s="117"/>
      <c r="EJ313" s="117"/>
      <c r="EK313" s="117"/>
      <c r="EL313" s="117"/>
      <c r="EM313" s="117"/>
      <c r="EN313" s="117"/>
      <c r="EO313" s="117"/>
      <c r="EP313" s="117"/>
      <c r="EQ313" s="117"/>
      <c r="ER313" s="117"/>
      <c r="ES313" s="117"/>
      <c r="EU313" s="80" t="str">
        <f>IF(A313="",EU312,A313)</f>
        <v>HAUTE MATSIATRA</v>
      </c>
      <c r="EV313" s="80" t="str">
        <f>EU313&amp;B313</f>
        <v>HAUTE MATSIATRA</v>
      </c>
      <c r="EW313" s="78">
        <f>CQ313+CU313+CY313+DC313+DG313+DK313</f>
        <v>0</v>
      </c>
      <c r="EX313" s="80">
        <f>CS313+CW313+DA313+DE313+DI313+DM313</f>
        <v>0</v>
      </c>
      <c r="EY313" s="78">
        <f>(CF313+2*CG313+3*CH313+4*CI313+5*CJ313)</f>
        <v>0</v>
      </c>
      <c r="EZ313" s="78"/>
      <c r="FA313" s="78"/>
      <c r="FB313" s="78"/>
      <c r="FC313" s="78"/>
      <c r="FD313" s="78"/>
      <c r="FE313" s="78"/>
    </row>
    <row r="314" spans="1:161">
      <c r="A314" s="212" t="s">
        <v>197</v>
      </c>
      <c r="B314" s="8" t="s">
        <v>90</v>
      </c>
      <c r="C314" s="71">
        <v>988</v>
      </c>
      <c r="D314" s="71">
        <v>590</v>
      </c>
      <c r="E314" s="71">
        <v>56</v>
      </c>
      <c r="F314" s="71">
        <v>32</v>
      </c>
      <c r="G314" s="71">
        <v>0</v>
      </c>
      <c r="H314" s="71">
        <v>0</v>
      </c>
      <c r="I314" s="71">
        <v>54</v>
      </c>
      <c r="J314" s="71">
        <v>20</v>
      </c>
      <c r="K314" s="71">
        <v>472</v>
      </c>
      <c r="L314" s="71">
        <v>308</v>
      </c>
      <c r="M314" s="71">
        <v>197</v>
      </c>
      <c r="N314" s="71">
        <v>93</v>
      </c>
      <c r="O314" s="71">
        <v>235</v>
      </c>
      <c r="P314" s="71">
        <v>124</v>
      </c>
      <c r="Q314" s="71">
        <v>925</v>
      </c>
      <c r="R314" s="71">
        <v>556</v>
      </c>
      <c r="S314" s="71">
        <v>0</v>
      </c>
      <c r="T314" s="71">
        <v>0</v>
      </c>
      <c r="U314" s="71">
        <v>201</v>
      </c>
      <c r="V314" s="71">
        <v>93</v>
      </c>
      <c r="W314" s="71">
        <v>147</v>
      </c>
      <c r="X314" s="71">
        <v>93</v>
      </c>
      <c r="Y314" s="71">
        <v>36</v>
      </c>
      <c r="Z314" s="71">
        <v>27</v>
      </c>
      <c r="AA314" s="71">
        <v>0</v>
      </c>
      <c r="AB314" s="71">
        <v>0</v>
      </c>
      <c r="AC314" s="69">
        <v>3311</v>
      </c>
      <c r="AD314" s="69">
        <v>1936</v>
      </c>
      <c r="AE314" s="212" t="s">
        <v>197</v>
      </c>
      <c r="AF314" s="8" t="s">
        <v>90</v>
      </c>
      <c r="AG314" s="71">
        <v>92</v>
      </c>
      <c r="AH314" s="71">
        <v>44</v>
      </c>
      <c r="AI314" s="71">
        <v>24</v>
      </c>
      <c r="AJ314" s="71">
        <v>13</v>
      </c>
      <c r="AK314" s="71">
        <v>0</v>
      </c>
      <c r="AL314" s="71">
        <v>0</v>
      </c>
      <c r="AM314" s="71">
        <v>1</v>
      </c>
      <c r="AN314" s="71">
        <v>1</v>
      </c>
      <c r="AO314" s="71">
        <v>17</v>
      </c>
      <c r="AP314" s="71">
        <v>11</v>
      </c>
      <c r="AQ314" s="71">
        <v>10</v>
      </c>
      <c r="AR314" s="71">
        <v>3</v>
      </c>
      <c r="AS314" s="71">
        <v>12</v>
      </c>
      <c r="AT314" s="71">
        <v>8</v>
      </c>
      <c r="AU314" s="71">
        <v>293</v>
      </c>
      <c r="AV314" s="71">
        <v>172</v>
      </c>
      <c r="AW314" s="71">
        <v>0</v>
      </c>
      <c r="AX314" s="71">
        <v>0</v>
      </c>
      <c r="AY314" s="71">
        <v>65</v>
      </c>
      <c r="AZ314" s="71">
        <v>30</v>
      </c>
      <c r="BA314" s="71">
        <v>62</v>
      </c>
      <c r="BB314" s="71">
        <v>35</v>
      </c>
      <c r="BC314" s="71">
        <v>11</v>
      </c>
      <c r="BD314" s="71">
        <v>7</v>
      </c>
      <c r="BE314" s="71">
        <v>0</v>
      </c>
      <c r="BF314" s="71">
        <v>0</v>
      </c>
      <c r="BG314" s="69">
        <v>587</v>
      </c>
      <c r="BH314" s="69">
        <v>324</v>
      </c>
      <c r="BI314" s="212" t="s">
        <v>197</v>
      </c>
      <c r="BJ314" s="8" t="s">
        <v>90</v>
      </c>
      <c r="BK314" s="31">
        <v>20</v>
      </c>
      <c r="BL314" s="31">
        <v>1</v>
      </c>
      <c r="BM314" s="31">
        <v>0</v>
      </c>
      <c r="BN314" s="31">
        <v>2</v>
      </c>
      <c r="BO314" s="31">
        <v>11</v>
      </c>
      <c r="BP314" s="31">
        <v>6</v>
      </c>
      <c r="BQ314" s="31">
        <v>5</v>
      </c>
      <c r="BR314" s="31">
        <v>16</v>
      </c>
      <c r="BS314" s="31">
        <v>0</v>
      </c>
      <c r="BT314" s="31">
        <v>6</v>
      </c>
      <c r="BU314" s="31">
        <v>3</v>
      </c>
      <c r="BV314" s="31">
        <v>2</v>
      </c>
      <c r="BW314" s="31">
        <v>0</v>
      </c>
      <c r="BX314" s="149">
        <v>72</v>
      </c>
      <c r="BY314" s="125">
        <v>61</v>
      </c>
      <c r="BZ314" s="71">
        <v>30</v>
      </c>
      <c r="CA314" s="71">
        <v>4</v>
      </c>
      <c r="CB314" s="71">
        <v>9</v>
      </c>
      <c r="CC314" s="71">
        <v>11</v>
      </c>
      <c r="CD314" s="212" t="s">
        <v>197</v>
      </c>
      <c r="CE314" s="8" t="s">
        <v>90</v>
      </c>
      <c r="CF314" s="71">
        <v>147</v>
      </c>
      <c r="CG314" s="71">
        <v>1258</v>
      </c>
      <c r="CH314" s="71">
        <v>10</v>
      </c>
      <c r="CI314" s="71">
        <v>0</v>
      </c>
      <c r="CJ314" s="71">
        <v>4</v>
      </c>
      <c r="CK314" s="71">
        <v>40</v>
      </c>
      <c r="CL314" s="71">
        <v>65</v>
      </c>
      <c r="CM314" s="71">
        <v>76</v>
      </c>
      <c r="CN314" s="71">
        <v>49</v>
      </c>
      <c r="CO314" s="212" t="s">
        <v>197</v>
      </c>
      <c r="CP314" s="8" t="s">
        <v>90</v>
      </c>
      <c r="CQ314" s="46">
        <v>873</v>
      </c>
      <c r="CR314" s="46">
        <v>516</v>
      </c>
      <c r="CS314" s="46">
        <v>257</v>
      </c>
      <c r="CT314" s="46">
        <v>159</v>
      </c>
      <c r="CU314" s="46">
        <v>0</v>
      </c>
      <c r="CV314" s="46">
        <v>0</v>
      </c>
      <c r="CW314" s="46">
        <v>0</v>
      </c>
      <c r="CX314" s="46">
        <v>0</v>
      </c>
      <c r="CY314" s="46">
        <v>214</v>
      </c>
      <c r="CZ314" s="46">
        <v>110</v>
      </c>
      <c r="DA314" s="46">
        <v>95</v>
      </c>
      <c r="DB314" s="46">
        <v>51</v>
      </c>
      <c r="DC314" s="46">
        <v>0</v>
      </c>
      <c r="DD314" s="46">
        <v>0</v>
      </c>
      <c r="DE314" s="46">
        <v>0</v>
      </c>
      <c r="DF314" s="46">
        <v>0</v>
      </c>
      <c r="DG314" s="46">
        <v>0</v>
      </c>
      <c r="DH314" s="46">
        <v>0</v>
      </c>
      <c r="DI314" s="46">
        <v>0</v>
      </c>
      <c r="DJ314" s="46">
        <v>0</v>
      </c>
      <c r="DK314" s="46">
        <v>0</v>
      </c>
      <c r="DL314" s="46">
        <v>0</v>
      </c>
      <c r="DM314" s="46">
        <v>0</v>
      </c>
      <c r="DN314" s="46">
        <v>0</v>
      </c>
      <c r="DO314" s="212" t="s">
        <v>197</v>
      </c>
      <c r="DP314" s="8" t="s">
        <v>90</v>
      </c>
      <c r="DQ314" s="71">
        <v>27</v>
      </c>
      <c r="DR314" s="71">
        <v>90</v>
      </c>
      <c r="DS314" s="71">
        <v>0</v>
      </c>
      <c r="DT314" s="71">
        <v>50</v>
      </c>
      <c r="DU314" s="71">
        <v>0</v>
      </c>
      <c r="DV314" s="16">
        <v>167</v>
      </c>
      <c r="DW314" s="71">
        <v>76</v>
      </c>
      <c r="DX314" s="71">
        <v>45</v>
      </c>
      <c r="DY314" s="152">
        <v>14</v>
      </c>
      <c r="DZ314" s="32">
        <v>5</v>
      </c>
      <c r="EA314" s="212" t="s">
        <v>197</v>
      </c>
      <c r="EB314" s="8" t="s">
        <v>90</v>
      </c>
      <c r="EC314" s="71">
        <v>357</v>
      </c>
      <c r="ED314" s="71">
        <v>226</v>
      </c>
      <c r="EE314" s="71">
        <v>11</v>
      </c>
      <c r="EF314" s="71">
        <v>0</v>
      </c>
      <c r="EG314" s="71">
        <v>1</v>
      </c>
      <c r="EH314" s="71">
        <v>37</v>
      </c>
      <c r="EI314" s="71">
        <v>4</v>
      </c>
      <c r="EJ314" s="71">
        <v>294</v>
      </c>
      <c r="EK314" s="71">
        <v>6</v>
      </c>
      <c r="EL314" s="71">
        <v>2</v>
      </c>
      <c r="EM314" s="71">
        <v>10</v>
      </c>
      <c r="EN314" s="71">
        <v>9</v>
      </c>
      <c r="EO314" s="71">
        <v>3</v>
      </c>
      <c r="EP314" s="71">
        <v>1</v>
      </c>
      <c r="EQ314" s="71">
        <v>1</v>
      </c>
      <c r="ER314" s="71">
        <v>7</v>
      </c>
      <c r="ES314" s="71">
        <v>0</v>
      </c>
      <c r="EU314" s="80" t="s">
        <v>197</v>
      </c>
      <c r="EV314" s="80" t="s">
        <v>2595</v>
      </c>
      <c r="EW314" s="78">
        <v>1087</v>
      </c>
      <c r="EX314" s="80">
        <v>352</v>
      </c>
      <c r="EY314" s="78">
        <v>2713</v>
      </c>
      <c r="EZ314" s="78"/>
      <c r="FA314" s="78"/>
      <c r="FB314" s="78"/>
      <c r="FC314" s="78"/>
      <c r="FD314" s="78"/>
      <c r="FE314" s="78"/>
    </row>
    <row r="315" spans="1:161">
      <c r="A315" s="212"/>
      <c r="B315" s="8" t="s">
        <v>91</v>
      </c>
      <c r="C315" s="71">
        <v>471</v>
      </c>
      <c r="D315" s="71">
        <v>233</v>
      </c>
      <c r="E315" s="71">
        <v>0</v>
      </c>
      <c r="F315" s="71">
        <v>0</v>
      </c>
      <c r="G315" s="71">
        <v>0</v>
      </c>
      <c r="H315" s="71">
        <v>0</v>
      </c>
      <c r="I315" s="71">
        <v>0</v>
      </c>
      <c r="J315" s="71">
        <v>0</v>
      </c>
      <c r="K315" s="71">
        <v>155</v>
      </c>
      <c r="L315" s="71">
        <v>110</v>
      </c>
      <c r="M315" s="71">
        <v>150</v>
      </c>
      <c r="N315" s="71">
        <v>55</v>
      </c>
      <c r="O315" s="71">
        <v>67</v>
      </c>
      <c r="P315" s="71">
        <v>44</v>
      </c>
      <c r="Q315" s="71">
        <v>0</v>
      </c>
      <c r="R315" s="71">
        <v>0</v>
      </c>
      <c r="S315" s="71">
        <v>0</v>
      </c>
      <c r="T315" s="71">
        <v>0</v>
      </c>
      <c r="U315" s="71">
        <v>0</v>
      </c>
      <c r="V315" s="71">
        <v>0</v>
      </c>
      <c r="W315" s="71">
        <v>111</v>
      </c>
      <c r="X315" s="71">
        <v>79</v>
      </c>
      <c r="Y315" s="71">
        <v>83</v>
      </c>
      <c r="Z315" s="71">
        <v>30</v>
      </c>
      <c r="AA315" s="71">
        <v>25</v>
      </c>
      <c r="AB315" s="71">
        <v>17</v>
      </c>
      <c r="AC315" s="69">
        <v>1062</v>
      </c>
      <c r="AD315" s="69">
        <v>568</v>
      </c>
      <c r="AE315" s="212"/>
      <c r="AF315" s="8" t="s">
        <v>91</v>
      </c>
      <c r="AG315" s="71">
        <v>72</v>
      </c>
      <c r="AH315" s="71">
        <v>29</v>
      </c>
      <c r="AI315" s="71">
        <v>0</v>
      </c>
      <c r="AJ315" s="71">
        <v>0</v>
      </c>
      <c r="AK315" s="71">
        <v>0</v>
      </c>
      <c r="AL315" s="71">
        <v>0</v>
      </c>
      <c r="AM315" s="71">
        <v>0</v>
      </c>
      <c r="AN315" s="71">
        <v>0</v>
      </c>
      <c r="AO315" s="71">
        <v>1</v>
      </c>
      <c r="AP315" s="71">
        <v>0</v>
      </c>
      <c r="AQ315" s="71">
        <v>17</v>
      </c>
      <c r="AR315" s="71">
        <v>6</v>
      </c>
      <c r="AS315" s="71">
        <v>4</v>
      </c>
      <c r="AT315" s="71">
        <v>3</v>
      </c>
      <c r="AU315" s="71">
        <v>0</v>
      </c>
      <c r="AV315" s="71">
        <v>0</v>
      </c>
      <c r="AW315" s="71">
        <v>0</v>
      </c>
      <c r="AX315" s="71">
        <v>0</v>
      </c>
      <c r="AY315" s="71">
        <v>0</v>
      </c>
      <c r="AZ315" s="71">
        <v>0</v>
      </c>
      <c r="BA315" s="71">
        <v>8</v>
      </c>
      <c r="BB315" s="71">
        <v>7</v>
      </c>
      <c r="BC315" s="71">
        <v>18</v>
      </c>
      <c r="BD315" s="71">
        <v>6</v>
      </c>
      <c r="BE315" s="71">
        <v>2</v>
      </c>
      <c r="BF315" s="71">
        <v>0</v>
      </c>
      <c r="BG315" s="69">
        <v>122</v>
      </c>
      <c r="BH315" s="69">
        <v>51</v>
      </c>
      <c r="BI315" s="212"/>
      <c r="BJ315" s="8" t="s">
        <v>91</v>
      </c>
      <c r="BK315" s="31">
        <v>7</v>
      </c>
      <c r="BL315" s="31">
        <v>0</v>
      </c>
      <c r="BM315" s="31">
        <v>0</v>
      </c>
      <c r="BN315" s="31">
        <v>0</v>
      </c>
      <c r="BO315" s="31">
        <v>2</v>
      </c>
      <c r="BP315" s="31">
        <v>2</v>
      </c>
      <c r="BQ315" s="31">
        <v>1</v>
      </c>
      <c r="BR315" s="31">
        <v>0</v>
      </c>
      <c r="BS315" s="31">
        <v>0</v>
      </c>
      <c r="BT315" s="31">
        <v>0</v>
      </c>
      <c r="BU315" s="31">
        <v>2</v>
      </c>
      <c r="BV315" s="31">
        <v>2</v>
      </c>
      <c r="BW315" s="31">
        <v>1</v>
      </c>
      <c r="BX315" s="149">
        <v>17</v>
      </c>
      <c r="BY315" s="125">
        <v>17</v>
      </c>
      <c r="BZ315" s="71">
        <v>13</v>
      </c>
      <c r="CA315" s="71">
        <v>17</v>
      </c>
      <c r="CB315" s="71">
        <v>0</v>
      </c>
      <c r="CC315" s="71">
        <v>1</v>
      </c>
      <c r="CD315" s="212"/>
      <c r="CE315" s="8" t="s">
        <v>91</v>
      </c>
      <c r="CF315" s="71">
        <v>0</v>
      </c>
      <c r="CG315" s="71">
        <v>484</v>
      </c>
      <c r="CH315" s="71">
        <v>0</v>
      </c>
      <c r="CI315" s="71">
        <v>0</v>
      </c>
      <c r="CJ315" s="71">
        <v>0</v>
      </c>
      <c r="CK315" s="71">
        <v>8</v>
      </c>
      <c r="CL315" s="71">
        <v>18</v>
      </c>
      <c r="CM315" s="71">
        <v>41</v>
      </c>
      <c r="CN315" s="71">
        <v>57</v>
      </c>
      <c r="CO315" s="212"/>
      <c r="CP315" s="8" t="s">
        <v>91</v>
      </c>
      <c r="CQ315" s="46">
        <v>38</v>
      </c>
      <c r="CR315" s="46">
        <v>19</v>
      </c>
      <c r="CS315" s="46">
        <v>20</v>
      </c>
      <c r="CT315" s="46">
        <v>15</v>
      </c>
      <c r="CU315" s="46">
        <v>7</v>
      </c>
      <c r="CV315" s="46">
        <v>0</v>
      </c>
      <c r="CW315" s="46">
        <v>2</v>
      </c>
      <c r="CX315" s="46">
        <v>0</v>
      </c>
      <c r="CY315" s="46">
        <v>63</v>
      </c>
      <c r="CZ315" s="46">
        <v>37</v>
      </c>
      <c r="DA315" s="46">
        <v>47</v>
      </c>
      <c r="DB315" s="46">
        <v>34</v>
      </c>
      <c r="DC315" s="46">
        <v>35</v>
      </c>
      <c r="DD315" s="46">
        <v>18</v>
      </c>
      <c r="DE315" s="46">
        <v>24</v>
      </c>
      <c r="DF315" s="46">
        <v>12</v>
      </c>
      <c r="DG315" s="46">
        <v>30</v>
      </c>
      <c r="DH315" s="46">
        <v>4</v>
      </c>
      <c r="DI315" s="46">
        <v>13</v>
      </c>
      <c r="DJ315" s="46">
        <v>0</v>
      </c>
      <c r="DK315" s="46">
        <v>17</v>
      </c>
      <c r="DL315" s="46">
        <v>14</v>
      </c>
      <c r="DM315" s="46">
        <v>13</v>
      </c>
      <c r="DN315" s="46">
        <v>13</v>
      </c>
      <c r="DO315" s="212"/>
      <c r="DP315" s="8" t="s">
        <v>91</v>
      </c>
      <c r="DQ315" s="71">
        <v>22</v>
      </c>
      <c r="DR315" s="71">
        <v>23</v>
      </c>
      <c r="DS315" s="71">
        <v>0</v>
      </c>
      <c r="DT315" s="71">
        <v>5</v>
      </c>
      <c r="DU315" s="71">
        <v>4</v>
      </c>
      <c r="DV315" s="16">
        <v>54</v>
      </c>
      <c r="DW315" s="71">
        <v>35</v>
      </c>
      <c r="DX315" s="71">
        <v>22</v>
      </c>
      <c r="DY315" s="152">
        <v>11</v>
      </c>
      <c r="DZ315" s="32">
        <v>5</v>
      </c>
      <c r="EA315" s="212"/>
      <c r="EB315" s="8" t="s">
        <v>91</v>
      </c>
      <c r="EC315" s="71">
        <v>276</v>
      </c>
      <c r="ED315" s="71">
        <v>276</v>
      </c>
      <c r="EE315" s="71">
        <v>0</v>
      </c>
      <c r="EF315" s="71">
        <v>0</v>
      </c>
      <c r="EG315" s="71">
        <v>0</v>
      </c>
      <c r="EH315" s="71">
        <v>0</v>
      </c>
      <c r="EI315" s="71">
        <v>0</v>
      </c>
      <c r="EJ315" s="71">
        <v>276</v>
      </c>
      <c r="EK315" s="71">
        <v>0</v>
      </c>
      <c r="EL315" s="71">
        <v>0</v>
      </c>
      <c r="EM315" s="71">
        <v>0</v>
      </c>
      <c r="EN315" s="71">
        <v>0</v>
      </c>
      <c r="EO315" s="71">
        <v>0</v>
      </c>
      <c r="EP315" s="71">
        <v>0</v>
      </c>
      <c r="EQ315" s="71">
        <v>0</v>
      </c>
      <c r="ER315" s="71">
        <v>0</v>
      </c>
      <c r="ES315" s="71">
        <v>0</v>
      </c>
      <c r="EU315" s="80" t="s">
        <v>197</v>
      </c>
      <c r="EV315" s="80" t="s">
        <v>2596</v>
      </c>
      <c r="EW315" s="78">
        <v>190</v>
      </c>
      <c r="EX315" s="80">
        <v>119</v>
      </c>
      <c r="EY315" s="78">
        <v>968</v>
      </c>
      <c r="EZ315" s="78"/>
      <c r="FA315" s="78"/>
      <c r="FB315" s="78"/>
      <c r="FC315" s="78"/>
      <c r="FD315" s="78"/>
      <c r="FE315" s="78"/>
    </row>
    <row r="316" spans="1:161">
      <c r="A316" s="212"/>
      <c r="B316" s="66" t="s">
        <v>73</v>
      </c>
      <c r="C316" s="26">
        <v>1459</v>
      </c>
      <c r="D316" s="26">
        <v>823</v>
      </c>
      <c r="E316" s="26">
        <v>56</v>
      </c>
      <c r="F316" s="26">
        <v>32</v>
      </c>
      <c r="G316" s="26">
        <v>0</v>
      </c>
      <c r="H316" s="26">
        <v>0</v>
      </c>
      <c r="I316" s="26">
        <v>54</v>
      </c>
      <c r="J316" s="26">
        <v>20</v>
      </c>
      <c r="K316" s="26">
        <v>627</v>
      </c>
      <c r="L316" s="26">
        <v>418</v>
      </c>
      <c r="M316" s="26">
        <v>347</v>
      </c>
      <c r="N316" s="26">
        <v>148</v>
      </c>
      <c r="O316" s="26">
        <v>302</v>
      </c>
      <c r="P316" s="26">
        <v>168</v>
      </c>
      <c r="Q316" s="26">
        <v>925</v>
      </c>
      <c r="R316" s="26">
        <v>556</v>
      </c>
      <c r="S316" s="26">
        <v>0</v>
      </c>
      <c r="T316" s="26">
        <v>0</v>
      </c>
      <c r="U316" s="26">
        <v>201</v>
      </c>
      <c r="V316" s="26">
        <v>93</v>
      </c>
      <c r="W316" s="26">
        <v>258</v>
      </c>
      <c r="X316" s="26">
        <v>172</v>
      </c>
      <c r="Y316" s="26">
        <v>119</v>
      </c>
      <c r="Z316" s="26">
        <v>57</v>
      </c>
      <c r="AA316" s="26">
        <v>25</v>
      </c>
      <c r="AB316" s="26">
        <v>17</v>
      </c>
      <c r="AC316" s="68">
        <v>4373</v>
      </c>
      <c r="AD316" s="68">
        <v>2504</v>
      </c>
      <c r="AE316" s="212"/>
      <c r="AF316" s="66" t="s">
        <v>73</v>
      </c>
      <c r="AG316" s="26">
        <v>164</v>
      </c>
      <c r="AH316" s="26">
        <v>73</v>
      </c>
      <c r="AI316" s="26">
        <v>24</v>
      </c>
      <c r="AJ316" s="26">
        <v>13</v>
      </c>
      <c r="AK316" s="26">
        <v>0</v>
      </c>
      <c r="AL316" s="26">
        <v>0</v>
      </c>
      <c r="AM316" s="26">
        <v>1</v>
      </c>
      <c r="AN316" s="26">
        <v>1</v>
      </c>
      <c r="AO316" s="26">
        <v>18</v>
      </c>
      <c r="AP316" s="26">
        <v>11</v>
      </c>
      <c r="AQ316" s="26">
        <v>27</v>
      </c>
      <c r="AR316" s="26">
        <v>9</v>
      </c>
      <c r="AS316" s="26">
        <v>16</v>
      </c>
      <c r="AT316" s="26">
        <v>11</v>
      </c>
      <c r="AU316" s="26">
        <v>293</v>
      </c>
      <c r="AV316" s="26">
        <v>172</v>
      </c>
      <c r="AW316" s="26">
        <v>0</v>
      </c>
      <c r="AX316" s="26">
        <v>0</v>
      </c>
      <c r="AY316" s="26">
        <v>65</v>
      </c>
      <c r="AZ316" s="26">
        <v>30</v>
      </c>
      <c r="BA316" s="26">
        <v>70</v>
      </c>
      <c r="BB316" s="26">
        <v>42</v>
      </c>
      <c r="BC316" s="26">
        <v>29</v>
      </c>
      <c r="BD316" s="26">
        <v>13</v>
      </c>
      <c r="BE316" s="26">
        <v>2</v>
      </c>
      <c r="BF316" s="26">
        <v>0</v>
      </c>
      <c r="BG316" s="68">
        <v>709</v>
      </c>
      <c r="BH316" s="68">
        <v>375</v>
      </c>
      <c r="BI316" s="212"/>
      <c r="BJ316" s="66" t="s">
        <v>73</v>
      </c>
      <c r="BK316" s="68">
        <v>27</v>
      </c>
      <c r="BL316" s="68">
        <v>1</v>
      </c>
      <c r="BM316" s="68">
        <v>0</v>
      </c>
      <c r="BN316" s="68">
        <v>2</v>
      </c>
      <c r="BO316" s="68">
        <v>13</v>
      </c>
      <c r="BP316" s="68">
        <v>8</v>
      </c>
      <c r="BQ316" s="68">
        <v>6</v>
      </c>
      <c r="BR316" s="68">
        <v>16</v>
      </c>
      <c r="BS316" s="68">
        <v>0</v>
      </c>
      <c r="BT316" s="68">
        <v>6</v>
      </c>
      <c r="BU316" s="68">
        <v>5</v>
      </c>
      <c r="BV316" s="68">
        <v>4</v>
      </c>
      <c r="BW316" s="68">
        <v>1</v>
      </c>
      <c r="BX316" s="68">
        <v>89</v>
      </c>
      <c r="BY316" s="68">
        <v>78</v>
      </c>
      <c r="BZ316" s="68">
        <v>43</v>
      </c>
      <c r="CA316" s="68">
        <v>21</v>
      </c>
      <c r="CB316" s="68">
        <v>9</v>
      </c>
      <c r="CC316" s="68">
        <v>12</v>
      </c>
      <c r="CD316" s="212"/>
      <c r="CE316" s="66" t="s">
        <v>73</v>
      </c>
      <c r="CF316" s="68">
        <v>147</v>
      </c>
      <c r="CG316" s="68">
        <v>1742</v>
      </c>
      <c r="CH316" s="68">
        <v>10</v>
      </c>
      <c r="CI316" s="68">
        <v>0</v>
      </c>
      <c r="CJ316" s="68">
        <v>4</v>
      </c>
      <c r="CK316" s="68">
        <v>48</v>
      </c>
      <c r="CL316" s="68">
        <v>83</v>
      </c>
      <c r="CM316" s="68">
        <v>117</v>
      </c>
      <c r="CN316" s="68">
        <v>106</v>
      </c>
      <c r="CO316" s="212"/>
      <c r="CP316" s="66" t="s">
        <v>73</v>
      </c>
      <c r="CQ316" s="68">
        <v>911</v>
      </c>
      <c r="CR316" s="68">
        <v>535</v>
      </c>
      <c r="CS316" s="68">
        <v>277</v>
      </c>
      <c r="CT316" s="68">
        <v>174</v>
      </c>
      <c r="CU316" s="68">
        <v>7</v>
      </c>
      <c r="CV316" s="68">
        <v>0</v>
      </c>
      <c r="CW316" s="68">
        <v>2</v>
      </c>
      <c r="CX316" s="68">
        <v>0</v>
      </c>
      <c r="CY316" s="68">
        <v>277</v>
      </c>
      <c r="CZ316" s="68">
        <v>147</v>
      </c>
      <c r="DA316" s="68">
        <v>142</v>
      </c>
      <c r="DB316" s="68">
        <v>85</v>
      </c>
      <c r="DC316" s="68">
        <v>35</v>
      </c>
      <c r="DD316" s="68">
        <v>18</v>
      </c>
      <c r="DE316" s="68">
        <v>24</v>
      </c>
      <c r="DF316" s="68">
        <v>12</v>
      </c>
      <c r="DG316" s="68">
        <v>30</v>
      </c>
      <c r="DH316" s="68">
        <v>4</v>
      </c>
      <c r="DI316" s="68">
        <v>13</v>
      </c>
      <c r="DJ316" s="68">
        <v>0</v>
      </c>
      <c r="DK316" s="68">
        <v>17</v>
      </c>
      <c r="DL316" s="68">
        <v>14</v>
      </c>
      <c r="DM316" s="68">
        <v>13</v>
      </c>
      <c r="DN316" s="68">
        <v>13</v>
      </c>
      <c r="DO316" s="212"/>
      <c r="DP316" s="66" t="s">
        <v>73</v>
      </c>
      <c r="DQ316" s="26">
        <v>49</v>
      </c>
      <c r="DR316" s="26">
        <v>113</v>
      </c>
      <c r="DS316" s="26">
        <v>0</v>
      </c>
      <c r="DT316" s="26">
        <v>55</v>
      </c>
      <c r="DU316" s="26">
        <v>4</v>
      </c>
      <c r="DV316" s="26">
        <v>221</v>
      </c>
      <c r="DW316" s="26">
        <v>111</v>
      </c>
      <c r="DX316" s="26">
        <v>67</v>
      </c>
      <c r="DY316" s="41">
        <v>25</v>
      </c>
      <c r="DZ316" s="41">
        <v>10</v>
      </c>
      <c r="EA316" s="212"/>
      <c r="EB316" s="66" t="s">
        <v>73</v>
      </c>
      <c r="EC316" s="68">
        <v>633</v>
      </c>
      <c r="ED316" s="68">
        <v>502</v>
      </c>
      <c r="EE316" s="68">
        <v>11</v>
      </c>
      <c r="EF316" s="68">
        <v>0</v>
      </c>
      <c r="EG316" s="68">
        <v>1</v>
      </c>
      <c r="EH316" s="68">
        <v>37</v>
      </c>
      <c r="EI316" s="68">
        <v>4</v>
      </c>
      <c r="EJ316" s="68">
        <v>570</v>
      </c>
      <c r="EK316" s="68">
        <v>6</v>
      </c>
      <c r="EL316" s="68">
        <v>2</v>
      </c>
      <c r="EM316" s="68">
        <v>10</v>
      </c>
      <c r="EN316" s="68">
        <v>9</v>
      </c>
      <c r="EO316" s="68">
        <v>3</v>
      </c>
      <c r="EP316" s="68">
        <v>1</v>
      </c>
      <c r="EQ316" s="68">
        <v>1</v>
      </c>
      <c r="ER316" s="68">
        <v>7</v>
      </c>
      <c r="ES316" s="68">
        <v>0</v>
      </c>
      <c r="EU316" s="80" t="s">
        <v>197</v>
      </c>
      <c r="EV316" s="80" t="s">
        <v>2597</v>
      </c>
      <c r="EW316" s="78">
        <v>1277</v>
      </c>
      <c r="EX316" s="80">
        <v>471</v>
      </c>
      <c r="EY316" s="78">
        <v>3681</v>
      </c>
      <c r="EZ316" s="78"/>
      <c r="FA316" s="78"/>
      <c r="FB316" s="78"/>
      <c r="FC316" s="78"/>
      <c r="FD316" s="78"/>
      <c r="FE316" s="78"/>
    </row>
    <row r="317" spans="1:161">
      <c r="A317" s="212" t="s">
        <v>198</v>
      </c>
      <c r="B317" s="8" t="s">
        <v>90</v>
      </c>
      <c r="C317" s="71">
        <v>950</v>
      </c>
      <c r="D317" s="71">
        <v>514</v>
      </c>
      <c r="E317" s="71">
        <v>39</v>
      </c>
      <c r="F317" s="71">
        <v>21</v>
      </c>
      <c r="G317" s="71">
        <v>0</v>
      </c>
      <c r="H317" s="71">
        <v>0</v>
      </c>
      <c r="I317" s="71">
        <v>0</v>
      </c>
      <c r="J317" s="71">
        <v>0</v>
      </c>
      <c r="K317" s="71">
        <v>176</v>
      </c>
      <c r="L317" s="71">
        <v>103</v>
      </c>
      <c r="M317" s="71">
        <v>299</v>
      </c>
      <c r="N317" s="71">
        <v>143</v>
      </c>
      <c r="O317" s="71">
        <v>97</v>
      </c>
      <c r="P317" s="71">
        <v>61</v>
      </c>
      <c r="Q317" s="71">
        <v>352</v>
      </c>
      <c r="R317" s="71">
        <v>196</v>
      </c>
      <c r="S317" s="71">
        <v>0</v>
      </c>
      <c r="T317" s="71">
        <v>0</v>
      </c>
      <c r="U317" s="71">
        <v>282</v>
      </c>
      <c r="V317" s="71">
        <v>133</v>
      </c>
      <c r="W317" s="71">
        <v>0</v>
      </c>
      <c r="X317" s="71">
        <v>0</v>
      </c>
      <c r="Y317" s="71">
        <v>0</v>
      </c>
      <c r="Z317" s="71">
        <v>0</v>
      </c>
      <c r="AA317" s="71">
        <v>33</v>
      </c>
      <c r="AB317" s="71">
        <v>16</v>
      </c>
      <c r="AC317" s="69">
        <v>2228</v>
      </c>
      <c r="AD317" s="69">
        <v>1187</v>
      </c>
      <c r="AE317" s="212" t="s">
        <v>198</v>
      </c>
      <c r="AF317" s="8" t="s">
        <v>90</v>
      </c>
      <c r="AG317" s="71">
        <v>19</v>
      </c>
      <c r="AH317" s="71">
        <v>6</v>
      </c>
      <c r="AI317" s="71">
        <v>4</v>
      </c>
      <c r="AJ317" s="71">
        <v>4</v>
      </c>
      <c r="AK317" s="71">
        <v>0</v>
      </c>
      <c r="AL317" s="71">
        <v>0</v>
      </c>
      <c r="AM317" s="71">
        <v>0</v>
      </c>
      <c r="AN317" s="71">
        <v>0</v>
      </c>
      <c r="AO317" s="71">
        <v>3</v>
      </c>
      <c r="AP317" s="71">
        <v>2</v>
      </c>
      <c r="AQ317" s="71">
        <v>17</v>
      </c>
      <c r="AR317" s="71">
        <v>10</v>
      </c>
      <c r="AS317" s="71">
        <v>5</v>
      </c>
      <c r="AT317" s="71">
        <v>4</v>
      </c>
      <c r="AU317" s="71">
        <v>90</v>
      </c>
      <c r="AV317" s="71">
        <v>42</v>
      </c>
      <c r="AW317" s="71">
        <v>0</v>
      </c>
      <c r="AX317" s="71">
        <v>0</v>
      </c>
      <c r="AY317" s="71">
        <v>73</v>
      </c>
      <c r="AZ317" s="71">
        <v>40</v>
      </c>
      <c r="BA317" s="71">
        <v>0</v>
      </c>
      <c r="BB317" s="71">
        <v>0</v>
      </c>
      <c r="BC317" s="71">
        <v>0</v>
      </c>
      <c r="BD317" s="71">
        <v>0</v>
      </c>
      <c r="BE317" s="71">
        <v>0</v>
      </c>
      <c r="BF317" s="71">
        <v>0</v>
      </c>
      <c r="BG317" s="69">
        <v>211</v>
      </c>
      <c r="BH317" s="69">
        <v>108</v>
      </c>
      <c r="BI317" s="212" t="s">
        <v>198</v>
      </c>
      <c r="BJ317" s="8" t="s">
        <v>90</v>
      </c>
      <c r="BK317" s="31">
        <v>15</v>
      </c>
      <c r="BL317" s="31">
        <v>1</v>
      </c>
      <c r="BM317" s="31">
        <v>0</v>
      </c>
      <c r="BN317" s="31">
        <v>0</v>
      </c>
      <c r="BO317" s="31">
        <v>6</v>
      </c>
      <c r="BP317" s="31">
        <v>7</v>
      </c>
      <c r="BQ317" s="31">
        <v>3</v>
      </c>
      <c r="BR317" s="31">
        <v>10</v>
      </c>
      <c r="BS317" s="31">
        <v>0</v>
      </c>
      <c r="BT317" s="31">
        <v>8</v>
      </c>
      <c r="BU317" s="31">
        <v>0</v>
      </c>
      <c r="BV317" s="31">
        <v>0</v>
      </c>
      <c r="BW317" s="31">
        <v>2</v>
      </c>
      <c r="BX317" s="149">
        <v>52</v>
      </c>
      <c r="BY317" s="125">
        <v>41</v>
      </c>
      <c r="BZ317" s="71">
        <v>41</v>
      </c>
      <c r="CA317" s="71">
        <v>1</v>
      </c>
      <c r="CB317" s="71">
        <v>7</v>
      </c>
      <c r="CC317" s="71">
        <v>8</v>
      </c>
      <c r="CD317" s="212" t="s">
        <v>198</v>
      </c>
      <c r="CE317" s="8" t="s">
        <v>90</v>
      </c>
      <c r="CF317" s="71">
        <v>0</v>
      </c>
      <c r="CG317" s="71">
        <v>713</v>
      </c>
      <c r="CH317" s="71">
        <v>133</v>
      </c>
      <c r="CI317" s="71">
        <v>31</v>
      </c>
      <c r="CJ317" s="71">
        <v>0</v>
      </c>
      <c r="CK317" s="71">
        <v>49</v>
      </c>
      <c r="CL317" s="71">
        <v>54</v>
      </c>
      <c r="CM317" s="71">
        <v>48</v>
      </c>
      <c r="CN317" s="71">
        <v>38</v>
      </c>
      <c r="CO317" s="212" t="s">
        <v>198</v>
      </c>
      <c r="CP317" s="8" t="s">
        <v>90</v>
      </c>
      <c r="CQ317" s="46">
        <v>301</v>
      </c>
      <c r="CR317" s="46">
        <v>157</v>
      </c>
      <c r="CS317" s="46">
        <v>164</v>
      </c>
      <c r="CT317" s="46">
        <v>83</v>
      </c>
      <c r="CU317" s="46">
        <v>0</v>
      </c>
      <c r="CV317" s="46">
        <v>0</v>
      </c>
      <c r="CW317" s="46">
        <v>0</v>
      </c>
      <c r="CX317" s="46">
        <v>0</v>
      </c>
      <c r="CY317" s="46">
        <v>203</v>
      </c>
      <c r="CZ317" s="46">
        <v>102</v>
      </c>
      <c r="DA317" s="46">
        <v>72</v>
      </c>
      <c r="DB317" s="46">
        <v>35</v>
      </c>
      <c r="DC317" s="46">
        <v>0</v>
      </c>
      <c r="DD317" s="46">
        <v>0</v>
      </c>
      <c r="DE317" s="46">
        <v>0</v>
      </c>
      <c r="DF317" s="46">
        <v>0</v>
      </c>
      <c r="DG317" s="46">
        <v>0</v>
      </c>
      <c r="DH317" s="46">
        <v>0</v>
      </c>
      <c r="DI317" s="46">
        <v>0</v>
      </c>
      <c r="DJ317" s="46">
        <v>0</v>
      </c>
      <c r="DK317" s="46">
        <v>0</v>
      </c>
      <c r="DL317" s="46">
        <v>0</v>
      </c>
      <c r="DM317" s="46">
        <v>0</v>
      </c>
      <c r="DN317" s="46">
        <v>0</v>
      </c>
      <c r="DO317" s="212" t="s">
        <v>198</v>
      </c>
      <c r="DP317" s="8" t="s">
        <v>90</v>
      </c>
      <c r="DQ317" s="71">
        <v>8</v>
      </c>
      <c r="DR317" s="71">
        <v>62</v>
      </c>
      <c r="DS317" s="71">
        <v>0</v>
      </c>
      <c r="DT317" s="71">
        <v>19</v>
      </c>
      <c r="DU317" s="71">
        <v>2</v>
      </c>
      <c r="DV317" s="16">
        <v>91</v>
      </c>
      <c r="DW317" s="71">
        <v>42</v>
      </c>
      <c r="DX317" s="71">
        <v>31</v>
      </c>
      <c r="DY317" s="152">
        <v>19</v>
      </c>
      <c r="DZ317" s="32">
        <v>4</v>
      </c>
      <c r="EA317" s="212" t="s">
        <v>198</v>
      </c>
      <c r="EB317" s="8" t="s">
        <v>90</v>
      </c>
      <c r="EC317" s="71">
        <v>500</v>
      </c>
      <c r="ED317" s="71">
        <v>364</v>
      </c>
      <c r="EE317" s="71">
        <v>0</v>
      </c>
      <c r="EF317" s="71">
        <v>0</v>
      </c>
      <c r="EG317" s="71">
        <v>0</v>
      </c>
      <c r="EH317" s="71">
        <v>0</v>
      </c>
      <c r="EI317" s="71">
        <v>0</v>
      </c>
      <c r="EJ317" s="71">
        <v>634</v>
      </c>
      <c r="EK317" s="71">
        <v>0</v>
      </c>
      <c r="EL317" s="71">
        <v>0</v>
      </c>
      <c r="EM317" s="71">
        <v>0</v>
      </c>
      <c r="EN317" s="71">
        <v>0</v>
      </c>
      <c r="EO317" s="71">
        <v>1</v>
      </c>
      <c r="EP317" s="71">
        <v>0</v>
      </c>
      <c r="EQ317" s="71">
        <v>0</v>
      </c>
      <c r="ER317" s="71">
        <v>0</v>
      </c>
      <c r="ES317" s="71">
        <v>0</v>
      </c>
      <c r="EU317" s="80" t="s">
        <v>198</v>
      </c>
      <c r="EV317" s="80" t="s">
        <v>2598</v>
      </c>
      <c r="EW317" s="78">
        <v>504</v>
      </c>
      <c r="EX317" s="80">
        <v>236</v>
      </c>
      <c r="EY317" s="78">
        <v>1949</v>
      </c>
      <c r="EZ317" s="78"/>
      <c r="FA317" s="78"/>
      <c r="FB317" s="78"/>
      <c r="FC317" s="78"/>
      <c r="FD317" s="78"/>
      <c r="FE317" s="78"/>
    </row>
    <row r="318" spans="1:161">
      <c r="A318" s="212"/>
      <c r="B318" s="8" t="s">
        <v>91</v>
      </c>
      <c r="C318" s="71">
        <v>207</v>
      </c>
      <c r="D318" s="71">
        <v>119</v>
      </c>
      <c r="E318" s="71">
        <v>0</v>
      </c>
      <c r="F318" s="71">
        <v>0</v>
      </c>
      <c r="G318" s="71">
        <v>0</v>
      </c>
      <c r="H318" s="71">
        <v>0</v>
      </c>
      <c r="I318" s="71">
        <v>0</v>
      </c>
      <c r="J318" s="71">
        <v>0</v>
      </c>
      <c r="K318" s="71">
        <v>65</v>
      </c>
      <c r="L318" s="71">
        <v>45</v>
      </c>
      <c r="M318" s="71">
        <v>123</v>
      </c>
      <c r="N318" s="71">
        <v>67</v>
      </c>
      <c r="O318" s="71">
        <v>46</v>
      </c>
      <c r="P318" s="71">
        <v>29</v>
      </c>
      <c r="Q318" s="71">
        <v>0</v>
      </c>
      <c r="R318" s="71">
        <v>0</v>
      </c>
      <c r="S318" s="71">
        <v>0</v>
      </c>
      <c r="T318" s="71">
        <v>0</v>
      </c>
      <c r="U318" s="71">
        <v>0</v>
      </c>
      <c r="V318" s="71">
        <v>0</v>
      </c>
      <c r="W318" s="71">
        <v>59</v>
      </c>
      <c r="X318" s="71">
        <v>30</v>
      </c>
      <c r="Y318" s="71">
        <v>132</v>
      </c>
      <c r="Z318" s="71">
        <v>55</v>
      </c>
      <c r="AA318" s="71">
        <v>45</v>
      </c>
      <c r="AB318" s="71">
        <v>21</v>
      </c>
      <c r="AC318" s="69">
        <v>677</v>
      </c>
      <c r="AD318" s="69">
        <v>366</v>
      </c>
      <c r="AE318" s="212"/>
      <c r="AF318" s="8" t="s">
        <v>91</v>
      </c>
      <c r="AG318" s="71">
        <v>13</v>
      </c>
      <c r="AH318" s="71">
        <v>10</v>
      </c>
      <c r="AI318" s="71">
        <v>0</v>
      </c>
      <c r="AJ318" s="71">
        <v>0</v>
      </c>
      <c r="AK318" s="71">
        <v>0</v>
      </c>
      <c r="AL318" s="71">
        <v>0</v>
      </c>
      <c r="AM318" s="71">
        <v>0</v>
      </c>
      <c r="AN318" s="71">
        <v>0</v>
      </c>
      <c r="AO318" s="71">
        <v>2</v>
      </c>
      <c r="AP318" s="71">
        <v>0</v>
      </c>
      <c r="AQ318" s="71">
        <v>3</v>
      </c>
      <c r="AR318" s="71">
        <v>1</v>
      </c>
      <c r="AS318" s="71">
        <v>6</v>
      </c>
      <c r="AT318" s="71">
        <v>3</v>
      </c>
      <c r="AU318" s="71">
        <v>0</v>
      </c>
      <c r="AV318" s="71">
        <v>0</v>
      </c>
      <c r="AW318" s="71">
        <v>0</v>
      </c>
      <c r="AX318" s="71">
        <v>0</v>
      </c>
      <c r="AY318" s="71">
        <v>0</v>
      </c>
      <c r="AZ318" s="71">
        <v>0</v>
      </c>
      <c r="BA318" s="71">
        <v>12</v>
      </c>
      <c r="BB318" s="71">
        <v>6</v>
      </c>
      <c r="BC318" s="71">
        <v>39</v>
      </c>
      <c r="BD318" s="71">
        <v>14</v>
      </c>
      <c r="BE318" s="71">
        <v>3</v>
      </c>
      <c r="BF318" s="71">
        <v>0</v>
      </c>
      <c r="BG318" s="69">
        <v>78</v>
      </c>
      <c r="BH318" s="69">
        <v>34</v>
      </c>
      <c r="BI318" s="212"/>
      <c r="BJ318" s="8" t="s">
        <v>91</v>
      </c>
      <c r="BK318" s="31">
        <v>4</v>
      </c>
      <c r="BL318" s="31">
        <v>0</v>
      </c>
      <c r="BM318" s="31">
        <v>0</v>
      </c>
      <c r="BN318" s="31">
        <v>0</v>
      </c>
      <c r="BO318" s="31">
        <v>1</v>
      </c>
      <c r="BP318" s="31">
        <v>2</v>
      </c>
      <c r="BQ318" s="31">
        <v>1</v>
      </c>
      <c r="BR318" s="31">
        <v>0</v>
      </c>
      <c r="BS318" s="31">
        <v>0</v>
      </c>
      <c r="BT318" s="31">
        <v>0</v>
      </c>
      <c r="BU318" s="31">
        <v>1</v>
      </c>
      <c r="BV318" s="31">
        <v>2</v>
      </c>
      <c r="BW318" s="31">
        <v>1</v>
      </c>
      <c r="BX318" s="149">
        <v>12</v>
      </c>
      <c r="BY318" s="125">
        <v>17</v>
      </c>
      <c r="BZ318" s="71">
        <v>15</v>
      </c>
      <c r="CA318" s="71">
        <v>17</v>
      </c>
      <c r="CB318" s="71">
        <v>0</v>
      </c>
      <c r="CC318" s="71">
        <v>1</v>
      </c>
      <c r="CD318" s="212"/>
      <c r="CE318" s="8" t="s">
        <v>91</v>
      </c>
      <c r="CF318" s="71">
        <v>0</v>
      </c>
      <c r="CG318" s="71">
        <v>319</v>
      </c>
      <c r="CH318" s="71">
        <v>0</v>
      </c>
      <c r="CI318" s="71">
        <v>0</v>
      </c>
      <c r="CJ318" s="71">
        <v>0</v>
      </c>
      <c r="CK318" s="71">
        <v>30</v>
      </c>
      <c r="CL318" s="71">
        <v>30</v>
      </c>
      <c r="CM318" s="71">
        <v>24</v>
      </c>
      <c r="CN318" s="71">
        <v>24</v>
      </c>
      <c r="CO318" s="212"/>
      <c r="CP318" s="8" t="s">
        <v>91</v>
      </c>
      <c r="CQ318" s="46">
        <v>0</v>
      </c>
      <c r="CR318" s="46">
        <v>0</v>
      </c>
      <c r="CS318" s="46">
        <v>0</v>
      </c>
      <c r="CT318" s="46">
        <v>0</v>
      </c>
      <c r="CU318" s="46">
        <v>0</v>
      </c>
      <c r="CV318" s="46">
        <v>0</v>
      </c>
      <c r="CW318" s="46">
        <v>0</v>
      </c>
      <c r="CX318" s="46">
        <v>0</v>
      </c>
      <c r="CY318" s="46">
        <v>0</v>
      </c>
      <c r="CZ318" s="46">
        <v>0</v>
      </c>
      <c r="DA318" s="46">
        <v>0</v>
      </c>
      <c r="DB318" s="46">
        <v>0</v>
      </c>
      <c r="DC318" s="46">
        <v>46</v>
      </c>
      <c r="DD318" s="46">
        <v>30</v>
      </c>
      <c r="DE318" s="46">
        <v>29</v>
      </c>
      <c r="DF318" s="46">
        <v>22</v>
      </c>
      <c r="DG318" s="46">
        <v>77</v>
      </c>
      <c r="DH318" s="46">
        <v>30</v>
      </c>
      <c r="DI318" s="46">
        <v>24</v>
      </c>
      <c r="DJ318" s="46">
        <v>7</v>
      </c>
      <c r="DK318" s="46">
        <v>27</v>
      </c>
      <c r="DL318" s="46">
        <v>10</v>
      </c>
      <c r="DM318" s="46">
        <v>18</v>
      </c>
      <c r="DN318" s="46">
        <v>9</v>
      </c>
      <c r="DO318" s="212"/>
      <c r="DP318" s="8" t="s">
        <v>91</v>
      </c>
      <c r="DQ318" s="71">
        <v>9</v>
      </c>
      <c r="DR318" s="71">
        <v>22</v>
      </c>
      <c r="DS318" s="71">
        <v>0</v>
      </c>
      <c r="DT318" s="71">
        <v>4</v>
      </c>
      <c r="DU318" s="71">
        <v>0</v>
      </c>
      <c r="DV318" s="16">
        <v>35</v>
      </c>
      <c r="DW318" s="71">
        <v>18</v>
      </c>
      <c r="DX318" s="71">
        <v>11</v>
      </c>
      <c r="DY318" s="152">
        <v>9</v>
      </c>
      <c r="DZ318" s="32">
        <v>2</v>
      </c>
      <c r="EA318" s="212"/>
      <c r="EB318" s="8" t="s">
        <v>91</v>
      </c>
      <c r="EC318" s="71">
        <v>169</v>
      </c>
      <c r="ED318" s="71">
        <v>534</v>
      </c>
      <c r="EE318" s="71">
        <v>48</v>
      </c>
      <c r="EF318" s="71">
        <v>0</v>
      </c>
      <c r="EG318" s="71">
        <v>52</v>
      </c>
      <c r="EH318" s="71">
        <v>9</v>
      </c>
      <c r="EI318" s="71">
        <v>9</v>
      </c>
      <c r="EJ318" s="71">
        <v>355</v>
      </c>
      <c r="EK318" s="71">
        <v>31</v>
      </c>
      <c r="EL318" s="71">
        <v>38</v>
      </c>
      <c r="EM318" s="71">
        <v>17</v>
      </c>
      <c r="EN318" s="71">
        <v>5</v>
      </c>
      <c r="EO318" s="71">
        <v>0</v>
      </c>
      <c r="EP318" s="71">
        <v>20</v>
      </c>
      <c r="EQ318" s="71">
        <v>25</v>
      </c>
      <c r="ER318" s="71">
        <v>0</v>
      </c>
      <c r="ES318" s="71">
        <v>0</v>
      </c>
      <c r="EU318" s="80" t="s">
        <v>198</v>
      </c>
      <c r="EV318" s="80" t="s">
        <v>2599</v>
      </c>
      <c r="EW318" s="78">
        <v>150</v>
      </c>
      <c r="EX318" s="80">
        <v>71</v>
      </c>
      <c r="EY318" s="78">
        <v>638</v>
      </c>
      <c r="EZ318" s="78"/>
      <c r="FA318" s="78"/>
      <c r="FB318" s="78"/>
      <c r="FC318" s="78"/>
      <c r="FD318" s="78"/>
      <c r="FE318" s="78"/>
    </row>
    <row r="319" spans="1:161">
      <c r="A319" s="212"/>
      <c r="B319" s="66" t="s">
        <v>73</v>
      </c>
      <c r="C319" s="26">
        <v>1157</v>
      </c>
      <c r="D319" s="26">
        <v>633</v>
      </c>
      <c r="E319" s="26">
        <v>39</v>
      </c>
      <c r="F319" s="26">
        <v>21</v>
      </c>
      <c r="G319" s="26">
        <v>0</v>
      </c>
      <c r="H319" s="26">
        <v>0</v>
      </c>
      <c r="I319" s="26">
        <v>0</v>
      </c>
      <c r="J319" s="26">
        <v>0</v>
      </c>
      <c r="K319" s="26">
        <v>241</v>
      </c>
      <c r="L319" s="26">
        <v>148</v>
      </c>
      <c r="M319" s="26">
        <v>422</v>
      </c>
      <c r="N319" s="26">
        <v>210</v>
      </c>
      <c r="O319" s="26">
        <v>143</v>
      </c>
      <c r="P319" s="26">
        <v>90</v>
      </c>
      <c r="Q319" s="26">
        <v>352</v>
      </c>
      <c r="R319" s="26">
        <v>196</v>
      </c>
      <c r="S319" s="26">
        <v>0</v>
      </c>
      <c r="T319" s="26">
        <v>0</v>
      </c>
      <c r="U319" s="26">
        <v>282</v>
      </c>
      <c r="V319" s="26">
        <v>133</v>
      </c>
      <c r="W319" s="26">
        <v>59</v>
      </c>
      <c r="X319" s="26">
        <v>30</v>
      </c>
      <c r="Y319" s="26">
        <v>132</v>
      </c>
      <c r="Z319" s="26">
        <v>55</v>
      </c>
      <c r="AA319" s="26">
        <v>78</v>
      </c>
      <c r="AB319" s="26">
        <v>37</v>
      </c>
      <c r="AC319" s="68">
        <v>2905</v>
      </c>
      <c r="AD319" s="68">
        <v>1553</v>
      </c>
      <c r="AE319" s="212"/>
      <c r="AF319" s="66" t="s">
        <v>73</v>
      </c>
      <c r="AG319" s="26">
        <v>32</v>
      </c>
      <c r="AH319" s="26">
        <v>16</v>
      </c>
      <c r="AI319" s="26">
        <v>4</v>
      </c>
      <c r="AJ319" s="26">
        <v>4</v>
      </c>
      <c r="AK319" s="26">
        <v>0</v>
      </c>
      <c r="AL319" s="26">
        <v>0</v>
      </c>
      <c r="AM319" s="26">
        <v>0</v>
      </c>
      <c r="AN319" s="26">
        <v>0</v>
      </c>
      <c r="AO319" s="26">
        <v>5</v>
      </c>
      <c r="AP319" s="26">
        <v>2</v>
      </c>
      <c r="AQ319" s="26">
        <v>20</v>
      </c>
      <c r="AR319" s="26">
        <v>11</v>
      </c>
      <c r="AS319" s="26">
        <v>11</v>
      </c>
      <c r="AT319" s="26">
        <v>7</v>
      </c>
      <c r="AU319" s="26">
        <v>90</v>
      </c>
      <c r="AV319" s="26">
        <v>42</v>
      </c>
      <c r="AW319" s="26">
        <v>0</v>
      </c>
      <c r="AX319" s="26">
        <v>0</v>
      </c>
      <c r="AY319" s="26">
        <v>73</v>
      </c>
      <c r="AZ319" s="26">
        <v>40</v>
      </c>
      <c r="BA319" s="26">
        <v>12</v>
      </c>
      <c r="BB319" s="26">
        <v>6</v>
      </c>
      <c r="BC319" s="26">
        <v>39</v>
      </c>
      <c r="BD319" s="26">
        <v>14</v>
      </c>
      <c r="BE319" s="26">
        <v>3</v>
      </c>
      <c r="BF319" s="26">
        <v>0</v>
      </c>
      <c r="BG319" s="68">
        <v>289</v>
      </c>
      <c r="BH319" s="68">
        <v>142</v>
      </c>
      <c r="BI319" s="212"/>
      <c r="BJ319" s="66" t="s">
        <v>73</v>
      </c>
      <c r="BK319" s="68">
        <v>19</v>
      </c>
      <c r="BL319" s="68">
        <v>1</v>
      </c>
      <c r="BM319" s="68">
        <v>0</v>
      </c>
      <c r="BN319" s="68">
        <v>0</v>
      </c>
      <c r="BO319" s="68">
        <v>7</v>
      </c>
      <c r="BP319" s="68">
        <v>9</v>
      </c>
      <c r="BQ319" s="68">
        <v>4</v>
      </c>
      <c r="BR319" s="68">
        <v>10</v>
      </c>
      <c r="BS319" s="68">
        <v>0</v>
      </c>
      <c r="BT319" s="68">
        <v>8</v>
      </c>
      <c r="BU319" s="68">
        <v>1</v>
      </c>
      <c r="BV319" s="68">
        <v>2</v>
      </c>
      <c r="BW319" s="68">
        <v>3</v>
      </c>
      <c r="BX319" s="68">
        <v>64</v>
      </c>
      <c r="BY319" s="68">
        <v>58</v>
      </c>
      <c r="BZ319" s="68">
        <v>56</v>
      </c>
      <c r="CA319" s="68">
        <v>18</v>
      </c>
      <c r="CB319" s="68">
        <v>7</v>
      </c>
      <c r="CC319" s="68">
        <v>9</v>
      </c>
      <c r="CD319" s="212"/>
      <c r="CE319" s="66" t="s">
        <v>73</v>
      </c>
      <c r="CF319" s="68">
        <v>0</v>
      </c>
      <c r="CG319" s="68">
        <v>1032</v>
      </c>
      <c r="CH319" s="68">
        <v>133</v>
      </c>
      <c r="CI319" s="68">
        <v>31</v>
      </c>
      <c r="CJ319" s="68">
        <v>0</v>
      </c>
      <c r="CK319" s="68">
        <v>79</v>
      </c>
      <c r="CL319" s="68">
        <v>84</v>
      </c>
      <c r="CM319" s="68">
        <v>72</v>
      </c>
      <c r="CN319" s="68">
        <v>62</v>
      </c>
      <c r="CO319" s="212"/>
      <c r="CP319" s="66" t="s">
        <v>73</v>
      </c>
      <c r="CQ319" s="68">
        <v>301</v>
      </c>
      <c r="CR319" s="68">
        <v>157</v>
      </c>
      <c r="CS319" s="68">
        <v>164</v>
      </c>
      <c r="CT319" s="68">
        <v>83</v>
      </c>
      <c r="CU319" s="68">
        <v>0</v>
      </c>
      <c r="CV319" s="68">
        <v>0</v>
      </c>
      <c r="CW319" s="68">
        <v>0</v>
      </c>
      <c r="CX319" s="68">
        <v>0</v>
      </c>
      <c r="CY319" s="68">
        <v>203</v>
      </c>
      <c r="CZ319" s="68">
        <v>102</v>
      </c>
      <c r="DA319" s="68">
        <v>72</v>
      </c>
      <c r="DB319" s="68">
        <v>35</v>
      </c>
      <c r="DC319" s="68">
        <v>46</v>
      </c>
      <c r="DD319" s="68">
        <v>30</v>
      </c>
      <c r="DE319" s="68">
        <v>29</v>
      </c>
      <c r="DF319" s="68">
        <v>22</v>
      </c>
      <c r="DG319" s="68">
        <v>77</v>
      </c>
      <c r="DH319" s="68">
        <v>30</v>
      </c>
      <c r="DI319" s="68">
        <v>24</v>
      </c>
      <c r="DJ319" s="68">
        <v>7</v>
      </c>
      <c r="DK319" s="68">
        <v>27</v>
      </c>
      <c r="DL319" s="68">
        <v>10</v>
      </c>
      <c r="DM319" s="68">
        <v>18</v>
      </c>
      <c r="DN319" s="68">
        <v>9</v>
      </c>
      <c r="DO319" s="212"/>
      <c r="DP319" s="66" t="s">
        <v>73</v>
      </c>
      <c r="DQ319" s="26">
        <v>17</v>
      </c>
      <c r="DR319" s="26">
        <v>84</v>
      </c>
      <c r="DS319" s="26">
        <v>0</v>
      </c>
      <c r="DT319" s="26">
        <v>23</v>
      </c>
      <c r="DU319" s="26">
        <v>2</v>
      </c>
      <c r="DV319" s="26">
        <v>126</v>
      </c>
      <c r="DW319" s="26">
        <v>60</v>
      </c>
      <c r="DX319" s="26">
        <v>42</v>
      </c>
      <c r="DY319" s="41">
        <v>28</v>
      </c>
      <c r="DZ319" s="41">
        <v>6</v>
      </c>
      <c r="EA319" s="212"/>
      <c r="EB319" s="66" t="s">
        <v>73</v>
      </c>
      <c r="EC319" s="68">
        <v>669</v>
      </c>
      <c r="ED319" s="68">
        <v>898</v>
      </c>
      <c r="EE319" s="68">
        <v>48</v>
      </c>
      <c r="EF319" s="68">
        <v>0</v>
      </c>
      <c r="EG319" s="68">
        <v>52</v>
      </c>
      <c r="EH319" s="68">
        <v>9</v>
      </c>
      <c r="EI319" s="68">
        <v>9</v>
      </c>
      <c r="EJ319" s="68">
        <v>989</v>
      </c>
      <c r="EK319" s="68">
        <v>31</v>
      </c>
      <c r="EL319" s="68">
        <v>38</v>
      </c>
      <c r="EM319" s="68">
        <v>17</v>
      </c>
      <c r="EN319" s="68">
        <v>5</v>
      </c>
      <c r="EO319" s="68">
        <v>1</v>
      </c>
      <c r="EP319" s="68">
        <v>20</v>
      </c>
      <c r="EQ319" s="68">
        <v>25</v>
      </c>
      <c r="ER319" s="68">
        <v>0</v>
      </c>
      <c r="ES319" s="68">
        <v>0</v>
      </c>
      <c r="EU319" s="80" t="s">
        <v>198</v>
      </c>
      <c r="EV319" s="80" t="s">
        <v>2600</v>
      </c>
      <c r="EW319" s="78">
        <v>654</v>
      </c>
      <c r="EX319" s="80">
        <v>307</v>
      </c>
      <c r="EY319" s="78">
        <v>2587</v>
      </c>
      <c r="EZ319" s="78"/>
      <c r="FA319" s="78"/>
      <c r="FB319" s="78"/>
      <c r="FC319" s="78"/>
      <c r="FD319" s="78"/>
      <c r="FE319" s="78"/>
    </row>
    <row r="320" spans="1:161">
      <c r="A320" s="212" t="s">
        <v>199</v>
      </c>
      <c r="B320" s="8" t="s">
        <v>90</v>
      </c>
      <c r="C320" s="71">
        <v>0</v>
      </c>
      <c r="D320" s="71">
        <v>0</v>
      </c>
      <c r="E320" s="71">
        <v>0</v>
      </c>
      <c r="F320" s="71">
        <v>0</v>
      </c>
      <c r="G320" s="71">
        <v>0</v>
      </c>
      <c r="H320" s="71">
        <v>0</v>
      </c>
      <c r="I320" s="71">
        <v>0</v>
      </c>
      <c r="J320" s="71">
        <v>0</v>
      </c>
      <c r="K320" s="71">
        <v>0</v>
      </c>
      <c r="L320" s="71">
        <v>0</v>
      </c>
      <c r="M320" s="71">
        <v>0</v>
      </c>
      <c r="N320" s="71">
        <v>0</v>
      </c>
      <c r="O320" s="71">
        <v>0</v>
      </c>
      <c r="P320" s="71">
        <v>0</v>
      </c>
      <c r="Q320" s="71">
        <v>0</v>
      </c>
      <c r="R320" s="71">
        <v>0</v>
      </c>
      <c r="S320" s="71">
        <v>0</v>
      </c>
      <c r="T320" s="71">
        <v>0</v>
      </c>
      <c r="U320" s="71">
        <v>0</v>
      </c>
      <c r="V320" s="71">
        <v>0</v>
      </c>
      <c r="W320" s="71">
        <v>0</v>
      </c>
      <c r="X320" s="71">
        <v>0</v>
      </c>
      <c r="Y320" s="71">
        <v>0</v>
      </c>
      <c r="Z320" s="71">
        <v>0</v>
      </c>
      <c r="AA320" s="71">
        <v>0</v>
      </c>
      <c r="AB320" s="71">
        <v>0</v>
      </c>
      <c r="AC320" s="69">
        <v>0</v>
      </c>
      <c r="AD320" s="69">
        <v>0</v>
      </c>
      <c r="AE320" s="212" t="s">
        <v>199</v>
      </c>
      <c r="AF320" s="8" t="s">
        <v>90</v>
      </c>
      <c r="AG320" s="71">
        <v>0</v>
      </c>
      <c r="AH320" s="71">
        <v>0</v>
      </c>
      <c r="AI320" s="71">
        <v>0</v>
      </c>
      <c r="AJ320" s="71">
        <v>0</v>
      </c>
      <c r="AK320" s="71">
        <v>0</v>
      </c>
      <c r="AL320" s="71">
        <v>0</v>
      </c>
      <c r="AM320" s="71">
        <v>0</v>
      </c>
      <c r="AN320" s="71">
        <v>0</v>
      </c>
      <c r="AO320" s="71">
        <v>0</v>
      </c>
      <c r="AP320" s="71">
        <v>0</v>
      </c>
      <c r="AQ320" s="71">
        <v>0</v>
      </c>
      <c r="AR320" s="71">
        <v>0</v>
      </c>
      <c r="AS320" s="71">
        <v>0</v>
      </c>
      <c r="AT320" s="71">
        <v>0</v>
      </c>
      <c r="AU320" s="71">
        <v>0</v>
      </c>
      <c r="AV320" s="71">
        <v>0</v>
      </c>
      <c r="AW320" s="71">
        <v>0</v>
      </c>
      <c r="AX320" s="71">
        <v>0</v>
      </c>
      <c r="AY320" s="71">
        <v>0</v>
      </c>
      <c r="AZ320" s="71">
        <v>0</v>
      </c>
      <c r="BA320" s="71">
        <v>0</v>
      </c>
      <c r="BB320" s="71">
        <v>0</v>
      </c>
      <c r="BC320" s="71">
        <v>0</v>
      </c>
      <c r="BD320" s="71">
        <v>0</v>
      </c>
      <c r="BE320" s="71">
        <v>0</v>
      </c>
      <c r="BF320" s="71">
        <v>0</v>
      </c>
      <c r="BG320" s="69">
        <v>0</v>
      </c>
      <c r="BH320" s="69">
        <v>0</v>
      </c>
      <c r="BI320" s="212" t="s">
        <v>199</v>
      </c>
      <c r="BJ320" s="8" t="s">
        <v>90</v>
      </c>
      <c r="BK320" s="31">
        <v>0</v>
      </c>
      <c r="BL320" s="31">
        <v>0</v>
      </c>
      <c r="BM320" s="31">
        <v>0</v>
      </c>
      <c r="BN320" s="31">
        <v>0</v>
      </c>
      <c r="BO320" s="31">
        <v>0</v>
      </c>
      <c r="BP320" s="31">
        <v>0</v>
      </c>
      <c r="BQ320" s="31">
        <v>0</v>
      </c>
      <c r="BR320" s="31">
        <v>0</v>
      </c>
      <c r="BS320" s="31">
        <v>0</v>
      </c>
      <c r="BT320" s="31">
        <v>0</v>
      </c>
      <c r="BU320" s="31">
        <v>0</v>
      </c>
      <c r="BV320" s="31">
        <v>0</v>
      </c>
      <c r="BW320" s="31">
        <v>0</v>
      </c>
      <c r="BX320" s="149">
        <v>0</v>
      </c>
      <c r="BY320" s="125">
        <v>0</v>
      </c>
      <c r="BZ320" s="71">
        <v>0</v>
      </c>
      <c r="CA320" s="71">
        <v>0</v>
      </c>
      <c r="CB320" s="71">
        <v>0</v>
      </c>
      <c r="CC320" s="71">
        <v>0</v>
      </c>
      <c r="CD320" s="212" t="s">
        <v>199</v>
      </c>
      <c r="CE320" s="8" t="s">
        <v>90</v>
      </c>
      <c r="CF320" s="71">
        <v>0</v>
      </c>
      <c r="CG320" s="71">
        <v>0</v>
      </c>
      <c r="CH320" s="71">
        <v>0</v>
      </c>
      <c r="CI320" s="71">
        <v>0</v>
      </c>
      <c r="CJ320" s="71">
        <v>0</v>
      </c>
      <c r="CK320" s="71">
        <v>0</v>
      </c>
      <c r="CL320" s="71">
        <v>0</v>
      </c>
      <c r="CM320" s="71">
        <v>0</v>
      </c>
      <c r="CN320" s="71">
        <v>0</v>
      </c>
      <c r="CO320" s="212" t="s">
        <v>199</v>
      </c>
      <c r="CP320" s="8" t="s">
        <v>90</v>
      </c>
      <c r="CQ320" s="46">
        <v>0</v>
      </c>
      <c r="CR320" s="46">
        <v>0</v>
      </c>
      <c r="CS320" s="46">
        <v>0</v>
      </c>
      <c r="CT320" s="46">
        <v>0</v>
      </c>
      <c r="CU320" s="46">
        <v>0</v>
      </c>
      <c r="CV320" s="46">
        <v>0</v>
      </c>
      <c r="CW320" s="46">
        <v>0</v>
      </c>
      <c r="CX320" s="46">
        <v>0</v>
      </c>
      <c r="CY320" s="46">
        <v>0</v>
      </c>
      <c r="CZ320" s="46">
        <v>0</v>
      </c>
      <c r="DA320" s="46">
        <v>0</v>
      </c>
      <c r="DB320" s="46">
        <v>0</v>
      </c>
      <c r="DC320" s="46">
        <v>0</v>
      </c>
      <c r="DD320" s="46">
        <v>0</v>
      </c>
      <c r="DE320" s="46">
        <v>0</v>
      </c>
      <c r="DF320" s="46">
        <v>0</v>
      </c>
      <c r="DG320" s="46">
        <v>0</v>
      </c>
      <c r="DH320" s="46">
        <v>0</v>
      </c>
      <c r="DI320" s="46">
        <v>0</v>
      </c>
      <c r="DJ320" s="46">
        <v>0</v>
      </c>
      <c r="DK320" s="46">
        <v>0</v>
      </c>
      <c r="DL320" s="46">
        <v>0</v>
      </c>
      <c r="DM320" s="46">
        <v>0</v>
      </c>
      <c r="DN320" s="46">
        <v>0</v>
      </c>
      <c r="DO320" s="212" t="s">
        <v>199</v>
      </c>
      <c r="DP320" s="8" t="s">
        <v>90</v>
      </c>
      <c r="DQ320" s="71">
        <v>0</v>
      </c>
      <c r="DR320" s="71">
        <v>0</v>
      </c>
      <c r="DS320" s="71">
        <v>0</v>
      </c>
      <c r="DT320" s="71">
        <v>0</v>
      </c>
      <c r="DU320" s="71">
        <v>0</v>
      </c>
      <c r="DV320" s="16">
        <v>0</v>
      </c>
      <c r="DW320" s="71">
        <v>0</v>
      </c>
      <c r="DX320" s="71">
        <v>0</v>
      </c>
      <c r="DY320" s="152">
        <v>0</v>
      </c>
      <c r="DZ320" s="32">
        <v>0</v>
      </c>
      <c r="EA320" s="212" t="s">
        <v>199</v>
      </c>
      <c r="EB320" s="8" t="s">
        <v>90</v>
      </c>
      <c r="EC320" s="71">
        <v>0</v>
      </c>
      <c r="ED320" s="71">
        <v>0</v>
      </c>
      <c r="EE320" s="71">
        <v>0</v>
      </c>
      <c r="EF320" s="71">
        <v>0</v>
      </c>
      <c r="EG320" s="71">
        <v>0</v>
      </c>
      <c r="EH320" s="71">
        <v>0</v>
      </c>
      <c r="EI320" s="71">
        <v>0</v>
      </c>
      <c r="EJ320" s="71">
        <v>0</v>
      </c>
      <c r="EK320" s="71">
        <v>0</v>
      </c>
      <c r="EL320" s="71">
        <v>0</v>
      </c>
      <c r="EM320" s="71">
        <v>0</v>
      </c>
      <c r="EN320" s="71">
        <v>0</v>
      </c>
      <c r="EO320" s="71">
        <v>0</v>
      </c>
      <c r="EP320" s="71">
        <v>0</v>
      </c>
      <c r="EQ320" s="71">
        <v>0</v>
      </c>
      <c r="ER320" s="71">
        <v>0</v>
      </c>
      <c r="ES320" s="71">
        <v>0</v>
      </c>
      <c r="EU320" s="80" t="s">
        <v>199</v>
      </c>
      <c r="EV320" s="80" t="s">
        <v>2601</v>
      </c>
      <c r="EW320" s="78">
        <v>0</v>
      </c>
      <c r="EX320" s="80">
        <v>0</v>
      </c>
      <c r="EY320" s="78">
        <v>0</v>
      </c>
      <c r="EZ320" s="78"/>
      <c r="FA320" s="78"/>
      <c r="FB320" s="78"/>
      <c r="FC320" s="78"/>
      <c r="FD320" s="78"/>
      <c r="FE320" s="78"/>
    </row>
    <row r="321" spans="1:161">
      <c r="A321" s="212"/>
      <c r="B321" s="8" t="s">
        <v>91</v>
      </c>
      <c r="C321" s="71">
        <v>1402</v>
      </c>
      <c r="D321" s="71">
        <v>716</v>
      </c>
      <c r="E321" s="71">
        <v>0</v>
      </c>
      <c r="F321" s="71">
        <v>0</v>
      </c>
      <c r="G321" s="71">
        <v>0</v>
      </c>
      <c r="H321" s="71">
        <v>0</v>
      </c>
      <c r="I321" s="71">
        <v>0</v>
      </c>
      <c r="J321" s="71">
        <v>0</v>
      </c>
      <c r="K321" s="71">
        <v>432</v>
      </c>
      <c r="L321" s="71">
        <v>257</v>
      </c>
      <c r="M321" s="71">
        <v>691</v>
      </c>
      <c r="N321" s="71">
        <v>321</v>
      </c>
      <c r="O321" s="71">
        <v>79</v>
      </c>
      <c r="P321" s="71">
        <v>46</v>
      </c>
      <c r="Q321" s="71">
        <v>27</v>
      </c>
      <c r="R321" s="71">
        <v>0</v>
      </c>
      <c r="S321" s="71">
        <v>1</v>
      </c>
      <c r="T321" s="71">
        <v>0</v>
      </c>
      <c r="U321" s="71">
        <v>11</v>
      </c>
      <c r="V321" s="71">
        <v>0</v>
      </c>
      <c r="W321" s="71">
        <v>365</v>
      </c>
      <c r="X321" s="71">
        <v>238</v>
      </c>
      <c r="Y321" s="71">
        <v>582</v>
      </c>
      <c r="Z321" s="71">
        <v>292</v>
      </c>
      <c r="AA321" s="71">
        <v>79</v>
      </c>
      <c r="AB321" s="71">
        <v>43</v>
      </c>
      <c r="AC321" s="69">
        <v>3669</v>
      </c>
      <c r="AD321" s="69">
        <v>1913</v>
      </c>
      <c r="AE321" s="212"/>
      <c r="AF321" s="8" t="s">
        <v>91</v>
      </c>
      <c r="AG321" s="71">
        <v>47</v>
      </c>
      <c r="AH321" s="71">
        <v>21</v>
      </c>
      <c r="AI321" s="71">
        <v>0</v>
      </c>
      <c r="AJ321" s="71">
        <v>0</v>
      </c>
      <c r="AK321" s="71">
        <v>0</v>
      </c>
      <c r="AL321" s="71">
        <v>0</v>
      </c>
      <c r="AM321" s="71">
        <v>0</v>
      </c>
      <c r="AN321" s="71">
        <v>0</v>
      </c>
      <c r="AO321" s="71">
        <v>16</v>
      </c>
      <c r="AP321" s="71">
        <v>9</v>
      </c>
      <c r="AQ321" s="71">
        <v>26</v>
      </c>
      <c r="AR321" s="71">
        <v>10</v>
      </c>
      <c r="AS321" s="71">
        <v>7</v>
      </c>
      <c r="AT321" s="71">
        <v>5</v>
      </c>
      <c r="AU321" s="71">
        <v>3</v>
      </c>
      <c r="AV321" s="71">
        <v>0</v>
      </c>
      <c r="AW321" s="71">
        <v>0</v>
      </c>
      <c r="AX321" s="71">
        <v>0</v>
      </c>
      <c r="AY321" s="71">
        <v>0</v>
      </c>
      <c r="AZ321" s="71">
        <v>0</v>
      </c>
      <c r="BA321" s="71">
        <v>32</v>
      </c>
      <c r="BB321" s="71">
        <v>21</v>
      </c>
      <c r="BC321" s="71">
        <v>117</v>
      </c>
      <c r="BD321" s="71">
        <v>64</v>
      </c>
      <c r="BE321" s="71">
        <v>9</v>
      </c>
      <c r="BF321" s="71">
        <v>4</v>
      </c>
      <c r="BG321" s="69">
        <v>257</v>
      </c>
      <c r="BH321" s="69">
        <v>134</v>
      </c>
      <c r="BI321" s="212"/>
      <c r="BJ321" s="8" t="s">
        <v>91</v>
      </c>
      <c r="BK321" s="31">
        <v>24</v>
      </c>
      <c r="BL321" s="31">
        <v>0</v>
      </c>
      <c r="BM321" s="31">
        <v>0</v>
      </c>
      <c r="BN321" s="31">
        <v>0</v>
      </c>
      <c r="BO321" s="31">
        <v>9</v>
      </c>
      <c r="BP321" s="31">
        <v>11</v>
      </c>
      <c r="BQ321" s="31">
        <v>2</v>
      </c>
      <c r="BR321" s="31">
        <v>1</v>
      </c>
      <c r="BS321" s="31">
        <v>1</v>
      </c>
      <c r="BT321" s="31">
        <v>1</v>
      </c>
      <c r="BU321" s="31">
        <v>8</v>
      </c>
      <c r="BV321" s="31">
        <v>9</v>
      </c>
      <c r="BW321" s="31">
        <v>2</v>
      </c>
      <c r="BX321" s="149">
        <v>68</v>
      </c>
      <c r="BY321" s="125">
        <v>71</v>
      </c>
      <c r="BZ321" s="71">
        <v>64</v>
      </c>
      <c r="CA321" s="71">
        <v>61</v>
      </c>
      <c r="CB321" s="71">
        <v>6</v>
      </c>
      <c r="CC321" s="71">
        <v>4</v>
      </c>
      <c r="CD321" s="212"/>
      <c r="CE321" s="8" t="s">
        <v>91</v>
      </c>
      <c r="CF321" s="71">
        <v>419</v>
      </c>
      <c r="CG321" s="71">
        <v>1388</v>
      </c>
      <c r="CH321" s="71">
        <v>28</v>
      </c>
      <c r="CI321" s="71">
        <v>80</v>
      </c>
      <c r="CJ321" s="71">
        <v>20</v>
      </c>
      <c r="CK321" s="71">
        <v>56</v>
      </c>
      <c r="CL321" s="71">
        <v>84</v>
      </c>
      <c r="CM321" s="71">
        <v>107</v>
      </c>
      <c r="CN321" s="71">
        <v>75</v>
      </c>
      <c r="CO321" s="212"/>
      <c r="CP321" s="8" t="s">
        <v>91</v>
      </c>
      <c r="CQ321" s="46">
        <v>48</v>
      </c>
      <c r="CR321" s="46">
        <v>0</v>
      </c>
      <c r="CS321" s="46">
        <v>45</v>
      </c>
      <c r="CT321" s="46">
        <v>0</v>
      </c>
      <c r="CU321" s="46">
        <v>3</v>
      </c>
      <c r="CV321" s="46">
        <v>0</v>
      </c>
      <c r="CW321" s="46">
        <v>3</v>
      </c>
      <c r="CX321" s="46">
        <v>0</v>
      </c>
      <c r="CY321" s="46">
        <v>12</v>
      </c>
      <c r="CZ321" s="46">
        <v>0</v>
      </c>
      <c r="DA321" s="46">
        <v>12</v>
      </c>
      <c r="DB321" s="46">
        <v>0</v>
      </c>
      <c r="DC321" s="46">
        <v>261</v>
      </c>
      <c r="DD321" s="46">
        <v>174</v>
      </c>
      <c r="DE321" s="46">
        <v>179</v>
      </c>
      <c r="DF321" s="46">
        <v>121</v>
      </c>
      <c r="DG321" s="46">
        <v>371</v>
      </c>
      <c r="DH321" s="46">
        <v>183</v>
      </c>
      <c r="DI321" s="46">
        <v>149</v>
      </c>
      <c r="DJ321" s="46">
        <v>70</v>
      </c>
      <c r="DK321" s="46">
        <v>73</v>
      </c>
      <c r="DL321" s="46">
        <v>40</v>
      </c>
      <c r="DM321" s="46">
        <v>46</v>
      </c>
      <c r="DN321" s="46">
        <v>28</v>
      </c>
      <c r="DO321" s="212"/>
      <c r="DP321" s="8" t="s">
        <v>91</v>
      </c>
      <c r="DQ321" s="71">
        <v>111</v>
      </c>
      <c r="DR321" s="71">
        <v>35</v>
      </c>
      <c r="DS321" s="71">
        <v>0</v>
      </c>
      <c r="DT321" s="71">
        <v>5</v>
      </c>
      <c r="DU321" s="71">
        <v>0</v>
      </c>
      <c r="DV321" s="16">
        <v>151</v>
      </c>
      <c r="DW321" s="71">
        <v>107</v>
      </c>
      <c r="DX321" s="71">
        <v>83</v>
      </c>
      <c r="DY321" s="152">
        <v>65</v>
      </c>
      <c r="DZ321" s="32">
        <v>40</v>
      </c>
      <c r="EA321" s="212"/>
      <c r="EB321" s="8" t="s">
        <v>91</v>
      </c>
      <c r="EC321" s="71">
        <v>689</v>
      </c>
      <c r="ED321" s="71">
        <v>414</v>
      </c>
      <c r="EE321" s="71">
        <v>257</v>
      </c>
      <c r="EF321" s="71">
        <v>0</v>
      </c>
      <c r="EG321" s="71">
        <v>750</v>
      </c>
      <c r="EH321" s="71">
        <v>488</v>
      </c>
      <c r="EI321" s="71">
        <v>344</v>
      </c>
      <c r="EJ321" s="71">
        <v>2800</v>
      </c>
      <c r="EK321" s="71">
        <v>589</v>
      </c>
      <c r="EL321" s="71">
        <v>346</v>
      </c>
      <c r="EM321" s="71">
        <v>264</v>
      </c>
      <c r="EN321" s="71">
        <v>0</v>
      </c>
      <c r="EO321" s="71">
        <v>26</v>
      </c>
      <c r="EP321" s="71">
        <v>0</v>
      </c>
      <c r="EQ321" s="71">
        <v>18</v>
      </c>
      <c r="ER321" s="71">
        <v>32</v>
      </c>
      <c r="ES321" s="71">
        <v>0</v>
      </c>
      <c r="EU321" s="80" t="s">
        <v>199</v>
      </c>
      <c r="EV321" s="80" t="s">
        <v>2602</v>
      </c>
      <c r="EW321" s="78">
        <v>768</v>
      </c>
      <c r="EX321" s="80">
        <v>434</v>
      </c>
      <c r="EY321" s="78">
        <v>3699</v>
      </c>
      <c r="EZ321" s="78"/>
      <c r="FA321" s="78"/>
      <c r="FB321" s="78"/>
      <c r="FC321" s="78"/>
      <c r="FD321" s="78"/>
      <c r="FE321" s="78"/>
    </row>
    <row r="322" spans="1:161">
      <c r="A322" s="212"/>
      <c r="B322" s="66" t="s">
        <v>73</v>
      </c>
      <c r="C322" s="26">
        <v>1402</v>
      </c>
      <c r="D322" s="26">
        <v>716</v>
      </c>
      <c r="E322" s="26">
        <v>0</v>
      </c>
      <c r="F322" s="26">
        <v>0</v>
      </c>
      <c r="G322" s="26">
        <v>0</v>
      </c>
      <c r="H322" s="26">
        <v>0</v>
      </c>
      <c r="I322" s="26">
        <v>0</v>
      </c>
      <c r="J322" s="26">
        <v>0</v>
      </c>
      <c r="K322" s="26">
        <v>432</v>
      </c>
      <c r="L322" s="26">
        <v>257</v>
      </c>
      <c r="M322" s="26">
        <v>691</v>
      </c>
      <c r="N322" s="26">
        <v>321</v>
      </c>
      <c r="O322" s="26">
        <v>79</v>
      </c>
      <c r="P322" s="26">
        <v>46</v>
      </c>
      <c r="Q322" s="26">
        <v>27</v>
      </c>
      <c r="R322" s="26">
        <v>0</v>
      </c>
      <c r="S322" s="26">
        <v>1</v>
      </c>
      <c r="T322" s="26">
        <v>0</v>
      </c>
      <c r="U322" s="26">
        <v>11</v>
      </c>
      <c r="V322" s="26">
        <v>0</v>
      </c>
      <c r="W322" s="26">
        <v>365</v>
      </c>
      <c r="X322" s="26">
        <v>238</v>
      </c>
      <c r="Y322" s="26">
        <v>582</v>
      </c>
      <c r="Z322" s="26">
        <v>292</v>
      </c>
      <c r="AA322" s="26">
        <v>79</v>
      </c>
      <c r="AB322" s="26">
        <v>43</v>
      </c>
      <c r="AC322" s="68">
        <v>3669</v>
      </c>
      <c r="AD322" s="68">
        <v>1913</v>
      </c>
      <c r="AE322" s="212"/>
      <c r="AF322" s="66" t="s">
        <v>73</v>
      </c>
      <c r="AG322" s="26">
        <v>47</v>
      </c>
      <c r="AH322" s="26">
        <v>21</v>
      </c>
      <c r="AI322" s="26">
        <v>0</v>
      </c>
      <c r="AJ322" s="26">
        <v>0</v>
      </c>
      <c r="AK322" s="26">
        <v>0</v>
      </c>
      <c r="AL322" s="26">
        <v>0</v>
      </c>
      <c r="AM322" s="26">
        <v>0</v>
      </c>
      <c r="AN322" s="26">
        <v>0</v>
      </c>
      <c r="AO322" s="26">
        <v>16</v>
      </c>
      <c r="AP322" s="26">
        <v>9</v>
      </c>
      <c r="AQ322" s="26">
        <v>26</v>
      </c>
      <c r="AR322" s="26">
        <v>10</v>
      </c>
      <c r="AS322" s="26">
        <v>7</v>
      </c>
      <c r="AT322" s="26">
        <v>5</v>
      </c>
      <c r="AU322" s="26">
        <v>3</v>
      </c>
      <c r="AV322" s="26">
        <v>0</v>
      </c>
      <c r="AW322" s="26">
        <v>0</v>
      </c>
      <c r="AX322" s="26">
        <v>0</v>
      </c>
      <c r="AY322" s="26">
        <v>0</v>
      </c>
      <c r="AZ322" s="26">
        <v>0</v>
      </c>
      <c r="BA322" s="26">
        <v>32</v>
      </c>
      <c r="BB322" s="26">
        <v>21</v>
      </c>
      <c r="BC322" s="26">
        <v>117</v>
      </c>
      <c r="BD322" s="26">
        <v>64</v>
      </c>
      <c r="BE322" s="26">
        <v>9</v>
      </c>
      <c r="BF322" s="26">
        <v>4</v>
      </c>
      <c r="BG322" s="68">
        <v>257</v>
      </c>
      <c r="BH322" s="68">
        <v>134</v>
      </c>
      <c r="BI322" s="212"/>
      <c r="BJ322" s="66" t="s">
        <v>73</v>
      </c>
      <c r="BK322" s="68">
        <v>24</v>
      </c>
      <c r="BL322" s="68">
        <v>0</v>
      </c>
      <c r="BM322" s="68">
        <v>0</v>
      </c>
      <c r="BN322" s="68">
        <v>0</v>
      </c>
      <c r="BO322" s="68">
        <v>9</v>
      </c>
      <c r="BP322" s="68">
        <v>11</v>
      </c>
      <c r="BQ322" s="68">
        <v>2</v>
      </c>
      <c r="BR322" s="68">
        <v>1</v>
      </c>
      <c r="BS322" s="68">
        <v>1</v>
      </c>
      <c r="BT322" s="68">
        <v>1</v>
      </c>
      <c r="BU322" s="68">
        <v>8</v>
      </c>
      <c r="BV322" s="68">
        <v>9</v>
      </c>
      <c r="BW322" s="68">
        <v>2</v>
      </c>
      <c r="BX322" s="68">
        <v>68</v>
      </c>
      <c r="BY322" s="68">
        <v>71</v>
      </c>
      <c r="BZ322" s="68">
        <v>64</v>
      </c>
      <c r="CA322" s="68">
        <v>61</v>
      </c>
      <c r="CB322" s="68">
        <v>6</v>
      </c>
      <c r="CC322" s="68">
        <v>4</v>
      </c>
      <c r="CD322" s="212"/>
      <c r="CE322" s="66" t="s">
        <v>73</v>
      </c>
      <c r="CF322" s="68">
        <v>419</v>
      </c>
      <c r="CG322" s="68">
        <v>1388</v>
      </c>
      <c r="CH322" s="68">
        <v>28</v>
      </c>
      <c r="CI322" s="68">
        <v>80</v>
      </c>
      <c r="CJ322" s="68">
        <v>20</v>
      </c>
      <c r="CK322" s="68">
        <v>56</v>
      </c>
      <c r="CL322" s="68">
        <v>84</v>
      </c>
      <c r="CM322" s="68">
        <v>107</v>
      </c>
      <c r="CN322" s="68">
        <v>75</v>
      </c>
      <c r="CO322" s="212"/>
      <c r="CP322" s="66" t="s">
        <v>73</v>
      </c>
      <c r="CQ322" s="68">
        <v>48</v>
      </c>
      <c r="CR322" s="68">
        <v>0</v>
      </c>
      <c r="CS322" s="68">
        <v>45</v>
      </c>
      <c r="CT322" s="68">
        <v>0</v>
      </c>
      <c r="CU322" s="68">
        <v>3</v>
      </c>
      <c r="CV322" s="68">
        <v>0</v>
      </c>
      <c r="CW322" s="68">
        <v>3</v>
      </c>
      <c r="CX322" s="68">
        <v>0</v>
      </c>
      <c r="CY322" s="68">
        <v>12</v>
      </c>
      <c r="CZ322" s="68">
        <v>0</v>
      </c>
      <c r="DA322" s="68">
        <v>12</v>
      </c>
      <c r="DB322" s="68">
        <v>0</v>
      </c>
      <c r="DC322" s="68">
        <v>261</v>
      </c>
      <c r="DD322" s="68">
        <v>174</v>
      </c>
      <c r="DE322" s="68">
        <v>179</v>
      </c>
      <c r="DF322" s="68">
        <v>121</v>
      </c>
      <c r="DG322" s="68">
        <v>371</v>
      </c>
      <c r="DH322" s="68">
        <v>183</v>
      </c>
      <c r="DI322" s="68">
        <v>149</v>
      </c>
      <c r="DJ322" s="68">
        <v>70</v>
      </c>
      <c r="DK322" s="68">
        <v>73</v>
      </c>
      <c r="DL322" s="68">
        <v>40</v>
      </c>
      <c r="DM322" s="68">
        <v>46</v>
      </c>
      <c r="DN322" s="68">
        <v>28</v>
      </c>
      <c r="DO322" s="212"/>
      <c r="DP322" s="66" t="s">
        <v>73</v>
      </c>
      <c r="DQ322" s="26">
        <v>111</v>
      </c>
      <c r="DR322" s="26">
        <v>35</v>
      </c>
      <c r="DS322" s="26">
        <v>0</v>
      </c>
      <c r="DT322" s="26">
        <v>5</v>
      </c>
      <c r="DU322" s="26">
        <v>0</v>
      </c>
      <c r="DV322" s="26">
        <v>151</v>
      </c>
      <c r="DW322" s="26">
        <v>107</v>
      </c>
      <c r="DX322" s="26">
        <v>83</v>
      </c>
      <c r="DY322" s="41">
        <v>65</v>
      </c>
      <c r="DZ322" s="41">
        <v>40</v>
      </c>
      <c r="EA322" s="212"/>
      <c r="EB322" s="66" t="s">
        <v>73</v>
      </c>
      <c r="EC322" s="68">
        <v>689</v>
      </c>
      <c r="ED322" s="68">
        <v>414</v>
      </c>
      <c r="EE322" s="68">
        <v>257</v>
      </c>
      <c r="EF322" s="68">
        <v>0</v>
      </c>
      <c r="EG322" s="68">
        <v>750</v>
      </c>
      <c r="EH322" s="68">
        <v>488</v>
      </c>
      <c r="EI322" s="68">
        <v>344</v>
      </c>
      <c r="EJ322" s="68">
        <v>2800</v>
      </c>
      <c r="EK322" s="68">
        <v>589</v>
      </c>
      <c r="EL322" s="68">
        <v>346</v>
      </c>
      <c r="EM322" s="68">
        <v>264</v>
      </c>
      <c r="EN322" s="68">
        <v>0</v>
      </c>
      <c r="EO322" s="68">
        <v>26</v>
      </c>
      <c r="EP322" s="68">
        <v>0</v>
      </c>
      <c r="EQ322" s="68">
        <v>18</v>
      </c>
      <c r="ER322" s="68">
        <v>32</v>
      </c>
      <c r="ES322" s="68">
        <v>0</v>
      </c>
      <c r="EU322" s="80" t="s">
        <v>199</v>
      </c>
      <c r="EV322" s="80" t="s">
        <v>2603</v>
      </c>
      <c r="EW322" s="78">
        <v>768</v>
      </c>
      <c r="EX322" s="80">
        <v>434</v>
      </c>
      <c r="EY322" s="78">
        <v>3699</v>
      </c>
      <c r="EZ322" s="78"/>
      <c r="FA322" s="78"/>
      <c r="FB322" s="78"/>
      <c r="FC322" s="78"/>
      <c r="FD322" s="78"/>
      <c r="FE322" s="78"/>
    </row>
    <row r="323" spans="1:161">
      <c r="A323" s="212" t="s">
        <v>200</v>
      </c>
      <c r="B323" s="8" t="s">
        <v>90</v>
      </c>
      <c r="C323" s="71">
        <v>231</v>
      </c>
      <c r="D323" s="71">
        <v>116</v>
      </c>
      <c r="E323" s="71">
        <v>0</v>
      </c>
      <c r="F323" s="71">
        <v>0</v>
      </c>
      <c r="G323" s="71">
        <v>0</v>
      </c>
      <c r="H323" s="71">
        <v>0</v>
      </c>
      <c r="I323" s="71">
        <v>0</v>
      </c>
      <c r="J323" s="71">
        <v>0</v>
      </c>
      <c r="K323" s="71">
        <v>57</v>
      </c>
      <c r="L323" s="71">
        <v>35</v>
      </c>
      <c r="M323" s="71">
        <v>60</v>
      </c>
      <c r="N323" s="71">
        <v>23</v>
      </c>
      <c r="O323" s="71">
        <v>68</v>
      </c>
      <c r="P323" s="71">
        <v>33</v>
      </c>
      <c r="Q323" s="71">
        <v>21</v>
      </c>
      <c r="R323" s="71">
        <v>12</v>
      </c>
      <c r="S323" s="71">
        <v>0</v>
      </c>
      <c r="T323" s="71">
        <v>0</v>
      </c>
      <c r="U323" s="71">
        <v>7</v>
      </c>
      <c r="V323" s="71">
        <v>0</v>
      </c>
      <c r="W323" s="71">
        <v>60</v>
      </c>
      <c r="X323" s="71">
        <v>28</v>
      </c>
      <c r="Y323" s="71">
        <v>21</v>
      </c>
      <c r="Z323" s="71">
        <v>10</v>
      </c>
      <c r="AA323" s="71">
        <v>16</v>
      </c>
      <c r="AB323" s="71">
        <v>8</v>
      </c>
      <c r="AC323" s="69">
        <v>541</v>
      </c>
      <c r="AD323" s="69">
        <v>265</v>
      </c>
      <c r="AE323" s="212" t="s">
        <v>200</v>
      </c>
      <c r="AF323" s="8" t="s">
        <v>90</v>
      </c>
      <c r="AG323" s="71">
        <v>37</v>
      </c>
      <c r="AH323" s="71">
        <v>24</v>
      </c>
      <c r="AI323" s="71">
        <v>0</v>
      </c>
      <c r="AJ323" s="71">
        <v>0</v>
      </c>
      <c r="AK323" s="71">
        <v>0</v>
      </c>
      <c r="AL323" s="71">
        <v>0</v>
      </c>
      <c r="AM323" s="71">
        <v>0</v>
      </c>
      <c r="AN323" s="71">
        <v>0</v>
      </c>
      <c r="AO323" s="71">
        <v>1</v>
      </c>
      <c r="AP323" s="71">
        <v>0</v>
      </c>
      <c r="AQ323" s="71">
        <v>14</v>
      </c>
      <c r="AR323" s="71">
        <v>6</v>
      </c>
      <c r="AS323" s="71">
        <v>0</v>
      </c>
      <c r="AT323" s="71">
        <v>0</v>
      </c>
      <c r="AU323" s="71">
        <v>7</v>
      </c>
      <c r="AV323" s="71">
        <v>3</v>
      </c>
      <c r="AW323" s="71">
        <v>0</v>
      </c>
      <c r="AX323" s="71">
        <v>0</v>
      </c>
      <c r="AY323" s="71">
        <v>7</v>
      </c>
      <c r="AZ323" s="71">
        <v>0</v>
      </c>
      <c r="BA323" s="71">
        <v>6</v>
      </c>
      <c r="BB323" s="71">
        <v>1</v>
      </c>
      <c r="BC323" s="71">
        <v>2</v>
      </c>
      <c r="BD323" s="71">
        <v>1</v>
      </c>
      <c r="BE323" s="71">
        <v>0</v>
      </c>
      <c r="BF323" s="71">
        <v>0</v>
      </c>
      <c r="BG323" s="69">
        <v>74</v>
      </c>
      <c r="BH323" s="69">
        <v>35</v>
      </c>
      <c r="BI323" s="212" t="s">
        <v>200</v>
      </c>
      <c r="BJ323" s="8" t="s">
        <v>90</v>
      </c>
      <c r="BK323" s="31">
        <v>5</v>
      </c>
      <c r="BL323" s="31">
        <v>0</v>
      </c>
      <c r="BM323" s="31">
        <v>0</v>
      </c>
      <c r="BN323" s="31">
        <v>0</v>
      </c>
      <c r="BO323" s="31">
        <v>2</v>
      </c>
      <c r="BP323" s="31">
        <v>2</v>
      </c>
      <c r="BQ323" s="31">
        <v>3</v>
      </c>
      <c r="BR323" s="31">
        <v>2</v>
      </c>
      <c r="BS323" s="31">
        <v>0</v>
      </c>
      <c r="BT323" s="31">
        <v>1</v>
      </c>
      <c r="BU323" s="31">
        <v>2</v>
      </c>
      <c r="BV323" s="31">
        <v>1</v>
      </c>
      <c r="BW323" s="31">
        <v>2</v>
      </c>
      <c r="BX323" s="149">
        <v>20</v>
      </c>
      <c r="BY323" s="125">
        <v>16</v>
      </c>
      <c r="BZ323" s="71">
        <v>11</v>
      </c>
      <c r="CA323" s="71">
        <v>0</v>
      </c>
      <c r="CB323" s="71">
        <v>5</v>
      </c>
      <c r="CC323" s="71">
        <v>3</v>
      </c>
      <c r="CD323" s="212" t="s">
        <v>200</v>
      </c>
      <c r="CE323" s="8" t="s">
        <v>90</v>
      </c>
      <c r="CF323" s="71">
        <v>0</v>
      </c>
      <c r="CG323" s="71">
        <v>300</v>
      </c>
      <c r="CH323" s="71">
        <v>0</v>
      </c>
      <c r="CI323" s="71">
        <v>0</v>
      </c>
      <c r="CJ323" s="71">
        <v>0</v>
      </c>
      <c r="CK323" s="71">
        <v>23</v>
      </c>
      <c r="CL323" s="71">
        <v>17</v>
      </c>
      <c r="CM323" s="71">
        <v>17</v>
      </c>
      <c r="CN323" s="71">
        <v>17</v>
      </c>
      <c r="CO323" s="212" t="s">
        <v>200</v>
      </c>
      <c r="CP323" s="8" t="s">
        <v>90</v>
      </c>
      <c r="CQ323" s="46">
        <v>19</v>
      </c>
      <c r="CR323" s="46">
        <v>10</v>
      </c>
      <c r="CS323" s="46">
        <v>9</v>
      </c>
      <c r="CT323" s="46">
        <v>5</v>
      </c>
      <c r="CU323" s="46">
        <v>0</v>
      </c>
      <c r="CV323" s="46">
        <v>0</v>
      </c>
      <c r="CW323" s="46">
        <v>0</v>
      </c>
      <c r="CX323" s="46">
        <v>0</v>
      </c>
      <c r="CY323" s="46">
        <v>9</v>
      </c>
      <c r="CZ323" s="46">
        <v>2</v>
      </c>
      <c r="DA323" s="46">
        <v>3</v>
      </c>
      <c r="DB323" s="46">
        <v>2</v>
      </c>
      <c r="DC323" s="46">
        <v>30</v>
      </c>
      <c r="DD323" s="46">
        <v>11</v>
      </c>
      <c r="DE323" s="46">
        <v>22</v>
      </c>
      <c r="DF323" s="46">
        <v>10</v>
      </c>
      <c r="DG323" s="46">
        <v>13</v>
      </c>
      <c r="DH323" s="46">
        <v>5</v>
      </c>
      <c r="DI323" s="46">
        <v>7</v>
      </c>
      <c r="DJ323" s="46">
        <v>3</v>
      </c>
      <c r="DK323" s="46">
        <v>0</v>
      </c>
      <c r="DL323" s="46">
        <v>0</v>
      </c>
      <c r="DM323" s="46">
        <v>0</v>
      </c>
      <c r="DN323" s="46">
        <v>0</v>
      </c>
      <c r="DO323" s="212" t="s">
        <v>200</v>
      </c>
      <c r="DP323" s="8" t="s">
        <v>90</v>
      </c>
      <c r="DQ323" s="71">
        <v>3</v>
      </c>
      <c r="DR323" s="71">
        <v>26</v>
      </c>
      <c r="DS323" s="71">
        <v>0</v>
      </c>
      <c r="DT323" s="71">
        <v>8</v>
      </c>
      <c r="DU323" s="71">
        <v>0</v>
      </c>
      <c r="DV323" s="16">
        <v>37</v>
      </c>
      <c r="DW323" s="71">
        <v>15</v>
      </c>
      <c r="DX323" s="71">
        <v>10</v>
      </c>
      <c r="DY323" s="152">
        <v>7</v>
      </c>
      <c r="DZ323" s="32">
        <v>1</v>
      </c>
      <c r="EA323" s="212" t="s">
        <v>200</v>
      </c>
      <c r="EB323" s="8" t="s">
        <v>90</v>
      </c>
      <c r="EC323" s="71">
        <v>110</v>
      </c>
      <c r="ED323" s="71">
        <v>81</v>
      </c>
      <c r="EE323" s="71">
        <v>0</v>
      </c>
      <c r="EF323" s="71">
        <v>0</v>
      </c>
      <c r="EG323" s="71">
        <v>0</v>
      </c>
      <c r="EH323" s="71">
        <v>0</v>
      </c>
      <c r="EI323" s="71">
        <v>0</v>
      </c>
      <c r="EJ323" s="71">
        <v>160</v>
      </c>
      <c r="EK323" s="71">
        <v>0</v>
      </c>
      <c r="EL323" s="71">
        <v>0</v>
      </c>
      <c r="EM323" s="71">
        <v>0</v>
      </c>
      <c r="EN323" s="71">
        <v>0</v>
      </c>
      <c r="EO323" s="71">
        <v>0</v>
      </c>
      <c r="EP323" s="71">
        <v>0</v>
      </c>
      <c r="EQ323" s="71">
        <v>0</v>
      </c>
      <c r="ER323" s="71">
        <v>0</v>
      </c>
      <c r="ES323" s="71">
        <v>0</v>
      </c>
      <c r="EU323" s="80" t="s">
        <v>200</v>
      </c>
      <c r="EV323" s="80" t="s">
        <v>2604</v>
      </c>
      <c r="EW323" s="78">
        <v>71</v>
      </c>
      <c r="EX323" s="80">
        <v>41</v>
      </c>
      <c r="EY323" s="78">
        <v>600</v>
      </c>
      <c r="EZ323" s="78"/>
      <c r="FA323" s="78"/>
      <c r="FB323" s="78"/>
      <c r="FC323" s="78"/>
      <c r="FD323" s="78"/>
      <c r="FE323" s="78"/>
    </row>
    <row r="324" spans="1:161">
      <c r="A324" s="212"/>
      <c r="B324" s="8" t="s">
        <v>91</v>
      </c>
      <c r="C324" s="71">
        <v>0</v>
      </c>
      <c r="D324" s="71">
        <v>0</v>
      </c>
      <c r="E324" s="71">
        <v>0</v>
      </c>
      <c r="F324" s="71">
        <v>0</v>
      </c>
      <c r="G324" s="71">
        <v>0</v>
      </c>
      <c r="H324" s="71">
        <v>0</v>
      </c>
      <c r="I324" s="71">
        <v>0</v>
      </c>
      <c r="J324" s="71">
        <v>0</v>
      </c>
      <c r="K324" s="71">
        <v>0</v>
      </c>
      <c r="L324" s="71">
        <v>0</v>
      </c>
      <c r="M324" s="71">
        <v>0</v>
      </c>
      <c r="N324" s="71">
        <v>0</v>
      </c>
      <c r="O324" s="71">
        <v>0</v>
      </c>
      <c r="P324" s="71">
        <v>0</v>
      </c>
      <c r="Q324" s="71">
        <v>0</v>
      </c>
      <c r="R324" s="71">
        <v>0</v>
      </c>
      <c r="S324" s="71">
        <v>0</v>
      </c>
      <c r="T324" s="71">
        <v>0</v>
      </c>
      <c r="U324" s="71">
        <v>0</v>
      </c>
      <c r="V324" s="71">
        <v>0</v>
      </c>
      <c r="W324" s="71">
        <v>0</v>
      </c>
      <c r="X324" s="71">
        <v>0</v>
      </c>
      <c r="Y324" s="71">
        <v>0</v>
      </c>
      <c r="Z324" s="71">
        <v>0</v>
      </c>
      <c r="AA324" s="71">
        <v>0</v>
      </c>
      <c r="AB324" s="71">
        <v>0</v>
      </c>
      <c r="AC324" s="69">
        <v>0</v>
      </c>
      <c r="AD324" s="69">
        <v>0</v>
      </c>
      <c r="AE324" s="212"/>
      <c r="AF324" s="8" t="s">
        <v>91</v>
      </c>
      <c r="AG324" s="71">
        <v>0</v>
      </c>
      <c r="AH324" s="71">
        <v>0</v>
      </c>
      <c r="AI324" s="71">
        <v>0</v>
      </c>
      <c r="AJ324" s="71">
        <v>0</v>
      </c>
      <c r="AK324" s="71">
        <v>0</v>
      </c>
      <c r="AL324" s="71">
        <v>0</v>
      </c>
      <c r="AM324" s="71">
        <v>0</v>
      </c>
      <c r="AN324" s="71">
        <v>0</v>
      </c>
      <c r="AO324" s="71">
        <v>0</v>
      </c>
      <c r="AP324" s="71">
        <v>0</v>
      </c>
      <c r="AQ324" s="71">
        <v>0</v>
      </c>
      <c r="AR324" s="71">
        <v>0</v>
      </c>
      <c r="AS324" s="71">
        <v>0</v>
      </c>
      <c r="AT324" s="71">
        <v>0</v>
      </c>
      <c r="AU324" s="71">
        <v>0</v>
      </c>
      <c r="AV324" s="71">
        <v>0</v>
      </c>
      <c r="AW324" s="71">
        <v>0</v>
      </c>
      <c r="AX324" s="71">
        <v>0</v>
      </c>
      <c r="AY324" s="71">
        <v>0</v>
      </c>
      <c r="AZ324" s="71">
        <v>0</v>
      </c>
      <c r="BA324" s="71">
        <v>0</v>
      </c>
      <c r="BB324" s="71">
        <v>0</v>
      </c>
      <c r="BC324" s="71">
        <v>0</v>
      </c>
      <c r="BD324" s="71">
        <v>0</v>
      </c>
      <c r="BE324" s="71">
        <v>0</v>
      </c>
      <c r="BF324" s="71">
        <v>0</v>
      </c>
      <c r="BG324" s="69">
        <v>0</v>
      </c>
      <c r="BH324" s="69">
        <v>0</v>
      </c>
      <c r="BI324" s="212"/>
      <c r="BJ324" s="8" t="s">
        <v>91</v>
      </c>
      <c r="BK324" s="31">
        <v>0</v>
      </c>
      <c r="BL324" s="31">
        <v>0</v>
      </c>
      <c r="BM324" s="31">
        <v>0</v>
      </c>
      <c r="BN324" s="31">
        <v>0</v>
      </c>
      <c r="BO324" s="31">
        <v>0</v>
      </c>
      <c r="BP324" s="31">
        <v>0</v>
      </c>
      <c r="BQ324" s="31">
        <v>0</v>
      </c>
      <c r="BR324" s="31">
        <v>0</v>
      </c>
      <c r="BS324" s="31">
        <v>0</v>
      </c>
      <c r="BT324" s="31">
        <v>0</v>
      </c>
      <c r="BU324" s="31">
        <v>0</v>
      </c>
      <c r="BV324" s="31">
        <v>0</v>
      </c>
      <c r="BW324" s="31">
        <v>0</v>
      </c>
      <c r="BX324" s="149">
        <v>0</v>
      </c>
      <c r="BY324" s="125">
        <v>0</v>
      </c>
      <c r="BZ324" s="71">
        <v>0</v>
      </c>
      <c r="CA324" s="71">
        <v>0</v>
      </c>
      <c r="CB324" s="71">
        <v>0</v>
      </c>
      <c r="CC324" s="71">
        <v>0</v>
      </c>
      <c r="CD324" s="212"/>
      <c r="CE324" s="8" t="s">
        <v>91</v>
      </c>
      <c r="CF324" s="71">
        <v>0</v>
      </c>
      <c r="CG324" s="71">
        <v>0</v>
      </c>
      <c r="CH324" s="71">
        <v>0</v>
      </c>
      <c r="CI324" s="71">
        <v>0</v>
      </c>
      <c r="CJ324" s="71">
        <v>0</v>
      </c>
      <c r="CK324" s="71">
        <v>0</v>
      </c>
      <c r="CL324" s="71">
        <v>0</v>
      </c>
      <c r="CM324" s="71">
        <v>0</v>
      </c>
      <c r="CN324" s="71">
        <v>0</v>
      </c>
      <c r="CO324" s="212"/>
      <c r="CP324" s="8" t="s">
        <v>91</v>
      </c>
      <c r="CQ324" s="46">
        <v>0</v>
      </c>
      <c r="CR324" s="46">
        <v>0</v>
      </c>
      <c r="CS324" s="46">
        <v>0</v>
      </c>
      <c r="CT324" s="46">
        <v>0</v>
      </c>
      <c r="CU324" s="46">
        <v>0</v>
      </c>
      <c r="CV324" s="46">
        <v>0</v>
      </c>
      <c r="CW324" s="46">
        <v>0</v>
      </c>
      <c r="CX324" s="46">
        <v>0</v>
      </c>
      <c r="CY324" s="46">
        <v>0</v>
      </c>
      <c r="CZ324" s="46">
        <v>0</v>
      </c>
      <c r="DA324" s="46">
        <v>0</v>
      </c>
      <c r="DB324" s="46">
        <v>0</v>
      </c>
      <c r="DC324" s="46">
        <v>0</v>
      </c>
      <c r="DD324" s="46">
        <v>0</v>
      </c>
      <c r="DE324" s="46">
        <v>0</v>
      </c>
      <c r="DF324" s="46">
        <v>0</v>
      </c>
      <c r="DG324" s="46">
        <v>0</v>
      </c>
      <c r="DH324" s="46">
        <v>0</v>
      </c>
      <c r="DI324" s="46">
        <v>0</v>
      </c>
      <c r="DJ324" s="46">
        <v>0</v>
      </c>
      <c r="DK324" s="46">
        <v>0</v>
      </c>
      <c r="DL324" s="46">
        <v>0</v>
      </c>
      <c r="DM324" s="46">
        <v>0</v>
      </c>
      <c r="DN324" s="46">
        <v>0</v>
      </c>
      <c r="DO324" s="212"/>
      <c r="DP324" s="8" t="s">
        <v>91</v>
      </c>
      <c r="DQ324" s="71">
        <v>0</v>
      </c>
      <c r="DR324" s="71">
        <v>0</v>
      </c>
      <c r="DS324" s="71">
        <v>0</v>
      </c>
      <c r="DT324" s="71">
        <v>0</v>
      </c>
      <c r="DU324" s="71">
        <v>0</v>
      </c>
      <c r="DV324" s="16">
        <v>0</v>
      </c>
      <c r="DW324" s="71">
        <v>0</v>
      </c>
      <c r="DX324" s="71">
        <v>0</v>
      </c>
      <c r="DY324" s="152">
        <v>0</v>
      </c>
      <c r="DZ324" s="32">
        <v>0</v>
      </c>
      <c r="EA324" s="212"/>
      <c r="EB324" s="8" t="s">
        <v>91</v>
      </c>
      <c r="EC324" s="71">
        <v>0</v>
      </c>
      <c r="ED324" s="71">
        <v>0</v>
      </c>
      <c r="EE324" s="71">
        <v>0</v>
      </c>
      <c r="EF324" s="71">
        <v>0</v>
      </c>
      <c r="EG324" s="71">
        <v>0</v>
      </c>
      <c r="EH324" s="71">
        <v>0</v>
      </c>
      <c r="EI324" s="71">
        <v>0</v>
      </c>
      <c r="EJ324" s="71">
        <v>0</v>
      </c>
      <c r="EK324" s="71">
        <v>0</v>
      </c>
      <c r="EL324" s="71">
        <v>0</v>
      </c>
      <c r="EM324" s="71">
        <v>0</v>
      </c>
      <c r="EN324" s="71">
        <v>0</v>
      </c>
      <c r="EO324" s="71">
        <v>0</v>
      </c>
      <c r="EP324" s="71">
        <v>0</v>
      </c>
      <c r="EQ324" s="71">
        <v>0</v>
      </c>
      <c r="ER324" s="71">
        <v>0</v>
      </c>
      <c r="ES324" s="71">
        <v>0</v>
      </c>
      <c r="EU324" s="80" t="s">
        <v>200</v>
      </c>
      <c r="EV324" s="80" t="s">
        <v>2605</v>
      </c>
      <c r="EW324" s="78">
        <v>0</v>
      </c>
      <c r="EX324" s="80">
        <v>0</v>
      </c>
      <c r="EY324" s="78">
        <v>0</v>
      </c>
      <c r="EZ324" s="78"/>
      <c r="FA324" s="78"/>
      <c r="FB324" s="78"/>
      <c r="FC324" s="78"/>
      <c r="FD324" s="78"/>
      <c r="FE324" s="78"/>
    </row>
    <row r="325" spans="1:161">
      <c r="A325" s="212"/>
      <c r="B325" s="66" t="s">
        <v>73</v>
      </c>
      <c r="C325" s="26">
        <v>231</v>
      </c>
      <c r="D325" s="26">
        <v>116</v>
      </c>
      <c r="E325" s="26">
        <v>0</v>
      </c>
      <c r="F325" s="26">
        <v>0</v>
      </c>
      <c r="G325" s="26">
        <v>0</v>
      </c>
      <c r="H325" s="26">
        <v>0</v>
      </c>
      <c r="I325" s="26">
        <v>0</v>
      </c>
      <c r="J325" s="26">
        <v>0</v>
      </c>
      <c r="K325" s="26">
        <v>57</v>
      </c>
      <c r="L325" s="26">
        <v>35</v>
      </c>
      <c r="M325" s="26">
        <v>60</v>
      </c>
      <c r="N325" s="26">
        <v>23</v>
      </c>
      <c r="O325" s="26">
        <v>68</v>
      </c>
      <c r="P325" s="26">
        <v>33</v>
      </c>
      <c r="Q325" s="26">
        <v>21</v>
      </c>
      <c r="R325" s="26">
        <v>12</v>
      </c>
      <c r="S325" s="26">
        <v>0</v>
      </c>
      <c r="T325" s="26">
        <v>0</v>
      </c>
      <c r="U325" s="26">
        <v>7</v>
      </c>
      <c r="V325" s="26">
        <v>0</v>
      </c>
      <c r="W325" s="26">
        <v>60</v>
      </c>
      <c r="X325" s="26">
        <v>28</v>
      </c>
      <c r="Y325" s="26">
        <v>21</v>
      </c>
      <c r="Z325" s="26">
        <v>10</v>
      </c>
      <c r="AA325" s="26">
        <v>16</v>
      </c>
      <c r="AB325" s="26">
        <v>8</v>
      </c>
      <c r="AC325" s="68">
        <v>541</v>
      </c>
      <c r="AD325" s="68">
        <v>265</v>
      </c>
      <c r="AE325" s="212"/>
      <c r="AF325" s="66" t="s">
        <v>73</v>
      </c>
      <c r="AG325" s="26">
        <v>37</v>
      </c>
      <c r="AH325" s="26">
        <v>24</v>
      </c>
      <c r="AI325" s="26">
        <v>0</v>
      </c>
      <c r="AJ325" s="26">
        <v>0</v>
      </c>
      <c r="AK325" s="26">
        <v>0</v>
      </c>
      <c r="AL325" s="26">
        <v>0</v>
      </c>
      <c r="AM325" s="26">
        <v>0</v>
      </c>
      <c r="AN325" s="26">
        <v>0</v>
      </c>
      <c r="AO325" s="26">
        <v>1</v>
      </c>
      <c r="AP325" s="26">
        <v>0</v>
      </c>
      <c r="AQ325" s="26">
        <v>14</v>
      </c>
      <c r="AR325" s="26">
        <v>6</v>
      </c>
      <c r="AS325" s="26">
        <v>0</v>
      </c>
      <c r="AT325" s="26">
        <v>0</v>
      </c>
      <c r="AU325" s="26">
        <v>7</v>
      </c>
      <c r="AV325" s="26">
        <v>3</v>
      </c>
      <c r="AW325" s="26">
        <v>0</v>
      </c>
      <c r="AX325" s="26">
        <v>0</v>
      </c>
      <c r="AY325" s="26">
        <v>7</v>
      </c>
      <c r="AZ325" s="26">
        <v>0</v>
      </c>
      <c r="BA325" s="26">
        <v>6</v>
      </c>
      <c r="BB325" s="26">
        <v>1</v>
      </c>
      <c r="BC325" s="26">
        <v>2</v>
      </c>
      <c r="BD325" s="26">
        <v>1</v>
      </c>
      <c r="BE325" s="26">
        <v>0</v>
      </c>
      <c r="BF325" s="26">
        <v>0</v>
      </c>
      <c r="BG325" s="68">
        <v>74</v>
      </c>
      <c r="BH325" s="68">
        <v>35</v>
      </c>
      <c r="BI325" s="212"/>
      <c r="BJ325" s="66" t="s">
        <v>73</v>
      </c>
      <c r="BK325" s="68">
        <v>5</v>
      </c>
      <c r="BL325" s="68">
        <v>0</v>
      </c>
      <c r="BM325" s="68">
        <v>0</v>
      </c>
      <c r="BN325" s="68">
        <v>0</v>
      </c>
      <c r="BO325" s="68">
        <v>2</v>
      </c>
      <c r="BP325" s="68">
        <v>2</v>
      </c>
      <c r="BQ325" s="68">
        <v>3</v>
      </c>
      <c r="BR325" s="68">
        <v>2</v>
      </c>
      <c r="BS325" s="68">
        <v>0</v>
      </c>
      <c r="BT325" s="68">
        <v>1</v>
      </c>
      <c r="BU325" s="68">
        <v>2</v>
      </c>
      <c r="BV325" s="68">
        <v>1</v>
      </c>
      <c r="BW325" s="68">
        <v>2</v>
      </c>
      <c r="BX325" s="68">
        <v>20</v>
      </c>
      <c r="BY325" s="68">
        <v>16</v>
      </c>
      <c r="BZ325" s="68">
        <v>11</v>
      </c>
      <c r="CA325" s="68">
        <v>0</v>
      </c>
      <c r="CB325" s="68">
        <v>5</v>
      </c>
      <c r="CC325" s="68">
        <v>3</v>
      </c>
      <c r="CD325" s="212"/>
      <c r="CE325" s="66" t="s">
        <v>73</v>
      </c>
      <c r="CF325" s="68">
        <v>0</v>
      </c>
      <c r="CG325" s="68">
        <v>300</v>
      </c>
      <c r="CH325" s="68">
        <v>0</v>
      </c>
      <c r="CI325" s="68">
        <v>0</v>
      </c>
      <c r="CJ325" s="68">
        <v>0</v>
      </c>
      <c r="CK325" s="68">
        <v>23</v>
      </c>
      <c r="CL325" s="68">
        <v>17</v>
      </c>
      <c r="CM325" s="68">
        <v>17</v>
      </c>
      <c r="CN325" s="68">
        <v>17</v>
      </c>
      <c r="CO325" s="212"/>
      <c r="CP325" s="66" t="s">
        <v>73</v>
      </c>
      <c r="CQ325" s="68">
        <v>19</v>
      </c>
      <c r="CR325" s="68">
        <v>10</v>
      </c>
      <c r="CS325" s="68">
        <v>9</v>
      </c>
      <c r="CT325" s="68">
        <v>5</v>
      </c>
      <c r="CU325" s="68">
        <v>0</v>
      </c>
      <c r="CV325" s="68">
        <v>0</v>
      </c>
      <c r="CW325" s="68">
        <v>0</v>
      </c>
      <c r="CX325" s="68">
        <v>0</v>
      </c>
      <c r="CY325" s="68">
        <v>9</v>
      </c>
      <c r="CZ325" s="68">
        <v>2</v>
      </c>
      <c r="DA325" s="68">
        <v>3</v>
      </c>
      <c r="DB325" s="68">
        <v>2</v>
      </c>
      <c r="DC325" s="68">
        <v>30</v>
      </c>
      <c r="DD325" s="68">
        <v>11</v>
      </c>
      <c r="DE325" s="68">
        <v>22</v>
      </c>
      <c r="DF325" s="68">
        <v>10</v>
      </c>
      <c r="DG325" s="68">
        <v>13</v>
      </c>
      <c r="DH325" s="68">
        <v>5</v>
      </c>
      <c r="DI325" s="68">
        <v>7</v>
      </c>
      <c r="DJ325" s="68">
        <v>3</v>
      </c>
      <c r="DK325" s="68">
        <v>0</v>
      </c>
      <c r="DL325" s="68">
        <v>0</v>
      </c>
      <c r="DM325" s="68">
        <v>0</v>
      </c>
      <c r="DN325" s="68">
        <v>0</v>
      </c>
      <c r="DO325" s="212"/>
      <c r="DP325" s="66" t="s">
        <v>73</v>
      </c>
      <c r="DQ325" s="26">
        <v>3</v>
      </c>
      <c r="DR325" s="26">
        <v>26</v>
      </c>
      <c r="DS325" s="26">
        <v>0</v>
      </c>
      <c r="DT325" s="26">
        <v>8</v>
      </c>
      <c r="DU325" s="26">
        <v>0</v>
      </c>
      <c r="DV325" s="26">
        <v>37</v>
      </c>
      <c r="DW325" s="26">
        <v>15</v>
      </c>
      <c r="DX325" s="26">
        <v>10</v>
      </c>
      <c r="DY325" s="41">
        <v>7</v>
      </c>
      <c r="DZ325" s="41">
        <v>1</v>
      </c>
      <c r="EA325" s="212"/>
      <c r="EB325" s="66" t="s">
        <v>73</v>
      </c>
      <c r="EC325" s="68">
        <v>110</v>
      </c>
      <c r="ED325" s="68">
        <v>81</v>
      </c>
      <c r="EE325" s="68">
        <v>0</v>
      </c>
      <c r="EF325" s="68">
        <v>0</v>
      </c>
      <c r="EG325" s="68">
        <v>0</v>
      </c>
      <c r="EH325" s="68">
        <v>0</v>
      </c>
      <c r="EI325" s="68">
        <v>0</v>
      </c>
      <c r="EJ325" s="68">
        <v>160</v>
      </c>
      <c r="EK325" s="68">
        <v>0</v>
      </c>
      <c r="EL325" s="68">
        <v>0</v>
      </c>
      <c r="EM325" s="68">
        <v>0</v>
      </c>
      <c r="EN325" s="68">
        <v>0</v>
      </c>
      <c r="EO325" s="68">
        <v>0</v>
      </c>
      <c r="EP325" s="68">
        <v>0</v>
      </c>
      <c r="EQ325" s="68">
        <v>0</v>
      </c>
      <c r="ER325" s="68">
        <v>0</v>
      </c>
      <c r="ES325" s="68">
        <v>0</v>
      </c>
      <c r="EU325" s="80" t="s">
        <v>200</v>
      </c>
      <c r="EV325" s="80" t="s">
        <v>2606</v>
      </c>
      <c r="EW325" s="78">
        <v>71</v>
      </c>
      <c r="EX325" s="80">
        <v>41</v>
      </c>
      <c r="EY325" s="78">
        <v>600</v>
      </c>
      <c r="EZ325" s="78"/>
      <c r="FA325" s="78"/>
      <c r="FB325" s="78"/>
      <c r="FC325" s="78"/>
      <c r="FD325" s="78"/>
      <c r="FE325" s="78"/>
    </row>
    <row r="326" spans="1:161">
      <c r="A326" s="212" t="s">
        <v>201</v>
      </c>
      <c r="B326" s="8" t="s">
        <v>90</v>
      </c>
      <c r="C326" s="71">
        <v>586</v>
      </c>
      <c r="D326" s="71">
        <v>320</v>
      </c>
      <c r="E326" s="71">
        <v>141</v>
      </c>
      <c r="F326" s="71">
        <v>88</v>
      </c>
      <c r="G326" s="71">
        <v>0</v>
      </c>
      <c r="H326" s="71">
        <v>0</v>
      </c>
      <c r="I326" s="71">
        <v>24</v>
      </c>
      <c r="J326" s="71">
        <v>13</v>
      </c>
      <c r="K326" s="71">
        <v>175</v>
      </c>
      <c r="L326" s="71">
        <v>99</v>
      </c>
      <c r="M326" s="71">
        <v>107</v>
      </c>
      <c r="N326" s="71">
        <v>46</v>
      </c>
      <c r="O326" s="71">
        <v>64</v>
      </c>
      <c r="P326" s="71">
        <v>24</v>
      </c>
      <c r="Q326" s="71">
        <v>484</v>
      </c>
      <c r="R326" s="71">
        <v>286</v>
      </c>
      <c r="S326" s="71">
        <v>0</v>
      </c>
      <c r="T326" s="71">
        <v>0</v>
      </c>
      <c r="U326" s="71">
        <v>113</v>
      </c>
      <c r="V326" s="71">
        <v>61</v>
      </c>
      <c r="W326" s="71">
        <v>0</v>
      </c>
      <c r="X326" s="71">
        <v>0</v>
      </c>
      <c r="Y326" s="71">
        <v>0</v>
      </c>
      <c r="Z326" s="71">
        <v>0</v>
      </c>
      <c r="AA326" s="71">
        <v>0</v>
      </c>
      <c r="AB326" s="71">
        <v>0</v>
      </c>
      <c r="AC326" s="69">
        <v>1694</v>
      </c>
      <c r="AD326" s="69">
        <v>937</v>
      </c>
      <c r="AE326" s="212" t="s">
        <v>201</v>
      </c>
      <c r="AF326" s="8" t="s">
        <v>90</v>
      </c>
      <c r="AG326" s="71">
        <v>42</v>
      </c>
      <c r="AH326" s="71">
        <v>18</v>
      </c>
      <c r="AI326" s="71">
        <v>4</v>
      </c>
      <c r="AJ326" s="71">
        <v>3</v>
      </c>
      <c r="AK326" s="71">
        <v>0</v>
      </c>
      <c r="AL326" s="71">
        <v>0</v>
      </c>
      <c r="AM326" s="71">
        <v>5</v>
      </c>
      <c r="AN326" s="71">
        <v>3</v>
      </c>
      <c r="AO326" s="71">
        <v>23</v>
      </c>
      <c r="AP326" s="71">
        <v>11</v>
      </c>
      <c r="AQ326" s="71">
        <v>8</v>
      </c>
      <c r="AR326" s="71">
        <v>7</v>
      </c>
      <c r="AS326" s="71">
        <v>0</v>
      </c>
      <c r="AT326" s="71">
        <v>0</v>
      </c>
      <c r="AU326" s="71">
        <v>161</v>
      </c>
      <c r="AV326" s="71">
        <v>103</v>
      </c>
      <c r="AW326" s="71">
        <v>0</v>
      </c>
      <c r="AX326" s="71">
        <v>0</v>
      </c>
      <c r="AY326" s="71">
        <v>36</v>
      </c>
      <c r="AZ326" s="71">
        <v>16</v>
      </c>
      <c r="BA326" s="71">
        <v>0</v>
      </c>
      <c r="BB326" s="71">
        <v>0</v>
      </c>
      <c r="BC326" s="71">
        <v>0</v>
      </c>
      <c r="BD326" s="71">
        <v>0</v>
      </c>
      <c r="BE326" s="71">
        <v>0</v>
      </c>
      <c r="BF326" s="71">
        <v>0</v>
      </c>
      <c r="BG326" s="69">
        <v>279</v>
      </c>
      <c r="BH326" s="69">
        <v>161</v>
      </c>
      <c r="BI326" s="212" t="s">
        <v>201</v>
      </c>
      <c r="BJ326" s="8" t="s">
        <v>90</v>
      </c>
      <c r="BK326" s="31">
        <v>11</v>
      </c>
      <c r="BL326" s="31">
        <v>3</v>
      </c>
      <c r="BM326" s="31">
        <v>0</v>
      </c>
      <c r="BN326" s="31">
        <v>1</v>
      </c>
      <c r="BO326" s="31">
        <v>6</v>
      </c>
      <c r="BP326" s="31">
        <v>4</v>
      </c>
      <c r="BQ326" s="31">
        <v>4</v>
      </c>
      <c r="BR326" s="31">
        <v>12</v>
      </c>
      <c r="BS326" s="31">
        <v>0</v>
      </c>
      <c r="BT326" s="31">
        <v>5</v>
      </c>
      <c r="BU326" s="31">
        <v>0</v>
      </c>
      <c r="BV326" s="31">
        <v>0</v>
      </c>
      <c r="BW326" s="31">
        <v>0</v>
      </c>
      <c r="BX326" s="149">
        <v>46</v>
      </c>
      <c r="BY326" s="125">
        <v>31</v>
      </c>
      <c r="BZ326" s="71">
        <v>23</v>
      </c>
      <c r="CA326" s="71">
        <v>9</v>
      </c>
      <c r="CB326" s="71">
        <v>15</v>
      </c>
      <c r="CC326" s="71">
        <v>8</v>
      </c>
      <c r="CD326" s="212" t="s">
        <v>201</v>
      </c>
      <c r="CE326" s="8" t="s">
        <v>90</v>
      </c>
      <c r="CF326" s="71">
        <v>0</v>
      </c>
      <c r="CG326" s="71">
        <v>531</v>
      </c>
      <c r="CH326" s="71">
        <v>41</v>
      </c>
      <c r="CI326" s="71">
        <v>0</v>
      </c>
      <c r="CJ326" s="71">
        <v>0</v>
      </c>
      <c r="CK326" s="71">
        <v>18</v>
      </c>
      <c r="CL326" s="71">
        <v>42</v>
      </c>
      <c r="CM326" s="71">
        <v>36</v>
      </c>
      <c r="CN326" s="71">
        <v>31</v>
      </c>
      <c r="CO326" s="212" t="s">
        <v>201</v>
      </c>
      <c r="CP326" s="8" t="s">
        <v>90</v>
      </c>
      <c r="CQ326" s="46">
        <v>482</v>
      </c>
      <c r="CR326" s="46">
        <v>284</v>
      </c>
      <c r="CS326" s="46">
        <v>220</v>
      </c>
      <c r="CT326" s="46">
        <v>117</v>
      </c>
      <c r="CU326" s="46">
        <v>0</v>
      </c>
      <c r="CV326" s="46">
        <v>0</v>
      </c>
      <c r="CW326" s="46">
        <v>0</v>
      </c>
      <c r="CX326" s="46">
        <v>0</v>
      </c>
      <c r="CY326" s="46">
        <v>98</v>
      </c>
      <c r="CZ326" s="46">
        <v>54</v>
      </c>
      <c r="DA326" s="46">
        <v>27</v>
      </c>
      <c r="DB326" s="46">
        <v>11</v>
      </c>
      <c r="DC326" s="46">
        <v>0</v>
      </c>
      <c r="DD326" s="46">
        <v>0</v>
      </c>
      <c r="DE326" s="46">
        <v>0</v>
      </c>
      <c r="DF326" s="46">
        <v>0</v>
      </c>
      <c r="DG326" s="46">
        <v>0</v>
      </c>
      <c r="DH326" s="46">
        <v>0</v>
      </c>
      <c r="DI326" s="46">
        <v>0</v>
      </c>
      <c r="DJ326" s="46">
        <v>0</v>
      </c>
      <c r="DK326" s="46">
        <v>0</v>
      </c>
      <c r="DL326" s="46">
        <v>0</v>
      </c>
      <c r="DM326" s="46">
        <v>0</v>
      </c>
      <c r="DN326" s="46">
        <v>0</v>
      </c>
      <c r="DO326" s="212" t="s">
        <v>201</v>
      </c>
      <c r="DP326" s="8" t="s">
        <v>90</v>
      </c>
      <c r="DQ326" s="71">
        <v>23</v>
      </c>
      <c r="DR326" s="71">
        <v>38</v>
      </c>
      <c r="DS326" s="71">
        <v>1</v>
      </c>
      <c r="DT326" s="71">
        <v>28</v>
      </c>
      <c r="DU326" s="71">
        <v>0</v>
      </c>
      <c r="DV326" s="16">
        <v>90</v>
      </c>
      <c r="DW326" s="71">
        <v>41</v>
      </c>
      <c r="DX326" s="71">
        <v>23</v>
      </c>
      <c r="DY326" s="152">
        <v>12</v>
      </c>
      <c r="DZ326" s="32">
        <v>3</v>
      </c>
      <c r="EA326" s="212" t="s">
        <v>201</v>
      </c>
      <c r="EB326" s="8" t="s">
        <v>90</v>
      </c>
      <c r="EC326" s="71">
        <v>368</v>
      </c>
      <c r="ED326" s="71">
        <v>369</v>
      </c>
      <c r="EE326" s="71">
        <v>116</v>
      </c>
      <c r="EF326" s="71">
        <v>0</v>
      </c>
      <c r="EG326" s="71">
        <v>15</v>
      </c>
      <c r="EH326" s="71">
        <v>52</v>
      </c>
      <c r="EI326" s="71">
        <v>11</v>
      </c>
      <c r="EJ326" s="71">
        <v>335</v>
      </c>
      <c r="EK326" s="71">
        <v>31</v>
      </c>
      <c r="EL326" s="71">
        <v>43</v>
      </c>
      <c r="EM326" s="71">
        <v>118</v>
      </c>
      <c r="EN326" s="71">
        <v>8</v>
      </c>
      <c r="EO326" s="71">
        <v>1</v>
      </c>
      <c r="EP326" s="71">
        <v>0</v>
      </c>
      <c r="EQ326" s="71">
        <v>0</v>
      </c>
      <c r="ER326" s="71">
        <v>0</v>
      </c>
      <c r="ES326" s="71">
        <v>0</v>
      </c>
      <c r="EU326" s="80" t="s">
        <v>201</v>
      </c>
      <c r="EV326" s="80" t="s">
        <v>2607</v>
      </c>
      <c r="EW326" s="78">
        <v>580</v>
      </c>
      <c r="EX326" s="80">
        <v>247</v>
      </c>
      <c r="EY326" s="78">
        <v>1185</v>
      </c>
      <c r="EZ326" s="78"/>
      <c r="FA326" s="78"/>
      <c r="FB326" s="78"/>
      <c r="FC326" s="78"/>
      <c r="FD326" s="78"/>
      <c r="FE326" s="78"/>
    </row>
    <row r="327" spans="1:161">
      <c r="A327" s="212"/>
      <c r="B327" s="8" t="s">
        <v>91</v>
      </c>
      <c r="C327" s="71">
        <v>0</v>
      </c>
      <c r="D327" s="71">
        <v>0</v>
      </c>
      <c r="E327" s="71">
        <v>0</v>
      </c>
      <c r="F327" s="71">
        <v>0</v>
      </c>
      <c r="G327" s="71">
        <v>0</v>
      </c>
      <c r="H327" s="71">
        <v>0</v>
      </c>
      <c r="I327" s="71">
        <v>0</v>
      </c>
      <c r="J327" s="71">
        <v>0</v>
      </c>
      <c r="K327" s="71">
        <v>0</v>
      </c>
      <c r="L327" s="71">
        <v>0</v>
      </c>
      <c r="M327" s="71">
        <v>0</v>
      </c>
      <c r="N327" s="71">
        <v>0</v>
      </c>
      <c r="O327" s="71">
        <v>0</v>
      </c>
      <c r="P327" s="71">
        <v>0</v>
      </c>
      <c r="Q327" s="71">
        <v>0</v>
      </c>
      <c r="R327" s="71">
        <v>0</v>
      </c>
      <c r="S327" s="71">
        <v>0</v>
      </c>
      <c r="T327" s="71">
        <v>0</v>
      </c>
      <c r="U327" s="71">
        <v>0</v>
      </c>
      <c r="V327" s="71">
        <v>0</v>
      </c>
      <c r="W327" s="71">
        <v>0</v>
      </c>
      <c r="X327" s="71">
        <v>0</v>
      </c>
      <c r="Y327" s="71">
        <v>0</v>
      </c>
      <c r="Z327" s="71">
        <v>0</v>
      </c>
      <c r="AA327" s="71">
        <v>0</v>
      </c>
      <c r="AB327" s="71">
        <v>0</v>
      </c>
      <c r="AC327" s="69">
        <v>0</v>
      </c>
      <c r="AD327" s="69">
        <v>0</v>
      </c>
      <c r="AE327" s="212"/>
      <c r="AF327" s="8" t="s">
        <v>91</v>
      </c>
      <c r="AG327" s="71">
        <v>0</v>
      </c>
      <c r="AH327" s="71">
        <v>0</v>
      </c>
      <c r="AI327" s="71">
        <v>0</v>
      </c>
      <c r="AJ327" s="71">
        <v>0</v>
      </c>
      <c r="AK327" s="71">
        <v>0</v>
      </c>
      <c r="AL327" s="71">
        <v>0</v>
      </c>
      <c r="AM327" s="71">
        <v>0</v>
      </c>
      <c r="AN327" s="71">
        <v>0</v>
      </c>
      <c r="AO327" s="71">
        <v>0</v>
      </c>
      <c r="AP327" s="71">
        <v>0</v>
      </c>
      <c r="AQ327" s="71">
        <v>0</v>
      </c>
      <c r="AR327" s="71">
        <v>0</v>
      </c>
      <c r="AS327" s="71">
        <v>0</v>
      </c>
      <c r="AT327" s="71">
        <v>0</v>
      </c>
      <c r="AU327" s="71">
        <v>0</v>
      </c>
      <c r="AV327" s="71">
        <v>0</v>
      </c>
      <c r="AW327" s="71">
        <v>0</v>
      </c>
      <c r="AX327" s="71">
        <v>0</v>
      </c>
      <c r="AY327" s="71">
        <v>0</v>
      </c>
      <c r="AZ327" s="71">
        <v>0</v>
      </c>
      <c r="BA327" s="71">
        <v>0</v>
      </c>
      <c r="BB327" s="71">
        <v>0</v>
      </c>
      <c r="BC327" s="71">
        <v>0</v>
      </c>
      <c r="BD327" s="71">
        <v>0</v>
      </c>
      <c r="BE327" s="71">
        <v>0</v>
      </c>
      <c r="BF327" s="71">
        <v>0</v>
      </c>
      <c r="BG327" s="69">
        <v>0</v>
      </c>
      <c r="BH327" s="69">
        <v>0</v>
      </c>
      <c r="BI327" s="212"/>
      <c r="BJ327" s="8" t="s">
        <v>91</v>
      </c>
      <c r="BK327" s="31">
        <v>0</v>
      </c>
      <c r="BL327" s="31">
        <v>0</v>
      </c>
      <c r="BM327" s="31">
        <v>0</v>
      </c>
      <c r="BN327" s="31">
        <v>0</v>
      </c>
      <c r="BO327" s="31">
        <v>0</v>
      </c>
      <c r="BP327" s="31">
        <v>0</v>
      </c>
      <c r="BQ327" s="31">
        <v>0</v>
      </c>
      <c r="BR327" s="31">
        <v>0</v>
      </c>
      <c r="BS327" s="31">
        <v>0</v>
      </c>
      <c r="BT327" s="31">
        <v>0</v>
      </c>
      <c r="BU327" s="31">
        <v>0</v>
      </c>
      <c r="BV327" s="31">
        <v>0</v>
      </c>
      <c r="BW327" s="31">
        <v>0</v>
      </c>
      <c r="BX327" s="149">
        <v>0</v>
      </c>
      <c r="BY327" s="125">
        <v>0</v>
      </c>
      <c r="BZ327" s="71">
        <v>0</v>
      </c>
      <c r="CA327" s="71">
        <v>0</v>
      </c>
      <c r="CB327" s="71">
        <v>0</v>
      </c>
      <c r="CC327" s="71">
        <v>0</v>
      </c>
      <c r="CD327" s="212"/>
      <c r="CE327" s="8" t="s">
        <v>91</v>
      </c>
      <c r="CF327" s="71">
        <v>0</v>
      </c>
      <c r="CG327" s="71">
        <v>0</v>
      </c>
      <c r="CH327" s="71">
        <v>0</v>
      </c>
      <c r="CI327" s="71">
        <v>0</v>
      </c>
      <c r="CJ327" s="71">
        <v>0</v>
      </c>
      <c r="CK327" s="71">
        <v>0</v>
      </c>
      <c r="CL327" s="71">
        <v>0</v>
      </c>
      <c r="CM327" s="71">
        <v>0</v>
      </c>
      <c r="CN327" s="71">
        <v>0</v>
      </c>
      <c r="CO327" s="212"/>
      <c r="CP327" s="8" t="s">
        <v>91</v>
      </c>
      <c r="CQ327" s="46">
        <v>0</v>
      </c>
      <c r="CR327" s="46">
        <v>0</v>
      </c>
      <c r="CS327" s="46">
        <v>0</v>
      </c>
      <c r="CT327" s="46">
        <v>0</v>
      </c>
      <c r="CU327" s="46">
        <v>0</v>
      </c>
      <c r="CV327" s="46">
        <v>0</v>
      </c>
      <c r="CW327" s="46">
        <v>0</v>
      </c>
      <c r="CX327" s="46">
        <v>0</v>
      </c>
      <c r="CY327" s="46">
        <v>0</v>
      </c>
      <c r="CZ327" s="46">
        <v>0</v>
      </c>
      <c r="DA327" s="46">
        <v>0</v>
      </c>
      <c r="DB327" s="46">
        <v>0</v>
      </c>
      <c r="DC327" s="46">
        <v>0</v>
      </c>
      <c r="DD327" s="46">
        <v>0</v>
      </c>
      <c r="DE327" s="46">
        <v>0</v>
      </c>
      <c r="DF327" s="46">
        <v>0</v>
      </c>
      <c r="DG327" s="46">
        <v>0</v>
      </c>
      <c r="DH327" s="46">
        <v>0</v>
      </c>
      <c r="DI327" s="46">
        <v>0</v>
      </c>
      <c r="DJ327" s="46">
        <v>0</v>
      </c>
      <c r="DK327" s="46">
        <v>0</v>
      </c>
      <c r="DL327" s="46">
        <v>0</v>
      </c>
      <c r="DM327" s="46">
        <v>0</v>
      </c>
      <c r="DN327" s="46">
        <v>0</v>
      </c>
      <c r="DO327" s="212"/>
      <c r="DP327" s="8" t="s">
        <v>91</v>
      </c>
      <c r="DQ327" s="71">
        <v>0</v>
      </c>
      <c r="DR327" s="71">
        <v>0</v>
      </c>
      <c r="DS327" s="71">
        <v>0</v>
      </c>
      <c r="DT327" s="71">
        <v>0</v>
      </c>
      <c r="DU327" s="71">
        <v>0</v>
      </c>
      <c r="DV327" s="16">
        <v>0</v>
      </c>
      <c r="DW327" s="71">
        <v>0</v>
      </c>
      <c r="DX327" s="71">
        <v>0</v>
      </c>
      <c r="DY327" s="152">
        <v>0</v>
      </c>
      <c r="DZ327" s="32">
        <v>0</v>
      </c>
      <c r="EA327" s="212"/>
      <c r="EB327" s="8" t="s">
        <v>91</v>
      </c>
      <c r="EC327" s="71">
        <v>0</v>
      </c>
      <c r="ED327" s="71">
        <v>0</v>
      </c>
      <c r="EE327" s="71">
        <v>0</v>
      </c>
      <c r="EF327" s="71">
        <v>0</v>
      </c>
      <c r="EG327" s="71">
        <v>0</v>
      </c>
      <c r="EH327" s="71">
        <v>0</v>
      </c>
      <c r="EI327" s="71">
        <v>0</v>
      </c>
      <c r="EJ327" s="71">
        <v>0</v>
      </c>
      <c r="EK327" s="71">
        <v>0</v>
      </c>
      <c r="EL327" s="71">
        <v>0</v>
      </c>
      <c r="EM327" s="71">
        <v>0</v>
      </c>
      <c r="EN327" s="71">
        <v>0</v>
      </c>
      <c r="EO327" s="71">
        <v>0</v>
      </c>
      <c r="EP327" s="71">
        <v>0</v>
      </c>
      <c r="EQ327" s="71">
        <v>0</v>
      </c>
      <c r="ER327" s="71">
        <v>0</v>
      </c>
      <c r="ES327" s="71">
        <v>0</v>
      </c>
      <c r="EU327" s="80" t="s">
        <v>201</v>
      </c>
      <c r="EV327" s="80" t="s">
        <v>2608</v>
      </c>
      <c r="EW327" s="78">
        <v>0</v>
      </c>
      <c r="EX327" s="80">
        <v>0</v>
      </c>
      <c r="EY327" s="78">
        <v>0</v>
      </c>
      <c r="EZ327" s="78"/>
      <c r="FA327" s="78"/>
      <c r="FB327" s="78"/>
      <c r="FC327" s="78"/>
      <c r="FD327" s="78"/>
      <c r="FE327" s="78"/>
    </row>
    <row r="328" spans="1:161">
      <c r="A328" s="212"/>
      <c r="B328" s="66" t="s">
        <v>73</v>
      </c>
      <c r="C328" s="26">
        <v>586</v>
      </c>
      <c r="D328" s="26">
        <v>320</v>
      </c>
      <c r="E328" s="26">
        <v>141</v>
      </c>
      <c r="F328" s="26">
        <v>88</v>
      </c>
      <c r="G328" s="26">
        <v>0</v>
      </c>
      <c r="H328" s="26">
        <v>0</v>
      </c>
      <c r="I328" s="26">
        <v>24</v>
      </c>
      <c r="J328" s="26">
        <v>13</v>
      </c>
      <c r="K328" s="26">
        <v>175</v>
      </c>
      <c r="L328" s="26">
        <v>99</v>
      </c>
      <c r="M328" s="26">
        <v>107</v>
      </c>
      <c r="N328" s="26">
        <v>46</v>
      </c>
      <c r="O328" s="26">
        <v>64</v>
      </c>
      <c r="P328" s="26">
        <v>24</v>
      </c>
      <c r="Q328" s="26">
        <v>484</v>
      </c>
      <c r="R328" s="26">
        <v>286</v>
      </c>
      <c r="S328" s="26">
        <v>0</v>
      </c>
      <c r="T328" s="26">
        <v>0</v>
      </c>
      <c r="U328" s="26">
        <v>113</v>
      </c>
      <c r="V328" s="26">
        <v>61</v>
      </c>
      <c r="W328" s="26">
        <v>0</v>
      </c>
      <c r="X328" s="26">
        <v>0</v>
      </c>
      <c r="Y328" s="26">
        <v>0</v>
      </c>
      <c r="Z328" s="26">
        <v>0</v>
      </c>
      <c r="AA328" s="26">
        <v>0</v>
      </c>
      <c r="AB328" s="26">
        <v>0</v>
      </c>
      <c r="AC328" s="68">
        <v>1694</v>
      </c>
      <c r="AD328" s="68">
        <v>937</v>
      </c>
      <c r="AE328" s="212"/>
      <c r="AF328" s="66" t="s">
        <v>73</v>
      </c>
      <c r="AG328" s="26">
        <v>42</v>
      </c>
      <c r="AH328" s="26">
        <v>18</v>
      </c>
      <c r="AI328" s="26">
        <v>4</v>
      </c>
      <c r="AJ328" s="26">
        <v>3</v>
      </c>
      <c r="AK328" s="26">
        <v>0</v>
      </c>
      <c r="AL328" s="26">
        <v>0</v>
      </c>
      <c r="AM328" s="26">
        <v>5</v>
      </c>
      <c r="AN328" s="26">
        <v>3</v>
      </c>
      <c r="AO328" s="26">
        <v>23</v>
      </c>
      <c r="AP328" s="26">
        <v>11</v>
      </c>
      <c r="AQ328" s="26">
        <v>8</v>
      </c>
      <c r="AR328" s="26">
        <v>7</v>
      </c>
      <c r="AS328" s="26">
        <v>0</v>
      </c>
      <c r="AT328" s="26">
        <v>0</v>
      </c>
      <c r="AU328" s="26">
        <v>161</v>
      </c>
      <c r="AV328" s="26">
        <v>103</v>
      </c>
      <c r="AW328" s="26">
        <v>0</v>
      </c>
      <c r="AX328" s="26">
        <v>0</v>
      </c>
      <c r="AY328" s="26">
        <v>36</v>
      </c>
      <c r="AZ328" s="26">
        <v>16</v>
      </c>
      <c r="BA328" s="26">
        <v>0</v>
      </c>
      <c r="BB328" s="26">
        <v>0</v>
      </c>
      <c r="BC328" s="26">
        <v>0</v>
      </c>
      <c r="BD328" s="26">
        <v>0</v>
      </c>
      <c r="BE328" s="26">
        <v>0</v>
      </c>
      <c r="BF328" s="26">
        <v>0</v>
      </c>
      <c r="BG328" s="68">
        <v>279</v>
      </c>
      <c r="BH328" s="68">
        <v>161</v>
      </c>
      <c r="BI328" s="212"/>
      <c r="BJ328" s="66" t="s">
        <v>73</v>
      </c>
      <c r="BK328" s="68">
        <v>11</v>
      </c>
      <c r="BL328" s="68">
        <v>3</v>
      </c>
      <c r="BM328" s="68">
        <v>0</v>
      </c>
      <c r="BN328" s="68">
        <v>1</v>
      </c>
      <c r="BO328" s="68">
        <v>6</v>
      </c>
      <c r="BP328" s="68">
        <v>4</v>
      </c>
      <c r="BQ328" s="68">
        <v>4</v>
      </c>
      <c r="BR328" s="68">
        <v>12</v>
      </c>
      <c r="BS328" s="68">
        <v>0</v>
      </c>
      <c r="BT328" s="68">
        <v>5</v>
      </c>
      <c r="BU328" s="68">
        <v>0</v>
      </c>
      <c r="BV328" s="68">
        <v>0</v>
      </c>
      <c r="BW328" s="68">
        <v>0</v>
      </c>
      <c r="BX328" s="68">
        <v>46</v>
      </c>
      <c r="BY328" s="68">
        <v>31</v>
      </c>
      <c r="BZ328" s="68">
        <v>23</v>
      </c>
      <c r="CA328" s="68">
        <v>9</v>
      </c>
      <c r="CB328" s="68">
        <v>15</v>
      </c>
      <c r="CC328" s="68">
        <v>8</v>
      </c>
      <c r="CD328" s="212"/>
      <c r="CE328" s="66" t="s">
        <v>73</v>
      </c>
      <c r="CF328" s="68">
        <v>0</v>
      </c>
      <c r="CG328" s="68">
        <v>531</v>
      </c>
      <c r="CH328" s="68">
        <v>41</v>
      </c>
      <c r="CI328" s="68">
        <v>0</v>
      </c>
      <c r="CJ328" s="68">
        <v>0</v>
      </c>
      <c r="CK328" s="68">
        <v>18</v>
      </c>
      <c r="CL328" s="68">
        <v>42</v>
      </c>
      <c r="CM328" s="68">
        <v>36</v>
      </c>
      <c r="CN328" s="68">
        <v>31</v>
      </c>
      <c r="CO328" s="212"/>
      <c r="CP328" s="66" t="s">
        <v>73</v>
      </c>
      <c r="CQ328" s="68">
        <v>482</v>
      </c>
      <c r="CR328" s="68">
        <v>284</v>
      </c>
      <c r="CS328" s="68">
        <v>220</v>
      </c>
      <c r="CT328" s="68">
        <v>117</v>
      </c>
      <c r="CU328" s="68">
        <v>0</v>
      </c>
      <c r="CV328" s="68">
        <v>0</v>
      </c>
      <c r="CW328" s="68">
        <v>0</v>
      </c>
      <c r="CX328" s="68">
        <v>0</v>
      </c>
      <c r="CY328" s="68">
        <v>98</v>
      </c>
      <c r="CZ328" s="68">
        <v>54</v>
      </c>
      <c r="DA328" s="68">
        <v>27</v>
      </c>
      <c r="DB328" s="68">
        <v>11</v>
      </c>
      <c r="DC328" s="68">
        <v>0</v>
      </c>
      <c r="DD328" s="68">
        <v>0</v>
      </c>
      <c r="DE328" s="68">
        <v>0</v>
      </c>
      <c r="DF328" s="68">
        <v>0</v>
      </c>
      <c r="DG328" s="68">
        <v>0</v>
      </c>
      <c r="DH328" s="68">
        <v>0</v>
      </c>
      <c r="DI328" s="68">
        <v>0</v>
      </c>
      <c r="DJ328" s="68">
        <v>0</v>
      </c>
      <c r="DK328" s="68">
        <v>0</v>
      </c>
      <c r="DL328" s="68">
        <v>0</v>
      </c>
      <c r="DM328" s="68">
        <v>0</v>
      </c>
      <c r="DN328" s="68">
        <v>0</v>
      </c>
      <c r="DO328" s="212"/>
      <c r="DP328" s="66" t="s">
        <v>73</v>
      </c>
      <c r="DQ328" s="26">
        <v>23</v>
      </c>
      <c r="DR328" s="26">
        <v>38</v>
      </c>
      <c r="DS328" s="26">
        <v>1</v>
      </c>
      <c r="DT328" s="26">
        <v>28</v>
      </c>
      <c r="DU328" s="26">
        <v>0</v>
      </c>
      <c r="DV328" s="26">
        <v>90</v>
      </c>
      <c r="DW328" s="26">
        <v>41</v>
      </c>
      <c r="DX328" s="26">
        <v>23</v>
      </c>
      <c r="DY328" s="41">
        <v>12</v>
      </c>
      <c r="DZ328" s="41">
        <v>3</v>
      </c>
      <c r="EA328" s="212"/>
      <c r="EB328" s="66" t="s">
        <v>73</v>
      </c>
      <c r="EC328" s="68">
        <v>368</v>
      </c>
      <c r="ED328" s="68">
        <v>369</v>
      </c>
      <c r="EE328" s="68">
        <v>116</v>
      </c>
      <c r="EF328" s="68">
        <v>0</v>
      </c>
      <c r="EG328" s="68">
        <v>15</v>
      </c>
      <c r="EH328" s="68">
        <v>52</v>
      </c>
      <c r="EI328" s="68">
        <v>11</v>
      </c>
      <c r="EJ328" s="68">
        <v>335</v>
      </c>
      <c r="EK328" s="68">
        <v>31</v>
      </c>
      <c r="EL328" s="68">
        <v>43</v>
      </c>
      <c r="EM328" s="68">
        <v>118</v>
      </c>
      <c r="EN328" s="68">
        <v>8</v>
      </c>
      <c r="EO328" s="68">
        <v>1</v>
      </c>
      <c r="EP328" s="68">
        <v>0</v>
      </c>
      <c r="EQ328" s="68">
        <v>0</v>
      </c>
      <c r="ER328" s="68">
        <v>0</v>
      </c>
      <c r="ES328" s="68">
        <v>0</v>
      </c>
      <c r="EU328" s="80" t="s">
        <v>201</v>
      </c>
      <c r="EV328" s="80" t="s">
        <v>2609</v>
      </c>
      <c r="EW328" s="78">
        <v>580</v>
      </c>
      <c r="EX328" s="80">
        <v>247</v>
      </c>
      <c r="EY328" s="78">
        <v>1185</v>
      </c>
      <c r="EZ328" s="78"/>
      <c r="FA328" s="78"/>
      <c r="FB328" s="78"/>
      <c r="FC328" s="78"/>
      <c r="FD328" s="78"/>
      <c r="FE328" s="78"/>
    </row>
    <row r="329" spans="1:161">
      <c r="A329" s="212" t="s">
        <v>202</v>
      </c>
      <c r="B329" s="8" t="s">
        <v>90</v>
      </c>
      <c r="C329" s="71">
        <v>1159</v>
      </c>
      <c r="D329" s="71">
        <v>679</v>
      </c>
      <c r="E329" s="71">
        <v>17</v>
      </c>
      <c r="F329" s="71">
        <v>10</v>
      </c>
      <c r="G329" s="71">
        <v>0</v>
      </c>
      <c r="H329" s="71">
        <v>0</v>
      </c>
      <c r="I329" s="71">
        <v>0</v>
      </c>
      <c r="J329" s="71">
        <v>0</v>
      </c>
      <c r="K329" s="71">
        <v>286</v>
      </c>
      <c r="L329" s="71">
        <v>188</v>
      </c>
      <c r="M329" s="71">
        <v>304</v>
      </c>
      <c r="N329" s="71">
        <v>169</v>
      </c>
      <c r="O329" s="71">
        <v>144</v>
      </c>
      <c r="P329" s="71">
        <v>71</v>
      </c>
      <c r="Q329" s="71">
        <v>361</v>
      </c>
      <c r="R329" s="71">
        <v>222</v>
      </c>
      <c r="S329" s="71">
        <v>0</v>
      </c>
      <c r="T329" s="71">
        <v>0</v>
      </c>
      <c r="U329" s="71">
        <v>120</v>
      </c>
      <c r="V329" s="71">
        <v>55</v>
      </c>
      <c r="W329" s="71">
        <v>126</v>
      </c>
      <c r="X329" s="71">
        <v>83</v>
      </c>
      <c r="Y329" s="71">
        <v>191</v>
      </c>
      <c r="Z329" s="71">
        <v>93</v>
      </c>
      <c r="AA329" s="71">
        <v>61</v>
      </c>
      <c r="AB329" s="71">
        <v>30</v>
      </c>
      <c r="AC329" s="69">
        <v>2769</v>
      </c>
      <c r="AD329" s="69">
        <v>1600</v>
      </c>
      <c r="AE329" s="212" t="s">
        <v>202</v>
      </c>
      <c r="AF329" s="8" t="s">
        <v>90</v>
      </c>
      <c r="AG329" s="71">
        <v>86</v>
      </c>
      <c r="AH329" s="71">
        <v>43</v>
      </c>
      <c r="AI329" s="71">
        <v>0</v>
      </c>
      <c r="AJ329" s="71">
        <v>0</v>
      </c>
      <c r="AK329" s="71">
        <v>0</v>
      </c>
      <c r="AL329" s="71">
        <v>0</v>
      </c>
      <c r="AM329" s="71">
        <v>0</v>
      </c>
      <c r="AN329" s="71">
        <v>0</v>
      </c>
      <c r="AO329" s="71">
        <v>8</v>
      </c>
      <c r="AP329" s="71">
        <v>1</v>
      </c>
      <c r="AQ329" s="71">
        <v>21</v>
      </c>
      <c r="AR329" s="71">
        <v>13</v>
      </c>
      <c r="AS329" s="71">
        <v>8</v>
      </c>
      <c r="AT329" s="71">
        <v>4</v>
      </c>
      <c r="AU329" s="71">
        <v>88</v>
      </c>
      <c r="AV329" s="71">
        <v>43</v>
      </c>
      <c r="AW329" s="71">
        <v>0</v>
      </c>
      <c r="AX329" s="71">
        <v>0</v>
      </c>
      <c r="AY329" s="71">
        <v>47</v>
      </c>
      <c r="AZ329" s="71">
        <v>20</v>
      </c>
      <c r="BA329" s="71">
        <v>14</v>
      </c>
      <c r="BB329" s="71">
        <v>8</v>
      </c>
      <c r="BC329" s="71">
        <v>56</v>
      </c>
      <c r="BD329" s="71">
        <v>29</v>
      </c>
      <c r="BE329" s="71">
        <v>6</v>
      </c>
      <c r="BF329" s="71">
        <v>5</v>
      </c>
      <c r="BG329" s="69">
        <v>334</v>
      </c>
      <c r="BH329" s="69">
        <v>166</v>
      </c>
      <c r="BI329" s="212" t="s">
        <v>202</v>
      </c>
      <c r="BJ329" s="8" t="s">
        <v>90</v>
      </c>
      <c r="BK329" s="31">
        <v>21</v>
      </c>
      <c r="BL329" s="31">
        <v>1</v>
      </c>
      <c r="BM329" s="31">
        <v>0</v>
      </c>
      <c r="BN329" s="31">
        <v>0</v>
      </c>
      <c r="BO329" s="31">
        <v>7</v>
      </c>
      <c r="BP329" s="31">
        <v>8</v>
      </c>
      <c r="BQ329" s="31">
        <v>6</v>
      </c>
      <c r="BR329" s="31">
        <v>10</v>
      </c>
      <c r="BS329" s="31">
        <v>0</v>
      </c>
      <c r="BT329" s="31">
        <v>5</v>
      </c>
      <c r="BU329" s="31">
        <v>3</v>
      </c>
      <c r="BV329" s="31">
        <v>4</v>
      </c>
      <c r="BW329" s="31">
        <v>2</v>
      </c>
      <c r="BX329" s="149">
        <v>67</v>
      </c>
      <c r="BY329" s="125">
        <v>70</v>
      </c>
      <c r="BZ329" s="71">
        <v>47</v>
      </c>
      <c r="CA329" s="71">
        <v>12</v>
      </c>
      <c r="CB329" s="71">
        <v>7</v>
      </c>
      <c r="CC329" s="71">
        <v>10</v>
      </c>
      <c r="CD329" s="212" t="s">
        <v>202</v>
      </c>
      <c r="CE329" s="8" t="s">
        <v>90</v>
      </c>
      <c r="CF329" s="71">
        <v>0</v>
      </c>
      <c r="CG329" s="71">
        <v>1090</v>
      </c>
      <c r="CH329" s="71">
        <v>142</v>
      </c>
      <c r="CI329" s="71">
        <v>5</v>
      </c>
      <c r="CJ329" s="71">
        <v>2</v>
      </c>
      <c r="CK329" s="71">
        <v>13</v>
      </c>
      <c r="CL329" s="71">
        <v>75</v>
      </c>
      <c r="CM329" s="71">
        <v>71</v>
      </c>
      <c r="CN329" s="71">
        <v>53</v>
      </c>
      <c r="CO329" s="212" t="s">
        <v>202</v>
      </c>
      <c r="CP329" s="8" t="s">
        <v>90</v>
      </c>
      <c r="CQ329" s="46">
        <v>437</v>
      </c>
      <c r="CR329" s="46">
        <v>264</v>
      </c>
      <c r="CS329" s="46">
        <v>198</v>
      </c>
      <c r="CT329" s="46">
        <v>121</v>
      </c>
      <c r="CU329" s="46">
        <v>8</v>
      </c>
      <c r="CV329" s="46">
        <v>3</v>
      </c>
      <c r="CW329" s="46">
        <v>3</v>
      </c>
      <c r="CX329" s="46">
        <v>1</v>
      </c>
      <c r="CY329" s="46">
        <v>204</v>
      </c>
      <c r="CZ329" s="46">
        <v>98</v>
      </c>
      <c r="DA329" s="46">
        <v>54</v>
      </c>
      <c r="DB329" s="46">
        <v>24</v>
      </c>
      <c r="DC329" s="46">
        <v>39</v>
      </c>
      <c r="DD329" s="46">
        <v>31</v>
      </c>
      <c r="DE329" s="46">
        <v>16</v>
      </c>
      <c r="DF329" s="46">
        <v>12</v>
      </c>
      <c r="DG329" s="46">
        <v>61</v>
      </c>
      <c r="DH329" s="46">
        <v>29</v>
      </c>
      <c r="DI329" s="46">
        <v>7</v>
      </c>
      <c r="DJ329" s="46">
        <v>4</v>
      </c>
      <c r="DK329" s="46">
        <v>27</v>
      </c>
      <c r="DL329" s="46">
        <v>18</v>
      </c>
      <c r="DM329" s="46">
        <v>9</v>
      </c>
      <c r="DN329" s="46">
        <v>5</v>
      </c>
      <c r="DO329" s="212" t="s">
        <v>202</v>
      </c>
      <c r="DP329" s="8" t="s">
        <v>90</v>
      </c>
      <c r="DQ329" s="71">
        <v>62</v>
      </c>
      <c r="DR329" s="71">
        <v>81</v>
      </c>
      <c r="DS329" s="71">
        <v>0</v>
      </c>
      <c r="DT329" s="71">
        <v>32</v>
      </c>
      <c r="DU329" s="71">
        <v>0</v>
      </c>
      <c r="DV329" s="16">
        <v>175</v>
      </c>
      <c r="DW329" s="71">
        <v>89</v>
      </c>
      <c r="DX329" s="71">
        <v>83</v>
      </c>
      <c r="DY329" s="152">
        <v>34</v>
      </c>
      <c r="DZ329" s="32">
        <v>15</v>
      </c>
      <c r="EA329" s="212" t="s">
        <v>202</v>
      </c>
      <c r="EB329" s="8" t="s">
        <v>90</v>
      </c>
      <c r="EC329" s="71">
        <v>842</v>
      </c>
      <c r="ED329" s="71">
        <v>1057</v>
      </c>
      <c r="EE329" s="71">
        <v>550</v>
      </c>
      <c r="EF329" s="71">
        <v>0</v>
      </c>
      <c r="EG329" s="71">
        <v>236</v>
      </c>
      <c r="EH329" s="71">
        <v>207</v>
      </c>
      <c r="EI329" s="71">
        <v>83</v>
      </c>
      <c r="EJ329" s="71">
        <v>915</v>
      </c>
      <c r="EK329" s="71">
        <v>138</v>
      </c>
      <c r="EL329" s="71">
        <v>78</v>
      </c>
      <c r="EM329" s="71">
        <v>58</v>
      </c>
      <c r="EN329" s="71">
        <v>8</v>
      </c>
      <c r="EO329" s="71">
        <v>9</v>
      </c>
      <c r="EP329" s="71">
        <v>6</v>
      </c>
      <c r="EQ329" s="71">
        <v>16</v>
      </c>
      <c r="ER329" s="71">
        <v>12</v>
      </c>
      <c r="ES329" s="71">
        <v>0</v>
      </c>
      <c r="EU329" s="80" t="s">
        <v>202</v>
      </c>
      <c r="EV329" s="80" t="s">
        <v>2610</v>
      </c>
      <c r="EW329" s="78">
        <v>776</v>
      </c>
      <c r="EX329" s="80">
        <v>287</v>
      </c>
      <c r="EY329" s="78">
        <v>2636</v>
      </c>
      <c r="EZ329" s="78"/>
      <c r="FA329" s="78"/>
      <c r="FB329" s="78"/>
      <c r="FC329" s="78"/>
      <c r="FD329" s="78"/>
      <c r="FE329" s="78"/>
    </row>
    <row r="330" spans="1:161">
      <c r="A330" s="212"/>
      <c r="B330" s="8" t="s">
        <v>91</v>
      </c>
      <c r="C330" s="71">
        <v>0</v>
      </c>
      <c r="D330" s="71">
        <v>0</v>
      </c>
      <c r="E330" s="71">
        <v>0</v>
      </c>
      <c r="F330" s="71">
        <v>0</v>
      </c>
      <c r="G330" s="71">
        <v>0</v>
      </c>
      <c r="H330" s="71">
        <v>0</v>
      </c>
      <c r="I330" s="71">
        <v>0</v>
      </c>
      <c r="J330" s="71">
        <v>0</v>
      </c>
      <c r="K330" s="71">
        <v>0</v>
      </c>
      <c r="L330" s="71">
        <v>0</v>
      </c>
      <c r="M330" s="71">
        <v>0</v>
      </c>
      <c r="N330" s="71">
        <v>0</v>
      </c>
      <c r="O330" s="71">
        <v>0</v>
      </c>
      <c r="P330" s="71">
        <v>0</v>
      </c>
      <c r="Q330" s="71">
        <v>0</v>
      </c>
      <c r="R330" s="71">
        <v>0</v>
      </c>
      <c r="S330" s="71">
        <v>0</v>
      </c>
      <c r="T330" s="71">
        <v>0</v>
      </c>
      <c r="U330" s="71">
        <v>0</v>
      </c>
      <c r="V330" s="71">
        <v>0</v>
      </c>
      <c r="W330" s="71">
        <v>0</v>
      </c>
      <c r="X330" s="71">
        <v>0</v>
      </c>
      <c r="Y330" s="71">
        <v>0</v>
      </c>
      <c r="Z330" s="71">
        <v>0</v>
      </c>
      <c r="AA330" s="71">
        <v>0</v>
      </c>
      <c r="AB330" s="71">
        <v>0</v>
      </c>
      <c r="AC330" s="69">
        <v>0</v>
      </c>
      <c r="AD330" s="69">
        <v>0</v>
      </c>
      <c r="AE330" s="212"/>
      <c r="AF330" s="8" t="s">
        <v>91</v>
      </c>
      <c r="AG330" s="71">
        <v>0</v>
      </c>
      <c r="AH330" s="71">
        <v>0</v>
      </c>
      <c r="AI330" s="71">
        <v>0</v>
      </c>
      <c r="AJ330" s="71">
        <v>0</v>
      </c>
      <c r="AK330" s="71">
        <v>0</v>
      </c>
      <c r="AL330" s="71">
        <v>0</v>
      </c>
      <c r="AM330" s="71">
        <v>0</v>
      </c>
      <c r="AN330" s="71">
        <v>0</v>
      </c>
      <c r="AO330" s="71">
        <v>0</v>
      </c>
      <c r="AP330" s="71">
        <v>0</v>
      </c>
      <c r="AQ330" s="71">
        <v>0</v>
      </c>
      <c r="AR330" s="71">
        <v>0</v>
      </c>
      <c r="AS330" s="71">
        <v>0</v>
      </c>
      <c r="AT330" s="71">
        <v>0</v>
      </c>
      <c r="AU330" s="71">
        <v>0</v>
      </c>
      <c r="AV330" s="71">
        <v>0</v>
      </c>
      <c r="AW330" s="71">
        <v>0</v>
      </c>
      <c r="AX330" s="71">
        <v>0</v>
      </c>
      <c r="AY330" s="71">
        <v>0</v>
      </c>
      <c r="AZ330" s="71">
        <v>0</v>
      </c>
      <c r="BA330" s="71">
        <v>0</v>
      </c>
      <c r="BB330" s="71">
        <v>0</v>
      </c>
      <c r="BC330" s="71">
        <v>0</v>
      </c>
      <c r="BD330" s="71">
        <v>0</v>
      </c>
      <c r="BE330" s="71">
        <v>0</v>
      </c>
      <c r="BF330" s="71">
        <v>0</v>
      </c>
      <c r="BG330" s="69">
        <v>0</v>
      </c>
      <c r="BH330" s="69">
        <v>0</v>
      </c>
      <c r="BI330" s="212"/>
      <c r="BJ330" s="8" t="s">
        <v>91</v>
      </c>
      <c r="BK330" s="31">
        <v>0</v>
      </c>
      <c r="BL330" s="31">
        <v>0</v>
      </c>
      <c r="BM330" s="31">
        <v>0</v>
      </c>
      <c r="BN330" s="31">
        <v>0</v>
      </c>
      <c r="BO330" s="31">
        <v>0</v>
      </c>
      <c r="BP330" s="31">
        <v>0</v>
      </c>
      <c r="BQ330" s="31">
        <v>0</v>
      </c>
      <c r="BR330" s="31">
        <v>0</v>
      </c>
      <c r="BS330" s="31">
        <v>0</v>
      </c>
      <c r="BT330" s="31">
        <v>0</v>
      </c>
      <c r="BU330" s="31">
        <v>0</v>
      </c>
      <c r="BV330" s="31">
        <v>0</v>
      </c>
      <c r="BW330" s="31">
        <v>0</v>
      </c>
      <c r="BX330" s="149">
        <v>0</v>
      </c>
      <c r="BY330" s="125">
        <v>0</v>
      </c>
      <c r="BZ330" s="71">
        <v>0</v>
      </c>
      <c r="CA330" s="71">
        <v>0</v>
      </c>
      <c r="CB330" s="71">
        <v>0</v>
      </c>
      <c r="CC330" s="71">
        <v>0</v>
      </c>
      <c r="CD330" s="212"/>
      <c r="CE330" s="8" t="s">
        <v>91</v>
      </c>
      <c r="CF330" s="71">
        <v>0</v>
      </c>
      <c r="CG330" s="71">
        <v>0</v>
      </c>
      <c r="CH330" s="71">
        <v>0</v>
      </c>
      <c r="CI330" s="71">
        <v>0</v>
      </c>
      <c r="CJ330" s="71">
        <v>0</v>
      </c>
      <c r="CK330" s="71">
        <v>0</v>
      </c>
      <c r="CL330" s="71">
        <v>0</v>
      </c>
      <c r="CM330" s="71">
        <v>0</v>
      </c>
      <c r="CN330" s="71">
        <v>0</v>
      </c>
      <c r="CO330" s="212"/>
      <c r="CP330" s="8" t="s">
        <v>91</v>
      </c>
      <c r="CQ330" s="46">
        <v>0</v>
      </c>
      <c r="CR330" s="46">
        <v>0</v>
      </c>
      <c r="CS330" s="46">
        <v>0</v>
      </c>
      <c r="CT330" s="46">
        <v>0</v>
      </c>
      <c r="CU330" s="46">
        <v>0</v>
      </c>
      <c r="CV330" s="46">
        <v>0</v>
      </c>
      <c r="CW330" s="46">
        <v>0</v>
      </c>
      <c r="CX330" s="46">
        <v>0</v>
      </c>
      <c r="CY330" s="46">
        <v>0</v>
      </c>
      <c r="CZ330" s="46">
        <v>0</v>
      </c>
      <c r="DA330" s="46">
        <v>0</v>
      </c>
      <c r="DB330" s="46">
        <v>0</v>
      </c>
      <c r="DC330" s="46">
        <v>0</v>
      </c>
      <c r="DD330" s="46">
        <v>0</v>
      </c>
      <c r="DE330" s="46">
        <v>0</v>
      </c>
      <c r="DF330" s="46">
        <v>0</v>
      </c>
      <c r="DG330" s="46">
        <v>0</v>
      </c>
      <c r="DH330" s="46">
        <v>0</v>
      </c>
      <c r="DI330" s="46">
        <v>0</v>
      </c>
      <c r="DJ330" s="46">
        <v>0</v>
      </c>
      <c r="DK330" s="46">
        <v>0</v>
      </c>
      <c r="DL330" s="46">
        <v>0</v>
      </c>
      <c r="DM330" s="46">
        <v>0</v>
      </c>
      <c r="DN330" s="46">
        <v>0</v>
      </c>
      <c r="DO330" s="212"/>
      <c r="DP330" s="8" t="s">
        <v>91</v>
      </c>
      <c r="DQ330" s="71">
        <v>0</v>
      </c>
      <c r="DR330" s="71">
        <v>0</v>
      </c>
      <c r="DS330" s="71">
        <v>0</v>
      </c>
      <c r="DT330" s="71">
        <v>0</v>
      </c>
      <c r="DU330" s="71">
        <v>0</v>
      </c>
      <c r="DV330" s="16">
        <v>0</v>
      </c>
      <c r="DW330" s="71">
        <v>0</v>
      </c>
      <c r="DX330" s="71">
        <v>0</v>
      </c>
      <c r="DY330" s="152">
        <v>0</v>
      </c>
      <c r="DZ330" s="32">
        <v>0</v>
      </c>
      <c r="EA330" s="212"/>
      <c r="EB330" s="8" t="s">
        <v>91</v>
      </c>
      <c r="EC330" s="71">
        <v>0</v>
      </c>
      <c r="ED330" s="71">
        <v>0</v>
      </c>
      <c r="EE330" s="71">
        <v>0</v>
      </c>
      <c r="EF330" s="71">
        <v>0</v>
      </c>
      <c r="EG330" s="71">
        <v>0</v>
      </c>
      <c r="EH330" s="71">
        <v>0</v>
      </c>
      <c r="EI330" s="71">
        <v>0</v>
      </c>
      <c r="EJ330" s="71">
        <v>0</v>
      </c>
      <c r="EK330" s="71">
        <v>0</v>
      </c>
      <c r="EL330" s="71">
        <v>0</v>
      </c>
      <c r="EM330" s="71">
        <v>0</v>
      </c>
      <c r="EN330" s="71">
        <v>0</v>
      </c>
      <c r="EO330" s="71">
        <v>0</v>
      </c>
      <c r="EP330" s="71">
        <v>0</v>
      </c>
      <c r="EQ330" s="71">
        <v>0</v>
      </c>
      <c r="ER330" s="71">
        <v>0</v>
      </c>
      <c r="ES330" s="71">
        <v>0</v>
      </c>
      <c r="EU330" s="80" t="s">
        <v>202</v>
      </c>
      <c r="EV330" s="80" t="s">
        <v>2611</v>
      </c>
      <c r="EW330" s="78">
        <v>0</v>
      </c>
      <c r="EX330" s="80">
        <v>0</v>
      </c>
      <c r="EY330" s="78">
        <v>0</v>
      </c>
      <c r="EZ330" s="78"/>
      <c r="FA330" s="78"/>
      <c r="FB330" s="78"/>
      <c r="FC330" s="78"/>
      <c r="FD330" s="78"/>
      <c r="FE330" s="78"/>
    </row>
    <row r="331" spans="1:161">
      <c r="A331" s="212"/>
      <c r="B331" s="66" t="s">
        <v>73</v>
      </c>
      <c r="C331" s="26">
        <v>1159</v>
      </c>
      <c r="D331" s="26">
        <v>679</v>
      </c>
      <c r="E331" s="26">
        <v>17</v>
      </c>
      <c r="F331" s="26">
        <v>10</v>
      </c>
      <c r="G331" s="26">
        <v>0</v>
      </c>
      <c r="H331" s="26">
        <v>0</v>
      </c>
      <c r="I331" s="26">
        <v>0</v>
      </c>
      <c r="J331" s="26">
        <v>0</v>
      </c>
      <c r="K331" s="26">
        <v>286</v>
      </c>
      <c r="L331" s="26">
        <v>188</v>
      </c>
      <c r="M331" s="26">
        <v>304</v>
      </c>
      <c r="N331" s="26">
        <v>169</v>
      </c>
      <c r="O331" s="26">
        <v>144</v>
      </c>
      <c r="P331" s="26">
        <v>71</v>
      </c>
      <c r="Q331" s="26">
        <v>361</v>
      </c>
      <c r="R331" s="26">
        <v>222</v>
      </c>
      <c r="S331" s="26">
        <v>0</v>
      </c>
      <c r="T331" s="26">
        <v>0</v>
      </c>
      <c r="U331" s="26">
        <v>120</v>
      </c>
      <c r="V331" s="26">
        <v>55</v>
      </c>
      <c r="W331" s="26">
        <v>126</v>
      </c>
      <c r="X331" s="26">
        <v>83</v>
      </c>
      <c r="Y331" s="26">
        <v>191</v>
      </c>
      <c r="Z331" s="26">
        <v>93</v>
      </c>
      <c r="AA331" s="26">
        <v>61</v>
      </c>
      <c r="AB331" s="26">
        <v>30</v>
      </c>
      <c r="AC331" s="68">
        <v>2769</v>
      </c>
      <c r="AD331" s="68">
        <v>1600</v>
      </c>
      <c r="AE331" s="212"/>
      <c r="AF331" s="66" t="s">
        <v>73</v>
      </c>
      <c r="AG331" s="26">
        <v>86</v>
      </c>
      <c r="AH331" s="26">
        <v>43</v>
      </c>
      <c r="AI331" s="26">
        <v>0</v>
      </c>
      <c r="AJ331" s="26">
        <v>0</v>
      </c>
      <c r="AK331" s="26">
        <v>0</v>
      </c>
      <c r="AL331" s="26">
        <v>0</v>
      </c>
      <c r="AM331" s="26">
        <v>0</v>
      </c>
      <c r="AN331" s="26">
        <v>0</v>
      </c>
      <c r="AO331" s="26">
        <v>8</v>
      </c>
      <c r="AP331" s="26">
        <v>1</v>
      </c>
      <c r="AQ331" s="26">
        <v>21</v>
      </c>
      <c r="AR331" s="26">
        <v>13</v>
      </c>
      <c r="AS331" s="26">
        <v>8</v>
      </c>
      <c r="AT331" s="26">
        <v>4</v>
      </c>
      <c r="AU331" s="26">
        <v>88</v>
      </c>
      <c r="AV331" s="26">
        <v>43</v>
      </c>
      <c r="AW331" s="26">
        <v>0</v>
      </c>
      <c r="AX331" s="26">
        <v>0</v>
      </c>
      <c r="AY331" s="26">
        <v>47</v>
      </c>
      <c r="AZ331" s="26">
        <v>20</v>
      </c>
      <c r="BA331" s="26">
        <v>14</v>
      </c>
      <c r="BB331" s="26">
        <v>8</v>
      </c>
      <c r="BC331" s="26">
        <v>56</v>
      </c>
      <c r="BD331" s="26">
        <v>29</v>
      </c>
      <c r="BE331" s="26">
        <v>6</v>
      </c>
      <c r="BF331" s="26">
        <v>5</v>
      </c>
      <c r="BG331" s="68">
        <v>334</v>
      </c>
      <c r="BH331" s="68">
        <v>166</v>
      </c>
      <c r="BI331" s="212"/>
      <c r="BJ331" s="66" t="s">
        <v>73</v>
      </c>
      <c r="BK331" s="68">
        <v>21</v>
      </c>
      <c r="BL331" s="68">
        <v>1</v>
      </c>
      <c r="BM331" s="68">
        <v>0</v>
      </c>
      <c r="BN331" s="68">
        <v>0</v>
      </c>
      <c r="BO331" s="68">
        <v>7</v>
      </c>
      <c r="BP331" s="68">
        <v>8</v>
      </c>
      <c r="BQ331" s="68">
        <v>6</v>
      </c>
      <c r="BR331" s="68">
        <v>10</v>
      </c>
      <c r="BS331" s="68">
        <v>0</v>
      </c>
      <c r="BT331" s="68">
        <v>5</v>
      </c>
      <c r="BU331" s="68">
        <v>3</v>
      </c>
      <c r="BV331" s="68">
        <v>4</v>
      </c>
      <c r="BW331" s="68">
        <v>2</v>
      </c>
      <c r="BX331" s="68">
        <v>67</v>
      </c>
      <c r="BY331" s="68">
        <v>70</v>
      </c>
      <c r="BZ331" s="68">
        <v>47</v>
      </c>
      <c r="CA331" s="68">
        <v>12</v>
      </c>
      <c r="CB331" s="68">
        <v>7</v>
      </c>
      <c r="CC331" s="68">
        <v>10</v>
      </c>
      <c r="CD331" s="212"/>
      <c r="CE331" s="66" t="s">
        <v>73</v>
      </c>
      <c r="CF331" s="68">
        <v>0</v>
      </c>
      <c r="CG331" s="68">
        <v>1090</v>
      </c>
      <c r="CH331" s="68">
        <v>142</v>
      </c>
      <c r="CI331" s="68">
        <v>5</v>
      </c>
      <c r="CJ331" s="68">
        <v>2</v>
      </c>
      <c r="CK331" s="68">
        <v>13</v>
      </c>
      <c r="CL331" s="68">
        <v>75</v>
      </c>
      <c r="CM331" s="68">
        <v>71</v>
      </c>
      <c r="CN331" s="68">
        <v>53</v>
      </c>
      <c r="CO331" s="212"/>
      <c r="CP331" s="66" t="s">
        <v>73</v>
      </c>
      <c r="CQ331" s="68">
        <v>437</v>
      </c>
      <c r="CR331" s="68">
        <v>264</v>
      </c>
      <c r="CS331" s="68">
        <v>198</v>
      </c>
      <c r="CT331" s="68">
        <v>121</v>
      </c>
      <c r="CU331" s="68">
        <v>8</v>
      </c>
      <c r="CV331" s="68">
        <v>3</v>
      </c>
      <c r="CW331" s="68">
        <v>3</v>
      </c>
      <c r="CX331" s="68">
        <v>1</v>
      </c>
      <c r="CY331" s="68">
        <v>204</v>
      </c>
      <c r="CZ331" s="68">
        <v>98</v>
      </c>
      <c r="DA331" s="68">
        <v>54</v>
      </c>
      <c r="DB331" s="68">
        <v>24</v>
      </c>
      <c r="DC331" s="68">
        <v>39</v>
      </c>
      <c r="DD331" s="68">
        <v>31</v>
      </c>
      <c r="DE331" s="68">
        <v>16</v>
      </c>
      <c r="DF331" s="68">
        <v>12</v>
      </c>
      <c r="DG331" s="68">
        <v>61</v>
      </c>
      <c r="DH331" s="68">
        <v>29</v>
      </c>
      <c r="DI331" s="68">
        <v>7</v>
      </c>
      <c r="DJ331" s="68">
        <v>4</v>
      </c>
      <c r="DK331" s="68">
        <v>27</v>
      </c>
      <c r="DL331" s="68">
        <v>18</v>
      </c>
      <c r="DM331" s="68">
        <v>9</v>
      </c>
      <c r="DN331" s="68">
        <v>5</v>
      </c>
      <c r="DO331" s="212"/>
      <c r="DP331" s="66" t="s">
        <v>73</v>
      </c>
      <c r="DQ331" s="26">
        <v>62</v>
      </c>
      <c r="DR331" s="26">
        <v>81</v>
      </c>
      <c r="DS331" s="26">
        <v>0</v>
      </c>
      <c r="DT331" s="26">
        <v>32</v>
      </c>
      <c r="DU331" s="26">
        <v>0</v>
      </c>
      <c r="DV331" s="26">
        <v>175</v>
      </c>
      <c r="DW331" s="26">
        <v>89</v>
      </c>
      <c r="DX331" s="26">
        <v>83</v>
      </c>
      <c r="DY331" s="41">
        <v>34</v>
      </c>
      <c r="DZ331" s="41">
        <v>15</v>
      </c>
      <c r="EA331" s="212"/>
      <c r="EB331" s="66" t="s">
        <v>73</v>
      </c>
      <c r="EC331" s="68">
        <v>842</v>
      </c>
      <c r="ED331" s="68">
        <v>1057</v>
      </c>
      <c r="EE331" s="68">
        <v>550</v>
      </c>
      <c r="EF331" s="68">
        <v>0</v>
      </c>
      <c r="EG331" s="68">
        <v>236</v>
      </c>
      <c r="EH331" s="68">
        <v>207</v>
      </c>
      <c r="EI331" s="68">
        <v>83</v>
      </c>
      <c r="EJ331" s="68">
        <v>915</v>
      </c>
      <c r="EK331" s="68">
        <v>138</v>
      </c>
      <c r="EL331" s="68">
        <v>78</v>
      </c>
      <c r="EM331" s="68">
        <v>58</v>
      </c>
      <c r="EN331" s="68">
        <v>8</v>
      </c>
      <c r="EO331" s="68">
        <v>9</v>
      </c>
      <c r="EP331" s="68">
        <v>6</v>
      </c>
      <c r="EQ331" s="68">
        <v>16</v>
      </c>
      <c r="ER331" s="68">
        <v>12</v>
      </c>
      <c r="ES331" s="68">
        <v>0</v>
      </c>
      <c r="EU331" s="80" t="s">
        <v>202</v>
      </c>
      <c r="EV331" s="80" t="s">
        <v>2612</v>
      </c>
      <c r="EW331" s="78">
        <v>776</v>
      </c>
      <c r="EX331" s="80">
        <v>287</v>
      </c>
      <c r="EY331" s="78">
        <v>2636</v>
      </c>
      <c r="EZ331" s="78"/>
      <c r="FA331" s="78"/>
      <c r="FB331" s="78"/>
      <c r="FC331" s="78"/>
      <c r="FD331" s="78"/>
      <c r="FE331" s="78"/>
    </row>
    <row r="332" spans="1:161">
      <c r="A332" s="212" t="s">
        <v>203</v>
      </c>
      <c r="B332" s="8" t="s">
        <v>90</v>
      </c>
      <c r="C332" s="71">
        <v>919</v>
      </c>
      <c r="D332" s="71">
        <v>494</v>
      </c>
      <c r="E332" s="71">
        <v>0</v>
      </c>
      <c r="F332" s="71">
        <v>0</v>
      </c>
      <c r="G332" s="71">
        <v>0</v>
      </c>
      <c r="H332" s="71">
        <v>0</v>
      </c>
      <c r="I332" s="71">
        <v>47</v>
      </c>
      <c r="J332" s="71">
        <v>30</v>
      </c>
      <c r="K332" s="71">
        <v>315</v>
      </c>
      <c r="L332" s="71">
        <v>178</v>
      </c>
      <c r="M332" s="71">
        <v>377</v>
      </c>
      <c r="N332" s="71">
        <v>207</v>
      </c>
      <c r="O332" s="71">
        <v>227</v>
      </c>
      <c r="P332" s="71">
        <v>125</v>
      </c>
      <c r="Q332" s="71">
        <v>345</v>
      </c>
      <c r="R332" s="71">
        <v>188</v>
      </c>
      <c r="S332" s="71">
        <v>0</v>
      </c>
      <c r="T332" s="71">
        <v>0</v>
      </c>
      <c r="U332" s="71">
        <v>212</v>
      </c>
      <c r="V332" s="71">
        <v>98</v>
      </c>
      <c r="W332" s="71">
        <v>213</v>
      </c>
      <c r="X332" s="71">
        <v>106</v>
      </c>
      <c r="Y332" s="71">
        <v>115</v>
      </c>
      <c r="Z332" s="71">
        <v>56</v>
      </c>
      <c r="AA332" s="71">
        <v>110</v>
      </c>
      <c r="AB332" s="71">
        <v>61</v>
      </c>
      <c r="AC332" s="69">
        <v>2880</v>
      </c>
      <c r="AD332" s="69">
        <v>1543</v>
      </c>
      <c r="AE332" s="212" t="s">
        <v>203</v>
      </c>
      <c r="AF332" s="8" t="s">
        <v>90</v>
      </c>
      <c r="AG332" s="71">
        <v>40</v>
      </c>
      <c r="AH332" s="71">
        <v>25</v>
      </c>
      <c r="AI332" s="71">
        <v>0</v>
      </c>
      <c r="AJ332" s="71">
        <v>0</v>
      </c>
      <c r="AK332" s="71">
        <v>0</v>
      </c>
      <c r="AL332" s="71">
        <v>0</v>
      </c>
      <c r="AM332" s="71">
        <v>4</v>
      </c>
      <c r="AN332" s="71">
        <v>4</v>
      </c>
      <c r="AO332" s="71">
        <v>8</v>
      </c>
      <c r="AP332" s="71">
        <v>2</v>
      </c>
      <c r="AQ332" s="71">
        <v>9</v>
      </c>
      <c r="AR332" s="71">
        <v>3</v>
      </c>
      <c r="AS332" s="71">
        <v>0</v>
      </c>
      <c r="AT332" s="71">
        <v>0</v>
      </c>
      <c r="AU332" s="71">
        <v>105</v>
      </c>
      <c r="AV332" s="71">
        <v>54</v>
      </c>
      <c r="AW332" s="71">
        <v>0</v>
      </c>
      <c r="AX332" s="71">
        <v>0</v>
      </c>
      <c r="AY332" s="71">
        <v>67</v>
      </c>
      <c r="AZ332" s="71">
        <v>25</v>
      </c>
      <c r="BA332" s="71">
        <v>71</v>
      </c>
      <c r="BB332" s="71">
        <v>33</v>
      </c>
      <c r="BC332" s="71">
        <v>55</v>
      </c>
      <c r="BD332" s="71">
        <v>26</v>
      </c>
      <c r="BE332" s="71">
        <v>15</v>
      </c>
      <c r="BF332" s="71">
        <v>8</v>
      </c>
      <c r="BG332" s="69">
        <v>374</v>
      </c>
      <c r="BH332" s="69">
        <v>180</v>
      </c>
      <c r="BI332" s="212" t="s">
        <v>203</v>
      </c>
      <c r="BJ332" s="8" t="s">
        <v>90</v>
      </c>
      <c r="BK332" s="31">
        <v>20</v>
      </c>
      <c r="BL332" s="31">
        <v>0</v>
      </c>
      <c r="BM332" s="31">
        <v>0</v>
      </c>
      <c r="BN332" s="31">
        <v>1</v>
      </c>
      <c r="BO332" s="31">
        <v>7</v>
      </c>
      <c r="BP332" s="31">
        <v>10</v>
      </c>
      <c r="BQ332" s="31">
        <v>5</v>
      </c>
      <c r="BR332" s="31">
        <v>8</v>
      </c>
      <c r="BS332" s="31">
        <v>0</v>
      </c>
      <c r="BT332" s="31">
        <v>7</v>
      </c>
      <c r="BU332" s="31">
        <v>5</v>
      </c>
      <c r="BV332" s="31">
        <v>2</v>
      </c>
      <c r="BW332" s="31">
        <v>3</v>
      </c>
      <c r="BX332" s="149">
        <v>68</v>
      </c>
      <c r="BY332" s="125">
        <v>55</v>
      </c>
      <c r="BZ332" s="71">
        <v>17</v>
      </c>
      <c r="CA332" s="71">
        <v>0</v>
      </c>
      <c r="CB332" s="71">
        <v>7</v>
      </c>
      <c r="CC332" s="71">
        <v>10</v>
      </c>
      <c r="CD332" s="212" t="s">
        <v>203</v>
      </c>
      <c r="CE332" s="8" t="s">
        <v>90</v>
      </c>
      <c r="CF332" s="71">
        <v>0</v>
      </c>
      <c r="CG332" s="71">
        <v>952</v>
      </c>
      <c r="CH332" s="71">
        <v>150</v>
      </c>
      <c r="CI332" s="71">
        <v>10</v>
      </c>
      <c r="CJ332" s="71">
        <v>0</v>
      </c>
      <c r="CK332" s="71">
        <v>20</v>
      </c>
      <c r="CL332" s="71">
        <v>55</v>
      </c>
      <c r="CM332" s="71">
        <v>51</v>
      </c>
      <c r="CN332" s="71">
        <v>44</v>
      </c>
      <c r="CO332" s="212" t="s">
        <v>203</v>
      </c>
      <c r="CP332" s="8" t="s">
        <v>90</v>
      </c>
      <c r="CQ332" s="46">
        <v>617</v>
      </c>
      <c r="CR332" s="46">
        <v>332</v>
      </c>
      <c r="CS332" s="46">
        <v>266</v>
      </c>
      <c r="CT332" s="46">
        <v>135</v>
      </c>
      <c r="CU332" s="46">
        <v>0</v>
      </c>
      <c r="CV332" s="46">
        <v>0</v>
      </c>
      <c r="CW332" s="46">
        <v>0</v>
      </c>
      <c r="CX332" s="46">
        <v>0</v>
      </c>
      <c r="CY332" s="46">
        <v>287</v>
      </c>
      <c r="CZ332" s="46">
        <v>122</v>
      </c>
      <c r="DA332" s="46">
        <v>113</v>
      </c>
      <c r="DB332" s="46">
        <v>47</v>
      </c>
      <c r="DC332" s="46">
        <v>37</v>
      </c>
      <c r="DD332" s="46">
        <v>25</v>
      </c>
      <c r="DE332" s="46">
        <v>15</v>
      </c>
      <c r="DF332" s="46">
        <v>7</v>
      </c>
      <c r="DG332" s="46">
        <v>41</v>
      </c>
      <c r="DH332" s="46">
        <v>20</v>
      </c>
      <c r="DI332" s="46">
        <v>5</v>
      </c>
      <c r="DJ332" s="46">
        <v>1</v>
      </c>
      <c r="DK332" s="46">
        <v>39</v>
      </c>
      <c r="DL332" s="46">
        <v>10</v>
      </c>
      <c r="DM332" s="46">
        <v>12</v>
      </c>
      <c r="DN332" s="46">
        <v>2</v>
      </c>
      <c r="DO332" s="212" t="s">
        <v>203</v>
      </c>
      <c r="DP332" s="8" t="s">
        <v>90</v>
      </c>
      <c r="DQ332" s="71">
        <v>31</v>
      </c>
      <c r="DR332" s="71">
        <v>102</v>
      </c>
      <c r="DS332" s="71">
        <v>0</v>
      </c>
      <c r="DT332" s="71">
        <v>33</v>
      </c>
      <c r="DU332" s="71">
        <v>7</v>
      </c>
      <c r="DV332" s="16">
        <v>173</v>
      </c>
      <c r="DW332" s="71">
        <v>63</v>
      </c>
      <c r="DX332" s="71">
        <v>53</v>
      </c>
      <c r="DY332" s="152">
        <v>24</v>
      </c>
      <c r="DZ332" s="32">
        <v>6</v>
      </c>
      <c r="EA332" s="212" t="s">
        <v>203</v>
      </c>
      <c r="EB332" s="8" t="s">
        <v>90</v>
      </c>
      <c r="EC332" s="71">
        <v>703</v>
      </c>
      <c r="ED332" s="71">
        <v>620</v>
      </c>
      <c r="EE332" s="71">
        <v>12</v>
      </c>
      <c r="EF332" s="71">
        <v>0</v>
      </c>
      <c r="EG332" s="71">
        <v>26</v>
      </c>
      <c r="EH332" s="71">
        <v>26</v>
      </c>
      <c r="EI332" s="71">
        <v>3</v>
      </c>
      <c r="EJ332" s="71">
        <v>1028</v>
      </c>
      <c r="EK332" s="71">
        <v>13</v>
      </c>
      <c r="EL332" s="71">
        <v>0</v>
      </c>
      <c r="EM332" s="71">
        <v>36</v>
      </c>
      <c r="EN332" s="71">
        <v>2</v>
      </c>
      <c r="EO332" s="71">
        <v>10</v>
      </c>
      <c r="EP332" s="71">
        <v>0</v>
      </c>
      <c r="EQ332" s="71">
        <v>0</v>
      </c>
      <c r="ER332" s="71">
        <v>0</v>
      </c>
      <c r="ES332" s="71">
        <v>0</v>
      </c>
      <c r="EU332" s="80" t="s">
        <v>203</v>
      </c>
      <c r="EV332" s="80" t="s">
        <v>2613</v>
      </c>
      <c r="EW332" s="78">
        <v>1021</v>
      </c>
      <c r="EX332" s="80">
        <v>411</v>
      </c>
      <c r="EY332" s="78">
        <v>2394</v>
      </c>
      <c r="EZ332" s="78"/>
      <c r="FA332" s="78"/>
      <c r="FB332" s="78"/>
      <c r="FC332" s="78"/>
      <c r="FD332" s="78"/>
      <c r="FE332" s="78"/>
    </row>
    <row r="333" spans="1:161">
      <c r="A333" s="212"/>
      <c r="B333" s="8" t="s">
        <v>91</v>
      </c>
      <c r="C333" s="71">
        <v>0</v>
      </c>
      <c r="D333" s="71">
        <v>0</v>
      </c>
      <c r="E333" s="71">
        <v>0</v>
      </c>
      <c r="F333" s="71">
        <v>0</v>
      </c>
      <c r="G333" s="71">
        <v>0</v>
      </c>
      <c r="H333" s="71">
        <v>0</v>
      </c>
      <c r="I333" s="71">
        <v>0</v>
      </c>
      <c r="J333" s="71">
        <v>0</v>
      </c>
      <c r="K333" s="71">
        <v>0</v>
      </c>
      <c r="L333" s="71">
        <v>0</v>
      </c>
      <c r="M333" s="71">
        <v>0</v>
      </c>
      <c r="N333" s="71">
        <v>0</v>
      </c>
      <c r="O333" s="71">
        <v>0</v>
      </c>
      <c r="P333" s="71">
        <v>0</v>
      </c>
      <c r="Q333" s="71">
        <v>0</v>
      </c>
      <c r="R333" s="71">
        <v>0</v>
      </c>
      <c r="S333" s="71">
        <v>0</v>
      </c>
      <c r="T333" s="71">
        <v>0</v>
      </c>
      <c r="U333" s="71">
        <v>0</v>
      </c>
      <c r="V333" s="71">
        <v>0</v>
      </c>
      <c r="W333" s="71">
        <v>0</v>
      </c>
      <c r="X333" s="71">
        <v>0</v>
      </c>
      <c r="Y333" s="71">
        <v>0</v>
      </c>
      <c r="Z333" s="71">
        <v>0</v>
      </c>
      <c r="AA333" s="71">
        <v>0</v>
      </c>
      <c r="AB333" s="71">
        <v>0</v>
      </c>
      <c r="AC333" s="69">
        <v>0</v>
      </c>
      <c r="AD333" s="69">
        <v>0</v>
      </c>
      <c r="AE333" s="212"/>
      <c r="AF333" s="8" t="s">
        <v>91</v>
      </c>
      <c r="AG333" s="71">
        <v>0</v>
      </c>
      <c r="AH333" s="71">
        <v>0</v>
      </c>
      <c r="AI333" s="71">
        <v>0</v>
      </c>
      <c r="AJ333" s="71">
        <v>0</v>
      </c>
      <c r="AK333" s="71">
        <v>0</v>
      </c>
      <c r="AL333" s="71">
        <v>0</v>
      </c>
      <c r="AM333" s="71">
        <v>0</v>
      </c>
      <c r="AN333" s="71">
        <v>0</v>
      </c>
      <c r="AO333" s="71">
        <v>0</v>
      </c>
      <c r="AP333" s="71">
        <v>0</v>
      </c>
      <c r="AQ333" s="71">
        <v>0</v>
      </c>
      <c r="AR333" s="71">
        <v>0</v>
      </c>
      <c r="AS333" s="71">
        <v>0</v>
      </c>
      <c r="AT333" s="71">
        <v>0</v>
      </c>
      <c r="AU333" s="71">
        <v>0</v>
      </c>
      <c r="AV333" s="71">
        <v>0</v>
      </c>
      <c r="AW333" s="71">
        <v>0</v>
      </c>
      <c r="AX333" s="71">
        <v>0</v>
      </c>
      <c r="AY333" s="71">
        <v>0</v>
      </c>
      <c r="AZ333" s="71">
        <v>0</v>
      </c>
      <c r="BA333" s="71">
        <v>0</v>
      </c>
      <c r="BB333" s="71">
        <v>0</v>
      </c>
      <c r="BC333" s="71">
        <v>0</v>
      </c>
      <c r="BD333" s="71">
        <v>0</v>
      </c>
      <c r="BE333" s="71">
        <v>0</v>
      </c>
      <c r="BF333" s="71">
        <v>0</v>
      </c>
      <c r="BG333" s="69">
        <v>0</v>
      </c>
      <c r="BH333" s="69">
        <v>0</v>
      </c>
      <c r="BI333" s="212"/>
      <c r="BJ333" s="8" t="s">
        <v>91</v>
      </c>
      <c r="BK333" s="31">
        <v>0</v>
      </c>
      <c r="BL333" s="31">
        <v>0</v>
      </c>
      <c r="BM333" s="31">
        <v>0</v>
      </c>
      <c r="BN333" s="31">
        <v>0</v>
      </c>
      <c r="BO333" s="31">
        <v>0</v>
      </c>
      <c r="BP333" s="31">
        <v>0</v>
      </c>
      <c r="BQ333" s="31">
        <v>0</v>
      </c>
      <c r="BR333" s="31">
        <v>0</v>
      </c>
      <c r="BS333" s="31">
        <v>0</v>
      </c>
      <c r="BT333" s="31">
        <v>0</v>
      </c>
      <c r="BU333" s="31">
        <v>0</v>
      </c>
      <c r="BV333" s="31">
        <v>0</v>
      </c>
      <c r="BW333" s="31">
        <v>0</v>
      </c>
      <c r="BX333" s="149">
        <v>0</v>
      </c>
      <c r="BY333" s="125">
        <v>0</v>
      </c>
      <c r="BZ333" s="71">
        <v>0</v>
      </c>
      <c r="CA333" s="71">
        <v>0</v>
      </c>
      <c r="CB333" s="71">
        <v>0</v>
      </c>
      <c r="CC333" s="71">
        <v>0</v>
      </c>
      <c r="CD333" s="212"/>
      <c r="CE333" s="8" t="s">
        <v>91</v>
      </c>
      <c r="CF333" s="71">
        <v>0</v>
      </c>
      <c r="CG333" s="71">
        <v>0</v>
      </c>
      <c r="CH333" s="71">
        <v>0</v>
      </c>
      <c r="CI333" s="71">
        <v>0</v>
      </c>
      <c r="CJ333" s="71">
        <v>0</v>
      </c>
      <c r="CK333" s="71">
        <v>0</v>
      </c>
      <c r="CL333" s="71">
        <v>0</v>
      </c>
      <c r="CM333" s="71">
        <v>0</v>
      </c>
      <c r="CN333" s="71">
        <v>0</v>
      </c>
      <c r="CO333" s="212"/>
      <c r="CP333" s="8" t="s">
        <v>91</v>
      </c>
      <c r="CQ333" s="46">
        <v>0</v>
      </c>
      <c r="CR333" s="46">
        <v>0</v>
      </c>
      <c r="CS333" s="46">
        <v>0</v>
      </c>
      <c r="CT333" s="46">
        <v>0</v>
      </c>
      <c r="CU333" s="46">
        <v>0</v>
      </c>
      <c r="CV333" s="46">
        <v>0</v>
      </c>
      <c r="CW333" s="46">
        <v>0</v>
      </c>
      <c r="CX333" s="46">
        <v>0</v>
      </c>
      <c r="CY333" s="46">
        <v>0</v>
      </c>
      <c r="CZ333" s="46">
        <v>0</v>
      </c>
      <c r="DA333" s="46">
        <v>0</v>
      </c>
      <c r="DB333" s="46">
        <v>0</v>
      </c>
      <c r="DC333" s="46">
        <v>0</v>
      </c>
      <c r="DD333" s="46">
        <v>0</v>
      </c>
      <c r="DE333" s="46">
        <v>0</v>
      </c>
      <c r="DF333" s="46">
        <v>0</v>
      </c>
      <c r="DG333" s="46">
        <v>0</v>
      </c>
      <c r="DH333" s="46">
        <v>0</v>
      </c>
      <c r="DI333" s="46">
        <v>0</v>
      </c>
      <c r="DJ333" s="46">
        <v>0</v>
      </c>
      <c r="DK333" s="46">
        <v>0</v>
      </c>
      <c r="DL333" s="46">
        <v>0</v>
      </c>
      <c r="DM333" s="46">
        <v>0</v>
      </c>
      <c r="DN333" s="46">
        <v>0</v>
      </c>
      <c r="DO333" s="212"/>
      <c r="DP333" s="8" t="s">
        <v>91</v>
      </c>
      <c r="DQ333" s="71">
        <v>0</v>
      </c>
      <c r="DR333" s="71">
        <v>0</v>
      </c>
      <c r="DS333" s="71">
        <v>0</v>
      </c>
      <c r="DT333" s="71">
        <v>0</v>
      </c>
      <c r="DU333" s="71">
        <v>0</v>
      </c>
      <c r="DV333" s="16">
        <v>0</v>
      </c>
      <c r="DW333" s="71">
        <v>0</v>
      </c>
      <c r="DX333" s="71">
        <v>0</v>
      </c>
      <c r="DY333" s="152">
        <v>0</v>
      </c>
      <c r="DZ333" s="32">
        <v>0</v>
      </c>
      <c r="EA333" s="212"/>
      <c r="EB333" s="8" t="s">
        <v>91</v>
      </c>
      <c r="EC333" s="71">
        <v>0</v>
      </c>
      <c r="ED333" s="71">
        <v>0</v>
      </c>
      <c r="EE333" s="71">
        <v>0</v>
      </c>
      <c r="EF333" s="71">
        <v>0</v>
      </c>
      <c r="EG333" s="71">
        <v>0</v>
      </c>
      <c r="EH333" s="71">
        <v>0</v>
      </c>
      <c r="EI333" s="71">
        <v>0</v>
      </c>
      <c r="EJ333" s="71">
        <v>0</v>
      </c>
      <c r="EK333" s="71">
        <v>0</v>
      </c>
      <c r="EL333" s="71">
        <v>0</v>
      </c>
      <c r="EM333" s="71">
        <v>0</v>
      </c>
      <c r="EN333" s="71">
        <v>0</v>
      </c>
      <c r="EO333" s="71">
        <v>0</v>
      </c>
      <c r="EP333" s="71">
        <v>0</v>
      </c>
      <c r="EQ333" s="71">
        <v>0</v>
      </c>
      <c r="ER333" s="71">
        <v>0</v>
      </c>
      <c r="ES333" s="71">
        <v>0</v>
      </c>
      <c r="EU333" s="80" t="s">
        <v>203</v>
      </c>
      <c r="EV333" s="80" t="s">
        <v>2614</v>
      </c>
      <c r="EW333" s="78">
        <v>0</v>
      </c>
      <c r="EX333" s="80">
        <v>0</v>
      </c>
      <c r="EY333" s="78">
        <v>0</v>
      </c>
      <c r="EZ333" s="78"/>
      <c r="FA333" s="78"/>
      <c r="FB333" s="78"/>
      <c r="FC333" s="78"/>
      <c r="FD333" s="78"/>
      <c r="FE333" s="78"/>
    </row>
    <row r="334" spans="1:161">
      <c r="A334" s="212"/>
      <c r="B334" s="66" t="s">
        <v>73</v>
      </c>
      <c r="C334" s="26">
        <v>919</v>
      </c>
      <c r="D334" s="26">
        <v>494</v>
      </c>
      <c r="E334" s="26">
        <v>0</v>
      </c>
      <c r="F334" s="26">
        <v>0</v>
      </c>
      <c r="G334" s="26">
        <v>0</v>
      </c>
      <c r="H334" s="26">
        <v>0</v>
      </c>
      <c r="I334" s="26">
        <v>47</v>
      </c>
      <c r="J334" s="26">
        <v>30</v>
      </c>
      <c r="K334" s="26">
        <v>315</v>
      </c>
      <c r="L334" s="26">
        <v>178</v>
      </c>
      <c r="M334" s="26">
        <v>377</v>
      </c>
      <c r="N334" s="26">
        <v>207</v>
      </c>
      <c r="O334" s="26">
        <v>227</v>
      </c>
      <c r="P334" s="26">
        <v>125</v>
      </c>
      <c r="Q334" s="26">
        <v>345</v>
      </c>
      <c r="R334" s="26">
        <v>188</v>
      </c>
      <c r="S334" s="26">
        <v>0</v>
      </c>
      <c r="T334" s="26">
        <v>0</v>
      </c>
      <c r="U334" s="26">
        <v>212</v>
      </c>
      <c r="V334" s="26">
        <v>98</v>
      </c>
      <c r="W334" s="26">
        <v>213</v>
      </c>
      <c r="X334" s="26">
        <v>106</v>
      </c>
      <c r="Y334" s="26">
        <v>115</v>
      </c>
      <c r="Z334" s="26">
        <v>56</v>
      </c>
      <c r="AA334" s="26">
        <v>110</v>
      </c>
      <c r="AB334" s="26">
        <v>61</v>
      </c>
      <c r="AC334" s="68">
        <v>2880</v>
      </c>
      <c r="AD334" s="68">
        <v>1543</v>
      </c>
      <c r="AE334" s="212"/>
      <c r="AF334" s="66" t="s">
        <v>73</v>
      </c>
      <c r="AG334" s="26">
        <v>40</v>
      </c>
      <c r="AH334" s="26">
        <v>25</v>
      </c>
      <c r="AI334" s="26">
        <v>0</v>
      </c>
      <c r="AJ334" s="26">
        <v>0</v>
      </c>
      <c r="AK334" s="26">
        <v>0</v>
      </c>
      <c r="AL334" s="26">
        <v>0</v>
      </c>
      <c r="AM334" s="26">
        <v>4</v>
      </c>
      <c r="AN334" s="26">
        <v>4</v>
      </c>
      <c r="AO334" s="26">
        <v>8</v>
      </c>
      <c r="AP334" s="26">
        <v>2</v>
      </c>
      <c r="AQ334" s="26">
        <v>9</v>
      </c>
      <c r="AR334" s="26">
        <v>3</v>
      </c>
      <c r="AS334" s="26">
        <v>0</v>
      </c>
      <c r="AT334" s="26">
        <v>0</v>
      </c>
      <c r="AU334" s="26">
        <v>105</v>
      </c>
      <c r="AV334" s="26">
        <v>54</v>
      </c>
      <c r="AW334" s="26">
        <v>0</v>
      </c>
      <c r="AX334" s="26">
        <v>0</v>
      </c>
      <c r="AY334" s="26">
        <v>67</v>
      </c>
      <c r="AZ334" s="26">
        <v>25</v>
      </c>
      <c r="BA334" s="26">
        <v>71</v>
      </c>
      <c r="BB334" s="26">
        <v>33</v>
      </c>
      <c r="BC334" s="26">
        <v>55</v>
      </c>
      <c r="BD334" s="26">
        <v>26</v>
      </c>
      <c r="BE334" s="26">
        <v>15</v>
      </c>
      <c r="BF334" s="26">
        <v>8</v>
      </c>
      <c r="BG334" s="68">
        <v>374</v>
      </c>
      <c r="BH334" s="68">
        <v>180</v>
      </c>
      <c r="BI334" s="212"/>
      <c r="BJ334" s="66" t="s">
        <v>73</v>
      </c>
      <c r="BK334" s="68">
        <v>20</v>
      </c>
      <c r="BL334" s="68">
        <v>0</v>
      </c>
      <c r="BM334" s="68">
        <v>0</v>
      </c>
      <c r="BN334" s="68">
        <v>1</v>
      </c>
      <c r="BO334" s="68">
        <v>7</v>
      </c>
      <c r="BP334" s="68">
        <v>10</v>
      </c>
      <c r="BQ334" s="68">
        <v>5</v>
      </c>
      <c r="BR334" s="68">
        <v>8</v>
      </c>
      <c r="BS334" s="68">
        <v>0</v>
      </c>
      <c r="BT334" s="68">
        <v>7</v>
      </c>
      <c r="BU334" s="68">
        <v>5</v>
      </c>
      <c r="BV334" s="68">
        <v>2</v>
      </c>
      <c r="BW334" s="68">
        <v>3</v>
      </c>
      <c r="BX334" s="68">
        <v>68</v>
      </c>
      <c r="BY334" s="68">
        <v>55</v>
      </c>
      <c r="BZ334" s="68">
        <v>17</v>
      </c>
      <c r="CA334" s="68">
        <v>0</v>
      </c>
      <c r="CB334" s="68">
        <v>7</v>
      </c>
      <c r="CC334" s="68">
        <v>10</v>
      </c>
      <c r="CD334" s="212"/>
      <c r="CE334" s="66" t="s">
        <v>73</v>
      </c>
      <c r="CF334" s="68">
        <v>0</v>
      </c>
      <c r="CG334" s="68">
        <v>952</v>
      </c>
      <c r="CH334" s="68">
        <v>150</v>
      </c>
      <c r="CI334" s="68">
        <v>10</v>
      </c>
      <c r="CJ334" s="68">
        <v>0</v>
      </c>
      <c r="CK334" s="68">
        <v>20</v>
      </c>
      <c r="CL334" s="68">
        <v>55</v>
      </c>
      <c r="CM334" s="68">
        <v>51</v>
      </c>
      <c r="CN334" s="68">
        <v>44</v>
      </c>
      <c r="CO334" s="212"/>
      <c r="CP334" s="66" t="s">
        <v>73</v>
      </c>
      <c r="CQ334" s="68">
        <v>617</v>
      </c>
      <c r="CR334" s="68">
        <v>332</v>
      </c>
      <c r="CS334" s="68">
        <v>266</v>
      </c>
      <c r="CT334" s="68">
        <v>135</v>
      </c>
      <c r="CU334" s="68">
        <v>0</v>
      </c>
      <c r="CV334" s="68">
        <v>0</v>
      </c>
      <c r="CW334" s="68">
        <v>0</v>
      </c>
      <c r="CX334" s="68">
        <v>0</v>
      </c>
      <c r="CY334" s="68">
        <v>287</v>
      </c>
      <c r="CZ334" s="68">
        <v>122</v>
      </c>
      <c r="DA334" s="68">
        <v>113</v>
      </c>
      <c r="DB334" s="68">
        <v>47</v>
      </c>
      <c r="DC334" s="68">
        <v>37</v>
      </c>
      <c r="DD334" s="68">
        <v>25</v>
      </c>
      <c r="DE334" s="68">
        <v>15</v>
      </c>
      <c r="DF334" s="68">
        <v>7</v>
      </c>
      <c r="DG334" s="68">
        <v>41</v>
      </c>
      <c r="DH334" s="68">
        <v>20</v>
      </c>
      <c r="DI334" s="68">
        <v>5</v>
      </c>
      <c r="DJ334" s="68">
        <v>1</v>
      </c>
      <c r="DK334" s="68">
        <v>39</v>
      </c>
      <c r="DL334" s="68">
        <v>10</v>
      </c>
      <c r="DM334" s="68">
        <v>12</v>
      </c>
      <c r="DN334" s="68">
        <v>2</v>
      </c>
      <c r="DO334" s="212"/>
      <c r="DP334" s="66" t="s">
        <v>73</v>
      </c>
      <c r="DQ334" s="26">
        <v>31</v>
      </c>
      <c r="DR334" s="26">
        <v>102</v>
      </c>
      <c r="DS334" s="26">
        <v>0</v>
      </c>
      <c r="DT334" s="26">
        <v>33</v>
      </c>
      <c r="DU334" s="26">
        <v>7</v>
      </c>
      <c r="DV334" s="26">
        <v>173</v>
      </c>
      <c r="DW334" s="26">
        <v>63</v>
      </c>
      <c r="DX334" s="26">
        <v>53</v>
      </c>
      <c r="DY334" s="41">
        <v>24</v>
      </c>
      <c r="DZ334" s="41">
        <v>6</v>
      </c>
      <c r="EA334" s="212"/>
      <c r="EB334" s="66" t="s">
        <v>73</v>
      </c>
      <c r="EC334" s="68">
        <v>703</v>
      </c>
      <c r="ED334" s="68">
        <v>620</v>
      </c>
      <c r="EE334" s="68">
        <v>12</v>
      </c>
      <c r="EF334" s="68">
        <v>0</v>
      </c>
      <c r="EG334" s="68">
        <v>26</v>
      </c>
      <c r="EH334" s="68">
        <v>26</v>
      </c>
      <c r="EI334" s="68">
        <v>3</v>
      </c>
      <c r="EJ334" s="68">
        <v>1028</v>
      </c>
      <c r="EK334" s="68">
        <v>13</v>
      </c>
      <c r="EL334" s="68">
        <v>0</v>
      </c>
      <c r="EM334" s="68">
        <v>36</v>
      </c>
      <c r="EN334" s="68">
        <v>2</v>
      </c>
      <c r="EO334" s="68">
        <v>10</v>
      </c>
      <c r="EP334" s="68">
        <v>0</v>
      </c>
      <c r="EQ334" s="68">
        <v>0</v>
      </c>
      <c r="ER334" s="68">
        <v>0</v>
      </c>
      <c r="ES334" s="68">
        <v>0</v>
      </c>
      <c r="EU334" s="80" t="s">
        <v>203</v>
      </c>
      <c r="EV334" s="80" t="s">
        <v>2615</v>
      </c>
      <c r="EW334" s="78">
        <v>1021</v>
      </c>
      <c r="EX334" s="80">
        <v>411</v>
      </c>
      <c r="EY334" s="78">
        <v>2394</v>
      </c>
      <c r="EZ334" s="78"/>
      <c r="FA334" s="78"/>
      <c r="FB334" s="78"/>
      <c r="FC334" s="78"/>
      <c r="FD334" s="78"/>
      <c r="FE334" s="78"/>
    </row>
    <row r="335" spans="1:161" s="100" customFormat="1">
      <c r="A335" s="45" t="s">
        <v>109</v>
      </c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13"/>
      <c r="AD335" s="13"/>
      <c r="AE335" s="45" t="s">
        <v>109</v>
      </c>
      <c r="AF335" s="22"/>
      <c r="AG335" s="22"/>
      <c r="AH335" s="22"/>
      <c r="AI335" s="22"/>
      <c r="AJ335" s="22"/>
      <c r="AK335" s="22"/>
      <c r="AL335" s="22"/>
      <c r="AM335" s="22"/>
      <c r="AN335" s="22"/>
      <c r="AO335" s="22"/>
      <c r="AP335" s="22"/>
      <c r="AQ335" s="22"/>
      <c r="AR335" s="22"/>
      <c r="AS335" s="22"/>
      <c r="AT335" s="22"/>
      <c r="AU335" s="22"/>
      <c r="AV335" s="22"/>
      <c r="AW335" s="22"/>
      <c r="AX335" s="22"/>
      <c r="AY335" s="22"/>
      <c r="AZ335" s="22"/>
      <c r="BA335" s="22"/>
      <c r="BB335" s="22"/>
      <c r="BC335" s="22"/>
      <c r="BD335" s="22"/>
      <c r="BE335" s="22"/>
      <c r="BF335" s="22"/>
      <c r="BG335" s="13"/>
      <c r="BH335" s="13"/>
      <c r="BI335" s="45" t="s">
        <v>109</v>
      </c>
      <c r="BJ335" s="22"/>
      <c r="BK335" s="22"/>
      <c r="BL335" s="22"/>
      <c r="BM335" s="22"/>
      <c r="BN335" s="22"/>
      <c r="BO335" s="22"/>
      <c r="BP335" s="22"/>
      <c r="BQ335" s="22"/>
      <c r="BR335" s="22"/>
      <c r="BS335" s="22"/>
      <c r="BT335" s="22"/>
      <c r="BU335" s="22"/>
      <c r="BV335" s="22"/>
      <c r="BW335" s="22"/>
      <c r="BX335" s="22"/>
      <c r="BY335" s="22"/>
      <c r="BZ335" s="22"/>
      <c r="CA335" s="22"/>
      <c r="CB335" s="22"/>
      <c r="CC335" s="22"/>
      <c r="CD335" s="45" t="s">
        <v>109</v>
      </c>
      <c r="CE335" s="22"/>
      <c r="CF335" s="53"/>
      <c r="CG335" s="53"/>
      <c r="CH335" s="53"/>
      <c r="CI335" s="53"/>
      <c r="CJ335" s="53"/>
      <c r="CK335" s="53"/>
      <c r="CL335" s="53"/>
      <c r="CM335" s="53"/>
      <c r="CN335" s="53"/>
      <c r="CO335" s="45" t="s">
        <v>109</v>
      </c>
      <c r="CP335" s="22"/>
      <c r="CQ335" s="22"/>
      <c r="CR335" s="22"/>
      <c r="CS335" s="22"/>
      <c r="CT335" s="22"/>
      <c r="CU335" s="22"/>
      <c r="CV335" s="22"/>
      <c r="CW335" s="22"/>
      <c r="CX335" s="22"/>
      <c r="CY335" s="22"/>
      <c r="CZ335" s="22"/>
      <c r="DA335" s="22"/>
      <c r="DB335" s="22"/>
      <c r="DC335" s="22"/>
      <c r="DD335" s="22"/>
      <c r="DE335" s="22"/>
      <c r="DF335" s="22"/>
      <c r="DG335" s="22"/>
      <c r="DH335" s="22"/>
      <c r="DI335" s="22"/>
      <c r="DJ335" s="22"/>
      <c r="DK335" s="22"/>
      <c r="DL335" s="22"/>
      <c r="DM335" s="22"/>
      <c r="DN335" s="22"/>
      <c r="DO335" s="45" t="s">
        <v>109</v>
      </c>
      <c r="DP335" s="22"/>
      <c r="DQ335" s="22"/>
      <c r="DR335" s="22"/>
      <c r="DS335" s="22"/>
      <c r="DT335" s="22"/>
      <c r="DU335" s="22"/>
      <c r="DV335" s="22"/>
      <c r="DW335" s="22"/>
      <c r="DX335" s="22"/>
      <c r="DY335" s="22"/>
      <c r="DZ335" s="22"/>
      <c r="EA335" s="45" t="s">
        <v>109</v>
      </c>
      <c r="EB335" s="22"/>
      <c r="EC335" s="22"/>
      <c r="ED335" s="22"/>
      <c r="EE335" s="22"/>
      <c r="EF335" s="22"/>
      <c r="EG335" s="22"/>
      <c r="EH335" s="22"/>
      <c r="EI335" s="22"/>
      <c r="EJ335" s="22"/>
      <c r="EK335" s="22"/>
      <c r="EL335" s="22"/>
      <c r="EM335" s="22"/>
      <c r="EN335" s="22"/>
      <c r="EO335" s="22"/>
      <c r="EP335" s="22"/>
      <c r="EQ335" s="22"/>
      <c r="ER335" s="22"/>
      <c r="ES335" s="22"/>
      <c r="EU335" s="80" t="str">
        <f>IF(A335="",EU334,A335)</f>
        <v>IHOROMBE</v>
      </c>
      <c r="EV335" s="80" t="str">
        <f>EU335&amp;B335</f>
        <v>IHOROMBE</v>
      </c>
      <c r="EW335" s="78">
        <f>CQ335+CU335+CY335+DC335+DG335+DK335</f>
        <v>0</v>
      </c>
      <c r="EX335" s="80">
        <f>CS335+CW335+DA335+DE335+DI335+DM335</f>
        <v>0</v>
      </c>
      <c r="EY335" s="78">
        <f>(CF335+2*CG335+3*CH335+4*CI335+5*CJ335)</f>
        <v>0</v>
      </c>
      <c r="EZ335" s="78"/>
      <c r="FA335" s="78"/>
      <c r="FB335" s="78"/>
      <c r="FC335" s="78"/>
      <c r="FD335" s="78"/>
      <c r="FE335" s="78"/>
    </row>
    <row r="336" spans="1:161">
      <c r="A336" s="212" t="s">
        <v>204</v>
      </c>
      <c r="B336" s="8" t="s">
        <v>90</v>
      </c>
      <c r="C336" s="71">
        <v>147</v>
      </c>
      <c r="D336" s="71">
        <v>64</v>
      </c>
      <c r="E336" s="71">
        <v>0</v>
      </c>
      <c r="F336" s="71">
        <v>0</v>
      </c>
      <c r="G336" s="71">
        <v>0</v>
      </c>
      <c r="H336" s="71">
        <v>0</v>
      </c>
      <c r="I336" s="71">
        <v>0</v>
      </c>
      <c r="J336" s="71">
        <v>0</v>
      </c>
      <c r="K336" s="71">
        <v>93</v>
      </c>
      <c r="L336" s="71">
        <v>44</v>
      </c>
      <c r="M336" s="71">
        <v>10</v>
      </c>
      <c r="N336" s="71">
        <v>5</v>
      </c>
      <c r="O336" s="71">
        <v>11</v>
      </c>
      <c r="P336" s="71">
        <v>4</v>
      </c>
      <c r="Q336" s="71">
        <v>36</v>
      </c>
      <c r="R336" s="71">
        <v>15</v>
      </c>
      <c r="S336" s="71">
        <v>0</v>
      </c>
      <c r="T336" s="71">
        <v>0</v>
      </c>
      <c r="U336" s="71">
        <v>0</v>
      </c>
      <c r="V336" s="71">
        <v>0</v>
      </c>
      <c r="W336" s="71">
        <v>62</v>
      </c>
      <c r="X336" s="71">
        <v>34</v>
      </c>
      <c r="Y336" s="71">
        <v>11</v>
      </c>
      <c r="Z336" s="71">
        <v>1</v>
      </c>
      <c r="AA336" s="71">
        <v>0</v>
      </c>
      <c r="AB336" s="71">
        <v>0</v>
      </c>
      <c r="AC336" s="69">
        <v>370</v>
      </c>
      <c r="AD336" s="69">
        <v>167</v>
      </c>
      <c r="AE336" s="212" t="s">
        <v>204</v>
      </c>
      <c r="AF336" s="8" t="s">
        <v>90</v>
      </c>
      <c r="AG336" s="71">
        <v>30</v>
      </c>
      <c r="AH336" s="71">
        <v>14</v>
      </c>
      <c r="AI336" s="71">
        <v>0</v>
      </c>
      <c r="AJ336" s="71">
        <v>0</v>
      </c>
      <c r="AK336" s="71">
        <v>0</v>
      </c>
      <c r="AL336" s="71">
        <v>0</v>
      </c>
      <c r="AM336" s="71">
        <v>0</v>
      </c>
      <c r="AN336" s="71">
        <v>0</v>
      </c>
      <c r="AO336" s="71">
        <v>6</v>
      </c>
      <c r="AP336" s="71">
        <v>4</v>
      </c>
      <c r="AQ336" s="71">
        <v>0</v>
      </c>
      <c r="AR336" s="71">
        <v>0</v>
      </c>
      <c r="AS336" s="71">
        <v>0</v>
      </c>
      <c r="AT336" s="71">
        <v>0</v>
      </c>
      <c r="AU336" s="71">
        <v>1</v>
      </c>
      <c r="AV336" s="71">
        <v>0</v>
      </c>
      <c r="AW336" s="71">
        <v>0</v>
      </c>
      <c r="AX336" s="71">
        <v>0</v>
      </c>
      <c r="AY336" s="71">
        <v>0</v>
      </c>
      <c r="AZ336" s="71">
        <v>0</v>
      </c>
      <c r="BA336" s="71">
        <v>19</v>
      </c>
      <c r="BB336" s="71">
        <v>13</v>
      </c>
      <c r="BC336" s="71">
        <v>4</v>
      </c>
      <c r="BD336" s="71">
        <v>0</v>
      </c>
      <c r="BE336" s="71">
        <v>0</v>
      </c>
      <c r="BF336" s="71">
        <v>0</v>
      </c>
      <c r="BG336" s="69">
        <v>60</v>
      </c>
      <c r="BH336" s="69">
        <v>31</v>
      </c>
      <c r="BI336" s="212" t="s">
        <v>204</v>
      </c>
      <c r="BJ336" s="8" t="s">
        <v>90</v>
      </c>
      <c r="BK336" s="31">
        <v>3</v>
      </c>
      <c r="BL336" s="31">
        <v>0</v>
      </c>
      <c r="BM336" s="31">
        <v>0</v>
      </c>
      <c r="BN336" s="31">
        <v>0</v>
      </c>
      <c r="BO336" s="31">
        <v>2</v>
      </c>
      <c r="BP336" s="31">
        <v>1</v>
      </c>
      <c r="BQ336" s="31">
        <v>1</v>
      </c>
      <c r="BR336" s="31">
        <v>1</v>
      </c>
      <c r="BS336" s="31">
        <v>0</v>
      </c>
      <c r="BT336" s="31">
        <v>0</v>
      </c>
      <c r="BU336" s="31">
        <v>1</v>
      </c>
      <c r="BV336" s="31">
        <v>1</v>
      </c>
      <c r="BW336" s="31">
        <v>0</v>
      </c>
      <c r="BX336" s="149">
        <v>10</v>
      </c>
      <c r="BY336" s="125">
        <v>8</v>
      </c>
      <c r="BZ336" s="71">
        <v>8</v>
      </c>
      <c r="CA336" s="71">
        <v>0</v>
      </c>
      <c r="CB336" s="71">
        <v>1</v>
      </c>
      <c r="CC336" s="71">
        <v>2</v>
      </c>
      <c r="CD336" s="212" t="s">
        <v>204</v>
      </c>
      <c r="CE336" s="8" t="s">
        <v>90</v>
      </c>
      <c r="CF336" s="71">
        <v>0</v>
      </c>
      <c r="CG336" s="71">
        <v>156</v>
      </c>
      <c r="CH336" s="71">
        <v>2</v>
      </c>
      <c r="CI336" s="71">
        <v>0</v>
      </c>
      <c r="CJ336" s="71">
        <v>0</v>
      </c>
      <c r="CK336" s="71">
        <v>9</v>
      </c>
      <c r="CL336" s="71">
        <v>9</v>
      </c>
      <c r="CM336" s="71">
        <v>8</v>
      </c>
      <c r="CN336" s="71">
        <v>6</v>
      </c>
      <c r="CO336" s="212" t="s">
        <v>204</v>
      </c>
      <c r="CP336" s="8" t="s">
        <v>90</v>
      </c>
      <c r="CQ336" s="46">
        <v>86</v>
      </c>
      <c r="CR336" s="46">
        <v>41</v>
      </c>
      <c r="CS336" s="46">
        <v>55</v>
      </c>
      <c r="CT336" s="46">
        <v>21</v>
      </c>
      <c r="CU336" s="46">
        <v>0</v>
      </c>
      <c r="CV336" s="46">
        <v>0</v>
      </c>
      <c r="CW336" s="46">
        <v>0</v>
      </c>
      <c r="CX336" s="46">
        <v>0</v>
      </c>
      <c r="CY336" s="46">
        <v>9</v>
      </c>
      <c r="CZ336" s="46">
        <v>1</v>
      </c>
      <c r="DA336" s="46">
        <v>2</v>
      </c>
      <c r="DB336" s="46">
        <v>0</v>
      </c>
      <c r="DC336" s="46">
        <v>0</v>
      </c>
      <c r="DD336" s="46">
        <v>0</v>
      </c>
      <c r="DE336" s="46">
        <v>0</v>
      </c>
      <c r="DF336" s="46">
        <v>0</v>
      </c>
      <c r="DG336" s="46">
        <v>0</v>
      </c>
      <c r="DH336" s="46">
        <v>0</v>
      </c>
      <c r="DI336" s="46">
        <v>0</v>
      </c>
      <c r="DJ336" s="46">
        <v>0</v>
      </c>
      <c r="DK336" s="46">
        <v>0</v>
      </c>
      <c r="DL336" s="46">
        <v>0</v>
      </c>
      <c r="DM336" s="46">
        <v>0</v>
      </c>
      <c r="DN336" s="46">
        <v>0</v>
      </c>
      <c r="DO336" s="212" t="s">
        <v>204</v>
      </c>
      <c r="DP336" s="8" t="s">
        <v>90</v>
      </c>
      <c r="DQ336" s="71">
        <v>5</v>
      </c>
      <c r="DR336" s="71">
        <v>20</v>
      </c>
      <c r="DS336" s="71">
        <v>0</v>
      </c>
      <c r="DT336" s="71">
        <v>1</v>
      </c>
      <c r="DU336" s="71">
        <v>0</v>
      </c>
      <c r="DV336" s="16">
        <v>26</v>
      </c>
      <c r="DW336" s="71">
        <v>10</v>
      </c>
      <c r="DX336" s="71">
        <v>14</v>
      </c>
      <c r="DY336" s="152">
        <v>2</v>
      </c>
      <c r="DZ336" s="32">
        <v>1</v>
      </c>
      <c r="EA336" s="212" t="s">
        <v>204</v>
      </c>
      <c r="EB336" s="8" t="s">
        <v>90</v>
      </c>
      <c r="EC336" s="71">
        <v>56</v>
      </c>
      <c r="ED336" s="71">
        <v>45</v>
      </c>
      <c r="EE336" s="71">
        <v>14</v>
      </c>
      <c r="EF336" s="71">
        <v>0</v>
      </c>
      <c r="EG336" s="71">
        <v>16</v>
      </c>
      <c r="EH336" s="71">
        <v>16</v>
      </c>
      <c r="EI336" s="71">
        <v>7</v>
      </c>
      <c r="EJ336" s="71">
        <v>45</v>
      </c>
      <c r="EK336" s="71">
        <v>19</v>
      </c>
      <c r="EL336" s="71">
        <v>3</v>
      </c>
      <c r="EM336" s="71">
        <v>19</v>
      </c>
      <c r="EN336" s="71">
        <v>1</v>
      </c>
      <c r="EO336" s="71">
        <v>17</v>
      </c>
      <c r="EP336" s="71">
        <v>0</v>
      </c>
      <c r="EQ336" s="71">
        <v>0</v>
      </c>
      <c r="ER336" s="71">
        <v>3</v>
      </c>
      <c r="ES336" s="71">
        <v>0</v>
      </c>
      <c r="EU336" s="80" t="s">
        <v>204</v>
      </c>
      <c r="EV336" s="80" t="s">
        <v>2619</v>
      </c>
      <c r="EW336" s="78">
        <v>95</v>
      </c>
      <c r="EX336" s="80">
        <v>57</v>
      </c>
      <c r="EY336" s="78">
        <v>318</v>
      </c>
      <c r="EZ336" s="78"/>
      <c r="FA336" s="78"/>
      <c r="FB336" s="78"/>
      <c r="FC336" s="78"/>
      <c r="FD336" s="78"/>
      <c r="FE336" s="78"/>
    </row>
    <row r="337" spans="1:161">
      <c r="A337" s="212"/>
      <c r="B337" s="8" t="s">
        <v>91</v>
      </c>
      <c r="C337" s="71">
        <v>0</v>
      </c>
      <c r="D337" s="71">
        <v>0</v>
      </c>
      <c r="E337" s="71">
        <v>0</v>
      </c>
      <c r="F337" s="71">
        <v>0</v>
      </c>
      <c r="G337" s="71">
        <v>0</v>
      </c>
      <c r="H337" s="71">
        <v>0</v>
      </c>
      <c r="I337" s="71">
        <v>0</v>
      </c>
      <c r="J337" s="71">
        <v>0</v>
      </c>
      <c r="K337" s="71">
        <v>0</v>
      </c>
      <c r="L337" s="71">
        <v>0</v>
      </c>
      <c r="M337" s="71">
        <v>0</v>
      </c>
      <c r="N337" s="71">
        <v>0</v>
      </c>
      <c r="O337" s="71">
        <v>0</v>
      </c>
      <c r="P337" s="71">
        <v>0</v>
      </c>
      <c r="Q337" s="71">
        <v>0</v>
      </c>
      <c r="R337" s="71">
        <v>0</v>
      </c>
      <c r="S337" s="71">
        <v>0</v>
      </c>
      <c r="T337" s="71">
        <v>0</v>
      </c>
      <c r="U337" s="71">
        <v>0</v>
      </c>
      <c r="V337" s="71">
        <v>0</v>
      </c>
      <c r="W337" s="71">
        <v>0</v>
      </c>
      <c r="X337" s="71">
        <v>0</v>
      </c>
      <c r="Y337" s="71">
        <v>0</v>
      </c>
      <c r="Z337" s="71">
        <v>0</v>
      </c>
      <c r="AA337" s="71">
        <v>0</v>
      </c>
      <c r="AB337" s="71">
        <v>0</v>
      </c>
      <c r="AC337" s="69">
        <v>0</v>
      </c>
      <c r="AD337" s="69">
        <v>0</v>
      </c>
      <c r="AE337" s="212"/>
      <c r="AF337" s="8" t="s">
        <v>91</v>
      </c>
      <c r="AG337" s="71">
        <v>0</v>
      </c>
      <c r="AH337" s="71">
        <v>0</v>
      </c>
      <c r="AI337" s="71">
        <v>0</v>
      </c>
      <c r="AJ337" s="71">
        <v>0</v>
      </c>
      <c r="AK337" s="71">
        <v>0</v>
      </c>
      <c r="AL337" s="71">
        <v>0</v>
      </c>
      <c r="AM337" s="71">
        <v>0</v>
      </c>
      <c r="AN337" s="71">
        <v>0</v>
      </c>
      <c r="AO337" s="71">
        <v>0</v>
      </c>
      <c r="AP337" s="71">
        <v>0</v>
      </c>
      <c r="AQ337" s="71">
        <v>0</v>
      </c>
      <c r="AR337" s="71">
        <v>0</v>
      </c>
      <c r="AS337" s="71">
        <v>0</v>
      </c>
      <c r="AT337" s="71">
        <v>0</v>
      </c>
      <c r="AU337" s="71">
        <v>0</v>
      </c>
      <c r="AV337" s="71">
        <v>0</v>
      </c>
      <c r="AW337" s="71">
        <v>0</v>
      </c>
      <c r="AX337" s="71">
        <v>0</v>
      </c>
      <c r="AY337" s="71">
        <v>0</v>
      </c>
      <c r="AZ337" s="71">
        <v>0</v>
      </c>
      <c r="BA337" s="71">
        <v>0</v>
      </c>
      <c r="BB337" s="71">
        <v>0</v>
      </c>
      <c r="BC337" s="71">
        <v>0</v>
      </c>
      <c r="BD337" s="71">
        <v>0</v>
      </c>
      <c r="BE337" s="71">
        <v>0</v>
      </c>
      <c r="BF337" s="71">
        <v>0</v>
      </c>
      <c r="BG337" s="69">
        <v>0</v>
      </c>
      <c r="BH337" s="69">
        <v>0</v>
      </c>
      <c r="BI337" s="212"/>
      <c r="BJ337" s="8" t="s">
        <v>91</v>
      </c>
      <c r="BK337" s="31">
        <v>0</v>
      </c>
      <c r="BL337" s="31">
        <v>0</v>
      </c>
      <c r="BM337" s="31">
        <v>0</v>
      </c>
      <c r="BN337" s="31">
        <v>0</v>
      </c>
      <c r="BO337" s="31">
        <v>0</v>
      </c>
      <c r="BP337" s="31">
        <v>0</v>
      </c>
      <c r="BQ337" s="31">
        <v>0</v>
      </c>
      <c r="BR337" s="31">
        <v>0</v>
      </c>
      <c r="BS337" s="31">
        <v>0</v>
      </c>
      <c r="BT337" s="31">
        <v>0</v>
      </c>
      <c r="BU337" s="31">
        <v>0</v>
      </c>
      <c r="BV337" s="31">
        <v>0</v>
      </c>
      <c r="BW337" s="31">
        <v>0</v>
      </c>
      <c r="BX337" s="149">
        <v>0</v>
      </c>
      <c r="BY337" s="125">
        <v>0</v>
      </c>
      <c r="BZ337" s="71">
        <v>0</v>
      </c>
      <c r="CA337" s="71">
        <v>0</v>
      </c>
      <c r="CB337" s="71">
        <v>0</v>
      </c>
      <c r="CC337" s="71">
        <v>0</v>
      </c>
      <c r="CD337" s="212"/>
      <c r="CE337" s="8" t="s">
        <v>91</v>
      </c>
      <c r="CF337" s="71">
        <v>0</v>
      </c>
      <c r="CG337" s="71">
        <v>0</v>
      </c>
      <c r="CH337" s="71">
        <v>0</v>
      </c>
      <c r="CI337" s="71">
        <v>0</v>
      </c>
      <c r="CJ337" s="71">
        <v>0</v>
      </c>
      <c r="CK337" s="71">
        <v>0</v>
      </c>
      <c r="CL337" s="71">
        <v>0</v>
      </c>
      <c r="CM337" s="71">
        <v>0</v>
      </c>
      <c r="CN337" s="71">
        <v>0</v>
      </c>
      <c r="CO337" s="212"/>
      <c r="CP337" s="8" t="s">
        <v>91</v>
      </c>
      <c r="CQ337" s="46">
        <v>0</v>
      </c>
      <c r="CR337" s="46">
        <v>0</v>
      </c>
      <c r="CS337" s="46">
        <v>0</v>
      </c>
      <c r="CT337" s="46">
        <v>0</v>
      </c>
      <c r="CU337" s="46">
        <v>0</v>
      </c>
      <c r="CV337" s="46">
        <v>0</v>
      </c>
      <c r="CW337" s="46">
        <v>0</v>
      </c>
      <c r="CX337" s="46">
        <v>0</v>
      </c>
      <c r="CY337" s="46">
        <v>0</v>
      </c>
      <c r="CZ337" s="46">
        <v>0</v>
      </c>
      <c r="DA337" s="46">
        <v>0</v>
      </c>
      <c r="DB337" s="46">
        <v>0</v>
      </c>
      <c r="DC337" s="46">
        <v>0</v>
      </c>
      <c r="DD337" s="46">
        <v>0</v>
      </c>
      <c r="DE337" s="46">
        <v>0</v>
      </c>
      <c r="DF337" s="46">
        <v>0</v>
      </c>
      <c r="DG337" s="46">
        <v>0</v>
      </c>
      <c r="DH337" s="46">
        <v>0</v>
      </c>
      <c r="DI337" s="46">
        <v>0</v>
      </c>
      <c r="DJ337" s="46">
        <v>0</v>
      </c>
      <c r="DK337" s="46">
        <v>0</v>
      </c>
      <c r="DL337" s="46">
        <v>0</v>
      </c>
      <c r="DM337" s="46">
        <v>0</v>
      </c>
      <c r="DN337" s="46">
        <v>0</v>
      </c>
      <c r="DO337" s="212"/>
      <c r="DP337" s="8" t="s">
        <v>91</v>
      </c>
      <c r="DQ337" s="71">
        <v>0</v>
      </c>
      <c r="DR337" s="71">
        <v>0</v>
      </c>
      <c r="DS337" s="71">
        <v>0</v>
      </c>
      <c r="DT337" s="71">
        <v>0</v>
      </c>
      <c r="DU337" s="71">
        <v>0</v>
      </c>
      <c r="DV337" s="16">
        <v>0</v>
      </c>
      <c r="DW337" s="71">
        <v>0</v>
      </c>
      <c r="DX337" s="71">
        <v>0</v>
      </c>
      <c r="DY337" s="152">
        <v>0</v>
      </c>
      <c r="DZ337" s="32">
        <v>0</v>
      </c>
      <c r="EA337" s="212"/>
      <c r="EB337" s="8" t="s">
        <v>91</v>
      </c>
      <c r="EC337" s="71">
        <v>0</v>
      </c>
      <c r="ED337" s="71">
        <v>0</v>
      </c>
      <c r="EE337" s="71">
        <v>0</v>
      </c>
      <c r="EF337" s="71">
        <v>0</v>
      </c>
      <c r="EG337" s="71">
        <v>0</v>
      </c>
      <c r="EH337" s="71">
        <v>0</v>
      </c>
      <c r="EI337" s="71">
        <v>0</v>
      </c>
      <c r="EJ337" s="71">
        <v>0</v>
      </c>
      <c r="EK337" s="71">
        <v>0</v>
      </c>
      <c r="EL337" s="71">
        <v>0</v>
      </c>
      <c r="EM337" s="71">
        <v>0</v>
      </c>
      <c r="EN337" s="71">
        <v>0</v>
      </c>
      <c r="EO337" s="71">
        <v>0</v>
      </c>
      <c r="EP337" s="71">
        <v>0</v>
      </c>
      <c r="EQ337" s="71">
        <v>0</v>
      </c>
      <c r="ER337" s="71">
        <v>0</v>
      </c>
      <c r="ES337" s="71">
        <v>0</v>
      </c>
      <c r="EU337" s="80" t="s">
        <v>204</v>
      </c>
      <c r="EV337" s="80" t="s">
        <v>2620</v>
      </c>
      <c r="EW337" s="78">
        <v>0</v>
      </c>
      <c r="EX337" s="80">
        <v>0</v>
      </c>
      <c r="EY337" s="78">
        <v>0</v>
      </c>
      <c r="EZ337" s="78"/>
      <c r="FA337" s="78"/>
      <c r="FB337" s="78"/>
      <c r="FC337" s="78"/>
      <c r="FD337" s="78"/>
      <c r="FE337" s="78"/>
    </row>
    <row r="338" spans="1:161">
      <c r="A338" s="212"/>
      <c r="B338" s="66" t="s">
        <v>73</v>
      </c>
      <c r="C338" s="26">
        <v>147</v>
      </c>
      <c r="D338" s="26">
        <v>64</v>
      </c>
      <c r="E338" s="26">
        <v>0</v>
      </c>
      <c r="F338" s="26">
        <v>0</v>
      </c>
      <c r="G338" s="26">
        <v>0</v>
      </c>
      <c r="H338" s="26">
        <v>0</v>
      </c>
      <c r="I338" s="26">
        <v>0</v>
      </c>
      <c r="J338" s="26">
        <v>0</v>
      </c>
      <c r="K338" s="26">
        <v>93</v>
      </c>
      <c r="L338" s="26">
        <v>44</v>
      </c>
      <c r="M338" s="26">
        <v>10</v>
      </c>
      <c r="N338" s="26">
        <v>5</v>
      </c>
      <c r="O338" s="26">
        <v>11</v>
      </c>
      <c r="P338" s="26">
        <v>4</v>
      </c>
      <c r="Q338" s="26">
        <v>36</v>
      </c>
      <c r="R338" s="26">
        <v>15</v>
      </c>
      <c r="S338" s="26">
        <v>0</v>
      </c>
      <c r="T338" s="26">
        <v>0</v>
      </c>
      <c r="U338" s="26">
        <v>0</v>
      </c>
      <c r="V338" s="26">
        <v>0</v>
      </c>
      <c r="W338" s="26">
        <v>62</v>
      </c>
      <c r="X338" s="26">
        <v>34</v>
      </c>
      <c r="Y338" s="26">
        <v>11</v>
      </c>
      <c r="Z338" s="26">
        <v>1</v>
      </c>
      <c r="AA338" s="26">
        <v>0</v>
      </c>
      <c r="AB338" s="26">
        <v>0</v>
      </c>
      <c r="AC338" s="68">
        <v>370</v>
      </c>
      <c r="AD338" s="68">
        <v>167</v>
      </c>
      <c r="AE338" s="212"/>
      <c r="AF338" s="66" t="s">
        <v>73</v>
      </c>
      <c r="AG338" s="26">
        <v>30</v>
      </c>
      <c r="AH338" s="26">
        <v>14</v>
      </c>
      <c r="AI338" s="26">
        <v>0</v>
      </c>
      <c r="AJ338" s="26">
        <v>0</v>
      </c>
      <c r="AK338" s="26">
        <v>0</v>
      </c>
      <c r="AL338" s="26">
        <v>0</v>
      </c>
      <c r="AM338" s="26">
        <v>0</v>
      </c>
      <c r="AN338" s="26">
        <v>0</v>
      </c>
      <c r="AO338" s="26">
        <v>6</v>
      </c>
      <c r="AP338" s="26">
        <v>4</v>
      </c>
      <c r="AQ338" s="26">
        <v>0</v>
      </c>
      <c r="AR338" s="26">
        <v>0</v>
      </c>
      <c r="AS338" s="26">
        <v>0</v>
      </c>
      <c r="AT338" s="26">
        <v>0</v>
      </c>
      <c r="AU338" s="26">
        <v>1</v>
      </c>
      <c r="AV338" s="26">
        <v>0</v>
      </c>
      <c r="AW338" s="26">
        <v>0</v>
      </c>
      <c r="AX338" s="26">
        <v>0</v>
      </c>
      <c r="AY338" s="26">
        <v>0</v>
      </c>
      <c r="AZ338" s="26">
        <v>0</v>
      </c>
      <c r="BA338" s="26">
        <v>19</v>
      </c>
      <c r="BB338" s="26">
        <v>13</v>
      </c>
      <c r="BC338" s="26">
        <v>4</v>
      </c>
      <c r="BD338" s="26">
        <v>0</v>
      </c>
      <c r="BE338" s="26">
        <v>0</v>
      </c>
      <c r="BF338" s="26">
        <v>0</v>
      </c>
      <c r="BG338" s="68">
        <v>60</v>
      </c>
      <c r="BH338" s="68">
        <v>31</v>
      </c>
      <c r="BI338" s="212"/>
      <c r="BJ338" s="66" t="s">
        <v>73</v>
      </c>
      <c r="BK338" s="68">
        <v>3</v>
      </c>
      <c r="BL338" s="68">
        <v>0</v>
      </c>
      <c r="BM338" s="68">
        <v>0</v>
      </c>
      <c r="BN338" s="68">
        <v>0</v>
      </c>
      <c r="BO338" s="68">
        <v>2</v>
      </c>
      <c r="BP338" s="68">
        <v>1</v>
      </c>
      <c r="BQ338" s="68">
        <v>1</v>
      </c>
      <c r="BR338" s="68">
        <v>1</v>
      </c>
      <c r="BS338" s="68">
        <v>0</v>
      </c>
      <c r="BT338" s="68">
        <v>0</v>
      </c>
      <c r="BU338" s="68">
        <v>1</v>
      </c>
      <c r="BV338" s="68">
        <v>1</v>
      </c>
      <c r="BW338" s="68">
        <v>0</v>
      </c>
      <c r="BX338" s="68">
        <v>10</v>
      </c>
      <c r="BY338" s="68">
        <v>8</v>
      </c>
      <c r="BZ338" s="68">
        <v>8</v>
      </c>
      <c r="CA338" s="68">
        <v>0</v>
      </c>
      <c r="CB338" s="68">
        <v>1</v>
      </c>
      <c r="CC338" s="68">
        <v>2</v>
      </c>
      <c r="CD338" s="212"/>
      <c r="CE338" s="66" t="s">
        <v>73</v>
      </c>
      <c r="CF338" s="68">
        <v>0</v>
      </c>
      <c r="CG338" s="68">
        <v>156</v>
      </c>
      <c r="CH338" s="68">
        <v>2</v>
      </c>
      <c r="CI338" s="68">
        <v>0</v>
      </c>
      <c r="CJ338" s="68">
        <v>0</v>
      </c>
      <c r="CK338" s="68">
        <v>9</v>
      </c>
      <c r="CL338" s="68">
        <v>9</v>
      </c>
      <c r="CM338" s="68">
        <v>8</v>
      </c>
      <c r="CN338" s="68">
        <v>6</v>
      </c>
      <c r="CO338" s="212"/>
      <c r="CP338" s="66" t="s">
        <v>73</v>
      </c>
      <c r="CQ338" s="68">
        <v>86</v>
      </c>
      <c r="CR338" s="68">
        <v>41</v>
      </c>
      <c r="CS338" s="68">
        <v>55</v>
      </c>
      <c r="CT338" s="68">
        <v>21</v>
      </c>
      <c r="CU338" s="68">
        <v>0</v>
      </c>
      <c r="CV338" s="68">
        <v>0</v>
      </c>
      <c r="CW338" s="68">
        <v>0</v>
      </c>
      <c r="CX338" s="68">
        <v>0</v>
      </c>
      <c r="CY338" s="68">
        <v>9</v>
      </c>
      <c r="CZ338" s="68">
        <v>1</v>
      </c>
      <c r="DA338" s="68">
        <v>2</v>
      </c>
      <c r="DB338" s="68">
        <v>0</v>
      </c>
      <c r="DC338" s="68">
        <v>0</v>
      </c>
      <c r="DD338" s="68">
        <v>0</v>
      </c>
      <c r="DE338" s="68">
        <v>0</v>
      </c>
      <c r="DF338" s="68">
        <v>0</v>
      </c>
      <c r="DG338" s="68">
        <v>0</v>
      </c>
      <c r="DH338" s="68">
        <v>0</v>
      </c>
      <c r="DI338" s="68">
        <v>0</v>
      </c>
      <c r="DJ338" s="68">
        <v>0</v>
      </c>
      <c r="DK338" s="68">
        <v>0</v>
      </c>
      <c r="DL338" s="68">
        <v>0</v>
      </c>
      <c r="DM338" s="68">
        <v>0</v>
      </c>
      <c r="DN338" s="68">
        <v>0</v>
      </c>
      <c r="DO338" s="212"/>
      <c r="DP338" s="66" t="s">
        <v>73</v>
      </c>
      <c r="DQ338" s="26">
        <v>5</v>
      </c>
      <c r="DR338" s="26">
        <v>20</v>
      </c>
      <c r="DS338" s="26">
        <v>0</v>
      </c>
      <c r="DT338" s="26">
        <v>1</v>
      </c>
      <c r="DU338" s="26">
        <v>0</v>
      </c>
      <c r="DV338" s="26">
        <v>26</v>
      </c>
      <c r="DW338" s="26">
        <v>10</v>
      </c>
      <c r="DX338" s="26">
        <v>14</v>
      </c>
      <c r="DY338" s="41">
        <v>2</v>
      </c>
      <c r="DZ338" s="41">
        <v>1</v>
      </c>
      <c r="EA338" s="212"/>
      <c r="EB338" s="66" t="s">
        <v>73</v>
      </c>
      <c r="EC338" s="68">
        <v>56</v>
      </c>
      <c r="ED338" s="68">
        <v>45</v>
      </c>
      <c r="EE338" s="68">
        <v>14</v>
      </c>
      <c r="EF338" s="68">
        <v>0</v>
      </c>
      <c r="EG338" s="68">
        <v>16</v>
      </c>
      <c r="EH338" s="68">
        <v>16</v>
      </c>
      <c r="EI338" s="68">
        <v>7</v>
      </c>
      <c r="EJ338" s="68">
        <v>45</v>
      </c>
      <c r="EK338" s="68">
        <v>19</v>
      </c>
      <c r="EL338" s="68">
        <v>3</v>
      </c>
      <c r="EM338" s="68">
        <v>19</v>
      </c>
      <c r="EN338" s="68">
        <v>1</v>
      </c>
      <c r="EO338" s="68">
        <v>17</v>
      </c>
      <c r="EP338" s="68">
        <v>0</v>
      </c>
      <c r="EQ338" s="68">
        <v>0</v>
      </c>
      <c r="ER338" s="68">
        <v>3</v>
      </c>
      <c r="ES338" s="68">
        <v>0</v>
      </c>
      <c r="EU338" s="80" t="s">
        <v>204</v>
      </c>
      <c r="EV338" s="80" t="s">
        <v>2621</v>
      </c>
      <c r="EW338" s="78">
        <v>95</v>
      </c>
      <c r="EX338" s="80">
        <v>57</v>
      </c>
      <c r="EY338" s="78">
        <v>318</v>
      </c>
      <c r="EZ338" s="78"/>
      <c r="FA338" s="78"/>
      <c r="FB338" s="78"/>
      <c r="FC338" s="78"/>
      <c r="FD338" s="78"/>
      <c r="FE338" s="78"/>
    </row>
    <row r="339" spans="1:161">
      <c r="A339" s="212" t="s">
        <v>205</v>
      </c>
      <c r="B339" s="8" t="s">
        <v>90</v>
      </c>
      <c r="C339" s="71">
        <v>203</v>
      </c>
      <c r="D339" s="71">
        <v>107</v>
      </c>
      <c r="E339" s="71">
        <v>0</v>
      </c>
      <c r="F339" s="71">
        <v>0</v>
      </c>
      <c r="G339" s="71">
        <v>0</v>
      </c>
      <c r="H339" s="71">
        <v>0</v>
      </c>
      <c r="I339" s="71">
        <v>0</v>
      </c>
      <c r="J339" s="71">
        <v>0</v>
      </c>
      <c r="K339" s="71">
        <v>49</v>
      </c>
      <c r="L339" s="71">
        <v>33</v>
      </c>
      <c r="M339" s="71">
        <v>49</v>
      </c>
      <c r="N339" s="71">
        <v>19</v>
      </c>
      <c r="O339" s="71">
        <v>51</v>
      </c>
      <c r="P339" s="71">
        <v>23</v>
      </c>
      <c r="Q339" s="71">
        <v>54</v>
      </c>
      <c r="R339" s="71">
        <v>26</v>
      </c>
      <c r="S339" s="71">
        <v>0</v>
      </c>
      <c r="T339" s="71">
        <v>0</v>
      </c>
      <c r="U339" s="71">
        <v>31</v>
      </c>
      <c r="V339" s="71">
        <v>12</v>
      </c>
      <c r="W339" s="71">
        <v>0</v>
      </c>
      <c r="X339" s="71">
        <v>0</v>
      </c>
      <c r="Y339" s="71">
        <v>0</v>
      </c>
      <c r="Z339" s="71">
        <v>0</v>
      </c>
      <c r="AA339" s="71">
        <v>30</v>
      </c>
      <c r="AB339" s="71">
        <v>10</v>
      </c>
      <c r="AC339" s="69">
        <v>467</v>
      </c>
      <c r="AD339" s="69">
        <v>230</v>
      </c>
      <c r="AE339" s="212" t="s">
        <v>205</v>
      </c>
      <c r="AF339" s="8" t="s">
        <v>90</v>
      </c>
      <c r="AG339" s="71">
        <v>6</v>
      </c>
      <c r="AH339" s="71">
        <v>2</v>
      </c>
      <c r="AI339" s="71">
        <v>0</v>
      </c>
      <c r="AJ339" s="71">
        <v>0</v>
      </c>
      <c r="AK339" s="71">
        <v>0</v>
      </c>
      <c r="AL339" s="71">
        <v>0</v>
      </c>
      <c r="AM339" s="71">
        <v>0</v>
      </c>
      <c r="AN339" s="71">
        <v>0</v>
      </c>
      <c r="AO339" s="71">
        <v>0</v>
      </c>
      <c r="AP339" s="71">
        <v>0</v>
      </c>
      <c r="AQ339" s="71">
        <v>1</v>
      </c>
      <c r="AR339" s="71">
        <v>1</v>
      </c>
      <c r="AS339" s="71">
        <v>0</v>
      </c>
      <c r="AT339" s="71">
        <v>0</v>
      </c>
      <c r="AU339" s="71">
        <v>2</v>
      </c>
      <c r="AV339" s="71">
        <v>1</v>
      </c>
      <c r="AW339" s="71">
        <v>0</v>
      </c>
      <c r="AX339" s="71">
        <v>0</v>
      </c>
      <c r="AY339" s="71">
        <v>5</v>
      </c>
      <c r="AZ339" s="71">
        <v>0</v>
      </c>
      <c r="BA339" s="71">
        <v>0</v>
      </c>
      <c r="BB339" s="71">
        <v>0</v>
      </c>
      <c r="BC339" s="71">
        <v>0</v>
      </c>
      <c r="BD339" s="71">
        <v>0</v>
      </c>
      <c r="BE339" s="71">
        <v>5</v>
      </c>
      <c r="BF339" s="71">
        <v>2</v>
      </c>
      <c r="BG339" s="69">
        <v>19</v>
      </c>
      <c r="BH339" s="69">
        <v>6</v>
      </c>
      <c r="BI339" s="212" t="s">
        <v>205</v>
      </c>
      <c r="BJ339" s="8" t="s">
        <v>90</v>
      </c>
      <c r="BK339" s="31">
        <v>3</v>
      </c>
      <c r="BL339" s="31">
        <v>0</v>
      </c>
      <c r="BM339" s="31">
        <v>0</v>
      </c>
      <c r="BN339" s="31">
        <v>0</v>
      </c>
      <c r="BO339" s="31">
        <v>1</v>
      </c>
      <c r="BP339" s="31">
        <v>1</v>
      </c>
      <c r="BQ339" s="31">
        <v>1</v>
      </c>
      <c r="BR339" s="31">
        <v>1</v>
      </c>
      <c r="BS339" s="31">
        <v>0</v>
      </c>
      <c r="BT339" s="31">
        <v>1</v>
      </c>
      <c r="BU339" s="31">
        <v>0</v>
      </c>
      <c r="BV339" s="31">
        <v>0</v>
      </c>
      <c r="BW339" s="31">
        <v>1</v>
      </c>
      <c r="BX339" s="149">
        <v>9</v>
      </c>
      <c r="BY339" s="125">
        <v>9</v>
      </c>
      <c r="BZ339" s="71">
        <v>6</v>
      </c>
      <c r="CA339" s="71">
        <v>0</v>
      </c>
      <c r="CB339" s="71">
        <v>0</v>
      </c>
      <c r="CC339" s="71">
        <v>2</v>
      </c>
      <c r="CD339" s="212" t="s">
        <v>205</v>
      </c>
      <c r="CE339" s="8" t="s">
        <v>90</v>
      </c>
      <c r="CF339" s="71">
        <v>0</v>
      </c>
      <c r="CG339" s="71">
        <v>200</v>
      </c>
      <c r="CH339" s="71">
        <v>0</v>
      </c>
      <c r="CI339" s="71">
        <v>0</v>
      </c>
      <c r="CJ339" s="71">
        <v>0</v>
      </c>
      <c r="CK339" s="71">
        <v>2</v>
      </c>
      <c r="CL339" s="71">
        <v>8</v>
      </c>
      <c r="CM339" s="71">
        <v>9</v>
      </c>
      <c r="CN339" s="71">
        <v>9</v>
      </c>
      <c r="CO339" s="212" t="s">
        <v>205</v>
      </c>
      <c r="CP339" s="8" t="s">
        <v>90</v>
      </c>
      <c r="CQ339" s="46">
        <v>81</v>
      </c>
      <c r="CR339" s="46">
        <v>43</v>
      </c>
      <c r="CS339" s="46">
        <v>68</v>
      </c>
      <c r="CT339" s="46">
        <v>36</v>
      </c>
      <c r="CU339" s="46">
        <v>0</v>
      </c>
      <c r="CV339" s="46">
        <v>0</v>
      </c>
      <c r="CW339" s="46">
        <v>0</v>
      </c>
      <c r="CX339" s="46">
        <v>0</v>
      </c>
      <c r="CY339" s="46">
        <v>22</v>
      </c>
      <c r="CZ339" s="46">
        <v>7</v>
      </c>
      <c r="DA339" s="46">
        <v>15</v>
      </c>
      <c r="DB339" s="46">
        <v>6</v>
      </c>
      <c r="DC339" s="46">
        <v>0</v>
      </c>
      <c r="DD339" s="46">
        <v>0</v>
      </c>
      <c r="DE339" s="46">
        <v>0</v>
      </c>
      <c r="DF339" s="46">
        <v>0</v>
      </c>
      <c r="DG339" s="46">
        <v>0</v>
      </c>
      <c r="DH339" s="46">
        <v>0</v>
      </c>
      <c r="DI339" s="46">
        <v>0</v>
      </c>
      <c r="DJ339" s="46">
        <v>0</v>
      </c>
      <c r="DK339" s="46">
        <v>0</v>
      </c>
      <c r="DL339" s="46">
        <v>0</v>
      </c>
      <c r="DM339" s="46">
        <v>0</v>
      </c>
      <c r="DN339" s="46">
        <v>0</v>
      </c>
      <c r="DO339" s="212" t="s">
        <v>205</v>
      </c>
      <c r="DP339" s="8" t="s">
        <v>90</v>
      </c>
      <c r="DQ339" s="71">
        <v>15</v>
      </c>
      <c r="DR339" s="71">
        <v>9</v>
      </c>
      <c r="DS339" s="71">
        <v>0</v>
      </c>
      <c r="DT339" s="71">
        <v>4</v>
      </c>
      <c r="DU339" s="71">
        <v>0</v>
      </c>
      <c r="DV339" s="16">
        <v>28</v>
      </c>
      <c r="DW339" s="71">
        <v>14</v>
      </c>
      <c r="DX339" s="71">
        <v>15</v>
      </c>
      <c r="DY339" s="152">
        <v>5</v>
      </c>
      <c r="DZ339" s="32">
        <v>1</v>
      </c>
      <c r="EA339" s="212" t="s">
        <v>205</v>
      </c>
      <c r="EB339" s="8" t="s">
        <v>90</v>
      </c>
      <c r="EC339" s="71">
        <v>67</v>
      </c>
      <c r="ED339" s="71">
        <v>73</v>
      </c>
      <c r="EE339" s="71">
        <v>397</v>
      </c>
      <c r="EF339" s="71">
        <v>0</v>
      </c>
      <c r="EG339" s="71">
        <v>6</v>
      </c>
      <c r="EH339" s="71">
        <v>27</v>
      </c>
      <c r="EI339" s="71">
        <v>4</v>
      </c>
      <c r="EJ339" s="71">
        <v>78</v>
      </c>
      <c r="EK339" s="71">
        <v>12</v>
      </c>
      <c r="EL339" s="71">
        <v>1</v>
      </c>
      <c r="EM339" s="71">
        <v>8</v>
      </c>
      <c r="EN339" s="71">
        <v>0</v>
      </c>
      <c r="EO339" s="71">
        <v>7</v>
      </c>
      <c r="EP339" s="71">
        <v>0</v>
      </c>
      <c r="EQ339" s="71">
        <v>3</v>
      </c>
      <c r="ER339" s="71">
        <v>4</v>
      </c>
      <c r="ES339" s="71">
        <v>0</v>
      </c>
      <c r="EU339" s="80" t="s">
        <v>205</v>
      </c>
      <c r="EV339" s="80" t="s">
        <v>2622</v>
      </c>
      <c r="EW339" s="78">
        <v>103</v>
      </c>
      <c r="EX339" s="80">
        <v>83</v>
      </c>
      <c r="EY339" s="78">
        <v>400</v>
      </c>
      <c r="EZ339" s="78"/>
      <c r="FA339" s="78"/>
      <c r="FB339" s="78"/>
      <c r="FC339" s="78"/>
      <c r="FD339" s="78"/>
      <c r="FE339" s="78"/>
    </row>
    <row r="340" spans="1:161">
      <c r="A340" s="212"/>
      <c r="B340" s="8" t="s">
        <v>91</v>
      </c>
      <c r="C340" s="71">
        <v>410</v>
      </c>
      <c r="D340" s="71">
        <v>206</v>
      </c>
      <c r="E340" s="71">
        <v>0</v>
      </c>
      <c r="F340" s="71">
        <v>0</v>
      </c>
      <c r="G340" s="71">
        <v>0</v>
      </c>
      <c r="H340" s="71">
        <v>0</v>
      </c>
      <c r="I340" s="71">
        <v>0</v>
      </c>
      <c r="J340" s="71">
        <v>0</v>
      </c>
      <c r="K340" s="71">
        <v>119</v>
      </c>
      <c r="L340" s="71">
        <v>76</v>
      </c>
      <c r="M340" s="71">
        <v>237</v>
      </c>
      <c r="N340" s="71">
        <v>112</v>
      </c>
      <c r="O340" s="71">
        <v>39</v>
      </c>
      <c r="P340" s="71">
        <v>11</v>
      </c>
      <c r="Q340" s="71">
        <v>0</v>
      </c>
      <c r="R340" s="71">
        <v>0</v>
      </c>
      <c r="S340" s="71">
        <v>0</v>
      </c>
      <c r="T340" s="71">
        <v>0</v>
      </c>
      <c r="U340" s="71">
        <v>0</v>
      </c>
      <c r="V340" s="71">
        <v>0</v>
      </c>
      <c r="W340" s="71">
        <v>171</v>
      </c>
      <c r="X340" s="71">
        <v>105</v>
      </c>
      <c r="Y340" s="71">
        <v>231</v>
      </c>
      <c r="Z340" s="71">
        <v>122</v>
      </c>
      <c r="AA340" s="71">
        <v>0</v>
      </c>
      <c r="AB340" s="71">
        <v>0</v>
      </c>
      <c r="AC340" s="69">
        <v>1207</v>
      </c>
      <c r="AD340" s="69">
        <v>632</v>
      </c>
      <c r="AE340" s="212"/>
      <c r="AF340" s="8" t="s">
        <v>91</v>
      </c>
      <c r="AG340" s="71">
        <v>33</v>
      </c>
      <c r="AH340" s="71">
        <v>16</v>
      </c>
      <c r="AI340" s="71">
        <v>0</v>
      </c>
      <c r="AJ340" s="71">
        <v>0</v>
      </c>
      <c r="AK340" s="71">
        <v>0</v>
      </c>
      <c r="AL340" s="71">
        <v>0</v>
      </c>
      <c r="AM340" s="71">
        <v>0</v>
      </c>
      <c r="AN340" s="71">
        <v>0</v>
      </c>
      <c r="AO340" s="71">
        <v>17</v>
      </c>
      <c r="AP340" s="71">
        <v>9</v>
      </c>
      <c r="AQ340" s="71">
        <v>16</v>
      </c>
      <c r="AR340" s="71">
        <v>7</v>
      </c>
      <c r="AS340" s="71">
        <v>0</v>
      </c>
      <c r="AT340" s="71">
        <v>0</v>
      </c>
      <c r="AU340" s="71">
        <v>0</v>
      </c>
      <c r="AV340" s="71">
        <v>0</v>
      </c>
      <c r="AW340" s="71">
        <v>0</v>
      </c>
      <c r="AX340" s="71">
        <v>0</v>
      </c>
      <c r="AY340" s="71">
        <v>0</v>
      </c>
      <c r="AZ340" s="71">
        <v>0</v>
      </c>
      <c r="BA340" s="71">
        <v>52</v>
      </c>
      <c r="BB340" s="71">
        <v>28</v>
      </c>
      <c r="BC340" s="71">
        <v>127</v>
      </c>
      <c r="BD340" s="71">
        <v>66</v>
      </c>
      <c r="BE340" s="71">
        <v>0</v>
      </c>
      <c r="BF340" s="71">
        <v>0</v>
      </c>
      <c r="BG340" s="69">
        <v>245</v>
      </c>
      <c r="BH340" s="69">
        <v>126</v>
      </c>
      <c r="BI340" s="212"/>
      <c r="BJ340" s="8" t="s">
        <v>91</v>
      </c>
      <c r="BK340" s="31">
        <v>5</v>
      </c>
      <c r="BL340" s="31">
        <v>0</v>
      </c>
      <c r="BM340" s="31">
        <v>0</v>
      </c>
      <c r="BN340" s="31">
        <v>0</v>
      </c>
      <c r="BO340" s="31">
        <v>2</v>
      </c>
      <c r="BP340" s="31">
        <v>3</v>
      </c>
      <c r="BQ340" s="31">
        <v>1</v>
      </c>
      <c r="BR340" s="31">
        <v>0</v>
      </c>
      <c r="BS340" s="31">
        <v>0</v>
      </c>
      <c r="BT340" s="31">
        <v>0</v>
      </c>
      <c r="BU340" s="31">
        <v>2</v>
      </c>
      <c r="BV340" s="31">
        <v>3</v>
      </c>
      <c r="BW340" s="31">
        <v>0</v>
      </c>
      <c r="BX340" s="149">
        <v>16</v>
      </c>
      <c r="BY340" s="125">
        <v>15</v>
      </c>
      <c r="BZ340" s="71">
        <v>0</v>
      </c>
      <c r="CA340" s="71">
        <v>13</v>
      </c>
      <c r="CB340" s="71">
        <v>0</v>
      </c>
      <c r="CC340" s="71">
        <v>1</v>
      </c>
      <c r="CD340" s="212"/>
      <c r="CE340" s="8" t="s">
        <v>91</v>
      </c>
      <c r="CF340" s="71">
        <v>0</v>
      </c>
      <c r="CG340" s="71">
        <v>440</v>
      </c>
      <c r="CH340" s="71">
        <v>0</v>
      </c>
      <c r="CI340" s="71">
        <v>0</v>
      </c>
      <c r="CJ340" s="71">
        <v>0</v>
      </c>
      <c r="CK340" s="71">
        <v>4</v>
      </c>
      <c r="CL340" s="71">
        <v>15</v>
      </c>
      <c r="CM340" s="71">
        <v>11</v>
      </c>
      <c r="CN340" s="71">
        <v>11</v>
      </c>
      <c r="CO340" s="212"/>
      <c r="CP340" s="8" t="s">
        <v>91</v>
      </c>
      <c r="CQ340" s="46">
        <v>184</v>
      </c>
      <c r="CR340" s="46">
        <v>109</v>
      </c>
      <c r="CS340" s="46">
        <v>94</v>
      </c>
      <c r="CT340" s="46">
        <v>52</v>
      </c>
      <c r="CU340" s="46">
        <v>1</v>
      </c>
      <c r="CV340" s="46">
        <v>1</v>
      </c>
      <c r="CW340" s="46">
        <v>0</v>
      </c>
      <c r="CX340" s="46">
        <v>0</v>
      </c>
      <c r="CY340" s="46">
        <v>132</v>
      </c>
      <c r="CZ340" s="46">
        <v>56</v>
      </c>
      <c r="DA340" s="46">
        <v>51</v>
      </c>
      <c r="DB340" s="46">
        <v>30</v>
      </c>
      <c r="DC340" s="46">
        <v>5</v>
      </c>
      <c r="DD340" s="46">
        <v>3</v>
      </c>
      <c r="DE340" s="46">
        <v>5</v>
      </c>
      <c r="DF340" s="46">
        <v>3</v>
      </c>
      <c r="DG340" s="46">
        <v>34</v>
      </c>
      <c r="DH340" s="46">
        <v>5</v>
      </c>
      <c r="DI340" s="46">
        <v>4</v>
      </c>
      <c r="DJ340" s="46">
        <v>1</v>
      </c>
      <c r="DK340" s="46">
        <v>0</v>
      </c>
      <c r="DL340" s="46">
        <v>0</v>
      </c>
      <c r="DM340" s="46">
        <v>0</v>
      </c>
      <c r="DN340" s="46">
        <v>0</v>
      </c>
      <c r="DO340" s="212"/>
      <c r="DP340" s="8" t="s">
        <v>91</v>
      </c>
      <c r="DQ340" s="71">
        <v>28</v>
      </c>
      <c r="DR340" s="71">
        <v>16</v>
      </c>
      <c r="DS340" s="71">
        <v>0</v>
      </c>
      <c r="DT340" s="71">
        <v>4</v>
      </c>
      <c r="DU340" s="71">
        <v>0</v>
      </c>
      <c r="DV340" s="16">
        <v>48</v>
      </c>
      <c r="DW340" s="71">
        <v>23</v>
      </c>
      <c r="DX340" s="71">
        <v>15</v>
      </c>
      <c r="DY340" s="152">
        <v>7</v>
      </c>
      <c r="DZ340" s="32">
        <v>2</v>
      </c>
      <c r="EA340" s="212"/>
      <c r="EB340" s="8" t="s">
        <v>91</v>
      </c>
      <c r="EC340" s="71">
        <v>250</v>
      </c>
      <c r="ED340" s="71">
        <v>123</v>
      </c>
      <c r="EE340" s="71">
        <v>128</v>
      </c>
      <c r="EF340" s="71">
        <v>0</v>
      </c>
      <c r="EG340" s="71">
        <v>67</v>
      </c>
      <c r="EH340" s="71">
        <v>65</v>
      </c>
      <c r="EI340" s="71">
        <v>4</v>
      </c>
      <c r="EJ340" s="71">
        <v>334</v>
      </c>
      <c r="EK340" s="71">
        <v>68</v>
      </c>
      <c r="EL340" s="71">
        <v>44</v>
      </c>
      <c r="EM340" s="71">
        <v>21</v>
      </c>
      <c r="EN340" s="71">
        <v>0</v>
      </c>
      <c r="EO340" s="71">
        <v>3</v>
      </c>
      <c r="EP340" s="71">
        <v>0</v>
      </c>
      <c r="EQ340" s="71">
        <v>0</v>
      </c>
      <c r="ER340" s="71">
        <v>0</v>
      </c>
      <c r="ES340" s="71">
        <v>0</v>
      </c>
      <c r="EU340" s="80" t="s">
        <v>205</v>
      </c>
      <c r="EV340" s="80" t="s">
        <v>2623</v>
      </c>
      <c r="EW340" s="78">
        <v>356</v>
      </c>
      <c r="EX340" s="80">
        <v>154</v>
      </c>
      <c r="EY340" s="78">
        <v>880</v>
      </c>
      <c r="EZ340" s="78"/>
      <c r="FA340" s="78"/>
      <c r="FB340" s="78"/>
      <c r="FC340" s="78"/>
      <c r="FD340" s="78"/>
      <c r="FE340" s="78"/>
    </row>
    <row r="341" spans="1:161">
      <c r="A341" s="212"/>
      <c r="B341" s="66" t="s">
        <v>73</v>
      </c>
      <c r="C341" s="26">
        <v>613</v>
      </c>
      <c r="D341" s="26">
        <v>313</v>
      </c>
      <c r="E341" s="26">
        <v>0</v>
      </c>
      <c r="F341" s="26">
        <v>0</v>
      </c>
      <c r="G341" s="26">
        <v>0</v>
      </c>
      <c r="H341" s="26">
        <v>0</v>
      </c>
      <c r="I341" s="26">
        <v>0</v>
      </c>
      <c r="J341" s="26">
        <v>0</v>
      </c>
      <c r="K341" s="26">
        <v>168</v>
      </c>
      <c r="L341" s="26">
        <v>109</v>
      </c>
      <c r="M341" s="26">
        <v>286</v>
      </c>
      <c r="N341" s="26">
        <v>131</v>
      </c>
      <c r="O341" s="26">
        <v>90</v>
      </c>
      <c r="P341" s="26">
        <v>34</v>
      </c>
      <c r="Q341" s="26">
        <v>54</v>
      </c>
      <c r="R341" s="26">
        <v>26</v>
      </c>
      <c r="S341" s="26">
        <v>0</v>
      </c>
      <c r="T341" s="26">
        <v>0</v>
      </c>
      <c r="U341" s="26">
        <v>31</v>
      </c>
      <c r="V341" s="26">
        <v>12</v>
      </c>
      <c r="W341" s="26">
        <v>171</v>
      </c>
      <c r="X341" s="26">
        <v>105</v>
      </c>
      <c r="Y341" s="26">
        <v>231</v>
      </c>
      <c r="Z341" s="26">
        <v>122</v>
      </c>
      <c r="AA341" s="26">
        <v>30</v>
      </c>
      <c r="AB341" s="26">
        <v>10</v>
      </c>
      <c r="AC341" s="68">
        <v>1674</v>
      </c>
      <c r="AD341" s="68">
        <v>862</v>
      </c>
      <c r="AE341" s="212"/>
      <c r="AF341" s="66" t="s">
        <v>73</v>
      </c>
      <c r="AG341" s="26">
        <v>39</v>
      </c>
      <c r="AH341" s="26">
        <v>18</v>
      </c>
      <c r="AI341" s="26">
        <v>0</v>
      </c>
      <c r="AJ341" s="26">
        <v>0</v>
      </c>
      <c r="AK341" s="26">
        <v>0</v>
      </c>
      <c r="AL341" s="26">
        <v>0</v>
      </c>
      <c r="AM341" s="26">
        <v>0</v>
      </c>
      <c r="AN341" s="26">
        <v>0</v>
      </c>
      <c r="AO341" s="26">
        <v>17</v>
      </c>
      <c r="AP341" s="26">
        <v>9</v>
      </c>
      <c r="AQ341" s="26">
        <v>17</v>
      </c>
      <c r="AR341" s="26">
        <v>8</v>
      </c>
      <c r="AS341" s="26">
        <v>0</v>
      </c>
      <c r="AT341" s="26">
        <v>0</v>
      </c>
      <c r="AU341" s="26">
        <v>2</v>
      </c>
      <c r="AV341" s="26">
        <v>1</v>
      </c>
      <c r="AW341" s="26">
        <v>0</v>
      </c>
      <c r="AX341" s="26">
        <v>0</v>
      </c>
      <c r="AY341" s="26">
        <v>5</v>
      </c>
      <c r="AZ341" s="26">
        <v>0</v>
      </c>
      <c r="BA341" s="26">
        <v>52</v>
      </c>
      <c r="BB341" s="26">
        <v>28</v>
      </c>
      <c r="BC341" s="26">
        <v>127</v>
      </c>
      <c r="BD341" s="26">
        <v>66</v>
      </c>
      <c r="BE341" s="26">
        <v>5</v>
      </c>
      <c r="BF341" s="26">
        <v>2</v>
      </c>
      <c r="BG341" s="68">
        <v>264</v>
      </c>
      <c r="BH341" s="68">
        <v>132</v>
      </c>
      <c r="BI341" s="212"/>
      <c r="BJ341" s="66" t="s">
        <v>73</v>
      </c>
      <c r="BK341" s="68">
        <v>8</v>
      </c>
      <c r="BL341" s="68">
        <v>0</v>
      </c>
      <c r="BM341" s="68">
        <v>0</v>
      </c>
      <c r="BN341" s="68">
        <v>0</v>
      </c>
      <c r="BO341" s="68">
        <v>3</v>
      </c>
      <c r="BP341" s="68">
        <v>4</v>
      </c>
      <c r="BQ341" s="68">
        <v>2</v>
      </c>
      <c r="BR341" s="68">
        <v>1</v>
      </c>
      <c r="BS341" s="68">
        <v>0</v>
      </c>
      <c r="BT341" s="68">
        <v>1</v>
      </c>
      <c r="BU341" s="68">
        <v>2</v>
      </c>
      <c r="BV341" s="68">
        <v>3</v>
      </c>
      <c r="BW341" s="68">
        <v>1</v>
      </c>
      <c r="BX341" s="68">
        <v>25</v>
      </c>
      <c r="BY341" s="68">
        <v>24</v>
      </c>
      <c r="BZ341" s="68">
        <v>6</v>
      </c>
      <c r="CA341" s="68">
        <v>13</v>
      </c>
      <c r="CB341" s="68">
        <v>0</v>
      </c>
      <c r="CC341" s="68">
        <v>3</v>
      </c>
      <c r="CD341" s="212"/>
      <c r="CE341" s="66" t="s">
        <v>73</v>
      </c>
      <c r="CF341" s="68">
        <v>0</v>
      </c>
      <c r="CG341" s="68">
        <v>640</v>
      </c>
      <c r="CH341" s="68">
        <v>0</v>
      </c>
      <c r="CI341" s="68">
        <v>0</v>
      </c>
      <c r="CJ341" s="68">
        <v>0</v>
      </c>
      <c r="CK341" s="68">
        <v>6</v>
      </c>
      <c r="CL341" s="68">
        <v>23</v>
      </c>
      <c r="CM341" s="68">
        <v>20</v>
      </c>
      <c r="CN341" s="68">
        <v>20</v>
      </c>
      <c r="CO341" s="212"/>
      <c r="CP341" s="66" t="s">
        <v>73</v>
      </c>
      <c r="CQ341" s="68">
        <v>265</v>
      </c>
      <c r="CR341" s="68">
        <v>152</v>
      </c>
      <c r="CS341" s="68">
        <v>162</v>
      </c>
      <c r="CT341" s="68">
        <v>88</v>
      </c>
      <c r="CU341" s="68">
        <v>1</v>
      </c>
      <c r="CV341" s="68">
        <v>1</v>
      </c>
      <c r="CW341" s="68">
        <v>0</v>
      </c>
      <c r="CX341" s="68">
        <v>0</v>
      </c>
      <c r="CY341" s="68">
        <v>154</v>
      </c>
      <c r="CZ341" s="68">
        <v>63</v>
      </c>
      <c r="DA341" s="68">
        <v>66</v>
      </c>
      <c r="DB341" s="68">
        <v>36</v>
      </c>
      <c r="DC341" s="68">
        <v>5</v>
      </c>
      <c r="DD341" s="68">
        <v>3</v>
      </c>
      <c r="DE341" s="68">
        <v>5</v>
      </c>
      <c r="DF341" s="68">
        <v>3</v>
      </c>
      <c r="DG341" s="68">
        <v>34</v>
      </c>
      <c r="DH341" s="68">
        <v>5</v>
      </c>
      <c r="DI341" s="68">
        <v>4</v>
      </c>
      <c r="DJ341" s="68">
        <v>1</v>
      </c>
      <c r="DK341" s="68">
        <v>0</v>
      </c>
      <c r="DL341" s="68">
        <v>0</v>
      </c>
      <c r="DM341" s="68">
        <v>0</v>
      </c>
      <c r="DN341" s="68">
        <v>0</v>
      </c>
      <c r="DO341" s="212"/>
      <c r="DP341" s="66" t="s">
        <v>73</v>
      </c>
      <c r="DQ341" s="26">
        <v>43</v>
      </c>
      <c r="DR341" s="26">
        <v>25</v>
      </c>
      <c r="DS341" s="26">
        <v>0</v>
      </c>
      <c r="DT341" s="26">
        <v>8</v>
      </c>
      <c r="DU341" s="26">
        <v>0</v>
      </c>
      <c r="DV341" s="26">
        <v>76</v>
      </c>
      <c r="DW341" s="26">
        <v>37</v>
      </c>
      <c r="DX341" s="26">
        <v>30</v>
      </c>
      <c r="DY341" s="41">
        <v>12</v>
      </c>
      <c r="DZ341" s="41">
        <v>3</v>
      </c>
      <c r="EA341" s="212"/>
      <c r="EB341" s="66" t="s">
        <v>73</v>
      </c>
      <c r="EC341" s="68">
        <v>317</v>
      </c>
      <c r="ED341" s="68">
        <v>196</v>
      </c>
      <c r="EE341" s="68">
        <v>525</v>
      </c>
      <c r="EF341" s="68">
        <v>0</v>
      </c>
      <c r="EG341" s="68">
        <v>73</v>
      </c>
      <c r="EH341" s="68">
        <v>92</v>
      </c>
      <c r="EI341" s="68">
        <v>8</v>
      </c>
      <c r="EJ341" s="68">
        <v>412</v>
      </c>
      <c r="EK341" s="68">
        <v>80</v>
      </c>
      <c r="EL341" s="68">
        <v>45</v>
      </c>
      <c r="EM341" s="68">
        <v>29</v>
      </c>
      <c r="EN341" s="68">
        <v>0</v>
      </c>
      <c r="EO341" s="68">
        <v>10</v>
      </c>
      <c r="EP341" s="68">
        <v>0</v>
      </c>
      <c r="EQ341" s="68">
        <v>3</v>
      </c>
      <c r="ER341" s="68">
        <v>4</v>
      </c>
      <c r="ES341" s="68">
        <v>0</v>
      </c>
      <c r="EU341" s="80" t="s">
        <v>205</v>
      </c>
      <c r="EV341" s="80" t="s">
        <v>2624</v>
      </c>
      <c r="EW341" s="78">
        <v>459</v>
      </c>
      <c r="EX341" s="80">
        <v>237</v>
      </c>
      <c r="EY341" s="78">
        <v>1280</v>
      </c>
      <c r="EZ341" s="78"/>
      <c r="FA341" s="78"/>
      <c r="FB341" s="78"/>
      <c r="FC341" s="78"/>
      <c r="FD341" s="78"/>
      <c r="FE341" s="78"/>
    </row>
    <row r="342" spans="1:161">
      <c r="A342" s="212" t="s">
        <v>206</v>
      </c>
      <c r="B342" s="8" t="s">
        <v>90</v>
      </c>
      <c r="C342" s="71">
        <v>220</v>
      </c>
      <c r="D342" s="71">
        <v>90</v>
      </c>
      <c r="E342" s="71">
        <v>0</v>
      </c>
      <c r="F342" s="71">
        <v>0</v>
      </c>
      <c r="G342" s="71">
        <v>0</v>
      </c>
      <c r="H342" s="71">
        <v>0</v>
      </c>
      <c r="I342" s="71">
        <v>0</v>
      </c>
      <c r="J342" s="71">
        <v>0</v>
      </c>
      <c r="K342" s="71">
        <v>85</v>
      </c>
      <c r="L342" s="71">
        <v>49</v>
      </c>
      <c r="M342" s="71">
        <v>32</v>
      </c>
      <c r="N342" s="71">
        <v>14</v>
      </c>
      <c r="O342" s="71">
        <v>9</v>
      </c>
      <c r="P342" s="71">
        <v>4</v>
      </c>
      <c r="Q342" s="71">
        <v>0</v>
      </c>
      <c r="R342" s="71">
        <v>0</v>
      </c>
      <c r="S342" s="71">
        <v>0</v>
      </c>
      <c r="T342" s="71">
        <v>0</v>
      </c>
      <c r="U342" s="71">
        <v>0</v>
      </c>
      <c r="V342" s="71">
        <v>0</v>
      </c>
      <c r="W342" s="71">
        <v>62</v>
      </c>
      <c r="X342" s="71">
        <v>28</v>
      </c>
      <c r="Y342" s="71">
        <v>21</v>
      </c>
      <c r="Z342" s="71">
        <v>5</v>
      </c>
      <c r="AA342" s="71">
        <v>0</v>
      </c>
      <c r="AB342" s="71">
        <v>0</v>
      </c>
      <c r="AC342" s="69">
        <v>429</v>
      </c>
      <c r="AD342" s="69">
        <v>190</v>
      </c>
      <c r="AE342" s="212" t="s">
        <v>206</v>
      </c>
      <c r="AF342" s="8" t="s">
        <v>90</v>
      </c>
      <c r="AG342" s="71">
        <v>12</v>
      </c>
      <c r="AH342" s="71">
        <v>2</v>
      </c>
      <c r="AI342" s="71">
        <v>0</v>
      </c>
      <c r="AJ342" s="71">
        <v>0</v>
      </c>
      <c r="AK342" s="71">
        <v>0</v>
      </c>
      <c r="AL342" s="71">
        <v>0</v>
      </c>
      <c r="AM342" s="71">
        <v>0</v>
      </c>
      <c r="AN342" s="71">
        <v>0</v>
      </c>
      <c r="AO342" s="71">
        <v>2</v>
      </c>
      <c r="AP342" s="71">
        <v>2</v>
      </c>
      <c r="AQ342" s="71">
        <v>1</v>
      </c>
      <c r="AR342" s="71">
        <v>1</v>
      </c>
      <c r="AS342" s="71">
        <v>1</v>
      </c>
      <c r="AT342" s="71">
        <v>0</v>
      </c>
      <c r="AU342" s="71">
        <v>0</v>
      </c>
      <c r="AV342" s="71">
        <v>0</v>
      </c>
      <c r="AW342" s="71">
        <v>0</v>
      </c>
      <c r="AX342" s="71">
        <v>0</v>
      </c>
      <c r="AY342" s="71">
        <v>0</v>
      </c>
      <c r="AZ342" s="71">
        <v>0</v>
      </c>
      <c r="BA342" s="71">
        <v>20</v>
      </c>
      <c r="BB342" s="71">
        <v>2</v>
      </c>
      <c r="BC342" s="71">
        <v>11</v>
      </c>
      <c r="BD342" s="71">
        <v>3</v>
      </c>
      <c r="BE342" s="71">
        <v>0</v>
      </c>
      <c r="BF342" s="71">
        <v>0</v>
      </c>
      <c r="BG342" s="69">
        <v>47</v>
      </c>
      <c r="BH342" s="69">
        <v>10</v>
      </c>
      <c r="BI342" s="212" t="s">
        <v>206</v>
      </c>
      <c r="BJ342" s="8" t="s">
        <v>90</v>
      </c>
      <c r="BK342" s="31">
        <v>3</v>
      </c>
      <c r="BL342" s="31">
        <v>0</v>
      </c>
      <c r="BM342" s="31">
        <v>0</v>
      </c>
      <c r="BN342" s="31">
        <v>0</v>
      </c>
      <c r="BO342" s="31">
        <v>1</v>
      </c>
      <c r="BP342" s="31">
        <v>1</v>
      </c>
      <c r="BQ342" s="31">
        <v>1</v>
      </c>
      <c r="BR342" s="31">
        <v>0</v>
      </c>
      <c r="BS342" s="31">
        <v>0</v>
      </c>
      <c r="BT342" s="31">
        <v>0</v>
      </c>
      <c r="BU342" s="31">
        <v>1</v>
      </c>
      <c r="BV342" s="31">
        <v>1</v>
      </c>
      <c r="BW342" s="31">
        <v>0</v>
      </c>
      <c r="BX342" s="149">
        <v>8</v>
      </c>
      <c r="BY342" s="125">
        <v>6</v>
      </c>
      <c r="BZ342" s="71">
        <v>6</v>
      </c>
      <c r="CA342" s="71">
        <v>0</v>
      </c>
      <c r="CB342" s="71">
        <v>1</v>
      </c>
      <c r="CC342" s="71">
        <v>1</v>
      </c>
      <c r="CD342" s="212" t="s">
        <v>206</v>
      </c>
      <c r="CE342" s="8" t="s">
        <v>90</v>
      </c>
      <c r="CF342" s="71">
        <v>0</v>
      </c>
      <c r="CG342" s="71">
        <v>158</v>
      </c>
      <c r="CH342" s="71">
        <v>0</v>
      </c>
      <c r="CI342" s="71">
        <v>0</v>
      </c>
      <c r="CJ342" s="71">
        <v>0</v>
      </c>
      <c r="CK342" s="71">
        <v>6</v>
      </c>
      <c r="CL342" s="71">
        <v>7</v>
      </c>
      <c r="CM342" s="71">
        <v>0</v>
      </c>
      <c r="CN342" s="71">
        <v>0</v>
      </c>
      <c r="CO342" s="212" t="s">
        <v>206</v>
      </c>
      <c r="CP342" s="8" t="s">
        <v>90</v>
      </c>
      <c r="CQ342" s="46">
        <v>0</v>
      </c>
      <c r="CR342" s="46">
        <v>0</v>
      </c>
      <c r="CS342" s="46">
        <v>0</v>
      </c>
      <c r="CT342" s="46">
        <v>0</v>
      </c>
      <c r="CU342" s="46">
        <v>0</v>
      </c>
      <c r="CV342" s="46">
        <v>0</v>
      </c>
      <c r="CW342" s="46">
        <v>0</v>
      </c>
      <c r="CX342" s="46">
        <v>0</v>
      </c>
      <c r="CY342" s="46">
        <v>0</v>
      </c>
      <c r="CZ342" s="46">
        <v>0</v>
      </c>
      <c r="DA342" s="46">
        <v>0</v>
      </c>
      <c r="DB342" s="46">
        <v>0</v>
      </c>
      <c r="DC342" s="46">
        <v>0</v>
      </c>
      <c r="DD342" s="46">
        <v>0</v>
      </c>
      <c r="DE342" s="46">
        <v>0</v>
      </c>
      <c r="DF342" s="46">
        <v>0</v>
      </c>
      <c r="DG342" s="46">
        <v>0</v>
      </c>
      <c r="DH342" s="46">
        <v>0</v>
      </c>
      <c r="DI342" s="46">
        <v>0</v>
      </c>
      <c r="DJ342" s="46">
        <v>0</v>
      </c>
      <c r="DK342" s="46">
        <v>0</v>
      </c>
      <c r="DL342" s="46">
        <v>0</v>
      </c>
      <c r="DM342" s="46">
        <v>0</v>
      </c>
      <c r="DN342" s="46">
        <v>0</v>
      </c>
      <c r="DO342" s="212" t="s">
        <v>206</v>
      </c>
      <c r="DP342" s="8" t="s">
        <v>90</v>
      </c>
      <c r="DQ342" s="71">
        <v>3</v>
      </c>
      <c r="DR342" s="71">
        <v>8</v>
      </c>
      <c r="DS342" s="71">
        <v>0</v>
      </c>
      <c r="DT342" s="71">
        <v>5</v>
      </c>
      <c r="DU342" s="71">
        <v>0</v>
      </c>
      <c r="DV342" s="16">
        <v>16</v>
      </c>
      <c r="DW342" s="71">
        <v>7</v>
      </c>
      <c r="DX342" s="71">
        <v>9</v>
      </c>
      <c r="DY342" s="152">
        <v>6</v>
      </c>
      <c r="DZ342" s="32">
        <v>2</v>
      </c>
      <c r="EA342" s="212" t="s">
        <v>206</v>
      </c>
      <c r="EB342" s="8" t="s">
        <v>90</v>
      </c>
      <c r="EC342" s="71">
        <v>0</v>
      </c>
      <c r="ED342" s="71">
        <v>0</v>
      </c>
      <c r="EE342" s="71">
        <v>0</v>
      </c>
      <c r="EF342" s="71">
        <v>0</v>
      </c>
      <c r="EG342" s="71">
        <v>0</v>
      </c>
      <c r="EH342" s="71">
        <v>0</v>
      </c>
      <c r="EI342" s="71">
        <v>0</v>
      </c>
      <c r="EJ342" s="71">
        <v>0</v>
      </c>
      <c r="EK342" s="71">
        <v>0</v>
      </c>
      <c r="EL342" s="71">
        <v>0</v>
      </c>
      <c r="EM342" s="71">
        <v>0</v>
      </c>
      <c r="EN342" s="71">
        <v>0</v>
      </c>
      <c r="EO342" s="71">
        <v>0</v>
      </c>
      <c r="EP342" s="71">
        <v>0</v>
      </c>
      <c r="EQ342" s="71">
        <v>0</v>
      </c>
      <c r="ER342" s="71">
        <v>0</v>
      </c>
      <c r="ES342" s="71">
        <v>0</v>
      </c>
      <c r="EU342" s="80" t="s">
        <v>206</v>
      </c>
      <c r="EV342" s="80" t="s">
        <v>2625</v>
      </c>
      <c r="EW342" s="78">
        <v>0</v>
      </c>
      <c r="EX342" s="80">
        <v>0</v>
      </c>
      <c r="EY342" s="78">
        <v>316</v>
      </c>
      <c r="EZ342" s="78"/>
      <c r="FA342" s="78"/>
      <c r="FB342" s="78"/>
      <c r="FC342" s="78"/>
      <c r="FD342" s="78"/>
      <c r="FE342" s="78"/>
    </row>
    <row r="343" spans="1:161">
      <c r="A343" s="212"/>
      <c r="B343" s="8" t="s">
        <v>91</v>
      </c>
      <c r="C343" s="71">
        <v>0</v>
      </c>
      <c r="D343" s="71">
        <v>0</v>
      </c>
      <c r="E343" s="71">
        <v>0</v>
      </c>
      <c r="F343" s="71">
        <v>0</v>
      </c>
      <c r="G343" s="71">
        <v>0</v>
      </c>
      <c r="H343" s="71">
        <v>0</v>
      </c>
      <c r="I343" s="71">
        <v>0</v>
      </c>
      <c r="J343" s="71">
        <v>0</v>
      </c>
      <c r="K343" s="71">
        <v>0</v>
      </c>
      <c r="L343" s="71">
        <v>0</v>
      </c>
      <c r="M343" s="71">
        <v>0</v>
      </c>
      <c r="N343" s="71">
        <v>0</v>
      </c>
      <c r="O343" s="71">
        <v>0</v>
      </c>
      <c r="P343" s="71">
        <v>0</v>
      </c>
      <c r="Q343" s="71">
        <v>0</v>
      </c>
      <c r="R343" s="71">
        <v>0</v>
      </c>
      <c r="S343" s="71">
        <v>0</v>
      </c>
      <c r="T343" s="71">
        <v>0</v>
      </c>
      <c r="U343" s="71">
        <v>0</v>
      </c>
      <c r="V343" s="71">
        <v>0</v>
      </c>
      <c r="W343" s="71">
        <v>0</v>
      </c>
      <c r="X343" s="71">
        <v>0</v>
      </c>
      <c r="Y343" s="71">
        <v>0</v>
      </c>
      <c r="Z343" s="71">
        <v>0</v>
      </c>
      <c r="AA343" s="71">
        <v>0</v>
      </c>
      <c r="AB343" s="71">
        <v>0</v>
      </c>
      <c r="AC343" s="69">
        <v>0</v>
      </c>
      <c r="AD343" s="69">
        <v>0</v>
      </c>
      <c r="AE343" s="212"/>
      <c r="AF343" s="8" t="s">
        <v>91</v>
      </c>
      <c r="AG343" s="71">
        <v>0</v>
      </c>
      <c r="AH343" s="71">
        <v>0</v>
      </c>
      <c r="AI343" s="71">
        <v>0</v>
      </c>
      <c r="AJ343" s="71">
        <v>0</v>
      </c>
      <c r="AK343" s="71">
        <v>0</v>
      </c>
      <c r="AL343" s="71">
        <v>0</v>
      </c>
      <c r="AM343" s="71">
        <v>0</v>
      </c>
      <c r="AN343" s="71">
        <v>0</v>
      </c>
      <c r="AO343" s="71">
        <v>0</v>
      </c>
      <c r="AP343" s="71">
        <v>0</v>
      </c>
      <c r="AQ343" s="71">
        <v>0</v>
      </c>
      <c r="AR343" s="71">
        <v>0</v>
      </c>
      <c r="AS343" s="71">
        <v>0</v>
      </c>
      <c r="AT343" s="71">
        <v>0</v>
      </c>
      <c r="AU343" s="71">
        <v>0</v>
      </c>
      <c r="AV343" s="71">
        <v>0</v>
      </c>
      <c r="AW343" s="71">
        <v>0</v>
      </c>
      <c r="AX343" s="71">
        <v>0</v>
      </c>
      <c r="AY343" s="71">
        <v>0</v>
      </c>
      <c r="AZ343" s="71">
        <v>0</v>
      </c>
      <c r="BA343" s="71">
        <v>0</v>
      </c>
      <c r="BB343" s="71">
        <v>0</v>
      </c>
      <c r="BC343" s="71">
        <v>0</v>
      </c>
      <c r="BD343" s="71">
        <v>0</v>
      </c>
      <c r="BE343" s="71">
        <v>0</v>
      </c>
      <c r="BF343" s="71">
        <v>0</v>
      </c>
      <c r="BG343" s="69">
        <v>0</v>
      </c>
      <c r="BH343" s="69">
        <v>0</v>
      </c>
      <c r="BI343" s="212"/>
      <c r="BJ343" s="8" t="s">
        <v>91</v>
      </c>
      <c r="BK343" s="31">
        <v>0</v>
      </c>
      <c r="BL343" s="31">
        <v>0</v>
      </c>
      <c r="BM343" s="31">
        <v>0</v>
      </c>
      <c r="BN343" s="31">
        <v>0</v>
      </c>
      <c r="BO343" s="31">
        <v>0</v>
      </c>
      <c r="BP343" s="31">
        <v>0</v>
      </c>
      <c r="BQ343" s="31">
        <v>0</v>
      </c>
      <c r="BR343" s="31">
        <v>0</v>
      </c>
      <c r="BS343" s="31">
        <v>0</v>
      </c>
      <c r="BT343" s="31">
        <v>0</v>
      </c>
      <c r="BU343" s="31">
        <v>0</v>
      </c>
      <c r="BV343" s="31">
        <v>0</v>
      </c>
      <c r="BW343" s="31">
        <v>0</v>
      </c>
      <c r="BX343" s="149">
        <v>0</v>
      </c>
      <c r="BY343" s="125">
        <v>0</v>
      </c>
      <c r="BZ343" s="71">
        <v>0</v>
      </c>
      <c r="CA343" s="71">
        <v>0</v>
      </c>
      <c r="CB343" s="71">
        <v>0</v>
      </c>
      <c r="CC343" s="71">
        <v>0</v>
      </c>
      <c r="CD343" s="212"/>
      <c r="CE343" s="8" t="s">
        <v>91</v>
      </c>
      <c r="CF343" s="71">
        <v>0</v>
      </c>
      <c r="CG343" s="71">
        <v>0</v>
      </c>
      <c r="CH343" s="71">
        <v>0</v>
      </c>
      <c r="CI343" s="71">
        <v>0</v>
      </c>
      <c r="CJ343" s="71">
        <v>0</v>
      </c>
      <c r="CK343" s="71">
        <v>0</v>
      </c>
      <c r="CL343" s="71">
        <v>0</v>
      </c>
      <c r="CM343" s="71">
        <v>0</v>
      </c>
      <c r="CN343" s="71">
        <v>0</v>
      </c>
      <c r="CO343" s="212"/>
      <c r="CP343" s="8" t="s">
        <v>91</v>
      </c>
      <c r="CQ343" s="46">
        <v>0</v>
      </c>
      <c r="CR343" s="46">
        <v>0</v>
      </c>
      <c r="CS343" s="46">
        <v>0</v>
      </c>
      <c r="CT343" s="46">
        <v>0</v>
      </c>
      <c r="CU343" s="46">
        <v>0</v>
      </c>
      <c r="CV343" s="46">
        <v>0</v>
      </c>
      <c r="CW343" s="46">
        <v>0</v>
      </c>
      <c r="CX343" s="46">
        <v>0</v>
      </c>
      <c r="CY343" s="46">
        <v>0</v>
      </c>
      <c r="CZ343" s="46">
        <v>0</v>
      </c>
      <c r="DA343" s="46">
        <v>0</v>
      </c>
      <c r="DB343" s="46">
        <v>0</v>
      </c>
      <c r="DC343" s="46">
        <v>0</v>
      </c>
      <c r="DD343" s="46">
        <v>0</v>
      </c>
      <c r="DE343" s="46">
        <v>0</v>
      </c>
      <c r="DF343" s="46">
        <v>0</v>
      </c>
      <c r="DG343" s="46">
        <v>0</v>
      </c>
      <c r="DH343" s="46">
        <v>0</v>
      </c>
      <c r="DI343" s="46">
        <v>0</v>
      </c>
      <c r="DJ343" s="46">
        <v>0</v>
      </c>
      <c r="DK343" s="46">
        <v>0</v>
      </c>
      <c r="DL343" s="46">
        <v>0</v>
      </c>
      <c r="DM343" s="46">
        <v>0</v>
      </c>
      <c r="DN343" s="46">
        <v>0</v>
      </c>
      <c r="DO343" s="212"/>
      <c r="DP343" s="8" t="s">
        <v>91</v>
      </c>
      <c r="DQ343" s="71">
        <v>0</v>
      </c>
      <c r="DR343" s="71">
        <v>0</v>
      </c>
      <c r="DS343" s="71">
        <v>0</v>
      </c>
      <c r="DT343" s="71">
        <v>0</v>
      </c>
      <c r="DU343" s="71">
        <v>0</v>
      </c>
      <c r="DV343" s="16">
        <v>0</v>
      </c>
      <c r="DW343" s="71">
        <v>0</v>
      </c>
      <c r="DX343" s="71">
        <v>0</v>
      </c>
      <c r="DY343" s="152">
        <v>0</v>
      </c>
      <c r="DZ343" s="32">
        <v>0</v>
      </c>
      <c r="EA343" s="212"/>
      <c r="EB343" s="8" t="s">
        <v>91</v>
      </c>
      <c r="EC343" s="71">
        <v>0</v>
      </c>
      <c r="ED343" s="71">
        <v>0</v>
      </c>
      <c r="EE343" s="71">
        <v>0</v>
      </c>
      <c r="EF343" s="71">
        <v>0</v>
      </c>
      <c r="EG343" s="71">
        <v>0</v>
      </c>
      <c r="EH343" s="71">
        <v>0</v>
      </c>
      <c r="EI343" s="71">
        <v>0</v>
      </c>
      <c r="EJ343" s="71">
        <v>0</v>
      </c>
      <c r="EK343" s="71">
        <v>0</v>
      </c>
      <c r="EL343" s="71">
        <v>0</v>
      </c>
      <c r="EM343" s="71">
        <v>0</v>
      </c>
      <c r="EN343" s="71">
        <v>0</v>
      </c>
      <c r="EO343" s="71">
        <v>0</v>
      </c>
      <c r="EP343" s="71">
        <v>0</v>
      </c>
      <c r="EQ343" s="71">
        <v>0</v>
      </c>
      <c r="ER343" s="71">
        <v>0</v>
      </c>
      <c r="ES343" s="71">
        <v>0</v>
      </c>
      <c r="EU343" s="80" t="s">
        <v>206</v>
      </c>
      <c r="EV343" s="80" t="s">
        <v>2626</v>
      </c>
      <c r="EW343" s="78">
        <v>0</v>
      </c>
      <c r="EX343" s="80">
        <v>0</v>
      </c>
      <c r="EY343" s="78">
        <v>0</v>
      </c>
      <c r="EZ343" s="78"/>
      <c r="FA343" s="78"/>
      <c r="FB343" s="78"/>
      <c r="FC343" s="78"/>
      <c r="FD343" s="78"/>
      <c r="FE343" s="78"/>
    </row>
    <row r="344" spans="1:161">
      <c r="A344" s="212"/>
      <c r="B344" s="66" t="s">
        <v>73</v>
      </c>
      <c r="C344" s="26">
        <v>220</v>
      </c>
      <c r="D344" s="26">
        <v>90</v>
      </c>
      <c r="E344" s="26">
        <v>0</v>
      </c>
      <c r="F344" s="26">
        <v>0</v>
      </c>
      <c r="G344" s="26">
        <v>0</v>
      </c>
      <c r="H344" s="26">
        <v>0</v>
      </c>
      <c r="I344" s="26">
        <v>0</v>
      </c>
      <c r="J344" s="26">
        <v>0</v>
      </c>
      <c r="K344" s="26">
        <v>85</v>
      </c>
      <c r="L344" s="26">
        <v>49</v>
      </c>
      <c r="M344" s="26">
        <v>32</v>
      </c>
      <c r="N344" s="26">
        <v>14</v>
      </c>
      <c r="O344" s="26">
        <v>9</v>
      </c>
      <c r="P344" s="26">
        <v>4</v>
      </c>
      <c r="Q344" s="26">
        <v>0</v>
      </c>
      <c r="R344" s="26">
        <v>0</v>
      </c>
      <c r="S344" s="26">
        <v>0</v>
      </c>
      <c r="T344" s="26">
        <v>0</v>
      </c>
      <c r="U344" s="26">
        <v>0</v>
      </c>
      <c r="V344" s="26">
        <v>0</v>
      </c>
      <c r="W344" s="26">
        <v>62</v>
      </c>
      <c r="X344" s="26">
        <v>28</v>
      </c>
      <c r="Y344" s="26">
        <v>21</v>
      </c>
      <c r="Z344" s="26">
        <v>5</v>
      </c>
      <c r="AA344" s="26">
        <v>0</v>
      </c>
      <c r="AB344" s="26">
        <v>0</v>
      </c>
      <c r="AC344" s="68">
        <v>429</v>
      </c>
      <c r="AD344" s="68">
        <v>190</v>
      </c>
      <c r="AE344" s="212"/>
      <c r="AF344" s="66" t="s">
        <v>73</v>
      </c>
      <c r="AG344" s="26">
        <v>12</v>
      </c>
      <c r="AH344" s="26">
        <v>2</v>
      </c>
      <c r="AI344" s="26">
        <v>0</v>
      </c>
      <c r="AJ344" s="26">
        <v>0</v>
      </c>
      <c r="AK344" s="26">
        <v>0</v>
      </c>
      <c r="AL344" s="26">
        <v>0</v>
      </c>
      <c r="AM344" s="26">
        <v>0</v>
      </c>
      <c r="AN344" s="26">
        <v>0</v>
      </c>
      <c r="AO344" s="26">
        <v>2</v>
      </c>
      <c r="AP344" s="26">
        <v>2</v>
      </c>
      <c r="AQ344" s="26">
        <v>1</v>
      </c>
      <c r="AR344" s="26">
        <v>1</v>
      </c>
      <c r="AS344" s="26">
        <v>1</v>
      </c>
      <c r="AT344" s="26">
        <v>0</v>
      </c>
      <c r="AU344" s="26">
        <v>0</v>
      </c>
      <c r="AV344" s="26">
        <v>0</v>
      </c>
      <c r="AW344" s="26">
        <v>0</v>
      </c>
      <c r="AX344" s="26">
        <v>0</v>
      </c>
      <c r="AY344" s="26">
        <v>0</v>
      </c>
      <c r="AZ344" s="26">
        <v>0</v>
      </c>
      <c r="BA344" s="26">
        <v>20</v>
      </c>
      <c r="BB344" s="26">
        <v>2</v>
      </c>
      <c r="BC344" s="26">
        <v>11</v>
      </c>
      <c r="BD344" s="26">
        <v>3</v>
      </c>
      <c r="BE344" s="26">
        <v>0</v>
      </c>
      <c r="BF344" s="26">
        <v>0</v>
      </c>
      <c r="BG344" s="68">
        <v>47</v>
      </c>
      <c r="BH344" s="68">
        <v>10</v>
      </c>
      <c r="BI344" s="212"/>
      <c r="BJ344" s="66" t="s">
        <v>73</v>
      </c>
      <c r="BK344" s="68">
        <v>3</v>
      </c>
      <c r="BL344" s="68">
        <v>0</v>
      </c>
      <c r="BM344" s="68">
        <v>0</v>
      </c>
      <c r="BN344" s="68">
        <v>0</v>
      </c>
      <c r="BO344" s="68">
        <v>1</v>
      </c>
      <c r="BP344" s="68">
        <v>1</v>
      </c>
      <c r="BQ344" s="68">
        <v>1</v>
      </c>
      <c r="BR344" s="68">
        <v>0</v>
      </c>
      <c r="BS344" s="68">
        <v>0</v>
      </c>
      <c r="BT344" s="68">
        <v>0</v>
      </c>
      <c r="BU344" s="68">
        <v>1</v>
      </c>
      <c r="BV344" s="68">
        <v>1</v>
      </c>
      <c r="BW344" s="68">
        <v>0</v>
      </c>
      <c r="BX344" s="68">
        <v>8</v>
      </c>
      <c r="BY344" s="68">
        <v>6</v>
      </c>
      <c r="BZ344" s="68">
        <v>6</v>
      </c>
      <c r="CA344" s="68">
        <v>0</v>
      </c>
      <c r="CB344" s="68">
        <v>1</v>
      </c>
      <c r="CC344" s="68">
        <v>1</v>
      </c>
      <c r="CD344" s="212"/>
      <c r="CE344" s="66" t="s">
        <v>73</v>
      </c>
      <c r="CF344" s="68">
        <v>0</v>
      </c>
      <c r="CG344" s="68">
        <v>158</v>
      </c>
      <c r="CH344" s="68">
        <v>0</v>
      </c>
      <c r="CI344" s="68">
        <v>0</v>
      </c>
      <c r="CJ344" s="68">
        <v>0</v>
      </c>
      <c r="CK344" s="68">
        <v>6</v>
      </c>
      <c r="CL344" s="68">
        <v>7</v>
      </c>
      <c r="CM344" s="68">
        <v>0</v>
      </c>
      <c r="CN344" s="68">
        <v>0</v>
      </c>
      <c r="CO344" s="212"/>
      <c r="CP344" s="66" t="s">
        <v>73</v>
      </c>
      <c r="CQ344" s="68">
        <v>0</v>
      </c>
      <c r="CR344" s="68">
        <v>0</v>
      </c>
      <c r="CS344" s="68">
        <v>0</v>
      </c>
      <c r="CT344" s="68">
        <v>0</v>
      </c>
      <c r="CU344" s="68">
        <v>0</v>
      </c>
      <c r="CV344" s="68">
        <v>0</v>
      </c>
      <c r="CW344" s="68">
        <v>0</v>
      </c>
      <c r="CX344" s="68">
        <v>0</v>
      </c>
      <c r="CY344" s="68">
        <v>0</v>
      </c>
      <c r="CZ344" s="68">
        <v>0</v>
      </c>
      <c r="DA344" s="68">
        <v>0</v>
      </c>
      <c r="DB344" s="68">
        <v>0</v>
      </c>
      <c r="DC344" s="68">
        <v>0</v>
      </c>
      <c r="DD344" s="68">
        <v>0</v>
      </c>
      <c r="DE344" s="68">
        <v>0</v>
      </c>
      <c r="DF344" s="68">
        <v>0</v>
      </c>
      <c r="DG344" s="68">
        <v>0</v>
      </c>
      <c r="DH344" s="68">
        <v>0</v>
      </c>
      <c r="DI344" s="68">
        <v>0</v>
      </c>
      <c r="DJ344" s="68">
        <v>0</v>
      </c>
      <c r="DK344" s="68">
        <v>0</v>
      </c>
      <c r="DL344" s="68">
        <v>0</v>
      </c>
      <c r="DM344" s="68">
        <v>0</v>
      </c>
      <c r="DN344" s="68">
        <v>0</v>
      </c>
      <c r="DO344" s="212"/>
      <c r="DP344" s="66" t="s">
        <v>73</v>
      </c>
      <c r="DQ344" s="26">
        <v>3</v>
      </c>
      <c r="DR344" s="26">
        <v>8</v>
      </c>
      <c r="DS344" s="26">
        <v>0</v>
      </c>
      <c r="DT344" s="26">
        <v>5</v>
      </c>
      <c r="DU344" s="26">
        <v>0</v>
      </c>
      <c r="DV344" s="26">
        <v>16</v>
      </c>
      <c r="DW344" s="26">
        <v>7</v>
      </c>
      <c r="DX344" s="26">
        <v>9</v>
      </c>
      <c r="DY344" s="41">
        <v>6</v>
      </c>
      <c r="DZ344" s="41">
        <v>2</v>
      </c>
      <c r="EA344" s="212"/>
      <c r="EB344" s="66" t="s">
        <v>73</v>
      </c>
      <c r="EC344" s="68">
        <v>0</v>
      </c>
      <c r="ED344" s="68">
        <v>0</v>
      </c>
      <c r="EE344" s="68">
        <v>0</v>
      </c>
      <c r="EF344" s="68">
        <v>0</v>
      </c>
      <c r="EG344" s="68">
        <v>0</v>
      </c>
      <c r="EH344" s="68">
        <v>0</v>
      </c>
      <c r="EI344" s="68">
        <v>0</v>
      </c>
      <c r="EJ344" s="68">
        <v>0</v>
      </c>
      <c r="EK344" s="68">
        <v>0</v>
      </c>
      <c r="EL344" s="68">
        <v>0</v>
      </c>
      <c r="EM344" s="68">
        <v>0</v>
      </c>
      <c r="EN344" s="68">
        <v>0</v>
      </c>
      <c r="EO344" s="68">
        <v>0</v>
      </c>
      <c r="EP344" s="68">
        <v>0</v>
      </c>
      <c r="EQ344" s="68">
        <v>0</v>
      </c>
      <c r="ER344" s="68">
        <v>0</v>
      </c>
      <c r="ES344" s="68">
        <v>0</v>
      </c>
      <c r="EU344" s="80" t="s">
        <v>206</v>
      </c>
      <c r="EV344" s="80" t="s">
        <v>2627</v>
      </c>
      <c r="EW344" s="78">
        <v>0</v>
      </c>
      <c r="EX344" s="80">
        <v>0</v>
      </c>
      <c r="EY344" s="78">
        <v>316</v>
      </c>
      <c r="EZ344" s="78"/>
      <c r="FA344" s="78"/>
      <c r="FB344" s="78"/>
      <c r="FC344" s="78"/>
      <c r="FD344" s="78"/>
      <c r="FE344" s="78"/>
    </row>
    <row r="345" spans="1:161" s="100" customFormat="1">
      <c r="A345" s="45" t="s">
        <v>110</v>
      </c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45" t="s">
        <v>110</v>
      </c>
      <c r="AF345" s="48"/>
      <c r="AG345" s="22"/>
      <c r="AH345" s="22"/>
      <c r="AI345" s="22"/>
      <c r="AJ345" s="22"/>
      <c r="AK345" s="22"/>
      <c r="AL345" s="22"/>
      <c r="AM345" s="22"/>
      <c r="AN345" s="22"/>
      <c r="AO345" s="22"/>
      <c r="AP345" s="22"/>
      <c r="AQ345" s="22"/>
      <c r="AR345" s="22"/>
      <c r="AS345" s="22"/>
      <c r="AT345" s="22"/>
      <c r="AU345" s="22"/>
      <c r="AV345" s="22"/>
      <c r="AW345" s="22"/>
      <c r="AX345" s="22"/>
      <c r="AY345" s="22"/>
      <c r="AZ345" s="22"/>
      <c r="BA345" s="22"/>
      <c r="BB345" s="22"/>
      <c r="BC345" s="22"/>
      <c r="BD345" s="22"/>
      <c r="BE345" s="22"/>
      <c r="BF345" s="22"/>
      <c r="BG345" s="116"/>
      <c r="BH345" s="116"/>
      <c r="BI345" s="45" t="s">
        <v>110</v>
      </c>
      <c r="BJ345" s="48"/>
      <c r="BK345" s="22"/>
      <c r="BL345" s="22"/>
      <c r="BM345" s="22"/>
      <c r="BN345" s="22"/>
      <c r="BO345" s="22"/>
      <c r="BP345" s="22"/>
      <c r="BQ345" s="22"/>
      <c r="BR345" s="22"/>
      <c r="BS345" s="22"/>
      <c r="BT345" s="22"/>
      <c r="BU345" s="22"/>
      <c r="BV345" s="22"/>
      <c r="BW345" s="22"/>
      <c r="BX345" s="22"/>
      <c r="BY345" s="22"/>
      <c r="BZ345" s="22"/>
      <c r="CA345" s="22"/>
      <c r="CB345" s="22"/>
      <c r="CC345" s="22"/>
      <c r="CD345" s="45" t="s">
        <v>110</v>
      </c>
      <c r="CE345" s="48"/>
      <c r="CF345" s="22"/>
      <c r="CG345" s="22"/>
      <c r="CH345" s="22"/>
      <c r="CI345" s="22"/>
      <c r="CJ345" s="22"/>
      <c r="CK345" s="22"/>
      <c r="CL345" s="22"/>
      <c r="CM345" s="22"/>
      <c r="CN345" s="22"/>
      <c r="CO345" s="45" t="s">
        <v>110</v>
      </c>
      <c r="CP345" s="48"/>
      <c r="CQ345" s="22"/>
      <c r="CR345" s="22"/>
      <c r="CS345" s="22"/>
      <c r="CT345" s="22"/>
      <c r="CU345" s="22"/>
      <c r="CV345" s="22"/>
      <c r="CW345" s="22"/>
      <c r="CX345" s="22"/>
      <c r="CY345" s="22"/>
      <c r="CZ345" s="22"/>
      <c r="DA345" s="22"/>
      <c r="DB345" s="22"/>
      <c r="DC345" s="22"/>
      <c r="DD345" s="22"/>
      <c r="DE345" s="22"/>
      <c r="DF345" s="22"/>
      <c r="DG345" s="22"/>
      <c r="DH345" s="22"/>
      <c r="DI345" s="22"/>
      <c r="DJ345" s="22"/>
      <c r="DK345" s="22"/>
      <c r="DL345" s="22"/>
      <c r="DM345" s="22"/>
      <c r="DN345" s="22"/>
      <c r="DO345" s="45" t="s">
        <v>110</v>
      </c>
      <c r="DP345" s="99"/>
      <c r="DQ345" s="13"/>
      <c r="DR345" s="13"/>
      <c r="DS345" s="13"/>
      <c r="DT345" s="13"/>
      <c r="DU345" s="13"/>
      <c r="DV345" s="13"/>
      <c r="DW345" s="13"/>
      <c r="DX345" s="13"/>
      <c r="DY345" s="13"/>
      <c r="DZ345" s="13"/>
      <c r="EA345" s="45" t="s">
        <v>110</v>
      </c>
      <c r="EB345" s="13"/>
      <c r="EC345" s="117"/>
      <c r="ED345" s="117"/>
      <c r="EE345" s="117"/>
      <c r="EF345" s="117"/>
      <c r="EG345" s="117"/>
      <c r="EH345" s="117"/>
      <c r="EI345" s="117"/>
      <c r="EJ345" s="117"/>
      <c r="EK345" s="117"/>
      <c r="EL345" s="117"/>
      <c r="EM345" s="117"/>
      <c r="EN345" s="117"/>
      <c r="EO345" s="117"/>
      <c r="EP345" s="117"/>
      <c r="EQ345" s="117"/>
      <c r="ER345" s="117"/>
      <c r="ES345" s="117"/>
      <c r="EU345" s="80" t="str">
        <f>IF(A345="",EU344,A345)</f>
        <v>ITASY</v>
      </c>
      <c r="EV345" s="80" t="str">
        <f>EU345&amp;B345</f>
        <v>ITASY</v>
      </c>
      <c r="EW345" s="78">
        <f>CQ345+CU345+CY345+DC345+DG345+DK345</f>
        <v>0</v>
      </c>
      <c r="EX345" s="80">
        <f>CS345+CW345+DA345+DE345+DI345+DM345</f>
        <v>0</v>
      </c>
      <c r="EY345" s="78">
        <f>(CF345+2*CG345+3*CH345+4*CI345+5*CJ345)</f>
        <v>0</v>
      </c>
      <c r="EZ345" s="78"/>
      <c r="FA345" s="78"/>
      <c r="FB345" s="78"/>
      <c r="FC345" s="78"/>
      <c r="FD345" s="78"/>
      <c r="FE345" s="78"/>
    </row>
    <row r="346" spans="1:161">
      <c r="A346" s="212" t="s">
        <v>207</v>
      </c>
      <c r="B346" s="8" t="s">
        <v>90</v>
      </c>
      <c r="C346" s="71">
        <v>916</v>
      </c>
      <c r="D346" s="71">
        <v>521</v>
      </c>
      <c r="E346" s="71">
        <v>41</v>
      </c>
      <c r="F346" s="71">
        <v>23</v>
      </c>
      <c r="G346" s="71">
        <v>0</v>
      </c>
      <c r="H346" s="71">
        <v>0</v>
      </c>
      <c r="I346" s="71">
        <v>37</v>
      </c>
      <c r="J346" s="71">
        <v>18</v>
      </c>
      <c r="K346" s="71">
        <v>190</v>
      </c>
      <c r="L346" s="71">
        <v>140</v>
      </c>
      <c r="M346" s="71">
        <v>200</v>
      </c>
      <c r="N346" s="71">
        <v>98</v>
      </c>
      <c r="O346" s="71">
        <v>38</v>
      </c>
      <c r="P346" s="71">
        <v>20</v>
      </c>
      <c r="Q346" s="71">
        <v>319</v>
      </c>
      <c r="R346" s="71">
        <v>187</v>
      </c>
      <c r="S346" s="71">
        <v>0</v>
      </c>
      <c r="T346" s="71">
        <v>0</v>
      </c>
      <c r="U346" s="71">
        <v>151</v>
      </c>
      <c r="V346" s="71">
        <v>68</v>
      </c>
      <c r="W346" s="71">
        <v>0</v>
      </c>
      <c r="X346" s="71">
        <v>0</v>
      </c>
      <c r="Y346" s="71">
        <v>0</v>
      </c>
      <c r="Z346" s="71">
        <v>0</v>
      </c>
      <c r="AA346" s="71">
        <v>10</v>
      </c>
      <c r="AB346" s="71">
        <v>6</v>
      </c>
      <c r="AC346" s="69">
        <v>1902</v>
      </c>
      <c r="AD346" s="69">
        <v>1081</v>
      </c>
      <c r="AE346" s="212" t="s">
        <v>207</v>
      </c>
      <c r="AF346" s="8" t="s">
        <v>90</v>
      </c>
      <c r="AG346" s="71">
        <v>23</v>
      </c>
      <c r="AH346" s="71">
        <v>12</v>
      </c>
      <c r="AI346" s="71">
        <v>0</v>
      </c>
      <c r="AJ346" s="71">
        <v>0</v>
      </c>
      <c r="AK346" s="71">
        <v>0</v>
      </c>
      <c r="AL346" s="71">
        <v>0</v>
      </c>
      <c r="AM346" s="71">
        <v>0</v>
      </c>
      <c r="AN346" s="71">
        <v>0</v>
      </c>
      <c r="AO346" s="71">
        <v>3</v>
      </c>
      <c r="AP346" s="71">
        <v>2</v>
      </c>
      <c r="AQ346" s="71">
        <v>2</v>
      </c>
      <c r="AR346" s="71">
        <v>2</v>
      </c>
      <c r="AS346" s="71">
        <v>0</v>
      </c>
      <c r="AT346" s="71">
        <v>0</v>
      </c>
      <c r="AU346" s="71">
        <v>93</v>
      </c>
      <c r="AV346" s="71">
        <v>47</v>
      </c>
      <c r="AW346" s="71">
        <v>0</v>
      </c>
      <c r="AX346" s="71">
        <v>0</v>
      </c>
      <c r="AY346" s="71">
        <v>56</v>
      </c>
      <c r="AZ346" s="71">
        <v>24</v>
      </c>
      <c r="BA346" s="71">
        <v>0</v>
      </c>
      <c r="BB346" s="71">
        <v>0</v>
      </c>
      <c r="BC346" s="71">
        <v>0</v>
      </c>
      <c r="BD346" s="71">
        <v>0</v>
      </c>
      <c r="BE346" s="71">
        <v>0</v>
      </c>
      <c r="BF346" s="71">
        <v>0</v>
      </c>
      <c r="BG346" s="69">
        <v>177</v>
      </c>
      <c r="BH346" s="69">
        <v>87</v>
      </c>
      <c r="BI346" s="212" t="s">
        <v>207</v>
      </c>
      <c r="BJ346" s="8" t="s">
        <v>90</v>
      </c>
      <c r="BK346" s="31">
        <v>15</v>
      </c>
      <c r="BL346" s="31">
        <v>2</v>
      </c>
      <c r="BM346" s="31">
        <v>0</v>
      </c>
      <c r="BN346" s="31">
        <v>1</v>
      </c>
      <c r="BO346" s="31">
        <v>7</v>
      </c>
      <c r="BP346" s="31">
        <v>8</v>
      </c>
      <c r="BQ346" s="31">
        <v>2</v>
      </c>
      <c r="BR346" s="31">
        <v>10</v>
      </c>
      <c r="BS346" s="31">
        <v>0</v>
      </c>
      <c r="BT346" s="31">
        <v>7</v>
      </c>
      <c r="BU346" s="31">
        <v>0</v>
      </c>
      <c r="BV346" s="31">
        <v>0</v>
      </c>
      <c r="BW346" s="31">
        <v>1</v>
      </c>
      <c r="BX346" s="149">
        <v>53</v>
      </c>
      <c r="BY346" s="125">
        <v>39</v>
      </c>
      <c r="BZ346" s="71">
        <v>34</v>
      </c>
      <c r="CA346" s="71">
        <v>1</v>
      </c>
      <c r="CB346" s="71">
        <v>9</v>
      </c>
      <c r="CC346" s="71">
        <v>10</v>
      </c>
      <c r="CD346" s="212" t="s">
        <v>207</v>
      </c>
      <c r="CE346" s="8" t="s">
        <v>90</v>
      </c>
      <c r="CF346" s="71">
        <v>0</v>
      </c>
      <c r="CG346" s="71">
        <v>753</v>
      </c>
      <c r="CH346" s="71">
        <v>51</v>
      </c>
      <c r="CI346" s="71">
        <v>1</v>
      </c>
      <c r="CJ346" s="71">
        <v>0</v>
      </c>
      <c r="CK346" s="71">
        <v>24</v>
      </c>
      <c r="CL346" s="71">
        <v>48</v>
      </c>
      <c r="CM346" s="71">
        <v>100</v>
      </c>
      <c r="CN346" s="71">
        <v>50</v>
      </c>
      <c r="CO346" s="212" t="s">
        <v>207</v>
      </c>
      <c r="CP346" s="8" t="s">
        <v>90</v>
      </c>
      <c r="CQ346" s="46">
        <v>358</v>
      </c>
      <c r="CR346" s="46">
        <v>198</v>
      </c>
      <c r="CS346" s="46">
        <v>144</v>
      </c>
      <c r="CT346" s="46">
        <v>74</v>
      </c>
      <c r="CU346" s="46">
        <v>0</v>
      </c>
      <c r="CV346" s="46">
        <v>0</v>
      </c>
      <c r="CW346" s="46">
        <v>0</v>
      </c>
      <c r="CX346" s="46">
        <v>0</v>
      </c>
      <c r="CY346" s="46">
        <v>124</v>
      </c>
      <c r="CZ346" s="46">
        <v>53</v>
      </c>
      <c r="DA346" s="46">
        <v>42</v>
      </c>
      <c r="DB346" s="46">
        <v>20</v>
      </c>
      <c r="DC346" s="46">
        <v>0</v>
      </c>
      <c r="DD346" s="46">
        <v>0</v>
      </c>
      <c r="DE346" s="46">
        <v>0</v>
      </c>
      <c r="DF346" s="46">
        <v>0</v>
      </c>
      <c r="DG346" s="46">
        <v>8</v>
      </c>
      <c r="DH346" s="46">
        <v>4</v>
      </c>
      <c r="DI346" s="46">
        <v>0</v>
      </c>
      <c r="DJ346" s="46">
        <v>0</v>
      </c>
      <c r="DK346" s="46">
        <v>4</v>
      </c>
      <c r="DL346" s="46">
        <v>4</v>
      </c>
      <c r="DM346" s="46">
        <v>2</v>
      </c>
      <c r="DN346" s="46">
        <v>2</v>
      </c>
      <c r="DO346" s="212" t="s">
        <v>207</v>
      </c>
      <c r="DP346" s="8" t="s">
        <v>90</v>
      </c>
      <c r="DQ346" s="71">
        <v>30</v>
      </c>
      <c r="DR346" s="71">
        <v>62</v>
      </c>
      <c r="DS346" s="71">
        <v>0</v>
      </c>
      <c r="DT346" s="71">
        <v>39</v>
      </c>
      <c r="DU346" s="71">
        <v>2</v>
      </c>
      <c r="DV346" s="16">
        <v>133</v>
      </c>
      <c r="DW346" s="71">
        <v>53</v>
      </c>
      <c r="DX346" s="71">
        <v>35</v>
      </c>
      <c r="DY346" s="152">
        <v>21</v>
      </c>
      <c r="DZ346" s="32">
        <v>6</v>
      </c>
      <c r="EA346" s="212" t="s">
        <v>207</v>
      </c>
      <c r="EB346" s="8" t="s">
        <v>90</v>
      </c>
      <c r="EC346" s="71">
        <v>445</v>
      </c>
      <c r="ED346" s="71">
        <v>431</v>
      </c>
      <c r="EE346" s="71">
        <v>25</v>
      </c>
      <c r="EF346" s="71">
        <v>0</v>
      </c>
      <c r="EG346" s="71">
        <v>1</v>
      </c>
      <c r="EH346" s="71">
        <v>4</v>
      </c>
      <c r="EI346" s="71">
        <v>6</v>
      </c>
      <c r="EJ346" s="71">
        <v>545</v>
      </c>
      <c r="EK346" s="71">
        <v>11</v>
      </c>
      <c r="EL346" s="71">
        <v>6</v>
      </c>
      <c r="EM346" s="71">
        <v>9</v>
      </c>
      <c r="EN346" s="71">
        <v>3</v>
      </c>
      <c r="EO346" s="71">
        <v>5</v>
      </c>
      <c r="EP346" s="71">
        <v>1</v>
      </c>
      <c r="EQ346" s="71">
        <v>0</v>
      </c>
      <c r="ER346" s="71">
        <v>2</v>
      </c>
      <c r="ES346" s="71">
        <v>0</v>
      </c>
      <c r="EU346" s="80" t="s">
        <v>207</v>
      </c>
      <c r="EV346" s="80" t="s">
        <v>2631</v>
      </c>
      <c r="EW346" s="78">
        <v>494</v>
      </c>
      <c r="EX346" s="80">
        <v>188</v>
      </c>
      <c r="EY346" s="78">
        <v>1663</v>
      </c>
      <c r="EZ346" s="78"/>
      <c r="FA346" s="78"/>
      <c r="FB346" s="78"/>
      <c r="FC346" s="78"/>
      <c r="FD346" s="78"/>
      <c r="FE346" s="78"/>
    </row>
    <row r="347" spans="1:161">
      <c r="A347" s="212"/>
      <c r="B347" s="8" t="s">
        <v>91</v>
      </c>
      <c r="C347" s="71">
        <v>730</v>
      </c>
      <c r="D347" s="71">
        <v>438</v>
      </c>
      <c r="E347" s="71">
        <v>0</v>
      </c>
      <c r="F347" s="71">
        <v>0</v>
      </c>
      <c r="G347" s="71">
        <v>0</v>
      </c>
      <c r="H347" s="71">
        <v>0</v>
      </c>
      <c r="I347" s="71">
        <v>0</v>
      </c>
      <c r="J347" s="71">
        <v>0</v>
      </c>
      <c r="K347" s="71">
        <v>266</v>
      </c>
      <c r="L347" s="71">
        <v>170</v>
      </c>
      <c r="M347" s="71">
        <v>224</v>
      </c>
      <c r="N347" s="71">
        <v>104</v>
      </c>
      <c r="O347" s="71">
        <v>194</v>
      </c>
      <c r="P347" s="71">
        <v>110</v>
      </c>
      <c r="Q347" s="71">
        <v>97</v>
      </c>
      <c r="R347" s="71">
        <v>62</v>
      </c>
      <c r="S347" s="71">
        <v>12</v>
      </c>
      <c r="T347" s="71">
        <v>2</v>
      </c>
      <c r="U347" s="71">
        <v>60</v>
      </c>
      <c r="V347" s="71">
        <v>24</v>
      </c>
      <c r="W347" s="71">
        <v>138</v>
      </c>
      <c r="X347" s="71">
        <v>96</v>
      </c>
      <c r="Y347" s="71">
        <v>196</v>
      </c>
      <c r="Z347" s="71">
        <v>82</v>
      </c>
      <c r="AA347" s="71">
        <v>188</v>
      </c>
      <c r="AB347" s="71">
        <v>115</v>
      </c>
      <c r="AC347" s="69">
        <v>2105</v>
      </c>
      <c r="AD347" s="69">
        <v>1203</v>
      </c>
      <c r="AE347" s="212"/>
      <c r="AF347" s="8" t="s">
        <v>91</v>
      </c>
      <c r="AG347" s="71">
        <v>3</v>
      </c>
      <c r="AH347" s="71">
        <v>0</v>
      </c>
      <c r="AI347" s="71">
        <v>0</v>
      </c>
      <c r="AJ347" s="71">
        <v>0</v>
      </c>
      <c r="AK347" s="71">
        <v>0</v>
      </c>
      <c r="AL347" s="71">
        <v>0</v>
      </c>
      <c r="AM347" s="71">
        <v>0</v>
      </c>
      <c r="AN347" s="71">
        <v>0</v>
      </c>
      <c r="AO347" s="71">
        <v>3</v>
      </c>
      <c r="AP347" s="71">
        <v>3</v>
      </c>
      <c r="AQ347" s="71">
        <v>4</v>
      </c>
      <c r="AR347" s="71">
        <v>1</v>
      </c>
      <c r="AS347" s="71">
        <v>2</v>
      </c>
      <c r="AT347" s="71">
        <v>0</v>
      </c>
      <c r="AU347" s="71">
        <v>30</v>
      </c>
      <c r="AV347" s="71">
        <v>15</v>
      </c>
      <c r="AW347" s="71">
        <v>0</v>
      </c>
      <c r="AX347" s="71">
        <v>0</v>
      </c>
      <c r="AY347" s="71">
        <v>20</v>
      </c>
      <c r="AZ347" s="71">
        <v>7</v>
      </c>
      <c r="BA347" s="71">
        <v>46</v>
      </c>
      <c r="BB347" s="71">
        <v>34</v>
      </c>
      <c r="BC347" s="71">
        <v>65</v>
      </c>
      <c r="BD347" s="71">
        <v>25</v>
      </c>
      <c r="BE347" s="71">
        <v>55</v>
      </c>
      <c r="BF347" s="71">
        <v>33</v>
      </c>
      <c r="BG347" s="69">
        <v>228</v>
      </c>
      <c r="BH347" s="69">
        <v>118</v>
      </c>
      <c r="BI347" s="212"/>
      <c r="BJ347" s="8" t="s">
        <v>91</v>
      </c>
      <c r="BK347" s="31">
        <v>12</v>
      </c>
      <c r="BL347" s="31">
        <v>0</v>
      </c>
      <c r="BM347" s="31">
        <v>0</v>
      </c>
      <c r="BN347" s="31">
        <v>0</v>
      </c>
      <c r="BO347" s="31">
        <v>5</v>
      </c>
      <c r="BP347" s="31">
        <v>4</v>
      </c>
      <c r="BQ347" s="31">
        <v>3</v>
      </c>
      <c r="BR347" s="31">
        <v>1</v>
      </c>
      <c r="BS347" s="31">
        <v>1</v>
      </c>
      <c r="BT347" s="31">
        <v>1</v>
      </c>
      <c r="BU347" s="31">
        <v>3</v>
      </c>
      <c r="BV347" s="31">
        <v>4</v>
      </c>
      <c r="BW347" s="31">
        <v>4</v>
      </c>
      <c r="BX347" s="149">
        <v>38</v>
      </c>
      <c r="BY347" s="125">
        <v>30</v>
      </c>
      <c r="BZ347" s="71">
        <v>8</v>
      </c>
      <c r="CA347" s="71">
        <v>30</v>
      </c>
      <c r="CB347" s="71">
        <v>3</v>
      </c>
      <c r="CC347" s="71">
        <v>2</v>
      </c>
      <c r="CD347" s="212"/>
      <c r="CE347" s="8" t="s">
        <v>91</v>
      </c>
      <c r="CF347" s="71">
        <v>0</v>
      </c>
      <c r="CG347" s="71">
        <v>775</v>
      </c>
      <c r="CH347" s="71">
        <v>0</v>
      </c>
      <c r="CI347" s="71">
        <v>0</v>
      </c>
      <c r="CJ347" s="71">
        <v>0</v>
      </c>
      <c r="CK347" s="71">
        <v>16</v>
      </c>
      <c r="CL347" s="71">
        <v>32</v>
      </c>
      <c r="CM347" s="71">
        <v>32</v>
      </c>
      <c r="CN347" s="71">
        <v>32</v>
      </c>
      <c r="CO347" s="212"/>
      <c r="CP347" s="8" t="s">
        <v>91</v>
      </c>
      <c r="CQ347" s="46">
        <v>82</v>
      </c>
      <c r="CR347" s="46">
        <v>46</v>
      </c>
      <c r="CS347" s="46">
        <v>32</v>
      </c>
      <c r="CT347" s="46">
        <v>21</v>
      </c>
      <c r="CU347" s="46">
        <v>19</v>
      </c>
      <c r="CV347" s="46">
        <v>6</v>
      </c>
      <c r="CW347" s="46">
        <v>6</v>
      </c>
      <c r="CX347" s="46">
        <v>1</v>
      </c>
      <c r="CY347" s="46">
        <v>74</v>
      </c>
      <c r="CZ347" s="46">
        <v>43</v>
      </c>
      <c r="DA347" s="46">
        <v>30</v>
      </c>
      <c r="DB347" s="46">
        <v>17</v>
      </c>
      <c r="DC347" s="46">
        <v>171</v>
      </c>
      <c r="DD347" s="46">
        <v>111</v>
      </c>
      <c r="DE347" s="46">
        <v>50</v>
      </c>
      <c r="DF347" s="46">
        <v>33</v>
      </c>
      <c r="DG347" s="46">
        <v>136</v>
      </c>
      <c r="DH347" s="46">
        <v>71</v>
      </c>
      <c r="DI347" s="46">
        <v>33</v>
      </c>
      <c r="DJ347" s="46">
        <v>14</v>
      </c>
      <c r="DK347" s="46">
        <v>136</v>
      </c>
      <c r="DL347" s="46">
        <v>86</v>
      </c>
      <c r="DM347" s="46">
        <v>55</v>
      </c>
      <c r="DN347" s="46">
        <v>35</v>
      </c>
      <c r="DO347" s="212"/>
      <c r="DP347" s="8" t="s">
        <v>91</v>
      </c>
      <c r="DQ347" s="71">
        <v>54</v>
      </c>
      <c r="DR347" s="71">
        <v>31</v>
      </c>
      <c r="DS347" s="71">
        <v>0</v>
      </c>
      <c r="DT347" s="71">
        <v>10</v>
      </c>
      <c r="DU347" s="71">
        <v>0</v>
      </c>
      <c r="DV347" s="16">
        <v>95</v>
      </c>
      <c r="DW347" s="71">
        <v>62</v>
      </c>
      <c r="DX347" s="71">
        <v>43</v>
      </c>
      <c r="DY347" s="152">
        <v>27</v>
      </c>
      <c r="DZ347" s="32">
        <v>14</v>
      </c>
      <c r="EA347" s="212"/>
      <c r="EB347" s="8" t="s">
        <v>91</v>
      </c>
      <c r="EC347" s="71">
        <v>730</v>
      </c>
      <c r="ED347" s="71">
        <v>870</v>
      </c>
      <c r="EE347" s="71">
        <v>450</v>
      </c>
      <c r="EF347" s="71">
        <v>0</v>
      </c>
      <c r="EG347" s="71">
        <v>322</v>
      </c>
      <c r="EH347" s="71">
        <v>61</v>
      </c>
      <c r="EI347" s="71">
        <v>87</v>
      </c>
      <c r="EJ347" s="71">
        <v>831</v>
      </c>
      <c r="EK347" s="71">
        <v>289</v>
      </c>
      <c r="EL347" s="71">
        <v>68</v>
      </c>
      <c r="EM347" s="71">
        <v>122</v>
      </c>
      <c r="EN347" s="71">
        <v>1</v>
      </c>
      <c r="EO347" s="71">
        <v>37</v>
      </c>
      <c r="EP347" s="71">
        <v>0</v>
      </c>
      <c r="EQ347" s="71">
        <v>1</v>
      </c>
      <c r="ER347" s="71">
        <v>0</v>
      </c>
      <c r="ES347" s="71">
        <v>0</v>
      </c>
      <c r="EU347" s="80" t="s">
        <v>207</v>
      </c>
      <c r="EV347" s="80" t="s">
        <v>2632</v>
      </c>
      <c r="EW347" s="78">
        <v>618</v>
      </c>
      <c r="EX347" s="80">
        <v>206</v>
      </c>
      <c r="EY347" s="78">
        <v>1550</v>
      </c>
      <c r="EZ347" s="78"/>
      <c r="FA347" s="78"/>
      <c r="FB347" s="78"/>
      <c r="FC347" s="78"/>
      <c r="FD347" s="78"/>
      <c r="FE347" s="78"/>
    </row>
    <row r="348" spans="1:161">
      <c r="A348" s="212"/>
      <c r="B348" s="66" t="s">
        <v>73</v>
      </c>
      <c r="C348" s="26">
        <v>1646</v>
      </c>
      <c r="D348" s="26">
        <v>959</v>
      </c>
      <c r="E348" s="26">
        <v>41</v>
      </c>
      <c r="F348" s="26">
        <v>23</v>
      </c>
      <c r="G348" s="26">
        <v>0</v>
      </c>
      <c r="H348" s="26">
        <v>0</v>
      </c>
      <c r="I348" s="26">
        <v>37</v>
      </c>
      <c r="J348" s="26">
        <v>18</v>
      </c>
      <c r="K348" s="26">
        <v>456</v>
      </c>
      <c r="L348" s="26">
        <v>310</v>
      </c>
      <c r="M348" s="26">
        <v>424</v>
      </c>
      <c r="N348" s="26">
        <v>202</v>
      </c>
      <c r="O348" s="26">
        <v>232</v>
      </c>
      <c r="P348" s="26">
        <v>130</v>
      </c>
      <c r="Q348" s="26">
        <v>416</v>
      </c>
      <c r="R348" s="26">
        <v>249</v>
      </c>
      <c r="S348" s="26">
        <v>12</v>
      </c>
      <c r="T348" s="26">
        <v>2</v>
      </c>
      <c r="U348" s="26">
        <v>211</v>
      </c>
      <c r="V348" s="26">
        <v>92</v>
      </c>
      <c r="W348" s="26">
        <v>138</v>
      </c>
      <c r="X348" s="26">
        <v>96</v>
      </c>
      <c r="Y348" s="26">
        <v>196</v>
      </c>
      <c r="Z348" s="26">
        <v>82</v>
      </c>
      <c r="AA348" s="26">
        <v>198</v>
      </c>
      <c r="AB348" s="26">
        <v>121</v>
      </c>
      <c r="AC348" s="68">
        <v>4007</v>
      </c>
      <c r="AD348" s="68">
        <v>2284</v>
      </c>
      <c r="AE348" s="212"/>
      <c r="AF348" s="66" t="s">
        <v>73</v>
      </c>
      <c r="AG348" s="26">
        <v>26</v>
      </c>
      <c r="AH348" s="26">
        <v>12</v>
      </c>
      <c r="AI348" s="26">
        <v>0</v>
      </c>
      <c r="AJ348" s="26">
        <v>0</v>
      </c>
      <c r="AK348" s="26">
        <v>0</v>
      </c>
      <c r="AL348" s="26">
        <v>0</v>
      </c>
      <c r="AM348" s="26">
        <v>0</v>
      </c>
      <c r="AN348" s="26">
        <v>0</v>
      </c>
      <c r="AO348" s="26">
        <v>6</v>
      </c>
      <c r="AP348" s="26">
        <v>5</v>
      </c>
      <c r="AQ348" s="26">
        <v>6</v>
      </c>
      <c r="AR348" s="26">
        <v>3</v>
      </c>
      <c r="AS348" s="26">
        <v>2</v>
      </c>
      <c r="AT348" s="26">
        <v>0</v>
      </c>
      <c r="AU348" s="26">
        <v>123</v>
      </c>
      <c r="AV348" s="26">
        <v>62</v>
      </c>
      <c r="AW348" s="26">
        <v>0</v>
      </c>
      <c r="AX348" s="26">
        <v>0</v>
      </c>
      <c r="AY348" s="26">
        <v>76</v>
      </c>
      <c r="AZ348" s="26">
        <v>31</v>
      </c>
      <c r="BA348" s="26">
        <v>46</v>
      </c>
      <c r="BB348" s="26">
        <v>34</v>
      </c>
      <c r="BC348" s="26">
        <v>65</v>
      </c>
      <c r="BD348" s="26">
        <v>25</v>
      </c>
      <c r="BE348" s="26">
        <v>55</v>
      </c>
      <c r="BF348" s="26">
        <v>33</v>
      </c>
      <c r="BG348" s="68">
        <v>405</v>
      </c>
      <c r="BH348" s="68">
        <v>205</v>
      </c>
      <c r="BI348" s="212"/>
      <c r="BJ348" s="66" t="s">
        <v>73</v>
      </c>
      <c r="BK348" s="68">
        <v>27</v>
      </c>
      <c r="BL348" s="68">
        <v>2</v>
      </c>
      <c r="BM348" s="68">
        <v>0</v>
      </c>
      <c r="BN348" s="68">
        <v>1</v>
      </c>
      <c r="BO348" s="68">
        <v>12</v>
      </c>
      <c r="BP348" s="68">
        <v>12</v>
      </c>
      <c r="BQ348" s="68">
        <v>5</v>
      </c>
      <c r="BR348" s="68">
        <v>11</v>
      </c>
      <c r="BS348" s="68">
        <v>1</v>
      </c>
      <c r="BT348" s="68">
        <v>8</v>
      </c>
      <c r="BU348" s="68">
        <v>3</v>
      </c>
      <c r="BV348" s="68">
        <v>4</v>
      </c>
      <c r="BW348" s="68">
        <v>5</v>
      </c>
      <c r="BX348" s="68">
        <v>91</v>
      </c>
      <c r="BY348" s="68">
        <v>69</v>
      </c>
      <c r="BZ348" s="68">
        <v>42</v>
      </c>
      <c r="CA348" s="68">
        <v>31</v>
      </c>
      <c r="CB348" s="68">
        <v>12</v>
      </c>
      <c r="CC348" s="68">
        <v>12</v>
      </c>
      <c r="CD348" s="212"/>
      <c r="CE348" s="66" t="s">
        <v>73</v>
      </c>
      <c r="CF348" s="68">
        <v>0</v>
      </c>
      <c r="CG348" s="68">
        <v>1528</v>
      </c>
      <c r="CH348" s="68">
        <v>51</v>
      </c>
      <c r="CI348" s="68">
        <v>1</v>
      </c>
      <c r="CJ348" s="68">
        <v>0</v>
      </c>
      <c r="CK348" s="68">
        <v>40</v>
      </c>
      <c r="CL348" s="68">
        <v>80</v>
      </c>
      <c r="CM348" s="68">
        <v>132</v>
      </c>
      <c r="CN348" s="68">
        <v>82</v>
      </c>
      <c r="CO348" s="212"/>
      <c r="CP348" s="66" t="s">
        <v>73</v>
      </c>
      <c r="CQ348" s="68">
        <v>440</v>
      </c>
      <c r="CR348" s="68">
        <v>244</v>
      </c>
      <c r="CS348" s="68">
        <v>176</v>
      </c>
      <c r="CT348" s="68">
        <v>95</v>
      </c>
      <c r="CU348" s="68">
        <v>19</v>
      </c>
      <c r="CV348" s="68">
        <v>6</v>
      </c>
      <c r="CW348" s="68">
        <v>6</v>
      </c>
      <c r="CX348" s="68">
        <v>1</v>
      </c>
      <c r="CY348" s="68">
        <v>198</v>
      </c>
      <c r="CZ348" s="68">
        <v>96</v>
      </c>
      <c r="DA348" s="68">
        <v>72</v>
      </c>
      <c r="DB348" s="68">
        <v>37</v>
      </c>
      <c r="DC348" s="68">
        <v>171</v>
      </c>
      <c r="DD348" s="68">
        <v>111</v>
      </c>
      <c r="DE348" s="68">
        <v>50</v>
      </c>
      <c r="DF348" s="68">
        <v>33</v>
      </c>
      <c r="DG348" s="68">
        <v>144</v>
      </c>
      <c r="DH348" s="68">
        <v>75</v>
      </c>
      <c r="DI348" s="68">
        <v>33</v>
      </c>
      <c r="DJ348" s="68">
        <v>14</v>
      </c>
      <c r="DK348" s="68">
        <v>140</v>
      </c>
      <c r="DL348" s="68">
        <v>90</v>
      </c>
      <c r="DM348" s="68">
        <v>57</v>
      </c>
      <c r="DN348" s="68">
        <v>37</v>
      </c>
      <c r="DO348" s="212"/>
      <c r="DP348" s="66" t="s">
        <v>73</v>
      </c>
      <c r="DQ348" s="26">
        <v>84</v>
      </c>
      <c r="DR348" s="26">
        <v>93</v>
      </c>
      <c r="DS348" s="26">
        <v>0</v>
      </c>
      <c r="DT348" s="26">
        <v>49</v>
      </c>
      <c r="DU348" s="26">
        <v>2</v>
      </c>
      <c r="DV348" s="26">
        <v>228</v>
      </c>
      <c r="DW348" s="26">
        <v>115</v>
      </c>
      <c r="DX348" s="26">
        <v>78</v>
      </c>
      <c r="DY348" s="41">
        <v>48</v>
      </c>
      <c r="DZ348" s="41">
        <v>20</v>
      </c>
      <c r="EA348" s="212"/>
      <c r="EB348" s="66" t="s">
        <v>73</v>
      </c>
      <c r="EC348" s="68">
        <v>1175</v>
      </c>
      <c r="ED348" s="68">
        <v>1301</v>
      </c>
      <c r="EE348" s="68">
        <v>475</v>
      </c>
      <c r="EF348" s="68">
        <v>0</v>
      </c>
      <c r="EG348" s="68">
        <v>323</v>
      </c>
      <c r="EH348" s="68">
        <v>65</v>
      </c>
      <c r="EI348" s="68">
        <v>93</v>
      </c>
      <c r="EJ348" s="68">
        <v>1376</v>
      </c>
      <c r="EK348" s="68">
        <v>300</v>
      </c>
      <c r="EL348" s="68">
        <v>74</v>
      </c>
      <c r="EM348" s="68">
        <v>131</v>
      </c>
      <c r="EN348" s="68">
        <v>4</v>
      </c>
      <c r="EO348" s="68">
        <v>42</v>
      </c>
      <c r="EP348" s="68">
        <v>1</v>
      </c>
      <c r="EQ348" s="68">
        <v>1</v>
      </c>
      <c r="ER348" s="68">
        <v>2</v>
      </c>
      <c r="ES348" s="68">
        <v>0</v>
      </c>
      <c r="EU348" s="80" t="s">
        <v>207</v>
      </c>
      <c r="EV348" s="80" t="s">
        <v>2633</v>
      </c>
      <c r="EW348" s="78">
        <v>1112</v>
      </c>
      <c r="EX348" s="80">
        <v>394</v>
      </c>
      <c r="EY348" s="78">
        <v>3213</v>
      </c>
      <c r="EZ348" s="78"/>
      <c r="FA348" s="78"/>
      <c r="FB348" s="78"/>
      <c r="FC348" s="78"/>
      <c r="FD348" s="78"/>
      <c r="FE348" s="78"/>
    </row>
    <row r="349" spans="1:161">
      <c r="A349" s="212" t="s">
        <v>208</v>
      </c>
      <c r="B349" s="8" t="s">
        <v>90</v>
      </c>
      <c r="C349" s="71">
        <v>630</v>
      </c>
      <c r="D349" s="71">
        <v>337</v>
      </c>
      <c r="E349" s="71">
        <v>152</v>
      </c>
      <c r="F349" s="71">
        <v>85</v>
      </c>
      <c r="G349" s="71">
        <v>0</v>
      </c>
      <c r="H349" s="71">
        <v>0</v>
      </c>
      <c r="I349" s="71">
        <v>36</v>
      </c>
      <c r="J349" s="71">
        <v>23</v>
      </c>
      <c r="K349" s="71">
        <v>116</v>
      </c>
      <c r="L349" s="71">
        <v>66</v>
      </c>
      <c r="M349" s="71">
        <v>198</v>
      </c>
      <c r="N349" s="71">
        <v>92</v>
      </c>
      <c r="O349" s="71">
        <v>25</v>
      </c>
      <c r="P349" s="71">
        <v>18</v>
      </c>
      <c r="Q349" s="71">
        <v>235</v>
      </c>
      <c r="R349" s="71">
        <v>115</v>
      </c>
      <c r="S349" s="71">
        <v>0</v>
      </c>
      <c r="T349" s="71">
        <v>0</v>
      </c>
      <c r="U349" s="71">
        <v>123</v>
      </c>
      <c r="V349" s="71">
        <v>43</v>
      </c>
      <c r="W349" s="71">
        <v>11</v>
      </c>
      <c r="X349" s="71">
        <v>7</v>
      </c>
      <c r="Y349" s="71">
        <v>21</v>
      </c>
      <c r="Z349" s="71">
        <v>9</v>
      </c>
      <c r="AA349" s="71">
        <v>0</v>
      </c>
      <c r="AB349" s="71">
        <v>0</v>
      </c>
      <c r="AC349" s="69">
        <v>1547</v>
      </c>
      <c r="AD349" s="69">
        <v>795</v>
      </c>
      <c r="AE349" s="212" t="s">
        <v>208</v>
      </c>
      <c r="AF349" s="8" t="s">
        <v>90</v>
      </c>
      <c r="AG349" s="71">
        <v>21</v>
      </c>
      <c r="AH349" s="71">
        <v>12</v>
      </c>
      <c r="AI349" s="71">
        <v>5</v>
      </c>
      <c r="AJ349" s="71">
        <v>1</v>
      </c>
      <c r="AK349" s="71">
        <v>0</v>
      </c>
      <c r="AL349" s="71">
        <v>0</v>
      </c>
      <c r="AM349" s="71">
        <v>8</v>
      </c>
      <c r="AN349" s="71">
        <v>3</v>
      </c>
      <c r="AO349" s="71">
        <v>0</v>
      </c>
      <c r="AP349" s="71">
        <v>0</v>
      </c>
      <c r="AQ349" s="71">
        <v>3</v>
      </c>
      <c r="AR349" s="71">
        <v>0</v>
      </c>
      <c r="AS349" s="71">
        <v>2</v>
      </c>
      <c r="AT349" s="71">
        <v>2</v>
      </c>
      <c r="AU349" s="71">
        <v>76</v>
      </c>
      <c r="AV349" s="71">
        <v>37</v>
      </c>
      <c r="AW349" s="71">
        <v>0</v>
      </c>
      <c r="AX349" s="71">
        <v>0</v>
      </c>
      <c r="AY349" s="71">
        <v>41</v>
      </c>
      <c r="AZ349" s="71">
        <v>13</v>
      </c>
      <c r="BA349" s="71">
        <v>0</v>
      </c>
      <c r="BB349" s="71">
        <v>0</v>
      </c>
      <c r="BC349" s="71">
        <v>4</v>
      </c>
      <c r="BD349" s="71">
        <v>1</v>
      </c>
      <c r="BE349" s="71">
        <v>0</v>
      </c>
      <c r="BF349" s="71">
        <v>0</v>
      </c>
      <c r="BG349" s="69">
        <v>160</v>
      </c>
      <c r="BH349" s="69">
        <v>69</v>
      </c>
      <c r="BI349" s="212" t="s">
        <v>208</v>
      </c>
      <c r="BJ349" s="8" t="s">
        <v>90</v>
      </c>
      <c r="BK349" s="31">
        <v>12</v>
      </c>
      <c r="BL349" s="31">
        <v>4</v>
      </c>
      <c r="BM349" s="31">
        <v>0</v>
      </c>
      <c r="BN349" s="31">
        <v>2</v>
      </c>
      <c r="BO349" s="31">
        <v>3</v>
      </c>
      <c r="BP349" s="31">
        <v>5</v>
      </c>
      <c r="BQ349" s="31">
        <v>1</v>
      </c>
      <c r="BR349" s="31">
        <v>6</v>
      </c>
      <c r="BS349" s="31">
        <v>0</v>
      </c>
      <c r="BT349" s="31">
        <v>4</v>
      </c>
      <c r="BU349" s="31">
        <v>1</v>
      </c>
      <c r="BV349" s="31">
        <v>1</v>
      </c>
      <c r="BW349" s="31">
        <v>0</v>
      </c>
      <c r="BX349" s="149">
        <v>39</v>
      </c>
      <c r="BY349" s="125">
        <v>36</v>
      </c>
      <c r="BZ349" s="71">
        <v>28</v>
      </c>
      <c r="CA349" s="71">
        <v>11</v>
      </c>
      <c r="CB349" s="71">
        <v>1</v>
      </c>
      <c r="CC349" s="71">
        <v>7</v>
      </c>
      <c r="CD349" s="212" t="s">
        <v>208</v>
      </c>
      <c r="CE349" s="8" t="s">
        <v>90</v>
      </c>
      <c r="CF349" s="71">
        <v>0</v>
      </c>
      <c r="CG349" s="71">
        <v>669</v>
      </c>
      <c r="CH349" s="71">
        <v>36</v>
      </c>
      <c r="CI349" s="71">
        <v>6</v>
      </c>
      <c r="CJ349" s="71">
        <v>0</v>
      </c>
      <c r="CK349" s="71">
        <v>14</v>
      </c>
      <c r="CL349" s="71">
        <v>44</v>
      </c>
      <c r="CM349" s="71">
        <v>40</v>
      </c>
      <c r="CN349" s="71">
        <v>36</v>
      </c>
      <c r="CO349" s="212" t="s">
        <v>208</v>
      </c>
      <c r="CP349" s="8" t="s">
        <v>90</v>
      </c>
      <c r="CQ349" s="46">
        <v>266</v>
      </c>
      <c r="CR349" s="46">
        <v>133</v>
      </c>
      <c r="CS349" s="46">
        <v>155</v>
      </c>
      <c r="CT349" s="46">
        <v>82</v>
      </c>
      <c r="CU349" s="46">
        <v>0</v>
      </c>
      <c r="CV349" s="46">
        <v>0</v>
      </c>
      <c r="CW349" s="46">
        <v>0</v>
      </c>
      <c r="CX349" s="46">
        <v>0</v>
      </c>
      <c r="CY349" s="46">
        <v>138</v>
      </c>
      <c r="CZ349" s="46">
        <v>43</v>
      </c>
      <c r="DA349" s="46">
        <v>50</v>
      </c>
      <c r="DB349" s="46">
        <v>15</v>
      </c>
      <c r="DC349" s="46">
        <v>0</v>
      </c>
      <c r="DD349" s="46">
        <v>0</v>
      </c>
      <c r="DE349" s="46">
        <v>0</v>
      </c>
      <c r="DF349" s="46">
        <v>0</v>
      </c>
      <c r="DG349" s="46">
        <v>0</v>
      </c>
      <c r="DH349" s="46">
        <v>0</v>
      </c>
      <c r="DI349" s="46">
        <v>0</v>
      </c>
      <c r="DJ349" s="46">
        <v>0</v>
      </c>
      <c r="DK349" s="46">
        <v>0</v>
      </c>
      <c r="DL349" s="46">
        <v>0</v>
      </c>
      <c r="DM349" s="46">
        <v>0</v>
      </c>
      <c r="DN349" s="46">
        <v>0</v>
      </c>
      <c r="DO349" s="212" t="s">
        <v>208</v>
      </c>
      <c r="DP349" s="8" t="s">
        <v>90</v>
      </c>
      <c r="DQ349" s="71">
        <v>24</v>
      </c>
      <c r="DR349" s="71">
        <v>41</v>
      </c>
      <c r="DS349" s="71">
        <v>0</v>
      </c>
      <c r="DT349" s="71">
        <v>25</v>
      </c>
      <c r="DU349" s="71">
        <v>0</v>
      </c>
      <c r="DV349" s="16">
        <v>90</v>
      </c>
      <c r="DW349" s="71">
        <v>36</v>
      </c>
      <c r="DX349" s="71">
        <v>12</v>
      </c>
      <c r="DY349" s="152">
        <v>7</v>
      </c>
      <c r="DZ349" s="32">
        <v>4</v>
      </c>
      <c r="EA349" s="212" t="s">
        <v>208</v>
      </c>
      <c r="EB349" s="8" t="s">
        <v>90</v>
      </c>
      <c r="EC349" s="71">
        <v>348</v>
      </c>
      <c r="ED349" s="71">
        <v>318</v>
      </c>
      <c r="EE349" s="71">
        <v>67</v>
      </c>
      <c r="EF349" s="71">
        <v>0</v>
      </c>
      <c r="EG349" s="71">
        <v>24</v>
      </c>
      <c r="EH349" s="71">
        <v>0</v>
      </c>
      <c r="EI349" s="71">
        <v>0</v>
      </c>
      <c r="EJ349" s="71">
        <v>476</v>
      </c>
      <c r="EK349" s="71">
        <v>24</v>
      </c>
      <c r="EL349" s="71">
        <v>1</v>
      </c>
      <c r="EM349" s="71">
        <v>56</v>
      </c>
      <c r="EN349" s="71">
        <v>0</v>
      </c>
      <c r="EO349" s="71">
        <v>14</v>
      </c>
      <c r="EP349" s="71">
        <v>1</v>
      </c>
      <c r="EQ349" s="71">
        <v>0</v>
      </c>
      <c r="ER349" s="71">
        <v>2</v>
      </c>
      <c r="ES349" s="71">
        <v>0</v>
      </c>
      <c r="EU349" s="80" t="s">
        <v>208</v>
      </c>
      <c r="EV349" s="80" t="s">
        <v>2634</v>
      </c>
      <c r="EW349" s="78">
        <v>404</v>
      </c>
      <c r="EX349" s="80">
        <v>205</v>
      </c>
      <c r="EY349" s="78">
        <v>1470</v>
      </c>
      <c r="EZ349" s="78"/>
      <c r="FA349" s="78"/>
      <c r="FB349" s="78"/>
      <c r="FC349" s="78"/>
      <c r="FD349" s="78"/>
      <c r="FE349" s="78"/>
    </row>
    <row r="350" spans="1:161">
      <c r="A350" s="212"/>
      <c r="B350" s="8" t="s">
        <v>91</v>
      </c>
      <c r="C350" s="71">
        <v>203</v>
      </c>
      <c r="D350" s="71">
        <v>107</v>
      </c>
      <c r="E350" s="71">
        <v>0</v>
      </c>
      <c r="F350" s="71">
        <v>0</v>
      </c>
      <c r="G350" s="71">
        <v>0</v>
      </c>
      <c r="H350" s="71">
        <v>0</v>
      </c>
      <c r="I350" s="71">
        <v>0</v>
      </c>
      <c r="J350" s="71">
        <v>0</v>
      </c>
      <c r="K350" s="71">
        <v>68</v>
      </c>
      <c r="L350" s="71">
        <v>40</v>
      </c>
      <c r="M350" s="71">
        <v>48</v>
      </c>
      <c r="N350" s="71">
        <v>22</v>
      </c>
      <c r="O350" s="71">
        <v>70</v>
      </c>
      <c r="P350" s="71">
        <v>28</v>
      </c>
      <c r="Q350" s="71">
        <v>0</v>
      </c>
      <c r="R350" s="71">
        <v>0</v>
      </c>
      <c r="S350" s="71">
        <v>0</v>
      </c>
      <c r="T350" s="71">
        <v>0</v>
      </c>
      <c r="U350" s="71">
        <v>0</v>
      </c>
      <c r="V350" s="71">
        <v>0</v>
      </c>
      <c r="W350" s="71">
        <v>38</v>
      </c>
      <c r="X350" s="71">
        <v>23</v>
      </c>
      <c r="Y350" s="71">
        <v>58</v>
      </c>
      <c r="Z350" s="71">
        <v>28</v>
      </c>
      <c r="AA350" s="71">
        <v>54</v>
      </c>
      <c r="AB350" s="71">
        <v>22</v>
      </c>
      <c r="AC350" s="69">
        <v>539</v>
      </c>
      <c r="AD350" s="69">
        <v>270</v>
      </c>
      <c r="AE350" s="212"/>
      <c r="AF350" s="8" t="s">
        <v>91</v>
      </c>
      <c r="AG350" s="71">
        <v>11</v>
      </c>
      <c r="AH350" s="71">
        <v>3</v>
      </c>
      <c r="AI350" s="71">
        <v>0</v>
      </c>
      <c r="AJ350" s="71">
        <v>0</v>
      </c>
      <c r="AK350" s="71">
        <v>0</v>
      </c>
      <c r="AL350" s="71">
        <v>0</v>
      </c>
      <c r="AM350" s="71">
        <v>0</v>
      </c>
      <c r="AN350" s="71">
        <v>0</v>
      </c>
      <c r="AO350" s="71">
        <v>0</v>
      </c>
      <c r="AP350" s="71">
        <v>0</v>
      </c>
      <c r="AQ350" s="71">
        <v>0</v>
      </c>
      <c r="AR350" s="71">
        <v>0</v>
      </c>
      <c r="AS350" s="71">
        <v>0</v>
      </c>
      <c r="AT350" s="71">
        <v>0</v>
      </c>
      <c r="AU350" s="71">
        <v>0</v>
      </c>
      <c r="AV350" s="71">
        <v>0</v>
      </c>
      <c r="AW350" s="71">
        <v>0</v>
      </c>
      <c r="AX350" s="71">
        <v>0</v>
      </c>
      <c r="AY350" s="71">
        <v>0</v>
      </c>
      <c r="AZ350" s="71">
        <v>0</v>
      </c>
      <c r="BA350" s="71">
        <v>5</v>
      </c>
      <c r="BB350" s="71">
        <v>3</v>
      </c>
      <c r="BC350" s="71">
        <v>11</v>
      </c>
      <c r="BD350" s="71">
        <v>7</v>
      </c>
      <c r="BE350" s="71">
        <v>15</v>
      </c>
      <c r="BF350" s="71">
        <v>5</v>
      </c>
      <c r="BG350" s="69">
        <v>42</v>
      </c>
      <c r="BH350" s="69">
        <v>18</v>
      </c>
      <c r="BI350" s="212"/>
      <c r="BJ350" s="8" t="s">
        <v>91</v>
      </c>
      <c r="BK350" s="31">
        <v>4</v>
      </c>
      <c r="BL350" s="31">
        <v>0</v>
      </c>
      <c r="BM350" s="31">
        <v>0</v>
      </c>
      <c r="BN350" s="31">
        <v>0</v>
      </c>
      <c r="BO350" s="31">
        <v>2</v>
      </c>
      <c r="BP350" s="31">
        <v>1</v>
      </c>
      <c r="BQ350" s="31">
        <v>2</v>
      </c>
      <c r="BR350" s="31">
        <v>0</v>
      </c>
      <c r="BS350" s="31">
        <v>0</v>
      </c>
      <c r="BT350" s="31">
        <v>0</v>
      </c>
      <c r="BU350" s="31">
        <v>1</v>
      </c>
      <c r="BV350" s="31">
        <v>2</v>
      </c>
      <c r="BW350" s="31">
        <v>2</v>
      </c>
      <c r="BX350" s="149">
        <v>14</v>
      </c>
      <c r="BY350" s="125">
        <v>16</v>
      </c>
      <c r="BZ350" s="71">
        <v>15</v>
      </c>
      <c r="CA350" s="71">
        <v>16</v>
      </c>
      <c r="CB350" s="71">
        <v>0</v>
      </c>
      <c r="CC350" s="71">
        <v>1</v>
      </c>
      <c r="CD350" s="212"/>
      <c r="CE350" s="8" t="s">
        <v>91</v>
      </c>
      <c r="CF350" s="71">
        <v>30</v>
      </c>
      <c r="CG350" s="71">
        <v>222</v>
      </c>
      <c r="CH350" s="71">
        <v>28</v>
      </c>
      <c r="CI350" s="71">
        <v>0</v>
      </c>
      <c r="CJ350" s="71">
        <v>0</v>
      </c>
      <c r="CK350" s="71">
        <v>4</v>
      </c>
      <c r="CL350" s="71">
        <v>19</v>
      </c>
      <c r="CM350" s="71">
        <v>14</v>
      </c>
      <c r="CN350" s="71">
        <v>14</v>
      </c>
      <c r="CO350" s="212"/>
      <c r="CP350" s="8" t="s">
        <v>91</v>
      </c>
      <c r="CQ350" s="46">
        <v>0</v>
      </c>
      <c r="CR350" s="46">
        <v>0</v>
      </c>
      <c r="CS350" s="46">
        <v>0</v>
      </c>
      <c r="CT350" s="46">
        <v>0</v>
      </c>
      <c r="CU350" s="46">
        <v>0</v>
      </c>
      <c r="CV350" s="46">
        <v>0</v>
      </c>
      <c r="CW350" s="46">
        <v>0</v>
      </c>
      <c r="CX350" s="46">
        <v>0</v>
      </c>
      <c r="CY350" s="46">
        <v>0</v>
      </c>
      <c r="CZ350" s="46">
        <v>0</v>
      </c>
      <c r="DA350" s="46">
        <v>0</v>
      </c>
      <c r="DB350" s="46">
        <v>0</v>
      </c>
      <c r="DC350" s="46">
        <v>57</v>
      </c>
      <c r="DD350" s="46">
        <v>34</v>
      </c>
      <c r="DE350" s="46">
        <v>49</v>
      </c>
      <c r="DF350" s="46">
        <v>30</v>
      </c>
      <c r="DG350" s="46">
        <v>49</v>
      </c>
      <c r="DH350" s="46">
        <v>18</v>
      </c>
      <c r="DI350" s="46">
        <v>34</v>
      </c>
      <c r="DJ350" s="46">
        <v>16</v>
      </c>
      <c r="DK350" s="46">
        <v>62</v>
      </c>
      <c r="DL350" s="46">
        <v>29</v>
      </c>
      <c r="DM350" s="46">
        <v>36</v>
      </c>
      <c r="DN350" s="46">
        <v>18</v>
      </c>
      <c r="DO350" s="212"/>
      <c r="DP350" s="8" t="s">
        <v>91</v>
      </c>
      <c r="DQ350" s="71">
        <v>14</v>
      </c>
      <c r="DR350" s="71">
        <v>14</v>
      </c>
      <c r="DS350" s="71">
        <v>0</v>
      </c>
      <c r="DT350" s="71">
        <v>5</v>
      </c>
      <c r="DU350" s="71">
        <v>0</v>
      </c>
      <c r="DV350" s="16">
        <v>33</v>
      </c>
      <c r="DW350" s="71">
        <v>16</v>
      </c>
      <c r="DX350" s="71">
        <v>14</v>
      </c>
      <c r="DY350" s="152">
        <v>11</v>
      </c>
      <c r="DZ350" s="32">
        <v>7</v>
      </c>
      <c r="EA350" s="212"/>
      <c r="EB350" s="8" t="s">
        <v>91</v>
      </c>
      <c r="EC350" s="71">
        <v>277</v>
      </c>
      <c r="ED350" s="71">
        <v>562</v>
      </c>
      <c r="EE350" s="71">
        <v>194</v>
      </c>
      <c r="EF350" s="71">
        <v>0</v>
      </c>
      <c r="EG350" s="71">
        <v>59</v>
      </c>
      <c r="EH350" s="71">
        <v>0</v>
      </c>
      <c r="EI350" s="71">
        <v>187</v>
      </c>
      <c r="EJ350" s="71">
        <v>526</v>
      </c>
      <c r="EK350" s="71">
        <v>257</v>
      </c>
      <c r="EL350" s="71">
        <v>0</v>
      </c>
      <c r="EM350" s="71">
        <v>121</v>
      </c>
      <c r="EN350" s="71">
        <v>12</v>
      </c>
      <c r="EO350" s="71">
        <v>13</v>
      </c>
      <c r="EP350" s="71">
        <v>5</v>
      </c>
      <c r="EQ350" s="71">
        <v>7</v>
      </c>
      <c r="ER350" s="71">
        <v>0</v>
      </c>
      <c r="ES350" s="71">
        <v>0</v>
      </c>
      <c r="EU350" s="80" t="s">
        <v>208</v>
      </c>
      <c r="EV350" s="80" t="s">
        <v>2635</v>
      </c>
      <c r="EW350" s="78">
        <v>168</v>
      </c>
      <c r="EX350" s="80">
        <v>119</v>
      </c>
      <c r="EY350" s="78">
        <v>558</v>
      </c>
      <c r="EZ350" s="78"/>
      <c r="FA350" s="78"/>
      <c r="FB350" s="78"/>
      <c r="FC350" s="78"/>
      <c r="FD350" s="78"/>
      <c r="FE350" s="78"/>
    </row>
    <row r="351" spans="1:161">
      <c r="A351" s="212"/>
      <c r="B351" s="66" t="s">
        <v>73</v>
      </c>
      <c r="C351" s="26">
        <v>833</v>
      </c>
      <c r="D351" s="26">
        <v>444</v>
      </c>
      <c r="E351" s="26">
        <v>152</v>
      </c>
      <c r="F351" s="26">
        <v>85</v>
      </c>
      <c r="G351" s="26">
        <v>0</v>
      </c>
      <c r="H351" s="26">
        <v>0</v>
      </c>
      <c r="I351" s="26">
        <v>36</v>
      </c>
      <c r="J351" s="26">
        <v>23</v>
      </c>
      <c r="K351" s="26">
        <v>184</v>
      </c>
      <c r="L351" s="26">
        <v>106</v>
      </c>
      <c r="M351" s="26">
        <v>246</v>
      </c>
      <c r="N351" s="26">
        <v>114</v>
      </c>
      <c r="O351" s="26">
        <v>95</v>
      </c>
      <c r="P351" s="26">
        <v>46</v>
      </c>
      <c r="Q351" s="26">
        <v>235</v>
      </c>
      <c r="R351" s="26">
        <v>115</v>
      </c>
      <c r="S351" s="26">
        <v>0</v>
      </c>
      <c r="T351" s="26">
        <v>0</v>
      </c>
      <c r="U351" s="26">
        <v>123</v>
      </c>
      <c r="V351" s="26">
        <v>43</v>
      </c>
      <c r="W351" s="26">
        <v>49</v>
      </c>
      <c r="X351" s="26">
        <v>30</v>
      </c>
      <c r="Y351" s="26">
        <v>79</v>
      </c>
      <c r="Z351" s="26">
        <v>37</v>
      </c>
      <c r="AA351" s="26">
        <v>54</v>
      </c>
      <c r="AB351" s="26">
        <v>22</v>
      </c>
      <c r="AC351" s="68">
        <v>2086</v>
      </c>
      <c r="AD351" s="68">
        <v>1065</v>
      </c>
      <c r="AE351" s="212"/>
      <c r="AF351" s="66" t="s">
        <v>73</v>
      </c>
      <c r="AG351" s="26">
        <v>32</v>
      </c>
      <c r="AH351" s="26">
        <v>15</v>
      </c>
      <c r="AI351" s="26">
        <v>5</v>
      </c>
      <c r="AJ351" s="26">
        <v>1</v>
      </c>
      <c r="AK351" s="26">
        <v>0</v>
      </c>
      <c r="AL351" s="26">
        <v>0</v>
      </c>
      <c r="AM351" s="26">
        <v>8</v>
      </c>
      <c r="AN351" s="26">
        <v>3</v>
      </c>
      <c r="AO351" s="26">
        <v>0</v>
      </c>
      <c r="AP351" s="26">
        <v>0</v>
      </c>
      <c r="AQ351" s="26">
        <v>3</v>
      </c>
      <c r="AR351" s="26">
        <v>0</v>
      </c>
      <c r="AS351" s="26">
        <v>2</v>
      </c>
      <c r="AT351" s="26">
        <v>2</v>
      </c>
      <c r="AU351" s="26">
        <v>76</v>
      </c>
      <c r="AV351" s="26">
        <v>37</v>
      </c>
      <c r="AW351" s="26">
        <v>0</v>
      </c>
      <c r="AX351" s="26">
        <v>0</v>
      </c>
      <c r="AY351" s="26">
        <v>41</v>
      </c>
      <c r="AZ351" s="26">
        <v>13</v>
      </c>
      <c r="BA351" s="26">
        <v>5</v>
      </c>
      <c r="BB351" s="26">
        <v>3</v>
      </c>
      <c r="BC351" s="26">
        <v>15</v>
      </c>
      <c r="BD351" s="26">
        <v>8</v>
      </c>
      <c r="BE351" s="26">
        <v>15</v>
      </c>
      <c r="BF351" s="26">
        <v>5</v>
      </c>
      <c r="BG351" s="68">
        <v>202</v>
      </c>
      <c r="BH351" s="68">
        <v>87</v>
      </c>
      <c r="BI351" s="212"/>
      <c r="BJ351" s="66" t="s">
        <v>73</v>
      </c>
      <c r="BK351" s="68">
        <v>16</v>
      </c>
      <c r="BL351" s="68">
        <v>4</v>
      </c>
      <c r="BM351" s="68">
        <v>0</v>
      </c>
      <c r="BN351" s="68">
        <v>2</v>
      </c>
      <c r="BO351" s="68">
        <v>5</v>
      </c>
      <c r="BP351" s="68">
        <v>6</v>
      </c>
      <c r="BQ351" s="68">
        <v>3</v>
      </c>
      <c r="BR351" s="68">
        <v>6</v>
      </c>
      <c r="BS351" s="68">
        <v>0</v>
      </c>
      <c r="BT351" s="68">
        <v>4</v>
      </c>
      <c r="BU351" s="68">
        <v>2</v>
      </c>
      <c r="BV351" s="68">
        <v>3</v>
      </c>
      <c r="BW351" s="68">
        <v>2</v>
      </c>
      <c r="BX351" s="68">
        <v>53</v>
      </c>
      <c r="BY351" s="68">
        <v>52</v>
      </c>
      <c r="BZ351" s="68">
        <v>43</v>
      </c>
      <c r="CA351" s="68">
        <v>27</v>
      </c>
      <c r="CB351" s="68">
        <v>1</v>
      </c>
      <c r="CC351" s="68">
        <v>8</v>
      </c>
      <c r="CD351" s="212"/>
      <c r="CE351" s="66" t="s">
        <v>73</v>
      </c>
      <c r="CF351" s="68">
        <v>30</v>
      </c>
      <c r="CG351" s="68">
        <v>891</v>
      </c>
      <c r="CH351" s="68">
        <v>64</v>
      </c>
      <c r="CI351" s="68">
        <v>6</v>
      </c>
      <c r="CJ351" s="68">
        <v>0</v>
      </c>
      <c r="CK351" s="68">
        <v>18</v>
      </c>
      <c r="CL351" s="68">
        <v>63</v>
      </c>
      <c r="CM351" s="68">
        <v>54</v>
      </c>
      <c r="CN351" s="68">
        <v>50</v>
      </c>
      <c r="CO351" s="212"/>
      <c r="CP351" s="66" t="s">
        <v>73</v>
      </c>
      <c r="CQ351" s="68">
        <v>266</v>
      </c>
      <c r="CR351" s="68">
        <v>133</v>
      </c>
      <c r="CS351" s="68">
        <v>155</v>
      </c>
      <c r="CT351" s="68">
        <v>82</v>
      </c>
      <c r="CU351" s="68">
        <v>0</v>
      </c>
      <c r="CV351" s="68">
        <v>0</v>
      </c>
      <c r="CW351" s="68">
        <v>0</v>
      </c>
      <c r="CX351" s="68">
        <v>0</v>
      </c>
      <c r="CY351" s="68">
        <v>138</v>
      </c>
      <c r="CZ351" s="68">
        <v>43</v>
      </c>
      <c r="DA351" s="68">
        <v>50</v>
      </c>
      <c r="DB351" s="68">
        <v>15</v>
      </c>
      <c r="DC351" s="68">
        <v>57</v>
      </c>
      <c r="DD351" s="68">
        <v>34</v>
      </c>
      <c r="DE351" s="68">
        <v>49</v>
      </c>
      <c r="DF351" s="68">
        <v>30</v>
      </c>
      <c r="DG351" s="68">
        <v>49</v>
      </c>
      <c r="DH351" s="68">
        <v>18</v>
      </c>
      <c r="DI351" s="68">
        <v>34</v>
      </c>
      <c r="DJ351" s="68">
        <v>16</v>
      </c>
      <c r="DK351" s="68">
        <v>62</v>
      </c>
      <c r="DL351" s="68">
        <v>29</v>
      </c>
      <c r="DM351" s="68">
        <v>36</v>
      </c>
      <c r="DN351" s="68">
        <v>18</v>
      </c>
      <c r="DO351" s="212"/>
      <c r="DP351" s="66" t="s">
        <v>73</v>
      </c>
      <c r="DQ351" s="26">
        <v>38</v>
      </c>
      <c r="DR351" s="26">
        <v>55</v>
      </c>
      <c r="DS351" s="26">
        <v>0</v>
      </c>
      <c r="DT351" s="26">
        <v>30</v>
      </c>
      <c r="DU351" s="26">
        <v>0</v>
      </c>
      <c r="DV351" s="26">
        <v>123</v>
      </c>
      <c r="DW351" s="26">
        <v>52</v>
      </c>
      <c r="DX351" s="26">
        <v>26</v>
      </c>
      <c r="DY351" s="41">
        <v>18</v>
      </c>
      <c r="DZ351" s="41">
        <v>11</v>
      </c>
      <c r="EA351" s="212"/>
      <c r="EB351" s="66" t="s">
        <v>73</v>
      </c>
      <c r="EC351" s="68">
        <v>625</v>
      </c>
      <c r="ED351" s="68">
        <v>880</v>
      </c>
      <c r="EE351" s="68">
        <v>261</v>
      </c>
      <c r="EF351" s="68">
        <v>0</v>
      </c>
      <c r="EG351" s="68">
        <v>83</v>
      </c>
      <c r="EH351" s="68">
        <v>0</v>
      </c>
      <c r="EI351" s="68">
        <v>187</v>
      </c>
      <c r="EJ351" s="68">
        <v>1002</v>
      </c>
      <c r="EK351" s="68">
        <v>281</v>
      </c>
      <c r="EL351" s="68">
        <v>1</v>
      </c>
      <c r="EM351" s="68">
        <v>177</v>
      </c>
      <c r="EN351" s="68">
        <v>12</v>
      </c>
      <c r="EO351" s="68">
        <v>27</v>
      </c>
      <c r="EP351" s="68">
        <v>6</v>
      </c>
      <c r="EQ351" s="68">
        <v>7</v>
      </c>
      <c r="ER351" s="68">
        <v>2</v>
      </c>
      <c r="ES351" s="68">
        <v>0</v>
      </c>
      <c r="EU351" s="80" t="s">
        <v>208</v>
      </c>
      <c r="EV351" s="80" t="s">
        <v>2636</v>
      </c>
      <c r="EW351" s="78">
        <v>572</v>
      </c>
      <c r="EX351" s="80">
        <v>324</v>
      </c>
      <c r="EY351" s="78">
        <v>2028</v>
      </c>
      <c r="EZ351" s="78"/>
      <c r="FA351" s="78"/>
      <c r="FB351" s="78"/>
      <c r="FC351" s="78"/>
      <c r="FD351" s="78"/>
      <c r="FE351" s="78"/>
    </row>
    <row r="352" spans="1:161">
      <c r="A352" s="212" t="s">
        <v>209</v>
      </c>
      <c r="B352" s="8" t="s">
        <v>90</v>
      </c>
      <c r="C352" s="71">
        <v>204</v>
      </c>
      <c r="D352" s="71">
        <v>103</v>
      </c>
      <c r="E352" s="71">
        <v>0</v>
      </c>
      <c r="F352" s="71">
        <v>0</v>
      </c>
      <c r="G352" s="71">
        <v>0</v>
      </c>
      <c r="H352" s="71">
        <v>0</v>
      </c>
      <c r="I352" s="71">
        <v>0</v>
      </c>
      <c r="J352" s="71">
        <v>0</v>
      </c>
      <c r="K352" s="71">
        <v>11</v>
      </c>
      <c r="L352" s="71">
        <v>8</v>
      </c>
      <c r="M352" s="71">
        <v>72</v>
      </c>
      <c r="N352" s="71">
        <v>29</v>
      </c>
      <c r="O352" s="71">
        <v>51</v>
      </c>
      <c r="P352" s="71">
        <v>29</v>
      </c>
      <c r="Q352" s="71">
        <v>73</v>
      </c>
      <c r="R352" s="71">
        <v>39</v>
      </c>
      <c r="S352" s="71">
        <v>0</v>
      </c>
      <c r="T352" s="71">
        <v>0</v>
      </c>
      <c r="U352" s="71">
        <v>55</v>
      </c>
      <c r="V352" s="71">
        <v>21</v>
      </c>
      <c r="W352" s="71">
        <v>0</v>
      </c>
      <c r="X352" s="71">
        <v>0</v>
      </c>
      <c r="Y352" s="71">
        <v>28</v>
      </c>
      <c r="Z352" s="71">
        <v>14</v>
      </c>
      <c r="AA352" s="71">
        <v>43</v>
      </c>
      <c r="AB352" s="71">
        <v>20</v>
      </c>
      <c r="AC352" s="69">
        <v>537</v>
      </c>
      <c r="AD352" s="69">
        <v>263</v>
      </c>
      <c r="AE352" s="212" t="s">
        <v>209</v>
      </c>
      <c r="AF352" s="8" t="s">
        <v>90</v>
      </c>
      <c r="AG352" s="71">
        <v>3</v>
      </c>
      <c r="AH352" s="71">
        <v>0</v>
      </c>
      <c r="AI352" s="71">
        <v>0</v>
      </c>
      <c r="AJ352" s="71">
        <v>0</v>
      </c>
      <c r="AK352" s="71">
        <v>0</v>
      </c>
      <c r="AL352" s="71">
        <v>0</v>
      </c>
      <c r="AM352" s="71">
        <v>0</v>
      </c>
      <c r="AN352" s="71">
        <v>0</v>
      </c>
      <c r="AO352" s="71">
        <v>1</v>
      </c>
      <c r="AP352" s="71">
        <v>0</v>
      </c>
      <c r="AQ352" s="71">
        <v>0</v>
      </c>
      <c r="AR352" s="71">
        <v>0</v>
      </c>
      <c r="AS352" s="71">
        <v>1</v>
      </c>
      <c r="AT352" s="71">
        <v>0</v>
      </c>
      <c r="AU352" s="71">
        <v>27</v>
      </c>
      <c r="AV352" s="71">
        <v>12</v>
      </c>
      <c r="AW352" s="71">
        <v>0</v>
      </c>
      <c r="AX352" s="71">
        <v>0</v>
      </c>
      <c r="AY352" s="71">
        <v>34</v>
      </c>
      <c r="AZ352" s="71">
        <v>15</v>
      </c>
      <c r="BA352" s="71">
        <v>0</v>
      </c>
      <c r="BB352" s="71">
        <v>0</v>
      </c>
      <c r="BC352" s="71">
        <v>0</v>
      </c>
      <c r="BD352" s="71">
        <v>0</v>
      </c>
      <c r="BE352" s="71">
        <v>0</v>
      </c>
      <c r="BF352" s="71">
        <v>0</v>
      </c>
      <c r="BG352" s="69">
        <v>66</v>
      </c>
      <c r="BH352" s="69">
        <v>27</v>
      </c>
      <c r="BI352" s="212" t="s">
        <v>209</v>
      </c>
      <c r="BJ352" s="8" t="s">
        <v>90</v>
      </c>
      <c r="BK352" s="31">
        <v>4</v>
      </c>
      <c r="BL352" s="31">
        <v>0</v>
      </c>
      <c r="BM352" s="31">
        <v>0</v>
      </c>
      <c r="BN352" s="31">
        <v>0</v>
      </c>
      <c r="BO352" s="31">
        <v>1</v>
      </c>
      <c r="BP352" s="31">
        <v>2</v>
      </c>
      <c r="BQ352" s="31">
        <v>2</v>
      </c>
      <c r="BR352" s="31">
        <v>2</v>
      </c>
      <c r="BS352" s="31">
        <v>0</v>
      </c>
      <c r="BT352" s="31">
        <v>2</v>
      </c>
      <c r="BU352" s="31">
        <v>0</v>
      </c>
      <c r="BV352" s="31">
        <v>1</v>
      </c>
      <c r="BW352" s="31">
        <v>1</v>
      </c>
      <c r="BX352" s="149">
        <v>15</v>
      </c>
      <c r="BY352" s="125">
        <v>14</v>
      </c>
      <c r="BZ352" s="71">
        <v>14</v>
      </c>
      <c r="CA352" s="71">
        <v>6</v>
      </c>
      <c r="CB352" s="71">
        <v>3</v>
      </c>
      <c r="CC352" s="71">
        <v>2</v>
      </c>
      <c r="CD352" s="212" t="s">
        <v>209</v>
      </c>
      <c r="CE352" s="8" t="s">
        <v>90</v>
      </c>
      <c r="CF352" s="71">
        <v>0</v>
      </c>
      <c r="CG352" s="71">
        <v>163</v>
      </c>
      <c r="CH352" s="71">
        <v>10</v>
      </c>
      <c r="CI352" s="71">
        <v>0</v>
      </c>
      <c r="CJ352" s="71">
        <v>0</v>
      </c>
      <c r="CK352" s="71">
        <v>0</v>
      </c>
      <c r="CL352" s="71">
        <v>13</v>
      </c>
      <c r="CM352" s="71">
        <v>12</v>
      </c>
      <c r="CN352" s="71">
        <v>12</v>
      </c>
      <c r="CO352" s="212" t="s">
        <v>209</v>
      </c>
      <c r="CP352" s="8" t="s">
        <v>90</v>
      </c>
      <c r="CQ352" s="46">
        <v>73</v>
      </c>
      <c r="CR352" s="46">
        <v>42</v>
      </c>
      <c r="CS352" s="46">
        <v>29</v>
      </c>
      <c r="CT352" s="46">
        <v>17</v>
      </c>
      <c r="CU352" s="46">
        <v>0</v>
      </c>
      <c r="CV352" s="46">
        <v>0</v>
      </c>
      <c r="CW352" s="46">
        <v>0</v>
      </c>
      <c r="CX352" s="46">
        <v>0</v>
      </c>
      <c r="CY352" s="46">
        <v>61</v>
      </c>
      <c r="CZ352" s="46">
        <v>28</v>
      </c>
      <c r="DA352" s="46">
        <v>13</v>
      </c>
      <c r="DB352" s="46">
        <v>5</v>
      </c>
      <c r="DC352" s="46">
        <v>0</v>
      </c>
      <c r="DD352" s="46">
        <v>0</v>
      </c>
      <c r="DE352" s="46">
        <v>0</v>
      </c>
      <c r="DF352" s="46">
        <v>0</v>
      </c>
      <c r="DG352" s="46">
        <v>0</v>
      </c>
      <c r="DH352" s="46">
        <v>0</v>
      </c>
      <c r="DI352" s="46">
        <v>0</v>
      </c>
      <c r="DJ352" s="46">
        <v>0</v>
      </c>
      <c r="DK352" s="46">
        <v>0</v>
      </c>
      <c r="DL352" s="46">
        <v>0</v>
      </c>
      <c r="DM352" s="46">
        <v>0</v>
      </c>
      <c r="DN352" s="46">
        <v>0</v>
      </c>
      <c r="DO352" s="212" t="s">
        <v>209</v>
      </c>
      <c r="DP352" s="8" t="s">
        <v>90</v>
      </c>
      <c r="DQ352" s="71">
        <v>4</v>
      </c>
      <c r="DR352" s="71">
        <v>19</v>
      </c>
      <c r="DS352" s="71">
        <v>0</v>
      </c>
      <c r="DT352" s="71">
        <v>6</v>
      </c>
      <c r="DU352" s="71">
        <v>0</v>
      </c>
      <c r="DV352" s="16">
        <v>29</v>
      </c>
      <c r="DW352" s="71">
        <v>10</v>
      </c>
      <c r="DX352" s="71">
        <v>4</v>
      </c>
      <c r="DY352" s="152">
        <v>1</v>
      </c>
      <c r="DZ352" s="32">
        <v>1</v>
      </c>
      <c r="EA352" s="212" t="s">
        <v>209</v>
      </c>
      <c r="EB352" s="8" t="s">
        <v>90</v>
      </c>
      <c r="EC352" s="71">
        <v>112</v>
      </c>
      <c r="ED352" s="71">
        <v>125</v>
      </c>
      <c r="EE352" s="71">
        <v>0</v>
      </c>
      <c r="EF352" s="71">
        <v>0</v>
      </c>
      <c r="EG352" s="71">
        <v>0</v>
      </c>
      <c r="EH352" s="71">
        <v>73</v>
      </c>
      <c r="EI352" s="71">
        <v>0</v>
      </c>
      <c r="EJ352" s="71">
        <v>134</v>
      </c>
      <c r="EK352" s="71">
        <v>0</v>
      </c>
      <c r="EL352" s="71">
        <v>0</v>
      </c>
      <c r="EM352" s="71">
        <v>0</v>
      </c>
      <c r="EN352" s="71">
        <v>5</v>
      </c>
      <c r="EO352" s="71">
        <v>1</v>
      </c>
      <c r="EP352" s="71">
        <v>2</v>
      </c>
      <c r="EQ352" s="71">
        <v>0</v>
      </c>
      <c r="ER352" s="71">
        <v>1</v>
      </c>
      <c r="ES352" s="71">
        <v>0</v>
      </c>
      <c r="EU352" s="80" t="s">
        <v>209</v>
      </c>
      <c r="EV352" s="80" t="s">
        <v>2637</v>
      </c>
      <c r="EW352" s="78">
        <v>134</v>
      </c>
      <c r="EX352" s="80">
        <v>42</v>
      </c>
      <c r="EY352" s="78">
        <v>356</v>
      </c>
      <c r="EZ352" s="78"/>
      <c r="FA352" s="78"/>
      <c r="FB352" s="78"/>
      <c r="FC352" s="78"/>
      <c r="FD352" s="78"/>
      <c r="FE352" s="78"/>
    </row>
    <row r="353" spans="1:161">
      <c r="A353" s="212"/>
      <c r="B353" s="8" t="s">
        <v>91</v>
      </c>
      <c r="C353" s="71">
        <v>345</v>
      </c>
      <c r="D353" s="71">
        <v>195</v>
      </c>
      <c r="E353" s="71">
        <v>0</v>
      </c>
      <c r="F353" s="71">
        <v>0</v>
      </c>
      <c r="G353" s="71">
        <v>0</v>
      </c>
      <c r="H353" s="71">
        <v>0</v>
      </c>
      <c r="I353" s="71">
        <v>0</v>
      </c>
      <c r="J353" s="71">
        <v>0</v>
      </c>
      <c r="K353" s="71">
        <v>80</v>
      </c>
      <c r="L353" s="71">
        <v>56</v>
      </c>
      <c r="M353" s="71">
        <v>95</v>
      </c>
      <c r="N353" s="71">
        <v>47</v>
      </c>
      <c r="O353" s="71">
        <v>85</v>
      </c>
      <c r="P353" s="71">
        <v>53</v>
      </c>
      <c r="Q353" s="71">
        <v>0</v>
      </c>
      <c r="R353" s="71">
        <v>0</v>
      </c>
      <c r="S353" s="71">
        <v>0</v>
      </c>
      <c r="T353" s="71">
        <v>0</v>
      </c>
      <c r="U353" s="71">
        <v>0</v>
      </c>
      <c r="V353" s="71">
        <v>0</v>
      </c>
      <c r="W353" s="71">
        <v>61</v>
      </c>
      <c r="X353" s="71">
        <v>49</v>
      </c>
      <c r="Y353" s="71">
        <v>122</v>
      </c>
      <c r="Z353" s="71">
        <v>53</v>
      </c>
      <c r="AA353" s="71">
        <v>132</v>
      </c>
      <c r="AB353" s="71">
        <v>74</v>
      </c>
      <c r="AC353" s="69">
        <v>920</v>
      </c>
      <c r="AD353" s="69">
        <v>527</v>
      </c>
      <c r="AE353" s="212"/>
      <c r="AF353" s="8" t="s">
        <v>91</v>
      </c>
      <c r="AG353" s="71">
        <v>9</v>
      </c>
      <c r="AH353" s="71">
        <v>5</v>
      </c>
      <c r="AI353" s="71">
        <v>0</v>
      </c>
      <c r="AJ353" s="71">
        <v>0</v>
      </c>
      <c r="AK353" s="71">
        <v>0</v>
      </c>
      <c r="AL353" s="71">
        <v>0</v>
      </c>
      <c r="AM353" s="71">
        <v>0</v>
      </c>
      <c r="AN353" s="71">
        <v>0</v>
      </c>
      <c r="AO353" s="71">
        <v>2</v>
      </c>
      <c r="AP353" s="71">
        <v>2</v>
      </c>
      <c r="AQ353" s="71">
        <v>1</v>
      </c>
      <c r="AR353" s="71">
        <v>1</v>
      </c>
      <c r="AS353" s="71">
        <v>4</v>
      </c>
      <c r="AT353" s="71">
        <v>3</v>
      </c>
      <c r="AU353" s="71">
        <v>0</v>
      </c>
      <c r="AV353" s="71">
        <v>0</v>
      </c>
      <c r="AW353" s="71">
        <v>0</v>
      </c>
      <c r="AX353" s="71">
        <v>0</v>
      </c>
      <c r="AY353" s="71">
        <v>0</v>
      </c>
      <c r="AZ353" s="71">
        <v>0</v>
      </c>
      <c r="BA353" s="71">
        <v>19</v>
      </c>
      <c r="BB353" s="71">
        <v>14</v>
      </c>
      <c r="BC353" s="71">
        <v>16</v>
      </c>
      <c r="BD353" s="71">
        <v>7</v>
      </c>
      <c r="BE353" s="71">
        <v>30</v>
      </c>
      <c r="BF353" s="71">
        <v>18</v>
      </c>
      <c r="BG353" s="69">
        <v>81</v>
      </c>
      <c r="BH353" s="69">
        <v>50</v>
      </c>
      <c r="BI353" s="212"/>
      <c r="BJ353" s="8" t="s">
        <v>91</v>
      </c>
      <c r="BK353" s="31">
        <v>5</v>
      </c>
      <c r="BL353" s="31">
        <v>0</v>
      </c>
      <c r="BM353" s="31">
        <v>0</v>
      </c>
      <c r="BN353" s="31">
        <v>0</v>
      </c>
      <c r="BO353" s="31">
        <v>1</v>
      </c>
      <c r="BP353" s="31">
        <v>2</v>
      </c>
      <c r="BQ353" s="31">
        <v>2</v>
      </c>
      <c r="BR353" s="31">
        <v>0</v>
      </c>
      <c r="BS353" s="31">
        <v>0</v>
      </c>
      <c r="BT353" s="31">
        <v>0</v>
      </c>
      <c r="BU353" s="31">
        <v>1</v>
      </c>
      <c r="BV353" s="31">
        <v>2</v>
      </c>
      <c r="BW353" s="31">
        <v>2</v>
      </c>
      <c r="BX353" s="149">
        <v>15</v>
      </c>
      <c r="BY353" s="125">
        <v>14</v>
      </c>
      <c r="BZ353" s="71">
        <v>14</v>
      </c>
      <c r="CA353" s="71">
        <v>14</v>
      </c>
      <c r="CB353" s="71">
        <v>1</v>
      </c>
      <c r="CC353" s="71">
        <v>1</v>
      </c>
      <c r="CD353" s="212"/>
      <c r="CE353" s="8" t="s">
        <v>91</v>
      </c>
      <c r="CF353" s="71">
        <v>0</v>
      </c>
      <c r="CG353" s="71">
        <v>274</v>
      </c>
      <c r="CH353" s="71">
        <v>90</v>
      </c>
      <c r="CI353" s="71">
        <v>0</v>
      </c>
      <c r="CJ353" s="71">
        <v>0</v>
      </c>
      <c r="CK353" s="71">
        <v>2</v>
      </c>
      <c r="CL353" s="71">
        <v>15</v>
      </c>
      <c r="CM353" s="71">
        <v>14</v>
      </c>
      <c r="CN353" s="71">
        <v>14</v>
      </c>
      <c r="CO353" s="212"/>
      <c r="CP353" s="8" t="s">
        <v>91</v>
      </c>
      <c r="CQ353" s="46">
        <v>0</v>
      </c>
      <c r="CR353" s="46">
        <v>0</v>
      </c>
      <c r="CS353" s="46">
        <v>0</v>
      </c>
      <c r="CT353" s="46">
        <v>0</v>
      </c>
      <c r="CU353" s="46">
        <v>0</v>
      </c>
      <c r="CV353" s="46">
        <v>0</v>
      </c>
      <c r="CW353" s="46">
        <v>0</v>
      </c>
      <c r="CX353" s="46">
        <v>0</v>
      </c>
      <c r="CY353" s="46">
        <v>0</v>
      </c>
      <c r="CZ353" s="46">
        <v>0</v>
      </c>
      <c r="DA353" s="46">
        <v>0</v>
      </c>
      <c r="DB353" s="46">
        <v>0</v>
      </c>
      <c r="DC353" s="46">
        <v>70</v>
      </c>
      <c r="DD353" s="46">
        <v>39</v>
      </c>
      <c r="DE353" s="46">
        <v>35</v>
      </c>
      <c r="DF353" s="46">
        <v>21</v>
      </c>
      <c r="DG353" s="46">
        <v>89</v>
      </c>
      <c r="DH353" s="46">
        <v>32</v>
      </c>
      <c r="DI353" s="46">
        <v>40</v>
      </c>
      <c r="DJ353" s="46">
        <v>13</v>
      </c>
      <c r="DK353" s="46">
        <v>118</v>
      </c>
      <c r="DL353" s="46">
        <v>51</v>
      </c>
      <c r="DM353" s="46">
        <v>50</v>
      </c>
      <c r="DN353" s="46">
        <v>19</v>
      </c>
      <c r="DO353" s="212"/>
      <c r="DP353" s="8" t="s">
        <v>91</v>
      </c>
      <c r="DQ353" s="71">
        <v>18</v>
      </c>
      <c r="DR353" s="71">
        <v>25</v>
      </c>
      <c r="DS353" s="71">
        <v>0</v>
      </c>
      <c r="DT353" s="71">
        <v>8</v>
      </c>
      <c r="DU353" s="71">
        <v>0</v>
      </c>
      <c r="DV353" s="16">
        <v>51</v>
      </c>
      <c r="DW353" s="71">
        <v>26</v>
      </c>
      <c r="DX353" s="71">
        <v>17</v>
      </c>
      <c r="DY353" s="152">
        <v>7</v>
      </c>
      <c r="DZ353" s="32">
        <v>3</v>
      </c>
      <c r="EA353" s="212"/>
      <c r="EB353" s="8" t="s">
        <v>91</v>
      </c>
      <c r="EC353" s="71">
        <v>378</v>
      </c>
      <c r="ED353" s="71">
        <v>73</v>
      </c>
      <c r="EE353" s="71">
        <v>0</v>
      </c>
      <c r="EF353" s="71">
        <v>0</v>
      </c>
      <c r="EG353" s="71">
        <v>0</v>
      </c>
      <c r="EH353" s="71">
        <v>0</v>
      </c>
      <c r="EI353" s="71">
        <v>0</v>
      </c>
      <c r="EJ353" s="71">
        <v>0</v>
      </c>
      <c r="EK353" s="71">
        <v>0</v>
      </c>
      <c r="EL353" s="71">
        <v>0</v>
      </c>
      <c r="EM353" s="71">
        <v>0</v>
      </c>
      <c r="EN353" s="71">
        <v>0</v>
      </c>
      <c r="EO353" s="71">
        <v>0</v>
      </c>
      <c r="EP353" s="71">
        <v>0</v>
      </c>
      <c r="EQ353" s="71">
        <v>0</v>
      </c>
      <c r="ER353" s="71">
        <v>0</v>
      </c>
      <c r="ES353" s="71">
        <v>0</v>
      </c>
      <c r="EU353" s="80" t="s">
        <v>209</v>
      </c>
      <c r="EV353" s="80" t="s">
        <v>2638</v>
      </c>
      <c r="EW353" s="78">
        <v>277</v>
      </c>
      <c r="EX353" s="80">
        <v>125</v>
      </c>
      <c r="EY353" s="78">
        <v>818</v>
      </c>
      <c r="EZ353" s="78"/>
      <c r="FA353" s="78"/>
      <c r="FB353" s="78"/>
      <c r="FC353" s="78"/>
      <c r="FD353" s="78"/>
      <c r="FE353" s="78"/>
    </row>
    <row r="354" spans="1:161">
      <c r="A354" s="212"/>
      <c r="B354" s="66" t="s">
        <v>73</v>
      </c>
      <c r="C354" s="26">
        <v>549</v>
      </c>
      <c r="D354" s="26">
        <v>298</v>
      </c>
      <c r="E354" s="26">
        <v>0</v>
      </c>
      <c r="F354" s="26">
        <v>0</v>
      </c>
      <c r="G354" s="26">
        <v>0</v>
      </c>
      <c r="H354" s="26">
        <v>0</v>
      </c>
      <c r="I354" s="26">
        <v>0</v>
      </c>
      <c r="J354" s="26">
        <v>0</v>
      </c>
      <c r="K354" s="26">
        <v>91</v>
      </c>
      <c r="L354" s="26">
        <v>64</v>
      </c>
      <c r="M354" s="26">
        <v>167</v>
      </c>
      <c r="N354" s="26">
        <v>76</v>
      </c>
      <c r="O354" s="26">
        <v>136</v>
      </c>
      <c r="P354" s="26">
        <v>82</v>
      </c>
      <c r="Q354" s="26">
        <v>73</v>
      </c>
      <c r="R354" s="26">
        <v>39</v>
      </c>
      <c r="S354" s="26">
        <v>0</v>
      </c>
      <c r="T354" s="26">
        <v>0</v>
      </c>
      <c r="U354" s="26">
        <v>55</v>
      </c>
      <c r="V354" s="26">
        <v>21</v>
      </c>
      <c r="W354" s="26">
        <v>61</v>
      </c>
      <c r="X354" s="26">
        <v>49</v>
      </c>
      <c r="Y354" s="26">
        <v>150</v>
      </c>
      <c r="Z354" s="26">
        <v>67</v>
      </c>
      <c r="AA354" s="26">
        <v>175</v>
      </c>
      <c r="AB354" s="26">
        <v>94</v>
      </c>
      <c r="AC354" s="68">
        <v>1457</v>
      </c>
      <c r="AD354" s="68">
        <v>790</v>
      </c>
      <c r="AE354" s="212"/>
      <c r="AF354" s="66" t="s">
        <v>73</v>
      </c>
      <c r="AG354" s="26">
        <v>12</v>
      </c>
      <c r="AH354" s="26">
        <v>5</v>
      </c>
      <c r="AI354" s="26">
        <v>0</v>
      </c>
      <c r="AJ354" s="26">
        <v>0</v>
      </c>
      <c r="AK354" s="26">
        <v>0</v>
      </c>
      <c r="AL354" s="26">
        <v>0</v>
      </c>
      <c r="AM354" s="26">
        <v>0</v>
      </c>
      <c r="AN354" s="26">
        <v>0</v>
      </c>
      <c r="AO354" s="26">
        <v>3</v>
      </c>
      <c r="AP354" s="26">
        <v>2</v>
      </c>
      <c r="AQ354" s="26">
        <v>1</v>
      </c>
      <c r="AR354" s="26">
        <v>1</v>
      </c>
      <c r="AS354" s="26">
        <v>5</v>
      </c>
      <c r="AT354" s="26">
        <v>3</v>
      </c>
      <c r="AU354" s="26">
        <v>27</v>
      </c>
      <c r="AV354" s="26">
        <v>12</v>
      </c>
      <c r="AW354" s="26">
        <v>0</v>
      </c>
      <c r="AX354" s="26">
        <v>0</v>
      </c>
      <c r="AY354" s="26">
        <v>34</v>
      </c>
      <c r="AZ354" s="26">
        <v>15</v>
      </c>
      <c r="BA354" s="26">
        <v>19</v>
      </c>
      <c r="BB354" s="26">
        <v>14</v>
      </c>
      <c r="BC354" s="26">
        <v>16</v>
      </c>
      <c r="BD354" s="26">
        <v>7</v>
      </c>
      <c r="BE354" s="26">
        <v>30</v>
      </c>
      <c r="BF354" s="26">
        <v>18</v>
      </c>
      <c r="BG354" s="68">
        <v>147</v>
      </c>
      <c r="BH354" s="68">
        <v>77</v>
      </c>
      <c r="BI354" s="212"/>
      <c r="BJ354" s="66" t="s">
        <v>73</v>
      </c>
      <c r="BK354" s="68">
        <v>9</v>
      </c>
      <c r="BL354" s="68">
        <v>0</v>
      </c>
      <c r="BM354" s="68">
        <v>0</v>
      </c>
      <c r="BN354" s="68">
        <v>0</v>
      </c>
      <c r="BO354" s="68">
        <v>2</v>
      </c>
      <c r="BP354" s="68">
        <v>4</v>
      </c>
      <c r="BQ354" s="68">
        <v>4</v>
      </c>
      <c r="BR354" s="68">
        <v>2</v>
      </c>
      <c r="BS354" s="68">
        <v>0</v>
      </c>
      <c r="BT354" s="68">
        <v>2</v>
      </c>
      <c r="BU354" s="68">
        <v>1</v>
      </c>
      <c r="BV354" s="68">
        <v>3</v>
      </c>
      <c r="BW354" s="68">
        <v>3</v>
      </c>
      <c r="BX354" s="68">
        <v>30</v>
      </c>
      <c r="BY354" s="68">
        <v>28</v>
      </c>
      <c r="BZ354" s="68">
        <v>28</v>
      </c>
      <c r="CA354" s="68">
        <v>20</v>
      </c>
      <c r="CB354" s="68">
        <v>4</v>
      </c>
      <c r="CC354" s="68">
        <v>3</v>
      </c>
      <c r="CD354" s="212"/>
      <c r="CE354" s="66" t="s">
        <v>73</v>
      </c>
      <c r="CF354" s="68">
        <v>0</v>
      </c>
      <c r="CG354" s="68">
        <v>437</v>
      </c>
      <c r="CH354" s="68">
        <v>100</v>
      </c>
      <c r="CI354" s="68">
        <v>0</v>
      </c>
      <c r="CJ354" s="68">
        <v>0</v>
      </c>
      <c r="CK354" s="68">
        <v>2</v>
      </c>
      <c r="CL354" s="68">
        <v>28</v>
      </c>
      <c r="CM354" s="68">
        <v>26</v>
      </c>
      <c r="CN354" s="68">
        <v>26</v>
      </c>
      <c r="CO354" s="212"/>
      <c r="CP354" s="66" t="s">
        <v>73</v>
      </c>
      <c r="CQ354" s="68">
        <v>73</v>
      </c>
      <c r="CR354" s="68">
        <v>42</v>
      </c>
      <c r="CS354" s="68">
        <v>29</v>
      </c>
      <c r="CT354" s="68">
        <v>17</v>
      </c>
      <c r="CU354" s="68">
        <v>0</v>
      </c>
      <c r="CV354" s="68">
        <v>0</v>
      </c>
      <c r="CW354" s="68">
        <v>0</v>
      </c>
      <c r="CX354" s="68">
        <v>0</v>
      </c>
      <c r="CY354" s="68">
        <v>61</v>
      </c>
      <c r="CZ354" s="68">
        <v>28</v>
      </c>
      <c r="DA354" s="68">
        <v>13</v>
      </c>
      <c r="DB354" s="68">
        <v>5</v>
      </c>
      <c r="DC354" s="68">
        <v>70</v>
      </c>
      <c r="DD354" s="68">
        <v>39</v>
      </c>
      <c r="DE354" s="68">
        <v>35</v>
      </c>
      <c r="DF354" s="68">
        <v>21</v>
      </c>
      <c r="DG354" s="68">
        <v>89</v>
      </c>
      <c r="DH354" s="68">
        <v>32</v>
      </c>
      <c r="DI354" s="68">
        <v>40</v>
      </c>
      <c r="DJ354" s="68">
        <v>13</v>
      </c>
      <c r="DK354" s="68">
        <v>118</v>
      </c>
      <c r="DL354" s="68">
        <v>51</v>
      </c>
      <c r="DM354" s="68">
        <v>50</v>
      </c>
      <c r="DN354" s="68">
        <v>19</v>
      </c>
      <c r="DO354" s="212"/>
      <c r="DP354" s="66" t="s">
        <v>73</v>
      </c>
      <c r="DQ354" s="26">
        <v>22</v>
      </c>
      <c r="DR354" s="26">
        <v>44</v>
      </c>
      <c r="DS354" s="26">
        <v>0</v>
      </c>
      <c r="DT354" s="26">
        <v>14</v>
      </c>
      <c r="DU354" s="26">
        <v>0</v>
      </c>
      <c r="DV354" s="26">
        <v>80</v>
      </c>
      <c r="DW354" s="26">
        <v>36</v>
      </c>
      <c r="DX354" s="26">
        <v>21</v>
      </c>
      <c r="DY354" s="41">
        <v>8</v>
      </c>
      <c r="DZ354" s="41">
        <v>4</v>
      </c>
      <c r="EA354" s="212"/>
      <c r="EB354" s="66" t="s">
        <v>73</v>
      </c>
      <c r="EC354" s="68">
        <v>490</v>
      </c>
      <c r="ED354" s="68">
        <v>198</v>
      </c>
      <c r="EE354" s="68">
        <v>0</v>
      </c>
      <c r="EF354" s="68">
        <v>0</v>
      </c>
      <c r="EG354" s="68">
        <v>0</v>
      </c>
      <c r="EH354" s="68">
        <v>73</v>
      </c>
      <c r="EI354" s="68">
        <v>0</v>
      </c>
      <c r="EJ354" s="68">
        <v>134</v>
      </c>
      <c r="EK354" s="68">
        <v>0</v>
      </c>
      <c r="EL354" s="68">
        <v>0</v>
      </c>
      <c r="EM354" s="68">
        <v>0</v>
      </c>
      <c r="EN354" s="68">
        <v>5</v>
      </c>
      <c r="EO354" s="68">
        <v>1</v>
      </c>
      <c r="EP354" s="68">
        <v>2</v>
      </c>
      <c r="EQ354" s="68">
        <v>0</v>
      </c>
      <c r="ER354" s="68">
        <v>1</v>
      </c>
      <c r="ES354" s="68">
        <v>0</v>
      </c>
      <c r="EU354" s="80" t="s">
        <v>209</v>
      </c>
      <c r="EV354" s="80" t="s">
        <v>2639</v>
      </c>
      <c r="EW354" s="78">
        <v>411</v>
      </c>
      <c r="EX354" s="80">
        <v>167</v>
      </c>
      <c r="EY354" s="78">
        <v>1174</v>
      </c>
      <c r="EZ354" s="78"/>
      <c r="FA354" s="78"/>
      <c r="FB354" s="78"/>
      <c r="FC354" s="78"/>
      <c r="FD354" s="78"/>
      <c r="FE354" s="78"/>
    </row>
    <row r="355" spans="1:161" s="100" customFormat="1">
      <c r="A355" s="45" t="s">
        <v>111</v>
      </c>
      <c r="B355" s="48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13"/>
      <c r="AD355" s="13"/>
      <c r="AE355" s="45" t="s">
        <v>111</v>
      </c>
      <c r="AF355" s="48"/>
      <c r="AG355" s="22"/>
      <c r="AH355" s="22"/>
      <c r="AI355" s="22"/>
      <c r="AJ355" s="22"/>
      <c r="AK355" s="22"/>
      <c r="AL355" s="22"/>
      <c r="AM355" s="22"/>
      <c r="AN355" s="22"/>
      <c r="AO355" s="22"/>
      <c r="AP355" s="22"/>
      <c r="AQ355" s="22"/>
      <c r="AR355" s="22"/>
      <c r="AS355" s="22"/>
      <c r="AT355" s="22"/>
      <c r="AU355" s="22"/>
      <c r="AV355" s="22"/>
      <c r="AW355" s="22"/>
      <c r="AX355" s="22"/>
      <c r="AY355" s="22"/>
      <c r="AZ355" s="22"/>
      <c r="BA355" s="22"/>
      <c r="BB355" s="22"/>
      <c r="BC355" s="22"/>
      <c r="BD355" s="22"/>
      <c r="BE355" s="22"/>
      <c r="BF355" s="22"/>
      <c r="BG355" s="13"/>
      <c r="BH355" s="13"/>
      <c r="BI355" s="45" t="s">
        <v>111</v>
      </c>
      <c r="BJ355" s="48"/>
      <c r="BK355" s="22"/>
      <c r="BL355" s="22"/>
      <c r="BM355" s="22"/>
      <c r="BN355" s="22"/>
      <c r="BO355" s="22"/>
      <c r="BP355" s="22"/>
      <c r="BQ355" s="22"/>
      <c r="BR355" s="22"/>
      <c r="BS355" s="22"/>
      <c r="BT355" s="22"/>
      <c r="BU355" s="22"/>
      <c r="BV355" s="22"/>
      <c r="BW355" s="22"/>
      <c r="BX355" s="22"/>
      <c r="BY355" s="22"/>
      <c r="BZ355" s="22"/>
      <c r="CA355" s="22"/>
      <c r="CB355" s="22"/>
      <c r="CC355" s="22"/>
      <c r="CD355" s="45" t="s">
        <v>111</v>
      </c>
      <c r="CE355" s="48"/>
      <c r="CF355" s="22"/>
      <c r="CG355" s="22"/>
      <c r="CH355" s="22"/>
      <c r="CI355" s="22"/>
      <c r="CJ355" s="22"/>
      <c r="CK355" s="22"/>
      <c r="CL355" s="22"/>
      <c r="CM355" s="22"/>
      <c r="CN355" s="22"/>
      <c r="CO355" s="45" t="s">
        <v>111</v>
      </c>
      <c r="CP355" s="48"/>
      <c r="CQ355" s="22"/>
      <c r="CR355" s="22"/>
      <c r="CS355" s="22"/>
      <c r="CT355" s="22"/>
      <c r="CU355" s="22"/>
      <c r="CV355" s="22"/>
      <c r="CW355" s="22"/>
      <c r="CX355" s="22"/>
      <c r="CY355" s="22"/>
      <c r="CZ355" s="22"/>
      <c r="DA355" s="22"/>
      <c r="DB355" s="22"/>
      <c r="DC355" s="22"/>
      <c r="DD355" s="22"/>
      <c r="DE355" s="22"/>
      <c r="DF355" s="22"/>
      <c r="DG355" s="22"/>
      <c r="DH355" s="22"/>
      <c r="DI355" s="22"/>
      <c r="DJ355" s="22"/>
      <c r="DK355" s="22"/>
      <c r="DL355" s="22"/>
      <c r="DM355" s="22"/>
      <c r="DN355" s="22"/>
      <c r="DO355" s="45" t="s">
        <v>111</v>
      </c>
      <c r="DP355" s="48"/>
      <c r="DQ355" s="8"/>
      <c r="DR355" s="8"/>
      <c r="DS355" s="8"/>
      <c r="DT355" s="8"/>
      <c r="DU355" s="8"/>
      <c r="DV355" s="8"/>
      <c r="DW355" s="8"/>
      <c r="DX355" s="8"/>
      <c r="DY355" s="8"/>
      <c r="DZ355" s="8"/>
      <c r="EA355" s="45" t="s">
        <v>111</v>
      </c>
      <c r="EB355" s="48"/>
      <c r="EC355" s="22"/>
      <c r="ED355" s="22"/>
      <c r="EE355" s="22"/>
      <c r="EF355" s="22"/>
      <c r="EG355" s="22"/>
      <c r="EH355" s="22"/>
      <c r="EI355" s="22"/>
      <c r="EJ355" s="22"/>
      <c r="EK355" s="22"/>
      <c r="EL355" s="22"/>
      <c r="EM355" s="22"/>
      <c r="EN355" s="22"/>
      <c r="EO355" s="22"/>
      <c r="EP355" s="22"/>
      <c r="EQ355" s="22"/>
      <c r="ER355" s="22"/>
      <c r="ES355" s="22"/>
      <c r="EU355" s="80" t="str">
        <f>IF(A355="",EU354,A355)</f>
        <v>MELAKY</v>
      </c>
      <c r="EV355" s="80" t="str">
        <f>EU355&amp;B355</f>
        <v>MELAKY</v>
      </c>
      <c r="EW355" s="78">
        <f>CQ355+CU355+CY355+DC355+DG355+DK355</f>
        <v>0</v>
      </c>
      <c r="EX355" s="80">
        <f>CS355+CW355+DA355+DE355+DI355+DM355</f>
        <v>0</v>
      </c>
      <c r="EY355" s="78">
        <f>(CF355+2*CG355+3*CH355+4*CI355+5*CJ355)</f>
        <v>0</v>
      </c>
      <c r="EZ355" s="78"/>
      <c r="FA355" s="78"/>
      <c r="FB355" s="78"/>
      <c r="FC355" s="78"/>
      <c r="FD355" s="78"/>
      <c r="FE355" s="78"/>
    </row>
    <row r="356" spans="1:161">
      <c r="A356" s="212" t="s">
        <v>19</v>
      </c>
      <c r="B356" s="8" t="s">
        <v>90</v>
      </c>
      <c r="C356" s="71">
        <v>98</v>
      </c>
      <c r="D356" s="71">
        <v>44</v>
      </c>
      <c r="E356" s="71">
        <v>0</v>
      </c>
      <c r="F356" s="71">
        <v>0</v>
      </c>
      <c r="G356" s="71">
        <v>0</v>
      </c>
      <c r="H356" s="71">
        <v>0</v>
      </c>
      <c r="I356" s="71">
        <v>0</v>
      </c>
      <c r="J356" s="71">
        <v>0</v>
      </c>
      <c r="K356" s="71">
        <v>44</v>
      </c>
      <c r="L356" s="71">
        <v>25</v>
      </c>
      <c r="M356" s="71">
        <v>79</v>
      </c>
      <c r="N356" s="71">
        <v>28</v>
      </c>
      <c r="O356" s="71">
        <v>0</v>
      </c>
      <c r="P356" s="71">
        <v>0</v>
      </c>
      <c r="Q356" s="71">
        <v>0</v>
      </c>
      <c r="R356" s="71">
        <v>0</v>
      </c>
      <c r="S356" s="71">
        <v>0</v>
      </c>
      <c r="T356" s="71">
        <v>0</v>
      </c>
      <c r="U356" s="71">
        <v>0</v>
      </c>
      <c r="V356" s="71">
        <v>0</v>
      </c>
      <c r="W356" s="71">
        <v>53</v>
      </c>
      <c r="X356" s="71">
        <v>28</v>
      </c>
      <c r="Y356" s="71">
        <v>26</v>
      </c>
      <c r="Z356" s="71">
        <v>9</v>
      </c>
      <c r="AA356" s="71">
        <v>0</v>
      </c>
      <c r="AB356" s="71">
        <v>0</v>
      </c>
      <c r="AC356" s="69">
        <v>300</v>
      </c>
      <c r="AD356" s="69">
        <v>134</v>
      </c>
      <c r="AE356" s="212" t="s">
        <v>19</v>
      </c>
      <c r="AF356" s="8" t="s">
        <v>90</v>
      </c>
      <c r="AG356" s="71">
        <v>2</v>
      </c>
      <c r="AH356" s="71">
        <v>0</v>
      </c>
      <c r="AI356" s="71">
        <v>0</v>
      </c>
      <c r="AJ356" s="71">
        <v>0</v>
      </c>
      <c r="AK356" s="71">
        <v>0</v>
      </c>
      <c r="AL356" s="71">
        <v>0</v>
      </c>
      <c r="AM356" s="71">
        <v>0</v>
      </c>
      <c r="AN356" s="71">
        <v>0</v>
      </c>
      <c r="AO356" s="71">
        <v>1</v>
      </c>
      <c r="AP356" s="71">
        <v>1</v>
      </c>
      <c r="AQ356" s="71">
        <v>0</v>
      </c>
      <c r="AR356" s="71">
        <v>0</v>
      </c>
      <c r="AS356" s="71">
        <v>0</v>
      </c>
      <c r="AT356" s="71">
        <v>0</v>
      </c>
      <c r="AU356" s="71">
        <v>0</v>
      </c>
      <c r="AV356" s="71">
        <v>0</v>
      </c>
      <c r="AW356" s="71">
        <v>0</v>
      </c>
      <c r="AX356" s="71">
        <v>0</v>
      </c>
      <c r="AY356" s="71">
        <v>0</v>
      </c>
      <c r="AZ356" s="71">
        <v>0</v>
      </c>
      <c r="BA356" s="71">
        <v>2</v>
      </c>
      <c r="BB356" s="71">
        <v>1</v>
      </c>
      <c r="BC356" s="71">
        <v>3</v>
      </c>
      <c r="BD356" s="71">
        <v>1</v>
      </c>
      <c r="BE356" s="71">
        <v>0</v>
      </c>
      <c r="BF356" s="71">
        <v>0</v>
      </c>
      <c r="BG356" s="69">
        <v>8</v>
      </c>
      <c r="BH356" s="69">
        <v>3</v>
      </c>
      <c r="BI356" s="212" t="s">
        <v>19</v>
      </c>
      <c r="BJ356" s="8" t="s">
        <v>90</v>
      </c>
      <c r="BK356" s="31">
        <v>2</v>
      </c>
      <c r="BL356" s="31">
        <v>0</v>
      </c>
      <c r="BM356" s="31">
        <v>0</v>
      </c>
      <c r="BN356" s="31">
        <v>0</v>
      </c>
      <c r="BO356" s="31">
        <v>1</v>
      </c>
      <c r="BP356" s="31">
        <v>1</v>
      </c>
      <c r="BQ356" s="31">
        <v>0</v>
      </c>
      <c r="BR356" s="31">
        <v>0</v>
      </c>
      <c r="BS356" s="31">
        <v>0</v>
      </c>
      <c r="BT356" s="31">
        <v>0</v>
      </c>
      <c r="BU356" s="31">
        <v>1</v>
      </c>
      <c r="BV356" s="31">
        <v>1</v>
      </c>
      <c r="BW356" s="31">
        <v>0</v>
      </c>
      <c r="BX356" s="149">
        <v>6</v>
      </c>
      <c r="BY356" s="125">
        <v>6</v>
      </c>
      <c r="BZ356" s="71">
        <v>6</v>
      </c>
      <c r="CA356" s="71">
        <v>0</v>
      </c>
      <c r="CB356" s="71">
        <v>0</v>
      </c>
      <c r="CC356" s="71">
        <v>1</v>
      </c>
      <c r="CD356" s="212" t="s">
        <v>19</v>
      </c>
      <c r="CE356" s="8" t="s">
        <v>90</v>
      </c>
      <c r="CF356" s="71">
        <v>0</v>
      </c>
      <c r="CG356" s="71">
        <v>133</v>
      </c>
      <c r="CH356" s="71">
        <v>0</v>
      </c>
      <c r="CI356" s="71">
        <v>0</v>
      </c>
      <c r="CJ356" s="71">
        <v>0</v>
      </c>
      <c r="CK356" s="71">
        <v>2</v>
      </c>
      <c r="CL356" s="71">
        <v>6</v>
      </c>
      <c r="CM356" s="71">
        <v>8</v>
      </c>
      <c r="CN356" s="71">
        <v>7</v>
      </c>
      <c r="CO356" s="212" t="s">
        <v>19</v>
      </c>
      <c r="CP356" s="8" t="s">
        <v>90</v>
      </c>
      <c r="CQ356" s="46">
        <v>20</v>
      </c>
      <c r="CR356" s="46">
        <v>11</v>
      </c>
      <c r="CS356" s="46">
        <v>14</v>
      </c>
      <c r="CT356" s="46">
        <v>8</v>
      </c>
      <c r="CU356" s="46">
        <v>0</v>
      </c>
      <c r="CV356" s="46">
        <v>0</v>
      </c>
      <c r="CW356" s="46">
        <v>0</v>
      </c>
      <c r="CX356" s="46">
        <v>0</v>
      </c>
      <c r="CY356" s="46">
        <v>3</v>
      </c>
      <c r="CZ356" s="46">
        <v>0</v>
      </c>
      <c r="DA356" s="46">
        <v>1</v>
      </c>
      <c r="DB356" s="46">
        <v>0</v>
      </c>
      <c r="DC356" s="46">
        <v>1</v>
      </c>
      <c r="DD356" s="46">
        <v>0</v>
      </c>
      <c r="DE356" s="46">
        <v>1</v>
      </c>
      <c r="DF356" s="46">
        <v>0</v>
      </c>
      <c r="DG356" s="46">
        <v>0</v>
      </c>
      <c r="DH356" s="46">
        <v>0</v>
      </c>
      <c r="DI356" s="46">
        <v>0</v>
      </c>
      <c r="DJ356" s="46">
        <v>0</v>
      </c>
      <c r="DK356" s="46">
        <v>0</v>
      </c>
      <c r="DL356" s="46">
        <v>0</v>
      </c>
      <c r="DM356" s="46">
        <v>0</v>
      </c>
      <c r="DN356" s="46">
        <v>0</v>
      </c>
      <c r="DO356" s="212" t="s">
        <v>19</v>
      </c>
      <c r="DP356" s="8" t="s">
        <v>90</v>
      </c>
      <c r="DQ356" s="71">
        <v>3</v>
      </c>
      <c r="DR356" s="71">
        <v>7</v>
      </c>
      <c r="DS356" s="71">
        <v>0</v>
      </c>
      <c r="DT356" s="71">
        <v>3</v>
      </c>
      <c r="DU356" s="71">
        <v>0</v>
      </c>
      <c r="DV356" s="16">
        <v>13</v>
      </c>
      <c r="DW356" s="71">
        <v>6</v>
      </c>
      <c r="DX356" s="71">
        <v>2</v>
      </c>
      <c r="DY356" s="152">
        <v>4</v>
      </c>
      <c r="DZ356" s="32">
        <v>1</v>
      </c>
      <c r="EA356" s="212" t="s">
        <v>19</v>
      </c>
      <c r="EB356" s="8" t="s">
        <v>90</v>
      </c>
      <c r="EC356" s="71">
        <v>3</v>
      </c>
      <c r="ED356" s="71">
        <v>0</v>
      </c>
      <c r="EE356" s="71">
        <v>3</v>
      </c>
      <c r="EF356" s="71">
        <v>0</v>
      </c>
      <c r="EG356" s="71">
        <v>0</v>
      </c>
      <c r="EH356" s="71">
        <v>3</v>
      </c>
      <c r="EI356" s="71">
        <v>0</v>
      </c>
      <c r="EJ356" s="71">
        <v>0</v>
      </c>
      <c r="EK356" s="71">
        <v>27</v>
      </c>
      <c r="EL356" s="71">
        <v>3</v>
      </c>
      <c r="EM356" s="71">
        <v>0</v>
      </c>
      <c r="EN356" s="71">
        <v>0</v>
      </c>
      <c r="EO356" s="71">
        <v>1</v>
      </c>
      <c r="EP356" s="71">
        <v>0</v>
      </c>
      <c r="EQ356" s="71">
        <v>0</v>
      </c>
      <c r="ER356" s="71">
        <v>0</v>
      </c>
      <c r="ES356" s="71">
        <v>0</v>
      </c>
      <c r="EU356" s="80" t="s">
        <v>19</v>
      </c>
      <c r="EV356" s="80" t="s">
        <v>2643</v>
      </c>
      <c r="EW356" s="78">
        <v>24</v>
      </c>
      <c r="EX356" s="80">
        <v>16</v>
      </c>
      <c r="EY356" s="78">
        <v>266</v>
      </c>
      <c r="EZ356" s="78"/>
      <c r="FA356" s="78"/>
      <c r="FB356" s="78"/>
      <c r="FC356" s="78"/>
      <c r="FD356" s="78"/>
      <c r="FE356" s="78"/>
    </row>
    <row r="357" spans="1:161">
      <c r="A357" s="212"/>
      <c r="B357" s="8" t="s">
        <v>91</v>
      </c>
      <c r="C357" s="71">
        <v>0</v>
      </c>
      <c r="D357" s="71">
        <v>0</v>
      </c>
      <c r="E357" s="71">
        <v>0</v>
      </c>
      <c r="F357" s="71">
        <v>0</v>
      </c>
      <c r="G357" s="71">
        <v>0</v>
      </c>
      <c r="H357" s="71">
        <v>0</v>
      </c>
      <c r="I357" s="71">
        <v>0</v>
      </c>
      <c r="J357" s="71">
        <v>0</v>
      </c>
      <c r="K357" s="71">
        <v>0</v>
      </c>
      <c r="L357" s="71">
        <v>0</v>
      </c>
      <c r="M357" s="71">
        <v>0</v>
      </c>
      <c r="N357" s="71">
        <v>0</v>
      </c>
      <c r="O357" s="71">
        <v>0</v>
      </c>
      <c r="P357" s="71">
        <v>0</v>
      </c>
      <c r="Q357" s="71">
        <v>0</v>
      </c>
      <c r="R357" s="71">
        <v>0</v>
      </c>
      <c r="S357" s="71">
        <v>0</v>
      </c>
      <c r="T357" s="71">
        <v>0</v>
      </c>
      <c r="U357" s="71">
        <v>0</v>
      </c>
      <c r="V357" s="71">
        <v>0</v>
      </c>
      <c r="W357" s="71">
        <v>0</v>
      </c>
      <c r="X357" s="71">
        <v>0</v>
      </c>
      <c r="Y357" s="71">
        <v>0</v>
      </c>
      <c r="Z357" s="71">
        <v>0</v>
      </c>
      <c r="AA357" s="71">
        <v>0</v>
      </c>
      <c r="AB357" s="71">
        <v>0</v>
      </c>
      <c r="AC357" s="69">
        <v>0</v>
      </c>
      <c r="AD357" s="69">
        <v>0</v>
      </c>
      <c r="AE357" s="212"/>
      <c r="AF357" s="8" t="s">
        <v>91</v>
      </c>
      <c r="AG357" s="71">
        <v>0</v>
      </c>
      <c r="AH357" s="71">
        <v>0</v>
      </c>
      <c r="AI357" s="71">
        <v>0</v>
      </c>
      <c r="AJ357" s="71">
        <v>0</v>
      </c>
      <c r="AK357" s="71">
        <v>0</v>
      </c>
      <c r="AL357" s="71">
        <v>0</v>
      </c>
      <c r="AM357" s="71">
        <v>0</v>
      </c>
      <c r="AN357" s="71">
        <v>0</v>
      </c>
      <c r="AO357" s="71">
        <v>0</v>
      </c>
      <c r="AP357" s="71">
        <v>0</v>
      </c>
      <c r="AQ357" s="71">
        <v>0</v>
      </c>
      <c r="AR357" s="71">
        <v>0</v>
      </c>
      <c r="AS357" s="71">
        <v>0</v>
      </c>
      <c r="AT357" s="71">
        <v>0</v>
      </c>
      <c r="AU357" s="71">
        <v>0</v>
      </c>
      <c r="AV357" s="71">
        <v>0</v>
      </c>
      <c r="AW357" s="71">
        <v>0</v>
      </c>
      <c r="AX357" s="71">
        <v>0</v>
      </c>
      <c r="AY357" s="71">
        <v>0</v>
      </c>
      <c r="AZ357" s="71">
        <v>0</v>
      </c>
      <c r="BA357" s="71">
        <v>0</v>
      </c>
      <c r="BB357" s="71">
        <v>0</v>
      </c>
      <c r="BC357" s="71">
        <v>0</v>
      </c>
      <c r="BD357" s="71">
        <v>0</v>
      </c>
      <c r="BE357" s="71">
        <v>0</v>
      </c>
      <c r="BF357" s="71">
        <v>0</v>
      </c>
      <c r="BG357" s="69">
        <v>0</v>
      </c>
      <c r="BH357" s="69">
        <v>0</v>
      </c>
      <c r="BI357" s="212"/>
      <c r="BJ357" s="8" t="s">
        <v>91</v>
      </c>
      <c r="BK357" s="31">
        <v>0</v>
      </c>
      <c r="BL357" s="31">
        <v>0</v>
      </c>
      <c r="BM357" s="31">
        <v>0</v>
      </c>
      <c r="BN357" s="31">
        <v>0</v>
      </c>
      <c r="BO357" s="31">
        <v>0</v>
      </c>
      <c r="BP357" s="31">
        <v>0</v>
      </c>
      <c r="BQ357" s="31">
        <v>0</v>
      </c>
      <c r="BR357" s="31">
        <v>0</v>
      </c>
      <c r="BS357" s="31">
        <v>0</v>
      </c>
      <c r="BT357" s="31">
        <v>0</v>
      </c>
      <c r="BU357" s="31">
        <v>0</v>
      </c>
      <c r="BV357" s="31">
        <v>0</v>
      </c>
      <c r="BW357" s="31">
        <v>0</v>
      </c>
      <c r="BX357" s="149">
        <v>0</v>
      </c>
      <c r="BY357" s="125">
        <v>0</v>
      </c>
      <c r="BZ357" s="71">
        <v>0</v>
      </c>
      <c r="CA357" s="71">
        <v>0</v>
      </c>
      <c r="CB357" s="71">
        <v>0</v>
      </c>
      <c r="CC357" s="71">
        <v>0</v>
      </c>
      <c r="CD357" s="212"/>
      <c r="CE357" s="8" t="s">
        <v>91</v>
      </c>
      <c r="CF357" s="71">
        <v>0</v>
      </c>
      <c r="CG357" s="71">
        <v>0</v>
      </c>
      <c r="CH357" s="71">
        <v>0</v>
      </c>
      <c r="CI357" s="71">
        <v>0</v>
      </c>
      <c r="CJ357" s="71">
        <v>0</v>
      </c>
      <c r="CK357" s="71">
        <v>0</v>
      </c>
      <c r="CL357" s="71">
        <v>0</v>
      </c>
      <c r="CM357" s="71">
        <v>0</v>
      </c>
      <c r="CN357" s="71">
        <v>0</v>
      </c>
      <c r="CO357" s="212"/>
      <c r="CP357" s="8" t="s">
        <v>91</v>
      </c>
      <c r="CQ357" s="46">
        <v>0</v>
      </c>
      <c r="CR357" s="46">
        <v>0</v>
      </c>
      <c r="CS357" s="46">
        <v>0</v>
      </c>
      <c r="CT357" s="46">
        <v>0</v>
      </c>
      <c r="CU357" s="46">
        <v>0</v>
      </c>
      <c r="CV357" s="46">
        <v>0</v>
      </c>
      <c r="CW357" s="46">
        <v>0</v>
      </c>
      <c r="CX357" s="46">
        <v>0</v>
      </c>
      <c r="CY357" s="46">
        <v>0</v>
      </c>
      <c r="CZ357" s="46">
        <v>0</v>
      </c>
      <c r="DA357" s="46">
        <v>0</v>
      </c>
      <c r="DB357" s="46">
        <v>0</v>
      </c>
      <c r="DC357" s="46">
        <v>0</v>
      </c>
      <c r="DD357" s="46">
        <v>0</v>
      </c>
      <c r="DE357" s="46">
        <v>0</v>
      </c>
      <c r="DF357" s="46">
        <v>0</v>
      </c>
      <c r="DG357" s="46">
        <v>0</v>
      </c>
      <c r="DH357" s="46">
        <v>0</v>
      </c>
      <c r="DI357" s="46">
        <v>0</v>
      </c>
      <c r="DJ357" s="46">
        <v>0</v>
      </c>
      <c r="DK357" s="46">
        <v>0</v>
      </c>
      <c r="DL357" s="46">
        <v>0</v>
      </c>
      <c r="DM357" s="46">
        <v>0</v>
      </c>
      <c r="DN357" s="46">
        <v>0</v>
      </c>
      <c r="DO357" s="212"/>
      <c r="DP357" s="8" t="s">
        <v>91</v>
      </c>
      <c r="DQ357" s="71">
        <v>0</v>
      </c>
      <c r="DR357" s="71">
        <v>0</v>
      </c>
      <c r="DS357" s="71">
        <v>0</v>
      </c>
      <c r="DT357" s="71">
        <v>0</v>
      </c>
      <c r="DU357" s="71">
        <v>0</v>
      </c>
      <c r="DV357" s="16">
        <v>0</v>
      </c>
      <c r="DW357" s="71">
        <v>0</v>
      </c>
      <c r="DX357" s="71">
        <v>0</v>
      </c>
      <c r="DY357" s="152">
        <v>0</v>
      </c>
      <c r="DZ357" s="32">
        <v>0</v>
      </c>
      <c r="EA357" s="212"/>
      <c r="EB357" s="8" t="s">
        <v>91</v>
      </c>
      <c r="EC357" s="71">
        <v>0</v>
      </c>
      <c r="ED357" s="71">
        <v>0</v>
      </c>
      <c r="EE357" s="71">
        <v>0</v>
      </c>
      <c r="EF357" s="71">
        <v>0</v>
      </c>
      <c r="EG357" s="71">
        <v>0</v>
      </c>
      <c r="EH357" s="71">
        <v>0</v>
      </c>
      <c r="EI357" s="71">
        <v>0</v>
      </c>
      <c r="EJ357" s="71">
        <v>0</v>
      </c>
      <c r="EK357" s="71">
        <v>0</v>
      </c>
      <c r="EL357" s="71">
        <v>0</v>
      </c>
      <c r="EM357" s="71">
        <v>0</v>
      </c>
      <c r="EN357" s="71">
        <v>0</v>
      </c>
      <c r="EO357" s="71">
        <v>0</v>
      </c>
      <c r="EP357" s="71">
        <v>0</v>
      </c>
      <c r="EQ357" s="71">
        <v>0</v>
      </c>
      <c r="ER357" s="71">
        <v>0</v>
      </c>
      <c r="ES357" s="71">
        <v>0</v>
      </c>
      <c r="EU357" s="80" t="s">
        <v>19</v>
      </c>
      <c r="EV357" s="80" t="s">
        <v>2644</v>
      </c>
      <c r="EW357" s="78">
        <v>0</v>
      </c>
      <c r="EX357" s="80">
        <v>0</v>
      </c>
      <c r="EY357" s="78">
        <v>0</v>
      </c>
      <c r="EZ357" s="78"/>
      <c r="FA357" s="78"/>
      <c r="FB357" s="78"/>
      <c r="FC357" s="78"/>
      <c r="FD357" s="78"/>
      <c r="FE357" s="78"/>
    </row>
    <row r="358" spans="1:161">
      <c r="A358" s="212"/>
      <c r="B358" s="66" t="s">
        <v>73</v>
      </c>
      <c r="C358" s="26">
        <v>98</v>
      </c>
      <c r="D358" s="26">
        <v>44</v>
      </c>
      <c r="E358" s="26">
        <v>0</v>
      </c>
      <c r="F358" s="26">
        <v>0</v>
      </c>
      <c r="G358" s="26">
        <v>0</v>
      </c>
      <c r="H358" s="26">
        <v>0</v>
      </c>
      <c r="I358" s="26">
        <v>0</v>
      </c>
      <c r="J358" s="26">
        <v>0</v>
      </c>
      <c r="K358" s="26">
        <v>44</v>
      </c>
      <c r="L358" s="26">
        <v>25</v>
      </c>
      <c r="M358" s="26">
        <v>79</v>
      </c>
      <c r="N358" s="26">
        <v>28</v>
      </c>
      <c r="O358" s="26">
        <v>0</v>
      </c>
      <c r="P358" s="26">
        <v>0</v>
      </c>
      <c r="Q358" s="26">
        <v>0</v>
      </c>
      <c r="R358" s="26">
        <v>0</v>
      </c>
      <c r="S358" s="26">
        <v>0</v>
      </c>
      <c r="T358" s="26">
        <v>0</v>
      </c>
      <c r="U358" s="26">
        <v>0</v>
      </c>
      <c r="V358" s="26">
        <v>0</v>
      </c>
      <c r="W358" s="26">
        <v>53</v>
      </c>
      <c r="X358" s="26">
        <v>28</v>
      </c>
      <c r="Y358" s="26">
        <v>26</v>
      </c>
      <c r="Z358" s="26">
        <v>9</v>
      </c>
      <c r="AA358" s="26">
        <v>0</v>
      </c>
      <c r="AB358" s="26">
        <v>0</v>
      </c>
      <c r="AC358" s="68">
        <v>300</v>
      </c>
      <c r="AD358" s="68">
        <v>134</v>
      </c>
      <c r="AE358" s="212"/>
      <c r="AF358" s="66" t="s">
        <v>73</v>
      </c>
      <c r="AG358" s="26">
        <v>2</v>
      </c>
      <c r="AH358" s="26">
        <v>0</v>
      </c>
      <c r="AI358" s="26">
        <v>0</v>
      </c>
      <c r="AJ358" s="26">
        <v>0</v>
      </c>
      <c r="AK358" s="26">
        <v>0</v>
      </c>
      <c r="AL358" s="26">
        <v>0</v>
      </c>
      <c r="AM358" s="26">
        <v>0</v>
      </c>
      <c r="AN358" s="26">
        <v>0</v>
      </c>
      <c r="AO358" s="26">
        <v>1</v>
      </c>
      <c r="AP358" s="26">
        <v>1</v>
      </c>
      <c r="AQ358" s="26">
        <v>0</v>
      </c>
      <c r="AR358" s="26">
        <v>0</v>
      </c>
      <c r="AS358" s="26">
        <v>0</v>
      </c>
      <c r="AT358" s="26">
        <v>0</v>
      </c>
      <c r="AU358" s="26">
        <v>0</v>
      </c>
      <c r="AV358" s="26">
        <v>0</v>
      </c>
      <c r="AW358" s="26">
        <v>0</v>
      </c>
      <c r="AX358" s="26">
        <v>0</v>
      </c>
      <c r="AY358" s="26">
        <v>0</v>
      </c>
      <c r="AZ358" s="26">
        <v>0</v>
      </c>
      <c r="BA358" s="26">
        <v>2</v>
      </c>
      <c r="BB358" s="26">
        <v>1</v>
      </c>
      <c r="BC358" s="26">
        <v>3</v>
      </c>
      <c r="BD358" s="26">
        <v>1</v>
      </c>
      <c r="BE358" s="26">
        <v>0</v>
      </c>
      <c r="BF358" s="26">
        <v>0</v>
      </c>
      <c r="BG358" s="68">
        <v>8</v>
      </c>
      <c r="BH358" s="68">
        <v>3</v>
      </c>
      <c r="BI358" s="212"/>
      <c r="BJ358" s="66" t="s">
        <v>73</v>
      </c>
      <c r="BK358" s="68">
        <v>2</v>
      </c>
      <c r="BL358" s="68">
        <v>0</v>
      </c>
      <c r="BM358" s="68">
        <v>0</v>
      </c>
      <c r="BN358" s="68">
        <v>0</v>
      </c>
      <c r="BO358" s="68">
        <v>1</v>
      </c>
      <c r="BP358" s="68">
        <v>1</v>
      </c>
      <c r="BQ358" s="68">
        <v>0</v>
      </c>
      <c r="BR358" s="68">
        <v>0</v>
      </c>
      <c r="BS358" s="68">
        <v>0</v>
      </c>
      <c r="BT358" s="68">
        <v>0</v>
      </c>
      <c r="BU358" s="68">
        <v>1</v>
      </c>
      <c r="BV358" s="68">
        <v>1</v>
      </c>
      <c r="BW358" s="68">
        <v>0</v>
      </c>
      <c r="BX358" s="68">
        <v>6</v>
      </c>
      <c r="BY358" s="68">
        <v>6</v>
      </c>
      <c r="BZ358" s="68">
        <v>6</v>
      </c>
      <c r="CA358" s="68">
        <v>0</v>
      </c>
      <c r="CB358" s="68">
        <v>0</v>
      </c>
      <c r="CC358" s="68">
        <v>1</v>
      </c>
      <c r="CD358" s="212"/>
      <c r="CE358" s="66" t="s">
        <v>73</v>
      </c>
      <c r="CF358" s="68">
        <v>0</v>
      </c>
      <c r="CG358" s="68">
        <v>133</v>
      </c>
      <c r="CH358" s="68">
        <v>0</v>
      </c>
      <c r="CI358" s="68">
        <v>0</v>
      </c>
      <c r="CJ358" s="68">
        <v>0</v>
      </c>
      <c r="CK358" s="68">
        <v>2</v>
      </c>
      <c r="CL358" s="68">
        <v>6</v>
      </c>
      <c r="CM358" s="68">
        <v>8</v>
      </c>
      <c r="CN358" s="68">
        <v>7</v>
      </c>
      <c r="CO358" s="212"/>
      <c r="CP358" s="66" t="s">
        <v>73</v>
      </c>
      <c r="CQ358" s="68">
        <v>20</v>
      </c>
      <c r="CR358" s="68">
        <v>11</v>
      </c>
      <c r="CS358" s="68">
        <v>14</v>
      </c>
      <c r="CT358" s="68">
        <v>8</v>
      </c>
      <c r="CU358" s="68">
        <v>0</v>
      </c>
      <c r="CV358" s="68">
        <v>0</v>
      </c>
      <c r="CW358" s="68">
        <v>0</v>
      </c>
      <c r="CX358" s="68">
        <v>0</v>
      </c>
      <c r="CY358" s="68">
        <v>3</v>
      </c>
      <c r="CZ358" s="68">
        <v>0</v>
      </c>
      <c r="DA358" s="68">
        <v>1</v>
      </c>
      <c r="DB358" s="68">
        <v>0</v>
      </c>
      <c r="DC358" s="68">
        <v>1</v>
      </c>
      <c r="DD358" s="68">
        <v>0</v>
      </c>
      <c r="DE358" s="68">
        <v>1</v>
      </c>
      <c r="DF358" s="68">
        <v>0</v>
      </c>
      <c r="DG358" s="68">
        <v>0</v>
      </c>
      <c r="DH358" s="68">
        <v>0</v>
      </c>
      <c r="DI358" s="68">
        <v>0</v>
      </c>
      <c r="DJ358" s="68">
        <v>0</v>
      </c>
      <c r="DK358" s="68">
        <v>0</v>
      </c>
      <c r="DL358" s="68">
        <v>0</v>
      </c>
      <c r="DM358" s="68">
        <v>0</v>
      </c>
      <c r="DN358" s="68">
        <v>0</v>
      </c>
      <c r="DO358" s="212"/>
      <c r="DP358" s="66" t="s">
        <v>73</v>
      </c>
      <c r="DQ358" s="26">
        <v>3</v>
      </c>
      <c r="DR358" s="26">
        <v>7</v>
      </c>
      <c r="DS358" s="26">
        <v>0</v>
      </c>
      <c r="DT358" s="26">
        <v>3</v>
      </c>
      <c r="DU358" s="26">
        <v>0</v>
      </c>
      <c r="DV358" s="26">
        <v>13</v>
      </c>
      <c r="DW358" s="26">
        <v>6</v>
      </c>
      <c r="DX358" s="26">
        <v>2</v>
      </c>
      <c r="DY358" s="41">
        <v>4</v>
      </c>
      <c r="DZ358" s="41">
        <v>1</v>
      </c>
      <c r="EA358" s="212"/>
      <c r="EB358" s="66" t="s">
        <v>73</v>
      </c>
      <c r="EC358" s="68">
        <v>3</v>
      </c>
      <c r="ED358" s="68">
        <v>0</v>
      </c>
      <c r="EE358" s="68">
        <v>3</v>
      </c>
      <c r="EF358" s="68">
        <v>0</v>
      </c>
      <c r="EG358" s="68">
        <v>0</v>
      </c>
      <c r="EH358" s="68">
        <v>3</v>
      </c>
      <c r="EI358" s="68">
        <v>0</v>
      </c>
      <c r="EJ358" s="68">
        <v>0</v>
      </c>
      <c r="EK358" s="68">
        <v>27</v>
      </c>
      <c r="EL358" s="68">
        <v>3</v>
      </c>
      <c r="EM358" s="68">
        <v>0</v>
      </c>
      <c r="EN358" s="68">
        <v>0</v>
      </c>
      <c r="EO358" s="68">
        <v>1</v>
      </c>
      <c r="EP358" s="68">
        <v>0</v>
      </c>
      <c r="EQ358" s="68">
        <v>0</v>
      </c>
      <c r="ER358" s="68">
        <v>0</v>
      </c>
      <c r="ES358" s="68">
        <v>0</v>
      </c>
      <c r="EU358" s="80" t="s">
        <v>19</v>
      </c>
      <c r="EV358" s="80" t="s">
        <v>2645</v>
      </c>
      <c r="EW358" s="78">
        <v>24</v>
      </c>
      <c r="EX358" s="80">
        <v>16</v>
      </c>
      <c r="EY358" s="78">
        <v>266</v>
      </c>
      <c r="EZ358" s="78"/>
      <c r="FA358" s="78"/>
      <c r="FB358" s="78"/>
      <c r="FC358" s="78"/>
      <c r="FD358" s="78"/>
      <c r="FE358" s="78"/>
    </row>
    <row r="359" spans="1:161">
      <c r="A359" s="212" t="s">
        <v>210</v>
      </c>
      <c r="B359" s="8" t="s">
        <v>90</v>
      </c>
      <c r="C359" s="71">
        <v>178</v>
      </c>
      <c r="D359" s="71">
        <v>88</v>
      </c>
      <c r="E359" s="71">
        <v>0</v>
      </c>
      <c r="F359" s="71">
        <v>0</v>
      </c>
      <c r="G359" s="71">
        <v>0</v>
      </c>
      <c r="H359" s="71">
        <v>0</v>
      </c>
      <c r="I359" s="71">
        <v>0</v>
      </c>
      <c r="J359" s="71">
        <v>0</v>
      </c>
      <c r="K359" s="71">
        <v>135</v>
      </c>
      <c r="L359" s="71">
        <v>65</v>
      </c>
      <c r="M359" s="71">
        <v>65</v>
      </c>
      <c r="N359" s="71">
        <v>25</v>
      </c>
      <c r="O359" s="71">
        <v>0</v>
      </c>
      <c r="P359" s="71">
        <v>0</v>
      </c>
      <c r="Q359" s="71">
        <v>90</v>
      </c>
      <c r="R359" s="71">
        <v>40</v>
      </c>
      <c r="S359" s="71">
        <v>0</v>
      </c>
      <c r="T359" s="71">
        <v>0</v>
      </c>
      <c r="U359" s="71">
        <v>0</v>
      </c>
      <c r="V359" s="71">
        <v>0</v>
      </c>
      <c r="W359" s="71">
        <v>0</v>
      </c>
      <c r="X359" s="71">
        <v>0</v>
      </c>
      <c r="Y359" s="71">
        <v>0</v>
      </c>
      <c r="Z359" s="71">
        <v>0</v>
      </c>
      <c r="AA359" s="71">
        <v>0</v>
      </c>
      <c r="AB359" s="71">
        <v>0</v>
      </c>
      <c r="AC359" s="69">
        <v>468</v>
      </c>
      <c r="AD359" s="69">
        <v>218</v>
      </c>
      <c r="AE359" s="212" t="s">
        <v>210</v>
      </c>
      <c r="AF359" s="8" t="s">
        <v>90</v>
      </c>
      <c r="AG359" s="71">
        <v>16</v>
      </c>
      <c r="AH359" s="71">
        <v>8</v>
      </c>
      <c r="AI359" s="71">
        <v>0</v>
      </c>
      <c r="AJ359" s="71">
        <v>0</v>
      </c>
      <c r="AK359" s="71">
        <v>0</v>
      </c>
      <c r="AL359" s="71">
        <v>0</v>
      </c>
      <c r="AM359" s="71">
        <v>0</v>
      </c>
      <c r="AN359" s="71">
        <v>0</v>
      </c>
      <c r="AO359" s="71">
        <v>12</v>
      </c>
      <c r="AP359" s="71">
        <v>10</v>
      </c>
      <c r="AQ359" s="71">
        <v>0</v>
      </c>
      <c r="AR359" s="71">
        <v>0</v>
      </c>
      <c r="AS359" s="71">
        <v>0</v>
      </c>
      <c r="AT359" s="71">
        <v>0</v>
      </c>
      <c r="AU359" s="71">
        <v>6</v>
      </c>
      <c r="AV359" s="71">
        <v>3</v>
      </c>
      <c r="AW359" s="71">
        <v>0</v>
      </c>
      <c r="AX359" s="71">
        <v>0</v>
      </c>
      <c r="AY359" s="71">
        <v>0</v>
      </c>
      <c r="AZ359" s="71">
        <v>0</v>
      </c>
      <c r="BA359" s="71">
        <v>0</v>
      </c>
      <c r="BB359" s="71">
        <v>0</v>
      </c>
      <c r="BC359" s="71">
        <v>0</v>
      </c>
      <c r="BD359" s="71">
        <v>0</v>
      </c>
      <c r="BE359" s="71">
        <v>0</v>
      </c>
      <c r="BF359" s="71">
        <v>0</v>
      </c>
      <c r="BG359" s="69">
        <v>34</v>
      </c>
      <c r="BH359" s="69">
        <v>21</v>
      </c>
      <c r="BI359" s="212" t="s">
        <v>210</v>
      </c>
      <c r="BJ359" s="8" t="s">
        <v>90</v>
      </c>
      <c r="BK359" s="31">
        <v>2</v>
      </c>
      <c r="BL359" s="31">
        <v>0</v>
      </c>
      <c r="BM359" s="31">
        <v>0</v>
      </c>
      <c r="BN359" s="31">
        <v>0</v>
      </c>
      <c r="BO359" s="31">
        <v>1</v>
      </c>
      <c r="BP359" s="31">
        <v>1</v>
      </c>
      <c r="BQ359" s="31">
        <v>0</v>
      </c>
      <c r="BR359" s="31">
        <v>1</v>
      </c>
      <c r="BS359" s="31">
        <v>0</v>
      </c>
      <c r="BT359" s="31">
        <v>0</v>
      </c>
      <c r="BU359" s="31">
        <v>0</v>
      </c>
      <c r="BV359" s="31">
        <v>0</v>
      </c>
      <c r="BW359" s="31">
        <v>0</v>
      </c>
      <c r="BX359" s="149">
        <v>5</v>
      </c>
      <c r="BY359" s="125">
        <v>2</v>
      </c>
      <c r="BZ359" s="71">
        <v>1</v>
      </c>
      <c r="CA359" s="71">
        <v>0</v>
      </c>
      <c r="CB359" s="71">
        <v>1</v>
      </c>
      <c r="CC359" s="71">
        <v>1</v>
      </c>
      <c r="CD359" s="212" t="s">
        <v>210</v>
      </c>
      <c r="CE359" s="8" t="s">
        <v>90</v>
      </c>
      <c r="CF359" s="71">
        <v>0</v>
      </c>
      <c r="CG359" s="71">
        <v>100</v>
      </c>
      <c r="CH359" s="71">
        <v>0</v>
      </c>
      <c r="CI359" s="71">
        <v>0</v>
      </c>
      <c r="CJ359" s="71">
        <v>0</v>
      </c>
      <c r="CK359" s="71">
        <v>0</v>
      </c>
      <c r="CL359" s="71">
        <v>5</v>
      </c>
      <c r="CM359" s="71">
        <v>0</v>
      </c>
      <c r="CN359" s="71">
        <v>0</v>
      </c>
      <c r="CO359" s="212" t="s">
        <v>210</v>
      </c>
      <c r="CP359" s="8" t="s">
        <v>90</v>
      </c>
      <c r="CQ359" s="46">
        <v>57</v>
      </c>
      <c r="CR359" s="46">
        <v>20</v>
      </c>
      <c r="CS359" s="46">
        <v>54</v>
      </c>
      <c r="CT359" s="46">
        <v>19</v>
      </c>
      <c r="CU359" s="46">
        <v>0</v>
      </c>
      <c r="CV359" s="46">
        <v>0</v>
      </c>
      <c r="CW359" s="46">
        <v>0</v>
      </c>
      <c r="CX359" s="46">
        <v>0</v>
      </c>
      <c r="CY359" s="46">
        <v>0</v>
      </c>
      <c r="CZ359" s="46">
        <v>0</v>
      </c>
      <c r="DA359" s="46">
        <v>0</v>
      </c>
      <c r="DB359" s="46">
        <v>0</v>
      </c>
      <c r="DC359" s="46">
        <v>0</v>
      </c>
      <c r="DD359" s="46">
        <v>0</v>
      </c>
      <c r="DE359" s="46">
        <v>0</v>
      </c>
      <c r="DF359" s="46">
        <v>0</v>
      </c>
      <c r="DG359" s="46">
        <v>0</v>
      </c>
      <c r="DH359" s="46">
        <v>0</v>
      </c>
      <c r="DI359" s="46">
        <v>0</v>
      </c>
      <c r="DJ359" s="46">
        <v>0</v>
      </c>
      <c r="DK359" s="46">
        <v>0</v>
      </c>
      <c r="DL359" s="46">
        <v>0</v>
      </c>
      <c r="DM359" s="46">
        <v>0</v>
      </c>
      <c r="DN359" s="46">
        <v>0</v>
      </c>
      <c r="DO359" s="212" t="s">
        <v>210</v>
      </c>
      <c r="DP359" s="8" t="s">
        <v>90</v>
      </c>
      <c r="DQ359" s="71">
        <v>3</v>
      </c>
      <c r="DR359" s="71">
        <v>5</v>
      </c>
      <c r="DS359" s="71">
        <v>0</v>
      </c>
      <c r="DT359" s="71">
        <v>0</v>
      </c>
      <c r="DU359" s="71">
        <v>0</v>
      </c>
      <c r="DV359" s="16">
        <v>8</v>
      </c>
      <c r="DW359" s="71">
        <v>3</v>
      </c>
      <c r="DX359" s="71">
        <v>3</v>
      </c>
      <c r="DY359" s="152">
        <v>5</v>
      </c>
      <c r="DZ359" s="32">
        <v>3</v>
      </c>
      <c r="EA359" s="212" t="s">
        <v>210</v>
      </c>
      <c r="EB359" s="8" t="s">
        <v>90</v>
      </c>
      <c r="EC359" s="71">
        <v>41</v>
      </c>
      <c r="ED359" s="71">
        <v>66</v>
      </c>
      <c r="EE359" s="71">
        <v>0</v>
      </c>
      <c r="EF359" s="71">
        <v>0</v>
      </c>
      <c r="EG359" s="71">
        <v>0</v>
      </c>
      <c r="EH359" s="71">
        <v>1</v>
      </c>
      <c r="EI359" s="71">
        <v>0</v>
      </c>
      <c r="EJ359" s="71">
        <v>75</v>
      </c>
      <c r="EK359" s="71">
        <v>12</v>
      </c>
      <c r="EL359" s="71">
        <v>15</v>
      </c>
      <c r="EM359" s="71">
        <v>10</v>
      </c>
      <c r="EN359" s="71">
        <v>0</v>
      </c>
      <c r="EO359" s="71">
        <v>0</v>
      </c>
      <c r="EP359" s="71">
        <v>0</v>
      </c>
      <c r="EQ359" s="71">
        <v>0</v>
      </c>
      <c r="ER359" s="71">
        <v>0</v>
      </c>
      <c r="ES359" s="71">
        <v>0</v>
      </c>
      <c r="EU359" s="80" t="s">
        <v>210</v>
      </c>
      <c r="EV359" s="80" t="s">
        <v>2646</v>
      </c>
      <c r="EW359" s="78">
        <v>57</v>
      </c>
      <c r="EX359" s="80">
        <v>54</v>
      </c>
      <c r="EY359" s="78">
        <v>200</v>
      </c>
      <c r="EZ359" s="78"/>
      <c r="FA359" s="78"/>
      <c r="FB359" s="78"/>
      <c r="FC359" s="78"/>
      <c r="FD359" s="78"/>
      <c r="FE359" s="78"/>
    </row>
    <row r="360" spans="1:161">
      <c r="A360" s="212"/>
      <c r="B360" s="8" t="s">
        <v>91</v>
      </c>
      <c r="C360" s="71">
        <v>0</v>
      </c>
      <c r="D360" s="71">
        <v>0</v>
      </c>
      <c r="E360" s="71">
        <v>0</v>
      </c>
      <c r="F360" s="71">
        <v>0</v>
      </c>
      <c r="G360" s="71">
        <v>0</v>
      </c>
      <c r="H360" s="71">
        <v>0</v>
      </c>
      <c r="I360" s="71">
        <v>0</v>
      </c>
      <c r="J360" s="71">
        <v>0</v>
      </c>
      <c r="K360" s="71">
        <v>0</v>
      </c>
      <c r="L360" s="71">
        <v>0</v>
      </c>
      <c r="M360" s="71">
        <v>0</v>
      </c>
      <c r="N360" s="71">
        <v>0</v>
      </c>
      <c r="O360" s="71">
        <v>0</v>
      </c>
      <c r="P360" s="71">
        <v>0</v>
      </c>
      <c r="Q360" s="71">
        <v>0</v>
      </c>
      <c r="R360" s="71">
        <v>0</v>
      </c>
      <c r="S360" s="71">
        <v>0</v>
      </c>
      <c r="T360" s="71">
        <v>0</v>
      </c>
      <c r="U360" s="71">
        <v>0</v>
      </c>
      <c r="V360" s="71">
        <v>0</v>
      </c>
      <c r="W360" s="71">
        <v>0</v>
      </c>
      <c r="X360" s="71">
        <v>0</v>
      </c>
      <c r="Y360" s="71">
        <v>0</v>
      </c>
      <c r="Z360" s="71">
        <v>0</v>
      </c>
      <c r="AA360" s="71">
        <v>0</v>
      </c>
      <c r="AB360" s="71">
        <v>0</v>
      </c>
      <c r="AC360" s="69">
        <v>0</v>
      </c>
      <c r="AD360" s="69">
        <v>0</v>
      </c>
      <c r="AE360" s="212"/>
      <c r="AF360" s="8" t="s">
        <v>91</v>
      </c>
      <c r="AG360" s="71">
        <v>0</v>
      </c>
      <c r="AH360" s="71">
        <v>0</v>
      </c>
      <c r="AI360" s="71">
        <v>0</v>
      </c>
      <c r="AJ360" s="71">
        <v>0</v>
      </c>
      <c r="AK360" s="71">
        <v>0</v>
      </c>
      <c r="AL360" s="71">
        <v>0</v>
      </c>
      <c r="AM360" s="71">
        <v>0</v>
      </c>
      <c r="AN360" s="71">
        <v>0</v>
      </c>
      <c r="AO360" s="71">
        <v>0</v>
      </c>
      <c r="AP360" s="71">
        <v>0</v>
      </c>
      <c r="AQ360" s="71">
        <v>0</v>
      </c>
      <c r="AR360" s="71">
        <v>0</v>
      </c>
      <c r="AS360" s="71">
        <v>0</v>
      </c>
      <c r="AT360" s="71">
        <v>0</v>
      </c>
      <c r="AU360" s="71">
        <v>0</v>
      </c>
      <c r="AV360" s="71">
        <v>0</v>
      </c>
      <c r="AW360" s="71">
        <v>0</v>
      </c>
      <c r="AX360" s="71">
        <v>0</v>
      </c>
      <c r="AY360" s="71">
        <v>0</v>
      </c>
      <c r="AZ360" s="71">
        <v>0</v>
      </c>
      <c r="BA360" s="71">
        <v>0</v>
      </c>
      <c r="BB360" s="71">
        <v>0</v>
      </c>
      <c r="BC360" s="71">
        <v>0</v>
      </c>
      <c r="BD360" s="71">
        <v>0</v>
      </c>
      <c r="BE360" s="71">
        <v>0</v>
      </c>
      <c r="BF360" s="71">
        <v>0</v>
      </c>
      <c r="BG360" s="69">
        <v>0</v>
      </c>
      <c r="BH360" s="69">
        <v>0</v>
      </c>
      <c r="BI360" s="212"/>
      <c r="BJ360" s="8" t="s">
        <v>91</v>
      </c>
      <c r="BK360" s="31">
        <v>0</v>
      </c>
      <c r="BL360" s="31">
        <v>0</v>
      </c>
      <c r="BM360" s="31">
        <v>0</v>
      </c>
      <c r="BN360" s="31">
        <v>0</v>
      </c>
      <c r="BO360" s="31">
        <v>0</v>
      </c>
      <c r="BP360" s="31">
        <v>0</v>
      </c>
      <c r="BQ360" s="31">
        <v>0</v>
      </c>
      <c r="BR360" s="31">
        <v>0</v>
      </c>
      <c r="BS360" s="31">
        <v>0</v>
      </c>
      <c r="BT360" s="31">
        <v>0</v>
      </c>
      <c r="BU360" s="31">
        <v>0</v>
      </c>
      <c r="BV360" s="31">
        <v>0</v>
      </c>
      <c r="BW360" s="31">
        <v>0</v>
      </c>
      <c r="BX360" s="149">
        <v>0</v>
      </c>
      <c r="BY360" s="125">
        <v>0</v>
      </c>
      <c r="BZ360" s="71">
        <v>0</v>
      </c>
      <c r="CA360" s="71">
        <v>0</v>
      </c>
      <c r="CB360" s="71">
        <v>0</v>
      </c>
      <c r="CC360" s="71">
        <v>0</v>
      </c>
      <c r="CD360" s="212"/>
      <c r="CE360" s="8" t="s">
        <v>91</v>
      </c>
      <c r="CF360" s="71">
        <v>0</v>
      </c>
      <c r="CG360" s="71">
        <v>0</v>
      </c>
      <c r="CH360" s="71">
        <v>0</v>
      </c>
      <c r="CI360" s="71">
        <v>0</v>
      </c>
      <c r="CJ360" s="71">
        <v>0</v>
      </c>
      <c r="CK360" s="71">
        <v>0</v>
      </c>
      <c r="CL360" s="71">
        <v>0</v>
      </c>
      <c r="CM360" s="71">
        <v>0</v>
      </c>
      <c r="CN360" s="71">
        <v>0</v>
      </c>
      <c r="CO360" s="212"/>
      <c r="CP360" s="8" t="s">
        <v>91</v>
      </c>
      <c r="CQ360" s="46">
        <v>0</v>
      </c>
      <c r="CR360" s="46">
        <v>0</v>
      </c>
      <c r="CS360" s="46">
        <v>0</v>
      </c>
      <c r="CT360" s="46">
        <v>0</v>
      </c>
      <c r="CU360" s="46">
        <v>0</v>
      </c>
      <c r="CV360" s="46">
        <v>0</v>
      </c>
      <c r="CW360" s="46">
        <v>0</v>
      </c>
      <c r="CX360" s="46">
        <v>0</v>
      </c>
      <c r="CY360" s="46">
        <v>0</v>
      </c>
      <c r="CZ360" s="46">
        <v>0</v>
      </c>
      <c r="DA360" s="46">
        <v>0</v>
      </c>
      <c r="DB360" s="46">
        <v>0</v>
      </c>
      <c r="DC360" s="46">
        <v>0</v>
      </c>
      <c r="DD360" s="46">
        <v>0</v>
      </c>
      <c r="DE360" s="46">
        <v>0</v>
      </c>
      <c r="DF360" s="46">
        <v>0</v>
      </c>
      <c r="DG360" s="46">
        <v>0</v>
      </c>
      <c r="DH360" s="46">
        <v>0</v>
      </c>
      <c r="DI360" s="46">
        <v>0</v>
      </c>
      <c r="DJ360" s="46">
        <v>0</v>
      </c>
      <c r="DK360" s="46">
        <v>0</v>
      </c>
      <c r="DL360" s="46">
        <v>0</v>
      </c>
      <c r="DM360" s="46">
        <v>0</v>
      </c>
      <c r="DN360" s="46">
        <v>0</v>
      </c>
      <c r="DO360" s="212"/>
      <c r="DP360" s="8" t="s">
        <v>91</v>
      </c>
      <c r="DQ360" s="71">
        <v>0</v>
      </c>
      <c r="DR360" s="71">
        <v>0</v>
      </c>
      <c r="DS360" s="71">
        <v>0</v>
      </c>
      <c r="DT360" s="71">
        <v>0</v>
      </c>
      <c r="DU360" s="71">
        <v>0</v>
      </c>
      <c r="DV360" s="16">
        <v>0</v>
      </c>
      <c r="DW360" s="71">
        <v>0</v>
      </c>
      <c r="DX360" s="71">
        <v>0</v>
      </c>
      <c r="DY360" s="152">
        <v>0</v>
      </c>
      <c r="DZ360" s="32">
        <v>0</v>
      </c>
      <c r="EA360" s="212"/>
      <c r="EB360" s="8" t="s">
        <v>91</v>
      </c>
      <c r="EC360" s="71">
        <v>0</v>
      </c>
      <c r="ED360" s="71">
        <v>0</v>
      </c>
      <c r="EE360" s="71">
        <v>0</v>
      </c>
      <c r="EF360" s="71">
        <v>0</v>
      </c>
      <c r="EG360" s="71">
        <v>0</v>
      </c>
      <c r="EH360" s="71">
        <v>0</v>
      </c>
      <c r="EI360" s="71">
        <v>0</v>
      </c>
      <c r="EJ360" s="71">
        <v>0</v>
      </c>
      <c r="EK360" s="71">
        <v>0</v>
      </c>
      <c r="EL360" s="71">
        <v>0</v>
      </c>
      <c r="EM360" s="71">
        <v>0</v>
      </c>
      <c r="EN360" s="71">
        <v>0</v>
      </c>
      <c r="EO360" s="71">
        <v>0</v>
      </c>
      <c r="EP360" s="71">
        <v>0</v>
      </c>
      <c r="EQ360" s="71">
        <v>0</v>
      </c>
      <c r="ER360" s="71">
        <v>0</v>
      </c>
      <c r="ES360" s="71">
        <v>0</v>
      </c>
      <c r="EU360" s="80" t="s">
        <v>210</v>
      </c>
      <c r="EV360" s="80" t="s">
        <v>2647</v>
      </c>
      <c r="EW360" s="78">
        <v>0</v>
      </c>
      <c r="EX360" s="80">
        <v>0</v>
      </c>
      <c r="EY360" s="78">
        <v>0</v>
      </c>
      <c r="EZ360" s="78"/>
      <c r="FA360" s="78"/>
      <c r="FB360" s="78"/>
      <c r="FC360" s="78"/>
      <c r="FD360" s="78"/>
      <c r="FE360" s="78"/>
    </row>
    <row r="361" spans="1:161">
      <c r="A361" s="212"/>
      <c r="B361" s="66" t="s">
        <v>73</v>
      </c>
      <c r="C361" s="26">
        <v>178</v>
      </c>
      <c r="D361" s="26">
        <v>88</v>
      </c>
      <c r="E361" s="26">
        <v>0</v>
      </c>
      <c r="F361" s="26">
        <v>0</v>
      </c>
      <c r="G361" s="26">
        <v>0</v>
      </c>
      <c r="H361" s="26">
        <v>0</v>
      </c>
      <c r="I361" s="26">
        <v>0</v>
      </c>
      <c r="J361" s="26">
        <v>0</v>
      </c>
      <c r="K361" s="26">
        <v>135</v>
      </c>
      <c r="L361" s="26">
        <v>65</v>
      </c>
      <c r="M361" s="26">
        <v>65</v>
      </c>
      <c r="N361" s="26">
        <v>25</v>
      </c>
      <c r="O361" s="26">
        <v>0</v>
      </c>
      <c r="P361" s="26">
        <v>0</v>
      </c>
      <c r="Q361" s="26">
        <v>90</v>
      </c>
      <c r="R361" s="26">
        <v>40</v>
      </c>
      <c r="S361" s="26">
        <v>0</v>
      </c>
      <c r="T361" s="26">
        <v>0</v>
      </c>
      <c r="U361" s="26">
        <v>0</v>
      </c>
      <c r="V361" s="26">
        <v>0</v>
      </c>
      <c r="W361" s="26">
        <v>0</v>
      </c>
      <c r="X361" s="26">
        <v>0</v>
      </c>
      <c r="Y361" s="26">
        <v>0</v>
      </c>
      <c r="Z361" s="26">
        <v>0</v>
      </c>
      <c r="AA361" s="26">
        <v>0</v>
      </c>
      <c r="AB361" s="26">
        <v>0</v>
      </c>
      <c r="AC361" s="68">
        <v>468</v>
      </c>
      <c r="AD361" s="68">
        <v>218</v>
      </c>
      <c r="AE361" s="212"/>
      <c r="AF361" s="66" t="s">
        <v>73</v>
      </c>
      <c r="AG361" s="26">
        <v>16</v>
      </c>
      <c r="AH361" s="26">
        <v>8</v>
      </c>
      <c r="AI361" s="26">
        <v>0</v>
      </c>
      <c r="AJ361" s="26">
        <v>0</v>
      </c>
      <c r="AK361" s="26">
        <v>0</v>
      </c>
      <c r="AL361" s="26">
        <v>0</v>
      </c>
      <c r="AM361" s="26">
        <v>0</v>
      </c>
      <c r="AN361" s="26">
        <v>0</v>
      </c>
      <c r="AO361" s="26">
        <v>12</v>
      </c>
      <c r="AP361" s="26">
        <v>10</v>
      </c>
      <c r="AQ361" s="26">
        <v>0</v>
      </c>
      <c r="AR361" s="26">
        <v>0</v>
      </c>
      <c r="AS361" s="26">
        <v>0</v>
      </c>
      <c r="AT361" s="26">
        <v>0</v>
      </c>
      <c r="AU361" s="26">
        <v>6</v>
      </c>
      <c r="AV361" s="26">
        <v>3</v>
      </c>
      <c r="AW361" s="26">
        <v>0</v>
      </c>
      <c r="AX361" s="26">
        <v>0</v>
      </c>
      <c r="AY361" s="26">
        <v>0</v>
      </c>
      <c r="AZ361" s="26">
        <v>0</v>
      </c>
      <c r="BA361" s="26">
        <v>0</v>
      </c>
      <c r="BB361" s="26">
        <v>0</v>
      </c>
      <c r="BC361" s="26">
        <v>0</v>
      </c>
      <c r="BD361" s="26">
        <v>0</v>
      </c>
      <c r="BE361" s="26">
        <v>0</v>
      </c>
      <c r="BF361" s="26">
        <v>0</v>
      </c>
      <c r="BG361" s="68">
        <v>34</v>
      </c>
      <c r="BH361" s="68">
        <v>21</v>
      </c>
      <c r="BI361" s="212"/>
      <c r="BJ361" s="66" t="s">
        <v>73</v>
      </c>
      <c r="BK361" s="68">
        <v>2</v>
      </c>
      <c r="BL361" s="68">
        <v>0</v>
      </c>
      <c r="BM361" s="68">
        <v>0</v>
      </c>
      <c r="BN361" s="68">
        <v>0</v>
      </c>
      <c r="BO361" s="68">
        <v>1</v>
      </c>
      <c r="BP361" s="68">
        <v>1</v>
      </c>
      <c r="BQ361" s="68">
        <v>0</v>
      </c>
      <c r="BR361" s="68">
        <v>1</v>
      </c>
      <c r="BS361" s="68">
        <v>0</v>
      </c>
      <c r="BT361" s="68">
        <v>0</v>
      </c>
      <c r="BU361" s="68">
        <v>0</v>
      </c>
      <c r="BV361" s="68">
        <v>0</v>
      </c>
      <c r="BW361" s="68">
        <v>0</v>
      </c>
      <c r="BX361" s="68">
        <v>5</v>
      </c>
      <c r="BY361" s="68">
        <v>2</v>
      </c>
      <c r="BZ361" s="68">
        <v>1</v>
      </c>
      <c r="CA361" s="68">
        <v>0</v>
      </c>
      <c r="CB361" s="68">
        <v>1</v>
      </c>
      <c r="CC361" s="68">
        <v>1</v>
      </c>
      <c r="CD361" s="212"/>
      <c r="CE361" s="66" t="s">
        <v>73</v>
      </c>
      <c r="CF361" s="68">
        <v>0</v>
      </c>
      <c r="CG361" s="68">
        <v>100</v>
      </c>
      <c r="CH361" s="68">
        <v>0</v>
      </c>
      <c r="CI361" s="68">
        <v>0</v>
      </c>
      <c r="CJ361" s="68">
        <v>0</v>
      </c>
      <c r="CK361" s="68">
        <v>0</v>
      </c>
      <c r="CL361" s="68">
        <v>5</v>
      </c>
      <c r="CM361" s="68">
        <v>0</v>
      </c>
      <c r="CN361" s="68">
        <v>0</v>
      </c>
      <c r="CO361" s="212"/>
      <c r="CP361" s="66" t="s">
        <v>73</v>
      </c>
      <c r="CQ361" s="68">
        <v>57</v>
      </c>
      <c r="CR361" s="68">
        <v>20</v>
      </c>
      <c r="CS361" s="68">
        <v>54</v>
      </c>
      <c r="CT361" s="68">
        <v>19</v>
      </c>
      <c r="CU361" s="68">
        <v>0</v>
      </c>
      <c r="CV361" s="68">
        <v>0</v>
      </c>
      <c r="CW361" s="68">
        <v>0</v>
      </c>
      <c r="CX361" s="68">
        <v>0</v>
      </c>
      <c r="CY361" s="68">
        <v>0</v>
      </c>
      <c r="CZ361" s="68">
        <v>0</v>
      </c>
      <c r="DA361" s="68">
        <v>0</v>
      </c>
      <c r="DB361" s="68">
        <v>0</v>
      </c>
      <c r="DC361" s="68">
        <v>0</v>
      </c>
      <c r="DD361" s="68">
        <v>0</v>
      </c>
      <c r="DE361" s="68">
        <v>0</v>
      </c>
      <c r="DF361" s="68">
        <v>0</v>
      </c>
      <c r="DG361" s="68">
        <v>0</v>
      </c>
      <c r="DH361" s="68">
        <v>0</v>
      </c>
      <c r="DI361" s="68">
        <v>0</v>
      </c>
      <c r="DJ361" s="68">
        <v>0</v>
      </c>
      <c r="DK361" s="68">
        <v>0</v>
      </c>
      <c r="DL361" s="68">
        <v>0</v>
      </c>
      <c r="DM361" s="68">
        <v>0</v>
      </c>
      <c r="DN361" s="68">
        <v>0</v>
      </c>
      <c r="DO361" s="212"/>
      <c r="DP361" s="66" t="s">
        <v>73</v>
      </c>
      <c r="DQ361" s="26">
        <v>3</v>
      </c>
      <c r="DR361" s="26">
        <v>5</v>
      </c>
      <c r="DS361" s="26">
        <v>0</v>
      </c>
      <c r="DT361" s="26">
        <v>0</v>
      </c>
      <c r="DU361" s="26">
        <v>0</v>
      </c>
      <c r="DV361" s="26">
        <v>8</v>
      </c>
      <c r="DW361" s="26">
        <v>3</v>
      </c>
      <c r="DX361" s="26">
        <v>3</v>
      </c>
      <c r="DY361" s="41">
        <v>5</v>
      </c>
      <c r="DZ361" s="41">
        <v>3</v>
      </c>
      <c r="EA361" s="212"/>
      <c r="EB361" s="66" t="s">
        <v>73</v>
      </c>
      <c r="EC361" s="68">
        <v>41</v>
      </c>
      <c r="ED361" s="68">
        <v>66</v>
      </c>
      <c r="EE361" s="68">
        <v>0</v>
      </c>
      <c r="EF361" s="68">
        <v>0</v>
      </c>
      <c r="EG361" s="68">
        <v>0</v>
      </c>
      <c r="EH361" s="68">
        <v>1</v>
      </c>
      <c r="EI361" s="68">
        <v>0</v>
      </c>
      <c r="EJ361" s="68">
        <v>75</v>
      </c>
      <c r="EK361" s="68">
        <v>12</v>
      </c>
      <c r="EL361" s="68">
        <v>15</v>
      </c>
      <c r="EM361" s="68">
        <v>10</v>
      </c>
      <c r="EN361" s="68">
        <v>0</v>
      </c>
      <c r="EO361" s="68">
        <v>0</v>
      </c>
      <c r="EP361" s="68">
        <v>0</v>
      </c>
      <c r="EQ361" s="68">
        <v>0</v>
      </c>
      <c r="ER361" s="68">
        <v>0</v>
      </c>
      <c r="ES361" s="68">
        <v>0</v>
      </c>
      <c r="EU361" s="80" t="s">
        <v>210</v>
      </c>
      <c r="EV361" s="80" t="s">
        <v>2648</v>
      </c>
      <c r="EW361" s="78">
        <v>57</v>
      </c>
      <c r="EX361" s="80">
        <v>54</v>
      </c>
      <c r="EY361" s="78">
        <v>200</v>
      </c>
      <c r="EZ361" s="78"/>
      <c r="FA361" s="78"/>
      <c r="FB361" s="78"/>
      <c r="FC361" s="78"/>
      <c r="FD361" s="78"/>
      <c r="FE361" s="78"/>
    </row>
    <row r="362" spans="1:161">
      <c r="A362" s="212" t="s">
        <v>20</v>
      </c>
      <c r="B362" s="8" t="s">
        <v>90</v>
      </c>
      <c r="C362" s="71">
        <v>0</v>
      </c>
      <c r="D362" s="71">
        <v>0</v>
      </c>
      <c r="E362" s="71">
        <v>0</v>
      </c>
      <c r="F362" s="71">
        <v>0</v>
      </c>
      <c r="G362" s="71">
        <v>0</v>
      </c>
      <c r="H362" s="71">
        <v>0</v>
      </c>
      <c r="I362" s="71">
        <v>0</v>
      </c>
      <c r="J362" s="71">
        <v>0</v>
      </c>
      <c r="K362" s="71">
        <v>0</v>
      </c>
      <c r="L362" s="71">
        <v>0</v>
      </c>
      <c r="M362" s="71">
        <v>0</v>
      </c>
      <c r="N362" s="71">
        <v>0</v>
      </c>
      <c r="O362" s="71">
        <v>0</v>
      </c>
      <c r="P362" s="71">
        <v>0</v>
      </c>
      <c r="Q362" s="71">
        <v>0</v>
      </c>
      <c r="R362" s="71">
        <v>0</v>
      </c>
      <c r="S362" s="71">
        <v>0</v>
      </c>
      <c r="T362" s="71">
        <v>0</v>
      </c>
      <c r="U362" s="71">
        <v>0</v>
      </c>
      <c r="V362" s="71">
        <v>0</v>
      </c>
      <c r="W362" s="71">
        <v>0</v>
      </c>
      <c r="X362" s="71">
        <v>0</v>
      </c>
      <c r="Y362" s="71">
        <v>0</v>
      </c>
      <c r="Z362" s="71">
        <v>0</v>
      </c>
      <c r="AA362" s="71">
        <v>0</v>
      </c>
      <c r="AB362" s="71">
        <v>0</v>
      </c>
      <c r="AC362" s="69">
        <v>0</v>
      </c>
      <c r="AD362" s="69">
        <v>0</v>
      </c>
      <c r="AE362" s="212" t="s">
        <v>20</v>
      </c>
      <c r="AF362" s="8" t="s">
        <v>90</v>
      </c>
      <c r="AG362" s="71">
        <v>0</v>
      </c>
      <c r="AH362" s="71">
        <v>0</v>
      </c>
      <c r="AI362" s="71">
        <v>0</v>
      </c>
      <c r="AJ362" s="71">
        <v>0</v>
      </c>
      <c r="AK362" s="71">
        <v>0</v>
      </c>
      <c r="AL362" s="71">
        <v>0</v>
      </c>
      <c r="AM362" s="71">
        <v>0</v>
      </c>
      <c r="AN362" s="71">
        <v>0</v>
      </c>
      <c r="AO362" s="71">
        <v>0</v>
      </c>
      <c r="AP362" s="71">
        <v>0</v>
      </c>
      <c r="AQ362" s="71">
        <v>0</v>
      </c>
      <c r="AR362" s="71">
        <v>0</v>
      </c>
      <c r="AS362" s="71">
        <v>0</v>
      </c>
      <c r="AT362" s="71">
        <v>0</v>
      </c>
      <c r="AU362" s="71">
        <v>0</v>
      </c>
      <c r="AV362" s="71">
        <v>0</v>
      </c>
      <c r="AW362" s="71">
        <v>0</v>
      </c>
      <c r="AX362" s="71">
        <v>0</v>
      </c>
      <c r="AY362" s="71">
        <v>0</v>
      </c>
      <c r="AZ362" s="71">
        <v>0</v>
      </c>
      <c r="BA362" s="71">
        <v>0</v>
      </c>
      <c r="BB362" s="71">
        <v>0</v>
      </c>
      <c r="BC362" s="71">
        <v>0</v>
      </c>
      <c r="BD362" s="71">
        <v>0</v>
      </c>
      <c r="BE362" s="71">
        <v>0</v>
      </c>
      <c r="BF362" s="71">
        <v>0</v>
      </c>
      <c r="BG362" s="69">
        <v>0</v>
      </c>
      <c r="BH362" s="69">
        <v>0</v>
      </c>
      <c r="BI362" s="212" t="s">
        <v>20</v>
      </c>
      <c r="BJ362" s="8" t="s">
        <v>90</v>
      </c>
      <c r="BK362" s="31">
        <v>0</v>
      </c>
      <c r="BL362" s="31">
        <v>0</v>
      </c>
      <c r="BM362" s="31">
        <v>0</v>
      </c>
      <c r="BN362" s="31">
        <v>0</v>
      </c>
      <c r="BO362" s="31">
        <v>0</v>
      </c>
      <c r="BP362" s="31">
        <v>0</v>
      </c>
      <c r="BQ362" s="31">
        <v>0</v>
      </c>
      <c r="BR362" s="31">
        <v>0</v>
      </c>
      <c r="BS362" s="31">
        <v>0</v>
      </c>
      <c r="BT362" s="31">
        <v>0</v>
      </c>
      <c r="BU362" s="31">
        <v>0</v>
      </c>
      <c r="BV362" s="31">
        <v>0</v>
      </c>
      <c r="BW362" s="31">
        <v>0</v>
      </c>
      <c r="BX362" s="149">
        <v>0</v>
      </c>
      <c r="BY362" s="125">
        <v>0</v>
      </c>
      <c r="BZ362" s="71">
        <v>0</v>
      </c>
      <c r="CA362" s="71">
        <v>0</v>
      </c>
      <c r="CB362" s="71">
        <v>0</v>
      </c>
      <c r="CC362" s="71">
        <v>0</v>
      </c>
      <c r="CD362" s="212" t="s">
        <v>20</v>
      </c>
      <c r="CE362" s="8" t="s">
        <v>90</v>
      </c>
      <c r="CF362" s="71">
        <v>0</v>
      </c>
      <c r="CG362" s="71">
        <v>0</v>
      </c>
      <c r="CH362" s="71">
        <v>0</v>
      </c>
      <c r="CI362" s="71">
        <v>0</v>
      </c>
      <c r="CJ362" s="71">
        <v>0</v>
      </c>
      <c r="CK362" s="71">
        <v>0</v>
      </c>
      <c r="CL362" s="71">
        <v>0</v>
      </c>
      <c r="CM362" s="71">
        <v>0</v>
      </c>
      <c r="CN362" s="71">
        <v>0</v>
      </c>
      <c r="CO362" s="212" t="s">
        <v>20</v>
      </c>
      <c r="CP362" s="8" t="s">
        <v>90</v>
      </c>
      <c r="CQ362" s="46">
        <v>0</v>
      </c>
      <c r="CR362" s="46">
        <v>0</v>
      </c>
      <c r="CS362" s="46">
        <v>0</v>
      </c>
      <c r="CT362" s="46">
        <v>0</v>
      </c>
      <c r="CU362" s="46">
        <v>0</v>
      </c>
      <c r="CV362" s="46">
        <v>0</v>
      </c>
      <c r="CW362" s="46">
        <v>0</v>
      </c>
      <c r="CX362" s="46">
        <v>0</v>
      </c>
      <c r="CY362" s="46">
        <v>0</v>
      </c>
      <c r="CZ362" s="46">
        <v>0</v>
      </c>
      <c r="DA362" s="46">
        <v>0</v>
      </c>
      <c r="DB362" s="46">
        <v>0</v>
      </c>
      <c r="DC362" s="46">
        <v>0</v>
      </c>
      <c r="DD362" s="46">
        <v>0</v>
      </c>
      <c r="DE362" s="46">
        <v>0</v>
      </c>
      <c r="DF362" s="46">
        <v>0</v>
      </c>
      <c r="DG362" s="46">
        <v>0</v>
      </c>
      <c r="DH362" s="46">
        <v>0</v>
      </c>
      <c r="DI362" s="46">
        <v>0</v>
      </c>
      <c r="DJ362" s="46">
        <v>0</v>
      </c>
      <c r="DK362" s="46">
        <v>0</v>
      </c>
      <c r="DL362" s="46">
        <v>0</v>
      </c>
      <c r="DM362" s="46">
        <v>0</v>
      </c>
      <c r="DN362" s="46">
        <v>0</v>
      </c>
      <c r="DO362" s="212" t="s">
        <v>20</v>
      </c>
      <c r="DP362" s="8" t="s">
        <v>90</v>
      </c>
      <c r="DQ362" s="71">
        <v>0</v>
      </c>
      <c r="DR362" s="71">
        <v>0</v>
      </c>
      <c r="DS362" s="71">
        <v>0</v>
      </c>
      <c r="DT362" s="71">
        <v>0</v>
      </c>
      <c r="DU362" s="71">
        <v>0</v>
      </c>
      <c r="DV362" s="16">
        <v>0</v>
      </c>
      <c r="DW362" s="71">
        <v>0</v>
      </c>
      <c r="DX362" s="71">
        <v>0</v>
      </c>
      <c r="DY362" s="152">
        <v>0</v>
      </c>
      <c r="DZ362" s="32">
        <v>0</v>
      </c>
      <c r="EA362" s="212" t="s">
        <v>20</v>
      </c>
      <c r="EB362" s="8" t="s">
        <v>90</v>
      </c>
      <c r="EC362" s="71">
        <v>0</v>
      </c>
      <c r="ED362" s="71">
        <v>0</v>
      </c>
      <c r="EE362" s="71">
        <v>0</v>
      </c>
      <c r="EF362" s="71">
        <v>0</v>
      </c>
      <c r="EG362" s="71">
        <v>0</v>
      </c>
      <c r="EH362" s="71">
        <v>0</v>
      </c>
      <c r="EI362" s="71">
        <v>0</v>
      </c>
      <c r="EJ362" s="71">
        <v>0</v>
      </c>
      <c r="EK362" s="71">
        <v>0</v>
      </c>
      <c r="EL362" s="71">
        <v>0</v>
      </c>
      <c r="EM362" s="71">
        <v>0</v>
      </c>
      <c r="EN362" s="71">
        <v>0</v>
      </c>
      <c r="EO362" s="71">
        <v>0</v>
      </c>
      <c r="EP362" s="71">
        <v>0</v>
      </c>
      <c r="EQ362" s="71">
        <v>0</v>
      </c>
      <c r="ER362" s="71">
        <v>0</v>
      </c>
      <c r="ES362" s="71">
        <v>0</v>
      </c>
      <c r="EU362" s="80" t="s">
        <v>20</v>
      </c>
      <c r="EV362" s="80" t="s">
        <v>2649</v>
      </c>
      <c r="EW362" s="78">
        <v>0</v>
      </c>
      <c r="EX362" s="80">
        <v>0</v>
      </c>
      <c r="EY362" s="78">
        <v>0</v>
      </c>
      <c r="EZ362" s="78"/>
      <c r="FA362" s="78"/>
      <c r="FB362" s="78"/>
      <c r="FC362" s="78"/>
      <c r="FD362" s="78"/>
      <c r="FE362" s="78"/>
    </row>
    <row r="363" spans="1:161">
      <c r="A363" s="212"/>
      <c r="B363" s="8" t="s">
        <v>91</v>
      </c>
      <c r="C363" s="71">
        <v>125</v>
      </c>
      <c r="D363" s="71">
        <v>54</v>
      </c>
      <c r="E363" s="71">
        <v>0</v>
      </c>
      <c r="F363" s="71">
        <v>0</v>
      </c>
      <c r="G363" s="71">
        <v>0</v>
      </c>
      <c r="H363" s="71">
        <v>0</v>
      </c>
      <c r="I363" s="71">
        <v>0</v>
      </c>
      <c r="J363" s="71">
        <v>0</v>
      </c>
      <c r="K363" s="71">
        <v>28</v>
      </c>
      <c r="L363" s="71">
        <v>15</v>
      </c>
      <c r="M363" s="71">
        <v>23</v>
      </c>
      <c r="N363" s="71">
        <v>5</v>
      </c>
      <c r="O363" s="71">
        <v>59</v>
      </c>
      <c r="P363" s="71">
        <v>24</v>
      </c>
      <c r="Q363" s="71">
        <v>32</v>
      </c>
      <c r="R363" s="71">
        <v>14</v>
      </c>
      <c r="S363" s="71">
        <v>0</v>
      </c>
      <c r="T363" s="71">
        <v>0</v>
      </c>
      <c r="U363" s="71">
        <v>11</v>
      </c>
      <c r="V363" s="71">
        <v>1</v>
      </c>
      <c r="W363" s="71">
        <v>0</v>
      </c>
      <c r="X363" s="71">
        <v>0</v>
      </c>
      <c r="Y363" s="71">
        <v>0</v>
      </c>
      <c r="Z363" s="71">
        <v>0</v>
      </c>
      <c r="AA363" s="71">
        <v>0</v>
      </c>
      <c r="AB363" s="71">
        <v>0</v>
      </c>
      <c r="AC363" s="69">
        <v>278</v>
      </c>
      <c r="AD363" s="69">
        <v>113</v>
      </c>
      <c r="AE363" s="212"/>
      <c r="AF363" s="8" t="s">
        <v>91</v>
      </c>
      <c r="AG363" s="71">
        <v>12</v>
      </c>
      <c r="AH363" s="71">
        <v>2</v>
      </c>
      <c r="AI363" s="71">
        <v>0</v>
      </c>
      <c r="AJ363" s="71">
        <v>0</v>
      </c>
      <c r="AK363" s="71">
        <v>0</v>
      </c>
      <c r="AL363" s="71">
        <v>0</v>
      </c>
      <c r="AM363" s="71">
        <v>0</v>
      </c>
      <c r="AN363" s="71">
        <v>0</v>
      </c>
      <c r="AO363" s="71">
        <v>0</v>
      </c>
      <c r="AP363" s="71">
        <v>0</v>
      </c>
      <c r="AQ363" s="71">
        <v>0</v>
      </c>
      <c r="AR363" s="71">
        <v>0</v>
      </c>
      <c r="AS363" s="71">
        <v>0</v>
      </c>
      <c r="AT363" s="71">
        <v>0</v>
      </c>
      <c r="AU363" s="71">
        <v>0</v>
      </c>
      <c r="AV363" s="71">
        <v>0</v>
      </c>
      <c r="AW363" s="71">
        <v>0</v>
      </c>
      <c r="AX363" s="71">
        <v>0</v>
      </c>
      <c r="AY363" s="71">
        <v>2</v>
      </c>
      <c r="AZ363" s="71">
        <v>0</v>
      </c>
      <c r="BA363" s="71">
        <v>0</v>
      </c>
      <c r="BB363" s="71">
        <v>0</v>
      </c>
      <c r="BC363" s="71">
        <v>0</v>
      </c>
      <c r="BD363" s="71">
        <v>0</v>
      </c>
      <c r="BE363" s="71">
        <v>0</v>
      </c>
      <c r="BF363" s="71">
        <v>0</v>
      </c>
      <c r="BG363" s="69">
        <v>14</v>
      </c>
      <c r="BH363" s="69">
        <v>2</v>
      </c>
      <c r="BI363" s="212"/>
      <c r="BJ363" s="8" t="s">
        <v>91</v>
      </c>
      <c r="BK363" s="31">
        <v>3</v>
      </c>
      <c r="BL363" s="31">
        <v>0</v>
      </c>
      <c r="BM363" s="31">
        <v>0</v>
      </c>
      <c r="BN363" s="31">
        <v>0</v>
      </c>
      <c r="BO363" s="31">
        <v>1</v>
      </c>
      <c r="BP363" s="31">
        <v>1</v>
      </c>
      <c r="BQ363" s="31">
        <v>1</v>
      </c>
      <c r="BR363" s="31">
        <v>1</v>
      </c>
      <c r="BS363" s="31">
        <v>0</v>
      </c>
      <c r="BT363" s="31">
        <v>1</v>
      </c>
      <c r="BU363" s="31">
        <v>0</v>
      </c>
      <c r="BV363" s="31">
        <v>0</v>
      </c>
      <c r="BW363" s="31">
        <v>0</v>
      </c>
      <c r="BX363" s="149">
        <v>8</v>
      </c>
      <c r="BY363" s="125">
        <v>4</v>
      </c>
      <c r="BZ363" s="71">
        <v>4</v>
      </c>
      <c r="CA363" s="71">
        <v>0</v>
      </c>
      <c r="CB363" s="71">
        <v>0</v>
      </c>
      <c r="CC363" s="71">
        <v>1</v>
      </c>
      <c r="CD363" s="212"/>
      <c r="CE363" s="8" t="s">
        <v>91</v>
      </c>
      <c r="CF363" s="71">
        <v>0</v>
      </c>
      <c r="CG363" s="71">
        <v>86</v>
      </c>
      <c r="CH363" s="71">
        <v>0</v>
      </c>
      <c r="CI363" s="71">
        <v>0</v>
      </c>
      <c r="CJ363" s="71">
        <v>0</v>
      </c>
      <c r="CK363" s="71">
        <v>0</v>
      </c>
      <c r="CL363" s="71">
        <v>8</v>
      </c>
      <c r="CM363" s="71">
        <v>8</v>
      </c>
      <c r="CN363" s="71">
        <v>2</v>
      </c>
      <c r="CO363" s="212"/>
      <c r="CP363" s="8" t="s">
        <v>91</v>
      </c>
      <c r="CQ363" s="46">
        <v>39</v>
      </c>
      <c r="CR363" s="46">
        <v>21</v>
      </c>
      <c r="CS363" s="46">
        <v>39</v>
      </c>
      <c r="CT363" s="46">
        <v>21</v>
      </c>
      <c r="CU363" s="46">
        <v>0</v>
      </c>
      <c r="CV363" s="46">
        <v>0</v>
      </c>
      <c r="CW363" s="46">
        <v>0</v>
      </c>
      <c r="CX363" s="46">
        <v>0</v>
      </c>
      <c r="CY363" s="46">
        <v>0</v>
      </c>
      <c r="CZ363" s="46">
        <v>0</v>
      </c>
      <c r="DA363" s="46">
        <v>0</v>
      </c>
      <c r="DB363" s="46">
        <v>0</v>
      </c>
      <c r="DC363" s="46">
        <v>0</v>
      </c>
      <c r="DD363" s="46">
        <v>0</v>
      </c>
      <c r="DE363" s="46">
        <v>0</v>
      </c>
      <c r="DF363" s="46">
        <v>0</v>
      </c>
      <c r="DG363" s="46">
        <v>0</v>
      </c>
      <c r="DH363" s="46">
        <v>0</v>
      </c>
      <c r="DI363" s="46">
        <v>0</v>
      </c>
      <c r="DJ363" s="46">
        <v>0</v>
      </c>
      <c r="DK363" s="46">
        <v>0</v>
      </c>
      <c r="DL363" s="46">
        <v>0</v>
      </c>
      <c r="DM363" s="46">
        <v>0</v>
      </c>
      <c r="DN363" s="46">
        <v>0</v>
      </c>
      <c r="DO363" s="212"/>
      <c r="DP363" s="8" t="s">
        <v>91</v>
      </c>
      <c r="DQ363" s="71">
        <v>1</v>
      </c>
      <c r="DR363" s="71">
        <v>12</v>
      </c>
      <c r="DS363" s="71">
        <v>0</v>
      </c>
      <c r="DT363" s="71">
        <v>5</v>
      </c>
      <c r="DU363" s="71">
        <v>0</v>
      </c>
      <c r="DV363" s="16">
        <v>18</v>
      </c>
      <c r="DW363" s="71">
        <v>5</v>
      </c>
      <c r="DX363" s="71">
        <v>3</v>
      </c>
      <c r="DY363" s="152">
        <v>4</v>
      </c>
      <c r="DZ363" s="32">
        <v>3</v>
      </c>
      <c r="EA363" s="212"/>
      <c r="EB363" s="8" t="s">
        <v>91</v>
      </c>
      <c r="EC363" s="71">
        <v>80</v>
      </c>
      <c r="ED363" s="71">
        <v>80</v>
      </c>
      <c r="EE363" s="71">
        <v>0</v>
      </c>
      <c r="EF363" s="71">
        <v>0</v>
      </c>
      <c r="EG363" s="71">
        <v>0</v>
      </c>
      <c r="EH363" s="71">
        <v>0</v>
      </c>
      <c r="EI363" s="71">
        <v>0</v>
      </c>
      <c r="EJ363" s="71">
        <v>100</v>
      </c>
      <c r="EK363" s="71">
        <v>0</v>
      </c>
      <c r="EL363" s="71">
        <v>0</v>
      </c>
      <c r="EM363" s="71">
        <v>0</v>
      </c>
      <c r="EN363" s="71">
        <v>0</v>
      </c>
      <c r="EO363" s="71">
        <v>0</v>
      </c>
      <c r="EP363" s="71">
        <v>0</v>
      </c>
      <c r="EQ363" s="71">
        <v>0</v>
      </c>
      <c r="ER363" s="71">
        <v>0</v>
      </c>
      <c r="ES363" s="71">
        <v>0</v>
      </c>
      <c r="EU363" s="80" t="s">
        <v>20</v>
      </c>
      <c r="EV363" s="80" t="s">
        <v>2650</v>
      </c>
      <c r="EW363" s="78">
        <v>39</v>
      </c>
      <c r="EX363" s="80">
        <v>39</v>
      </c>
      <c r="EY363" s="78">
        <v>172</v>
      </c>
      <c r="EZ363" s="78"/>
      <c r="FA363" s="78"/>
      <c r="FB363" s="78"/>
      <c r="FC363" s="78"/>
      <c r="FD363" s="78"/>
      <c r="FE363" s="78"/>
    </row>
    <row r="364" spans="1:161">
      <c r="A364" s="212"/>
      <c r="B364" s="66" t="s">
        <v>73</v>
      </c>
      <c r="C364" s="26">
        <v>125</v>
      </c>
      <c r="D364" s="26">
        <v>54</v>
      </c>
      <c r="E364" s="26">
        <v>0</v>
      </c>
      <c r="F364" s="26">
        <v>0</v>
      </c>
      <c r="G364" s="26">
        <v>0</v>
      </c>
      <c r="H364" s="26">
        <v>0</v>
      </c>
      <c r="I364" s="26">
        <v>0</v>
      </c>
      <c r="J364" s="26">
        <v>0</v>
      </c>
      <c r="K364" s="26">
        <v>28</v>
      </c>
      <c r="L364" s="26">
        <v>15</v>
      </c>
      <c r="M364" s="26">
        <v>23</v>
      </c>
      <c r="N364" s="26">
        <v>5</v>
      </c>
      <c r="O364" s="26">
        <v>59</v>
      </c>
      <c r="P364" s="26">
        <v>24</v>
      </c>
      <c r="Q364" s="26">
        <v>32</v>
      </c>
      <c r="R364" s="26">
        <v>14</v>
      </c>
      <c r="S364" s="26">
        <v>0</v>
      </c>
      <c r="T364" s="26">
        <v>0</v>
      </c>
      <c r="U364" s="26">
        <v>11</v>
      </c>
      <c r="V364" s="26">
        <v>1</v>
      </c>
      <c r="W364" s="26">
        <v>0</v>
      </c>
      <c r="X364" s="26">
        <v>0</v>
      </c>
      <c r="Y364" s="26">
        <v>0</v>
      </c>
      <c r="Z364" s="26">
        <v>0</v>
      </c>
      <c r="AA364" s="26">
        <v>0</v>
      </c>
      <c r="AB364" s="26">
        <v>0</v>
      </c>
      <c r="AC364" s="68">
        <v>278</v>
      </c>
      <c r="AD364" s="68">
        <v>113</v>
      </c>
      <c r="AE364" s="212"/>
      <c r="AF364" s="66" t="s">
        <v>73</v>
      </c>
      <c r="AG364" s="26">
        <v>12</v>
      </c>
      <c r="AH364" s="26">
        <v>2</v>
      </c>
      <c r="AI364" s="26">
        <v>0</v>
      </c>
      <c r="AJ364" s="26">
        <v>0</v>
      </c>
      <c r="AK364" s="26">
        <v>0</v>
      </c>
      <c r="AL364" s="26">
        <v>0</v>
      </c>
      <c r="AM364" s="26">
        <v>0</v>
      </c>
      <c r="AN364" s="26">
        <v>0</v>
      </c>
      <c r="AO364" s="26">
        <v>0</v>
      </c>
      <c r="AP364" s="26">
        <v>0</v>
      </c>
      <c r="AQ364" s="26">
        <v>0</v>
      </c>
      <c r="AR364" s="26">
        <v>0</v>
      </c>
      <c r="AS364" s="26">
        <v>0</v>
      </c>
      <c r="AT364" s="26">
        <v>0</v>
      </c>
      <c r="AU364" s="26">
        <v>0</v>
      </c>
      <c r="AV364" s="26">
        <v>0</v>
      </c>
      <c r="AW364" s="26">
        <v>0</v>
      </c>
      <c r="AX364" s="26">
        <v>0</v>
      </c>
      <c r="AY364" s="26">
        <v>2</v>
      </c>
      <c r="AZ364" s="26">
        <v>0</v>
      </c>
      <c r="BA364" s="26">
        <v>0</v>
      </c>
      <c r="BB364" s="26">
        <v>0</v>
      </c>
      <c r="BC364" s="26">
        <v>0</v>
      </c>
      <c r="BD364" s="26">
        <v>0</v>
      </c>
      <c r="BE364" s="26">
        <v>0</v>
      </c>
      <c r="BF364" s="26">
        <v>0</v>
      </c>
      <c r="BG364" s="68">
        <v>14</v>
      </c>
      <c r="BH364" s="68">
        <v>2</v>
      </c>
      <c r="BI364" s="212"/>
      <c r="BJ364" s="66" t="s">
        <v>73</v>
      </c>
      <c r="BK364" s="68">
        <v>3</v>
      </c>
      <c r="BL364" s="68">
        <v>0</v>
      </c>
      <c r="BM364" s="68">
        <v>0</v>
      </c>
      <c r="BN364" s="68">
        <v>0</v>
      </c>
      <c r="BO364" s="68">
        <v>1</v>
      </c>
      <c r="BP364" s="68">
        <v>1</v>
      </c>
      <c r="BQ364" s="68">
        <v>1</v>
      </c>
      <c r="BR364" s="68">
        <v>1</v>
      </c>
      <c r="BS364" s="68">
        <v>0</v>
      </c>
      <c r="BT364" s="68">
        <v>1</v>
      </c>
      <c r="BU364" s="68">
        <v>0</v>
      </c>
      <c r="BV364" s="68">
        <v>0</v>
      </c>
      <c r="BW364" s="68">
        <v>0</v>
      </c>
      <c r="BX364" s="68">
        <v>8</v>
      </c>
      <c r="BY364" s="68">
        <v>4</v>
      </c>
      <c r="BZ364" s="68">
        <v>4</v>
      </c>
      <c r="CA364" s="68">
        <v>0</v>
      </c>
      <c r="CB364" s="68">
        <v>0</v>
      </c>
      <c r="CC364" s="68">
        <v>1</v>
      </c>
      <c r="CD364" s="212"/>
      <c r="CE364" s="66" t="s">
        <v>73</v>
      </c>
      <c r="CF364" s="68">
        <v>0</v>
      </c>
      <c r="CG364" s="68">
        <v>86</v>
      </c>
      <c r="CH364" s="68">
        <v>0</v>
      </c>
      <c r="CI364" s="68">
        <v>0</v>
      </c>
      <c r="CJ364" s="68">
        <v>0</v>
      </c>
      <c r="CK364" s="68">
        <v>0</v>
      </c>
      <c r="CL364" s="68">
        <v>8</v>
      </c>
      <c r="CM364" s="68">
        <v>8</v>
      </c>
      <c r="CN364" s="68">
        <v>2</v>
      </c>
      <c r="CO364" s="212"/>
      <c r="CP364" s="66" t="s">
        <v>73</v>
      </c>
      <c r="CQ364" s="68">
        <v>39</v>
      </c>
      <c r="CR364" s="68">
        <v>21</v>
      </c>
      <c r="CS364" s="68">
        <v>39</v>
      </c>
      <c r="CT364" s="68">
        <v>21</v>
      </c>
      <c r="CU364" s="68">
        <v>0</v>
      </c>
      <c r="CV364" s="68">
        <v>0</v>
      </c>
      <c r="CW364" s="68">
        <v>0</v>
      </c>
      <c r="CX364" s="68">
        <v>0</v>
      </c>
      <c r="CY364" s="68">
        <v>0</v>
      </c>
      <c r="CZ364" s="68">
        <v>0</v>
      </c>
      <c r="DA364" s="68">
        <v>0</v>
      </c>
      <c r="DB364" s="68">
        <v>0</v>
      </c>
      <c r="DC364" s="68">
        <v>0</v>
      </c>
      <c r="DD364" s="68">
        <v>0</v>
      </c>
      <c r="DE364" s="68">
        <v>0</v>
      </c>
      <c r="DF364" s="68">
        <v>0</v>
      </c>
      <c r="DG364" s="68">
        <v>0</v>
      </c>
      <c r="DH364" s="68">
        <v>0</v>
      </c>
      <c r="DI364" s="68">
        <v>0</v>
      </c>
      <c r="DJ364" s="68">
        <v>0</v>
      </c>
      <c r="DK364" s="68">
        <v>0</v>
      </c>
      <c r="DL364" s="68">
        <v>0</v>
      </c>
      <c r="DM364" s="68">
        <v>0</v>
      </c>
      <c r="DN364" s="68">
        <v>0</v>
      </c>
      <c r="DO364" s="212"/>
      <c r="DP364" s="66" t="s">
        <v>73</v>
      </c>
      <c r="DQ364" s="26">
        <v>1</v>
      </c>
      <c r="DR364" s="26">
        <v>12</v>
      </c>
      <c r="DS364" s="26">
        <v>0</v>
      </c>
      <c r="DT364" s="26">
        <v>5</v>
      </c>
      <c r="DU364" s="26">
        <v>0</v>
      </c>
      <c r="DV364" s="26">
        <v>18</v>
      </c>
      <c r="DW364" s="26">
        <v>5</v>
      </c>
      <c r="DX364" s="26">
        <v>3</v>
      </c>
      <c r="DY364" s="41">
        <v>4</v>
      </c>
      <c r="DZ364" s="41">
        <v>3</v>
      </c>
      <c r="EA364" s="212"/>
      <c r="EB364" s="66" t="s">
        <v>73</v>
      </c>
      <c r="EC364" s="68">
        <v>80</v>
      </c>
      <c r="ED364" s="68">
        <v>80</v>
      </c>
      <c r="EE364" s="68">
        <v>0</v>
      </c>
      <c r="EF364" s="68">
        <v>0</v>
      </c>
      <c r="EG364" s="68">
        <v>0</v>
      </c>
      <c r="EH364" s="68">
        <v>0</v>
      </c>
      <c r="EI364" s="68">
        <v>0</v>
      </c>
      <c r="EJ364" s="68">
        <v>100</v>
      </c>
      <c r="EK364" s="68">
        <v>0</v>
      </c>
      <c r="EL364" s="68">
        <v>0</v>
      </c>
      <c r="EM364" s="68">
        <v>0</v>
      </c>
      <c r="EN364" s="68">
        <v>0</v>
      </c>
      <c r="EO364" s="68">
        <v>0</v>
      </c>
      <c r="EP364" s="68">
        <v>0</v>
      </c>
      <c r="EQ364" s="68">
        <v>0</v>
      </c>
      <c r="ER364" s="68">
        <v>0</v>
      </c>
      <c r="ES364" s="68">
        <v>0</v>
      </c>
      <c r="EU364" s="80" t="s">
        <v>20</v>
      </c>
      <c r="EV364" s="80" t="s">
        <v>2651</v>
      </c>
      <c r="EW364" s="78">
        <v>39</v>
      </c>
      <c r="EX364" s="80">
        <v>39</v>
      </c>
      <c r="EY364" s="78">
        <v>172</v>
      </c>
      <c r="EZ364" s="78"/>
      <c r="FA364" s="78"/>
      <c r="FB364" s="78"/>
      <c r="FC364" s="78"/>
      <c r="FD364" s="78"/>
      <c r="FE364" s="78"/>
    </row>
    <row r="365" spans="1:161">
      <c r="A365" s="212" t="s">
        <v>211</v>
      </c>
      <c r="B365" s="8" t="s">
        <v>90</v>
      </c>
      <c r="C365" s="71">
        <v>0</v>
      </c>
      <c r="D365" s="71">
        <v>0</v>
      </c>
      <c r="E365" s="71">
        <v>0</v>
      </c>
      <c r="F365" s="71">
        <v>0</v>
      </c>
      <c r="G365" s="71">
        <v>0</v>
      </c>
      <c r="H365" s="71">
        <v>0</v>
      </c>
      <c r="I365" s="71">
        <v>0</v>
      </c>
      <c r="J365" s="71">
        <v>0</v>
      </c>
      <c r="K365" s="71">
        <v>0</v>
      </c>
      <c r="L365" s="71">
        <v>0</v>
      </c>
      <c r="M365" s="71">
        <v>0</v>
      </c>
      <c r="N365" s="71">
        <v>0</v>
      </c>
      <c r="O365" s="71">
        <v>0</v>
      </c>
      <c r="P365" s="71">
        <v>0</v>
      </c>
      <c r="Q365" s="71">
        <v>0</v>
      </c>
      <c r="R365" s="71">
        <v>0</v>
      </c>
      <c r="S365" s="71">
        <v>0</v>
      </c>
      <c r="T365" s="71">
        <v>0</v>
      </c>
      <c r="U365" s="71">
        <v>0</v>
      </c>
      <c r="V365" s="71">
        <v>0</v>
      </c>
      <c r="W365" s="71">
        <v>0</v>
      </c>
      <c r="X365" s="71">
        <v>0</v>
      </c>
      <c r="Y365" s="71">
        <v>0</v>
      </c>
      <c r="Z365" s="71">
        <v>0</v>
      </c>
      <c r="AA365" s="71">
        <v>0</v>
      </c>
      <c r="AB365" s="71">
        <v>0</v>
      </c>
      <c r="AC365" s="69">
        <v>0</v>
      </c>
      <c r="AD365" s="69">
        <v>0</v>
      </c>
      <c r="AE365" s="205" t="s">
        <v>211</v>
      </c>
      <c r="AF365" s="8" t="s">
        <v>90</v>
      </c>
      <c r="AG365" s="71">
        <v>0</v>
      </c>
      <c r="AH365" s="71">
        <v>0</v>
      </c>
      <c r="AI365" s="71">
        <v>0</v>
      </c>
      <c r="AJ365" s="71">
        <v>0</v>
      </c>
      <c r="AK365" s="71">
        <v>0</v>
      </c>
      <c r="AL365" s="71">
        <v>0</v>
      </c>
      <c r="AM365" s="71">
        <v>0</v>
      </c>
      <c r="AN365" s="71">
        <v>0</v>
      </c>
      <c r="AO365" s="71">
        <v>0</v>
      </c>
      <c r="AP365" s="71">
        <v>0</v>
      </c>
      <c r="AQ365" s="71">
        <v>0</v>
      </c>
      <c r="AR365" s="71">
        <v>0</v>
      </c>
      <c r="AS365" s="71">
        <v>0</v>
      </c>
      <c r="AT365" s="71">
        <v>0</v>
      </c>
      <c r="AU365" s="71">
        <v>0</v>
      </c>
      <c r="AV365" s="71">
        <v>0</v>
      </c>
      <c r="AW365" s="71">
        <v>0</v>
      </c>
      <c r="AX365" s="71">
        <v>0</v>
      </c>
      <c r="AY365" s="71">
        <v>0</v>
      </c>
      <c r="AZ365" s="71">
        <v>0</v>
      </c>
      <c r="BA365" s="71">
        <v>0</v>
      </c>
      <c r="BB365" s="71">
        <v>0</v>
      </c>
      <c r="BC365" s="71">
        <v>0</v>
      </c>
      <c r="BD365" s="71">
        <v>0</v>
      </c>
      <c r="BE365" s="71">
        <v>0</v>
      </c>
      <c r="BF365" s="71">
        <v>0</v>
      </c>
      <c r="BG365" s="69">
        <v>0</v>
      </c>
      <c r="BH365" s="69">
        <v>0</v>
      </c>
      <c r="BI365" s="205" t="s">
        <v>211</v>
      </c>
      <c r="BJ365" s="8" t="s">
        <v>90</v>
      </c>
      <c r="BK365" s="31">
        <v>0</v>
      </c>
      <c r="BL365" s="31">
        <v>0</v>
      </c>
      <c r="BM365" s="31">
        <v>0</v>
      </c>
      <c r="BN365" s="31">
        <v>0</v>
      </c>
      <c r="BO365" s="31">
        <v>0</v>
      </c>
      <c r="BP365" s="31">
        <v>0</v>
      </c>
      <c r="BQ365" s="31">
        <v>0</v>
      </c>
      <c r="BR365" s="31">
        <v>0</v>
      </c>
      <c r="BS365" s="31">
        <v>0</v>
      </c>
      <c r="BT365" s="31">
        <v>0</v>
      </c>
      <c r="BU365" s="31">
        <v>0</v>
      </c>
      <c r="BV365" s="31">
        <v>0</v>
      </c>
      <c r="BW365" s="31">
        <v>0</v>
      </c>
      <c r="BX365" s="149">
        <v>0</v>
      </c>
      <c r="BY365" s="125">
        <v>0</v>
      </c>
      <c r="BZ365" s="71">
        <v>0</v>
      </c>
      <c r="CA365" s="71">
        <v>0</v>
      </c>
      <c r="CB365" s="71">
        <v>0</v>
      </c>
      <c r="CC365" s="71">
        <v>0</v>
      </c>
      <c r="CD365" s="205" t="s">
        <v>211</v>
      </c>
      <c r="CE365" s="8" t="s">
        <v>90</v>
      </c>
      <c r="CF365" s="71">
        <v>0</v>
      </c>
      <c r="CG365" s="71">
        <v>0</v>
      </c>
      <c r="CH365" s="71">
        <v>0</v>
      </c>
      <c r="CI365" s="71">
        <v>0</v>
      </c>
      <c r="CJ365" s="71">
        <v>0</v>
      </c>
      <c r="CK365" s="71">
        <v>0</v>
      </c>
      <c r="CL365" s="71">
        <v>0</v>
      </c>
      <c r="CM365" s="71">
        <v>0</v>
      </c>
      <c r="CN365" s="71">
        <v>0</v>
      </c>
      <c r="CO365" s="205" t="s">
        <v>211</v>
      </c>
      <c r="CP365" s="8" t="s">
        <v>90</v>
      </c>
      <c r="CQ365" s="46">
        <v>0</v>
      </c>
      <c r="CR365" s="46">
        <v>0</v>
      </c>
      <c r="CS365" s="46">
        <v>0</v>
      </c>
      <c r="CT365" s="46">
        <v>0</v>
      </c>
      <c r="CU365" s="46">
        <v>0</v>
      </c>
      <c r="CV365" s="46">
        <v>0</v>
      </c>
      <c r="CW365" s="46">
        <v>0</v>
      </c>
      <c r="CX365" s="46">
        <v>0</v>
      </c>
      <c r="CY365" s="46">
        <v>0</v>
      </c>
      <c r="CZ365" s="46">
        <v>0</v>
      </c>
      <c r="DA365" s="46">
        <v>0</v>
      </c>
      <c r="DB365" s="46">
        <v>0</v>
      </c>
      <c r="DC365" s="46">
        <v>0</v>
      </c>
      <c r="DD365" s="46">
        <v>0</v>
      </c>
      <c r="DE365" s="46">
        <v>0</v>
      </c>
      <c r="DF365" s="46">
        <v>0</v>
      </c>
      <c r="DG365" s="46">
        <v>0</v>
      </c>
      <c r="DH365" s="46">
        <v>0</v>
      </c>
      <c r="DI365" s="46">
        <v>0</v>
      </c>
      <c r="DJ365" s="46">
        <v>0</v>
      </c>
      <c r="DK365" s="46">
        <v>0</v>
      </c>
      <c r="DL365" s="46">
        <v>0</v>
      </c>
      <c r="DM365" s="46">
        <v>0</v>
      </c>
      <c r="DN365" s="46">
        <v>0</v>
      </c>
      <c r="DO365" s="205" t="s">
        <v>211</v>
      </c>
      <c r="DP365" s="8" t="s">
        <v>90</v>
      </c>
      <c r="DQ365" s="71">
        <v>0</v>
      </c>
      <c r="DR365" s="71">
        <v>0</v>
      </c>
      <c r="DS365" s="71">
        <v>0</v>
      </c>
      <c r="DT365" s="71">
        <v>0</v>
      </c>
      <c r="DU365" s="71">
        <v>0</v>
      </c>
      <c r="DV365" s="16">
        <v>0</v>
      </c>
      <c r="DW365" s="71">
        <v>0</v>
      </c>
      <c r="DX365" s="71">
        <v>0</v>
      </c>
      <c r="DY365" s="152">
        <v>0</v>
      </c>
      <c r="DZ365" s="32">
        <v>0</v>
      </c>
      <c r="EA365" s="205" t="s">
        <v>211</v>
      </c>
      <c r="EB365" s="8" t="s">
        <v>90</v>
      </c>
      <c r="EC365" s="71">
        <v>0</v>
      </c>
      <c r="ED365" s="71">
        <v>0</v>
      </c>
      <c r="EE365" s="71">
        <v>0</v>
      </c>
      <c r="EF365" s="71">
        <v>0</v>
      </c>
      <c r="EG365" s="71">
        <v>0</v>
      </c>
      <c r="EH365" s="71">
        <v>0</v>
      </c>
      <c r="EI365" s="71">
        <v>0</v>
      </c>
      <c r="EJ365" s="71">
        <v>0</v>
      </c>
      <c r="EK365" s="71">
        <v>0</v>
      </c>
      <c r="EL365" s="71">
        <v>0</v>
      </c>
      <c r="EM365" s="71">
        <v>0</v>
      </c>
      <c r="EN365" s="71">
        <v>0</v>
      </c>
      <c r="EO365" s="71">
        <v>0</v>
      </c>
      <c r="EP365" s="71">
        <v>0</v>
      </c>
      <c r="EQ365" s="71">
        <v>0</v>
      </c>
      <c r="ER365" s="71">
        <v>0</v>
      </c>
      <c r="ES365" s="71">
        <v>0</v>
      </c>
      <c r="EU365" s="80" t="s">
        <v>211</v>
      </c>
      <c r="EV365" s="80" t="s">
        <v>2652</v>
      </c>
      <c r="EW365" s="78">
        <v>0</v>
      </c>
      <c r="EX365" s="80">
        <v>0</v>
      </c>
      <c r="EY365" s="78">
        <v>0</v>
      </c>
      <c r="EZ365" s="78"/>
      <c r="FA365" s="78"/>
      <c r="FB365" s="78"/>
      <c r="FC365" s="78"/>
      <c r="FD365" s="78"/>
      <c r="FE365" s="78"/>
    </row>
    <row r="366" spans="1:161">
      <c r="A366" s="212"/>
      <c r="B366" s="8" t="s">
        <v>91</v>
      </c>
      <c r="C366" s="71">
        <v>321</v>
      </c>
      <c r="D366" s="71">
        <v>152</v>
      </c>
      <c r="E366" s="71">
        <v>0</v>
      </c>
      <c r="F366" s="71">
        <v>0</v>
      </c>
      <c r="G366" s="71">
        <v>0</v>
      </c>
      <c r="H366" s="71">
        <v>0</v>
      </c>
      <c r="I366" s="71">
        <v>0</v>
      </c>
      <c r="J366" s="71">
        <v>0</v>
      </c>
      <c r="K366" s="71">
        <v>116</v>
      </c>
      <c r="L366" s="71">
        <v>72</v>
      </c>
      <c r="M366" s="71">
        <v>47</v>
      </c>
      <c r="N366" s="71">
        <v>18</v>
      </c>
      <c r="O366" s="71">
        <v>55</v>
      </c>
      <c r="P366" s="71">
        <v>25</v>
      </c>
      <c r="Q366" s="71">
        <v>0</v>
      </c>
      <c r="R366" s="71">
        <v>0</v>
      </c>
      <c r="S366" s="71">
        <v>0</v>
      </c>
      <c r="T366" s="71">
        <v>0</v>
      </c>
      <c r="U366" s="71">
        <v>0</v>
      </c>
      <c r="V366" s="71">
        <v>0</v>
      </c>
      <c r="W366" s="71">
        <v>7</v>
      </c>
      <c r="X366" s="71">
        <v>3</v>
      </c>
      <c r="Y366" s="71">
        <v>6</v>
      </c>
      <c r="Z366" s="71">
        <v>2</v>
      </c>
      <c r="AA366" s="71">
        <v>4</v>
      </c>
      <c r="AB366" s="71">
        <v>2</v>
      </c>
      <c r="AC366" s="69">
        <v>556</v>
      </c>
      <c r="AD366" s="69">
        <v>274</v>
      </c>
      <c r="AE366" s="205"/>
      <c r="AF366" s="8" t="s">
        <v>91</v>
      </c>
      <c r="AG366" s="71">
        <v>3</v>
      </c>
      <c r="AH366" s="71">
        <v>0</v>
      </c>
      <c r="AI366" s="71">
        <v>0</v>
      </c>
      <c r="AJ366" s="71">
        <v>0</v>
      </c>
      <c r="AK366" s="71">
        <v>0</v>
      </c>
      <c r="AL366" s="71">
        <v>0</v>
      </c>
      <c r="AM366" s="71">
        <v>0</v>
      </c>
      <c r="AN366" s="71">
        <v>0</v>
      </c>
      <c r="AO366" s="71">
        <v>3</v>
      </c>
      <c r="AP366" s="71">
        <v>1</v>
      </c>
      <c r="AQ366" s="71">
        <v>5</v>
      </c>
      <c r="AR366" s="71">
        <v>1</v>
      </c>
      <c r="AS366" s="71">
        <v>6</v>
      </c>
      <c r="AT366" s="71">
        <v>0</v>
      </c>
      <c r="AU366" s="71">
        <v>0</v>
      </c>
      <c r="AV366" s="71">
        <v>0</v>
      </c>
      <c r="AW366" s="71">
        <v>0</v>
      </c>
      <c r="AX366" s="71">
        <v>0</v>
      </c>
      <c r="AY366" s="71">
        <v>0</v>
      </c>
      <c r="AZ366" s="71">
        <v>0</v>
      </c>
      <c r="BA366" s="71">
        <v>0</v>
      </c>
      <c r="BB366" s="71">
        <v>0</v>
      </c>
      <c r="BC366" s="71">
        <v>6</v>
      </c>
      <c r="BD366" s="71">
        <v>2</v>
      </c>
      <c r="BE366" s="71">
        <v>2</v>
      </c>
      <c r="BF366" s="71">
        <v>2</v>
      </c>
      <c r="BG366" s="69">
        <v>25</v>
      </c>
      <c r="BH366" s="69">
        <v>6</v>
      </c>
      <c r="BI366" s="205"/>
      <c r="BJ366" s="8" t="s">
        <v>91</v>
      </c>
      <c r="BK366" s="31">
        <v>5</v>
      </c>
      <c r="BL366" s="31">
        <v>0</v>
      </c>
      <c r="BM366" s="31">
        <v>0</v>
      </c>
      <c r="BN366" s="31">
        <v>0</v>
      </c>
      <c r="BO366" s="31">
        <v>1</v>
      </c>
      <c r="BP366" s="31">
        <v>1</v>
      </c>
      <c r="BQ366" s="31">
        <v>1</v>
      </c>
      <c r="BR366" s="31">
        <v>0</v>
      </c>
      <c r="BS366" s="31">
        <v>0</v>
      </c>
      <c r="BT366" s="31">
        <v>0</v>
      </c>
      <c r="BU366" s="31">
        <v>1</v>
      </c>
      <c r="BV366" s="31">
        <v>1</v>
      </c>
      <c r="BW366" s="31">
        <v>1</v>
      </c>
      <c r="BX366" s="149">
        <v>11</v>
      </c>
      <c r="BY366" s="125">
        <v>10</v>
      </c>
      <c r="BZ366" s="71">
        <v>0</v>
      </c>
      <c r="CA366" s="71">
        <v>10</v>
      </c>
      <c r="CB366" s="71">
        <v>0</v>
      </c>
      <c r="CC366" s="71">
        <v>1</v>
      </c>
      <c r="CD366" s="205"/>
      <c r="CE366" s="8" t="s">
        <v>91</v>
      </c>
      <c r="CF366" s="71">
        <v>0</v>
      </c>
      <c r="CG366" s="71">
        <v>293</v>
      </c>
      <c r="CH366" s="71">
        <v>0</v>
      </c>
      <c r="CI366" s="71">
        <v>0</v>
      </c>
      <c r="CJ366" s="71">
        <v>0</v>
      </c>
      <c r="CK366" s="71">
        <v>4</v>
      </c>
      <c r="CL366" s="71">
        <v>10</v>
      </c>
      <c r="CM366" s="71">
        <v>10</v>
      </c>
      <c r="CN366" s="71">
        <v>10</v>
      </c>
      <c r="CO366" s="205"/>
      <c r="CP366" s="8" t="s">
        <v>91</v>
      </c>
      <c r="CQ366" s="46">
        <v>149</v>
      </c>
      <c r="CR366" s="46">
        <v>62</v>
      </c>
      <c r="CS366" s="46">
        <v>120</v>
      </c>
      <c r="CT366" s="46">
        <v>56</v>
      </c>
      <c r="CU366" s="46">
        <v>0</v>
      </c>
      <c r="CV366" s="46">
        <v>0</v>
      </c>
      <c r="CW366" s="46">
        <v>0</v>
      </c>
      <c r="CX366" s="46">
        <v>0</v>
      </c>
      <c r="CY366" s="46">
        <v>36</v>
      </c>
      <c r="CZ366" s="46">
        <v>13</v>
      </c>
      <c r="DA366" s="46">
        <v>11</v>
      </c>
      <c r="DB366" s="46">
        <v>3</v>
      </c>
      <c r="DC366" s="46">
        <v>5</v>
      </c>
      <c r="DD366" s="46">
        <v>3</v>
      </c>
      <c r="DE366" s="46">
        <v>5</v>
      </c>
      <c r="DF366" s="46">
        <v>3</v>
      </c>
      <c r="DG366" s="46">
        <v>6</v>
      </c>
      <c r="DH366" s="46">
        <v>2</v>
      </c>
      <c r="DI366" s="46">
        <v>0</v>
      </c>
      <c r="DJ366" s="46">
        <v>0</v>
      </c>
      <c r="DK366" s="46">
        <v>4</v>
      </c>
      <c r="DL366" s="46">
        <v>2</v>
      </c>
      <c r="DM366" s="46">
        <v>2</v>
      </c>
      <c r="DN366" s="46">
        <v>0</v>
      </c>
      <c r="DO366" s="205"/>
      <c r="DP366" s="8" t="s">
        <v>91</v>
      </c>
      <c r="DQ366" s="71">
        <v>8</v>
      </c>
      <c r="DR366" s="71">
        <v>11</v>
      </c>
      <c r="DS366" s="71">
        <v>0</v>
      </c>
      <c r="DT366" s="71">
        <v>2</v>
      </c>
      <c r="DU366" s="71">
        <v>0</v>
      </c>
      <c r="DV366" s="16">
        <v>21</v>
      </c>
      <c r="DW366" s="71">
        <v>12</v>
      </c>
      <c r="DX366" s="71">
        <v>6</v>
      </c>
      <c r="DY366" s="152">
        <v>6</v>
      </c>
      <c r="DZ366" s="32">
        <v>3</v>
      </c>
      <c r="EA366" s="205"/>
      <c r="EB366" s="8" t="s">
        <v>91</v>
      </c>
      <c r="EC366" s="71">
        <v>527</v>
      </c>
      <c r="ED366" s="71">
        <v>884</v>
      </c>
      <c r="EE366" s="71">
        <v>350</v>
      </c>
      <c r="EF366" s="71">
        <v>0</v>
      </c>
      <c r="EG366" s="71">
        <v>84</v>
      </c>
      <c r="EH366" s="71">
        <v>116</v>
      </c>
      <c r="EI366" s="71">
        <v>0</v>
      </c>
      <c r="EJ366" s="71">
        <v>667</v>
      </c>
      <c r="EK366" s="71">
        <v>254</v>
      </c>
      <c r="EL366" s="71">
        <v>120</v>
      </c>
      <c r="EM366" s="71">
        <v>116</v>
      </c>
      <c r="EN366" s="71">
        <v>6</v>
      </c>
      <c r="EO366" s="71">
        <v>7</v>
      </c>
      <c r="EP366" s="71">
        <v>0</v>
      </c>
      <c r="EQ366" s="71">
        <v>0</v>
      </c>
      <c r="ER366" s="71">
        <v>0</v>
      </c>
      <c r="ES366" s="71">
        <v>0</v>
      </c>
      <c r="EU366" s="80" t="s">
        <v>211</v>
      </c>
      <c r="EV366" s="80" t="s">
        <v>2653</v>
      </c>
      <c r="EW366" s="78">
        <v>200</v>
      </c>
      <c r="EX366" s="80">
        <v>138</v>
      </c>
      <c r="EY366" s="78">
        <v>586</v>
      </c>
      <c r="EZ366" s="78"/>
      <c r="FA366" s="78"/>
      <c r="FB366" s="78"/>
      <c r="FC366" s="78"/>
      <c r="FD366" s="78"/>
      <c r="FE366" s="78"/>
    </row>
    <row r="367" spans="1:161">
      <c r="A367" s="212"/>
      <c r="B367" s="66" t="s">
        <v>73</v>
      </c>
      <c r="C367" s="26">
        <v>321</v>
      </c>
      <c r="D367" s="26">
        <v>152</v>
      </c>
      <c r="E367" s="26">
        <v>0</v>
      </c>
      <c r="F367" s="26">
        <v>0</v>
      </c>
      <c r="G367" s="26">
        <v>0</v>
      </c>
      <c r="H367" s="26">
        <v>0</v>
      </c>
      <c r="I367" s="26">
        <v>0</v>
      </c>
      <c r="J367" s="26">
        <v>0</v>
      </c>
      <c r="K367" s="26">
        <v>116</v>
      </c>
      <c r="L367" s="26">
        <v>72</v>
      </c>
      <c r="M367" s="26">
        <v>47</v>
      </c>
      <c r="N367" s="26">
        <v>18</v>
      </c>
      <c r="O367" s="26">
        <v>55</v>
      </c>
      <c r="P367" s="26">
        <v>25</v>
      </c>
      <c r="Q367" s="26">
        <v>0</v>
      </c>
      <c r="R367" s="26">
        <v>0</v>
      </c>
      <c r="S367" s="26">
        <v>0</v>
      </c>
      <c r="T367" s="26">
        <v>0</v>
      </c>
      <c r="U367" s="26">
        <v>0</v>
      </c>
      <c r="V367" s="26">
        <v>0</v>
      </c>
      <c r="W367" s="26">
        <v>7</v>
      </c>
      <c r="X367" s="26">
        <v>3</v>
      </c>
      <c r="Y367" s="26">
        <v>6</v>
      </c>
      <c r="Z367" s="26">
        <v>2</v>
      </c>
      <c r="AA367" s="26">
        <v>4</v>
      </c>
      <c r="AB367" s="26">
        <v>2</v>
      </c>
      <c r="AC367" s="68">
        <v>556</v>
      </c>
      <c r="AD367" s="68">
        <v>274</v>
      </c>
      <c r="AE367" s="205"/>
      <c r="AF367" s="66" t="s">
        <v>73</v>
      </c>
      <c r="AG367" s="26">
        <v>3</v>
      </c>
      <c r="AH367" s="26">
        <v>0</v>
      </c>
      <c r="AI367" s="26">
        <v>0</v>
      </c>
      <c r="AJ367" s="26">
        <v>0</v>
      </c>
      <c r="AK367" s="26">
        <v>0</v>
      </c>
      <c r="AL367" s="26">
        <v>0</v>
      </c>
      <c r="AM367" s="26">
        <v>0</v>
      </c>
      <c r="AN367" s="26">
        <v>0</v>
      </c>
      <c r="AO367" s="26">
        <v>3</v>
      </c>
      <c r="AP367" s="26">
        <v>1</v>
      </c>
      <c r="AQ367" s="26">
        <v>5</v>
      </c>
      <c r="AR367" s="26">
        <v>1</v>
      </c>
      <c r="AS367" s="26">
        <v>6</v>
      </c>
      <c r="AT367" s="26">
        <v>0</v>
      </c>
      <c r="AU367" s="26">
        <v>0</v>
      </c>
      <c r="AV367" s="26">
        <v>0</v>
      </c>
      <c r="AW367" s="26">
        <v>0</v>
      </c>
      <c r="AX367" s="26">
        <v>0</v>
      </c>
      <c r="AY367" s="26">
        <v>0</v>
      </c>
      <c r="AZ367" s="26">
        <v>0</v>
      </c>
      <c r="BA367" s="26">
        <v>0</v>
      </c>
      <c r="BB367" s="26">
        <v>0</v>
      </c>
      <c r="BC367" s="26">
        <v>6</v>
      </c>
      <c r="BD367" s="26">
        <v>2</v>
      </c>
      <c r="BE367" s="26">
        <v>2</v>
      </c>
      <c r="BF367" s="26">
        <v>2</v>
      </c>
      <c r="BG367" s="68">
        <v>25</v>
      </c>
      <c r="BH367" s="68">
        <v>6</v>
      </c>
      <c r="BI367" s="205"/>
      <c r="BJ367" s="66" t="s">
        <v>73</v>
      </c>
      <c r="BK367" s="68">
        <v>5</v>
      </c>
      <c r="BL367" s="68">
        <v>0</v>
      </c>
      <c r="BM367" s="68">
        <v>0</v>
      </c>
      <c r="BN367" s="68">
        <v>0</v>
      </c>
      <c r="BO367" s="68">
        <v>1</v>
      </c>
      <c r="BP367" s="68">
        <v>1</v>
      </c>
      <c r="BQ367" s="68">
        <v>1</v>
      </c>
      <c r="BR367" s="68">
        <v>0</v>
      </c>
      <c r="BS367" s="68">
        <v>0</v>
      </c>
      <c r="BT367" s="68">
        <v>0</v>
      </c>
      <c r="BU367" s="68">
        <v>1</v>
      </c>
      <c r="BV367" s="68">
        <v>1</v>
      </c>
      <c r="BW367" s="68">
        <v>1</v>
      </c>
      <c r="BX367" s="68">
        <v>11</v>
      </c>
      <c r="BY367" s="68">
        <v>10</v>
      </c>
      <c r="BZ367" s="68">
        <v>0</v>
      </c>
      <c r="CA367" s="68">
        <v>10</v>
      </c>
      <c r="CB367" s="68">
        <v>0</v>
      </c>
      <c r="CC367" s="68">
        <v>1</v>
      </c>
      <c r="CD367" s="205"/>
      <c r="CE367" s="66" t="s">
        <v>73</v>
      </c>
      <c r="CF367" s="68">
        <v>0</v>
      </c>
      <c r="CG367" s="68">
        <v>293</v>
      </c>
      <c r="CH367" s="68">
        <v>0</v>
      </c>
      <c r="CI367" s="68">
        <v>0</v>
      </c>
      <c r="CJ367" s="68">
        <v>0</v>
      </c>
      <c r="CK367" s="68">
        <v>4</v>
      </c>
      <c r="CL367" s="68">
        <v>10</v>
      </c>
      <c r="CM367" s="68">
        <v>10</v>
      </c>
      <c r="CN367" s="68">
        <v>10</v>
      </c>
      <c r="CO367" s="205"/>
      <c r="CP367" s="66" t="s">
        <v>73</v>
      </c>
      <c r="CQ367" s="68">
        <v>149</v>
      </c>
      <c r="CR367" s="68">
        <v>62</v>
      </c>
      <c r="CS367" s="68">
        <v>120</v>
      </c>
      <c r="CT367" s="68">
        <v>56</v>
      </c>
      <c r="CU367" s="68">
        <v>0</v>
      </c>
      <c r="CV367" s="68">
        <v>0</v>
      </c>
      <c r="CW367" s="68">
        <v>0</v>
      </c>
      <c r="CX367" s="68">
        <v>0</v>
      </c>
      <c r="CY367" s="68">
        <v>36</v>
      </c>
      <c r="CZ367" s="68">
        <v>13</v>
      </c>
      <c r="DA367" s="68">
        <v>11</v>
      </c>
      <c r="DB367" s="68">
        <v>3</v>
      </c>
      <c r="DC367" s="68">
        <v>5</v>
      </c>
      <c r="DD367" s="68">
        <v>3</v>
      </c>
      <c r="DE367" s="68">
        <v>5</v>
      </c>
      <c r="DF367" s="68">
        <v>3</v>
      </c>
      <c r="DG367" s="68">
        <v>6</v>
      </c>
      <c r="DH367" s="68">
        <v>2</v>
      </c>
      <c r="DI367" s="68">
        <v>0</v>
      </c>
      <c r="DJ367" s="68">
        <v>0</v>
      </c>
      <c r="DK367" s="68">
        <v>4</v>
      </c>
      <c r="DL367" s="68">
        <v>2</v>
      </c>
      <c r="DM367" s="68">
        <v>2</v>
      </c>
      <c r="DN367" s="68">
        <v>0</v>
      </c>
      <c r="DO367" s="205"/>
      <c r="DP367" s="66" t="s">
        <v>73</v>
      </c>
      <c r="DQ367" s="26">
        <v>8</v>
      </c>
      <c r="DR367" s="26">
        <v>11</v>
      </c>
      <c r="DS367" s="26">
        <v>0</v>
      </c>
      <c r="DT367" s="26">
        <v>2</v>
      </c>
      <c r="DU367" s="26">
        <v>0</v>
      </c>
      <c r="DV367" s="26">
        <v>21</v>
      </c>
      <c r="DW367" s="26">
        <v>12</v>
      </c>
      <c r="DX367" s="26">
        <v>6</v>
      </c>
      <c r="DY367" s="41">
        <v>6</v>
      </c>
      <c r="DZ367" s="41">
        <v>3</v>
      </c>
      <c r="EA367" s="205"/>
      <c r="EB367" s="66" t="s">
        <v>73</v>
      </c>
      <c r="EC367" s="68">
        <v>527</v>
      </c>
      <c r="ED367" s="68">
        <v>884</v>
      </c>
      <c r="EE367" s="68">
        <v>350</v>
      </c>
      <c r="EF367" s="68">
        <v>0</v>
      </c>
      <c r="EG367" s="68">
        <v>84</v>
      </c>
      <c r="EH367" s="68">
        <v>116</v>
      </c>
      <c r="EI367" s="68">
        <v>0</v>
      </c>
      <c r="EJ367" s="68">
        <v>667</v>
      </c>
      <c r="EK367" s="68">
        <v>254</v>
      </c>
      <c r="EL367" s="68">
        <v>120</v>
      </c>
      <c r="EM367" s="68">
        <v>116</v>
      </c>
      <c r="EN367" s="68">
        <v>6</v>
      </c>
      <c r="EO367" s="68">
        <v>7</v>
      </c>
      <c r="EP367" s="68">
        <v>0</v>
      </c>
      <c r="EQ367" s="68">
        <v>0</v>
      </c>
      <c r="ER367" s="68">
        <v>0</v>
      </c>
      <c r="ES367" s="68">
        <v>0</v>
      </c>
      <c r="EU367" s="80" t="s">
        <v>211</v>
      </c>
      <c r="EV367" s="80" t="s">
        <v>2654</v>
      </c>
      <c r="EW367" s="78">
        <v>200</v>
      </c>
      <c r="EX367" s="80">
        <v>138</v>
      </c>
      <c r="EY367" s="78">
        <v>586</v>
      </c>
      <c r="EZ367" s="78"/>
      <c r="FA367" s="78"/>
      <c r="FB367" s="78"/>
      <c r="FC367" s="78"/>
      <c r="FD367" s="78"/>
      <c r="FE367" s="78"/>
    </row>
    <row r="368" spans="1:161">
      <c r="A368" s="212" t="s">
        <v>21</v>
      </c>
      <c r="B368" s="8" t="s">
        <v>90</v>
      </c>
      <c r="C368" s="71">
        <v>115</v>
      </c>
      <c r="D368" s="71">
        <v>45</v>
      </c>
      <c r="E368" s="71">
        <v>0</v>
      </c>
      <c r="F368" s="71">
        <v>0</v>
      </c>
      <c r="G368" s="71">
        <v>0</v>
      </c>
      <c r="H368" s="71">
        <v>0</v>
      </c>
      <c r="I368" s="71">
        <v>79</v>
      </c>
      <c r="J368" s="71">
        <v>29</v>
      </c>
      <c r="K368" s="71">
        <v>0</v>
      </c>
      <c r="L368" s="71">
        <v>0</v>
      </c>
      <c r="M368" s="71">
        <v>0</v>
      </c>
      <c r="N368" s="71">
        <v>0</v>
      </c>
      <c r="O368" s="71">
        <v>0</v>
      </c>
      <c r="P368" s="71">
        <v>0</v>
      </c>
      <c r="Q368" s="71">
        <v>44</v>
      </c>
      <c r="R368" s="71">
        <v>20</v>
      </c>
      <c r="S368" s="71">
        <v>0</v>
      </c>
      <c r="T368" s="71">
        <v>0</v>
      </c>
      <c r="U368" s="71">
        <v>0</v>
      </c>
      <c r="V368" s="71">
        <v>0</v>
      </c>
      <c r="W368" s="71">
        <v>2</v>
      </c>
      <c r="X368" s="71">
        <v>2</v>
      </c>
      <c r="Y368" s="71">
        <v>0</v>
      </c>
      <c r="Z368" s="71">
        <v>0</v>
      </c>
      <c r="AA368" s="71">
        <v>0</v>
      </c>
      <c r="AB368" s="71">
        <v>0</v>
      </c>
      <c r="AC368" s="69">
        <v>240</v>
      </c>
      <c r="AD368" s="69">
        <v>96</v>
      </c>
      <c r="AE368" s="212" t="s">
        <v>21</v>
      </c>
      <c r="AF368" s="8" t="s">
        <v>90</v>
      </c>
      <c r="AG368" s="71">
        <v>7</v>
      </c>
      <c r="AH368" s="71">
        <v>1</v>
      </c>
      <c r="AI368" s="71">
        <v>0</v>
      </c>
      <c r="AJ368" s="71">
        <v>0</v>
      </c>
      <c r="AK368" s="71">
        <v>0</v>
      </c>
      <c r="AL368" s="71">
        <v>0</v>
      </c>
      <c r="AM368" s="71">
        <v>7</v>
      </c>
      <c r="AN368" s="71">
        <v>2</v>
      </c>
      <c r="AO368" s="71">
        <v>0</v>
      </c>
      <c r="AP368" s="71">
        <v>0</v>
      </c>
      <c r="AQ368" s="71">
        <v>0</v>
      </c>
      <c r="AR368" s="71">
        <v>0</v>
      </c>
      <c r="AS368" s="71">
        <v>0</v>
      </c>
      <c r="AT368" s="71">
        <v>0</v>
      </c>
      <c r="AU368" s="71">
        <v>4</v>
      </c>
      <c r="AV368" s="71">
        <v>2</v>
      </c>
      <c r="AW368" s="71">
        <v>0</v>
      </c>
      <c r="AX368" s="71">
        <v>0</v>
      </c>
      <c r="AY368" s="71">
        <v>0</v>
      </c>
      <c r="AZ368" s="71">
        <v>0</v>
      </c>
      <c r="BA368" s="71">
        <v>0</v>
      </c>
      <c r="BB368" s="71">
        <v>0</v>
      </c>
      <c r="BC368" s="71">
        <v>0</v>
      </c>
      <c r="BD368" s="71">
        <v>0</v>
      </c>
      <c r="BE368" s="71">
        <v>0</v>
      </c>
      <c r="BF368" s="71">
        <v>0</v>
      </c>
      <c r="BG368" s="69">
        <v>18</v>
      </c>
      <c r="BH368" s="69">
        <v>5</v>
      </c>
      <c r="BI368" s="212" t="s">
        <v>21</v>
      </c>
      <c r="BJ368" s="8" t="s">
        <v>90</v>
      </c>
      <c r="BK368" s="31">
        <v>2</v>
      </c>
      <c r="BL368" s="31">
        <v>0</v>
      </c>
      <c r="BM368" s="31">
        <v>0</v>
      </c>
      <c r="BN368" s="31">
        <v>2</v>
      </c>
      <c r="BO368" s="31">
        <v>0</v>
      </c>
      <c r="BP368" s="31">
        <v>0</v>
      </c>
      <c r="BQ368" s="31">
        <v>0</v>
      </c>
      <c r="BR368" s="31">
        <v>2</v>
      </c>
      <c r="BS368" s="31">
        <v>0</v>
      </c>
      <c r="BT368" s="31">
        <v>0</v>
      </c>
      <c r="BU368" s="31">
        <v>1</v>
      </c>
      <c r="BV368" s="31">
        <v>0</v>
      </c>
      <c r="BW368" s="31">
        <v>0</v>
      </c>
      <c r="BX368" s="149">
        <v>7</v>
      </c>
      <c r="BY368" s="125">
        <v>3</v>
      </c>
      <c r="BZ368" s="71">
        <v>0</v>
      </c>
      <c r="CA368" s="71">
        <v>0</v>
      </c>
      <c r="CB368" s="71">
        <v>1</v>
      </c>
      <c r="CC368" s="71">
        <v>1</v>
      </c>
      <c r="CD368" s="212" t="s">
        <v>21</v>
      </c>
      <c r="CE368" s="8" t="s">
        <v>90</v>
      </c>
      <c r="CF368" s="71">
        <v>0</v>
      </c>
      <c r="CG368" s="71">
        <v>110</v>
      </c>
      <c r="CH368" s="71">
        <v>0</v>
      </c>
      <c r="CI368" s="71">
        <v>0</v>
      </c>
      <c r="CJ368" s="71">
        <v>0</v>
      </c>
      <c r="CK368" s="71">
        <v>0</v>
      </c>
      <c r="CL368" s="71">
        <v>5</v>
      </c>
      <c r="CM368" s="71">
        <v>12</v>
      </c>
      <c r="CN368" s="71">
        <v>5</v>
      </c>
      <c r="CO368" s="212" t="s">
        <v>21</v>
      </c>
      <c r="CP368" s="8" t="s">
        <v>90</v>
      </c>
      <c r="CQ368" s="46">
        <v>79</v>
      </c>
      <c r="CR368" s="46">
        <v>37</v>
      </c>
      <c r="CS368" s="46">
        <v>63</v>
      </c>
      <c r="CT368" s="46">
        <v>28</v>
      </c>
      <c r="CU368" s="46">
        <v>0</v>
      </c>
      <c r="CV368" s="46">
        <v>0</v>
      </c>
      <c r="CW368" s="46">
        <v>0</v>
      </c>
      <c r="CX368" s="46">
        <v>0</v>
      </c>
      <c r="CY368" s="46">
        <v>5</v>
      </c>
      <c r="CZ368" s="46">
        <v>2</v>
      </c>
      <c r="DA368" s="46">
        <v>2</v>
      </c>
      <c r="DB368" s="46">
        <v>2</v>
      </c>
      <c r="DC368" s="46">
        <v>0</v>
      </c>
      <c r="DD368" s="46">
        <v>0</v>
      </c>
      <c r="DE368" s="46">
        <v>0</v>
      </c>
      <c r="DF368" s="46">
        <v>0</v>
      </c>
      <c r="DG368" s="46">
        <v>0</v>
      </c>
      <c r="DH368" s="46">
        <v>0</v>
      </c>
      <c r="DI368" s="46">
        <v>0</v>
      </c>
      <c r="DJ368" s="46">
        <v>0</v>
      </c>
      <c r="DK368" s="46">
        <v>0</v>
      </c>
      <c r="DL368" s="46">
        <v>0</v>
      </c>
      <c r="DM368" s="46">
        <v>0</v>
      </c>
      <c r="DN368" s="46">
        <v>0</v>
      </c>
      <c r="DO368" s="212" t="s">
        <v>21</v>
      </c>
      <c r="DP368" s="8" t="s">
        <v>90</v>
      </c>
      <c r="DQ368" s="71">
        <v>0</v>
      </c>
      <c r="DR368" s="71">
        <v>10</v>
      </c>
      <c r="DS368" s="71">
        <v>0</v>
      </c>
      <c r="DT368" s="71">
        <v>4</v>
      </c>
      <c r="DU368" s="71">
        <v>0</v>
      </c>
      <c r="DV368" s="16">
        <v>14</v>
      </c>
      <c r="DW368" s="71">
        <v>5</v>
      </c>
      <c r="DX368" s="71">
        <v>3</v>
      </c>
      <c r="DY368" s="152">
        <v>3</v>
      </c>
      <c r="DZ368" s="32">
        <v>3</v>
      </c>
      <c r="EA368" s="212" t="s">
        <v>21</v>
      </c>
      <c r="EB368" s="8" t="s">
        <v>90</v>
      </c>
      <c r="EC368" s="71">
        <v>92</v>
      </c>
      <c r="ED368" s="71">
        <v>92</v>
      </c>
      <c r="EE368" s="71">
        <v>0</v>
      </c>
      <c r="EF368" s="71">
        <v>0</v>
      </c>
      <c r="EG368" s="71">
        <v>0</v>
      </c>
      <c r="EH368" s="71">
        <v>0</v>
      </c>
      <c r="EI368" s="71">
        <v>0</v>
      </c>
      <c r="EJ368" s="71">
        <v>92</v>
      </c>
      <c r="EK368" s="71">
        <v>0</v>
      </c>
      <c r="EL368" s="71">
        <v>0</v>
      </c>
      <c r="EM368" s="71">
        <v>0</v>
      </c>
      <c r="EN368" s="71">
        <v>0</v>
      </c>
      <c r="EO368" s="71">
        <v>1</v>
      </c>
      <c r="EP368" s="71">
        <v>0</v>
      </c>
      <c r="EQ368" s="71">
        <v>0</v>
      </c>
      <c r="ER368" s="71">
        <v>0</v>
      </c>
      <c r="ES368" s="71">
        <v>0</v>
      </c>
      <c r="EU368" s="80" t="s">
        <v>21</v>
      </c>
      <c r="EV368" s="80" t="s">
        <v>2655</v>
      </c>
      <c r="EW368" s="78">
        <v>84</v>
      </c>
      <c r="EX368" s="80">
        <v>65</v>
      </c>
      <c r="EY368" s="78">
        <v>220</v>
      </c>
      <c r="EZ368" s="78"/>
      <c r="FA368" s="78"/>
      <c r="FB368" s="78"/>
      <c r="FC368" s="78"/>
      <c r="FD368" s="78"/>
      <c r="FE368" s="78"/>
    </row>
    <row r="369" spans="1:161">
      <c r="A369" s="212"/>
      <c r="B369" s="8" t="s">
        <v>91</v>
      </c>
      <c r="C369" s="71">
        <v>0</v>
      </c>
      <c r="D369" s="71">
        <v>0</v>
      </c>
      <c r="E369" s="71">
        <v>0</v>
      </c>
      <c r="F369" s="71">
        <v>0</v>
      </c>
      <c r="G369" s="71">
        <v>0</v>
      </c>
      <c r="H369" s="71">
        <v>0</v>
      </c>
      <c r="I369" s="71">
        <v>0</v>
      </c>
      <c r="J369" s="71">
        <v>0</v>
      </c>
      <c r="K369" s="71">
        <v>0</v>
      </c>
      <c r="L369" s="71">
        <v>0</v>
      </c>
      <c r="M369" s="71">
        <v>0</v>
      </c>
      <c r="N369" s="71">
        <v>0</v>
      </c>
      <c r="O369" s="71">
        <v>0</v>
      </c>
      <c r="P369" s="71">
        <v>0</v>
      </c>
      <c r="Q369" s="71">
        <v>0</v>
      </c>
      <c r="R369" s="71">
        <v>0</v>
      </c>
      <c r="S369" s="71">
        <v>0</v>
      </c>
      <c r="T369" s="71">
        <v>0</v>
      </c>
      <c r="U369" s="71">
        <v>0</v>
      </c>
      <c r="V369" s="71">
        <v>0</v>
      </c>
      <c r="W369" s="71">
        <v>0</v>
      </c>
      <c r="X369" s="71">
        <v>0</v>
      </c>
      <c r="Y369" s="71">
        <v>0</v>
      </c>
      <c r="Z369" s="71">
        <v>0</v>
      </c>
      <c r="AA369" s="71">
        <v>0</v>
      </c>
      <c r="AB369" s="71">
        <v>0</v>
      </c>
      <c r="AC369" s="69">
        <v>0</v>
      </c>
      <c r="AD369" s="69">
        <v>0</v>
      </c>
      <c r="AE369" s="212"/>
      <c r="AF369" s="8" t="s">
        <v>91</v>
      </c>
      <c r="AG369" s="71">
        <v>0</v>
      </c>
      <c r="AH369" s="71">
        <v>0</v>
      </c>
      <c r="AI369" s="71">
        <v>0</v>
      </c>
      <c r="AJ369" s="71">
        <v>0</v>
      </c>
      <c r="AK369" s="71">
        <v>0</v>
      </c>
      <c r="AL369" s="71">
        <v>0</v>
      </c>
      <c r="AM369" s="71">
        <v>0</v>
      </c>
      <c r="AN369" s="71">
        <v>0</v>
      </c>
      <c r="AO369" s="71">
        <v>0</v>
      </c>
      <c r="AP369" s="71">
        <v>0</v>
      </c>
      <c r="AQ369" s="71">
        <v>0</v>
      </c>
      <c r="AR369" s="71">
        <v>0</v>
      </c>
      <c r="AS369" s="71">
        <v>0</v>
      </c>
      <c r="AT369" s="71">
        <v>0</v>
      </c>
      <c r="AU369" s="71">
        <v>0</v>
      </c>
      <c r="AV369" s="71">
        <v>0</v>
      </c>
      <c r="AW369" s="71">
        <v>0</v>
      </c>
      <c r="AX369" s="71">
        <v>0</v>
      </c>
      <c r="AY369" s="71">
        <v>0</v>
      </c>
      <c r="AZ369" s="71">
        <v>0</v>
      </c>
      <c r="BA369" s="71">
        <v>0</v>
      </c>
      <c r="BB369" s="71">
        <v>0</v>
      </c>
      <c r="BC369" s="71">
        <v>0</v>
      </c>
      <c r="BD369" s="71">
        <v>0</v>
      </c>
      <c r="BE369" s="71">
        <v>0</v>
      </c>
      <c r="BF369" s="71">
        <v>0</v>
      </c>
      <c r="BG369" s="69">
        <v>0</v>
      </c>
      <c r="BH369" s="69">
        <v>0</v>
      </c>
      <c r="BI369" s="212"/>
      <c r="BJ369" s="8" t="s">
        <v>91</v>
      </c>
      <c r="BK369" s="31">
        <v>0</v>
      </c>
      <c r="BL369" s="31">
        <v>0</v>
      </c>
      <c r="BM369" s="31">
        <v>0</v>
      </c>
      <c r="BN369" s="31">
        <v>0</v>
      </c>
      <c r="BO369" s="31">
        <v>0</v>
      </c>
      <c r="BP369" s="31">
        <v>0</v>
      </c>
      <c r="BQ369" s="31">
        <v>0</v>
      </c>
      <c r="BR369" s="31">
        <v>0</v>
      </c>
      <c r="BS369" s="31">
        <v>0</v>
      </c>
      <c r="BT369" s="31">
        <v>0</v>
      </c>
      <c r="BU369" s="31">
        <v>0</v>
      </c>
      <c r="BV369" s="31">
        <v>0</v>
      </c>
      <c r="BW369" s="31">
        <v>0</v>
      </c>
      <c r="BX369" s="149">
        <v>0</v>
      </c>
      <c r="BY369" s="125">
        <v>0</v>
      </c>
      <c r="BZ369" s="71">
        <v>0</v>
      </c>
      <c r="CA369" s="71">
        <v>0</v>
      </c>
      <c r="CB369" s="71">
        <v>0</v>
      </c>
      <c r="CC369" s="71">
        <v>0</v>
      </c>
      <c r="CD369" s="212"/>
      <c r="CE369" s="8" t="s">
        <v>91</v>
      </c>
      <c r="CF369" s="71">
        <v>0</v>
      </c>
      <c r="CG369" s="71">
        <v>0</v>
      </c>
      <c r="CH369" s="71">
        <v>0</v>
      </c>
      <c r="CI369" s="71">
        <v>0</v>
      </c>
      <c r="CJ369" s="71">
        <v>0</v>
      </c>
      <c r="CK369" s="71">
        <v>0</v>
      </c>
      <c r="CL369" s="71">
        <v>0</v>
      </c>
      <c r="CM369" s="71">
        <v>0</v>
      </c>
      <c r="CN369" s="71">
        <v>0</v>
      </c>
      <c r="CO369" s="212"/>
      <c r="CP369" s="8" t="s">
        <v>91</v>
      </c>
      <c r="CQ369" s="46">
        <v>0</v>
      </c>
      <c r="CR369" s="46">
        <v>0</v>
      </c>
      <c r="CS369" s="46">
        <v>0</v>
      </c>
      <c r="CT369" s="46">
        <v>0</v>
      </c>
      <c r="CU369" s="46">
        <v>0</v>
      </c>
      <c r="CV369" s="46">
        <v>0</v>
      </c>
      <c r="CW369" s="46">
        <v>0</v>
      </c>
      <c r="CX369" s="46">
        <v>0</v>
      </c>
      <c r="CY369" s="46">
        <v>0</v>
      </c>
      <c r="CZ369" s="46">
        <v>0</v>
      </c>
      <c r="DA369" s="46">
        <v>0</v>
      </c>
      <c r="DB369" s="46">
        <v>0</v>
      </c>
      <c r="DC369" s="46">
        <v>0</v>
      </c>
      <c r="DD369" s="46">
        <v>0</v>
      </c>
      <c r="DE369" s="46">
        <v>0</v>
      </c>
      <c r="DF369" s="46">
        <v>0</v>
      </c>
      <c r="DG369" s="46">
        <v>0</v>
      </c>
      <c r="DH369" s="46">
        <v>0</v>
      </c>
      <c r="DI369" s="46">
        <v>0</v>
      </c>
      <c r="DJ369" s="46">
        <v>0</v>
      </c>
      <c r="DK369" s="46">
        <v>0</v>
      </c>
      <c r="DL369" s="46">
        <v>0</v>
      </c>
      <c r="DM369" s="46">
        <v>0</v>
      </c>
      <c r="DN369" s="46">
        <v>0</v>
      </c>
      <c r="DO369" s="212"/>
      <c r="DP369" s="8" t="s">
        <v>91</v>
      </c>
      <c r="DQ369" s="71">
        <v>0</v>
      </c>
      <c r="DR369" s="71">
        <v>0</v>
      </c>
      <c r="DS369" s="71">
        <v>0</v>
      </c>
      <c r="DT369" s="71">
        <v>0</v>
      </c>
      <c r="DU369" s="71">
        <v>0</v>
      </c>
      <c r="DV369" s="16">
        <v>0</v>
      </c>
      <c r="DW369" s="71">
        <v>0</v>
      </c>
      <c r="DX369" s="71">
        <v>0</v>
      </c>
      <c r="DY369" s="152">
        <v>0</v>
      </c>
      <c r="DZ369" s="32">
        <v>0</v>
      </c>
      <c r="EA369" s="212"/>
      <c r="EB369" s="8" t="s">
        <v>91</v>
      </c>
      <c r="EC369" s="71">
        <v>0</v>
      </c>
      <c r="ED369" s="71">
        <v>0</v>
      </c>
      <c r="EE369" s="71">
        <v>0</v>
      </c>
      <c r="EF369" s="71">
        <v>0</v>
      </c>
      <c r="EG369" s="71">
        <v>0</v>
      </c>
      <c r="EH369" s="71">
        <v>0</v>
      </c>
      <c r="EI369" s="71">
        <v>0</v>
      </c>
      <c r="EJ369" s="71">
        <v>0</v>
      </c>
      <c r="EK369" s="71">
        <v>0</v>
      </c>
      <c r="EL369" s="71">
        <v>0</v>
      </c>
      <c r="EM369" s="71">
        <v>0</v>
      </c>
      <c r="EN369" s="71">
        <v>0</v>
      </c>
      <c r="EO369" s="71">
        <v>0</v>
      </c>
      <c r="EP369" s="71">
        <v>0</v>
      </c>
      <c r="EQ369" s="71">
        <v>0</v>
      </c>
      <c r="ER369" s="71">
        <v>0</v>
      </c>
      <c r="ES369" s="71">
        <v>0</v>
      </c>
      <c r="EU369" s="80" t="s">
        <v>21</v>
      </c>
      <c r="EV369" s="80" t="s">
        <v>2656</v>
      </c>
      <c r="EW369" s="78">
        <v>0</v>
      </c>
      <c r="EX369" s="80">
        <v>0</v>
      </c>
      <c r="EY369" s="78">
        <v>0</v>
      </c>
      <c r="EZ369" s="78"/>
      <c r="FA369" s="78"/>
      <c r="FB369" s="78"/>
      <c r="FC369" s="78"/>
      <c r="FD369" s="78"/>
      <c r="FE369" s="78"/>
    </row>
    <row r="370" spans="1:161">
      <c r="A370" s="212"/>
      <c r="B370" s="66" t="s">
        <v>73</v>
      </c>
      <c r="C370" s="26">
        <v>115</v>
      </c>
      <c r="D370" s="26">
        <v>45</v>
      </c>
      <c r="E370" s="26">
        <v>0</v>
      </c>
      <c r="F370" s="26">
        <v>0</v>
      </c>
      <c r="G370" s="26">
        <v>0</v>
      </c>
      <c r="H370" s="26">
        <v>0</v>
      </c>
      <c r="I370" s="26">
        <v>79</v>
      </c>
      <c r="J370" s="26">
        <v>29</v>
      </c>
      <c r="K370" s="26">
        <v>0</v>
      </c>
      <c r="L370" s="26">
        <v>0</v>
      </c>
      <c r="M370" s="26">
        <v>0</v>
      </c>
      <c r="N370" s="26">
        <v>0</v>
      </c>
      <c r="O370" s="26">
        <v>0</v>
      </c>
      <c r="P370" s="26">
        <v>0</v>
      </c>
      <c r="Q370" s="26">
        <v>44</v>
      </c>
      <c r="R370" s="26">
        <v>20</v>
      </c>
      <c r="S370" s="26">
        <v>0</v>
      </c>
      <c r="T370" s="26">
        <v>0</v>
      </c>
      <c r="U370" s="26">
        <v>0</v>
      </c>
      <c r="V370" s="26">
        <v>0</v>
      </c>
      <c r="W370" s="26">
        <v>2</v>
      </c>
      <c r="X370" s="26">
        <v>2</v>
      </c>
      <c r="Y370" s="26">
        <v>0</v>
      </c>
      <c r="Z370" s="26">
        <v>0</v>
      </c>
      <c r="AA370" s="26">
        <v>0</v>
      </c>
      <c r="AB370" s="26">
        <v>0</v>
      </c>
      <c r="AC370" s="68">
        <v>240</v>
      </c>
      <c r="AD370" s="68">
        <v>96</v>
      </c>
      <c r="AE370" s="212"/>
      <c r="AF370" s="66" t="s">
        <v>73</v>
      </c>
      <c r="AG370" s="26">
        <v>7</v>
      </c>
      <c r="AH370" s="26">
        <v>1</v>
      </c>
      <c r="AI370" s="26">
        <v>0</v>
      </c>
      <c r="AJ370" s="26">
        <v>0</v>
      </c>
      <c r="AK370" s="26">
        <v>0</v>
      </c>
      <c r="AL370" s="26">
        <v>0</v>
      </c>
      <c r="AM370" s="26">
        <v>7</v>
      </c>
      <c r="AN370" s="26">
        <v>2</v>
      </c>
      <c r="AO370" s="26">
        <v>0</v>
      </c>
      <c r="AP370" s="26">
        <v>0</v>
      </c>
      <c r="AQ370" s="26">
        <v>0</v>
      </c>
      <c r="AR370" s="26">
        <v>0</v>
      </c>
      <c r="AS370" s="26">
        <v>0</v>
      </c>
      <c r="AT370" s="26">
        <v>0</v>
      </c>
      <c r="AU370" s="26">
        <v>4</v>
      </c>
      <c r="AV370" s="26">
        <v>2</v>
      </c>
      <c r="AW370" s="26">
        <v>0</v>
      </c>
      <c r="AX370" s="26">
        <v>0</v>
      </c>
      <c r="AY370" s="26">
        <v>0</v>
      </c>
      <c r="AZ370" s="26">
        <v>0</v>
      </c>
      <c r="BA370" s="26">
        <v>0</v>
      </c>
      <c r="BB370" s="26">
        <v>0</v>
      </c>
      <c r="BC370" s="26">
        <v>0</v>
      </c>
      <c r="BD370" s="26">
        <v>0</v>
      </c>
      <c r="BE370" s="26">
        <v>0</v>
      </c>
      <c r="BF370" s="26">
        <v>0</v>
      </c>
      <c r="BG370" s="68">
        <v>18</v>
      </c>
      <c r="BH370" s="68">
        <v>5</v>
      </c>
      <c r="BI370" s="212"/>
      <c r="BJ370" s="66" t="s">
        <v>73</v>
      </c>
      <c r="BK370" s="68">
        <v>2</v>
      </c>
      <c r="BL370" s="68">
        <v>0</v>
      </c>
      <c r="BM370" s="68">
        <v>0</v>
      </c>
      <c r="BN370" s="68">
        <v>2</v>
      </c>
      <c r="BO370" s="68">
        <v>0</v>
      </c>
      <c r="BP370" s="68">
        <v>0</v>
      </c>
      <c r="BQ370" s="68">
        <v>0</v>
      </c>
      <c r="BR370" s="68">
        <v>2</v>
      </c>
      <c r="BS370" s="68">
        <v>0</v>
      </c>
      <c r="BT370" s="68">
        <v>0</v>
      </c>
      <c r="BU370" s="68">
        <v>1</v>
      </c>
      <c r="BV370" s="68">
        <v>0</v>
      </c>
      <c r="BW370" s="68">
        <v>0</v>
      </c>
      <c r="BX370" s="68">
        <v>7</v>
      </c>
      <c r="BY370" s="68">
        <v>3</v>
      </c>
      <c r="BZ370" s="68">
        <v>0</v>
      </c>
      <c r="CA370" s="68">
        <v>0</v>
      </c>
      <c r="CB370" s="68">
        <v>1</v>
      </c>
      <c r="CC370" s="68">
        <v>1</v>
      </c>
      <c r="CD370" s="212"/>
      <c r="CE370" s="66" t="s">
        <v>73</v>
      </c>
      <c r="CF370" s="68">
        <v>0</v>
      </c>
      <c r="CG370" s="68">
        <v>110</v>
      </c>
      <c r="CH370" s="68">
        <v>0</v>
      </c>
      <c r="CI370" s="68">
        <v>0</v>
      </c>
      <c r="CJ370" s="68">
        <v>0</v>
      </c>
      <c r="CK370" s="68">
        <v>0</v>
      </c>
      <c r="CL370" s="68">
        <v>5</v>
      </c>
      <c r="CM370" s="68">
        <v>12</v>
      </c>
      <c r="CN370" s="68">
        <v>5</v>
      </c>
      <c r="CO370" s="212"/>
      <c r="CP370" s="66" t="s">
        <v>73</v>
      </c>
      <c r="CQ370" s="68">
        <v>79</v>
      </c>
      <c r="CR370" s="68">
        <v>37</v>
      </c>
      <c r="CS370" s="68">
        <v>63</v>
      </c>
      <c r="CT370" s="68">
        <v>28</v>
      </c>
      <c r="CU370" s="68">
        <v>0</v>
      </c>
      <c r="CV370" s="68">
        <v>0</v>
      </c>
      <c r="CW370" s="68">
        <v>0</v>
      </c>
      <c r="CX370" s="68">
        <v>0</v>
      </c>
      <c r="CY370" s="68">
        <v>5</v>
      </c>
      <c r="CZ370" s="68">
        <v>2</v>
      </c>
      <c r="DA370" s="68">
        <v>2</v>
      </c>
      <c r="DB370" s="68">
        <v>2</v>
      </c>
      <c r="DC370" s="68">
        <v>0</v>
      </c>
      <c r="DD370" s="68">
        <v>0</v>
      </c>
      <c r="DE370" s="68">
        <v>0</v>
      </c>
      <c r="DF370" s="68">
        <v>0</v>
      </c>
      <c r="DG370" s="68">
        <v>0</v>
      </c>
      <c r="DH370" s="68">
        <v>0</v>
      </c>
      <c r="DI370" s="68">
        <v>0</v>
      </c>
      <c r="DJ370" s="68">
        <v>0</v>
      </c>
      <c r="DK370" s="68">
        <v>0</v>
      </c>
      <c r="DL370" s="68">
        <v>0</v>
      </c>
      <c r="DM370" s="68">
        <v>0</v>
      </c>
      <c r="DN370" s="68">
        <v>0</v>
      </c>
      <c r="DO370" s="212"/>
      <c r="DP370" s="66" t="s">
        <v>73</v>
      </c>
      <c r="DQ370" s="26">
        <v>0</v>
      </c>
      <c r="DR370" s="26">
        <v>10</v>
      </c>
      <c r="DS370" s="26">
        <v>0</v>
      </c>
      <c r="DT370" s="26">
        <v>4</v>
      </c>
      <c r="DU370" s="26">
        <v>0</v>
      </c>
      <c r="DV370" s="26">
        <v>14</v>
      </c>
      <c r="DW370" s="26">
        <v>5</v>
      </c>
      <c r="DX370" s="26">
        <v>3</v>
      </c>
      <c r="DY370" s="41">
        <v>3</v>
      </c>
      <c r="DZ370" s="41">
        <v>3</v>
      </c>
      <c r="EA370" s="212"/>
      <c r="EB370" s="66" t="s">
        <v>73</v>
      </c>
      <c r="EC370" s="68">
        <v>92</v>
      </c>
      <c r="ED370" s="68">
        <v>92</v>
      </c>
      <c r="EE370" s="68">
        <v>0</v>
      </c>
      <c r="EF370" s="68">
        <v>0</v>
      </c>
      <c r="EG370" s="68">
        <v>0</v>
      </c>
      <c r="EH370" s="68">
        <v>0</v>
      </c>
      <c r="EI370" s="68">
        <v>0</v>
      </c>
      <c r="EJ370" s="68">
        <v>92</v>
      </c>
      <c r="EK370" s="68">
        <v>0</v>
      </c>
      <c r="EL370" s="68">
        <v>0</v>
      </c>
      <c r="EM370" s="68">
        <v>0</v>
      </c>
      <c r="EN370" s="68">
        <v>0</v>
      </c>
      <c r="EO370" s="68">
        <v>1</v>
      </c>
      <c r="EP370" s="68">
        <v>0</v>
      </c>
      <c r="EQ370" s="68">
        <v>0</v>
      </c>
      <c r="ER370" s="68">
        <v>0</v>
      </c>
      <c r="ES370" s="68">
        <v>0</v>
      </c>
      <c r="EU370" s="80" t="s">
        <v>21</v>
      </c>
      <c r="EV370" s="80" t="s">
        <v>2657</v>
      </c>
      <c r="EW370" s="78">
        <v>84</v>
      </c>
      <c r="EX370" s="80">
        <v>65</v>
      </c>
      <c r="EY370" s="78">
        <v>220</v>
      </c>
      <c r="EZ370" s="78"/>
      <c r="FA370" s="78"/>
      <c r="FB370" s="78"/>
      <c r="FC370" s="78"/>
      <c r="FD370" s="78"/>
      <c r="FE370" s="78"/>
    </row>
    <row r="371" spans="1:161" s="100" customFormat="1">
      <c r="A371" s="45" t="s">
        <v>112</v>
      </c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45" t="s">
        <v>112</v>
      </c>
      <c r="AF371" s="48"/>
      <c r="AG371" s="22"/>
      <c r="AH371" s="22"/>
      <c r="AI371" s="22"/>
      <c r="AJ371" s="22"/>
      <c r="AK371" s="22"/>
      <c r="AL371" s="22"/>
      <c r="AM371" s="22"/>
      <c r="AN371" s="22"/>
      <c r="AO371" s="22"/>
      <c r="AP371" s="22"/>
      <c r="AQ371" s="22"/>
      <c r="AR371" s="22"/>
      <c r="AS371" s="22"/>
      <c r="AT371" s="22"/>
      <c r="AU371" s="22"/>
      <c r="AV371" s="22"/>
      <c r="AW371" s="22"/>
      <c r="AX371" s="22"/>
      <c r="AY371" s="22"/>
      <c r="AZ371" s="22"/>
      <c r="BA371" s="22"/>
      <c r="BB371" s="22"/>
      <c r="BC371" s="22"/>
      <c r="BD371" s="22"/>
      <c r="BE371" s="22"/>
      <c r="BF371" s="22"/>
      <c r="BG371" s="116"/>
      <c r="BH371" s="116"/>
      <c r="BI371" s="45" t="s">
        <v>112</v>
      </c>
      <c r="BJ371" s="48"/>
      <c r="BK371" s="22"/>
      <c r="BL371" s="22"/>
      <c r="BM371" s="22"/>
      <c r="BN371" s="22"/>
      <c r="BO371" s="22"/>
      <c r="BP371" s="22"/>
      <c r="BQ371" s="22"/>
      <c r="BR371" s="22"/>
      <c r="BS371" s="22"/>
      <c r="BT371" s="22"/>
      <c r="BU371" s="22"/>
      <c r="BV371" s="22"/>
      <c r="BW371" s="22"/>
      <c r="BX371" s="22"/>
      <c r="BY371" s="22"/>
      <c r="BZ371" s="22"/>
      <c r="CA371" s="22"/>
      <c r="CB371" s="22"/>
      <c r="CC371" s="22"/>
      <c r="CD371" s="45" t="s">
        <v>112</v>
      </c>
      <c r="CE371" s="48"/>
      <c r="CF371" s="22"/>
      <c r="CG371" s="22"/>
      <c r="CH371" s="22"/>
      <c r="CI371" s="22"/>
      <c r="CJ371" s="22"/>
      <c r="CK371" s="22"/>
      <c r="CL371" s="22"/>
      <c r="CM371" s="22"/>
      <c r="CN371" s="22"/>
      <c r="CO371" s="45" t="s">
        <v>112</v>
      </c>
      <c r="CP371" s="48"/>
      <c r="CQ371" s="22"/>
      <c r="CR371" s="22"/>
      <c r="CS371" s="22"/>
      <c r="CT371" s="22"/>
      <c r="CU371" s="22"/>
      <c r="CV371" s="22"/>
      <c r="CW371" s="22"/>
      <c r="CX371" s="22"/>
      <c r="CY371" s="22"/>
      <c r="CZ371" s="22"/>
      <c r="DA371" s="22"/>
      <c r="DB371" s="22"/>
      <c r="DC371" s="22"/>
      <c r="DD371" s="22"/>
      <c r="DE371" s="22"/>
      <c r="DF371" s="22"/>
      <c r="DG371" s="22"/>
      <c r="DH371" s="22"/>
      <c r="DI371" s="22"/>
      <c r="DJ371" s="22"/>
      <c r="DK371" s="22"/>
      <c r="DL371" s="22"/>
      <c r="DM371" s="22"/>
      <c r="DN371" s="22"/>
      <c r="DO371" s="45" t="s">
        <v>112</v>
      </c>
      <c r="DP371" s="13"/>
      <c r="DQ371" s="13"/>
      <c r="DR371" s="13"/>
      <c r="DS371" s="13"/>
      <c r="DT371" s="13"/>
      <c r="DU371" s="13"/>
      <c r="DV371" s="13"/>
      <c r="DW371" s="13"/>
      <c r="DX371" s="13"/>
      <c r="DY371" s="13"/>
      <c r="DZ371" s="13"/>
      <c r="EA371" s="45" t="s">
        <v>112</v>
      </c>
      <c r="EB371" s="13"/>
      <c r="EC371" s="117"/>
      <c r="ED371" s="117"/>
      <c r="EE371" s="117"/>
      <c r="EF371" s="117"/>
      <c r="EG371" s="117"/>
      <c r="EH371" s="117"/>
      <c r="EI371" s="117"/>
      <c r="EJ371" s="117"/>
      <c r="EK371" s="117"/>
      <c r="EL371" s="117"/>
      <c r="EM371" s="117"/>
      <c r="EN371" s="117"/>
      <c r="EO371" s="117"/>
      <c r="EP371" s="117"/>
      <c r="EQ371" s="117"/>
      <c r="ER371" s="117"/>
      <c r="ES371" s="117"/>
      <c r="EU371" s="80" t="str">
        <f>IF(A371="",EU370,A371)</f>
        <v>MENABE</v>
      </c>
      <c r="EV371" s="80" t="str">
        <f>EU371&amp;B371</f>
        <v>MENABE</v>
      </c>
      <c r="EW371" s="78">
        <f>CQ371+CU371+CY371+DC371+DG371+DK371</f>
        <v>0</v>
      </c>
      <c r="EX371" s="80">
        <f>CS371+CW371+DA371+DE371+DI371+DM371</f>
        <v>0</v>
      </c>
      <c r="EY371" s="78">
        <f>(CF371+2*CG371+3*CH371+4*CI371+5*CJ371)</f>
        <v>0</v>
      </c>
      <c r="EZ371" s="78"/>
      <c r="FA371" s="78"/>
      <c r="FB371" s="78"/>
      <c r="FC371" s="78"/>
      <c r="FD371" s="78"/>
      <c r="FE371" s="78"/>
    </row>
    <row r="372" spans="1:161">
      <c r="A372" s="212" t="s">
        <v>212</v>
      </c>
      <c r="B372" s="8" t="s">
        <v>90</v>
      </c>
      <c r="C372" s="71">
        <v>254</v>
      </c>
      <c r="D372" s="71">
        <v>123</v>
      </c>
      <c r="E372" s="71">
        <v>0</v>
      </c>
      <c r="F372" s="71">
        <v>0</v>
      </c>
      <c r="G372" s="71">
        <v>0</v>
      </c>
      <c r="H372" s="71">
        <v>0</v>
      </c>
      <c r="I372" s="71">
        <v>0</v>
      </c>
      <c r="J372" s="71">
        <v>0</v>
      </c>
      <c r="K372" s="71">
        <v>97</v>
      </c>
      <c r="L372" s="71">
        <v>48</v>
      </c>
      <c r="M372" s="71">
        <v>18</v>
      </c>
      <c r="N372" s="71">
        <v>2</v>
      </c>
      <c r="O372" s="71">
        <v>42</v>
      </c>
      <c r="P372" s="71">
        <v>21</v>
      </c>
      <c r="Q372" s="71">
        <v>0</v>
      </c>
      <c r="R372" s="71">
        <v>0</v>
      </c>
      <c r="S372" s="71">
        <v>0</v>
      </c>
      <c r="T372" s="71">
        <v>0</v>
      </c>
      <c r="U372" s="71">
        <v>0</v>
      </c>
      <c r="V372" s="71">
        <v>0</v>
      </c>
      <c r="W372" s="71">
        <v>113</v>
      </c>
      <c r="X372" s="71">
        <v>54</v>
      </c>
      <c r="Y372" s="71">
        <v>21</v>
      </c>
      <c r="Z372" s="71">
        <v>3</v>
      </c>
      <c r="AA372" s="71">
        <v>38</v>
      </c>
      <c r="AB372" s="71">
        <v>8</v>
      </c>
      <c r="AC372" s="69">
        <v>583</v>
      </c>
      <c r="AD372" s="69">
        <v>259</v>
      </c>
      <c r="AE372" s="212" t="s">
        <v>212</v>
      </c>
      <c r="AF372" s="8" t="s">
        <v>90</v>
      </c>
      <c r="AG372" s="71">
        <v>18</v>
      </c>
      <c r="AH372" s="71">
        <v>7</v>
      </c>
      <c r="AI372" s="71">
        <v>0</v>
      </c>
      <c r="AJ372" s="71">
        <v>0</v>
      </c>
      <c r="AK372" s="71">
        <v>0</v>
      </c>
      <c r="AL372" s="71">
        <v>0</v>
      </c>
      <c r="AM372" s="71">
        <v>0</v>
      </c>
      <c r="AN372" s="71">
        <v>0</v>
      </c>
      <c r="AO372" s="71">
        <v>1</v>
      </c>
      <c r="AP372" s="71">
        <v>0</v>
      </c>
      <c r="AQ372" s="71">
        <v>0</v>
      </c>
      <c r="AR372" s="71">
        <v>0</v>
      </c>
      <c r="AS372" s="71">
        <v>1</v>
      </c>
      <c r="AT372" s="71">
        <v>1</v>
      </c>
      <c r="AU372" s="71">
        <v>0</v>
      </c>
      <c r="AV372" s="71">
        <v>0</v>
      </c>
      <c r="AW372" s="71">
        <v>0</v>
      </c>
      <c r="AX372" s="71">
        <v>0</v>
      </c>
      <c r="AY372" s="71">
        <v>0</v>
      </c>
      <c r="AZ372" s="71">
        <v>0</v>
      </c>
      <c r="BA372" s="71">
        <v>24</v>
      </c>
      <c r="BB372" s="71">
        <v>10</v>
      </c>
      <c r="BC372" s="71">
        <v>7</v>
      </c>
      <c r="BD372" s="71">
        <v>1</v>
      </c>
      <c r="BE372" s="71">
        <v>7</v>
      </c>
      <c r="BF372" s="71">
        <v>1</v>
      </c>
      <c r="BG372" s="69">
        <v>58</v>
      </c>
      <c r="BH372" s="69">
        <v>20</v>
      </c>
      <c r="BI372" s="212" t="s">
        <v>212</v>
      </c>
      <c r="BJ372" s="8" t="s">
        <v>90</v>
      </c>
      <c r="BK372" s="31">
        <v>5</v>
      </c>
      <c r="BL372" s="31">
        <v>0</v>
      </c>
      <c r="BM372" s="31">
        <v>0</v>
      </c>
      <c r="BN372" s="31">
        <v>0</v>
      </c>
      <c r="BO372" s="31">
        <v>2</v>
      </c>
      <c r="BP372" s="31">
        <v>1</v>
      </c>
      <c r="BQ372" s="31">
        <v>1</v>
      </c>
      <c r="BR372" s="31">
        <v>0</v>
      </c>
      <c r="BS372" s="31">
        <v>0</v>
      </c>
      <c r="BT372" s="31">
        <v>0</v>
      </c>
      <c r="BU372" s="31">
        <v>2</v>
      </c>
      <c r="BV372" s="31">
        <v>1</v>
      </c>
      <c r="BW372" s="31">
        <v>1</v>
      </c>
      <c r="BX372" s="149">
        <v>13</v>
      </c>
      <c r="BY372" s="125">
        <v>13</v>
      </c>
      <c r="BZ372" s="71">
        <v>2</v>
      </c>
      <c r="CA372" s="71">
        <v>0</v>
      </c>
      <c r="CB372" s="71">
        <v>0</v>
      </c>
      <c r="CC372" s="71">
        <v>1</v>
      </c>
      <c r="CD372" s="212" t="s">
        <v>212</v>
      </c>
      <c r="CE372" s="8" t="s">
        <v>90</v>
      </c>
      <c r="CF372" s="71">
        <v>0</v>
      </c>
      <c r="CG372" s="71">
        <v>319</v>
      </c>
      <c r="CH372" s="71">
        <v>0</v>
      </c>
      <c r="CI372" s="71">
        <v>0</v>
      </c>
      <c r="CJ372" s="71">
        <v>0</v>
      </c>
      <c r="CK372" s="71">
        <v>6</v>
      </c>
      <c r="CL372" s="71">
        <v>13</v>
      </c>
      <c r="CM372" s="71">
        <v>13</v>
      </c>
      <c r="CN372" s="71">
        <v>13</v>
      </c>
      <c r="CO372" s="212" t="s">
        <v>212</v>
      </c>
      <c r="CP372" s="8" t="s">
        <v>90</v>
      </c>
      <c r="CQ372" s="46">
        <v>0</v>
      </c>
      <c r="CR372" s="46">
        <v>0</v>
      </c>
      <c r="CS372" s="46">
        <v>0</v>
      </c>
      <c r="CT372" s="46">
        <v>0</v>
      </c>
      <c r="CU372" s="46">
        <v>0</v>
      </c>
      <c r="CV372" s="46">
        <v>0</v>
      </c>
      <c r="CW372" s="46">
        <v>0</v>
      </c>
      <c r="CX372" s="46">
        <v>0</v>
      </c>
      <c r="CY372" s="46">
        <v>0</v>
      </c>
      <c r="CZ372" s="46">
        <v>0</v>
      </c>
      <c r="DA372" s="46">
        <v>0</v>
      </c>
      <c r="DB372" s="46">
        <v>0</v>
      </c>
      <c r="DC372" s="46">
        <v>98</v>
      </c>
      <c r="DD372" s="46">
        <v>46</v>
      </c>
      <c r="DE372" s="46">
        <v>39</v>
      </c>
      <c r="DF372" s="46">
        <v>14</v>
      </c>
      <c r="DG372" s="46">
        <v>18</v>
      </c>
      <c r="DH372" s="46">
        <v>2</v>
      </c>
      <c r="DI372" s="46">
        <v>2</v>
      </c>
      <c r="DJ372" s="46">
        <v>0</v>
      </c>
      <c r="DK372" s="46">
        <v>36</v>
      </c>
      <c r="DL372" s="46">
        <v>8</v>
      </c>
      <c r="DM372" s="46">
        <v>19</v>
      </c>
      <c r="DN372" s="46">
        <v>4</v>
      </c>
      <c r="DO372" s="212" t="s">
        <v>212</v>
      </c>
      <c r="DP372" s="8" t="s">
        <v>90</v>
      </c>
      <c r="DQ372" s="71">
        <v>10</v>
      </c>
      <c r="DR372" s="71">
        <v>10</v>
      </c>
      <c r="DS372" s="71">
        <v>0</v>
      </c>
      <c r="DT372" s="71">
        <v>6</v>
      </c>
      <c r="DU372" s="71">
        <v>0</v>
      </c>
      <c r="DV372" s="16">
        <v>26</v>
      </c>
      <c r="DW372" s="71">
        <v>13</v>
      </c>
      <c r="DX372" s="71">
        <v>4</v>
      </c>
      <c r="DY372" s="152">
        <v>10</v>
      </c>
      <c r="DZ372" s="32">
        <v>6</v>
      </c>
      <c r="EA372" s="212" t="s">
        <v>212</v>
      </c>
      <c r="EB372" s="8" t="s">
        <v>90</v>
      </c>
      <c r="EC372" s="71">
        <v>197</v>
      </c>
      <c r="ED372" s="71">
        <v>201</v>
      </c>
      <c r="EE372" s="71">
        <v>32</v>
      </c>
      <c r="EF372" s="71">
        <v>0</v>
      </c>
      <c r="EG372" s="71">
        <v>18</v>
      </c>
      <c r="EH372" s="71">
        <v>78</v>
      </c>
      <c r="EI372" s="71">
        <v>5</v>
      </c>
      <c r="EJ372" s="71">
        <v>348</v>
      </c>
      <c r="EK372" s="71">
        <v>76</v>
      </c>
      <c r="EL372" s="71">
        <v>27</v>
      </c>
      <c r="EM372" s="71">
        <v>16</v>
      </c>
      <c r="EN372" s="71">
        <v>2</v>
      </c>
      <c r="EO372" s="71">
        <v>5</v>
      </c>
      <c r="EP372" s="71">
        <v>3</v>
      </c>
      <c r="EQ372" s="71">
        <v>1</v>
      </c>
      <c r="ER372" s="71">
        <v>0</v>
      </c>
      <c r="ES372" s="71">
        <v>0</v>
      </c>
      <c r="EU372" s="80" t="s">
        <v>212</v>
      </c>
      <c r="EV372" s="80" t="s">
        <v>2661</v>
      </c>
      <c r="EW372" s="78">
        <v>152</v>
      </c>
      <c r="EX372" s="80">
        <v>60</v>
      </c>
      <c r="EY372" s="78">
        <v>638</v>
      </c>
      <c r="EZ372" s="78"/>
      <c r="FA372" s="78"/>
      <c r="FB372" s="78"/>
      <c r="FC372" s="78"/>
      <c r="FD372" s="78"/>
      <c r="FE372" s="78"/>
    </row>
    <row r="373" spans="1:161">
      <c r="A373" s="212"/>
      <c r="B373" s="8" t="s">
        <v>91</v>
      </c>
      <c r="C373" s="71">
        <v>0</v>
      </c>
      <c r="D373" s="71">
        <v>0</v>
      </c>
      <c r="E373" s="71">
        <v>0</v>
      </c>
      <c r="F373" s="71">
        <v>0</v>
      </c>
      <c r="G373" s="71">
        <v>0</v>
      </c>
      <c r="H373" s="71">
        <v>0</v>
      </c>
      <c r="I373" s="71">
        <v>0</v>
      </c>
      <c r="J373" s="71">
        <v>0</v>
      </c>
      <c r="K373" s="71">
        <v>0</v>
      </c>
      <c r="L373" s="71">
        <v>0</v>
      </c>
      <c r="M373" s="71">
        <v>0</v>
      </c>
      <c r="N373" s="71">
        <v>0</v>
      </c>
      <c r="O373" s="71">
        <v>0</v>
      </c>
      <c r="P373" s="71">
        <v>0</v>
      </c>
      <c r="Q373" s="71">
        <v>0</v>
      </c>
      <c r="R373" s="71">
        <v>0</v>
      </c>
      <c r="S373" s="71">
        <v>0</v>
      </c>
      <c r="T373" s="71">
        <v>0</v>
      </c>
      <c r="U373" s="71">
        <v>0</v>
      </c>
      <c r="V373" s="71">
        <v>0</v>
      </c>
      <c r="W373" s="71">
        <v>0</v>
      </c>
      <c r="X373" s="71">
        <v>0</v>
      </c>
      <c r="Y373" s="71">
        <v>0</v>
      </c>
      <c r="Z373" s="71">
        <v>0</v>
      </c>
      <c r="AA373" s="71">
        <v>0</v>
      </c>
      <c r="AB373" s="71">
        <v>0</v>
      </c>
      <c r="AC373" s="69">
        <v>0</v>
      </c>
      <c r="AD373" s="69">
        <v>0</v>
      </c>
      <c r="AE373" s="212"/>
      <c r="AF373" s="8" t="s">
        <v>91</v>
      </c>
      <c r="AG373" s="71">
        <v>0</v>
      </c>
      <c r="AH373" s="71">
        <v>0</v>
      </c>
      <c r="AI373" s="71">
        <v>0</v>
      </c>
      <c r="AJ373" s="71">
        <v>0</v>
      </c>
      <c r="AK373" s="71">
        <v>0</v>
      </c>
      <c r="AL373" s="71">
        <v>0</v>
      </c>
      <c r="AM373" s="71">
        <v>0</v>
      </c>
      <c r="AN373" s="71">
        <v>0</v>
      </c>
      <c r="AO373" s="71">
        <v>0</v>
      </c>
      <c r="AP373" s="71">
        <v>0</v>
      </c>
      <c r="AQ373" s="71">
        <v>0</v>
      </c>
      <c r="AR373" s="71">
        <v>0</v>
      </c>
      <c r="AS373" s="71">
        <v>0</v>
      </c>
      <c r="AT373" s="71">
        <v>0</v>
      </c>
      <c r="AU373" s="71">
        <v>0</v>
      </c>
      <c r="AV373" s="71">
        <v>0</v>
      </c>
      <c r="AW373" s="71">
        <v>0</v>
      </c>
      <c r="AX373" s="71">
        <v>0</v>
      </c>
      <c r="AY373" s="71">
        <v>0</v>
      </c>
      <c r="AZ373" s="71">
        <v>0</v>
      </c>
      <c r="BA373" s="71">
        <v>0</v>
      </c>
      <c r="BB373" s="71">
        <v>0</v>
      </c>
      <c r="BC373" s="71">
        <v>0</v>
      </c>
      <c r="BD373" s="71">
        <v>0</v>
      </c>
      <c r="BE373" s="71">
        <v>0</v>
      </c>
      <c r="BF373" s="71">
        <v>0</v>
      </c>
      <c r="BG373" s="69">
        <v>0</v>
      </c>
      <c r="BH373" s="69">
        <v>0</v>
      </c>
      <c r="BI373" s="212"/>
      <c r="BJ373" s="8" t="s">
        <v>91</v>
      </c>
      <c r="BK373" s="31">
        <v>0</v>
      </c>
      <c r="BL373" s="31">
        <v>0</v>
      </c>
      <c r="BM373" s="31">
        <v>0</v>
      </c>
      <c r="BN373" s="31">
        <v>0</v>
      </c>
      <c r="BO373" s="31">
        <v>0</v>
      </c>
      <c r="BP373" s="31">
        <v>0</v>
      </c>
      <c r="BQ373" s="31">
        <v>0</v>
      </c>
      <c r="BR373" s="31">
        <v>0</v>
      </c>
      <c r="BS373" s="31">
        <v>0</v>
      </c>
      <c r="BT373" s="31">
        <v>0</v>
      </c>
      <c r="BU373" s="31">
        <v>0</v>
      </c>
      <c r="BV373" s="31">
        <v>0</v>
      </c>
      <c r="BW373" s="31">
        <v>0</v>
      </c>
      <c r="BX373" s="149">
        <v>0</v>
      </c>
      <c r="BY373" s="125">
        <v>0</v>
      </c>
      <c r="BZ373" s="71">
        <v>0</v>
      </c>
      <c r="CA373" s="71">
        <v>0</v>
      </c>
      <c r="CB373" s="71">
        <v>0</v>
      </c>
      <c r="CC373" s="71">
        <v>0</v>
      </c>
      <c r="CD373" s="212"/>
      <c r="CE373" s="8" t="s">
        <v>91</v>
      </c>
      <c r="CF373" s="71">
        <v>0</v>
      </c>
      <c r="CG373" s="71">
        <v>0</v>
      </c>
      <c r="CH373" s="71">
        <v>0</v>
      </c>
      <c r="CI373" s="71">
        <v>0</v>
      </c>
      <c r="CJ373" s="71">
        <v>0</v>
      </c>
      <c r="CK373" s="71">
        <v>0</v>
      </c>
      <c r="CL373" s="71">
        <v>0</v>
      </c>
      <c r="CM373" s="71">
        <v>0</v>
      </c>
      <c r="CN373" s="71">
        <v>0</v>
      </c>
      <c r="CO373" s="212"/>
      <c r="CP373" s="8" t="s">
        <v>91</v>
      </c>
      <c r="CQ373" s="46">
        <v>0</v>
      </c>
      <c r="CR373" s="46">
        <v>0</v>
      </c>
      <c r="CS373" s="46">
        <v>0</v>
      </c>
      <c r="CT373" s="46">
        <v>0</v>
      </c>
      <c r="CU373" s="46">
        <v>0</v>
      </c>
      <c r="CV373" s="46">
        <v>0</v>
      </c>
      <c r="CW373" s="46">
        <v>0</v>
      </c>
      <c r="CX373" s="46">
        <v>0</v>
      </c>
      <c r="CY373" s="46">
        <v>0</v>
      </c>
      <c r="CZ373" s="46">
        <v>0</v>
      </c>
      <c r="DA373" s="46">
        <v>0</v>
      </c>
      <c r="DB373" s="46">
        <v>0</v>
      </c>
      <c r="DC373" s="46">
        <v>0</v>
      </c>
      <c r="DD373" s="46">
        <v>0</v>
      </c>
      <c r="DE373" s="46">
        <v>0</v>
      </c>
      <c r="DF373" s="46">
        <v>0</v>
      </c>
      <c r="DG373" s="46">
        <v>0</v>
      </c>
      <c r="DH373" s="46">
        <v>0</v>
      </c>
      <c r="DI373" s="46">
        <v>0</v>
      </c>
      <c r="DJ373" s="46">
        <v>0</v>
      </c>
      <c r="DK373" s="46">
        <v>0</v>
      </c>
      <c r="DL373" s="46">
        <v>0</v>
      </c>
      <c r="DM373" s="46">
        <v>0</v>
      </c>
      <c r="DN373" s="46">
        <v>0</v>
      </c>
      <c r="DO373" s="212"/>
      <c r="DP373" s="8" t="s">
        <v>91</v>
      </c>
      <c r="DQ373" s="71">
        <v>0</v>
      </c>
      <c r="DR373" s="71">
        <v>0</v>
      </c>
      <c r="DS373" s="71">
        <v>0</v>
      </c>
      <c r="DT373" s="71">
        <v>0</v>
      </c>
      <c r="DU373" s="71">
        <v>0</v>
      </c>
      <c r="DV373" s="16">
        <v>0</v>
      </c>
      <c r="DW373" s="71">
        <v>0</v>
      </c>
      <c r="DX373" s="71">
        <v>0</v>
      </c>
      <c r="DY373" s="152">
        <v>0</v>
      </c>
      <c r="DZ373" s="32">
        <v>0</v>
      </c>
      <c r="EA373" s="212"/>
      <c r="EB373" s="8" t="s">
        <v>91</v>
      </c>
      <c r="EC373" s="71">
        <v>0</v>
      </c>
      <c r="ED373" s="71">
        <v>0</v>
      </c>
      <c r="EE373" s="71">
        <v>0</v>
      </c>
      <c r="EF373" s="71">
        <v>0</v>
      </c>
      <c r="EG373" s="71">
        <v>0</v>
      </c>
      <c r="EH373" s="71">
        <v>0</v>
      </c>
      <c r="EI373" s="71">
        <v>0</v>
      </c>
      <c r="EJ373" s="71">
        <v>0</v>
      </c>
      <c r="EK373" s="71">
        <v>0</v>
      </c>
      <c r="EL373" s="71">
        <v>0</v>
      </c>
      <c r="EM373" s="71">
        <v>0</v>
      </c>
      <c r="EN373" s="71">
        <v>0</v>
      </c>
      <c r="EO373" s="71">
        <v>0</v>
      </c>
      <c r="EP373" s="71">
        <v>0</v>
      </c>
      <c r="EQ373" s="71">
        <v>0</v>
      </c>
      <c r="ER373" s="71">
        <v>0</v>
      </c>
      <c r="ES373" s="71">
        <v>0</v>
      </c>
      <c r="EU373" s="80" t="s">
        <v>212</v>
      </c>
      <c r="EV373" s="80" t="s">
        <v>2662</v>
      </c>
      <c r="EW373" s="78">
        <v>0</v>
      </c>
      <c r="EX373" s="80">
        <v>0</v>
      </c>
      <c r="EY373" s="78">
        <v>0</v>
      </c>
      <c r="EZ373" s="78"/>
      <c r="FA373" s="78"/>
      <c r="FB373" s="78"/>
      <c r="FC373" s="78"/>
      <c r="FD373" s="78"/>
      <c r="FE373" s="78"/>
    </row>
    <row r="374" spans="1:161">
      <c r="A374" s="212"/>
      <c r="B374" s="66" t="s">
        <v>73</v>
      </c>
      <c r="C374" s="26">
        <v>254</v>
      </c>
      <c r="D374" s="26">
        <v>123</v>
      </c>
      <c r="E374" s="26">
        <v>0</v>
      </c>
      <c r="F374" s="26">
        <v>0</v>
      </c>
      <c r="G374" s="26">
        <v>0</v>
      </c>
      <c r="H374" s="26">
        <v>0</v>
      </c>
      <c r="I374" s="26">
        <v>0</v>
      </c>
      <c r="J374" s="26">
        <v>0</v>
      </c>
      <c r="K374" s="26">
        <v>97</v>
      </c>
      <c r="L374" s="26">
        <v>48</v>
      </c>
      <c r="M374" s="26">
        <v>18</v>
      </c>
      <c r="N374" s="26">
        <v>2</v>
      </c>
      <c r="O374" s="26">
        <v>42</v>
      </c>
      <c r="P374" s="26">
        <v>21</v>
      </c>
      <c r="Q374" s="26">
        <v>0</v>
      </c>
      <c r="R374" s="26">
        <v>0</v>
      </c>
      <c r="S374" s="26">
        <v>0</v>
      </c>
      <c r="T374" s="26">
        <v>0</v>
      </c>
      <c r="U374" s="26">
        <v>0</v>
      </c>
      <c r="V374" s="26">
        <v>0</v>
      </c>
      <c r="W374" s="26">
        <v>113</v>
      </c>
      <c r="X374" s="26">
        <v>54</v>
      </c>
      <c r="Y374" s="26">
        <v>21</v>
      </c>
      <c r="Z374" s="26">
        <v>3</v>
      </c>
      <c r="AA374" s="26">
        <v>38</v>
      </c>
      <c r="AB374" s="26">
        <v>8</v>
      </c>
      <c r="AC374" s="68">
        <v>583</v>
      </c>
      <c r="AD374" s="68">
        <v>259</v>
      </c>
      <c r="AE374" s="212"/>
      <c r="AF374" s="66" t="s">
        <v>73</v>
      </c>
      <c r="AG374" s="26">
        <v>18</v>
      </c>
      <c r="AH374" s="26">
        <v>7</v>
      </c>
      <c r="AI374" s="26">
        <v>0</v>
      </c>
      <c r="AJ374" s="26">
        <v>0</v>
      </c>
      <c r="AK374" s="26">
        <v>0</v>
      </c>
      <c r="AL374" s="26">
        <v>0</v>
      </c>
      <c r="AM374" s="26">
        <v>0</v>
      </c>
      <c r="AN374" s="26">
        <v>0</v>
      </c>
      <c r="AO374" s="26">
        <v>1</v>
      </c>
      <c r="AP374" s="26">
        <v>0</v>
      </c>
      <c r="AQ374" s="26">
        <v>0</v>
      </c>
      <c r="AR374" s="26">
        <v>0</v>
      </c>
      <c r="AS374" s="26">
        <v>1</v>
      </c>
      <c r="AT374" s="26">
        <v>1</v>
      </c>
      <c r="AU374" s="26">
        <v>0</v>
      </c>
      <c r="AV374" s="26">
        <v>0</v>
      </c>
      <c r="AW374" s="26">
        <v>0</v>
      </c>
      <c r="AX374" s="26">
        <v>0</v>
      </c>
      <c r="AY374" s="26">
        <v>0</v>
      </c>
      <c r="AZ374" s="26">
        <v>0</v>
      </c>
      <c r="BA374" s="26">
        <v>24</v>
      </c>
      <c r="BB374" s="26">
        <v>10</v>
      </c>
      <c r="BC374" s="26">
        <v>7</v>
      </c>
      <c r="BD374" s="26">
        <v>1</v>
      </c>
      <c r="BE374" s="26">
        <v>7</v>
      </c>
      <c r="BF374" s="26">
        <v>1</v>
      </c>
      <c r="BG374" s="68">
        <v>58</v>
      </c>
      <c r="BH374" s="68">
        <v>20</v>
      </c>
      <c r="BI374" s="212"/>
      <c r="BJ374" s="66" t="s">
        <v>73</v>
      </c>
      <c r="BK374" s="68">
        <v>5</v>
      </c>
      <c r="BL374" s="68">
        <v>0</v>
      </c>
      <c r="BM374" s="68">
        <v>0</v>
      </c>
      <c r="BN374" s="68">
        <v>0</v>
      </c>
      <c r="BO374" s="68">
        <v>2</v>
      </c>
      <c r="BP374" s="68">
        <v>1</v>
      </c>
      <c r="BQ374" s="68">
        <v>1</v>
      </c>
      <c r="BR374" s="68">
        <v>0</v>
      </c>
      <c r="BS374" s="68">
        <v>0</v>
      </c>
      <c r="BT374" s="68">
        <v>0</v>
      </c>
      <c r="BU374" s="68">
        <v>2</v>
      </c>
      <c r="BV374" s="68">
        <v>1</v>
      </c>
      <c r="BW374" s="68">
        <v>1</v>
      </c>
      <c r="BX374" s="68">
        <v>13</v>
      </c>
      <c r="BY374" s="68">
        <v>13</v>
      </c>
      <c r="BZ374" s="68">
        <v>2</v>
      </c>
      <c r="CA374" s="68">
        <v>0</v>
      </c>
      <c r="CB374" s="68">
        <v>0</v>
      </c>
      <c r="CC374" s="68">
        <v>1</v>
      </c>
      <c r="CD374" s="212"/>
      <c r="CE374" s="66" t="s">
        <v>73</v>
      </c>
      <c r="CF374" s="68">
        <v>0</v>
      </c>
      <c r="CG374" s="68">
        <v>319</v>
      </c>
      <c r="CH374" s="68">
        <v>0</v>
      </c>
      <c r="CI374" s="68">
        <v>0</v>
      </c>
      <c r="CJ374" s="68">
        <v>0</v>
      </c>
      <c r="CK374" s="68">
        <v>6</v>
      </c>
      <c r="CL374" s="68">
        <v>13</v>
      </c>
      <c r="CM374" s="68">
        <v>13</v>
      </c>
      <c r="CN374" s="68">
        <v>13</v>
      </c>
      <c r="CO374" s="212"/>
      <c r="CP374" s="66" t="s">
        <v>73</v>
      </c>
      <c r="CQ374" s="68">
        <v>0</v>
      </c>
      <c r="CR374" s="68">
        <v>0</v>
      </c>
      <c r="CS374" s="68">
        <v>0</v>
      </c>
      <c r="CT374" s="68">
        <v>0</v>
      </c>
      <c r="CU374" s="68">
        <v>0</v>
      </c>
      <c r="CV374" s="68">
        <v>0</v>
      </c>
      <c r="CW374" s="68">
        <v>0</v>
      </c>
      <c r="CX374" s="68">
        <v>0</v>
      </c>
      <c r="CY374" s="68">
        <v>0</v>
      </c>
      <c r="CZ374" s="68">
        <v>0</v>
      </c>
      <c r="DA374" s="68">
        <v>0</v>
      </c>
      <c r="DB374" s="68">
        <v>0</v>
      </c>
      <c r="DC374" s="68">
        <v>98</v>
      </c>
      <c r="DD374" s="68">
        <v>46</v>
      </c>
      <c r="DE374" s="68">
        <v>39</v>
      </c>
      <c r="DF374" s="68">
        <v>14</v>
      </c>
      <c r="DG374" s="68">
        <v>18</v>
      </c>
      <c r="DH374" s="68">
        <v>2</v>
      </c>
      <c r="DI374" s="68">
        <v>2</v>
      </c>
      <c r="DJ374" s="68">
        <v>0</v>
      </c>
      <c r="DK374" s="68">
        <v>36</v>
      </c>
      <c r="DL374" s="68">
        <v>8</v>
      </c>
      <c r="DM374" s="68">
        <v>19</v>
      </c>
      <c r="DN374" s="68">
        <v>4</v>
      </c>
      <c r="DO374" s="212"/>
      <c r="DP374" s="66" t="s">
        <v>73</v>
      </c>
      <c r="DQ374" s="26">
        <v>10</v>
      </c>
      <c r="DR374" s="26">
        <v>10</v>
      </c>
      <c r="DS374" s="26">
        <v>0</v>
      </c>
      <c r="DT374" s="26">
        <v>6</v>
      </c>
      <c r="DU374" s="26">
        <v>0</v>
      </c>
      <c r="DV374" s="26">
        <v>26</v>
      </c>
      <c r="DW374" s="26">
        <v>13</v>
      </c>
      <c r="DX374" s="26">
        <v>4</v>
      </c>
      <c r="DY374" s="41">
        <v>10</v>
      </c>
      <c r="DZ374" s="41">
        <v>6</v>
      </c>
      <c r="EA374" s="212"/>
      <c r="EB374" s="66" t="s">
        <v>73</v>
      </c>
      <c r="EC374" s="68">
        <v>197</v>
      </c>
      <c r="ED374" s="68">
        <v>201</v>
      </c>
      <c r="EE374" s="68">
        <v>32</v>
      </c>
      <c r="EF374" s="68">
        <v>0</v>
      </c>
      <c r="EG374" s="68">
        <v>18</v>
      </c>
      <c r="EH374" s="68">
        <v>78</v>
      </c>
      <c r="EI374" s="68">
        <v>5</v>
      </c>
      <c r="EJ374" s="68">
        <v>348</v>
      </c>
      <c r="EK374" s="68">
        <v>76</v>
      </c>
      <c r="EL374" s="68">
        <v>27</v>
      </c>
      <c r="EM374" s="68">
        <v>16</v>
      </c>
      <c r="EN374" s="68">
        <v>2</v>
      </c>
      <c r="EO374" s="68">
        <v>5</v>
      </c>
      <c r="EP374" s="68">
        <v>3</v>
      </c>
      <c r="EQ374" s="68">
        <v>1</v>
      </c>
      <c r="ER374" s="68">
        <v>0</v>
      </c>
      <c r="ES374" s="68">
        <v>0</v>
      </c>
      <c r="EU374" s="80" t="s">
        <v>212</v>
      </c>
      <c r="EV374" s="80" t="s">
        <v>2663</v>
      </c>
      <c r="EW374" s="78">
        <v>152</v>
      </c>
      <c r="EX374" s="80">
        <v>60</v>
      </c>
      <c r="EY374" s="78">
        <v>638</v>
      </c>
      <c r="EZ374" s="78"/>
      <c r="FA374" s="78"/>
      <c r="FB374" s="78"/>
      <c r="FC374" s="78"/>
      <c r="FD374" s="78"/>
      <c r="FE374" s="78"/>
    </row>
    <row r="375" spans="1:161">
      <c r="A375" s="212" t="s">
        <v>17</v>
      </c>
      <c r="B375" s="8" t="s">
        <v>90</v>
      </c>
      <c r="C375" s="71">
        <v>166</v>
      </c>
      <c r="D375" s="71">
        <v>87</v>
      </c>
      <c r="E375" s="71">
        <v>60</v>
      </c>
      <c r="F375" s="71">
        <v>26</v>
      </c>
      <c r="G375" s="71">
        <v>0</v>
      </c>
      <c r="H375" s="71">
        <v>0</v>
      </c>
      <c r="I375" s="71">
        <v>0</v>
      </c>
      <c r="J375" s="71">
        <v>0</v>
      </c>
      <c r="K375" s="71">
        <v>0</v>
      </c>
      <c r="L375" s="71">
        <v>0</v>
      </c>
      <c r="M375" s="71">
        <v>17</v>
      </c>
      <c r="N375" s="71">
        <v>6</v>
      </c>
      <c r="O375" s="71">
        <v>0</v>
      </c>
      <c r="P375" s="71">
        <v>0</v>
      </c>
      <c r="Q375" s="71">
        <v>144</v>
      </c>
      <c r="R375" s="71">
        <v>67</v>
      </c>
      <c r="S375" s="71">
        <v>0</v>
      </c>
      <c r="T375" s="71">
        <v>0</v>
      </c>
      <c r="U375" s="71">
        <v>0</v>
      </c>
      <c r="V375" s="71">
        <v>0</v>
      </c>
      <c r="W375" s="71">
        <v>0</v>
      </c>
      <c r="X375" s="71">
        <v>0</v>
      </c>
      <c r="Y375" s="71">
        <v>0</v>
      </c>
      <c r="Z375" s="71">
        <v>0</v>
      </c>
      <c r="AA375" s="71">
        <v>0</v>
      </c>
      <c r="AB375" s="71">
        <v>0</v>
      </c>
      <c r="AC375" s="69">
        <v>387</v>
      </c>
      <c r="AD375" s="69">
        <v>186</v>
      </c>
      <c r="AE375" s="212" t="s">
        <v>17</v>
      </c>
      <c r="AF375" s="8" t="s">
        <v>90</v>
      </c>
      <c r="AG375" s="71">
        <v>0</v>
      </c>
      <c r="AH375" s="71">
        <v>0</v>
      </c>
      <c r="AI375" s="71">
        <v>0</v>
      </c>
      <c r="AJ375" s="71">
        <v>0</v>
      </c>
      <c r="AK375" s="71">
        <v>0</v>
      </c>
      <c r="AL375" s="71">
        <v>0</v>
      </c>
      <c r="AM375" s="71">
        <v>0</v>
      </c>
      <c r="AN375" s="71">
        <v>0</v>
      </c>
      <c r="AO375" s="71">
        <v>0</v>
      </c>
      <c r="AP375" s="71">
        <v>0</v>
      </c>
      <c r="AQ375" s="71">
        <v>0</v>
      </c>
      <c r="AR375" s="71">
        <v>0</v>
      </c>
      <c r="AS375" s="71">
        <v>0</v>
      </c>
      <c r="AT375" s="71">
        <v>0</v>
      </c>
      <c r="AU375" s="71">
        <v>52</v>
      </c>
      <c r="AV375" s="71">
        <v>19</v>
      </c>
      <c r="AW375" s="71">
        <v>0</v>
      </c>
      <c r="AX375" s="71">
        <v>0</v>
      </c>
      <c r="AY375" s="71">
        <v>0</v>
      </c>
      <c r="AZ375" s="71">
        <v>0</v>
      </c>
      <c r="BA375" s="71">
        <v>0</v>
      </c>
      <c r="BB375" s="71">
        <v>0</v>
      </c>
      <c r="BC375" s="71">
        <v>0</v>
      </c>
      <c r="BD375" s="71">
        <v>0</v>
      </c>
      <c r="BE375" s="71">
        <v>0</v>
      </c>
      <c r="BF375" s="71">
        <v>0</v>
      </c>
      <c r="BG375" s="69">
        <v>52</v>
      </c>
      <c r="BH375" s="69">
        <v>19</v>
      </c>
      <c r="BI375" s="212" t="s">
        <v>17</v>
      </c>
      <c r="BJ375" s="8" t="s">
        <v>90</v>
      </c>
      <c r="BK375" s="31">
        <v>3</v>
      </c>
      <c r="BL375" s="31">
        <v>2</v>
      </c>
      <c r="BM375" s="31">
        <v>0</v>
      </c>
      <c r="BN375" s="31">
        <v>0</v>
      </c>
      <c r="BO375" s="31">
        <v>0</v>
      </c>
      <c r="BP375" s="31">
        <v>1</v>
      </c>
      <c r="BQ375" s="31">
        <v>0</v>
      </c>
      <c r="BR375" s="31">
        <v>3</v>
      </c>
      <c r="BS375" s="31">
        <v>0</v>
      </c>
      <c r="BT375" s="31">
        <v>0</v>
      </c>
      <c r="BU375" s="31">
        <v>0</v>
      </c>
      <c r="BV375" s="31">
        <v>0</v>
      </c>
      <c r="BW375" s="31">
        <v>0</v>
      </c>
      <c r="BX375" s="149">
        <v>9</v>
      </c>
      <c r="BY375" s="125">
        <v>7</v>
      </c>
      <c r="BZ375" s="71">
        <v>4</v>
      </c>
      <c r="CA375" s="71">
        <v>0</v>
      </c>
      <c r="CB375" s="71">
        <v>1</v>
      </c>
      <c r="CC375" s="71">
        <v>2</v>
      </c>
      <c r="CD375" s="212" t="s">
        <v>17</v>
      </c>
      <c r="CE375" s="8" t="s">
        <v>90</v>
      </c>
      <c r="CF375" s="71">
        <v>0</v>
      </c>
      <c r="CG375" s="71">
        <v>175</v>
      </c>
      <c r="CH375" s="71">
        <v>0</v>
      </c>
      <c r="CI375" s="71">
        <v>0</v>
      </c>
      <c r="CJ375" s="71">
        <v>0</v>
      </c>
      <c r="CK375" s="71">
        <v>3</v>
      </c>
      <c r="CL375" s="71">
        <v>8</v>
      </c>
      <c r="CM375" s="71">
        <v>8</v>
      </c>
      <c r="CN375" s="71">
        <v>8</v>
      </c>
      <c r="CO375" s="212" t="s">
        <v>17</v>
      </c>
      <c r="CP375" s="8" t="s">
        <v>90</v>
      </c>
      <c r="CQ375" s="46">
        <v>98</v>
      </c>
      <c r="CR375" s="46">
        <v>38</v>
      </c>
      <c r="CS375" s="46">
        <v>46</v>
      </c>
      <c r="CT375" s="46">
        <v>20</v>
      </c>
      <c r="CU375" s="46">
        <v>0</v>
      </c>
      <c r="CV375" s="46">
        <v>0</v>
      </c>
      <c r="CW375" s="46">
        <v>0</v>
      </c>
      <c r="CX375" s="46">
        <v>0</v>
      </c>
      <c r="CY375" s="46">
        <v>0</v>
      </c>
      <c r="CZ375" s="46">
        <v>0</v>
      </c>
      <c r="DA375" s="46">
        <v>0</v>
      </c>
      <c r="DB375" s="46">
        <v>0</v>
      </c>
      <c r="DC375" s="46">
        <v>0</v>
      </c>
      <c r="DD375" s="46">
        <v>0</v>
      </c>
      <c r="DE375" s="46">
        <v>0</v>
      </c>
      <c r="DF375" s="46">
        <v>0</v>
      </c>
      <c r="DG375" s="46">
        <v>0</v>
      </c>
      <c r="DH375" s="46">
        <v>0</v>
      </c>
      <c r="DI375" s="46">
        <v>0</v>
      </c>
      <c r="DJ375" s="46">
        <v>0</v>
      </c>
      <c r="DK375" s="46">
        <v>0</v>
      </c>
      <c r="DL375" s="46">
        <v>0</v>
      </c>
      <c r="DM375" s="46">
        <v>0</v>
      </c>
      <c r="DN375" s="46">
        <v>0</v>
      </c>
      <c r="DO375" s="212" t="s">
        <v>17</v>
      </c>
      <c r="DP375" s="8" t="s">
        <v>90</v>
      </c>
      <c r="DQ375" s="71">
        <v>8</v>
      </c>
      <c r="DR375" s="71">
        <v>4</v>
      </c>
      <c r="DS375" s="71">
        <v>0</v>
      </c>
      <c r="DT375" s="71">
        <v>20</v>
      </c>
      <c r="DU375" s="71">
        <v>0</v>
      </c>
      <c r="DV375" s="16">
        <v>32</v>
      </c>
      <c r="DW375" s="71">
        <v>17</v>
      </c>
      <c r="DX375" s="71">
        <v>2</v>
      </c>
      <c r="DY375" s="152">
        <v>8</v>
      </c>
      <c r="DZ375" s="32">
        <v>0</v>
      </c>
      <c r="EA375" s="212" t="s">
        <v>17</v>
      </c>
      <c r="EB375" s="8" t="s">
        <v>90</v>
      </c>
      <c r="EC375" s="71">
        <v>80</v>
      </c>
      <c r="ED375" s="71">
        <v>58</v>
      </c>
      <c r="EE375" s="71">
        <v>0</v>
      </c>
      <c r="EF375" s="71">
        <v>0</v>
      </c>
      <c r="EG375" s="71">
        <v>0</v>
      </c>
      <c r="EH375" s="71">
        <v>0</v>
      </c>
      <c r="EI375" s="71">
        <v>0</v>
      </c>
      <c r="EJ375" s="71">
        <v>77</v>
      </c>
      <c r="EK375" s="71">
        <v>0</v>
      </c>
      <c r="EL375" s="71">
        <v>0</v>
      </c>
      <c r="EM375" s="71">
        <v>0</v>
      </c>
      <c r="EN375" s="71">
        <v>0</v>
      </c>
      <c r="EO375" s="71">
        <v>0</v>
      </c>
      <c r="EP375" s="71">
        <v>0</v>
      </c>
      <c r="EQ375" s="71">
        <v>0</v>
      </c>
      <c r="ER375" s="71">
        <v>0</v>
      </c>
      <c r="ES375" s="71">
        <v>0</v>
      </c>
      <c r="EU375" s="80" t="s">
        <v>17</v>
      </c>
      <c r="EV375" s="80" t="s">
        <v>2664</v>
      </c>
      <c r="EW375" s="78">
        <v>98</v>
      </c>
      <c r="EX375" s="80">
        <v>46</v>
      </c>
      <c r="EY375" s="78">
        <v>350</v>
      </c>
      <c r="EZ375" s="78"/>
      <c r="FA375" s="78"/>
      <c r="FB375" s="78"/>
      <c r="FC375" s="78"/>
      <c r="FD375" s="78"/>
      <c r="FE375" s="78"/>
    </row>
    <row r="376" spans="1:161">
      <c r="A376" s="212"/>
      <c r="B376" s="8" t="s">
        <v>91</v>
      </c>
      <c r="C376" s="71">
        <v>217</v>
      </c>
      <c r="D376" s="71">
        <v>97</v>
      </c>
      <c r="E376" s="71">
        <v>0</v>
      </c>
      <c r="F376" s="71">
        <v>0</v>
      </c>
      <c r="G376" s="71">
        <v>0</v>
      </c>
      <c r="H376" s="71">
        <v>0</v>
      </c>
      <c r="I376" s="71">
        <v>0</v>
      </c>
      <c r="J376" s="71">
        <v>0</v>
      </c>
      <c r="K376" s="71">
        <v>81</v>
      </c>
      <c r="L376" s="71">
        <v>54</v>
      </c>
      <c r="M376" s="71">
        <v>56</v>
      </c>
      <c r="N376" s="71">
        <v>18</v>
      </c>
      <c r="O376" s="71">
        <v>0</v>
      </c>
      <c r="P376" s="71">
        <v>0</v>
      </c>
      <c r="Q376" s="71">
        <v>0</v>
      </c>
      <c r="R376" s="71">
        <v>0</v>
      </c>
      <c r="S376" s="71">
        <v>0</v>
      </c>
      <c r="T376" s="71">
        <v>0</v>
      </c>
      <c r="U376" s="71">
        <v>0</v>
      </c>
      <c r="V376" s="71">
        <v>0</v>
      </c>
      <c r="W376" s="71">
        <v>149</v>
      </c>
      <c r="X376" s="71">
        <v>76</v>
      </c>
      <c r="Y376" s="71">
        <v>32</v>
      </c>
      <c r="Z376" s="71">
        <v>4</v>
      </c>
      <c r="AA376" s="71">
        <v>0</v>
      </c>
      <c r="AB376" s="71">
        <v>0</v>
      </c>
      <c r="AC376" s="69">
        <v>535</v>
      </c>
      <c r="AD376" s="69">
        <v>249</v>
      </c>
      <c r="AE376" s="212"/>
      <c r="AF376" s="8" t="s">
        <v>91</v>
      </c>
      <c r="AG376" s="71">
        <v>49</v>
      </c>
      <c r="AH376" s="71">
        <v>9</v>
      </c>
      <c r="AI376" s="71">
        <v>0</v>
      </c>
      <c r="AJ376" s="71">
        <v>0</v>
      </c>
      <c r="AK376" s="71">
        <v>0</v>
      </c>
      <c r="AL376" s="71">
        <v>0</v>
      </c>
      <c r="AM376" s="71">
        <v>0</v>
      </c>
      <c r="AN376" s="71">
        <v>0</v>
      </c>
      <c r="AO376" s="71">
        <v>4</v>
      </c>
      <c r="AP376" s="71">
        <v>1</v>
      </c>
      <c r="AQ376" s="71">
        <v>5</v>
      </c>
      <c r="AR376" s="71">
        <v>2</v>
      </c>
      <c r="AS376" s="71">
        <v>0</v>
      </c>
      <c r="AT376" s="71">
        <v>0</v>
      </c>
      <c r="AU376" s="71">
        <v>0</v>
      </c>
      <c r="AV376" s="71">
        <v>0</v>
      </c>
      <c r="AW376" s="71">
        <v>0</v>
      </c>
      <c r="AX376" s="71">
        <v>0</v>
      </c>
      <c r="AY376" s="71">
        <v>0</v>
      </c>
      <c r="AZ376" s="71">
        <v>0</v>
      </c>
      <c r="BA376" s="71">
        <v>49</v>
      </c>
      <c r="BB376" s="71">
        <v>19</v>
      </c>
      <c r="BC376" s="71">
        <v>3</v>
      </c>
      <c r="BD376" s="71">
        <v>1</v>
      </c>
      <c r="BE376" s="71">
        <v>0</v>
      </c>
      <c r="BF376" s="71">
        <v>0</v>
      </c>
      <c r="BG376" s="69">
        <v>110</v>
      </c>
      <c r="BH376" s="69">
        <v>32</v>
      </c>
      <c r="BI376" s="212"/>
      <c r="BJ376" s="8" t="s">
        <v>91</v>
      </c>
      <c r="BK376" s="31">
        <v>2</v>
      </c>
      <c r="BL376" s="31">
        <v>0</v>
      </c>
      <c r="BM376" s="31">
        <v>0</v>
      </c>
      <c r="BN376" s="31">
        <v>0</v>
      </c>
      <c r="BO376" s="31">
        <v>1</v>
      </c>
      <c r="BP376" s="31">
        <v>1</v>
      </c>
      <c r="BQ376" s="31">
        <v>0</v>
      </c>
      <c r="BR376" s="31">
        <v>0</v>
      </c>
      <c r="BS376" s="31">
        <v>0</v>
      </c>
      <c r="BT376" s="31">
        <v>0</v>
      </c>
      <c r="BU376" s="31">
        <v>2</v>
      </c>
      <c r="BV376" s="31">
        <v>1</v>
      </c>
      <c r="BW376" s="31">
        <v>0</v>
      </c>
      <c r="BX376" s="149">
        <v>7</v>
      </c>
      <c r="BY376" s="125">
        <v>7</v>
      </c>
      <c r="BZ376" s="71">
        <v>7</v>
      </c>
      <c r="CA376" s="71">
        <v>7</v>
      </c>
      <c r="CB376" s="71">
        <v>0</v>
      </c>
      <c r="CC376" s="71">
        <v>1</v>
      </c>
      <c r="CD376" s="212"/>
      <c r="CE376" s="8" t="s">
        <v>91</v>
      </c>
      <c r="CF376" s="71">
        <v>0</v>
      </c>
      <c r="CG376" s="71">
        <v>341</v>
      </c>
      <c r="CH376" s="71">
        <v>0</v>
      </c>
      <c r="CI376" s="71">
        <v>0</v>
      </c>
      <c r="CJ376" s="71">
        <v>0</v>
      </c>
      <c r="CK376" s="71">
        <v>8</v>
      </c>
      <c r="CL376" s="71">
        <v>7</v>
      </c>
      <c r="CM376" s="71">
        <v>8</v>
      </c>
      <c r="CN376" s="71">
        <v>11</v>
      </c>
      <c r="CO376" s="212"/>
      <c r="CP376" s="8" t="s">
        <v>91</v>
      </c>
      <c r="CQ376" s="46">
        <v>264</v>
      </c>
      <c r="CR376" s="46">
        <v>121</v>
      </c>
      <c r="CS376" s="46">
        <v>133</v>
      </c>
      <c r="CT376" s="46">
        <v>57</v>
      </c>
      <c r="CU376" s="46">
        <v>0</v>
      </c>
      <c r="CV376" s="46">
        <v>0</v>
      </c>
      <c r="CW376" s="46">
        <v>0</v>
      </c>
      <c r="CX376" s="46">
        <v>0</v>
      </c>
      <c r="CY376" s="46">
        <v>27</v>
      </c>
      <c r="CZ376" s="46">
        <v>4</v>
      </c>
      <c r="DA376" s="46">
        <v>15</v>
      </c>
      <c r="DB376" s="46">
        <v>4</v>
      </c>
      <c r="DC376" s="46">
        <v>0</v>
      </c>
      <c r="DD376" s="46">
        <v>0</v>
      </c>
      <c r="DE376" s="46">
        <v>0</v>
      </c>
      <c r="DF376" s="46">
        <v>0</v>
      </c>
      <c r="DG376" s="46">
        <v>0</v>
      </c>
      <c r="DH376" s="46">
        <v>0</v>
      </c>
      <c r="DI376" s="46">
        <v>0</v>
      </c>
      <c r="DJ376" s="46">
        <v>0</v>
      </c>
      <c r="DK376" s="46">
        <v>0</v>
      </c>
      <c r="DL376" s="46">
        <v>0</v>
      </c>
      <c r="DM376" s="46">
        <v>0</v>
      </c>
      <c r="DN376" s="46">
        <v>0</v>
      </c>
      <c r="DO376" s="212"/>
      <c r="DP376" s="8" t="s">
        <v>91</v>
      </c>
      <c r="DQ376" s="71">
        <v>10</v>
      </c>
      <c r="DR376" s="71">
        <v>3</v>
      </c>
      <c r="DS376" s="71">
        <v>0</v>
      </c>
      <c r="DT376" s="71">
        <v>4</v>
      </c>
      <c r="DU376" s="71">
        <v>0</v>
      </c>
      <c r="DV376" s="16">
        <v>17</v>
      </c>
      <c r="DW376" s="71">
        <v>6</v>
      </c>
      <c r="DX376" s="71">
        <v>7</v>
      </c>
      <c r="DY376" s="152">
        <v>9</v>
      </c>
      <c r="DZ376" s="32">
        <v>6</v>
      </c>
      <c r="EA376" s="212"/>
      <c r="EB376" s="8" t="s">
        <v>91</v>
      </c>
      <c r="EC376" s="71">
        <v>1</v>
      </c>
      <c r="ED376" s="71">
        <v>90</v>
      </c>
      <c r="EE376" s="71">
        <v>23</v>
      </c>
      <c r="EF376" s="71">
        <v>0</v>
      </c>
      <c r="EG376" s="71">
        <v>0</v>
      </c>
      <c r="EH376" s="71">
        <v>62</v>
      </c>
      <c r="EI376" s="71">
        <v>88</v>
      </c>
      <c r="EJ376" s="71">
        <v>23</v>
      </c>
      <c r="EK376" s="71">
        <v>0</v>
      </c>
      <c r="EL376" s="71">
        <v>0</v>
      </c>
      <c r="EM376" s="71">
        <v>24</v>
      </c>
      <c r="EN376" s="71">
        <v>0</v>
      </c>
      <c r="EO376" s="71">
        <v>0</v>
      </c>
      <c r="EP376" s="71">
        <v>0</v>
      </c>
      <c r="EQ376" s="71">
        <v>0</v>
      </c>
      <c r="ER376" s="71">
        <v>0</v>
      </c>
      <c r="ES376" s="71">
        <v>0</v>
      </c>
      <c r="EU376" s="80" t="s">
        <v>17</v>
      </c>
      <c r="EV376" s="80" t="s">
        <v>2665</v>
      </c>
      <c r="EW376" s="78">
        <v>291</v>
      </c>
      <c r="EX376" s="80">
        <v>148</v>
      </c>
      <c r="EY376" s="78">
        <v>682</v>
      </c>
      <c r="EZ376" s="78"/>
      <c r="FA376" s="78"/>
      <c r="FB376" s="78"/>
      <c r="FC376" s="78"/>
      <c r="FD376" s="78"/>
      <c r="FE376" s="78"/>
    </row>
    <row r="377" spans="1:161">
      <c r="A377" s="212"/>
      <c r="B377" s="66" t="s">
        <v>73</v>
      </c>
      <c r="C377" s="26">
        <v>383</v>
      </c>
      <c r="D377" s="26">
        <v>184</v>
      </c>
      <c r="E377" s="26">
        <v>60</v>
      </c>
      <c r="F377" s="26">
        <v>26</v>
      </c>
      <c r="G377" s="26">
        <v>0</v>
      </c>
      <c r="H377" s="26">
        <v>0</v>
      </c>
      <c r="I377" s="26">
        <v>0</v>
      </c>
      <c r="J377" s="26">
        <v>0</v>
      </c>
      <c r="K377" s="26">
        <v>81</v>
      </c>
      <c r="L377" s="26">
        <v>54</v>
      </c>
      <c r="M377" s="26">
        <v>73</v>
      </c>
      <c r="N377" s="26">
        <v>24</v>
      </c>
      <c r="O377" s="26">
        <v>0</v>
      </c>
      <c r="P377" s="26">
        <v>0</v>
      </c>
      <c r="Q377" s="26">
        <v>144</v>
      </c>
      <c r="R377" s="26">
        <v>67</v>
      </c>
      <c r="S377" s="26">
        <v>0</v>
      </c>
      <c r="T377" s="26">
        <v>0</v>
      </c>
      <c r="U377" s="26">
        <v>0</v>
      </c>
      <c r="V377" s="26">
        <v>0</v>
      </c>
      <c r="W377" s="26">
        <v>149</v>
      </c>
      <c r="X377" s="26">
        <v>76</v>
      </c>
      <c r="Y377" s="26">
        <v>32</v>
      </c>
      <c r="Z377" s="26">
        <v>4</v>
      </c>
      <c r="AA377" s="26">
        <v>0</v>
      </c>
      <c r="AB377" s="26">
        <v>0</v>
      </c>
      <c r="AC377" s="68">
        <v>922</v>
      </c>
      <c r="AD377" s="68">
        <v>435</v>
      </c>
      <c r="AE377" s="212"/>
      <c r="AF377" s="66" t="s">
        <v>73</v>
      </c>
      <c r="AG377" s="26">
        <v>49</v>
      </c>
      <c r="AH377" s="26">
        <v>9</v>
      </c>
      <c r="AI377" s="26">
        <v>0</v>
      </c>
      <c r="AJ377" s="26">
        <v>0</v>
      </c>
      <c r="AK377" s="26">
        <v>0</v>
      </c>
      <c r="AL377" s="26">
        <v>0</v>
      </c>
      <c r="AM377" s="26">
        <v>0</v>
      </c>
      <c r="AN377" s="26">
        <v>0</v>
      </c>
      <c r="AO377" s="26">
        <v>4</v>
      </c>
      <c r="AP377" s="26">
        <v>1</v>
      </c>
      <c r="AQ377" s="26">
        <v>5</v>
      </c>
      <c r="AR377" s="26">
        <v>2</v>
      </c>
      <c r="AS377" s="26">
        <v>0</v>
      </c>
      <c r="AT377" s="26">
        <v>0</v>
      </c>
      <c r="AU377" s="26">
        <v>52</v>
      </c>
      <c r="AV377" s="26">
        <v>19</v>
      </c>
      <c r="AW377" s="26">
        <v>0</v>
      </c>
      <c r="AX377" s="26">
        <v>0</v>
      </c>
      <c r="AY377" s="26">
        <v>0</v>
      </c>
      <c r="AZ377" s="26">
        <v>0</v>
      </c>
      <c r="BA377" s="26">
        <v>49</v>
      </c>
      <c r="BB377" s="26">
        <v>19</v>
      </c>
      <c r="BC377" s="26">
        <v>3</v>
      </c>
      <c r="BD377" s="26">
        <v>1</v>
      </c>
      <c r="BE377" s="26">
        <v>0</v>
      </c>
      <c r="BF377" s="26">
        <v>0</v>
      </c>
      <c r="BG377" s="68">
        <v>162</v>
      </c>
      <c r="BH377" s="68">
        <v>51</v>
      </c>
      <c r="BI377" s="212"/>
      <c r="BJ377" s="66" t="s">
        <v>73</v>
      </c>
      <c r="BK377" s="68">
        <v>5</v>
      </c>
      <c r="BL377" s="68">
        <v>2</v>
      </c>
      <c r="BM377" s="68">
        <v>0</v>
      </c>
      <c r="BN377" s="68">
        <v>0</v>
      </c>
      <c r="BO377" s="68">
        <v>1</v>
      </c>
      <c r="BP377" s="68">
        <v>2</v>
      </c>
      <c r="BQ377" s="68">
        <v>0</v>
      </c>
      <c r="BR377" s="68">
        <v>3</v>
      </c>
      <c r="BS377" s="68">
        <v>0</v>
      </c>
      <c r="BT377" s="68">
        <v>0</v>
      </c>
      <c r="BU377" s="68">
        <v>2</v>
      </c>
      <c r="BV377" s="68">
        <v>1</v>
      </c>
      <c r="BW377" s="68">
        <v>0</v>
      </c>
      <c r="BX377" s="68">
        <v>16</v>
      </c>
      <c r="BY377" s="68">
        <v>14</v>
      </c>
      <c r="BZ377" s="68">
        <v>11</v>
      </c>
      <c r="CA377" s="68">
        <v>7</v>
      </c>
      <c r="CB377" s="68">
        <v>1</v>
      </c>
      <c r="CC377" s="68">
        <v>3</v>
      </c>
      <c r="CD377" s="212"/>
      <c r="CE377" s="66" t="s">
        <v>73</v>
      </c>
      <c r="CF377" s="68">
        <v>0</v>
      </c>
      <c r="CG377" s="68">
        <v>516</v>
      </c>
      <c r="CH377" s="68">
        <v>0</v>
      </c>
      <c r="CI377" s="68">
        <v>0</v>
      </c>
      <c r="CJ377" s="68">
        <v>0</v>
      </c>
      <c r="CK377" s="68">
        <v>11</v>
      </c>
      <c r="CL377" s="68">
        <v>15</v>
      </c>
      <c r="CM377" s="68">
        <v>16</v>
      </c>
      <c r="CN377" s="68">
        <v>19</v>
      </c>
      <c r="CO377" s="212"/>
      <c r="CP377" s="66" t="s">
        <v>73</v>
      </c>
      <c r="CQ377" s="68">
        <v>362</v>
      </c>
      <c r="CR377" s="68">
        <v>159</v>
      </c>
      <c r="CS377" s="68">
        <v>179</v>
      </c>
      <c r="CT377" s="68">
        <v>77</v>
      </c>
      <c r="CU377" s="68">
        <v>0</v>
      </c>
      <c r="CV377" s="68">
        <v>0</v>
      </c>
      <c r="CW377" s="68">
        <v>0</v>
      </c>
      <c r="CX377" s="68">
        <v>0</v>
      </c>
      <c r="CY377" s="68">
        <v>27</v>
      </c>
      <c r="CZ377" s="68">
        <v>4</v>
      </c>
      <c r="DA377" s="68">
        <v>15</v>
      </c>
      <c r="DB377" s="68">
        <v>4</v>
      </c>
      <c r="DC377" s="68">
        <v>0</v>
      </c>
      <c r="DD377" s="68">
        <v>0</v>
      </c>
      <c r="DE377" s="68">
        <v>0</v>
      </c>
      <c r="DF377" s="68">
        <v>0</v>
      </c>
      <c r="DG377" s="68">
        <v>0</v>
      </c>
      <c r="DH377" s="68">
        <v>0</v>
      </c>
      <c r="DI377" s="68">
        <v>0</v>
      </c>
      <c r="DJ377" s="68">
        <v>0</v>
      </c>
      <c r="DK377" s="68">
        <v>0</v>
      </c>
      <c r="DL377" s="68">
        <v>0</v>
      </c>
      <c r="DM377" s="68">
        <v>0</v>
      </c>
      <c r="DN377" s="68">
        <v>0</v>
      </c>
      <c r="DO377" s="212"/>
      <c r="DP377" s="66" t="s">
        <v>73</v>
      </c>
      <c r="DQ377" s="26">
        <v>18</v>
      </c>
      <c r="DR377" s="26">
        <v>7</v>
      </c>
      <c r="DS377" s="26">
        <v>0</v>
      </c>
      <c r="DT377" s="26">
        <v>24</v>
      </c>
      <c r="DU377" s="26">
        <v>0</v>
      </c>
      <c r="DV377" s="26">
        <v>49</v>
      </c>
      <c r="DW377" s="26">
        <v>23</v>
      </c>
      <c r="DX377" s="26">
        <v>9</v>
      </c>
      <c r="DY377" s="41">
        <v>17</v>
      </c>
      <c r="DZ377" s="41">
        <v>6</v>
      </c>
      <c r="EA377" s="212"/>
      <c r="EB377" s="66" t="s">
        <v>73</v>
      </c>
      <c r="EC377" s="68">
        <v>81</v>
      </c>
      <c r="ED377" s="68">
        <v>148</v>
      </c>
      <c r="EE377" s="68">
        <v>23</v>
      </c>
      <c r="EF377" s="68">
        <v>0</v>
      </c>
      <c r="EG377" s="68">
        <v>0</v>
      </c>
      <c r="EH377" s="68">
        <v>62</v>
      </c>
      <c r="EI377" s="68">
        <v>88</v>
      </c>
      <c r="EJ377" s="68">
        <v>100</v>
      </c>
      <c r="EK377" s="68">
        <v>0</v>
      </c>
      <c r="EL377" s="68">
        <v>0</v>
      </c>
      <c r="EM377" s="68">
        <v>24</v>
      </c>
      <c r="EN377" s="68">
        <v>0</v>
      </c>
      <c r="EO377" s="68">
        <v>0</v>
      </c>
      <c r="EP377" s="68">
        <v>0</v>
      </c>
      <c r="EQ377" s="68">
        <v>0</v>
      </c>
      <c r="ER377" s="68">
        <v>0</v>
      </c>
      <c r="ES377" s="68">
        <v>0</v>
      </c>
      <c r="EU377" s="80" t="s">
        <v>17</v>
      </c>
      <c r="EV377" s="80" t="s">
        <v>2666</v>
      </c>
      <c r="EW377" s="78">
        <v>389</v>
      </c>
      <c r="EX377" s="80">
        <v>194</v>
      </c>
      <c r="EY377" s="78">
        <v>1032</v>
      </c>
      <c r="EZ377" s="78"/>
      <c r="FA377" s="78"/>
      <c r="FB377" s="78"/>
      <c r="FC377" s="78"/>
      <c r="FD377" s="78"/>
      <c r="FE377" s="78"/>
    </row>
    <row r="378" spans="1:161">
      <c r="A378" s="212" t="s">
        <v>213</v>
      </c>
      <c r="B378" s="8" t="s">
        <v>90</v>
      </c>
      <c r="C378" s="71">
        <v>36</v>
      </c>
      <c r="D378" s="71">
        <v>20</v>
      </c>
      <c r="E378" s="71">
        <v>24</v>
      </c>
      <c r="F378" s="71">
        <v>14</v>
      </c>
      <c r="G378" s="71">
        <v>0</v>
      </c>
      <c r="H378" s="71">
        <v>0</v>
      </c>
      <c r="I378" s="71">
        <v>0</v>
      </c>
      <c r="J378" s="71">
        <v>0</v>
      </c>
      <c r="K378" s="71">
        <v>0</v>
      </c>
      <c r="L378" s="71">
        <v>0</v>
      </c>
      <c r="M378" s="71">
        <v>0</v>
      </c>
      <c r="N378" s="71">
        <v>0</v>
      </c>
      <c r="O378" s="71">
        <v>0</v>
      </c>
      <c r="P378" s="71">
        <v>0</v>
      </c>
      <c r="Q378" s="71">
        <v>48</v>
      </c>
      <c r="R378" s="71">
        <v>30</v>
      </c>
      <c r="S378" s="71">
        <v>0</v>
      </c>
      <c r="T378" s="71">
        <v>0</v>
      </c>
      <c r="U378" s="71">
        <v>0</v>
      </c>
      <c r="V378" s="71">
        <v>0</v>
      </c>
      <c r="W378" s="71">
        <v>0</v>
      </c>
      <c r="X378" s="71">
        <v>0</v>
      </c>
      <c r="Y378" s="71">
        <v>0</v>
      </c>
      <c r="Z378" s="71">
        <v>0</v>
      </c>
      <c r="AA378" s="71">
        <v>0</v>
      </c>
      <c r="AB378" s="71">
        <v>0</v>
      </c>
      <c r="AC378" s="69">
        <v>108</v>
      </c>
      <c r="AD378" s="69">
        <v>64</v>
      </c>
      <c r="AE378" s="212" t="s">
        <v>213</v>
      </c>
      <c r="AF378" s="8" t="s">
        <v>90</v>
      </c>
      <c r="AG378" s="71">
        <v>0</v>
      </c>
      <c r="AH378" s="71">
        <v>0</v>
      </c>
      <c r="AI378" s="71">
        <v>0</v>
      </c>
      <c r="AJ378" s="71">
        <v>0</v>
      </c>
      <c r="AK378" s="71">
        <v>0</v>
      </c>
      <c r="AL378" s="71">
        <v>0</v>
      </c>
      <c r="AM378" s="71">
        <v>0</v>
      </c>
      <c r="AN378" s="71">
        <v>0</v>
      </c>
      <c r="AO378" s="71">
        <v>0</v>
      </c>
      <c r="AP378" s="71">
        <v>0</v>
      </c>
      <c r="AQ378" s="71">
        <v>0</v>
      </c>
      <c r="AR378" s="71">
        <v>0</v>
      </c>
      <c r="AS378" s="71">
        <v>0</v>
      </c>
      <c r="AT378" s="71">
        <v>0</v>
      </c>
      <c r="AU378" s="71">
        <v>9</v>
      </c>
      <c r="AV378" s="71">
        <v>3</v>
      </c>
      <c r="AW378" s="71">
        <v>0</v>
      </c>
      <c r="AX378" s="71">
        <v>0</v>
      </c>
      <c r="AY378" s="71">
        <v>0</v>
      </c>
      <c r="AZ378" s="71">
        <v>0</v>
      </c>
      <c r="BA378" s="71">
        <v>0</v>
      </c>
      <c r="BB378" s="71">
        <v>0</v>
      </c>
      <c r="BC378" s="71">
        <v>0</v>
      </c>
      <c r="BD378" s="71">
        <v>0</v>
      </c>
      <c r="BE378" s="71">
        <v>0</v>
      </c>
      <c r="BF378" s="71">
        <v>0</v>
      </c>
      <c r="BG378" s="69">
        <v>9</v>
      </c>
      <c r="BH378" s="69">
        <v>3</v>
      </c>
      <c r="BI378" s="212" t="s">
        <v>213</v>
      </c>
      <c r="BJ378" s="8" t="s">
        <v>90</v>
      </c>
      <c r="BK378" s="31">
        <v>1</v>
      </c>
      <c r="BL378" s="31">
        <v>1</v>
      </c>
      <c r="BM378" s="31">
        <v>0</v>
      </c>
      <c r="BN378" s="31">
        <v>0</v>
      </c>
      <c r="BO378" s="31">
        <v>0</v>
      </c>
      <c r="BP378" s="31">
        <v>0</v>
      </c>
      <c r="BQ378" s="31">
        <v>0</v>
      </c>
      <c r="BR378" s="31">
        <v>1</v>
      </c>
      <c r="BS378" s="31">
        <v>0</v>
      </c>
      <c r="BT378" s="31">
        <v>0</v>
      </c>
      <c r="BU378" s="31">
        <v>0</v>
      </c>
      <c r="BV378" s="31">
        <v>0</v>
      </c>
      <c r="BW378" s="31">
        <v>0</v>
      </c>
      <c r="BX378" s="149">
        <v>3</v>
      </c>
      <c r="BY378" s="125">
        <v>0</v>
      </c>
      <c r="BZ378" s="71">
        <v>0</v>
      </c>
      <c r="CA378" s="71">
        <v>0</v>
      </c>
      <c r="CB378" s="71">
        <v>2</v>
      </c>
      <c r="CC378" s="71">
        <v>1</v>
      </c>
      <c r="CD378" s="212" t="s">
        <v>213</v>
      </c>
      <c r="CE378" s="8" t="s">
        <v>90</v>
      </c>
      <c r="CF378" s="71">
        <v>0</v>
      </c>
      <c r="CG378" s="71">
        <v>25</v>
      </c>
      <c r="CH378" s="71">
        <v>0</v>
      </c>
      <c r="CI378" s="71">
        <v>0</v>
      </c>
      <c r="CJ378" s="71">
        <v>0</v>
      </c>
      <c r="CK378" s="71">
        <v>0</v>
      </c>
      <c r="CL378" s="71">
        <v>2</v>
      </c>
      <c r="CM378" s="71">
        <v>1</v>
      </c>
      <c r="CN378" s="71">
        <v>1</v>
      </c>
      <c r="CO378" s="212" t="s">
        <v>213</v>
      </c>
      <c r="CP378" s="8" t="s">
        <v>90</v>
      </c>
      <c r="CQ378" s="46">
        <v>15</v>
      </c>
      <c r="CR378" s="46">
        <v>7</v>
      </c>
      <c r="CS378" s="46">
        <v>6</v>
      </c>
      <c r="CT378" s="46">
        <v>4</v>
      </c>
      <c r="CU378" s="46">
        <v>0</v>
      </c>
      <c r="CV378" s="46">
        <v>0</v>
      </c>
      <c r="CW378" s="46">
        <v>0</v>
      </c>
      <c r="CX378" s="46">
        <v>0</v>
      </c>
      <c r="CY378" s="46">
        <v>0</v>
      </c>
      <c r="CZ378" s="46">
        <v>0</v>
      </c>
      <c r="DA378" s="46">
        <v>0</v>
      </c>
      <c r="DB378" s="46">
        <v>0</v>
      </c>
      <c r="DC378" s="46">
        <v>0</v>
      </c>
      <c r="DD378" s="46">
        <v>0</v>
      </c>
      <c r="DE378" s="46">
        <v>0</v>
      </c>
      <c r="DF378" s="46">
        <v>0</v>
      </c>
      <c r="DG378" s="46">
        <v>0</v>
      </c>
      <c r="DH378" s="46">
        <v>0</v>
      </c>
      <c r="DI378" s="46">
        <v>0</v>
      </c>
      <c r="DJ378" s="46">
        <v>0</v>
      </c>
      <c r="DK378" s="46">
        <v>0</v>
      </c>
      <c r="DL378" s="46">
        <v>0</v>
      </c>
      <c r="DM378" s="46">
        <v>0</v>
      </c>
      <c r="DN378" s="46">
        <v>0</v>
      </c>
      <c r="DO378" s="212" t="s">
        <v>213</v>
      </c>
      <c r="DP378" s="8" t="s">
        <v>90</v>
      </c>
      <c r="DQ378" s="71">
        <v>6</v>
      </c>
      <c r="DR378" s="71">
        <v>7</v>
      </c>
      <c r="DS378" s="71">
        <v>0</v>
      </c>
      <c r="DT378" s="71">
        <v>8</v>
      </c>
      <c r="DU378" s="71">
        <v>0</v>
      </c>
      <c r="DV378" s="16">
        <v>21</v>
      </c>
      <c r="DW378" s="71">
        <v>10</v>
      </c>
      <c r="DX378" s="71">
        <v>6</v>
      </c>
      <c r="DY378" s="152">
        <v>2</v>
      </c>
      <c r="DZ378" s="32">
        <v>0</v>
      </c>
      <c r="EA378" s="212" t="s">
        <v>213</v>
      </c>
      <c r="EB378" s="8" t="s">
        <v>90</v>
      </c>
      <c r="EC378" s="71">
        <v>8</v>
      </c>
      <c r="ED378" s="71">
        <v>8</v>
      </c>
      <c r="EE378" s="71">
        <v>0</v>
      </c>
      <c r="EF378" s="71">
        <v>0</v>
      </c>
      <c r="EG378" s="71">
        <v>3</v>
      </c>
      <c r="EH378" s="71">
        <v>4</v>
      </c>
      <c r="EI378" s="71">
        <v>0</v>
      </c>
      <c r="EJ378" s="71">
        <v>9</v>
      </c>
      <c r="EK378" s="71">
        <v>2</v>
      </c>
      <c r="EL378" s="71">
        <v>0</v>
      </c>
      <c r="EM378" s="71">
        <v>1</v>
      </c>
      <c r="EN378" s="71">
        <v>0</v>
      </c>
      <c r="EO378" s="71">
        <v>0</v>
      </c>
      <c r="EP378" s="71">
        <v>0</v>
      </c>
      <c r="EQ378" s="71">
        <v>0</v>
      </c>
      <c r="ER378" s="71">
        <v>0</v>
      </c>
      <c r="ES378" s="71">
        <v>0</v>
      </c>
      <c r="EU378" s="80" t="s">
        <v>213</v>
      </c>
      <c r="EV378" s="80" t="s">
        <v>2667</v>
      </c>
      <c r="EW378" s="78">
        <v>15</v>
      </c>
      <c r="EX378" s="80">
        <v>6</v>
      </c>
      <c r="EY378" s="78">
        <v>50</v>
      </c>
      <c r="EZ378" s="78"/>
      <c r="FA378" s="78"/>
      <c r="FB378" s="78"/>
      <c r="FC378" s="78"/>
      <c r="FD378" s="78"/>
      <c r="FE378" s="78"/>
    </row>
    <row r="379" spans="1:161">
      <c r="A379" s="212"/>
      <c r="B379" s="8" t="s">
        <v>91</v>
      </c>
      <c r="C379" s="71">
        <v>154</v>
      </c>
      <c r="D379" s="71">
        <v>50</v>
      </c>
      <c r="E379" s="71">
        <v>51</v>
      </c>
      <c r="F379" s="71">
        <v>20</v>
      </c>
      <c r="G379" s="71">
        <v>0</v>
      </c>
      <c r="H379" s="71">
        <v>0</v>
      </c>
      <c r="I379" s="71">
        <v>25</v>
      </c>
      <c r="J379" s="71">
        <v>9</v>
      </c>
      <c r="K379" s="71">
        <v>0</v>
      </c>
      <c r="L379" s="71">
        <v>0</v>
      </c>
      <c r="M379" s="71">
        <v>0</v>
      </c>
      <c r="N379" s="71">
        <v>0</v>
      </c>
      <c r="O379" s="71">
        <v>0</v>
      </c>
      <c r="P379" s="71">
        <v>0</v>
      </c>
      <c r="Q379" s="71">
        <v>100</v>
      </c>
      <c r="R379" s="71">
        <v>45</v>
      </c>
      <c r="S379" s="71">
        <v>0</v>
      </c>
      <c r="T379" s="71">
        <v>0</v>
      </c>
      <c r="U379" s="71">
        <v>13</v>
      </c>
      <c r="V379" s="71">
        <v>2</v>
      </c>
      <c r="W379" s="71">
        <v>0</v>
      </c>
      <c r="X379" s="71">
        <v>0</v>
      </c>
      <c r="Y379" s="71">
        <v>0</v>
      </c>
      <c r="Z379" s="71">
        <v>0</v>
      </c>
      <c r="AA379" s="71">
        <v>0</v>
      </c>
      <c r="AB379" s="71">
        <v>0</v>
      </c>
      <c r="AC379" s="69">
        <v>343</v>
      </c>
      <c r="AD379" s="69">
        <v>126</v>
      </c>
      <c r="AE379" s="212"/>
      <c r="AF379" s="8" t="s">
        <v>91</v>
      </c>
      <c r="AG379" s="71">
        <v>10</v>
      </c>
      <c r="AH379" s="71">
        <v>4</v>
      </c>
      <c r="AI379" s="71">
        <v>3</v>
      </c>
      <c r="AJ379" s="71">
        <v>2</v>
      </c>
      <c r="AK379" s="71">
        <v>0</v>
      </c>
      <c r="AL379" s="71">
        <v>0</v>
      </c>
      <c r="AM379" s="71">
        <v>0</v>
      </c>
      <c r="AN379" s="71">
        <v>0</v>
      </c>
      <c r="AO379" s="71">
        <v>0</v>
      </c>
      <c r="AP379" s="71">
        <v>0</v>
      </c>
      <c r="AQ379" s="71">
        <v>0</v>
      </c>
      <c r="AR379" s="71">
        <v>0</v>
      </c>
      <c r="AS379" s="71">
        <v>0</v>
      </c>
      <c r="AT379" s="71">
        <v>0</v>
      </c>
      <c r="AU379" s="71">
        <v>15</v>
      </c>
      <c r="AV379" s="71">
        <v>7</v>
      </c>
      <c r="AW379" s="71">
        <v>0</v>
      </c>
      <c r="AX379" s="71">
        <v>0</v>
      </c>
      <c r="AY379" s="71">
        <v>3</v>
      </c>
      <c r="AZ379" s="71">
        <v>1</v>
      </c>
      <c r="BA379" s="71">
        <v>0</v>
      </c>
      <c r="BB379" s="71">
        <v>0</v>
      </c>
      <c r="BC379" s="71">
        <v>0</v>
      </c>
      <c r="BD379" s="71">
        <v>0</v>
      </c>
      <c r="BE379" s="71">
        <v>0</v>
      </c>
      <c r="BF379" s="71">
        <v>0</v>
      </c>
      <c r="BG379" s="69">
        <v>31</v>
      </c>
      <c r="BH379" s="69">
        <v>14</v>
      </c>
      <c r="BI379" s="212"/>
      <c r="BJ379" s="8" t="s">
        <v>91</v>
      </c>
      <c r="BK379" s="31">
        <v>2</v>
      </c>
      <c r="BL379" s="31">
        <v>1</v>
      </c>
      <c r="BM379" s="31">
        <v>0</v>
      </c>
      <c r="BN379" s="31">
        <v>1</v>
      </c>
      <c r="BO379" s="31">
        <v>0</v>
      </c>
      <c r="BP379" s="31">
        <v>0</v>
      </c>
      <c r="BQ379" s="31">
        <v>0</v>
      </c>
      <c r="BR379" s="31">
        <v>2</v>
      </c>
      <c r="BS379" s="31">
        <v>0</v>
      </c>
      <c r="BT379" s="31">
        <v>1</v>
      </c>
      <c r="BU379" s="31">
        <v>0</v>
      </c>
      <c r="BV379" s="31">
        <v>0</v>
      </c>
      <c r="BW379" s="31">
        <v>0</v>
      </c>
      <c r="BX379" s="149">
        <v>7</v>
      </c>
      <c r="BY379" s="125">
        <v>7</v>
      </c>
      <c r="BZ379" s="71">
        <v>3</v>
      </c>
      <c r="CA379" s="71">
        <v>7</v>
      </c>
      <c r="CB379" s="71">
        <v>0</v>
      </c>
      <c r="CC379" s="71">
        <v>1</v>
      </c>
      <c r="CD379" s="212"/>
      <c r="CE379" s="8" t="s">
        <v>91</v>
      </c>
      <c r="CF379" s="71">
        <v>0</v>
      </c>
      <c r="CG379" s="71">
        <v>130</v>
      </c>
      <c r="CH379" s="71">
        <v>0</v>
      </c>
      <c r="CI379" s="71">
        <v>0</v>
      </c>
      <c r="CJ379" s="71">
        <v>0</v>
      </c>
      <c r="CK379" s="71">
        <v>0</v>
      </c>
      <c r="CL379" s="71">
        <v>7</v>
      </c>
      <c r="CM379" s="71">
        <v>7</v>
      </c>
      <c r="CN379" s="71">
        <v>7</v>
      </c>
      <c r="CO379" s="212"/>
      <c r="CP379" s="8" t="s">
        <v>91</v>
      </c>
      <c r="CQ379" s="46">
        <v>85</v>
      </c>
      <c r="CR379" s="46">
        <v>40</v>
      </c>
      <c r="CS379" s="46">
        <v>24</v>
      </c>
      <c r="CT379" s="46">
        <v>10</v>
      </c>
      <c r="CU379" s="46">
        <v>0</v>
      </c>
      <c r="CV379" s="46">
        <v>0</v>
      </c>
      <c r="CW379" s="46">
        <v>0</v>
      </c>
      <c r="CX379" s="46">
        <v>0</v>
      </c>
      <c r="CY379" s="46">
        <v>9</v>
      </c>
      <c r="CZ379" s="46">
        <v>6</v>
      </c>
      <c r="DA379" s="46">
        <v>0</v>
      </c>
      <c r="DB379" s="46">
        <v>0</v>
      </c>
      <c r="DC379" s="46">
        <v>0</v>
      </c>
      <c r="DD379" s="46">
        <v>0</v>
      </c>
      <c r="DE379" s="46">
        <v>0</v>
      </c>
      <c r="DF379" s="46">
        <v>0</v>
      </c>
      <c r="DG379" s="46">
        <v>0</v>
      </c>
      <c r="DH379" s="46">
        <v>0</v>
      </c>
      <c r="DI379" s="46">
        <v>0</v>
      </c>
      <c r="DJ379" s="46">
        <v>0</v>
      </c>
      <c r="DK379" s="46">
        <v>0</v>
      </c>
      <c r="DL379" s="46">
        <v>0</v>
      </c>
      <c r="DM379" s="46">
        <v>0</v>
      </c>
      <c r="DN379" s="46">
        <v>0</v>
      </c>
      <c r="DO379" s="212"/>
      <c r="DP379" s="8" t="s">
        <v>91</v>
      </c>
      <c r="DQ379" s="71">
        <v>10</v>
      </c>
      <c r="DR379" s="71">
        <v>11</v>
      </c>
      <c r="DS379" s="71">
        <v>0</v>
      </c>
      <c r="DT379" s="71">
        <v>3</v>
      </c>
      <c r="DU379" s="71">
        <v>0</v>
      </c>
      <c r="DV379" s="16">
        <v>24</v>
      </c>
      <c r="DW379" s="71">
        <v>14</v>
      </c>
      <c r="DX379" s="71">
        <v>7</v>
      </c>
      <c r="DY379" s="152">
        <v>6</v>
      </c>
      <c r="DZ379" s="32">
        <v>2</v>
      </c>
      <c r="EA379" s="212"/>
      <c r="EB379" s="8" t="s">
        <v>91</v>
      </c>
      <c r="EC379" s="71">
        <v>30</v>
      </c>
      <c r="ED379" s="71">
        <v>30</v>
      </c>
      <c r="EE379" s="71">
        <v>0</v>
      </c>
      <c r="EF379" s="71">
        <v>0</v>
      </c>
      <c r="EG379" s="71">
        <v>0</v>
      </c>
      <c r="EH379" s="71">
        <v>0</v>
      </c>
      <c r="EI379" s="71">
        <v>20</v>
      </c>
      <c r="EJ379" s="71">
        <v>38</v>
      </c>
      <c r="EK379" s="71">
        <v>0</v>
      </c>
      <c r="EL379" s="71">
        <v>0</v>
      </c>
      <c r="EM379" s="71">
        <v>0</v>
      </c>
      <c r="EN379" s="71">
        <v>0</v>
      </c>
      <c r="EO379" s="71">
        <v>0</v>
      </c>
      <c r="EP379" s="71">
        <v>0</v>
      </c>
      <c r="EQ379" s="71">
        <v>0</v>
      </c>
      <c r="ER379" s="71">
        <v>0</v>
      </c>
      <c r="ES379" s="71">
        <v>0</v>
      </c>
      <c r="EU379" s="80" t="s">
        <v>213</v>
      </c>
      <c r="EV379" s="80" t="s">
        <v>2668</v>
      </c>
      <c r="EW379" s="78">
        <v>94</v>
      </c>
      <c r="EX379" s="80">
        <v>24</v>
      </c>
      <c r="EY379" s="78">
        <v>260</v>
      </c>
      <c r="EZ379" s="78"/>
      <c r="FA379" s="78"/>
      <c r="FB379" s="78"/>
      <c r="FC379" s="78"/>
      <c r="FD379" s="78"/>
      <c r="FE379" s="78"/>
    </row>
    <row r="380" spans="1:161">
      <c r="A380" s="212"/>
      <c r="B380" s="66" t="s">
        <v>73</v>
      </c>
      <c r="C380" s="26">
        <v>190</v>
      </c>
      <c r="D380" s="26">
        <v>70</v>
      </c>
      <c r="E380" s="26">
        <v>75</v>
      </c>
      <c r="F380" s="26">
        <v>34</v>
      </c>
      <c r="G380" s="26">
        <v>0</v>
      </c>
      <c r="H380" s="26">
        <v>0</v>
      </c>
      <c r="I380" s="26">
        <v>25</v>
      </c>
      <c r="J380" s="26">
        <v>9</v>
      </c>
      <c r="K380" s="26">
        <v>0</v>
      </c>
      <c r="L380" s="26">
        <v>0</v>
      </c>
      <c r="M380" s="26">
        <v>0</v>
      </c>
      <c r="N380" s="26">
        <v>0</v>
      </c>
      <c r="O380" s="26">
        <v>0</v>
      </c>
      <c r="P380" s="26">
        <v>0</v>
      </c>
      <c r="Q380" s="26">
        <v>148</v>
      </c>
      <c r="R380" s="26">
        <v>75</v>
      </c>
      <c r="S380" s="26">
        <v>0</v>
      </c>
      <c r="T380" s="26">
        <v>0</v>
      </c>
      <c r="U380" s="26">
        <v>13</v>
      </c>
      <c r="V380" s="26">
        <v>2</v>
      </c>
      <c r="W380" s="26">
        <v>0</v>
      </c>
      <c r="X380" s="26">
        <v>0</v>
      </c>
      <c r="Y380" s="26">
        <v>0</v>
      </c>
      <c r="Z380" s="26">
        <v>0</v>
      </c>
      <c r="AA380" s="26">
        <v>0</v>
      </c>
      <c r="AB380" s="26">
        <v>0</v>
      </c>
      <c r="AC380" s="68">
        <v>451</v>
      </c>
      <c r="AD380" s="68">
        <v>190</v>
      </c>
      <c r="AE380" s="212"/>
      <c r="AF380" s="66" t="s">
        <v>73</v>
      </c>
      <c r="AG380" s="26">
        <v>10</v>
      </c>
      <c r="AH380" s="26">
        <v>4</v>
      </c>
      <c r="AI380" s="26">
        <v>3</v>
      </c>
      <c r="AJ380" s="26">
        <v>2</v>
      </c>
      <c r="AK380" s="26">
        <v>0</v>
      </c>
      <c r="AL380" s="26">
        <v>0</v>
      </c>
      <c r="AM380" s="26">
        <v>0</v>
      </c>
      <c r="AN380" s="26">
        <v>0</v>
      </c>
      <c r="AO380" s="26">
        <v>0</v>
      </c>
      <c r="AP380" s="26">
        <v>0</v>
      </c>
      <c r="AQ380" s="26">
        <v>0</v>
      </c>
      <c r="AR380" s="26">
        <v>0</v>
      </c>
      <c r="AS380" s="26">
        <v>0</v>
      </c>
      <c r="AT380" s="26">
        <v>0</v>
      </c>
      <c r="AU380" s="26">
        <v>24</v>
      </c>
      <c r="AV380" s="26">
        <v>10</v>
      </c>
      <c r="AW380" s="26">
        <v>0</v>
      </c>
      <c r="AX380" s="26">
        <v>0</v>
      </c>
      <c r="AY380" s="26">
        <v>3</v>
      </c>
      <c r="AZ380" s="26">
        <v>1</v>
      </c>
      <c r="BA380" s="26">
        <v>0</v>
      </c>
      <c r="BB380" s="26">
        <v>0</v>
      </c>
      <c r="BC380" s="26">
        <v>0</v>
      </c>
      <c r="BD380" s="26">
        <v>0</v>
      </c>
      <c r="BE380" s="26">
        <v>0</v>
      </c>
      <c r="BF380" s="26">
        <v>0</v>
      </c>
      <c r="BG380" s="68">
        <v>40</v>
      </c>
      <c r="BH380" s="68">
        <v>17</v>
      </c>
      <c r="BI380" s="212"/>
      <c r="BJ380" s="66" t="s">
        <v>73</v>
      </c>
      <c r="BK380" s="68">
        <v>3</v>
      </c>
      <c r="BL380" s="68">
        <v>2</v>
      </c>
      <c r="BM380" s="68">
        <v>0</v>
      </c>
      <c r="BN380" s="68">
        <v>1</v>
      </c>
      <c r="BO380" s="68">
        <v>0</v>
      </c>
      <c r="BP380" s="68">
        <v>0</v>
      </c>
      <c r="BQ380" s="68">
        <v>0</v>
      </c>
      <c r="BR380" s="68">
        <v>3</v>
      </c>
      <c r="BS380" s="68">
        <v>0</v>
      </c>
      <c r="BT380" s="68">
        <v>1</v>
      </c>
      <c r="BU380" s="68">
        <v>0</v>
      </c>
      <c r="BV380" s="68">
        <v>0</v>
      </c>
      <c r="BW380" s="68">
        <v>0</v>
      </c>
      <c r="BX380" s="68">
        <v>10</v>
      </c>
      <c r="BY380" s="68">
        <v>7</v>
      </c>
      <c r="BZ380" s="68">
        <v>3</v>
      </c>
      <c r="CA380" s="68">
        <v>7</v>
      </c>
      <c r="CB380" s="68">
        <v>2</v>
      </c>
      <c r="CC380" s="68">
        <v>2</v>
      </c>
      <c r="CD380" s="212"/>
      <c r="CE380" s="66" t="s">
        <v>73</v>
      </c>
      <c r="CF380" s="68">
        <v>0</v>
      </c>
      <c r="CG380" s="68">
        <v>155</v>
      </c>
      <c r="CH380" s="68">
        <v>0</v>
      </c>
      <c r="CI380" s="68">
        <v>0</v>
      </c>
      <c r="CJ380" s="68">
        <v>0</v>
      </c>
      <c r="CK380" s="68">
        <v>0</v>
      </c>
      <c r="CL380" s="68">
        <v>9</v>
      </c>
      <c r="CM380" s="68">
        <v>8</v>
      </c>
      <c r="CN380" s="68">
        <v>8</v>
      </c>
      <c r="CO380" s="212"/>
      <c r="CP380" s="66" t="s">
        <v>73</v>
      </c>
      <c r="CQ380" s="68">
        <v>100</v>
      </c>
      <c r="CR380" s="68">
        <v>47</v>
      </c>
      <c r="CS380" s="68">
        <v>30</v>
      </c>
      <c r="CT380" s="68">
        <v>14</v>
      </c>
      <c r="CU380" s="68">
        <v>0</v>
      </c>
      <c r="CV380" s="68">
        <v>0</v>
      </c>
      <c r="CW380" s="68">
        <v>0</v>
      </c>
      <c r="CX380" s="68">
        <v>0</v>
      </c>
      <c r="CY380" s="68">
        <v>9</v>
      </c>
      <c r="CZ380" s="68">
        <v>6</v>
      </c>
      <c r="DA380" s="68">
        <v>0</v>
      </c>
      <c r="DB380" s="68">
        <v>0</v>
      </c>
      <c r="DC380" s="68">
        <v>0</v>
      </c>
      <c r="DD380" s="68">
        <v>0</v>
      </c>
      <c r="DE380" s="68">
        <v>0</v>
      </c>
      <c r="DF380" s="68">
        <v>0</v>
      </c>
      <c r="DG380" s="68">
        <v>0</v>
      </c>
      <c r="DH380" s="68">
        <v>0</v>
      </c>
      <c r="DI380" s="68">
        <v>0</v>
      </c>
      <c r="DJ380" s="68">
        <v>0</v>
      </c>
      <c r="DK380" s="68">
        <v>0</v>
      </c>
      <c r="DL380" s="68">
        <v>0</v>
      </c>
      <c r="DM380" s="68">
        <v>0</v>
      </c>
      <c r="DN380" s="68">
        <v>0</v>
      </c>
      <c r="DO380" s="212"/>
      <c r="DP380" s="66" t="s">
        <v>73</v>
      </c>
      <c r="DQ380" s="26">
        <v>16</v>
      </c>
      <c r="DR380" s="26">
        <v>18</v>
      </c>
      <c r="DS380" s="26">
        <v>0</v>
      </c>
      <c r="DT380" s="26">
        <v>11</v>
      </c>
      <c r="DU380" s="26">
        <v>0</v>
      </c>
      <c r="DV380" s="26">
        <v>45</v>
      </c>
      <c r="DW380" s="26">
        <v>24</v>
      </c>
      <c r="DX380" s="26">
        <v>13</v>
      </c>
      <c r="DY380" s="41">
        <v>8</v>
      </c>
      <c r="DZ380" s="41">
        <v>2</v>
      </c>
      <c r="EA380" s="212"/>
      <c r="EB380" s="66" t="s">
        <v>73</v>
      </c>
      <c r="EC380" s="68">
        <v>38</v>
      </c>
      <c r="ED380" s="68">
        <v>38</v>
      </c>
      <c r="EE380" s="68">
        <v>0</v>
      </c>
      <c r="EF380" s="68">
        <v>0</v>
      </c>
      <c r="EG380" s="68">
        <v>3</v>
      </c>
      <c r="EH380" s="68">
        <v>4</v>
      </c>
      <c r="EI380" s="68">
        <v>20</v>
      </c>
      <c r="EJ380" s="68">
        <v>47</v>
      </c>
      <c r="EK380" s="68">
        <v>2</v>
      </c>
      <c r="EL380" s="68">
        <v>0</v>
      </c>
      <c r="EM380" s="68">
        <v>1</v>
      </c>
      <c r="EN380" s="68">
        <v>0</v>
      </c>
      <c r="EO380" s="68">
        <v>0</v>
      </c>
      <c r="EP380" s="68">
        <v>0</v>
      </c>
      <c r="EQ380" s="68">
        <v>0</v>
      </c>
      <c r="ER380" s="68">
        <v>0</v>
      </c>
      <c r="ES380" s="68">
        <v>0</v>
      </c>
      <c r="EU380" s="80" t="s">
        <v>213</v>
      </c>
      <c r="EV380" s="80" t="s">
        <v>2669</v>
      </c>
      <c r="EW380" s="78">
        <v>109</v>
      </c>
      <c r="EX380" s="80">
        <v>30</v>
      </c>
      <c r="EY380" s="78">
        <v>310</v>
      </c>
      <c r="EZ380" s="78"/>
      <c r="FA380" s="78"/>
      <c r="FB380" s="78"/>
      <c r="FC380" s="78"/>
      <c r="FD380" s="78"/>
      <c r="FE380" s="78"/>
    </row>
    <row r="381" spans="1:161">
      <c r="A381" s="212" t="s">
        <v>214</v>
      </c>
      <c r="B381" s="8" t="s">
        <v>90</v>
      </c>
      <c r="C381" s="71">
        <v>121</v>
      </c>
      <c r="D381" s="71">
        <v>59</v>
      </c>
      <c r="E381" s="71">
        <v>33</v>
      </c>
      <c r="F381" s="71">
        <v>9</v>
      </c>
      <c r="G381" s="71">
        <v>0</v>
      </c>
      <c r="H381" s="71">
        <v>0</v>
      </c>
      <c r="I381" s="71">
        <v>0</v>
      </c>
      <c r="J381" s="71">
        <v>0</v>
      </c>
      <c r="K381" s="71">
        <v>0</v>
      </c>
      <c r="L381" s="71">
        <v>0</v>
      </c>
      <c r="M381" s="71">
        <v>0</v>
      </c>
      <c r="N381" s="71">
        <v>0</v>
      </c>
      <c r="O381" s="71">
        <v>0</v>
      </c>
      <c r="P381" s="71">
        <v>0</v>
      </c>
      <c r="Q381" s="71">
        <v>24</v>
      </c>
      <c r="R381" s="71">
        <v>7</v>
      </c>
      <c r="S381" s="71">
        <v>0</v>
      </c>
      <c r="T381" s="71">
        <v>0</v>
      </c>
      <c r="U381" s="71">
        <v>0</v>
      </c>
      <c r="V381" s="71">
        <v>0</v>
      </c>
      <c r="W381" s="71">
        <v>0</v>
      </c>
      <c r="X381" s="71">
        <v>0</v>
      </c>
      <c r="Y381" s="71">
        <v>0</v>
      </c>
      <c r="Z381" s="71">
        <v>0</v>
      </c>
      <c r="AA381" s="71">
        <v>0</v>
      </c>
      <c r="AB381" s="71">
        <v>0</v>
      </c>
      <c r="AC381" s="69">
        <v>178</v>
      </c>
      <c r="AD381" s="69">
        <v>75</v>
      </c>
      <c r="AE381" s="212" t="s">
        <v>214</v>
      </c>
      <c r="AF381" s="8" t="s">
        <v>90</v>
      </c>
      <c r="AG381" s="71">
        <v>9</v>
      </c>
      <c r="AH381" s="71">
        <v>4</v>
      </c>
      <c r="AI381" s="71">
        <v>0</v>
      </c>
      <c r="AJ381" s="71">
        <v>0</v>
      </c>
      <c r="AK381" s="71">
        <v>0</v>
      </c>
      <c r="AL381" s="71">
        <v>0</v>
      </c>
      <c r="AM381" s="71">
        <v>0</v>
      </c>
      <c r="AN381" s="71">
        <v>0</v>
      </c>
      <c r="AO381" s="71">
        <v>0</v>
      </c>
      <c r="AP381" s="71">
        <v>0</v>
      </c>
      <c r="AQ381" s="71">
        <v>0</v>
      </c>
      <c r="AR381" s="71">
        <v>0</v>
      </c>
      <c r="AS381" s="71">
        <v>0</v>
      </c>
      <c r="AT381" s="71">
        <v>0</v>
      </c>
      <c r="AU381" s="71">
        <v>0</v>
      </c>
      <c r="AV381" s="71">
        <v>0</v>
      </c>
      <c r="AW381" s="71">
        <v>0</v>
      </c>
      <c r="AX381" s="71">
        <v>0</v>
      </c>
      <c r="AY381" s="71">
        <v>0</v>
      </c>
      <c r="AZ381" s="71">
        <v>0</v>
      </c>
      <c r="BA381" s="71">
        <v>0</v>
      </c>
      <c r="BB381" s="71">
        <v>0</v>
      </c>
      <c r="BC381" s="71">
        <v>0</v>
      </c>
      <c r="BD381" s="71">
        <v>0</v>
      </c>
      <c r="BE381" s="71">
        <v>0</v>
      </c>
      <c r="BF381" s="71">
        <v>0</v>
      </c>
      <c r="BG381" s="69">
        <v>9</v>
      </c>
      <c r="BH381" s="69">
        <v>4</v>
      </c>
      <c r="BI381" s="212" t="s">
        <v>214</v>
      </c>
      <c r="BJ381" s="8" t="s">
        <v>90</v>
      </c>
      <c r="BK381" s="31">
        <v>1</v>
      </c>
      <c r="BL381" s="31">
        <v>1</v>
      </c>
      <c r="BM381" s="31">
        <v>0</v>
      </c>
      <c r="BN381" s="31">
        <v>0</v>
      </c>
      <c r="BO381" s="31">
        <v>0</v>
      </c>
      <c r="BP381" s="31">
        <v>0</v>
      </c>
      <c r="BQ381" s="31">
        <v>0</v>
      </c>
      <c r="BR381" s="31">
        <v>1</v>
      </c>
      <c r="BS381" s="31">
        <v>0</v>
      </c>
      <c r="BT381" s="31">
        <v>0</v>
      </c>
      <c r="BU381" s="31">
        <v>0</v>
      </c>
      <c r="BV381" s="31">
        <v>0</v>
      </c>
      <c r="BW381" s="31">
        <v>0</v>
      </c>
      <c r="BX381" s="149">
        <v>3</v>
      </c>
      <c r="BY381" s="125">
        <v>1</v>
      </c>
      <c r="BZ381" s="71">
        <v>0</v>
      </c>
      <c r="CA381" s="71">
        <v>0</v>
      </c>
      <c r="CB381" s="71">
        <v>1</v>
      </c>
      <c r="CC381" s="71">
        <v>1</v>
      </c>
      <c r="CD381" s="212" t="s">
        <v>214</v>
      </c>
      <c r="CE381" s="8" t="s">
        <v>90</v>
      </c>
      <c r="CF381" s="71">
        <v>0</v>
      </c>
      <c r="CG381" s="71">
        <v>48</v>
      </c>
      <c r="CH381" s="71">
        <v>28</v>
      </c>
      <c r="CI381" s="71">
        <v>0</v>
      </c>
      <c r="CJ381" s="71">
        <v>0</v>
      </c>
      <c r="CK381" s="71">
        <v>0</v>
      </c>
      <c r="CL381" s="71">
        <v>2</v>
      </c>
      <c r="CM381" s="71">
        <v>0</v>
      </c>
      <c r="CN381" s="71">
        <v>3</v>
      </c>
      <c r="CO381" s="212" t="s">
        <v>214</v>
      </c>
      <c r="CP381" s="8" t="s">
        <v>90</v>
      </c>
      <c r="CQ381" s="46">
        <v>0</v>
      </c>
      <c r="CR381" s="46">
        <v>0</v>
      </c>
      <c r="CS381" s="46">
        <v>0</v>
      </c>
      <c r="CT381" s="46">
        <v>0</v>
      </c>
      <c r="CU381" s="46">
        <v>0</v>
      </c>
      <c r="CV381" s="46">
        <v>0</v>
      </c>
      <c r="CW381" s="46">
        <v>0</v>
      </c>
      <c r="CX381" s="46">
        <v>0</v>
      </c>
      <c r="CY381" s="46">
        <v>0</v>
      </c>
      <c r="CZ381" s="46">
        <v>0</v>
      </c>
      <c r="DA381" s="46">
        <v>0</v>
      </c>
      <c r="DB381" s="46">
        <v>0</v>
      </c>
      <c r="DC381" s="46">
        <v>0</v>
      </c>
      <c r="DD381" s="46">
        <v>0</v>
      </c>
      <c r="DE381" s="46">
        <v>0</v>
      </c>
      <c r="DF381" s="46">
        <v>0</v>
      </c>
      <c r="DG381" s="46">
        <v>0</v>
      </c>
      <c r="DH381" s="46">
        <v>0</v>
      </c>
      <c r="DI381" s="46">
        <v>0</v>
      </c>
      <c r="DJ381" s="46">
        <v>0</v>
      </c>
      <c r="DK381" s="46">
        <v>0</v>
      </c>
      <c r="DL381" s="46">
        <v>0</v>
      </c>
      <c r="DM381" s="46">
        <v>0</v>
      </c>
      <c r="DN381" s="46">
        <v>0</v>
      </c>
      <c r="DO381" s="212" t="s">
        <v>214</v>
      </c>
      <c r="DP381" s="8" t="s">
        <v>90</v>
      </c>
      <c r="DQ381" s="71">
        <v>0</v>
      </c>
      <c r="DR381" s="71">
        <v>1</v>
      </c>
      <c r="DS381" s="71">
        <v>0</v>
      </c>
      <c r="DT381" s="71">
        <v>6</v>
      </c>
      <c r="DU381" s="71">
        <v>0</v>
      </c>
      <c r="DV381" s="16">
        <v>7</v>
      </c>
      <c r="DW381" s="71">
        <v>4</v>
      </c>
      <c r="DX381" s="71">
        <v>0</v>
      </c>
      <c r="DY381" s="152">
        <v>2</v>
      </c>
      <c r="DZ381" s="32">
        <v>1</v>
      </c>
      <c r="EA381" s="212" t="s">
        <v>214</v>
      </c>
      <c r="EB381" s="8" t="s">
        <v>90</v>
      </c>
      <c r="EC381" s="71">
        <v>0</v>
      </c>
      <c r="ED381" s="71">
        <v>0</v>
      </c>
      <c r="EE381" s="71">
        <v>0</v>
      </c>
      <c r="EF381" s="71">
        <v>0</v>
      </c>
      <c r="EG381" s="71">
        <v>0</v>
      </c>
      <c r="EH381" s="71">
        <v>0</v>
      </c>
      <c r="EI381" s="71">
        <v>0</v>
      </c>
      <c r="EJ381" s="71">
        <v>0</v>
      </c>
      <c r="EK381" s="71">
        <v>0</v>
      </c>
      <c r="EL381" s="71">
        <v>0</v>
      </c>
      <c r="EM381" s="71">
        <v>0</v>
      </c>
      <c r="EN381" s="71">
        <v>0</v>
      </c>
      <c r="EO381" s="71">
        <v>0</v>
      </c>
      <c r="EP381" s="71">
        <v>0</v>
      </c>
      <c r="EQ381" s="71">
        <v>0</v>
      </c>
      <c r="ER381" s="71">
        <v>0</v>
      </c>
      <c r="ES381" s="71">
        <v>0</v>
      </c>
      <c r="EU381" s="80" t="s">
        <v>214</v>
      </c>
      <c r="EV381" s="80" t="s">
        <v>2670</v>
      </c>
      <c r="EW381" s="78">
        <v>0</v>
      </c>
      <c r="EX381" s="80">
        <v>0</v>
      </c>
      <c r="EY381" s="78">
        <v>180</v>
      </c>
      <c r="EZ381" s="78"/>
      <c r="FA381" s="78"/>
      <c r="FB381" s="78"/>
      <c r="FC381" s="78"/>
      <c r="FD381" s="78"/>
      <c r="FE381" s="78"/>
    </row>
    <row r="382" spans="1:161">
      <c r="A382" s="212"/>
      <c r="B382" s="8" t="s">
        <v>91</v>
      </c>
      <c r="C382" s="71">
        <v>330</v>
      </c>
      <c r="D382" s="71">
        <v>147</v>
      </c>
      <c r="E382" s="71">
        <v>0</v>
      </c>
      <c r="F382" s="71">
        <v>0</v>
      </c>
      <c r="G382" s="71">
        <v>0</v>
      </c>
      <c r="H382" s="71">
        <v>0</v>
      </c>
      <c r="I382" s="71">
        <v>0</v>
      </c>
      <c r="J382" s="71">
        <v>0</v>
      </c>
      <c r="K382" s="71">
        <v>29</v>
      </c>
      <c r="L382" s="71">
        <v>19</v>
      </c>
      <c r="M382" s="71">
        <v>26</v>
      </c>
      <c r="N382" s="71">
        <v>6</v>
      </c>
      <c r="O382" s="71">
        <v>21</v>
      </c>
      <c r="P382" s="71">
        <v>5</v>
      </c>
      <c r="Q382" s="71">
        <v>0</v>
      </c>
      <c r="R382" s="71">
        <v>0</v>
      </c>
      <c r="S382" s="71">
        <v>0</v>
      </c>
      <c r="T382" s="71">
        <v>0</v>
      </c>
      <c r="U382" s="71">
        <v>0</v>
      </c>
      <c r="V382" s="71">
        <v>0</v>
      </c>
      <c r="W382" s="71">
        <v>50</v>
      </c>
      <c r="X382" s="71">
        <v>23</v>
      </c>
      <c r="Y382" s="71">
        <v>10</v>
      </c>
      <c r="Z382" s="71">
        <v>2</v>
      </c>
      <c r="AA382" s="71">
        <v>0</v>
      </c>
      <c r="AB382" s="71">
        <v>0</v>
      </c>
      <c r="AC382" s="69">
        <v>466</v>
      </c>
      <c r="AD382" s="69">
        <v>202</v>
      </c>
      <c r="AE382" s="212"/>
      <c r="AF382" s="8" t="s">
        <v>91</v>
      </c>
      <c r="AG382" s="71">
        <v>50</v>
      </c>
      <c r="AH382" s="71">
        <v>25</v>
      </c>
      <c r="AI382" s="71">
        <v>0</v>
      </c>
      <c r="AJ382" s="71">
        <v>0</v>
      </c>
      <c r="AK382" s="71">
        <v>0</v>
      </c>
      <c r="AL382" s="71">
        <v>0</v>
      </c>
      <c r="AM382" s="71">
        <v>0</v>
      </c>
      <c r="AN382" s="71">
        <v>0</v>
      </c>
      <c r="AO382" s="71">
        <v>0</v>
      </c>
      <c r="AP382" s="71">
        <v>0</v>
      </c>
      <c r="AQ382" s="71">
        <v>0</v>
      </c>
      <c r="AR382" s="71">
        <v>0</v>
      </c>
      <c r="AS382" s="71">
        <v>0</v>
      </c>
      <c r="AT382" s="71">
        <v>0</v>
      </c>
      <c r="AU382" s="71">
        <v>0</v>
      </c>
      <c r="AV382" s="71">
        <v>0</v>
      </c>
      <c r="AW382" s="71">
        <v>0</v>
      </c>
      <c r="AX382" s="71">
        <v>0</v>
      </c>
      <c r="AY382" s="71">
        <v>0</v>
      </c>
      <c r="AZ382" s="71">
        <v>0</v>
      </c>
      <c r="BA382" s="71">
        <v>12</v>
      </c>
      <c r="BB382" s="71">
        <v>4</v>
      </c>
      <c r="BC382" s="71">
        <v>1</v>
      </c>
      <c r="BD382" s="71">
        <v>1</v>
      </c>
      <c r="BE382" s="71">
        <v>0</v>
      </c>
      <c r="BF382" s="71">
        <v>0</v>
      </c>
      <c r="BG382" s="69">
        <v>63</v>
      </c>
      <c r="BH382" s="69">
        <v>30</v>
      </c>
      <c r="BI382" s="212"/>
      <c r="BJ382" s="8" t="s">
        <v>91</v>
      </c>
      <c r="BK382" s="31">
        <v>5</v>
      </c>
      <c r="BL382" s="31">
        <v>0</v>
      </c>
      <c r="BM382" s="31">
        <v>0</v>
      </c>
      <c r="BN382" s="31">
        <v>0</v>
      </c>
      <c r="BO382" s="31">
        <v>1</v>
      </c>
      <c r="BP382" s="31">
        <v>1</v>
      </c>
      <c r="BQ382" s="31">
        <v>1</v>
      </c>
      <c r="BR382" s="31">
        <v>0</v>
      </c>
      <c r="BS382" s="31">
        <v>0</v>
      </c>
      <c r="BT382" s="31">
        <v>0</v>
      </c>
      <c r="BU382" s="31">
        <v>1</v>
      </c>
      <c r="BV382" s="31">
        <v>1</v>
      </c>
      <c r="BW382" s="31">
        <v>0</v>
      </c>
      <c r="BX382" s="149">
        <v>10</v>
      </c>
      <c r="BY382" s="125">
        <v>10</v>
      </c>
      <c r="BZ382" s="71">
        <v>7</v>
      </c>
      <c r="CA382" s="71">
        <v>0</v>
      </c>
      <c r="CB382" s="71">
        <v>0</v>
      </c>
      <c r="CC382" s="71">
        <v>1</v>
      </c>
      <c r="CD382" s="212"/>
      <c r="CE382" s="8" t="s">
        <v>91</v>
      </c>
      <c r="CF382" s="71">
        <v>0</v>
      </c>
      <c r="CG382" s="71">
        <v>159</v>
      </c>
      <c r="CH382" s="71">
        <v>0</v>
      </c>
      <c r="CI382" s="71">
        <v>0</v>
      </c>
      <c r="CJ382" s="71">
        <v>0</v>
      </c>
      <c r="CK382" s="71">
        <v>1</v>
      </c>
      <c r="CL382" s="71">
        <v>10</v>
      </c>
      <c r="CM382" s="71">
        <v>8</v>
      </c>
      <c r="CN382" s="71">
        <v>10</v>
      </c>
      <c r="CO382" s="212"/>
      <c r="CP382" s="8" t="s">
        <v>91</v>
      </c>
      <c r="CQ382" s="46">
        <v>0</v>
      </c>
      <c r="CR382" s="46">
        <v>0</v>
      </c>
      <c r="CS382" s="46">
        <v>0</v>
      </c>
      <c r="CT382" s="46">
        <v>0</v>
      </c>
      <c r="CU382" s="46">
        <v>0</v>
      </c>
      <c r="CV382" s="46">
        <v>0</v>
      </c>
      <c r="CW382" s="46">
        <v>0</v>
      </c>
      <c r="CX382" s="46">
        <v>0</v>
      </c>
      <c r="CY382" s="46">
        <v>0</v>
      </c>
      <c r="CZ382" s="46">
        <v>0</v>
      </c>
      <c r="DA382" s="46">
        <v>0</v>
      </c>
      <c r="DB382" s="46">
        <v>0</v>
      </c>
      <c r="DC382" s="46">
        <v>49</v>
      </c>
      <c r="DD382" s="46">
        <v>19</v>
      </c>
      <c r="DE382" s="46">
        <v>15</v>
      </c>
      <c r="DF382" s="46">
        <v>5</v>
      </c>
      <c r="DG382" s="46">
        <v>7</v>
      </c>
      <c r="DH382" s="46">
        <v>1</v>
      </c>
      <c r="DI382" s="46">
        <v>3</v>
      </c>
      <c r="DJ382" s="46">
        <v>0</v>
      </c>
      <c r="DK382" s="46">
        <v>0</v>
      </c>
      <c r="DL382" s="46">
        <v>0</v>
      </c>
      <c r="DM382" s="46">
        <v>0</v>
      </c>
      <c r="DN382" s="46">
        <v>0</v>
      </c>
      <c r="DO382" s="212"/>
      <c r="DP382" s="8" t="s">
        <v>91</v>
      </c>
      <c r="DQ382" s="71">
        <v>10</v>
      </c>
      <c r="DR382" s="71">
        <v>9</v>
      </c>
      <c r="DS382" s="71">
        <v>0</v>
      </c>
      <c r="DT382" s="71">
        <v>0</v>
      </c>
      <c r="DU382" s="71">
        <v>0</v>
      </c>
      <c r="DV382" s="16">
        <v>19</v>
      </c>
      <c r="DW382" s="71">
        <v>8</v>
      </c>
      <c r="DX382" s="71">
        <v>8</v>
      </c>
      <c r="DY382" s="152">
        <v>8</v>
      </c>
      <c r="DZ382" s="32">
        <v>6</v>
      </c>
      <c r="EA382" s="212"/>
      <c r="EB382" s="8" t="s">
        <v>91</v>
      </c>
      <c r="EC382" s="71">
        <v>169</v>
      </c>
      <c r="ED382" s="71">
        <v>296</v>
      </c>
      <c r="EE382" s="71">
        <v>32</v>
      </c>
      <c r="EF382" s="71">
        <v>0</v>
      </c>
      <c r="EG382" s="71">
        <v>20</v>
      </c>
      <c r="EH382" s="71">
        <v>25</v>
      </c>
      <c r="EI382" s="71">
        <v>20</v>
      </c>
      <c r="EJ382" s="71">
        <v>122</v>
      </c>
      <c r="EK382" s="71">
        <v>4</v>
      </c>
      <c r="EL382" s="71">
        <v>16</v>
      </c>
      <c r="EM382" s="71">
        <v>17</v>
      </c>
      <c r="EN382" s="71">
        <v>0</v>
      </c>
      <c r="EO382" s="71">
        <v>41</v>
      </c>
      <c r="EP382" s="71">
        <v>0</v>
      </c>
      <c r="EQ382" s="71">
        <v>0</v>
      </c>
      <c r="ER382" s="71">
        <v>7</v>
      </c>
      <c r="ES382" s="71">
        <v>0</v>
      </c>
      <c r="EU382" s="80" t="s">
        <v>214</v>
      </c>
      <c r="EV382" s="80" t="s">
        <v>2671</v>
      </c>
      <c r="EW382" s="78">
        <v>56</v>
      </c>
      <c r="EX382" s="80">
        <v>18</v>
      </c>
      <c r="EY382" s="78">
        <v>318</v>
      </c>
      <c r="EZ382" s="78"/>
      <c r="FA382" s="78"/>
      <c r="FB382" s="78"/>
      <c r="FC382" s="78"/>
      <c r="FD382" s="78"/>
      <c r="FE382" s="78"/>
    </row>
    <row r="383" spans="1:161">
      <c r="A383" s="212"/>
      <c r="B383" s="66" t="s">
        <v>73</v>
      </c>
      <c r="C383" s="26">
        <v>451</v>
      </c>
      <c r="D383" s="26">
        <v>206</v>
      </c>
      <c r="E383" s="26">
        <v>33</v>
      </c>
      <c r="F383" s="26">
        <v>9</v>
      </c>
      <c r="G383" s="26">
        <v>0</v>
      </c>
      <c r="H383" s="26">
        <v>0</v>
      </c>
      <c r="I383" s="26">
        <v>0</v>
      </c>
      <c r="J383" s="26">
        <v>0</v>
      </c>
      <c r="K383" s="26">
        <v>29</v>
      </c>
      <c r="L383" s="26">
        <v>19</v>
      </c>
      <c r="M383" s="26">
        <v>26</v>
      </c>
      <c r="N383" s="26">
        <v>6</v>
      </c>
      <c r="O383" s="26">
        <v>21</v>
      </c>
      <c r="P383" s="26">
        <v>5</v>
      </c>
      <c r="Q383" s="26">
        <v>24</v>
      </c>
      <c r="R383" s="26">
        <v>7</v>
      </c>
      <c r="S383" s="26">
        <v>0</v>
      </c>
      <c r="T383" s="26">
        <v>0</v>
      </c>
      <c r="U383" s="26">
        <v>0</v>
      </c>
      <c r="V383" s="26">
        <v>0</v>
      </c>
      <c r="W383" s="26">
        <v>50</v>
      </c>
      <c r="X383" s="26">
        <v>23</v>
      </c>
      <c r="Y383" s="26">
        <v>10</v>
      </c>
      <c r="Z383" s="26">
        <v>2</v>
      </c>
      <c r="AA383" s="26">
        <v>0</v>
      </c>
      <c r="AB383" s="26">
        <v>0</v>
      </c>
      <c r="AC383" s="68">
        <v>644</v>
      </c>
      <c r="AD383" s="68">
        <v>277</v>
      </c>
      <c r="AE383" s="212"/>
      <c r="AF383" s="66" t="s">
        <v>73</v>
      </c>
      <c r="AG383" s="26">
        <v>59</v>
      </c>
      <c r="AH383" s="26">
        <v>29</v>
      </c>
      <c r="AI383" s="26">
        <v>0</v>
      </c>
      <c r="AJ383" s="26">
        <v>0</v>
      </c>
      <c r="AK383" s="26">
        <v>0</v>
      </c>
      <c r="AL383" s="26">
        <v>0</v>
      </c>
      <c r="AM383" s="26">
        <v>0</v>
      </c>
      <c r="AN383" s="26">
        <v>0</v>
      </c>
      <c r="AO383" s="26">
        <v>0</v>
      </c>
      <c r="AP383" s="26">
        <v>0</v>
      </c>
      <c r="AQ383" s="26">
        <v>0</v>
      </c>
      <c r="AR383" s="26">
        <v>0</v>
      </c>
      <c r="AS383" s="26">
        <v>0</v>
      </c>
      <c r="AT383" s="26">
        <v>0</v>
      </c>
      <c r="AU383" s="26">
        <v>0</v>
      </c>
      <c r="AV383" s="26">
        <v>0</v>
      </c>
      <c r="AW383" s="26">
        <v>0</v>
      </c>
      <c r="AX383" s="26">
        <v>0</v>
      </c>
      <c r="AY383" s="26">
        <v>0</v>
      </c>
      <c r="AZ383" s="26">
        <v>0</v>
      </c>
      <c r="BA383" s="26">
        <v>12</v>
      </c>
      <c r="BB383" s="26">
        <v>4</v>
      </c>
      <c r="BC383" s="26">
        <v>1</v>
      </c>
      <c r="BD383" s="26">
        <v>1</v>
      </c>
      <c r="BE383" s="26">
        <v>0</v>
      </c>
      <c r="BF383" s="26">
        <v>0</v>
      </c>
      <c r="BG383" s="68">
        <v>72</v>
      </c>
      <c r="BH383" s="68">
        <v>34</v>
      </c>
      <c r="BI383" s="212"/>
      <c r="BJ383" s="66" t="s">
        <v>73</v>
      </c>
      <c r="BK383" s="68">
        <v>6</v>
      </c>
      <c r="BL383" s="68">
        <v>1</v>
      </c>
      <c r="BM383" s="68">
        <v>0</v>
      </c>
      <c r="BN383" s="68">
        <v>0</v>
      </c>
      <c r="BO383" s="68">
        <v>1</v>
      </c>
      <c r="BP383" s="68">
        <v>1</v>
      </c>
      <c r="BQ383" s="68">
        <v>1</v>
      </c>
      <c r="BR383" s="68">
        <v>1</v>
      </c>
      <c r="BS383" s="68">
        <v>0</v>
      </c>
      <c r="BT383" s="68">
        <v>0</v>
      </c>
      <c r="BU383" s="68">
        <v>1</v>
      </c>
      <c r="BV383" s="68">
        <v>1</v>
      </c>
      <c r="BW383" s="68">
        <v>0</v>
      </c>
      <c r="BX383" s="68">
        <v>13</v>
      </c>
      <c r="BY383" s="68">
        <v>11</v>
      </c>
      <c r="BZ383" s="68">
        <v>7</v>
      </c>
      <c r="CA383" s="68">
        <v>0</v>
      </c>
      <c r="CB383" s="68">
        <v>1</v>
      </c>
      <c r="CC383" s="68">
        <v>2</v>
      </c>
      <c r="CD383" s="212"/>
      <c r="CE383" s="66" t="s">
        <v>73</v>
      </c>
      <c r="CF383" s="68">
        <v>0</v>
      </c>
      <c r="CG383" s="68">
        <v>207</v>
      </c>
      <c r="CH383" s="68">
        <v>28</v>
      </c>
      <c r="CI383" s="68">
        <v>0</v>
      </c>
      <c r="CJ383" s="68">
        <v>0</v>
      </c>
      <c r="CK383" s="68">
        <v>1</v>
      </c>
      <c r="CL383" s="68">
        <v>12</v>
      </c>
      <c r="CM383" s="68">
        <v>8</v>
      </c>
      <c r="CN383" s="68">
        <v>13</v>
      </c>
      <c r="CO383" s="212"/>
      <c r="CP383" s="66" t="s">
        <v>73</v>
      </c>
      <c r="CQ383" s="68">
        <v>0</v>
      </c>
      <c r="CR383" s="68">
        <v>0</v>
      </c>
      <c r="CS383" s="68">
        <v>0</v>
      </c>
      <c r="CT383" s="68">
        <v>0</v>
      </c>
      <c r="CU383" s="68">
        <v>0</v>
      </c>
      <c r="CV383" s="68">
        <v>0</v>
      </c>
      <c r="CW383" s="68">
        <v>0</v>
      </c>
      <c r="CX383" s="68">
        <v>0</v>
      </c>
      <c r="CY383" s="68">
        <v>0</v>
      </c>
      <c r="CZ383" s="68">
        <v>0</v>
      </c>
      <c r="DA383" s="68">
        <v>0</v>
      </c>
      <c r="DB383" s="68">
        <v>0</v>
      </c>
      <c r="DC383" s="68">
        <v>49</v>
      </c>
      <c r="DD383" s="68">
        <v>19</v>
      </c>
      <c r="DE383" s="68">
        <v>15</v>
      </c>
      <c r="DF383" s="68">
        <v>5</v>
      </c>
      <c r="DG383" s="68">
        <v>7</v>
      </c>
      <c r="DH383" s="68">
        <v>1</v>
      </c>
      <c r="DI383" s="68">
        <v>3</v>
      </c>
      <c r="DJ383" s="68">
        <v>0</v>
      </c>
      <c r="DK383" s="68">
        <v>0</v>
      </c>
      <c r="DL383" s="68">
        <v>0</v>
      </c>
      <c r="DM383" s="68">
        <v>0</v>
      </c>
      <c r="DN383" s="68">
        <v>0</v>
      </c>
      <c r="DO383" s="212"/>
      <c r="DP383" s="66" t="s">
        <v>73</v>
      </c>
      <c r="DQ383" s="26">
        <v>10</v>
      </c>
      <c r="DR383" s="26">
        <v>10</v>
      </c>
      <c r="DS383" s="26">
        <v>0</v>
      </c>
      <c r="DT383" s="26">
        <v>6</v>
      </c>
      <c r="DU383" s="26">
        <v>0</v>
      </c>
      <c r="DV383" s="26">
        <v>26</v>
      </c>
      <c r="DW383" s="26">
        <v>12</v>
      </c>
      <c r="DX383" s="26">
        <v>8</v>
      </c>
      <c r="DY383" s="41">
        <v>10</v>
      </c>
      <c r="DZ383" s="41">
        <v>7</v>
      </c>
      <c r="EA383" s="212"/>
      <c r="EB383" s="66" t="s">
        <v>73</v>
      </c>
      <c r="EC383" s="68">
        <v>169</v>
      </c>
      <c r="ED383" s="68">
        <v>296</v>
      </c>
      <c r="EE383" s="68">
        <v>32</v>
      </c>
      <c r="EF383" s="68">
        <v>0</v>
      </c>
      <c r="EG383" s="68">
        <v>20</v>
      </c>
      <c r="EH383" s="68">
        <v>25</v>
      </c>
      <c r="EI383" s="68">
        <v>20</v>
      </c>
      <c r="EJ383" s="68">
        <v>122</v>
      </c>
      <c r="EK383" s="68">
        <v>4</v>
      </c>
      <c r="EL383" s="68">
        <v>16</v>
      </c>
      <c r="EM383" s="68">
        <v>17</v>
      </c>
      <c r="EN383" s="68">
        <v>0</v>
      </c>
      <c r="EO383" s="68">
        <v>41</v>
      </c>
      <c r="EP383" s="68">
        <v>0</v>
      </c>
      <c r="EQ383" s="68">
        <v>0</v>
      </c>
      <c r="ER383" s="68">
        <v>7</v>
      </c>
      <c r="ES383" s="68">
        <v>0</v>
      </c>
      <c r="EU383" s="80" t="s">
        <v>214</v>
      </c>
      <c r="EV383" s="80" t="s">
        <v>2672</v>
      </c>
      <c r="EW383" s="78">
        <v>56</v>
      </c>
      <c r="EX383" s="80">
        <v>18</v>
      </c>
      <c r="EY383" s="78">
        <v>498</v>
      </c>
      <c r="EZ383" s="78"/>
      <c r="FA383" s="78"/>
      <c r="FB383" s="78"/>
      <c r="FC383" s="78"/>
      <c r="FD383" s="78"/>
      <c r="FE383" s="78"/>
    </row>
    <row r="384" spans="1:161">
      <c r="A384" s="212" t="s">
        <v>215</v>
      </c>
      <c r="B384" s="8" t="s">
        <v>90</v>
      </c>
      <c r="C384" s="71">
        <v>309</v>
      </c>
      <c r="D384" s="71">
        <v>159</v>
      </c>
      <c r="E384" s="71">
        <v>0</v>
      </c>
      <c r="F384" s="71">
        <v>0</v>
      </c>
      <c r="G384" s="71">
        <v>0</v>
      </c>
      <c r="H384" s="71">
        <v>0</v>
      </c>
      <c r="I384" s="71">
        <v>0</v>
      </c>
      <c r="J384" s="71">
        <v>0</v>
      </c>
      <c r="K384" s="71">
        <v>63</v>
      </c>
      <c r="L384" s="71">
        <v>43</v>
      </c>
      <c r="M384" s="71">
        <v>29</v>
      </c>
      <c r="N384" s="71">
        <v>9</v>
      </c>
      <c r="O384" s="71">
        <v>83</v>
      </c>
      <c r="P384" s="71">
        <v>37</v>
      </c>
      <c r="Q384" s="71">
        <v>138</v>
      </c>
      <c r="R384" s="71">
        <v>78</v>
      </c>
      <c r="S384" s="71">
        <v>0</v>
      </c>
      <c r="T384" s="71">
        <v>0</v>
      </c>
      <c r="U384" s="71">
        <v>0</v>
      </c>
      <c r="V384" s="71">
        <v>0</v>
      </c>
      <c r="W384" s="71">
        <v>48</v>
      </c>
      <c r="X384" s="71">
        <v>26</v>
      </c>
      <c r="Y384" s="71">
        <v>13</v>
      </c>
      <c r="Z384" s="71">
        <v>6</v>
      </c>
      <c r="AA384" s="71">
        <v>35</v>
      </c>
      <c r="AB384" s="71">
        <v>12</v>
      </c>
      <c r="AC384" s="69">
        <v>718</v>
      </c>
      <c r="AD384" s="69">
        <v>370</v>
      </c>
      <c r="AE384" s="212" t="s">
        <v>215</v>
      </c>
      <c r="AF384" s="8" t="s">
        <v>90</v>
      </c>
      <c r="AG384" s="71">
        <v>6</v>
      </c>
      <c r="AH384" s="71">
        <v>3</v>
      </c>
      <c r="AI384" s="71">
        <v>0</v>
      </c>
      <c r="AJ384" s="71">
        <v>0</v>
      </c>
      <c r="AK384" s="71">
        <v>0</v>
      </c>
      <c r="AL384" s="71">
        <v>0</v>
      </c>
      <c r="AM384" s="71">
        <v>0</v>
      </c>
      <c r="AN384" s="71">
        <v>0</v>
      </c>
      <c r="AO384" s="71">
        <v>5</v>
      </c>
      <c r="AP384" s="71">
        <v>2</v>
      </c>
      <c r="AQ384" s="71">
        <v>0</v>
      </c>
      <c r="AR384" s="71">
        <v>0</v>
      </c>
      <c r="AS384" s="71">
        <v>8</v>
      </c>
      <c r="AT384" s="71">
        <v>3</v>
      </c>
      <c r="AU384" s="71">
        <v>55</v>
      </c>
      <c r="AV384" s="71">
        <v>29</v>
      </c>
      <c r="AW384" s="71">
        <v>0</v>
      </c>
      <c r="AX384" s="71">
        <v>0</v>
      </c>
      <c r="AY384" s="71">
        <v>0</v>
      </c>
      <c r="AZ384" s="71">
        <v>0</v>
      </c>
      <c r="BA384" s="71">
        <v>19</v>
      </c>
      <c r="BB384" s="71">
        <v>10</v>
      </c>
      <c r="BC384" s="71">
        <v>0</v>
      </c>
      <c r="BD384" s="71">
        <v>0</v>
      </c>
      <c r="BE384" s="71">
        <v>0</v>
      </c>
      <c r="BF384" s="71">
        <v>0</v>
      </c>
      <c r="BG384" s="69">
        <v>93</v>
      </c>
      <c r="BH384" s="69">
        <v>47</v>
      </c>
      <c r="BI384" s="212" t="s">
        <v>215</v>
      </c>
      <c r="BJ384" s="8" t="s">
        <v>90</v>
      </c>
      <c r="BK384" s="31">
        <v>5</v>
      </c>
      <c r="BL384" s="31">
        <v>0</v>
      </c>
      <c r="BM384" s="31">
        <v>0</v>
      </c>
      <c r="BN384" s="31">
        <v>0</v>
      </c>
      <c r="BO384" s="31">
        <v>2</v>
      </c>
      <c r="BP384" s="31">
        <v>2</v>
      </c>
      <c r="BQ384" s="31">
        <v>2</v>
      </c>
      <c r="BR384" s="31">
        <v>2</v>
      </c>
      <c r="BS384" s="31">
        <v>0</v>
      </c>
      <c r="BT384" s="31">
        <v>0</v>
      </c>
      <c r="BU384" s="31">
        <v>1</v>
      </c>
      <c r="BV384" s="31">
        <v>1</v>
      </c>
      <c r="BW384" s="31">
        <v>2</v>
      </c>
      <c r="BX384" s="149">
        <v>17</v>
      </c>
      <c r="BY384" s="125">
        <v>12</v>
      </c>
      <c r="BZ384" s="71">
        <v>7</v>
      </c>
      <c r="CA384" s="71">
        <v>5</v>
      </c>
      <c r="CB384" s="71">
        <v>3</v>
      </c>
      <c r="CC384" s="71">
        <v>2</v>
      </c>
      <c r="CD384" s="212" t="s">
        <v>215</v>
      </c>
      <c r="CE384" s="8" t="s">
        <v>90</v>
      </c>
      <c r="CF384" s="71">
        <v>0</v>
      </c>
      <c r="CG384" s="71">
        <v>214</v>
      </c>
      <c r="CH384" s="71">
        <v>2</v>
      </c>
      <c r="CI384" s="71">
        <v>0</v>
      </c>
      <c r="CJ384" s="71">
        <v>0</v>
      </c>
      <c r="CK384" s="71">
        <v>2</v>
      </c>
      <c r="CL384" s="71">
        <v>14</v>
      </c>
      <c r="CM384" s="71">
        <v>11</v>
      </c>
      <c r="CN384" s="71">
        <v>9</v>
      </c>
      <c r="CO384" s="212" t="s">
        <v>215</v>
      </c>
      <c r="CP384" s="8" t="s">
        <v>90</v>
      </c>
      <c r="CQ384" s="46">
        <v>317</v>
      </c>
      <c r="CR384" s="46">
        <v>167</v>
      </c>
      <c r="CS384" s="46">
        <v>132</v>
      </c>
      <c r="CT384" s="46">
        <v>51</v>
      </c>
      <c r="CU384" s="46">
        <v>0</v>
      </c>
      <c r="CV384" s="46">
        <v>0</v>
      </c>
      <c r="CW384" s="46">
        <v>0</v>
      </c>
      <c r="CX384" s="46">
        <v>0</v>
      </c>
      <c r="CY384" s="46">
        <v>11</v>
      </c>
      <c r="CZ384" s="46">
        <v>2</v>
      </c>
      <c r="DA384" s="46">
        <v>9</v>
      </c>
      <c r="DB384" s="46">
        <v>1</v>
      </c>
      <c r="DC384" s="46">
        <v>0</v>
      </c>
      <c r="DD384" s="46">
        <v>0</v>
      </c>
      <c r="DE384" s="46">
        <v>0</v>
      </c>
      <c r="DF384" s="46">
        <v>0</v>
      </c>
      <c r="DG384" s="46">
        <v>0</v>
      </c>
      <c r="DH384" s="46">
        <v>0</v>
      </c>
      <c r="DI384" s="46">
        <v>0</v>
      </c>
      <c r="DJ384" s="46">
        <v>0</v>
      </c>
      <c r="DK384" s="46">
        <v>0</v>
      </c>
      <c r="DL384" s="46">
        <v>0</v>
      </c>
      <c r="DM384" s="46">
        <v>0</v>
      </c>
      <c r="DN384" s="46">
        <v>0</v>
      </c>
      <c r="DO384" s="212" t="s">
        <v>215</v>
      </c>
      <c r="DP384" s="8" t="s">
        <v>90</v>
      </c>
      <c r="DQ384" s="71">
        <v>16</v>
      </c>
      <c r="DR384" s="71">
        <v>1</v>
      </c>
      <c r="DS384" s="71">
        <v>1</v>
      </c>
      <c r="DT384" s="71">
        <v>15</v>
      </c>
      <c r="DU384" s="71">
        <v>0</v>
      </c>
      <c r="DV384" s="16">
        <v>33</v>
      </c>
      <c r="DW384" s="71">
        <v>20</v>
      </c>
      <c r="DX384" s="71">
        <v>10</v>
      </c>
      <c r="DY384" s="152">
        <v>7</v>
      </c>
      <c r="DZ384" s="32">
        <v>5</v>
      </c>
      <c r="EA384" s="212" t="s">
        <v>215</v>
      </c>
      <c r="EB384" s="8" t="s">
        <v>90</v>
      </c>
      <c r="EC384" s="71">
        <v>261</v>
      </c>
      <c r="ED384" s="71">
        <v>222</v>
      </c>
      <c r="EE384" s="71">
        <v>68</v>
      </c>
      <c r="EF384" s="71">
        <v>0</v>
      </c>
      <c r="EG384" s="71">
        <v>4</v>
      </c>
      <c r="EH384" s="71">
        <v>7</v>
      </c>
      <c r="EI384" s="71">
        <v>12</v>
      </c>
      <c r="EJ384" s="71">
        <v>342</v>
      </c>
      <c r="EK384" s="71">
        <v>51</v>
      </c>
      <c r="EL384" s="71">
        <v>3</v>
      </c>
      <c r="EM384" s="71">
        <v>18</v>
      </c>
      <c r="EN384" s="71">
        <v>0</v>
      </c>
      <c r="EO384" s="71">
        <v>7</v>
      </c>
      <c r="EP384" s="71">
        <v>0</v>
      </c>
      <c r="EQ384" s="71">
        <v>19</v>
      </c>
      <c r="ER384" s="71">
        <v>0</v>
      </c>
      <c r="ES384" s="71">
        <v>0</v>
      </c>
      <c r="EU384" s="80" t="s">
        <v>215</v>
      </c>
      <c r="EV384" s="80" t="s">
        <v>2673</v>
      </c>
      <c r="EW384" s="78">
        <v>328</v>
      </c>
      <c r="EX384" s="80">
        <v>141</v>
      </c>
      <c r="EY384" s="78">
        <v>434</v>
      </c>
      <c r="EZ384" s="78"/>
      <c r="FA384" s="78"/>
      <c r="FB384" s="78"/>
      <c r="FC384" s="78"/>
      <c r="FD384" s="78"/>
      <c r="FE384" s="78"/>
    </row>
    <row r="385" spans="1:161">
      <c r="A385" s="212"/>
      <c r="B385" s="8" t="s">
        <v>91</v>
      </c>
      <c r="C385" s="71">
        <v>405</v>
      </c>
      <c r="D385" s="71">
        <v>214</v>
      </c>
      <c r="E385" s="71">
        <v>0</v>
      </c>
      <c r="F385" s="71">
        <v>0</v>
      </c>
      <c r="G385" s="71">
        <v>0</v>
      </c>
      <c r="H385" s="71">
        <v>0</v>
      </c>
      <c r="I385" s="71">
        <v>0</v>
      </c>
      <c r="J385" s="71">
        <v>0</v>
      </c>
      <c r="K385" s="71">
        <v>133</v>
      </c>
      <c r="L385" s="71">
        <v>86</v>
      </c>
      <c r="M385" s="71">
        <v>93</v>
      </c>
      <c r="N385" s="71">
        <v>26</v>
      </c>
      <c r="O385" s="71">
        <v>66</v>
      </c>
      <c r="P385" s="71">
        <v>23</v>
      </c>
      <c r="Q385" s="71">
        <v>0</v>
      </c>
      <c r="R385" s="71">
        <v>0</v>
      </c>
      <c r="S385" s="71">
        <v>0</v>
      </c>
      <c r="T385" s="71">
        <v>0</v>
      </c>
      <c r="U385" s="71">
        <v>0</v>
      </c>
      <c r="V385" s="71">
        <v>0</v>
      </c>
      <c r="W385" s="71">
        <v>141</v>
      </c>
      <c r="X385" s="71">
        <v>95</v>
      </c>
      <c r="Y385" s="71">
        <v>68</v>
      </c>
      <c r="Z385" s="71">
        <v>24</v>
      </c>
      <c r="AA385" s="71">
        <v>42</v>
      </c>
      <c r="AB385" s="71">
        <v>16</v>
      </c>
      <c r="AC385" s="69">
        <v>948</v>
      </c>
      <c r="AD385" s="69">
        <v>484</v>
      </c>
      <c r="AE385" s="212"/>
      <c r="AF385" s="8" t="s">
        <v>91</v>
      </c>
      <c r="AG385" s="71">
        <v>5</v>
      </c>
      <c r="AH385" s="71">
        <v>5</v>
      </c>
      <c r="AI385" s="71">
        <v>0</v>
      </c>
      <c r="AJ385" s="71">
        <v>0</v>
      </c>
      <c r="AK385" s="71">
        <v>0</v>
      </c>
      <c r="AL385" s="71">
        <v>0</v>
      </c>
      <c r="AM385" s="71">
        <v>0</v>
      </c>
      <c r="AN385" s="71">
        <v>0</v>
      </c>
      <c r="AO385" s="71">
        <v>47</v>
      </c>
      <c r="AP385" s="71">
        <v>28</v>
      </c>
      <c r="AQ385" s="71">
        <v>15</v>
      </c>
      <c r="AR385" s="71">
        <v>5</v>
      </c>
      <c r="AS385" s="71">
        <v>10</v>
      </c>
      <c r="AT385" s="71">
        <v>2</v>
      </c>
      <c r="AU385" s="71">
        <v>0</v>
      </c>
      <c r="AV385" s="71">
        <v>0</v>
      </c>
      <c r="AW385" s="71">
        <v>0</v>
      </c>
      <c r="AX385" s="71">
        <v>0</v>
      </c>
      <c r="AY385" s="71">
        <v>0</v>
      </c>
      <c r="AZ385" s="71">
        <v>0</v>
      </c>
      <c r="BA385" s="71">
        <v>40</v>
      </c>
      <c r="BB385" s="71">
        <v>30</v>
      </c>
      <c r="BC385" s="71">
        <v>24</v>
      </c>
      <c r="BD385" s="71">
        <v>7</v>
      </c>
      <c r="BE385" s="71">
        <v>9</v>
      </c>
      <c r="BF385" s="71">
        <v>5</v>
      </c>
      <c r="BG385" s="69">
        <v>150</v>
      </c>
      <c r="BH385" s="69">
        <v>82</v>
      </c>
      <c r="BI385" s="212"/>
      <c r="BJ385" s="8" t="s">
        <v>91</v>
      </c>
      <c r="BK385" s="31">
        <v>7</v>
      </c>
      <c r="BL385" s="31">
        <v>0</v>
      </c>
      <c r="BM385" s="31">
        <v>0</v>
      </c>
      <c r="BN385" s="31">
        <v>0</v>
      </c>
      <c r="BO385" s="31">
        <v>2</v>
      </c>
      <c r="BP385" s="31">
        <v>2</v>
      </c>
      <c r="BQ385" s="31">
        <v>1</v>
      </c>
      <c r="BR385" s="31">
        <v>0</v>
      </c>
      <c r="BS385" s="31">
        <v>0</v>
      </c>
      <c r="BT385" s="31">
        <v>0</v>
      </c>
      <c r="BU385" s="31">
        <v>3</v>
      </c>
      <c r="BV385" s="31">
        <v>1</v>
      </c>
      <c r="BW385" s="31">
        <v>1</v>
      </c>
      <c r="BX385" s="149">
        <v>17</v>
      </c>
      <c r="BY385" s="125">
        <v>16</v>
      </c>
      <c r="BZ385" s="71">
        <v>12</v>
      </c>
      <c r="CA385" s="71">
        <v>12</v>
      </c>
      <c r="CB385" s="71">
        <v>1</v>
      </c>
      <c r="CC385" s="71">
        <v>1</v>
      </c>
      <c r="CD385" s="212"/>
      <c r="CE385" s="8" t="s">
        <v>91</v>
      </c>
      <c r="CF385" s="71">
        <v>0</v>
      </c>
      <c r="CG385" s="71">
        <v>370</v>
      </c>
      <c r="CH385" s="71">
        <v>0</v>
      </c>
      <c r="CI385" s="71">
        <v>0</v>
      </c>
      <c r="CJ385" s="71">
        <v>0</v>
      </c>
      <c r="CK385" s="71">
        <v>18</v>
      </c>
      <c r="CL385" s="71">
        <v>18</v>
      </c>
      <c r="CM385" s="71">
        <v>21</v>
      </c>
      <c r="CN385" s="71">
        <v>20</v>
      </c>
      <c r="CO385" s="212"/>
      <c r="CP385" s="8" t="s">
        <v>91</v>
      </c>
      <c r="CQ385" s="46">
        <v>73</v>
      </c>
      <c r="CR385" s="46">
        <v>37</v>
      </c>
      <c r="CS385" s="46">
        <v>31</v>
      </c>
      <c r="CT385" s="46">
        <v>16</v>
      </c>
      <c r="CU385" s="46">
        <v>0</v>
      </c>
      <c r="CV385" s="46">
        <v>0</v>
      </c>
      <c r="CW385" s="46">
        <v>0</v>
      </c>
      <c r="CX385" s="46">
        <v>0</v>
      </c>
      <c r="CY385" s="46">
        <v>0</v>
      </c>
      <c r="CZ385" s="46">
        <v>0</v>
      </c>
      <c r="DA385" s="46">
        <v>0</v>
      </c>
      <c r="DB385" s="46">
        <v>0</v>
      </c>
      <c r="DC385" s="46">
        <v>120</v>
      </c>
      <c r="DD385" s="46">
        <v>82</v>
      </c>
      <c r="DE385" s="46">
        <v>59</v>
      </c>
      <c r="DF385" s="46">
        <v>40</v>
      </c>
      <c r="DG385" s="46">
        <v>40</v>
      </c>
      <c r="DH385" s="46">
        <v>11</v>
      </c>
      <c r="DI385" s="46">
        <v>13</v>
      </c>
      <c r="DJ385" s="46">
        <v>3</v>
      </c>
      <c r="DK385" s="46">
        <v>26</v>
      </c>
      <c r="DL385" s="46">
        <v>14</v>
      </c>
      <c r="DM385" s="46">
        <v>14</v>
      </c>
      <c r="DN385" s="46">
        <v>10</v>
      </c>
      <c r="DO385" s="212"/>
      <c r="DP385" s="8" t="s">
        <v>91</v>
      </c>
      <c r="DQ385" s="71">
        <v>25</v>
      </c>
      <c r="DR385" s="71">
        <v>8</v>
      </c>
      <c r="DS385" s="71">
        <v>0</v>
      </c>
      <c r="DT385" s="71">
        <v>4</v>
      </c>
      <c r="DU385" s="71">
        <v>0</v>
      </c>
      <c r="DV385" s="16">
        <v>37</v>
      </c>
      <c r="DW385" s="71">
        <v>25</v>
      </c>
      <c r="DX385" s="71">
        <v>14</v>
      </c>
      <c r="DY385" s="152">
        <v>13</v>
      </c>
      <c r="DZ385" s="32">
        <v>9</v>
      </c>
      <c r="EA385" s="212"/>
      <c r="EB385" s="8" t="s">
        <v>91</v>
      </c>
      <c r="EC385" s="71">
        <v>0</v>
      </c>
      <c r="ED385" s="71">
        <v>0</v>
      </c>
      <c r="EE385" s="71">
        <v>0</v>
      </c>
      <c r="EF385" s="71">
        <v>0</v>
      </c>
      <c r="EG385" s="71">
        <v>0</v>
      </c>
      <c r="EH385" s="71">
        <v>0</v>
      </c>
      <c r="EI385" s="71">
        <v>0</v>
      </c>
      <c r="EJ385" s="71">
        <v>0</v>
      </c>
      <c r="EK385" s="71">
        <v>0</v>
      </c>
      <c r="EL385" s="71">
        <v>0</v>
      </c>
      <c r="EM385" s="71">
        <v>0</v>
      </c>
      <c r="EN385" s="71">
        <v>0</v>
      </c>
      <c r="EO385" s="71">
        <v>0</v>
      </c>
      <c r="EP385" s="71">
        <v>0</v>
      </c>
      <c r="EQ385" s="71">
        <v>0</v>
      </c>
      <c r="ER385" s="71">
        <v>0</v>
      </c>
      <c r="ES385" s="71">
        <v>0</v>
      </c>
      <c r="EU385" s="80" t="s">
        <v>215</v>
      </c>
      <c r="EV385" s="80" t="s">
        <v>2674</v>
      </c>
      <c r="EW385" s="78">
        <v>259</v>
      </c>
      <c r="EX385" s="80">
        <v>117</v>
      </c>
      <c r="EY385" s="78">
        <v>740</v>
      </c>
      <c r="EZ385" s="78"/>
      <c r="FA385" s="78"/>
      <c r="FB385" s="78"/>
      <c r="FC385" s="78"/>
      <c r="FD385" s="78"/>
      <c r="FE385" s="78"/>
    </row>
    <row r="386" spans="1:161">
      <c r="A386" s="212"/>
      <c r="B386" s="66" t="s">
        <v>73</v>
      </c>
      <c r="C386" s="26">
        <v>714</v>
      </c>
      <c r="D386" s="26">
        <v>373</v>
      </c>
      <c r="E386" s="26">
        <v>0</v>
      </c>
      <c r="F386" s="26">
        <v>0</v>
      </c>
      <c r="G386" s="26">
        <v>0</v>
      </c>
      <c r="H386" s="26">
        <v>0</v>
      </c>
      <c r="I386" s="26">
        <v>0</v>
      </c>
      <c r="J386" s="26">
        <v>0</v>
      </c>
      <c r="K386" s="26">
        <v>196</v>
      </c>
      <c r="L386" s="26">
        <v>129</v>
      </c>
      <c r="M386" s="26">
        <v>122</v>
      </c>
      <c r="N386" s="26">
        <v>35</v>
      </c>
      <c r="O386" s="26">
        <v>149</v>
      </c>
      <c r="P386" s="26">
        <v>60</v>
      </c>
      <c r="Q386" s="26">
        <v>138</v>
      </c>
      <c r="R386" s="26">
        <v>78</v>
      </c>
      <c r="S386" s="26">
        <v>0</v>
      </c>
      <c r="T386" s="26">
        <v>0</v>
      </c>
      <c r="U386" s="26">
        <v>0</v>
      </c>
      <c r="V386" s="26">
        <v>0</v>
      </c>
      <c r="W386" s="26">
        <v>189</v>
      </c>
      <c r="X386" s="26">
        <v>121</v>
      </c>
      <c r="Y386" s="26">
        <v>81</v>
      </c>
      <c r="Z386" s="26">
        <v>30</v>
      </c>
      <c r="AA386" s="26">
        <v>77</v>
      </c>
      <c r="AB386" s="26">
        <v>28</v>
      </c>
      <c r="AC386" s="68">
        <v>1666</v>
      </c>
      <c r="AD386" s="68">
        <v>854</v>
      </c>
      <c r="AE386" s="212"/>
      <c r="AF386" s="66" t="s">
        <v>73</v>
      </c>
      <c r="AG386" s="26">
        <v>11</v>
      </c>
      <c r="AH386" s="26">
        <v>8</v>
      </c>
      <c r="AI386" s="26">
        <v>0</v>
      </c>
      <c r="AJ386" s="26">
        <v>0</v>
      </c>
      <c r="AK386" s="26">
        <v>0</v>
      </c>
      <c r="AL386" s="26">
        <v>0</v>
      </c>
      <c r="AM386" s="26">
        <v>0</v>
      </c>
      <c r="AN386" s="26">
        <v>0</v>
      </c>
      <c r="AO386" s="26">
        <v>52</v>
      </c>
      <c r="AP386" s="26">
        <v>30</v>
      </c>
      <c r="AQ386" s="26">
        <v>15</v>
      </c>
      <c r="AR386" s="26">
        <v>5</v>
      </c>
      <c r="AS386" s="26">
        <v>18</v>
      </c>
      <c r="AT386" s="26">
        <v>5</v>
      </c>
      <c r="AU386" s="26">
        <v>55</v>
      </c>
      <c r="AV386" s="26">
        <v>29</v>
      </c>
      <c r="AW386" s="26">
        <v>0</v>
      </c>
      <c r="AX386" s="26">
        <v>0</v>
      </c>
      <c r="AY386" s="26">
        <v>0</v>
      </c>
      <c r="AZ386" s="26">
        <v>0</v>
      </c>
      <c r="BA386" s="26">
        <v>59</v>
      </c>
      <c r="BB386" s="26">
        <v>40</v>
      </c>
      <c r="BC386" s="26">
        <v>24</v>
      </c>
      <c r="BD386" s="26">
        <v>7</v>
      </c>
      <c r="BE386" s="26">
        <v>9</v>
      </c>
      <c r="BF386" s="26">
        <v>5</v>
      </c>
      <c r="BG386" s="68">
        <v>243</v>
      </c>
      <c r="BH386" s="68">
        <v>129</v>
      </c>
      <c r="BI386" s="212"/>
      <c r="BJ386" s="66" t="s">
        <v>73</v>
      </c>
      <c r="BK386" s="68">
        <v>12</v>
      </c>
      <c r="BL386" s="68">
        <v>0</v>
      </c>
      <c r="BM386" s="68">
        <v>0</v>
      </c>
      <c r="BN386" s="68">
        <v>0</v>
      </c>
      <c r="BO386" s="68">
        <v>4</v>
      </c>
      <c r="BP386" s="68">
        <v>4</v>
      </c>
      <c r="BQ386" s="68">
        <v>3</v>
      </c>
      <c r="BR386" s="68">
        <v>2</v>
      </c>
      <c r="BS386" s="68">
        <v>0</v>
      </c>
      <c r="BT386" s="68">
        <v>0</v>
      </c>
      <c r="BU386" s="68">
        <v>4</v>
      </c>
      <c r="BV386" s="68">
        <v>2</v>
      </c>
      <c r="BW386" s="68">
        <v>3</v>
      </c>
      <c r="BX386" s="68">
        <v>34</v>
      </c>
      <c r="BY386" s="68">
        <v>28</v>
      </c>
      <c r="BZ386" s="68">
        <v>19</v>
      </c>
      <c r="CA386" s="68">
        <v>17</v>
      </c>
      <c r="CB386" s="68">
        <v>4</v>
      </c>
      <c r="CC386" s="68">
        <v>3</v>
      </c>
      <c r="CD386" s="212"/>
      <c r="CE386" s="66" t="s">
        <v>73</v>
      </c>
      <c r="CF386" s="68">
        <v>0</v>
      </c>
      <c r="CG386" s="68">
        <v>584</v>
      </c>
      <c r="CH386" s="68">
        <v>2</v>
      </c>
      <c r="CI386" s="68">
        <v>0</v>
      </c>
      <c r="CJ386" s="68">
        <v>0</v>
      </c>
      <c r="CK386" s="68">
        <v>20</v>
      </c>
      <c r="CL386" s="68">
        <v>32</v>
      </c>
      <c r="CM386" s="68">
        <v>32</v>
      </c>
      <c r="CN386" s="68">
        <v>29</v>
      </c>
      <c r="CO386" s="212"/>
      <c r="CP386" s="66" t="s">
        <v>73</v>
      </c>
      <c r="CQ386" s="68">
        <v>390</v>
      </c>
      <c r="CR386" s="68">
        <v>204</v>
      </c>
      <c r="CS386" s="68">
        <v>163</v>
      </c>
      <c r="CT386" s="68">
        <v>67</v>
      </c>
      <c r="CU386" s="68">
        <v>0</v>
      </c>
      <c r="CV386" s="68">
        <v>0</v>
      </c>
      <c r="CW386" s="68">
        <v>0</v>
      </c>
      <c r="CX386" s="68">
        <v>0</v>
      </c>
      <c r="CY386" s="68">
        <v>11</v>
      </c>
      <c r="CZ386" s="68">
        <v>2</v>
      </c>
      <c r="DA386" s="68">
        <v>9</v>
      </c>
      <c r="DB386" s="68">
        <v>1</v>
      </c>
      <c r="DC386" s="68">
        <v>120</v>
      </c>
      <c r="DD386" s="68">
        <v>82</v>
      </c>
      <c r="DE386" s="68">
        <v>59</v>
      </c>
      <c r="DF386" s="68">
        <v>40</v>
      </c>
      <c r="DG386" s="68">
        <v>40</v>
      </c>
      <c r="DH386" s="68">
        <v>11</v>
      </c>
      <c r="DI386" s="68">
        <v>13</v>
      </c>
      <c r="DJ386" s="68">
        <v>3</v>
      </c>
      <c r="DK386" s="68">
        <v>26</v>
      </c>
      <c r="DL386" s="68">
        <v>14</v>
      </c>
      <c r="DM386" s="68">
        <v>14</v>
      </c>
      <c r="DN386" s="68">
        <v>10</v>
      </c>
      <c r="DO386" s="212"/>
      <c r="DP386" s="66" t="s">
        <v>73</v>
      </c>
      <c r="DQ386" s="26">
        <v>41</v>
      </c>
      <c r="DR386" s="26">
        <v>9</v>
      </c>
      <c r="DS386" s="26">
        <v>1</v>
      </c>
      <c r="DT386" s="26">
        <v>19</v>
      </c>
      <c r="DU386" s="26">
        <v>0</v>
      </c>
      <c r="DV386" s="26">
        <v>70</v>
      </c>
      <c r="DW386" s="26">
        <v>45</v>
      </c>
      <c r="DX386" s="26">
        <v>24</v>
      </c>
      <c r="DY386" s="41">
        <v>20</v>
      </c>
      <c r="DZ386" s="41">
        <v>14</v>
      </c>
      <c r="EA386" s="212"/>
      <c r="EB386" s="66" t="s">
        <v>73</v>
      </c>
      <c r="EC386" s="68">
        <v>261</v>
      </c>
      <c r="ED386" s="68">
        <v>222</v>
      </c>
      <c r="EE386" s="68">
        <v>68</v>
      </c>
      <c r="EF386" s="68">
        <v>0</v>
      </c>
      <c r="EG386" s="68">
        <v>4</v>
      </c>
      <c r="EH386" s="68">
        <v>7</v>
      </c>
      <c r="EI386" s="68">
        <v>12</v>
      </c>
      <c r="EJ386" s="68">
        <v>342</v>
      </c>
      <c r="EK386" s="68">
        <v>51</v>
      </c>
      <c r="EL386" s="68">
        <v>3</v>
      </c>
      <c r="EM386" s="68">
        <v>18</v>
      </c>
      <c r="EN386" s="68">
        <v>0</v>
      </c>
      <c r="EO386" s="68">
        <v>7</v>
      </c>
      <c r="EP386" s="68">
        <v>0</v>
      </c>
      <c r="EQ386" s="68">
        <v>19</v>
      </c>
      <c r="ER386" s="68">
        <v>0</v>
      </c>
      <c r="ES386" s="68">
        <v>0</v>
      </c>
      <c r="EU386" s="80" t="s">
        <v>215</v>
      </c>
      <c r="EV386" s="80" t="s">
        <v>2675</v>
      </c>
      <c r="EW386" s="78">
        <v>587</v>
      </c>
      <c r="EX386" s="80">
        <v>258</v>
      </c>
      <c r="EY386" s="78">
        <v>1174</v>
      </c>
      <c r="EZ386" s="78"/>
      <c r="FA386" s="78"/>
      <c r="FB386" s="78"/>
      <c r="FC386" s="78"/>
      <c r="FD386" s="78"/>
      <c r="FE386" s="78"/>
    </row>
    <row r="387" spans="1:161" s="100" customFormat="1">
      <c r="A387" s="45" t="s">
        <v>113</v>
      </c>
      <c r="B387" s="48"/>
      <c r="C387" s="53"/>
      <c r="D387" s="53"/>
      <c r="E387" s="53"/>
      <c r="F387" s="53"/>
      <c r="G387" s="53"/>
      <c r="H387" s="53"/>
      <c r="I387" s="53"/>
      <c r="J387" s="53"/>
      <c r="K387" s="53"/>
      <c r="L387" s="53"/>
      <c r="M387" s="53"/>
      <c r="N387" s="53"/>
      <c r="O387" s="53"/>
      <c r="P387" s="53"/>
      <c r="Q387" s="53"/>
      <c r="R387" s="53"/>
      <c r="S387" s="53"/>
      <c r="T387" s="53"/>
      <c r="U387" s="53"/>
      <c r="V387" s="53"/>
      <c r="W387" s="53"/>
      <c r="X387" s="53"/>
      <c r="Y387" s="53"/>
      <c r="Z387" s="53"/>
      <c r="AA387" s="53"/>
      <c r="AB387" s="53"/>
      <c r="AC387" s="13"/>
      <c r="AD387" s="13"/>
      <c r="AE387" s="45" t="s">
        <v>113</v>
      </c>
      <c r="AF387" s="48"/>
      <c r="AG387" s="22"/>
      <c r="AH387" s="22"/>
      <c r="AI387" s="22"/>
      <c r="AJ387" s="22"/>
      <c r="AK387" s="22"/>
      <c r="AL387" s="22"/>
      <c r="AM387" s="22"/>
      <c r="AN387" s="22"/>
      <c r="AO387" s="22"/>
      <c r="AP387" s="22"/>
      <c r="AQ387" s="22"/>
      <c r="AR387" s="22"/>
      <c r="AS387" s="22"/>
      <c r="AT387" s="22"/>
      <c r="AU387" s="22"/>
      <c r="AV387" s="22"/>
      <c r="AW387" s="22"/>
      <c r="AX387" s="22"/>
      <c r="AY387" s="22"/>
      <c r="AZ387" s="22"/>
      <c r="BA387" s="22"/>
      <c r="BB387" s="22"/>
      <c r="BC387" s="22"/>
      <c r="BD387" s="22"/>
      <c r="BE387" s="22"/>
      <c r="BF387" s="22"/>
      <c r="BG387" s="13"/>
      <c r="BH387" s="13"/>
      <c r="BI387" s="45" t="s">
        <v>113</v>
      </c>
      <c r="BJ387" s="48"/>
      <c r="BK387" s="22"/>
      <c r="BL387" s="22"/>
      <c r="BM387" s="22"/>
      <c r="BN387" s="22"/>
      <c r="BO387" s="22"/>
      <c r="BP387" s="22"/>
      <c r="BQ387" s="22"/>
      <c r="BR387" s="22"/>
      <c r="BS387" s="22"/>
      <c r="BT387" s="22"/>
      <c r="BU387" s="22"/>
      <c r="BV387" s="22"/>
      <c r="BW387" s="22"/>
      <c r="BX387" s="22">
        <v>0</v>
      </c>
      <c r="BY387" s="22"/>
      <c r="BZ387" s="22"/>
      <c r="CA387" s="22"/>
      <c r="CB387" s="22"/>
      <c r="CC387" s="22"/>
      <c r="CD387" s="45" t="s">
        <v>113</v>
      </c>
      <c r="CE387" s="48"/>
      <c r="CF387" s="22"/>
      <c r="CG387" s="22"/>
      <c r="CH387" s="22"/>
      <c r="CI387" s="22"/>
      <c r="CJ387" s="22"/>
      <c r="CK387" s="22"/>
      <c r="CL387" s="22"/>
      <c r="CM387" s="22"/>
      <c r="CN387" s="22"/>
      <c r="CO387" s="45" t="s">
        <v>113</v>
      </c>
      <c r="CP387" s="48"/>
      <c r="CQ387" s="22"/>
      <c r="CR387" s="22"/>
      <c r="CS387" s="22"/>
      <c r="CT387" s="22"/>
      <c r="CU387" s="22"/>
      <c r="CV387" s="22"/>
      <c r="CW387" s="22"/>
      <c r="CX387" s="22"/>
      <c r="CY387" s="22"/>
      <c r="CZ387" s="22"/>
      <c r="DA387" s="22"/>
      <c r="DB387" s="22"/>
      <c r="DC387" s="22"/>
      <c r="DD387" s="22"/>
      <c r="DE387" s="22"/>
      <c r="DF387" s="22"/>
      <c r="DG387" s="22"/>
      <c r="DH387" s="22"/>
      <c r="DI387" s="22"/>
      <c r="DJ387" s="22"/>
      <c r="DK387" s="22"/>
      <c r="DL387" s="22"/>
      <c r="DM387" s="22"/>
      <c r="DN387" s="22"/>
      <c r="DO387" s="45" t="s">
        <v>113</v>
      </c>
      <c r="DP387" s="48"/>
      <c r="DQ387" s="8"/>
      <c r="DR387" s="8"/>
      <c r="DS387" s="8"/>
      <c r="DT387" s="8"/>
      <c r="DU387" s="8"/>
      <c r="DV387" s="8"/>
      <c r="DW387" s="8"/>
      <c r="DX387" s="8"/>
      <c r="DY387" s="8"/>
      <c r="DZ387" s="8"/>
      <c r="EA387" s="45" t="s">
        <v>113</v>
      </c>
      <c r="EB387" s="48"/>
      <c r="EC387" s="22"/>
      <c r="ED387" s="22"/>
      <c r="EE387" s="22"/>
      <c r="EF387" s="22"/>
      <c r="EG387" s="22"/>
      <c r="EH387" s="22"/>
      <c r="EI387" s="22"/>
      <c r="EJ387" s="22"/>
      <c r="EK387" s="22"/>
      <c r="EL387" s="22"/>
      <c r="EM387" s="22"/>
      <c r="EN387" s="22"/>
      <c r="EO387" s="22"/>
      <c r="EP387" s="22"/>
      <c r="EQ387" s="22"/>
      <c r="ER387" s="22"/>
      <c r="ES387" s="22"/>
      <c r="EU387" s="80" t="str">
        <f>IF(A387="",EU386,A387)</f>
        <v>SAVA</v>
      </c>
      <c r="EV387" s="80" t="str">
        <f>EU387&amp;B387</f>
        <v>SAVA</v>
      </c>
      <c r="EW387" s="78">
        <f>CQ387+CU387+CY387+DC387+DG387+DK387</f>
        <v>0</v>
      </c>
      <c r="EX387" s="80">
        <f>CS387+CW387+DA387+DE387+DI387+DM387</f>
        <v>0</v>
      </c>
      <c r="EY387" s="78">
        <f>(CF387+2*CG387+3*CH387+4*CI387+5*CJ387)</f>
        <v>0</v>
      </c>
      <c r="EZ387" s="78"/>
      <c r="FA387" s="78"/>
      <c r="FB387" s="78"/>
      <c r="FC387" s="78"/>
      <c r="FD387" s="78"/>
      <c r="FE387" s="78"/>
    </row>
    <row r="388" spans="1:161">
      <c r="A388" s="212" t="s">
        <v>216</v>
      </c>
      <c r="B388" s="8" t="s">
        <v>90</v>
      </c>
      <c r="C388" s="71">
        <v>791</v>
      </c>
      <c r="D388" s="71">
        <v>361</v>
      </c>
      <c r="E388" s="71">
        <v>0</v>
      </c>
      <c r="F388" s="71">
        <v>0</v>
      </c>
      <c r="G388" s="71">
        <v>0</v>
      </c>
      <c r="H388" s="71">
        <v>0</v>
      </c>
      <c r="I388" s="71">
        <v>0</v>
      </c>
      <c r="J388" s="71">
        <v>0</v>
      </c>
      <c r="K388" s="71">
        <v>474</v>
      </c>
      <c r="L388" s="71">
        <v>203</v>
      </c>
      <c r="M388" s="71">
        <v>159</v>
      </c>
      <c r="N388" s="71">
        <v>61</v>
      </c>
      <c r="O388" s="71">
        <v>44</v>
      </c>
      <c r="P388" s="71">
        <v>26</v>
      </c>
      <c r="Q388" s="71">
        <v>170</v>
      </c>
      <c r="R388" s="71">
        <v>80</v>
      </c>
      <c r="S388" s="71">
        <v>0</v>
      </c>
      <c r="T388" s="71">
        <v>0</v>
      </c>
      <c r="U388" s="71">
        <v>0</v>
      </c>
      <c r="V388" s="71">
        <v>0</v>
      </c>
      <c r="W388" s="71">
        <v>291</v>
      </c>
      <c r="X388" s="71">
        <v>139</v>
      </c>
      <c r="Y388" s="71">
        <v>121</v>
      </c>
      <c r="Z388" s="71">
        <v>47</v>
      </c>
      <c r="AA388" s="71">
        <v>63</v>
      </c>
      <c r="AB388" s="71">
        <v>15</v>
      </c>
      <c r="AC388" s="69">
        <v>2113</v>
      </c>
      <c r="AD388" s="69">
        <v>932</v>
      </c>
      <c r="AE388" s="212" t="s">
        <v>216</v>
      </c>
      <c r="AF388" s="8" t="s">
        <v>90</v>
      </c>
      <c r="AG388" s="71">
        <v>52</v>
      </c>
      <c r="AH388" s="71">
        <v>28</v>
      </c>
      <c r="AI388" s="71">
        <v>0</v>
      </c>
      <c r="AJ388" s="71">
        <v>0</v>
      </c>
      <c r="AK388" s="71">
        <v>0</v>
      </c>
      <c r="AL388" s="71">
        <v>0</v>
      </c>
      <c r="AM388" s="71">
        <v>0</v>
      </c>
      <c r="AN388" s="71">
        <v>0</v>
      </c>
      <c r="AO388" s="71">
        <v>24</v>
      </c>
      <c r="AP388" s="71">
        <v>12</v>
      </c>
      <c r="AQ388" s="71">
        <v>4</v>
      </c>
      <c r="AR388" s="71">
        <v>1</v>
      </c>
      <c r="AS388" s="71">
        <v>0</v>
      </c>
      <c r="AT388" s="71">
        <v>0</v>
      </c>
      <c r="AU388" s="71">
        <v>15</v>
      </c>
      <c r="AV388" s="71">
        <v>10</v>
      </c>
      <c r="AW388" s="71">
        <v>0</v>
      </c>
      <c r="AX388" s="71">
        <v>0</v>
      </c>
      <c r="AY388" s="71">
        <v>0</v>
      </c>
      <c r="AZ388" s="71">
        <v>0</v>
      </c>
      <c r="BA388" s="71">
        <v>37</v>
      </c>
      <c r="BB388" s="71">
        <v>12</v>
      </c>
      <c r="BC388" s="71">
        <v>18</v>
      </c>
      <c r="BD388" s="71">
        <v>5</v>
      </c>
      <c r="BE388" s="71">
        <v>0</v>
      </c>
      <c r="BF388" s="71">
        <v>0</v>
      </c>
      <c r="BG388" s="69">
        <v>150</v>
      </c>
      <c r="BH388" s="69">
        <v>68</v>
      </c>
      <c r="BI388" s="212" t="s">
        <v>216</v>
      </c>
      <c r="BJ388" s="8" t="s">
        <v>90</v>
      </c>
      <c r="BK388" s="31">
        <v>10</v>
      </c>
      <c r="BL388" s="31">
        <v>0</v>
      </c>
      <c r="BM388" s="31">
        <v>0</v>
      </c>
      <c r="BN388" s="31">
        <v>0</v>
      </c>
      <c r="BO388" s="31">
        <v>6</v>
      </c>
      <c r="BP388" s="31">
        <v>4</v>
      </c>
      <c r="BQ388" s="31">
        <v>2</v>
      </c>
      <c r="BR388" s="31">
        <v>2</v>
      </c>
      <c r="BS388" s="31">
        <v>0</v>
      </c>
      <c r="BT388" s="31">
        <v>0</v>
      </c>
      <c r="BU388" s="31">
        <v>5</v>
      </c>
      <c r="BV388" s="31">
        <v>3</v>
      </c>
      <c r="BW388" s="31">
        <v>1</v>
      </c>
      <c r="BX388" s="149">
        <v>33</v>
      </c>
      <c r="BY388" s="125">
        <v>26</v>
      </c>
      <c r="BZ388" s="71">
        <v>14</v>
      </c>
      <c r="CA388" s="71">
        <v>0</v>
      </c>
      <c r="CB388" s="71">
        <v>4</v>
      </c>
      <c r="CC388" s="71">
        <v>3</v>
      </c>
      <c r="CD388" s="212" t="s">
        <v>216</v>
      </c>
      <c r="CE388" s="8" t="s">
        <v>90</v>
      </c>
      <c r="CF388" s="71">
        <v>0</v>
      </c>
      <c r="CG388" s="71">
        <v>860</v>
      </c>
      <c r="CH388" s="71">
        <v>0</v>
      </c>
      <c r="CI388" s="71">
        <v>0</v>
      </c>
      <c r="CJ388" s="71">
        <v>0</v>
      </c>
      <c r="CK388" s="71">
        <v>6</v>
      </c>
      <c r="CL388" s="71">
        <v>37</v>
      </c>
      <c r="CM388" s="71">
        <v>18</v>
      </c>
      <c r="CN388" s="71">
        <v>9</v>
      </c>
      <c r="CO388" s="212" t="s">
        <v>216</v>
      </c>
      <c r="CP388" s="8" t="s">
        <v>90</v>
      </c>
      <c r="CQ388" s="46">
        <v>260</v>
      </c>
      <c r="CR388" s="46">
        <v>121</v>
      </c>
      <c r="CS388" s="46">
        <v>177</v>
      </c>
      <c r="CT388" s="46">
        <v>76</v>
      </c>
      <c r="CU388" s="46">
        <v>0</v>
      </c>
      <c r="CV388" s="46">
        <v>0</v>
      </c>
      <c r="CW388" s="46">
        <v>0</v>
      </c>
      <c r="CX388" s="46">
        <v>0</v>
      </c>
      <c r="CY388" s="46">
        <v>57</v>
      </c>
      <c r="CZ388" s="46">
        <v>29</v>
      </c>
      <c r="DA388" s="46">
        <v>19</v>
      </c>
      <c r="DB388" s="46">
        <v>10</v>
      </c>
      <c r="DC388" s="46">
        <v>3</v>
      </c>
      <c r="DD388" s="46">
        <v>0</v>
      </c>
      <c r="DE388" s="46">
        <v>0</v>
      </c>
      <c r="DF388" s="46">
        <v>0</v>
      </c>
      <c r="DG388" s="46">
        <v>20</v>
      </c>
      <c r="DH388" s="46">
        <v>2</v>
      </c>
      <c r="DI388" s="46">
        <v>5</v>
      </c>
      <c r="DJ388" s="46">
        <v>0</v>
      </c>
      <c r="DK388" s="46">
        <v>0</v>
      </c>
      <c r="DL388" s="46">
        <v>0</v>
      </c>
      <c r="DM388" s="46">
        <v>0</v>
      </c>
      <c r="DN388" s="46">
        <v>0</v>
      </c>
      <c r="DO388" s="212" t="s">
        <v>216</v>
      </c>
      <c r="DP388" s="8" t="s">
        <v>90</v>
      </c>
      <c r="DQ388" s="71">
        <v>18</v>
      </c>
      <c r="DR388" s="71">
        <v>30</v>
      </c>
      <c r="DS388" s="71">
        <v>0</v>
      </c>
      <c r="DT388" s="71">
        <v>36</v>
      </c>
      <c r="DU388" s="71">
        <v>0</v>
      </c>
      <c r="DV388" s="16">
        <v>84</v>
      </c>
      <c r="DW388" s="71">
        <v>15</v>
      </c>
      <c r="DX388" s="71">
        <v>13</v>
      </c>
      <c r="DY388" s="152">
        <v>4</v>
      </c>
      <c r="DZ388" s="32">
        <v>1</v>
      </c>
      <c r="EA388" s="212" t="s">
        <v>216</v>
      </c>
      <c r="EB388" s="8" t="s">
        <v>90</v>
      </c>
      <c r="EC388" s="71">
        <v>310</v>
      </c>
      <c r="ED388" s="71">
        <v>310</v>
      </c>
      <c r="EE388" s="71">
        <v>0</v>
      </c>
      <c r="EF388" s="71">
        <v>0</v>
      </c>
      <c r="EG388" s="71">
        <v>0</v>
      </c>
      <c r="EH388" s="71">
        <v>270</v>
      </c>
      <c r="EI388" s="71">
        <v>0</v>
      </c>
      <c r="EJ388" s="71">
        <v>40</v>
      </c>
      <c r="EK388" s="71">
        <v>0</v>
      </c>
      <c r="EL388" s="71">
        <v>0</v>
      </c>
      <c r="EM388" s="71">
        <v>0</v>
      </c>
      <c r="EN388" s="71">
        <v>0</v>
      </c>
      <c r="EO388" s="71">
        <v>6</v>
      </c>
      <c r="EP388" s="71">
        <v>0</v>
      </c>
      <c r="EQ388" s="71">
        <v>0</v>
      </c>
      <c r="ER388" s="71">
        <v>0</v>
      </c>
      <c r="ES388" s="71">
        <v>0</v>
      </c>
      <c r="EU388" s="80" t="s">
        <v>216</v>
      </c>
      <c r="EV388" s="80" t="s">
        <v>2679</v>
      </c>
      <c r="EW388" s="78">
        <v>340</v>
      </c>
      <c r="EX388" s="80">
        <v>201</v>
      </c>
      <c r="EY388" s="78">
        <v>1720</v>
      </c>
      <c r="EZ388" s="78"/>
      <c r="FA388" s="78"/>
      <c r="FB388" s="78"/>
      <c r="FC388" s="78"/>
      <c r="FD388" s="78"/>
      <c r="FE388" s="78"/>
    </row>
    <row r="389" spans="1:161">
      <c r="A389" s="212"/>
      <c r="B389" s="8" t="s">
        <v>91</v>
      </c>
      <c r="C389" s="71">
        <v>900</v>
      </c>
      <c r="D389" s="71">
        <v>501</v>
      </c>
      <c r="E389" s="71">
        <v>0</v>
      </c>
      <c r="F389" s="71">
        <v>0</v>
      </c>
      <c r="G389" s="71">
        <v>0</v>
      </c>
      <c r="H389" s="71">
        <v>0</v>
      </c>
      <c r="I389" s="71">
        <v>0</v>
      </c>
      <c r="J389" s="71">
        <v>0</v>
      </c>
      <c r="K389" s="71">
        <v>399</v>
      </c>
      <c r="L389" s="71">
        <v>228</v>
      </c>
      <c r="M389" s="71">
        <v>215</v>
      </c>
      <c r="N389" s="71">
        <v>85</v>
      </c>
      <c r="O389" s="71">
        <v>127</v>
      </c>
      <c r="P389" s="71">
        <v>68</v>
      </c>
      <c r="Q389" s="71">
        <v>0</v>
      </c>
      <c r="R389" s="71">
        <v>0</v>
      </c>
      <c r="S389" s="71">
        <v>0</v>
      </c>
      <c r="T389" s="71">
        <v>0</v>
      </c>
      <c r="U389" s="71">
        <v>120</v>
      </c>
      <c r="V389" s="71">
        <v>48</v>
      </c>
      <c r="W389" s="71">
        <v>373</v>
      </c>
      <c r="X389" s="71">
        <v>210</v>
      </c>
      <c r="Y389" s="71">
        <v>35</v>
      </c>
      <c r="Z389" s="71">
        <v>14</v>
      </c>
      <c r="AA389" s="71">
        <v>30</v>
      </c>
      <c r="AB389" s="71">
        <v>12</v>
      </c>
      <c r="AC389" s="69">
        <v>2199</v>
      </c>
      <c r="AD389" s="69">
        <v>1166</v>
      </c>
      <c r="AE389" s="212"/>
      <c r="AF389" s="8" t="s">
        <v>91</v>
      </c>
      <c r="AG389" s="71">
        <v>25</v>
      </c>
      <c r="AH389" s="71">
        <v>16</v>
      </c>
      <c r="AI389" s="71">
        <v>0</v>
      </c>
      <c r="AJ389" s="71">
        <v>0</v>
      </c>
      <c r="AK389" s="71">
        <v>0</v>
      </c>
      <c r="AL389" s="71">
        <v>0</v>
      </c>
      <c r="AM389" s="71">
        <v>0</v>
      </c>
      <c r="AN389" s="71">
        <v>0</v>
      </c>
      <c r="AO389" s="71">
        <v>0</v>
      </c>
      <c r="AP389" s="71">
        <v>0</v>
      </c>
      <c r="AQ389" s="71">
        <v>5</v>
      </c>
      <c r="AR389" s="71">
        <v>1</v>
      </c>
      <c r="AS389" s="71">
        <v>6</v>
      </c>
      <c r="AT389" s="71">
        <v>4</v>
      </c>
      <c r="AU389" s="71">
        <v>0</v>
      </c>
      <c r="AV389" s="71">
        <v>0</v>
      </c>
      <c r="AW389" s="71">
        <v>0</v>
      </c>
      <c r="AX389" s="71">
        <v>0</v>
      </c>
      <c r="AY389" s="71">
        <v>22</v>
      </c>
      <c r="AZ389" s="71">
        <v>9</v>
      </c>
      <c r="BA389" s="71">
        <v>61</v>
      </c>
      <c r="BB389" s="71">
        <v>32</v>
      </c>
      <c r="BC389" s="71">
        <v>12</v>
      </c>
      <c r="BD389" s="71">
        <v>5</v>
      </c>
      <c r="BE389" s="71">
        <v>4</v>
      </c>
      <c r="BF389" s="71">
        <v>2</v>
      </c>
      <c r="BG389" s="69">
        <v>135</v>
      </c>
      <c r="BH389" s="69">
        <v>69</v>
      </c>
      <c r="BI389" s="212"/>
      <c r="BJ389" s="8" t="s">
        <v>91</v>
      </c>
      <c r="BK389" s="31">
        <v>9</v>
      </c>
      <c r="BL389" s="31">
        <v>0</v>
      </c>
      <c r="BM389" s="31">
        <v>0</v>
      </c>
      <c r="BN389" s="31">
        <v>0</v>
      </c>
      <c r="BO389" s="31">
        <v>4</v>
      </c>
      <c r="BP389" s="31">
        <v>2</v>
      </c>
      <c r="BQ389" s="31">
        <v>3</v>
      </c>
      <c r="BR389" s="31">
        <v>0</v>
      </c>
      <c r="BS389" s="31">
        <v>0</v>
      </c>
      <c r="BT389" s="31">
        <v>2</v>
      </c>
      <c r="BU389" s="31">
        <v>6</v>
      </c>
      <c r="BV389" s="31">
        <v>1</v>
      </c>
      <c r="BW389" s="31">
        <v>1</v>
      </c>
      <c r="BX389" s="149">
        <v>28</v>
      </c>
      <c r="BY389" s="125">
        <v>21</v>
      </c>
      <c r="BZ389" s="71">
        <v>13</v>
      </c>
      <c r="CA389" s="71">
        <v>21</v>
      </c>
      <c r="CB389" s="71">
        <v>0</v>
      </c>
      <c r="CC389" s="71">
        <v>1</v>
      </c>
      <c r="CD389" s="212"/>
      <c r="CE389" s="8" t="s">
        <v>91</v>
      </c>
      <c r="CF389" s="71">
        <v>0</v>
      </c>
      <c r="CG389" s="71">
        <v>750</v>
      </c>
      <c r="CH389" s="71">
        <v>0</v>
      </c>
      <c r="CI389" s="71">
        <v>0</v>
      </c>
      <c r="CJ389" s="71">
        <v>0</v>
      </c>
      <c r="CK389" s="71">
        <v>0</v>
      </c>
      <c r="CL389" s="71">
        <v>21</v>
      </c>
      <c r="CM389" s="71">
        <v>21</v>
      </c>
      <c r="CN389" s="71">
        <v>0</v>
      </c>
      <c r="CO389" s="212"/>
      <c r="CP389" s="8" t="s">
        <v>91</v>
      </c>
      <c r="CQ389" s="46">
        <v>276</v>
      </c>
      <c r="CR389" s="46">
        <v>146</v>
      </c>
      <c r="CS389" s="46">
        <v>239</v>
      </c>
      <c r="CT389" s="46">
        <v>129</v>
      </c>
      <c r="CU389" s="46">
        <v>6</v>
      </c>
      <c r="CV389" s="46">
        <v>2</v>
      </c>
      <c r="CW389" s="46">
        <v>5</v>
      </c>
      <c r="CX389" s="46">
        <v>2</v>
      </c>
      <c r="CY389" s="46">
        <v>174</v>
      </c>
      <c r="CZ389" s="46">
        <v>54</v>
      </c>
      <c r="DA389" s="46">
        <v>126</v>
      </c>
      <c r="DB389" s="46">
        <v>31</v>
      </c>
      <c r="DC389" s="46">
        <v>0</v>
      </c>
      <c r="DD389" s="46">
        <v>0</v>
      </c>
      <c r="DE389" s="46">
        <v>0</v>
      </c>
      <c r="DF389" s="46">
        <v>0</v>
      </c>
      <c r="DG389" s="46">
        <v>0</v>
      </c>
      <c r="DH389" s="46">
        <v>0</v>
      </c>
      <c r="DI389" s="46">
        <v>0</v>
      </c>
      <c r="DJ389" s="46">
        <v>0</v>
      </c>
      <c r="DK389" s="46">
        <v>0</v>
      </c>
      <c r="DL389" s="46">
        <v>0</v>
      </c>
      <c r="DM389" s="46">
        <v>0</v>
      </c>
      <c r="DN389" s="46">
        <v>0</v>
      </c>
      <c r="DO389" s="212"/>
      <c r="DP389" s="8" t="s">
        <v>91</v>
      </c>
      <c r="DQ389" s="71">
        <v>49</v>
      </c>
      <c r="DR389" s="71">
        <v>1</v>
      </c>
      <c r="DS389" s="71">
        <v>1</v>
      </c>
      <c r="DT389" s="71">
        <v>16</v>
      </c>
      <c r="DU389" s="71">
        <v>0</v>
      </c>
      <c r="DV389" s="16">
        <v>67</v>
      </c>
      <c r="DW389" s="71">
        <v>13</v>
      </c>
      <c r="DX389" s="71">
        <v>22</v>
      </c>
      <c r="DY389" s="152">
        <v>12</v>
      </c>
      <c r="DZ389" s="32">
        <v>6</v>
      </c>
      <c r="EA389" s="212"/>
      <c r="EB389" s="8" t="s">
        <v>91</v>
      </c>
      <c r="EC389" s="71">
        <v>0</v>
      </c>
      <c r="ED389" s="71">
        <v>0</v>
      </c>
      <c r="EE389" s="71">
        <v>0</v>
      </c>
      <c r="EF389" s="71">
        <v>0</v>
      </c>
      <c r="EG389" s="71">
        <v>0</v>
      </c>
      <c r="EH389" s="71">
        <v>0</v>
      </c>
      <c r="EI389" s="71">
        <v>0</v>
      </c>
      <c r="EJ389" s="71">
        <v>0</v>
      </c>
      <c r="EK389" s="71">
        <v>0</v>
      </c>
      <c r="EL389" s="71">
        <v>0</v>
      </c>
      <c r="EM389" s="71">
        <v>0</v>
      </c>
      <c r="EN389" s="71">
        <v>0</v>
      </c>
      <c r="EO389" s="71">
        <v>0</v>
      </c>
      <c r="EP389" s="71">
        <v>0</v>
      </c>
      <c r="EQ389" s="71">
        <v>0</v>
      </c>
      <c r="ER389" s="71">
        <v>0</v>
      </c>
      <c r="ES389" s="71">
        <v>0</v>
      </c>
      <c r="EU389" s="80" t="s">
        <v>216</v>
      </c>
      <c r="EV389" s="80" t="s">
        <v>2680</v>
      </c>
      <c r="EW389" s="78">
        <v>456</v>
      </c>
      <c r="EX389" s="80">
        <v>370</v>
      </c>
      <c r="EY389" s="78">
        <v>1500</v>
      </c>
      <c r="EZ389" s="78"/>
      <c r="FA389" s="78"/>
      <c r="FB389" s="78"/>
      <c r="FC389" s="78"/>
      <c r="FD389" s="78"/>
      <c r="FE389" s="78"/>
    </row>
    <row r="390" spans="1:161">
      <c r="A390" s="212"/>
      <c r="B390" s="66" t="s">
        <v>73</v>
      </c>
      <c r="C390" s="26">
        <v>1691</v>
      </c>
      <c r="D390" s="26">
        <v>862</v>
      </c>
      <c r="E390" s="26">
        <v>0</v>
      </c>
      <c r="F390" s="26">
        <v>0</v>
      </c>
      <c r="G390" s="26">
        <v>0</v>
      </c>
      <c r="H390" s="26">
        <v>0</v>
      </c>
      <c r="I390" s="26">
        <v>0</v>
      </c>
      <c r="J390" s="26">
        <v>0</v>
      </c>
      <c r="K390" s="26">
        <v>873</v>
      </c>
      <c r="L390" s="26">
        <v>431</v>
      </c>
      <c r="M390" s="26">
        <v>374</v>
      </c>
      <c r="N390" s="26">
        <v>146</v>
      </c>
      <c r="O390" s="26">
        <v>171</v>
      </c>
      <c r="P390" s="26">
        <v>94</v>
      </c>
      <c r="Q390" s="26">
        <v>170</v>
      </c>
      <c r="R390" s="26">
        <v>80</v>
      </c>
      <c r="S390" s="26">
        <v>0</v>
      </c>
      <c r="T390" s="26">
        <v>0</v>
      </c>
      <c r="U390" s="26">
        <v>120</v>
      </c>
      <c r="V390" s="26">
        <v>48</v>
      </c>
      <c r="W390" s="26">
        <v>664</v>
      </c>
      <c r="X390" s="26">
        <v>349</v>
      </c>
      <c r="Y390" s="26">
        <v>156</v>
      </c>
      <c r="Z390" s="26">
        <v>61</v>
      </c>
      <c r="AA390" s="26">
        <v>93</v>
      </c>
      <c r="AB390" s="26">
        <v>27</v>
      </c>
      <c r="AC390" s="68">
        <v>4312</v>
      </c>
      <c r="AD390" s="68">
        <v>2098</v>
      </c>
      <c r="AE390" s="212"/>
      <c r="AF390" s="66" t="s">
        <v>73</v>
      </c>
      <c r="AG390" s="26">
        <v>77</v>
      </c>
      <c r="AH390" s="26">
        <v>44</v>
      </c>
      <c r="AI390" s="26">
        <v>0</v>
      </c>
      <c r="AJ390" s="26">
        <v>0</v>
      </c>
      <c r="AK390" s="26">
        <v>0</v>
      </c>
      <c r="AL390" s="26">
        <v>0</v>
      </c>
      <c r="AM390" s="26">
        <v>0</v>
      </c>
      <c r="AN390" s="26">
        <v>0</v>
      </c>
      <c r="AO390" s="26">
        <v>24</v>
      </c>
      <c r="AP390" s="26">
        <v>12</v>
      </c>
      <c r="AQ390" s="26">
        <v>9</v>
      </c>
      <c r="AR390" s="26">
        <v>2</v>
      </c>
      <c r="AS390" s="26">
        <v>6</v>
      </c>
      <c r="AT390" s="26">
        <v>4</v>
      </c>
      <c r="AU390" s="26">
        <v>15</v>
      </c>
      <c r="AV390" s="26">
        <v>10</v>
      </c>
      <c r="AW390" s="26">
        <v>0</v>
      </c>
      <c r="AX390" s="26">
        <v>0</v>
      </c>
      <c r="AY390" s="26">
        <v>22</v>
      </c>
      <c r="AZ390" s="26">
        <v>9</v>
      </c>
      <c r="BA390" s="26">
        <v>98</v>
      </c>
      <c r="BB390" s="26">
        <v>44</v>
      </c>
      <c r="BC390" s="26">
        <v>30</v>
      </c>
      <c r="BD390" s="26">
        <v>10</v>
      </c>
      <c r="BE390" s="26">
        <v>4</v>
      </c>
      <c r="BF390" s="26">
        <v>2</v>
      </c>
      <c r="BG390" s="68">
        <v>285</v>
      </c>
      <c r="BH390" s="68">
        <v>137</v>
      </c>
      <c r="BI390" s="212"/>
      <c r="BJ390" s="66" t="s">
        <v>73</v>
      </c>
      <c r="BK390" s="68">
        <v>19</v>
      </c>
      <c r="BL390" s="68">
        <v>0</v>
      </c>
      <c r="BM390" s="68">
        <v>0</v>
      </c>
      <c r="BN390" s="68">
        <v>0</v>
      </c>
      <c r="BO390" s="68">
        <v>10</v>
      </c>
      <c r="BP390" s="68">
        <v>6</v>
      </c>
      <c r="BQ390" s="68">
        <v>5</v>
      </c>
      <c r="BR390" s="68">
        <v>2</v>
      </c>
      <c r="BS390" s="68">
        <v>0</v>
      </c>
      <c r="BT390" s="68">
        <v>2</v>
      </c>
      <c r="BU390" s="68">
        <v>11</v>
      </c>
      <c r="BV390" s="68">
        <v>4</v>
      </c>
      <c r="BW390" s="68">
        <v>2</v>
      </c>
      <c r="BX390" s="68">
        <v>61</v>
      </c>
      <c r="BY390" s="68">
        <v>47</v>
      </c>
      <c r="BZ390" s="68">
        <v>27</v>
      </c>
      <c r="CA390" s="68">
        <v>21</v>
      </c>
      <c r="CB390" s="68">
        <v>4</v>
      </c>
      <c r="CC390" s="68">
        <v>4</v>
      </c>
      <c r="CD390" s="212"/>
      <c r="CE390" s="66" t="s">
        <v>73</v>
      </c>
      <c r="CF390" s="68">
        <v>0</v>
      </c>
      <c r="CG390" s="68">
        <v>1610</v>
      </c>
      <c r="CH390" s="68">
        <v>0</v>
      </c>
      <c r="CI390" s="68">
        <v>0</v>
      </c>
      <c r="CJ390" s="68">
        <v>0</v>
      </c>
      <c r="CK390" s="68">
        <v>6</v>
      </c>
      <c r="CL390" s="68">
        <v>58</v>
      </c>
      <c r="CM390" s="68">
        <v>39</v>
      </c>
      <c r="CN390" s="68">
        <v>9</v>
      </c>
      <c r="CO390" s="212"/>
      <c r="CP390" s="66" t="s">
        <v>73</v>
      </c>
      <c r="CQ390" s="68">
        <v>536</v>
      </c>
      <c r="CR390" s="68">
        <v>267</v>
      </c>
      <c r="CS390" s="68">
        <v>416</v>
      </c>
      <c r="CT390" s="68">
        <v>205</v>
      </c>
      <c r="CU390" s="68">
        <v>6</v>
      </c>
      <c r="CV390" s="68">
        <v>2</v>
      </c>
      <c r="CW390" s="68">
        <v>5</v>
      </c>
      <c r="CX390" s="68">
        <v>2</v>
      </c>
      <c r="CY390" s="68">
        <v>231</v>
      </c>
      <c r="CZ390" s="68">
        <v>83</v>
      </c>
      <c r="DA390" s="68">
        <v>145</v>
      </c>
      <c r="DB390" s="68">
        <v>41</v>
      </c>
      <c r="DC390" s="68">
        <v>3</v>
      </c>
      <c r="DD390" s="68">
        <v>0</v>
      </c>
      <c r="DE390" s="68">
        <v>0</v>
      </c>
      <c r="DF390" s="68">
        <v>0</v>
      </c>
      <c r="DG390" s="68">
        <v>20</v>
      </c>
      <c r="DH390" s="68">
        <v>2</v>
      </c>
      <c r="DI390" s="68">
        <v>5</v>
      </c>
      <c r="DJ390" s="68">
        <v>0</v>
      </c>
      <c r="DK390" s="68">
        <v>0</v>
      </c>
      <c r="DL390" s="68">
        <v>0</v>
      </c>
      <c r="DM390" s="68">
        <v>0</v>
      </c>
      <c r="DN390" s="68">
        <v>0</v>
      </c>
      <c r="DO390" s="212"/>
      <c r="DP390" s="66" t="s">
        <v>73</v>
      </c>
      <c r="DQ390" s="26">
        <v>67</v>
      </c>
      <c r="DR390" s="26">
        <v>31</v>
      </c>
      <c r="DS390" s="26">
        <v>1</v>
      </c>
      <c r="DT390" s="26">
        <v>52</v>
      </c>
      <c r="DU390" s="26">
        <v>0</v>
      </c>
      <c r="DV390" s="26">
        <v>151</v>
      </c>
      <c r="DW390" s="26">
        <v>28</v>
      </c>
      <c r="DX390" s="26">
        <v>35</v>
      </c>
      <c r="DY390" s="41">
        <v>16</v>
      </c>
      <c r="DZ390" s="41">
        <v>7</v>
      </c>
      <c r="EA390" s="212"/>
      <c r="EB390" s="66" t="s">
        <v>73</v>
      </c>
      <c r="EC390" s="68">
        <v>310</v>
      </c>
      <c r="ED390" s="68">
        <v>310</v>
      </c>
      <c r="EE390" s="68">
        <v>0</v>
      </c>
      <c r="EF390" s="68">
        <v>0</v>
      </c>
      <c r="EG390" s="68">
        <v>0</v>
      </c>
      <c r="EH390" s="68">
        <v>270</v>
      </c>
      <c r="EI390" s="68">
        <v>0</v>
      </c>
      <c r="EJ390" s="68">
        <v>40</v>
      </c>
      <c r="EK390" s="68">
        <v>0</v>
      </c>
      <c r="EL390" s="68">
        <v>0</v>
      </c>
      <c r="EM390" s="68">
        <v>0</v>
      </c>
      <c r="EN390" s="68">
        <v>0</v>
      </c>
      <c r="EO390" s="68">
        <v>6</v>
      </c>
      <c r="EP390" s="68">
        <v>0</v>
      </c>
      <c r="EQ390" s="68">
        <v>0</v>
      </c>
      <c r="ER390" s="68">
        <v>0</v>
      </c>
      <c r="ES390" s="68">
        <v>0</v>
      </c>
      <c r="EU390" s="80" t="s">
        <v>216</v>
      </c>
      <c r="EV390" s="80" t="s">
        <v>2681</v>
      </c>
      <c r="EW390" s="78">
        <v>796</v>
      </c>
      <c r="EX390" s="80">
        <v>571</v>
      </c>
      <c r="EY390" s="78">
        <v>3220</v>
      </c>
      <c r="EZ390" s="78"/>
      <c r="FA390" s="78"/>
      <c r="FB390" s="78"/>
      <c r="FC390" s="78"/>
      <c r="FD390" s="78"/>
      <c r="FE390" s="78"/>
    </row>
    <row r="391" spans="1:161">
      <c r="A391" s="212" t="s">
        <v>217</v>
      </c>
      <c r="B391" s="8" t="s">
        <v>90</v>
      </c>
      <c r="C391" s="71">
        <v>124</v>
      </c>
      <c r="D391" s="71">
        <v>53</v>
      </c>
      <c r="E391" s="71">
        <v>0</v>
      </c>
      <c r="F391" s="71">
        <v>0</v>
      </c>
      <c r="G391" s="71">
        <v>0</v>
      </c>
      <c r="H391" s="71">
        <v>0</v>
      </c>
      <c r="I391" s="71">
        <v>0</v>
      </c>
      <c r="J391" s="71">
        <v>0</v>
      </c>
      <c r="K391" s="71">
        <v>40</v>
      </c>
      <c r="L391" s="71">
        <v>10</v>
      </c>
      <c r="M391" s="71">
        <v>0</v>
      </c>
      <c r="N391" s="71">
        <v>0</v>
      </c>
      <c r="O391" s="71">
        <v>30</v>
      </c>
      <c r="P391" s="71">
        <v>11</v>
      </c>
      <c r="Q391" s="71">
        <v>0</v>
      </c>
      <c r="R391" s="71">
        <v>0</v>
      </c>
      <c r="S391" s="71">
        <v>0</v>
      </c>
      <c r="T391" s="71">
        <v>0</v>
      </c>
      <c r="U391" s="71">
        <v>0</v>
      </c>
      <c r="V391" s="71">
        <v>0</v>
      </c>
      <c r="W391" s="71">
        <v>27</v>
      </c>
      <c r="X391" s="71">
        <v>10</v>
      </c>
      <c r="Y391" s="71">
        <v>0</v>
      </c>
      <c r="Z391" s="71">
        <v>0</v>
      </c>
      <c r="AA391" s="71">
        <v>24</v>
      </c>
      <c r="AB391" s="71">
        <v>9</v>
      </c>
      <c r="AC391" s="69">
        <v>245</v>
      </c>
      <c r="AD391" s="69">
        <v>93</v>
      </c>
      <c r="AE391" s="212" t="s">
        <v>217</v>
      </c>
      <c r="AF391" s="8" t="s">
        <v>90</v>
      </c>
      <c r="AG391" s="71">
        <v>2</v>
      </c>
      <c r="AH391" s="71">
        <v>0</v>
      </c>
      <c r="AI391" s="71">
        <v>0</v>
      </c>
      <c r="AJ391" s="71">
        <v>0</v>
      </c>
      <c r="AK391" s="71">
        <v>0</v>
      </c>
      <c r="AL391" s="71">
        <v>0</v>
      </c>
      <c r="AM391" s="71">
        <v>0</v>
      </c>
      <c r="AN391" s="71">
        <v>0</v>
      </c>
      <c r="AO391" s="71">
        <v>1</v>
      </c>
      <c r="AP391" s="71">
        <v>0</v>
      </c>
      <c r="AQ391" s="71">
        <v>0</v>
      </c>
      <c r="AR391" s="71">
        <v>0</v>
      </c>
      <c r="AS391" s="71">
        <v>2</v>
      </c>
      <c r="AT391" s="71">
        <v>1</v>
      </c>
      <c r="AU391" s="71">
        <v>0</v>
      </c>
      <c r="AV391" s="71">
        <v>0</v>
      </c>
      <c r="AW391" s="71">
        <v>0</v>
      </c>
      <c r="AX391" s="71">
        <v>0</v>
      </c>
      <c r="AY391" s="71">
        <v>0</v>
      </c>
      <c r="AZ391" s="71">
        <v>0</v>
      </c>
      <c r="BA391" s="71">
        <v>0</v>
      </c>
      <c r="BB391" s="71">
        <v>0</v>
      </c>
      <c r="BC391" s="71">
        <v>0</v>
      </c>
      <c r="BD391" s="71">
        <v>0</v>
      </c>
      <c r="BE391" s="71">
        <v>2</v>
      </c>
      <c r="BF391" s="71">
        <v>1</v>
      </c>
      <c r="BG391" s="69">
        <v>7</v>
      </c>
      <c r="BH391" s="69">
        <v>2</v>
      </c>
      <c r="BI391" s="212" t="s">
        <v>217</v>
      </c>
      <c r="BJ391" s="8" t="s">
        <v>90</v>
      </c>
      <c r="BK391" s="31">
        <v>2</v>
      </c>
      <c r="BL391" s="31">
        <v>0</v>
      </c>
      <c r="BM391" s="31">
        <v>0</v>
      </c>
      <c r="BN391" s="31">
        <v>0</v>
      </c>
      <c r="BO391" s="31">
        <v>2</v>
      </c>
      <c r="BP391" s="31">
        <v>0</v>
      </c>
      <c r="BQ391" s="31">
        <v>1</v>
      </c>
      <c r="BR391" s="31">
        <v>0</v>
      </c>
      <c r="BS391" s="31">
        <v>0</v>
      </c>
      <c r="BT391" s="31">
        <v>0</v>
      </c>
      <c r="BU391" s="31">
        <v>2</v>
      </c>
      <c r="BV391" s="31">
        <v>0</v>
      </c>
      <c r="BW391" s="31">
        <v>1</v>
      </c>
      <c r="BX391" s="149">
        <v>8</v>
      </c>
      <c r="BY391" s="125">
        <v>7</v>
      </c>
      <c r="BZ391" s="71">
        <v>2</v>
      </c>
      <c r="CA391" s="71">
        <v>0</v>
      </c>
      <c r="CB391" s="71">
        <v>1</v>
      </c>
      <c r="CC391" s="71">
        <v>2</v>
      </c>
      <c r="CD391" s="212" t="s">
        <v>217</v>
      </c>
      <c r="CE391" s="8" t="s">
        <v>90</v>
      </c>
      <c r="CF391" s="71">
        <v>0</v>
      </c>
      <c r="CG391" s="71">
        <v>126</v>
      </c>
      <c r="CH391" s="71">
        <v>0</v>
      </c>
      <c r="CI391" s="71">
        <v>0</v>
      </c>
      <c r="CJ391" s="71">
        <v>0</v>
      </c>
      <c r="CK391" s="71">
        <v>0</v>
      </c>
      <c r="CL391" s="71">
        <v>8</v>
      </c>
      <c r="CM391" s="71">
        <v>5</v>
      </c>
      <c r="CN391" s="71">
        <v>5</v>
      </c>
      <c r="CO391" s="212" t="s">
        <v>217</v>
      </c>
      <c r="CP391" s="8" t="s">
        <v>90</v>
      </c>
      <c r="CQ391" s="46">
        <v>0</v>
      </c>
      <c r="CR391" s="46">
        <v>0</v>
      </c>
      <c r="CS391" s="46">
        <v>0</v>
      </c>
      <c r="CT391" s="46">
        <v>0</v>
      </c>
      <c r="CU391" s="46">
        <v>0</v>
      </c>
      <c r="CV391" s="46">
        <v>0</v>
      </c>
      <c r="CW391" s="46">
        <v>0</v>
      </c>
      <c r="CX391" s="46">
        <v>0</v>
      </c>
      <c r="CY391" s="46">
        <v>0</v>
      </c>
      <c r="CZ391" s="46">
        <v>0</v>
      </c>
      <c r="DA391" s="46">
        <v>0</v>
      </c>
      <c r="DB391" s="46">
        <v>0</v>
      </c>
      <c r="DC391" s="46">
        <v>0</v>
      </c>
      <c r="DD391" s="46">
        <v>0</v>
      </c>
      <c r="DE391" s="46">
        <v>0</v>
      </c>
      <c r="DF391" s="46">
        <v>0</v>
      </c>
      <c r="DG391" s="46">
        <v>0</v>
      </c>
      <c r="DH391" s="46">
        <v>0</v>
      </c>
      <c r="DI391" s="46">
        <v>0</v>
      </c>
      <c r="DJ391" s="46">
        <v>0</v>
      </c>
      <c r="DK391" s="46">
        <v>27</v>
      </c>
      <c r="DL391" s="46">
        <v>7</v>
      </c>
      <c r="DM391" s="46">
        <v>13</v>
      </c>
      <c r="DN391" s="46">
        <v>5</v>
      </c>
      <c r="DO391" s="212" t="s">
        <v>217</v>
      </c>
      <c r="DP391" s="8" t="s">
        <v>90</v>
      </c>
      <c r="DQ391" s="71">
        <v>0</v>
      </c>
      <c r="DR391" s="71">
        <v>13</v>
      </c>
      <c r="DS391" s="71">
        <v>0</v>
      </c>
      <c r="DT391" s="71">
        <v>13</v>
      </c>
      <c r="DU391" s="71">
        <v>0</v>
      </c>
      <c r="DV391" s="16">
        <v>26</v>
      </c>
      <c r="DW391" s="71">
        <v>5</v>
      </c>
      <c r="DX391" s="71">
        <v>3</v>
      </c>
      <c r="DY391" s="152">
        <v>3</v>
      </c>
      <c r="DZ391" s="32">
        <v>2</v>
      </c>
      <c r="EA391" s="212" t="s">
        <v>217</v>
      </c>
      <c r="EB391" s="8" t="s">
        <v>90</v>
      </c>
      <c r="EC391" s="71">
        <v>38</v>
      </c>
      <c r="ED391" s="71">
        <v>38</v>
      </c>
      <c r="EE391" s="71">
        <v>2</v>
      </c>
      <c r="EF391" s="71">
        <v>0</v>
      </c>
      <c r="EG391" s="71">
        <v>0</v>
      </c>
      <c r="EH391" s="71">
        <v>0</v>
      </c>
      <c r="EI391" s="71">
        <v>0</v>
      </c>
      <c r="EJ391" s="71">
        <v>38</v>
      </c>
      <c r="EK391" s="71">
        <v>0</v>
      </c>
      <c r="EL391" s="71">
        <v>0</v>
      </c>
      <c r="EM391" s="71">
        <v>0</v>
      </c>
      <c r="EN391" s="71">
        <v>1</v>
      </c>
      <c r="EO391" s="71">
        <v>1</v>
      </c>
      <c r="EP391" s="71">
        <v>0</v>
      </c>
      <c r="EQ391" s="71">
        <v>0</v>
      </c>
      <c r="ER391" s="71">
        <v>0</v>
      </c>
      <c r="ES391" s="71">
        <v>0</v>
      </c>
      <c r="EU391" s="80" t="s">
        <v>217</v>
      </c>
      <c r="EV391" s="80" t="s">
        <v>2682</v>
      </c>
      <c r="EW391" s="78">
        <v>27</v>
      </c>
      <c r="EX391" s="80">
        <v>13</v>
      </c>
      <c r="EY391" s="78">
        <v>252</v>
      </c>
      <c r="EZ391" s="78"/>
      <c r="FA391" s="78"/>
      <c r="FB391" s="78"/>
      <c r="FC391" s="78"/>
      <c r="FD391" s="78"/>
      <c r="FE391" s="78"/>
    </row>
    <row r="392" spans="1:161">
      <c r="A392" s="212"/>
      <c r="B392" s="8" t="s">
        <v>91</v>
      </c>
      <c r="C392" s="71">
        <v>1577</v>
      </c>
      <c r="D392" s="71">
        <v>765</v>
      </c>
      <c r="E392" s="71">
        <v>0</v>
      </c>
      <c r="F392" s="71">
        <v>0</v>
      </c>
      <c r="G392" s="71">
        <v>0</v>
      </c>
      <c r="H392" s="71">
        <v>0</v>
      </c>
      <c r="I392" s="71">
        <v>0</v>
      </c>
      <c r="J392" s="71">
        <v>0</v>
      </c>
      <c r="K392" s="71">
        <v>515</v>
      </c>
      <c r="L392" s="71">
        <v>280</v>
      </c>
      <c r="M392" s="71">
        <v>368</v>
      </c>
      <c r="N392" s="71">
        <v>169</v>
      </c>
      <c r="O392" s="71">
        <v>460</v>
      </c>
      <c r="P392" s="71">
        <v>206</v>
      </c>
      <c r="Q392" s="71">
        <v>0</v>
      </c>
      <c r="R392" s="71">
        <v>0</v>
      </c>
      <c r="S392" s="71">
        <v>0</v>
      </c>
      <c r="T392" s="71">
        <v>0</v>
      </c>
      <c r="U392" s="71">
        <v>0</v>
      </c>
      <c r="V392" s="71">
        <v>0</v>
      </c>
      <c r="W392" s="71">
        <v>345</v>
      </c>
      <c r="X392" s="71">
        <v>177</v>
      </c>
      <c r="Y392" s="71">
        <v>324</v>
      </c>
      <c r="Z392" s="71">
        <v>152</v>
      </c>
      <c r="AA392" s="71">
        <v>250</v>
      </c>
      <c r="AB392" s="71">
        <v>122</v>
      </c>
      <c r="AC392" s="69">
        <v>3839</v>
      </c>
      <c r="AD392" s="69">
        <v>1871</v>
      </c>
      <c r="AE392" s="212"/>
      <c r="AF392" s="8" t="s">
        <v>91</v>
      </c>
      <c r="AG392" s="71">
        <v>129</v>
      </c>
      <c r="AH392" s="71">
        <v>56</v>
      </c>
      <c r="AI392" s="71">
        <v>0</v>
      </c>
      <c r="AJ392" s="71">
        <v>0</v>
      </c>
      <c r="AK392" s="71">
        <v>0</v>
      </c>
      <c r="AL392" s="71">
        <v>0</v>
      </c>
      <c r="AM392" s="71">
        <v>0</v>
      </c>
      <c r="AN392" s="71">
        <v>0</v>
      </c>
      <c r="AO392" s="71">
        <v>38</v>
      </c>
      <c r="AP392" s="71">
        <v>21</v>
      </c>
      <c r="AQ392" s="71">
        <v>57</v>
      </c>
      <c r="AR392" s="71">
        <v>31</v>
      </c>
      <c r="AS392" s="71">
        <v>57</v>
      </c>
      <c r="AT392" s="71">
        <v>28</v>
      </c>
      <c r="AU392" s="71">
        <v>0</v>
      </c>
      <c r="AV392" s="71">
        <v>0</v>
      </c>
      <c r="AW392" s="71">
        <v>0</v>
      </c>
      <c r="AX392" s="71">
        <v>0</v>
      </c>
      <c r="AY392" s="71">
        <v>0</v>
      </c>
      <c r="AZ392" s="71">
        <v>0</v>
      </c>
      <c r="BA392" s="71">
        <v>35</v>
      </c>
      <c r="BB392" s="71">
        <v>15</v>
      </c>
      <c r="BC392" s="71">
        <v>98</v>
      </c>
      <c r="BD392" s="71">
        <v>48</v>
      </c>
      <c r="BE392" s="71">
        <v>27</v>
      </c>
      <c r="BF392" s="71">
        <v>12</v>
      </c>
      <c r="BG392" s="69">
        <v>441</v>
      </c>
      <c r="BH392" s="69">
        <v>211</v>
      </c>
      <c r="BI392" s="212"/>
      <c r="BJ392" s="8" t="s">
        <v>91</v>
      </c>
      <c r="BK392" s="31">
        <v>20</v>
      </c>
      <c r="BL392" s="31">
        <v>0</v>
      </c>
      <c r="BM392" s="31">
        <v>0</v>
      </c>
      <c r="BN392" s="31">
        <v>0</v>
      </c>
      <c r="BO392" s="31">
        <v>6</v>
      </c>
      <c r="BP392" s="31">
        <v>5</v>
      </c>
      <c r="BQ392" s="31">
        <v>5</v>
      </c>
      <c r="BR392" s="31">
        <v>0</v>
      </c>
      <c r="BS392" s="31">
        <v>0</v>
      </c>
      <c r="BT392" s="31">
        <v>0</v>
      </c>
      <c r="BU392" s="31">
        <v>4</v>
      </c>
      <c r="BV392" s="31">
        <v>4</v>
      </c>
      <c r="BW392" s="31">
        <v>3</v>
      </c>
      <c r="BX392" s="149">
        <v>47</v>
      </c>
      <c r="BY392" s="125">
        <v>38</v>
      </c>
      <c r="BZ392" s="71">
        <v>38</v>
      </c>
      <c r="CA392" s="71">
        <v>6</v>
      </c>
      <c r="CB392" s="71">
        <v>0</v>
      </c>
      <c r="CC392" s="71">
        <v>1</v>
      </c>
      <c r="CD392" s="212"/>
      <c r="CE392" s="8" t="s">
        <v>91</v>
      </c>
      <c r="CF392" s="71">
        <v>0</v>
      </c>
      <c r="CG392" s="71">
        <v>1732</v>
      </c>
      <c r="CH392" s="71">
        <v>0</v>
      </c>
      <c r="CI392" s="71">
        <v>0</v>
      </c>
      <c r="CJ392" s="71">
        <v>0</v>
      </c>
      <c r="CK392" s="71">
        <v>14</v>
      </c>
      <c r="CL392" s="71">
        <v>40</v>
      </c>
      <c r="CM392" s="71">
        <v>42</v>
      </c>
      <c r="CN392" s="71">
        <v>35</v>
      </c>
      <c r="CO392" s="212"/>
      <c r="CP392" s="8" t="s">
        <v>91</v>
      </c>
      <c r="CQ392" s="46">
        <v>0</v>
      </c>
      <c r="CR392" s="46">
        <v>0</v>
      </c>
      <c r="CS392" s="46">
        <v>0</v>
      </c>
      <c r="CT392" s="46">
        <v>0</v>
      </c>
      <c r="CU392" s="46">
        <v>0</v>
      </c>
      <c r="CV392" s="46">
        <v>0</v>
      </c>
      <c r="CW392" s="46">
        <v>0</v>
      </c>
      <c r="CX392" s="46">
        <v>0</v>
      </c>
      <c r="CY392" s="46">
        <v>0</v>
      </c>
      <c r="CZ392" s="46">
        <v>0</v>
      </c>
      <c r="DA392" s="46">
        <v>0</v>
      </c>
      <c r="DB392" s="46">
        <v>0</v>
      </c>
      <c r="DC392" s="46">
        <v>137</v>
      </c>
      <c r="DD392" s="46">
        <v>77</v>
      </c>
      <c r="DE392" s="46">
        <v>88</v>
      </c>
      <c r="DF392" s="46">
        <v>50</v>
      </c>
      <c r="DG392" s="46">
        <v>147</v>
      </c>
      <c r="DH392" s="46">
        <v>65</v>
      </c>
      <c r="DI392" s="46">
        <v>98</v>
      </c>
      <c r="DJ392" s="46">
        <v>47</v>
      </c>
      <c r="DK392" s="46">
        <v>102</v>
      </c>
      <c r="DL392" s="46">
        <v>31</v>
      </c>
      <c r="DM392" s="46">
        <v>70</v>
      </c>
      <c r="DN392" s="46">
        <v>30</v>
      </c>
      <c r="DO392" s="212"/>
      <c r="DP392" s="8" t="s">
        <v>91</v>
      </c>
      <c r="DQ392" s="71">
        <v>38</v>
      </c>
      <c r="DR392" s="71">
        <v>39</v>
      </c>
      <c r="DS392" s="71">
        <v>0</v>
      </c>
      <c r="DT392" s="71">
        <v>21</v>
      </c>
      <c r="DU392" s="71">
        <v>0</v>
      </c>
      <c r="DV392" s="16">
        <v>98</v>
      </c>
      <c r="DW392" s="71">
        <v>42</v>
      </c>
      <c r="DX392" s="71">
        <v>34</v>
      </c>
      <c r="DY392" s="152">
        <v>21</v>
      </c>
      <c r="DZ392" s="32">
        <v>8</v>
      </c>
      <c r="EA392" s="212"/>
      <c r="EB392" s="8" t="s">
        <v>91</v>
      </c>
      <c r="EC392" s="71">
        <v>1253</v>
      </c>
      <c r="ED392" s="71">
        <v>895</v>
      </c>
      <c r="EE392" s="71">
        <v>0</v>
      </c>
      <c r="EF392" s="71">
        <v>0</v>
      </c>
      <c r="EG392" s="71">
        <v>39</v>
      </c>
      <c r="EH392" s="71">
        <v>16</v>
      </c>
      <c r="EI392" s="71">
        <v>0</v>
      </c>
      <c r="EJ392" s="71">
        <v>1382</v>
      </c>
      <c r="EK392" s="71">
        <v>3</v>
      </c>
      <c r="EL392" s="71">
        <v>4</v>
      </c>
      <c r="EM392" s="71">
        <v>2</v>
      </c>
      <c r="EN392" s="71">
        <v>0</v>
      </c>
      <c r="EO392" s="71">
        <v>0</v>
      </c>
      <c r="EP392" s="71">
        <v>0</v>
      </c>
      <c r="EQ392" s="71">
        <v>0</v>
      </c>
      <c r="ER392" s="71">
        <v>0</v>
      </c>
      <c r="ES392" s="71">
        <v>0</v>
      </c>
      <c r="EU392" s="80" t="s">
        <v>217</v>
      </c>
      <c r="EV392" s="80" t="s">
        <v>2683</v>
      </c>
      <c r="EW392" s="78">
        <v>386</v>
      </c>
      <c r="EX392" s="80">
        <v>256</v>
      </c>
      <c r="EY392" s="78">
        <v>3464</v>
      </c>
      <c r="EZ392" s="78"/>
      <c r="FA392" s="78"/>
      <c r="FB392" s="78"/>
      <c r="FC392" s="78"/>
      <c r="FD392" s="78"/>
      <c r="FE392" s="78"/>
    </row>
    <row r="393" spans="1:161">
      <c r="A393" s="212"/>
      <c r="B393" s="66" t="s">
        <v>73</v>
      </c>
      <c r="C393" s="26">
        <v>1701</v>
      </c>
      <c r="D393" s="26">
        <v>818</v>
      </c>
      <c r="E393" s="26">
        <v>0</v>
      </c>
      <c r="F393" s="26">
        <v>0</v>
      </c>
      <c r="G393" s="26">
        <v>0</v>
      </c>
      <c r="H393" s="26">
        <v>0</v>
      </c>
      <c r="I393" s="26">
        <v>0</v>
      </c>
      <c r="J393" s="26">
        <v>0</v>
      </c>
      <c r="K393" s="26">
        <v>555</v>
      </c>
      <c r="L393" s="26">
        <v>290</v>
      </c>
      <c r="M393" s="26">
        <v>368</v>
      </c>
      <c r="N393" s="26">
        <v>169</v>
      </c>
      <c r="O393" s="26">
        <v>490</v>
      </c>
      <c r="P393" s="26">
        <v>217</v>
      </c>
      <c r="Q393" s="26">
        <v>0</v>
      </c>
      <c r="R393" s="26">
        <v>0</v>
      </c>
      <c r="S393" s="26">
        <v>0</v>
      </c>
      <c r="T393" s="26">
        <v>0</v>
      </c>
      <c r="U393" s="26">
        <v>0</v>
      </c>
      <c r="V393" s="26">
        <v>0</v>
      </c>
      <c r="W393" s="26">
        <v>372</v>
      </c>
      <c r="X393" s="26">
        <v>187</v>
      </c>
      <c r="Y393" s="26">
        <v>324</v>
      </c>
      <c r="Z393" s="26">
        <v>152</v>
      </c>
      <c r="AA393" s="26">
        <v>274</v>
      </c>
      <c r="AB393" s="26">
        <v>131</v>
      </c>
      <c r="AC393" s="68">
        <v>4084</v>
      </c>
      <c r="AD393" s="68">
        <v>1964</v>
      </c>
      <c r="AE393" s="212"/>
      <c r="AF393" s="66" t="s">
        <v>73</v>
      </c>
      <c r="AG393" s="26">
        <v>131</v>
      </c>
      <c r="AH393" s="26">
        <v>56</v>
      </c>
      <c r="AI393" s="26">
        <v>0</v>
      </c>
      <c r="AJ393" s="26">
        <v>0</v>
      </c>
      <c r="AK393" s="26">
        <v>0</v>
      </c>
      <c r="AL393" s="26">
        <v>0</v>
      </c>
      <c r="AM393" s="26">
        <v>0</v>
      </c>
      <c r="AN393" s="26">
        <v>0</v>
      </c>
      <c r="AO393" s="26">
        <v>39</v>
      </c>
      <c r="AP393" s="26">
        <v>21</v>
      </c>
      <c r="AQ393" s="26">
        <v>57</v>
      </c>
      <c r="AR393" s="26">
        <v>31</v>
      </c>
      <c r="AS393" s="26">
        <v>59</v>
      </c>
      <c r="AT393" s="26">
        <v>29</v>
      </c>
      <c r="AU393" s="26">
        <v>0</v>
      </c>
      <c r="AV393" s="26">
        <v>0</v>
      </c>
      <c r="AW393" s="26">
        <v>0</v>
      </c>
      <c r="AX393" s="26">
        <v>0</v>
      </c>
      <c r="AY393" s="26">
        <v>0</v>
      </c>
      <c r="AZ393" s="26">
        <v>0</v>
      </c>
      <c r="BA393" s="26">
        <v>35</v>
      </c>
      <c r="BB393" s="26">
        <v>15</v>
      </c>
      <c r="BC393" s="26">
        <v>98</v>
      </c>
      <c r="BD393" s="26">
        <v>48</v>
      </c>
      <c r="BE393" s="26">
        <v>29</v>
      </c>
      <c r="BF393" s="26">
        <v>13</v>
      </c>
      <c r="BG393" s="68">
        <v>448</v>
      </c>
      <c r="BH393" s="68">
        <v>213</v>
      </c>
      <c r="BI393" s="212"/>
      <c r="BJ393" s="66" t="s">
        <v>73</v>
      </c>
      <c r="BK393" s="68">
        <v>22</v>
      </c>
      <c r="BL393" s="68">
        <v>0</v>
      </c>
      <c r="BM393" s="68">
        <v>0</v>
      </c>
      <c r="BN393" s="68">
        <v>0</v>
      </c>
      <c r="BO393" s="68">
        <v>8</v>
      </c>
      <c r="BP393" s="68">
        <v>5</v>
      </c>
      <c r="BQ393" s="68">
        <v>6</v>
      </c>
      <c r="BR393" s="68">
        <v>0</v>
      </c>
      <c r="BS393" s="68">
        <v>0</v>
      </c>
      <c r="BT393" s="68">
        <v>0</v>
      </c>
      <c r="BU393" s="68">
        <v>6</v>
      </c>
      <c r="BV393" s="68">
        <v>4</v>
      </c>
      <c r="BW393" s="68">
        <v>4</v>
      </c>
      <c r="BX393" s="68">
        <v>55</v>
      </c>
      <c r="BY393" s="68">
        <v>45</v>
      </c>
      <c r="BZ393" s="68">
        <v>40</v>
      </c>
      <c r="CA393" s="68">
        <v>6</v>
      </c>
      <c r="CB393" s="68">
        <v>1</v>
      </c>
      <c r="CC393" s="68">
        <v>3</v>
      </c>
      <c r="CD393" s="212"/>
      <c r="CE393" s="66" t="s">
        <v>73</v>
      </c>
      <c r="CF393" s="68">
        <v>0</v>
      </c>
      <c r="CG393" s="68">
        <v>1858</v>
      </c>
      <c r="CH393" s="68">
        <v>0</v>
      </c>
      <c r="CI393" s="68">
        <v>0</v>
      </c>
      <c r="CJ393" s="68">
        <v>0</v>
      </c>
      <c r="CK393" s="68">
        <v>14</v>
      </c>
      <c r="CL393" s="68">
        <v>48</v>
      </c>
      <c r="CM393" s="68">
        <v>47</v>
      </c>
      <c r="CN393" s="68">
        <v>40</v>
      </c>
      <c r="CO393" s="212"/>
      <c r="CP393" s="66" t="s">
        <v>73</v>
      </c>
      <c r="CQ393" s="68">
        <v>0</v>
      </c>
      <c r="CR393" s="68">
        <v>0</v>
      </c>
      <c r="CS393" s="68">
        <v>0</v>
      </c>
      <c r="CT393" s="68">
        <v>0</v>
      </c>
      <c r="CU393" s="68">
        <v>0</v>
      </c>
      <c r="CV393" s="68">
        <v>0</v>
      </c>
      <c r="CW393" s="68">
        <v>0</v>
      </c>
      <c r="CX393" s="68">
        <v>0</v>
      </c>
      <c r="CY393" s="68">
        <v>0</v>
      </c>
      <c r="CZ393" s="68">
        <v>0</v>
      </c>
      <c r="DA393" s="68">
        <v>0</v>
      </c>
      <c r="DB393" s="68">
        <v>0</v>
      </c>
      <c r="DC393" s="68">
        <v>137</v>
      </c>
      <c r="DD393" s="68">
        <v>77</v>
      </c>
      <c r="DE393" s="68">
        <v>88</v>
      </c>
      <c r="DF393" s="68">
        <v>50</v>
      </c>
      <c r="DG393" s="68">
        <v>147</v>
      </c>
      <c r="DH393" s="68">
        <v>65</v>
      </c>
      <c r="DI393" s="68">
        <v>98</v>
      </c>
      <c r="DJ393" s="68">
        <v>47</v>
      </c>
      <c r="DK393" s="68">
        <v>129</v>
      </c>
      <c r="DL393" s="68">
        <v>38</v>
      </c>
      <c r="DM393" s="68">
        <v>83</v>
      </c>
      <c r="DN393" s="68">
        <v>35</v>
      </c>
      <c r="DO393" s="212"/>
      <c r="DP393" s="66" t="s">
        <v>73</v>
      </c>
      <c r="DQ393" s="26">
        <v>38</v>
      </c>
      <c r="DR393" s="26">
        <v>52</v>
      </c>
      <c r="DS393" s="26">
        <v>0</v>
      </c>
      <c r="DT393" s="26">
        <v>34</v>
      </c>
      <c r="DU393" s="26">
        <v>0</v>
      </c>
      <c r="DV393" s="26">
        <v>124</v>
      </c>
      <c r="DW393" s="26">
        <v>47</v>
      </c>
      <c r="DX393" s="26">
        <v>37</v>
      </c>
      <c r="DY393" s="41">
        <v>24</v>
      </c>
      <c r="DZ393" s="41">
        <v>10</v>
      </c>
      <c r="EA393" s="212"/>
      <c r="EB393" s="66" t="s">
        <v>73</v>
      </c>
      <c r="EC393" s="68">
        <v>1291</v>
      </c>
      <c r="ED393" s="68">
        <v>933</v>
      </c>
      <c r="EE393" s="68">
        <v>2</v>
      </c>
      <c r="EF393" s="68">
        <v>0</v>
      </c>
      <c r="EG393" s="68">
        <v>39</v>
      </c>
      <c r="EH393" s="68">
        <v>16</v>
      </c>
      <c r="EI393" s="68">
        <v>0</v>
      </c>
      <c r="EJ393" s="68">
        <v>1420</v>
      </c>
      <c r="EK393" s="68">
        <v>3</v>
      </c>
      <c r="EL393" s="68">
        <v>4</v>
      </c>
      <c r="EM393" s="68">
        <v>2</v>
      </c>
      <c r="EN393" s="68">
        <v>1</v>
      </c>
      <c r="EO393" s="68">
        <v>1</v>
      </c>
      <c r="EP393" s="68">
        <v>0</v>
      </c>
      <c r="EQ393" s="68">
        <v>0</v>
      </c>
      <c r="ER393" s="68">
        <v>0</v>
      </c>
      <c r="ES393" s="68">
        <v>0</v>
      </c>
      <c r="EU393" s="80" t="s">
        <v>217</v>
      </c>
      <c r="EV393" s="80" t="s">
        <v>2684</v>
      </c>
      <c r="EW393" s="78">
        <v>413</v>
      </c>
      <c r="EX393" s="80">
        <v>269</v>
      </c>
      <c r="EY393" s="78">
        <v>3716</v>
      </c>
      <c r="EZ393" s="78"/>
      <c r="FA393" s="78"/>
      <c r="FB393" s="78"/>
      <c r="FC393" s="78"/>
      <c r="FD393" s="78"/>
      <c r="FE393" s="78"/>
    </row>
    <row r="394" spans="1:161">
      <c r="A394" s="212" t="s">
        <v>218</v>
      </c>
      <c r="B394" s="8" t="s">
        <v>90</v>
      </c>
      <c r="C394" s="71">
        <v>693</v>
      </c>
      <c r="D394" s="71">
        <v>295</v>
      </c>
      <c r="E394" s="71">
        <v>0</v>
      </c>
      <c r="F394" s="71">
        <v>0</v>
      </c>
      <c r="G394" s="71">
        <v>0</v>
      </c>
      <c r="H394" s="71">
        <v>0</v>
      </c>
      <c r="I394" s="71">
        <v>0</v>
      </c>
      <c r="J394" s="71">
        <v>0</v>
      </c>
      <c r="K394" s="71">
        <v>221</v>
      </c>
      <c r="L394" s="71">
        <v>116</v>
      </c>
      <c r="M394" s="71">
        <v>85</v>
      </c>
      <c r="N394" s="71">
        <v>29</v>
      </c>
      <c r="O394" s="71">
        <v>179</v>
      </c>
      <c r="P394" s="71">
        <v>62</v>
      </c>
      <c r="Q394" s="71">
        <v>209</v>
      </c>
      <c r="R394" s="71">
        <v>95</v>
      </c>
      <c r="S394" s="71">
        <v>0</v>
      </c>
      <c r="T394" s="71">
        <v>0</v>
      </c>
      <c r="U394" s="71">
        <v>68</v>
      </c>
      <c r="V394" s="71">
        <v>20</v>
      </c>
      <c r="W394" s="71">
        <v>0</v>
      </c>
      <c r="X394" s="71">
        <v>0</v>
      </c>
      <c r="Y394" s="71">
        <v>0</v>
      </c>
      <c r="Z394" s="71">
        <v>0</v>
      </c>
      <c r="AA394" s="71">
        <v>41</v>
      </c>
      <c r="AB394" s="71">
        <v>13</v>
      </c>
      <c r="AC394" s="69">
        <v>1496</v>
      </c>
      <c r="AD394" s="69">
        <v>630</v>
      </c>
      <c r="AE394" s="212" t="s">
        <v>218</v>
      </c>
      <c r="AF394" s="8" t="s">
        <v>90</v>
      </c>
      <c r="AG394" s="71">
        <v>3</v>
      </c>
      <c r="AH394" s="71">
        <v>1</v>
      </c>
      <c r="AI394" s="71">
        <v>0</v>
      </c>
      <c r="AJ394" s="71">
        <v>0</v>
      </c>
      <c r="AK394" s="71">
        <v>0</v>
      </c>
      <c r="AL394" s="71">
        <v>0</v>
      </c>
      <c r="AM394" s="71">
        <v>0</v>
      </c>
      <c r="AN394" s="71">
        <v>0</v>
      </c>
      <c r="AO394" s="71">
        <v>0</v>
      </c>
      <c r="AP394" s="71">
        <v>0</v>
      </c>
      <c r="AQ394" s="71">
        <v>0</v>
      </c>
      <c r="AR394" s="71">
        <v>0</v>
      </c>
      <c r="AS394" s="71">
        <v>3</v>
      </c>
      <c r="AT394" s="71">
        <v>1</v>
      </c>
      <c r="AU394" s="71">
        <v>18</v>
      </c>
      <c r="AV394" s="71">
        <v>9</v>
      </c>
      <c r="AW394" s="71">
        <v>0</v>
      </c>
      <c r="AX394" s="71">
        <v>0</v>
      </c>
      <c r="AY394" s="71">
        <v>13</v>
      </c>
      <c r="AZ394" s="71">
        <v>3</v>
      </c>
      <c r="BA394" s="71">
        <v>0</v>
      </c>
      <c r="BB394" s="71">
        <v>0</v>
      </c>
      <c r="BC394" s="71">
        <v>0</v>
      </c>
      <c r="BD394" s="71">
        <v>0</v>
      </c>
      <c r="BE394" s="71">
        <v>0</v>
      </c>
      <c r="BF394" s="71">
        <v>0</v>
      </c>
      <c r="BG394" s="69">
        <v>37</v>
      </c>
      <c r="BH394" s="69">
        <v>14</v>
      </c>
      <c r="BI394" s="212" t="s">
        <v>218</v>
      </c>
      <c r="BJ394" s="8" t="s">
        <v>90</v>
      </c>
      <c r="BK394" s="31">
        <v>11</v>
      </c>
      <c r="BL394" s="31">
        <v>0</v>
      </c>
      <c r="BM394" s="31">
        <v>0</v>
      </c>
      <c r="BN394" s="31">
        <v>0</v>
      </c>
      <c r="BO394" s="31">
        <v>4</v>
      </c>
      <c r="BP394" s="31">
        <v>2</v>
      </c>
      <c r="BQ394" s="31">
        <v>4</v>
      </c>
      <c r="BR394" s="31">
        <v>4</v>
      </c>
      <c r="BS394" s="31">
        <v>0</v>
      </c>
      <c r="BT394" s="31">
        <v>2</v>
      </c>
      <c r="BU394" s="31">
        <v>0</v>
      </c>
      <c r="BV394" s="31">
        <v>0</v>
      </c>
      <c r="BW394" s="31">
        <v>1</v>
      </c>
      <c r="BX394" s="149">
        <v>28</v>
      </c>
      <c r="BY394" s="125">
        <v>23</v>
      </c>
      <c r="BZ394" s="71">
        <v>13</v>
      </c>
      <c r="CA394" s="71">
        <v>4</v>
      </c>
      <c r="CB394" s="71">
        <v>1</v>
      </c>
      <c r="CC394" s="71">
        <v>4</v>
      </c>
      <c r="CD394" s="212" t="s">
        <v>218</v>
      </c>
      <c r="CE394" s="8" t="s">
        <v>90</v>
      </c>
      <c r="CF394" s="71">
        <v>0</v>
      </c>
      <c r="CG394" s="71">
        <v>501</v>
      </c>
      <c r="CH394" s="71">
        <v>96</v>
      </c>
      <c r="CI394" s="71">
        <v>0</v>
      </c>
      <c r="CJ394" s="71">
        <v>0</v>
      </c>
      <c r="CK394" s="71">
        <v>2</v>
      </c>
      <c r="CL394" s="71">
        <v>28</v>
      </c>
      <c r="CM394" s="71">
        <v>8</v>
      </c>
      <c r="CN394" s="71">
        <v>8</v>
      </c>
      <c r="CO394" s="212" t="s">
        <v>218</v>
      </c>
      <c r="CP394" s="8" t="s">
        <v>90</v>
      </c>
      <c r="CQ394" s="46">
        <v>145</v>
      </c>
      <c r="CR394" s="46">
        <v>54</v>
      </c>
      <c r="CS394" s="46">
        <v>106</v>
      </c>
      <c r="CT394" s="46">
        <v>38</v>
      </c>
      <c r="CU394" s="46">
        <v>0</v>
      </c>
      <c r="CV394" s="46">
        <v>0</v>
      </c>
      <c r="CW394" s="46">
        <v>0</v>
      </c>
      <c r="CX394" s="46">
        <v>0</v>
      </c>
      <c r="CY394" s="46">
        <v>36</v>
      </c>
      <c r="CZ394" s="46">
        <v>6</v>
      </c>
      <c r="DA394" s="46">
        <v>13</v>
      </c>
      <c r="DB394" s="46">
        <v>2</v>
      </c>
      <c r="DC394" s="46">
        <v>0</v>
      </c>
      <c r="DD394" s="46">
        <v>0</v>
      </c>
      <c r="DE394" s="46">
        <v>0</v>
      </c>
      <c r="DF394" s="46">
        <v>0</v>
      </c>
      <c r="DG394" s="46">
        <v>0</v>
      </c>
      <c r="DH394" s="46">
        <v>0</v>
      </c>
      <c r="DI394" s="46">
        <v>0</v>
      </c>
      <c r="DJ394" s="46">
        <v>0</v>
      </c>
      <c r="DK394" s="46">
        <v>0</v>
      </c>
      <c r="DL394" s="46">
        <v>0</v>
      </c>
      <c r="DM394" s="46">
        <v>0</v>
      </c>
      <c r="DN394" s="46">
        <v>0</v>
      </c>
      <c r="DO394" s="212" t="s">
        <v>218</v>
      </c>
      <c r="DP394" s="8" t="s">
        <v>90</v>
      </c>
      <c r="DQ394" s="71">
        <v>10</v>
      </c>
      <c r="DR394" s="71">
        <v>34</v>
      </c>
      <c r="DS394" s="71">
        <v>0</v>
      </c>
      <c r="DT394" s="71">
        <v>20</v>
      </c>
      <c r="DU394" s="71">
        <v>0</v>
      </c>
      <c r="DV394" s="16">
        <v>64</v>
      </c>
      <c r="DW394" s="71">
        <v>14</v>
      </c>
      <c r="DX394" s="71">
        <v>10</v>
      </c>
      <c r="DY394" s="152">
        <v>3</v>
      </c>
      <c r="DZ394" s="32">
        <v>1</v>
      </c>
      <c r="EA394" s="212" t="s">
        <v>218</v>
      </c>
      <c r="EB394" s="8" t="s">
        <v>90</v>
      </c>
      <c r="EC394" s="71">
        <v>221</v>
      </c>
      <c r="ED394" s="71">
        <v>216</v>
      </c>
      <c r="EE394" s="71">
        <v>7</v>
      </c>
      <c r="EF394" s="71">
        <v>0</v>
      </c>
      <c r="EG394" s="71">
        <v>0</v>
      </c>
      <c r="EH394" s="71">
        <v>0</v>
      </c>
      <c r="EI394" s="71">
        <v>0</v>
      </c>
      <c r="EJ394" s="71">
        <v>249</v>
      </c>
      <c r="EK394" s="71">
        <v>1</v>
      </c>
      <c r="EL394" s="71">
        <v>0</v>
      </c>
      <c r="EM394" s="71">
        <v>0</v>
      </c>
      <c r="EN394" s="71">
        <v>2</v>
      </c>
      <c r="EO394" s="71">
        <v>3</v>
      </c>
      <c r="EP394" s="71">
        <v>0</v>
      </c>
      <c r="EQ394" s="71">
        <v>4</v>
      </c>
      <c r="ER394" s="71">
        <v>0</v>
      </c>
      <c r="ES394" s="71">
        <v>0</v>
      </c>
      <c r="EU394" s="80" t="s">
        <v>218</v>
      </c>
      <c r="EV394" s="80" t="s">
        <v>2685</v>
      </c>
      <c r="EW394" s="78">
        <v>181</v>
      </c>
      <c r="EX394" s="80">
        <v>119</v>
      </c>
      <c r="EY394" s="78">
        <v>1290</v>
      </c>
      <c r="EZ394" s="78"/>
      <c r="FA394" s="78"/>
      <c r="FB394" s="78"/>
      <c r="FC394" s="78"/>
      <c r="FD394" s="78"/>
      <c r="FE394" s="78"/>
    </row>
    <row r="395" spans="1:161">
      <c r="A395" s="212"/>
      <c r="B395" s="8" t="s">
        <v>91</v>
      </c>
      <c r="C395" s="71">
        <v>1296</v>
      </c>
      <c r="D395" s="71">
        <v>670</v>
      </c>
      <c r="E395" s="71">
        <v>0</v>
      </c>
      <c r="F395" s="71">
        <v>0</v>
      </c>
      <c r="G395" s="71">
        <v>0</v>
      </c>
      <c r="H395" s="71">
        <v>0</v>
      </c>
      <c r="I395" s="71">
        <v>0</v>
      </c>
      <c r="J395" s="71">
        <v>0</v>
      </c>
      <c r="K395" s="71">
        <v>269</v>
      </c>
      <c r="L395" s="71">
        <v>179</v>
      </c>
      <c r="M395" s="71">
        <v>167</v>
      </c>
      <c r="N395" s="71">
        <v>58</v>
      </c>
      <c r="O395" s="71">
        <v>284</v>
      </c>
      <c r="P395" s="71">
        <v>111</v>
      </c>
      <c r="Q395" s="71">
        <v>0</v>
      </c>
      <c r="R395" s="71">
        <v>0</v>
      </c>
      <c r="S395" s="71">
        <v>0</v>
      </c>
      <c r="T395" s="71">
        <v>0</v>
      </c>
      <c r="U395" s="71">
        <v>0</v>
      </c>
      <c r="V395" s="71">
        <v>0</v>
      </c>
      <c r="W395" s="71">
        <v>218</v>
      </c>
      <c r="X395" s="71">
        <v>142</v>
      </c>
      <c r="Y395" s="71">
        <v>164</v>
      </c>
      <c r="Z395" s="71">
        <v>47</v>
      </c>
      <c r="AA395" s="71">
        <v>263</v>
      </c>
      <c r="AB395" s="71">
        <v>122</v>
      </c>
      <c r="AC395" s="69">
        <v>2661</v>
      </c>
      <c r="AD395" s="69">
        <v>1329</v>
      </c>
      <c r="AE395" s="212"/>
      <c r="AF395" s="8" t="s">
        <v>91</v>
      </c>
      <c r="AG395" s="71">
        <v>3</v>
      </c>
      <c r="AH395" s="71">
        <v>3</v>
      </c>
      <c r="AI395" s="71">
        <v>0</v>
      </c>
      <c r="AJ395" s="71">
        <v>0</v>
      </c>
      <c r="AK395" s="71">
        <v>0</v>
      </c>
      <c r="AL395" s="71">
        <v>0</v>
      </c>
      <c r="AM395" s="71">
        <v>0</v>
      </c>
      <c r="AN395" s="71">
        <v>0</v>
      </c>
      <c r="AO395" s="71">
        <v>4</v>
      </c>
      <c r="AP395" s="71">
        <v>3</v>
      </c>
      <c r="AQ395" s="71">
        <v>6</v>
      </c>
      <c r="AR395" s="71">
        <v>1</v>
      </c>
      <c r="AS395" s="71">
        <v>4</v>
      </c>
      <c r="AT395" s="71">
        <v>1</v>
      </c>
      <c r="AU395" s="71">
        <v>0</v>
      </c>
      <c r="AV395" s="71">
        <v>0</v>
      </c>
      <c r="AW395" s="71">
        <v>0</v>
      </c>
      <c r="AX395" s="71">
        <v>0</v>
      </c>
      <c r="AY395" s="71">
        <v>0</v>
      </c>
      <c r="AZ395" s="71">
        <v>0</v>
      </c>
      <c r="BA395" s="71">
        <v>11</v>
      </c>
      <c r="BB395" s="71">
        <v>8</v>
      </c>
      <c r="BC395" s="71">
        <v>29</v>
      </c>
      <c r="BD395" s="71">
        <v>8</v>
      </c>
      <c r="BE395" s="71">
        <v>6</v>
      </c>
      <c r="BF395" s="71">
        <v>4</v>
      </c>
      <c r="BG395" s="69">
        <v>63</v>
      </c>
      <c r="BH395" s="69">
        <v>28</v>
      </c>
      <c r="BI395" s="212"/>
      <c r="BJ395" s="8" t="s">
        <v>91</v>
      </c>
      <c r="BK395" s="31">
        <v>20</v>
      </c>
      <c r="BL395" s="31">
        <v>0</v>
      </c>
      <c r="BM395" s="31">
        <v>0</v>
      </c>
      <c r="BN395" s="31">
        <v>0</v>
      </c>
      <c r="BO395" s="31">
        <v>4</v>
      </c>
      <c r="BP395" s="31">
        <v>3</v>
      </c>
      <c r="BQ395" s="31">
        <v>3</v>
      </c>
      <c r="BR395" s="31">
        <v>0</v>
      </c>
      <c r="BS395" s="31">
        <v>0</v>
      </c>
      <c r="BT395" s="31">
        <v>0</v>
      </c>
      <c r="BU395" s="31">
        <v>3</v>
      </c>
      <c r="BV395" s="31">
        <v>3</v>
      </c>
      <c r="BW395" s="31">
        <v>3</v>
      </c>
      <c r="BX395" s="149">
        <v>39</v>
      </c>
      <c r="BY395" s="125">
        <v>33</v>
      </c>
      <c r="BZ395" s="71">
        <v>33</v>
      </c>
      <c r="CA395" s="71">
        <v>18</v>
      </c>
      <c r="CB395" s="71">
        <v>0</v>
      </c>
      <c r="CC395" s="71">
        <v>1</v>
      </c>
      <c r="CD395" s="212"/>
      <c r="CE395" s="8" t="s">
        <v>91</v>
      </c>
      <c r="CF395" s="71">
        <v>0</v>
      </c>
      <c r="CG395" s="71">
        <v>990</v>
      </c>
      <c r="CH395" s="71">
        <v>0</v>
      </c>
      <c r="CI395" s="71">
        <v>0</v>
      </c>
      <c r="CJ395" s="71">
        <v>0</v>
      </c>
      <c r="CK395" s="71">
        <v>3</v>
      </c>
      <c r="CL395" s="71">
        <v>33</v>
      </c>
      <c r="CM395" s="71">
        <v>33</v>
      </c>
      <c r="CN395" s="71">
        <v>33</v>
      </c>
      <c r="CO395" s="212"/>
      <c r="CP395" s="8" t="s">
        <v>91</v>
      </c>
      <c r="CQ395" s="46">
        <v>55</v>
      </c>
      <c r="CR395" s="46">
        <v>31</v>
      </c>
      <c r="CS395" s="46">
        <v>42</v>
      </c>
      <c r="CT395" s="46">
        <v>22</v>
      </c>
      <c r="CU395" s="46">
        <v>0</v>
      </c>
      <c r="CV395" s="46">
        <v>0</v>
      </c>
      <c r="CW395" s="46">
        <v>0</v>
      </c>
      <c r="CX395" s="46">
        <v>0</v>
      </c>
      <c r="CY395" s="46">
        <v>54</v>
      </c>
      <c r="CZ395" s="46">
        <v>24</v>
      </c>
      <c r="DA395" s="46">
        <v>26</v>
      </c>
      <c r="DB395" s="46">
        <v>11</v>
      </c>
      <c r="DC395" s="46">
        <v>96</v>
      </c>
      <c r="DD395" s="46">
        <v>62</v>
      </c>
      <c r="DE395" s="46">
        <v>81</v>
      </c>
      <c r="DF395" s="46">
        <v>55</v>
      </c>
      <c r="DG395" s="46">
        <v>74</v>
      </c>
      <c r="DH395" s="46">
        <v>22</v>
      </c>
      <c r="DI395" s="46">
        <v>22</v>
      </c>
      <c r="DJ395" s="46">
        <v>10</v>
      </c>
      <c r="DK395" s="46">
        <v>54</v>
      </c>
      <c r="DL395" s="46">
        <v>28</v>
      </c>
      <c r="DM395" s="46">
        <v>46</v>
      </c>
      <c r="DN395" s="46">
        <v>24</v>
      </c>
      <c r="DO395" s="212"/>
      <c r="DP395" s="8" t="s">
        <v>91</v>
      </c>
      <c r="DQ395" s="71">
        <v>5</v>
      </c>
      <c r="DR395" s="71">
        <v>6</v>
      </c>
      <c r="DS395" s="71">
        <v>0</v>
      </c>
      <c r="DT395" s="71">
        <v>10</v>
      </c>
      <c r="DU395" s="71">
        <v>0</v>
      </c>
      <c r="DV395" s="16">
        <v>21</v>
      </c>
      <c r="DW395" s="71">
        <v>6</v>
      </c>
      <c r="DX395" s="71">
        <v>2</v>
      </c>
      <c r="DY395" s="152">
        <v>0</v>
      </c>
      <c r="DZ395" s="32">
        <v>0</v>
      </c>
      <c r="EA395" s="212"/>
      <c r="EB395" s="8" t="s">
        <v>91</v>
      </c>
      <c r="EC395" s="71">
        <v>12</v>
      </c>
      <c r="ED395" s="71">
        <v>28</v>
      </c>
      <c r="EE395" s="71">
        <v>0</v>
      </c>
      <c r="EF395" s="71">
        <v>0</v>
      </c>
      <c r="EG395" s="71">
        <v>0</v>
      </c>
      <c r="EH395" s="71">
        <v>0</v>
      </c>
      <c r="EI395" s="71">
        <v>0</v>
      </c>
      <c r="EJ395" s="71">
        <v>0</v>
      </c>
      <c r="EK395" s="71">
        <v>0</v>
      </c>
      <c r="EL395" s="71">
        <v>0</v>
      </c>
      <c r="EM395" s="71">
        <v>0</v>
      </c>
      <c r="EN395" s="71">
        <v>0</v>
      </c>
      <c r="EO395" s="71">
        <v>0</v>
      </c>
      <c r="EP395" s="71">
        <v>0</v>
      </c>
      <c r="EQ395" s="71">
        <v>0</v>
      </c>
      <c r="ER395" s="71">
        <v>0</v>
      </c>
      <c r="ES395" s="71">
        <v>0</v>
      </c>
      <c r="EU395" s="80" t="s">
        <v>218</v>
      </c>
      <c r="EV395" s="80" t="s">
        <v>2686</v>
      </c>
      <c r="EW395" s="78">
        <v>333</v>
      </c>
      <c r="EX395" s="80">
        <v>217</v>
      </c>
      <c r="EY395" s="78">
        <v>1980</v>
      </c>
      <c r="EZ395" s="78"/>
      <c r="FA395" s="78"/>
      <c r="FB395" s="78"/>
      <c r="FC395" s="78"/>
      <c r="FD395" s="78"/>
      <c r="FE395" s="78"/>
    </row>
    <row r="396" spans="1:161">
      <c r="A396" s="212"/>
      <c r="B396" s="66" t="s">
        <v>73</v>
      </c>
      <c r="C396" s="26">
        <v>1989</v>
      </c>
      <c r="D396" s="26">
        <v>965</v>
      </c>
      <c r="E396" s="26">
        <v>0</v>
      </c>
      <c r="F396" s="26">
        <v>0</v>
      </c>
      <c r="G396" s="26">
        <v>0</v>
      </c>
      <c r="H396" s="26">
        <v>0</v>
      </c>
      <c r="I396" s="26">
        <v>0</v>
      </c>
      <c r="J396" s="26">
        <v>0</v>
      </c>
      <c r="K396" s="26">
        <v>490</v>
      </c>
      <c r="L396" s="26">
        <v>295</v>
      </c>
      <c r="M396" s="26">
        <v>252</v>
      </c>
      <c r="N396" s="26">
        <v>87</v>
      </c>
      <c r="O396" s="26">
        <v>463</v>
      </c>
      <c r="P396" s="26">
        <v>173</v>
      </c>
      <c r="Q396" s="26">
        <v>209</v>
      </c>
      <c r="R396" s="26">
        <v>95</v>
      </c>
      <c r="S396" s="26">
        <v>0</v>
      </c>
      <c r="T396" s="26">
        <v>0</v>
      </c>
      <c r="U396" s="26">
        <v>68</v>
      </c>
      <c r="V396" s="26">
        <v>20</v>
      </c>
      <c r="W396" s="26">
        <v>218</v>
      </c>
      <c r="X396" s="26">
        <v>142</v>
      </c>
      <c r="Y396" s="26">
        <v>164</v>
      </c>
      <c r="Z396" s="26">
        <v>47</v>
      </c>
      <c r="AA396" s="26">
        <v>304</v>
      </c>
      <c r="AB396" s="26">
        <v>135</v>
      </c>
      <c r="AC396" s="68">
        <v>4157</v>
      </c>
      <c r="AD396" s="68">
        <v>1959</v>
      </c>
      <c r="AE396" s="212"/>
      <c r="AF396" s="66" t="s">
        <v>73</v>
      </c>
      <c r="AG396" s="26">
        <v>6</v>
      </c>
      <c r="AH396" s="26">
        <v>4</v>
      </c>
      <c r="AI396" s="26">
        <v>0</v>
      </c>
      <c r="AJ396" s="26">
        <v>0</v>
      </c>
      <c r="AK396" s="26">
        <v>0</v>
      </c>
      <c r="AL396" s="26">
        <v>0</v>
      </c>
      <c r="AM396" s="26">
        <v>0</v>
      </c>
      <c r="AN396" s="26">
        <v>0</v>
      </c>
      <c r="AO396" s="26">
        <v>4</v>
      </c>
      <c r="AP396" s="26">
        <v>3</v>
      </c>
      <c r="AQ396" s="26">
        <v>6</v>
      </c>
      <c r="AR396" s="26">
        <v>1</v>
      </c>
      <c r="AS396" s="26">
        <v>7</v>
      </c>
      <c r="AT396" s="26">
        <v>2</v>
      </c>
      <c r="AU396" s="26">
        <v>18</v>
      </c>
      <c r="AV396" s="26">
        <v>9</v>
      </c>
      <c r="AW396" s="26">
        <v>0</v>
      </c>
      <c r="AX396" s="26">
        <v>0</v>
      </c>
      <c r="AY396" s="26">
        <v>13</v>
      </c>
      <c r="AZ396" s="26">
        <v>3</v>
      </c>
      <c r="BA396" s="26">
        <v>11</v>
      </c>
      <c r="BB396" s="26">
        <v>8</v>
      </c>
      <c r="BC396" s="26">
        <v>29</v>
      </c>
      <c r="BD396" s="26">
        <v>8</v>
      </c>
      <c r="BE396" s="26">
        <v>6</v>
      </c>
      <c r="BF396" s="26">
        <v>4</v>
      </c>
      <c r="BG396" s="68">
        <v>100</v>
      </c>
      <c r="BH396" s="68">
        <v>42</v>
      </c>
      <c r="BI396" s="212"/>
      <c r="BJ396" s="66" t="s">
        <v>73</v>
      </c>
      <c r="BK396" s="68">
        <v>31</v>
      </c>
      <c r="BL396" s="68">
        <v>0</v>
      </c>
      <c r="BM396" s="68">
        <v>0</v>
      </c>
      <c r="BN396" s="68">
        <v>0</v>
      </c>
      <c r="BO396" s="68">
        <v>8</v>
      </c>
      <c r="BP396" s="68">
        <v>5</v>
      </c>
      <c r="BQ396" s="68">
        <v>7</v>
      </c>
      <c r="BR396" s="68">
        <v>4</v>
      </c>
      <c r="BS396" s="68">
        <v>0</v>
      </c>
      <c r="BT396" s="68">
        <v>2</v>
      </c>
      <c r="BU396" s="68">
        <v>3</v>
      </c>
      <c r="BV396" s="68">
        <v>3</v>
      </c>
      <c r="BW396" s="68">
        <v>4</v>
      </c>
      <c r="BX396" s="68">
        <v>67</v>
      </c>
      <c r="BY396" s="68">
        <v>56</v>
      </c>
      <c r="BZ396" s="68">
        <v>46</v>
      </c>
      <c r="CA396" s="68">
        <v>22</v>
      </c>
      <c r="CB396" s="68">
        <v>1</v>
      </c>
      <c r="CC396" s="68">
        <v>5</v>
      </c>
      <c r="CD396" s="212"/>
      <c r="CE396" s="66" t="s">
        <v>73</v>
      </c>
      <c r="CF396" s="68">
        <v>0</v>
      </c>
      <c r="CG396" s="68">
        <v>1491</v>
      </c>
      <c r="CH396" s="68">
        <v>96</v>
      </c>
      <c r="CI396" s="68">
        <v>0</v>
      </c>
      <c r="CJ396" s="68">
        <v>0</v>
      </c>
      <c r="CK396" s="68">
        <v>5</v>
      </c>
      <c r="CL396" s="68">
        <v>61</v>
      </c>
      <c r="CM396" s="68">
        <v>41</v>
      </c>
      <c r="CN396" s="68">
        <v>41</v>
      </c>
      <c r="CO396" s="212"/>
      <c r="CP396" s="66" t="s">
        <v>73</v>
      </c>
      <c r="CQ396" s="68">
        <v>200</v>
      </c>
      <c r="CR396" s="68">
        <v>85</v>
      </c>
      <c r="CS396" s="68">
        <v>148</v>
      </c>
      <c r="CT396" s="68">
        <v>60</v>
      </c>
      <c r="CU396" s="68">
        <v>0</v>
      </c>
      <c r="CV396" s="68">
        <v>0</v>
      </c>
      <c r="CW396" s="68">
        <v>0</v>
      </c>
      <c r="CX396" s="68">
        <v>0</v>
      </c>
      <c r="CY396" s="68">
        <v>90</v>
      </c>
      <c r="CZ396" s="68">
        <v>30</v>
      </c>
      <c r="DA396" s="68">
        <v>39</v>
      </c>
      <c r="DB396" s="68">
        <v>13</v>
      </c>
      <c r="DC396" s="68">
        <v>96</v>
      </c>
      <c r="DD396" s="68">
        <v>62</v>
      </c>
      <c r="DE396" s="68">
        <v>81</v>
      </c>
      <c r="DF396" s="68">
        <v>55</v>
      </c>
      <c r="DG396" s="68">
        <v>74</v>
      </c>
      <c r="DH396" s="68">
        <v>22</v>
      </c>
      <c r="DI396" s="68">
        <v>22</v>
      </c>
      <c r="DJ396" s="68">
        <v>10</v>
      </c>
      <c r="DK396" s="68">
        <v>54</v>
      </c>
      <c r="DL396" s="68">
        <v>28</v>
      </c>
      <c r="DM396" s="68">
        <v>46</v>
      </c>
      <c r="DN396" s="68">
        <v>24</v>
      </c>
      <c r="DO396" s="212"/>
      <c r="DP396" s="66" t="s">
        <v>73</v>
      </c>
      <c r="DQ396" s="26">
        <v>15</v>
      </c>
      <c r="DR396" s="26">
        <v>40</v>
      </c>
      <c r="DS396" s="26">
        <v>0</v>
      </c>
      <c r="DT396" s="26">
        <v>30</v>
      </c>
      <c r="DU396" s="26">
        <v>0</v>
      </c>
      <c r="DV396" s="26">
        <v>85</v>
      </c>
      <c r="DW396" s="26">
        <v>20</v>
      </c>
      <c r="DX396" s="26">
        <v>12</v>
      </c>
      <c r="DY396" s="41">
        <v>3</v>
      </c>
      <c r="DZ396" s="41">
        <v>1</v>
      </c>
      <c r="EA396" s="212"/>
      <c r="EB396" s="66" t="s">
        <v>73</v>
      </c>
      <c r="EC396" s="68">
        <v>233</v>
      </c>
      <c r="ED396" s="68">
        <v>244</v>
      </c>
      <c r="EE396" s="68">
        <v>7</v>
      </c>
      <c r="EF396" s="68">
        <v>0</v>
      </c>
      <c r="EG396" s="68">
        <v>0</v>
      </c>
      <c r="EH396" s="68">
        <v>0</v>
      </c>
      <c r="EI396" s="68">
        <v>0</v>
      </c>
      <c r="EJ396" s="68">
        <v>249</v>
      </c>
      <c r="EK396" s="68">
        <v>1</v>
      </c>
      <c r="EL396" s="68">
        <v>0</v>
      </c>
      <c r="EM396" s="68">
        <v>0</v>
      </c>
      <c r="EN396" s="68">
        <v>2</v>
      </c>
      <c r="EO396" s="68">
        <v>3</v>
      </c>
      <c r="EP396" s="68">
        <v>0</v>
      </c>
      <c r="EQ396" s="68">
        <v>4</v>
      </c>
      <c r="ER396" s="68">
        <v>0</v>
      </c>
      <c r="ES396" s="68">
        <v>0</v>
      </c>
      <c r="EU396" s="80" t="s">
        <v>218</v>
      </c>
      <c r="EV396" s="80" t="s">
        <v>2687</v>
      </c>
      <c r="EW396" s="78">
        <v>514</v>
      </c>
      <c r="EX396" s="80">
        <v>336</v>
      </c>
      <c r="EY396" s="78">
        <v>3270</v>
      </c>
      <c r="EZ396" s="78"/>
      <c r="FA396" s="78"/>
      <c r="FB396" s="78"/>
      <c r="FC396" s="78"/>
      <c r="FD396" s="78"/>
      <c r="FE396" s="78"/>
    </row>
    <row r="397" spans="1:161">
      <c r="A397" s="212" t="s">
        <v>1968</v>
      </c>
      <c r="B397" s="8" t="s">
        <v>90</v>
      </c>
      <c r="C397" s="71">
        <v>939</v>
      </c>
      <c r="D397" s="71">
        <v>452</v>
      </c>
      <c r="E397" s="71">
        <v>0</v>
      </c>
      <c r="F397" s="71">
        <v>0</v>
      </c>
      <c r="G397" s="71">
        <v>0</v>
      </c>
      <c r="H397" s="71">
        <v>0</v>
      </c>
      <c r="I397" s="71">
        <v>0</v>
      </c>
      <c r="J397" s="71">
        <v>0</v>
      </c>
      <c r="K397" s="71">
        <v>208</v>
      </c>
      <c r="L397" s="71">
        <v>106</v>
      </c>
      <c r="M397" s="71">
        <v>93</v>
      </c>
      <c r="N397" s="71">
        <v>30</v>
      </c>
      <c r="O397" s="71">
        <v>103</v>
      </c>
      <c r="P397" s="71">
        <v>36</v>
      </c>
      <c r="Q397" s="71">
        <v>168</v>
      </c>
      <c r="R397" s="71">
        <v>68</v>
      </c>
      <c r="S397" s="71">
        <v>0</v>
      </c>
      <c r="T397" s="71">
        <v>0</v>
      </c>
      <c r="U397" s="71">
        <v>19</v>
      </c>
      <c r="V397" s="71">
        <v>7</v>
      </c>
      <c r="W397" s="71">
        <v>177</v>
      </c>
      <c r="X397" s="71">
        <v>91</v>
      </c>
      <c r="Y397" s="71">
        <v>40</v>
      </c>
      <c r="Z397" s="71">
        <v>12</v>
      </c>
      <c r="AA397" s="71">
        <v>76</v>
      </c>
      <c r="AB397" s="71">
        <v>33</v>
      </c>
      <c r="AC397" s="69">
        <v>1823</v>
      </c>
      <c r="AD397" s="69">
        <v>835</v>
      </c>
      <c r="AE397" s="212" t="s">
        <v>1968</v>
      </c>
      <c r="AF397" s="8" t="s">
        <v>90</v>
      </c>
      <c r="AG397" s="71">
        <v>10</v>
      </c>
      <c r="AH397" s="71">
        <v>3</v>
      </c>
      <c r="AI397" s="71">
        <v>0</v>
      </c>
      <c r="AJ397" s="71">
        <v>0</v>
      </c>
      <c r="AK397" s="71">
        <v>0</v>
      </c>
      <c r="AL397" s="71">
        <v>0</v>
      </c>
      <c r="AM397" s="71">
        <v>0</v>
      </c>
      <c r="AN397" s="71">
        <v>0</v>
      </c>
      <c r="AO397" s="71">
        <v>12</v>
      </c>
      <c r="AP397" s="71">
        <v>2</v>
      </c>
      <c r="AQ397" s="71">
        <v>7</v>
      </c>
      <c r="AR397" s="71">
        <v>0</v>
      </c>
      <c r="AS397" s="71">
        <v>3</v>
      </c>
      <c r="AT397" s="71">
        <v>1</v>
      </c>
      <c r="AU397" s="71">
        <v>16</v>
      </c>
      <c r="AV397" s="71">
        <v>8</v>
      </c>
      <c r="AW397" s="71">
        <v>0</v>
      </c>
      <c r="AX397" s="71">
        <v>0</v>
      </c>
      <c r="AY397" s="71">
        <v>3</v>
      </c>
      <c r="AZ397" s="71">
        <v>1</v>
      </c>
      <c r="BA397" s="71">
        <v>3</v>
      </c>
      <c r="BB397" s="71">
        <v>2</v>
      </c>
      <c r="BC397" s="71">
        <v>5</v>
      </c>
      <c r="BD397" s="71">
        <v>3</v>
      </c>
      <c r="BE397" s="71">
        <v>0</v>
      </c>
      <c r="BF397" s="71">
        <v>0</v>
      </c>
      <c r="BG397" s="69">
        <v>59</v>
      </c>
      <c r="BH397" s="69">
        <v>20</v>
      </c>
      <c r="BI397" s="212" t="s">
        <v>1968</v>
      </c>
      <c r="BJ397" s="8" t="s">
        <v>90</v>
      </c>
      <c r="BK397" s="31">
        <v>14</v>
      </c>
      <c r="BL397" s="31">
        <v>0</v>
      </c>
      <c r="BM397" s="31">
        <v>0</v>
      </c>
      <c r="BN397" s="31">
        <v>0</v>
      </c>
      <c r="BO397" s="31">
        <v>6</v>
      </c>
      <c r="BP397" s="31">
        <v>5</v>
      </c>
      <c r="BQ397" s="31">
        <v>5</v>
      </c>
      <c r="BR397" s="31">
        <v>5</v>
      </c>
      <c r="BS397" s="31">
        <v>0</v>
      </c>
      <c r="BT397" s="31">
        <v>2</v>
      </c>
      <c r="BU397" s="31">
        <v>3</v>
      </c>
      <c r="BV397" s="31">
        <v>2</v>
      </c>
      <c r="BW397" s="31">
        <v>2</v>
      </c>
      <c r="BX397" s="149">
        <v>44</v>
      </c>
      <c r="BY397" s="125">
        <v>26</v>
      </c>
      <c r="BZ397" s="71">
        <v>16</v>
      </c>
      <c r="CA397" s="71">
        <v>12</v>
      </c>
      <c r="CB397" s="71">
        <v>10</v>
      </c>
      <c r="CC397" s="71">
        <v>6</v>
      </c>
      <c r="CD397" s="212" t="s">
        <v>1968</v>
      </c>
      <c r="CE397" s="8" t="s">
        <v>90</v>
      </c>
      <c r="CF397" s="71">
        <v>0</v>
      </c>
      <c r="CG397" s="71">
        <v>385</v>
      </c>
      <c r="CH397" s="71">
        <v>291</v>
      </c>
      <c r="CI397" s="71">
        <v>10</v>
      </c>
      <c r="CJ397" s="71">
        <v>0</v>
      </c>
      <c r="CK397" s="71">
        <v>7</v>
      </c>
      <c r="CL397" s="71">
        <v>27</v>
      </c>
      <c r="CM397" s="71">
        <v>26</v>
      </c>
      <c r="CN397" s="71">
        <v>21</v>
      </c>
      <c r="CO397" s="212" t="s">
        <v>1968</v>
      </c>
      <c r="CP397" s="8" t="s">
        <v>90</v>
      </c>
      <c r="CQ397" s="46">
        <v>168</v>
      </c>
      <c r="CR397" s="46">
        <v>69</v>
      </c>
      <c r="CS397" s="46">
        <v>112</v>
      </c>
      <c r="CT397" s="46">
        <v>48</v>
      </c>
      <c r="CU397" s="46">
        <v>0</v>
      </c>
      <c r="CV397" s="46">
        <v>0</v>
      </c>
      <c r="CW397" s="46">
        <v>0</v>
      </c>
      <c r="CX397" s="46">
        <v>0</v>
      </c>
      <c r="CY397" s="46">
        <v>30</v>
      </c>
      <c r="CZ397" s="46">
        <v>10</v>
      </c>
      <c r="DA397" s="46">
        <v>20</v>
      </c>
      <c r="DB397" s="46">
        <v>6</v>
      </c>
      <c r="DC397" s="46">
        <v>20</v>
      </c>
      <c r="DD397" s="46">
        <v>12</v>
      </c>
      <c r="DE397" s="46">
        <v>16</v>
      </c>
      <c r="DF397" s="46">
        <v>9</v>
      </c>
      <c r="DG397" s="46">
        <v>17</v>
      </c>
      <c r="DH397" s="46">
        <v>5</v>
      </c>
      <c r="DI397" s="46">
        <v>12</v>
      </c>
      <c r="DJ397" s="46">
        <v>1</v>
      </c>
      <c r="DK397" s="46">
        <v>20</v>
      </c>
      <c r="DL397" s="46">
        <v>8</v>
      </c>
      <c r="DM397" s="46">
        <v>16</v>
      </c>
      <c r="DN397" s="46">
        <v>8</v>
      </c>
      <c r="DO397" s="212" t="s">
        <v>1968</v>
      </c>
      <c r="DP397" s="8" t="s">
        <v>90</v>
      </c>
      <c r="DQ397" s="71">
        <v>13</v>
      </c>
      <c r="DR397" s="71">
        <v>30</v>
      </c>
      <c r="DS397" s="71">
        <v>0</v>
      </c>
      <c r="DT397" s="71">
        <v>40</v>
      </c>
      <c r="DU397" s="71">
        <v>0</v>
      </c>
      <c r="DV397" s="16">
        <v>83</v>
      </c>
      <c r="DW397" s="71">
        <v>19</v>
      </c>
      <c r="DX397" s="71">
        <v>24</v>
      </c>
      <c r="DY397" s="152">
        <v>5</v>
      </c>
      <c r="DZ397" s="32">
        <v>2</v>
      </c>
      <c r="EA397" s="212" t="s">
        <v>1968</v>
      </c>
      <c r="EB397" s="8" t="s">
        <v>90</v>
      </c>
      <c r="EC397" s="71">
        <v>323</v>
      </c>
      <c r="ED397" s="71">
        <v>378</v>
      </c>
      <c r="EE397" s="71">
        <v>101</v>
      </c>
      <c r="EF397" s="71">
        <v>0</v>
      </c>
      <c r="EG397" s="71">
        <v>3</v>
      </c>
      <c r="EH397" s="71">
        <v>0</v>
      </c>
      <c r="EI397" s="71">
        <v>42</v>
      </c>
      <c r="EJ397" s="71">
        <v>439</v>
      </c>
      <c r="EK397" s="71">
        <v>80</v>
      </c>
      <c r="EL397" s="71">
        <v>5</v>
      </c>
      <c r="EM397" s="71">
        <v>64</v>
      </c>
      <c r="EN397" s="71">
        <v>0</v>
      </c>
      <c r="EO397" s="71">
        <v>26</v>
      </c>
      <c r="EP397" s="71">
        <v>4</v>
      </c>
      <c r="EQ397" s="71">
        <v>3</v>
      </c>
      <c r="ER397" s="71">
        <v>0</v>
      </c>
      <c r="ES397" s="71">
        <v>0</v>
      </c>
      <c r="EU397" s="80" t="s">
        <v>1968</v>
      </c>
      <c r="EV397" s="80" t="s">
        <v>2688</v>
      </c>
      <c r="EW397" s="78">
        <v>255</v>
      </c>
      <c r="EX397" s="80">
        <v>176</v>
      </c>
      <c r="EY397" s="78">
        <v>1683</v>
      </c>
      <c r="EZ397" s="78"/>
      <c r="FA397" s="78"/>
      <c r="FB397" s="78"/>
      <c r="FC397" s="78"/>
      <c r="FD397" s="78"/>
      <c r="FE397" s="78"/>
    </row>
    <row r="398" spans="1:161">
      <c r="A398" s="212"/>
      <c r="B398" s="8" t="s">
        <v>91</v>
      </c>
      <c r="C398" s="71">
        <v>411</v>
      </c>
      <c r="D398" s="71">
        <v>191</v>
      </c>
      <c r="E398" s="71">
        <v>0</v>
      </c>
      <c r="F398" s="71">
        <v>0</v>
      </c>
      <c r="G398" s="71">
        <v>0</v>
      </c>
      <c r="H398" s="71">
        <v>0</v>
      </c>
      <c r="I398" s="71">
        <v>0</v>
      </c>
      <c r="J398" s="71">
        <v>0</v>
      </c>
      <c r="K398" s="71">
        <v>102</v>
      </c>
      <c r="L398" s="71">
        <v>63</v>
      </c>
      <c r="M398" s="71">
        <v>80</v>
      </c>
      <c r="N398" s="71">
        <v>21</v>
      </c>
      <c r="O398" s="71">
        <v>38</v>
      </c>
      <c r="P398" s="71">
        <v>11</v>
      </c>
      <c r="Q398" s="71">
        <v>0</v>
      </c>
      <c r="R398" s="71">
        <v>0</v>
      </c>
      <c r="S398" s="71">
        <v>0</v>
      </c>
      <c r="T398" s="71">
        <v>0</v>
      </c>
      <c r="U398" s="71">
        <v>0</v>
      </c>
      <c r="V398" s="71">
        <v>0</v>
      </c>
      <c r="W398" s="71">
        <v>170</v>
      </c>
      <c r="X398" s="71">
        <v>107</v>
      </c>
      <c r="Y398" s="71">
        <v>101</v>
      </c>
      <c r="Z398" s="71">
        <v>27</v>
      </c>
      <c r="AA398" s="71">
        <v>66</v>
      </c>
      <c r="AB398" s="71">
        <v>17</v>
      </c>
      <c r="AC398" s="69">
        <v>968</v>
      </c>
      <c r="AD398" s="69">
        <v>437</v>
      </c>
      <c r="AE398" s="212"/>
      <c r="AF398" s="8" t="s">
        <v>91</v>
      </c>
      <c r="AG398" s="71">
        <v>3</v>
      </c>
      <c r="AH398" s="71">
        <v>0</v>
      </c>
      <c r="AI398" s="71">
        <v>0</v>
      </c>
      <c r="AJ398" s="71">
        <v>0</v>
      </c>
      <c r="AK398" s="71">
        <v>0</v>
      </c>
      <c r="AL398" s="71">
        <v>0</v>
      </c>
      <c r="AM398" s="71">
        <v>0</v>
      </c>
      <c r="AN398" s="71">
        <v>0</v>
      </c>
      <c r="AO398" s="71">
        <v>0</v>
      </c>
      <c r="AP398" s="71">
        <v>0</v>
      </c>
      <c r="AQ398" s="71">
        <v>0</v>
      </c>
      <c r="AR398" s="71">
        <v>0</v>
      </c>
      <c r="AS398" s="71">
        <v>0</v>
      </c>
      <c r="AT398" s="71">
        <v>0</v>
      </c>
      <c r="AU398" s="71">
        <v>0</v>
      </c>
      <c r="AV398" s="71">
        <v>0</v>
      </c>
      <c r="AW398" s="71">
        <v>0</v>
      </c>
      <c r="AX398" s="71">
        <v>0</v>
      </c>
      <c r="AY398" s="71">
        <v>0</v>
      </c>
      <c r="AZ398" s="71">
        <v>0</v>
      </c>
      <c r="BA398" s="71">
        <v>21</v>
      </c>
      <c r="BB398" s="71">
        <v>10</v>
      </c>
      <c r="BC398" s="71">
        <v>14</v>
      </c>
      <c r="BD398" s="71">
        <v>4</v>
      </c>
      <c r="BE398" s="71">
        <v>13</v>
      </c>
      <c r="BF398" s="71">
        <v>1</v>
      </c>
      <c r="BG398" s="69">
        <v>51</v>
      </c>
      <c r="BH398" s="69">
        <v>15</v>
      </c>
      <c r="BI398" s="212"/>
      <c r="BJ398" s="8" t="s">
        <v>91</v>
      </c>
      <c r="BK398" s="31">
        <v>6</v>
      </c>
      <c r="BL398" s="31">
        <v>0</v>
      </c>
      <c r="BM398" s="31">
        <v>0</v>
      </c>
      <c r="BN398" s="31">
        <v>0</v>
      </c>
      <c r="BO398" s="31">
        <v>2</v>
      </c>
      <c r="BP398" s="31">
        <v>1</v>
      </c>
      <c r="BQ398" s="31">
        <v>1</v>
      </c>
      <c r="BR398" s="31">
        <v>0</v>
      </c>
      <c r="BS398" s="31">
        <v>0</v>
      </c>
      <c r="BT398" s="31">
        <v>0</v>
      </c>
      <c r="BU398" s="31">
        <v>3</v>
      </c>
      <c r="BV398" s="31">
        <v>2</v>
      </c>
      <c r="BW398" s="31">
        <v>1</v>
      </c>
      <c r="BX398" s="149">
        <v>16</v>
      </c>
      <c r="BY398" s="125">
        <v>23</v>
      </c>
      <c r="BZ398" s="71">
        <v>11</v>
      </c>
      <c r="CA398" s="71">
        <v>23</v>
      </c>
      <c r="CB398" s="71">
        <v>0</v>
      </c>
      <c r="CC398" s="71">
        <v>1</v>
      </c>
      <c r="CD398" s="212"/>
      <c r="CE398" s="8" t="s">
        <v>91</v>
      </c>
      <c r="CF398" s="71">
        <v>0</v>
      </c>
      <c r="CG398" s="71">
        <v>453</v>
      </c>
      <c r="CH398" s="71">
        <v>0</v>
      </c>
      <c r="CI398" s="71">
        <v>0</v>
      </c>
      <c r="CJ398" s="71">
        <v>0</v>
      </c>
      <c r="CK398" s="71">
        <v>6</v>
      </c>
      <c r="CL398" s="71">
        <v>16</v>
      </c>
      <c r="CM398" s="71">
        <v>13</v>
      </c>
      <c r="CN398" s="71">
        <v>13</v>
      </c>
      <c r="CO398" s="212"/>
      <c r="CP398" s="8" t="s">
        <v>91</v>
      </c>
      <c r="CQ398" s="46">
        <v>98</v>
      </c>
      <c r="CR398" s="46">
        <v>42</v>
      </c>
      <c r="CS398" s="46">
        <v>65</v>
      </c>
      <c r="CT398" s="46">
        <v>27</v>
      </c>
      <c r="CU398" s="46">
        <v>0</v>
      </c>
      <c r="CV398" s="46">
        <v>0</v>
      </c>
      <c r="CW398" s="46">
        <v>0</v>
      </c>
      <c r="CX398" s="46">
        <v>0</v>
      </c>
      <c r="CY398" s="46">
        <v>50</v>
      </c>
      <c r="CZ398" s="46">
        <v>14</v>
      </c>
      <c r="DA398" s="46">
        <v>29</v>
      </c>
      <c r="DB398" s="46">
        <v>10</v>
      </c>
      <c r="DC398" s="46">
        <v>83</v>
      </c>
      <c r="DD398" s="46">
        <v>41</v>
      </c>
      <c r="DE398" s="46">
        <v>49</v>
      </c>
      <c r="DF398" s="46">
        <v>30</v>
      </c>
      <c r="DG398" s="46">
        <v>31</v>
      </c>
      <c r="DH398" s="46">
        <v>10</v>
      </c>
      <c r="DI398" s="46">
        <v>6</v>
      </c>
      <c r="DJ398" s="46">
        <v>3</v>
      </c>
      <c r="DK398" s="46">
        <v>41</v>
      </c>
      <c r="DL398" s="46">
        <v>5</v>
      </c>
      <c r="DM398" s="46">
        <v>18</v>
      </c>
      <c r="DN398" s="46">
        <v>4</v>
      </c>
      <c r="DO398" s="212"/>
      <c r="DP398" s="8" t="s">
        <v>91</v>
      </c>
      <c r="DQ398" s="71">
        <v>14</v>
      </c>
      <c r="DR398" s="71">
        <v>17</v>
      </c>
      <c r="DS398" s="71">
        <v>0</v>
      </c>
      <c r="DT398" s="71">
        <v>8</v>
      </c>
      <c r="DU398" s="71">
        <v>0</v>
      </c>
      <c r="DV398" s="16">
        <v>39</v>
      </c>
      <c r="DW398" s="71">
        <v>15</v>
      </c>
      <c r="DX398" s="71">
        <v>13</v>
      </c>
      <c r="DY398" s="152">
        <v>14</v>
      </c>
      <c r="DZ398" s="32">
        <v>5</v>
      </c>
      <c r="EA398" s="212"/>
      <c r="EB398" s="8" t="s">
        <v>91</v>
      </c>
      <c r="EC398" s="71">
        <v>53</v>
      </c>
      <c r="ED398" s="71">
        <v>108</v>
      </c>
      <c r="EE398" s="71">
        <v>89</v>
      </c>
      <c r="EF398" s="71">
        <v>0</v>
      </c>
      <c r="EG398" s="71">
        <v>59</v>
      </c>
      <c r="EH398" s="71">
        <v>102</v>
      </c>
      <c r="EI398" s="71">
        <v>21</v>
      </c>
      <c r="EJ398" s="71">
        <v>317</v>
      </c>
      <c r="EK398" s="71">
        <v>91</v>
      </c>
      <c r="EL398" s="71">
        <v>79</v>
      </c>
      <c r="EM398" s="71">
        <v>157</v>
      </c>
      <c r="EN398" s="71">
        <v>1</v>
      </c>
      <c r="EO398" s="71">
        <v>34</v>
      </c>
      <c r="EP398" s="71">
        <v>16</v>
      </c>
      <c r="EQ398" s="71">
        <v>0</v>
      </c>
      <c r="ER398" s="71">
        <v>1</v>
      </c>
      <c r="ES398" s="71">
        <v>0</v>
      </c>
      <c r="EU398" s="80" t="s">
        <v>1968</v>
      </c>
      <c r="EV398" s="80" t="s">
        <v>2689</v>
      </c>
      <c r="EW398" s="78">
        <v>303</v>
      </c>
      <c r="EX398" s="80">
        <v>167</v>
      </c>
      <c r="EY398" s="78">
        <v>906</v>
      </c>
      <c r="EZ398" s="78"/>
      <c r="FA398" s="78"/>
      <c r="FB398" s="78"/>
      <c r="FC398" s="78"/>
      <c r="FD398" s="78"/>
      <c r="FE398" s="78"/>
    </row>
    <row r="399" spans="1:161">
      <c r="A399" s="212"/>
      <c r="B399" s="66" t="s">
        <v>73</v>
      </c>
      <c r="C399" s="26">
        <v>1350</v>
      </c>
      <c r="D399" s="26">
        <v>643</v>
      </c>
      <c r="E399" s="26">
        <v>0</v>
      </c>
      <c r="F399" s="26">
        <v>0</v>
      </c>
      <c r="G399" s="26">
        <v>0</v>
      </c>
      <c r="H399" s="26">
        <v>0</v>
      </c>
      <c r="I399" s="26">
        <v>0</v>
      </c>
      <c r="J399" s="26">
        <v>0</v>
      </c>
      <c r="K399" s="26">
        <v>310</v>
      </c>
      <c r="L399" s="26">
        <v>169</v>
      </c>
      <c r="M399" s="26">
        <v>173</v>
      </c>
      <c r="N399" s="26">
        <v>51</v>
      </c>
      <c r="O399" s="26">
        <v>141</v>
      </c>
      <c r="P399" s="26">
        <v>47</v>
      </c>
      <c r="Q399" s="26">
        <v>168</v>
      </c>
      <c r="R399" s="26">
        <v>68</v>
      </c>
      <c r="S399" s="26">
        <v>0</v>
      </c>
      <c r="T399" s="26">
        <v>0</v>
      </c>
      <c r="U399" s="26">
        <v>19</v>
      </c>
      <c r="V399" s="26">
        <v>7</v>
      </c>
      <c r="W399" s="26">
        <v>347</v>
      </c>
      <c r="X399" s="26">
        <v>198</v>
      </c>
      <c r="Y399" s="26">
        <v>141</v>
      </c>
      <c r="Z399" s="26">
        <v>39</v>
      </c>
      <c r="AA399" s="26">
        <v>142</v>
      </c>
      <c r="AB399" s="26">
        <v>50</v>
      </c>
      <c r="AC399" s="68">
        <v>2791</v>
      </c>
      <c r="AD399" s="68">
        <v>1272</v>
      </c>
      <c r="AE399" s="212"/>
      <c r="AF399" s="66" t="s">
        <v>73</v>
      </c>
      <c r="AG399" s="26">
        <v>13</v>
      </c>
      <c r="AH399" s="26">
        <v>3</v>
      </c>
      <c r="AI399" s="26">
        <v>0</v>
      </c>
      <c r="AJ399" s="26">
        <v>0</v>
      </c>
      <c r="AK399" s="26">
        <v>0</v>
      </c>
      <c r="AL399" s="26">
        <v>0</v>
      </c>
      <c r="AM399" s="26">
        <v>0</v>
      </c>
      <c r="AN399" s="26">
        <v>0</v>
      </c>
      <c r="AO399" s="26">
        <v>12</v>
      </c>
      <c r="AP399" s="26">
        <v>2</v>
      </c>
      <c r="AQ399" s="26">
        <v>7</v>
      </c>
      <c r="AR399" s="26">
        <v>0</v>
      </c>
      <c r="AS399" s="26">
        <v>3</v>
      </c>
      <c r="AT399" s="26">
        <v>1</v>
      </c>
      <c r="AU399" s="26">
        <v>16</v>
      </c>
      <c r="AV399" s="26">
        <v>8</v>
      </c>
      <c r="AW399" s="26">
        <v>0</v>
      </c>
      <c r="AX399" s="26">
        <v>0</v>
      </c>
      <c r="AY399" s="26">
        <v>3</v>
      </c>
      <c r="AZ399" s="26">
        <v>1</v>
      </c>
      <c r="BA399" s="26">
        <v>24</v>
      </c>
      <c r="BB399" s="26">
        <v>12</v>
      </c>
      <c r="BC399" s="26">
        <v>19</v>
      </c>
      <c r="BD399" s="26">
        <v>7</v>
      </c>
      <c r="BE399" s="26">
        <v>13</v>
      </c>
      <c r="BF399" s="26">
        <v>1</v>
      </c>
      <c r="BG399" s="68">
        <v>110</v>
      </c>
      <c r="BH399" s="68">
        <v>35</v>
      </c>
      <c r="BI399" s="212"/>
      <c r="BJ399" s="66" t="s">
        <v>73</v>
      </c>
      <c r="BK399" s="68">
        <v>20</v>
      </c>
      <c r="BL399" s="68">
        <v>0</v>
      </c>
      <c r="BM399" s="68">
        <v>0</v>
      </c>
      <c r="BN399" s="68">
        <v>0</v>
      </c>
      <c r="BO399" s="68">
        <v>8</v>
      </c>
      <c r="BP399" s="68">
        <v>6</v>
      </c>
      <c r="BQ399" s="68">
        <v>6</v>
      </c>
      <c r="BR399" s="68">
        <v>5</v>
      </c>
      <c r="BS399" s="68">
        <v>0</v>
      </c>
      <c r="BT399" s="68">
        <v>2</v>
      </c>
      <c r="BU399" s="68">
        <v>6</v>
      </c>
      <c r="BV399" s="68">
        <v>4</v>
      </c>
      <c r="BW399" s="68">
        <v>3</v>
      </c>
      <c r="BX399" s="68">
        <v>60</v>
      </c>
      <c r="BY399" s="68">
        <v>49</v>
      </c>
      <c r="BZ399" s="68">
        <v>27</v>
      </c>
      <c r="CA399" s="68">
        <v>35</v>
      </c>
      <c r="CB399" s="68">
        <v>10</v>
      </c>
      <c r="CC399" s="68">
        <v>7</v>
      </c>
      <c r="CD399" s="212"/>
      <c r="CE399" s="66" t="s">
        <v>73</v>
      </c>
      <c r="CF399" s="68">
        <v>0</v>
      </c>
      <c r="CG399" s="68">
        <v>838</v>
      </c>
      <c r="CH399" s="68">
        <v>291</v>
      </c>
      <c r="CI399" s="68">
        <v>10</v>
      </c>
      <c r="CJ399" s="68">
        <v>0</v>
      </c>
      <c r="CK399" s="68">
        <v>13</v>
      </c>
      <c r="CL399" s="68">
        <v>43</v>
      </c>
      <c r="CM399" s="68">
        <v>39</v>
      </c>
      <c r="CN399" s="68">
        <v>34</v>
      </c>
      <c r="CO399" s="212"/>
      <c r="CP399" s="66" t="s">
        <v>73</v>
      </c>
      <c r="CQ399" s="68">
        <v>266</v>
      </c>
      <c r="CR399" s="68">
        <v>111</v>
      </c>
      <c r="CS399" s="68">
        <v>177</v>
      </c>
      <c r="CT399" s="68">
        <v>75</v>
      </c>
      <c r="CU399" s="68">
        <v>0</v>
      </c>
      <c r="CV399" s="68">
        <v>0</v>
      </c>
      <c r="CW399" s="68">
        <v>0</v>
      </c>
      <c r="CX399" s="68">
        <v>0</v>
      </c>
      <c r="CY399" s="68">
        <v>80</v>
      </c>
      <c r="CZ399" s="68">
        <v>24</v>
      </c>
      <c r="DA399" s="68">
        <v>49</v>
      </c>
      <c r="DB399" s="68">
        <v>16</v>
      </c>
      <c r="DC399" s="68">
        <v>103</v>
      </c>
      <c r="DD399" s="68">
        <v>53</v>
      </c>
      <c r="DE399" s="68">
        <v>65</v>
      </c>
      <c r="DF399" s="68">
        <v>39</v>
      </c>
      <c r="DG399" s="68">
        <v>48</v>
      </c>
      <c r="DH399" s="68">
        <v>15</v>
      </c>
      <c r="DI399" s="68">
        <v>18</v>
      </c>
      <c r="DJ399" s="68">
        <v>4</v>
      </c>
      <c r="DK399" s="68">
        <v>61</v>
      </c>
      <c r="DL399" s="68">
        <v>13</v>
      </c>
      <c r="DM399" s="68">
        <v>34</v>
      </c>
      <c r="DN399" s="68">
        <v>12</v>
      </c>
      <c r="DO399" s="212"/>
      <c r="DP399" s="66" t="s">
        <v>73</v>
      </c>
      <c r="DQ399" s="26">
        <v>27</v>
      </c>
      <c r="DR399" s="26">
        <v>47</v>
      </c>
      <c r="DS399" s="26">
        <v>0</v>
      </c>
      <c r="DT399" s="26">
        <v>48</v>
      </c>
      <c r="DU399" s="26">
        <v>0</v>
      </c>
      <c r="DV399" s="26">
        <v>122</v>
      </c>
      <c r="DW399" s="26">
        <v>34</v>
      </c>
      <c r="DX399" s="26">
        <v>37</v>
      </c>
      <c r="DY399" s="41">
        <v>19</v>
      </c>
      <c r="DZ399" s="41">
        <v>7</v>
      </c>
      <c r="EA399" s="212"/>
      <c r="EB399" s="66" t="s">
        <v>73</v>
      </c>
      <c r="EC399" s="68">
        <v>376</v>
      </c>
      <c r="ED399" s="68">
        <v>486</v>
      </c>
      <c r="EE399" s="68">
        <v>190</v>
      </c>
      <c r="EF399" s="68">
        <v>0</v>
      </c>
      <c r="EG399" s="68">
        <v>62</v>
      </c>
      <c r="EH399" s="68">
        <v>102</v>
      </c>
      <c r="EI399" s="68">
        <v>63</v>
      </c>
      <c r="EJ399" s="68">
        <v>756</v>
      </c>
      <c r="EK399" s="68">
        <v>171</v>
      </c>
      <c r="EL399" s="68">
        <v>84</v>
      </c>
      <c r="EM399" s="68">
        <v>221</v>
      </c>
      <c r="EN399" s="68">
        <v>1</v>
      </c>
      <c r="EO399" s="68">
        <v>60</v>
      </c>
      <c r="EP399" s="68">
        <v>20</v>
      </c>
      <c r="EQ399" s="68">
        <v>3</v>
      </c>
      <c r="ER399" s="68">
        <v>1</v>
      </c>
      <c r="ES399" s="68">
        <v>0</v>
      </c>
      <c r="EU399" s="80" t="s">
        <v>1968</v>
      </c>
      <c r="EV399" s="80" t="s">
        <v>2690</v>
      </c>
      <c r="EW399" s="78">
        <v>558</v>
      </c>
      <c r="EX399" s="80">
        <v>343</v>
      </c>
      <c r="EY399" s="78">
        <v>2589</v>
      </c>
      <c r="EZ399" s="78"/>
      <c r="FA399" s="78"/>
      <c r="FB399" s="78"/>
      <c r="FC399" s="78"/>
      <c r="FD399" s="78"/>
      <c r="FE399" s="78"/>
    </row>
    <row r="400" spans="1:161" s="100" customFormat="1">
      <c r="A400" s="45" t="s">
        <v>114</v>
      </c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45" t="s">
        <v>114</v>
      </c>
      <c r="AF400" s="48"/>
      <c r="AG400" s="22"/>
      <c r="AH400" s="22"/>
      <c r="AI400" s="22"/>
      <c r="AJ400" s="22"/>
      <c r="AK400" s="22"/>
      <c r="AL400" s="22"/>
      <c r="AM400" s="22"/>
      <c r="AN400" s="22"/>
      <c r="AO400" s="22"/>
      <c r="AP400" s="22"/>
      <c r="AQ400" s="22"/>
      <c r="AR400" s="22"/>
      <c r="AS400" s="22"/>
      <c r="AT400" s="22"/>
      <c r="AU400" s="22"/>
      <c r="AV400" s="22"/>
      <c r="AW400" s="22"/>
      <c r="AX400" s="22"/>
      <c r="AY400" s="22"/>
      <c r="AZ400" s="22"/>
      <c r="BA400" s="22"/>
      <c r="BB400" s="22"/>
      <c r="BC400" s="22"/>
      <c r="BD400" s="22"/>
      <c r="BE400" s="22"/>
      <c r="BF400" s="22"/>
      <c r="BG400" s="116"/>
      <c r="BH400" s="116"/>
      <c r="BI400" s="45" t="s">
        <v>114</v>
      </c>
      <c r="BJ400" s="48"/>
      <c r="BK400" s="22"/>
      <c r="BL400" s="22"/>
      <c r="BM400" s="22"/>
      <c r="BN400" s="22"/>
      <c r="BO400" s="22"/>
      <c r="BP400" s="22"/>
      <c r="BQ400" s="22"/>
      <c r="BR400" s="22"/>
      <c r="BS400" s="22"/>
      <c r="BT400" s="22"/>
      <c r="BU400" s="22"/>
      <c r="BV400" s="22"/>
      <c r="BW400" s="22"/>
      <c r="BX400" s="116"/>
      <c r="BY400" s="22"/>
      <c r="BZ400" s="22"/>
      <c r="CA400" s="22"/>
      <c r="CB400" s="22"/>
      <c r="CC400" s="22"/>
      <c r="CD400" s="45" t="s">
        <v>114</v>
      </c>
      <c r="CE400" s="48"/>
      <c r="CF400" s="22"/>
      <c r="CG400" s="22"/>
      <c r="CH400" s="22"/>
      <c r="CI400" s="22"/>
      <c r="CJ400" s="22"/>
      <c r="CK400" s="22"/>
      <c r="CL400" s="22"/>
      <c r="CM400" s="22"/>
      <c r="CN400" s="22"/>
      <c r="CO400" s="45" t="s">
        <v>114</v>
      </c>
      <c r="CP400" s="48"/>
      <c r="CQ400" s="22"/>
      <c r="CR400" s="22"/>
      <c r="CS400" s="22"/>
      <c r="CT400" s="22"/>
      <c r="CU400" s="22"/>
      <c r="CV400" s="22"/>
      <c r="CW400" s="22"/>
      <c r="CX400" s="22"/>
      <c r="CY400" s="22"/>
      <c r="CZ400" s="22"/>
      <c r="DA400" s="22"/>
      <c r="DB400" s="22"/>
      <c r="DC400" s="22"/>
      <c r="DD400" s="22"/>
      <c r="DE400" s="22"/>
      <c r="DF400" s="22"/>
      <c r="DG400" s="22"/>
      <c r="DH400" s="22"/>
      <c r="DI400" s="22"/>
      <c r="DJ400" s="22"/>
      <c r="DK400" s="22"/>
      <c r="DL400" s="22"/>
      <c r="DM400" s="22"/>
      <c r="DN400" s="22"/>
      <c r="DO400" s="45" t="s">
        <v>114</v>
      </c>
      <c r="DP400" s="99"/>
      <c r="DQ400" s="13"/>
      <c r="DR400" s="13"/>
      <c r="DS400" s="13"/>
      <c r="DT400" s="13"/>
      <c r="DU400" s="13"/>
      <c r="DV400" s="13"/>
      <c r="DW400" s="13"/>
      <c r="DX400" s="13"/>
      <c r="DY400" s="13"/>
      <c r="DZ400" s="13"/>
      <c r="EA400" s="45" t="s">
        <v>114</v>
      </c>
      <c r="EB400" s="13"/>
      <c r="EC400" s="117"/>
      <c r="ED400" s="117"/>
      <c r="EE400" s="117"/>
      <c r="EF400" s="117"/>
      <c r="EG400" s="117"/>
      <c r="EH400" s="117"/>
      <c r="EI400" s="117"/>
      <c r="EJ400" s="117"/>
      <c r="EK400" s="117"/>
      <c r="EL400" s="117"/>
      <c r="EM400" s="117"/>
      <c r="EN400" s="117"/>
      <c r="EO400" s="117"/>
      <c r="EP400" s="117"/>
      <c r="EQ400" s="117"/>
      <c r="ER400" s="117"/>
      <c r="ES400" s="117"/>
      <c r="EU400" s="80" t="str">
        <f>IF(A400="",EU399,A400)</f>
        <v>SOFIA</v>
      </c>
      <c r="EV400" s="80" t="str">
        <f>EU400&amp;B400</f>
        <v>SOFIA</v>
      </c>
      <c r="EW400" s="78">
        <f>CQ400+CU400+CY400+DC400+DG400+DK400</f>
        <v>0</v>
      </c>
      <c r="EX400" s="80">
        <f>CS400+CW400+DA400+DE400+DI400+DM400</f>
        <v>0</v>
      </c>
      <c r="EY400" s="78">
        <f>(CF400+2*CG400+3*CH400+4*CI400+5*CJ400)</f>
        <v>0</v>
      </c>
      <c r="EZ400" s="78"/>
      <c r="FA400" s="78"/>
      <c r="FB400" s="78"/>
      <c r="FC400" s="78"/>
      <c r="FD400" s="78"/>
      <c r="FE400" s="78"/>
    </row>
    <row r="401" spans="1:161">
      <c r="A401" s="212" t="s">
        <v>220</v>
      </c>
      <c r="B401" s="8" t="s">
        <v>90</v>
      </c>
      <c r="C401" s="71">
        <v>813</v>
      </c>
      <c r="D401" s="71">
        <v>355</v>
      </c>
      <c r="E401" s="71">
        <v>321</v>
      </c>
      <c r="F401" s="71">
        <v>153</v>
      </c>
      <c r="G401" s="71">
        <v>0</v>
      </c>
      <c r="H401" s="71">
        <v>0</v>
      </c>
      <c r="I401" s="71">
        <v>54</v>
      </c>
      <c r="J401" s="71">
        <v>16</v>
      </c>
      <c r="K401" s="71">
        <v>167</v>
      </c>
      <c r="L401" s="71">
        <v>83</v>
      </c>
      <c r="M401" s="71">
        <v>88</v>
      </c>
      <c r="N401" s="71">
        <v>23</v>
      </c>
      <c r="O401" s="71">
        <v>0</v>
      </c>
      <c r="P401" s="71">
        <v>0</v>
      </c>
      <c r="Q401" s="71">
        <v>453</v>
      </c>
      <c r="R401" s="71">
        <v>197</v>
      </c>
      <c r="S401" s="71">
        <v>0</v>
      </c>
      <c r="T401" s="71">
        <v>0</v>
      </c>
      <c r="U401" s="71">
        <v>23</v>
      </c>
      <c r="V401" s="71">
        <v>2</v>
      </c>
      <c r="W401" s="71">
        <v>176</v>
      </c>
      <c r="X401" s="71">
        <v>102</v>
      </c>
      <c r="Y401" s="71">
        <v>39</v>
      </c>
      <c r="Z401" s="71">
        <v>10</v>
      </c>
      <c r="AA401" s="71">
        <v>0</v>
      </c>
      <c r="AB401" s="71">
        <v>0</v>
      </c>
      <c r="AC401" s="69">
        <v>2134</v>
      </c>
      <c r="AD401" s="69">
        <v>941</v>
      </c>
      <c r="AE401" s="212" t="s">
        <v>220</v>
      </c>
      <c r="AF401" s="8" t="s">
        <v>90</v>
      </c>
      <c r="AG401" s="71">
        <v>74</v>
      </c>
      <c r="AH401" s="71">
        <v>29</v>
      </c>
      <c r="AI401" s="71">
        <v>30</v>
      </c>
      <c r="AJ401" s="71">
        <v>17</v>
      </c>
      <c r="AK401" s="71">
        <v>0</v>
      </c>
      <c r="AL401" s="71">
        <v>0</v>
      </c>
      <c r="AM401" s="71">
        <v>0</v>
      </c>
      <c r="AN401" s="71">
        <v>0</v>
      </c>
      <c r="AO401" s="71">
        <v>14</v>
      </c>
      <c r="AP401" s="71">
        <v>7</v>
      </c>
      <c r="AQ401" s="71">
        <v>9</v>
      </c>
      <c r="AR401" s="71">
        <v>2</v>
      </c>
      <c r="AS401" s="71">
        <v>0</v>
      </c>
      <c r="AT401" s="71">
        <v>0</v>
      </c>
      <c r="AU401" s="71">
        <v>105</v>
      </c>
      <c r="AV401" s="71">
        <v>44</v>
      </c>
      <c r="AW401" s="71">
        <v>0</v>
      </c>
      <c r="AX401" s="71">
        <v>0</v>
      </c>
      <c r="AY401" s="71">
        <v>8</v>
      </c>
      <c r="AZ401" s="71">
        <v>1</v>
      </c>
      <c r="BA401" s="71">
        <v>38</v>
      </c>
      <c r="BB401" s="71">
        <v>17</v>
      </c>
      <c r="BC401" s="71">
        <v>12</v>
      </c>
      <c r="BD401" s="71">
        <v>3</v>
      </c>
      <c r="BE401" s="71">
        <v>0</v>
      </c>
      <c r="BF401" s="71">
        <v>0</v>
      </c>
      <c r="BG401" s="69">
        <v>290</v>
      </c>
      <c r="BH401" s="69">
        <v>120</v>
      </c>
      <c r="BI401" s="212" t="s">
        <v>220</v>
      </c>
      <c r="BJ401" s="8" t="s">
        <v>90</v>
      </c>
      <c r="BK401" s="31">
        <v>11</v>
      </c>
      <c r="BL401" s="31">
        <v>5</v>
      </c>
      <c r="BM401" s="31">
        <v>0</v>
      </c>
      <c r="BN401" s="31">
        <v>3</v>
      </c>
      <c r="BO401" s="31">
        <v>2</v>
      </c>
      <c r="BP401" s="31">
        <v>2</v>
      </c>
      <c r="BQ401" s="31">
        <v>0</v>
      </c>
      <c r="BR401" s="31">
        <v>7</v>
      </c>
      <c r="BS401" s="31">
        <v>0</v>
      </c>
      <c r="BT401" s="31">
        <v>2</v>
      </c>
      <c r="BU401" s="31">
        <v>2</v>
      </c>
      <c r="BV401" s="31">
        <v>1</v>
      </c>
      <c r="BW401" s="31">
        <v>0</v>
      </c>
      <c r="BX401" s="149">
        <v>35</v>
      </c>
      <c r="BY401" s="125">
        <v>32</v>
      </c>
      <c r="BZ401" s="71">
        <v>15</v>
      </c>
      <c r="CA401" s="71">
        <v>5</v>
      </c>
      <c r="CB401" s="71">
        <v>2</v>
      </c>
      <c r="CC401" s="71">
        <v>6</v>
      </c>
      <c r="CD401" s="212" t="s">
        <v>220</v>
      </c>
      <c r="CE401" s="8" t="s">
        <v>90</v>
      </c>
      <c r="CF401" s="71">
        <v>0</v>
      </c>
      <c r="CG401" s="71">
        <v>674</v>
      </c>
      <c r="CH401" s="71">
        <v>112</v>
      </c>
      <c r="CI401" s="71">
        <v>0</v>
      </c>
      <c r="CJ401" s="71">
        <v>0</v>
      </c>
      <c r="CK401" s="71">
        <v>11</v>
      </c>
      <c r="CL401" s="71">
        <v>34</v>
      </c>
      <c r="CM401" s="71">
        <v>28</v>
      </c>
      <c r="CN401" s="71">
        <v>21</v>
      </c>
      <c r="CO401" s="212" t="s">
        <v>220</v>
      </c>
      <c r="CP401" s="8" t="s">
        <v>90</v>
      </c>
      <c r="CQ401" s="46">
        <v>886</v>
      </c>
      <c r="CR401" s="46">
        <v>395</v>
      </c>
      <c r="CS401" s="46">
        <v>397</v>
      </c>
      <c r="CT401" s="46">
        <v>199</v>
      </c>
      <c r="CU401" s="46">
        <v>0</v>
      </c>
      <c r="CV401" s="46">
        <v>0</v>
      </c>
      <c r="CW401" s="46">
        <v>0</v>
      </c>
      <c r="CX401" s="46">
        <v>0</v>
      </c>
      <c r="CY401" s="46">
        <v>68</v>
      </c>
      <c r="CZ401" s="46">
        <v>11</v>
      </c>
      <c r="DA401" s="46">
        <v>23</v>
      </c>
      <c r="DB401" s="46">
        <v>5</v>
      </c>
      <c r="DC401" s="46">
        <v>2</v>
      </c>
      <c r="DD401" s="46">
        <v>0</v>
      </c>
      <c r="DE401" s="46">
        <v>1</v>
      </c>
      <c r="DF401" s="46">
        <v>0</v>
      </c>
      <c r="DG401" s="46">
        <v>0</v>
      </c>
      <c r="DH401" s="46">
        <v>0</v>
      </c>
      <c r="DI401" s="46">
        <v>0</v>
      </c>
      <c r="DJ401" s="46">
        <v>0</v>
      </c>
      <c r="DK401" s="46">
        <v>0</v>
      </c>
      <c r="DL401" s="46">
        <v>0</v>
      </c>
      <c r="DM401" s="46">
        <v>0</v>
      </c>
      <c r="DN401" s="46">
        <v>0</v>
      </c>
      <c r="DO401" s="212" t="s">
        <v>220</v>
      </c>
      <c r="DP401" s="8" t="s">
        <v>90</v>
      </c>
      <c r="DQ401" s="71">
        <v>12</v>
      </c>
      <c r="DR401" s="71">
        <v>38</v>
      </c>
      <c r="DS401" s="71">
        <v>2</v>
      </c>
      <c r="DT401" s="71">
        <v>33</v>
      </c>
      <c r="DU401" s="71">
        <v>0</v>
      </c>
      <c r="DV401" s="16">
        <v>85</v>
      </c>
      <c r="DW401" s="71">
        <v>29</v>
      </c>
      <c r="DX401" s="71">
        <v>26</v>
      </c>
      <c r="DY401" s="152">
        <v>16</v>
      </c>
      <c r="DZ401" s="32">
        <v>8</v>
      </c>
      <c r="EA401" s="212" t="s">
        <v>220</v>
      </c>
      <c r="EB401" s="8" t="s">
        <v>90</v>
      </c>
      <c r="EC401" s="71">
        <v>332</v>
      </c>
      <c r="ED401" s="71">
        <v>531</v>
      </c>
      <c r="EE401" s="71">
        <v>13</v>
      </c>
      <c r="EF401" s="71">
        <v>0</v>
      </c>
      <c r="EG401" s="71">
        <v>120</v>
      </c>
      <c r="EH401" s="71">
        <v>117</v>
      </c>
      <c r="EI401" s="71">
        <v>33</v>
      </c>
      <c r="EJ401" s="71">
        <v>344</v>
      </c>
      <c r="EK401" s="71">
        <v>28</v>
      </c>
      <c r="EL401" s="71">
        <v>27</v>
      </c>
      <c r="EM401" s="71">
        <v>12</v>
      </c>
      <c r="EN401" s="71">
        <v>10</v>
      </c>
      <c r="EO401" s="71">
        <v>35</v>
      </c>
      <c r="EP401" s="71">
        <v>0</v>
      </c>
      <c r="EQ401" s="71">
        <v>0</v>
      </c>
      <c r="ER401" s="71">
        <v>6</v>
      </c>
      <c r="ES401" s="71">
        <v>0</v>
      </c>
      <c r="EU401" s="80" t="s">
        <v>220</v>
      </c>
      <c r="EV401" s="80" t="s">
        <v>2694</v>
      </c>
      <c r="EW401" s="78">
        <v>956</v>
      </c>
      <c r="EX401" s="80">
        <v>421</v>
      </c>
      <c r="EY401" s="78">
        <v>1684</v>
      </c>
      <c r="EZ401" s="78"/>
      <c r="FA401" s="78"/>
      <c r="FB401" s="78"/>
      <c r="FC401" s="78"/>
      <c r="FD401" s="78"/>
      <c r="FE401" s="78"/>
    </row>
    <row r="402" spans="1:161">
      <c r="A402" s="212"/>
      <c r="B402" s="8" t="s">
        <v>91</v>
      </c>
      <c r="C402" s="71">
        <v>122</v>
      </c>
      <c r="D402" s="71">
        <v>62</v>
      </c>
      <c r="E402" s="71">
        <v>0</v>
      </c>
      <c r="F402" s="71">
        <v>0</v>
      </c>
      <c r="G402" s="71">
        <v>0</v>
      </c>
      <c r="H402" s="71">
        <v>0</v>
      </c>
      <c r="I402" s="71">
        <v>0</v>
      </c>
      <c r="J402" s="71">
        <v>0</v>
      </c>
      <c r="K402" s="71">
        <v>25</v>
      </c>
      <c r="L402" s="71">
        <v>6</v>
      </c>
      <c r="M402" s="71">
        <v>14</v>
      </c>
      <c r="N402" s="71">
        <v>7</v>
      </c>
      <c r="O402" s="71">
        <v>0</v>
      </c>
      <c r="P402" s="71">
        <v>0</v>
      </c>
      <c r="Q402" s="71">
        <v>52</v>
      </c>
      <c r="R402" s="71">
        <v>25</v>
      </c>
      <c r="S402" s="71">
        <v>0</v>
      </c>
      <c r="T402" s="71">
        <v>0</v>
      </c>
      <c r="U402" s="71">
        <v>19</v>
      </c>
      <c r="V402" s="71">
        <v>6</v>
      </c>
      <c r="W402" s="71">
        <v>0</v>
      </c>
      <c r="X402" s="71">
        <v>0</v>
      </c>
      <c r="Y402" s="71">
        <v>0</v>
      </c>
      <c r="Z402" s="71">
        <v>0</v>
      </c>
      <c r="AA402" s="71">
        <v>0</v>
      </c>
      <c r="AB402" s="71">
        <v>0</v>
      </c>
      <c r="AC402" s="69">
        <v>232</v>
      </c>
      <c r="AD402" s="69">
        <v>106</v>
      </c>
      <c r="AE402" s="212"/>
      <c r="AF402" s="8" t="s">
        <v>91</v>
      </c>
      <c r="AG402" s="71">
        <v>6</v>
      </c>
      <c r="AH402" s="71">
        <v>3</v>
      </c>
      <c r="AI402" s="71">
        <v>0</v>
      </c>
      <c r="AJ402" s="71">
        <v>0</v>
      </c>
      <c r="AK402" s="71">
        <v>0</v>
      </c>
      <c r="AL402" s="71">
        <v>0</v>
      </c>
      <c r="AM402" s="71">
        <v>0</v>
      </c>
      <c r="AN402" s="71">
        <v>0</v>
      </c>
      <c r="AO402" s="71">
        <v>3</v>
      </c>
      <c r="AP402" s="71">
        <v>1</v>
      </c>
      <c r="AQ402" s="71">
        <v>1</v>
      </c>
      <c r="AR402" s="71">
        <v>0</v>
      </c>
      <c r="AS402" s="71">
        <v>0</v>
      </c>
      <c r="AT402" s="71">
        <v>0</v>
      </c>
      <c r="AU402" s="71">
        <v>25</v>
      </c>
      <c r="AV402" s="71">
        <v>7</v>
      </c>
      <c r="AW402" s="71">
        <v>0</v>
      </c>
      <c r="AX402" s="71">
        <v>0</v>
      </c>
      <c r="AY402" s="71">
        <v>9</v>
      </c>
      <c r="AZ402" s="71">
        <v>3</v>
      </c>
      <c r="BA402" s="71">
        <v>0</v>
      </c>
      <c r="BB402" s="71">
        <v>0</v>
      </c>
      <c r="BC402" s="71">
        <v>0</v>
      </c>
      <c r="BD402" s="71">
        <v>0</v>
      </c>
      <c r="BE402" s="71">
        <v>0</v>
      </c>
      <c r="BF402" s="71">
        <v>0</v>
      </c>
      <c r="BG402" s="69">
        <v>44</v>
      </c>
      <c r="BH402" s="69">
        <v>14</v>
      </c>
      <c r="BI402" s="212"/>
      <c r="BJ402" s="8" t="s">
        <v>91</v>
      </c>
      <c r="BK402" s="31">
        <v>2</v>
      </c>
      <c r="BL402" s="31">
        <v>0</v>
      </c>
      <c r="BM402" s="31">
        <v>0</v>
      </c>
      <c r="BN402" s="31">
        <v>0</v>
      </c>
      <c r="BO402" s="31">
        <v>1</v>
      </c>
      <c r="BP402" s="31">
        <v>1</v>
      </c>
      <c r="BQ402" s="31">
        <v>0</v>
      </c>
      <c r="BR402" s="31">
        <v>1</v>
      </c>
      <c r="BS402" s="31">
        <v>0</v>
      </c>
      <c r="BT402" s="31">
        <v>1</v>
      </c>
      <c r="BU402" s="31">
        <v>0</v>
      </c>
      <c r="BV402" s="31">
        <v>0</v>
      </c>
      <c r="BW402" s="31">
        <v>0</v>
      </c>
      <c r="BX402" s="149">
        <v>6</v>
      </c>
      <c r="BY402" s="125">
        <v>7</v>
      </c>
      <c r="BZ402" s="71">
        <v>5</v>
      </c>
      <c r="CA402" s="71">
        <v>1</v>
      </c>
      <c r="CB402" s="71">
        <v>0</v>
      </c>
      <c r="CC402" s="71">
        <v>1</v>
      </c>
      <c r="CD402" s="212"/>
      <c r="CE402" s="8" t="s">
        <v>91</v>
      </c>
      <c r="CF402" s="71">
        <v>0</v>
      </c>
      <c r="CG402" s="71">
        <v>162</v>
      </c>
      <c r="CH402" s="71">
        <v>0</v>
      </c>
      <c r="CI402" s="71">
        <v>0</v>
      </c>
      <c r="CJ402" s="71">
        <v>0</v>
      </c>
      <c r="CK402" s="71">
        <v>3</v>
      </c>
      <c r="CL402" s="71">
        <v>7</v>
      </c>
      <c r="CM402" s="71">
        <v>7</v>
      </c>
      <c r="CN402" s="71">
        <v>7</v>
      </c>
      <c r="CO402" s="212"/>
      <c r="CP402" s="8" t="s">
        <v>91</v>
      </c>
      <c r="CQ402" s="46">
        <v>73</v>
      </c>
      <c r="CR402" s="46">
        <v>34</v>
      </c>
      <c r="CS402" s="46">
        <v>7</v>
      </c>
      <c r="CT402" s="46">
        <v>5</v>
      </c>
      <c r="CU402" s="46">
        <v>0</v>
      </c>
      <c r="CV402" s="46">
        <v>0</v>
      </c>
      <c r="CW402" s="46">
        <v>0</v>
      </c>
      <c r="CX402" s="46">
        <v>0</v>
      </c>
      <c r="CY402" s="46">
        <v>18</v>
      </c>
      <c r="CZ402" s="46">
        <v>6</v>
      </c>
      <c r="DA402" s="46">
        <v>2</v>
      </c>
      <c r="DB402" s="46">
        <v>0</v>
      </c>
      <c r="DC402" s="46">
        <v>0</v>
      </c>
      <c r="DD402" s="46">
        <v>0</v>
      </c>
      <c r="DE402" s="46">
        <v>0</v>
      </c>
      <c r="DF402" s="46">
        <v>0</v>
      </c>
      <c r="DG402" s="46">
        <v>0</v>
      </c>
      <c r="DH402" s="46">
        <v>0</v>
      </c>
      <c r="DI402" s="46">
        <v>0</v>
      </c>
      <c r="DJ402" s="46">
        <v>0</v>
      </c>
      <c r="DK402" s="46">
        <v>0</v>
      </c>
      <c r="DL402" s="46">
        <v>0</v>
      </c>
      <c r="DM402" s="46">
        <v>0</v>
      </c>
      <c r="DN402" s="46">
        <v>0</v>
      </c>
      <c r="DO402" s="212"/>
      <c r="DP402" s="8" t="s">
        <v>91</v>
      </c>
      <c r="DQ402" s="71">
        <v>5</v>
      </c>
      <c r="DR402" s="71">
        <v>5</v>
      </c>
      <c r="DS402" s="71">
        <v>0</v>
      </c>
      <c r="DT402" s="71">
        <v>6</v>
      </c>
      <c r="DU402" s="71">
        <v>0</v>
      </c>
      <c r="DV402" s="16">
        <v>16</v>
      </c>
      <c r="DW402" s="71">
        <v>6</v>
      </c>
      <c r="DX402" s="71">
        <v>6</v>
      </c>
      <c r="DY402" s="152">
        <v>5</v>
      </c>
      <c r="DZ402" s="32">
        <v>3</v>
      </c>
      <c r="EA402" s="212"/>
      <c r="EB402" s="8" t="s">
        <v>91</v>
      </c>
      <c r="EC402" s="71">
        <v>66</v>
      </c>
      <c r="ED402" s="71">
        <v>136</v>
      </c>
      <c r="EE402" s="71">
        <v>270</v>
      </c>
      <c r="EF402" s="71">
        <v>0</v>
      </c>
      <c r="EG402" s="71">
        <v>170</v>
      </c>
      <c r="EH402" s="71">
        <v>170</v>
      </c>
      <c r="EI402" s="71">
        <v>6</v>
      </c>
      <c r="EJ402" s="71">
        <v>138</v>
      </c>
      <c r="EK402" s="71">
        <v>70</v>
      </c>
      <c r="EL402" s="71">
        <v>30</v>
      </c>
      <c r="EM402" s="71">
        <v>80</v>
      </c>
      <c r="EN402" s="71">
        <v>1</v>
      </c>
      <c r="EO402" s="71">
        <v>25</v>
      </c>
      <c r="EP402" s="71">
        <v>0</v>
      </c>
      <c r="EQ402" s="71">
        <v>0</v>
      </c>
      <c r="ER402" s="71">
        <v>2</v>
      </c>
      <c r="ES402" s="71">
        <v>0</v>
      </c>
      <c r="EU402" s="80" t="s">
        <v>220</v>
      </c>
      <c r="EV402" s="80" t="s">
        <v>2695</v>
      </c>
      <c r="EW402" s="78">
        <v>91</v>
      </c>
      <c r="EX402" s="80">
        <v>9</v>
      </c>
      <c r="EY402" s="78">
        <v>324</v>
      </c>
      <c r="EZ402" s="78"/>
      <c r="FA402" s="78"/>
      <c r="FB402" s="78"/>
      <c r="FC402" s="78"/>
      <c r="FD402" s="78"/>
      <c r="FE402" s="78"/>
    </row>
    <row r="403" spans="1:161">
      <c r="A403" s="212"/>
      <c r="B403" s="66" t="s">
        <v>73</v>
      </c>
      <c r="C403" s="26">
        <v>935</v>
      </c>
      <c r="D403" s="26">
        <v>417</v>
      </c>
      <c r="E403" s="26">
        <v>321</v>
      </c>
      <c r="F403" s="26">
        <v>153</v>
      </c>
      <c r="G403" s="26">
        <v>0</v>
      </c>
      <c r="H403" s="26">
        <v>0</v>
      </c>
      <c r="I403" s="26">
        <v>54</v>
      </c>
      <c r="J403" s="26">
        <v>16</v>
      </c>
      <c r="K403" s="26">
        <v>192</v>
      </c>
      <c r="L403" s="26">
        <v>89</v>
      </c>
      <c r="M403" s="26">
        <v>102</v>
      </c>
      <c r="N403" s="26">
        <v>30</v>
      </c>
      <c r="O403" s="26">
        <v>0</v>
      </c>
      <c r="P403" s="26">
        <v>0</v>
      </c>
      <c r="Q403" s="26">
        <v>505</v>
      </c>
      <c r="R403" s="26">
        <v>222</v>
      </c>
      <c r="S403" s="26">
        <v>0</v>
      </c>
      <c r="T403" s="26">
        <v>0</v>
      </c>
      <c r="U403" s="26">
        <v>42</v>
      </c>
      <c r="V403" s="26">
        <v>8</v>
      </c>
      <c r="W403" s="26">
        <v>176</v>
      </c>
      <c r="X403" s="26">
        <v>102</v>
      </c>
      <c r="Y403" s="26">
        <v>39</v>
      </c>
      <c r="Z403" s="26">
        <v>10</v>
      </c>
      <c r="AA403" s="26">
        <v>0</v>
      </c>
      <c r="AB403" s="26">
        <v>0</v>
      </c>
      <c r="AC403" s="68">
        <v>2366</v>
      </c>
      <c r="AD403" s="68">
        <v>1047</v>
      </c>
      <c r="AE403" s="212"/>
      <c r="AF403" s="66" t="s">
        <v>73</v>
      </c>
      <c r="AG403" s="26">
        <v>80</v>
      </c>
      <c r="AH403" s="26">
        <v>32</v>
      </c>
      <c r="AI403" s="26">
        <v>30</v>
      </c>
      <c r="AJ403" s="26">
        <v>17</v>
      </c>
      <c r="AK403" s="26">
        <v>0</v>
      </c>
      <c r="AL403" s="26">
        <v>0</v>
      </c>
      <c r="AM403" s="26">
        <v>0</v>
      </c>
      <c r="AN403" s="26">
        <v>0</v>
      </c>
      <c r="AO403" s="26">
        <v>17</v>
      </c>
      <c r="AP403" s="26">
        <v>8</v>
      </c>
      <c r="AQ403" s="26">
        <v>10</v>
      </c>
      <c r="AR403" s="26">
        <v>2</v>
      </c>
      <c r="AS403" s="26">
        <v>0</v>
      </c>
      <c r="AT403" s="26">
        <v>0</v>
      </c>
      <c r="AU403" s="26">
        <v>130</v>
      </c>
      <c r="AV403" s="26">
        <v>51</v>
      </c>
      <c r="AW403" s="26">
        <v>0</v>
      </c>
      <c r="AX403" s="26">
        <v>0</v>
      </c>
      <c r="AY403" s="26">
        <v>17</v>
      </c>
      <c r="AZ403" s="26">
        <v>4</v>
      </c>
      <c r="BA403" s="26">
        <v>38</v>
      </c>
      <c r="BB403" s="26">
        <v>17</v>
      </c>
      <c r="BC403" s="26">
        <v>12</v>
      </c>
      <c r="BD403" s="26">
        <v>3</v>
      </c>
      <c r="BE403" s="26">
        <v>0</v>
      </c>
      <c r="BF403" s="26">
        <v>0</v>
      </c>
      <c r="BG403" s="68">
        <v>334</v>
      </c>
      <c r="BH403" s="68">
        <v>134</v>
      </c>
      <c r="BI403" s="212"/>
      <c r="BJ403" s="66" t="s">
        <v>73</v>
      </c>
      <c r="BK403" s="68">
        <v>13</v>
      </c>
      <c r="BL403" s="68">
        <v>5</v>
      </c>
      <c r="BM403" s="68">
        <v>0</v>
      </c>
      <c r="BN403" s="68">
        <v>3</v>
      </c>
      <c r="BO403" s="68">
        <v>3</v>
      </c>
      <c r="BP403" s="68">
        <v>3</v>
      </c>
      <c r="BQ403" s="68">
        <v>0</v>
      </c>
      <c r="BR403" s="68">
        <v>8</v>
      </c>
      <c r="BS403" s="68">
        <v>0</v>
      </c>
      <c r="BT403" s="68">
        <v>3</v>
      </c>
      <c r="BU403" s="68">
        <v>2</v>
      </c>
      <c r="BV403" s="68">
        <v>1</v>
      </c>
      <c r="BW403" s="68">
        <v>0</v>
      </c>
      <c r="BX403" s="68">
        <v>41</v>
      </c>
      <c r="BY403" s="68">
        <v>39</v>
      </c>
      <c r="BZ403" s="68">
        <v>20</v>
      </c>
      <c r="CA403" s="68">
        <v>6</v>
      </c>
      <c r="CB403" s="68">
        <v>2</v>
      </c>
      <c r="CC403" s="68">
        <v>7</v>
      </c>
      <c r="CD403" s="212"/>
      <c r="CE403" s="66" t="s">
        <v>73</v>
      </c>
      <c r="CF403" s="68">
        <v>0</v>
      </c>
      <c r="CG403" s="68">
        <v>836</v>
      </c>
      <c r="CH403" s="68">
        <v>112</v>
      </c>
      <c r="CI403" s="68">
        <v>0</v>
      </c>
      <c r="CJ403" s="68">
        <v>0</v>
      </c>
      <c r="CK403" s="68">
        <v>14</v>
      </c>
      <c r="CL403" s="68">
        <v>41</v>
      </c>
      <c r="CM403" s="68">
        <v>35</v>
      </c>
      <c r="CN403" s="68">
        <v>28</v>
      </c>
      <c r="CO403" s="212"/>
      <c r="CP403" s="66" t="s">
        <v>73</v>
      </c>
      <c r="CQ403" s="68">
        <v>959</v>
      </c>
      <c r="CR403" s="68">
        <v>429</v>
      </c>
      <c r="CS403" s="68">
        <v>404</v>
      </c>
      <c r="CT403" s="68">
        <v>204</v>
      </c>
      <c r="CU403" s="68">
        <v>0</v>
      </c>
      <c r="CV403" s="68">
        <v>0</v>
      </c>
      <c r="CW403" s="68">
        <v>0</v>
      </c>
      <c r="CX403" s="68">
        <v>0</v>
      </c>
      <c r="CY403" s="68">
        <v>86</v>
      </c>
      <c r="CZ403" s="68">
        <v>17</v>
      </c>
      <c r="DA403" s="68">
        <v>25</v>
      </c>
      <c r="DB403" s="68">
        <v>5</v>
      </c>
      <c r="DC403" s="68">
        <v>2</v>
      </c>
      <c r="DD403" s="68">
        <v>0</v>
      </c>
      <c r="DE403" s="68">
        <v>1</v>
      </c>
      <c r="DF403" s="68">
        <v>0</v>
      </c>
      <c r="DG403" s="68">
        <v>0</v>
      </c>
      <c r="DH403" s="68">
        <v>0</v>
      </c>
      <c r="DI403" s="68">
        <v>0</v>
      </c>
      <c r="DJ403" s="68">
        <v>0</v>
      </c>
      <c r="DK403" s="68">
        <v>0</v>
      </c>
      <c r="DL403" s="68">
        <v>0</v>
      </c>
      <c r="DM403" s="68">
        <v>0</v>
      </c>
      <c r="DN403" s="68">
        <v>0</v>
      </c>
      <c r="DO403" s="212"/>
      <c r="DP403" s="66" t="s">
        <v>73</v>
      </c>
      <c r="DQ403" s="26">
        <v>17</v>
      </c>
      <c r="DR403" s="26">
        <v>43</v>
      </c>
      <c r="DS403" s="26">
        <v>2</v>
      </c>
      <c r="DT403" s="26">
        <v>39</v>
      </c>
      <c r="DU403" s="26">
        <v>0</v>
      </c>
      <c r="DV403" s="26">
        <v>101</v>
      </c>
      <c r="DW403" s="26">
        <v>35</v>
      </c>
      <c r="DX403" s="26">
        <v>32</v>
      </c>
      <c r="DY403" s="41">
        <v>21</v>
      </c>
      <c r="DZ403" s="41">
        <v>11</v>
      </c>
      <c r="EA403" s="212"/>
      <c r="EB403" s="66" t="s">
        <v>73</v>
      </c>
      <c r="EC403" s="68">
        <v>398</v>
      </c>
      <c r="ED403" s="68">
        <v>667</v>
      </c>
      <c r="EE403" s="68">
        <v>283</v>
      </c>
      <c r="EF403" s="68">
        <v>0</v>
      </c>
      <c r="EG403" s="68">
        <v>290</v>
      </c>
      <c r="EH403" s="68">
        <v>287</v>
      </c>
      <c r="EI403" s="68">
        <v>39</v>
      </c>
      <c r="EJ403" s="68">
        <v>482</v>
      </c>
      <c r="EK403" s="68">
        <v>98</v>
      </c>
      <c r="EL403" s="68">
        <v>57</v>
      </c>
      <c r="EM403" s="68">
        <v>92</v>
      </c>
      <c r="EN403" s="68">
        <v>11</v>
      </c>
      <c r="EO403" s="68">
        <v>60</v>
      </c>
      <c r="EP403" s="68">
        <v>0</v>
      </c>
      <c r="EQ403" s="68">
        <v>0</v>
      </c>
      <c r="ER403" s="68">
        <v>8</v>
      </c>
      <c r="ES403" s="68">
        <v>0</v>
      </c>
      <c r="EU403" s="80" t="s">
        <v>220</v>
      </c>
      <c r="EV403" s="80" t="s">
        <v>2696</v>
      </c>
      <c r="EW403" s="78">
        <v>1047</v>
      </c>
      <c r="EX403" s="80">
        <v>430</v>
      </c>
      <c r="EY403" s="78">
        <v>2008</v>
      </c>
      <c r="EZ403" s="78"/>
      <c r="FA403" s="78"/>
      <c r="FB403" s="78"/>
      <c r="FC403" s="78"/>
      <c r="FD403" s="78"/>
      <c r="FE403" s="78"/>
    </row>
    <row r="404" spans="1:161">
      <c r="A404" s="212" t="s">
        <v>221</v>
      </c>
      <c r="B404" s="8" t="s">
        <v>90</v>
      </c>
      <c r="C404" s="71">
        <v>477</v>
      </c>
      <c r="D404" s="71">
        <v>217</v>
      </c>
      <c r="E404" s="71">
        <v>175</v>
      </c>
      <c r="F404" s="71">
        <v>87</v>
      </c>
      <c r="G404" s="71">
        <v>0</v>
      </c>
      <c r="H404" s="71">
        <v>0</v>
      </c>
      <c r="I404" s="71">
        <v>0</v>
      </c>
      <c r="J404" s="71">
        <v>0</v>
      </c>
      <c r="K404" s="71">
        <v>86</v>
      </c>
      <c r="L404" s="71">
        <v>43</v>
      </c>
      <c r="M404" s="71">
        <v>40</v>
      </c>
      <c r="N404" s="71">
        <v>14</v>
      </c>
      <c r="O404" s="71">
        <v>0</v>
      </c>
      <c r="P404" s="71">
        <v>0</v>
      </c>
      <c r="Q404" s="71">
        <v>267</v>
      </c>
      <c r="R404" s="71">
        <v>128</v>
      </c>
      <c r="S404" s="71">
        <v>0</v>
      </c>
      <c r="T404" s="71">
        <v>0</v>
      </c>
      <c r="U404" s="71">
        <v>9</v>
      </c>
      <c r="V404" s="71">
        <v>1</v>
      </c>
      <c r="W404" s="71">
        <v>0</v>
      </c>
      <c r="X404" s="71">
        <v>0</v>
      </c>
      <c r="Y404" s="71">
        <v>0</v>
      </c>
      <c r="Z404" s="71">
        <v>0</v>
      </c>
      <c r="AA404" s="71">
        <v>0</v>
      </c>
      <c r="AB404" s="71">
        <v>0</v>
      </c>
      <c r="AC404" s="69">
        <v>1054</v>
      </c>
      <c r="AD404" s="69">
        <v>490</v>
      </c>
      <c r="AE404" s="212" t="s">
        <v>221</v>
      </c>
      <c r="AF404" s="8" t="s">
        <v>90</v>
      </c>
      <c r="AG404" s="71">
        <v>10</v>
      </c>
      <c r="AH404" s="71">
        <v>4</v>
      </c>
      <c r="AI404" s="71">
        <v>8</v>
      </c>
      <c r="AJ404" s="71">
        <v>4</v>
      </c>
      <c r="AK404" s="71">
        <v>0</v>
      </c>
      <c r="AL404" s="71">
        <v>0</v>
      </c>
      <c r="AM404" s="71">
        <v>0</v>
      </c>
      <c r="AN404" s="71">
        <v>0</v>
      </c>
      <c r="AO404" s="71">
        <v>8</v>
      </c>
      <c r="AP404" s="71">
        <v>5</v>
      </c>
      <c r="AQ404" s="71">
        <v>4</v>
      </c>
      <c r="AR404" s="71">
        <v>2</v>
      </c>
      <c r="AS404" s="71">
        <v>0</v>
      </c>
      <c r="AT404" s="71">
        <v>0</v>
      </c>
      <c r="AU404" s="71">
        <v>44</v>
      </c>
      <c r="AV404" s="71">
        <v>18</v>
      </c>
      <c r="AW404" s="71">
        <v>0</v>
      </c>
      <c r="AX404" s="71">
        <v>0</v>
      </c>
      <c r="AY404" s="71">
        <v>3</v>
      </c>
      <c r="AZ404" s="71">
        <v>0</v>
      </c>
      <c r="BA404" s="71">
        <v>0</v>
      </c>
      <c r="BB404" s="71">
        <v>0</v>
      </c>
      <c r="BC404" s="71">
        <v>0</v>
      </c>
      <c r="BD404" s="71">
        <v>0</v>
      </c>
      <c r="BE404" s="71">
        <v>0</v>
      </c>
      <c r="BF404" s="71">
        <v>0</v>
      </c>
      <c r="BG404" s="69">
        <v>77</v>
      </c>
      <c r="BH404" s="69">
        <v>33</v>
      </c>
      <c r="BI404" s="212" t="s">
        <v>221</v>
      </c>
      <c r="BJ404" s="8" t="s">
        <v>90</v>
      </c>
      <c r="BK404" s="31">
        <v>12</v>
      </c>
      <c r="BL404" s="31">
        <v>7</v>
      </c>
      <c r="BM404" s="31">
        <v>0</v>
      </c>
      <c r="BN404" s="31">
        <v>0</v>
      </c>
      <c r="BO404" s="31">
        <v>3</v>
      </c>
      <c r="BP404" s="31">
        <v>2</v>
      </c>
      <c r="BQ404" s="31">
        <v>0</v>
      </c>
      <c r="BR404" s="31">
        <v>9</v>
      </c>
      <c r="BS404" s="31">
        <v>0</v>
      </c>
      <c r="BT404" s="31">
        <v>1</v>
      </c>
      <c r="BU404" s="31">
        <v>0</v>
      </c>
      <c r="BV404" s="31">
        <v>0</v>
      </c>
      <c r="BW404" s="31">
        <v>0</v>
      </c>
      <c r="BX404" s="149">
        <v>34</v>
      </c>
      <c r="BY404" s="125">
        <v>32</v>
      </c>
      <c r="BZ404" s="71">
        <v>22</v>
      </c>
      <c r="CA404" s="71">
        <v>4</v>
      </c>
      <c r="CB404" s="71">
        <v>0</v>
      </c>
      <c r="CC404" s="71">
        <v>10</v>
      </c>
      <c r="CD404" s="212" t="s">
        <v>221</v>
      </c>
      <c r="CE404" s="8" t="s">
        <v>90</v>
      </c>
      <c r="CF404" s="71">
        <v>0</v>
      </c>
      <c r="CG404" s="71">
        <v>549</v>
      </c>
      <c r="CH404" s="71">
        <v>0</v>
      </c>
      <c r="CI404" s="71">
        <v>0</v>
      </c>
      <c r="CJ404" s="71">
        <v>0</v>
      </c>
      <c r="CK404" s="71">
        <v>7</v>
      </c>
      <c r="CL404" s="71">
        <v>31</v>
      </c>
      <c r="CM404" s="71">
        <v>36</v>
      </c>
      <c r="CN404" s="71">
        <v>36</v>
      </c>
      <c r="CO404" s="212" t="s">
        <v>221</v>
      </c>
      <c r="CP404" s="8" t="s">
        <v>90</v>
      </c>
      <c r="CQ404" s="46">
        <v>277</v>
      </c>
      <c r="CR404" s="46">
        <v>122</v>
      </c>
      <c r="CS404" s="46">
        <v>79</v>
      </c>
      <c r="CT404" s="46">
        <v>34</v>
      </c>
      <c r="CU404" s="46">
        <v>0</v>
      </c>
      <c r="CV404" s="46">
        <v>0</v>
      </c>
      <c r="CW404" s="46">
        <v>0</v>
      </c>
      <c r="CX404" s="46">
        <v>0</v>
      </c>
      <c r="CY404" s="46">
        <v>10</v>
      </c>
      <c r="CZ404" s="46">
        <v>2</v>
      </c>
      <c r="DA404" s="46">
        <v>2</v>
      </c>
      <c r="DB404" s="46">
        <v>0</v>
      </c>
      <c r="DC404" s="46">
        <v>0</v>
      </c>
      <c r="DD404" s="46">
        <v>0</v>
      </c>
      <c r="DE404" s="46">
        <v>0</v>
      </c>
      <c r="DF404" s="46">
        <v>0</v>
      </c>
      <c r="DG404" s="46">
        <v>0</v>
      </c>
      <c r="DH404" s="46">
        <v>0</v>
      </c>
      <c r="DI404" s="46">
        <v>0</v>
      </c>
      <c r="DJ404" s="46">
        <v>0</v>
      </c>
      <c r="DK404" s="46">
        <v>0</v>
      </c>
      <c r="DL404" s="46">
        <v>0</v>
      </c>
      <c r="DM404" s="46">
        <v>0</v>
      </c>
      <c r="DN404" s="46">
        <v>0</v>
      </c>
      <c r="DO404" s="212" t="s">
        <v>221</v>
      </c>
      <c r="DP404" s="8" t="s">
        <v>90</v>
      </c>
      <c r="DQ404" s="71">
        <v>15</v>
      </c>
      <c r="DR404" s="71">
        <v>37</v>
      </c>
      <c r="DS404" s="71">
        <v>0</v>
      </c>
      <c r="DT404" s="71">
        <v>62</v>
      </c>
      <c r="DU404" s="71">
        <v>0</v>
      </c>
      <c r="DV404" s="16">
        <v>114</v>
      </c>
      <c r="DW404" s="71">
        <v>41</v>
      </c>
      <c r="DX404" s="71">
        <v>34</v>
      </c>
      <c r="DY404" s="152">
        <v>13</v>
      </c>
      <c r="DZ404" s="32">
        <v>5</v>
      </c>
      <c r="EA404" s="212" t="s">
        <v>221</v>
      </c>
      <c r="EB404" s="8" t="s">
        <v>90</v>
      </c>
      <c r="EC404" s="71">
        <v>147</v>
      </c>
      <c r="ED404" s="71">
        <v>143</v>
      </c>
      <c r="EE404" s="71">
        <v>4</v>
      </c>
      <c r="EF404" s="71">
        <v>0</v>
      </c>
      <c r="EG404" s="71">
        <v>11</v>
      </c>
      <c r="EH404" s="71">
        <v>2</v>
      </c>
      <c r="EI404" s="71">
        <v>4</v>
      </c>
      <c r="EJ404" s="71">
        <v>84</v>
      </c>
      <c r="EK404" s="71">
        <v>11</v>
      </c>
      <c r="EL404" s="71">
        <v>1</v>
      </c>
      <c r="EM404" s="71">
        <v>2</v>
      </c>
      <c r="EN404" s="71">
        <v>3</v>
      </c>
      <c r="EO404" s="71">
        <v>0</v>
      </c>
      <c r="EP404" s="71">
        <v>0</v>
      </c>
      <c r="EQ404" s="71">
        <v>0</v>
      </c>
      <c r="ER404" s="71">
        <v>0</v>
      </c>
      <c r="ES404" s="71">
        <v>0</v>
      </c>
      <c r="EU404" s="80" t="s">
        <v>221</v>
      </c>
      <c r="EV404" s="80" t="s">
        <v>2697</v>
      </c>
      <c r="EW404" s="78">
        <v>287</v>
      </c>
      <c r="EX404" s="80">
        <v>81</v>
      </c>
      <c r="EY404" s="78">
        <v>1098</v>
      </c>
      <c r="EZ404" s="78"/>
      <c r="FA404" s="78"/>
      <c r="FB404" s="78"/>
      <c r="FC404" s="78"/>
      <c r="FD404" s="78"/>
      <c r="FE404" s="78"/>
    </row>
    <row r="405" spans="1:161">
      <c r="A405" s="212"/>
      <c r="B405" s="8" t="s">
        <v>91</v>
      </c>
      <c r="C405" s="71">
        <v>577</v>
      </c>
      <c r="D405" s="71">
        <v>289</v>
      </c>
      <c r="E405" s="71">
        <v>0</v>
      </c>
      <c r="F405" s="71">
        <v>0</v>
      </c>
      <c r="G405" s="71">
        <v>0</v>
      </c>
      <c r="H405" s="71">
        <v>0</v>
      </c>
      <c r="I405" s="71">
        <v>0</v>
      </c>
      <c r="J405" s="71">
        <v>0</v>
      </c>
      <c r="K405" s="71">
        <v>235</v>
      </c>
      <c r="L405" s="71">
        <v>147</v>
      </c>
      <c r="M405" s="71">
        <v>208</v>
      </c>
      <c r="N405" s="71">
        <v>108</v>
      </c>
      <c r="O405" s="71">
        <v>59</v>
      </c>
      <c r="P405" s="71">
        <v>20</v>
      </c>
      <c r="Q405" s="71">
        <v>0</v>
      </c>
      <c r="R405" s="71">
        <v>0</v>
      </c>
      <c r="S405" s="71">
        <v>0</v>
      </c>
      <c r="T405" s="71">
        <v>0</v>
      </c>
      <c r="U405" s="71">
        <v>0</v>
      </c>
      <c r="V405" s="71">
        <v>0</v>
      </c>
      <c r="W405" s="71">
        <v>539</v>
      </c>
      <c r="X405" s="71">
        <v>298</v>
      </c>
      <c r="Y405" s="71">
        <v>208</v>
      </c>
      <c r="Z405" s="71">
        <v>74</v>
      </c>
      <c r="AA405" s="71">
        <v>40</v>
      </c>
      <c r="AB405" s="71">
        <v>23</v>
      </c>
      <c r="AC405" s="69">
        <v>1866</v>
      </c>
      <c r="AD405" s="69">
        <v>959</v>
      </c>
      <c r="AE405" s="212"/>
      <c r="AF405" s="8" t="s">
        <v>91</v>
      </c>
      <c r="AG405" s="71">
        <v>4</v>
      </c>
      <c r="AH405" s="71">
        <v>2</v>
      </c>
      <c r="AI405" s="71">
        <v>0</v>
      </c>
      <c r="AJ405" s="71">
        <v>0</v>
      </c>
      <c r="AK405" s="71">
        <v>0</v>
      </c>
      <c r="AL405" s="71">
        <v>0</v>
      </c>
      <c r="AM405" s="71">
        <v>0</v>
      </c>
      <c r="AN405" s="71">
        <v>0</v>
      </c>
      <c r="AO405" s="71">
        <v>3</v>
      </c>
      <c r="AP405" s="71">
        <v>2</v>
      </c>
      <c r="AQ405" s="71">
        <v>4</v>
      </c>
      <c r="AR405" s="71">
        <v>0</v>
      </c>
      <c r="AS405" s="71">
        <v>0</v>
      </c>
      <c r="AT405" s="71">
        <v>0</v>
      </c>
      <c r="AU405" s="71">
        <v>0</v>
      </c>
      <c r="AV405" s="71">
        <v>0</v>
      </c>
      <c r="AW405" s="71">
        <v>0</v>
      </c>
      <c r="AX405" s="71">
        <v>0</v>
      </c>
      <c r="AY405" s="71">
        <v>0</v>
      </c>
      <c r="AZ405" s="71">
        <v>0</v>
      </c>
      <c r="BA405" s="71">
        <v>100</v>
      </c>
      <c r="BB405" s="71">
        <v>46</v>
      </c>
      <c r="BC405" s="71">
        <v>53</v>
      </c>
      <c r="BD405" s="71">
        <v>22</v>
      </c>
      <c r="BE405" s="71">
        <v>1</v>
      </c>
      <c r="BF405" s="71">
        <v>1</v>
      </c>
      <c r="BG405" s="69">
        <v>165</v>
      </c>
      <c r="BH405" s="69">
        <v>73</v>
      </c>
      <c r="BI405" s="212"/>
      <c r="BJ405" s="8" t="s">
        <v>91</v>
      </c>
      <c r="BK405" s="31">
        <v>6</v>
      </c>
      <c r="BL405" s="31">
        <v>0</v>
      </c>
      <c r="BM405" s="31">
        <v>0</v>
      </c>
      <c r="BN405" s="31">
        <v>0</v>
      </c>
      <c r="BO405" s="31">
        <v>3</v>
      </c>
      <c r="BP405" s="31">
        <v>2</v>
      </c>
      <c r="BQ405" s="31">
        <v>1</v>
      </c>
      <c r="BR405" s="31">
        <v>0</v>
      </c>
      <c r="BS405" s="31">
        <v>0</v>
      </c>
      <c r="BT405" s="31">
        <v>0</v>
      </c>
      <c r="BU405" s="31">
        <v>5</v>
      </c>
      <c r="BV405" s="31">
        <v>2</v>
      </c>
      <c r="BW405" s="31">
        <v>1</v>
      </c>
      <c r="BX405" s="149">
        <v>20</v>
      </c>
      <c r="BY405" s="125">
        <v>21</v>
      </c>
      <c r="BZ405" s="71">
        <v>13</v>
      </c>
      <c r="CA405" s="71">
        <v>12</v>
      </c>
      <c r="CB405" s="71">
        <v>0</v>
      </c>
      <c r="CC405" s="71">
        <v>1</v>
      </c>
      <c r="CD405" s="212"/>
      <c r="CE405" s="8" t="s">
        <v>91</v>
      </c>
      <c r="CF405" s="71">
        <v>0</v>
      </c>
      <c r="CG405" s="71">
        <v>600</v>
      </c>
      <c r="CH405" s="71">
        <v>0</v>
      </c>
      <c r="CI405" s="71">
        <v>0</v>
      </c>
      <c r="CJ405" s="71">
        <v>0</v>
      </c>
      <c r="CK405" s="71">
        <v>7</v>
      </c>
      <c r="CL405" s="71">
        <v>19</v>
      </c>
      <c r="CM405" s="71">
        <v>4</v>
      </c>
      <c r="CN405" s="71">
        <v>3</v>
      </c>
      <c r="CO405" s="212"/>
      <c r="CP405" s="8" t="s">
        <v>91</v>
      </c>
      <c r="CQ405" s="46">
        <v>542</v>
      </c>
      <c r="CR405" s="46">
        <v>161</v>
      </c>
      <c r="CS405" s="46">
        <v>114</v>
      </c>
      <c r="CT405" s="46">
        <v>57</v>
      </c>
      <c r="CU405" s="46">
        <v>5</v>
      </c>
      <c r="CV405" s="46">
        <v>1</v>
      </c>
      <c r="CW405" s="46">
        <v>1</v>
      </c>
      <c r="CX405" s="46">
        <v>1</v>
      </c>
      <c r="CY405" s="46">
        <v>132</v>
      </c>
      <c r="CZ405" s="46">
        <v>39</v>
      </c>
      <c r="DA405" s="46">
        <v>42</v>
      </c>
      <c r="DB405" s="46">
        <v>10</v>
      </c>
      <c r="DC405" s="46">
        <v>0</v>
      </c>
      <c r="DD405" s="46">
        <v>0</v>
      </c>
      <c r="DE405" s="46">
        <v>0</v>
      </c>
      <c r="DF405" s="46">
        <v>0</v>
      </c>
      <c r="DG405" s="46">
        <v>2</v>
      </c>
      <c r="DH405" s="46">
        <v>1</v>
      </c>
      <c r="DI405" s="46">
        <v>2</v>
      </c>
      <c r="DJ405" s="46">
        <v>1</v>
      </c>
      <c r="DK405" s="46">
        <v>2</v>
      </c>
      <c r="DL405" s="46">
        <v>1</v>
      </c>
      <c r="DM405" s="46">
        <v>0</v>
      </c>
      <c r="DN405" s="46">
        <v>0</v>
      </c>
      <c r="DO405" s="212"/>
      <c r="DP405" s="8" t="s">
        <v>91</v>
      </c>
      <c r="DQ405" s="71">
        <v>16</v>
      </c>
      <c r="DR405" s="71">
        <v>29</v>
      </c>
      <c r="DS405" s="71">
        <v>0</v>
      </c>
      <c r="DT405" s="71">
        <v>6</v>
      </c>
      <c r="DU405" s="71">
        <v>0</v>
      </c>
      <c r="DV405" s="16">
        <v>51</v>
      </c>
      <c r="DW405" s="71">
        <v>22</v>
      </c>
      <c r="DX405" s="71">
        <v>17</v>
      </c>
      <c r="DY405" s="152">
        <v>14</v>
      </c>
      <c r="DZ405" s="32">
        <v>8</v>
      </c>
      <c r="EA405" s="212"/>
      <c r="EB405" s="8" t="s">
        <v>91</v>
      </c>
      <c r="EC405" s="71">
        <v>406</v>
      </c>
      <c r="ED405" s="71">
        <v>577</v>
      </c>
      <c r="EE405" s="71">
        <v>289</v>
      </c>
      <c r="EF405" s="71">
        <v>0</v>
      </c>
      <c r="EG405" s="71">
        <v>90</v>
      </c>
      <c r="EH405" s="71">
        <v>94</v>
      </c>
      <c r="EI405" s="71">
        <v>2</v>
      </c>
      <c r="EJ405" s="71">
        <v>694</v>
      </c>
      <c r="EK405" s="71">
        <v>113</v>
      </c>
      <c r="EL405" s="71">
        <v>13</v>
      </c>
      <c r="EM405" s="71">
        <v>16</v>
      </c>
      <c r="EN405" s="71">
        <v>0</v>
      </c>
      <c r="EO405" s="71">
        <v>0</v>
      </c>
      <c r="EP405" s="71">
        <v>0</v>
      </c>
      <c r="EQ405" s="71">
        <v>0</v>
      </c>
      <c r="ER405" s="71">
        <v>0</v>
      </c>
      <c r="ES405" s="71">
        <v>0</v>
      </c>
      <c r="EU405" s="80" t="s">
        <v>221</v>
      </c>
      <c r="EV405" s="80" t="s">
        <v>2698</v>
      </c>
      <c r="EW405" s="78">
        <v>683</v>
      </c>
      <c r="EX405" s="80">
        <v>159</v>
      </c>
      <c r="EY405" s="78">
        <v>1200</v>
      </c>
      <c r="EZ405" s="78"/>
      <c r="FA405" s="78"/>
      <c r="FB405" s="78"/>
      <c r="FC405" s="78"/>
      <c r="FD405" s="78"/>
      <c r="FE405" s="78"/>
    </row>
    <row r="406" spans="1:161">
      <c r="A406" s="212"/>
      <c r="B406" s="66" t="s">
        <v>73</v>
      </c>
      <c r="C406" s="26">
        <v>1054</v>
      </c>
      <c r="D406" s="26">
        <v>506</v>
      </c>
      <c r="E406" s="26">
        <v>175</v>
      </c>
      <c r="F406" s="26">
        <v>87</v>
      </c>
      <c r="G406" s="26">
        <v>0</v>
      </c>
      <c r="H406" s="26">
        <v>0</v>
      </c>
      <c r="I406" s="26">
        <v>0</v>
      </c>
      <c r="J406" s="26">
        <v>0</v>
      </c>
      <c r="K406" s="26">
        <v>321</v>
      </c>
      <c r="L406" s="26">
        <v>190</v>
      </c>
      <c r="M406" s="26">
        <v>248</v>
      </c>
      <c r="N406" s="26">
        <v>122</v>
      </c>
      <c r="O406" s="26">
        <v>59</v>
      </c>
      <c r="P406" s="26">
        <v>20</v>
      </c>
      <c r="Q406" s="26">
        <v>267</v>
      </c>
      <c r="R406" s="26">
        <v>128</v>
      </c>
      <c r="S406" s="26">
        <v>0</v>
      </c>
      <c r="T406" s="26">
        <v>0</v>
      </c>
      <c r="U406" s="26">
        <v>9</v>
      </c>
      <c r="V406" s="26">
        <v>1</v>
      </c>
      <c r="W406" s="26">
        <v>539</v>
      </c>
      <c r="X406" s="26">
        <v>298</v>
      </c>
      <c r="Y406" s="26">
        <v>208</v>
      </c>
      <c r="Z406" s="26">
        <v>74</v>
      </c>
      <c r="AA406" s="26">
        <v>40</v>
      </c>
      <c r="AB406" s="26">
        <v>23</v>
      </c>
      <c r="AC406" s="68">
        <v>2920</v>
      </c>
      <c r="AD406" s="68">
        <v>1449</v>
      </c>
      <c r="AE406" s="212"/>
      <c r="AF406" s="66" t="s">
        <v>73</v>
      </c>
      <c r="AG406" s="26">
        <v>14</v>
      </c>
      <c r="AH406" s="26">
        <v>6</v>
      </c>
      <c r="AI406" s="26">
        <v>8</v>
      </c>
      <c r="AJ406" s="26">
        <v>4</v>
      </c>
      <c r="AK406" s="26">
        <v>0</v>
      </c>
      <c r="AL406" s="26">
        <v>0</v>
      </c>
      <c r="AM406" s="26">
        <v>0</v>
      </c>
      <c r="AN406" s="26">
        <v>0</v>
      </c>
      <c r="AO406" s="26">
        <v>11</v>
      </c>
      <c r="AP406" s="26">
        <v>7</v>
      </c>
      <c r="AQ406" s="26">
        <v>8</v>
      </c>
      <c r="AR406" s="26">
        <v>2</v>
      </c>
      <c r="AS406" s="26">
        <v>0</v>
      </c>
      <c r="AT406" s="26">
        <v>0</v>
      </c>
      <c r="AU406" s="26">
        <v>44</v>
      </c>
      <c r="AV406" s="26">
        <v>18</v>
      </c>
      <c r="AW406" s="26">
        <v>0</v>
      </c>
      <c r="AX406" s="26">
        <v>0</v>
      </c>
      <c r="AY406" s="26">
        <v>3</v>
      </c>
      <c r="AZ406" s="26">
        <v>0</v>
      </c>
      <c r="BA406" s="26">
        <v>100</v>
      </c>
      <c r="BB406" s="26">
        <v>46</v>
      </c>
      <c r="BC406" s="26">
        <v>53</v>
      </c>
      <c r="BD406" s="26">
        <v>22</v>
      </c>
      <c r="BE406" s="26">
        <v>1</v>
      </c>
      <c r="BF406" s="26">
        <v>1</v>
      </c>
      <c r="BG406" s="68">
        <v>242</v>
      </c>
      <c r="BH406" s="68">
        <v>106</v>
      </c>
      <c r="BI406" s="212"/>
      <c r="BJ406" s="66" t="s">
        <v>73</v>
      </c>
      <c r="BK406" s="68">
        <v>18</v>
      </c>
      <c r="BL406" s="68">
        <v>7</v>
      </c>
      <c r="BM406" s="68">
        <v>0</v>
      </c>
      <c r="BN406" s="68">
        <v>0</v>
      </c>
      <c r="BO406" s="68">
        <v>6</v>
      </c>
      <c r="BP406" s="68">
        <v>4</v>
      </c>
      <c r="BQ406" s="68">
        <v>1</v>
      </c>
      <c r="BR406" s="68">
        <v>9</v>
      </c>
      <c r="BS406" s="68">
        <v>0</v>
      </c>
      <c r="BT406" s="68">
        <v>1</v>
      </c>
      <c r="BU406" s="68">
        <v>5</v>
      </c>
      <c r="BV406" s="68">
        <v>2</v>
      </c>
      <c r="BW406" s="68">
        <v>1</v>
      </c>
      <c r="BX406" s="68">
        <v>54</v>
      </c>
      <c r="BY406" s="68">
        <v>53</v>
      </c>
      <c r="BZ406" s="68">
        <v>35</v>
      </c>
      <c r="CA406" s="68">
        <v>16</v>
      </c>
      <c r="CB406" s="68">
        <v>0</v>
      </c>
      <c r="CC406" s="68">
        <v>11</v>
      </c>
      <c r="CD406" s="212"/>
      <c r="CE406" s="66" t="s">
        <v>73</v>
      </c>
      <c r="CF406" s="68">
        <v>0</v>
      </c>
      <c r="CG406" s="68">
        <v>1149</v>
      </c>
      <c r="CH406" s="68">
        <v>0</v>
      </c>
      <c r="CI406" s="68">
        <v>0</v>
      </c>
      <c r="CJ406" s="68">
        <v>0</v>
      </c>
      <c r="CK406" s="68">
        <v>14</v>
      </c>
      <c r="CL406" s="68">
        <v>50</v>
      </c>
      <c r="CM406" s="68">
        <v>40</v>
      </c>
      <c r="CN406" s="68">
        <v>39</v>
      </c>
      <c r="CO406" s="212"/>
      <c r="CP406" s="66" t="s">
        <v>73</v>
      </c>
      <c r="CQ406" s="68">
        <v>819</v>
      </c>
      <c r="CR406" s="68">
        <v>283</v>
      </c>
      <c r="CS406" s="68">
        <v>193</v>
      </c>
      <c r="CT406" s="68">
        <v>91</v>
      </c>
      <c r="CU406" s="68">
        <v>5</v>
      </c>
      <c r="CV406" s="68">
        <v>1</v>
      </c>
      <c r="CW406" s="68">
        <v>1</v>
      </c>
      <c r="CX406" s="68">
        <v>1</v>
      </c>
      <c r="CY406" s="68">
        <v>142</v>
      </c>
      <c r="CZ406" s="68">
        <v>41</v>
      </c>
      <c r="DA406" s="68">
        <v>44</v>
      </c>
      <c r="DB406" s="68">
        <v>10</v>
      </c>
      <c r="DC406" s="68">
        <v>0</v>
      </c>
      <c r="DD406" s="68">
        <v>0</v>
      </c>
      <c r="DE406" s="68">
        <v>0</v>
      </c>
      <c r="DF406" s="68">
        <v>0</v>
      </c>
      <c r="DG406" s="68">
        <v>2</v>
      </c>
      <c r="DH406" s="68">
        <v>1</v>
      </c>
      <c r="DI406" s="68">
        <v>2</v>
      </c>
      <c r="DJ406" s="68">
        <v>1</v>
      </c>
      <c r="DK406" s="68">
        <v>2</v>
      </c>
      <c r="DL406" s="68">
        <v>1</v>
      </c>
      <c r="DM406" s="68">
        <v>0</v>
      </c>
      <c r="DN406" s="68">
        <v>0</v>
      </c>
      <c r="DO406" s="212"/>
      <c r="DP406" s="66" t="s">
        <v>73</v>
      </c>
      <c r="DQ406" s="26">
        <v>31</v>
      </c>
      <c r="DR406" s="26">
        <v>66</v>
      </c>
      <c r="DS406" s="26">
        <v>0</v>
      </c>
      <c r="DT406" s="26">
        <v>68</v>
      </c>
      <c r="DU406" s="26">
        <v>0</v>
      </c>
      <c r="DV406" s="26">
        <v>165</v>
      </c>
      <c r="DW406" s="26">
        <v>63</v>
      </c>
      <c r="DX406" s="26">
        <v>51</v>
      </c>
      <c r="DY406" s="41">
        <v>27</v>
      </c>
      <c r="DZ406" s="41">
        <v>13</v>
      </c>
      <c r="EA406" s="212"/>
      <c r="EB406" s="66" t="s">
        <v>73</v>
      </c>
      <c r="EC406" s="68">
        <v>553</v>
      </c>
      <c r="ED406" s="68">
        <v>720</v>
      </c>
      <c r="EE406" s="68">
        <v>293</v>
      </c>
      <c r="EF406" s="68">
        <v>0</v>
      </c>
      <c r="EG406" s="68">
        <v>101</v>
      </c>
      <c r="EH406" s="68">
        <v>96</v>
      </c>
      <c r="EI406" s="68">
        <v>6</v>
      </c>
      <c r="EJ406" s="68">
        <v>778</v>
      </c>
      <c r="EK406" s="68">
        <v>124</v>
      </c>
      <c r="EL406" s="68">
        <v>14</v>
      </c>
      <c r="EM406" s="68">
        <v>18</v>
      </c>
      <c r="EN406" s="68">
        <v>3</v>
      </c>
      <c r="EO406" s="68">
        <v>0</v>
      </c>
      <c r="EP406" s="68">
        <v>0</v>
      </c>
      <c r="EQ406" s="68">
        <v>0</v>
      </c>
      <c r="ER406" s="68">
        <v>0</v>
      </c>
      <c r="ES406" s="68">
        <v>0</v>
      </c>
      <c r="EU406" s="80" t="s">
        <v>221</v>
      </c>
      <c r="EV406" s="80" t="s">
        <v>2699</v>
      </c>
      <c r="EW406" s="78">
        <v>970</v>
      </c>
      <c r="EX406" s="80">
        <v>240</v>
      </c>
      <c r="EY406" s="78">
        <v>2298</v>
      </c>
      <c r="EZ406" s="78"/>
      <c r="FA406" s="78"/>
      <c r="FB406" s="78"/>
      <c r="FC406" s="78"/>
      <c r="FD406" s="78"/>
      <c r="FE406" s="78"/>
    </row>
    <row r="407" spans="1:161">
      <c r="A407" s="212" t="s">
        <v>222</v>
      </c>
      <c r="B407" s="8" t="s">
        <v>90</v>
      </c>
      <c r="C407" s="71">
        <v>790</v>
      </c>
      <c r="D407" s="71">
        <v>391</v>
      </c>
      <c r="E407" s="71">
        <v>128</v>
      </c>
      <c r="F407" s="71">
        <v>61</v>
      </c>
      <c r="G407" s="71">
        <v>0</v>
      </c>
      <c r="H407" s="71">
        <v>0</v>
      </c>
      <c r="I407" s="71">
        <v>36</v>
      </c>
      <c r="J407" s="71">
        <v>7</v>
      </c>
      <c r="K407" s="71">
        <v>46</v>
      </c>
      <c r="L407" s="71">
        <v>21</v>
      </c>
      <c r="M407" s="71">
        <v>46</v>
      </c>
      <c r="N407" s="71">
        <v>19</v>
      </c>
      <c r="O407" s="71">
        <v>45</v>
      </c>
      <c r="P407" s="71">
        <v>16</v>
      </c>
      <c r="Q407" s="71">
        <v>200</v>
      </c>
      <c r="R407" s="71">
        <v>103</v>
      </c>
      <c r="S407" s="71">
        <v>0</v>
      </c>
      <c r="T407" s="71">
        <v>0</v>
      </c>
      <c r="U407" s="71">
        <v>78</v>
      </c>
      <c r="V407" s="71">
        <v>24</v>
      </c>
      <c r="W407" s="71">
        <v>46</v>
      </c>
      <c r="X407" s="71">
        <v>24</v>
      </c>
      <c r="Y407" s="71">
        <v>0</v>
      </c>
      <c r="Z407" s="71">
        <v>0</v>
      </c>
      <c r="AA407" s="71">
        <v>31</v>
      </c>
      <c r="AB407" s="71">
        <v>6</v>
      </c>
      <c r="AC407" s="69">
        <v>1446</v>
      </c>
      <c r="AD407" s="69">
        <v>672</v>
      </c>
      <c r="AE407" s="212" t="s">
        <v>222</v>
      </c>
      <c r="AF407" s="8" t="s">
        <v>90</v>
      </c>
      <c r="AG407" s="71">
        <v>47</v>
      </c>
      <c r="AH407" s="71">
        <v>16</v>
      </c>
      <c r="AI407" s="71">
        <v>5</v>
      </c>
      <c r="AJ407" s="71">
        <v>1</v>
      </c>
      <c r="AK407" s="71">
        <v>0</v>
      </c>
      <c r="AL407" s="71">
        <v>0</v>
      </c>
      <c r="AM407" s="71">
        <v>0</v>
      </c>
      <c r="AN407" s="71">
        <v>0</v>
      </c>
      <c r="AO407" s="71">
        <v>1</v>
      </c>
      <c r="AP407" s="71">
        <v>1</v>
      </c>
      <c r="AQ407" s="71">
        <v>2</v>
      </c>
      <c r="AR407" s="71">
        <v>1</v>
      </c>
      <c r="AS407" s="71">
        <v>4</v>
      </c>
      <c r="AT407" s="71">
        <v>4</v>
      </c>
      <c r="AU407" s="71">
        <v>39</v>
      </c>
      <c r="AV407" s="71">
        <v>10</v>
      </c>
      <c r="AW407" s="71">
        <v>0</v>
      </c>
      <c r="AX407" s="71">
        <v>0</v>
      </c>
      <c r="AY407" s="71">
        <v>36</v>
      </c>
      <c r="AZ407" s="71">
        <v>9</v>
      </c>
      <c r="BA407" s="71">
        <v>0</v>
      </c>
      <c r="BB407" s="71">
        <v>0</v>
      </c>
      <c r="BC407" s="71">
        <v>0</v>
      </c>
      <c r="BD407" s="71">
        <v>0</v>
      </c>
      <c r="BE407" s="71">
        <v>0</v>
      </c>
      <c r="BF407" s="71">
        <v>0</v>
      </c>
      <c r="BG407" s="69">
        <v>134</v>
      </c>
      <c r="BH407" s="69">
        <v>42</v>
      </c>
      <c r="BI407" s="212" t="s">
        <v>222</v>
      </c>
      <c r="BJ407" s="8" t="s">
        <v>90</v>
      </c>
      <c r="BK407" s="31">
        <v>15</v>
      </c>
      <c r="BL407" s="31">
        <v>4</v>
      </c>
      <c r="BM407" s="31">
        <v>0</v>
      </c>
      <c r="BN407" s="31">
        <v>2</v>
      </c>
      <c r="BO407" s="31">
        <v>2</v>
      </c>
      <c r="BP407" s="31">
        <v>1</v>
      </c>
      <c r="BQ407" s="31">
        <v>1</v>
      </c>
      <c r="BR407" s="31">
        <v>6</v>
      </c>
      <c r="BS407" s="31">
        <v>0</v>
      </c>
      <c r="BT407" s="31">
        <v>2</v>
      </c>
      <c r="BU407" s="31">
        <v>1</v>
      </c>
      <c r="BV407" s="31">
        <v>0</v>
      </c>
      <c r="BW407" s="31">
        <v>1</v>
      </c>
      <c r="BX407" s="149">
        <v>35</v>
      </c>
      <c r="BY407" s="125">
        <v>27</v>
      </c>
      <c r="BZ407" s="71">
        <v>25</v>
      </c>
      <c r="CA407" s="71">
        <v>12</v>
      </c>
      <c r="CB407" s="71">
        <v>3</v>
      </c>
      <c r="CC407" s="71">
        <v>6</v>
      </c>
      <c r="CD407" s="212" t="s">
        <v>222</v>
      </c>
      <c r="CE407" s="8" t="s">
        <v>90</v>
      </c>
      <c r="CF407" s="71">
        <v>0</v>
      </c>
      <c r="CG407" s="71">
        <v>539</v>
      </c>
      <c r="CH407" s="71">
        <v>2</v>
      </c>
      <c r="CI407" s="71">
        <v>0</v>
      </c>
      <c r="CJ407" s="71">
        <v>0</v>
      </c>
      <c r="CK407" s="71">
        <v>8</v>
      </c>
      <c r="CL407" s="71">
        <v>29</v>
      </c>
      <c r="CM407" s="71">
        <v>9</v>
      </c>
      <c r="CN407" s="71">
        <v>7</v>
      </c>
      <c r="CO407" s="212" t="s">
        <v>222</v>
      </c>
      <c r="CP407" s="8" t="s">
        <v>90</v>
      </c>
      <c r="CQ407" s="46">
        <v>196</v>
      </c>
      <c r="CR407" s="46">
        <v>74</v>
      </c>
      <c r="CS407" s="46">
        <v>131</v>
      </c>
      <c r="CT407" s="46">
        <v>50</v>
      </c>
      <c r="CU407" s="46">
        <v>0</v>
      </c>
      <c r="CV407" s="46">
        <v>0</v>
      </c>
      <c r="CW407" s="46">
        <v>0</v>
      </c>
      <c r="CX407" s="46">
        <v>0</v>
      </c>
      <c r="CY407" s="46">
        <v>78</v>
      </c>
      <c r="CZ407" s="46">
        <v>20</v>
      </c>
      <c r="DA407" s="46">
        <v>31</v>
      </c>
      <c r="DB407" s="46">
        <v>9</v>
      </c>
      <c r="DC407" s="46">
        <v>0</v>
      </c>
      <c r="DD407" s="46">
        <v>0</v>
      </c>
      <c r="DE407" s="46">
        <v>0</v>
      </c>
      <c r="DF407" s="46">
        <v>0</v>
      </c>
      <c r="DG407" s="46">
        <v>0</v>
      </c>
      <c r="DH407" s="46">
        <v>0</v>
      </c>
      <c r="DI407" s="46">
        <v>0</v>
      </c>
      <c r="DJ407" s="46">
        <v>0</v>
      </c>
      <c r="DK407" s="46">
        <v>0</v>
      </c>
      <c r="DL407" s="46">
        <v>0</v>
      </c>
      <c r="DM407" s="46">
        <v>0</v>
      </c>
      <c r="DN407" s="46">
        <v>0</v>
      </c>
      <c r="DO407" s="212" t="s">
        <v>222</v>
      </c>
      <c r="DP407" s="8" t="s">
        <v>90</v>
      </c>
      <c r="DQ407" s="71">
        <v>29</v>
      </c>
      <c r="DR407" s="71">
        <v>15</v>
      </c>
      <c r="DS407" s="71">
        <v>0</v>
      </c>
      <c r="DT407" s="71">
        <v>41</v>
      </c>
      <c r="DU407" s="71">
        <v>0</v>
      </c>
      <c r="DV407" s="16">
        <v>85</v>
      </c>
      <c r="DW407" s="71">
        <v>23</v>
      </c>
      <c r="DX407" s="71">
        <v>19</v>
      </c>
      <c r="DY407" s="152">
        <v>7</v>
      </c>
      <c r="DZ407" s="32">
        <v>2</v>
      </c>
      <c r="EA407" s="212" t="s">
        <v>222</v>
      </c>
      <c r="EB407" s="8" t="s">
        <v>90</v>
      </c>
      <c r="EC407" s="71">
        <v>234</v>
      </c>
      <c r="ED407" s="71">
        <v>212</v>
      </c>
      <c r="EE407" s="71">
        <v>15</v>
      </c>
      <c r="EF407" s="71">
        <v>0</v>
      </c>
      <c r="EG407" s="71">
        <v>9</v>
      </c>
      <c r="EH407" s="71">
        <v>7</v>
      </c>
      <c r="EI407" s="71">
        <v>1</v>
      </c>
      <c r="EJ407" s="71">
        <v>140</v>
      </c>
      <c r="EK407" s="71">
        <v>4</v>
      </c>
      <c r="EL407" s="71">
        <v>0</v>
      </c>
      <c r="EM407" s="71">
        <v>13</v>
      </c>
      <c r="EN407" s="71">
        <v>0</v>
      </c>
      <c r="EO407" s="71">
        <v>8</v>
      </c>
      <c r="EP407" s="71">
        <v>0</v>
      </c>
      <c r="EQ407" s="71">
        <v>0</v>
      </c>
      <c r="ER407" s="71">
        <v>0</v>
      </c>
      <c r="ES407" s="71">
        <v>0</v>
      </c>
      <c r="EU407" s="80" t="s">
        <v>222</v>
      </c>
      <c r="EV407" s="80" t="s">
        <v>2700</v>
      </c>
      <c r="EW407" s="78">
        <v>274</v>
      </c>
      <c r="EX407" s="80">
        <v>162</v>
      </c>
      <c r="EY407" s="78">
        <v>1084</v>
      </c>
      <c r="EZ407" s="78"/>
      <c r="FA407" s="78"/>
      <c r="FB407" s="78"/>
      <c r="FC407" s="78"/>
      <c r="FD407" s="78"/>
      <c r="FE407" s="78"/>
    </row>
    <row r="408" spans="1:161">
      <c r="A408" s="212"/>
      <c r="B408" s="8" t="s">
        <v>91</v>
      </c>
      <c r="C408" s="71">
        <v>496</v>
      </c>
      <c r="D408" s="71">
        <v>232</v>
      </c>
      <c r="E408" s="71">
        <v>0</v>
      </c>
      <c r="F408" s="71">
        <v>0</v>
      </c>
      <c r="G408" s="71">
        <v>0</v>
      </c>
      <c r="H408" s="71">
        <v>0</v>
      </c>
      <c r="I408" s="71">
        <v>0</v>
      </c>
      <c r="J408" s="71">
        <v>0</v>
      </c>
      <c r="K408" s="71">
        <v>35</v>
      </c>
      <c r="L408" s="71">
        <v>18</v>
      </c>
      <c r="M408" s="71">
        <v>107</v>
      </c>
      <c r="N408" s="71">
        <v>44</v>
      </c>
      <c r="O408" s="71">
        <v>141</v>
      </c>
      <c r="P408" s="71">
        <v>61</v>
      </c>
      <c r="Q408" s="71">
        <v>105</v>
      </c>
      <c r="R408" s="71">
        <v>69</v>
      </c>
      <c r="S408" s="71">
        <v>0</v>
      </c>
      <c r="T408" s="71">
        <v>0</v>
      </c>
      <c r="U408" s="71">
        <v>176</v>
      </c>
      <c r="V408" s="71">
        <v>53</v>
      </c>
      <c r="W408" s="71">
        <v>21</v>
      </c>
      <c r="X408" s="71">
        <v>14</v>
      </c>
      <c r="Y408" s="71">
        <v>19</v>
      </c>
      <c r="Z408" s="71">
        <v>7</v>
      </c>
      <c r="AA408" s="71">
        <v>112</v>
      </c>
      <c r="AB408" s="71">
        <v>47</v>
      </c>
      <c r="AC408" s="69">
        <v>1212</v>
      </c>
      <c r="AD408" s="69">
        <v>545</v>
      </c>
      <c r="AE408" s="212"/>
      <c r="AF408" s="8" t="s">
        <v>91</v>
      </c>
      <c r="AG408" s="71">
        <v>1</v>
      </c>
      <c r="AH408" s="71">
        <v>0</v>
      </c>
      <c r="AI408" s="71">
        <v>0</v>
      </c>
      <c r="AJ408" s="71">
        <v>0</v>
      </c>
      <c r="AK408" s="71">
        <v>0</v>
      </c>
      <c r="AL408" s="71">
        <v>0</v>
      </c>
      <c r="AM408" s="71">
        <v>0</v>
      </c>
      <c r="AN408" s="71">
        <v>0</v>
      </c>
      <c r="AO408" s="71">
        <v>1</v>
      </c>
      <c r="AP408" s="71">
        <v>0</v>
      </c>
      <c r="AQ408" s="71">
        <v>2</v>
      </c>
      <c r="AR408" s="71">
        <v>0</v>
      </c>
      <c r="AS408" s="71">
        <v>0</v>
      </c>
      <c r="AT408" s="71">
        <v>0</v>
      </c>
      <c r="AU408" s="71">
        <v>8</v>
      </c>
      <c r="AV408" s="71">
        <v>6</v>
      </c>
      <c r="AW408" s="71">
        <v>0</v>
      </c>
      <c r="AX408" s="71">
        <v>0</v>
      </c>
      <c r="AY408" s="71">
        <v>49</v>
      </c>
      <c r="AZ408" s="71">
        <v>11</v>
      </c>
      <c r="BA408" s="71">
        <v>16</v>
      </c>
      <c r="BB408" s="71">
        <v>11</v>
      </c>
      <c r="BC408" s="71">
        <v>11</v>
      </c>
      <c r="BD408" s="71">
        <v>3</v>
      </c>
      <c r="BE408" s="71">
        <v>23</v>
      </c>
      <c r="BF408" s="71">
        <v>4</v>
      </c>
      <c r="BG408" s="69">
        <v>111</v>
      </c>
      <c r="BH408" s="69">
        <v>35</v>
      </c>
      <c r="BI408" s="212"/>
      <c r="BJ408" s="8" t="s">
        <v>91</v>
      </c>
      <c r="BK408" s="31">
        <v>9</v>
      </c>
      <c r="BL408" s="31">
        <v>0</v>
      </c>
      <c r="BM408" s="31">
        <v>0</v>
      </c>
      <c r="BN408" s="31">
        <v>0</v>
      </c>
      <c r="BO408" s="31">
        <v>1</v>
      </c>
      <c r="BP408" s="31">
        <v>2</v>
      </c>
      <c r="BQ408" s="31">
        <v>3</v>
      </c>
      <c r="BR408" s="31">
        <v>2</v>
      </c>
      <c r="BS408" s="31">
        <v>0</v>
      </c>
      <c r="BT408" s="31">
        <v>3</v>
      </c>
      <c r="BU408" s="31">
        <v>1</v>
      </c>
      <c r="BV408" s="31">
        <v>1</v>
      </c>
      <c r="BW408" s="31">
        <v>2</v>
      </c>
      <c r="BX408" s="149">
        <v>24</v>
      </c>
      <c r="BY408" s="125">
        <v>24</v>
      </c>
      <c r="BZ408" s="71">
        <v>6</v>
      </c>
      <c r="CA408" s="71">
        <v>11</v>
      </c>
      <c r="CB408" s="71">
        <v>0</v>
      </c>
      <c r="CC408" s="71">
        <v>1</v>
      </c>
      <c r="CD408" s="212"/>
      <c r="CE408" s="8" t="s">
        <v>91</v>
      </c>
      <c r="CF408" s="71">
        <v>0</v>
      </c>
      <c r="CG408" s="71">
        <v>924</v>
      </c>
      <c r="CH408" s="71">
        <v>0</v>
      </c>
      <c r="CI408" s="71">
        <v>0</v>
      </c>
      <c r="CJ408" s="71">
        <v>0</v>
      </c>
      <c r="CK408" s="71">
        <v>4</v>
      </c>
      <c r="CL408" s="71">
        <v>24</v>
      </c>
      <c r="CM408" s="71">
        <v>24</v>
      </c>
      <c r="CN408" s="71">
        <v>24</v>
      </c>
      <c r="CO408" s="212"/>
      <c r="CP408" s="8" t="s">
        <v>91</v>
      </c>
      <c r="CQ408" s="46">
        <v>38</v>
      </c>
      <c r="CR408" s="46">
        <v>18</v>
      </c>
      <c r="CS408" s="46">
        <v>28</v>
      </c>
      <c r="CT408" s="46">
        <v>15</v>
      </c>
      <c r="CU408" s="46">
        <v>0</v>
      </c>
      <c r="CV408" s="46">
        <v>0</v>
      </c>
      <c r="CW408" s="46">
        <v>0</v>
      </c>
      <c r="CX408" s="46">
        <v>0</v>
      </c>
      <c r="CY408" s="46">
        <v>121</v>
      </c>
      <c r="CZ408" s="46">
        <v>28</v>
      </c>
      <c r="DA408" s="46">
        <v>16</v>
      </c>
      <c r="DB408" s="46">
        <v>4</v>
      </c>
      <c r="DC408" s="46">
        <v>43</v>
      </c>
      <c r="DD408" s="46">
        <v>29</v>
      </c>
      <c r="DE408" s="46">
        <v>7</v>
      </c>
      <c r="DF408" s="46">
        <v>3</v>
      </c>
      <c r="DG408" s="46">
        <v>24</v>
      </c>
      <c r="DH408" s="46">
        <v>4</v>
      </c>
      <c r="DI408" s="46">
        <v>3</v>
      </c>
      <c r="DJ408" s="46">
        <v>1</v>
      </c>
      <c r="DK408" s="46">
        <v>51</v>
      </c>
      <c r="DL408" s="46">
        <v>12</v>
      </c>
      <c r="DM408" s="46">
        <v>19</v>
      </c>
      <c r="DN408" s="46">
        <v>4</v>
      </c>
      <c r="DO408" s="212"/>
      <c r="DP408" s="8" t="s">
        <v>91</v>
      </c>
      <c r="DQ408" s="71">
        <v>26</v>
      </c>
      <c r="DR408" s="71">
        <v>12</v>
      </c>
      <c r="DS408" s="71">
        <v>0</v>
      </c>
      <c r="DT408" s="71">
        <v>14</v>
      </c>
      <c r="DU408" s="71">
        <v>0</v>
      </c>
      <c r="DV408" s="16">
        <v>52</v>
      </c>
      <c r="DW408" s="71">
        <v>24</v>
      </c>
      <c r="DX408" s="71">
        <v>19</v>
      </c>
      <c r="DY408" s="152">
        <v>18</v>
      </c>
      <c r="DZ408" s="32">
        <v>8</v>
      </c>
      <c r="EA408" s="212"/>
      <c r="EB408" s="8" t="s">
        <v>91</v>
      </c>
      <c r="EC408" s="71">
        <v>236</v>
      </c>
      <c r="ED408" s="71">
        <v>206</v>
      </c>
      <c r="EE408" s="71">
        <v>292</v>
      </c>
      <c r="EF408" s="71">
        <v>0</v>
      </c>
      <c r="EG408" s="71">
        <v>48</v>
      </c>
      <c r="EH408" s="71">
        <v>52</v>
      </c>
      <c r="EI408" s="71">
        <v>3</v>
      </c>
      <c r="EJ408" s="71">
        <v>631</v>
      </c>
      <c r="EK408" s="71">
        <v>19</v>
      </c>
      <c r="EL408" s="71">
        <v>39</v>
      </c>
      <c r="EM408" s="71">
        <v>96</v>
      </c>
      <c r="EN408" s="71">
        <v>0</v>
      </c>
      <c r="EO408" s="71">
        <v>0</v>
      </c>
      <c r="EP408" s="71">
        <v>1</v>
      </c>
      <c r="EQ408" s="71">
        <v>0</v>
      </c>
      <c r="ER408" s="71">
        <v>0</v>
      </c>
      <c r="ES408" s="71">
        <v>0</v>
      </c>
      <c r="EU408" s="80" t="s">
        <v>222</v>
      </c>
      <c r="EV408" s="80" t="s">
        <v>2701</v>
      </c>
      <c r="EW408" s="78">
        <v>277</v>
      </c>
      <c r="EX408" s="80">
        <v>73</v>
      </c>
      <c r="EY408" s="78">
        <v>1848</v>
      </c>
      <c r="EZ408" s="78"/>
      <c r="FA408" s="78"/>
      <c r="FB408" s="78"/>
      <c r="FC408" s="78"/>
      <c r="FD408" s="78"/>
      <c r="FE408" s="78"/>
    </row>
    <row r="409" spans="1:161">
      <c r="A409" s="212"/>
      <c r="B409" s="66" t="s">
        <v>73</v>
      </c>
      <c r="C409" s="26">
        <v>1286</v>
      </c>
      <c r="D409" s="26">
        <v>623</v>
      </c>
      <c r="E409" s="26">
        <v>128</v>
      </c>
      <c r="F409" s="26">
        <v>61</v>
      </c>
      <c r="G409" s="26">
        <v>0</v>
      </c>
      <c r="H409" s="26">
        <v>0</v>
      </c>
      <c r="I409" s="26">
        <v>36</v>
      </c>
      <c r="J409" s="26">
        <v>7</v>
      </c>
      <c r="K409" s="26">
        <v>81</v>
      </c>
      <c r="L409" s="26">
        <v>39</v>
      </c>
      <c r="M409" s="26">
        <v>153</v>
      </c>
      <c r="N409" s="26">
        <v>63</v>
      </c>
      <c r="O409" s="26">
        <v>186</v>
      </c>
      <c r="P409" s="26">
        <v>77</v>
      </c>
      <c r="Q409" s="26">
        <v>305</v>
      </c>
      <c r="R409" s="26">
        <v>172</v>
      </c>
      <c r="S409" s="26">
        <v>0</v>
      </c>
      <c r="T409" s="26">
        <v>0</v>
      </c>
      <c r="U409" s="26">
        <v>254</v>
      </c>
      <c r="V409" s="26">
        <v>77</v>
      </c>
      <c r="W409" s="26">
        <v>67</v>
      </c>
      <c r="X409" s="26">
        <v>38</v>
      </c>
      <c r="Y409" s="26">
        <v>19</v>
      </c>
      <c r="Z409" s="26">
        <v>7</v>
      </c>
      <c r="AA409" s="26">
        <v>143</v>
      </c>
      <c r="AB409" s="26">
        <v>53</v>
      </c>
      <c r="AC409" s="68">
        <v>2658</v>
      </c>
      <c r="AD409" s="68">
        <v>1217</v>
      </c>
      <c r="AE409" s="212"/>
      <c r="AF409" s="66" t="s">
        <v>73</v>
      </c>
      <c r="AG409" s="26">
        <v>48</v>
      </c>
      <c r="AH409" s="26">
        <v>16</v>
      </c>
      <c r="AI409" s="26">
        <v>5</v>
      </c>
      <c r="AJ409" s="26">
        <v>1</v>
      </c>
      <c r="AK409" s="26">
        <v>0</v>
      </c>
      <c r="AL409" s="26">
        <v>0</v>
      </c>
      <c r="AM409" s="26">
        <v>0</v>
      </c>
      <c r="AN409" s="26">
        <v>0</v>
      </c>
      <c r="AO409" s="26">
        <v>2</v>
      </c>
      <c r="AP409" s="26">
        <v>1</v>
      </c>
      <c r="AQ409" s="26">
        <v>4</v>
      </c>
      <c r="AR409" s="26">
        <v>1</v>
      </c>
      <c r="AS409" s="26">
        <v>4</v>
      </c>
      <c r="AT409" s="26">
        <v>4</v>
      </c>
      <c r="AU409" s="26">
        <v>47</v>
      </c>
      <c r="AV409" s="26">
        <v>16</v>
      </c>
      <c r="AW409" s="26">
        <v>0</v>
      </c>
      <c r="AX409" s="26">
        <v>0</v>
      </c>
      <c r="AY409" s="26">
        <v>85</v>
      </c>
      <c r="AZ409" s="26">
        <v>20</v>
      </c>
      <c r="BA409" s="26">
        <v>16</v>
      </c>
      <c r="BB409" s="26">
        <v>11</v>
      </c>
      <c r="BC409" s="26">
        <v>11</v>
      </c>
      <c r="BD409" s="26">
        <v>3</v>
      </c>
      <c r="BE409" s="26">
        <v>23</v>
      </c>
      <c r="BF409" s="26">
        <v>4</v>
      </c>
      <c r="BG409" s="68">
        <v>245</v>
      </c>
      <c r="BH409" s="68">
        <v>77</v>
      </c>
      <c r="BI409" s="212"/>
      <c r="BJ409" s="66" t="s">
        <v>73</v>
      </c>
      <c r="BK409" s="68">
        <v>24</v>
      </c>
      <c r="BL409" s="68">
        <v>4</v>
      </c>
      <c r="BM409" s="68">
        <v>0</v>
      </c>
      <c r="BN409" s="68">
        <v>2</v>
      </c>
      <c r="BO409" s="68">
        <v>3</v>
      </c>
      <c r="BP409" s="68">
        <v>3</v>
      </c>
      <c r="BQ409" s="68">
        <v>4</v>
      </c>
      <c r="BR409" s="68">
        <v>8</v>
      </c>
      <c r="BS409" s="68">
        <v>0</v>
      </c>
      <c r="BT409" s="68">
        <v>5</v>
      </c>
      <c r="BU409" s="68">
        <v>2</v>
      </c>
      <c r="BV409" s="68">
        <v>1</v>
      </c>
      <c r="BW409" s="68">
        <v>3</v>
      </c>
      <c r="BX409" s="68">
        <v>59</v>
      </c>
      <c r="BY409" s="68">
        <v>51</v>
      </c>
      <c r="BZ409" s="68">
        <v>31</v>
      </c>
      <c r="CA409" s="68">
        <v>23</v>
      </c>
      <c r="CB409" s="68">
        <v>3</v>
      </c>
      <c r="CC409" s="68">
        <v>7</v>
      </c>
      <c r="CD409" s="212"/>
      <c r="CE409" s="66" t="s">
        <v>73</v>
      </c>
      <c r="CF409" s="68">
        <v>0</v>
      </c>
      <c r="CG409" s="68">
        <v>1463</v>
      </c>
      <c r="CH409" s="68">
        <v>2</v>
      </c>
      <c r="CI409" s="68">
        <v>0</v>
      </c>
      <c r="CJ409" s="68">
        <v>0</v>
      </c>
      <c r="CK409" s="68">
        <v>12</v>
      </c>
      <c r="CL409" s="68">
        <v>53</v>
      </c>
      <c r="CM409" s="68">
        <v>33</v>
      </c>
      <c r="CN409" s="68">
        <v>31</v>
      </c>
      <c r="CO409" s="212"/>
      <c r="CP409" s="66" t="s">
        <v>73</v>
      </c>
      <c r="CQ409" s="68">
        <v>234</v>
      </c>
      <c r="CR409" s="68">
        <v>92</v>
      </c>
      <c r="CS409" s="68">
        <v>159</v>
      </c>
      <c r="CT409" s="68">
        <v>65</v>
      </c>
      <c r="CU409" s="68">
        <v>0</v>
      </c>
      <c r="CV409" s="68">
        <v>0</v>
      </c>
      <c r="CW409" s="68">
        <v>0</v>
      </c>
      <c r="CX409" s="68">
        <v>0</v>
      </c>
      <c r="CY409" s="68">
        <v>199</v>
      </c>
      <c r="CZ409" s="68">
        <v>48</v>
      </c>
      <c r="DA409" s="68">
        <v>47</v>
      </c>
      <c r="DB409" s="68">
        <v>13</v>
      </c>
      <c r="DC409" s="68">
        <v>43</v>
      </c>
      <c r="DD409" s="68">
        <v>29</v>
      </c>
      <c r="DE409" s="68">
        <v>7</v>
      </c>
      <c r="DF409" s="68">
        <v>3</v>
      </c>
      <c r="DG409" s="68">
        <v>24</v>
      </c>
      <c r="DH409" s="68">
        <v>4</v>
      </c>
      <c r="DI409" s="68">
        <v>3</v>
      </c>
      <c r="DJ409" s="68">
        <v>1</v>
      </c>
      <c r="DK409" s="68">
        <v>51</v>
      </c>
      <c r="DL409" s="68">
        <v>12</v>
      </c>
      <c r="DM409" s="68">
        <v>19</v>
      </c>
      <c r="DN409" s="68">
        <v>4</v>
      </c>
      <c r="DO409" s="212"/>
      <c r="DP409" s="66" t="s">
        <v>73</v>
      </c>
      <c r="DQ409" s="26">
        <v>55</v>
      </c>
      <c r="DR409" s="26">
        <v>27</v>
      </c>
      <c r="DS409" s="26">
        <v>0</v>
      </c>
      <c r="DT409" s="26">
        <v>55</v>
      </c>
      <c r="DU409" s="26">
        <v>0</v>
      </c>
      <c r="DV409" s="26">
        <v>137</v>
      </c>
      <c r="DW409" s="26">
        <v>47</v>
      </c>
      <c r="DX409" s="26">
        <v>38</v>
      </c>
      <c r="DY409" s="41">
        <v>25</v>
      </c>
      <c r="DZ409" s="41">
        <v>10</v>
      </c>
      <c r="EA409" s="212"/>
      <c r="EB409" s="66" t="s">
        <v>73</v>
      </c>
      <c r="EC409" s="68">
        <v>470</v>
      </c>
      <c r="ED409" s="68">
        <v>418</v>
      </c>
      <c r="EE409" s="68">
        <v>307</v>
      </c>
      <c r="EF409" s="68">
        <v>0</v>
      </c>
      <c r="EG409" s="68">
        <v>57</v>
      </c>
      <c r="EH409" s="68">
        <v>59</v>
      </c>
      <c r="EI409" s="68">
        <v>4</v>
      </c>
      <c r="EJ409" s="68">
        <v>771</v>
      </c>
      <c r="EK409" s="68">
        <v>23</v>
      </c>
      <c r="EL409" s="68">
        <v>39</v>
      </c>
      <c r="EM409" s="68">
        <v>109</v>
      </c>
      <c r="EN409" s="68">
        <v>0</v>
      </c>
      <c r="EO409" s="68">
        <v>8</v>
      </c>
      <c r="EP409" s="68">
        <v>1</v>
      </c>
      <c r="EQ409" s="68">
        <v>0</v>
      </c>
      <c r="ER409" s="68">
        <v>0</v>
      </c>
      <c r="ES409" s="68">
        <v>0</v>
      </c>
      <c r="EU409" s="80" t="s">
        <v>222</v>
      </c>
      <c r="EV409" s="80" t="s">
        <v>2702</v>
      </c>
      <c r="EW409" s="78">
        <v>551</v>
      </c>
      <c r="EX409" s="80">
        <v>235</v>
      </c>
      <c r="EY409" s="78">
        <v>2932</v>
      </c>
      <c r="EZ409" s="78"/>
      <c r="FA409" s="78"/>
      <c r="FB409" s="78"/>
      <c r="FC409" s="78"/>
      <c r="FD409" s="78"/>
      <c r="FE409" s="78"/>
    </row>
    <row r="410" spans="1:161">
      <c r="A410" s="212" t="s">
        <v>991</v>
      </c>
      <c r="B410" s="8" t="s">
        <v>90</v>
      </c>
      <c r="C410" s="71">
        <v>1087</v>
      </c>
      <c r="D410" s="71">
        <v>476</v>
      </c>
      <c r="E410" s="71">
        <v>378</v>
      </c>
      <c r="F410" s="71">
        <v>173</v>
      </c>
      <c r="G410" s="71">
        <v>0</v>
      </c>
      <c r="H410" s="71">
        <v>0</v>
      </c>
      <c r="I410" s="71">
        <v>144</v>
      </c>
      <c r="J410" s="71">
        <v>74</v>
      </c>
      <c r="K410" s="71">
        <v>24</v>
      </c>
      <c r="L410" s="71">
        <v>18</v>
      </c>
      <c r="M410" s="71">
        <v>18</v>
      </c>
      <c r="N410" s="71">
        <v>8</v>
      </c>
      <c r="O410" s="71">
        <v>66</v>
      </c>
      <c r="P410" s="71">
        <v>36</v>
      </c>
      <c r="Q410" s="71">
        <v>475</v>
      </c>
      <c r="R410" s="71">
        <v>213</v>
      </c>
      <c r="S410" s="71">
        <v>0</v>
      </c>
      <c r="T410" s="71">
        <v>0</v>
      </c>
      <c r="U410" s="71">
        <v>71</v>
      </c>
      <c r="V410" s="71">
        <v>42</v>
      </c>
      <c r="W410" s="71">
        <v>0</v>
      </c>
      <c r="X410" s="71">
        <v>0</v>
      </c>
      <c r="Y410" s="71">
        <v>0</v>
      </c>
      <c r="Z410" s="71">
        <v>0</v>
      </c>
      <c r="AA410" s="71">
        <v>0</v>
      </c>
      <c r="AB410" s="71">
        <v>0</v>
      </c>
      <c r="AC410" s="69">
        <v>2263</v>
      </c>
      <c r="AD410" s="69">
        <v>1040</v>
      </c>
      <c r="AE410" s="212" t="s">
        <v>991</v>
      </c>
      <c r="AF410" s="8" t="s">
        <v>90</v>
      </c>
      <c r="AG410" s="71">
        <v>22</v>
      </c>
      <c r="AH410" s="71">
        <v>11</v>
      </c>
      <c r="AI410" s="71">
        <v>3</v>
      </c>
      <c r="AJ410" s="71">
        <v>0</v>
      </c>
      <c r="AK410" s="71">
        <v>0</v>
      </c>
      <c r="AL410" s="71">
        <v>0</v>
      </c>
      <c r="AM410" s="71">
        <v>7</v>
      </c>
      <c r="AN410" s="71">
        <v>4</v>
      </c>
      <c r="AO410" s="71">
        <v>0</v>
      </c>
      <c r="AP410" s="71">
        <v>0</v>
      </c>
      <c r="AQ410" s="71">
        <v>0</v>
      </c>
      <c r="AR410" s="71">
        <v>0</v>
      </c>
      <c r="AS410" s="71">
        <v>0</v>
      </c>
      <c r="AT410" s="71">
        <v>0</v>
      </c>
      <c r="AU410" s="71">
        <v>78</v>
      </c>
      <c r="AV410" s="71">
        <v>37</v>
      </c>
      <c r="AW410" s="71">
        <v>0</v>
      </c>
      <c r="AX410" s="71">
        <v>0</v>
      </c>
      <c r="AY410" s="71">
        <v>9</v>
      </c>
      <c r="AZ410" s="71">
        <v>4</v>
      </c>
      <c r="BA410" s="71">
        <v>0</v>
      </c>
      <c r="BB410" s="71">
        <v>0</v>
      </c>
      <c r="BC410" s="71">
        <v>0</v>
      </c>
      <c r="BD410" s="71">
        <v>0</v>
      </c>
      <c r="BE410" s="71">
        <v>0</v>
      </c>
      <c r="BF410" s="71">
        <v>0</v>
      </c>
      <c r="BG410" s="69">
        <v>119</v>
      </c>
      <c r="BH410" s="69">
        <v>56</v>
      </c>
      <c r="BI410" s="212" t="s">
        <v>991</v>
      </c>
      <c r="BJ410" s="8" t="s">
        <v>90</v>
      </c>
      <c r="BK410" s="31">
        <v>13</v>
      </c>
      <c r="BL410" s="31">
        <v>6</v>
      </c>
      <c r="BM410" s="31">
        <v>0</v>
      </c>
      <c r="BN410" s="31">
        <v>3</v>
      </c>
      <c r="BO410" s="31">
        <v>1</v>
      </c>
      <c r="BP410" s="31">
        <v>1</v>
      </c>
      <c r="BQ410" s="31">
        <v>1</v>
      </c>
      <c r="BR410" s="31">
        <v>8</v>
      </c>
      <c r="BS410" s="31">
        <v>0</v>
      </c>
      <c r="BT410" s="31">
        <v>3</v>
      </c>
      <c r="BU410" s="31">
        <v>0</v>
      </c>
      <c r="BV410" s="31">
        <v>0</v>
      </c>
      <c r="BW410" s="31">
        <v>0</v>
      </c>
      <c r="BX410" s="149">
        <v>36</v>
      </c>
      <c r="BY410" s="125">
        <v>28</v>
      </c>
      <c r="BZ410" s="71">
        <v>16</v>
      </c>
      <c r="CA410" s="71">
        <v>6</v>
      </c>
      <c r="CB410" s="71">
        <v>3</v>
      </c>
      <c r="CC410" s="71">
        <v>5</v>
      </c>
      <c r="CD410" s="212" t="s">
        <v>991</v>
      </c>
      <c r="CE410" s="8" t="s">
        <v>90</v>
      </c>
      <c r="CF410" s="71">
        <v>0</v>
      </c>
      <c r="CG410" s="71">
        <v>468</v>
      </c>
      <c r="CH410" s="71">
        <v>176</v>
      </c>
      <c r="CI410" s="71">
        <v>2</v>
      </c>
      <c r="CJ410" s="71">
        <v>0</v>
      </c>
      <c r="CK410" s="71">
        <v>10</v>
      </c>
      <c r="CL410" s="71">
        <v>24</v>
      </c>
      <c r="CM410" s="71">
        <v>14</v>
      </c>
      <c r="CN410" s="71">
        <v>15</v>
      </c>
      <c r="CO410" s="212" t="s">
        <v>991</v>
      </c>
      <c r="CP410" s="8" t="s">
        <v>90</v>
      </c>
      <c r="CQ410" s="46">
        <v>471</v>
      </c>
      <c r="CR410" s="46">
        <v>209</v>
      </c>
      <c r="CS410" s="46">
        <v>267</v>
      </c>
      <c r="CT410" s="46">
        <v>121</v>
      </c>
      <c r="CU410" s="46">
        <v>0</v>
      </c>
      <c r="CV410" s="46">
        <v>0</v>
      </c>
      <c r="CW410" s="46">
        <v>0</v>
      </c>
      <c r="CX410" s="46">
        <v>0</v>
      </c>
      <c r="CY410" s="46">
        <v>33</v>
      </c>
      <c r="CZ410" s="46">
        <v>7</v>
      </c>
      <c r="DA410" s="46">
        <v>12</v>
      </c>
      <c r="DB410" s="46">
        <v>4</v>
      </c>
      <c r="DC410" s="46">
        <v>0</v>
      </c>
      <c r="DD410" s="46">
        <v>0</v>
      </c>
      <c r="DE410" s="46">
        <v>0</v>
      </c>
      <c r="DF410" s="46">
        <v>0</v>
      </c>
      <c r="DG410" s="46">
        <v>0</v>
      </c>
      <c r="DH410" s="46">
        <v>0</v>
      </c>
      <c r="DI410" s="46">
        <v>0</v>
      </c>
      <c r="DJ410" s="46">
        <v>0</v>
      </c>
      <c r="DK410" s="46">
        <v>0</v>
      </c>
      <c r="DL410" s="46">
        <v>0</v>
      </c>
      <c r="DM410" s="46">
        <v>0</v>
      </c>
      <c r="DN410" s="46">
        <v>0</v>
      </c>
      <c r="DO410" s="212" t="s">
        <v>991</v>
      </c>
      <c r="DP410" s="8" t="s">
        <v>90</v>
      </c>
      <c r="DQ410" s="71">
        <v>12</v>
      </c>
      <c r="DR410" s="71">
        <v>26</v>
      </c>
      <c r="DS410" s="71">
        <v>0</v>
      </c>
      <c r="DT410" s="71">
        <v>31</v>
      </c>
      <c r="DU410" s="71">
        <v>0</v>
      </c>
      <c r="DV410" s="16">
        <v>69</v>
      </c>
      <c r="DW410" s="71">
        <v>18</v>
      </c>
      <c r="DX410" s="71">
        <v>13</v>
      </c>
      <c r="DY410" s="152">
        <v>9</v>
      </c>
      <c r="DZ410" s="32">
        <v>2</v>
      </c>
      <c r="EA410" s="212" t="s">
        <v>991</v>
      </c>
      <c r="EB410" s="8" t="s">
        <v>90</v>
      </c>
      <c r="EC410" s="71">
        <v>275</v>
      </c>
      <c r="ED410" s="71">
        <v>405</v>
      </c>
      <c r="EE410" s="71">
        <v>30</v>
      </c>
      <c r="EF410" s="71">
        <v>0</v>
      </c>
      <c r="EG410" s="71">
        <v>21</v>
      </c>
      <c r="EH410" s="71">
        <v>48</v>
      </c>
      <c r="EI410" s="71">
        <v>3</v>
      </c>
      <c r="EJ410" s="71">
        <v>407</v>
      </c>
      <c r="EK410" s="71">
        <v>5</v>
      </c>
      <c r="EL410" s="71">
        <v>3</v>
      </c>
      <c r="EM410" s="71">
        <v>6</v>
      </c>
      <c r="EN410" s="71">
        <v>3</v>
      </c>
      <c r="EO410" s="71">
        <v>8</v>
      </c>
      <c r="EP410" s="71">
        <v>2</v>
      </c>
      <c r="EQ410" s="71">
        <v>0</v>
      </c>
      <c r="ER410" s="71">
        <v>2</v>
      </c>
      <c r="ES410" s="71">
        <v>0</v>
      </c>
      <c r="EU410" s="80" t="s">
        <v>991</v>
      </c>
      <c r="EV410" s="80" t="s">
        <v>2703</v>
      </c>
      <c r="EW410" s="78">
        <v>504</v>
      </c>
      <c r="EX410" s="80">
        <v>279</v>
      </c>
      <c r="EY410" s="78">
        <v>1472</v>
      </c>
      <c r="EZ410" s="78"/>
      <c r="FA410" s="78"/>
      <c r="FB410" s="78"/>
      <c r="FC410" s="78"/>
      <c r="FD410" s="78"/>
      <c r="FE410" s="78"/>
    </row>
    <row r="411" spans="1:161">
      <c r="A411" s="212"/>
      <c r="B411" s="8" t="s">
        <v>91</v>
      </c>
      <c r="C411" s="71">
        <v>546</v>
      </c>
      <c r="D411" s="71">
        <v>286</v>
      </c>
      <c r="E411" s="71">
        <v>0</v>
      </c>
      <c r="F411" s="71">
        <v>0</v>
      </c>
      <c r="G411" s="71">
        <v>0</v>
      </c>
      <c r="H411" s="71">
        <v>0</v>
      </c>
      <c r="I411" s="71">
        <v>0</v>
      </c>
      <c r="J411" s="71">
        <v>0</v>
      </c>
      <c r="K411" s="71">
        <v>182</v>
      </c>
      <c r="L411" s="71">
        <v>102</v>
      </c>
      <c r="M411" s="71">
        <v>100</v>
      </c>
      <c r="N411" s="71">
        <v>40</v>
      </c>
      <c r="O411" s="71">
        <v>34</v>
      </c>
      <c r="P411" s="71">
        <v>10</v>
      </c>
      <c r="Q411" s="71">
        <v>225</v>
      </c>
      <c r="R411" s="71">
        <v>118</v>
      </c>
      <c r="S411" s="71">
        <v>0</v>
      </c>
      <c r="T411" s="71">
        <v>0</v>
      </c>
      <c r="U411" s="71">
        <v>76</v>
      </c>
      <c r="V411" s="71">
        <v>29</v>
      </c>
      <c r="W411" s="71">
        <v>16</v>
      </c>
      <c r="X411" s="71">
        <v>5</v>
      </c>
      <c r="Y411" s="71">
        <v>13</v>
      </c>
      <c r="Z411" s="71">
        <v>7</v>
      </c>
      <c r="AA411" s="71">
        <v>18</v>
      </c>
      <c r="AB411" s="71">
        <v>9</v>
      </c>
      <c r="AC411" s="69">
        <v>1210</v>
      </c>
      <c r="AD411" s="69">
        <v>606</v>
      </c>
      <c r="AE411" s="212"/>
      <c r="AF411" s="8" t="s">
        <v>91</v>
      </c>
      <c r="AG411" s="71">
        <v>11</v>
      </c>
      <c r="AH411" s="71">
        <v>4</v>
      </c>
      <c r="AI411" s="71">
        <v>0</v>
      </c>
      <c r="AJ411" s="71">
        <v>0</v>
      </c>
      <c r="AK411" s="71">
        <v>0</v>
      </c>
      <c r="AL411" s="71">
        <v>0</v>
      </c>
      <c r="AM411" s="71">
        <v>0</v>
      </c>
      <c r="AN411" s="71">
        <v>0</v>
      </c>
      <c r="AO411" s="71">
        <v>0</v>
      </c>
      <c r="AP411" s="71">
        <v>0</v>
      </c>
      <c r="AQ411" s="71">
        <v>2</v>
      </c>
      <c r="AR411" s="71">
        <v>0</v>
      </c>
      <c r="AS411" s="71">
        <v>0</v>
      </c>
      <c r="AT411" s="71">
        <v>0</v>
      </c>
      <c r="AU411" s="71">
        <v>75</v>
      </c>
      <c r="AV411" s="71">
        <v>32</v>
      </c>
      <c r="AW411" s="71">
        <v>0</v>
      </c>
      <c r="AX411" s="71">
        <v>0</v>
      </c>
      <c r="AY411" s="71">
        <v>28</v>
      </c>
      <c r="AZ411" s="71">
        <v>11</v>
      </c>
      <c r="BA411" s="71">
        <v>2</v>
      </c>
      <c r="BB411" s="71">
        <v>1</v>
      </c>
      <c r="BC411" s="71">
        <v>8</v>
      </c>
      <c r="BD411" s="71">
        <v>4</v>
      </c>
      <c r="BE411" s="71">
        <v>6</v>
      </c>
      <c r="BF411" s="71">
        <v>5</v>
      </c>
      <c r="BG411" s="69">
        <v>132</v>
      </c>
      <c r="BH411" s="69">
        <v>57</v>
      </c>
      <c r="BI411" s="212"/>
      <c r="BJ411" s="8" t="s">
        <v>91</v>
      </c>
      <c r="BK411" s="31">
        <v>7</v>
      </c>
      <c r="BL411" s="31">
        <v>0</v>
      </c>
      <c r="BM411" s="31">
        <v>0</v>
      </c>
      <c r="BN411" s="31">
        <v>0</v>
      </c>
      <c r="BO411" s="31">
        <v>4</v>
      </c>
      <c r="BP411" s="31">
        <v>2</v>
      </c>
      <c r="BQ411" s="31">
        <v>1</v>
      </c>
      <c r="BR411" s="31">
        <v>5</v>
      </c>
      <c r="BS411" s="31">
        <v>0</v>
      </c>
      <c r="BT411" s="31">
        <v>2</v>
      </c>
      <c r="BU411" s="31">
        <v>1</v>
      </c>
      <c r="BV411" s="31">
        <v>1</v>
      </c>
      <c r="BW411" s="31">
        <v>1</v>
      </c>
      <c r="BX411" s="149">
        <v>24</v>
      </c>
      <c r="BY411" s="125">
        <v>23</v>
      </c>
      <c r="BZ411" s="71">
        <v>23</v>
      </c>
      <c r="CA411" s="71">
        <v>23</v>
      </c>
      <c r="CB411" s="71">
        <v>0</v>
      </c>
      <c r="CC411" s="71">
        <v>1</v>
      </c>
      <c r="CD411" s="212"/>
      <c r="CE411" s="8" t="s">
        <v>91</v>
      </c>
      <c r="CF411" s="71">
        <v>0</v>
      </c>
      <c r="CG411" s="71">
        <v>500</v>
      </c>
      <c r="CH411" s="71">
        <v>0</v>
      </c>
      <c r="CI411" s="71">
        <v>0</v>
      </c>
      <c r="CJ411" s="71">
        <v>0</v>
      </c>
      <c r="CK411" s="71">
        <v>6</v>
      </c>
      <c r="CL411" s="71">
        <v>23</v>
      </c>
      <c r="CM411" s="71">
        <v>23</v>
      </c>
      <c r="CN411" s="71">
        <v>23</v>
      </c>
      <c r="CO411" s="212"/>
      <c r="CP411" s="8" t="s">
        <v>91</v>
      </c>
      <c r="CQ411" s="46">
        <v>452</v>
      </c>
      <c r="CR411" s="46">
        <v>250</v>
      </c>
      <c r="CS411" s="46">
        <v>292</v>
      </c>
      <c r="CT411" s="46">
        <v>150</v>
      </c>
      <c r="CU411" s="46">
        <v>0</v>
      </c>
      <c r="CV411" s="46">
        <v>0</v>
      </c>
      <c r="CW411" s="46">
        <v>0</v>
      </c>
      <c r="CX411" s="46">
        <v>0</v>
      </c>
      <c r="CY411" s="46">
        <v>96</v>
      </c>
      <c r="CZ411" s="46">
        <v>42</v>
      </c>
      <c r="DA411" s="46">
        <v>46</v>
      </c>
      <c r="DB411" s="46">
        <v>17</v>
      </c>
      <c r="DC411" s="46">
        <v>18</v>
      </c>
      <c r="DD411" s="46">
        <v>10</v>
      </c>
      <c r="DE411" s="46">
        <v>9</v>
      </c>
      <c r="DF411" s="46">
        <v>5</v>
      </c>
      <c r="DG411" s="46">
        <v>19</v>
      </c>
      <c r="DH411" s="46">
        <v>7</v>
      </c>
      <c r="DI411" s="46">
        <v>6</v>
      </c>
      <c r="DJ411" s="46">
        <v>2</v>
      </c>
      <c r="DK411" s="46">
        <v>15</v>
      </c>
      <c r="DL411" s="46">
        <v>8</v>
      </c>
      <c r="DM411" s="46">
        <v>8</v>
      </c>
      <c r="DN411" s="46">
        <v>5</v>
      </c>
      <c r="DO411" s="212"/>
      <c r="DP411" s="8" t="s">
        <v>91</v>
      </c>
      <c r="DQ411" s="71">
        <v>15</v>
      </c>
      <c r="DR411" s="71">
        <v>21</v>
      </c>
      <c r="DS411" s="71">
        <v>0</v>
      </c>
      <c r="DT411" s="71">
        <v>18</v>
      </c>
      <c r="DU411" s="71">
        <v>0</v>
      </c>
      <c r="DV411" s="16">
        <v>54</v>
      </c>
      <c r="DW411" s="71">
        <v>19</v>
      </c>
      <c r="DX411" s="71">
        <v>17</v>
      </c>
      <c r="DY411" s="152">
        <v>24</v>
      </c>
      <c r="DZ411" s="32">
        <v>13</v>
      </c>
      <c r="EA411" s="212"/>
      <c r="EB411" s="8" t="s">
        <v>91</v>
      </c>
      <c r="EC411" s="71">
        <v>380</v>
      </c>
      <c r="ED411" s="71">
        <v>452</v>
      </c>
      <c r="EE411" s="71">
        <v>131</v>
      </c>
      <c r="EF411" s="71">
        <v>0</v>
      </c>
      <c r="EG411" s="71">
        <v>130</v>
      </c>
      <c r="EH411" s="71">
        <v>130</v>
      </c>
      <c r="EI411" s="71">
        <v>18</v>
      </c>
      <c r="EJ411" s="71">
        <v>510</v>
      </c>
      <c r="EK411" s="71">
        <v>12</v>
      </c>
      <c r="EL411" s="71">
        <v>12</v>
      </c>
      <c r="EM411" s="71">
        <v>15</v>
      </c>
      <c r="EN411" s="71">
        <v>1</v>
      </c>
      <c r="EO411" s="71">
        <v>7</v>
      </c>
      <c r="EP411" s="71">
        <v>0</v>
      </c>
      <c r="EQ411" s="71">
        <v>7</v>
      </c>
      <c r="ER411" s="71">
        <v>0</v>
      </c>
      <c r="ES411" s="71">
        <v>0</v>
      </c>
      <c r="EU411" s="80" t="s">
        <v>991</v>
      </c>
      <c r="EV411" s="80" t="s">
        <v>2704</v>
      </c>
      <c r="EW411" s="78">
        <v>600</v>
      </c>
      <c r="EX411" s="80">
        <v>361</v>
      </c>
      <c r="EY411" s="78">
        <v>1000</v>
      </c>
      <c r="EZ411" s="78"/>
      <c r="FA411" s="78"/>
      <c r="FB411" s="78"/>
      <c r="FC411" s="78"/>
      <c r="FD411" s="78"/>
      <c r="FE411" s="78"/>
    </row>
    <row r="412" spans="1:161">
      <c r="A412" s="212"/>
      <c r="B412" s="66" t="s">
        <v>73</v>
      </c>
      <c r="C412" s="26">
        <v>1633</v>
      </c>
      <c r="D412" s="26">
        <v>762</v>
      </c>
      <c r="E412" s="26">
        <v>378</v>
      </c>
      <c r="F412" s="26">
        <v>173</v>
      </c>
      <c r="G412" s="26">
        <v>0</v>
      </c>
      <c r="H412" s="26">
        <v>0</v>
      </c>
      <c r="I412" s="26">
        <v>144</v>
      </c>
      <c r="J412" s="26">
        <v>74</v>
      </c>
      <c r="K412" s="26">
        <v>206</v>
      </c>
      <c r="L412" s="26">
        <v>120</v>
      </c>
      <c r="M412" s="26">
        <v>118</v>
      </c>
      <c r="N412" s="26">
        <v>48</v>
      </c>
      <c r="O412" s="26">
        <v>100</v>
      </c>
      <c r="P412" s="26">
        <v>46</v>
      </c>
      <c r="Q412" s="26">
        <v>700</v>
      </c>
      <c r="R412" s="26">
        <v>331</v>
      </c>
      <c r="S412" s="26">
        <v>0</v>
      </c>
      <c r="T412" s="26">
        <v>0</v>
      </c>
      <c r="U412" s="26">
        <v>147</v>
      </c>
      <c r="V412" s="26">
        <v>71</v>
      </c>
      <c r="W412" s="26">
        <v>16</v>
      </c>
      <c r="X412" s="26">
        <v>5</v>
      </c>
      <c r="Y412" s="26">
        <v>13</v>
      </c>
      <c r="Z412" s="26">
        <v>7</v>
      </c>
      <c r="AA412" s="26">
        <v>18</v>
      </c>
      <c r="AB412" s="26">
        <v>9</v>
      </c>
      <c r="AC412" s="68">
        <v>3473</v>
      </c>
      <c r="AD412" s="68">
        <v>1646</v>
      </c>
      <c r="AE412" s="212"/>
      <c r="AF412" s="66" t="s">
        <v>73</v>
      </c>
      <c r="AG412" s="26">
        <v>33</v>
      </c>
      <c r="AH412" s="26">
        <v>15</v>
      </c>
      <c r="AI412" s="26">
        <v>3</v>
      </c>
      <c r="AJ412" s="26">
        <v>0</v>
      </c>
      <c r="AK412" s="26">
        <v>0</v>
      </c>
      <c r="AL412" s="26">
        <v>0</v>
      </c>
      <c r="AM412" s="26">
        <v>7</v>
      </c>
      <c r="AN412" s="26">
        <v>4</v>
      </c>
      <c r="AO412" s="26">
        <v>0</v>
      </c>
      <c r="AP412" s="26">
        <v>0</v>
      </c>
      <c r="AQ412" s="26">
        <v>2</v>
      </c>
      <c r="AR412" s="26">
        <v>0</v>
      </c>
      <c r="AS412" s="26">
        <v>0</v>
      </c>
      <c r="AT412" s="26">
        <v>0</v>
      </c>
      <c r="AU412" s="26">
        <v>153</v>
      </c>
      <c r="AV412" s="26">
        <v>69</v>
      </c>
      <c r="AW412" s="26">
        <v>0</v>
      </c>
      <c r="AX412" s="26">
        <v>0</v>
      </c>
      <c r="AY412" s="26">
        <v>37</v>
      </c>
      <c r="AZ412" s="26">
        <v>15</v>
      </c>
      <c r="BA412" s="26">
        <v>2</v>
      </c>
      <c r="BB412" s="26">
        <v>1</v>
      </c>
      <c r="BC412" s="26">
        <v>8</v>
      </c>
      <c r="BD412" s="26">
        <v>4</v>
      </c>
      <c r="BE412" s="26">
        <v>6</v>
      </c>
      <c r="BF412" s="26">
        <v>5</v>
      </c>
      <c r="BG412" s="68">
        <v>251</v>
      </c>
      <c r="BH412" s="68">
        <v>113</v>
      </c>
      <c r="BI412" s="212"/>
      <c r="BJ412" s="66" t="s">
        <v>73</v>
      </c>
      <c r="BK412" s="68">
        <v>20</v>
      </c>
      <c r="BL412" s="68">
        <v>6</v>
      </c>
      <c r="BM412" s="68">
        <v>0</v>
      </c>
      <c r="BN412" s="68">
        <v>3</v>
      </c>
      <c r="BO412" s="68">
        <v>5</v>
      </c>
      <c r="BP412" s="68">
        <v>3</v>
      </c>
      <c r="BQ412" s="68">
        <v>2</v>
      </c>
      <c r="BR412" s="68">
        <v>13</v>
      </c>
      <c r="BS412" s="68">
        <v>0</v>
      </c>
      <c r="BT412" s="68">
        <v>5</v>
      </c>
      <c r="BU412" s="68">
        <v>1</v>
      </c>
      <c r="BV412" s="68">
        <v>1</v>
      </c>
      <c r="BW412" s="68">
        <v>1</v>
      </c>
      <c r="BX412" s="68">
        <v>60</v>
      </c>
      <c r="BY412" s="68">
        <v>51</v>
      </c>
      <c r="BZ412" s="68">
        <v>39</v>
      </c>
      <c r="CA412" s="68">
        <v>29</v>
      </c>
      <c r="CB412" s="68">
        <v>3</v>
      </c>
      <c r="CC412" s="68">
        <v>6</v>
      </c>
      <c r="CD412" s="212"/>
      <c r="CE412" s="66" t="s">
        <v>73</v>
      </c>
      <c r="CF412" s="68">
        <v>0</v>
      </c>
      <c r="CG412" s="68">
        <v>968</v>
      </c>
      <c r="CH412" s="68">
        <v>176</v>
      </c>
      <c r="CI412" s="68">
        <v>2</v>
      </c>
      <c r="CJ412" s="68">
        <v>0</v>
      </c>
      <c r="CK412" s="68">
        <v>16</v>
      </c>
      <c r="CL412" s="68">
        <v>47</v>
      </c>
      <c r="CM412" s="68">
        <v>37</v>
      </c>
      <c r="CN412" s="68">
        <v>38</v>
      </c>
      <c r="CO412" s="212"/>
      <c r="CP412" s="66" t="s">
        <v>73</v>
      </c>
      <c r="CQ412" s="68">
        <v>923</v>
      </c>
      <c r="CR412" s="68">
        <v>459</v>
      </c>
      <c r="CS412" s="68">
        <v>559</v>
      </c>
      <c r="CT412" s="68">
        <v>271</v>
      </c>
      <c r="CU412" s="68">
        <v>0</v>
      </c>
      <c r="CV412" s="68">
        <v>0</v>
      </c>
      <c r="CW412" s="68">
        <v>0</v>
      </c>
      <c r="CX412" s="68">
        <v>0</v>
      </c>
      <c r="CY412" s="68">
        <v>129</v>
      </c>
      <c r="CZ412" s="68">
        <v>49</v>
      </c>
      <c r="DA412" s="68">
        <v>58</v>
      </c>
      <c r="DB412" s="68">
        <v>21</v>
      </c>
      <c r="DC412" s="68">
        <v>18</v>
      </c>
      <c r="DD412" s="68">
        <v>10</v>
      </c>
      <c r="DE412" s="68">
        <v>9</v>
      </c>
      <c r="DF412" s="68">
        <v>5</v>
      </c>
      <c r="DG412" s="68">
        <v>19</v>
      </c>
      <c r="DH412" s="68">
        <v>7</v>
      </c>
      <c r="DI412" s="68">
        <v>6</v>
      </c>
      <c r="DJ412" s="68">
        <v>2</v>
      </c>
      <c r="DK412" s="68">
        <v>15</v>
      </c>
      <c r="DL412" s="68">
        <v>8</v>
      </c>
      <c r="DM412" s="68">
        <v>8</v>
      </c>
      <c r="DN412" s="68">
        <v>5</v>
      </c>
      <c r="DO412" s="212"/>
      <c r="DP412" s="66" t="s">
        <v>73</v>
      </c>
      <c r="DQ412" s="26">
        <v>27</v>
      </c>
      <c r="DR412" s="26">
        <v>47</v>
      </c>
      <c r="DS412" s="26">
        <v>0</v>
      </c>
      <c r="DT412" s="26">
        <v>49</v>
      </c>
      <c r="DU412" s="26">
        <v>0</v>
      </c>
      <c r="DV412" s="26">
        <v>123</v>
      </c>
      <c r="DW412" s="26">
        <v>37</v>
      </c>
      <c r="DX412" s="26">
        <v>30</v>
      </c>
      <c r="DY412" s="41">
        <v>33</v>
      </c>
      <c r="DZ412" s="41">
        <v>15</v>
      </c>
      <c r="EA412" s="212"/>
      <c r="EB412" s="66" t="s">
        <v>73</v>
      </c>
      <c r="EC412" s="68">
        <v>655</v>
      </c>
      <c r="ED412" s="68">
        <v>857</v>
      </c>
      <c r="EE412" s="68">
        <v>161</v>
      </c>
      <c r="EF412" s="68">
        <v>0</v>
      </c>
      <c r="EG412" s="68">
        <v>151</v>
      </c>
      <c r="EH412" s="68">
        <v>178</v>
      </c>
      <c r="EI412" s="68">
        <v>21</v>
      </c>
      <c r="EJ412" s="68">
        <v>917</v>
      </c>
      <c r="EK412" s="68">
        <v>17</v>
      </c>
      <c r="EL412" s="68">
        <v>15</v>
      </c>
      <c r="EM412" s="68">
        <v>21</v>
      </c>
      <c r="EN412" s="68">
        <v>4</v>
      </c>
      <c r="EO412" s="68">
        <v>15</v>
      </c>
      <c r="EP412" s="68">
        <v>2</v>
      </c>
      <c r="EQ412" s="68">
        <v>7</v>
      </c>
      <c r="ER412" s="68">
        <v>2</v>
      </c>
      <c r="ES412" s="68">
        <v>0</v>
      </c>
      <c r="EU412" s="80" t="s">
        <v>991</v>
      </c>
      <c r="EV412" s="80" t="s">
        <v>2705</v>
      </c>
      <c r="EW412" s="78">
        <v>1104</v>
      </c>
      <c r="EX412" s="80">
        <v>640</v>
      </c>
      <c r="EY412" s="78">
        <v>2472</v>
      </c>
      <c r="EZ412" s="78"/>
      <c r="FA412" s="78"/>
      <c r="FB412" s="78"/>
      <c r="FC412" s="78"/>
      <c r="FD412" s="78"/>
      <c r="FE412" s="78"/>
    </row>
    <row r="413" spans="1:161">
      <c r="A413" s="212" t="s">
        <v>223</v>
      </c>
      <c r="B413" s="8" t="s">
        <v>90</v>
      </c>
      <c r="C413" s="71">
        <v>244</v>
      </c>
      <c r="D413" s="71">
        <v>72</v>
      </c>
      <c r="E413" s="71">
        <v>86</v>
      </c>
      <c r="F413" s="71">
        <v>35</v>
      </c>
      <c r="G413" s="71">
        <v>0</v>
      </c>
      <c r="H413" s="71">
        <v>0</v>
      </c>
      <c r="I413" s="71">
        <v>29</v>
      </c>
      <c r="J413" s="71">
        <v>11</v>
      </c>
      <c r="K413" s="71">
        <v>135</v>
      </c>
      <c r="L413" s="71">
        <v>64</v>
      </c>
      <c r="M413" s="71">
        <v>60</v>
      </c>
      <c r="N413" s="71">
        <v>13</v>
      </c>
      <c r="O413" s="71">
        <v>0</v>
      </c>
      <c r="P413" s="71">
        <v>0</v>
      </c>
      <c r="Q413" s="71">
        <v>198</v>
      </c>
      <c r="R413" s="71">
        <v>78</v>
      </c>
      <c r="S413" s="71">
        <v>0</v>
      </c>
      <c r="T413" s="71">
        <v>0</v>
      </c>
      <c r="U413" s="71">
        <v>42</v>
      </c>
      <c r="V413" s="71">
        <v>10</v>
      </c>
      <c r="W413" s="71">
        <v>80</v>
      </c>
      <c r="X413" s="71">
        <v>48</v>
      </c>
      <c r="Y413" s="71">
        <v>0</v>
      </c>
      <c r="Z413" s="71">
        <v>0</v>
      </c>
      <c r="AA413" s="71">
        <v>0</v>
      </c>
      <c r="AB413" s="71">
        <v>0</v>
      </c>
      <c r="AC413" s="69">
        <v>874</v>
      </c>
      <c r="AD413" s="69">
        <v>331</v>
      </c>
      <c r="AE413" s="212" t="s">
        <v>223</v>
      </c>
      <c r="AF413" s="8" t="s">
        <v>90</v>
      </c>
      <c r="AG413" s="71">
        <v>10</v>
      </c>
      <c r="AH413" s="71">
        <v>3</v>
      </c>
      <c r="AI413" s="71">
        <v>4</v>
      </c>
      <c r="AJ413" s="71">
        <v>2</v>
      </c>
      <c r="AK413" s="71">
        <v>0</v>
      </c>
      <c r="AL413" s="71">
        <v>0</v>
      </c>
      <c r="AM413" s="71">
        <v>1</v>
      </c>
      <c r="AN413" s="71">
        <v>0</v>
      </c>
      <c r="AO413" s="71">
        <v>0</v>
      </c>
      <c r="AP413" s="71">
        <v>0</v>
      </c>
      <c r="AQ413" s="71">
        <v>0</v>
      </c>
      <c r="AR413" s="71">
        <v>0</v>
      </c>
      <c r="AS413" s="71">
        <v>0</v>
      </c>
      <c r="AT413" s="71">
        <v>0</v>
      </c>
      <c r="AU413" s="71">
        <v>49</v>
      </c>
      <c r="AV413" s="71">
        <v>18</v>
      </c>
      <c r="AW413" s="71">
        <v>0</v>
      </c>
      <c r="AX413" s="71">
        <v>0</v>
      </c>
      <c r="AY413" s="71">
        <v>7</v>
      </c>
      <c r="AZ413" s="71">
        <v>1</v>
      </c>
      <c r="BA413" s="71">
        <v>2</v>
      </c>
      <c r="BB413" s="71">
        <v>1</v>
      </c>
      <c r="BC413" s="71">
        <v>0</v>
      </c>
      <c r="BD413" s="71">
        <v>0</v>
      </c>
      <c r="BE413" s="71">
        <v>0</v>
      </c>
      <c r="BF413" s="71">
        <v>0</v>
      </c>
      <c r="BG413" s="69">
        <v>73</v>
      </c>
      <c r="BH413" s="69">
        <v>25</v>
      </c>
      <c r="BI413" s="212" t="s">
        <v>223</v>
      </c>
      <c r="BJ413" s="8" t="s">
        <v>90</v>
      </c>
      <c r="BK413" s="31">
        <v>6</v>
      </c>
      <c r="BL413" s="31">
        <v>3</v>
      </c>
      <c r="BM413" s="31">
        <v>0</v>
      </c>
      <c r="BN413" s="31">
        <v>1</v>
      </c>
      <c r="BO413" s="31">
        <v>3</v>
      </c>
      <c r="BP413" s="31">
        <v>2</v>
      </c>
      <c r="BQ413" s="31">
        <v>0</v>
      </c>
      <c r="BR413" s="31">
        <v>5</v>
      </c>
      <c r="BS413" s="31">
        <v>0</v>
      </c>
      <c r="BT413" s="31">
        <v>2</v>
      </c>
      <c r="BU413" s="31">
        <v>2</v>
      </c>
      <c r="BV413" s="31">
        <v>0</v>
      </c>
      <c r="BW413" s="31">
        <v>0</v>
      </c>
      <c r="BX413" s="149">
        <v>24</v>
      </c>
      <c r="BY413" s="125">
        <v>23</v>
      </c>
      <c r="BZ413" s="71">
        <v>12</v>
      </c>
      <c r="CA413" s="71">
        <v>6</v>
      </c>
      <c r="CB413" s="71">
        <v>4</v>
      </c>
      <c r="CC413" s="71">
        <v>5</v>
      </c>
      <c r="CD413" s="212" t="s">
        <v>223</v>
      </c>
      <c r="CE413" s="8" t="s">
        <v>90</v>
      </c>
      <c r="CF413" s="71">
        <v>0</v>
      </c>
      <c r="CG413" s="71">
        <v>351</v>
      </c>
      <c r="CH413" s="71">
        <v>48</v>
      </c>
      <c r="CI413" s="71">
        <v>5</v>
      </c>
      <c r="CJ413" s="71">
        <v>0</v>
      </c>
      <c r="CK413" s="71">
        <v>1</v>
      </c>
      <c r="CL413" s="71">
        <v>26</v>
      </c>
      <c r="CM413" s="71">
        <v>27</v>
      </c>
      <c r="CN413" s="71">
        <v>10</v>
      </c>
      <c r="CO413" s="212" t="s">
        <v>223</v>
      </c>
      <c r="CP413" s="8" t="s">
        <v>90</v>
      </c>
      <c r="CQ413" s="46">
        <v>233</v>
      </c>
      <c r="CR413" s="46">
        <v>106</v>
      </c>
      <c r="CS413" s="46">
        <v>88</v>
      </c>
      <c r="CT413" s="46">
        <v>32</v>
      </c>
      <c r="CU413" s="46">
        <v>0</v>
      </c>
      <c r="CV413" s="46">
        <v>0</v>
      </c>
      <c r="CW413" s="46">
        <v>0</v>
      </c>
      <c r="CX413" s="46">
        <v>0</v>
      </c>
      <c r="CY413" s="46">
        <v>12</v>
      </c>
      <c r="CZ413" s="46">
        <v>5</v>
      </c>
      <c r="DA413" s="46">
        <v>2</v>
      </c>
      <c r="DB413" s="46">
        <v>0</v>
      </c>
      <c r="DC413" s="46">
        <v>0</v>
      </c>
      <c r="DD413" s="46">
        <v>0</v>
      </c>
      <c r="DE413" s="46">
        <v>0</v>
      </c>
      <c r="DF413" s="46">
        <v>0</v>
      </c>
      <c r="DG413" s="46">
        <v>0</v>
      </c>
      <c r="DH413" s="46">
        <v>0</v>
      </c>
      <c r="DI413" s="46">
        <v>0</v>
      </c>
      <c r="DJ413" s="46">
        <v>0</v>
      </c>
      <c r="DK413" s="46">
        <v>0</v>
      </c>
      <c r="DL413" s="46">
        <v>0</v>
      </c>
      <c r="DM413" s="46">
        <v>0</v>
      </c>
      <c r="DN413" s="46">
        <v>0</v>
      </c>
      <c r="DO413" s="212" t="s">
        <v>223</v>
      </c>
      <c r="DP413" s="8" t="s">
        <v>90</v>
      </c>
      <c r="DQ413" s="71">
        <v>7</v>
      </c>
      <c r="DR413" s="71">
        <v>23</v>
      </c>
      <c r="DS413" s="71">
        <v>0</v>
      </c>
      <c r="DT413" s="71">
        <v>45</v>
      </c>
      <c r="DU413" s="71">
        <v>0</v>
      </c>
      <c r="DV413" s="16">
        <v>75</v>
      </c>
      <c r="DW413" s="71">
        <v>18</v>
      </c>
      <c r="DX413" s="71">
        <v>10</v>
      </c>
      <c r="DY413" s="152">
        <v>9</v>
      </c>
      <c r="DZ413" s="32">
        <v>2</v>
      </c>
      <c r="EA413" s="212" t="s">
        <v>223</v>
      </c>
      <c r="EB413" s="8" t="s">
        <v>90</v>
      </c>
      <c r="EC413" s="71">
        <v>617</v>
      </c>
      <c r="ED413" s="71">
        <v>666</v>
      </c>
      <c r="EE413" s="71">
        <v>8</v>
      </c>
      <c r="EF413" s="71">
        <v>0</v>
      </c>
      <c r="EG413" s="71">
        <v>0</v>
      </c>
      <c r="EH413" s="71">
        <v>0</v>
      </c>
      <c r="EI413" s="71">
        <v>0</v>
      </c>
      <c r="EJ413" s="71">
        <v>636</v>
      </c>
      <c r="EK413" s="71">
        <v>8</v>
      </c>
      <c r="EL413" s="71">
        <v>8</v>
      </c>
      <c r="EM413" s="71">
        <v>5</v>
      </c>
      <c r="EN413" s="71">
        <v>2</v>
      </c>
      <c r="EO413" s="71">
        <v>4</v>
      </c>
      <c r="EP413" s="71">
        <v>0</v>
      </c>
      <c r="EQ413" s="71">
        <v>0</v>
      </c>
      <c r="ER413" s="71">
        <v>2</v>
      </c>
      <c r="ES413" s="71">
        <v>0</v>
      </c>
      <c r="EU413" s="80" t="s">
        <v>223</v>
      </c>
      <c r="EV413" s="80" t="s">
        <v>2706</v>
      </c>
      <c r="EW413" s="78">
        <v>245</v>
      </c>
      <c r="EX413" s="80">
        <v>90</v>
      </c>
      <c r="EY413" s="78">
        <v>866</v>
      </c>
      <c r="EZ413" s="78"/>
      <c r="FA413" s="78"/>
      <c r="FB413" s="78"/>
      <c r="FC413" s="78"/>
      <c r="FD413" s="78"/>
      <c r="FE413" s="78"/>
    </row>
    <row r="414" spans="1:161">
      <c r="A414" s="212"/>
      <c r="B414" s="8" t="s">
        <v>91</v>
      </c>
      <c r="C414" s="71">
        <v>312</v>
      </c>
      <c r="D414" s="71">
        <v>91</v>
      </c>
      <c r="E414" s="71">
        <v>0</v>
      </c>
      <c r="F414" s="71">
        <v>0</v>
      </c>
      <c r="G414" s="71">
        <v>0</v>
      </c>
      <c r="H414" s="71">
        <v>0</v>
      </c>
      <c r="I414" s="71">
        <v>0</v>
      </c>
      <c r="J414" s="71">
        <v>0</v>
      </c>
      <c r="K414" s="71">
        <v>124</v>
      </c>
      <c r="L414" s="71">
        <v>65</v>
      </c>
      <c r="M414" s="71">
        <v>226</v>
      </c>
      <c r="N414" s="71">
        <v>75</v>
      </c>
      <c r="O414" s="71">
        <v>0</v>
      </c>
      <c r="P414" s="71">
        <v>0</v>
      </c>
      <c r="Q414" s="71">
        <v>253</v>
      </c>
      <c r="R414" s="71">
        <v>121</v>
      </c>
      <c r="S414" s="71">
        <v>0</v>
      </c>
      <c r="T414" s="71">
        <v>0</v>
      </c>
      <c r="U414" s="71">
        <v>105</v>
      </c>
      <c r="V414" s="71">
        <v>25</v>
      </c>
      <c r="W414" s="71">
        <v>0</v>
      </c>
      <c r="X414" s="71">
        <v>0</v>
      </c>
      <c r="Y414" s="71">
        <v>0</v>
      </c>
      <c r="Z414" s="71">
        <v>0</v>
      </c>
      <c r="AA414" s="71">
        <v>0</v>
      </c>
      <c r="AB414" s="71">
        <v>0</v>
      </c>
      <c r="AC414" s="69">
        <v>1020</v>
      </c>
      <c r="AD414" s="69">
        <v>377</v>
      </c>
      <c r="AE414" s="212"/>
      <c r="AF414" s="8" t="s">
        <v>91</v>
      </c>
      <c r="AG414" s="71">
        <v>1</v>
      </c>
      <c r="AH414" s="71">
        <v>1</v>
      </c>
      <c r="AI414" s="71">
        <v>0</v>
      </c>
      <c r="AJ414" s="71">
        <v>0</v>
      </c>
      <c r="AK414" s="71">
        <v>0</v>
      </c>
      <c r="AL414" s="71">
        <v>0</v>
      </c>
      <c r="AM414" s="71">
        <v>0</v>
      </c>
      <c r="AN414" s="71">
        <v>0</v>
      </c>
      <c r="AO414" s="71">
        <v>2</v>
      </c>
      <c r="AP414" s="71">
        <v>0</v>
      </c>
      <c r="AQ414" s="71">
        <v>0</v>
      </c>
      <c r="AR414" s="71">
        <v>0</v>
      </c>
      <c r="AS414" s="71">
        <v>0</v>
      </c>
      <c r="AT414" s="71">
        <v>0</v>
      </c>
      <c r="AU414" s="71">
        <v>36</v>
      </c>
      <c r="AV414" s="71">
        <v>18</v>
      </c>
      <c r="AW414" s="71">
        <v>0</v>
      </c>
      <c r="AX414" s="71">
        <v>0</v>
      </c>
      <c r="AY414" s="71">
        <v>34</v>
      </c>
      <c r="AZ414" s="71">
        <v>5</v>
      </c>
      <c r="BA414" s="71">
        <v>0</v>
      </c>
      <c r="BB414" s="71">
        <v>0</v>
      </c>
      <c r="BC414" s="71">
        <v>0</v>
      </c>
      <c r="BD414" s="71">
        <v>0</v>
      </c>
      <c r="BE414" s="71">
        <v>0</v>
      </c>
      <c r="BF414" s="71">
        <v>0</v>
      </c>
      <c r="BG414" s="69">
        <v>73</v>
      </c>
      <c r="BH414" s="69">
        <v>24</v>
      </c>
      <c r="BI414" s="212"/>
      <c r="BJ414" s="8" t="s">
        <v>91</v>
      </c>
      <c r="BK414" s="31">
        <v>6</v>
      </c>
      <c r="BL414" s="31">
        <v>0</v>
      </c>
      <c r="BM414" s="31">
        <v>0</v>
      </c>
      <c r="BN414" s="31">
        <v>0</v>
      </c>
      <c r="BO414" s="31">
        <v>2</v>
      </c>
      <c r="BP414" s="31">
        <v>3</v>
      </c>
      <c r="BQ414" s="31">
        <v>0</v>
      </c>
      <c r="BR414" s="31">
        <v>4</v>
      </c>
      <c r="BS414" s="31">
        <v>0</v>
      </c>
      <c r="BT414" s="31">
        <v>2</v>
      </c>
      <c r="BU414" s="31">
        <v>0</v>
      </c>
      <c r="BV414" s="31">
        <v>0</v>
      </c>
      <c r="BW414" s="31">
        <v>0</v>
      </c>
      <c r="BX414" s="149">
        <v>17</v>
      </c>
      <c r="BY414" s="125">
        <v>18</v>
      </c>
      <c r="BZ414" s="71">
        <v>10</v>
      </c>
      <c r="CA414" s="71">
        <v>4</v>
      </c>
      <c r="CB414" s="71">
        <v>0</v>
      </c>
      <c r="CC414" s="71">
        <v>1</v>
      </c>
      <c r="CD414" s="212"/>
      <c r="CE414" s="8" t="s">
        <v>91</v>
      </c>
      <c r="CF414" s="71">
        <v>0</v>
      </c>
      <c r="CG414" s="71">
        <v>359</v>
      </c>
      <c r="CH414" s="71">
        <v>26</v>
      </c>
      <c r="CI414" s="71">
        <v>0</v>
      </c>
      <c r="CJ414" s="71">
        <v>0</v>
      </c>
      <c r="CK414" s="71">
        <v>6</v>
      </c>
      <c r="CL414" s="71">
        <v>18</v>
      </c>
      <c r="CM414" s="71">
        <v>6</v>
      </c>
      <c r="CN414" s="71">
        <v>12</v>
      </c>
      <c r="CO414" s="212"/>
      <c r="CP414" s="8" t="s">
        <v>91</v>
      </c>
      <c r="CQ414" s="46">
        <v>268</v>
      </c>
      <c r="CR414" s="46">
        <v>118</v>
      </c>
      <c r="CS414" s="46">
        <v>133</v>
      </c>
      <c r="CT414" s="46">
        <v>71</v>
      </c>
      <c r="CU414" s="46">
        <v>0</v>
      </c>
      <c r="CV414" s="46">
        <v>0</v>
      </c>
      <c r="CW414" s="46">
        <v>0</v>
      </c>
      <c r="CX414" s="46">
        <v>0</v>
      </c>
      <c r="CY414" s="46">
        <v>114</v>
      </c>
      <c r="CZ414" s="46">
        <v>22</v>
      </c>
      <c r="DA414" s="46">
        <v>43</v>
      </c>
      <c r="DB414" s="46">
        <v>11</v>
      </c>
      <c r="DC414" s="46">
        <v>0</v>
      </c>
      <c r="DD414" s="46">
        <v>0</v>
      </c>
      <c r="DE414" s="46">
        <v>0</v>
      </c>
      <c r="DF414" s="46">
        <v>0</v>
      </c>
      <c r="DG414" s="46">
        <v>0</v>
      </c>
      <c r="DH414" s="46">
        <v>0</v>
      </c>
      <c r="DI414" s="46">
        <v>0</v>
      </c>
      <c r="DJ414" s="46">
        <v>0</v>
      </c>
      <c r="DK414" s="46">
        <v>0</v>
      </c>
      <c r="DL414" s="46">
        <v>0</v>
      </c>
      <c r="DM414" s="46">
        <v>0</v>
      </c>
      <c r="DN414" s="46">
        <v>0</v>
      </c>
      <c r="DO414" s="212"/>
      <c r="DP414" s="8" t="s">
        <v>91</v>
      </c>
      <c r="DQ414" s="71">
        <v>13</v>
      </c>
      <c r="DR414" s="71">
        <v>28</v>
      </c>
      <c r="DS414" s="71">
        <v>0</v>
      </c>
      <c r="DT414" s="71">
        <v>6</v>
      </c>
      <c r="DU414" s="71">
        <v>0</v>
      </c>
      <c r="DV414" s="16">
        <v>47</v>
      </c>
      <c r="DW414" s="71">
        <v>20</v>
      </c>
      <c r="DX414" s="71">
        <v>18</v>
      </c>
      <c r="DY414" s="152">
        <v>11</v>
      </c>
      <c r="DZ414" s="32">
        <v>5</v>
      </c>
      <c r="EA414" s="212"/>
      <c r="EB414" s="8" t="s">
        <v>91</v>
      </c>
      <c r="EC414" s="71">
        <v>134</v>
      </c>
      <c r="ED414" s="71">
        <v>184</v>
      </c>
      <c r="EE414" s="71">
        <v>74</v>
      </c>
      <c r="EF414" s="71">
        <v>0</v>
      </c>
      <c r="EG414" s="71">
        <v>0</v>
      </c>
      <c r="EH414" s="71">
        <v>0</v>
      </c>
      <c r="EI414" s="71">
        <v>5</v>
      </c>
      <c r="EJ414" s="71">
        <v>177</v>
      </c>
      <c r="EK414" s="71">
        <v>93</v>
      </c>
      <c r="EL414" s="71">
        <v>0</v>
      </c>
      <c r="EM414" s="71">
        <v>36</v>
      </c>
      <c r="EN414" s="71">
        <v>0</v>
      </c>
      <c r="EO414" s="71">
        <v>0</v>
      </c>
      <c r="EP414" s="71">
        <v>0</v>
      </c>
      <c r="EQ414" s="71">
        <v>0</v>
      </c>
      <c r="ER414" s="71">
        <v>0</v>
      </c>
      <c r="ES414" s="71">
        <v>0</v>
      </c>
      <c r="EU414" s="80" t="s">
        <v>223</v>
      </c>
      <c r="EV414" s="80" t="s">
        <v>2707</v>
      </c>
      <c r="EW414" s="78">
        <v>382</v>
      </c>
      <c r="EX414" s="80">
        <v>176</v>
      </c>
      <c r="EY414" s="78">
        <v>796</v>
      </c>
      <c r="EZ414" s="78"/>
      <c r="FA414" s="78"/>
      <c r="FB414" s="78"/>
      <c r="FC414" s="78"/>
      <c r="FD414" s="78"/>
      <c r="FE414" s="78"/>
    </row>
    <row r="415" spans="1:161">
      <c r="A415" s="212"/>
      <c r="B415" s="66" t="s">
        <v>73</v>
      </c>
      <c r="C415" s="26">
        <v>556</v>
      </c>
      <c r="D415" s="26">
        <v>163</v>
      </c>
      <c r="E415" s="26">
        <v>86</v>
      </c>
      <c r="F415" s="26">
        <v>35</v>
      </c>
      <c r="G415" s="26">
        <v>0</v>
      </c>
      <c r="H415" s="26">
        <v>0</v>
      </c>
      <c r="I415" s="26">
        <v>29</v>
      </c>
      <c r="J415" s="26">
        <v>11</v>
      </c>
      <c r="K415" s="26">
        <v>259</v>
      </c>
      <c r="L415" s="26">
        <v>129</v>
      </c>
      <c r="M415" s="26">
        <v>286</v>
      </c>
      <c r="N415" s="26">
        <v>88</v>
      </c>
      <c r="O415" s="26">
        <v>0</v>
      </c>
      <c r="P415" s="26">
        <v>0</v>
      </c>
      <c r="Q415" s="26">
        <v>451</v>
      </c>
      <c r="R415" s="26">
        <v>199</v>
      </c>
      <c r="S415" s="26">
        <v>0</v>
      </c>
      <c r="T415" s="26">
        <v>0</v>
      </c>
      <c r="U415" s="26">
        <v>147</v>
      </c>
      <c r="V415" s="26">
        <v>35</v>
      </c>
      <c r="W415" s="26">
        <v>80</v>
      </c>
      <c r="X415" s="26">
        <v>48</v>
      </c>
      <c r="Y415" s="26">
        <v>0</v>
      </c>
      <c r="Z415" s="26">
        <v>0</v>
      </c>
      <c r="AA415" s="26">
        <v>0</v>
      </c>
      <c r="AB415" s="26">
        <v>0</v>
      </c>
      <c r="AC415" s="68">
        <v>1894</v>
      </c>
      <c r="AD415" s="68">
        <v>708</v>
      </c>
      <c r="AE415" s="212"/>
      <c r="AF415" s="66" t="s">
        <v>73</v>
      </c>
      <c r="AG415" s="26">
        <v>11</v>
      </c>
      <c r="AH415" s="26">
        <v>4</v>
      </c>
      <c r="AI415" s="26">
        <v>4</v>
      </c>
      <c r="AJ415" s="26">
        <v>2</v>
      </c>
      <c r="AK415" s="26">
        <v>0</v>
      </c>
      <c r="AL415" s="26">
        <v>0</v>
      </c>
      <c r="AM415" s="26">
        <v>1</v>
      </c>
      <c r="AN415" s="26">
        <v>0</v>
      </c>
      <c r="AO415" s="26">
        <v>2</v>
      </c>
      <c r="AP415" s="26">
        <v>0</v>
      </c>
      <c r="AQ415" s="26">
        <v>0</v>
      </c>
      <c r="AR415" s="26">
        <v>0</v>
      </c>
      <c r="AS415" s="26">
        <v>0</v>
      </c>
      <c r="AT415" s="26">
        <v>0</v>
      </c>
      <c r="AU415" s="26">
        <v>85</v>
      </c>
      <c r="AV415" s="26">
        <v>36</v>
      </c>
      <c r="AW415" s="26">
        <v>0</v>
      </c>
      <c r="AX415" s="26">
        <v>0</v>
      </c>
      <c r="AY415" s="26">
        <v>41</v>
      </c>
      <c r="AZ415" s="26">
        <v>6</v>
      </c>
      <c r="BA415" s="26">
        <v>2</v>
      </c>
      <c r="BB415" s="26">
        <v>1</v>
      </c>
      <c r="BC415" s="26">
        <v>0</v>
      </c>
      <c r="BD415" s="26">
        <v>0</v>
      </c>
      <c r="BE415" s="26">
        <v>0</v>
      </c>
      <c r="BF415" s="26">
        <v>0</v>
      </c>
      <c r="BG415" s="68">
        <v>146</v>
      </c>
      <c r="BH415" s="68">
        <v>49</v>
      </c>
      <c r="BI415" s="212"/>
      <c r="BJ415" s="66" t="s">
        <v>73</v>
      </c>
      <c r="BK415" s="68">
        <v>12</v>
      </c>
      <c r="BL415" s="68">
        <v>3</v>
      </c>
      <c r="BM415" s="68">
        <v>0</v>
      </c>
      <c r="BN415" s="68">
        <v>1</v>
      </c>
      <c r="BO415" s="68">
        <v>5</v>
      </c>
      <c r="BP415" s="68">
        <v>5</v>
      </c>
      <c r="BQ415" s="68">
        <v>0</v>
      </c>
      <c r="BR415" s="68">
        <v>9</v>
      </c>
      <c r="BS415" s="68">
        <v>0</v>
      </c>
      <c r="BT415" s="68">
        <v>4</v>
      </c>
      <c r="BU415" s="68">
        <v>2</v>
      </c>
      <c r="BV415" s="68">
        <v>0</v>
      </c>
      <c r="BW415" s="68">
        <v>0</v>
      </c>
      <c r="BX415" s="68">
        <v>41</v>
      </c>
      <c r="BY415" s="68">
        <v>41</v>
      </c>
      <c r="BZ415" s="68">
        <v>22</v>
      </c>
      <c r="CA415" s="68">
        <v>10</v>
      </c>
      <c r="CB415" s="68">
        <v>4</v>
      </c>
      <c r="CC415" s="68">
        <v>6</v>
      </c>
      <c r="CD415" s="212"/>
      <c r="CE415" s="66" t="s">
        <v>73</v>
      </c>
      <c r="CF415" s="68">
        <v>0</v>
      </c>
      <c r="CG415" s="68">
        <v>710</v>
      </c>
      <c r="CH415" s="68">
        <v>74</v>
      </c>
      <c r="CI415" s="68">
        <v>5</v>
      </c>
      <c r="CJ415" s="68">
        <v>0</v>
      </c>
      <c r="CK415" s="68">
        <v>7</v>
      </c>
      <c r="CL415" s="68">
        <v>44</v>
      </c>
      <c r="CM415" s="68">
        <v>33</v>
      </c>
      <c r="CN415" s="68">
        <v>22</v>
      </c>
      <c r="CO415" s="212"/>
      <c r="CP415" s="66" t="s">
        <v>73</v>
      </c>
      <c r="CQ415" s="68">
        <v>501</v>
      </c>
      <c r="CR415" s="68">
        <v>224</v>
      </c>
      <c r="CS415" s="68">
        <v>221</v>
      </c>
      <c r="CT415" s="68">
        <v>103</v>
      </c>
      <c r="CU415" s="68">
        <v>0</v>
      </c>
      <c r="CV415" s="68">
        <v>0</v>
      </c>
      <c r="CW415" s="68">
        <v>0</v>
      </c>
      <c r="CX415" s="68">
        <v>0</v>
      </c>
      <c r="CY415" s="68">
        <v>126</v>
      </c>
      <c r="CZ415" s="68">
        <v>27</v>
      </c>
      <c r="DA415" s="68">
        <v>45</v>
      </c>
      <c r="DB415" s="68">
        <v>11</v>
      </c>
      <c r="DC415" s="68">
        <v>0</v>
      </c>
      <c r="DD415" s="68">
        <v>0</v>
      </c>
      <c r="DE415" s="68">
        <v>0</v>
      </c>
      <c r="DF415" s="68">
        <v>0</v>
      </c>
      <c r="DG415" s="68">
        <v>0</v>
      </c>
      <c r="DH415" s="68">
        <v>0</v>
      </c>
      <c r="DI415" s="68">
        <v>0</v>
      </c>
      <c r="DJ415" s="68">
        <v>0</v>
      </c>
      <c r="DK415" s="68">
        <v>0</v>
      </c>
      <c r="DL415" s="68">
        <v>0</v>
      </c>
      <c r="DM415" s="68">
        <v>0</v>
      </c>
      <c r="DN415" s="68">
        <v>0</v>
      </c>
      <c r="DO415" s="212"/>
      <c r="DP415" s="66" t="s">
        <v>73</v>
      </c>
      <c r="DQ415" s="26">
        <v>20</v>
      </c>
      <c r="DR415" s="26">
        <v>51</v>
      </c>
      <c r="DS415" s="26">
        <v>0</v>
      </c>
      <c r="DT415" s="26">
        <v>51</v>
      </c>
      <c r="DU415" s="26">
        <v>0</v>
      </c>
      <c r="DV415" s="26">
        <v>122</v>
      </c>
      <c r="DW415" s="26">
        <v>38</v>
      </c>
      <c r="DX415" s="26">
        <v>28</v>
      </c>
      <c r="DY415" s="41">
        <v>20</v>
      </c>
      <c r="DZ415" s="41">
        <v>7</v>
      </c>
      <c r="EA415" s="212"/>
      <c r="EB415" s="66" t="s">
        <v>73</v>
      </c>
      <c r="EC415" s="68">
        <v>751</v>
      </c>
      <c r="ED415" s="68">
        <v>850</v>
      </c>
      <c r="EE415" s="68">
        <v>82</v>
      </c>
      <c r="EF415" s="68">
        <v>0</v>
      </c>
      <c r="EG415" s="68">
        <v>0</v>
      </c>
      <c r="EH415" s="68">
        <v>0</v>
      </c>
      <c r="EI415" s="68">
        <v>5</v>
      </c>
      <c r="EJ415" s="68">
        <v>813</v>
      </c>
      <c r="EK415" s="68">
        <v>101</v>
      </c>
      <c r="EL415" s="68">
        <v>8</v>
      </c>
      <c r="EM415" s="68">
        <v>41</v>
      </c>
      <c r="EN415" s="68">
        <v>2</v>
      </c>
      <c r="EO415" s="68">
        <v>4</v>
      </c>
      <c r="EP415" s="68">
        <v>0</v>
      </c>
      <c r="EQ415" s="68">
        <v>0</v>
      </c>
      <c r="ER415" s="68">
        <v>2</v>
      </c>
      <c r="ES415" s="68">
        <v>0</v>
      </c>
      <c r="EU415" s="80" t="s">
        <v>223</v>
      </c>
      <c r="EV415" s="80" t="s">
        <v>2708</v>
      </c>
      <c r="EW415" s="78">
        <v>627</v>
      </c>
      <c r="EX415" s="80">
        <v>266</v>
      </c>
      <c r="EY415" s="78">
        <v>1662</v>
      </c>
      <c r="EZ415" s="78"/>
      <c r="FA415" s="78"/>
      <c r="FB415" s="78"/>
      <c r="FC415" s="78"/>
      <c r="FD415" s="78"/>
      <c r="FE415" s="78"/>
    </row>
    <row r="416" spans="1:161">
      <c r="A416" s="212" t="s">
        <v>224</v>
      </c>
      <c r="B416" s="8" t="s">
        <v>90</v>
      </c>
      <c r="C416" s="71">
        <v>649</v>
      </c>
      <c r="D416" s="71">
        <v>262</v>
      </c>
      <c r="E416" s="71">
        <v>130</v>
      </c>
      <c r="F416" s="71">
        <v>51</v>
      </c>
      <c r="G416" s="71">
        <v>0</v>
      </c>
      <c r="H416" s="71">
        <v>0</v>
      </c>
      <c r="I416" s="71">
        <v>24</v>
      </c>
      <c r="J416" s="71">
        <v>10</v>
      </c>
      <c r="K416" s="71">
        <v>192</v>
      </c>
      <c r="L416" s="71">
        <v>73</v>
      </c>
      <c r="M416" s="71">
        <v>91</v>
      </c>
      <c r="N416" s="71">
        <v>19</v>
      </c>
      <c r="O416" s="71">
        <v>11</v>
      </c>
      <c r="P416" s="71">
        <v>2</v>
      </c>
      <c r="Q416" s="71">
        <v>310</v>
      </c>
      <c r="R416" s="71">
        <v>112</v>
      </c>
      <c r="S416" s="71">
        <v>0</v>
      </c>
      <c r="T416" s="71">
        <v>0</v>
      </c>
      <c r="U416" s="71">
        <v>87</v>
      </c>
      <c r="V416" s="71">
        <v>14</v>
      </c>
      <c r="W416" s="71">
        <v>0</v>
      </c>
      <c r="X416" s="71">
        <v>0</v>
      </c>
      <c r="Y416" s="71">
        <v>0</v>
      </c>
      <c r="Z416" s="71">
        <v>0</v>
      </c>
      <c r="AA416" s="71">
        <v>15</v>
      </c>
      <c r="AB416" s="71">
        <v>6</v>
      </c>
      <c r="AC416" s="69">
        <v>1509</v>
      </c>
      <c r="AD416" s="69">
        <v>549</v>
      </c>
      <c r="AE416" s="212" t="s">
        <v>224</v>
      </c>
      <c r="AF416" s="8" t="s">
        <v>90</v>
      </c>
      <c r="AG416" s="71">
        <v>41</v>
      </c>
      <c r="AH416" s="71">
        <v>15</v>
      </c>
      <c r="AI416" s="71">
        <v>10</v>
      </c>
      <c r="AJ416" s="71">
        <v>3</v>
      </c>
      <c r="AK416" s="71">
        <v>0</v>
      </c>
      <c r="AL416" s="71">
        <v>0</v>
      </c>
      <c r="AM416" s="71">
        <v>0</v>
      </c>
      <c r="AN416" s="71">
        <v>0</v>
      </c>
      <c r="AO416" s="71">
        <v>2</v>
      </c>
      <c r="AP416" s="71">
        <v>0</v>
      </c>
      <c r="AQ416" s="71">
        <v>4</v>
      </c>
      <c r="AR416" s="71">
        <v>1</v>
      </c>
      <c r="AS416" s="71">
        <v>0</v>
      </c>
      <c r="AT416" s="71">
        <v>0</v>
      </c>
      <c r="AU416" s="71">
        <v>63</v>
      </c>
      <c r="AV416" s="71">
        <v>14</v>
      </c>
      <c r="AW416" s="71">
        <v>0</v>
      </c>
      <c r="AX416" s="71">
        <v>0</v>
      </c>
      <c r="AY416" s="71">
        <v>18</v>
      </c>
      <c r="AZ416" s="71">
        <v>2</v>
      </c>
      <c r="BA416" s="71">
        <v>0</v>
      </c>
      <c r="BB416" s="71">
        <v>0</v>
      </c>
      <c r="BC416" s="71">
        <v>0</v>
      </c>
      <c r="BD416" s="71">
        <v>0</v>
      </c>
      <c r="BE416" s="71">
        <v>3</v>
      </c>
      <c r="BF416" s="71">
        <v>1</v>
      </c>
      <c r="BG416" s="69">
        <v>141</v>
      </c>
      <c r="BH416" s="69">
        <v>36</v>
      </c>
      <c r="BI416" s="212" t="s">
        <v>224</v>
      </c>
      <c r="BJ416" s="8" t="s">
        <v>90</v>
      </c>
      <c r="BK416" s="31">
        <v>9</v>
      </c>
      <c r="BL416" s="31">
        <v>3</v>
      </c>
      <c r="BM416" s="31">
        <v>0</v>
      </c>
      <c r="BN416" s="31">
        <v>2</v>
      </c>
      <c r="BO416" s="31">
        <v>3</v>
      </c>
      <c r="BP416" s="31">
        <v>2</v>
      </c>
      <c r="BQ416" s="31">
        <v>1</v>
      </c>
      <c r="BR416" s="31">
        <v>5</v>
      </c>
      <c r="BS416" s="31">
        <v>0</v>
      </c>
      <c r="BT416" s="31">
        <v>4</v>
      </c>
      <c r="BU416" s="31">
        <v>0</v>
      </c>
      <c r="BV416" s="31">
        <v>0</v>
      </c>
      <c r="BW416" s="31">
        <v>1</v>
      </c>
      <c r="BX416" s="149">
        <v>30</v>
      </c>
      <c r="BY416" s="125">
        <v>39</v>
      </c>
      <c r="BZ416" s="71">
        <v>25</v>
      </c>
      <c r="CA416" s="71">
        <v>15</v>
      </c>
      <c r="CB416" s="71">
        <v>0</v>
      </c>
      <c r="CC416" s="71">
        <v>5</v>
      </c>
      <c r="CD416" s="212" t="s">
        <v>224</v>
      </c>
      <c r="CE416" s="8" t="s">
        <v>90</v>
      </c>
      <c r="CF416" s="71">
        <v>0</v>
      </c>
      <c r="CG416" s="71">
        <v>691</v>
      </c>
      <c r="CH416" s="71">
        <v>88</v>
      </c>
      <c r="CI416" s="71">
        <v>0</v>
      </c>
      <c r="CJ416" s="71">
        <v>0</v>
      </c>
      <c r="CK416" s="71">
        <v>5</v>
      </c>
      <c r="CL416" s="71">
        <v>34</v>
      </c>
      <c r="CM416" s="71">
        <v>24</v>
      </c>
      <c r="CN416" s="71">
        <v>24</v>
      </c>
      <c r="CO416" s="212" t="s">
        <v>224</v>
      </c>
      <c r="CP416" s="8" t="s">
        <v>90</v>
      </c>
      <c r="CQ416" s="46">
        <v>261</v>
      </c>
      <c r="CR416" s="46">
        <v>92</v>
      </c>
      <c r="CS416" s="46">
        <v>136</v>
      </c>
      <c r="CT416" s="46">
        <v>58</v>
      </c>
      <c r="CU416" s="46">
        <v>0</v>
      </c>
      <c r="CV416" s="46">
        <v>0</v>
      </c>
      <c r="CW416" s="46">
        <v>0</v>
      </c>
      <c r="CX416" s="46">
        <v>0</v>
      </c>
      <c r="CY416" s="46">
        <v>34</v>
      </c>
      <c r="CZ416" s="46">
        <v>5</v>
      </c>
      <c r="DA416" s="46">
        <v>11</v>
      </c>
      <c r="DB416" s="46">
        <v>1</v>
      </c>
      <c r="DC416" s="46">
        <v>0</v>
      </c>
      <c r="DD416" s="46">
        <v>0</v>
      </c>
      <c r="DE416" s="46">
        <v>0</v>
      </c>
      <c r="DF416" s="46">
        <v>0</v>
      </c>
      <c r="DG416" s="46">
        <v>0</v>
      </c>
      <c r="DH416" s="46">
        <v>0</v>
      </c>
      <c r="DI416" s="46">
        <v>0</v>
      </c>
      <c r="DJ416" s="46">
        <v>0</v>
      </c>
      <c r="DK416" s="46">
        <v>6</v>
      </c>
      <c r="DL416" s="46">
        <v>2</v>
      </c>
      <c r="DM416" s="46">
        <v>3</v>
      </c>
      <c r="DN416" s="46">
        <v>1</v>
      </c>
      <c r="DO416" s="212" t="s">
        <v>224</v>
      </c>
      <c r="DP416" s="8" t="s">
        <v>90</v>
      </c>
      <c r="DQ416" s="71">
        <v>16</v>
      </c>
      <c r="DR416" s="71">
        <v>28</v>
      </c>
      <c r="DS416" s="71">
        <v>1</v>
      </c>
      <c r="DT416" s="71">
        <v>32</v>
      </c>
      <c r="DU416" s="71">
        <v>0</v>
      </c>
      <c r="DV416" s="16">
        <v>77</v>
      </c>
      <c r="DW416" s="71">
        <v>19</v>
      </c>
      <c r="DX416" s="71">
        <v>17</v>
      </c>
      <c r="DY416" s="152">
        <v>9</v>
      </c>
      <c r="DZ416" s="32">
        <v>2</v>
      </c>
      <c r="EA416" s="212" t="s">
        <v>224</v>
      </c>
      <c r="EB416" s="8" t="s">
        <v>90</v>
      </c>
      <c r="EC416" s="71">
        <v>556</v>
      </c>
      <c r="ED416" s="71">
        <v>299</v>
      </c>
      <c r="EE416" s="71">
        <v>44</v>
      </c>
      <c r="EF416" s="71">
        <v>0</v>
      </c>
      <c r="EG416" s="71">
        <v>65</v>
      </c>
      <c r="EH416" s="71">
        <v>0</v>
      </c>
      <c r="EI416" s="71">
        <v>5</v>
      </c>
      <c r="EJ416" s="71">
        <v>561</v>
      </c>
      <c r="EK416" s="71">
        <v>5</v>
      </c>
      <c r="EL416" s="71">
        <v>5</v>
      </c>
      <c r="EM416" s="71">
        <v>7</v>
      </c>
      <c r="EN416" s="71">
        <v>0</v>
      </c>
      <c r="EO416" s="71">
        <v>0</v>
      </c>
      <c r="EP416" s="71">
        <v>0</v>
      </c>
      <c r="EQ416" s="71">
        <v>0</v>
      </c>
      <c r="ER416" s="71">
        <v>0</v>
      </c>
      <c r="ES416" s="71">
        <v>0</v>
      </c>
      <c r="EU416" s="80" t="s">
        <v>224</v>
      </c>
      <c r="EV416" s="80" t="s">
        <v>2709</v>
      </c>
      <c r="EW416" s="78">
        <v>301</v>
      </c>
      <c r="EX416" s="80">
        <v>150</v>
      </c>
      <c r="EY416" s="78">
        <v>1646</v>
      </c>
      <c r="EZ416" s="78"/>
      <c r="FA416" s="78"/>
      <c r="FB416" s="78"/>
      <c r="FC416" s="78"/>
      <c r="FD416" s="78"/>
      <c r="FE416" s="78"/>
    </row>
    <row r="417" spans="1:161">
      <c r="A417" s="212"/>
      <c r="B417" s="8" t="s">
        <v>91</v>
      </c>
      <c r="C417" s="71">
        <v>514</v>
      </c>
      <c r="D417" s="71">
        <v>196</v>
      </c>
      <c r="E417" s="71">
        <v>0</v>
      </c>
      <c r="F417" s="71">
        <v>0</v>
      </c>
      <c r="G417" s="71">
        <v>0</v>
      </c>
      <c r="H417" s="71">
        <v>0</v>
      </c>
      <c r="I417" s="71">
        <v>0</v>
      </c>
      <c r="J417" s="71">
        <v>0</v>
      </c>
      <c r="K417" s="71">
        <v>156</v>
      </c>
      <c r="L417" s="71">
        <v>90</v>
      </c>
      <c r="M417" s="71">
        <v>160</v>
      </c>
      <c r="N417" s="71">
        <v>58</v>
      </c>
      <c r="O417" s="71">
        <v>142</v>
      </c>
      <c r="P417" s="71">
        <v>60</v>
      </c>
      <c r="Q417" s="71">
        <v>322</v>
      </c>
      <c r="R417" s="71">
        <v>143</v>
      </c>
      <c r="S417" s="71">
        <v>9</v>
      </c>
      <c r="T417" s="71">
        <v>0</v>
      </c>
      <c r="U417" s="71">
        <v>122</v>
      </c>
      <c r="V417" s="71">
        <v>31</v>
      </c>
      <c r="W417" s="71">
        <v>43</v>
      </c>
      <c r="X417" s="71">
        <v>17</v>
      </c>
      <c r="Y417" s="71">
        <v>42</v>
      </c>
      <c r="Z417" s="71">
        <v>6</v>
      </c>
      <c r="AA417" s="71">
        <v>46</v>
      </c>
      <c r="AB417" s="71">
        <v>9</v>
      </c>
      <c r="AC417" s="69">
        <v>1556</v>
      </c>
      <c r="AD417" s="69">
        <v>610</v>
      </c>
      <c r="AE417" s="212"/>
      <c r="AF417" s="8" t="s">
        <v>91</v>
      </c>
      <c r="AG417" s="71">
        <v>37</v>
      </c>
      <c r="AH417" s="71">
        <v>14</v>
      </c>
      <c r="AI417" s="71">
        <v>0</v>
      </c>
      <c r="AJ417" s="71">
        <v>0</v>
      </c>
      <c r="AK417" s="71">
        <v>0</v>
      </c>
      <c r="AL417" s="71">
        <v>0</v>
      </c>
      <c r="AM417" s="71">
        <v>0</v>
      </c>
      <c r="AN417" s="71">
        <v>0</v>
      </c>
      <c r="AO417" s="71">
        <v>3</v>
      </c>
      <c r="AP417" s="71">
        <v>1</v>
      </c>
      <c r="AQ417" s="71">
        <v>7</v>
      </c>
      <c r="AR417" s="71">
        <v>1</v>
      </c>
      <c r="AS417" s="71">
        <v>5</v>
      </c>
      <c r="AT417" s="71">
        <v>0</v>
      </c>
      <c r="AU417" s="71">
        <v>88</v>
      </c>
      <c r="AV417" s="71">
        <v>30</v>
      </c>
      <c r="AW417" s="71">
        <v>0</v>
      </c>
      <c r="AX417" s="71">
        <v>0</v>
      </c>
      <c r="AY417" s="71">
        <v>9</v>
      </c>
      <c r="AZ417" s="71">
        <v>2</v>
      </c>
      <c r="BA417" s="71">
        <v>8</v>
      </c>
      <c r="BB417" s="71">
        <v>2</v>
      </c>
      <c r="BC417" s="71">
        <v>12</v>
      </c>
      <c r="BD417" s="71">
        <v>2</v>
      </c>
      <c r="BE417" s="71">
        <v>17</v>
      </c>
      <c r="BF417" s="71">
        <v>1</v>
      </c>
      <c r="BG417" s="69">
        <v>186</v>
      </c>
      <c r="BH417" s="69">
        <v>53</v>
      </c>
      <c r="BI417" s="212"/>
      <c r="BJ417" s="8" t="s">
        <v>91</v>
      </c>
      <c r="BK417" s="31">
        <v>8</v>
      </c>
      <c r="BL417" s="31">
        <v>0</v>
      </c>
      <c r="BM417" s="31">
        <v>0</v>
      </c>
      <c r="BN417" s="31">
        <v>0</v>
      </c>
      <c r="BO417" s="31">
        <v>2</v>
      </c>
      <c r="BP417" s="31">
        <v>2</v>
      </c>
      <c r="BQ417" s="31">
        <v>2</v>
      </c>
      <c r="BR417" s="31">
        <v>4</v>
      </c>
      <c r="BS417" s="31">
        <v>1</v>
      </c>
      <c r="BT417" s="31">
        <v>2</v>
      </c>
      <c r="BU417" s="31">
        <v>1</v>
      </c>
      <c r="BV417" s="31">
        <v>1</v>
      </c>
      <c r="BW417" s="31">
        <v>1</v>
      </c>
      <c r="BX417" s="149">
        <v>24</v>
      </c>
      <c r="BY417" s="125">
        <v>29</v>
      </c>
      <c r="BZ417" s="71">
        <v>23</v>
      </c>
      <c r="CA417" s="71">
        <v>23</v>
      </c>
      <c r="CB417" s="71">
        <v>0</v>
      </c>
      <c r="CC417" s="71">
        <v>1</v>
      </c>
      <c r="CD417" s="212"/>
      <c r="CE417" s="8" t="s">
        <v>91</v>
      </c>
      <c r="CF417" s="71">
        <v>0</v>
      </c>
      <c r="CG417" s="71">
        <v>668</v>
      </c>
      <c r="CH417" s="71">
        <v>0</v>
      </c>
      <c r="CI417" s="71">
        <v>0</v>
      </c>
      <c r="CJ417" s="71">
        <v>0</v>
      </c>
      <c r="CK417" s="71">
        <v>0</v>
      </c>
      <c r="CL417" s="71">
        <v>29</v>
      </c>
      <c r="CM417" s="71">
        <v>0</v>
      </c>
      <c r="CN417" s="71">
        <v>0</v>
      </c>
      <c r="CO417" s="212"/>
      <c r="CP417" s="8" t="s">
        <v>91</v>
      </c>
      <c r="CQ417" s="46">
        <v>50</v>
      </c>
      <c r="CR417" s="46">
        <v>15</v>
      </c>
      <c r="CS417" s="46">
        <v>24</v>
      </c>
      <c r="CT417" s="46">
        <v>12</v>
      </c>
      <c r="CU417" s="46">
        <v>3</v>
      </c>
      <c r="CV417" s="46">
        <v>0</v>
      </c>
      <c r="CW417" s="46">
        <v>1</v>
      </c>
      <c r="CX417" s="46">
        <v>0</v>
      </c>
      <c r="CY417" s="46">
        <v>20</v>
      </c>
      <c r="CZ417" s="46">
        <v>8</v>
      </c>
      <c r="DA417" s="46">
        <v>9</v>
      </c>
      <c r="DB417" s="46">
        <v>1</v>
      </c>
      <c r="DC417" s="46">
        <v>194</v>
      </c>
      <c r="DD417" s="46">
        <v>90</v>
      </c>
      <c r="DE417" s="46">
        <v>49</v>
      </c>
      <c r="DF417" s="46">
        <v>25</v>
      </c>
      <c r="DG417" s="46">
        <v>128</v>
      </c>
      <c r="DH417" s="46">
        <v>28</v>
      </c>
      <c r="DI417" s="46">
        <v>18</v>
      </c>
      <c r="DJ417" s="46">
        <v>8</v>
      </c>
      <c r="DK417" s="46">
        <v>219</v>
      </c>
      <c r="DL417" s="46">
        <v>70</v>
      </c>
      <c r="DM417" s="46">
        <v>45</v>
      </c>
      <c r="DN417" s="46">
        <v>15</v>
      </c>
      <c r="DO417" s="212"/>
      <c r="DP417" s="8" t="s">
        <v>91</v>
      </c>
      <c r="DQ417" s="71">
        <v>36</v>
      </c>
      <c r="DR417" s="71">
        <v>33</v>
      </c>
      <c r="DS417" s="71">
        <v>0</v>
      </c>
      <c r="DT417" s="71">
        <v>20</v>
      </c>
      <c r="DU417" s="71">
        <v>0</v>
      </c>
      <c r="DV417" s="16">
        <v>89</v>
      </c>
      <c r="DW417" s="71">
        <v>33</v>
      </c>
      <c r="DX417" s="71">
        <v>20</v>
      </c>
      <c r="DY417" s="152">
        <v>17</v>
      </c>
      <c r="DZ417" s="32">
        <v>9</v>
      </c>
      <c r="EA417" s="212"/>
      <c r="EB417" s="8" t="s">
        <v>91</v>
      </c>
      <c r="EC417" s="71">
        <v>461</v>
      </c>
      <c r="ED417" s="71">
        <v>483</v>
      </c>
      <c r="EE417" s="71">
        <v>116</v>
      </c>
      <c r="EF417" s="71">
        <v>0</v>
      </c>
      <c r="EG417" s="71">
        <v>365</v>
      </c>
      <c r="EH417" s="71">
        <v>365</v>
      </c>
      <c r="EI417" s="71">
        <v>50</v>
      </c>
      <c r="EJ417" s="71">
        <v>931</v>
      </c>
      <c r="EK417" s="71">
        <v>144</v>
      </c>
      <c r="EL417" s="71">
        <v>144</v>
      </c>
      <c r="EM417" s="71">
        <v>42</v>
      </c>
      <c r="EN417" s="71">
        <v>1</v>
      </c>
      <c r="EO417" s="71">
        <v>9</v>
      </c>
      <c r="EP417" s="71">
        <v>0</v>
      </c>
      <c r="EQ417" s="71">
        <v>0</v>
      </c>
      <c r="ER417" s="71">
        <v>0</v>
      </c>
      <c r="ES417" s="71">
        <v>0</v>
      </c>
      <c r="EU417" s="80" t="s">
        <v>224</v>
      </c>
      <c r="EV417" s="80" t="s">
        <v>2710</v>
      </c>
      <c r="EW417" s="78">
        <v>614</v>
      </c>
      <c r="EX417" s="80">
        <v>146</v>
      </c>
      <c r="EY417" s="78">
        <v>1336</v>
      </c>
      <c r="EZ417" s="78"/>
      <c r="FA417" s="78"/>
      <c r="FB417" s="78"/>
      <c r="FC417" s="78"/>
      <c r="FD417" s="78"/>
      <c r="FE417" s="78"/>
    </row>
    <row r="418" spans="1:161">
      <c r="A418" s="212"/>
      <c r="B418" s="66" t="s">
        <v>73</v>
      </c>
      <c r="C418" s="26">
        <v>1163</v>
      </c>
      <c r="D418" s="26">
        <v>458</v>
      </c>
      <c r="E418" s="26">
        <v>130</v>
      </c>
      <c r="F418" s="26">
        <v>51</v>
      </c>
      <c r="G418" s="26">
        <v>0</v>
      </c>
      <c r="H418" s="26">
        <v>0</v>
      </c>
      <c r="I418" s="26">
        <v>24</v>
      </c>
      <c r="J418" s="26">
        <v>10</v>
      </c>
      <c r="K418" s="26">
        <v>348</v>
      </c>
      <c r="L418" s="26">
        <v>163</v>
      </c>
      <c r="M418" s="26">
        <v>251</v>
      </c>
      <c r="N418" s="26">
        <v>77</v>
      </c>
      <c r="O418" s="26">
        <v>153</v>
      </c>
      <c r="P418" s="26">
        <v>62</v>
      </c>
      <c r="Q418" s="26">
        <v>632</v>
      </c>
      <c r="R418" s="26">
        <v>255</v>
      </c>
      <c r="S418" s="26">
        <v>9</v>
      </c>
      <c r="T418" s="26">
        <v>0</v>
      </c>
      <c r="U418" s="26">
        <v>209</v>
      </c>
      <c r="V418" s="26">
        <v>45</v>
      </c>
      <c r="W418" s="26">
        <v>43</v>
      </c>
      <c r="X418" s="26">
        <v>17</v>
      </c>
      <c r="Y418" s="26">
        <v>42</v>
      </c>
      <c r="Z418" s="26">
        <v>6</v>
      </c>
      <c r="AA418" s="26">
        <v>61</v>
      </c>
      <c r="AB418" s="26">
        <v>15</v>
      </c>
      <c r="AC418" s="68">
        <v>3065</v>
      </c>
      <c r="AD418" s="68">
        <v>1159</v>
      </c>
      <c r="AE418" s="212"/>
      <c r="AF418" s="66" t="s">
        <v>73</v>
      </c>
      <c r="AG418" s="26">
        <v>78</v>
      </c>
      <c r="AH418" s="26">
        <v>29</v>
      </c>
      <c r="AI418" s="26">
        <v>10</v>
      </c>
      <c r="AJ418" s="26">
        <v>3</v>
      </c>
      <c r="AK418" s="26">
        <v>0</v>
      </c>
      <c r="AL418" s="26">
        <v>0</v>
      </c>
      <c r="AM418" s="26">
        <v>0</v>
      </c>
      <c r="AN418" s="26">
        <v>0</v>
      </c>
      <c r="AO418" s="26">
        <v>5</v>
      </c>
      <c r="AP418" s="26">
        <v>1</v>
      </c>
      <c r="AQ418" s="26">
        <v>11</v>
      </c>
      <c r="AR418" s="26">
        <v>2</v>
      </c>
      <c r="AS418" s="26">
        <v>5</v>
      </c>
      <c r="AT418" s="26">
        <v>0</v>
      </c>
      <c r="AU418" s="26">
        <v>151</v>
      </c>
      <c r="AV418" s="26">
        <v>44</v>
      </c>
      <c r="AW418" s="26">
        <v>0</v>
      </c>
      <c r="AX418" s="26">
        <v>0</v>
      </c>
      <c r="AY418" s="26">
        <v>27</v>
      </c>
      <c r="AZ418" s="26">
        <v>4</v>
      </c>
      <c r="BA418" s="26">
        <v>8</v>
      </c>
      <c r="BB418" s="26">
        <v>2</v>
      </c>
      <c r="BC418" s="26">
        <v>12</v>
      </c>
      <c r="BD418" s="26">
        <v>2</v>
      </c>
      <c r="BE418" s="26">
        <v>20</v>
      </c>
      <c r="BF418" s="26">
        <v>2</v>
      </c>
      <c r="BG418" s="68">
        <v>327</v>
      </c>
      <c r="BH418" s="68">
        <v>89</v>
      </c>
      <c r="BI418" s="212"/>
      <c r="BJ418" s="66" t="s">
        <v>73</v>
      </c>
      <c r="BK418" s="68">
        <v>17</v>
      </c>
      <c r="BL418" s="68">
        <v>3</v>
      </c>
      <c r="BM418" s="68">
        <v>0</v>
      </c>
      <c r="BN418" s="68">
        <v>2</v>
      </c>
      <c r="BO418" s="68">
        <v>5</v>
      </c>
      <c r="BP418" s="68">
        <v>4</v>
      </c>
      <c r="BQ418" s="68">
        <v>3</v>
      </c>
      <c r="BR418" s="68">
        <v>9</v>
      </c>
      <c r="BS418" s="68">
        <v>1</v>
      </c>
      <c r="BT418" s="68">
        <v>6</v>
      </c>
      <c r="BU418" s="68">
        <v>1</v>
      </c>
      <c r="BV418" s="68">
        <v>1</v>
      </c>
      <c r="BW418" s="68">
        <v>2</v>
      </c>
      <c r="BX418" s="68">
        <v>54</v>
      </c>
      <c r="BY418" s="68">
        <v>68</v>
      </c>
      <c r="BZ418" s="68">
        <v>48</v>
      </c>
      <c r="CA418" s="68">
        <v>38</v>
      </c>
      <c r="CB418" s="68">
        <v>0</v>
      </c>
      <c r="CC418" s="68">
        <v>6</v>
      </c>
      <c r="CD418" s="212"/>
      <c r="CE418" s="66" t="s">
        <v>73</v>
      </c>
      <c r="CF418" s="68">
        <v>0</v>
      </c>
      <c r="CG418" s="68">
        <v>1359</v>
      </c>
      <c r="CH418" s="68">
        <v>88</v>
      </c>
      <c r="CI418" s="68">
        <v>0</v>
      </c>
      <c r="CJ418" s="68">
        <v>0</v>
      </c>
      <c r="CK418" s="68">
        <v>5</v>
      </c>
      <c r="CL418" s="68">
        <v>63</v>
      </c>
      <c r="CM418" s="68">
        <v>24</v>
      </c>
      <c r="CN418" s="68">
        <v>24</v>
      </c>
      <c r="CO418" s="212"/>
      <c r="CP418" s="66" t="s">
        <v>73</v>
      </c>
      <c r="CQ418" s="68">
        <v>311</v>
      </c>
      <c r="CR418" s="68">
        <v>107</v>
      </c>
      <c r="CS418" s="68">
        <v>160</v>
      </c>
      <c r="CT418" s="68">
        <v>70</v>
      </c>
      <c r="CU418" s="68">
        <v>3</v>
      </c>
      <c r="CV418" s="68">
        <v>0</v>
      </c>
      <c r="CW418" s="68">
        <v>1</v>
      </c>
      <c r="CX418" s="68">
        <v>0</v>
      </c>
      <c r="CY418" s="68">
        <v>54</v>
      </c>
      <c r="CZ418" s="68">
        <v>13</v>
      </c>
      <c r="DA418" s="68">
        <v>20</v>
      </c>
      <c r="DB418" s="68">
        <v>2</v>
      </c>
      <c r="DC418" s="68">
        <v>194</v>
      </c>
      <c r="DD418" s="68">
        <v>90</v>
      </c>
      <c r="DE418" s="68">
        <v>49</v>
      </c>
      <c r="DF418" s="68">
        <v>25</v>
      </c>
      <c r="DG418" s="68">
        <v>128</v>
      </c>
      <c r="DH418" s="68">
        <v>28</v>
      </c>
      <c r="DI418" s="68">
        <v>18</v>
      </c>
      <c r="DJ418" s="68">
        <v>8</v>
      </c>
      <c r="DK418" s="68">
        <v>225</v>
      </c>
      <c r="DL418" s="68">
        <v>72</v>
      </c>
      <c r="DM418" s="68">
        <v>48</v>
      </c>
      <c r="DN418" s="68">
        <v>16</v>
      </c>
      <c r="DO418" s="212"/>
      <c r="DP418" s="66" t="s">
        <v>73</v>
      </c>
      <c r="DQ418" s="26">
        <v>52</v>
      </c>
      <c r="DR418" s="26">
        <v>61</v>
      </c>
      <c r="DS418" s="26">
        <v>1</v>
      </c>
      <c r="DT418" s="26">
        <v>52</v>
      </c>
      <c r="DU418" s="26">
        <v>0</v>
      </c>
      <c r="DV418" s="26">
        <v>166</v>
      </c>
      <c r="DW418" s="26">
        <v>52</v>
      </c>
      <c r="DX418" s="26">
        <v>37</v>
      </c>
      <c r="DY418" s="41">
        <v>26</v>
      </c>
      <c r="DZ418" s="41">
        <v>11</v>
      </c>
      <c r="EA418" s="212"/>
      <c r="EB418" s="66" t="s">
        <v>73</v>
      </c>
      <c r="EC418" s="68">
        <v>1017</v>
      </c>
      <c r="ED418" s="68">
        <v>782</v>
      </c>
      <c r="EE418" s="68">
        <v>160</v>
      </c>
      <c r="EF418" s="68">
        <v>0</v>
      </c>
      <c r="EG418" s="68">
        <v>430</v>
      </c>
      <c r="EH418" s="68">
        <v>365</v>
      </c>
      <c r="EI418" s="68">
        <v>55</v>
      </c>
      <c r="EJ418" s="68">
        <v>1492</v>
      </c>
      <c r="EK418" s="68">
        <v>149</v>
      </c>
      <c r="EL418" s="68">
        <v>149</v>
      </c>
      <c r="EM418" s="68">
        <v>49</v>
      </c>
      <c r="EN418" s="68">
        <v>1</v>
      </c>
      <c r="EO418" s="68">
        <v>9</v>
      </c>
      <c r="EP418" s="68">
        <v>0</v>
      </c>
      <c r="EQ418" s="68">
        <v>0</v>
      </c>
      <c r="ER418" s="68">
        <v>0</v>
      </c>
      <c r="ES418" s="68">
        <v>0</v>
      </c>
      <c r="EU418" s="80" t="s">
        <v>224</v>
      </c>
      <c r="EV418" s="80" t="s">
        <v>2711</v>
      </c>
      <c r="EW418" s="78">
        <v>915</v>
      </c>
      <c r="EX418" s="80">
        <v>296</v>
      </c>
      <c r="EY418" s="78">
        <v>2982</v>
      </c>
      <c r="EZ418" s="78"/>
      <c r="FA418" s="78"/>
      <c r="FB418" s="78"/>
      <c r="FC418" s="78"/>
      <c r="FD418" s="78"/>
      <c r="FE418" s="78"/>
    </row>
    <row r="419" spans="1:161">
      <c r="A419" s="212" t="s">
        <v>2064</v>
      </c>
      <c r="B419" s="8" t="s">
        <v>90</v>
      </c>
      <c r="C419" s="71">
        <v>244</v>
      </c>
      <c r="D419" s="71">
        <v>102</v>
      </c>
      <c r="E419" s="71">
        <v>0</v>
      </c>
      <c r="F419" s="71">
        <v>0</v>
      </c>
      <c r="G419" s="71">
        <v>0</v>
      </c>
      <c r="H419" s="71">
        <v>0</v>
      </c>
      <c r="I419" s="71">
        <v>0</v>
      </c>
      <c r="J419" s="71">
        <v>0</v>
      </c>
      <c r="K419" s="71">
        <v>128</v>
      </c>
      <c r="L419" s="71">
        <v>56</v>
      </c>
      <c r="M419" s="71">
        <v>73</v>
      </c>
      <c r="N419" s="71">
        <v>23</v>
      </c>
      <c r="O419" s="71">
        <v>12</v>
      </c>
      <c r="P419" s="71">
        <v>4</v>
      </c>
      <c r="Q419" s="71">
        <v>129</v>
      </c>
      <c r="R419" s="71">
        <v>56</v>
      </c>
      <c r="S419" s="71">
        <v>0</v>
      </c>
      <c r="T419" s="71">
        <v>0</v>
      </c>
      <c r="U419" s="71">
        <v>62</v>
      </c>
      <c r="V419" s="71">
        <v>8</v>
      </c>
      <c r="W419" s="71">
        <v>0</v>
      </c>
      <c r="X419" s="71">
        <v>0</v>
      </c>
      <c r="Y419" s="71">
        <v>0</v>
      </c>
      <c r="Z419" s="71">
        <v>0</v>
      </c>
      <c r="AA419" s="71">
        <v>0</v>
      </c>
      <c r="AB419" s="71">
        <v>0</v>
      </c>
      <c r="AC419" s="69">
        <v>648</v>
      </c>
      <c r="AD419" s="69">
        <v>249</v>
      </c>
      <c r="AE419" s="212" t="s">
        <v>2064</v>
      </c>
      <c r="AF419" s="8" t="s">
        <v>90</v>
      </c>
      <c r="AG419" s="71">
        <v>28</v>
      </c>
      <c r="AH419" s="71">
        <v>13</v>
      </c>
      <c r="AI419" s="71">
        <v>0</v>
      </c>
      <c r="AJ419" s="71">
        <v>0</v>
      </c>
      <c r="AK419" s="71">
        <v>0</v>
      </c>
      <c r="AL419" s="71">
        <v>0</v>
      </c>
      <c r="AM419" s="71">
        <v>0</v>
      </c>
      <c r="AN419" s="71">
        <v>0</v>
      </c>
      <c r="AO419" s="71">
        <v>1</v>
      </c>
      <c r="AP419" s="71">
        <v>0</v>
      </c>
      <c r="AQ419" s="71">
        <v>6</v>
      </c>
      <c r="AR419" s="71">
        <v>2</v>
      </c>
      <c r="AS419" s="71">
        <v>0</v>
      </c>
      <c r="AT419" s="71">
        <v>0</v>
      </c>
      <c r="AU419" s="71">
        <v>9</v>
      </c>
      <c r="AV419" s="71">
        <v>3</v>
      </c>
      <c r="AW419" s="71">
        <v>0</v>
      </c>
      <c r="AX419" s="71">
        <v>0</v>
      </c>
      <c r="AY419" s="71">
        <v>9</v>
      </c>
      <c r="AZ419" s="71">
        <v>3</v>
      </c>
      <c r="BA419" s="71">
        <v>0</v>
      </c>
      <c r="BB419" s="71">
        <v>0</v>
      </c>
      <c r="BC419" s="71">
        <v>0</v>
      </c>
      <c r="BD419" s="71">
        <v>0</v>
      </c>
      <c r="BE419" s="71">
        <v>0</v>
      </c>
      <c r="BF419" s="71">
        <v>0</v>
      </c>
      <c r="BG419" s="69">
        <v>53</v>
      </c>
      <c r="BH419" s="69">
        <v>21</v>
      </c>
      <c r="BI419" s="212" t="s">
        <v>2064</v>
      </c>
      <c r="BJ419" s="8" t="s">
        <v>90</v>
      </c>
      <c r="BK419" s="31">
        <v>4</v>
      </c>
      <c r="BL419" s="31">
        <v>0</v>
      </c>
      <c r="BM419" s="31">
        <v>0</v>
      </c>
      <c r="BN419" s="31">
        <v>0</v>
      </c>
      <c r="BO419" s="31">
        <v>2</v>
      </c>
      <c r="BP419" s="31">
        <v>2</v>
      </c>
      <c r="BQ419" s="31">
        <v>1</v>
      </c>
      <c r="BR419" s="31">
        <v>3</v>
      </c>
      <c r="BS419" s="31">
        <v>0</v>
      </c>
      <c r="BT419" s="31">
        <v>2</v>
      </c>
      <c r="BU419" s="31">
        <v>0</v>
      </c>
      <c r="BV419" s="31">
        <v>0</v>
      </c>
      <c r="BW419" s="31">
        <v>0</v>
      </c>
      <c r="BX419" s="149">
        <v>14</v>
      </c>
      <c r="BY419" s="125">
        <v>10</v>
      </c>
      <c r="BZ419" s="71">
        <v>8</v>
      </c>
      <c r="CA419" s="71">
        <v>0</v>
      </c>
      <c r="CB419" s="71">
        <v>2</v>
      </c>
      <c r="CC419" s="71">
        <v>2</v>
      </c>
      <c r="CD419" s="212" t="s">
        <v>2064</v>
      </c>
      <c r="CE419" s="8" t="s">
        <v>90</v>
      </c>
      <c r="CF419" s="71">
        <v>0</v>
      </c>
      <c r="CG419" s="71">
        <v>239</v>
      </c>
      <c r="CH419" s="71">
        <v>9</v>
      </c>
      <c r="CI419" s="71">
        <v>0</v>
      </c>
      <c r="CJ419" s="71">
        <v>0</v>
      </c>
      <c r="CK419" s="71">
        <v>8</v>
      </c>
      <c r="CL419" s="71">
        <v>8</v>
      </c>
      <c r="CM419" s="71">
        <v>3</v>
      </c>
      <c r="CN419" s="71">
        <v>3</v>
      </c>
      <c r="CO419" s="212" t="s">
        <v>2064</v>
      </c>
      <c r="CP419" s="8" t="s">
        <v>90</v>
      </c>
      <c r="CQ419" s="46">
        <v>90</v>
      </c>
      <c r="CR419" s="46">
        <v>36</v>
      </c>
      <c r="CS419" s="46">
        <v>59</v>
      </c>
      <c r="CT419" s="46">
        <v>26</v>
      </c>
      <c r="CU419" s="46">
        <v>0</v>
      </c>
      <c r="CV419" s="46">
        <v>0</v>
      </c>
      <c r="CW419" s="46">
        <v>0</v>
      </c>
      <c r="CX419" s="46">
        <v>0</v>
      </c>
      <c r="CY419" s="46">
        <v>29</v>
      </c>
      <c r="CZ419" s="46">
        <v>8</v>
      </c>
      <c r="DA419" s="46">
        <v>8</v>
      </c>
      <c r="DB419" s="46">
        <v>2</v>
      </c>
      <c r="DC419" s="46">
        <v>0</v>
      </c>
      <c r="DD419" s="46">
        <v>0</v>
      </c>
      <c r="DE419" s="46">
        <v>0</v>
      </c>
      <c r="DF419" s="46">
        <v>0</v>
      </c>
      <c r="DG419" s="46">
        <v>0</v>
      </c>
      <c r="DH419" s="46">
        <v>0</v>
      </c>
      <c r="DI419" s="46">
        <v>0</v>
      </c>
      <c r="DJ419" s="46">
        <v>0</v>
      </c>
      <c r="DK419" s="46">
        <v>0</v>
      </c>
      <c r="DL419" s="46">
        <v>0</v>
      </c>
      <c r="DM419" s="46">
        <v>0</v>
      </c>
      <c r="DN419" s="46">
        <v>0</v>
      </c>
      <c r="DO419" s="212" t="s">
        <v>2064</v>
      </c>
      <c r="DP419" s="8" t="s">
        <v>90</v>
      </c>
      <c r="DQ419" s="71">
        <v>2</v>
      </c>
      <c r="DR419" s="71">
        <v>22</v>
      </c>
      <c r="DS419" s="71">
        <v>0</v>
      </c>
      <c r="DT419" s="71">
        <v>5</v>
      </c>
      <c r="DU419" s="71">
        <v>0</v>
      </c>
      <c r="DV419" s="16">
        <v>29</v>
      </c>
      <c r="DW419" s="71">
        <v>8</v>
      </c>
      <c r="DX419" s="71">
        <v>4</v>
      </c>
      <c r="DY419" s="152">
        <v>7</v>
      </c>
      <c r="DZ419" s="32">
        <v>0</v>
      </c>
      <c r="EA419" s="212" t="s">
        <v>2064</v>
      </c>
      <c r="EB419" s="8" t="s">
        <v>90</v>
      </c>
      <c r="EC419" s="71">
        <v>80</v>
      </c>
      <c r="ED419" s="71">
        <v>101</v>
      </c>
      <c r="EE419" s="71">
        <v>5</v>
      </c>
      <c r="EF419" s="71">
        <v>0</v>
      </c>
      <c r="EG419" s="71">
        <v>1</v>
      </c>
      <c r="EH419" s="71">
        <v>0</v>
      </c>
      <c r="EI419" s="71">
        <v>2</v>
      </c>
      <c r="EJ419" s="71">
        <v>238</v>
      </c>
      <c r="EK419" s="71">
        <v>5</v>
      </c>
      <c r="EL419" s="71">
        <v>12</v>
      </c>
      <c r="EM419" s="71">
        <v>9</v>
      </c>
      <c r="EN419" s="71">
        <v>0</v>
      </c>
      <c r="EO419" s="71">
        <v>0</v>
      </c>
      <c r="EP419" s="71">
        <v>0</v>
      </c>
      <c r="EQ419" s="71">
        <v>0</v>
      </c>
      <c r="ER419" s="71">
        <v>0</v>
      </c>
      <c r="ES419" s="71">
        <v>0</v>
      </c>
      <c r="EU419" s="80" t="s">
        <v>2064</v>
      </c>
      <c r="EV419" s="80" t="s">
        <v>2712</v>
      </c>
      <c r="EW419" s="78">
        <v>119</v>
      </c>
      <c r="EX419" s="80">
        <v>67</v>
      </c>
      <c r="EY419" s="78">
        <v>505</v>
      </c>
      <c r="EZ419" s="78"/>
      <c r="FA419" s="78"/>
      <c r="FB419" s="78"/>
      <c r="FC419" s="78"/>
      <c r="FD419" s="78"/>
      <c r="FE419" s="78"/>
    </row>
    <row r="420" spans="1:161">
      <c r="A420" s="212"/>
      <c r="B420" s="8" t="s">
        <v>91</v>
      </c>
      <c r="C420" s="71">
        <v>454</v>
      </c>
      <c r="D420" s="71">
        <v>196</v>
      </c>
      <c r="E420" s="71">
        <v>0</v>
      </c>
      <c r="F420" s="71">
        <v>0</v>
      </c>
      <c r="G420" s="71">
        <v>0</v>
      </c>
      <c r="H420" s="71">
        <v>0</v>
      </c>
      <c r="I420" s="71">
        <v>0</v>
      </c>
      <c r="J420" s="71">
        <v>0</v>
      </c>
      <c r="K420" s="71">
        <v>190</v>
      </c>
      <c r="L420" s="71">
        <v>118</v>
      </c>
      <c r="M420" s="71">
        <v>195</v>
      </c>
      <c r="N420" s="71">
        <v>64</v>
      </c>
      <c r="O420" s="71">
        <v>22</v>
      </c>
      <c r="P420" s="71">
        <v>1</v>
      </c>
      <c r="Q420" s="71">
        <v>0</v>
      </c>
      <c r="R420" s="71">
        <v>0</v>
      </c>
      <c r="S420" s="71">
        <v>0</v>
      </c>
      <c r="T420" s="71">
        <v>0</v>
      </c>
      <c r="U420" s="71">
        <v>0</v>
      </c>
      <c r="V420" s="71">
        <v>0</v>
      </c>
      <c r="W420" s="71">
        <v>191</v>
      </c>
      <c r="X420" s="71">
        <v>112</v>
      </c>
      <c r="Y420" s="71">
        <v>159</v>
      </c>
      <c r="Z420" s="71">
        <v>36</v>
      </c>
      <c r="AA420" s="71">
        <v>20</v>
      </c>
      <c r="AB420" s="71">
        <v>7</v>
      </c>
      <c r="AC420" s="69">
        <v>1231</v>
      </c>
      <c r="AD420" s="69">
        <v>534</v>
      </c>
      <c r="AE420" s="212"/>
      <c r="AF420" s="8" t="s">
        <v>91</v>
      </c>
      <c r="AG420" s="71">
        <v>16</v>
      </c>
      <c r="AH420" s="71">
        <v>8</v>
      </c>
      <c r="AI420" s="71">
        <v>0</v>
      </c>
      <c r="AJ420" s="71">
        <v>0</v>
      </c>
      <c r="AK420" s="71">
        <v>0</v>
      </c>
      <c r="AL420" s="71">
        <v>0</v>
      </c>
      <c r="AM420" s="71">
        <v>0</v>
      </c>
      <c r="AN420" s="71">
        <v>0</v>
      </c>
      <c r="AO420" s="71">
        <v>7</v>
      </c>
      <c r="AP420" s="71">
        <v>5</v>
      </c>
      <c r="AQ420" s="71">
        <v>5</v>
      </c>
      <c r="AR420" s="71">
        <v>0</v>
      </c>
      <c r="AS420" s="71">
        <v>0</v>
      </c>
      <c r="AT420" s="71">
        <v>0</v>
      </c>
      <c r="AU420" s="71">
        <v>0</v>
      </c>
      <c r="AV420" s="71">
        <v>0</v>
      </c>
      <c r="AW420" s="71">
        <v>0</v>
      </c>
      <c r="AX420" s="71">
        <v>0</v>
      </c>
      <c r="AY420" s="71">
        <v>0</v>
      </c>
      <c r="AZ420" s="71">
        <v>0</v>
      </c>
      <c r="BA420" s="71">
        <v>25</v>
      </c>
      <c r="BB420" s="71">
        <v>10</v>
      </c>
      <c r="BC420" s="71">
        <v>38</v>
      </c>
      <c r="BD420" s="71">
        <v>5</v>
      </c>
      <c r="BE420" s="71">
        <v>1</v>
      </c>
      <c r="BF420" s="71">
        <v>1</v>
      </c>
      <c r="BG420" s="69">
        <v>92</v>
      </c>
      <c r="BH420" s="69">
        <v>29</v>
      </c>
      <c r="BI420" s="212"/>
      <c r="BJ420" s="8" t="s">
        <v>91</v>
      </c>
      <c r="BK420" s="31">
        <v>8</v>
      </c>
      <c r="BL420" s="31">
        <v>0</v>
      </c>
      <c r="BM420" s="31">
        <v>0</v>
      </c>
      <c r="BN420" s="31">
        <v>0</v>
      </c>
      <c r="BO420" s="31">
        <v>3</v>
      </c>
      <c r="BP420" s="31">
        <v>3</v>
      </c>
      <c r="BQ420" s="31">
        <v>1</v>
      </c>
      <c r="BR420" s="31">
        <v>0</v>
      </c>
      <c r="BS420" s="31">
        <v>0</v>
      </c>
      <c r="BT420" s="31">
        <v>0</v>
      </c>
      <c r="BU420" s="31">
        <v>3</v>
      </c>
      <c r="BV420" s="31">
        <v>3</v>
      </c>
      <c r="BW420" s="31">
        <v>1</v>
      </c>
      <c r="BX420" s="149">
        <v>22</v>
      </c>
      <c r="BY420" s="125">
        <v>18</v>
      </c>
      <c r="BZ420" s="71">
        <v>18</v>
      </c>
      <c r="CA420" s="71">
        <v>18</v>
      </c>
      <c r="CB420" s="71">
        <v>0</v>
      </c>
      <c r="CC420" s="71">
        <v>1</v>
      </c>
      <c r="CD420" s="212"/>
      <c r="CE420" s="8" t="s">
        <v>91</v>
      </c>
      <c r="CF420" s="71">
        <v>0</v>
      </c>
      <c r="CG420" s="71">
        <v>335</v>
      </c>
      <c r="CH420" s="71">
        <v>125</v>
      </c>
      <c r="CI420" s="71">
        <v>0</v>
      </c>
      <c r="CJ420" s="71">
        <v>0</v>
      </c>
      <c r="CK420" s="71">
        <v>0</v>
      </c>
      <c r="CL420" s="71">
        <v>18</v>
      </c>
      <c r="CM420" s="71">
        <v>19</v>
      </c>
      <c r="CN420" s="71">
        <v>19</v>
      </c>
      <c r="CO420" s="212"/>
      <c r="CP420" s="8" t="s">
        <v>91</v>
      </c>
      <c r="CQ420" s="46">
        <v>128</v>
      </c>
      <c r="CR420" s="46">
        <v>54</v>
      </c>
      <c r="CS420" s="46">
        <v>79</v>
      </c>
      <c r="CT420" s="46">
        <v>33</v>
      </c>
      <c r="CU420" s="46">
        <v>2</v>
      </c>
      <c r="CV420" s="46">
        <v>0</v>
      </c>
      <c r="CW420" s="46">
        <v>2</v>
      </c>
      <c r="CX420" s="46">
        <v>0</v>
      </c>
      <c r="CY420" s="46">
        <v>98</v>
      </c>
      <c r="CZ420" s="46">
        <v>22</v>
      </c>
      <c r="DA420" s="46">
        <v>38</v>
      </c>
      <c r="DB420" s="46">
        <v>8</v>
      </c>
      <c r="DC420" s="46">
        <v>2</v>
      </c>
      <c r="DD420" s="46">
        <v>0</v>
      </c>
      <c r="DE420" s="46">
        <v>2</v>
      </c>
      <c r="DF420" s="46">
        <v>0</v>
      </c>
      <c r="DG420" s="46">
        <v>4</v>
      </c>
      <c r="DH420" s="46">
        <v>0</v>
      </c>
      <c r="DI420" s="46">
        <v>3</v>
      </c>
      <c r="DJ420" s="46">
        <v>0</v>
      </c>
      <c r="DK420" s="46">
        <v>6</v>
      </c>
      <c r="DL420" s="46">
        <v>2</v>
      </c>
      <c r="DM420" s="46">
        <v>1</v>
      </c>
      <c r="DN420" s="46">
        <v>1</v>
      </c>
      <c r="DO420" s="212"/>
      <c r="DP420" s="8" t="s">
        <v>91</v>
      </c>
      <c r="DQ420" s="71">
        <v>26</v>
      </c>
      <c r="DR420" s="71">
        <v>24</v>
      </c>
      <c r="DS420" s="71">
        <v>0</v>
      </c>
      <c r="DT420" s="71">
        <v>1</v>
      </c>
      <c r="DU420" s="71">
        <v>0</v>
      </c>
      <c r="DV420" s="16">
        <v>51</v>
      </c>
      <c r="DW420" s="71">
        <v>20</v>
      </c>
      <c r="DX420" s="71">
        <v>22</v>
      </c>
      <c r="DY420" s="152">
        <v>16</v>
      </c>
      <c r="DZ420" s="32">
        <v>4</v>
      </c>
      <c r="EA420" s="212"/>
      <c r="EB420" s="8" t="s">
        <v>91</v>
      </c>
      <c r="EC420" s="71">
        <v>327</v>
      </c>
      <c r="ED420" s="71">
        <v>335</v>
      </c>
      <c r="EE420" s="71">
        <v>0</v>
      </c>
      <c r="EF420" s="71">
        <v>0</v>
      </c>
      <c r="EG420" s="71">
        <v>0</v>
      </c>
      <c r="EH420" s="71">
        <v>0</v>
      </c>
      <c r="EI420" s="71">
        <v>0</v>
      </c>
      <c r="EJ420" s="71">
        <v>15</v>
      </c>
      <c r="EK420" s="71">
        <v>0</v>
      </c>
      <c r="EL420" s="71">
        <v>0</v>
      </c>
      <c r="EM420" s="71">
        <v>0</v>
      </c>
      <c r="EN420" s="71">
        <v>0</v>
      </c>
      <c r="EO420" s="71">
        <v>0</v>
      </c>
      <c r="EP420" s="71">
        <v>0</v>
      </c>
      <c r="EQ420" s="71">
        <v>0</v>
      </c>
      <c r="ER420" s="71">
        <v>0</v>
      </c>
      <c r="ES420" s="71">
        <v>0</v>
      </c>
      <c r="EU420" s="80" t="s">
        <v>2064</v>
      </c>
      <c r="EV420" s="80" t="s">
        <v>2713</v>
      </c>
      <c r="EW420" s="78">
        <v>240</v>
      </c>
      <c r="EX420" s="80">
        <v>125</v>
      </c>
      <c r="EY420" s="78">
        <v>1045</v>
      </c>
      <c r="EZ420" s="78"/>
      <c r="FA420" s="78"/>
      <c r="FB420" s="78"/>
      <c r="FC420" s="78"/>
      <c r="FD420" s="78"/>
      <c r="FE420" s="78"/>
    </row>
    <row r="421" spans="1:161">
      <c r="A421" s="212"/>
      <c r="B421" s="66" t="s">
        <v>73</v>
      </c>
      <c r="C421" s="26">
        <v>698</v>
      </c>
      <c r="D421" s="26">
        <v>298</v>
      </c>
      <c r="E421" s="26">
        <v>0</v>
      </c>
      <c r="F421" s="26">
        <v>0</v>
      </c>
      <c r="G421" s="26">
        <v>0</v>
      </c>
      <c r="H421" s="26">
        <v>0</v>
      </c>
      <c r="I421" s="26">
        <v>0</v>
      </c>
      <c r="J421" s="26">
        <v>0</v>
      </c>
      <c r="K421" s="26">
        <v>318</v>
      </c>
      <c r="L421" s="26">
        <v>174</v>
      </c>
      <c r="M421" s="26">
        <v>268</v>
      </c>
      <c r="N421" s="26">
        <v>87</v>
      </c>
      <c r="O421" s="26">
        <v>34</v>
      </c>
      <c r="P421" s="26">
        <v>5</v>
      </c>
      <c r="Q421" s="26">
        <v>129</v>
      </c>
      <c r="R421" s="26">
        <v>56</v>
      </c>
      <c r="S421" s="26">
        <v>0</v>
      </c>
      <c r="T421" s="26">
        <v>0</v>
      </c>
      <c r="U421" s="26">
        <v>62</v>
      </c>
      <c r="V421" s="26">
        <v>8</v>
      </c>
      <c r="W421" s="26">
        <v>191</v>
      </c>
      <c r="X421" s="26">
        <v>112</v>
      </c>
      <c r="Y421" s="26">
        <v>159</v>
      </c>
      <c r="Z421" s="26">
        <v>36</v>
      </c>
      <c r="AA421" s="26">
        <v>20</v>
      </c>
      <c r="AB421" s="26">
        <v>7</v>
      </c>
      <c r="AC421" s="68">
        <v>1879</v>
      </c>
      <c r="AD421" s="68">
        <v>783</v>
      </c>
      <c r="AE421" s="212"/>
      <c r="AF421" s="66" t="s">
        <v>73</v>
      </c>
      <c r="AG421" s="26">
        <v>44</v>
      </c>
      <c r="AH421" s="26">
        <v>21</v>
      </c>
      <c r="AI421" s="26">
        <v>0</v>
      </c>
      <c r="AJ421" s="26">
        <v>0</v>
      </c>
      <c r="AK421" s="26">
        <v>0</v>
      </c>
      <c r="AL421" s="26">
        <v>0</v>
      </c>
      <c r="AM421" s="26">
        <v>0</v>
      </c>
      <c r="AN421" s="26">
        <v>0</v>
      </c>
      <c r="AO421" s="26">
        <v>8</v>
      </c>
      <c r="AP421" s="26">
        <v>5</v>
      </c>
      <c r="AQ421" s="26">
        <v>11</v>
      </c>
      <c r="AR421" s="26">
        <v>2</v>
      </c>
      <c r="AS421" s="26">
        <v>0</v>
      </c>
      <c r="AT421" s="26">
        <v>0</v>
      </c>
      <c r="AU421" s="26">
        <v>9</v>
      </c>
      <c r="AV421" s="26">
        <v>3</v>
      </c>
      <c r="AW421" s="26">
        <v>0</v>
      </c>
      <c r="AX421" s="26">
        <v>0</v>
      </c>
      <c r="AY421" s="26">
        <v>9</v>
      </c>
      <c r="AZ421" s="26">
        <v>3</v>
      </c>
      <c r="BA421" s="26">
        <v>25</v>
      </c>
      <c r="BB421" s="26">
        <v>10</v>
      </c>
      <c r="BC421" s="26">
        <v>38</v>
      </c>
      <c r="BD421" s="26">
        <v>5</v>
      </c>
      <c r="BE421" s="26">
        <v>1</v>
      </c>
      <c r="BF421" s="26">
        <v>1</v>
      </c>
      <c r="BG421" s="68">
        <v>145</v>
      </c>
      <c r="BH421" s="68">
        <v>50</v>
      </c>
      <c r="BI421" s="212"/>
      <c r="BJ421" s="66" t="s">
        <v>73</v>
      </c>
      <c r="BK421" s="68">
        <v>12</v>
      </c>
      <c r="BL421" s="68">
        <v>0</v>
      </c>
      <c r="BM421" s="68">
        <v>0</v>
      </c>
      <c r="BN421" s="68">
        <v>0</v>
      </c>
      <c r="BO421" s="68">
        <v>5</v>
      </c>
      <c r="BP421" s="68">
        <v>5</v>
      </c>
      <c r="BQ421" s="68">
        <v>2</v>
      </c>
      <c r="BR421" s="68">
        <v>3</v>
      </c>
      <c r="BS421" s="68">
        <v>0</v>
      </c>
      <c r="BT421" s="68">
        <v>2</v>
      </c>
      <c r="BU421" s="68">
        <v>3</v>
      </c>
      <c r="BV421" s="68">
        <v>3</v>
      </c>
      <c r="BW421" s="68">
        <v>1</v>
      </c>
      <c r="BX421" s="68">
        <v>36</v>
      </c>
      <c r="BY421" s="68">
        <v>28</v>
      </c>
      <c r="BZ421" s="68">
        <v>26</v>
      </c>
      <c r="CA421" s="68">
        <v>18</v>
      </c>
      <c r="CB421" s="68">
        <v>2</v>
      </c>
      <c r="CC421" s="68">
        <v>3</v>
      </c>
      <c r="CD421" s="212"/>
      <c r="CE421" s="66" t="s">
        <v>73</v>
      </c>
      <c r="CF421" s="68">
        <v>0</v>
      </c>
      <c r="CG421" s="68">
        <v>574</v>
      </c>
      <c r="CH421" s="68">
        <v>134</v>
      </c>
      <c r="CI421" s="68">
        <v>0</v>
      </c>
      <c r="CJ421" s="68">
        <v>0</v>
      </c>
      <c r="CK421" s="68">
        <v>8</v>
      </c>
      <c r="CL421" s="68">
        <v>26</v>
      </c>
      <c r="CM421" s="68">
        <v>22</v>
      </c>
      <c r="CN421" s="68">
        <v>22</v>
      </c>
      <c r="CO421" s="212"/>
      <c r="CP421" s="66" t="s">
        <v>73</v>
      </c>
      <c r="CQ421" s="68">
        <v>218</v>
      </c>
      <c r="CR421" s="68">
        <v>90</v>
      </c>
      <c r="CS421" s="68">
        <v>138</v>
      </c>
      <c r="CT421" s="68">
        <v>59</v>
      </c>
      <c r="CU421" s="68">
        <v>2</v>
      </c>
      <c r="CV421" s="68">
        <v>0</v>
      </c>
      <c r="CW421" s="68">
        <v>2</v>
      </c>
      <c r="CX421" s="68">
        <v>0</v>
      </c>
      <c r="CY421" s="68">
        <v>127</v>
      </c>
      <c r="CZ421" s="68">
        <v>30</v>
      </c>
      <c r="DA421" s="68">
        <v>46</v>
      </c>
      <c r="DB421" s="68">
        <v>10</v>
      </c>
      <c r="DC421" s="68">
        <v>2</v>
      </c>
      <c r="DD421" s="68">
        <v>0</v>
      </c>
      <c r="DE421" s="68">
        <v>2</v>
      </c>
      <c r="DF421" s="68">
        <v>0</v>
      </c>
      <c r="DG421" s="68">
        <v>4</v>
      </c>
      <c r="DH421" s="68">
        <v>0</v>
      </c>
      <c r="DI421" s="68">
        <v>3</v>
      </c>
      <c r="DJ421" s="68">
        <v>0</v>
      </c>
      <c r="DK421" s="68">
        <v>6</v>
      </c>
      <c r="DL421" s="68">
        <v>2</v>
      </c>
      <c r="DM421" s="68">
        <v>1</v>
      </c>
      <c r="DN421" s="68">
        <v>1</v>
      </c>
      <c r="DO421" s="212"/>
      <c r="DP421" s="66" t="s">
        <v>73</v>
      </c>
      <c r="DQ421" s="26">
        <v>28</v>
      </c>
      <c r="DR421" s="26">
        <v>46</v>
      </c>
      <c r="DS421" s="26">
        <v>0</v>
      </c>
      <c r="DT421" s="26">
        <v>6</v>
      </c>
      <c r="DU421" s="26">
        <v>0</v>
      </c>
      <c r="DV421" s="26">
        <v>80</v>
      </c>
      <c r="DW421" s="26">
        <v>28</v>
      </c>
      <c r="DX421" s="26">
        <v>26</v>
      </c>
      <c r="DY421" s="41">
        <v>23</v>
      </c>
      <c r="DZ421" s="41">
        <v>4</v>
      </c>
      <c r="EA421" s="212"/>
      <c r="EB421" s="66" t="s">
        <v>73</v>
      </c>
      <c r="EC421" s="68">
        <v>407</v>
      </c>
      <c r="ED421" s="68">
        <v>436</v>
      </c>
      <c r="EE421" s="68">
        <v>5</v>
      </c>
      <c r="EF421" s="68">
        <v>0</v>
      </c>
      <c r="EG421" s="68">
        <v>1</v>
      </c>
      <c r="EH421" s="68">
        <v>0</v>
      </c>
      <c r="EI421" s="68">
        <v>2</v>
      </c>
      <c r="EJ421" s="68">
        <v>253</v>
      </c>
      <c r="EK421" s="68">
        <v>5</v>
      </c>
      <c r="EL421" s="68">
        <v>12</v>
      </c>
      <c r="EM421" s="68">
        <v>9</v>
      </c>
      <c r="EN421" s="68">
        <v>0</v>
      </c>
      <c r="EO421" s="68">
        <v>0</v>
      </c>
      <c r="EP421" s="68">
        <v>0</v>
      </c>
      <c r="EQ421" s="68">
        <v>0</v>
      </c>
      <c r="ER421" s="68">
        <v>0</v>
      </c>
      <c r="ES421" s="68">
        <v>0</v>
      </c>
      <c r="EU421" s="80" t="s">
        <v>2064</v>
      </c>
      <c r="EV421" s="80" t="s">
        <v>2714</v>
      </c>
      <c r="EW421" s="78">
        <v>359</v>
      </c>
      <c r="EX421" s="80">
        <v>192</v>
      </c>
      <c r="EY421" s="78">
        <v>1550</v>
      </c>
      <c r="EZ421" s="78"/>
      <c r="FA421" s="78"/>
      <c r="FB421" s="78"/>
      <c r="FC421" s="78"/>
      <c r="FD421" s="78"/>
      <c r="FE421" s="78"/>
    </row>
    <row r="422" spans="1:161" s="100" customFormat="1">
      <c r="A422" s="49" t="s">
        <v>115</v>
      </c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49" t="s">
        <v>115</v>
      </c>
      <c r="AF422" s="48"/>
      <c r="AG422" s="22"/>
      <c r="AH422" s="22"/>
      <c r="AI422" s="22"/>
      <c r="AJ422" s="22"/>
      <c r="AK422" s="22"/>
      <c r="AL422" s="22"/>
      <c r="AM422" s="22"/>
      <c r="AN422" s="22"/>
      <c r="AO422" s="22"/>
      <c r="AP422" s="22"/>
      <c r="AQ422" s="22"/>
      <c r="AR422" s="22"/>
      <c r="AS422" s="22"/>
      <c r="AT422" s="22"/>
      <c r="AU422" s="22"/>
      <c r="AV422" s="22"/>
      <c r="AW422" s="22"/>
      <c r="AX422" s="22"/>
      <c r="AY422" s="22"/>
      <c r="AZ422" s="22"/>
      <c r="BA422" s="22"/>
      <c r="BB422" s="22"/>
      <c r="BC422" s="22"/>
      <c r="BD422" s="22"/>
      <c r="BE422" s="22"/>
      <c r="BF422" s="22"/>
      <c r="BG422" s="116"/>
      <c r="BH422" s="116"/>
      <c r="BI422" s="49" t="s">
        <v>115</v>
      </c>
      <c r="BJ422" s="48"/>
      <c r="BK422" s="22"/>
      <c r="BL422" s="22"/>
      <c r="BM422" s="22"/>
      <c r="BN422" s="22"/>
      <c r="BO422" s="22"/>
      <c r="BP422" s="22"/>
      <c r="BQ422" s="22"/>
      <c r="BR422" s="22"/>
      <c r="BS422" s="22"/>
      <c r="BT422" s="22"/>
      <c r="BU422" s="22"/>
      <c r="BV422" s="22"/>
      <c r="BW422" s="22"/>
      <c r="BX422" s="22"/>
      <c r="BY422" s="22"/>
      <c r="BZ422" s="22"/>
      <c r="CA422" s="22"/>
      <c r="CB422" s="22"/>
      <c r="CC422" s="22"/>
      <c r="CD422" s="49" t="s">
        <v>115</v>
      </c>
      <c r="CE422" s="48"/>
      <c r="CF422" s="117"/>
      <c r="CG422" s="117"/>
      <c r="CH422" s="117"/>
      <c r="CI422" s="117"/>
      <c r="CJ422" s="117"/>
      <c r="CK422" s="117"/>
      <c r="CL422" s="117"/>
      <c r="CM422" s="117"/>
      <c r="CN422" s="117"/>
      <c r="CO422" s="49" t="s">
        <v>115</v>
      </c>
      <c r="CP422" s="13"/>
      <c r="CQ422" s="13"/>
      <c r="CR422" s="13"/>
      <c r="CS422" s="13"/>
      <c r="CT422" s="13"/>
      <c r="CU422" s="13"/>
      <c r="CV422" s="13"/>
      <c r="CW422" s="13"/>
      <c r="CX422" s="13"/>
      <c r="CY422" s="13"/>
      <c r="CZ422" s="13"/>
      <c r="DA422" s="13"/>
      <c r="DB422" s="13"/>
      <c r="DC422" s="13"/>
      <c r="DD422" s="13"/>
      <c r="DE422" s="13"/>
      <c r="DF422" s="13"/>
      <c r="DG422" s="13"/>
      <c r="DH422" s="13"/>
      <c r="DI422" s="13"/>
      <c r="DJ422" s="13"/>
      <c r="DK422" s="13"/>
      <c r="DL422" s="13"/>
      <c r="DM422" s="13"/>
      <c r="DN422" s="13"/>
      <c r="DO422" s="49" t="s">
        <v>115</v>
      </c>
      <c r="DP422" s="99"/>
      <c r="DQ422" s="13"/>
      <c r="DR422" s="13"/>
      <c r="DS422" s="13"/>
      <c r="DT422" s="13"/>
      <c r="DU422" s="13"/>
      <c r="DV422" s="13"/>
      <c r="DW422" s="13"/>
      <c r="DX422" s="13"/>
      <c r="DY422" s="13"/>
      <c r="DZ422" s="13"/>
      <c r="EA422" s="49" t="s">
        <v>115</v>
      </c>
      <c r="EB422" s="13"/>
      <c r="EC422" s="117"/>
      <c r="ED422" s="117"/>
      <c r="EE422" s="117"/>
      <c r="EF422" s="117"/>
      <c r="EG422" s="117"/>
      <c r="EH422" s="117"/>
      <c r="EI422" s="117"/>
      <c r="EJ422" s="117"/>
      <c r="EK422" s="117"/>
      <c r="EL422" s="117"/>
      <c r="EM422" s="117"/>
      <c r="EN422" s="117"/>
      <c r="EO422" s="117"/>
      <c r="EP422" s="117"/>
      <c r="EQ422" s="117"/>
      <c r="ER422" s="117"/>
      <c r="ES422" s="117"/>
      <c r="EU422" s="80" t="str">
        <f>IF(A422="",EU421,A422)</f>
        <v>VAKINANKARATRA</v>
      </c>
      <c r="EV422" s="80" t="str">
        <f>EU422&amp;B422</f>
        <v>VAKINANKARATRA</v>
      </c>
      <c r="EW422" s="78">
        <f>CQ422+CU422+CY422+DC422+DG422+DK422</f>
        <v>0</v>
      </c>
      <c r="EX422" s="80">
        <f>CS422+CW422+DA422+DE422+DI422+DM422</f>
        <v>0</v>
      </c>
      <c r="EY422" s="78">
        <f>(CF422+2*CG422+3*CH422+4*CI422+5*CJ422)</f>
        <v>0</v>
      </c>
      <c r="EZ422" s="78"/>
      <c r="FA422" s="78"/>
      <c r="FB422" s="78"/>
      <c r="FC422" s="78"/>
      <c r="FD422" s="78"/>
      <c r="FE422" s="78"/>
    </row>
    <row r="423" spans="1:161">
      <c r="A423" s="205" t="s">
        <v>5</v>
      </c>
      <c r="B423" s="8" t="s">
        <v>90</v>
      </c>
      <c r="C423" s="71">
        <v>555</v>
      </c>
      <c r="D423" s="71">
        <v>305</v>
      </c>
      <c r="E423" s="71">
        <v>0</v>
      </c>
      <c r="F423" s="71">
        <v>0</v>
      </c>
      <c r="G423" s="71">
        <v>0</v>
      </c>
      <c r="H423" s="71">
        <v>0</v>
      </c>
      <c r="I423" s="71">
        <v>0</v>
      </c>
      <c r="J423" s="71">
        <v>0</v>
      </c>
      <c r="K423" s="71">
        <v>199</v>
      </c>
      <c r="L423" s="71">
        <v>129</v>
      </c>
      <c r="M423" s="71">
        <v>119</v>
      </c>
      <c r="N423" s="71">
        <v>54</v>
      </c>
      <c r="O423" s="71">
        <v>59</v>
      </c>
      <c r="P423" s="71">
        <v>26</v>
      </c>
      <c r="Q423" s="71">
        <v>46</v>
      </c>
      <c r="R423" s="71">
        <v>30</v>
      </c>
      <c r="S423" s="71">
        <v>0</v>
      </c>
      <c r="T423" s="71">
        <v>0</v>
      </c>
      <c r="U423" s="71">
        <v>16</v>
      </c>
      <c r="V423" s="71">
        <v>8</v>
      </c>
      <c r="W423" s="71">
        <v>191</v>
      </c>
      <c r="X423" s="71">
        <v>135</v>
      </c>
      <c r="Y423" s="71">
        <v>84</v>
      </c>
      <c r="Z423" s="71">
        <v>30</v>
      </c>
      <c r="AA423" s="71">
        <v>15</v>
      </c>
      <c r="AB423" s="71">
        <v>6</v>
      </c>
      <c r="AC423" s="69">
        <v>1284</v>
      </c>
      <c r="AD423" s="69">
        <v>723</v>
      </c>
      <c r="AE423" s="205" t="s">
        <v>5</v>
      </c>
      <c r="AF423" s="8" t="s">
        <v>90</v>
      </c>
      <c r="AG423" s="71">
        <v>2</v>
      </c>
      <c r="AH423" s="71">
        <v>0</v>
      </c>
      <c r="AI423" s="71">
        <v>0</v>
      </c>
      <c r="AJ423" s="71">
        <v>0</v>
      </c>
      <c r="AK423" s="71">
        <v>0</v>
      </c>
      <c r="AL423" s="71">
        <v>0</v>
      </c>
      <c r="AM423" s="71">
        <v>0</v>
      </c>
      <c r="AN423" s="71">
        <v>0</v>
      </c>
      <c r="AO423" s="71">
        <v>0</v>
      </c>
      <c r="AP423" s="71">
        <v>0</v>
      </c>
      <c r="AQ423" s="71">
        <v>0</v>
      </c>
      <c r="AR423" s="71">
        <v>0</v>
      </c>
      <c r="AS423" s="71">
        <v>0</v>
      </c>
      <c r="AT423" s="71">
        <v>0</v>
      </c>
      <c r="AU423" s="71">
        <v>12</v>
      </c>
      <c r="AV423" s="71">
        <v>8</v>
      </c>
      <c r="AW423" s="71">
        <v>0</v>
      </c>
      <c r="AX423" s="71">
        <v>0</v>
      </c>
      <c r="AY423" s="71">
        <v>16</v>
      </c>
      <c r="AZ423" s="71">
        <v>8</v>
      </c>
      <c r="BA423" s="71">
        <v>45</v>
      </c>
      <c r="BB423" s="71">
        <v>29</v>
      </c>
      <c r="BC423" s="71">
        <v>15</v>
      </c>
      <c r="BD423" s="71">
        <v>7</v>
      </c>
      <c r="BE423" s="71">
        <v>0</v>
      </c>
      <c r="BF423" s="71">
        <v>0</v>
      </c>
      <c r="BG423" s="69">
        <v>90</v>
      </c>
      <c r="BH423" s="69">
        <v>52</v>
      </c>
      <c r="BI423" s="205" t="s">
        <v>5</v>
      </c>
      <c r="BJ423" s="8" t="s">
        <v>90</v>
      </c>
      <c r="BK423" s="31">
        <v>10</v>
      </c>
      <c r="BL423" s="31">
        <v>0</v>
      </c>
      <c r="BM423" s="31">
        <v>0</v>
      </c>
      <c r="BN423" s="31">
        <v>0</v>
      </c>
      <c r="BO423" s="31">
        <v>5</v>
      </c>
      <c r="BP423" s="31">
        <v>3</v>
      </c>
      <c r="BQ423" s="31">
        <v>2</v>
      </c>
      <c r="BR423" s="31">
        <v>2</v>
      </c>
      <c r="BS423" s="31">
        <v>0</v>
      </c>
      <c r="BT423" s="31">
        <v>1</v>
      </c>
      <c r="BU423" s="31">
        <v>5</v>
      </c>
      <c r="BV423" s="31">
        <v>3</v>
      </c>
      <c r="BW423" s="31">
        <v>1</v>
      </c>
      <c r="BX423" s="149">
        <v>32</v>
      </c>
      <c r="BY423" s="125">
        <v>25</v>
      </c>
      <c r="BZ423" s="71">
        <v>25</v>
      </c>
      <c r="CA423" s="71">
        <v>15</v>
      </c>
      <c r="CB423" s="71">
        <v>5</v>
      </c>
      <c r="CC423" s="71">
        <v>5</v>
      </c>
      <c r="CD423" s="205" t="s">
        <v>5</v>
      </c>
      <c r="CE423" s="8" t="s">
        <v>90</v>
      </c>
      <c r="CF423" s="71">
        <v>0</v>
      </c>
      <c r="CG423" s="71">
        <v>318</v>
      </c>
      <c r="CH423" s="71">
        <v>238</v>
      </c>
      <c r="CI423" s="71">
        <v>0</v>
      </c>
      <c r="CJ423" s="71">
        <v>0</v>
      </c>
      <c r="CK423" s="71">
        <v>2</v>
      </c>
      <c r="CL423" s="71">
        <v>30</v>
      </c>
      <c r="CM423" s="71">
        <v>25</v>
      </c>
      <c r="CN423" s="71">
        <v>25</v>
      </c>
      <c r="CO423" s="205" t="s">
        <v>5</v>
      </c>
      <c r="CP423" s="8" t="s">
        <v>90</v>
      </c>
      <c r="CQ423" s="46">
        <v>221</v>
      </c>
      <c r="CR423" s="46">
        <v>128</v>
      </c>
      <c r="CS423" s="46">
        <v>123</v>
      </c>
      <c r="CT423" s="46">
        <v>72</v>
      </c>
      <c r="CU423" s="46">
        <v>0</v>
      </c>
      <c r="CV423" s="46">
        <v>0</v>
      </c>
      <c r="CW423" s="46">
        <v>0</v>
      </c>
      <c r="CX423" s="46">
        <v>0</v>
      </c>
      <c r="CY423" s="46">
        <v>43</v>
      </c>
      <c r="CZ423" s="46">
        <v>15</v>
      </c>
      <c r="DA423" s="46">
        <v>12</v>
      </c>
      <c r="DB423" s="46">
        <v>3</v>
      </c>
      <c r="DC423" s="46">
        <v>58</v>
      </c>
      <c r="DD423" s="46">
        <v>34</v>
      </c>
      <c r="DE423" s="46">
        <v>28</v>
      </c>
      <c r="DF423" s="46">
        <v>16</v>
      </c>
      <c r="DG423" s="46">
        <v>24</v>
      </c>
      <c r="DH423" s="46">
        <v>13</v>
      </c>
      <c r="DI423" s="46">
        <v>3</v>
      </c>
      <c r="DJ423" s="46">
        <v>2</v>
      </c>
      <c r="DK423" s="46">
        <v>0</v>
      </c>
      <c r="DL423" s="46">
        <v>0</v>
      </c>
      <c r="DM423" s="46">
        <v>0</v>
      </c>
      <c r="DN423" s="46">
        <v>0</v>
      </c>
      <c r="DO423" s="205" t="s">
        <v>5</v>
      </c>
      <c r="DP423" s="8" t="s">
        <v>90</v>
      </c>
      <c r="DQ423" s="71">
        <v>19</v>
      </c>
      <c r="DR423" s="71">
        <v>32</v>
      </c>
      <c r="DS423" s="71">
        <v>0</v>
      </c>
      <c r="DT423" s="71">
        <v>21</v>
      </c>
      <c r="DU423" s="71">
        <v>0</v>
      </c>
      <c r="DV423" s="16">
        <v>72</v>
      </c>
      <c r="DW423" s="71">
        <v>30</v>
      </c>
      <c r="DX423" s="71">
        <v>29</v>
      </c>
      <c r="DY423" s="152">
        <v>7</v>
      </c>
      <c r="DZ423" s="32">
        <v>3</v>
      </c>
      <c r="EA423" s="205" t="s">
        <v>5</v>
      </c>
      <c r="EB423" s="8" t="s">
        <v>90</v>
      </c>
      <c r="EC423" s="71">
        <v>270</v>
      </c>
      <c r="ED423" s="71">
        <v>165</v>
      </c>
      <c r="EE423" s="71">
        <v>0</v>
      </c>
      <c r="EF423" s="71">
        <v>0</v>
      </c>
      <c r="EG423" s="71">
        <v>21</v>
      </c>
      <c r="EH423" s="71">
        <v>0</v>
      </c>
      <c r="EI423" s="71">
        <v>0</v>
      </c>
      <c r="EJ423" s="71">
        <v>294</v>
      </c>
      <c r="EK423" s="71">
        <v>9</v>
      </c>
      <c r="EL423" s="71">
        <v>2</v>
      </c>
      <c r="EM423" s="71">
        <v>0</v>
      </c>
      <c r="EN423" s="71">
        <v>0</v>
      </c>
      <c r="EO423" s="71">
        <v>2</v>
      </c>
      <c r="EP423" s="71">
        <v>0</v>
      </c>
      <c r="EQ423" s="71">
        <v>0</v>
      </c>
      <c r="ER423" s="71">
        <v>0</v>
      </c>
      <c r="ES423" s="71">
        <v>0</v>
      </c>
      <c r="EU423" s="80" t="s">
        <v>5</v>
      </c>
      <c r="EV423" s="80" t="s">
        <v>2718</v>
      </c>
      <c r="EW423" s="78">
        <v>346</v>
      </c>
      <c r="EX423" s="80">
        <v>166</v>
      </c>
      <c r="EY423" s="78">
        <v>1350</v>
      </c>
      <c r="EZ423" s="78"/>
      <c r="FA423" s="78"/>
      <c r="FB423" s="78"/>
      <c r="FC423" s="78"/>
      <c r="FD423" s="78"/>
      <c r="FE423" s="78"/>
    </row>
    <row r="424" spans="1:161">
      <c r="A424" s="205"/>
      <c r="B424" s="8" t="s">
        <v>91</v>
      </c>
      <c r="C424" s="71">
        <v>361</v>
      </c>
      <c r="D424" s="71">
        <v>216</v>
      </c>
      <c r="E424" s="71">
        <v>0</v>
      </c>
      <c r="F424" s="71">
        <v>0</v>
      </c>
      <c r="G424" s="71">
        <v>0</v>
      </c>
      <c r="H424" s="71">
        <v>0</v>
      </c>
      <c r="I424" s="71">
        <v>0</v>
      </c>
      <c r="J424" s="71">
        <v>0</v>
      </c>
      <c r="K424" s="71">
        <v>114</v>
      </c>
      <c r="L424" s="71">
        <v>78</v>
      </c>
      <c r="M424" s="71">
        <v>84</v>
      </c>
      <c r="N424" s="71">
        <v>41</v>
      </c>
      <c r="O424" s="71">
        <v>121</v>
      </c>
      <c r="P424" s="71">
        <v>76</v>
      </c>
      <c r="Q424" s="71">
        <v>0</v>
      </c>
      <c r="R424" s="71">
        <v>0</v>
      </c>
      <c r="S424" s="71">
        <v>0</v>
      </c>
      <c r="T424" s="71">
        <v>0</v>
      </c>
      <c r="U424" s="71">
        <v>0</v>
      </c>
      <c r="V424" s="71">
        <v>0</v>
      </c>
      <c r="W424" s="71">
        <v>99</v>
      </c>
      <c r="X424" s="71">
        <v>70</v>
      </c>
      <c r="Y424" s="71">
        <v>42</v>
      </c>
      <c r="Z424" s="71">
        <v>16</v>
      </c>
      <c r="AA424" s="71">
        <v>44</v>
      </c>
      <c r="AB424" s="71">
        <v>24</v>
      </c>
      <c r="AC424" s="69">
        <v>865</v>
      </c>
      <c r="AD424" s="69">
        <v>521</v>
      </c>
      <c r="AE424" s="205"/>
      <c r="AF424" s="8" t="s">
        <v>91</v>
      </c>
      <c r="AG424" s="71">
        <v>36</v>
      </c>
      <c r="AH424" s="71">
        <v>29</v>
      </c>
      <c r="AI424" s="71">
        <v>0</v>
      </c>
      <c r="AJ424" s="71">
        <v>0</v>
      </c>
      <c r="AK424" s="71">
        <v>0</v>
      </c>
      <c r="AL424" s="71">
        <v>0</v>
      </c>
      <c r="AM424" s="71">
        <v>0</v>
      </c>
      <c r="AN424" s="71">
        <v>0</v>
      </c>
      <c r="AO424" s="71">
        <v>3</v>
      </c>
      <c r="AP424" s="71">
        <v>3</v>
      </c>
      <c r="AQ424" s="71">
        <v>12</v>
      </c>
      <c r="AR424" s="71">
        <v>2</v>
      </c>
      <c r="AS424" s="71">
        <v>1</v>
      </c>
      <c r="AT424" s="71">
        <v>0</v>
      </c>
      <c r="AU424" s="71">
        <v>0</v>
      </c>
      <c r="AV424" s="71">
        <v>0</v>
      </c>
      <c r="AW424" s="71">
        <v>0</v>
      </c>
      <c r="AX424" s="71">
        <v>0</v>
      </c>
      <c r="AY424" s="71">
        <v>0</v>
      </c>
      <c r="AZ424" s="71">
        <v>0</v>
      </c>
      <c r="BA424" s="71">
        <v>1</v>
      </c>
      <c r="BB424" s="71">
        <v>1</v>
      </c>
      <c r="BC424" s="71">
        <v>1</v>
      </c>
      <c r="BD424" s="71">
        <v>0</v>
      </c>
      <c r="BE424" s="71">
        <v>2</v>
      </c>
      <c r="BF424" s="71">
        <v>0</v>
      </c>
      <c r="BG424" s="69">
        <v>56</v>
      </c>
      <c r="BH424" s="69">
        <v>35</v>
      </c>
      <c r="BI424" s="205"/>
      <c r="BJ424" s="8" t="s">
        <v>91</v>
      </c>
      <c r="BK424" s="31">
        <v>6</v>
      </c>
      <c r="BL424" s="31">
        <v>0</v>
      </c>
      <c r="BM424" s="31">
        <v>0</v>
      </c>
      <c r="BN424" s="31">
        <v>0</v>
      </c>
      <c r="BO424" s="31">
        <v>2</v>
      </c>
      <c r="BP424" s="31">
        <v>2</v>
      </c>
      <c r="BQ424" s="31">
        <v>2</v>
      </c>
      <c r="BR424" s="31">
        <v>0</v>
      </c>
      <c r="BS424" s="31">
        <v>0</v>
      </c>
      <c r="BT424" s="31">
        <v>0</v>
      </c>
      <c r="BU424" s="31">
        <v>2</v>
      </c>
      <c r="BV424" s="31">
        <v>1</v>
      </c>
      <c r="BW424" s="31">
        <v>1</v>
      </c>
      <c r="BX424" s="149">
        <v>16</v>
      </c>
      <c r="BY424" s="125">
        <v>15</v>
      </c>
      <c r="BZ424" s="71">
        <v>15</v>
      </c>
      <c r="CA424" s="71">
        <v>15</v>
      </c>
      <c r="CB424" s="71">
        <v>0</v>
      </c>
      <c r="CC424" s="71">
        <v>1</v>
      </c>
      <c r="CD424" s="205"/>
      <c r="CE424" s="8" t="s">
        <v>91</v>
      </c>
      <c r="CF424" s="71">
        <v>124</v>
      </c>
      <c r="CG424" s="71">
        <v>196</v>
      </c>
      <c r="CH424" s="71">
        <v>68</v>
      </c>
      <c r="CI424" s="71">
        <v>0</v>
      </c>
      <c r="CJ424" s="71">
        <v>0</v>
      </c>
      <c r="CK424" s="71">
        <v>23</v>
      </c>
      <c r="CL424" s="71">
        <v>19</v>
      </c>
      <c r="CM424" s="71">
        <v>16</v>
      </c>
      <c r="CN424" s="71">
        <v>16</v>
      </c>
      <c r="CO424" s="205"/>
      <c r="CP424" s="8" t="s">
        <v>91</v>
      </c>
      <c r="CQ424" s="46">
        <v>14</v>
      </c>
      <c r="CR424" s="46">
        <v>5</v>
      </c>
      <c r="CS424" s="46">
        <v>11</v>
      </c>
      <c r="CT424" s="46">
        <v>5</v>
      </c>
      <c r="CU424" s="46">
        <v>0</v>
      </c>
      <c r="CV424" s="46">
        <v>0</v>
      </c>
      <c r="CW424" s="46">
        <v>0</v>
      </c>
      <c r="CX424" s="46">
        <v>0</v>
      </c>
      <c r="CY424" s="46">
        <v>5</v>
      </c>
      <c r="CZ424" s="46">
        <v>1</v>
      </c>
      <c r="DA424" s="46">
        <v>4</v>
      </c>
      <c r="DB424" s="46">
        <v>1</v>
      </c>
      <c r="DC424" s="46">
        <v>74</v>
      </c>
      <c r="DD424" s="46">
        <v>58</v>
      </c>
      <c r="DE424" s="46">
        <v>69</v>
      </c>
      <c r="DF424" s="46">
        <v>54</v>
      </c>
      <c r="DG424" s="46">
        <v>29</v>
      </c>
      <c r="DH424" s="46">
        <v>11</v>
      </c>
      <c r="DI424" s="46">
        <v>26</v>
      </c>
      <c r="DJ424" s="46">
        <v>11</v>
      </c>
      <c r="DK424" s="46">
        <v>35</v>
      </c>
      <c r="DL424" s="46">
        <v>19</v>
      </c>
      <c r="DM424" s="46">
        <v>28</v>
      </c>
      <c r="DN424" s="46">
        <v>15</v>
      </c>
      <c r="DO424" s="205"/>
      <c r="DP424" s="8" t="s">
        <v>91</v>
      </c>
      <c r="DQ424" s="71">
        <v>18</v>
      </c>
      <c r="DR424" s="71">
        <v>14</v>
      </c>
      <c r="DS424" s="71">
        <v>0</v>
      </c>
      <c r="DT424" s="71">
        <v>3</v>
      </c>
      <c r="DU424" s="71">
        <v>0</v>
      </c>
      <c r="DV424" s="16">
        <v>35</v>
      </c>
      <c r="DW424" s="71">
        <v>18</v>
      </c>
      <c r="DX424" s="71">
        <v>18</v>
      </c>
      <c r="DY424" s="152">
        <v>10</v>
      </c>
      <c r="DZ424" s="32">
        <v>6</v>
      </c>
      <c r="EA424" s="205"/>
      <c r="EB424" s="8" t="s">
        <v>91</v>
      </c>
      <c r="EC424" s="71">
        <v>212</v>
      </c>
      <c r="ED424" s="71">
        <v>87</v>
      </c>
      <c r="EE424" s="71">
        <v>20</v>
      </c>
      <c r="EF424" s="71">
        <v>0</v>
      </c>
      <c r="EG424" s="71">
        <v>65</v>
      </c>
      <c r="EH424" s="71">
        <v>50</v>
      </c>
      <c r="EI424" s="71">
        <v>161</v>
      </c>
      <c r="EJ424" s="71">
        <v>349</v>
      </c>
      <c r="EK424" s="71">
        <v>177</v>
      </c>
      <c r="EL424" s="71">
        <v>64</v>
      </c>
      <c r="EM424" s="71">
        <v>15</v>
      </c>
      <c r="EN424" s="71">
        <v>0</v>
      </c>
      <c r="EO424" s="71">
        <v>7</v>
      </c>
      <c r="EP424" s="71">
        <v>0</v>
      </c>
      <c r="EQ424" s="71">
        <v>0</v>
      </c>
      <c r="ER424" s="71">
        <v>0</v>
      </c>
      <c r="ES424" s="71">
        <v>0</v>
      </c>
      <c r="EU424" s="80" t="s">
        <v>5</v>
      </c>
      <c r="EV424" s="80" t="s">
        <v>2719</v>
      </c>
      <c r="EW424" s="78">
        <v>157</v>
      </c>
      <c r="EX424" s="80">
        <v>138</v>
      </c>
      <c r="EY424" s="78">
        <v>720</v>
      </c>
      <c r="EZ424" s="78"/>
      <c r="FA424" s="78"/>
      <c r="FB424" s="78"/>
      <c r="FC424" s="78"/>
      <c r="FD424" s="78"/>
      <c r="FE424" s="78"/>
    </row>
    <row r="425" spans="1:161">
      <c r="A425" s="205"/>
      <c r="B425" s="66" t="s">
        <v>73</v>
      </c>
      <c r="C425" s="26">
        <v>916</v>
      </c>
      <c r="D425" s="26">
        <v>521</v>
      </c>
      <c r="E425" s="26">
        <v>0</v>
      </c>
      <c r="F425" s="26">
        <v>0</v>
      </c>
      <c r="G425" s="26">
        <v>0</v>
      </c>
      <c r="H425" s="26">
        <v>0</v>
      </c>
      <c r="I425" s="26">
        <v>0</v>
      </c>
      <c r="J425" s="26">
        <v>0</v>
      </c>
      <c r="K425" s="26">
        <v>313</v>
      </c>
      <c r="L425" s="26">
        <v>207</v>
      </c>
      <c r="M425" s="26">
        <v>203</v>
      </c>
      <c r="N425" s="26">
        <v>95</v>
      </c>
      <c r="O425" s="26">
        <v>180</v>
      </c>
      <c r="P425" s="26">
        <v>102</v>
      </c>
      <c r="Q425" s="26">
        <v>46</v>
      </c>
      <c r="R425" s="26">
        <v>30</v>
      </c>
      <c r="S425" s="26">
        <v>0</v>
      </c>
      <c r="T425" s="26">
        <v>0</v>
      </c>
      <c r="U425" s="26">
        <v>16</v>
      </c>
      <c r="V425" s="26">
        <v>8</v>
      </c>
      <c r="W425" s="26">
        <v>290</v>
      </c>
      <c r="X425" s="26">
        <v>205</v>
      </c>
      <c r="Y425" s="26">
        <v>126</v>
      </c>
      <c r="Z425" s="26">
        <v>46</v>
      </c>
      <c r="AA425" s="26">
        <v>59</v>
      </c>
      <c r="AB425" s="26">
        <v>30</v>
      </c>
      <c r="AC425" s="68">
        <v>2149</v>
      </c>
      <c r="AD425" s="68">
        <v>1244</v>
      </c>
      <c r="AE425" s="205"/>
      <c r="AF425" s="66" t="s">
        <v>73</v>
      </c>
      <c r="AG425" s="26">
        <v>38</v>
      </c>
      <c r="AH425" s="26">
        <v>29</v>
      </c>
      <c r="AI425" s="26">
        <v>0</v>
      </c>
      <c r="AJ425" s="26">
        <v>0</v>
      </c>
      <c r="AK425" s="26">
        <v>0</v>
      </c>
      <c r="AL425" s="26">
        <v>0</v>
      </c>
      <c r="AM425" s="26">
        <v>0</v>
      </c>
      <c r="AN425" s="26">
        <v>0</v>
      </c>
      <c r="AO425" s="26">
        <v>3</v>
      </c>
      <c r="AP425" s="26">
        <v>3</v>
      </c>
      <c r="AQ425" s="26">
        <v>12</v>
      </c>
      <c r="AR425" s="26">
        <v>2</v>
      </c>
      <c r="AS425" s="26">
        <v>1</v>
      </c>
      <c r="AT425" s="26">
        <v>0</v>
      </c>
      <c r="AU425" s="26">
        <v>12</v>
      </c>
      <c r="AV425" s="26">
        <v>8</v>
      </c>
      <c r="AW425" s="26">
        <v>0</v>
      </c>
      <c r="AX425" s="26">
        <v>0</v>
      </c>
      <c r="AY425" s="26">
        <v>16</v>
      </c>
      <c r="AZ425" s="26">
        <v>8</v>
      </c>
      <c r="BA425" s="26">
        <v>46</v>
      </c>
      <c r="BB425" s="26">
        <v>30</v>
      </c>
      <c r="BC425" s="26">
        <v>16</v>
      </c>
      <c r="BD425" s="26">
        <v>7</v>
      </c>
      <c r="BE425" s="26">
        <v>2</v>
      </c>
      <c r="BF425" s="26">
        <v>0</v>
      </c>
      <c r="BG425" s="68">
        <v>146</v>
      </c>
      <c r="BH425" s="68">
        <v>87</v>
      </c>
      <c r="BI425" s="205"/>
      <c r="BJ425" s="66" t="s">
        <v>73</v>
      </c>
      <c r="BK425" s="68">
        <v>16</v>
      </c>
      <c r="BL425" s="68">
        <v>0</v>
      </c>
      <c r="BM425" s="68">
        <v>0</v>
      </c>
      <c r="BN425" s="68">
        <v>0</v>
      </c>
      <c r="BO425" s="68">
        <v>7</v>
      </c>
      <c r="BP425" s="68">
        <v>5</v>
      </c>
      <c r="BQ425" s="68">
        <v>4</v>
      </c>
      <c r="BR425" s="68">
        <v>2</v>
      </c>
      <c r="BS425" s="68">
        <v>0</v>
      </c>
      <c r="BT425" s="68">
        <v>1</v>
      </c>
      <c r="BU425" s="68">
        <v>7</v>
      </c>
      <c r="BV425" s="68">
        <v>4</v>
      </c>
      <c r="BW425" s="68">
        <v>2</v>
      </c>
      <c r="BX425" s="68">
        <v>48</v>
      </c>
      <c r="BY425" s="68">
        <v>40</v>
      </c>
      <c r="BZ425" s="68">
        <v>40</v>
      </c>
      <c r="CA425" s="68">
        <v>30</v>
      </c>
      <c r="CB425" s="68">
        <v>5</v>
      </c>
      <c r="CC425" s="68">
        <v>6</v>
      </c>
      <c r="CD425" s="205"/>
      <c r="CE425" s="66" t="s">
        <v>73</v>
      </c>
      <c r="CF425" s="68">
        <v>124</v>
      </c>
      <c r="CG425" s="68">
        <v>514</v>
      </c>
      <c r="CH425" s="68">
        <v>306</v>
      </c>
      <c r="CI425" s="68">
        <v>0</v>
      </c>
      <c r="CJ425" s="68">
        <v>0</v>
      </c>
      <c r="CK425" s="68">
        <v>25</v>
      </c>
      <c r="CL425" s="68">
        <v>49</v>
      </c>
      <c r="CM425" s="68">
        <v>41</v>
      </c>
      <c r="CN425" s="68">
        <v>41</v>
      </c>
      <c r="CO425" s="205"/>
      <c r="CP425" s="66" t="s">
        <v>73</v>
      </c>
      <c r="CQ425" s="68">
        <v>235</v>
      </c>
      <c r="CR425" s="68">
        <v>133</v>
      </c>
      <c r="CS425" s="68">
        <v>134</v>
      </c>
      <c r="CT425" s="68">
        <v>77</v>
      </c>
      <c r="CU425" s="68">
        <v>0</v>
      </c>
      <c r="CV425" s="68">
        <v>0</v>
      </c>
      <c r="CW425" s="68">
        <v>0</v>
      </c>
      <c r="CX425" s="68">
        <v>0</v>
      </c>
      <c r="CY425" s="68">
        <v>48</v>
      </c>
      <c r="CZ425" s="68">
        <v>16</v>
      </c>
      <c r="DA425" s="68">
        <v>16</v>
      </c>
      <c r="DB425" s="68">
        <v>4</v>
      </c>
      <c r="DC425" s="68">
        <v>132</v>
      </c>
      <c r="DD425" s="68">
        <v>92</v>
      </c>
      <c r="DE425" s="68">
        <v>97</v>
      </c>
      <c r="DF425" s="68">
        <v>70</v>
      </c>
      <c r="DG425" s="68">
        <v>53</v>
      </c>
      <c r="DH425" s="68">
        <v>24</v>
      </c>
      <c r="DI425" s="68">
        <v>29</v>
      </c>
      <c r="DJ425" s="68">
        <v>13</v>
      </c>
      <c r="DK425" s="68">
        <v>35</v>
      </c>
      <c r="DL425" s="68">
        <v>19</v>
      </c>
      <c r="DM425" s="68">
        <v>28</v>
      </c>
      <c r="DN425" s="68">
        <v>15</v>
      </c>
      <c r="DO425" s="205"/>
      <c r="DP425" s="66" t="s">
        <v>73</v>
      </c>
      <c r="DQ425" s="26">
        <v>37</v>
      </c>
      <c r="DR425" s="26">
        <v>46</v>
      </c>
      <c r="DS425" s="26">
        <v>0</v>
      </c>
      <c r="DT425" s="26">
        <v>24</v>
      </c>
      <c r="DU425" s="26">
        <v>0</v>
      </c>
      <c r="DV425" s="26">
        <v>107</v>
      </c>
      <c r="DW425" s="26">
        <v>48</v>
      </c>
      <c r="DX425" s="26">
        <v>47</v>
      </c>
      <c r="DY425" s="41">
        <v>17</v>
      </c>
      <c r="DZ425" s="41">
        <v>9</v>
      </c>
      <c r="EA425" s="205"/>
      <c r="EB425" s="66" t="s">
        <v>73</v>
      </c>
      <c r="EC425" s="68">
        <v>482</v>
      </c>
      <c r="ED425" s="68">
        <v>252</v>
      </c>
      <c r="EE425" s="68">
        <v>20</v>
      </c>
      <c r="EF425" s="68">
        <v>0</v>
      </c>
      <c r="EG425" s="68">
        <v>86</v>
      </c>
      <c r="EH425" s="68">
        <v>50</v>
      </c>
      <c r="EI425" s="68">
        <v>161</v>
      </c>
      <c r="EJ425" s="68">
        <v>643</v>
      </c>
      <c r="EK425" s="68">
        <v>186</v>
      </c>
      <c r="EL425" s="68">
        <v>66</v>
      </c>
      <c r="EM425" s="68">
        <v>15</v>
      </c>
      <c r="EN425" s="68">
        <v>0</v>
      </c>
      <c r="EO425" s="68">
        <v>9</v>
      </c>
      <c r="EP425" s="68">
        <v>0</v>
      </c>
      <c r="EQ425" s="68">
        <v>0</v>
      </c>
      <c r="ER425" s="68">
        <v>0</v>
      </c>
      <c r="ES425" s="68">
        <v>0</v>
      </c>
      <c r="EU425" s="80" t="s">
        <v>5</v>
      </c>
      <c r="EV425" s="80" t="s">
        <v>2720</v>
      </c>
      <c r="EW425" s="78">
        <v>503</v>
      </c>
      <c r="EX425" s="80">
        <v>304</v>
      </c>
      <c r="EY425" s="78">
        <v>2070</v>
      </c>
      <c r="EZ425" s="78"/>
      <c r="FA425" s="78"/>
      <c r="FB425" s="78"/>
      <c r="FC425" s="78"/>
      <c r="FD425" s="78"/>
      <c r="FE425" s="78"/>
    </row>
    <row r="426" spans="1:161">
      <c r="A426" s="205" t="s">
        <v>226</v>
      </c>
      <c r="B426" s="8" t="s">
        <v>90</v>
      </c>
      <c r="C426" s="71">
        <v>930</v>
      </c>
      <c r="D426" s="71">
        <v>478</v>
      </c>
      <c r="E426" s="71">
        <v>0</v>
      </c>
      <c r="F426" s="71">
        <v>0</v>
      </c>
      <c r="G426" s="71">
        <v>0</v>
      </c>
      <c r="H426" s="71">
        <v>0</v>
      </c>
      <c r="I426" s="71">
        <v>0</v>
      </c>
      <c r="J426" s="71">
        <v>0</v>
      </c>
      <c r="K426" s="71">
        <v>186</v>
      </c>
      <c r="L426" s="71">
        <v>106</v>
      </c>
      <c r="M426" s="71">
        <v>196</v>
      </c>
      <c r="N426" s="71">
        <v>73</v>
      </c>
      <c r="O426" s="71">
        <v>178</v>
      </c>
      <c r="P426" s="71">
        <v>85</v>
      </c>
      <c r="Q426" s="71">
        <v>158</v>
      </c>
      <c r="R426" s="71">
        <v>94</v>
      </c>
      <c r="S426" s="71">
        <v>0</v>
      </c>
      <c r="T426" s="71">
        <v>0</v>
      </c>
      <c r="U426" s="71">
        <v>73</v>
      </c>
      <c r="V426" s="71">
        <v>39</v>
      </c>
      <c r="W426" s="71">
        <v>95</v>
      </c>
      <c r="X426" s="71">
        <v>64</v>
      </c>
      <c r="Y426" s="71">
        <v>167</v>
      </c>
      <c r="Z426" s="71">
        <v>65</v>
      </c>
      <c r="AA426" s="71">
        <v>43</v>
      </c>
      <c r="AB426" s="71">
        <v>18</v>
      </c>
      <c r="AC426" s="69">
        <v>2026</v>
      </c>
      <c r="AD426" s="69">
        <v>1022</v>
      </c>
      <c r="AE426" s="205" t="s">
        <v>226</v>
      </c>
      <c r="AF426" s="8" t="s">
        <v>90</v>
      </c>
      <c r="AG426" s="71">
        <v>73</v>
      </c>
      <c r="AH426" s="71">
        <v>38</v>
      </c>
      <c r="AI426" s="71">
        <v>0</v>
      </c>
      <c r="AJ426" s="71">
        <v>0</v>
      </c>
      <c r="AK426" s="71">
        <v>0</v>
      </c>
      <c r="AL426" s="71">
        <v>0</v>
      </c>
      <c r="AM426" s="71">
        <v>0</v>
      </c>
      <c r="AN426" s="71">
        <v>0</v>
      </c>
      <c r="AO426" s="71">
        <v>5</v>
      </c>
      <c r="AP426" s="71">
        <v>0</v>
      </c>
      <c r="AQ426" s="71">
        <v>29</v>
      </c>
      <c r="AR426" s="71">
        <v>5</v>
      </c>
      <c r="AS426" s="71">
        <v>8</v>
      </c>
      <c r="AT426" s="71">
        <v>4</v>
      </c>
      <c r="AU426" s="71">
        <v>49</v>
      </c>
      <c r="AV426" s="71">
        <v>24</v>
      </c>
      <c r="AW426" s="71">
        <v>0</v>
      </c>
      <c r="AX426" s="71">
        <v>0</v>
      </c>
      <c r="AY426" s="71">
        <v>55</v>
      </c>
      <c r="AZ426" s="71">
        <v>27</v>
      </c>
      <c r="BA426" s="71">
        <v>9</v>
      </c>
      <c r="BB426" s="71">
        <v>4</v>
      </c>
      <c r="BC426" s="71">
        <v>28</v>
      </c>
      <c r="BD426" s="71">
        <v>7</v>
      </c>
      <c r="BE426" s="71">
        <v>0</v>
      </c>
      <c r="BF426" s="71">
        <v>0</v>
      </c>
      <c r="BG426" s="69">
        <v>256</v>
      </c>
      <c r="BH426" s="69">
        <v>109</v>
      </c>
      <c r="BI426" s="205" t="s">
        <v>226</v>
      </c>
      <c r="BJ426" s="8" t="s">
        <v>90</v>
      </c>
      <c r="BK426" s="31">
        <v>15</v>
      </c>
      <c r="BL426" s="31">
        <v>0</v>
      </c>
      <c r="BM426" s="31">
        <v>0</v>
      </c>
      <c r="BN426" s="31">
        <v>0</v>
      </c>
      <c r="BO426" s="31">
        <v>5</v>
      </c>
      <c r="BP426" s="31">
        <v>5</v>
      </c>
      <c r="BQ426" s="31">
        <v>4</v>
      </c>
      <c r="BR426" s="31">
        <v>3</v>
      </c>
      <c r="BS426" s="31">
        <v>0</v>
      </c>
      <c r="BT426" s="31">
        <v>2</v>
      </c>
      <c r="BU426" s="31">
        <v>3</v>
      </c>
      <c r="BV426" s="31">
        <v>5</v>
      </c>
      <c r="BW426" s="31">
        <v>2</v>
      </c>
      <c r="BX426" s="149">
        <v>44</v>
      </c>
      <c r="BY426" s="125">
        <v>43</v>
      </c>
      <c r="BZ426" s="71">
        <v>39</v>
      </c>
      <c r="CA426" s="71">
        <v>14</v>
      </c>
      <c r="CB426" s="71">
        <v>1</v>
      </c>
      <c r="CC426" s="71">
        <v>5</v>
      </c>
      <c r="CD426" s="205" t="s">
        <v>226</v>
      </c>
      <c r="CE426" s="8" t="s">
        <v>90</v>
      </c>
      <c r="CF426" s="71">
        <v>0</v>
      </c>
      <c r="CG426" s="71">
        <v>1103</v>
      </c>
      <c r="CH426" s="71">
        <v>0</v>
      </c>
      <c r="CI426" s="71">
        <v>0</v>
      </c>
      <c r="CJ426" s="71">
        <v>0</v>
      </c>
      <c r="CK426" s="71">
        <v>20</v>
      </c>
      <c r="CL426" s="71">
        <v>46</v>
      </c>
      <c r="CM426" s="71">
        <v>68</v>
      </c>
      <c r="CN426" s="71">
        <v>48</v>
      </c>
      <c r="CO426" s="205" t="s">
        <v>226</v>
      </c>
      <c r="CP426" s="8" t="s">
        <v>90</v>
      </c>
      <c r="CQ426" s="46">
        <v>178</v>
      </c>
      <c r="CR426" s="46">
        <v>106</v>
      </c>
      <c r="CS426" s="46">
        <v>87</v>
      </c>
      <c r="CT426" s="46">
        <v>55</v>
      </c>
      <c r="CU426" s="46">
        <v>9</v>
      </c>
      <c r="CV426" s="46">
        <v>4</v>
      </c>
      <c r="CW426" s="46">
        <v>2</v>
      </c>
      <c r="CX426" s="46">
        <v>1</v>
      </c>
      <c r="CY426" s="46">
        <v>108</v>
      </c>
      <c r="CZ426" s="46">
        <v>48</v>
      </c>
      <c r="DA426" s="46">
        <v>17</v>
      </c>
      <c r="DB426" s="46">
        <v>6</v>
      </c>
      <c r="DC426" s="46">
        <v>71</v>
      </c>
      <c r="DD426" s="46">
        <v>46</v>
      </c>
      <c r="DE426" s="46">
        <v>59</v>
      </c>
      <c r="DF426" s="46">
        <v>39</v>
      </c>
      <c r="DG426" s="46">
        <v>89</v>
      </c>
      <c r="DH426" s="46">
        <v>23</v>
      </c>
      <c r="DI426" s="46">
        <v>35</v>
      </c>
      <c r="DJ426" s="46">
        <v>11</v>
      </c>
      <c r="DK426" s="46">
        <v>0</v>
      </c>
      <c r="DL426" s="46">
        <v>0</v>
      </c>
      <c r="DM426" s="46">
        <v>0</v>
      </c>
      <c r="DN426" s="46">
        <v>0</v>
      </c>
      <c r="DO426" s="205" t="s">
        <v>226</v>
      </c>
      <c r="DP426" s="8" t="s">
        <v>90</v>
      </c>
      <c r="DQ426" s="71">
        <v>15</v>
      </c>
      <c r="DR426" s="71">
        <v>68</v>
      </c>
      <c r="DS426" s="71">
        <v>0</v>
      </c>
      <c r="DT426" s="71">
        <v>14</v>
      </c>
      <c r="DU426" s="71">
        <v>0</v>
      </c>
      <c r="DV426" s="16">
        <v>97</v>
      </c>
      <c r="DW426" s="71">
        <v>42</v>
      </c>
      <c r="DX426" s="71">
        <v>26</v>
      </c>
      <c r="DY426" s="152">
        <v>20</v>
      </c>
      <c r="DZ426" s="32">
        <v>6</v>
      </c>
      <c r="EA426" s="205" t="s">
        <v>226</v>
      </c>
      <c r="EB426" s="8" t="s">
        <v>90</v>
      </c>
      <c r="EC426" s="71">
        <v>1017</v>
      </c>
      <c r="ED426" s="71">
        <v>664</v>
      </c>
      <c r="EE426" s="71">
        <v>180</v>
      </c>
      <c r="EF426" s="71">
        <v>0</v>
      </c>
      <c r="EG426" s="71">
        <v>114</v>
      </c>
      <c r="EH426" s="71">
        <v>98</v>
      </c>
      <c r="EI426" s="71">
        <v>10</v>
      </c>
      <c r="EJ426" s="71">
        <v>1277</v>
      </c>
      <c r="EK426" s="71">
        <v>165</v>
      </c>
      <c r="EL426" s="71">
        <v>50</v>
      </c>
      <c r="EM426" s="71">
        <v>93</v>
      </c>
      <c r="EN426" s="71">
        <v>44</v>
      </c>
      <c r="EO426" s="71">
        <v>1</v>
      </c>
      <c r="EP426" s="71">
        <v>10</v>
      </c>
      <c r="EQ426" s="71">
        <v>92</v>
      </c>
      <c r="ER426" s="71">
        <v>3</v>
      </c>
      <c r="ES426" s="71">
        <v>0</v>
      </c>
      <c r="EU426" s="80" t="s">
        <v>226</v>
      </c>
      <c r="EV426" s="80" t="s">
        <v>2721</v>
      </c>
      <c r="EW426" s="78">
        <v>455</v>
      </c>
      <c r="EX426" s="80">
        <v>200</v>
      </c>
      <c r="EY426" s="78">
        <v>2206</v>
      </c>
      <c r="EZ426" s="78"/>
      <c r="FA426" s="78"/>
      <c r="FB426" s="78"/>
      <c r="FC426" s="78"/>
      <c r="FD426" s="78"/>
      <c r="FE426" s="78"/>
    </row>
    <row r="427" spans="1:161">
      <c r="A427" s="205"/>
      <c r="B427" s="8" t="s">
        <v>91</v>
      </c>
      <c r="C427" s="71">
        <v>0</v>
      </c>
      <c r="D427" s="71">
        <v>0</v>
      </c>
      <c r="E427" s="71">
        <v>0</v>
      </c>
      <c r="F427" s="71">
        <v>0</v>
      </c>
      <c r="G427" s="71">
        <v>0</v>
      </c>
      <c r="H427" s="71">
        <v>0</v>
      </c>
      <c r="I427" s="71">
        <v>0</v>
      </c>
      <c r="J427" s="71">
        <v>0</v>
      </c>
      <c r="K427" s="71">
        <v>0</v>
      </c>
      <c r="L427" s="71">
        <v>0</v>
      </c>
      <c r="M427" s="71">
        <v>0</v>
      </c>
      <c r="N427" s="71">
        <v>0</v>
      </c>
      <c r="O427" s="71">
        <v>0</v>
      </c>
      <c r="P427" s="71">
        <v>0</v>
      </c>
      <c r="Q427" s="71">
        <v>0</v>
      </c>
      <c r="R427" s="71">
        <v>0</v>
      </c>
      <c r="S427" s="71">
        <v>0</v>
      </c>
      <c r="T427" s="71">
        <v>0</v>
      </c>
      <c r="U427" s="71">
        <v>0</v>
      </c>
      <c r="V427" s="71">
        <v>0</v>
      </c>
      <c r="W427" s="71">
        <v>0</v>
      </c>
      <c r="X427" s="71">
        <v>0</v>
      </c>
      <c r="Y427" s="71">
        <v>0</v>
      </c>
      <c r="Z427" s="71">
        <v>0</v>
      </c>
      <c r="AA427" s="71">
        <v>0</v>
      </c>
      <c r="AB427" s="71">
        <v>0</v>
      </c>
      <c r="AC427" s="69">
        <v>0</v>
      </c>
      <c r="AD427" s="69">
        <v>0</v>
      </c>
      <c r="AE427" s="205"/>
      <c r="AF427" s="8" t="s">
        <v>91</v>
      </c>
      <c r="AG427" s="71">
        <v>0</v>
      </c>
      <c r="AH427" s="71">
        <v>0</v>
      </c>
      <c r="AI427" s="71">
        <v>0</v>
      </c>
      <c r="AJ427" s="71">
        <v>0</v>
      </c>
      <c r="AK427" s="71">
        <v>0</v>
      </c>
      <c r="AL427" s="71">
        <v>0</v>
      </c>
      <c r="AM427" s="71">
        <v>0</v>
      </c>
      <c r="AN427" s="71">
        <v>0</v>
      </c>
      <c r="AO427" s="71">
        <v>0</v>
      </c>
      <c r="AP427" s="71">
        <v>0</v>
      </c>
      <c r="AQ427" s="71">
        <v>0</v>
      </c>
      <c r="AR427" s="71">
        <v>0</v>
      </c>
      <c r="AS427" s="71">
        <v>0</v>
      </c>
      <c r="AT427" s="71">
        <v>0</v>
      </c>
      <c r="AU427" s="71">
        <v>0</v>
      </c>
      <c r="AV427" s="71">
        <v>0</v>
      </c>
      <c r="AW427" s="71">
        <v>0</v>
      </c>
      <c r="AX427" s="71">
        <v>0</v>
      </c>
      <c r="AY427" s="71">
        <v>0</v>
      </c>
      <c r="AZ427" s="71">
        <v>0</v>
      </c>
      <c r="BA427" s="71">
        <v>0</v>
      </c>
      <c r="BB427" s="71">
        <v>0</v>
      </c>
      <c r="BC427" s="71">
        <v>0</v>
      </c>
      <c r="BD427" s="71">
        <v>0</v>
      </c>
      <c r="BE427" s="71">
        <v>0</v>
      </c>
      <c r="BF427" s="71">
        <v>0</v>
      </c>
      <c r="BG427" s="69">
        <v>0</v>
      </c>
      <c r="BH427" s="69">
        <v>0</v>
      </c>
      <c r="BI427" s="205"/>
      <c r="BJ427" s="8" t="s">
        <v>91</v>
      </c>
      <c r="BK427" s="31">
        <v>0</v>
      </c>
      <c r="BL427" s="31">
        <v>0</v>
      </c>
      <c r="BM427" s="31">
        <v>0</v>
      </c>
      <c r="BN427" s="31">
        <v>0</v>
      </c>
      <c r="BO427" s="31">
        <v>0</v>
      </c>
      <c r="BP427" s="31">
        <v>0</v>
      </c>
      <c r="BQ427" s="31">
        <v>0</v>
      </c>
      <c r="BR427" s="31">
        <v>0</v>
      </c>
      <c r="BS427" s="31">
        <v>0</v>
      </c>
      <c r="BT427" s="31">
        <v>0</v>
      </c>
      <c r="BU427" s="31">
        <v>0</v>
      </c>
      <c r="BV427" s="31">
        <v>0</v>
      </c>
      <c r="BW427" s="31">
        <v>0</v>
      </c>
      <c r="BX427" s="149">
        <v>0</v>
      </c>
      <c r="BY427" s="125">
        <v>0</v>
      </c>
      <c r="BZ427" s="71">
        <v>0</v>
      </c>
      <c r="CA427" s="71">
        <v>0</v>
      </c>
      <c r="CB427" s="71">
        <v>0</v>
      </c>
      <c r="CC427" s="71">
        <v>0</v>
      </c>
      <c r="CD427" s="205"/>
      <c r="CE427" s="8" t="s">
        <v>91</v>
      </c>
      <c r="CF427" s="71">
        <v>0</v>
      </c>
      <c r="CG427" s="71">
        <v>0</v>
      </c>
      <c r="CH427" s="71">
        <v>0</v>
      </c>
      <c r="CI427" s="71">
        <v>0</v>
      </c>
      <c r="CJ427" s="71">
        <v>0</v>
      </c>
      <c r="CK427" s="71">
        <v>0</v>
      </c>
      <c r="CL427" s="71">
        <v>0</v>
      </c>
      <c r="CM427" s="71">
        <v>0</v>
      </c>
      <c r="CN427" s="71">
        <v>0</v>
      </c>
      <c r="CO427" s="205"/>
      <c r="CP427" s="8" t="s">
        <v>91</v>
      </c>
      <c r="CQ427" s="46">
        <v>0</v>
      </c>
      <c r="CR427" s="46">
        <v>0</v>
      </c>
      <c r="CS427" s="46">
        <v>0</v>
      </c>
      <c r="CT427" s="46">
        <v>0</v>
      </c>
      <c r="CU427" s="46">
        <v>0</v>
      </c>
      <c r="CV427" s="46">
        <v>0</v>
      </c>
      <c r="CW427" s="46">
        <v>0</v>
      </c>
      <c r="CX427" s="46">
        <v>0</v>
      </c>
      <c r="CY427" s="46">
        <v>0</v>
      </c>
      <c r="CZ427" s="46">
        <v>0</v>
      </c>
      <c r="DA427" s="46">
        <v>0</v>
      </c>
      <c r="DB427" s="46">
        <v>0</v>
      </c>
      <c r="DC427" s="46">
        <v>0</v>
      </c>
      <c r="DD427" s="46">
        <v>0</v>
      </c>
      <c r="DE427" s="46">
        <v>0</v>
      </c>
      <c r="DF427" s="46">
        <v>0</v>
      </c>
      <c r="DG427" s="46">
        <v>0</v>
      </c>
      <c r="DH427" s="46">
        <v>0</v>
      </c>
      <c r="DI427" s="46">
        <v>0</v>
      </c>
      <c r="DJ427" s="46">
        <v>0</v>
      </c>
      <c r="DK427" s="46">
        <v>0</v>
      </c>
      <c r="DL427" s="46">
        <v>0</v>
      </c>
      <c r="DM427" s="46">
        <v>0</v>
      </c>
      <c r="DN427" s="46">
        <v>0</v>
      </c>
      <c r="DO427" s="205"/>
      <c r="DP427" s="8" t="s">
        <v>91</v>
      </c>
      <c r="DQ427" s="71">
        <v>0</v>
      </c>
      <c r="DR427" s="71">
        <v>0</v>
      </c>
      <c r="DS427" s="71">
        <v>0</v>
      </c>
      <c r="DT427" s="71">
        <v>0</v>
      </c>
      <c r="DU427" s="71">
        <v>0</v>
      </c>
      <c r="DV427" s="16">
        <v>0</v>
      </c>
      <c r="DW427" s="71">
        <v>0</v>
      </c>
      <c r="DX427" s="71">
        <v>0</v>
      </c>
      <c r="DY427" s="152">
        <v>0</v>
      </c>
      <c r="DZ427" s="32">
        <v>0</v>
      </c>
      <c r="EA427" s="205"/>
      <c r="EB427" s="8" t="s">
        <v>91</v>
      </c>
      <c r="EC427" s="71">
        <v>0</v>
      </c>
      <c r="ED427" s="71">
        <v>0</v>
      </c>
      <c r="EE427" s="71">
        <v>0</v>
      </c>
      <c r="EF427" s="71">
        <v>0</v>
      </c>
      <c r="EG427" s="71">
        <v>0</v>
      </c>
      <c r="EH427" s="71">
        <v>0</v>
      </c>
      <c r="EI427" s="71">
        <v>0</v>
      </c>
      <c r="EJ427" s="71">
        <v>0</v>
      </c>
      <c r="EK427" s="71">
        <v>0</v>
      </c>
      <c r="EL427" s="71">
        <v>0</v>
      </c>
      <c r="EM427" s="71">
        <v>0</v>
      </c>
      <c r="EN427" s="71">
        <v>0</v>
      </c>
      <c r="EO427" s="71">
        <v>0</v>
      </c>
      <c r="EP427" s="71">
        <v>0</v>
      </c>
      <c r="EQ427" s="71">
        <v>0</v>
      </c>
      <c r="ER427" s="71">
        <v>0</v>
      </c>
      <c r="ES427" s="71">
        <v>0</v>
      </c>
      <c r="EU427" s="80" t="s">
        <v>226</v>
      </c>
      <c r="EV427" s="80" t="s">
        <v>2722</v>
      </c>
      <c r="EW427" s="78">
        <v>0</v>
      </c>
      <c r="EX427" s="80">
        <v>0</v>
      </c>
      <c r="EY427" s="78">
        <v>0</v>
      </c>
      <c r="EZ427" s="78"/>
      <c r="FA427" s="78"/>
      <c r="FB427" s="78"/>
      <c r="FC427" s="78"/>
      <c r="FD427" s="78"/>
      <c r="FE427" s="78"/>
    </row>
    <row r="428" spans="1:161">
      <c r="A428" s="205"/>
      <c r="B428" s="66" t="s">
        <v>73</v>
      </c>
      <c r="C428" s="26">
        <v>930</v>
      </c>
      <c r="D428" s="26">
        <v>478</v>
      </c>
      <c r="E428" s="26">
        <v>0</v>
      </c>
      <c r="F428" s="26">
        <v>0</v>
      </c>
      <c r="G428" s="26">
        <v>0</v>
      </c>
      <c r="H428" s="26">
        <v>0</v>
      </c>
      <c r="I428" s="26">
        <v>0</v>
      </c>
      <c r="J428" s="26">
        <v>0</v>
      </c>
      <c r="K428" s="26">
        <v>186</v>
      </c>
      <c r="L428" s="26">
        <v>106</v>
      </c>
      <c r="M428" s="26">
        <v>196</v>
      </c>
      <c r="N428" s="26">
        <v>73</v>
      </c>
      <c r="O428" s="26">
        <v>178</v>
      </c>
      <c r="P428" s="26">
        <v>85</v>
      </c>
      <c r="Q428" s="26">
        <v>158</v>
      </c>
      <c r="R428" s="26">
        <v>94</v>
      </c>
      <c r="S428" s="26">
        <v>0</v>
      </c>
      <c r="T428" s="26">
        <v>0</v>
      </c>
      <c r="U428" s="26">
        <v>73</v>
      </c>
      <c r="V428" s="26">
        <v>39</v>
      </c>
      <c r="W428" s="26">
        <v>95</v>
      </c>
      <c r="X428" s="26">
        <v>64</v>
      </c>
      <c r="Y428" s="26">
        <v>167</v>
      </c>
      <c r="Z428" s="26">
        <v>65</v>
      </c>
      <c r="AA428" s="26">
        <v>43</v>
      </c>
      <c r="AB428" s="26">
        <v>18</v>
      </c>
      <c r="AC428" s="68">
        <v>2026</v>
      </c>
      <c r="AD428" s="68">
        <v>1022</v>
      </c>
      <c r="AE428" s="205"/>
      <c r="AF428" s="66" t="s">
        <v>73</v>
      </c>
      <c r="AG428" s="26">
        <v>73</v>
      </c>
      <c r="AH428" s="26">
        <v>38</v>
      </c>
      <c r="AI428" s="26">
        <v>0</v>
      </c>
      <c r="AJ428" s="26">
        <v>0</v>
      </c>
      <c r="AK428" s="26">
        <v>0</v>
      </c>
      <c r="AL428" s="26">
        <v>0</v>
      </c>
      <c r="AM428" s="26">
        <v>0</v>
      </c>
      <c r="AN428" s="26">
        <v>0</v>
      </c>
      <c r="AO428" s="26">
        <v>5</v>
      </c>
      <c r="AP428" s="26">
        <v>0</v>
      </c>
      <c r="AQ428" s="26">
        <v>29</v>
      </c>
      <c r="AR428" s="26">
        <v>5</v>
      </c>
      <c r="AS428" s="26">
        <v>8</v>
      </c>
      <c r="AT428" s="26">
        <v>4</v>
      </c>
      <c r="AU428" s="26">
        <v>49</v>
      </c>
      <c r="AV428" s="26">
        <v>24</v>
      </c>
      <c r="AW428" s="26">
        <v>0</v>
      </c>
      <c r="AX428" s="26">
        <v>0</v>
      </c>
      <c r="AY428" s="26">
        <v>55</v>
      </c>
      <c r="AZ428" s="26">
        <v>27</v>
      </c>
      <c r="BA428" s="26">
        <v>9</v>
      </c>
      <c r="BB428" s="26">
        <v>4</v>
      </c>
      <c r="BC428" s="26">
        <v>28</v>
      </c>
      <c r="BD428" s="26">
        <v>7</v>
      </c>
      <c r="BE428" s="26">
        <v>0</v>
      </c>
      <c r="BF428" s="26">
        <v>0</v>
      </c>
      <c r="BG428" s="68">
        <v>256</v>
      </c>
      <c r="BH428" s="68">
        <v>109</v>
      </c>
      <c r="BI428" s="205"/>
      <c r="BJ428" s="66" t="s">
        <v>73</v>
      </c>
      <c r="BK428" s="68">
        <v>15</v>
      </c>
      <c r="BL428" s="68">
        <v>0</v>
      </c>
      <c r="BM428" s="68">
        <v>0</v>
      </c>
      <c r="BN428" s="68">
        <v>0</v>
      </c>
      <c r="BO428" s="68">
        <v>5</v>
      </c>
      <c r="BP428" s="68">
        <v>5</v>
      </c>
      <c r="BQ428" s="68">
        <v>4</v>
      </c>
      <c r="BR428" s="68">
        <v>3</v>
      </c>
      <c r="BS428" s="68">
        <v>0</v>
      </c>
      <c r="BT428" s="68">
        <v>2</v>
      </c>
      <c r="BU428" s="68">
        <v>3</v>
      </c>
      <c r="BV428" s="68">
        <v>5</v>
      </c>
      <c r="BW428" s="68">
        <v>2</v>
      </c>
      <c r="BX428" s="68">
        <v>44</v>
      </c>
      <c r="BY428" s="68">
        <v>43</v>
      </c>
      <c r="BZ428" s="68">
        <v>39</v>
      </c>
      <c r="CA428" s="68">
        <v>14</v>
      </c>
      <c r="CB428" s="68">
        <v>1</v>
      </c>
      <c r="CC428" s="68">
        <v>5</v>
      </c>
      <c r="CD428" s="205"/>
      <c r="CE428" s="66" t="s">
        <v>73</v>
      </c>
      <c r="CF428" s="68">
        <v>0</v>
      </c>
      <c r="CG428" s="68">
        <v>1103</v>
      </c>
      <c r="CH428" s="68">
        <v>0</v>
      </c>
      <c r="CI428" s="68">
        <v>0</v>
      </c>
      <c r="CJ428" s="68">
        <v>0</v>
      </c>
      <c r="CK428" s="68">
        <v>20</v>
      </c>
      <c r="CL428" s="68">
        <v>46</v>
      </c>
      <c r="CM428" s="68">
        <v>68</v>
      </c>
      <c r="CN428" s="68">
        <v>48</v>
      </c>
      <c r="CO428" s="205"/>
      <c r="CP428" s="66" t="s">
        <v>73</v>
      </c>
      <c r="CQ428" s="68">
        <v>178</v>
      </c>
      <c r="CR428" s="68">
        <v>106</v>
      </c>
      <c r="CS428" s="68">
        <v>87</v>
      </c>
      <c r="CT428" s="68">
        <v>55</v>
      </c>
      <c r="CU428" s="68">
        <v>9</v>
      </c>
      <c r="CV428" s="68">
        <v>4</v>
      </c>
      <c r="CW428" s="68">
        <v>2</v>
      </c>
      <c r="CX428" s="68">
        <v>1</v>
      </c>
      <c r="CY428" s="68">
        <v>108</v>
      </c>
      <c r="CZ428" s="68">
        <v>48</v>
      </c>
      <c r="DA428" s="68">
        <v>17</v>
      </c>
      <c r="DB428" s="68">
        <v>6</v>
      </c>
      <c r="DC428" s="68">
        <v>71</v>
      </c>
      <c r="DD428" s="68">
        <v>46</v>
      </c>
      <c r="DE428" s="68">
        <v>59</v>
      </c>
      <c r="DF428" s="68">
        <v>39</v>
      </c>
      <c r="DG428" s="68">
        <v>89</v>
      </c>
      <c r="DH428" s="68">
        <v>23</v>
      </c>
      <c r="DI428" s="68">
        <v>35</v>
      </c>
      <c r="DJ428" s="68">
        <v>11</v>
      </c>
      <c r="DK428" s="68">
        <v>0</v>
      </c>
      <c r="DL428" s="68">
        <v>0</v>
      </c>
      <c r="DM428" s="68">
        <v>0</v>
      </c>
      <c r="DN428" s="68">
        <v>0</v>
      </c>
      <c r="DO428" s="205"/>
      <c r="DP428" s="66" t="s">
        <v>73</v>
      </c>
      <c r="DQ428" s="26">
        <v>15</v>
      </c>
      <c r="DR428" s="26">
        <v>68</v>
      </c>
      <c r="DS428" s="26">
        <v>0</v>
      </c>
      <c r="DT428" s="26">
        <v>14</v>
      </c>
      <c r="DU428" s="26">
        <v>0</v>
      </c>
      <c r="DV428" s="26">
        <v>97</v>
      </c>
      <c r="DW428" s="26">
        <v>42</v>
      </c>
      <c r="DX428" s="26">
        <v>26</v>
      </c>
      <c r="DY428" s="41">
        <v>20</v>
      </c>
      <c r="DZ428" s="41">
        <v>6</v>
      </c>
      <c r="EA428" s="205"/>
      <c r="EB428" s="66" t="s">
        <v>73</v>
      </c>
      <c r="EC428" s="68">
        <v>1017</v>
      </c>
      <c r="ED428" s="68">
        <v>664</v>
      </c>
      <c r="EE428" s="68">
        <v>180</v>
      </c>
      <c r="EF428" s="68">
        <v>0</v>
      </c>
      <c r="EG428" s="68">
        <v>114</v>
      </c>
      <c r="EH428" s="68">
        <v>98</v>
      </c>
      <c r="EI428" s="68">
        <v>10</v>
      </c>
      <c r="EJ428" s="68">
        <v>1277</v>
      </c>
      <c r="EK428" s="68">
        <v>165</v>
      </c>
      <c r="EL428" s="68">
        <v>50</v>
      </c>
      <c r="EM428" s="68">
        <v>93</v>
      </c>
      <c r="EN428" s="68">
        <v>44</v>
      </c>
      <c r="EO428" s="68">
        <v>1</v>
      </c>
      <c r="EP428" s="68">
        <v>10</v>
      </c>
      <c r="EQ428" s="68">
        <v>92</v>
      </c>
      <c r="ER428" s="68">
        <v>3</v>
      </c>
      <c r="ES428" s="68">
        <v>0</v>
      </c>
      <c r="EU428" s="80" t="s">
        <v>226</v>
      </c>
      <c r="EV428" s="80" t="s">
        <v>2723</v>
      </c>
      <c r="EW428" s="78">
        <v>455</v>
      </c>
      <c r="EX428" s="80">
        <v>200</v>
      </c>
      <c r="EY428" s="78">
        <v>2206</v>
      </c>
      <c r="EZ428" s="78"/>
      <c r="FA428" s="78"/>
      <c r="FB428" s="78"/>
      <c r="FC428" s="78"/>
      <c r="FD428" s="78"/>
      <c r="FE428" s="78"/>
    </row>
    <row r="429" spans="1:161">
      <c r="A429" s="205" t="s">
        <v>227</v>
      </c>
      <c r="B429" s="8" t="s">
        <v>90</v>
      </c>
      <c r="C429" s="71">
        <v>0</v>
      </c>
      <c r="D429" s="71">
        <v>0</v>
      </c>
      <c r="E429" s="71">
        <v>0</v>
      </c>
      <c r="F429" s="71">
        <v>0</v>
      </c>
      <c r="G429" s="71">
        <v>0</v>
      </c>
      <c r="H429" s="71">
        <v>0</v>
      </c>
      <c r="I429" s="71">
        <v>0</v>
      </c>
      <c r="J429" s="71">
        <v>0</v>
      </c>
      <c r="K429" s="71">
        <v>0</v>
      </c>
      <c r="L429" s="71">
        <v>0</v>
      </c>
      <c r="M429" s="71">
        <v>0</v>
      </c>
      <c r="N429" s="71">
        <v>0</v>
      </c>
      <c r="O429" s="71">
        <v>0</v>
      </c>
      <c r="P429" s="71">
        <v>0</v>
      </c>
      <c r="Q429" s="71">
        <v>0</v>
      </c>
      <c r="R429" s="71">
        <v>0</v>
      </c>
      <c r="S429" s="71">
        <v>0</v>
      </c>
      <c r="T429" s="71">
        <v>0</v>
      </c>
      <c r="U429" s="71">
        <v>0</v>
      </c>
      <c r="V429" s="71">
        <v>0</v>
      </c>
      <c r="W429" s="71">
        <v>0</v>
      </c>
      <c r="X429" s="71">
        <v>0</v>
      </c>
      <c r="Y429" s="71">
        <v>0</v>
      </c>
      <c r="Z429" s="71">
        <v>0</v>
      </c>
      <c r="AA429" s="71">
        <v>0</v>
      </c>
      <c r="AB429" s="71">
        <v>0</v>
      </c>
      <c r="AC429" s="69">
        <v>0</v>
      </c>
      <c r="AD429" s="69">
        <v>0</v>
      </c>
      <c r="AE429" s="205" t="s">
        <v>227</v>
      </c>
      <c r="AF429" s="8" t="s">
        <v>90</v>
      </c>
      <c r="AG429" s="71">
        <v>0</v>
      </c>
      <c r="AH429" s="71">
        <v>0</v>
      </c>
      <c r="AI429" s="71">
        <v>0</v>
      </c>
      <c r="AJ429" s="71">
        <v>0</v>
      </c>
      <c r="AK429" s="71">
        <v>0</v>
      </c>
      <c r="AL429" s="71">
        <v>0</v>
      </c>
      <c r="AM429" s="71">
        <v>0</v>
      </c>
      <c r="AN429" s="71">
        <v>0</v>
      </c>
      <c r="AO429" s="71">
        <v>0</v>
      </c>
      <c r="AP429" s="71">
        <v>0</v>
      </c>
      <c r="AQ429" s="71">
        <v>0</v>
      </c>
      <c r="AR429" s="71">
        <v>0</v>
      </c>
      <c r="AS429" s="71">
        <v>0</v>
      </c>
      <c r="AT429" s="71">
        <v>0</v>
      </c>
      <c r="AU429" s="71">
        <v>0</v>
      </c>
      <c r="AV429" s="71">
        <v>0</v>
      </c>
      <c r="AW429" s="71">
        <v>0</v>
      </c>
      <c r="AX429" s="71">
        <v>0</v>
      </c>
      <c r="AY429" s="71">
        <v>0</v>
      </c>
      <c r="AZ429" s="71">
        <v>0</v>
      </c>
      <c r="BA429" s="71">
        <v>0</v>
      </c>
      <c r="BB429" s="71">
        <v>0</v>
      </c>
      <c r="BC429" s="71">
        <v>0</v>
      </c>
      <c r="BD429" s="71">
        <v>0</v>
      </c>
      <c r="BE429" s="71">
        <v>0</v>
      </c>
      <c r="BF429" s="71">
        <v>0</v>
      </c>
      <c r="BG429" s="69">
        <v>0</v>
      </c>
      <c r="BH429" s="69">
        <v>0</v>
      </c>
      <c r="BI429" s="205" t="s">
        <v>227</v>
      </c>
      <c r="BJ429" s="8" t="s">
        <v>90</v>
      </c>
      <c r="BK429" s="31">
        <v>0</v>
      </c>
      <c r="BL429" s="31">
        <v>0</v>
      </c>
      <c r="BM429" s="31">
        <v>0</v>
      </c>
      <c r="BN429" s="31">
        <v>0</v>
      </c>
      <c r="BO429" s="31">
        <v>0</v>
      </c>
      <c r="BP429" s="31">
        <v>0</v>
      </c>
      <c r="BQ429" s="31">
        <v>0</v>
      </c>
      <c r="BR429" s="31">
        <v>0</v>
      </c>
      <c r="BS429" s="31">
        <v>0</v>
      </c>
      <c r="BT429" s="31">
        <v>0</v>
      </c>
      <c r="BU429" s="31">
        <v>0</v>
      </c>
      <c r="BV429" s="31">
        <v>0</v>
      </c>
      <c r="BW429" s="31">
        <v>0</v>
      </c>
      <c r="BX429" s="149">
        <v>0</v>
      </c>
      <c r="BY429" s="125">
        <v>0</v>
      </c>
      <c r="BZ429" s="71">
        <v>0</v>
      </c>
      <c r="CA429" s="71">
        <v>0</v>
      </c>
      <c r="CB429" s="71">
        <v>0</v>
      </c>
      <c r="CC429" s="71">
        <v>0</v>
      </c>
      <c r="CD429" s="205" t="s">
        <v>227</v>
      </c>
      <c r="CE429" s="8" t="s">
        <v>90</v>
      </c>
      <c r="CF429" s="71">
        <v>0</v>
      </c>
      <c r="CG429" s="71">
        <v>0</v>
      </c>
      <c r="CH429" s="71">
        <v>0</v>
      </c>
      <c r="CI429" s="71">
        <v>0</v>
      </c>
      <c r="CJ429" s="71">
        <v>0</v>
      </c>
      <c r="CK429" s="71">
        <v>0</v>
      </c>
      <c r="CL429" s="71">
        <v>0</v>
      </c>
      <c r="CM429" s="71">
        <v>0</v>
      </c>
      <c r="CN429" s="71">
        <v>0</v>
      </c>
      <c r="CO429" s="205" t="s">
        <v>227</v>
      </c>
      <c r="CP429" s="8" t="s">
        <v>90</v>
      </c>
      <c r="CQ429" s="46">
        <v>0</v>
      </c>
      <c r="CR429" s="46">
        <v>0</v>
      </c>
      <c r="CS429" s="46">
        <v>0</v>
      </c>
      <c r="CT429" s="46">
        <v>0</v>
      </c>
      <c r="CU429" s="46">
        <v>0</v>
      </c>
      <c r="CV429" s="46">
        <v>0</v>
      </c>
      <c r="CW429" s="46">
        <v>0</v>
      </c>
      <c r="CX429" s="46">
        <v>0</v>
      </c>
      <c r="CY429" s="46">
        <v>0</v>
      </c>
      <c r="CZ429" s="46">
        <v>0</v>
      </c>
      <c r="DA429" s="46">
        <v>0</v>
      </c>
      <c r="DB429" s="46">
        <v>0</v>
      </c>
      <c r="DC429" s="46">
        <v>0</v>
      </c>
      <c r="DD429" s="46">
        <v>0</v>
      </c>
      <c r="DE429" s="46">
        <v>0</v>
      </c>
      <c r="DF429" s="46">
        <v>0</v>
      </c>
      <c r="DG429" s="46">
        <v>0</v>
      </c>
      <c r="DH429" s="46">
        <v>0</v>
      </c>
      <c r="DI429" s="46">
        <v>0</v>
      </c>
      <c r="DJ429" s="46">
        <v>0</v>
      </c>
      <c r="DK429" s="46">
        <v>0</v>
      </c>
      <c r="DL429" s="46">
        <v>0</v>
      </c>
      <c r="DM429" s="46">
        <v>0</v>
      </c>
      <c r="DN429" s="46">
        <v>0</v>
      </c>
      <c r="DO429" s="205" t="s">
        <v>227</v>
      </c>
      <c r="DP429" s="8" t="s">
        <v>90</v>
      </c>
      <c r="DQ429" s="71">
        <v>0</v>
      </c>
      <c r="DR429" s="71">
        <v>0</v>
      </c>
      <c r="DS429" s="71">
        <v>0</v>
      </c>
      <c r="DT429" s="71">
        <v>0</v>
      </c>
      <c r="DU429" s="71">
        <v>0</v>
      </c>
      <c r="DV429" s="16">
        <v>0</v>
      </c>
      <c r="DW429" s="71">
        <v>0</v>
      </c>
      <c r="DX429" s="71">
        <v>0</v>
      </c>
      <c r="DY429" s="152">
        <v>0</v>
      </c>
      <c r="DZ429" s="32">
        <v>0</v>
      </c>
      <c r="EA429" s="205" t="s">
        <v>227</v>
      </c>
      <c r="EB429" s="8" t="s">
        <v>90</v>
      </c>
      <c r="EC429" s="71">
        <v>0</v>
      </c>
      <c r="ED429" s="71">
        <v>0</v>
      </c>
      <c r="EE429" s="71">
        <v>0</v>
      </c>
      <c r="EF429" s="71">
        <v>0</v>
      </c>
      <c r="EG429" s="71">
        <v>0</v>
      </c>
      <c r="EH429" s="71">
        <v>0</v>
      </c>
      <c r="EI429" s="71">
        <v>0</v>
      </c>
      <c r="EJ429" s="71">
        <v>0</v>
      </c>
      <c r="EK429" s="71">
        <v>0</v>
      </c>
      <c r="EL429" s="71">
        <v>0</v>
      </c>
      <c r="EM429" s="71">
        <v>0</v>
      </c>
      <c r="EN429" s="71">
        <v>0</v>
      </c>
      <c r="EO429" s="71">
        <v>0</v>
      </c>
      <c r="EP429" s="71">
        <v>0</v>
      </c>
      <c r="EQ429" s="71">
        <v>0</v>
      </c>
      <c r="ER429" s="71">
        <v>0</v>
      </c>
      <c r="ES429" s="71">
        <v>0</v>
      </c>
      <c r="EU429" s="80" t="s">
        <v>227</v>
      </c>
      <c r="EV429" s="80" t="s">
        <v>2724</v>
      </c>
      <c r="EW429" s="78">
        <v>0</v>
      </c>
      <c r="EX429" s="80">
        <v>0</v>
      </c>
      <c r="EY429" s="78">
        <v>0</v>
      </c>
      <c r="EZ429" s="78"/>
      <c r="FA429" s="78"/>
      <c r="FB429" s="78"/>
      <c r="FC429" s="78"/>
      <c r="FD429" s="78"/>
      <c r="FE429" s="78"/>
    </row>
    <row r="430" spans="1:161">
      <c r="A430" s="205"/>
      <c r="B430" s="8" t="s">
        <v>91</v>
      </c>
      <c r="C430" s="71">
        <v>1052</v>
      </c>
      <c r="D430" s="71">
        <v>516</v>
      </c>
      <c r="E430" s="71">
        <v>0</v>
      </c>
      <c r="F430" s="71">
        <v>0</v>
      </c>
      <c r="G430" s="71">
        <v>0</v>
      </c>
      <c r="H430" s="71">
        <v>0</v>
      </c>
      <c r="I430" s="71">
        <v>0</v>
      </c>
      <c r="J430" s="71">
        <v>0</v>
      </c>
      <c r="K430" s="71">
        <v>387</v>
      </c>
      <c r="L430" s="71">
        <v>224</v>
      </c>
      <c r="M430" s="71">
        <v>420</v>
      </c>
      <c r="N430" s="71">
        <v>198</v>
      </c>
      <c r="O430" s="71">
        <v>320</v>
      </c>
      <c r="P430" s="71">
        <v>155</v>
      </c>
      <c r="Q430" s="71">
        <v>0</v>
      </c>
      <c r="R430" s="71">
        <v>0</v>
      </c>
      <c r="S430" s="71">
        <v>0</v>
      </c>
      <c r="T430" s="71">
        <v>0</v>
      </c>
      <c r="U430" s="71">
        <v>0</v>
      </c>
      <c r="V430" s="71">
        <v>0</v>
      </c>
      <c r="W430" s="71">
        <v>403</v>
      </c>
      <c r="X430" s="71">
        <v>288</v>
      </c>
      <c r="Y430" s="71">
        <v>402</v>
      </c>
      <c r="Z430" s="71">
        <v>121</v>
      </c>
      <c r="AA430" s="71">
        <v>387</v>
      </c>
      <c r="AB430" s="71">
        <v>165</v>
      </c>
      <c r="AC430" s="69">
        <v>3371</v>
      </c>
      <c r="AD430" s="69">
        <v>1667</v>
      </c>
      <c r="AE430" s="205"/>
      <c r="AF430" s="8" t="s">
        <v>91</v>
      </c>
      <c r="AG430" s="71">
        <v>62</v>
      </c>
      <c r="AH430" s="71">
        <v>31</v>
      </c>
      <c r="AI430" s="71">
        <v>0</v>
      </c>
      <c r="AJ430" s="71">
        <v>0</v>
      </c>
      <c r="AK430" s="71">
        <v>0</v>
      </c>
      <c r="AL430" s="71">
        <v>0</v>
      </c>
      <c r="AM430" s="71">
        <v>0</v>
      </c>
      <c r="AN430" s="71">
        <v>0</v>
      </c>
      <c r="AO430" s="71">
        <v>50</v>
      </c>
      <c r="AP430" s="71">
        <v>20</v>
      </c>
      <c r="AQ430" s="71">
        <v>21</v>
      </c>
      <c r="AR430" s="71">
        <v>10</v>
      </c>
      <c r="AS430" s="71">
        <v>9</v>
      </c>
      <c r="AT430" s="71">
        <v>4</v>
      </c>
      <c r="AU430" s="71">
        <v>0</v>
      </c>
      <c r="AV430" s="71">
        <v>0</v>
      </c>
      <c r="AW430" s="71">
        <v>0</v>
      </c>
      <c r="AX430" s="71">
        <v>0</v>
      </c>
      <c r="AY430" s="71">
        <v>0</v>
      </c>
      <c r="AZ430" s="71">
        <v>0</v>
      </c>
      <c r="BA430" s="71">
        <v>47</v>
      </c>
      <c r="BB430" s="71">
        <v>24</v>
      </c>
      <c r="BC430" s="71">
        <v>89</v>
      </c>
      <c r="BD430" s="71">
        <v>26</v>
      </c>
      <c r="BE430" s="71">
        <v>53</v>
      </c>
      <c r="BF430" s="71">
        <v>26</v>
      </c>
      <c r="BG430" s="69">
        <v>331</v>
      </c>
      <c r="BH430" s="69">
        <v>141</v>
      </c>
      <c r="BI430" s="205"/>
      <c r="BJ430" s="8" t="s">
        <v>91</v>
      </c>
      <c r="BK430" s="31">
        <v>20</v>
      </c>
      <c r="BL430" s="31">
        <v>0</v>
      </c>
      <c r="BM430" s="31">
        <v>0</v>
      </c>
      <c r="BN430" s="31">
        <v>0</v>
      </c>
      <c r="BO430" s="31">
        <v>7</v>
      </c>
      <c r="BP430" s="31">
        <v>9</v>
      </c>
      <c r="BQ430" s="31">
        <v>5</v>
      </c>
      <c r="BR430" s="31">
        <v>0</v>
      </c>
      <c r="BS430" s="31">
        <v>0</v>
      </c>
      <c r="BT430" s="31">
        <v>0</v>
      </c>
      <c r="BU430" s="31">
        <v>9</v>
      </c>
      <c r="BV430" s="31">
        <v>9</v>
      </c>
      <c r="BW430" s="31">
        <v>6</v>
      </c>
      <c r="BX430" s="149">
        <v>65</v>
      </c>
      <c r="BY430" s="125">
        <v>53</v>
      </c>
      <c r="BZ430" s="71">
        <v>53</v>
      </c>
      <c r="CA430" s="71">
        <v>53</v>
      </c>
      <c r="CB430" s="71">
        <v>0</v>
      </c>
      <c r="CC430" s="71">
        <v>2</v>
      </c>
      <c r="CD430" s="205"/>
      <c r="CE430" s="8" t="s">
        <v>91</v>
      </c>
      <c r="CF430" s="71">
        <v>0</v>
      </c>
      <c r="CG430" s="71">
        <v>1289</v>
      </c>
      <c r="CH430" s="71">
        <v>0</v>
      </c>
      <c r="CI430" s="71">
        <v>0</v>
      </c>
      <c r="CJ430" s="71">
        <v>0</v>
      </c>
      <c r="CK430" s="71">
        <v>30</v>
      </c>
      <c r="CL430" s="71">
        <v>52</v>
      </c>
      <c r="CM430" s="71">
        <v>52</v>
      </c>
      <c r="CN430" s="71">
        <v>52</v>
      </c>
      <c r="CO430" s="205"/>
      <c r="CP430" s="8" t="s">
        <v>91</v>
      </c>
      <c r="CQ430" s="46">
        <v>24</v>
      </c>
      <c r="CR430" s="46">
        <v>18</v>
      </c>
      <c r="CS430" s="46">
        <v>20</v>
      </c>
      <c r="CT430" s="46">
        <v>16</v>
      </c>
      <c r="CU430" s="46">
        <v>7</v>
      </c>
      <c r="CV430" s="46">
        <v>2</v>
      </c>
      <c r="CW430" s="46">
        <v>5</v>
      </c>
      <c r="CX430" s="46">
        <v>2</v>
      </c>
      <c r="CY430" s="46">
        <v>24</v>
      </c>
      <c r="CZ430" s="46">
        <v>11</v>
      </c>
      <c r="DA430" s="46">
        <v>16</v>
      </c>
      <c r="DB430" s="46">
        <v>5</v>
      </c>
      <c r="DC430" s="46">
        <v>405</v>
      </c>
      <c r="DD430" s="46">
        <v>213</v>
      </c>
      <c r="DE430" s="46">
        <v>220</v>
      </c>
      <c r="DF430" s="46">
        <v>115</v>
      </c>
      <c r="DG430" s="46">
        <v>379</v>
      </c>
      <c r="DH430" s="46">
        <v>181</v>
      </c>
      <c r="DI430" s="46">
        <v>207</v>
      </c>
      <c r="DJ430" s="46">
        <v>93</v>
      </c>
      <c r="DK430" s="46">
        <v>279</v>
      </c>
      <c r="DL430" s="46">
        <v>130</v>
      </c>
      <c r="DM430" s="46">
        <v>148</v>
      </c>
      <c r="DN430" s="46">
        <v>55</v>
      </c>
      <c r="DO430" s="205"/>
      <c r="DP430" s="8" t="s">
        <v>91</v>
      </c>
      <c r="DQ430" s="71">
        <v>80</v>
      </c>
      <c r="DR430" s="71">
        <v>70</v>
      </c>
      <c r="DS430" s="71">
        <v>0</v>
      </c>
      <c r="DT430" s="71">
        <v>9</v>
      </c>
      <c r="DU430" s="71">
        <v>3</v>
      </c>
      <c r="DV430" s="16">
        <v>162</v>
      </c>
      <c r="DW430" s="71">
        <v>104</v>
      </c>
      <c r="DX430" s="71">
        <v>87</v>
      </c>
      <c r="DY430" s="152">
        <v>42</v>
      </c>
      <c r="DZ430" s="32">
        <v>25</v>
      </c>
      <c r="EA430" s="205"/>
      <c r="EB430" s="8" t="s">
        <v>91</v>
      </c>
      <c r="EC430" s="71">
        <v>504</v>
      </c>
      <c r="ED430" s="71">
        <v>346</v>
      </c>
      <c r="EE430" s="71">
        <v>681</v>
      </c>
      <c r="EF430" s="71">
        <v>0</v>
      </c>
      <c r="EG430" s="71">
        <v>530</v>
      </c>
      <c r="EH430" s="71">
        <v>405</v>
      </c>
      <c r="EI430" s="71">
        <v>682</v>
      </c>
      <c r="EJ430" s="71">
        <v>470</v>
      </c>
      <c r="EK430" s="71">
        <v>456</v>
      </c>
      <c r="EL430" s="71">
        <v>62</v>
      </c>
      <c r="EM430" s="71">
        <v>120</v>
      </c>
      <c r="EN430" s="71">
        <v>0</v>
      </c>
      <c r="EO430" s="71">
        <v>173</v>
      </c>
      <c r="EP430" s="71">
        <v>0</v>
      </c>
      <c r="EQ430" s="71">
        <v>0</v>
      </c>
      <c r="ER430" s="71">
        <v>0</v>
      </c>
      <c r="ES430" s="71">
        <v>0</v>
      </c>
      <c r="EU430" s="80" t="s">
        <v>227</v>
      </c>
      <c r="EV430" s="80" t="s">
        <v>2725</v>
      </c>
      <c r="EW430" s="78">
        <v>1118</v>
      </c>
      <c r="EX430" s="80">
        <v>616</v>
      </c>
      <c r="EY430" s="78">
        <v>2578</v>
      </c>
      <c r="EZ430" s="78"/>
      <c r="FA430" s="78"/>
      <c r="FB430" s="78"/>
      <c r="FC430" s="78"/>
      <c r="FD430" s="78"/>
      <c r="FE430" s="78"/>
    </row>
    <row r="431" spans="1:161">
      <c r="A431" s="205"/>
      <c r="B431" s="66" t="s">
        <v>73</v>
      </c>
      <c r="C431" s="26">
        <v>1052</v>
      </c>
      <c r="D431" s="26">
        <v>516</v>
      </c>
      <c r="E431" s="26">
        <v>0</v>
      </c>
      <c r="F431" s="26">
        <v>0</v>
      </c>
      <c r="G431" s="26">
        <v>0</v>
      </c>
      <c r="H431" s="26">
        <v>0</v>
      </c>
      <c r="I431" s="26">
        <v>0</v>
      </c>
      <c r="J431" s="26">
        <v>0</v>
      </c>
      <c r="K431" s="26">
        <v>387</v>
      </c>
      <c r="L431" s="26">
        <v>224</v>
      </c>
      <c r="M431" s="26">
        <v>420</v>
      </c>
      <c r="N431" s="26">
        <v>198</v>
      </c>
      <c r="O431" s="26">
        <v>320</v>
      </c>
      <c r="P431" s="26">
        <v>155</v>
      </c>
      <c r="Q431" s="26">
        <v>0</v>
      </c>
      <c r="R431" s="26">
        <v>0</v>
      </c>
      <c r="S431" s="26">
        <v>0</v>
      </c>
      <c r="T431" s="26">
        <v>0</v>
      </c>
      <c r="U431" s="26">
        <v>0</v>
      </c>
      <c r="V431" s="26">
        <v>0</v>
      </c>
      <c r="W431" s="26">
        <v>403</v>
      </c>
      <c r="X431" s="26">
        <v>288</v>
      </c>
      <c r="Y431" s="26">
        <v>402</v>
      </c>
      <c r="Z431" s="26">
        <v>121</v>
      </c>
      <c r="AA431" s="26">
        <v>387</v>
      </c>
      <c r="AB431" s="26">
        <v>165</v>
      </c>
      <c r="AC431" s="68">
        <v>3371</v>
      </c>
      <c r="AD431" s="68">
        <v>1667</v>
      </c>
      <c r="AE431" s="205"/>
      <c r="AF431" s="66" t="s">
        <v>73</v>
      </c>
      <c r="AG431" s="26">
        <v>62</v>
      </c>
      <c r="AH431" s="26">
        <v>31</v>
      </c>
      <c r="AI431" s="26">
        <v>0</v>
      </c>
      <c r="AJ431" s="26">
        <v>0</v>
      </c>
      <c r="AK431" s="26">
        <v>0</v>
      </c>
      <c r="AL431" s="26">
        <v>0</v>
      </c>
      <c r="AM431" s="26">
        <v>0</v>
      </c>
      <c r="AN431" s="26">
        <v>0</v>
      </c>
      <c r="AO431" s="26">
        <v>50</v>
      </c>
      <c r="AP431" s="26">
        <v>20</v>
      </c>
      <c r="AQ431" s="26">
        <v>21</v>
      </c>
      <c r="AR431" s="26">
        <v>10</v>
      </c>
      <c r="AS431" s="26">
        <v>9</v>
      </c>
      <c r="AT431" s="26">
        <v>4</v>
      </c>
      <c r="AU431" s="26">
        <v>0</v>
      </c>
      <c r="AV431" s="26">
        <v>0</v>
      </c>
      <c r="AW431" s="26">
        <v>0</v>
      </c>
      <c r="AX431" s="26">
        <v>0</v>
      </c>
      <c r="AY431" s="26">
        <v>0</v>
      </c>
      <c r="AZ431" s="26">
        <v>0</v>
      </c>
      <c r="BA431" s="26">
        <v>47</v>
      </c>
      <c r="BB431" s="26">
        <v>24</v>
      </c>
      <c r="BC431" s="26">
        <v>89</v>
      </c>
      <c r="BD431" s="26">
        <v>26</v>
      </c>
      <c r="BE431" s="26">
        <v>53</v>
      </c>
      <c r="BF431" s="26">
        <v>26</v>
      </c>
      <c r="BG431" s="68">
        <v>331</v>
      </c>
      <c r="BH431" s="68">
        <v>141</v>
      </c>
      <c r="BI431" s="205"/>
      <c r="BJ431" s="66" t="s">
        <v>73</v>
      </c>
      <c r="BK431" s="68">
        <v>20</v>
      </c>
      <c r="BL431" s="68">
        <v>0</v>
      </c>
      <c r="BM431" s="68">
        <v>0</v>
      </c>
      <c r="BN431" s="68">
        <v>0</v>
      </c>
      <c r="BO431" s="68">
        <v>7</v>
      </c>
      <c r="BP431" s="68">
        <v>9</v>
      </c>
      <c r="BQ431" s="68">
        <v>5</v>
      </c>
      <c r="BR431" s="68">
        <v>0</v>
      </c>
      <c r="BS431" s="68">
        <v>0</v>
      </c>
      <c r="BT431" s="68">
        <v>0</v>
      </c>
      <c r="BU431" s="68">
        <v>9</v>
      </c>
      <c r="BV431" s="68">
        <v>9</v>
      </c>
      <c r="BW431" s="68">
        <v>6</v>
      </c>
      <c r="BX431" s="68">
        <v>65</v>
      </c>
      <c r="BY431" s="68">
        <v>53</v>
      </c>
      <c r="BZ431" s="68">
        <v>53</v>
      </c>
      <c r="CA431" s="68">
        <v>53</v>
      </c>
      <c r="CB431" s="68">
        <v>0</v>
      </c>
      <c r="CC431" s="68">
        <v>2</v>
      </c>
      <c r="CD431" s="205"/>
      <c r="CE431" s="66" t="s">
        <v>73</v>
      </c>
      <c r="CF431" s="68">
        <v>0</v>
      </c>
      <c r="CG431" s="68">
        <v>1289</v>
      </c>
      <c r="CH431" s="68">
        <v>0</v>
      </c>
      <c r="CI431" s="68">
        <v>0</v>
      </c>
      <c r="CJ431" s="68">
        <v>0</v>
      </c>
      <c r="CK431" s="68">
        <v>30</v>
      </c>
      <c r="CL431" s="68">
        <v>52</v>
      </c>
      <c r="CM431" s="68">
        <v>52</v>
      </c>
      <c r="CN431" s="68">
        <v>52</v>
      </c>
      <c r="CO431" s="205"/>
      <c r="CP431" s="66" t="s">
        <v>73</v>
      </c>
      <c r="CQ431" s="68">
        <v>24</v>
      </c>
      <c r="CR431" s="68">
        <v>18</v>
      </c>
      <c r="CS431" s="68">
        <v>20</v>
      </c>
      <c r="CT431" s="68">
        <v>16</v>
      </c>
      <c r="CU431" s="68">
        <v>7</v>
      </c>
      <c r="CV431" s="68">
        <v>2</v>
      </c>
      <c r="CW431" s="68">
        <v>5</v>
      </c>
      <c r="CX431" s="68">
        <v>2</v>
      </c>
      <c r="CY431" s="68">
        <v>24</v>
      </c>
      <c r="CZ431" s="68">
        <v>11</v>
      </c>
      <c r="DA431" s="68">
        <v>16</v>
      </c>
      <c r="DB431" s="68">
        <v>5</v>
      </c>
      <c r="DC431" s="68">
        <v>405</v>
      </c>
      <c r="DD431" s="68">
        <v>213</v>
      </c>
      <c r="DE431" s="68">
        <v>220</v>
      </c>
      <c r="DF431" s="68">
        <v>115</v>
      </c>
      <c r="DG431" s="68">
        <v>379</v>
      </c>
      <c r="DH431" s="68">
        <v>181</v>
      </c>
      <c r="DI431" s="68">
        <v>207</v>
      </c>
      <c r="DJ431" s="68">
        <v>93</v>
      </c>
      <c r="DK431" s="68">
        <v>279</v>
      </c>
      <c r="DL431" s="68">
        <v>130</v>
      </c>
      <c r="DM431" s="68">
        <v>148</v>
      </c>
      <c r="DN431" s="68">
        <v>55</v>
      </c>
      <c r="DO431" s="205"/>
      <c r="DP431" s="66" t="s">
        <v>73</v>
      </c>
      <c r="DQ431" s="26">
        <v>80</v>
      </c>
      <c r="DR431" s="26">
        <v>70</v>
      </c>
      <c r="DS431" s="26">
        <v>0</v>
      </c>
      <c r="DT431" s="26">
        <v>9</v>
      </c>
      <c r="DU431" s="26">
        <v>3</v>
      </c>
      <c r="DV431" s="26">
        <v>162</v>
      </c>
      <c r="DW431" s="26">
        <v>104</v>
      </c>
      <c r="DX431" s="26">
        <v>87</v>
      </c>
      <c r="DY431" s="41">
        <v>42</v>
      </c>
      <c r="DZ431" s="41">
        <v>25</v>
      </c>
      <c r="EA431" s="205"/>
      <c r="EB431" s="66" t="s">
        <v>73</v>
      </c>
      <c r="EC431" s="68">
        <v>504</v>
      </c>
      <c r="ED431" s="68">
        <v>346</v>
      </c>
      <c r="EE431" s="68">
        <v>681</v>
      </c>
      <c r="EF431" s="68">
        <v>0</v>
      </c>
      <c r="EG431" s="68">
        <v>530</v>
      </c>
      <c r="EH431" s="68">
        <v>405</v>
      </c>
      <c r="EI431" s="68">
        <v>682</v>
      </c>
      <c r="EJ431" s="68">
        <v>470</v>
      </c>
      <c r="EK431" s="68">
        <v>456</v>
      </c>
      <c r="EL431" s="68">
        <v>62</v>
      </c>
      <c r="EM431" s="68">
        <v>120</v>
      </c>
      <c r="EN431" s="68">
        <v>0</v>
      </c>
      <c r="EO431" s="68">
        <v>173</v>
      </c>
      <c r="EP431" s="68">
        <v>0</v>
      </c>
      <c r="EQ431" s="68">
        <v>0</v>
      </c>
      <c r="ER431" s="68">
        <v>0</v>
      </c>
      <c r="ES431" s="68">
        <v>0</v>
      </c>
      <c r="EU431" s="80" t="s">
        <v>227</v>
      </c>
      <c r="EV431" s="80" t="s">
        <v>2726</v>
      </c>
      <c r="EW431" s="78">
        <v>1118</v>
      </c>
      <c r="EX431" s="80">
        <v>616</v>
      </c>
      <c r="EY431" s="78">
        <v>2578</v>
      </c>
      <c r="EZ431" s="78"/>
      <c r="FA431" s="78"/>
      <c r="FB431" s="78"/>
      <c r="FC431" s="78"/>
      <c r="FD431" s="78"/>
      <c r="FE431" s="78"/>
    </row>
    <row r="432" spans="1:161">
      <c r="A432" s="205" t="s">
        <v>228</v>
      </c>
      <c r="B432" s="8" t="s">
        <v>90</v>
      </c>
      <c r="C432" s="71">
        <v>1136</v>
      </c>
      <c r="D432" s="71">
        <v>595</v>
      </c>
      <c r="E432" s="71">
        <v>0</v>
      </c>
      <c r="F432" s="71">
        <v>0</v>
      </c>
      <c r="G432" s="71">
        <v>0</v>
      </c>
      <c r="H432" s="71">
        <v>0</v>
      </c>
      <c r="I432" s="71">
        <v>0</v>
      </c>
      <c r="J432" s="71">
        <v>0</v>
      </c>
      <c r="K432" s="71">
        <v>342</v>
      </c>
      <c r="L432" s="71">
        <v>197</v>
      </c>
      <c r="M432" s="71">
        <v>227</v>
      </c>
      <c r="N432" s="71">
        <v>109</v>
      </c>
      <c r="O432" s="71">
        <v>194</v>
      </c>
      <c r="P432" s="71">
        <v>87</v>
      </c>
      <c r="Q432" s="71">
        <v>426</v>
      </c>
      <c r="R432" s="71">
        <v>242</v>
      </c>
      <c r="S432" s="71">
        <v>0</v>
      </c>
      <c r="T432" s="71">
        <v>0</v>
      </c>
      <c r="U432" s="71">
        <v>131</v>
      </c>
      <c r="V432" s="71">
        <v>61</v>
      </c>
      <c r="W432" s="71">
        <v>125</v>
      </c>
      <c r="X432" s="71">
        <v>70</v>
      </c>
      <c r="Y432" s="71">
        <v>54</v>
      </c>
      <c r="Z432" s="71">
        <v>22</v>
      </c>
      <c r="AA432" s="71">
        <v>111</v>
      </c>
      <c r="AB432" s="71">
        <v>51</v>
      </c>
      <c r="AC432" s="69">
        <v>2746</v>
      </c>
      <c r="AD432" s="69">
        <v>1434</v>
      </c>
      <c r="AE432" s="205" t="s">
        <v>228</v>
      </c>
      <c r="AF432" s="8" t="s">
        <v>90</v>
      </c>
      <c r="AG432" s="71">
        <v>38</v>
      </c>
      <c r="AH432" s="71">
        <v>17</v>
      </c>
      <c r="AI432" s="71">
        <v>0</v>
      </c>
      <c r="AJ432" s="71">
        <v>0</v>
      </c>
      <c r="AK432" s="71">
        <v>0</v>
      </c>
      <c r="AL432" s="71">
        <v>0</v>
      </c>
      <c r="AM432" s="71">
        <v>0</v>
      </c>
      <c r="AN432" s="71">
        <v>0</v>
      </c>
      <c r="AO432" s="71">
        <v>7</v>
      </c>
      <c r="AP432" s="71">
        <v>1</v>
      </c>
      <c r="AQ432" s="71">
        <v>6</v>
      </c>
      <c r="AR432" s="71">
        <v>3</v>
      </c>
      <c r="AS432" s="71">
        <v>3</v>
      </c>
      <c r="AT432" s="71">
        <v>3</v>
      </c>
      <c r="AU432" s="71">
        <v>104</v>
      </c>
      <c r="AV432" s="71">
        <v>56</v>
      </c>
      <c r="AW432" s="71">
        <v>0</v>
      </c>
      <c r="AX432" s="71">
        <v>0</v>
      </c>
      <c r="AY432" s="71">
        <v>34</v>
      </c>
      <c r="AZ432" s="71">
        <v>18</v>
      </c>
      <c r="BA432" s="71">
        <v>15</v>
      </c>
      <c r="BB432" s="71">
        <v>10</v>
      </c>
      <c r="BC432" s="71">
        <v>11</v>
      </c>
      <c r="BD432" s="71">
        <v>4</v>
      </c>
      <c r="BE432" s="71">
        <v>34</v>
      </c>
      <c r="BF432" s="71">
        <v>16</v>
      </c>
      <c r="BG432" s="69">
        <v>252</v>
      </c>
      <c r="BH432" s="69">
        <v>128</v>
      </c>
      <c r="BI432" s="205" t="s">
        <v>228</v>
      </c>
      <c r="BJ432" s="8" t="s">
        <v>90</v>
      </c>
      <c r="BK432" s="31">
        <v>18</v>
      </c>
      <c r="BL432" s="31">
        <v>0</v>
      </c>
      <c r="BM432" s="31">
        <v>0</v>
      </c>
      <c r="BN432" s="31">
        <v>0</v>
      </c>
      <c r="BO432" s="31">
        <v>7</v>
      </c>
      <c r="BP432" s="31">
        <v>7</v>
      </c>
      <c r="BQ432" s="31">
        <v>5</v>
      </c>
      <c r="BR432" s="31">
        <v>7</v>
      </c>
      <c r="BS432" s="31">
        <v>0</v>
      </c>
      <c r="BT432" s="31">
        <v>6</v>
      </c>
      <c r="BU432" s="31">
        <v>4</v>
      </c>
      <c r="BV432" s="31">
        <v>2</v>
      </c>
      <c r="BW432" s="31">
        <v>3</v>
      </c>
      <c r="BX432" s="149">
        <v>59</v>
      </c>
      <c r="BY432" s="125">
        <v>47</v>
      </c>
      <c r="BZ432" s="71">
        <v>38</v>
      </c>
      <c r="CA432" s="71">
        <v>28</v>
      </c>
      <c r="CB432" s="71">
        <v>20</v>
      </c>
      <c r="CC432" s="71">
        <v>8</v>
      </c>
      <c r="CD432" s="205" t="s">
        <v>228</v>
      </c>
      <c r="CE432" s="8" t="s">
        <v>90</v>
      </c>
      <c r="CF432" s="71">
        <v>0</v>
      </c>
      <c r="CG432" s="71">
        <v>792</v>
      </c>
      <c r="CH432" s="71">
        <v>199</v>
      </c>
      <c r="CI432" s="71">
        <v>0</v>
      </c>
      <c r="CJ432" s="71">
        <v>0</v>
      </c>
      <c r="CK432" s="71">
        <v>18</v>
      </c>
      <c r="CL432" s="71">
        <v>62</v>
      </c>
      <c r="CM432" s="71">
        <v>89</v>
      </c>
      <c r="CN432" s="71">
        <v>45</v>
      </c>
      <c r="CO432" s="205" t="s">
        <v>228</v>
      </c>
      <c r="CP432" s="8" t="s">
        <v>90</v>
      </c>
      <c r="CQ432" s="46">
        <v>507</v>
      </c>
      <c r="CR432" s="46">
        <v>259</v>
      </c>
      <c r="CS432" s="46">
        <v>103</v>
      </c>
      <c r="CT432" s="46">
        <v>58</v>
      </c>
      <c r="CU432" s="46">
        <v>0</v>
      </c>
      <c r="CV432" s="46">
        <v>0</v>
      </c>
      <c r="CW432" s="46">
        <v>0</v>
      </c>
      <c r="CX432" s="46">
        <v>0</v>
      </c>
      <c r="CY432" s="46">
        <v>90</v>
      </c>
      <c r="CZ432" s="46">
        <v>37</v>
      </c>
      <c r="DA432" s="46">
        <v>22</v>
      </c>
      <c r="DB432" s="46">
        <v>9</v>
      </c>
      <c r="DC432" s="46">
        <v>57</v>
      </c>
      <c r="DD432" s="46">
        <v>29</v>
      </c>
      <c r="DE432" s="46">
        <v>21</v>
      </c>
      <c r="DF432" s="46">
        <v>9</v>
      </c>
      <c r="DG432" s="46">
        <v>39</v>
      </c>
      <c r="DH432" s="46">
        <v>14</v>
      </c>
      <c r="DI432" s="46">
        <v>0</v>
      </c>
      <c r="DJ432" s="46">
        <v>0</v>
      </c>
      <c r="DK432" s="46">
        <v>51</v>
      </c>
      <c r="DL432" s="46">
        <v>28</v>
      </c>
      <c r="DM432" s="46">
        <v>10</v>
      </c>
      <c r="DN432" s="46">
        <v>4</v>
      </c>
      <c r="DO432" s="205" t="s">
        <v>228</v>
      </c>
      <c r="DP432" s="8" t="s">
        <v>90</v>
      </c>
      <c r="DQ432" s="71">
        <v>40</v>
      </c>
      <c r="DR432" s="71">
        <v>64</v>
      </c>
      <c r="DS432" s="71">
        <v>0</v>
      </c>
      <c r="DT432" s="71">
        <v>56</v>
      </c>
      <c r="DU432" s="71">
        <v>0</v>
      </c>
      <c r="DV432" s="16">
        <v>160</v>
      </c>
      <c r="DW432" s="71">
        <v>66</v>
      </c>
      <c r="DX432" s="71">
        <v>60</v>
      </c>
      <c r="DY432" s="152">
        <v>27</v>
      </c>
      <c r="DZ432" s="32">
        <v>10</v>
      </c>
      <c r="EA432" s="205" t="s">
        <v>228</v>
      </c>
      <c r="EB432" s="8" t="s">
        <v>90</v>
      </c>
      <c r="EC432" s="71">
        <v>1553</v>
      </c>
      <c r="ED432" s="71">
        <v>329</v>
      </c>
      <c r="EE432" s="71">
        <v>436</v>
      </c>
      <c r="EF432" s="71">
        <v>0</v>
      </c>
      <c r="EG432" s="71">
        <v>64</v>
      </c>
      <c r="EH432" s="71">
        <v>3</v>
      </c>
      <c r="EI432" s="71">
        <v>3</v>
      </c>
      <c r="EJ432" s="71">
        <v>453</v>
      </c>
      <c r="EK432" s="71">
        <v>185</v>
      </c>
      <c r="EL432" s="71">
        <v>23</v>
      </c>
      <c r="EM432" s="71">
        <v>225</v>
      </c>
      <c r="EN432" s="71">
        <v>3</v>
      </c>
      <c r="EO432" s="71">
        <v>82</v>
      </c>
      <c r="EP432" s="71">
        <v>0</v>
      </c>
      <c r="EQ432" s="71">
        <v>0</v>
      </c>
      <c r="ER432" s="71">
        <v>0</v>
      </c>
      <c r="ES432" s="71">
        <v>0</v>
      </c>
      <c r="EU432" s="80" t="s">
        <v>228</v>
      </c>
      <c r="EV432" s="80" t="s">
        <v>2727</v>
      </c>
      <c r="EW432" s="78">
        <v>744</v>
      </c>
      <c r="EX432" s="80">
        <v>156</v>
      </c>
      <c r="EY432" s="78">
        <v>2181</v>
      </c>
      <c r="EZ432" s="78"/>
      <c r="FA432" s="78"/>
      <c r="FB432" s="78"/>
      <c r="FC432" s="78"/>
      <c r="FD432" s="78"/>
      <c r="FE432" s="78"/>
    </row>
    <row r="433" spans="1:161">
      <c r="A433" s="205"/>
      <c r="B433" s="8" t="s">
        <v>91</v>
      </c>
      <c r="C433" s="71">
        <v>0</v>
      </c>
      <c r="D433" s="71">
        <v>0</v>
      </c>
      <c r="E433" s="71">
        <v>0</v>
      </c>
      <c r="F433" s="71">
        <v>0</v>
      </c>
      <c r="G433" s="71">
        <v>0</v>
      </c>
      <c r="H433" s="71">
        <v>0</v>
      </c>
      <c r="I433" s="71">
        <v>0</v>
      </c>
      <c r="J433" s="71">
        <v>0</v>
      </c>
      <c r="K433" s="71">
        <v>0</v>
      </c>
      <c r="L433" s="71">
        <v>0</v>
      </c>
      <c r="M433" s="71">
        <v>0</v>
      </c>
      <c r="N433" s="71">
        <v>0</v>
      </c>
      <c r="O433" s="71">
        <v>0</v>
      </c>
      <c r="P433" s="71">
        <v>0</v>
      </c>
      <c r="Q433" s="71">
        <v>0</v>
      </c>
      <c r="R433" s="71">
        <v>0</v>
      </c>
      <c r="S433" s="71">
        <v>0</v>
      </c>
      <c r="T433" s="71">
        <v>0</v>
      </c>
      <c r="U433" s="71">
        <v>0</v>
      </c>
      <c r="V433" s="71">
        <v>0</v>
      </c>
      <c r="W433" s="71">
        <v>0</v>
      </c>
      <c r="X433" s="71">
        <v>0</v>
      </c>
      <c r="Y433" s="71">
        <v>0</v>
      </c>
      <c r="Z433" s="71">
        <v>0</v>
      </c>
      <c r="AA433" s="71">
        <v>0</v>
      </c>
      <c r="AB433" s="71">
        <v>0</v>
      </c>
      <c r="AC433" s="69">
        <v>0</v>
      </c>
      <c r="AD433" s="69">
        <v>0</v>
      </c>
      <c r="AE433" s="205"/>
      <c r="AF433" s="8" t="s">
        <v>91</v>
      </c>
      <c r="AG433" s="71">
        <v>0</v>
      </c>
      <c r="AH433" s="71">
        <v>0</v>
      </c>
      <c r="AI433" s="71">
        <v>0</v>
      </c>
      <c r="AJ433" s="71">
        <v>0</v>
      </c>
      <c r="AK433" s="71">
        <v>0</v>
      </c>
      <c r="AL433" s="71">
        <v>0</v>
      </c>
      <c r="AM433" s="71">
        <v>0</v>
      </c>
      <c r="AN433" s="71">
        <v>0</v>
      </c>
      <c r="AO433" s="71">
        <v>0</v>
      </c>
      <c r="AP433" s="71">
        <v>0</v>
      </c>
      <c r="AQ433" s="71">
        <v>0</v>
      </c>
      <c r="AR433" s="71">
        <v>0</v>
      </c>
      <c r="AS433" s="71">
        <v>0</v>
      </c>
      <c r="AT433" s="71">
        <v>0</v>
      </c>
      <c r="AU433" s="71">
        <v>0</v>
      </c>
      <c r="AV433" s="71">
        <v>0</v>
      </c>
      <c r="AW433" s="71">
        <v>0</v>
      </c>
      <c r="AX433" s="71">
        <v>0</v>
      </c>
      <c r="AY433" s="71">
        <v>0</v>
      </c>
      <c r="AZ433" s="71">
        <v>0</v>
      </c>
      <c r="BA433" s="71">
        <v>0</v>
      </c>
      <c r="BB433" s="71">
        <v>0</v>
      </c>
      <c r="BC433" s="71">
        <v>0</v>
      </c>
      <c r="BD433" s="71">
        <v>0</v>
      </c>
      <c r="BE433" s="71">
        <v>0</v>
      </c>
      <c r="BF433" s="71">
        <v>0</v>
      </c>
      <c r="BG433" s="69">
        <v>0</v>
      </c>
      <c r="BH433" s="69">
        <v>0</v>
      </c>
      <c r="BI433" s="205"/>
      <c r="BJ433" s="8" t="s">
        <v>91</v>
      </c>
      <c r="BK433" s="31">
        <v>0</v>
      </c>
      <c r="BL433" s="31">
        <v>0</v>
      </c>
      <c r="BM433" s="31">
        <v>0</v>
      </c>
      <c r="BN433" s="31">
        <v>0</v>
      </c>
      <c r="BO433" s="31">
        <v>0</v>
      </c>
      <c r="BP433" s="31">
        <v>0</v>
      </c>
      <c r="BQ433" s="31">
        <v>0</v>
      </c>
      <c r="BR433" s="31">
        <v>0</v>
      </c>
      <c r="BS433" s="31">
        <v>0</v>
      </c>
      <c r="BT433" s="31">
        <v>0</v>
      </c>
      <c r="BU433" s="31">
        <v>0</v>
      </c>
      <c r="BV433" s="31">
        <v>0</v>
      </c>
      <c r="BW433" s="31">
        <v>0</v>
      </c>
      <c r="BX433" s="149">
        <v>0</v>
      </c>
      <c r="BY433" s="125">
        <v>0</v>
      </c>
      <c r="BZ433" s="71">
        <v>0</v>
      </c>
      <c r="CA433" s="71">
        <v>0</v>
      </c>
      <c r="CB433" s="71">
        <v>0</v>
      </c>
      <c r="CC433" s="71">
        <v>0</v>
      </c>
      <c r="CD433" s="205"/>
      <c r="CE433" s="8" t="s">
        <v>91</v>
      </c>
      <c r="CF433" s="71">
        <v>0</v>
      </c>
      <c r="CG433" s="71">
        <v>0</v>
      </c>
      <c r="CH433" s="71">
        <v>0</v>
      </c>
      <c r="CI433" s="71">
        <v>0</v>
      </c>
      <c r="CJ433" s="71">
        <v>0</v>
      </c>
      <c r="CK433" s="71">
        <v>0</v>
      </c>
      <c r="CL433" s="71">
        <v>0</v>
      </c>
      <c r="CM433" s="71">
        <v>0</v>
      </c>
      <c r="CN433" s="71">
        <v>0</v>
      </c>
      <c r="CO433" s="205"/>
      <c r="CP433" s="8" t="s">
        <v>91</v>
      </c>
      <c r="CQ433" s="46">
        <v>0</v>
      </c>
      <c r="CR433" s="46">
        <v>0</v>
      </c>
      <c r="CS433" s="46">
        <v>0</v>
      </c>
      <c r="CT433" s="46">
        <v>0</v>
      </c>
      <c r="CU433" s="46">
        <v>0</v>
      </c>
      <c r="CV433" s="46">
        <v>0</v>
      </c>
      <c r="CW433" s="46">
        <v>0</v>
      </c>
      <c r="CX433" s="46">
        <v>0</v>
      </c>
      <c r="CY433" s="46">
        <v>0</v>
      </c>
      <c r="CZ433" s="46">
        <v>0</v>
      </c>
      <c r="DA433" s="46">
        <v>0</v>
      </c>
      <c r="DB433" s="46">
        <v>0</v>
      </c>
      <c r="DC433" s="46">
        <v>0</v>
      </c>
      <c r="DD433" s="46">
        <v>0</v>
      </c>
      <c r="DE433" s="46">
        <v>0</v>
      </c>
      <c r="DF433" s="46">
        <v>0</v>
      </c>
      <c r="DG433" s="46">
        <v>0</v>
      </c>
      <c r="DH433" s="46">
        <v>0</v>
      </c>
      <c r="DI433" s="46">
        <v>0</v>
      </c>
      <c r="DJ433" s="46">
        <v>0</v>
      </c>
      <c r="DK433" s="46">
        <v>0</v>
      </c>
      <c r="DL433" s="46">
        <v>0</v>
      </c>
      <c r="DM433" s="46">
        <v>0</v>
      </c>
      <c r="DN433" s="46">
        <v>0</v>
      </c>
      <c r="DO433" s="205"/>
      <c r="DP433" s="8" t="s">
        <v>91</v>
      </c>
      <c r="DQ433" s="71">
        <v>0</v>
      </c>
      <c r="DR433" s="71">
        <v>0</v>
      </c>
      <c r="DS433" s="71">
        <v>0</v>
      </c>
      <c r="DT433" s="71">
        <v>0</v>
      </c>
      <c r="DU433" s="71">
        <v>0</v>
      </c>
      <c r="DV433" s="16">
        <v>0</v>
      </c>
      <c r="DW433" s="71">
        <v>0</v>
      </c>
      <c r="DX433" s="71">
        <v>0</v>
      </c>
      <c r="DY433" s="152">
        <v>0</v>
      </c>
      <c r="DZ433" s="32">
        <v>0</v>
      </c>
      <c r="EA433" s="205"/>
      <c r="EB433" s="8" t="s">
        <v>91</v>
      </c>
      <c r="EC433" s="71">
        <v>0</v>
      </c>
      <c r="ED433" s="71">
        <v>0</v>
      </c>
      <c r="EE433" s="71">
        <v>0</v>
      </c>
      <c r="EF433" s="71">
        <v>0</v>
      </c>
      <c r="EG433" s="71">
        <v>0</v>
      </c>
      <c r="EH433" s="71">
        <v>0</v>
      </c>
      <c r="EI433" s="71">
        <v>0</v>
      </c>
      <c r="EJ433" s="71">
        <v>0</v>
      </c>
      <c r="EK433" s="71">
        <v>0</v>
      </c>
      <c r="EL433" s="71">
        <v>0</v>
      </c>
      <c r="EM433" s="71">
        <v>0</v>
      </c>
      <c r="EN433" s="71">
        <v>0</v>
      </c>
      <c r="EO433" s="71">
        <v>0</v>
      </c>
      <c r="EP433" s="71">
        <v>0</v>
      </c>
      <c r="EQ433" s="71">
        <v>0</v>
      </c>
      <c r="ER433" s="71">
        <v>0</v>
      </c>
      <c r="ES433" s="71">
        <v>0</v>
      </c>
      <c r="EU433" s="80" t="s">
        <v>228</v>
      </c>
      <c r="EV433" s="80" t="s">
        <v>2728</v>
      </c>
      <c r="EW433" s="78">
        <v>0</v>
      </c>
      <c r="EX433" s="80">
        <v>0</v>
      </c>
      <c r="EY433" s="78">
        <v>0</v>
      </c>
      <c r="EZ433" s="78"/>
      <c r="FA433" s="78"/>
      <c r="FB433" s="78"/>
      <c r="FC433" s="78"/>
      <c r="FD433" s="78"/>
      <c r="FE433" s="78"/>
    </row>
    <row r="434" spans="1:161">
      <c r="A434" s="205"/>
      <c r="B434" s="66" t="s">
        <v>73</v>
      </c>
      <c r="C434" s="26">
        <v>1136</v>
      </c>
      <c r="D434" s="26">
        <v>595</v>
      </c>
      <c r="E434" s="26">
        <v>0</v>
      </c>
      <c r="F434" s="26">
        <v>0</v>
      </c>
      <c r="G434" s="26">
        <v>0</v>
      </c>
      <c r="H434" s="26">
        <v>0</v>
      </c>
      <c r="I434" s="26">
        <v>0</v>
      </c>
      <c r="J434" s="26">
        <v>0</v>
      </c>
      <c r="K434" s="26">
        <v>342</v>
      </c>
      <c r="L434" s="26">
        <v>197</v>
      </c>
      <c r="M434" s="26">
        <v>227</v>
      </c>
      <c r="N434" s="26">
        <v>109</v>
      </c>
      <c r="O434" s="26">
        <v>194</v>
      </c>
      <c r="P434" s="26">
        <v>87</v>
      </c>
      <c r="Q434" s="26">
        <v>426</v>
      </c>
      <c r="R434" s="26">
        <v>242</v>
      </c>
      <c r="S434" s="26">
        <v>0</v>
      </c>
      <c r="T434" s="26">
        <v>0</v>
      </c>
      <c r="U434" s="26">
        <v>131</v>
      </c>
      <c r="V434" s="26">
        <v>61</v>
      </c>
      <c r="W434" s="26">
        <v>125</v>
      </c>
      <c r="X434" s="26">
        <v>70</v>
      </c>
      <c r="Y434" s="26">
        <v>54</v>
      </c>
      <c r="Z434" s="26">
        <v>22</v>
      </c>
      <c r="AA434" s="26">
        <v>111</v>
      </c>
      <c r="AB434" s="26">
        <v>51</v>
      </c>
      <c r="AC434" s="68">
        <v>2746</v>
      </c>
      <c r="AD434" s="68">
        <v>1434</v>
      </c>
      <c r="AE434" s="205"/>
      <c r="AF434" s="66" t="s">
        <v>73</v>
      </c>
      <c r="AG434" s="26">
        <v>38</v>
      </c>
      <c r="AH434" s="26">
        <v>17</v>
      </c>
      <c r="AI434" s="26">
        <v>0</v>
      </c>
      <c r="AJ434" s="26">
        <v>0</v>
      </c>
      <c r="AK434" s="26">
        <v>0</v>
      </c>
      <c r="AL434" s="26">
        <v>0</v>
      </c>
      <c r="AM434" s="26">
        <v>0</v>
      </c>
      <c r="AN434" s="26">
        <v>0</v>
      </c>
      <c r="AO434" s="26">
        <v>7</v>
      </c>
      <c r="AP434" s="26">
        <v>1</v>
      </c>
      <c r="AQ434" s="26">
        <v>6</v>
      </c>
      <c r="AR434" s="26">
        <v>3</v>
      </c>
      <c r="AS434" s="26">
        <v>3</v>
      </c>
      <c r="AT434" s="26">
        <v>3</v>
      </c>
      <c r="AU434" s="26">
        <v>104</v>
      </c>
      <c r="AV434" s="26">
        <v>56</v>
      </c>
      <c r="AW434" s="26">
        <v>0</v>
      </c>
      <c r="AX434" s="26">
        <v>0</v>
      </c>
      <c r="AY434" s="26">
        <v>34</v>
      </c>
      <c r="AZ434" s="26">
        <v>18</v>
      </c>
      <c r="BA434" s="26">
        <v>15</v>
      </c>
      <c r="BB434" s="26">
        <v>10</v>
      </c>
      <c r="BC434" s="26">
        <v>11</v>
      </c>
      <c r="BD434" s="26">
        <v>4</v>
      </c>
      <c r="BE434" s="26">
        <v>34</v>
      </c>
      <c r="BF434" s="26">
        <v>16</v>
      </c>
      <c r="BG434" s="68">
        <v>252</v>
      </c>
      <c r="BH434" s="68">
        <v>128</v>
      </c>
      <c r="BI434" s="205"/>
      <c r="BJ434" s="66" t="s">
        <v>73</v>
      </c>
      <c r="BK434" s="68">
        <v>18</v>
      </c>
      <c r="BL434" s="68">
        <v>0</v>
      </c>
      <c r="BM434" s="68">
        <v>0</v>
      </c>
      <c r="BN434" s="68">
        <v>0</v>
      </c>
      <c r="BO434" s="68">
        <v>7</v>
      </c>
      <c r="BP434" s="68">
        <v>7</v>
      </c>
      <c r="BQ434" s="68">
        <v>5</v>
      </c>
      <c r="BR434" s="68">
        <v>7</v>
      </c>
      <c r="BS434" s="68">
        <v>0</v>
      </c>
      <c r="BT434" s="68">
        <v>6</v>
      </c>
      <c r="BU434" s="68">
        <v>4</v>
      </c>
      <c r="BV434" s="68">
        <v>2</v>
      </c>
      <c r="BW434" s="68">
        <v>3</v>
      </c>
      <c r="BX434" s="68">
        <v>59</v>
      </c>
      <c r="BY434" s="68">
        <v>47</v>
      </c>
      <c r="BZ434" s="68">
        <v>38</v>
      </c>
      <c r="CA434" s="68">
        <v>28</v>
      </c>
      <c r="CB434" s="68">
        <v>20</v>
      </c>
      <c r="CC434" s="68">
        <v>8</v>
      </c>
      <c r="CD434" s="205"/>
      <c r="CE434" s="66" t="s">
        <v>73</v>
      </c>
      <c r="CF434" s="68">
        <v>0</v>
      </c>
      <c r="CG434" s="68">
        <v>792</v>
      </c>
      <c r="CH434" s="68">
        <v>199</v>
      </c>
      <c r="CI434" s="68">
        <v>0</v>
      </c>
      <c r="CJ434" s="68">
        <v>0</v>
      </c>
      <c r="CK434" s="68">
        <v>18</v>
      </c>
      <c r="CL434" s="68">
        <v>62</v>
      </c>
      <c r="CM434" s="68">
        <v>89</v>
      </c>
      <c r="CN434" s="68">
        <v>45</v>
      </c>
      <c r="CO434" s="205"/>
      <c r="CP434" s="66" t="s">
        <v>73</v>
      </c>
      <c r="CQ434" s="68">
        <v>507</v>
      </c>
      <c r="CR434" s="68">
        <v>259</v>
      </c>
      <c r="CS434" s="68">
        <v>103</v>
      </c>
      <c r="CT434" s="68">
        <v>58</v>
      </c>
      <c r="CU434" s="68">
        <v>0</v>
      </c>
      <c r="CV434" s="68">
        <v>0</v>
      </c>
      <c r="CW434" s="68">
        <v>0</v>
      </c>
      <c r="CX434" s="68">
        <v>0</v>
      </c>
      <c r="CY434" s="68">
        <v>90</v>
      </c>
      <c r="CZ434" s="68">
        <v>37</v>
      </c>
      <c r="DA434" s="68">
        <v>22</v>
      </c>
      <c r="DB434" s="68">
        <v>9</v>
      </c>
      <c r="DC434" s="68">
        <v>57</v>
      </c>
      <c r="DD434" s="68">
        <v>29</v>
      </c>
      <c r="DE434" s="68">
        <v>21</v>
      </c>
      <c r="DF434" s="68">
        <v>9</v>
      </c>
      <c r="DG434" s="68">
        <v>39</v>
      </c>
      <c r="DH434" s="68">
        <v>14</v>
      </c>
      <c r="DI434" s="68">
        <v>0</v>
      </c>
      <c r="DJ434" s="68">
        <v>0</v>
      </c>
      <c r="DK434" s="68">
        <v>51</v>
      </c>
      <c r="DL434" s="68">
        <v>28</v>
      </c>
      <c r="DM434" s="68">
        <v>10</v>
      </c>
      <c r="DN434" s="68">
        <v>4</v>
      </c>
      <c r="DO434" s="205"/>
      <c r="DP434" s="66" t="s">
        <v>73</v>
      </c>
      <c r="DQ434" s="26">
        <v>40</v>
      </c>
      <c r="DR434" s="26">
        <v>64</v>
      </c>
      <c r="DS434" s="26">
        <v>0</v>
      </c>
      <c r="DT434" s="26">
        <v>56</v>
      </c>
      <c r="DU434" s="26">
        <v>0</v>
      </c>
      <c r="DV434" s="26">
        <v>160</v>
      </c>
      <c r="DW434" s="26">
        <v>66</v>
      </c>
      <c r="DX434" s="26">
        <v>60</v>
      </c>
      <c r="DY434" s="41">
        <v>27</v>
      </c>
      <c r="DZ434" s="41">
        <v>10</v>
      </c>
      <c r="EA434" s="205"/>
      <c r="EB434" s="66" t="s">
        <v>73</v>
      </c>
      <c r="EC434" s="68">
        <v>1553</v>
      </c>
      <c r="ED434" s="68">
        <v>329</v>
      </c>
      <c r="EE434" s="68">
        <v>436</v>
      </c>
      <c r="EF434" s="68">
        <v>0</v>
      </c>
      <c r="EG434" s="68">
        <v>64</v>
      </c>
      <c r="EH434" s="68">
        <v>3</v>
      </c>
      <c r="EI434" s="68">
        <v>3</v>
      </c>
      <c r="EJ434" s="68">
        <v>453</v>
      </c>
      <c r="EK434" s="68">
        <v>185</v>
      </c>
      <c r="EL434" s="68">
        <v>23</v>
      </c>
      <c r="EM434" s="68">
        <v>225</v>
      </c>
      <c r="EN434" s="68">
        <v>3</v>
      </c>
      <c r="EO434" s="68">
        <v>82</v>
      </c>
      <c r="EP434" s="68">
        <v>0</v>
      </c>
      <c r="EQ434" s="68">
        <v>0</v>
      </c>
      <c r="ER434" s="68">
        <v>0</v>
      </c>
      <c r="ES434" s="68">
        <v>0</v>
      </c>
      <c r="EU434" s="80" t="s">
        <v>228</v>
      </c>
      <c r="EV434" s="80" t="s">
        <v>2729</v>
      </c>
      <c r="EW434" s="78">
        <v>744</v>
      </c>
      <c r="EX434" s="80">
        <v>156</v>
      </c>
      <c r="EY434" s="78">
        <v>2181</v>
      </c>
      <c r="EZ434" s="78"/>
      <c r="FA434" s="78"/>
      <c r="FB434" s="78"/>
      <c r="FC434" s="78"/>
      <c r="FD434" s="78"/>
      <c r="FE434" s="78"/>
    </row>
    <row r="435" spans="1:161">
      <c r="A435" s="205" t="s">
        <v>229</v>
      </c>
      <c r="B435" s="8" t="s">
        <v>90</v>
      </c>
      <c r="C435" s="71">
        <v>417</v>
      </c>
      <c r="D435" s="71">
        <v>207</v>
      </c>
      <c r="E435" s="71">
        <v>0</v>
      </c>
      <c r="F435" s="71">
        <v>0</v>
      </c>
      <c r="G435" s="71">
        <v>0</v>
      </c>
      <c r="H435" s="71">
        <v>0</v>
      </c>
      <c r="I435" s="71">
        <v>0</v>
      </c>
      <c r="J435" s="71">
        <v>0</v>
      </c>
      <c r="K435" s="71">
        <v>65</v>
      </c>
      <c r="L435" s="71">
        <v>43</v>
      </c>
      <c r="M435" s="71">
        <v>132</v>
      </c>
      <c r="N435" s="71">
        <v>60</v>
      </c>
      <c r="O435" s="71">
        <v>101</v>
      </c>
      <c r="P435" s="71">
        <v>49</v>
      </c>
      <c r="Q435" s="71">
        <v>117</v>
      </c>
      <c r="R435" s="71">
        <v>46</v>
      </c>
      <c r="S435" s="71">
        <v>0</v>
      </c>
      <c r="T435" s="71">
        <v>0</v>
      </c>
      <c r="U435" s="71">
        <v>12</v>
      </c>
      <c r="V435" s="71">
        <v>5</v>
      </c>
      <c r="W435" s="71">
        <v>88</v>
      </c>
      <c r="X435" s="71">
        <v>59</v>
      </c>
      <c r="Y435" s="71">
        <v>34</v>
      </c>
      <c r="Z435" s="71">
        <v>8</v>
      </c>
      <c r="AA435" s="71">
        <v>0</v>
      </c>
      <c r="AB435" s="71">
        <v>0</v>
      </c>
      <c r="AC435" s="69">
        <v>966</v>
      </c>
      <c r="AD435" s="69">
        <v>477</v>
      </c>
      <c r="AE435" s="205" t="s">
        <v>229</v>
      </c>
      <c r="AF435" s="8" t="s">
        <v>90</v>
      </c>
      <c r="AG435" s="71">
        <v>15</v>
      </c>
      <c r="AH435" s="71">
        <v>5</v>
      </c>
      <c r="AI435" s="71">
        <v>0</v>
      </c>
      <c r="AJ435" s="71">
        <v>0</v>
      </c>
      <c r="AK435" s="71">
        <v>0</v>
      </c>
      <c r="AL435" s="71">
        <v>0</v>
      </c>
      <c r="AM435" s="71">
        <v>0</v>
      </c>
      <c r="AN435" s="71">
        <v>0</v>
      </c>
      <c r="AO435" s="71">
        <v>1</v>
      </c>
      <c r="AP435" s="71">
        <v>0</v>
      </c>
      <c r="AQ435" s="71">
        <v>1</v>
      </c>
      <c r="AR435" s="71">
        <v>1</v>
      </c>
      <c r="AS435" s="71">
        <v>11</v>
      </c>
      <c r="AT435" s="71">
        <v>6</v>
      </c>
      <c r="AU435" s="71">
        <v>44</v>
      </c>
      <c r="AV435" s="71">
        <v>15</v>
      </c>
      <c r="AW435" s="71">
        <v>0</v>
      </c>
      <c r="AX435" s="71">
        <v>0</v>
      </c>
      <c r="AY435" s="71">
        <v>12</v>
      </c>
      <c r="AZ435" s="71">
        <v>5</v>
      </c>
      <c r="BA435" s="71">
        <v>2</v>
      </c>
      <c r="BB435" s="71">
        <v>1</v>
      </c>
      <c r="BC435" s="71">
        <v>2</v>
      </c>
      <c r="BD435" s="71">
        <v>1</v>
      </c>
      <c r="BE435" s="71">
        <v>0</v>
      </c>
      <c r="BF435" s="71">
        <v>0</v>
      </c>
      <c r="BG435" s="69">
        <v>88</v>
      </c>
      <c r="BH435" s="69">
        <v>34</v>
      </c>
      <c r="BI435" s="205" t="s">
        <v>229</v>
      </c>
      <c r="BJ435" s="8" t="s">
        <v>90</v>
      </c>
      <c r="BK435" s="31">
        <v>5</v>
      </c>
      <c r="BL435" s="31">
        <v>0</v>
      </c>
      <c r="BM435" s="31">
        <v>0</v>
      </c>
      <c r="BN435" s="31">
        <v>0</v>
      </c>
      <c r="BO435" s="31">
        <v>2</v>
      </c>
      <c r="BP435" s="31">
        <v>4</v>
      </c>
      <c r="BQ435" s="31">
        <v>2</v>
      </c>
      <c r="BR435" s="31">
        <v>4</v>
      </c>
      <c r="BS435" s="31">
        <v>0</v>
      </c>
      <c r="BT435" s="31">
        <v>1</v>
      </c>
      <c r="BU435" s="31">
        <v>3</v>
      </c>
      <c r="BV435" s="31">
        <v>3</v>
      </c>
      <c r="BW435" s="31">
        <v>0</v>
      </c>
      <c r="BX435" s="149">
        <v>24</v>
      </c>
      <c r="BY435" s="125">
        <v>18</v>
      </c>
      <c r="BZ435" s="71">
        <v>5</v>
      </c>
      <c r="CA435" s="71">
        <v>0</v>
      </c>
      <c r="CB435" s="71">
        <v>5</v>
      </c>
      <c r="CC435" s="71">
        <v>5</v>
      </c>
      <c r="CD435" s="205" t="s">
        <v>229</v>
      </c>
      <c r="CE435" s="8" t="s">
        <v>90</v>
      </c>
      <c r="CF435" s="71">
        <v>0</v>
      </c>
      <c r="CG435" s="71">
        <v>22</v>
      </c>
      <c r="CH435" s="71">
        <v>169</v>
      </c>
      <c r="CI435" s="71">
        <v>64</v>
      </c>
      <c r="CJ435" s="71">
        <v>13</v>
      </c>
      <c r="CK435" s="71">
        <v>2</v>
      </c>
      <c r="CL435" s="71">
        <v>23</v>
      </c>
      <c r="CM435" s="71">
        <v>22</v>
      </c>
      <c r="CN435" s="71">
        <v>22</v>
      </c>
      <c r="CO435" s="205" t="s">
        <v>229</v>
      </c>
      <c r="CP435" s="8" t="s">
        <v>90</v>
      </c>
      <c r="CQ435" s="46">
        <v>135</v>
      </c>
      <c r="CR435" s="46">
        <v>60</v>
      </c>
      <c r="CS435" s="46">
        <v>58</v>
      </c>
      <c r="CT435" s="46">
        <v>26</v>
      </c>
      <c r="CU435" s="46">
        <v>0</v>
      </c>
      <c r="CV435" s="46">
        <v>0</v>
      </c>
      <c r="CW435" s="46">
        <v>0</v>
      </c>
      <c r="CX435" s="46">
        <v>0</v>
      </c>
      <c r="CY435" s="46">
        <v>30</v>
      </c>
      <c r="CZ435" s="46">
        <v>11</v>
      </c>
      <c r="DA435" s="46">
        <v>6</v>
      </c>
      <c r="DB435" s="46">
        <v>1</v>
      </c>
      <c r="DC435" s="46">
        <v>0</v>
      </c>
      <c r="DD435" s="46">
        <v>0</v>
      </c>
      <c r="DE435" s="46">
        <v>0</v>
      </c>
      <c r="DF435" s="46">
        <v>0</v>
      </c>
      <c r="DG435" s="46">
        <v>3</v>
      </c>
      <c r="DH435" s="46">
        <v>1</v>
      </c>
      <c r="DI435" s="46">
        <v>0</v>
      </c>
      <c r="DJ435" s="46">
        <v>0</v>
      </c>
      <c r="DK435" s="46">
        <v>24</v>
      </c>
      <c r="DL435" s="46">
        <v>11</v>
      </c>
      <c r="DM435" s="46">
        <v>8</v>
      </c>
      <c r="DN435" s="46">
        <v>4</v>
      </c>
      <c r="DO435" s="205" t="s">
        <v>229</v>
      </c>
      <c r="DP435" s="8" t="s">
        <v>90</v>
      </c>
      <c r="DQ435" s="71">
        <v>1</v>
      </c>
      <c r="DR435" s="71">
        <v>20</v>
      </c>
      <c r="DS435" s="71">
        <v>0</v>
      </c>
      <c r="DT435" s="71">
        <v>34</v>
      </c>
      <c r="DU435" s="71">
        <v>3</v>
      </c>
      <c r="DV435" s="16">
        <v>58</v>
      </c>
      <c r="DW435" s="71">
        <v>22</v>
      </c>
      <c r="DX435" s="71">
        <v>8</v>
      </c>
      <c r="DY435" s="152">
        <v>4</v>
      </c>
      <c r="DZ435" s="32">
        <v>1</v>
      </c>
      <c r="EA435" s="205" t="s">
        <v>229</v>
      </c>
      <c r="EB435" s="8" t="s">
        <v>90</v>
      </c>
      <c r="EC435" s="71">
        <v>62</v>
      </c>
      <c r="ED435" s="71">
        <v>67</v>
      </c>
      <c r="EE435" s="71">
        <v>8</v>
      </c>
      <c r="EF435" s="71">
        <v>0</v>
      </c>
      <c r="EG435" s="71">
        <v>4</v>
      </c>
      <c r="EH435" s="71">
        <v>4</v>
      </c>
      <c r="EI435" s="71">
        <v>40</v>
      </c>
      <c r="EJ435" s="71">
        <v>80</v>
      </c>
      <c r="EK435" s="71">
        <v>0</v>
      </c>
      <c r="EL435" s="71">
        <v>0</v>
      </c>
      <c r="EM435" s="71">
        <v>1</v>
      </c>
      <c r="EN435" s="71">
        <v>0</v>
      </c>
      <c r="EO435" s="71">
        <v>0</v>
      </c>
      <c r="EP435" s="71">
        <v>0</v>
      </c>
      <c r="EQ435" s="71">
        <v>0</v>
      </c>
      <c r="ER435" s="71">
        <v>0</v>
      </c>
      <c r="ES435" s="71">
        <v>0</v>
      </c>
      <c r="EU435" s="80" t="s">
        <v>229</v>
      </c>
      <c r="EV435" s="80" t="s">
        <v>2730</v>
      </c>
      <c r="EW435" s="78">
        <v>192</v>
      </c>
      <c r="EX435" s="80">
        <v>72</v>
      </c>
      <c r="EY435" s="78">
        <v>872</v>
      </c>
      <c r="EZ435" s="78"/>
      <c r="FA435" s="78"/>
      <c r="FB435" s="78"/>
      <c r="FC435" s="78"/>
      <c r="FD435" s="78"/>
      <c r="FE435" s="78"/>
    </row>
    <row r="436" spans="1:161">
      <c r="A436" s="205"/>
      <c r="B436" s="8" t="s">
        <v>91</v>
      </c>
      <c r="C436" s="71">
        <v>501</v>
      </c>
      <c r="D436" s="71">
        <v>257</v>
      </c>
      <c r="E436" s="71">
        <v>0</v>
      </c>
      <c r="F436" s="71">
        <v>0</v>
      </c>
      <c r="G436" s="71">
        <v>0</v>
      </c>
      <c r="H436" s="71">
        <v>0</v>
      </c>
      <c r="I436" s="71">
        <v>0</v>
      </c>
      <c r="J436" s="71">
        <v>0</v>
      </c>
      <c r="K436" s="71">
        <v>159</v>
      </c>
      <c r="L436" s="71">
        <v>89</v>
      </c>
      <c r="M436" s="71">
        <v>148</v>
      </c>
      <c r="N436" s="71">
        <v>56</v>
      </c>
      <c r="O436" s="71">
        <v>116</v>
      </c>
      <c r="P436" s="71">
        <v>47</v>
      </c>
      <c r="Q436" s="71">
        <v>0</v>
      </c>
      <c r="R436" s="71">
        <v>0</v>
      </c>
      <c r="S436" s="71">
        <v>0</v>
      </c>
      <c r="T436" s="71">
        <v>0</v>
      </c>
      <c r="U436" s="71">
        <v>0</v>
      </c>
      <c r="V436" s="71">
        <v>0</v>
      </c>
      <c r="W436" s="71">
        <v>103</v>
      </c>
      <c r="X436" s="71">
        <v>59</v>
      </c>
      <c r="Y436" s="71">
        <v>164</v>
      </c>
      <c r="Z436" s="71">
        <v>77</v>
      </c>
      <c r="AA436" s="71">
        <v>150</v>
      </c>
      <c r="AB436" s="71">
        <v>72</v>
      </c>
      <c r="AC436" s="69">
        <v>1341</v>
      </c>
      <c r="AD436" s="69">
        <v>657</v>
      </c>
      <c r="AE436" s="205"/>
      <c r="AF436" s="8" t="s">
        <v>91</v>
      </c>
      <c r="AG436" s="71">
        <v>58</v>
      </c>
      <c r="AH436" s="71">
        <v>22</v>
      </c>
      <c r="AI436" s="71">
        <v>0</v>
      </c>
      <c r="AJ436" s="71">
        <v>0</v>
      </c>
      <c r="AK436" s="71">
        <v>0</v>
      </c>
      <c r="AL436" s="71">
        <v>0</v>
      </c>
      <c r="AM436" s="71">
        <v>0</v>
      </c>
      <c r="AN436" s="71">
        <v>0</v>
      </c>
      <c r="AO436" s="71">
        <v>2</v>
      </c>
      <c r="AP436" s="71">
        <v>1</v>
      </c>
      <c r="AQ436" s="71">
        <v>13</v>
      </c>
      <c r="AR436" s="71">
        <v>6</v>
      </c>
      <c r="AS436" s="71">
        <v>4</v>
      </c>
      <c r="AT436" s="71">
        <v>3</v>
      </c>
      <c r="AU436" s="71">
        <v>0</v>
      </c>
      <c r="AV436" s="71">
        <v>0</v>
      </c>
      <c r="AW436" s="71">
        <v>0</v>
      </c>
      <c r="AX436" s="71">
        <v>0</v>
      </c>
      <c r="AY436" s="71">
        <v>0</v>
      </c>
      <c r="AZ436" s="71">
        <v>0</v>
      </c>
      <c r="BA436" s="71">
        <v>22</v>
      </c>
      <c r="BB436" s="71">
        <v>15</v>
      </c>
      <c r="BC436" s="71">
        <v>47</v>
      </c>
      <c r="BD436" s="71">
        <v>22</v>
      </c>
      <c r="BE436" s="71">
        <v>64</v>
      </c>
      <c r="BF436" s="71">
        <v>28</v>
      </c>
      <c r="BG436" s="69">
        <v>210</v>
      </c>
      <c r="BH436" s="69">
        <v>97</v>
      </c>
      <c r="BI436" s="205"/>
      <c r="BJ436" s="8" t="s">
        <v>91</v>
      </c>
      <c r="BK436" s="31">
        <v>6</v>
      </c>
      <c r="BL436" s="31">
        <v>0</v>
      </c>
      <c r="BM436" s="31">
        <v>0</v>
      </c>
      <c r="BN436" s="31">
        <v>0</v>
      </c>
      <c r="BO436" s="31">
        <v>2</v>
      </c>
      <c r="BP436" s="31">
        <v>2</v>
      </c>
      <c r="BQ436" s="31">
        <v>2</v>
      </c>
      <c r="BR436" s="31">
        <v>0</v>
      </c>
      <c r="BS436" s="31">
        <v>0</v>
      </c>
      <c r="BT436" s="31">
        <v>0</v>
      </c>
      <c r="BU436" s="31">
        <v>2</v>
      </c>
      <c r="BV436" s="31">
        <v>2</v>
      </c>
      <c r="BW436" s="31">
        <v>2</v>
      </c>
      <c r="BX436" s="149">
        <v>18</v>
      </c>
      <c r="BY436" s="125">
        <v>15</v>
      </c>
      <c r="BZ436" s="71">
        <v>9</v>
      </c>
      <c r="CA436" s="71">
        <v>15</v>
      </c>
      <c r="CB436" s="71">
        <v>3</v>
      </c>
      <c r="CC436" s="71">
        <v>1</v>
      </c>
      <c r="CD436" s="205"/>
      <c r="CE436" s="8" t="s">
        <v>91</v>
      </c>
      <c r="CF436" s="71">
        <v>0</v>
      </c>
      <c r="CG436" s="71">
        <v>322</v>
      </c>
      <c r="CH436" s="71">
        <v>94</v>
      </c>
      <c r="CI436" s="71">
        <v>9</v>
      </c>
      <c r="CJ436" s="71">
        <v>0</v>
      </c>
      <c r="CK436" s="71">
        <v>13</v>
      </c>
      <c r="CL436" s="71">
        <v>16</v>
      </c>
      <c r="CM436" s="71">
        <v>16</v>
      </c>
      <c r="CN436" s="71">
        <v>16</v>
      </c>
      <c r="CO436" s="205"/>
      <c r="CP436" s="8" t="s">
        <v>91</v>
      </c>
      <c r="CQ436" s="46">
        <v>0</v>
      </c>
      <c r="CR436" s="46">
        <v>0</v>
      </c>
      <c r="CS436" s="46">
        <v>0</v>
      </c>
      <c r="CT436" s="46">
        <v>0</v>
      </c>
      <c r="CU436" s="46">
        <v>0</v>
      </c>
      <c r="CV436" s="46">
        <v>0</v>
      </c>
      <c r="CW436" s="46">
        <v>0</v>
      </c>
      <c r="CX436" s="46">
        <v>0</v>
      </c>
      <c r="CY436" s="46">
        <v>0</v>
      </c>
      <c r="CZ436" s="46">
        <v>0</v>
      </c>
      <c r="DA436" s="46">
        <v>0</v>
      </c>
      <c r="DB436" s="46">
        <v>0</v>
      </c>
      <c r="DC436" s="46">
        <v>83</v>
      </c>
      <c r="DD436" s="46">
        <v>53</v>
      </c>
      <c r="DE436" s="46">
        <v>40</v>
      </c>
      <c r="DF436" s="46">
        <v>22</v>
      </c>
      <c r="DG436" s="46">
        <v>165</v>
      </c>
      <c r="DH436" s="46">
        <v>69</v>
      </c>
      <c r="DI436" s="46">
        <v>50</v>
      </c>
      <c r="DJ436" s="46">
        <v>24</v>
      </c>
      <c r="DK436" s="46">
        <v>168</v>
      </c>
      <c r="DL436" s="46">
        <v>79</v>
      </c>
      <c r="DM436" s="46">
        <v>52</v>
      </c>
      <c r="DN436" s="46">
        <v>23</v>
      </c>
      <c r="DO436" s="205"/>
      <c r="DP436" s="8" t="s">
        <v>91</v>
      </c>
      <c r="DQ436" s="71">
        <v>15</v>
      </c>
      <c r="DR436" s="71">
        <v>26</v>
      </c>
      <c r="DS436" s="71">
        <v>0</v>
      </c>
      <c r="DT436" s="71">
        <v>2</v>
      </c>
      <c r="DU436" s="71">
        <v>0</v>
      </c>
      <c r="DV436" s="16">
        <v>43</v>
      </c>
      <c r="DW436" s="71">
        <v>18</v>
      </c>
      <c r="DX436" s="71">
        <v>15</v>
      </c>
      <c r="DY436" s="152">
        <v>14</v>
      </c>
      <c r="DZ436" s="32">
        <v>6</v>
      </c>
      <c r="EA436" s="205"/>
      <c r="EB436" s="8" t="s">
        <v>91</v>
      </c>
      <c r="EC436" s="71">
        <v>408</v>
      </c>
      <c r="ED436" s="71">
        <v>218</v>
      </c>
      <c r="EE436" s="71">
        <v>34</v>
      </c>
      <c r="EF436" s="71">
        <v>0</v>
      </c>
      <c r="EG436" s="71">
        <v>36</v>
      </c>
      <c r="EH436" s="71">
        <v>0</v>
      </c>
      <c r="EI436" s="71">
        <v>0</v>
      </c>
      <c r="EJ436" s="71">
        <v>609</v>
      </c>
      <c r="EK436" s="71">
        <v>136</v>
      </c>
      <c r="EL436" s="71">
        <v>0</v>
      </c>
      <c r="EM436" s="71">
        <v>95</v>
      </c>
      <c r="EN436" s="71">
        <v>0</v>
      </c>
      <c r="EO436" s="71">
        <v>0</v>
      </c>
      <c r="EP436" s="71">
        <v>0</v>
      </c>
      <c r="EQ436" s="71">
        <v>0</v>
      </c>
      <c r="ER436" s="71">
        <v>0</v>
      </c>
      <c r="ES436" s="71">
        <v>0</v>
      </c>
      <c r="EU436" s="80" t="s">
        <v>229</v>
      </c>
      <c r="EV436" s="80" t="s">
        <v>2731</v>
      </c>
      <c r="EW436" s="78">
        <v>416</v>
      </c>
      <c r="EX436" s="80">
        <v>142</v>
      </c>
      <c r="EY436" s="78">
        <v>962</v>
      </c>
      <c r="EZ436" s="78"/>
      <c r="FA436" s="78"/>
      <c r="FB436" s="78"/>
      <c r="FC436" s="78"/>
      <c r="FD436" s="78"/>
      <c r="FE436" s="78"/>
    </row>
    <row r="437" spans="1:161">
      <c r="A437" s="205"/>
      <c r="B437" s="66" t="s">
        <v>73</v>
      </c>
      <c r="C437" s="26">
        <v>918</v>
      </c>
      <c r="D437" s="26">
        <v>464</v>
      </c>
      <c r="E437" s="26">
        <v>0</v>
      </c>
      <c r="F437" s="26">
        <v>0</v>
      </c>
      <c r="G437" s="26">
        <v>0</v>
      </c>
      <c r="H437" s="26">
        <v>0</v>
      </c>
      <c r="I437" s="26">
        <v>0</v>
      </c>
      <c r="J437" s="26">
        <v>0</v>
      </c>
      <c r="K437" s="26">
        <v>224</v>
      </c>
      <c r="L437" s="26">
        <v>132</v>
      </c>
      <c r="M437" s="26">
        <v>280</v>
      </c>
      <c r="N437" s="26">
        <v>116</v>
      </c>
      <c r="O437" s="26">
        <v>217</v>
      </c>
      <c r="P437" s="26">
        <v>96</v>
      </c>
      <c r="Q437" s="26">
        <v>117</v>
      </c>
      <c r="R437" s="26">
        <v>46</v>
      </c>
      <c r="S437" s="26">
        <v>0</v>
      </c>
      <c r="T437" s="26">
        <v>0</v>
      </c>
      <c r="U437" s="26">
        <v>12</v>
      </c>
      <c r="V437" s="26">
        <v>5</v>
      </c>
      <c r="W437" s="26">
        <v>191</v>
      </c>
      <c r="X437" s="26">
        <v>118</v>
      </c>
      <c r="Y437" s="26">
        <v>198</v>
      </c>
      <c r="Z437" s="26">
        <v>85</v>
      </c>
      <c r="AA437" s="26">
        <v>150</v>
      </c>
      <c r="AB437" s="26">
        <v>72</v>
      </c>
      <c r="AC437" s="68">
        <v>2307</v>
      </c>
      <c r="AD437" s="68">
        <v>1134</v>
      </c>
      <c r="AE437" s="205"/>
      <c r="AF437" s="66" t="s">
        <v>73</v>
      </c>
      <c r="AG437" s="26">
        <v>73</v>
      </c>
      <c r="AH437" s="26">
        <v>27</v>
      </c>
      <c r="AI437" s="26">
        <v>0</v>
      </c>
      <c r="AJ437" s="26">
        <v>0</v>
      </c>
      <c r="AK437" s="26">
        <v>0</v>
      </c>
      <c r="AL437" s="26">
        <v>0</v>
      </c>
      <c r="AM437" s="26">
        <v>0</v>
      </c>
      <c r="AN437" s="26">
        <v>0</v>
      </c>
      <c r="AO437" s="26">
        <v>3</v>
      </c>
      <c r="AP437" s="26">
        <v>1</v>
      </c>
      <c r="AQ437" s="26">
        <v>14</v>
      </c>
      <c r="AR437" s="26">
        <v>7</v>
      </c>
      <c r="AS437" s="26">
        <v>15</v>
      </c>
      <c r="AT437" s="26">
        <v>9</v>
      </c>
      <c r="AU437" s="26">
        <v>44</v>
      </c>
      <c r="AV437" s="26">
        <v>15</v>
      </c>
      <c r="AW437" s="26">
        <v>0</v>
      </c>
      <c r="AX437" s="26">
        <v>0</v>
      </c>
      <c r="AY437" s="26">
        <v>12</v>
      </c>
      <c r="AZ437" s="26">
        <v>5</v>
      </c>
      <c r="BA437" s="26">
        <v>24</v>
      </c>
      <c r="BB437" s="26">
        <v>16</v>
      </c>
      <c r="BC437" s="26">
        <v>49</v>
      </c>
      <c r="BD437" s="26">
        <v>23</v>
      </c>
      <c r="BE437" s="26">
        <v>64</v>
      </c>
      <c r="BF437" s="26">
        <v>28</v>
      </c>
      <c r="BG437" s="68">
        <v>298</v>
      </c>
      <c r="BH437" s="68">
        <v>131</v>
      </c>
      <c r="BI437" s="205"/>
      <c r="BJ437" s="66" t="s">
        <v>73</v>
      </c>
      <c r="BK437" s="68">
        <v>11</v>
      </c>
      <c r="BL437" s="68">
        <v>0</v>
      </c>
      <c r="BM437" s="68">
        <v>0</v>
      </c>
      <c r="BN437" s="68">
        <v>0</v>
      </c>
      <c r="BO437" s="68">
        <v>4</v>
      </c>
      <c r="BP437" s="68">
        <v>6</v>
      </c>
      <c r="BQ437" s="68">
        <v>4</v>
      </c>
      <c r="BR437" s="68">
        <v>4</v>
      </c>
      <c r="BS437" s="68">
        <v>0</v>
      </c>
      <c r="BT437" s="68">
        <v>1</v>
      </c>
      <c r="BU437" s="68">
        <v>5</v>
      </c>
      <c r="BV437" s="68">
        <v>5</v>
      </c>
      <c r="BW437" s="68">
        <v>2</v>
      </c>
      <c r="BX437" s="68">
        <v>42</v>
      </c>
      <c r="BY437" s="68">
        <v>33</v>
      </c>
      <c r="BZ437" s="68">
        <v>14</v>
      </c>
      <c r="CA437" s="68">
        <v>15</v>
      </c>
      <c r="CB437" s="68">
        <v>8</v>
      </c>
      <c r="CC437" s="68">
        <v>6</v>
      </c>
      <c r="CD437" s="205"/>
      <c r="CE437" s="66" t="s">
        <v>73</v>
      </c>
      <c r="CF437" s="68">
        <v>0</v>
      </c>
      <c r="CG437" s="68">
        <v>344</v>
      </c>
      <c r="CH437" s="68">
        <v>263</v>
      </c>
      <c r="CI437" s="68">
        <v>73</v>
      </c>
      <c r="CJ437" s="68">
        <v>13</v>
      </c>
      <c r="CK437" s="68">
        <v>15</v>
      </c>
      <c r="CL437" s="68">
        <v>39</v>
      </c>
      <c r="CM437" s="68">
        <v>38</v>
      </c>
      <c r="CN437" s="68">
        <v>38</v>
      </c>
      <c r="CO437" s="205"/>
      <c r="CP437" s="66" t="s">
        <v>73</v>
      </c>
      <c r="CQ437" s="68">
        <v>135</v>
      </c>
      <c r="CR437" s="68">
        <v>60</v>
      </c>
      <c r="CS437" s="68">
        <v>58</v>
      </c>
      <c r="CT437" s="68">
        <v>26</v>
      </c>
      <c r="CU437" s="68">
        <v>0</v>
      </c>
      <c r="CV437" s="68">
        <v>0</v>
      </c>
      <c r="CW437" s="68">
        <v>0</v>
      </c>
      <c r="CX437" s="68">
        <v>0</v>
      </c>
      <c r="CY437" s="68">
        <v>30</v>
      </c>
      <c r="CZ437" s="68">
        <v>11</v>
      </c>
      <c r="DA437" s="68">
        <v>6</v>
      </c>
      <c r="DB437" s="68">
        <v>1</v>
      </c>
      <c r="DC437" s="68">
        <v>83</v>
      </c>
      <c r="DD437" s="68">
        <v>53</v>
      </c>
      <c r="DE437" s="68">
        <v>40</v>
      </c>
      <c r="DF437" s="68">
        <v>22</v>
      </c>
      <c r="DG437" s="68">
        <v>168</v>
      </c>
      <c r="DH437" s="68">
        <v>70</v>
      </c>
      <c r="DI437" s="68">
        <v>50</v>
      </c>
      <c r="DJ437" s="68">
        <v>24</v>
      </c>
      <c r="DK437" s="68">
        <v>192</v>
      </c>
      <c r="DL437" s="68">
        <v>90</v>
      </c>
      <c r="DM437" s="68">
        <v>60</v>
      </c>
      <c r="DN437" s="68">
        <v>27</v>
      </c>
      <c r="DO437" s="205"/>
      <c r="DP437" s="66" t="s">
        <v>73</v>
      </c>
      <c r="DQ437" s="26">
        <v>16</v>
      </c>
      <c r="DR437" s="26">
        <v>46</v>
      </c>
      <c r="DS437" s="26">
        <v>0</v>
      </c>
      <c r="DT437" s="26">
        <v>36</v>
      </c>
      <c r="DU437" s="26">
        <v>3</v>
      </c>
      <c r="DV437" s="26">
        <v>101</v>
      </c>
      <c r="DW437" s="26">
        <v>40</v>
      </c>
      <c r="DX437" s="26">
        <v>23</v>
      </c>
      <c r="DY437" s="41">
        <v>18</v>
      </c>
      <c r="DZ437" s="41">
        <v>7</v>
      </c>
      <c r="EA437" s="205"/>
      <c r="EB437" s="66" t="s">
        <v>73</v>
      </c>
      <c r="EC437" s="68">
        <v>470</v>
      </c>
      <c r="ED437" s="68">
        <v>285</v>
      </c>
      <c r="EE437" s="68">
        <v>42</v>
      </c>
      <c r="EF437" s="68">
        <v>0</v>
      </c>
      <c r="EG437" s="68">
        <v>40</v>
      </c>
      <c r="EH437" s="68">
        <v>4</v>
      </c>
      <c r="EI437" s="68">
        <v>40</v>
      </c>
      <c r="EJ437" s="68">
        <v>689</v>
      </c>
      <c r="EK437" s="68">
        <v>136</v>
      </c>
      <c r="EL437" s="68">
        <v>0</v>
      </c>
      <c r="EM437" s="68">
        <v>96</v>
      </c>
      <c r="EN437" s="68">
        <v>0</v>
      </c>
      <c r="EO437" s="68">
        <v>0</v>
      </c>
      <c r="EP437" s="68">
        <v>0</v>
      </c>
      <c r="EQ437" s="68">
        <v>0</v>
      </c>
      <c r="ER437" s="68">
        <v>0</v>
      </c>
      <c r="ES437" s="68">
        <v>0</v>
      </c>
      <c r="EU437" s="80" t="s">
        <v>229</v>
      </c>
      <c r="EV437" s="80" t="s">
        <v>2732</v>
      </c>
      <c r="EW437" s="78">
        <v>608</v>
      </c>
      <c r="EX437" s="80">
        <v>214</v>
      </c>
      <c r="EY437" s="78">
        <v>1834</v>
      </c>
      <c r="EZ437" s="78"/>
      <c r="FA437" s="78"/>
      <c r="FB437" s="78"/>
      <c r="FC437" s="78"/>
      <c r="FD437" s="78"/>
      <c r="FE437" s="78"/>
    </row>
    <row r="438" spans="1:161">
      <c r="A438" s="205" t="s">
        <v>230</v>
      </c>
      <c r="B438" s="8" t="s">
        <v>90</v>
      </c>
      <c r="C438" s="71">
        <v>888</v>
      </c>
      <c r="D438" s="71">
        <v>508</v>
      </c>
      <c r="E438" s="71">
        <v>0</v>
      </c>
      <c r="F438" s="71">
        <v>0</v>
      </c>
      <c r="G438" s="71">
        <v>0</v>
      </c>
      <c r="H438" s="71">
        <v>0</v>
      </c>
      <c r="I438" s="71">
        <v>0</v>
      </c>
      <c r="J438" s="71">
        <v>0</v>
      </c>
      <c r="K438" s="71">
        <v>302</v>
      </c>
      <c r="L438" s="71">
        <v>201</v>
      </c>
      <c r="M438" s="71">
        <v>348</v>
      </c>
      <c r="N438" s="71">
        <v>171</v>
      </c>
      <c r="O438" s="71">
        <v>67</v>
      </c>
      <c r="P438" s="71">
        <v>36</v>
      </c>
      <c r="Q438" s="71">
        <v>92</v>
      </c>
      <c r="R438" s="71">
        <v>54</v>
      </c>
      <c r="S438" s="71">
        <v>0</v>
      </c>
      <c r="T438" s="71">
        <v>0</v>
      </c>
      <c r="U438" s="71">
        <v>97</v>
      </c>
      <c r="V438" s="71">
        <v>35</v>
      </c>
      <c r="W438" s="71">
        <v>217</v>
      </c>
      <c r="X438" s="71">
        <v>136</v>
      </c>
      <c r="Y438" s="71">
        <v>182</v>
      </c>
      <c r="Z438" s="71">
        <v>85</v>
      </c>
      <c r="AA438" s="71">
        <v>38</v>
      </c>
      <c r="AB438" s="71">
        <v>20</v>
      </c>
      <c r="AC438" s="69">
        <v>2231</v>
      </c>
      <c r="AD438" s="69">
        <v>1246</v>
      </c>
      <c r="AE438" s="205" t="s">
        <v>230</v>
      </c>
      <c r="AF438" s="8" t="s">
        <v>90</v>
      </c>
      <c r="AG438" s="71">
        <v>15</v>
      </c>
      <c r="AH438" s="71">
        <v>9</v>
      </c>
      <c r="AI438" s="71">
        <v>0</v>
      </c>
      <c r="AJ438" s="71">
        <v>0</v>
      </c>
      <c r="AK438" s="71">
        <v>0</v>
      </c>
      <c r="AL438" s="71">
        <v>0</v>
      </c>
      <c r="AM438" s="71">
        <v>0</v>
      </c>
      <c r="AN438" s="71">
        <v>0</v>
      </c>
      <c r="AO438" s="71">
        <v>8</v>
      </c>
      <c r="AP438" s="71">
        <v>6</v>
      </c>
      <c r="AQ438" s="71">
        <v>7</v>
      </c>
      <c r="AR438" s="71">
        <v>4</v>
      </c>
      <c r="AS438" s="71">
        <v>0</v>
      </c>
      <c r="AT438" s="71">
        <v>0</v>
      </c>
      <c r="AU438" s="71">
        <v>8</v>
      </c>
      <c r="AV438" s="71">
        <v>2</v>
      </c>
      <c r="AW438" s="71">
        <v>0</v>
      </c>
      <c r="AX438" s="71">
        <v>0</v>
      </c>
      <c r="AY438" s="71">
        <v>48</v>
      </c>
      <c r="AZ438" s="71">
        <v>14</v>
      </c>
      <c r="BA438" s="71">
        <v>30</v>
      </c>
      <c r="BB438" s="71">
        <v>11</v>
      </c>
      <c r="BC438" s="71">
        <v>36</v>
      </c>
      <c r="BD438" s="71">
        <v>16</v>
      </c>
      <c r="BE438" s="71">
        <v>12</v>
      </c>
      <c r="BF438" s="71">
        <v>4</v>
      </c>
      <c r="BG438" s="69">
        <v>164</v>
      </c>
      <c r="BH438" s="69">
        <v>66</v>
      </c>
      <c r="BI438" s="205" t="s">
        <v>230</v>
      </c>
      <c r="BJ438" s="8" t="s">
        <v>90</v>
      </c>
      <c r="BK438" s="31">
        <v>17</v>
      </c>
      <c r="BL438" s="31">
        <v>0</v>
      </c>
      <c r="BM438" s="31">
        <v>0</v>
      </c>
      <c r="BN438" s="31">
        <v>0</v>
      </c>
      <c r="BO438" s="31">
        <v>8</v>
      </c>
      <c r="BP438" s="31">
        <v>8</v>
      </c>
      <c r="BQ438" s="31">
        <v>3</v>
      </c>
      <c r="BR438" s="31">
        <v>3</v>
      </c>
      <c r="BS438" s="31">
        <v>0</v>
      </c>
      <c r="BT438" s="31">
        <v>4</v>
      </c>
      <c r="BU438" s="31">
        <v>7</v>
      </c>
      <c r="BV438" s="31">
        <v>5</v>
      </c>
      <c r="BW438" s="31">
        <v>1</v>
      </c>
      <c r="BX438" s="149">
        <v>56</v>
      </c>
      <c r="BY438" s="125">
        <v>50</v>
      </c>
      <c r="BZ438" s="71">
        <v>19</v>
      </c>
      <c r="CA438" s="71">
        <v>15</v>
      </c>
      <c r="CB438" s="71">
        <v>2</v>
      </c>
      <c r="CC438" s="71">
        <v>9</v>
      </c>
      <c r="CD438" s="205" t="s">
        <v>230</v>
      </c>
      <c r="CE438" s="8" t="s">
        <v>90</v>
      </c>
      <c r="CF438" s="71">
        <v>13</v>
      </c>
      <c r="CG438" s="71">
        <v>567</v>
      </c>
      <c r="CH438" s="71">
        <v>380</v>
      </c>
      <c r="CI438" s="71">
        <v>2</v>
      </c>
      <c r="CJ438" s="71">
        <v>0</v>
      </c>
      <c r="CK438" s="71">
        <v>19</v>
      </c>
      <c r="CL438" s="71">
        <v>53</v>
      </c>
      <c r="CM438" s="71">
        <v>48</v>
      </c>
      <c r="CN438" s="71">
        <v>48</v>
      </c>
      <c r="CO438" s="205" t="s">
        <v>230</v>
      </c>
      <c r="CP438" s="8" t="s">
        <v>90</v>
      </c>
      <c r="CQ438" s="46">
        <v>176</v>
      </c>
      <c r="CR438" s="46">
        <v>97</v>
      </c>
      <c r="CS438" s="46">
        <v>76</v>
      </c>
      <c r="CT438" s="46">
        <v>43</v>
      </c>
      <c r="CU438" s="46">
        <v>0</v>
      </c>
      <c r="CV438" s="46">
        <v>0</v>
      </c>
      <c r="CW438" s="46">
        <v>0</v>
      </c>
      <c r="CX438" s="46">
        <v>0</v>
      </c>
      <c r="CY438" s="46">
        <v>98</v>
      </c>
      <c r="CZ438" s="46">
        <v>29</v>
      </c>
      <c r="DA438" s="46">
        <v>11</v>
      </c>
      <c r="DB438" s="46">
        <v>0</v>
      </c>
      <c r="DC438" s="46">
        <v>64</v>
      </c>
      <c r="DD438" s="46">
        <v>41</v>
      </c>
      <c r="DE438" s="46">
        <v>38</v>
      </c>
      <c r="DF438" s="46">
        <v>30</v>
      </c>
      <c r="DG438" s="46">
        <v>69</v>
      </c>
      <c r="DH438" s="46">
        <v>29</v>
      </c>
      <c r="DI438" s="46">
        <v>16</v>
      </c>
      <c r="DJ438" s="46">
        <v>6</v>
      </c>
      <c r="DK438" s="46">
        <v>35</v>
      </c>
      <c r="DL438" s="46">
        <v>19</v>
      </c>
      <c r="DM438" s="46">
        <v>17</v>
      </c>
      <c r="DN438" s="46">
        <v>8</v>
      </c>
      <c r="DO438" s="205" t="s">
        <v>230</v>
      </c>
      <c r="DP438" s="8" t="s">
        <v>90</v>
      </c>
      <c r="DQ438" s="71">
        <v>24</v>
      </c>
      <c r="DR438" s="71">
        <v>64</v>
      </c>
      <c r="DS438" s="71">
        <v>0</v>
      </c>
      <c r="DT438" s="71">
        <v>34</v>
      </c>
      <c r="DU438" s="71">
        <v>0</v>
      </c>
      <c r="DV438" s="16">
        <v>122</v>
      </c>
      <c r="DW438" s="71">
        <v>51</v>
      </c>
      <c r="DX438" s="71">
        <v>20</v>
      </c>
      <c r="DY438" s="152">
        <v>17</v>
      </c>
      <c r="DZ438" s="32">
        <v>5</v>
      </c>
      <c r="EA438" s="205" t="s">
        <v>230</v>
      </c>
      <c r="EB438" s="8" t="s">
        <v>90</v>
      </c>
      <c r="EC438" s="71">
        <v>952</v>
      </c>
      <c r="ED438" s="71">
        <v>842</v>
      </c>
      <c r="EE438" s="71">
        <v>805</v>
      </c>
      <c r="EF438" s="71">
        <v>0</v>
      </c>
      <c r="EG438" s="71">
        <v>29</v>
      </c>
      <c r="EH438" s="71">
        <v>114</v>
      </c>
      <c r="EI438" s="71">
        <v>20</v>
      </c>
      <c r="EJ438" s="71">
        <v>1173</v>
      </c>
      <c r="EK438" s="71">
        <v>111</v>
      </c>
      <c r="EL438" s="71">
        <v>21</v>
      </c>
      <c r="EM438" s="71">
        <v>214</v>
      </c>
      <c r="EN438" s="71">
        <v>3</v>
      </c>
      <c r="EO438" s="71">
        <v>9</v>
      </c>
      <c r="EP438" s="71">
        <v>0</v>
      </c>
      <c r="EQ438" s="71">
        <v>0</v>
      </c>
      <c r="ER438" s="71">
        <v>0</v>
      </c>
      <c r="ES438" s="71">
        <v>0</v>
      </c>
      <c r="EU438" s="80" t="s">
        <v>230</v>
      </c>
      <c r="EV438" s="80" t="s">
        <v>2733</v>
      </c>
      <c r="EW438" s="78">
        <v>442</v>
      </c>
      <c r="EX438" s="80">
        <v>158</v>
      </c>
      <c r="EY438" s="78">
        <v>2295</v>
      </c>
      <c r="EZ438" s="78"/>
      <c r="FA438" s="78"/>
      <c r="FB438" s="78"/>
      <c r="FC438" s="78"/>
      <c r="FD438" s="78"/>
      <c r="FE438" s="78"/>
    </row>
    <row r="439" spans="1:161">
      <c r="A439" s="205"/>
      <c r="B439" s="8" t="s">
        <v>91</v>
      </c>
      <c r="C439" s="71">
        <v>0</v>
      </c>
      <c r="D439" s="71">
        <v>0</v>
      </c>
      <c r="E439" s="71">
        <v>0</v>
      </c>
      <c r="F439" s="71">
        <v>0</v>
      </c>
      <c r="G439" s="71">
        <v>0</v>
      </c>
      <c r="H439" s="71">
        <v>0</v>
      </c>
      <c r="I439" s="71">
        <v>0</v>
      </c>
      <c r="J439" s="71">
        <v>0</v>
      </c>
      <c r="K439" s="71">
        <v>0</v>
      </c>
      <c r="L439" s="71">
        <v>0</v>
      </c>
      <c r="M439" s="71">
        <v>0</v>
      </c>
      <c r="N439" s="71">
        <v>0</v>
      </c>
      <c r="O439" s="71">
        <v>0</v>
      </c>
      <c r="P439" s="71">
        <v>0</v>
      </c>
      <c r="Q439" s="71">
        <v>0</v>
      </c>
      <c r="R439" s="71">
        <v>0</v>
      </c>
      <c r="S439" s="71">
        <v>0</v>
      </c>
      <c r="T439" s="71">
        <v>0</v>
      </c>
      <c r="U439" s="71">
        <v>0</v>
      </c>
      <c r="V439" s="71">
        <v>0</v>
      </c>
      <c r="W439" s="71">
        <v>0</v>
      </c>
      <c r="X439" s="71">
        <v>0</v>
      </c>
      <c r="Y439" s="71">
        <v>0</v>
      </c>
      <c r="Z439" s="71">
        <v>0</v>
      </c>
      <c r="AA439" s="71">
        <v>0</v>
      </c>
      <c r="AB439" s="71">
        <v>0</v>
      </c>
      <c r="AC439" s="69">
        <v>0</v>
      </c>
      <c r="AD439" s="69">
        <v>0</v>
      </c>
      <c r="AE439" s="205"/>
      <c r="AF439" s="8" t="s">
        <v>91</v>
      </c>
      <c r="AG439" s="71">
        <v>0</v>
      </c>
      <c r="AH439" s="71">
        <v>0</v>
      </c>
      <c r="AI439" s="71">
        <v>0</v>
      </c>
      <c r="AJ439" s="71">
        <v>0</v>
      </c>
      <c r="AK439" s="71">
        <v>0</v>
      </c>
      <c r="AL439" s="71">
        <v>0</v>
      </c>
      <c r="AM439" s="71">
        <v>0</v>
      </c>
      <c r="AN439" s="71">
        <v>0</v>
      </c>
      <c r="AO439" s="71">
        <v>0</v>
      </c>
      <c r="AP439" s="71">
        <v>0</v>
      </c>
      <c r="AQ439" s="71">
        <v>0</v>
      </c>
      <c r="AR439" s="71">
        <v>0</v>
      </c>
      <c r="AS439" s="71">
        <v>0</v>
      </c>
      <c r="AT439" s="71">
        <v>0</v>
      </c>
      <c r="AU439" s="71">
        <v>0</v>
      </c>
      <c r="AV439" s="71">
        <v>0</v>
      </c>
      <c r="AW439" s="71">
        <v>0</v>
      </c>
      <c r="AX439" s="71">
        <v>0</v>
      </c>
      <c r="AY439" s="71">
        <v>0</v>
      </c>
      <c r="AZ439" s="71">
        <v>0</v>
      </c>
      <c r="BA439" s="71">
        <v>0</v>
      </c>
      <c r="BB439" s="71">
        <v>0</v>
      </c>
      <c r="BC439" s="71">
        <v>0</v>
      </c>
      <c r="BD439" s="71">
        <v>0</v>
      </c>
      <c r="BE439" s="71">
        <v>0</v>
      </c>
      <c r="BF439" s="71">
        <v>0</v>
      </c>
      <c r="BG439" s="69">
        <v>0</v>
      </c>
      <c r="BH439" s="69">
        <v>0</v>
      </c>
      <c r="BI439" s="205"/>
      <c r="BJ439" s="8" t="s">
        <v>91</v>
      </c>
      <c r="BK439" s="31">
        <v>0</v>
      </c>
      <c r="BL439" s="31">
        <v>0</v>
      </c>
      <c r="BM439" s="31">
        <v>0</v>
      </c>
      <c r="BN439" s="31">
        <v>0</v>
      </c>
      <c r="BO439" s="31">
        <v>0</v>
      </c>
      <c r="BP439" s="31">
        <v>0</v>
      </c>
      <c r="BQ439" s="31">
        <v>0</v>
      </c>
      <c r="BR439" s="31">
        <v>0</v>
      </c>
      <c r="BS439" s="31">
        <v>0</v>
      </c>
      <c r="BT439" s="31">
        <v>0</v>
      </c>
      <c r="BU439" s="31">
        <v>0</v>
      </c>
      <c r="BV439" s="31">
        <v>0</v>
      </c>
      <c r="BW439" s="31">
        <v>0</v>
      </c>
      <c r="BX439" s="149">
        <v>0</v>
      </c>
      <c r="BY439" s="125">
        <v>0</v>
      </c>
      <c r="BZ439" s="71">
        <v>0</v>
      </c>
      <c r="CA439" s="71">
        <v>0</v>
      </c>
      <c r="CB439" s="71">
        <v>0</v>
      </c>
      <c r="CC439" s="71">
        <v>0</v>
      </c>
      <c r="CD439" s="205"/>
      <c r="CE439" s="8" t="s">
        <v>91</v>
      </c>
      <c r="CF439" s="71">
        <v>0</v>
      </c>
      <c r="CG439" s="71">
        <v>0</v>
      </c>
      <c r="CH439" s="71">
        <v>0</v>
      </c>
      <c r="CI439" s="71">
        <v>0</v>
      </c>
      <c r="CJ439" s="71">
        <v>0</v>
      </c>
      <c r="CK439" s="71">
        <v>0</v>
      </c>
      <c r="CL439" s="71">
        <v>0</v>
      </c>
      <c r="CM439" s="71">
        <v>0</v>
      </c>
      <c r="CN439" s="71">
        <v>0</v>
      </c>
      <c r="CO439" s="205"/>
      <c r="CP439" s="8" t="s">
        <v>91</v>
      </c>
      <c r="CQ439" s="46">
        <v>0</v>
      </c>
      <c r="CR439" s="46">
        <v>0</v>
      </c>
      <c r="CS439" s="46">
        <v>0</v>
      </c>
      <c r="CT439" s="46">
        <v>0</v>
      </c>
      <c r="CU439" s="46">
        <v>0</v>
      </c>
      <c r="CV439" s="46">
        <v>0</v>
      </c>
      <c r="CW439" s="46">
        <v>0</v>
      </c>
      <c r="CX439" s="46">
        <v>0</v>
      </c>
      <c r="CY439" s="46">
        <v>0</v>
      </c>
      <c r="CZ439" s="46">
        <v>0</v>
      </c>
      <c r="DA439" s="46">
        <v>0</v>
      </c>
      <c r="DB439" s="46">
        <v>0</v>
      </c>
      <c r="DC439" s="46">
        <v>0</v>
      </c>
      <c r="DD439" s="46">
        <v>0</v>
      </c>
      <c r="DE439" s="46">
        <v>0</v>
      </c>
      <c r="DF439" s="46">
        <v>0</v>
      </c>
      <c r="DG439" s="46">
        <v>0</v>
      </c>
      <c r="DH439" s="46">
        <v>0</v>
      </c>
      <c r="DI439" s="46">
        <v>0</v>
      </c>
      <c r="DJ439" s="46">
        <v>0</v>
      </c>
      <c r="DK439" s="46">
        <v>0</v>
      </c>
      <c r="DL439" s="46">
        <v>0</v>
      </c>
      <c r="DM439" s="46">
        <v>0</v>
      </c>
      <c r="DN439" s="46">
        <v>0</v>
      </c>
      <c r="DO439" s="205"/>
      <c r="DP439" s="8" t="s">
        <v>91</v>
      </c>
      <c r="DQ439" s="71">
        <v>0</v>
      </c>
      <c r="DR439" s="71">
        <v>0</v>
      </c>
      <c r="DS439" s="71">
        <v>0</v>
      </c>
      <c r="DT439" s="71">
        <v>0</v>
      </c>
      <c r="DU439" s="71">
        <v>0</v>
      </c>
      <c r="DV439" s="16">
        <v>0</v>
      </c>
      <c r="DW439" s="71">
        <v>0</v>
      </c>
      <c r="DX439" s="71">
        <v>0</v>
      </c>
      <c r="DY439" s="152">
        <v>0</v>
      </c>
      <c r="DZ439" s="32">
        <v>0</v>
      </c>
      <c r="EA439" s="205"/>
      <c r="EB439" s="8" t="s">
        <v>91</v>
      </c>
      <c r="EC439" s="71">
        <v>0</v>
      </c>
      <c r="ED439" s="71">
        <v>0</v>
      </c>
      <c r="EE439" s="71">
        <v>0</v>
      </c>
      <c r="EF439" s="71">
        <v>0</v>
      </c>
      <c r="EG439" s="71">
        <v>0</v>
      </c>
      <c r="EH439" s="71">
        <v>0</v>
      </c>
      <c r="EI439" s="71">
        <v>0</v>
      </c>
      <c r="EJ439" s="71">
        <v>0</v>
      </c>
      <c r="EK439" s="71">
        <v>0</v>
      </c>
      <c r="EL439" s="71">
        <v>0</v>
      </c>
      <c r="EM439" s="71">
        <v>0</v>
      </c>
      <c r="EN439" s="71">
        <v>0</v>
      </c>
      <c r="EO439" s="71">
        <v>0</v>
      </c>
      <c r="EP439" s="71">
        <v>0</v>
      </c>
      <c r="EQ439" s="71">
        <v>0</v>
      </c>
      <c r="ER439" s="71">
        <v>0</v>
      </c>
      <c r="ES439" s="71">
        <v>0</v>
      </c>
      <c r="EU439" s="80" t="s">
        <v>230</v>
      </c>
      <c r="EV439" s="80" t="s">
        <v>2734</v>
      </c>
      <c r="EW439" s="78">
        <v>0</v>
      </c>
      <c r="EX439" s="80">
        <v>0</v>
      </c>
      <c r="EY439" s="78">
        <v>0</v>
      </c>
      <c r="EZ439" s="78"/>
      <c r="FA439" s="78"/>
      <c r="FB439" s="78"/>
      <c r="FC439" s="78"/>
      <c r="FD439" s="78"/>
      <c r="FE439" s="78"/>
    </row>
    <row r="440" spans="1:161">
      <c r="A440" s="205"/>
      <c r="B440" s="66" t="s">
        <v>73</v>
      </c>
      <c r="C440" s="26">
        <v>888</v>
      </c>
      <c r="D440" s="26">
        <v>508</v>
      </c>
      <c r="E440" s="26">
        <v>0</v>
      </c>
      <c r="F440" s="26">
        <v>0</v>
      </c>
      <c r="G440" s="26">
        <v>0</v>
      </c>
      <c r="H440" s="26">
        <v>0</v>
      </c>
      <c r="I440" s="26">
        <v>0</v>
      </c>
      <c r="J440" s="26">
        <v>0</v>
      </c>
      <c r="K440" s="26">
        <v>302</v>
      </c>
      <c r="L440" s="26">
        <v>201</v>
      </c>
      <c r="M440" s="26">
        <v>348</v>
      </c>
      <c r="N440" s="26">
        <v>171</v>
      </c>
      <c r="O440" s="26">
        <v>67</v>
      </c>
      <c r="P440" s="26">
        <v>36</v>
      </c>
      <c r="Q440" s="26">
        <v>92</v>
      </c>
      <c r="R440" s="26">
        <v>54</v>
      </c>
      <c r="S440" s="26">
        <v>0</v>
      </c>
      <c r="T440" s="26">
        <v>0</v>
      </c>
      <c r="U440" s="26">
        <v>97</v>
      </c>
      <c r="V440" s="26">
        <v>35</v>
      </c>
      <c r="W440" s="26">
        <v>217</v>
      </c>
      <c r="X440" s="26">
        <v>136</v>
      </c>
      <c r="Y440" s="26">
        <v>182</v>
      </c>
      <c r="Z440" s="26">
        <v>85</v>
      </c>
      <c r="AA440" s="26">
        <v>38</v>
      </c>
      <c r="AB440" s="26">
        <v>20</v>
      </c>
      <c r="AC440" s="68">
        <v>2231</v>
      </c>
      <c r="AD440" s="68">
        <v>1246</v>
      </c>
      <c r="AE440" s="205"/>
      <c r="AF440" s="66" t="s">
        <v>73</v>
      </c>
      <c r="AG440" s="26">
        <v>15</v>
      </c>
      <c r="AH440" s="26">
        <v>9</v>
      </c>
      <c r="AI440" s="26">
        <v>0</v>
      </c>
      <c r="AJ440" s="26">
        <v>0</v>
      </c>
      <c r="AK440" s="26">
        <v>0</v>
      </c>
      <c r="AL440" s="26">
        <v>0</v>
      </c>
      <c r="AM440" s="26">
        <v>0</v>
      </c>
      <c r="AN440" s="26">
        <v>0</v>
      </c>
      <c r="AO440" s="26">
        <v>8</v>
      </c>
      <c r="AP440" s="26">
        <v>6</v>
      </c>
      <c r="AQ440" s="26">
        <v>7</v>
      </c>
      <c r="AR440" s="26">
        <v>4</v>
      </c>
      <c r="AS440" s="26">
        <v>0</v>
      </c>
      <c r="AT440" s="26">
        <v>0</v>
      </c>
      <c r="AU440" s="26">
        <v>8</v>
      </c>
      <c r="AV440" s="26">
        <v>2</v>
      </c>
      <c r="AW440" s="26">
        <v>0</v>
      </c>
      <c r="AX440" s="26">
        <v>0</v>
      </c>
      <c r="AY440" s="26">
        <v>48</v>
      </c>
      <c r="AZ440" s="26">
        <v>14</v>
      </c>
      <c r="BA440" s="26">
        <v>30</v>
      </c>
      <c r="BB440" s="26">
        <v>11</v>
      </c>
      <c r="BC440" s="26">
        <v>36</v>
      </c>
      <c r="BD440" s="26">
        <v>16</v>
      </c>
      <c r="BE440" s="26">
        <v>12</v>
      </c>
      <c r="BF440" s="26">
        <v>4</v>
      </c>
      <c r="BG440" s="68">
        <v>164</v>
      </c>
      <c r="BH440" s="68">
        <v>66</v>
      </c>
      <c r="BI440" s="205"/>
      <c r="BJ440" s="66" t="s">
        <v>73</v>
      </c>
      <c r="BK440" s="68">
        <v>17</v>
      </c>
      <c r="BL440" s="68">
        <v>0</v>
      </c>
      <c r="BM440" s="68">
        <v>0</v>
      </c>
      <c r="BN440" s="68">
        <v>0</v>
      </c>
      <c r="BO440" s="68">
        <v>8</v>
      </c>
      <c r="BP440" s="68">
        <v>8</v>
      </c>
      <c r="BQ440" s="68">
        <v>3</v>
      </c>
      <c r="BR440" s="68">
        <v>3</v>
      </c>
      <c r="BS440" s="68">
        <v>0</v>
      </c>
      <c r="BT440" s="68">
        <v>4</v>
      </c>
      <c r="BU440" s="68">
        <v>7</v>
      </c>
      <c r="BV440" s="68">
        <v>5</v>
      </c>
      <c r="BW440" s="68">
        <v>1</v>
      </c>
      <c r="BX440" s="68">
        <v>56</v>
      </c>
      <c r="BY440" s="68">
        <v>50</v>
      </c>
      <c r="BZ440" s="68">
        <v>19</v>
      </c>
      <c r="CA440" s="68">
        <v>15</v>
      </c>
      <c r="CB440" s="68">
        <v>2</v>
      </c>
      <c r="CC440" s="68">
        <v>9</v>
      </c>
      <c r="CD440" s="205"/>
      <c r="CE440" s="66" t="s">
        <v>73</v>
      </c>
      <c r="CF440" s="68">
        <v>13</v>
      </c>
      <c r="CG440" s="68">
        <v>567</v>
      </c>
      <c r="CH440" s="68">
        <v>380</v>
      </c>
      <c r="CI440" s="68">
        <v>2</v>
      </c>
      <c r="CJ440" s="68">
        <v>0</v>
      </c>
      <c r="CK440" s="68">
        <v>19</v>
      </c>
      <c r="CL440" s="68">
        <v>53</v>
      </c>
      <c r="CM440" s="68">
        <v>48</v>
      </c>
      <c r="CN440" s="68">
        <v>48</v>
      </c>
      <c r="CO440" s="205"/>
      <c r="CP440" s="66" t="s">
        <v>73</v>
      </c>
      <c r="CQ440" s="68">
        <v>176</v>
      </c>
      <c r="CR440" s="68">
        <v>97</v>
      </c>
      <c r="CS440" s="68">
        <v>76</v>
      </c>
      <c r="CT440" s="68">
        <v>43</v>
      </c>
      <c r="CU440" s="68">
        <v>0</v>
      </c>
      <c r="CV440" s="68">
        <v>0</v>
      </c>
      <c r="CW440" s="68">
        <v>0</v>
      </c>
      <c r="CX440" s="68">
        <v>0</v>
      </c>
      <c r="CY440" s="68">
        <v>98</v>
      </c>
      <c r="CZ440" s="68">
        <v>29</v>
      </c>
      <c r="DA440" s="68">
        <v>11</v>
      </c>
      <c r="DB440" s="68">
        <v>0</v>
      </c>
      <c r="DC440" s="68">
        <v>64</v>
      </c>
      <c r="DD440" s="68">
        <v>41</v>
      </c>
      <c r="DE440" s="68">
        <v>38</v>
      </c>
      <c r="DF440" s="68">
        <v>30</v>
      </c>
      <c r="DG440" s="68">
        <v>69</v>
      </c>
      <c r="DH440" s="68">
        <v>29</v>
      </c>
      <c r="DI440" s="68">
        <v>16</v>
      </c>
      <c r="DJ440" s="68">
        <v>6</v>
      </c>
      <c r="DK440" s="68">
        <v>35</v>
      </c>
      <c r="DL440" s="68">
        <v>19</v>
      </c>
      <c r="DM440" s="68">
        <v>17</v>
      </c>
      <c r="DN440" s="68">
        <v>8</v>
      </c>
      <c r="DO440" s="205"/>
      <c r="DP440" s="66" t="s">
        <v>73</v>
      </c>
      <c r="DQ440" s="26">
        <v>24</v>
      </c>
      <c r="DR440" s="26">
        <v>64</v>
      </c>
      <c r="DS440" s="26">
        <v>0</v>
      </c>
      <c r="DT440" s="26">
        <v>34</v>
      </c>
      <c r="DU440" s="26">
        <v>0</v>
      </c>
      <c r="DV440" s="26">
        <v>122</v>
      </c>
      <c r="DW440" s="26">
        <v>51</v>
      </c>
      <c r="DX440" s="26">
        <v>20</v>
      </c>
      <c r="DY440" s="41">
        <v>17</v>
      </c>
      <c r="DZ440" s="41">
        <v>5</v>
      </c>
      <c r="EA440" s="205"/>
      <c r="EB440" s="66" t="s">
        <v>73</v>
      </c>
      <c r="EC440" s="68">
        <v>952</v>
      </c>
      <c r="ED440" s="68">
        <v>842</v>
      </c>
      <c r="EE440" s="68">
        <v>805</v>
      </c>
      <c r="EF440" s="68">
        <v>0</v>
      </c>
      <c r="EG440" s="68">
        <v>29</v>
      </c>
      <c r="EH440" s="68">
        <v>114</v>
      </c>
      <c r="EI440" s="68">
        <v>20</v>
      </c>
      <c r="EJ440" s="68">
        <v>1173</v>
      </c>
      <c r="EK440" s="68">
        <v>111</v>
      </c>
      <c r="EL440" s="68">
        <v>21</v>
      </c>
      <c r="EM440" s="68">
        <v>214</v>
      </c>
      <c r="EN440" s="68">
        <v>3</v>
      </c>
      <c r="EO440" s="68">
        <v>9</v>
      </c>
      <c r="EP440" s="68">
        <v>0</v>
      </c>
      <c r="EQ440" s="68">
        <v>0</v>
      </c>
      <c r="ER440" s="68">
        <v>0</v>
      </c>
      <c r="ES440" s="68">
        <v>0</v>
      </c>
      <c r="EU440" s="80" t="s">
        <v>230</v>
      </c>
      <c r="EV440" s="80" t="s">
        <v>2735</v>
      </c>
      <c r="EW440" s="78">
        <v>442</v>
      </c>
      <c r="EX440" s="80">
        <v>158</v>
      </c>
      <c r="EY440" s="78">
        <v>2295</v>
      </c>
      <c r="EZ440" s="78"/>
      <c r="FA440" s="78"/>
      <c r="FB440" s="78"/>
      <c r="FC440" s="78"/>
      <c r="FD440" s="78"/>
      <c r="FE440" s="78"/>
    </row>
    <row r="441" spans="1:161">
      <c r="A441" s="205" t="s">
        <v>231</v>
      </c>
      <c r="B441" s="8" t="s">
        <v>90</v>
      </c>
      <c r="C441" s="71">
        <v>402</v>
      </c>
      <c r="D441" s="71">
        <v>189</v>
      </c>
      <c r="E441" s="71">
        <v>0</v>
      </c>
      <c r="F441" s="71">
        <v>0</v>
      </c>
      <c r="G441" s="71">
        <v>0</v>
      </c>
      <c r="H441" s="71">
        <v>0</v>
      </c>
      <c r="I441" s="71">
        <v>0</v>
      </c>
      <c r="J441" s="71">
        <v>0</v>
      </c>
      <c r="K441" s="71">
        <v>117</v>
      </c>
      <c r="L441" s="71">
        <v>64</v>
      </c>
      <c r="M441" s="71">
        <v>94</v>
      </c>
      <c r="N441" s="71">
        <v>40</v>
      </c>
      <c r="O441" s="71">
        <v>93</v>
      </c>
      <c r="P441" s="71">
        <v>35</v>
      </c>
      <c r="Q441" s="71">
        <v>0</v>
      </c>
      <c r="R441" s="71">
        <v>0</v>
      </c>
      <c r="S441" s="71">
        <v>0</v>
      </c>
      <c r="T441" s="71">
        <v>0</v>
      </c>
      <c r="U441" s="71">
        <v>0</v>
      </c>
      <c r="V441" s="71">
        <v>0</v>
      </c>
      <c r="W441" s="71">
        <v>104</v>
      </c>
      <c r="X441" s="71">
        <v>57</v>
      </c>
      <c r="Y441" s="71">
        <v>90</v>
      </c>
      <c r="Z441" s="71">
        <v>27</v>
      </c>
      <c r="AA441" s="71">
        <v>73</v>
      </c>
      <c r="AB441" s="71">
        <v>37</v>
      </c>
      <c r="AC441" s="69">
        <v>973</v>
      </c>
      <c r="AD441" s="69">
        <v>449</v>
      </c>
      <c r="AE441" s="205" t="s">
        <v>231</v>
      </c>
      <c r="AF441" s="8" t="s">
        <v>90</v>
      </c>
      <c r="AG441" s="71">
        <v>11</v>
      </c>
      <c r="AH441" s="71">
        <v>2</v>
      </c>
      <c r="AI441" s="71">
        <v>0</v>
      </c>
      <c r="AJ441" s="71">
        <v>0</v>
      </c>
      <c r="AK441" s="71">
        <v>0</v>
      </c>
      <c r="AL441" s="71">
        <v>0</v>
      </c>
      <c r="AM441" s="71">
        <v>0</v>
      </c>
      <c r="AN441" s="71">
        <v>0</v>
      </c>
      <c r="AO441" s="71">
        <v>2</v>
      </c>
      <c r="AP441" s="71">
        <v>1</v>
      </c>
      <c r="AQ441" s="71">
        <v>0</v>
      </c>
      <c r="AR441" s="71">
        <v>0</v>
      </c>
      <c r="AS441" s="71">
        <v>1</v>
      </c>
      <c r="AT441" s="71">
        <v>0</v>
      </c>
      <c r="AU441" s="71">
        <v>0</v>
      </c>
      <c r="AV441" s="71">
        <v>0</v>
      </c>
      <c r="AW441" s="71">
        <v>0</v>
      </c>
      <c r="AX441" s="71">
        <v>0</v>
      </c>
      <c r="AY441" s="71">
        <v>0</v>
      </c>
      <c r="AZ441" s="71">
        <v>0</v>
      </c>
      <c r="BA441" s="71">
        <v>27</v>
      </c>
      <c r="BB441" s="71">
        <v>15</v>
      </c>
      <c r="BC441" s="71">
        <v>25</v>
      </c>
      <c r="BD441" s="71">
        <v>8</v>
      </c>
      <c r="BE441" s="71">
        <v>10</v>
      </c>
      <c r="BF441" s="71">
        <v>5</v>
      </c>
      <c r="BG441" s="69">
        <v>76</v>
      </c>
      <c r="BH441" s="69">
        <v>31</v>
      </c>
      <c r="BI441" s="205" t="s">
        <v>231</v>
      </c>
      <c r="BJ441" s="8" t="s">
        <v>90</v>
      </c>
      <c r="BK441" s="31">
        <v>6</v>
      </c>
      <c r="BL441" s="31">
        <v>0</v>
      </c>
      <c r="BM441" s="31">
        <v>0</v>
      </c>
      <c r="BN441" s="31">
        <v>0</v>
      </c>
      <c r="BO441" s="31">
        <v>2</v>
      </c>
      <c r="BP441" s="31">
        <v>2</v>
      </c>
      <c r="BQ441" s="31">
        <v>2</v>
      </c>
      <c r="BR441" s="31">
        <v>0</v>
      </c>
      <c r="BS441" s="31">
        <v>0</v>
      </c>
      <c r="BT441" s="31">
        <v>0</v>
      </c>
      <c r="BU441" s="31">
        <v>2</v>
      </c>
      <c r="BV441" s="31">
        <v>2</v>
      </c>
      <c r="BW441" s="31">
        <v>2</v>
      </c>
      <c r="BX441" s="149">
        <v>18</v>
      </c>
      <c r="BY441" s="125">
        <v>17</v>
      </c>
      <c r="BZ441" s="71">
        <v>17</v>
      </c>
      <c r="CA441" s="71">
        <v>2</v>
      </c>
      <c r="CB441" s="71">
        <v>3</v>
      </c>
      <c r="CC441" s="71">
        <v>2</v>
      </c>
      <c r="CD441" s="205" t="s">
        <v>231</v>
      </c>
      <c r="CE441" s="8" t="s">
        <v>90</v>
      </c>
      <c r="CF441" s="71">
        <v>208</v>
      </c>
      <c r="CG441" s="71">
        <v>318</v>
      </c>
      <c r="CH441" s="71">
        <v>21</v>
      </c>
      <c r="CI441" s="71">
        <v>0</v>
      </c>
      <c r="CJ441" s="71">
        <v>0</v>
      </c>
      <c r="CK441" s="71">
        <v>1</v>
      </c>
      <c r="CL441" s="71">
        <v>20</v>
      </c>
      <c r="CM441" s="71">
        <v>20</v>
      </c>
      <c r="CN441" s="71">
        <v>20</v>
      </c>
      <c r="CO441" s="205" t="s">
        <v>231</v>
      </c>
      <c r="CP441" s="8" t="s">
        <v>90</v>
      </c>
      <c r="CQ441" s="46">
        <v>14</v>
      </c>
      <c r="CR441" s="46">
        <v>6</v>
      </c>
      <c r="CS441" s="46">
        <v>9</v>
      </c>
      <c r="CT441" s="46">
        <v>4</v>
      </c>
      <c r="CU441" s="46">
        <v>0</v>
      </c>
      <c r="CV441" s="46">
        <v>0</v>
      </c>
      <c r="CW441" s="46">
        <v>0</v>
      </c>
      <c r="CX441" s="46">
        <v>0</v>
      </c>
      <c r="CY441" s="46">
        <v>10</v>
      </c>
      <c r="CZ441" s="46">
        <v>4</v>
      </c>
      <c r="DA441" s="46">
        <v>2</v>
      </c>
      <c r="DB441" s="46">
        <v>0</v>
      </c>
      <c r="DC441" s="46">
        <v>79</v>
      </c>
      <c r="DD441" s="46">
        <v>50</v>
      </c>
      <c r="DE441" s="46">
        <v>44</v>
      </c>
      <c r="DF441" s="46">
        <v>29</v>
      </c>
      <c r="DG441" s="46">
        <v>79</v>
      </c>
      <c r="DH441" s="46">
        <v>32</v>
      </c>
      <c r="DI441" s="46">
        <v>13</v>
      </c>
      <c r="DJ441" s="46">
        <v>4</v>
      </c>
      <c r="DK441" s="46">
        <v>49</v>
      </c>
      <c r="DL441" s="46">
        <v>27</v>
      </c>
      <c r="DM441" s="46">
        <v>12</v>
      </c>
      <c r="DN441" s="46">
        <v>6</v>
      </c>
      <c r="DO441" s="205" t="s">
        <v>231</v>
      </c>
      <c r="DP441" s="8" t="s">
        <v>90</v>
      </c>
      <c r="DQ441" s="71">
        <v>9</v>
      </c>
      <c r="DR441" s="71">
        <v>26</v>
      </c>
      <c r="DS441" s="71">
        <v>0</v>
      </c>
      <c r="DT441" s="71">
        <v>2</v>
      </c>
      <c r="DU441" s="71">
        <v>0</v>
      </c>
      <c r="DV441" s="16">
        <v>37</v>
      </c>
      <c r="DW441" s="71">
        <v>15</v>
      </c>
      <c r="DX441" s="71">
        <v>14</v>
      </c>
      <c r="DY441" s="152">
        <v>6</v>
      </c>
      <c r="DZ441" s="32">
        <v>2</v>
      </c>
      <c r="EA441" s="205" t="s">
        <v>231</v>
      </c>
      <c r="EB441" s="8" t="s">
        <v>90</v>
      </c>
      <c r="EC441" s="71">
        <v>225</v>
      </c>
      <c r="ED441" s="71">
        <v>225</v>
      </c>
      <c r="EE441" s="71">
        <v>1</v>
      </c>
      <c r="EF441" s="71">
        <v>0</v>
      </c>
      <c r="EG441" s="71">
        <v>1</v>
      </c>
      <c r="EH441" s="71">
        <v>1</v>
      </c>
      <c r="EI441" s="71">
        <v>1</v>
      </c>
      <c r="EJ441" s="71">
        <v>225</v>
      </c>
      <c r="EK441" s="71">
        <v>0</v>
      </c>
      <c r="EL441" s="71">
        <v>0</v>
      </c>
      <c r="EM441" s="71">
        <v>1</v>
      </c>
      <c r="EN441" s="71">
        <v>0</v>
      </c>
      <c r="EO441" s="71">
        <v>7</v>
      </c>
      <c r="EP441" s="71">
        <v>0</v>
      </c>
      <c r="EQ441" s="71">
        <v>0</v>
      </c>
      <c r="ER441" s="71">
        <v>0</v>
      </c>
      <c r="ES441" s="71">
        <v>0</v>
      </c>
      <c r="EU441" s="80" t="s">
        <v>231</v>
      </c>
      <c r="EV441" s="80" t="s">
        <v>2736</v>
      </c>
      <c r="EW441" s="78">
        <v>231</v>
      </c>
      <c r="EX441" s="80">
        <v>80</v>
      </c>
      <c r="EY441" s="78">
        <v>907</v>
      </c>
      <c r="EZ441" s="78"/>
      <c r="FA441" s="78"/>
      <c r="FB441" s="78"/>
      <c r="FC441" s="78"/>
      <c r="FD441" s="78"/>
      <c r="FE441" s="78"/>
    </row>
    <row r="442" spans="1:161">
      <c r="A442" s="205"/>
      <c r="B442" s="8" t="s">
        <v>91</v>
      </c>
      <c r="C442" s="71">
        <v>0</v>
      </c>
      <c r="D442" s="71">
        <v>0</v>
      </c>
      <c r="E442" s="71">
        <v>0</v>
      </c>
      <c r="F442" s="71">
        <v>0</v>
      </c>
      <c r="G442" s="71">
        <v>0</v>
      </c>
      <c r="H442" s="71">
        <v>0</v>
      </c>
      <c r="I442" s="71">
        <v>0</v>
      </c>
      <c r="J442" s="71">
        <v>0</v>
      </c>
      <c r="K442" s="71">
        <v>0</v>
      </c>
      <c r="L442" s="71">
        <v>0</v>
      </c>
      <c r="M442" s="71">
        <v>0</v>
      </c>
      <c r="N442" s="71">
        <v>0</v>
      </c>
      <c r="O442" s="71">
        <v>0</v>
      </c>
      <c r="P442" s="71">
        <v>0</v>
      </c>
      <c r="Q442" s="71">
        <v>0</v>
      </c>
      <c r="R442" s="71">
        <v>0</v>
      </c>
      <c r="S442" s="71">
        <v>0</v>
      </c>
      <c r="T442" s="71">
        <v>0</v>
      </c>
      <c r="U442" s="71">
        <v>0</v>
      </c>
      <c r="V442" s="71">
        <v>0</v>
      </c>
      <c r="W442" s="71">
        <v>0</v>
      </c>
      <c r="X442" s="71">
        <v>0</v>
      </c>
      <c r="Y442" s="71">
        <v>0</v>
      </c>
      <c r="Z442" s="71">
        <v>0</v>
      </c>
      <c r="AA442" s="71">
        <v>0</v>
      </c>
      <c r="AB442" s="71">
        <v>0</v>
      </c>
      <c r="AC442" s="69">
        <v>0</v>
      </c>
      <c r="AD442" s="69">
        <v>0</v>
      </c>
      <c r="AE442" s="205"/>
      <c r="AF442" s="8" t="s">
        <v>91</v>
      </c>
      <c r="AG442" s="71">
        <v>0</v>
      </c>
      <c r="AH442" s="71">
        <v>0</v>
      </c>
      <c r="AI442" s="71">
        <v>0</v>
      </c>
      <c r="AJ442" s="71">
        <v>0</v>
      </c>
      <c r="AK442" s="71">
        <v>0</v>
      </c>
      <c r="AL442" s="71">
        <v>0</v>
      </c>
      <c r="AM442" s="71">
        <v>0</v>
      </c>
      <c r="AN442" s="71">
        <v>0</v>
      </c>
      <c r="AO442" s="71">
        <v>0</v>
      </c>
      <c r="AP442" s="71">
        <v>0</v>
      </c>
      <c r="AQ442" s="71">
        <v>0</v>
      </c>
      <c r="AR442" s="71">
        <v>0</v>
      </c>
      <c r="AS442" s="71">
        <v>0</v>
      </c>
      <c r="AT442" s="71">
        <v>0</v>
      </c>
      <c r="AU442" s="71">
        <v>0</v>
      </c>
      <c r="AV442" s="71">
        <v>0</v>
      </c>
      <c r="AW442" s="71">
        <v>0</v>
      </c>
      <c r="AX442" s="71">
        <v>0</v>
      </c>
      <c r="AY442" s="71">
        <v>0</v>
      </c>
      <c r="AZ442" s="71">
        <v>0</v>
      </c>
      <c r="BA442" s="71">
        <v>0</v>
      </c>
      <c r="BB442" s="71">
        <v>0</v>
      </c>
      <c r="BC442" s="71">
        <v>0</v>
      </c>
      <c r="BD442" s="71">
        <v>0</v>
      </c>
      <c r="BE442" s="71">
        <v>0</v>
      </c>
      <c r="BF442" s="71">
        <v>0</v>
      </c>
      <c r="BG442" s="69">
        <v>0</v>
      </c>
      <c r="BH442" s="69">
        <v>0</v>
      </c>
      <c r="BI442" s="205"/>
      <c r="BJ442" s="8" t="s">
        <v>91</v>
      </c>
      <c r="BK442" s="31">
        <v>0</v>
      </c>
      <c r="BL442" s="31">
        <v>0</v>
      </c>
      <c r="BM442" s="31">
        <v>0</v>
      </c>
      <c r="BN442" s="31">
        <v>0</v>
      </c>
      <c r="BO442" s="31">
        <v>0</v>
      </c>
      <c r="BP442" s="31">
        <v>0</v>
      </c>
      <c r="BQ442" s="31">
        <v>0</v>
      </c>
      <c r="BR442" s="31">
        <v>0</v>
      </c>
      <c r="BS442" s="31">
        <v>0</v>
      </c>
      <c r="BT442" s="31">
        <v>0</v>
      </c>
      <c r="BU442" s="31">
        <v>0</v>
      </c>
      <c r="BV442" s="31">
        <v>0</v>
      </c>
      <c r="BW442" s="31">
        <v>0</v>
      </c>
      <c r="BX442" s="149">
        <v>0</v>
      </c>
      <c r="BY442" s="125">
        <v>0</v>
      </c>
      <c r="BZ442" s="71">
        <v>0</v>
      </c>
      <c r="CA442" s="71">
        <v>0</v>
      </c>
      <c r="CB442" s="71">
        <v>0</v>
      </c>
      <c r="CC442" s="71">
        <v>0</v>
      </c>
      <c r="CD442" s="205"/>
      <c r="CE442" s="8" t="s">
        <v>91</v>
      </c>
      <c r="CF442" s="71">
        <v>0</v>
      </c>
      <c r="CG442" s="71">
        <v>0</v>
      </c>
      <c r="CH442" s="71">
        <v>0</v>
      </c>
      <c r="CI442" s="71">
        <v>0</v>
      </c>
      <c r="CJ442" s="71">
        <v>0</v>
      </c>
      <c r="CK442" s="71">
        <v>0</v>
      </c>
      <c r="CL442" s="71">
        <v>0</v>
      </c>
      <c r="CM442" s="71">
        <v>0</v>
      </c>
      <c r="CN442" s="71">
        <v>0</v>
      </c>
      <c r="CO442" s="205"/>
      <c r="CP442" s="8" t="s">
        <v>91</v>
      </c>
      <c r="CQ442" s="46">
        <v>0</v>
      </c>
      <c r="CR442" s="46">
        <v>0</v>
      </c>
      <c r="CS442" s="46">
        <v>0</v>
      </c>
      <c r="CT442" s="46">
        <v>0</v>
      </c>
      <c r="CU442" s="46">
        <v>0</v>
      </c>
      <c r="CV442" s="46">
        <v>0</v>
      </c>
      <c r="CW442" s="46">
        <v>0</v>
      </c>
      <c r="CX442" s="46">
        <v>0</v>
      </c>
      <c r="CY442" s="46">
        <v>0</v>
      </c>
      <c r="CZ442" s="46">
        <v>0</v>
      </c>
      <c r="DA442" s="46">
        <v>0</v>
      </c>
      <c r="DB442" s="46">
        <v>0</v>
      </c>
      <c r="DC442" s="46">
        <v>0</v>
      </c>
      <c r="DD442" s="46">
        <v>0</v>
      </c>
      <c r="DE442" s="46">
        <v>0</v>
      </c>
      <c r="DF442" s="46">
        <v>0</v>
      </c>
      <c r="DG442" s="46">
        <v>0</v>
      </c>
      <c r="DH442" s="46">
        <v>0</v>
      </c>
      <c r="DI442" s="46">
        <v>0</v>
      </c>
      <c r="DJ442" s="46">
        <v>0</v>
      </c>
      <c r="DK442" s="46">
        <v>0</v>
      </c>
      <c r="DL442" s="46">
        <v>0</v>
      </c>
      <c r="DM442" s="46">
        <v>0</v>
      </c>
      <c r="DN442" s="46">
        <v>0</v>
      </c>
      <c r="DO442" s="205"/>
      <c r="DP442" s="8" t="s">
        <v>91</v>
      </c>
      <c r="DQ442" s="71">
        <v>0</v>
      </c>
      <c r="DR442" s="71">
        <v>0</v>
      </c>
      <c r="DS442" s="71">
        <v>0</v>
      </c>
      <c r="DT442" s="71">
        <v>0</v>
      </c>
      <c r="DU442" s="71">
        <v>0</v>
      </c>
      <c r="DV442" s="16">
        <v>0</v>
      </c>
      <c r="DW442" s="71">
        <v>0</v>
      </c>
      <c r="DX442" s="71">
        <v>0</v>
      </c>
      <c r="DY442" s="152">
        <v>0</v>
      </c>
      <c r="DZ442" s="32">
        <v>0</v>
      </c>
      <c r="EA442" s="205"/>
      <c r="EB442" s="8" t="s">
        <v>91</v>
      </c>
      <c r="EC442" s="71">
        <v>0</v>
      </c>
      <c r="ED442" s="71">
        <v>0</v>
      </c>
      <c r="EE442" s="71">
        <v>0</v>
      </c>
      <c r="EF442" s="71">
        <v>0</v>
      </c>
      <c r="EG442" s="71">
        <v>0</v>
      </c>
      <c r="EH442" s="71">
        <v>0</v>
      </c>
      <c r="EI442" s="71">
        <v>0</v>
      </c>
      <c r="EJ442" s="71">
        <v>0</v>
      </c>
      <c r="EK442" s="71">
        <v>0</v>
      </c>
      <c r="EL442" s="71">
        <v>0</v>
      </c>
      <c r="EM442" s="71">
        <v>0</v>
      </c>
      <c r="EN442" s="71">
        <v>0</v>
      </c>
      <c r="EO442" s="71">
        <v>0</v>
      </c>
      <c r="EP442" s="71">
        <v>0</v>
      </c>
      <c r="EQ442" s="71">
        <v>0</v>
      </c>
      <c r="ER442" s="71">
        <v>0</v>
      </c>
      <c r="ES442" s="71">
        <v>0</v>
      </c>
      <c r="EU442" s="80" t="s">
        <v>231</v>
      </c>
      <c r="EV442" s="80" t="s">
        <v>2737</v>
      </c>
      <c r="EW442" s="78">
        <v>0</v>
      </c>
      <c r="EX442" s="80">
        <v>0</v>
      </c>
      <c r="EY442" s="78">
        <v>0</v>
      </c>
      <c r="EZ442" s="78"/>
      <c r="FA442" s="78"/>
      <c r="FB442" s="78"/>
      <c r="FC442" s="78"/>
      <c r="FD442" s="78"/>
      <c r="FE442" s="78"/>
    </row>
    <row r="443" spans="1:161">
      <c r="A443" s="205"/>
      <c r="B443" s="66" t="s">
        <v>73</v>
      </c>
      <c r="C443" s="26">
        <v>402</v>
      </c>
      <c r="D443" s="26">
        <v>189</v>
      </c>
      <c r="E443" s="26">
        <v>0</v>
      </c>
      <c r="F443" s="26">
        <v>0</v>
      </c>
      <c r="G443" s="26">
        <v>0</v>
      </c>
      <c r="H443" s="26">
        <v>0</v>
      </c>
      <c r="I443" s="26">
        <v>0</v>
      </c>
      <c r="J443" s="26">
        <v>0</v>
      </c>
      <c r="K443" s="26">
        <v>117</v>
      </c>
      <c r="L443" s="26">
        <v>64</v>
      </c>
      <c r="M443" s="26">
        <v>94</v>
      </c>
      <c r="N443" s="26">
        <v>40</v>
      </c>
      <c r="O443" s="26">
        <v>93</v>
      </c>
      <c r="P443" s="26">
        <v>35</v>
      </c>
      <c r="Q443" s="26">
        <v>0</v>
      </c>
      <c r="R443" s="26">
        <v>0</v>
      </c>
      <c r="S443" s="26">
        <v>0</v>
      </c>
      <c r="T443" s="26">
        <v>0</v>
      </c>
      <c r="U443" s="26">
        <v>0</v>
      </c>
      <c r="V443" s="26">
        <v>0</v>
      </c>
      <c r="W443" s="26">
        <v>104</v>
      </c>
      <c r="X443" s="26">
        <v>57</v>
      </c>
      <c r="Y443" s="26">
        <v>90</v>
      </c>
      <c r="Z443" s="26">
        <v>27</v>
      </c>
      <c r="AA443" s="26">
        <v>73</v>
      </c>
      <c r="AB443" s="26">
        <v>37</v>
      </c>
      <c r="AC443" s="68">
        <v>973</v>
      </c>
      <c r="AD443" s="68">
        <v>449</v>
      </c>
      <c r="AE443" s="205"/>
      <c r="AF443" s="66" t="s">
        <v>73</v>
      </c>
      <c r="AG443" s="26">
        <v>11</v>
      </c>
      <c r="AH443" s="26">
        <v>2</v>
      </c>
      <c r="AI443" s="26">
        <v>0</v>
      </c>
      <c r="AJ443" s="26">
        <v>0</v>
      </c>
      <c r="AK443" s="26">
        <v>0</v>
      </c>
      <c r="AL443" s="26">
        <v>0</v>
      </c>
      <c r="AM443" s="26">
        <v>0</v>
      </c>
      <c r="AN443" s="26">
        <v>0</v>
      </c>
      <c r="AO443" s="26">
        <v>2</v>
      </c>
      <c r="AP443" s="26">
        <v>1</v>
      </c>
      <c r="AQ443" s="26">
        <v>0</v>
      </c>
      <c r="AR443" s="26">
        <v>0</v>
      </c>
      <c r="AS443" s="26">
        <v>1</v>
      </c>
      <c r="AT443" s="26">
        <v>0</v>
      </c>
      <c r="AU443" s="26">
        <v>0</v>
      </c>
      <c r="AV443" s="26">
        <v>0</v>
      </c>
      <c r="AW443" s="26">
        <v>0</v>
      </c>
      <c r="AX443" s="26">
        <v>0</v>
      </c>
      <c r="AY443" s="26">
        <v>0</v>
      </c>
      <c r="AZ443" s="26">
        <v>0</v>
      </c>
      <c r="BA443" s="26">
        <v>27</v>
      </c>
      <c r="BB443" s="26">
        <v>15</v>
      </c>
      <c r="BC443" s="26">
        <v>25</v>
      </c>
      <c r="BD443" s="26">
        <v>8</v>
      </c>
      <c r="BE443" s="26">
        <v>10</v>
      </c>
      <c r="BF443" s="26">
        <v>5</v>
      </c>
      <c r="BG443" s="68">
        <v>76</v>
      </c>
      <c r="BH443" s="68">
        <v>31</v>
      </c>
      <c r="BI443" s="205"/>
      <c r="BJ443" s="66" t="s">
        <v>73</v>
      </c>
      <c r="BK443" s="68">
        <v>6</v>
      </c>
      <c r="BL443" s="68">
        <v>0</v>
      </c>
      <c r="BM443" s="68">
        <v>0</v>
      </c>
      <c r="BN443" s="68">
        <v>0</v>
      </c>
      <c r="BO443" s="68">
        <v>2</v>
      </c>
      <c r="BP443" s="68">
        <v>2</v>
      </c>
      <c r="BQ443" s="68">
        <v>2</v>
      </c>
      <c r="BR443" s="68">
        <v>0</v>
      </c>
      <c r="BS443" s="68">
        <v>0</v>
      </c>
      <c r="BT443" s="68">
        <v>0</v>
      </c>
      <c r="BU443" s="68">
        <v>2</v>
      </c>
      <c r="BV443" s="68">
        <v>2</v>
      </c>
      <c r="BW443" s="68">
        <v>2</v>
      </c>
      <c r="BX443" s="68">
        <v>18</v>
      </c>
      <c r="BY443" s="68">
        <v>17</v>
      </c>
      <c r="BZ443" s="68">
        <v>17</v>
      </c>
      <c r="CA443" s="68">
        <v>2</v>
      </c>
      <c r="CB443" s="68">
        <v>3</v>
      </c>
      <c r="CC443" s="68">
        <v>2</v>
      </c>
      <c r="CD443" s="205"/>
      <c r="CE443" s="66" t="s">
        <v>73</v>
      </c>
      <c r="CF443" s="68">
        <v>208</v>
      </c>
      <c r="CG443" s="68">
        <v>318</v>
      </c>
      <c r="CH443" s="68">
        <v>21</v>
      </c>
      <c r="CI443" s="68">
        <v>0</v>
      </c>
      <c r="CJ443" s="68">
        <v>0</v>
      </c>
      <c r="CK443" s="68">
        <v>1</v>
      </c>
      <c r="CL443" s="68">
        <v>20</v>
      </c>
      <c r="CM443" s="68">
        <v>20</v>
      </c>
      <c r="CN443" s="68">
        <v>20</v>
      </c>
      <c r="CO443" s="205"/>
      <c r="CP443" s="66" t="s">
        <v>73</v>
      </c>
      <c r="CQ443" s="68">
        <v>14</v>
      </c>
      <c r="CR443" s="68">
        <v>6</v>
      </c>
      <c r="CS443" s="68">
        <v>9</v>
      </c>
      <c r="CT443" s="68">
        <v>4</v>
      </c>
      <c r="CU443" s="68">
        <v>0</v>
      </c>
      <c r="CV443" s="68">
        <v>0</v>
      </c>
      <c r="CW443" s="68">
        <v>0</v>
      </c>
      <c r="CX443" s="68">
        <v>0</v>
      </c>
      <c r="CY443" s="68">
        <v>10</v>
      </c>
      <c r="CZ443" s="68">
        <v>4</v>
      </c>
      <c r="DA443" s="68">
        <v>2</v>
      </c>
      <c r="DB443" s="68">
        <v>0</v>
      </c>
      <c r="DC443" s="68">
        <v>79</v>
      </c>
      <c r="DD443" s="68">
        <v>50</v>
      </c>
      <c r="DE443" s="68">
        <v>44</v>
      </c>
      <c r="DF443" s="68">
        <v>29</v>
      </c>
      <c r="DG443" s="68">
        <v>79</v>
      </c>
      <c r="DH443" s="68">
        <v>32</v>
      </c>
      <c r="DI443" s="68">
        <v>13</v>
      </c>
      <c r="DJ443" s="68">
        <v>4</v>
      </c>
      <c r="DK443" s="68">
        <v>49</v>
      </c>
      <c r="DL443" s="68">
        <v>27</v>
      </c>
      <c r="DM443" s="68">
        <v>12</v>
      </c>
      <c r="DN443" s="68">
        <v>6</v>
      </c>
      <c r="DO443" s="205"/>
      <c r="DP443" s="66" t="s">
        <v>73</v>
      </c>
      <c r="DQ443" s="26">
        <v>9</v>
      </c>
      <c r="DR443" s="26">
        <v>26</v>
      </c>
      <c r="DS443" s="26">
        <v>0</v>
      </c>
      <c r="DT443" s="26">
        <v>2</v>
      </c>
      <c r="DU443" s="26">
        <v>0</v>
      </c>
      <c r="DV443" s="26">
        <v>37</v>
      </c>
      <c r="DW443" s="26">
        <v>15</v>
      </c>
      <c r="DX443" s="26">
        <v>14</v>
      </c>
      <c r="DY443" s="41">
        <v>6</v>
      </c>
      <c r="DZ443" s="41">
        <v>2</v>
      </c>
      <c r="EA443" s="205"/>
      <c r="EB443" s="66" t="s">
        <v>73</v>
      </c>
      <c r="EC443" s="68">
        <v>225</v>
      </c>
      <c r="ED443" s="68">
        <v>225</v>
      </c>
      <c r="EE443" s="68">
        <v>1</v>
      </c>
      <c r="EF443" s="68">
        <v>0</v>
      </c>
      <c r="EG443" s="68">
        <v>1</v>
      </c>
      <c r="EH443" s="68">
        <v>1</v>
      </c>
      <c r="EI443" s="68">
        <v>1</v>
      </c>
      <c r="EJ443" s="68">
        <v>225</v>
      </c>
      <c r="EK443" s="68">
        <v>0</v>
      </c>
      <c r="EL443" s="68">
        <v>0</v>
      </c>
      <c r="EM443" s="68">
        <v>1</v>
      </c>
      <c r="EN443" s="68">
        <v>0</v>
      </c>
      <c r="EO443" s="68">
        <v>7</v>
      </c>
      <c r="EP443" s="68">
        <v>0</v>
      </c>
      <c r="EQ443" s="68">
        <v>0</v>
      </c>
      <c r="ER443" s="68">
        <v>0</v>
      </c>
      <c r="ES443" s="68">
        <v>0</v>
      </c>
      <c r="EU443" s="80" t="s">
        <v>231</v>
      </c>
      <c r="EV443" s="80" t="s">
        <v>2738</v>
      </c>
      <c r="EW443" s="78">
        <v>231</v>
      </c>
      <c r="EX443" s="80">
        <v>80</v>
      </c>
      <c r="EY443" s="78">
        <v>907</v>
      </c>
      <c r="EZ443" s="78"/>
      <c r="FA443" s="78"/>
      <c r="FB443" s="78"/>
      <c r="FC443" s="78"/>
      <c r="FD443" s="78"/>
      <c r="FE443" s="78"/>
    </row>
    <row r="444" spans="1:161" s="100" customFormat="1">
      <c r="A444" s="49" t="s">
        <v>2056</v>
      </c>
      <c r="B444" s="48"/>
      <c r="C444" s="53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13"/>
      <c r="AD444" s="13"/>
      <c r="AE444" s="49" t="s">
        <v>2056</v>
      </c>
      <c r="AF444" s="48"/>
      <c r="AG444" s="22"/>
      <c r="AH444" s="22"/>
      <c r="AI444" s="22"/>
      <c r="AJ444" s="22"/>
      <c r="AK444" s="22"/>
      <c r="AL444" s="22"/>
      <c r="AM444" s="22"/>
      <c r="AN444" s="22"/>
      <c r="AO444" s="22"/>
      <c r="AP444" s="22"/>
      <c r="AQ444" s="22"/>
      <c r="AR444" s="22"/>
      <c r="AS444" s="22"/>
      <c r="AT444" s="22"/>
      <c r="AU444" s="22"/>
      <c r="AV444" s="22"/>
      <c r="AW444" s="22"/>
      <c r="AX444" s="22"/>
      <c r="AY444" s="22"/>
      <c r="AZ444" s="22"/>
      <c r="BA444" s="22"/>
      <c r="BB444" s="22"/>
      <c r="BC444" s="22"/>
      <c r="BD444" s="22"/>
      <c r="BE444" s="22"/>
      <c r="BF444" s="22"/>
      <c r="BG444" s="13"/>
      <c r="BH444" s="13"/>
      <c r="BI444" s="49" t="s">
        <v>2056</v>
      </c>
      <c r="BJ444" s="48"/>
      <c r="BK444" s="115"/>
      <c r="BL444" s="115"/>
      <c r="BM444" s="115"/>
      <c r="BN444" s="115"/>
      <c r="BO444" s="115"/>
      <c r="BP444" s="115"/>
      <c r="BQ444" s="115"/>
      <c r="BR444" s="115"/>
      <c r="BS444" s="115"/>
      <c r="BT444" s="115"/>
      <c r="BU444" s="115"/>
      <c r="BV444" s="115"/>
      <c r="BW444" s="115"/>
      <c r="BX444" s="115"/>
      <c r="BY444" s="115"/>
      <c r="BZ444" s="115"/>
      <c r="CA444" s="115"/>
      <c r="CB444" s="115"/>
      <c r="CC444" s="115"/>
      <c r="CD444" s="49" t="s">
        <v>2056</v>
      </c>
      <c r="CE444" s="48"/>
      <c r="CF444" s="22"/>
      <c r="CG444" s="22"/>
      <c r="CH444" s="22"/>
      <c r="CI444" s="22"/>
      <c r="CJ444" s="22"/>
      <c r="CK444" s="22"/>
      <c r="CL444" s="22"/>
      <c r="CM444" s="22"/>
      <c r="CN444" s="22"/>
      <c r="CO444" s="49" t="s">
        <v>2056</v>
      </c>
      <c r="CP444" s="48"/>
      <c r="CQ444" s="22"/>
      <c r="CR444" s="22"/>
      <c r="CS444" s="22"/>
      <c r="CT444" s="22"/>
      <c r="CU444" s="22"/>
      <c r="CV444" s="22"/>
      <c r="CW444" s="22"/>
      <c r="CX444" s="22"/>
      <c r="CY444" s="22"/>
      <c r="CZ444" s="22"/>
      <c r="DA444" s="22"/>
      <c r="DB444" s="22"/>
      <c r="DC444" s="22"/>
      <c r="DD444" s="22"/>
      <c r="DE444" s="22"/>
      <c r="DF444" s="22"/>
      <c r="DG444" s="22"/>
      <c r="DH444" s="22"/>
      <c r="DI444" s="22"/>
      <c r="DJ444" s="22"/>
      <c r="DK444" s="22"/>
      <c r="DL444" s="22"/>
      <c r="DM444" s="22"/>
      <c r="DN444" s="22"/>
      <c r="DO444" s="49" t="s">
        <v>2056</v>
      </c>
      <c r="DP444" s="48"/>
      <c r="DQ444" s="8"/>
      <c r="DR444" s="8"/>
      <c r="DS444" s="8"/>
      <c r="DT444" s="8"/>
      <c r="DU444" s="8"/>
      <c r="DV444" s="8"/>
      <c r="DW444" s="8"/>
      <c r="DX444" s="8"/>
      <c r="DY444" s="8"/>
      <c r="DZ444" s="8"/>
      <c r="EA444" s="49" t="s">
        <v>2056</v>
      </c>
      <c r="EB444" s="48"/>
      <c r="EC444" s="48"/>
      <c r="ED444" s="48"/>
      <c r="EE444" s="48"/>
      <c r="EF444" s="48"/>
      <c r="EG444" s="48"/>
      <c r="EH444" s="48"/>
      <c r="EI444" s="48"/>
      <c r="EJ444" s="48"/>
      <c r="EK444" s="48"/>
      <c r="EL444" s="48"/>
      <c r="EM444" s="48"/>
      <c r="EN444" s="48"/>
      <c r="EO444" s="48"/>
      <c r="EP444" s="48"/>
      <c r="EQ444" s="48"/>
      <c r="ER444" s="48"/>
      <c r="ES444" s="48"/>
      <c r="EU444" s="80" t="str">
        <f>IF(A444="",EU443,A444)</f>
        <v>VATOVAVY</v>
      </c>
      <c r="EV444" s="80" t="str">
        <f>EU444&amp;B444</f>
        <v>VATOVAVY</v>
      </c>
      <c r="EW444" s="78">
        <f>CQ444+CU444+CY444+DC444+DG444+DK444</f>
        <v>0</v>
      </c>
      <c r="EX444" s="80">
        <f>CS444+CW444+DA444+DE444+DI444+DM444</f>
        <v>0</v>
      </c>
      <c r="EY444" s="78">
        <f>(CF444+2*CG444+3*CH444+4*CI444+5*CJ444)</f>
        <v>0</v>
      </c>
      <c r="EZ444" s="78"/>
      <c r="FA444" s="78"/>
      <c r="FB444" s="78"/>
      <c r="FC444" s="78"/>
      <c r="FD444" s="78"/>
      <c r="FE444" s="78"/>
    </row>
    <row r="445" spans="1:161">
      <c r="A445" s="205" t="s">
        <v>232</v>
      </c>
      <c r="B445" s="8" t="s">
        <v>90</v>
      </c>
      <c r="C445" s="71">
        <v>175</v>
      </c>
      <c r="D445" s="71">
        <v>84</v>
      </c>
      <c r="E445" s="71">
        <v>0</v>
      </c>
      <c r="F445" s="71">
        <v>0</v>
      </c>
      <c r="G445" s="71">
        <v>0</v>
      </c>
      <c r="H445" s="71">
        <v>0</v>
      </c>
      <c r="I445" s="71">
        <v>0</v>
      </c>
      <c r="J445" s="71">
        <v>0</v>
      </c>
      <c r="K445" s="71">
        <v>69</v>
      </c>
      <c r="L445" s="71">
        <v>33</v>
      </c>
      <c r="M445" s="71">
        <v>27</v>
      </c>
      <c r="N445" s="71">
        <v>12</v>
      </c>
      <c r="O445" s="71">
        <v>0</v>
      </c>
      <c r="P445" s="71">
        <v>0</v>
      </c>
      <c r="Q445" s="71">
        <v>51</v>
      </c>
      <c r="R445" s="71">
        <v>23</v>
      </c>
      <c r="S445" s="71">
        <v>0</v>
      </c>
      <c r="T445" s="71">
        <v>0</v>
      </c>
      <c r="U445" s="71">
        <v>3</v>
      </c>
      <c r="V445" s="71">
        <v>0</v>
      </c>
      <c r="W445" s="71">
        <v>14</v>
      </c>
      <c r="X445" s="71">
        <v>9</v>
      </c>
      <c r="Y445" s="71">
        <v>9</v>
      </c>
      <c r="Z445" s="71">
        <v>4</v>
      </c>
      <c r="AA445" s="71">
        <v>0</v>
      </c>
      <c r="AB445" s="71">
        <v>0</v>
      </c>
      <c r="AC445" s="69">
        <v>348</v>
      </c>
      <c r="AD445" s="69">
        <v>165</v>
      </c>
      <c r="AE445" s="205" t="s">
        <v>232</v>
      </c>
      <c r="AF445" s="8" t="s">
        <v>90</v>
      </c>
      <c r="AG445" s="71">
        <v>29</v>
      </c>
      <c r="AH445" s="71">
        <v>18</v>
      </c>
      <c r="AI445" s="71">
        <v>0</v>
      </c>
      <c r="AJ445" s="71">
        <v>0</v>
      </c>
      <c r="AK445" s="71">
        <v>0</v>
      </c>
      <c r="AL445" s="71">
        <v>0</v>
      </c>
      <c r="AM445" s="71">
        <v>0</v>
      </c>
      <c r="AN445" s="71">
        <v>0</v>
      </c>
      <c r="AO445" s="71">
        <v>4</v>
      </c>
      <c r="AP445" s="71">
        <v>0</v>
      </c>
      <c r="AQ445" s="71">
        <v>0</v>
      </c>
      <c r="AR445" s="71">
        <v>0</v>
      </c>
      <c r="AS445" s="71">
        <v>0</v>
      </c>
      <c r="AT445" s="71">
        <v>0</v>
      </c>
      <c r="AU445" s="71">
        <v>10</v>
      </c>
      <c r="AV445" s="71">
        <v>7</v>
      </c>
      <c r="AW445" s="71">
        <v>0</v>
      </c>
      <c r="AX445" s="71">
        <v>0</v>
      </c>
      <c r="AY445" s="71">
        <v>0</v>
      </c>
      <c r="AZ445" s="71">
        <v>0</v>
      </c>
      <c r="BA445" s="71">
        <v>2</v>
      </c>
      <c r="BB445" s="71">
        <v>2</v>
      </c>
      <c r="BC445" s="71">
        <v>1</v>
      </c>
      <c r="BD445" s="71">
        <v>0</v>
      </c>
      <c r="BE445" s="71">
        <v>0</v>
      </c>
      <c r="BF445" s="71">
        <v>0</v>
      </c>
      <c r="BG445" s="69">
        <v>46</v>
      </c>
      <c r="BH445" s="69">
        <v>27</v>
      </c>
      <c r="BI445" s="205" t="s">
        <v>232</v>
      </c>
      <c r="BJ445" s="8" t="s">
        <v>90</v>
      </c>
      <c r="BK445" s="31">
        <v>4</v>
      </c>
      <c r="BL445" s="31">
        <v>0</v>
      </c>
      <c r="BM445" s="31">
        <v>0</v>
      </c>
      <c r="BN445" s="31">
        <v>0</v>
      </c>
      <c r="BO445" s="31">
        <v>3</v>
      </c>
      <c r="BP445" s="31">
        <v>2</v>
      </c>
      <c r="BQ445" s="31">
        <v>0</v>
      </c>
      <c r="BR445" s="31">
        <v>2</v>
      </c>
      <c r="BS445" s="31">
        <v>0</v>
      </c>
      <c r="BT445" s="31">
        <v>1</v>
      </c>
      <c r="BU445" s="31">
        <v>1</v>
      </c>
      <c r="BV445" s="31">
        <v>1</v>
      </c>
      <c r="BW445" s="31">
        <v>0</v>
      </c>
      <c r="BX445" s="149">
        <v>14</v>
      </c>
      <c r="BY445" s="125">
        <v>19</v>
      </c>
      <c r="BZ445" s="71">
        <v>17</v>
      </c>
      <c r="CA445" s="71">
        <v>10</v>
      </c>
      <c r="CB445" s="71">
        <v>1</v>
      </c>
      <c r="CC445" s="71">
        <v>3</v>
      </c>
      <c r="CD445" s="205" t="s">
        <v>232</v>
      </c>
      <c r="CE445" s="8" t="s">
        <v>90</v>
      </c>
      <c r="CF445" s="71">
        <v>0</v>
      </c>
      <c r="CG445" s="71">
        <v>348</v>
      </c>
      <c r="CH445" s="71">
        <v>17</v>
      </c>
      <c r="CI445" s="71">
        <v>0</v>
      </c>
      <c r="CJ445" s="71">
        <v>0</v>
      </c>
      <c r="CK445" s="71">
        <v>11</v>
      </c>
      <c r="CL445" s="71">
        <v>17</v>
      </c>
      <c r="CM445" s="71">
        <v>23</v>
      </c>
      <c r="CN445" s="71">
        <v>13</v>
      </c>
      <c r="CO445" s="205" t="s">
        <v>232</v>
      </c>
      <c r="CP445" s="8" t="s">
        <v>90</v>
      </c>
      <c r="CQ445" s="46">
        <v>57</v>
      </c>
      <c r="CR445" s="46">
        <v>24</v>
      </c>
      <c r="CS445" s="46">
        <v>29</v>
      </c>
      <c r="CT445" s="46">
        <v>13</v>
      </c>
      <c r="CU445" s="46">
        <v>0</v>
      </c>
      <c r="CV445" s="46">
        <v>0</v>
      </c>
      <c r="CW445" s="46">
        <v>0</v>
      </c>
      <c r="CX445" s="46">
        <v>0</v>
      </c>
      <c r="CY445" s="46">
        <v>4</v>
      </c>
      <c r="CZ445" s="46">
        <v>2</v>
      </c>
      <c r="DA445" s="46">
        <v>3</v>
      </c>
      <c r="DB445" s="46">
        <v>1</v>
      </c>
      <c r="DC445" s="46">
        <v>16</v>
      </c>
      <c r="DD445" s="46">
        <v>9</v>
      </c>
      <c r="DE445" s="46">
        <v>10</v>
      </c>
      <c r="DF445" s="46">
        <v>5</v>
      </c>
      <c r="DG445" s="46">
        <v>5</v>
      </c>
      <c r="DH445" s="46">
        <v>3</v>
      </c>
      <c r="DI445" s="46">
        <v>3</v>
      </c>
      <c r="DJ445" s="46">
        <v>3</v>
      </c>
      <c r="DK445" s="46">
        <v>0</v>
      </c>
      <c r="DL445" s="46">
        <v>0</v>
      </c>
      <c r="DM445" s="46">
        <v>0</v>
      </c>
      <c r="DN445" s="46">
        <v>0</v>
      </c>
      <c r="DO445" s="205" t="s">
        <v>232</v>
      </c>
      <c r="DP445" s="8" t="s">
        <v>90</v>
      </c>
      <c r="DQ445" s="71">
        <v>6</v>
      </c>
      <c r="DR445" s="71">
        <v>24</v>
      </c>
      <c r="DS445" s="71">
        <v>0</v>
      </c>
      <c r="DT445" s="71">
        <v>7</v>
      </c>
      <c r="DU445" s="71">
        <v>2</v>
      </c>
      <c r="DV445" s="16">
        <v>39</v>
      </c>
      <c r="DW445" s="71">
        <v>19</v>
      </c>
      <c r="DX445" s="71">
        <v>12</v>
      </c>
      <c r="DY445" s="152">
        <v>7</v>
      </c>
      <c r="DZ445" s="32">
        <v>5</v>
      </c>
      <c r="EA445" s="205" t="s">
        <v>232</v>
      </c>
      <c r="EB445" s="8" t="s">
        <v>90</v>
      </c>
      <c r="EC445" s="71">
        <v>79</v>
      </c>
      <c r="ED445" s="71">
        <v>122</v>
      </c>
      <c r="EE445" s="71">
        <v>0</v>
      </c>
      <c r="EF445" s="71">
        <v>0</v>
      </c>
      <c r="EG445" s="71">
        <v>4</v>
      </c>
      <c r="EH445" s="71">
        <v>72</v>
      </c>
      <c r="EI445" s="71">
        <v>0</v>
      </c>
      <c r="EJ445" s="71">
        <v>16</v>
      </c>
      <c r="EK445" s="71">
        <v>0</v>
      </c>
      <c r="EL445" s="71">
        <v>0</v>
      </c>
      <c r="EM445" s="71">
        <v>0</v>
      </c>
      <c r="EN445" s="71">
        <v>0</v>
      </c>
      <c r="EO445" s="71">
        <v>0</v>
      </c>
      <c r="EP445" s="71">
        <v>0</v>
      </c>
      <c r="EQ445" s="71">
        <v>0</v>
      </c>
      <c r="ER445" s="71">
        <v>0</v>
      </c>
      <c r="ES445" s="71">
        <v>0</v>
      </c>
      <c r="EU445" s="80" t="s">
        <v>232</v>
      </c>
      <c r="EV445" s="80" t="s">
        <v>2742</v>
      </c>
      <c r="EW445" s="78">
        <v>82</v>
      </c>
      <c r="EX445" s="80">
        <v>45</v>
      </c>
      <c r="EY445" s="78">
        <v>747</v>
      </c>
      <c r="EZ445" s="78"/>
      <c r="FA445" s="78"/>
      <c r="FB445" s="78"/>
      <c r="FC445" s="78"/>
      <c r="FD445" s="78"/>
      <c r="FE445" s="78"/>
    </row>
    <row r="446" spans="1:161">
      <c r="A446" s="205"/>
      <c r="B446" s="8" t="s">
        <v>91</v>
      </c>
      <c r="C446" s="71">
        <v>162</v>
      </c>
      <c r="D446" s="71">
        <v>75</v>
      </c>
      <c r="E446" s="71">
        <v>0</v>
      </c>
      <c r="F446" s="71">
        <v>0</v>
      </c>
      <c r="G446" s="71">
        <v>0</v>
      </c>
      <c r="H446" s="71">
        <v>0</v>
      </c>
      <c r="I446" s="71">
        <v>0</v>
      </c>
      <c r="J446" s="71">
        <v>0</v>
      </c>
      <c r="K446" s="71">
        <v>89</v>
      </c>
      <c r="L446" s="71">
        <v>47</v>
      </c>
      <c r="M446" s="71">
        <v>69</v>
      </c>
      <c r="N446" s="71">
        <v>19</v>
      </c>
      <c r="O446" s="71">
        <v>0</v>
      </c>
      <c r="P446" s="71">
        <v>0</v>
      </c>
      <c r="Q446" s="71">
        <v>0</v>
      </c>
      <c r="R446" s="71">
        <v>0</v>
      </c>
      <c r="S446" s="71">
        <v>0</v>
      </c>
      <c r="T446" s="71">
        <v>0</v>
      </c>
      <c r="U446" s="71">
        <v>0</v>
      </c>
      <c r="V446" s="71">
        <v>0</v>
      </c>
      <c r="W446" s="71">
        <v>65</v>
      </c>
      <c r="X446" s="71">
        <v>40</v>
      </c>
      <c r="Y446" s="71">
        <v>53</v>
      </c>
      <c r="Z446" s="71">
        <v>21</v>
      </c>
      <c r="AA446" s="71">
        <v>0</v>
      </c>
      <c r="AB446" s="71">
        <v>0</v>
      </c>
      <c r="AC446" s="69">
        <v>438</v>
      </c>
      <c r="AD446" s="69">
        <v>202</v>
      </c>
      <c r="AE446" s="205"/>
      <c r="AF446" s="8" t="s">
        <v>91</v>
      </c>
      <c r="AG446" s="71">
        <v>9</v>
      </c>
      <c r="AH446" s="71">
        <v>6</v>
      </c>
      <c r="AI446" s="71">
        <v>0</v>
      </c>
      <c r="AJ446" s="71">
        <v>0</v>
      </c>
      <c r="AK446" s="71">
        <v>0</v>
      </c>
      <c r="AL446" s="71">
        <v>0</v>
      </c>
      <c r="AM446" s="71">
        <v>0</v>
      </c>
      <c r="AN446" s="71">
        <v>0</v>
      </c>
      <c r="AO446" s="71">
        <v>1</v>
      </c>
      <c r="AP446" s="71">
        <v>0</v>
      </c>
      <c r="AQ446" s="71">
        <v>8</v>
      </c>
      <c r="AR446" s="71">
        <v>2</v>
      </c>
      <c r="AS446" s="71">
        <v>0</v>
      </c>
      <c r="AT446" s="71">
        <v>0</v>
      </c>
      <c r="AU446" s="71">
        <v>0</v>
      </c>
      <c r="AV446" s="71">
        <v>0</v>
      </c>
      <c r="AW446" s="71">
        <v>0</v>
      </c>
      <c r="AX446" s="71">
        <v>0</v>
      </c>
      <c r="AY446" s="71">
        <v>0</v>
      </c>
      <c r="AZ446" s="71">
        <v>0</v>
      </c>
      <c r="BA446" s="71">
        <v>13</v>
      </c>
      <c r="BB446" s="71">
        <v>4</v>
      </c>
      <c r="BC446" s="71">
        <v>9</v>
      </c>
      <c r="BD446" s="71">
        <v>4</v>
      </c>
      <c r="BE446" s="71">
        <v>0</v>
      </c>
      <c r="BF446" s="71">
        <v>0</v>
      </c>
      <c r="BG446" s="69">
        <v>40</v>
      </c>
      <c r="BH446" s="69">
        <v>16</v>
      </c>
      <c r="BI446" s="205"/>
      <c r="BJ446" s="8" t="s">
        <v>91</v>
      </c>
      <c r="BK446" s="31">
        <v>2</v>
      </c>
      <c r="BL446" s="31">
        <v>0</v>
      </c>
      <c r="BM446" s="31">
        <v>0</v>
      </c>
      <c r="BN446" s="31">
        <v>0</v>
      </c>
      <c r="BO446" s="31">
        <v>1</v>
      </c>
      <c r="BP446" s="31">
        <v>1</v>
      </c>
      <c r="BQ446" s="31">
        <v>0</v>
      </c>
      <c r="BR446" s="31">
        <v>0</v>
      </c>
      <c r="BS446" s="31">
        <v>0</v>
      </c>
      <c r="BT446" s="31">
        <v>0</v>
      </c>
      <c r="BU446" s="31">
        <v>1</v>
      </c>
      <c r="BV446" s="31">
        <v>1</v>
      </c>
      <c r="BW446" s="31">
        <v>0</v>
      </c>
      <c r="BX446" s="149">
        <v>6</v>
      </c>
      <c r="BY446" s="125">
        <v>7</v>
      </c>
      <c r="BZ446" s="71">
        <v>2</v>
      </c>
      <c r="CA446" s="71">
        <v>7</v>
      </c>
      <c r="CB446" s="71">
        <v>0</v>
      </c>
      <c r="CC446" s="71">
        <v>1</v>
      </c>
      <c r="CD446" s="205"/>
      <c r="CE446" s="8" t="s">
        <v>91</v>
      </c>
      <c r="CF446" s="71">
        <v>0</v>
      </c>
      <c r="CG446" s="71">
        <v>290</v>
      </c>
      <c r="CH446" s="71">
        <v>0</v>
      </c>
      <c r="CI446" s="71">
        <v>0</v>
      </c>
      <c r="CJ446" s="71">
        <v>0</v>
      </c>
      <c r="CK446" s="71">
        <v>2</v>
      </c>
      <c r="CL446" s="71">
        <v>7</v>
      </c>
      <c r="CM446" s="71">
        <v>7</v>
      </c>
      <c r="CN446" s="71">
        <v>7</v>
      </c>
      <c r="CO446" s="205"/>
      <c r="CP446" s="8" t="s">
        <v>91</v>
      </c>
      <c r="CQ446" s="46">
        <v>50</v>
      </c>
      <c r="CR446" s="46">
        <v>22</v>
      </c>
      <c r="CS446" s="46">
        <v>28</v>
      </c>
      <c r="CT446" s="46">
        <v>16</v>
      </c>
      <c r="CU446" s="46">
        <v>0</v>
      </c>
      <c r="CV446" s="46">
        <v>0</v>
      </c>
      <c r="CW446" s="46">
        <v>0</v>
      </c>
      <c r="CX446" s="46">
        <v>0</v>
      </c>
      <c r="CY446" s="46">
        <v>26</v>
      </c>
      <c r="CZ446" s="46">
        <v>15</v>
      </c>
      <c r="DA446" s="46">
        <v>15</v>
      </c>
      <c r="DB446" s="46">
        <v>9</v>
      </c>
      <c r="DC446" s="46">
        <v>24</v>
      </c>
      <c r="DD446" s="46">
        <v>15</v>
      </c>
      <c r="DE446" s="46">
        <v>20</v>
      </c>
      <c r="DF446" s="46">
        <v>13</v>
      </c>
      <c r="DG446" s="46">
        <v>4</v>
      </c>
      <c r="DH446" s="46">
        <v>0</v>
      </c>
      <c r="DI446" s="46">
        <v>4</v>
      </c>
      <c r="DJ446" s="46">
        <v>0</v>
      </c>
      <c r="DK446" s="46">
        <v>0</v>
      </c>
      <c r="DL446" s="46">
        <v>0</v>
      </c>
      <c r="DM446" s="46">
        <v>0</v>
      </c>
      <c r="DN446" s="46">
        <v>0</v>
      </c>
      <c r="DO446" s="205"/>
      <c r="DP446" s="8" t="s">
        <v>91</v>
      </c>
      <c r="DQ446" s="71">
        <v>12</v>
      </c>
      <c r="DR446" s="71">
        <v>8</v>
      </c>
      <c r="DS446" s="71">
        <v>0</v>
      </c>
      <c r="DT446" s="71">
        <v>2</v>
      </c>
      <c r="DU446" s="71">
        <v>0</v>
      </c>
      <c r="DV446" s="16">
        <v>22</v>
      </c>
      <c r="DW446" s="71">
        <v>14</v>
      </c>
      <c r="DX446" s="71">
        <v>13</v>
      </c>
      <c r="DY446" s="152">
        <v>9</v>
      </c>
      <c r="DZ446" s="32">
        <v>6</v>
      </c>
      <c r="EA446" s="205"/>
      <c r="EB446" s="8" t="s">
        <v>91</v>
      </c>
      <c r="EC446" s="71">
        <v>89</v>
      </c>
      <c r="ED446" s="71">
        <v>0</v>
      </c>
      <c r="EE446" s="71">
        <v>0</v>
      </c>
      <c r="EF446" s="71">
        <v>0</v>
      </c>
      <c r="EG446" s="71">
        <v>0</v>
      </c>
      <c r="EH446" s="71">
        <v>0</v>
      </c>
      <c r="EI446" s="71">
        <v>0</v>
      </c>
      <c r="EJ446" s="71">
        <v>124</v>
      </c>
      <c r="EK446" s="71">
        <v>0</v>
      </c>
      <c r="EL446" s="71">
        <v>0</v>
      </c>
      <c r="EM446" s="71">
        <v>0</v>
      </c>
      <c r="EN446" s="71">
        <v>0</v>
      </c>
      <c r="EO446" s="71">
        <v>1</v>
      </c>
      <c r="EP446" s="71">
        <v>0</v>
      </c>
      <c r="EQ446" s="71">
        <v>0</v>
      </c>
      <c r="ER446" s="71">
        <v>0</v>
      </c>
      <c r="ES446" s="71">
        <v>0</v>
      </c>
      <c r="EU446" s="80" t="s">
        <v>232</v>
      </c>
      <c r="EV446" s="80" t="s">
        <v>2743</v>
      </c>
      <c r="EW446" s="78">
        <v>104</v>
      </c>
      <c r="EX446" s="80">
        <v>67</v>
      </c>
      <c r="EY446" s="78">
        <v>580</v>
      </c>
      <c r="EZ446" s="78"/>
      <c r="FA446" s="78"/>
      <c r="FB446" s="78"/>
      <c r="FC446" s="78"/>
      <c r="FD446" s="78"/>
      <c r="FE446" s="78"/>
    </row>
    <row r="447" spans="1:161">
      <c r="A447" s="205"/>
      <c r="B447" s="66" t="s">
        <v>73</v>
      </c>
      <c r="C447" s="26">
        <v>337</v>
      </c>
      <c r="D447" s="26">
        <v>159</v>
      </c>
      <c r="E447" s="26">
        <v>0</v>
      </c>
      <c r="F447" s="26">
        <v>0</v>
      </c>
      <c r="G447" s="26">
        <v>0</v>
      </c>
      <c r="H447" s="26">
        <v>0</v>
      </c>
      <c r="I447" s="26">
        <v>0</v>
      </c>
      <c r="J447" s="26">
        <v>0</v>
      </c>
      <c r="K447" s="26">
        <v>158</v>
      </c>
      <c r="L447" s="26">
        <v>80</v>
      </c>
      <c r="M447" s="26">
        <v>96</v>
      </c>
      <c r="N447" s="26">
        <v>31</v>
      </c>
      <c r="O447" s="26">
        <v>0</v>
      </c>
      <c r="P447" s="26">
        <v>0</v>
      </c>
      <c r="Q447" s="26">
        <v>51</v>
      </c>
      <c r="R447" s="26">
        <v>23</v>
      </c>
      <c r="S447" s="26">
        <v>0</v>
      </c>
      <c r="T447" s="26">
        <v>0</v>
      </c>
      <c r="U447" s="26">
        <v>3</v>
      </c>
      <c r="V447" s="26">
        <v>0</v>
      </c>
      <c r="W447" s="26">
        <v>79</v>
      </c>
      <c r="X447" s="26">
        <v>49</v>
      </c>
      <c r="Y447" s="26">
        <v>62</v>
      </c>
      <c r="Z447" s="26">
        <v>25</v>
      </c>
      <c r="AA447" s="26">
        <v>0</v>
      </c>
      <c r="AB447" s="26">
        <v>0</v>
      </c>
      <c r="AC447" s="68">
        <v>786</v>
      </c>
      <c r="AD447" s="68">
        <v>367</v>
      </c>
      <c r="AE447" s="205"/>
      <c r="AF447" s="66" t="s">
        <v>73</v>
      </c>
      <c r="AG447" s="26">
        <v>38</v>
      </c>
      <c r="AH447" s="26">
        <v>24</v>
      </c>
      <c r="AI447" s="26">
        <v>0</v>
      </c>
      <c r="AJ447" s="26">
        <v>0</v>
      </c>
      <c r="AK447" s="26">
        <v>0</v>
      </c>
      <c r="AL447" s="26">
        <v>0</v>
      </c>
      <c r="AM447" s="26">
        <v>0</v>
      </c>
      <c r="AN447" s="26">
        <v>0</v>
      </c>
      <c r="AO447" s="26">
        <v>5</v>
      </c>
      <c r="AP447" s="26">
        <v>0</v>
      </c>
      <c r="AQ447" s="26">
        <v>8</v>
      </c>
      <c r="AR447" s="26">
        <v>2</v>
      </c>
      <c r="AS447" s="26">
        <v>0</v>
      </c>
      <c r="AT447" s="26">
        <v>0</v>
      </c>
      <c r="AU447" s="26">
        <v>10</v>
      </c>
      <c r="AV447" s="26">
        <v>7</v>
      </c>
      <c r="AW447" s="26">
        <v>0</v>
      </c>
      <c r="AX447" s="26">
        <v>0</v>
      </c>
      <c r="AY447" s="26">
        <v>0</v>
      </c>
      <c r="AZ447" s="26">
        <v>0</v>
      </c>
      <c r="BA447" s="26">
        <v>15</v>
      </c>
      <c r="BB447" s="26">
        <v>6</v>
      </c>
      <c r="BC447" s="26">
        <v>10</v>
      </c>
      <c r="BD447" s="26">
        <v>4</v>
      </c>
      <c r="BE447" s="26">
        <v>0</v>
      </c>
      <c r="BF447" s="26">
        <v>0</v>
      </c>
      <c r="BG447" s="68">
        <v>86</v>
      </c>
      <c r="BH447" s="68">
        <v>43</v>
      </c>
      <c r="BI447" s="205"/>
      <c r="BJ447" s="66" t="s">
        <v>73</v>
      </c>
      <c r="BK447" s="68">
        <v>6</v>
      </c>
      <c r="BL447" s="68">
        <v>0</v>
      </c>
      <c r="BM447" s="68">
        <v>0</v>
      </c>
      <c r="BN447" s="68">
        <v>0</v>
      </c>
      <c r="BO447" s="68">
        <v>4</v>
      </c>
      <c r="BP447" s="68">
        <v>3</v>
      </c>
      <c r="BQ447" s="68">
        <v>0</v>
      </c>
      <c r="BR447" s="68">
        <v>2</v>
      </c>
      <c r="BS447" s="68">
        <v>0</v>
      </c>
      <c r="BT447" s="68">
        <v>1</v>
      </c>
      <c r="BU447" s="68">
        <v>2</v>
      </c>
      <c r="BV447" s="68">
        <v>2</v>
      </c>
      <c r="BW447" s="68">
        <v>0</v>
      </c>
      <c r="BX447" s="68">
        <v>20</v>
      </c>
      <c r="BY447" s="68">
        <v>26</v>
      </c>
      <c r="BZ447" s="68">
        <v>19</v>
      </c>
      <c r="CA447" s="68">
        <v>17</v>
      </c>
      <c r="CB447" s="68">
        <v>1</v>
      </c>
      <c r="CC447" s="68">
        <v>4</v>
      </c>
      <c r="CD447" s="205"/>
      <c r="CE447" s="66" t="s">
        <v>73</v>
      </c>
      <c r="CF447" s="68">
        <v>0</v>
      </c>
      <c r="CG447" s="68">
        <v>638</v>
      </c>
      <c r="CH447" s="68">
        <v>17</v>
      </c>
      <c r="CI447" s="68">
        <v>0</v>
      </c>
      <c r="CJ447" s="68">
        <v>0</v>
      </c>
      <c r="CK447" s="68">
        <v>13</v>
      </c>
      <c r="CL447" s="68">
        <v>24</v>
      </c>
      <c r="CM447" s="68">
        <v>30</v>
      </c>
      <c r="CN447" s="68">
        <v>20</v>
      </c>
      <c r="CO447" s="205"/>
      <c r="CP447" s="66" t="s">
        <v>73</v>
      </c>
      <c r="CQ447" s="68">
        <v>107</v>
      </c>
      <c r="CR447" s="68">
        <v>46</v>
      </c>
      <c r="CS447" s="68">
        <v>57</v>
      </c>
      <c r="CT447" s="68">
        <v>29</v>
      </c>
      <c r="CU447" s="68">
        <v>0</v>
      </c>
      <c r="CV447" s="68">
        <v>0</v>
      </c>
      <c r="CW447" s="68">
        <v>0</v>
      </c>
      <c r="CX447" s="68">
        <v>0</v>
      </c>
      <c r="CY447" s="68">
        <v>30</v>
      </c>
      <c r="CZ447" s="68">
        <v>17</v>
      </c>
      <c r="DA447" s="68">
        <v>18</v>
      </c>
      <c r="DB447" s="68">
        <v>10</v>
      </c>
      <c r="DC447" s="68">
        <v>40</v>
      </c>
      <c r="DD447" s="68">
        <v>24</v>
      </c>
      <c r="DE447" s="68">
        <v>30</v>
      </c>
      <c r="DF447" s="68">
        <v>18</v>
      </c>
      <c r="DG447" s="68">
        <v>9</v>
      </c>
      <c r="DH447" s="68">
        <v>3</v>
      </c>
      <c r="DI447" s="68">
        <v>7</v>
      </c>
      <c r="DJ447" s="68">
        <v>3</v>
      </c>
      <c r="DK447" s="68">
        <v>0</v>
      </c>
      <c r="DL447" s="68">
        <v>0</v>
      </c>
      <c r="DM447" s="68">
        <v>0</v>
      </c>
      <c r="DN447" s="68">
        <v>0</v>
      </c>
      <c r="DO447" s="205"/>
      <c r="DP447" s="66" t="s">
        <v>73</v>
      </c>
      <c r="DQ447" s="26">
        <v>18</v>
      </c>
      <c r="DR447" s="26">
        <v>32</v>
      </c>
      <c r="DS447" s="26">
        <v>0</v>
      </c>
      <c r="DT447" s="26">
        <v>9</v>
      </c>
      <c r="DU447" s="26">
        <v>2</v>
      </c>
      <c r="DV447" s="26">
        <v>61</v>
      </c>
      <c r="DW447" s="26">
        <v>33</v>
      </c>
      <c r="DX447" s="26">
        <v>25</v>
      </c>
      <c r="DY447" s="41">
        <v>16</v>
      </c>
      <c r="DZ447" s="41">
        <v>11</v>
      </c>
      <c r="EA447" s="205"/>
      <c r="EB447" s="66" t="s">
        <v>73</v>
      </c>
      <c r="EC447" s="68">
        <v>168</v>
      </c>
      <c r="ED447" s="68">
        <v>122</v>
      </c>
      <c r="EE447" s="68">
        <v>0</v>
      </c>
      <c r="EF447" s="68">
        <v>0</v>
      </c>
      <c r="EG447" s="68">
        <v>4</v>
      </c>
      <c r="EH447" s="68">
        <v>72</v>
      </c>
      <c r="EI447" s="68">
        <v>0</v>
      </c>
      <c r="EJ447" s="68">
        <v>140</v>
      </c>
      <c r="EK447" s="68">
        <v>0</v>
      </c>
      <c r="EL447" s="68">
        <v>0</v>
      </c>
      <c r="EM447" s="68">
        <v>0</v>
      </c>
      <c r="EN447" s="68">
        <v>0</v>
      </c>
      <c r="EO447" s="68">
        <v>1</v>
      </c>
      <c r="EP447" s="68">
        <v>0</v>
      </c>
      <c r="EQ447" s="68">
        <v>0</v>
      </c>
      <c r="ER447" s="68">
        <v>0</v>
      </c>
      <c r="ES447" s="68">
        <v>0</v>
      </c>
      <c r="EU447" s="80" t="s">
        <v>232</v>
      </c>
      <c r="EV447" s="80" t="s">
        <v>2744</v>
      </c>
      <c r="EW447" s="78">
        <v>186</v>
      </c>
      <c r="EX447" s="80">
        <v>112</v>
      </c>
      <c r="EY447" s="78">
        <v>1327</v>
      </c>
      <c r="EZ447" s="78"/>
      <c r="FA447" s="78"/>
      <c r="FB447" s="78"/>
      <c r="FC447" s="78"/>
      <c r="FD447" s="78"/>
      <c r="FE447" s="78"/>
    </row>
    <row r="448" spans="1:161">
      <c r="A448" s="205" t="s">
        <v>235</v>
      </c>
      <c r="B448" s="8" t="s">
        <v>90</v>
      </c>
      <c r="C448" s="71">
        <v>400</v>
      </c>
      <c r="D448" s="71">
        <v>193</v>
      </c>
      <c r="E448" s="71">
        <v>48</v>
      </c>
      <c r="F448" s="71">
        <v>24</v>
      </c>
      <c r="G448" s="71">
        <v>0</v>
      </c>
      <c r="H448" s="71">
        <v>0</v>
      </c>
      <c r="I448" s="71">
        <v>0</v>
      </c>
      <c r="J448" s="71">
        <v>0</v>
      </c>
      <c r="K448" s="71">
        <v>188</v>
      </c>
      <c r="L448" s="71">
        <v>90</v>
      </c>
      <c r="M448" s="71">
        <v>0</v>
      </c>
      <c r="N448" s="71">
        <v>0</v>
      </c>
      <c r="O448" s="71">
        <v>35</v>
      </c>
      <c r="P448" s="71">
        <v>12</v>
      </c>
      <c r="Q448" s="71">
        <v>348</v>
      </c>
      <c r="R448" s="71">
        <v>167</v>
      </c>
      <c r="S448" s="71">
        <v>0</v>
      </c>
      <c r="T448" s="71">
        <v>0</v>
      </c>
      <c r="U448" s="71">
        <v>0</v>
      </c>
      <c r="V448" s="71">
        <v>0</v>
      </c>
      <c r="W448" s="71">
        <v>2</v>
      </c>
      <c r="X448" s="71">
        <v>0</v>
      </c>
      <c r="Y448" s="71">
        <v>0</v>
      </c>
      <c r="Z448" s="71">
        <v>0</v>
      </c>
      <c r="AA448" s="71">
        <v>18</v>
      </c>
      <c r="AB448" s="71">
        <v>8</v>
      </c>
      <c r="AC448" s="69">
        <v>1039</v>
      </c>
      <c r="AD448" s="69">
        <v>494</v>
      </c>
      <c r="AE448" s="205" t="s">
        <v>235</v>
      </c>
      <c r="AF448" s="8" t="s">
        <v>90</v>
      </c>
      <c r="AG448" s="71">
        <v>57</v>
      </c>
      <c r="AH448" s="71">
        <v>21</v>
      </c>
      <c r="AI448" s="71">
        <v>8</v>
      </c>
      <c r="AJ448" s="71">
        <v>5</v>
      </c>
      <c r="AK448" s="71">
        <v>0</v>
      </c>
      <c r="AL448" s="71">
        <v>0</v>
      </c>
      <c r="AM448" s="71">
        <v>0</v>
      </c>
      <c r="AN448" s="71">
        <v>0</v>
      </c>
      <c r="AO448" s="71">
        <v>25</v>
      </c>
      <c r="AP448" s="71">
        <v>11</v>
      </c>
      <c r="AQ448" s="71">
        <v>0</v>
      </c>
      <c r="AR448" s="71">
        <v>0</v>
      </c>
      <c r="AS448" s="71">
        <v>0</v>
      </c>
      <c r="AT448" s="71">
        <v>0</v>
      </c>
      <c r="AU448" s="71">
        <v>92</v>
      </c>
      <c r="AV448" s="71">
        <v>60</v>
      </c>
      <c r="AW448" s="71">
        <v>0</v>
      </c>
      <c r="AX448" s="71">
        <v>0</v>
      </c>
      <c r="AY448" s="71">
        <v>0</v>
      </c>
      <c r="AZ448" s="71">
        <v>0</v>
      </c>
      <c r="BA448" s="71">
        <v>1</v>
      </c>
      <c r="BB448" s="71">
        <v>0</v>
      </c>
      <c r="BC448" s="71">
        <v>0</v>
      </c>
      <c r="BD448" s="71">
        <v>0</v>
      </c>
      <c r="BE448" s="71">
        <v>0</v>
      </c>
      <c r="BF448" s="71">
        <v>0</v>
      </c>
      <c r="BG448" s="69">
        <v>183</v>
      </c>
      <c r="BH448" s="69">
        <v>97</v>
      </c>
      <c r="BI448" s="205" t="s">
        <v>235</v>
      </c>
      <c r="BJ448" s="8" t="s">
        <v>90</v>
      </c>
      <c r="BK448" s="31">
        <v>6</v>
      </c>
      <c r="BL448" s="31">
        <v>1</v>
      </c>
      <c r="BM448" s="31">
        <v>0</v>
      </c>
      <c r="BN448" s="31">
        <v>0</v>
      </c>
      <c r="BO448" s="31">
        <v>3</v>
      </c>
      <c r="BP448" s="31">
        <v>0</v>
      </c>
      <c r="BQ448" s="31">
        <v>1</v>
      </c>
      <c r="BR448" s="31">
        <v>5</v>
      </c>
      <c r="BS448" s="31">
        <v>0</v>
      </c>
      <c r="BT448" s="31">
        <v>0</v>
      </c>
      <c r="BU448" s="31">
        <v>1</v>
      </c>
      <c r="BV448" s="31">
        <v>0</v>
      </c>
      <c r="BW448" s="31">
        <v>1</v>
      </c>
      <c r="BX448" s="149">
        <v>18</v>
      </c>
      <c r="BY448" s="125">
        <v>15</v>
      </c>
      <c r="BZ448" s="71">
        <v>2</v>
      </c>
      <c r="CA448" s="71">
        <v>0</v>
      </c>
      <c r="CB448" s="71">
        <v>0</v>
      </c>
      <c r="CC448" s="71">
        <v>4</v>
      </c>
      <c r="CD448" s="205" t="s">
        <v>235</v>
      </c>
      <c r="CE448" s="8" t="s">
        <v>90</v>
      </c>
      <c r="CF448" s="71">
        <v>0</v>
      </c>
      <c r="CG448" s="71">
        <v>309</v>
      </c>
      <c r="CH448" s="71">
        <v>0</v>
      </c>
      <c r="CI448" s="71">
        <v>54</v>
      </c>
      <c r="CJ448" s="71">
        <v>0</v>
      </c>
      <c r="CK448" s="71">
        <v>4</v>
      </c>
      <c r="CL448" s="71">
        <v>15</v>
      </c>
      <c r="CM448" s="71">
        <v>9</v>
      </c>
      <c r="CN448" s="71">
        <v>6</v>
      </c>
      <c r="CO448" s="205" t="s">
        <v>235</v>
      </c>
      <c r="CP448" s="8" t="s">
        <v>90</v>
      </c>
      <c r="CQ448" s="46">
        <v>258</v>
      </c>
      <c r="CR448" s="46">
        <v>117</v>
      </c>
      <c r="CS448" s="46">
        <v>126</v>
      </c>
      <c r="CT448" s="46">
        <v>55</v>
      </c>
      <c r="CU448" s="46">
        <v>0</v>
      </c>
      <c r="CV448" s="46">
        <v>0</v>
      </c>
      <c r="CW448" s="46">
        <v>0</v>
      </c>
      <c r="CX448" s="46">
        <v>0</v>
      </c>
      <c r="CY448" s="46">
        <v>0</v>
      </c>
      <c r="CZ448" s="46">
        <v>0</v>
      </c>
      <c r="DA448" s="46">
        <v>0</v>
      </c>
      <c r="DB448" s="46">
        <v>0</v>
      </c>
      <c r="DC448" s="46">
        <v>2</v>
      </c>
      <c r="DD448" s="46">
        <v>0</v>
      </c>
      <c r="DE448" s="46">
        <v>1</v>
      </c>
      <c r="DF448" s="46">
        <v>0</v>
      </c>
      <c r="DG448" s="46">
        <v>0</v>
      </c>
      <c r="DH448" s="46">
        <v>0</v>
      </c>
      <c r="DI448" s="46">
        <v>0</v>
      </c>
      <c r="DJ448" s="46">
        <v>0</v>
      </c>
      <c r="DK448" s="46">
        <v>0</v>
      </c>
      <c r="DL448" s="46">
        <v>0</v>
      </c>
      <c r="DM448" s="46">
        <v>0</v>
      </c>
      <c r="DN448" s="46">
        <v>0</v>
      </c>
      <c r="DO448" s="205" t="s">
        <v>235</v>
      </c>
      <c r="DP448" s="8" t="s">
        <v>90</v>
      </c>
      <c r="DQ448" s="71">
        <v>4</v>
      </c>
      <c r="DR448" s="71">
        <v>34</v>
      </c>
      <c r="DS448" s="71">
        <v>0</v>
      </c>
      <c r="DT448" s="71">
        <v>12</v>
      </c>
      <c r="DU448" s="71">
        <v>0</v>
      </c>
      <c r="DV448" s="16">
        <v>50</v>
      </c>
      <c r="DW448" s="71">
        <v>19</v>
      </c>
      <c r="DX448" s="71">
        <v>14</v>
      </c>
      <c r="DY448" s="152">
        <v>14</v>
      </c>
      <c r="DZ448" s="32">
        <v>1</v>
      </c>
      <c r="EA448" s="205" t="s">
        <v>235</v>
      </c>
      <c r="EB448" s="8" t="s">
        <v>90</v>
      </c>
      <c r="EC448" s="71">
        <v>49</v>
      </c>
      <c r="ED448" s="71">
        <v>40</v>
      </c>
      <c r="EE448" s="71">
        <v>3</v>
      </c>
      <c r="EF448" s="71">
        <v>0</v>
      </c>
      <c r="EG448" s="71">
        <v>0</v>
      </c>
      <c r="EH448" s="71">
        <v>0</v>
      </c>
      <c r="EI448" s="71">
        <v>0</v>
      </c>
      <c r="EJ448" s="71">
        <v>50</v>
      </c>
      <c r="EK448" s="71">
        <v>0</v>
      </c>
      <c r="EL448" s="71">
        <v>0</v>
      </c>
      <c r="EM448" s="71">
        <v>2</v>
      </c>
      <c r="EN448" s="71">
        <v>0</v>
      </c>
      <c r="EO448" s="71">
        <v>0</v>
      </c>
      <c r="EP448" s="71">
        <v>0</v>
      </c>
      <c r="EQ448" s="71">
        <v>0</v>
      </c>
      <c r="ER448" s="71">
        <v>0</v>
      </c>
      <c r="ES448" s="71">
        <v>0</v>
      </c>
      <c r="EU448" s="80" t="s">
        <v>235</v>
      </c>
      <c r="EV448" s="80" t="s">
        <v>2745</v>
      </c>
      <c r="EW448" s="78">
        <v>260</v>
      </c>
      <c r="EX448" s="80">
        <v>127</v>
      </c>
      <c r="EY448" s="78">
        <v>834</v>
      </c>
      <c r="EZ448" s="78"/>
      <c r="FA448" s="78"/>
      <c r="FB448" s="78"/>
      <c r="FC448" s="78"/>
      <c r="FD448" s="78"/>
      <c r="FE448" s="78"/>
    </row>
    <row r="449" spans="1:161">
      <c r="A449" s="205"/>
      <c r="B449" s="8" t="s">
        <v>91</v>
      </c>
      <c r="C449" s="71">
        <v>795</v>
      </c>
      <c r="D449" s="71">
        <v>396</v>
      </c>
      <c r="E449" s="71">
        <v>0</v>
      </c>
      <c r="F449" s="71">
        <v>0</v>
      </c>
      <c r="G449" s="71">
        <v>0</v>
      </c>
      <c r="H449" s="71">
        <v>0</v>
      </c>
      <c r="I449" s="71">
        <v>0</v>
      </c>
      <c r="J449" s="71">
        <v>0</v>
      </c>
      <c r="K449" s="71">
        <v>285</v>
      </c>
      <c r="L449" s="71">
        <v>163</v>
      </c>
      <c r="M449" s="71">
        <v>116</v>
      </c>
      <c r="N449" s="71">
        <v>31</v>
      </c>
      <c r="O449" s="71">
        <v>194</v>
      </c>
      <c r="P449" s="71">
        <v>77</v>
      </c>
      <c r="Q449" s="71">
        <v>0</v>
      </c>
      <c r="R449" s="71">
        <v>0</v>
      </c>
      <c r="S449" s="71">
        <v>0</v>
      </c>
      <c r="T449" s="71">
        <v>0</v>
      </c>
      <c r="U449" s="71">
        <v>0</v>
      </c>
      <c r="V449" s="71">
        <v>0</v>
      </c>
      <c r="W449" s="71">
        <v>326</v>
      </c>
      <c r="X449" s="71">
        <v>185</v>
      </c>
      <c r="Y449" s="71">
        <v>184</v>
      </c>
      <c r="Z449" s="71">
        <v>78</v>
      </c>
      <c r="AA449" s="71">
        <v>137</v>
      </c>
      <c r="AB449" s="71">
        <v>55</v>
      </c>
      <c r="AC449" s="69">
        <v>2037</v>
      </c>
      <c r="AD449" s="69">
        <v>985</v>
      </c>
      <c r="AE449" s="205"/>
      <c r="AF449" s="8" t="s">
        <v>91</v>
      </c>
      <c r="AG449" s="71">
        <v>15</v>
      </c>
      <c r="AH449" s="71">
        <v>9</v>
      </c>
      <c r="AI449" s="71">
        <v>0</v>
      </c>
      <c r="AJ449" s="71">
        <v>0</v>
      </c>
      <c r="AK449" s="71">
        <v>0</v>
      </c>
      <c r="AL449" s="71">
        <v>0</v>
      </c>
      <c r="AM449" s="71">
        <v>0</v>
      </c>
      <c r="AN449" s="71">
        <v>0</v>
      </c>
      <c r="AO449" s="71">
        <v>23</v>
      </c>
      <c r="AP449" s="71">
        <v>12</v>
      </c>
      <c r="AQ449" s="71">
        <v>3</v>
      </c>
      <c r="AR449" s="71">
        <v>2</v>
      </c>
      <c r="AS449" s="71">
        <v>11</v>
      </c>
      <c r="AT449" s="71">
        <v>5</v>
      </c>
      <c r="AU449" s="71">
        <v>0</v>
      </c>
      <c r="AV449" s="71">
        <v>0</v>
      </c>
      <c r="AW449" s="71">
        <v>0</v>
      </c>
      <c r="AX449" s="71">
        <v>0</v>
      </c>
      <c r="AY449" s="71">
        <v>0</v>
      </c>
      <c r="AZ449" s="71">
        <v>0</v>
      </c>
      <c r="BA449" s="71">
        <v>43</v>
      </c>
      <c r="BB449" s="71">
        <v>22</v>
      </c>
      <c r="BC449" s="71">
        <v>12</v>
      </c>
      <c r="BD449" s="71">
        <v>4</v>
      </c>
      <c r="BE449" s="71">
        <v>22</v>
      </c>
      <c r="BF449" s="71">
        <v>10</v>
      </c>
      <c r="BG449" s="69">
        <v>129</v>
      </c>
      <c r="BH449" s="69">
        <v>64</v>
      </c>
      <c r="BI449" s="205"/>
      <c r="BJ449" s="8" t="s">
        <v>91</v>
      </c>
      <c r="BK449" s="31">
        <v>9</v>
      </c>
      <c r="BL449" s="31">
        <v>0</v>
      </c>
      <c r="BM449" s="31">
        <v>0</v>
      </c>
      <c r="BN449" s="31">
        <v>0</v>
      </c>
      <c r="BO449" s="31">
        <v>5</v>
      </c>
      <c r="BP449" s="31">
        <v>1</v>
      </c>
      <c r="BQ449" s="31">
        <v>1</v>
      </c>
      <c r="BR449" s="31">
        <v>0</v>
      </c>
      <c r="BS449" s="31">
        <v>0</v>
      </c>
      <c r="BT449" s="31">
        <v>0</v>
      </c>
      <c r="BU449" s="31">
        <v>3</v>
      </c>
      <c r="BV449" s="31">
        <v>2</v>
      </c>
      <c r="BW449" s="31">
        <v>2</v>
      </c>
      <c r="BX449" s="149">
        <v>23</v>
      </c>
      <c r="BY449" s="125">
        <v>20</v>
      </c>
      <c r="BZ449" s="71">
        <v>20</v>
      </c>
      <c r="CA449" s="71">
        <v>20</v>
      </c>
      <c r="CB449" s="71">
        <v>0</v>
      </c>
      <c r="CC449" s="71">
        <v>1</v>
      </c>
      <c r="CD449" s="205"/>
      <c r="CE449" s="8" t="s">
        <v>91</v>
      </c>
      <c r="CF449" s="71">
        <v>650</v>
      </c>
      <c r="CG449" s="71">
        <v>0</v>
      </c>
      <c r="CH449" s="71">
        <v>0</v>
      </c>
      <c r="CI449" s="71">
        <v>0</v>
      </c>
      <c r="CJ449" s="71">
        <v>0</v>
      </c>
      <c r="CK449" s="71">
        <v>0</v>
      </c>
      <c r="CL449" s="71">
        <v>20</v>
      </c>
      <c r="CM449" s="71">
        <v>20</v>
      </c>
      <c r="CN449" s="71">
        <v>20</v>
      </c>
      <c r="CO449" s="205"/>
      <c r="CP449" s="8" t="s">
        <v>91</v>
      </c>
      <c r="CQ449" s="46">
        <v>0</v>
      </c>
      <c r="CR449" s="46">
        <v>0</v>
      </c>
      <c r="CS449" s="46">
        <v>0</v>
      </c>
      <c r="CT449" s="46">
        <v>0</v>
      </c>
      <c r="CU449" s="46">
        <v>0</v>
      </c>
      <c r="CV449" s="46">
        <v>0</v>
      </c>
      <c r="CW449" s="46">
        <v>0</v>
      </c>
      <c r="CX449" s="46">
        <v>0</v>
      </c>
      <c r="CY449" s="46">
        <v>0</v>
      </c>
      <c r="CZ449" s="46">
        <v>0</v>
      </c>
      <c r="DA449" s="46">
        <v>0</v>
      </c>
      <c r="DB449" s="46">
        <v>0</v>
      </c>
      <c r="DC449" s="46">
        <v>211</v>
      </c>
      <c r="DD449" s="46">
        <v>117</v>
      </c>
      <c r="DE449" s="46">
        <v>83</v>
      </c>
      <c r="DF449" s="46">
        <v>31</v>
      </c>
      <c r="DG449" s="46">
        <v>79</v>
      </c>
      <c r="DH449" s="46">
        <v>26</v>
      </c>
      <c r="DI449" s="46">
        <v>17</v>
      </c>
      <c r="DJ449" s="46">
        <v>2</v>
      </c>
      <c r="DK449" s="46">
        <v>100</v>
      </c>
      <c r="DL449" s="46">
        <v>38</v>
      </c>
      <c r="DM449" s="46">
        <v>43</v>
      </c>
      <c r="DN449" s="46">
        <v>13</v>
      </c>
      <c r="DO449" s="205"/>
      <c r="DP449" s="8" t="s">
        <v>91</v>
      </c>
      <c r="DQ449" s="71">
        <v>5</v>
      </c>
      <c r="DR449" s="71">
        <v>36</v>
      </c>
      <c r="DS449" s="71">
        <v>1</v>
      </c>
      <c r="DT449" s="71">
        <v>6</v>
      </c>
      <c r="DU449" s="71">
        <v>0</v>
      </c>
      <c r="DV449" s="16">
        <v>48</v>
      </c>
      <c r="DW449" s="71">
        <v>22</v>
      </c>
      <c r="DX449" s="71">
        <v>9</v>
      </c>
      <c r="DY449" s="152">
        <v>12</v>
      </c>
      <c r="DZ449" s="32">
        <v>7</v>
      </c>
      <c r="EA449" s="205"/>
      <c r="EB449" s="8" t="s">
        <v>91</v>
      </c>
      <c r="EC449" s="71">
        <v>0</v>
      </c>
      <c r="ED449" s="71">
        <v>0</v>
      </c>
      <c r="EE449" s="71">
        <v>0</v>
      </c>
      <c r="EF449" s="71">
        <v>0</v>
      </c>
      <c r="EG449" s="71">
        <v>20</v>
      </c>
      <c r="EH449" s="71">
        <v>20</v>
      </c>
      <c r="EI449" s="71">
        <v>0</v>
      </c>
      <c r="EJ449" s="71">
        <v>0</v>
      </c>
      <c r="EK449" s="71">
        <v>0</v>
      </c>
      <c r="EL449" s="71">
        <v>0</v>
      </c>
      <c r="EM449" s="71">
        <v>0</v>
      </c>
      <c r="EN449" s="71">
        <v>0</v>
      </c>
      <c r="EO449" s="71">
        <v>0</v>
      </c>
      <c r="EP449" s="71">
        <v>0</v>
      </c>
      <c r="EQ449" s="71">
        <v>0</v>
      </c>
      <c r="ER449" s="71">
        <v>0</v>
      </c>
      <c r="ES449" s="71">
        <v>0</v>
      </c>
      <c r="EU449" s="80" t="s">
        <v>235</v>
      </c>
      <c r="EV449" s="80" t="s">
        <v>2746</v>
      </c>
      <c r="EW449" s="78">
        <v>390</v>
      </c>
      <c r="EX449" s="80">
        <v>143</v>
      </c>
      <c r="EY449" s="78">
        <v>650</v>
      </c>
      <c r="EZ449" s="78"/>
      <c r="FA449" s="78"/>
      <c r="FB449" s="78"/>
      <c r="FC449" s="78"/>
      <c r="FD449" s="78"/>
      <c r="FE449" s="78"/>
    </row>
    <row r="450" spans="1:161">
      <c r="A450" s="205"/>
      <c r="B450" s="66" t="s">
        <v>73</v>
      </c>
      <c r="C450" s="26">
        <v>1195</v>
      </c>
      <c r="D450" s="26">
        <v>589</v>
      </c>
      <c r="E450" s="26">
        <v>48</v>
      </c>
      <c r="F450" s="26">
        <v>24</v>
      </c>
      <c r="G450" s="26">
        <v>0</v>
      </c>
      <c r="H450" s="26">
        <v>0</v>
      </c>
      <c r="I450" s="26">
        <v>0</v>
      </c>
      <c r="J450" s="26">
        <v>0</v>
      </c>
      <c r="K450" s="26">
        <v>473</v>
      </c>
      <c r="L450" s="26">
        <v>253</v>
      </c>
      <c r="M450" s="26">
        <v>116</v>
      </c>
      <c r="N450" s="26">
        <v>31</v>
      </c>
      <c r="O450" s="26">
        <v>229</v>
      </c>
      <c r="P450" s="26">
        <v>89</v>
      </c>
      <c r="Q450" s="26">
        <v>348</v>
      </c>
      <c r="R450" s="26">
        <v>167</v>
      </c>
      <c r="S450" s="26">
        <v>0</v>
      </c>
      <c r="T450" s="26">
        <v>0</v>
      </c>
      <c r="U450" s="26">
        <v>0</v>
      </c>
      <c r="V450" s="26">
        <v>0</v>
      </c>
      <c r="W450" s="26">
        <v>328</v>
      </c>
      <c r="X450" s="26">
        <v>185</v>
      </c>
      <c r="Y450" s="26">
        <v>184</v>
      </c>
      <c r="Z450" s="26">
        <v>78</v>
      </c>
      <c r="AA450" s="26">
        <v>155</v>
      </c>
      <c r="AB450" s="26">
        <v>63</v>
      </c>
      <c r="AC450" s="68">
        <v>3076</v>
      </c>
      <c r="AD450" s="68">
        <v>1479</v>
      </c>
      <c r="AE450" s="205"/>
      <c r="AF450" s="66" t="s">
        <v>73</v>
      </c>
      <c r="AG450" s="26">
        <v>72</v>
      </c>
      <c r="AH450" s="26">
        <v>30</v>
      </c>
      <c r="AI450" s="26">
        <v>8</v>
      </c>
      <c r="AJ450" s="26">
        <v>5</v>
      </c>
      <c r="AK450" s="26">
        <v>0</v>
      </c>
      <c r="AL450" s="26">
        <v>0</v>
      </c>
      <c r="AM450" s="26">
        <v>0</v>
      </c>
      <c r="AN450" s="26">
        <v>0</v>
      </c>
      <c r="AO450" s="26">
        <v>48</v>
      </c>
      <c r="AP450" s="26">
        <v>23</v>
      </c>
      <c r="AQ450" s="26">
        <v>3</v>
      </c>
      <c r="AR450" s="26">
        <v>2</v>
      </c>
      <c r="AS450" s="26">
        <v>11</v>
      </c>
      <c r="AT450" s="26">
        <v>5</v>
      </c>
      <c r="AU450" s="26">
        <v>92</v>
      </c>
      <c r="AV450" s="26">
        <v>60</v>
      </c>
      <c r="AW450" s="26">
        <v>0</v>
      </c>
      <c r="AX450" s="26">
        <v>0</v>
      </c>
      <c r="AY450" s="26">
        <v>0</v>
      </c>
      <c r="AZ450" s="26">
        <v>0</v>
      </c>
      <c r="BA450" s="26">
        <v>44</v>
      </c>
      <c r="BB450" s="26">
        <v>22</v>
      </c>
      <c r="BC450" s="26">
        <v>12</v>
      </c>
      <c r="BD450" s="26">
        <v>4</v>
      </c>
      <c r="BE450" s="26">
        <v>22</v>
      </c>
      <c r="BF450" s="26">
        <v>10</v>
      </c>
      <c r="BG450" s="68">
        <v>312</v>
      </c>
      <c r="BH450" s="68">
        <v>161</v>
      </c>
      <c r="BI450" s="205"/>
      <c r="BJ450" s="66" t="s">
        <v>73</v>
      </c>
      <c r="BK450" s="68">
        <v>15</v>
      </c>
      <c r="BL450" s="68">
        <v>1</v>
      </c>
      <c r="BM450" s="68">
        <v>0</v>
      </c>
      <c r="BN450" s="68">
        <v>0</v>
      </c>
      <c r="BO450" s="68">
        <v>8</v>
      </c>
      <c r="BP450" s="68">
        <v>1</v>
      </c>
      <c r="BQ450" s="68">
        <v>2</v>
      </c>
      <c r="BR450" s="68">
        <v>5</v>
      </c>
      <c r="BS450" s="68">
        <v>0</v>
      </c>
      <c r="BT450" s="68">
        <v>0</v>
      </c>
      <c r="BU450" s="68">
        <v>4</v>
      </c>
      <c r="BV450" s="68">
        <v>2</v>
      </c>
      <c r="BW450" s="68">
        <v>3</v>
      </c>
      <c r="BX450" s="68">
        <v>41</v>
      </c>
      <c r="BY450" s="68">
        <v>35</v>
      </c>
      <c r="BZ450" s="68">
        <v>22</v>
      </c>
      <c r="CA450" s="68">
        <v>20</v>
      </c>
      <c r="CB450" s="68">
        <v>0</v>
      </c>
      <c r="CC450" s="68">
        <v>5</v>
      </c>
      <c r="CD450" s="205"/>
      <c r="CE450" s="66" t="s">
        <v>73</v>
      </c>
      <c r="CF450" s="68">
        <v>650</v>
      </c>
      <c r="CG450" s="68">
        <v>309</v>
      </c>
      <c r="CH450" s="68">
        <v>0</v>
      </c>
      <c r="CI450" s="68">
        <v>54</v>
      </c>
      <c r="CJ450" s="68">
        <v>0</v>
      </c>
      <c r="CK450" s="68">
        <v>4</v>
      </c>
      <c r="CL450" s="68">
        <v>35</v>
      </c>
      <c r="CM450" s="68">
        <v>29</v>
      </c>
      <c r="CN450" s="68">
        <v>26</v>
      </c>
      <c r="CO450" s="205"/>
      <c r="CP450" s="66" t="s">
        <v>73</v>
      </c>
      <c r="CQ450" s="68">
        <v>258</v>
      </c>
      <c r="CR450" s="68">
        <v>117</v>
      </c>
      <c r="CS450" s="68">
        <v>126</v>
      </c>
      <c r="CT450" s="68">
        <v>55</v>
      </c>
      <c r="CU450" s="68">
        <v>0</v>
      </c>
      <c r="CV450" s="68">
        <v>0</v>
      </c>
      <c r="CW450" s="68">
        <v>0</v>
      </c>
      <c r="CX450" s="68">
        <v>0</v>
      </c>
      <c r="CY450" s="68">
        <v>0</v>
      </c>
      <c r="CZ450" s="68">
        <v>0</v>
      </c>
      <c r="DA450" s="68">
        <v>0</v>
      </c>
      <c r="DB450" s="68">
        <v>0</v>
      </c>
      <c r="DC450" s="68">
        <v>213</v>
      </c>
      <c r="DD450" s="68">
        <v>117</v>
      </c>
      <c r="DE450" s="68">
        <v>84</v>
      </c>
      <c r="DF450" s="68">
        <v>31</v>
      </c>
      <c r="DG450" s="68">
        <v>79</v>
      </c>
      <c r="DH450" s="68">
        <v>26</v>
      </c>
      <c r="DI450" s="68">
        <v>17</v>
      </c>
      <c r="DJ450" s="68">
        <v>2</v>
      </c>
      <c r="DK450" s="68">
        <v>100</v>
      </c>
      <c r="DL450" s="68">
        <v>38</v>
      </c>
      <c r="DM450" s="68">
        <v>43</v>
      </c>
      <c r="DN450" s="68">
        <v>13</v>
      </c>
      <c r="DO450" s="205"/>
      <c r="DP450" s="66" t="s">
        <v>73</v>
      </c>
      <c r="DQ450" s="26">
        <v>9</v>
      </c>
      <c r="DR450" s="26">
        <v>70</v>
      </c>
      <c r="DS450" s="26">
        <v>1</v>
      </c>
      <c r="DT450" s="26">
        <v>18</v>
      </c>
      <c r="DU450" s="26">
        <v>0</v>
      </c>
      <c r="DV450" s="26">
        <v>98</v>
      </c>
      <c r="DW450" s="26">
        <v>41</v>
      </c>
      <c r="DX450" s="26">
        <v>23</v>
      </c>
      <c r="DY450" s="41">
        <v>26</v>
      </c>
      <c r="DZ450" s="41">
        <v>8</v>
      </c>
      <c r="EA450" s="205"/>
      <c r="EB450" s="66" t="s">
        <v>73</v>
      </c>
      <c r="EC450" s="68">
        <v>49</v>
      </c>
      <c r="ED450" s="68">
        <v>40</v>
      </c>
      <c r="EE450" s="68">
        <v>3</v>
      </c>
      <c r="EF450" s="68">
        <v>0</v>
      </c>
      <c r="EG450" s="68">
        <v>20</v>
      </c>
      <c r="EH450" s="68">
        <v>20</v>
      </c>
      <c r="EI450" s="68">
        <v>0</v>
      </c>
      <c r="EJ450" s="68">
        <v>50</v>
      </c>
      <c r="EK450" s="68">
        <v>0</v>
      </c>
      <c r="EL450" s="68">
        <v>0</v>
      </c>
      <c r="EM450" s="68">
        <v>2</v>
      </c>
      <c r="EN450" s="68">
        <v>0</v>
      </c>
      <c r="EO450" s="68">
        <v>0</v>
      </c>
      <c r="EP450" s="68">
        <v>0</v>
      </c>
      <c r="EQ450" s="68">
        <v>0</v>
      </c>
      <c r="ER450" s="68">
        <v>0</v>
      </c>
      <c r="ES450" s="68">
        <v>0</v>
      </c>
      <c r="EU450" s="80" t="s">
        <v>235</v>
      </c>
      <c r="EV450" s="80" t="s">
        <v>2747</v>
      </c>
      <c r="EW450" s="78">
        <v>650</v>
      </c>
      <c r="EX450" s="80">
        <v>270</v>
      </c>
      <c r="EY450" s="78">
        <v>1484</v>
      </c>
      <c r="EZ450" s="78"/>
      <c r="FA450" s="78"/>
      <c r="FB450" s="78"/>
      <c r="FC450" s="78"/>
      <c r="FD450" s="78"/>
      <c r="FE450" s="78"/>
    </row>
    <row r="451" spans="1:161">
      <c r="A451" s="205" t="s">
        <v>2055</v>
      </c>
      <c r="B451" s="8" t="s">
        <v>90</v>
      </c>
      <c r="C451" s="71">
        <v>749</v>
      </c>
      <c r="D451" s="71">
        <v>317</v>
      </c>
      <c r="E451" s="71">
        <v>59</v>
      </c>
      <c r="F451" s="71">
        <v>30</v>
      </c>
      <c r="G451" s="71">
        <v>0</v>
      </c>
      <c r="H451" s="71">
        <v>0</v>
      </c>
      <c r="I451" s="71">
        <v>0</v>
      </c>
      <c r="J451" s="71">
        <v>0</v>
      </c>
      <c r="K451" s="71">
        <v>393</v>
      </c>
      <c r="L451" s="71">
        <v>199</v>
      </c>
      <c r="M451" s="71">
        <v>121</v>
      </c>
      <c r="N451" s="71">
        <v>35</v>
      </c>
      <c r="O451" s="71">
        <v>141</v>
      </c>
      <c r="P451" s="71">
        <v>53</v>
      </c>
      <c r="Q451" s="71">
        <v>710</v>
      </c>
      <c r="R451" s="71">
        <v>328</v>
      </c>
      <c r="S451" s="71">
        <v>0</v>
      </c>
      <c r="T451" s="71">
        <v>0</v>
      </c>
      <c r="U451" s="71">
        <v>25</v>
      </c>
      <c r="V451" s="71">
        <v>6</v>
      </c>
      <c r="W451" s="71">
        <v>163</v>
      </c>
      <c r="X451" s="71">
        <v>81</v>
      </c>
      <c r="Y451" s="71">
        <v>41</v>
      </c>
      <c r="Z451" s="71">
        <v>13</v>
      </c>
      <c r="AA451" s="71">
        <v>29</v>
      </c>
      <c r="AB451" s="71">
        <v>10</v>
      </c>
      <c r="AC451" s="69">
        <v>2431</v>
      </c>
      <c r="AD451" s="69">
        <v>1072</v>
      </c>
      <c r="AE451" s="205" t="s">
        <v>2055</v>
      </c>
      <c r="AF451" s="8" t="s">
        <v>90</v>
      </c>
      <c r="AG451" s="71">
        <v>111</v>
      </c>
      <c r="AH451" s="71">
        <v>37</v>
      </c>
      <c r="AI451" s="71">
        <v>5</v>
      </c>
      <c r="AJ451" s="71">
        <v>2</v>
      </c>
      <c r="AK451" s="71">
        <v>0</v>
      </c>
      <c r="AL451" s="71">
        <v>0</v>
      </c>
      <c r="AM451" s="71">
        <v>0</v>
      </c>
      <c r="AN451" s="71">
        <v>0</v>
      </c>
      <c r="AO451" s="71">
        <v>70</v>
      </c>
      <c r="AP451" s="71">
        <v>31</v>
      </c>
      <c r="AQ451" s="71">
        <v>30</v>
      </c>
      <c r="AR451" s="71">
        <v>7</v>
      </c>
      <c r="AS451" s="71">
        <v>8</v>
      </c>
      <c r="AT451" s="71">
        <v>3</v>
      </c>
      <c r="AU451" s="71">
        <v>237</v>
      </c>
      <c r="AV451" s="71">
        <v>110</v>
      </c>
      <c r="AW451" s="71">
        <v>0</v>
      </c>
      <c r="AX451" s="71">
        <v>0</v>
      </c>
      <c r="AY451" s="71">
        <v>4</v>
      </c>
      <c r="AZ451" s="71">
        <v>0</v>
      </c>
      <c r="BA451" s="71">
        <v>48</v>
      </c>
      <c r="BB451" s="71">
        <v>21</v>
      </c>
      <c r="BC451" s="71">
        <v>6</v>
      </c>
      <c r="BD451" s="71">
        <v>2</v>
      </c>
      <c r="BE451" s="71">
        <v>7</v>
      </c>
      <c r="BF451" s="71">
        <v>0</v>
      </c>
      <c r="BG451" s="69">
        <v>526</v>
      </c>
      <c r="BH451" s="69">
        <v>213</v>
      </c>
      <c r="BI451" s="205" t="s">
        <v>2055</v>
      </c>
      <c r="BJ451" s="8" t="s">
        <v>90</v>
      </c>
      <c r="BK451" s="31">
        <v>16</v>
      </c>
      <c r="BL451" s="31">
        <v>2</v>
      </c>
      <c r="BM451" s="31">
        <v>0</v>
      </c>
      <c r="BN451" s="31">
        <v>0</v>
      </c>
      <c r="BO451" s="31">
        <v>8</v>
      </c>
      <c r="BP451" s="31">
        <v>4</v>
      </c>
      <c r="BQ451" s="31">
        <v>4</v>
      </c>
      <c r="BR451" s="31">
        <v>13</v>
      </c>
      <c r="BS451" s="31">
        <v>0</v>
      </c>
      <c r="BT451" s="31">
        <v>2</v>
      </c>
      <c r="BU451" s="31">
        <v>3</v>
      </c>
      <c r="BV451" s="31">
        <v>1</v>
      </c>
      <c r="BW451" s="31">
        <v>1</v>
      </c>
      <c r="BX451" s="149">
        <v>54</v>
      </c>
      <c r="BY451" s="125">
        <v>37</v>
      </c>
      <c r="BZ451" s="71">
        <v>6</v>
      </c>
      <c r="CA451" s="71">
        <v>10</v>
      </c>
      <c r="CB451" s="71">
        <v>4</v>
      </c>
      <c r="CC451" s="71">
        <v>9</v>
      </c>
      <c r="CD451" s="205" t="s">
        <v>2055</v>
      </c>
      <c r="CE451" s="8" t="s">
        <v>90</v>
      </c>
      <c r="CF451" s="71">
        <v>0</v>
      </c>
      <c r="CG451" s="71">
        <v>713</v>
      </c>
      <c r="CH451" s="71">
        <v>69</v>
      </c>
      <c r="CI451" s="71">
        <v>4</v>
      </c>
      <c r="CJ451" s="71">
        <v>0</v>
      </c>
      <c r="CK451" s="71">
        <v>7</v>
      </c>
      <c r="CL451" s="71">
        <v>47</v>
      </c>
      <c r="CM451" s="71">
        <v>36</v>
      </c>
      <c r="CN451" s="71">
        <v>30</v>
      </c>
      <c r="CO451" s="205" t="s">
        <v>2055</v>
      </c>
      <c r="CP451" s="8" t="s">
        <v>90</v>
      </c>
      <c r="CQ451" s="46">
        <v>693</v>
      </c>
      <c r="CR451" s="46">
        <v>300</v>
      </c>
      <c r="CS451" s="46">
        <v>138</v>
      </c>
      <c r="CT451" s="46">
        <v>56</v>
      </c>
      <c r="CU451" s="46">
        <v>0</v>
      </c>
      <c r="CV451" s="46">
        <v>0</v>
      </c>
      <c r="CW451" s="46">
        <v>0</v>
      </c>
      <c r="CX451" s="46">
        <v>0</v>
      </c>
      <c r="CY451" s="46">
        <v>48</v>
      </c>
      <c r="CZ451" s="46">
        <v>10</v>
      </c>
      <c r="DA451" s="46">
        <v>13</v>
      </c>
      <c r="DB451" s="46">
        <v>3</v>
      </c>
      <c r="DC451" s="46">
        <v>93</v>
      </c>
      <c r="DD451" s="46">
        <v>35</v>
      </c>
      <c r="DE451" s="46">
        <v>15</v>
      </c>
      <c r="DF451" s="46">
        <v>10</v>
      </c>
      <c r="DG451" s="46">
        <v>14</v>
      </c>
      <c r="DH451" s="46">
        <v>5</v>
      </c>
      <c r="DI451" s="46">
        <v>7</v>
      </c>
      <c r="DJ451" s="46">
        <v>1</v>
      </c>
      <c r="DK451" s="46">
        <v>14</v>
      </c>
      <c r="DL451" s="46">
        <v>3</v>
      </c>
      <c r="DM451" s="46">
        <v>2</v>
      </c>
      <c r="DN451" s="46">
        <v>0</v>
      </c>
      <c r="DO451" s="205" t="s">
        <v>2055</v>
      </c>
      <c r="DP451" s="8" t="s">
        <v>90</v>
      </c>
      <c r="DQ451" s="71">
        <v>24</v>
      </c>
      <c r="DR451" s="71">
        <v>62</v>
      </c>
      <c r="DS451" s="71">
        <v>1</v>
      </c>
      <c r="DT451" s="71">
        <v>31</v>
      </c>
      <c r="DU451" s="71">
        <v>0</v>
      </c>
      <c r="DV451" s="16">
        <v>118</v>
      </c>
      <c r="DW451" s="71">
        <v>33</v>
      </c>
      <c r="DX451" s="71">
        <v>31</v>
      </c>
      <c r="DY451" s="152">
        <v>28</v>
      </c>
      <c r="DZ451" s="32">
        <v>13</v>
      </c>
      <c r="EA451" s="205" t="s">
        <v>2055</v>
      </c>
      <c r="EB451" s="8" t="s">
        <v>90</v>
      </c>
      <c r="EC451" s="71">
        <v>107</v>
      </c>
      <c r="ED451" s="71">
        <v>82</v>
      </c>
      <c r="EE451" s="71">
        <v>38</v>
      </c>
      <c r="EF451" s="71">
        <v>0</v>
      </c>
      <c r="EG451" s="71">
        <v>3</v>
      </c>
      <c r="EH451" s="71">
        <v>0</v>
      </c>
      <c r="EI451" s="71">
        <v>11</v>
      </c>
      <c r="EJ451" s="71">
        <v>104</v>
      </c>
      <c r="EK451" s="71">
        <v>10</v>
      </c>
      <c r="EL451" s="71">
        <v>0</v>
      </c>
      <c r="EM451" s="71">
        <v>11</v>
      </c>
      <c r="EN451" s="71">
        <v>3</v>
      </c>
      <c r="EO451" s="71">
        <v>11</v>
      </c>
      <c r="EP451" s="71">
        <v>0</v>
      </c>
      <c r="EQ451" s="71">
        <v>0</v>
      </c>
      <c r="ER451" s="71">
        <v>0</v>
      </c>
      <c r="ES451" s="71">
        <v>0</v>
      </c>
      <c r="EU451" s="80" t="s">
        <v>2055</v>
      </c>
      <c r="EV451" s="80" t="s">
        <v>2748</v>
      </c>
      <c r="EW451" s="78">
        <v>862</v>
      </c>
      <c r="EX451" s="80">
        <v>175</v>
      </c>
      <c r="EY451" s="78">
        <v>1649</v>
      </c>
      <c r="EZ451" s="78"/>
      <c r="FA451" s="78"/>
      <c r="FB451" s="78"/>
      <c r="FC451" s="78"/>
      <c r="FD451" s="78"/>
      <c r="FE451" s="78"/>
    </row>
    <row r="452" spans="1:161">
      <c r="A452" s="205"/>
      <c r="B452" s="8" t="s">
        <v>91</v>
      </c>
      <c r="C452" s="71">
        <v>0</v>
      </c>
      <c r="D452" s="71">
        <v>0</v>
      </c>
      <c r="E452" s="71">
        <v>0</v>
      </c>
      <c r="F452" s="71">
        <v>0</v>
      </c>
      <c r="G452" s="71">
        <v>0</v>
      </c>
      <c r="H452" s="71">
        <v>0</v>
      </c>
      <c r="I452" s="71">
        <v>0</v>
      </c>
      <c r="J452" s="71">
        <v>0</v>
      </c>
      <c r="K452" s="71">
        <v>0</v>
      </c>
      <c r="L452" s="71">
        <v>0</v>
      </c>
      <c r="M452" s="71">
        <v>0</v>
      </c>
      <c r="N452" s="71">
        <v>0</v>
      </c>
      <c r="O452" s="71">
        <v>0</v>
      </c>
      <c r="P452" s="71">
        <v>0</v>
      </c>
      <c r="Q452" s="71">
        <v>0</v>
      </c>
      <c r="R452" s="71">
        <v>0</v>
      </c>
      <c r="S452" s="71">
        <v>0</v>
      </c>
      <c r="T452" s="71">
        <v>0</v>
      </c>
      <c r="U452" s="71">
        <v>0</v>
      </c>
      <c r="V452" s="71">
        <v>0</v>
      </c>
      <c r="W452" s="71">
        <v>0</v>
      </c>
      <c r="X452" s="71">
        <v>0</v>
      </c>
      <c r="Y452" s="71">
        <v>0</v>
      </c>
      <c r="Z452" s="71">
        <v>0</v>
      </c>
      <c r="AA452" s="71">
        <v>0</v>
      </c>
      <c r="AB452" s="71">
        <v>0</v>
      </c>
      <c r="AC452" s="69">
        <v>0</v>
      </c>
      <c r="AD452" s="69">
        <v>0</v>
      </c>
      <c r="AE452" s="205"/>
      <c r="AF452" s="8" t="s">
        <v>91</v>
      </c>
      <c r="AG452" s="71">
        <v>0</v>
      </c>
      <c r="AH452" s="71">
        <v>0</v>
      </c>
      <c r="AI452" s="71">
        <v>0</v>
      </c>
      <c r="AJ452" s="71">
        <v>0</v>
      </c>
      <c r="AK452" s="71">
        <v>0</v>
      </c>
      <c r="AL452" s="71">
        <v>0</v>
      </c>
      <c r="AM452" s="71">
        <v>0</v>
      </c>
      <c r="AN452" s="71">
        <v>0</v>
      </c>
      <c r="AO452" s="71">
        <v>0</v>
      </c>
      <c r="AP452" s="71">
        <v>0</v>
      </c>
      <c r="AQ452" s="71">
        <v>0</v>
      </c>
      <c r="AR452" s="71">
        <v>0</v>
      </c>
      <c r="AS452" s="71">
        <v>0</v>
      </c>
      <c r="AT452" s="71">
        <v>0</v>
      </c>
      <c r="AU452" s="71">
        <v>0</v>
      </c>
      <c r="AV452" s="71">
        <v>0</v>
      </c>
      <c r="AW452" s="71">
        <v>0</v>
      </c>
      <c r="AX452" s="71">
        <v>0</v>
      </c>
      <c r="AY452" s="71">
        <v>0</v>
      </c>
      <c r="AZ452" s="71">
        <v>0</v>
      </c>
      <c r="BA452" s="71">
        <v>0</v>
      </c>
      <c r="BB452" s="71">
        <v>0</v>
      </c>
      <c r="BC452" s="71">
        <v>0</v>
      </c>
      <c r="BD452" s="71">
        <v>0</v>
      </c>
      <c r="BE452" s="71">
        <v>0</v>
      </c>
      <c r="BF452" s="71">
        <v>0</v>
      </c>
      <c r="BG452" s="69">
        <v>0</v>
      </c>
      <c r="BH452" s="69">
        <v>0</v>
      </c>
      <c r="BI452" s="205"/>
      <c r="BJ452" s="8" t="s">
        <v>91</v>
      </c>
      <c r="BK452" s="31">
        <v>0</v>
      </c>
      <c r="BL452" s="31">
        <v>0</v>
      </c>
      <c r="BM452" s="31">
        <v>0</v>
      </c>
      <c r="BN452" s="31">
        <v>0</v>
      </c>
      <c r="BO452" s="31">
        <v>0</v>
      </c>
      <c r="BP452" s="31">
        <v>0</v>
      </c>
      <c r="BQ452" s="31">
        <v>0</v>
      </c>
      <c r="BR452" s="31">
        <v>0</v>
      </c>
      <c r="BS452" s="31">
        <v>0</v>
      </c>
      <c r="BT452" s="31">
        <v>0</v>
      </c>
      <c r="BU452" s="31">
        <v>0</v>
      </c>
      <c r="BV452" s="31">
        <v>0</v>
      </c>
      <c r="BW452" s="31">
        <v>0</v>
      </c>
      <c r="BX452" s="149">
        <v>0</v>
      </c>
      <c r="BY452" s="125">
        <v>0</v>
      </c>
      <c r="BZ452" s="71">
        <v>0</v>
      </c>
      <c r="CA452" s="71">
        <v>0</v>
      </c>
      <c r="CB452" s="71">
        <v>0</v>
      </c>
      <c r="CC452" s="71">
        <v>0</v>
      </c>
      <c r="CD452" s="205"/>
      <c r="CE452" s="8" t="s">
        <v>91</v>
      </c>
      <c r="CF452" s="71">
        <v>0</v>
      </c>
      <c r="CG452" s="71">
        <v>0</v>
      </c>
      <c r="CH452" s="71">
        <v>0</v>
      </c>
      <c r="CI452" s="71">
        <v>0</v>
      </c>
      <c r="CJ452" s="71">
        <v>0</v>
      </c>
      <c r="CK452" s="71">
        <v>0</v>
      </c>
      <c r="CL452" s="71">
        <v>0</v>
      </c>
      <c r="CM452" s="71">
        <v>0</v>
      </c>
      <c r="CN452" s="71">
        <v>0</v>
      </c>
      <c r="CO452" s="205"/>
      <c r="CP452" s="8" t="s">
        <v>91</v>
      </c>
      <c r="CQ452" s="46">
        <v>0</v>
      </c>
      <c r="CR452" s="46">
        <v>0</v>
      </c>
      <c r="CS452" s="46">
        <v>0</v>
      </c>
      <c r="CT452" s="46">
        <v>0</v>
      </c>
      <c r="CU452" s="46">
        <v>0</v>
      </c>
      <c r="CV452" s="46">
        <v>0</v>
      </c>
      <c r="CW452" s="46">
        <v>0</v>
      </c>
      <c r="CX452" s="46">
        <v>0</v>
      </c>
      <c r="CY452" s="46">
        <v>0</v>
      </c>
      <c r="CZ452" s="46">
        <v>0</v>
      </c>
      <c r="DA452" s="46">
        <v>0</v>
      </c>
      <c r="DB452" s="46">
        <v>0</v>
      </c>
      <c r="DC452" s="46">
        <v>0</v>
      </c>
      <c r="DD452" s="46">
        <v>0</v>
      </c>
      <c r="DE452" s="46">
        <v>0</v>
      </c>
      <c r="DF452" s="46">
        <v>0</v>
      </c>
      <c r="DG452" s="46">
        <v>0</v>
      </c>
      <c r="DH452" s="46">
        <v>0</v>
      </c>
      <c r="DI452" s="46">
        <v>0</v>
      </c>
      <c r="DJ452" s="46">
        <v>0</v>
      </c>
      <c r="DK452" s="46">
        <v>0</v>
      </c>
      <c r="DL452" s="46">
        <v>0</v>
      </c>
      <c r="DM452" s="46">
        <v>0</v>
      </c>
      <c r="DN452" s="46">
        <v>0</v>
      </c>
      <c r="DO452" s="205"/>
      <c r="DP452" s="8" t="s">
        <v>91</v>
      </c>
      <c r="DQ452" s="71">
        <v>0</v>
      </c>
      <c r="DR452" s="71">
        <v>0</v>
      </c>
      <c r="DS452" s="71">
        <v>0</v>
      </c>
      <c r="DT452" s="71">
        <v>0</v>
      </c>
      <c r="DU452" s="71">
        <v>0</v>
      </c>
      <c r="DV452" s="16">
        <v>0</v>
      </c>
      <c r="DW452" s="71">
        <v>0</v>
      </c>
      <c r="DX452" s="71">
        <v>0</v>
      </c>
      <c r="DY452" s="152">
        <v>0</v>
      </c>
      <c r="DZ452" s="32">
        <v>0</v>
      </c>
      <c r="EA452" s="205"/>
      <c r="EB452" s="8" t="s">
        <v>91</v>
      </c>
      <c r="EC452" s="71">
        <v>0</v>
      </c>
      <c r="ED452" s="71">
        <v>0</v>
      </c>
      <c r="EE452" s="71">
        <v>0</v>
      </c>
      <c r="EF452" s="71">
        <v>0</v>
      </c>
      <c r="EG452" s="71">
        <v>0</v>
      </c>
      <c r="EH452" s="71">
        <v>0</v>
      </c>
      <c r="EI452" s="71">
        <v>0</v>
      </c>
      <c r="EJ452" s="71">
        <v>0</v>
      </c>
      <c r="EK452" s="71">
        <v>0</v>
      </c>
      <c r="EL452" s="71">
        <v>0</v>
      </c>
      <c r="EM452" s="71">
        <v>0</v>
      </c>
      <c r="EN452" s="71">
        <v>0</v>
      </c>
      <c r="EO452" s="71">
        <v>0</v>
      </c>
      <c r="EP452" s="71">
        <v>0</v>
      </c>
      <c r="EQ452" s="71">
        <v>0</v>
      </c>
      <c r="ER452" s="71">
        <v>0</v>
      </c>
      <c r="ES452" s="71">
        <v>0</v>
      </c>
      <c r="EU452" s="80" t="s">
        <v>2055</v>
      </c>
      <c r="EV452" s="80" t="s">
        <v>2749</v>
      </c>
      <c r="EW452" s="78">
        <v>0</v>
      </c>
      <c r="EX452" s="80">
        <v>0</v>
      </c>
      <c r="EY452" s="78">
        <v>0</v>
      </c>
      <c r="EZ452" s="78"/>
      <c r="FA452" s="78"/>
      <c r="FB452" s="78"/>
      <c r="FC452" s="78"/>
      <c r="FD452" s="78"/>
      <c r="FE452" s="78"/>
    </row>
    <row r="453" spans="1:161">
      <c r="A453" s="205"/>
      <c r="B453" s="66" t="s">
        <v>73</v>
      </c>
      <c r="C453" s="26">
        <v>749</v>
      </c>
      <c r="D453" s="26">
        <v>317</v>
      </c>
      <c r="E453" s="26">
        <v>59</v>
      </c>
      <c r="F453" s="26">
        <v>30</v>
      </c>
      <c r="G453" s="26">
        <v>0</v>
      </c>
      <c r="H453" s="26">
        <v>0</v>
      </c>
      <c r="I453" s="26">
        <v>0</v>
      </c>
      <c r="J453" s="26">
        <v>0</v>
      </c>
      <c r="K453" s="26">
        <v>393</v>
      </c>
      <c r="L453" s="26">
        <v>199</v>
      </c>
      <c r="M453" s="26">
        <v>121</v>
      </c>
      <c r="N453" s="26">
        <v>35</v>
      </c>
      <c r="O453" s="26">
        <v>141</v>
      </c>
      <c r="P453" s="26">
        <v>53</v>
      </c>
      <c r="Q453" s="26">
        <v>710</v>
      </c>
      <c r="R453" s="26">
        <v>328</v>
      </c>
      <c r="S453" s="26">
        <v>0</v>
      </c>
      <c r="T453" s="26">
        <v>0</v>
      </c>
      <c r="U453" s="26">
        <v>25</v>
      </c>
      <c r="V453" s="26">
        <v>6</v>
      </c>
      <c r="W453" s="26">
        <v>163</v>
      </c>
      <c r="X453" s="26">
        <v>81</v>
      </c>
      <c r="Y453" s="26">
        <v>41</v>
      </c>
      <c r="Z453" s="26">
        <v>13</v>
      </c>
      <c r="AA453" s="26">
        <v>29</v>
      </c>
      <c r="AB453" s="26">
        <v>10</v>
      </c>
      <c r="AC453" s="68">
        <v>2431</v>
      </c>
      <c r="AD453" s="68">
        <v>1072</v>
      </c>
      <c r="AE453" s="205"/>
      <c r="AF453" s="66" t="s">
        <v>73</v>
      </c>
      <c r="AG453" s="26">
        <v>111</v>
      </c>
      <c r="AH453" s="26">
        <v>37</v>
      </c>
      <c r="AI453" s="26">
        <v>5</v>
      </c>
      <c r="AJ453" s="26">
        <v>2</v>
      </c>
      <c r="AK453" s="26">
        <v>0</v>
      </c>
      <c r="AL453" s="26">
        <v>0</v>
      </c>
      <c r="AM453" s="26">
        <v>0</v>
      </c>
      <c r="AN453" s="26">
        <v>0</v>
      </c>
      <c r="AO453" s="26">
        <v>70</v>
      </c>
      <c r="AP453" s="26">
        <v>31</v>
      </c>
      <c r="AQ453" s="26">
        <v>30</v>
      </c>
      <c r="AR453" s="26">
        <v>7</v>
      </c>
      <c r="AS453" s="26">
        <v>8</v>
      </c>
      <c r="AT453" s="26">
        <v>3</v>
      </c>
      <c r="AU453" s="26">
        <v>237</v>
      </c>
      <c r="AV453" s="26">
        <v>110</v>
      </c>
      <c r="AW453" s="26">
        <v>0</v>
      </c>
      <c r="AX453" s="26">
        <v>0</v>
      </c>
      <c r="AY453" s="26">
        <v>4</v>
      </c>
      <c r="AZ453" s="26">
        <v>0</v>
      </c>
      <c r="BA453" s="26">
        <v>48</v>
      </c>
      <c r="BB453" s="26">
        <v>21</v>
      </c>
      <c r="BC453" s="26">
        <v>6</v>
      </c>
      <c r="BD453" s="26">
        <v>2</v>
      </c>
      <c r="BE453" s="26">
        <v>7</v>
      </c>
      <c r="BF453" s="26">
        <v>0</v>
      </c>
      <c r="BG453" s="68">
        <v>526</v>
      </c>
      <c r="BH453" s="68">
        <v>213</v>
      </c>
      <c r="BI453" s="205"/>
      <c r="BJ453" s="66" t="s">
        <v>73</v>
      </c>
      <c r="BK453" s="68">
        <v>16</v>
      </c>
      <c r="BL453" s="68">
        <v>2</v>
      </c>
      <c r="BM453" s="68">
        <v>0</v>
      </c>
      <c r="BN453" s="68">
        <v>0</v>
      </c>
      <c r="BO453" s="68">
        <v>8</v>
      </c>
      <c r="BP453" s="68">
        <v>4</v>
      </c>
      <c r="BQ453" s="68">
        <v>4</v>
      </c>
      <c r="BR453" s="68">
        <v>13</v>
      </c>
      <c r="BS453" s="68">
        <v>0</v>
      </c>
      <c r="BT453" s="68">
        <v>2</v>
      </c>
      <c r="BU453" s="68">
        <v>3</v>
      </c>
      <c r="BV453" s="68">
        <v>1</v>
      </c>
      <c r="BW453" s="68">
        <v>1</v>
      </c>
      <c r="BX453" s="68">
        <v>54</v>
      </c>
      <c r="BY453" s="68">
        <v>37</v>
      </c>
      <c r="BZ453" s="68">
        <v>6</v>
      </c>
      <c r="CA453" s="68">
        <v>10</v>
      </c>
      <c r="CB453" s="68">
        <v>4</v>
      </c>
      <c r="CC453" s="68">
        <v>9</v>
      </c>
      <c r="CD453" s="205"/>
      <c r="CE453" s="66" t="s">
        <v>73</v>
      </c>
      <c r="CF453" s="68">
        <v>0</v>
      </c>
      <c r="CG453" s="68">
        <v>713</v>
      </c>
      <c r="CH453" s="68">
        <v>69</v>
      </c>
      <c r="CI453" s="68">
        <v>4</v>
      </c>
      <c r="CJ453" s="68">
        <v>0</v>
      </c>
      <c r="CK453" s="68">
        <v>7</v>
      </c>
      <c r="CL453" s="68">
        <v>47</v>
      </c>
      <c r="CM453" s="68">
        <v>36</v>
      </c>
      <c r="CN453" s="68">
        <v>30</v>
      </c>
      <c r="CO453" s="205"/>
      <c r="CP453" s="66" t="s">
        <v>73</v>
      </c>
      <c r="CQ453" s="68">
        <v>693</v>
      </c>
      <c r="CR453" s="68">
        <v>300</v>
      </c>
      <c r="CS453" s="68">
        <v>138</v>
      </c>
      <c r="CT453" s="68">
        <v>56</v>
      </c>
      <c r="CU453" s="68">
        <v>0</v>
      </c>
      <c r="CV453" s="68">
        <v>0</v>
      </c>
      <c r="CW453" s="68">
        <v>0</v>
      </c>
      <c r="CX453" s="68">
        <v>0</v>
      </c>
      <c r="CY453" s="68">
        <v>48</v>
      </c>
      <c r="CZ453" s="68">
        <v>10</v>
      </c>
      <c r="DA453" s="68">
        <v>13</v>
      </c>
      <c r="DB453" s="68">
        <v>3</v>
      </c>
      <c r="DC453" s="68">
        <v>93</v>
      </c>
      <c r="DD453" s="68">
        <v>35</v>
      </c>
      <c r="DE453" s="68">
        <v>15</v>
      </c>
      <c r="DF453" s="68">
        <v>10</v>
      </c>
      <c r="DG453" s="68">
        <v>14</v>
      </c>
      <c r="DH453" s="68">
        <v>5</v>
      </c>
      <c r="DI453" s="68">
        <v>7</v>
      </c>
      <c r="DJ453" s="68">
        <v>1</v>
      </c>
      <c r="DK453" s="68">
        <v>14</v>
      </c>
      <c r="DL453" s="68">
        <v>3</v>
      </c>
      <c r="DM453" s="68">
        <v>2</v>
      </c>
      <c r="DN453" s="68">
        <v>0</v>
      </c>
      <c r="DO453" s="205"/>
      <c r="DP453" s="66" t="s">
        <v>73</v>
      </c>
      <c r="DQ453" s="26">
        <v>24</v>
      </c>
      <c r="DR453" s="26">
        <v>62</v>
      </c>
      <c r="DS453" s="26">
        <v>1</v>
      </c>
      <c r="DT453" s="26">
        <v>31</v>
      </c>
      <c r="DU453" s="26">
        <v>0</v>
      </c>
      <c r="DV453" s="26">
        <v>118</v>
      </c>
      <c r="DW453" s="26">
        <v>33</v>
      </c>
      <c r="DX453" s="26">
        <v>31</v>
      </c>
      <c r="DY453" s="41">
        <v>28</v>
      </c>
      <c r="DZ453" s="41">
        <v>13</v>
      </c>
      <c r="EA453" s="205"/>
      <c r="EB453" s="66" t="s">
        <v>73</v>
      </c>
      <c r="EC453" s="68">
        <v>107</v>
      </c>
      <c r="ED453" s="68">
        <v>82</v>
      </c>
      <c r="EE453" s="68">
        <v>38</v>
      </c>
      <c r="EF453" s="68">
        <v>0</v>
      </c>
      <c r="EG453" s="68">
        <v>3</v>
      </c>
      <c r="EH453" s="68">
        <v>0</v>
      </c>
      <c r="EI453" s="68">
        <v>11</v>
      </c>
      <c r="EJ453" s="68">
        <v>104</v>
      </c>
      <c r="EK453" s="68">
        <v>10</v>
      </c>
      <c r="EL453" s="68">
        <v>0</v>
      </c>
      <c r="EM453" s="68">
        <v>11</v>
      </c>
      <c r="EN453" s="68">
        <v>3</v>
      </c>
      <c r="EO453" s="68">
        <v>11</v>
      </c>
      <c r="EP453" s="68">
        <v>0</v>
      </c>
      <c r="EQ453" s="68">
        <v>0</v>
      </c>
      <c r="ER453" s="68">
        <v>0</v>
      </c>
      <c r="ES453" s="68">
        <v>0</v>
      </c>
      <c r="EU453" s="80" t="s">
        <v>2055</v>
      </c>
      <c r="EV453" s="80" t="s">
        <v>2750</v>
      </c>
      <c r="EW453" s="78">
        <v>862</v>
      </c>
      <c r="EX453" s="80">
        <v>175</v>
      </c>
      <c r="EY453" s="78">
        <v>1649</v>
      </c>
      <c r="EZ453" s="78"/>
      <c r="FA453" s="78"/>
      <c r="FB453" s="78"/>
      <c r="FC453" s="78"/>
      <c r="FD453" s="78"/>
      <c r="FE453" s="78"/>
    </row>
  </sheetData>
  <autoFilter ref="A6:EZ453" xr:uid="{00000000-0009-0000-0000-000018000000}"/>
  <mergeCells count="1546">
    <mergeCell ref="EH87:EH88"/>
    <mergeCell ref="EB86:EB88"/>
    <mergeCell ref="EC86:ES86"/>
    <mergeCell ref="CF87:CF88"/>
    <mergeCell ref="CG87:CG88"/>
    <mergeCell ref="CH87:CH88"/>
    <mergeCell ref="CI87:CI88"/>
    <mergeCell ref="CJ87:CJ88"/>
    <mergeCell ref="EI87:EI88"/>
    <mergeCell ref="EJ87:EJ88"/>
    <mergeCell ref="EK87:EK88"/>
    <mergeCell ref="EL87:EL88"/>
    <mergeCell ref="EM87:EM88"/>
    <mergeCell ref="EN87:EN88"/>
    <mergeCell ref="EO87:EO88"/>
    <mergeCell ref="EP87:EP88"/>
    <mergeCell ref="EQ87:EQ88"/>
    <mergeCell ref="ER87:ER88"/>
    <mergeCell ref="ES87:ES88"/>
    <mergeCell ref="DM87:DN87"/>
    <mergeCell ref="DQ87:DQ88"/>
    <mergeCell ref="DR87:DR88"/>
    <mergeCell ref="DS87:DS88"/>
    <mergeCell ref="DT87:DT88"/>
    <mergeCell ref="DU87:DU88"/>
    <mergeCell ref="DV87:DV88"/>
    <mergeCell ref="DW87:DW88"/>
    <mergeCell ref="DX87:DX88"/>
    <mergeCell ref="DY87:DY88"/>
    <mergeCell ref="DZ87:DZ88"/>
    <mergeCell ref="EC87:EC88"/>
    <mergeCell ref="ED87:ED88"/>
    <mergeCell ref="EE87:EE88"/>
    <mergeCell ref="EF87:EF88"/>
    <mergeCell ref="EG87:EG88"/>
    <mergeCell ref="E87:E88"/>
    <mergeCell ref="F87:F88"/>
    <mergeCell ref="G87:G88"/>
    <mergeCell ref="H87:H88"/>
    <mergeCell ref="I87:I88"/>
    <mergeCell ref="J87:J88"/>
    <mergeCell ref="K87:K88"/>
    <mergeCell ref="L87:L88"/>
    <mergeCell ref="M87:M88"/>
    <mergeCell ref="N87:N88"/>
    <mergeCell ref="O87:O88"/>
    <mergeCell ref="P87:P88"/>
    <mergeCell ref="Q87:Q88"/>
    <mergeCell ref="R87:R88"/>
    <mergeCell ref="S87:S88"/>
    <mergeCell ref="AX87:AX88"/>
    <mergeCell ref="AY87:AY88"/>
    <mergeCell ref="CC86:CC88"/>
    <mergeCell ref="CD86:CD88"/>
    <mergeCell ref="CE86:CE88"/>
    <mergeCell ref="CF86:CN86"/>
    <mergeCell ref="AI86:AJ86"/>
    <mergeCell ref="AK86:AL86"/>
    <mergeCell ref="AM86:AN86"/>
    <mergeCell ref="AO86:AP86"/>
    <mergeCell ref="AQ86:AR86"/>
    <mergeCell ref="AS86:AT86"/>
    <mergeCell ref="AU86:AV86"/>
    <mergeCell ref="AW86:AX86"/>
    <mergeCell ref="BK86:BX86"/>
    <mergeCell ref="BY86:CB86"/>
    <mergeCell ref="BQ87:BQ88"/>
    <mergeCell ref="AY86:AZ86"/>
    <mergeCell ref="BA86:BB86"/>
    <mergeCell ref="BC86:BD86"/>
    <mergeCell ref="BE86:BF86"/>
    <mergeCell ref="BG86:BH86"/>
    <mergeCell ref="BI86:BI88"/>
    <mergeCell ref="BJ86:BJ88"/>
    <mergeCell ref="AZ87:AZ88"/>
    <mergeCell ref="BA87:BA88"/>
    <mergeCell ref="BB87:BB88"/>
    <mergeCell ref="BC87:BC88"/>
    <mergeCell ref="BD87:BD88"/>
    <mergeCell ref="BE87:BE88"/>
    <mergeCell ref="BF87:BF88"/>
    <mergeCell ref="BG87:BG88"/>
    <mergeCell ref="BH87:BH88"/>
    <mergeCell ref="BK87:BK88"/>
    <mergeCell ref="BR87:BR88"/>
    <mergeCell ref="BS87:BS88"/>
    <mergeCell ref="BT87:BT88"/>
    <mergeCell ref="BU87:BU88"/>
    <mergeCell ref="BV87:BV88"/>
    <mergeCell ref="BW87:BW88"/>
    <mergeCell ref="BX87:BX88"/>
    <mergeCell ref="BY87:BY88"/>
    <mergeCell ref="BZ87:BZ88"/>
    <mergeCell ref="CA87:CA88"/>
    <mergeCell ref="CB87:CB88"/>
    <mergeCell ref="CO86:CO88"/>
    <mergeCell ref="CP86:CP88"/>
    <mergeCell ref="CQ86:CT86"/>
    <mergeCell ref="CU86:CX86"/>
    <mergeCell ref="CY86:DB86"/>
    <mergeCell ref="DC86:DF86"/>
    <mergeCell ref="DG86:DJ86"/>
    <mergeCell ref="DK86:DN86"/>
    <mergeCell ref="DO86:DO88"/>
    <mergeCell ref="DP86:DP88"/>
    <mergeCell ref="DQ86:DX86"/>
    <mergeCell ref="DY86:DZ86"/>
    <mergeCell ref="EA86:EA88"/>
    <mergeCell ref="CK87:CK88"/>
    <mergeCell ref="CL87:CL88"/>
    <mergeCell ref="CM87:CM88"/>
    <mergeCell ref="CN87:CN88"/>
    <mergeCell ref="CQ87:CR87"/>
    <mergeCell ref="CS87:CT87"/>
    <mergeCell ref="CU87:CV87"/>
    <mergeCell ref="CW87:CX87"/>
    <mergeCell ref="CY87:CZ87"/>
    <mergeCell ref="DA87:DB87"/>
    <mergeCell ref="DC87:DD87"/>
    <mergeCell ref="DE87:DF87"/>
    <mergeCell ref="DG87:DH87"/>
    <mergeCell ref="DI87:DJ87"/>
    <mergeCell ref="DK87:DL87"/>
    <mergeCell ref="AI87:AI88"/>
    <mergeCell ref="AJ87:AJ88"/>
    <mergeCell ref="AK87:AK88"/>
    <mergeCell ref="AL87:AL88"/>
    <mergeCell ref="AM87:AM88"/>
    <mergeCell ref="AN87:AN88"/>
    <mergeCell ref="AO87:AO88"/>
    <mergeCell ref="AP87:AP88"/>
    <mergeCell ref="AQ87:AQ88"/>
    <mergeCell ref="AR87:AR88"/>
    <mergeCell ref="AS87:AS88"/>
    <mergeCell ref="AT87:AT88"/>
    <mergeCell ref="AU87:AU88"/>
    <mergeCell ref="AV87:AV88"/>
    <mergeCell ref="AW87:AW88"/>
    <mergeCell ref="BO87:BO88"/>
    <mergeCell ref="BP87:BP88"/>
    <mergeCell ref="BN87:BN88"/>
    <mergeCell ref="BL87:BL88"/>
    <mergeCell ref="BM87:BM88"/>
    <mergeCell ref="C86:D86"/>
    <mergeCell ref="E86:F86"/>
    <mergeCell ref="G86:H86"/>
    <mergeCell ref="I86:J86"/>
    <mergeCell ref="K86:L86"/>
    <mergeCell ref="M86:N86"/>
    <mergeCell ref="O86:P86"/>
    <mergeCell ref="Q86:R86"/>
    <mergeCell ref="S86:T86"/>
    <mergeCell ref="U86:V86"/>
    <mergeCell ref="W86:X86"/>
    <mergeCell ref="Y86:Z86"/>
    <mergeCell ref="AA86:AB86"/>
    <mergeCell ref="AC86:AD86"/>
    <mergeCell ref="AE86:AE88"/>
    <mergeCell ref="AF86:AF88"/>
    <mergeCell ref="AG86:AH86"/>
    <mergeCell ref="T87:T88"/>
    <mergeCell ref="U87:U88"/>
    <mergeCell ref="V87:V88"/>
    <mergeCell ref="W87:W88"/>
    <mergeCell ref="X87:X88"/>
    <mergeCell ref="Y87:Y88"/>
    <mergeCell ref="Z87:Z88"/>
    <mergeCell ref="AA87:AA88"/>
    <mergeCell ref="AB87:AB88"/>
    <mergeCell ref="AC87:AC88"/>
    <mergeCell ref="AD87:AD88"/>
    <mergeCell ref="AG87:AG88"/>
    <mergeCell ref="AH87:AH88"/>
    <mergeCell ref="C87:C88"/>
    <mergeCell ref="D87:D88"/>
    <mergeCell ref="AE3:BH3"/>
    <mergeCell ref="BI3:CC3"/>
    <mergeCell ref="CD3:CN3"/>
    <mergeCell ref="CO3:DN3"/>
    <mergeCell ref="DO3:DZ3"/>
    <mergeCell ref="CD10:CD12"/>
    <mergeCell ref="CO10:CO12"/>
    <mergeCell ref="DO10:DO12"/>
    <mergeCell ref="EA10:EA12"/>
    <mergeCell ref="A7:A9"/>
    <mergeCell ref="AE7:AE9"/>
    <mergeCell ref="BI7:BI9"/>
    <mergeCell ref="CD7:CD9"/>
    <mergeCell ref="CO7:CO9"/>
    <mergeCell ref="EA13:EA15"/>
    <mergeCell ref="AE10:AE12"/>
    <mergeCell ref="BI10:BI12"/>
    <mergeCell ref="AK5:AK6"/>
    <mergeCell ref="AL5:AL6"/>
    <mergeCell ref="A4:A6"/>
    <mergeCell ref="B4:B6"/>
    <mergeCell ref="C4:D4"/>
    <mergeCell ref="E4:F4"/>
    <mergeCell ref="G4:H4"/>
    <mergeCell ref="I4:J4"/>
    <mergeCell ref="CC4:CC6"/>
    <mergeCell ref="CD4:CD6"/>
    <mergeCell ref="AS4:AT4"/>
    <mergeCell ref="AU4:AV4"/>
    <mergeCell ref="AG5:AG6"/>
    <mergeCell ref="AW4:AX4"/>
    <mergeCell ref="AY4:AZ4"/>
    <mergeCell ref="EA1:ES1"/>
    <mergeCell ref="A2:AD2"/>
    <mergeCell ref="AE2:BH2"/>
    <mergeCell ref="BI2:CC2"/>
    <mergeCell ref="CD2:CN2"/>
    <mergeCell ref="CO2:DN2"/>
    <mergeCell ref="DO2:DZ2"/>
    <mergeCell ref="EA2:ES2"/>
    <mergeCell ref="A1:AD1"/>
    <mergeCell ref="AE1:BH1"/>
    <mergeCell ref="BI1:CC1"/>
    <mergeCell ref="CD1:CN1"/>
    <mergeCell ref="CO1:DN1"/>
    <mergeCell ref="DO1:DZ1"/>
    <mergeCell ref="A16:A18"/>
    <mergeCell ref="AE16:AE18"/>
    <mergeCell ref="BI16:BI18"/>
    <mergeCell ref="CD16:CD18"/>
    <mergeCell ref="CO16:CO18"/>
    <mergeCell ref="DO16:DO18"/>
    <mergeCell ref="EA16:EA18"/>
    <mergeCell ref="A13:A15"/>
    <mergeCell ref="AE13:AE15"/>
    <mergeCell ref="BI13:BI15"/>
    <mergeCell ref="CD13:CD15"/>
    <mergeCell ref="CO13:CO15"/>
    <mergeCell ref="DO13:DO15"/>
    <mergeCell ref="DO7:DO9"/>
    <mergeCell ref="EA7:EA9"/>
    <mergeCell ref="A10:A12"/>
    <mergeCell ref="EA3:ES3"/>
    <mergeCell ref="A3:AD3"/>
    <mergeCell ref="BI28:BI30"/>
    <mergeCell ref="CD28:CD30"/>
    <mergeCell ref="CO28:CO30"/>
    <mergeCell ref="DO28:DO30"/>
    <mergeCell ref="EA28:EA30"/>
    <mergeCell ref="A25:A27"/>
    <mergeCell ref="AE25:AE27"/>
    <mergeCell ref="BI25:BI27"/>
    <mergeCell ref="CD25:CD27"/>
    <mergeCell ref="CO25:CO27"/>
    <mergeCell ref="DO25:DO27"/>
    <mergeCell ref="EA19:EA21"/>
    <mergeCell ref="A22:A24"/>
    <mergeCell ref="AE22:AE24"/>
    <mergeCell ref="BI22:BI24"/>
    <mergeCell ref="CD22:CD24"/>
    <mergeCell ref="CO22:CO24"/>
    <mergeCell ref="DO22:DO24"/>
    <mergeCell ref="EA22:EA24"/>
    <mergeCell ref="A19:A21"/>
    <mergeCell ref="AE19:AE21"/>
    <mergeCell ref="BI19:BI21"/>
    <mergeCell ref="CD19:CD21"/>
    <mergeCell ref="CO19:CO21"/>
    <mergeCell ref="DO19:DO21"/>
    <mergeCell ref="EA25:EA27"/>
    <mergeCell ref="A28:A30"/>
    <mergeCell ref="AE28:AE30"/>
    <mergeCell ref="A43:AD43"/>
    <mergeCell ref="AE43:BH43"/>
    <mergeCell ref="BI43:CC43"/>
    <mergeCell ref="CD43:CN43"/>
    <mergeCell ref="CO43:DN43"/>
    <mergeCell ref="DO43:DZ43"/>
    <mergeCell ref="EA43:ES43"/>
    <mergeCell ref="A37:A39"/>
    <mergeCell ref="AE37:AE39"/>
    <mergeCell ref="BI37:BI39"/>
    <mergeCell ref="CD37:CD39"/>
    <mergeCell ref="CO37:CO39"/>
    <mergeCell ref="DO37:DO39"/>
    <mergeCell ref="EA31:EA33"/>
    <mergeCell ref="A34:A36"/>
    <mergeCell ref="AE34:AE36"/>
    <mergeCell ref="BI34:BI36"/>
    <mergeCell ref="CD34:CD36"/>
    <mergeCell ref="CO34:CO36"/>
    <mergeCell ref="DO34:DO36"/>
    <mergeCell ref="EA34:EA36"/>
    <mergeCell ref="A31:A33"/>
    <mergeCell ref="AE31:AE33"/>
    <mergeCell ref="BI31:BI33"/>
    <mergeCell ref="CD31:CD33"/>
    <mergeCell ref="CO31:CO33"/>
    <mergeCell ref="DO31:DO33"/>
    <mergeCell ref="DO40:DO42"/>
    <mergeCell ref="EA40:EA42"/>
    <mergeCell ref="A40:A42"/>
    <mergeCell ref="AE40:AE42"/>
    <mergeCell ref="BI40:BI42"/>
    <mergeCell ref="A44:AD44"/>
    <mergeCell ref="AE44:BH44"/>
    <mergeCell ref="BI44:CC44"/>
    <mergeCell ref="CD44:CN44"/>
    <mergeCell ref="CO44:DN44"/>
    <mergeCell ref="DO44:DZ44"/>
    <mergeCell ref="M45:N45"/>
    <mergeCell ref="Q45:R45"/>
    <mergeCell ref="S45:T45"/>
    <mergeCell ref="U45:V45"/>
    <mergeCell ref="Y45:Z45"/>
    <mergeCell ref="AC45:AD45"/>
    <mergeCell ref="A45:A47"/>
    <mergeCell ref="B45:B47"/>
    <mergeCell ref="C45:D45"/>
    <mergeCell ref="E45:F45"/>
    <mergeCell ref="G45:H45"/>
    <mergeCell ref="BM46:BM47"/>
    <mergeCell ref="BR46:BR47"/>
    <mergeCell ref="BK45:BX45"/>
    <mergeCell ref="BY45:CB45"/>
    <mergeCell ref="CC45:CC47"/>
    <mergeCell ref="CD45:CD47"/>
    <mergeCell ref="AI45:AJ45"/>
    <mergeCell ref="AS45:AT45"/>
    <mergeCell ref="AU45:AV45"/>
    <mergeCell ref="AG46:AG47"/>
    <mergeCell ref="AH46:AH47"/>
    <mergeCell ref="I45:J45"/>
    <mergeCell ref="AY45:AZ45"/>
    <mergeCell ref="BA45:BB45"/>
    <mergeCell ref="DC45:DF45"/>
    <mergeCell ref="A57:A59"/>
    <mergeCell ref="AE57:AE59"/>
    <mergeCell ref="BI57:BI59"/>
    <mergeCell ref="CD57:CD59"/>
    <mergeCell ref="CO57:CO59"/>
    <mergeCell ref="DO57:DO59"/>
    <mergeCell ref="EA57:EA59"/>
    <mergeCell ref="A54:A56"/>
    <mergeCell ref="AE54:AE56"/>
    <mergeCell ref="BI54:BI56"/>
    <mergeCell ref="CD54:CD56"/>
    <mergeCell ref="CO54:CO56"/>
    <mergeCell ref="DO54:DO56"/>
    <mergeCell ref="A48:A50"/>
    <mergeCell ref="AE48:AE50"/>
    <mergeCell ref="BI48:BI50"/>
    <mergeCell ref="CD48:CD50"/>
    <mergeCell ref="CO48:CO50"/>
    <mergeCell ref="DO48:DO50"/>
    <mergeCell ref="EA48:EA50"/>
    <mergeCell ref="A51:A53"/>
    <mergeCell ref="AE51:AE53"/>
    <mergeCell ref="BI51:BI53"/>
    <mergeCell ref="CD51:CD53"/>
    <mergeCell ref="CO51:CO53"/>
    <mergeCell ref="DO51:DO53"/>
    <mergeCell ref="EA51:EA53"/>
    <mergeCell ref="EA54:EA56"/>
    <mergeCell ref="A66:A68"/>
    <mergeCell ref="AE66:AE68"/>
    <mergeCell ref="BI66:BI68"/>
    <mergeCell ref="CD66:CD68"/>
    <mergeCell ref="CO66:CO68"/>
    <mergeCell ref="DO66:DO68"/>
    <mergeCell ref="EA60:EA62"/>
    <mergeCell ref="A63:A65"/>
    <mergeCell ref="AE63:AE65"/>
    <mergeCell ref="BI63:BI65"/>
    <mergeCell ref="CD63:CD65"/>
    <mergeCell ref="CO63:CO65"/>
    <mergeCell ref="DO63:DO65"/>
    <mergeCell ref="EA63:EA65"/>
    <mergeCell ref="A60:A62"/>
    <mergeCell ref="AE60:AE62"/>
    <mergeCell ref="BI60:BI62"/>
    <mergeCell ref="CD60:CD62"/>
    <mergeCell ref="CO60:CO62"/>
    <mergeCell ref="DO60:DO62"/>
    <mergeCell ref="EA66:EA68"/>
    <mergeCell ref="EA72:EA74"/>
    <mergeCell ref="A75:A77"/>
    <mergeCell ref="AE75:AE77"/>
    <mergeCell ref="BI75:BI77"/>
    <mergeCell ref="CD75:CD77"/>
    <mergeCell ref="CO75:CO77"/>
    <mergeCell ref="DO75:DO77"/>
    <mergeCell ref="EA75:EA77"/>
    <mergeCell ref="A72:A74"/>
    <mergeCell ref="AE72:AE74"/>
    <mergeCell ref="BI72:BI74"/>
    <mergeCell ref="CD72:CD74"/>
    <mergeCell ref="CO72:CO74"/>
    <mergeCell ref="DO72:DO74"/>
    <mergeCell ref="EA85:ES85"/>
    <mergeCell ref="A69:A71"/>
    <mergeCell ref="AE69:AE71"/>
    <mergeCell ref="BI69:BI71"/>
    <mergeCell ref="CD69:CD71"/>
    <mergeCell ref="CO69:CO71"/>
    <mergeCell ref="DO69:DO71"/>
    <mergeCell ref="EA69:EA71"/>
    <mergeCell ref="BI85:CC85"/>
    <mergeCell ref="A84:AD84"/>
    <mergeCell ref="AE84:BH84"/>
    <mergeCell ref="BI84:CC84"/>
    <mergeCell ref="CD84:CN84"/>
    <mergeCell ref="CO84:DN84"/>
    <mergeCell ref="DO84:DZ84"/>
    <mergeCell ref="EA78:EA80"/>
    <mergeCell ref="A78:A80"/>
    <mergeCell ref="AE78:AE80"/>
    <mergeCell ref="BI78:BI80"/>
    <mergeCell ref="CD78:CD80"/>
    <mergeCell ref="CO78:CO80"/>
    <mergeCell ref="DO78:DO80"/>
    <mergeCell ref="EA84:ES84"/>
    <mergeCell ref="A85:AD85"/>
    <mergeCell ref="AE85:BH85"/>
    <mergeCell ref="A96:A98"/>
    <mergeCell ref="AE96:AE98"/>
    <mergeCell ref="BI96:BI98"/>
    <mergeCell ref="CD96:CD98"/>
    <mergeCell ref="CO96:CO98"/>
    <mergeCell ref="DO96:DO98"/>
    <mergeCell ref="DO90:DO92"/>
    <mergeCell ref="EA90:EA92"/>
    <mergeCell ref="A93:A95"/>
    <mergeCell ref="AE93:AE95"/>
    <mergeCell ref="BI93:BI95"/>
    <mergeCell ref="CD93:CD95"/>
    <mergeCell ref="CO93:CO95"/>
    <mergeCell ref="DO93:DO95"/>
    <mergeCell ref="EA93:EA95"/>
    <mergeCell ref="A90:A92"/>
    <mergeCell ref="AE90:AE92"/>
    <mergeCell ref="BI90:BI92"/>
    <mergeCell ref="CD90:CD92"/>
    <mergeCell ref="CO90:CO92"/>
    <mergeCell ref="EA96:EA98"/>
    <mergeCell ref="CD85:CN85"/>
    <mergeCell ref="CO85:DN85"/>
    <mergeCell ref="A86:A88"/>
    <mergeCell ref="B86:B88"/>
    <mergeCell ref="A106:A108"/>
    <mergeCell ref="AE106:AE108"/>
    <mergeCell ref="BI106:BI108"/>
    <mergeCell ref="CD106:CD108"/>
    <mergeCell ref="CO106:CO108"/>
    <mergeCell ref="DO106:DO108"/>
    <mergeCell ref="EA102:EA104"/>
    <mergeCell ref="A102:A104"/>
    <mergeCell ref="AE102:AE104"/>
    <mergeCell ref="BI102:BI104"/>
    <mergeCell ref="CD102:CD104"/>
    <mergeCell ref="CO102:CO104"/>
    <mergeCell ref="DO102:DO104"/>
    <mergeCell ref="EA106:EA108"/>
    <mergeCell ref="AE99:AE101"/>
    <mergeCell ref="BI99:BI101"/>
    <mergeCell ref="CD99:CD101"/>
    <mergeCell ref="CO99:CO101"/>
    <mergeCell ref="DO99:DO101"/>
    <mergeCell ref="EA99:EA101"/>
    <mergeCell ref="A99:A101"/>
    <mergeCell ref="DO119:DO121"/>
    <mergeCell ref="EA119:EA121"/>
    <mergeCell ref="A122:A124"/>
    <mergeCell ref="AE122:AE124"/>
    <mergeCell ref="BI122:BI124"/>
    <mergeCell ref="CD122:CD124"/>
    <mergeCell ref="CO122:CO124"/>
    <mergeCell ref="DO122:DO124"/>
    <mergeCell ref="EA122:EA124"/>
    <mergeCell ref="A119:A121"/>
    <mergeCell ref="AE119:AE121"/>
    <mergeCell ref="BI119:BI121"/>
    <mergeCell ref="CD119:CD121"/>
    <mergeCell ref="CO119:CO121"/>
    <mergeCell ref="EA112:EA114"/>
    <mergeCell ref="A115:A117"/>
    <mergeCell ref="AE115:AE117"/>
    <mergeCell ref="BI115:BI117"/>
    <mergeCell ref="CD115:CD117"/>
    <mergeCell ref="CO115:CO117"/>
    <mergeCell ref="DO115:DO117"/>
    <mergeCell ref="EA115:EA117"/>
    <mergeCell ref="A112:A114"/>
    <mergeCell ref="AE112:AE114"/>
    <mergeCell ref="BI112:BI114"/>
    <mergeCell ref="CD112:CD114"/>
    <mergeCell ref="CO112:CO114"/>
    <mergeCell ref="DO112:DO114"/>
    <mergeCell ref="A131:A133"/>
    <mergeCell ref="AE131:AE133"/>
    <mergeCell ref="BI131:BI133"/>
    <mergeCell ref="CD131:CD133"/>
    <mergeCell ref="CO131:CO133"/>
    <mergeCell ref="DO131:DO133"/>
    <mergeCell ref="EA125:EA127"/>
    <mergeCell ref="A128:A130"/>
    <mergeCell ref="AE128:AE130"/>
    <mergeCell ref="BI128:BI130"/>
    <mergeCell ref="CD128:CD130"/>
    <mergeCell ref="CO128:CO130"/>
    <mergeCell ref="DO128:DO130"/>
    <mergeCell ref="EA128:EA130"/>
    <mergeCell ref="A125:A127"/>
    <mergeCell ref="AE125:AE127"/>
    <mergeCell ref="BI125:BI127"/>
    <mergeCell ref="CD125:CD127"/>
    <mergeCell ref="CO125:CO127"/>
    <mergeCell ref="DO125:DO127"/>
    <mergeCell ref="EA131:EA133"/>
    <mergeCell ref="EA137:EA139"/>
    <mergeCell ref="A140:A142"/>
    <mergeCell ref="AE140:AE142"/>
    <mergeCell ref="BI140:BI142"/>
    <mergeCell ref="CD140:CD142"/>
    <mergeCell ref="CO140:CO142"/>
    <mergeCell ref="DO140:DO142"/>
    <mergeCell ref="EA140:EA142"/>
    <mergeCell ref="A137:A139"/>
    <mergeCell ref="AE137:AE139"/>
    <mergeCell ref="BI137:BI139"/>
    <mergeCell ref="CD137:CD139"/>
    <mergeCell ref="CO137:CO139"/>
    <mergeCell ref="DO137:DO139"/>
    <mergeCell ref="A134:A136"/>
    <mergeCell ref="AE134:AE136"/>
    <mergeCell ref="BI134:BI136"/>
    <mergeCell ref="CD134:CD136"/>
    <mergeCell ref="CO134:CO136"/>
    <mergeCell ref="DO134:DO136"/>
    <mergeCell ref="EA134:EA136"/>
    <mergeCell ref="A150:A152"/>
    <mergeCell ref="AE150:AE152"/>
    <mergeCell ref="BI150:BI152"/>
    <mergeCell ref="CD150:CD152"/>
    <mergeCell ref="CO150:CO152"/>
    <mergeCell ref="DO150:DO152"/>
    <mergeCell ref="DO144:DO146"/>
    <mergeCell ref="EA144:EA146"/>
    <mergeCell ref="A147:A149"/>
    <mergeCell ref="AE147:AE149"/>
    <mergeCell ref="BI147:BI149"/>
    <mergeCell ref="CD147:CD149"/>
    <mergeCell ref="CO147:CO149"/>
    <mergeCell ref="DO147:DO149"/>
    <mergeCell ref="EA147:EA149"/>
    <mergeCell ref="EA150:EA152"/>
    <mergeCell ref="A144:A146"/>
    <mergeCell ref="AE144:AE146"/>
    <mergeCell ref="BI144:BI146"/>
    <mergeCell ref="CD144:CD146"/>
    <mergeCell ref="CO144:CO146"/>
    <mergeCell ref="EA163:EA165"/>
    <mergeCell ref="A166:A168"/>
    <mergeCell ref="AE166:AE168"/>
    <mergeCell ref="BI166:BI168"/>
    <mergeCell ref="CD166:CD168"/>
    <mergeCell ref="CO166:CO168"/>
    <mergeCell ref="DO166:DO168"/>
    <mergeCell ref="EA166:EA168"/>
    <mergeCell ref="A163:A165"/>
    <mergeCell ref="AE163:AE165"/>
    <mergeCell ref="BI163:BI165"/>
    <mergeCell ref="CD163:CD165"/>
    <mergeCell ref="CO163:CO165"/>
    <mergeCell ref="DO163:DO165"/>
    <mergeCell ref="EA156:EA158"/>
    <mergeCell ref="A159:A161"/>
    <mergeCell ref="AE159:AE161"/>
    <mergeCell ref="BI159:BI161"/>
    <mergeCell ref="CD159:CD161"/>
    <mergeCell ref="CO159:CO161"/>
    <mergeCell ref="DO159:DO161"/>
    <mergeCell ref="EA159:EA161"/>
    <mergeCell ref="A156:A158"/>
    <mergeCell ref="AE156:AE158"/>
    <mergeCell ref="BI156:BI158"/>
    <mergeCell ref="CD156:CD158"/>
    <mergeCell ref="CO156:CO158"/>
    <mergeCell ref="DO156:DO158"/>
    <mergeCell ref="EA169:EA171"/>
    <mergeCell ref="A172:A174"/>
    <mergeCell ref="AE172:AE174"/>
    <mergeCell ref="BI172:BI174"/>
    <mergeCell ref="CD172:CD174"/>
    <mergeCell ref="CO172:CO174"/>
    <mergeCell ref="DO172:DO174"/>
    <mergeCell ref="EA172:EA174"/>
    <mergeCell ref="A169:A171"/>
    <mergeCell ref="AE169:AE171"/>
    <mergeCell ref="BI169:BI171"/>
    <mergeCell ref="CD169:CD171"/>
    <mergeCell ref="CO169:CO171"/>
    <mergeCell ref="DO169:DO171"/>
    <mergeCell ref="EA182:EA184"/>
    <mergeCell ref="A182:A184"/>
    <mergeCell ref="AE182:AE184"/>
    <mergeCell ref="BI182:BI184"/>
    <mergeCell ref="CD182:CD184"/>
    <mergeCell ref="CO182:CO184"/>
    <mergeCell ref="DO182:DO184"/>
    <mergeCell ref="EA176:EA178"/>
    <mergeCell ref="A179:A181"/>
    <mergeCell ref="AE179:AE181"/>
    <mergeCell ref="BI179:BI181"/>
    <mergeCell ref="CD179:CD181"/>
    <mergeCell ref="CO179:CO181"/>
    <mergeCell ref="DO179:DO181"/>
    <mergeCell ref="EA179:EA181"/>
    <mergeCell ref="A176:A178"/>
    <mergeCell ref="AE176:AE178"/>
    <mergeCell ref="BI176:BI178"/>
    <mergeCell ref="DO176:DO178"/>
    <mergeCell ref="A195:A197"/>
    <mergeCell ref="AE195:AE197"/>
    <mergeCell ref="BI195:BI197"/>
    <mergeCell ref="CD195:CD197"/>
    <mergeCell ref="CO195:CO197"/>
    <mergeCell ref="DO195:DO197"/>
    <mergeCell ref="EA195:EA197"/>
    <mergeCell ref="A192:A194"/>
    <mergeCell ref="AE192:AE194"/>
    <mergeCell ref="BI192:BI194"/>
    <mergeCell ref="CD192:CD194"/>
    <mergeCell ref="CO192:CO194"/>
    <mergeCell ref="DO192:DO194"/>
    <mergeCell ref="EA186:EA188"/>
    <mergeCell ref="A189:A191"/>
    <mergeCell ref="AE189:AE191"/>
    <mergeCell ref="BI189:BI191"/>
    <mergeCell ref="CD189:CD191"/>
    <mergeCell ref="CO189:CO191"/>
    <mergeCell ref="DO189:DO191"/>
    <mergeCell ref="EA189:EA191"/>
    <mergeCell ref="A186:A188"/>
    <mergeCell ref="AE186:AE188"/>
    <mergeCell ref="BI186:BI188"/>
    <mergeCell ref="CD186:CD188"/>
    <mergeCell ref="CO186:CO188"/>
    <mergeCell ref="DO186:DO188"/>
    <mergeCell ref="A204:A206"/>
    <mergeCell ref="AE204:AE206"/>
    <mergeCell ref="BI204:BI206"/>
    <mergeCell ref="CD204:CD206"/>
    <mergeCell ref="CO204:CO206"/>
    <mergeCell ref="DO204:DO206"/>
    <mergeCell ref="EA198:EA200"/>
    <mergeCell ref="A201:A203"/>
    <mergeCell ref="AE201:AE203"/>
    <mergeCell ref="BI201:BI203"/>
    <mergeCell ref="CD201:CD203"/>
    <mergeCell ref="CO201:CO203"/>
    <mergeCell ref="DO201:DO203"/>
    <mergeCell ref="EA201:EA203"/>
    <mergeCell ref="A198:A200"/>
    <mergeCell ref="AE198:AE200"/>
    <mergeCell ref="BI198:BI200"/>
    <mergeCell ref="CD198:CD200"/>
    <mergeCell ref="CO198:CO200"/>
    <mergeCell ref="DO198:DO200"/>
    <mergeCell ref="EA204:EA206"/>
    <mergeCell ref="A214:A216"/>
    <mergeCell ref="AE214:AE216"/>
    <mergeCell ref="BI214:BI216"/>
    <mergeCell ref="CD214:CD216"/>
    <mergeCell ref="CO214:CO216"/>
    <mergeCell ref="DO214:DO216"/>
    <mergeCell ref="EA210:EA212"/>
    <mergeCell ref="A210:A212"/>
    <mergeCell ref="AE210:AE212"/>
    <mergeCell ref="BI210:BI212"/>
    <mergeCell ref="CD210:CD212"/>
    <mergeCell ref="CO210:CO212"/>
    <mergeCell ref="DO210:DO212"/>
    <mergeCell ref="EA214:EA216"/>
    <mergeCell ref="A207:A209"/>
    <mergeCell ref="AE207:AE209"/>
    <mergeCell ref="BI207:BI209"/>
    <mergeCell ref="CD207:CD209"/>
    <mergeCell ref="CO207:CO209"/>
    <mergeCell ref="DO207:DO209"/>
    <mergeCell ref="EA207:EA209"/>
    <mergeCell ref="EA220:EA222"/>
    <mergeCell ref="A223:A225"/>
    <mergeCell ref="AE223:AE225"/>
    <mergeCell ref="BI223:BI225"/>
    <mergeCell ref="CD223:CD225"/>
    <mergeCell ref="CO223:CO225"/>
    <mergeCell ref="DO223:DO225"/>
    <mergeCell ref="EA223:EA225"/>
    <mergeCell ref="A220:A222"/>
    <mergeCell ref="AE220:AE222"/>
    <mergeCell ref="BI220:BI222"/>
    <mergeCell ref="CD220:CD222"/>
    <mergeCell ref="CO220:CO222"/>
    <mergeCell ref="DO220:DO222"/>
    <mergeCell ref="EA226:EA228"/>
    <mergeCell ref="A217:A219"/>
    <mergeCell ref="AE217:AE219"/>
    <mergeCell ref="BI217:BI219"/>
    <mergeCell ref="CD217:CD219"/>
    <mergeCell ref="CO217:CO219"/>
    <mergeCell ref="DO217:DO219"/>
    <mergeCell ref="EA217:EA219"/>
    <mergeCell ref="EA230:EA232"/>
    <mergeCell ref="A233:A235"/>
    <mergeCell ref="AE233:AE235"/>
    <mergeCell ref="BI233:BI235"/>
    <mergeCell ref="CD233:CD235"/>
    <mergeCell ref="CO233:CO235"/>
    <mergeCell ref="DO233:DO235"/>
    <mergeCell ref="EA233:EA235"/>
    <mergeCell ref="A230:A232"/>
    <mergeCell ref="AE230:AE232"/>
    <mergeCell ref="BI230:BI232"/>
    <mergeCell ref="CD230:CD232"/>
    <mergeCell ref="CO230:CO232"/>
    <mergeCell ref="DO230:DO232"/>
    <mergeCell ref="A226:A228"/>
    <mergeCell ref="AE226:AE228"/>
    <mergeCell ref="BI226:BI228"/>
    <mergeCell ref="CD226:CD228"/>
    <mergeCell ref="CO226:CO228"/>
    <mergeCell ref="DO226:DO228"/>
    <mergeCell ref="EA242:EA244"/>
    <mergeCell ref="A245:A247"/>
    <mergeCell ref="AE245:AE247"/>
    <mergeCell ref="BI245:BI247"/>
    <mergeCell ref="CD245:CD247"/>
    <mergeCell ref="CO245:CO247"/>
    <mergeCell ref="DO245:DO247"/>
    <mergeCell ref="EA245:EA247"/>
    <mergeCell ref="A242:A244"/>
    <mergeCell ref="AE242:AE244"/>
    <mergeCell ref="BI242:BI244"/>
    <mergeCell ref="CD242:CD244"/>
    <mergeCell ref="CO242:CO244"/>
    <mergeCell ref="DO242:DO244"/>
    <mergeCell ref="EA236:EA238"/>
    <mergeCell ref="A239:A241"/>
    <mergeCell ref="AE239:AE241"/>
    <mergeCell ref="BI239:BI241"/>
    <mergeCell ref="CD239:CD241"/>
    <mergeCell ref="CO239:CO241"/>
    <mergeCell ref="DO239:DO241"/>
    <mergeCell ref="EA239:EA241"/>
    <mergeCell ref="A236:A238"/>
    <mergeCell ref="AE236:AE238"/>
    <mergeCell ref="BI236:BI238"/>
    <mergeCell ref="CD236:CD238"/>
    <mergeCell ref="CO236:CO238"/>
    <mergeCell ref="DO236:DO238"/>
    <mergeCell ref="EA258:EA260"/>
    <mergeCell ref="A255:A257"/>
    <mergeCell ref="AE255:AE257"/>
    <mergeCell ref="BI255:BI257"/>
    <mergeCell ref="CD255:CD257"/>
    <mergeCell ref="CO255:CO257"/>
    <mergeCell ref="DO255:DO257"/>
    <mergeCell ref="A252:A254"/>
    <mergeCell ref="AE252:AE254"/>
    <mergeCell ref="BI252:BI254"/>
    <mergeCell ref="CD252:CD254"/>
    <mergeCell ref="CO252:CO254"/>
    <mergeCell ref="DO252:DO254"/>
    <mergeCell ref="EA252:EA254"/>
    <mergeCell ref="EA248:EA250"/>
    <mergeCell ref="A248:A250"/>
    <mergeCell ref="AE248:AE250"/>
    <mergeCell ref="BI248:BI250"/>
    <mergeCell ref="CD248:CD250"/>
    <mergeCell ref="CO248:CO250"/>
    <mergeCell ref="DO248:DO250"/>
    <mergeCell ref="EA255:EA257"/>
    <mergeCell ref="A258:A260"/>
    <mergeCell ref="AE258:AE260"/>
    <mergeCell ref="BI258:BI260"/>
    <mergeCell ref="EA268:EA270"/>
    <mergeCell ref="A271:A273"/>
    <mergeCell ref="AE271:AE273"/>
    <mergeCell ref="BI271:BI273"/>
    <mergeCell ref="CD271:CD273"/>
    <mergeCell ref="CO271:CO273"/>
    <mergeCell ref="DO271:DO273"/>
    <mergeCell ref="EA271:EA273"/>
    <mergeCell ref="A268:A270"/>
    <mergeCell ref="AE268:AE270"/>
    <mergeCell ref="BI268:BI270"/>
    <mergeCell ref="CD268:CD270"/>
    <mergeCell ref="CO268:CO270"/>
    <mergeCell ref="DO268:DO270"/>
    <mergeCell ref="EA262:EA264"/>
    <mergeCell ref="A265:A267"/>
    <mergeCell ref="AE265:AE267"/>
    <mergeCell ref="BI265:BI267"/>
    <mergeCell ref="CD265:CD267"/>
    <mergeCell ref="CO265:CO267"/>
    <mergeCell ref="DO265:DO267"/>
    <mergeCell ref="EA265:EA267"/>
    <mergeCell ref="A262:A264"/>
    <mergeCell ref="AE262:AE264"/>
    <mergeCell ref="BI262:BI264"/>
    <mergeCell ref="CD262:CD264"/>
    <mergeCell ref="CO262:CO264"/>
    <mergeCell ref="DO262:DO264"/>
    <mergeCell ref="EA284:EA286"/>
    <mergeCell ref="A284:A286"/>
    <mergeCell ref="AE284:AE286"/>
    <mergeCell ref="BI284:BI286"/>
    <mergeCell ref="CD284:CD286"/>
    <mergeCell ref="CO284:CO286"/>
    <mergeCell ref="DO284:DO286"/>
    <mergeCell ref="A281:A283"/>
    <mergeCell ref="AE281:AE283"/>
    <mergeCell ref="BI281:BI283"/>
    <mergeCell ref="CD281:CD283"/>
    <mergeCell ref="CO281:CO283"/>
    <mergeCell ref="DO281:DO283"/>
    <mergeCell ref="EA281:EA283"/>
    <mergeCell ref="EA274:EA276"/>
    <mergeCell ref="A277:A279"/>
    <mergeCell ref="AE277:AE279"/>
    <mergeCell ref="BI277:BI279"/>
    <mergeCell ref="CD277:CD279"/>
    <mergeCell ref="CO277:CO279"/>
    <mergeCell ref="DO277:DO279"/>
    <mergeCell ref="EA277:EA279"/>
    <mergeCell ref="A274:A276"/>
    <mergeCell ref="AE274:AE276"/>
    <mergeCell ref="BI274:BI276"/>
    <mergeCell ref="CD274:CD276"/>
    <mergeCell ref="CO274:CO276"/>
    <mergeCell ref="DO274:DO276"/>
    <mergeCell ref="CO297:CO299"/>
    <mergeCell ref="DO297:DO299"/>
    <mergeCell ref="EA297:EA299"/>
    <mergeCell ref="A294:A296"/>
    <mergeCell ref="AE294:AE296"/>
    <mergeCell ref="BI294:BI296"/>
    <mergeCell ref="CD294:CD296"/>
    <mergeCell ref="CO294:CO296"/>
    <mergeCell ref="DO294:DO296"/>
    <mergeCell ref="EA288:EA290"/>
    <mergeCell ref="A291:A293"/>
    <mergeCell ref="AE291:AE293"/>
    <mergeCell ref="BI291:BI293"/>
    <mergeCell ref="CD291:CD293"/>
    <mergeCell ref="CO291:CO293"/>
    <mergeCell ref="DO291:DO293"/>
    <mergeCell ref="EA291:EA293"/>
    <mergeCell ref="A288:A290"/>
    <mergeCell ref="AE288:AE290"/>
    <mergeCell ref="BI288:BI290"/>
    <mergeCell ref="CD288:CD290"/>
    <mergeCell ref="CO288:CO290"/>
    <mergeCell ref="DO288:DO290"/>
    <mergeCell ref="EA320:EA322"/>
    <mergeCell ref="A323:A325"/>
    <mergeCell ref="AE323:AE325"/>
    <mergeCell ref="BI323:BI325"/>
    <mergeCell ref="CD323:CD325"/>
    <mergeCell ref="CO323:CO325"/>
    <mergeCell ref="DO323:DO325"/>
    <mergeCell ref="EA323:EA325"/>
    <mergeCell ref="A320:A322"/>
    <mergeCell ref="AE320:AE322"/>
    <mergeCell ref="BI320:BI322"/>
    <mergeCell ref="CD320:CD322"/>
    <mergeCell ref="CO320:CO322"/>
    <mergeCell ref="DO320:DO322"/>
    <mergeCell ref="DO314:DO316"/>
    <mergeCell ref="EA314:EA316"/>
    <mergeCell ref="A317:A319"/>
    <mergeCell ref="AE317:AE319"/>
    <mergeCell ref="BI317:BI319"/>
    <mergeCell ref="CD317:CD319"/>
    <mergeCell ref="CO317:CO319"/>
    <mergeCell ref="DO317:DO319"/>
    <mergeCell ref="EA317:EA319"/>
    <mergeCell ref="A314:A316"/>
    <mergeCell ref="AE314:AE316"/>
    <mergeCell ref="BI314:BI316"/>
    <mergeCell ref="CD314:CD316"/>
    <mergeCell ref="CO314:CO316"/>
    <mergeCell ref="EA332:EA334"/>
    <mergeCell ref="A332:A334"/>
    <mergeCell ref="AE332:AE334"/>
    <mergeCell ref="BI332:BI334"/>
    <mergeCell ref="CD332:CD334"/>
    <mergeCell ref="CO332:CO334"/>
    <mergeCell ref="DO332:DO334"/>
    <mergeCell ref="EA326:EA328"/>
    <mergeCell ref="A329:A331"/>
    <mergeCell ref="AE329:AE331"/>
    <mergeCell ref="BI329:BI331"/>
    <mergeCell ref="CD329:CD331"/>
    <mergeCell ref="CO329:CO331"/>
    <mergeCell ref="DO329:DO331"/>
    <mergeCell ref="EA329:EA331"/>
    <mergeCell ref="A326:A328"/>
    <mergeCell ref="AE326:AE328"/>
    <mergeCell ref="BI326:BI328"/>
    <mergeCell ref="CD326:CD328"/>
    <mergeCell ref="CO326:CO328"/>
    <mergeCell ref="DO326:DO328"/>
    <mergeCell ref="EA339:EA341"/>
    <mergeCell ref="A342:A344"/>
    <mergeCell ref="AE342:AE344"/>
    <mergeCell ref="BI342:BI344"/>
    <mergeCell ref="CD342:CD344"/>
    <mergeCell ref="CO342:CO344"/>
    <mergeCell ref="DO342:DO344"/>
    <mergeCell ref="EA342:EA344"/>
    <mergeCell ref="A339:A341"/>
    <mergeCell ref="AE339:AE341"/>
    <mergeCell ref="BI339:BI341"/>
    <mergeCell ref="CD339:CD341"/>
    <mergeCell ref="CO339:CO341"/>
    <mergeCell ref="DO339:DO341"/>
    <mergeCell ref="A336:A338"/>
    <mergeCell ref="AE336:AE338"/>
    <mergeCell ref="BI336:BI338"/>
    <mergeCell ref="CD336:CD338"/>
    <mergeCell ref="CO336:CO338"/>
    <mergeCell ref="DO336:DO338"/>
    <mergeCell ref="EA336:EA338"/>
    <mergeCell ref="A352:A354"/>
    <mergeCell ref="AE352:AE354"/>
    <mergeCell ref="BI352:BI354"/>
    <mergeCell ref="CD352:CD354"/>
    <mergeCell ref="CO352:CO354"/>
    <mergeCell ref="DO352:DO354"/>
    <mergeCell ref="EA346:EA348"/>
    <mergeCell ref="A349:A351"/>
    <mergeCell ref="AE349:AE351"/>
    <mergeCell ref="BI349:BI351"/>
    <mergeCell ref="CD349:CD351"/>
    <mergeCell ref="CO349:CO351"/>
    <mergeCell ref="DO349:DO351"/>
    <mergeCell ref="EA349:EA351"/>
    <mergeCell ref="A346:A348"/>
    <mergeCell ref="AE346:AE348"/>
    <mergeCell ref="BI346:BI348"/>
    <mergeCell ref="CD346:CD348"/>
    <mergeCell ref="CO346:CO348"/>
    <mergeCell ref="DO346:DO348"/>
    <mergeCell ref="EA352:EA354"/>
    <mergeCell ref="A365:A367"/>
    <mergeCell ref="AE365:AE367"/>
    <mergeCell ref="BI365:BI367"/>
    <mergeCell ref="CD365:CD367"/>
    <mergeCell ref="CO365:CO367"/>
    <mergeCell ref="DO365:DO367"/>
    <mergeCell ref="EA365:EA367"/>
    <mergeCell ref="A362:A364"/>
    <mergeCell ref="AE362:AE364"/>
    <mergeCell ref="BI362:BI364"/>
    <mergeCell ref="CD362:CD364"/>
    <mergeCell ref="CO362:CO364"/>
    <mergeCell ref="DO362:DO364"/>
    <mergeCell ref="EA362:EA364"/>
    <mergeCell ref="EA356:EA358"/>
    <mergeCell ref="A359:A361"/>
    <mergeCell ref="AE359:AE361"/>
    <mergeCell ref="BI359:BI361"/>
    <mergeCell ref="CD359:CD361"/>
    <mergeCell ref="CO359:CO361"/>
    <mergeCell ref="DO359:DO361"/>
    <mergeCell ref="EA359:EA361"/>
    <mergeCell ref="A356:A358"/>
    <mergeCell ref="AE356:AE358"/>
    <mergeCell ref="BI356:BI358"/>
    <mergeCell ref="CD356:CD358"/>
    <mergeCell ref="CO356:CO358"/>
    <mergeCell ref="DO356:DO358"/>
    <mergeCell ref="DO372:DO374"/>
    <mergeCell ref="EA372:EA374"/>
    <mergeCell ref="A375:A377"/>
    <mergeCell ref="AE375:AE377"/>
    <mergeCell ref="BI375:BI377"/>
    <mergeCell ref="CD375:CD377"/>
    <mergeCell ref="CO375:CO377"/>
    <mergeCell ref="DO375:DO377"/>
    <mergeCell ref="EA375:EA377"/>
    <mergeCell ref="A372:A374"/>
    <mergeCell ref="AE372:AE374"/>
    <mergeCell ref="BI372:BI374"/>
    <mergeCell ref="CD372:CD374"/>
    <mergeCell ref="CO372:CO374"/>
    <mergeCell ref="EA368:EA370"/>
    <mergeCell ref="A368:A370"/>
    <mergeCell ref="AE368:AE370"/>
    <mergeCell ref="BI368:BI370"/>
    <mergeCell ref="CD368:CD370"/>
    <mergeCell ref="CO368:CO370"/>
    <mergeCell ref="DO368:DO370"/>
    <mergeCell ref="CD384:CD386"/>
    <mergeCell ref="CO384:CO386"/>
    <mergeCell ref="DO384:DO386"/>
    <mergeCell ref="EA378:EA380"/>
    <mergeCell ref="A381:A383"/>
    <mergeCell ref="AE381:AE383"/>
    <mergeCell ref="BI381:BI383"/>
    <mergeCell ref="CD381:CD383"/>
    <mergeCell ref="CO381:CO383"/>
    <mergeCell ref="DO381:DO383"/>
    <mergeCell ref="EA381:EA383"/>
    <mergeCell ref="A378:A380"/>
    <mergeCell ref="AE378:AE380"/>
    <mergeCell ref="BI378:BI380"/>
    <mergeCell ref="CD378:CD380"/>
    <mergeCell ref="CO378:CO380"/>
    <mergeCell ref="DO378:DO380"/>
    <mergeCell ref="A384:A386"/>
    <mergeCell ref="EA394:EA396"/>
    <mergeCell ref="A397:A399"/>
    <mergeCell ref="AE397:AE399"/>
    <mergeCell ref="BI397:BI399"/>
    <mergeCell ref="CD397:CD399"/>
    <mergeCell ref="CO397:CO399"/>
    <mergeCell ref="DO397:DO399"/>
    <mergeCell ref="EA397:EA399"/>
    <mergeCell ref="A394:A396"/>
    <mergeCell ref="AE394:AE396"/>
    <mergeCell ref="BI394:BI396"/>
    <mergeCell ref="CD394:CD396"/>
    <mergeCell ref="CO394:CO396"/>
    <mergeCell ref="DO394:DO396"/>
    <mergeCell ref="EA388:EA390"/>
    <mergeCell ref="A391:A393"/>
    <mergeCell ref="AE391:AE393"/>
    <mergeCell ref="BI391:BI393"/>
    <mergeCell ref="CD391:CD393"/>
    <mergeCell ref="CO391:CO393"/>
    <mergeCell ref="DO391:DO393"/>
    <mergeCell ref="EA391:EA393"/>
    <mergeCell ref="A388:A390"/>
    <mergeCell ref="AE388:AE390"/>
    <mergeCell ref="BI388:BI390"/>
    <mergeCell ref="CD388:CD390"/>
    <mergeCell ref="CO388:CO390"/>
    <mergeCell ref="DO388:DO390"/>
    <mergeCell ref="A407:A409"/>
    <mergeCell ref="AE407:AE409"/>
    <mergeCell ref="BI407:BI409"/>
    <mergeCell ref="CD407:CD409"/>
    <mergeCell ref="CO407:CO409"/>
    <mergeCell ref="DO407:DO409"/>
    <mergeCell ref="EA407:EA409"/>
    <mergeCell ref="A404:A406"/>
    <mergeCell ref="AE404:AE406"/>
    <mergeCell ref="BI404:BI406"/>
    <mergeCell ref="CD404:CD406"/>
    <mergeCell ref="CO404:CO406"/>
    <mergeCell ref="DO404:DO406"/>
    <mergeCell ref="A401:A403"/>
    <mergeCell ref="AE401:AE403"/>
    <mergeCell ref="BI401:BI403"/>
    <mergeCell ref="CD401:CD403"/>
    <mergeCell ref="CO401:CO403"/>
    <mergeCell ref="DO401:DO403"/>
    <mergeCell ref="EA401:EA403"/>
    <mergeCell ref="A416:A418"/>
    <mergeCell ref="AE416:AE418"/>
    <mergeCell ref="BI416:BI418"/>
    <mergeCell ref="CD416:CD418"/>
    <mergeCell ref="CO416:CO418"/>
    <mergeCell ref="DO416:DO418"/>
    <mergeCell ref="EA410:EA412"/>
    <mergeCell ref="A413:A415"/>
    <mergeCell ref="AE413:AE415"/>
    <mergeCell ref="BI413:BI415"/>
    <mergeCell ref="CD413:CD415"/>
    <mergeCell ref="CO413:CO415"/>
    <mergeCell ref="DO413:DO415"/>
    <mergeCell ref="EA413:EA415"/>
    <mergeCell ref="A410:A412"/>
    <mergeCell ref="AE410:AE412"/>
    <mergeCell ref="BI410:BI412"/>
    <mergeCell ref="CD410:CD412"/>
    <mergeCell ref="CO410:CO412"/>
    <mergeCell ref="DO410:DO412"/>
    <mergeCell ref="CD435:CD437"/>
    <mergeCell ref="CO435:CO437"/>
    <mergeCell ref="DO435:DO437"/>
    <mergeCell ref="EA435:EA437"/>
    <mergeCell ref="A432:A434"/>
    <mergeCell ref="AE432:AE434"/>
    <mergeCell ref="BI432:BI434"/>
    <mergeCell ref="CD432:CD434"/>
    <mergeCell ref="CO432:CO434"/>
    <mergeCell ref="DO432:DO434"/>
    <mergeCell ref="EA432:EA434"/>
    <mergeCell ref="A438:A440"/>
    <mergeCell ref="AE438:AE440"/>
    <mergeCell ref="BI438:BI440"/>
    <mergeCell ref="CO419:CO421"/>
    <mergeCell ref="DO419:DO421"/>
    <mergeCell ref="EA419:EA421"/>
    <mergeCell ref="CD419:CD421"/>
    <mergeCell ref="A423:A425"/>
    <mergeCell ref="AE423:AE425"/>
    <mergeCell ref="BI423:BI425"/>
    <mergeCell ref="CD423:CD425"/>
    <mergeCell ref="CO423:CO425"/>
    <mergeCell ref="DO423:DO425"/>
    <mergeCell ref="EA423:EA425"/>
    <mergeCell ref="A419:A421"/>
    <mergeCell ref="AE419:AE421"/>
    <mergeCell ref="BI419:BI421"/>
    <mergeCell ref="CD451:CD453"/>
    <mergeCell ref="CO451:CO453"/>
    <mergeCell ref="DO451:DO453"/>
    <mergeCell ref="EA451:EA453"/>
    <mergeCell ref="A448:A450"/>
    <mergeCell ref="AE448:AE450"/>
    <mergeCell ref="BI448:BI450"/>
    <mergeCell ref="CD448:CD450"/>
    <mergeCell ref="CO448:CO450"/>
    <mergeCell ref="DO448:DO450"/>
    <mergeCell ref="EA448:EA450"/>
    <mergeCell ref="A445:A447"/>
    <mergeCell ref="AE445:AE447"/>
    <mergeCell ref="BI445:BI447"/>
    <mergeCell ref="CD445:CD447"/>
    <mergeCell ref="CO445:CO447"/>
    <mergeCell ref="DO445:DO447"/>
    <mergeCell ref="AE451:AE453"/>
    <mergeCell ref="BI451:BI453"/>
    <mergeCell ref="EA445:EA447"/>
    <mergeCell ref="A451:A453"/>
    <mergeCell ref="A441:A443"/>
    <mergeCell ref="AE441:AE443"/>
    <mergeCell ref="BI441:BI443"/>
    <mergeCell ref="CD441:CD443"/>
    <mergeCell ref="CO441:CO443"/>
    <mergeCell ref="DO441:DO443"/>
    <mergeCell ref="EA441:EA443"/>
    <mergeCell ref="A435:A437"/>
    <mergeCell ref="AE435:AE437"/>
    <mergeCell ref="BI435:BI437"/>
    <mergeCell ref="AC5:AC6"/>
    <mergeCell ref="EA426:EA428"/>
    <mergeCell ref="EA416:EA418"/>
    <mergeCell ref="EA404:EA406"/>
    <mergeCell ref="EA384:EA386"/>
    <mergeCell ref="CD438:CD440"/>
    <mergeCell ref="CO438:CO440"/>
    <mergeCell ref="DO438:DO440"/>
    <mergeCell ref="EA438:EA440"/>
    <mergeCell ref="A429:A431"/>
    <mergeCell ref="AE429:AE431"/>
    <mergeCell ref="BI429:BI431"/>
    <mergeCell ref="CD429:CD431"/>
    <mergeCell ref="CO429:CO431"/>
    <mergeCell ref="DO429:DO431"/>
    <mergeCell ref="EA429:EA431"/>
    <mergeCell ref="A426:A428"/>
    <mergeCell ref="AE426:AE428"/>
    <mergeCell ref="BI426:BI428"/>
    <mergeCell ref="CD426:CD428"/>
    <mergeCell ref="CO426:CO428"/>
    <mergeCell ref="DO426:DO428"/>
    <mergeCell ref="BA4:BB4"/>
    <mergeCell ref="BC4:BD4"/>
    <mergeCell ref="BE4:BF4"/>
    <mergeCell ref="BG4:BH4"/>
    <mergeCell ref="BH5:BH6"/>
    <mergeCell ref="BK5:BK6"/>
    <mergeCell ref="BL5:BL6"/>
    <mergeCell ref="AY5:AY6"/>
    <mergeCell ref="AZ5:AZ6"/>
    <mergeCell ref="BA5:BA6"/>
    <mergeCell ref="BB5:BB6"/>
    <mergeCell ref="BC5:BC6"/>
    <mergeCell ref="BD5:BD6"/>
    <mergeCell ref="AU5:AU6"/>
    <mergeCell ref="AV5:AV6"/>
    <mergeCell ref="AW5:AW6"/>
    <mergeCell ref="AX5:AX6"/>
    <mergeCell ref="C5:C6"/>
    <mergeCell ref="D5:D6"/>
    <mergeCell ref="E5:E6"/>
    <mergeCell ref="F5:F6"/>
    <mergeCell ref="G5:G6"/>
    <mergeCell ref="H5:H6"/>
    <mergeCell ref="I5:I6"/>
    <mergeCell ref="J5:J6"/>
    <mergeCell ref="AD5:AD6"/>
    <mergeCell ref="AE4:AE6"/>
    <mergeCell ref="AF4:AF6"/>
    <mergeCell ref="AG4:AH4"/>
    <mergeCell ref="AI4:AJ4"/>
    <mergeCell ref="S5:S6"/>
    <mergeCell ref="T5:T6"/>
    <mergeCell ref="M4:N4"/>
    <mergeCell ref="Q4:R4"/>
    <mergeCell ref="S4:T4"/>
    <mergeCell ref="U4:V4"/>
    <mergeCell ref="Y4:Z4"/>
    <mergeCell ref="AC4:AD4"/>
    <mergeCell ref="U5:U6"/>
    <mergeCell ref="AH5:AH6"/>
    <mergeCell ref="AI5:AI6"/>
    <mergeCell ref="AJ5:AJ6"/>
    <mergeCell ref="M5:M6"/>
    <mergeCell ref="N5:N6"/>
    <mergeCell ref="Q5:Q6"/>
    <mergeCell ref="R5:R6"/>
    <mergeCell ref="V5:V6"/>
    <mergeCell ref="Y5:Y6"/>
    <mergeCell ref="Z5:Z6"/>
    <mergeCell ref="BZ5:BZ6"/>
    <mergeCell ref="BE5:BE6"/>
    <mergeCell ref="BI4:BI6"/>
    <mergeCell ref="BJ4:BJ6"/>
    <mergeCell ref="BK4:BX4"/>
    <mergeCell ref="BY4:CB4"/>
    <mergeCell ref="CE4:CE6"/>
    <mergeCell ref="CF4:CN4"/>
    <mergeCell ref="CO4:CO6"/>
    <mergeCell ref="CP4:CP6"/>
    <mergeCell ref="DC4:DF4"/>
    <mergeCell ref="DG4:DJ4"/>
    <mergeCell ref="CJ5:CJ6"/>
    <mergeCell ref="CK5:CK6"/>
    <mergeCell ref="CL5:CL6"/>
    <mergeCell ref="CM5:CM6"/>
    <mergeCell ref="DK4:DN4"/>
    <mergeCell ref="CA5:CA6"/>
    <mergeCell ref="CB5:CB6"/>
    <mergeCell ref="CF5:CF6"/>
    <mergeCell ref="CG5:CG6"/>
    <mergeCell ref="CH5:CH6"/>
    <mergeCell ref="CI5:CI6"/>
    <mergeCell ref="BS5:BS6"/>
    <mergeCell ref="BT5:BT6"/>
    <mergeCell ref="BV5:BV6"/>
    <mergeCell ref="BX5:BX6"/>
    <mergeCell ref="BM5:BM6"/>
    <mergeCell ref="BR5:BR6"/>
    <mergeCell ref="BN5:BN6"/>
    <mergeCell ref="BP5:BP6"/>
    <mergeCell ref="ER5:ER6"/>
    <mergeCell ref="DY4:DZ4"/>
    <mergeCell ref="EA4:EA6"/>
    <mergeCell ref="DS5:DS6"/>
    <mergeCell ref="DT5:DT6"/>
    <mergeCell ref="DU5:DU6"/>
    <mergeCell ref="DW5:DW6"/>
    <mergeCell ref="BY5:BY6"/>
    <mergeCell ref="K45:L45"/>
    <mergeCell ref="AP5:AP6"/>
    <mergeCell ref="DM5:DN5"/>
    <mergeCell ref="DQ5:DQ6"/>
    <mergeCell ref="DR5:DR6"/>
    <mergeCell ref="CN5:CN6"/>
    <mergeCell ref="DC5:DD5"/>
    <mergeCell ref="CS5:CT5"/>
    <mergeCell ref="DE5:DF5"/>
    <mergeCell ref="DG5:DH5"/>
    <mergeCell ref="CW5:CX5"/>
    <mergeCell ref="BF5:BF6"/>
    <mergeCell ref="BG5:BG6"/>
    <mergeCell ref="AS5:AS6"/>
    <mergeCell ref="AT5:AT6"/>
    <mergeCell ref="AW45:AX45"/>
    <mergeCell ref="AQ5:AQ6"/>
    <mergeCell ref="AR5:AR6"/>
    <mergeCell ref="BO5:BO6"/>
    <mergeCell ref="BQ5:BQ6"/>
    <mergeCell ref="BU5:BU6"/>
    <mergeCell ref="BW5:BW6"/>
    <mergeCell ref="CU5:CV5"/>
    <mergeCell ref="CY5:CZ5"/>
    <mergeCell ref="DV5:DV6"/>
    <mergeCell ref="EF5:EF6"/>
    <mergeCell ref="EG5:EG6"/>
    <mergeCell ref="EH5:EH6"/>
    <mergeCell ref="EI5:EI6"/>
    <mergeCell ref="EJ5:EJ6"/>
    <mergeCell ref="EK5:EK6"/>
    <mergeCell ref="CQ4:CT4"/>
    <mergeCell ref="CU4:CX4"/>
    <mergeCell ref="CY4:DB4"/>
    <mergeCell ref="CQ5:CR5"/>
    <mergeCell ref="DP4:DP6"/>
    <mergeCell ref="DQ4:DX4"/>
    <mergeCell ref="EN5:EN6"/>
    <mergeCell ref="EO5:EO6"/>
    <mergeCell ref="EP5:EP6"/>
    <mergeCell ref="EQ5:EQ6"/>
    <mergeCell ref="DO4:DO6"/>
    <mergeCell ref="ED5:ED6"/>
    <mergeCell ref="EE5:EE6"/>
    <mergeCell ref="EC5:EC6"/>
    <mergeCell ref="EL5:EL6"/>
    <mergeCell ref="EM5:EM6"/>
    <mergeCell ref="DI5:DJ5"/>
    <mergeCell ref="DK5:DL5"/>
    <mergeCell ref="EA37:EA39"/>
    <mergeCell ref="EC45:ES45"/>
    <mergeCell ref="DK45:DN45"/>
    <mergeCell ref="DO45:DO47"/>
    <mergeCell ref="DP45:DP47"/>
    <mergeCell ref="DQ45:DX45"/>
    <mergeCell ref="DY45:DZ45"/>
    <mergeCell ref="EA45:EA47"/>
    <mergeCell ref="DS46:DS47"/>
    <mergeCell ref="DT46:DT47"/>
    <mergeCell ref="DU46:DU47"/>
    <mergeCell ref="DW46:DW47"/>
    <mergeCell ref="CE45:CE47"/>
    <mergeCell ref="CF45:CN45"/>
    <mergeCell ref="EH46:EH47"/>
    <mergeCell ref="EI46:EI47"/>
    <mergeCell ref="EJ46:EJ47"/>
    <mergeCell ref="CO45:CO47"/>
    <mergeCell ref="CP45:CP47"/>
    <mergeCell ref="CY46:CZ46"/>
    <mergeCell ref="CQ45:CT45"/>
    <mergeCell ref="DG45:DJ45"/>
    <mergeCell ref="EF46:EF47"/>
    <mergeCell ref="EG46:EG47"/>
    <mergeCell ref="CN46:CN47"/>
    <mergeCell ref="EK46:EK47"/>
    <mergeCell ref="CS46:CT46"/>
    <mergeCell ref="DE46:DF46"/>
    <mergeCell ref="DG46:DH46"/>
    <mergeCell ref="ED46:ED47"/>
    <mergeCell ref="EE46:EE47"/>
    <mergeCell ref="DK46:DL46"/>
    <mergeCell ref="CD40:CD42"/>
    <mergeCell ref="CO40:CO42"/>
    <mergeCell ref="EA44:ES44"/>
    <mergeCell ref="CB46:CB47"/>
    <mergeCell ref="CF46:CF47"/>
    <mergeCell ref="CG46:CG47"/>
    <mergeCell ref="CH46:CH47"/>
    <mergeCell ref="CI46:CI47"/>
    <mergeCell ref="BS46:BS47"/>
    <mergeCell ref="BT46:BT47"/>
    <mergeCell ref="BV46:BV47"/>
    <mergeCell ref="BX46:BX47"/>
    <mergeCell ref="BY46:BY47"/>
    <mergeCell ref="BQ46:BQ47"/>
    <mergeCell ref="DX46:DX47"/>
    <mergeCell ref="DY46:DY47"/>
    <mergeCell ref="DZ46:DZ47"/>
    <mergeCell ref="EC46:EC47"/>
    <mergeCell ref="DI46:DJ46"/>
    <mergeCell ref="DA46:DB46"/>
    <mergeCell ref="DM46:DN46"/>
    <mergeCell ref="DQ46:DQ47"/>
    <mergeCell ref="DR46:DR47"/>
    <mergeCell ref="DV46:DV47"/>
    <mergeCell ref="EB45:EB47"/>
    <mergeCell ref="CU45:CX45"/>
    <mergeCell ref="CY45:DB45"/>
    <mergeCell ref="CQ46:CR46"/>
    <mergeCell ref="CU46:CV46"/>
    <mergeCell ref="DC46:DD46"/>
    <mergeCell ref="BU46:BU47"/>
    <mergeCell ref="CW46:CX46"/>
    <mergeCell ref="A109:A111"/>
    <mergeCell ref="CD81:CD83"/>
    <mergeCell ref="CO81:CO83"/>
    <mergeCell ref="DO81:DO83"/>
    <mergeCell ref="EA81:EA83"/>
    <mergeCell ref="BI109:BI111"/>
    <mergeCell ref="CD109:CD111"/>
    <mergeCell ref="CO109:CO111"/>
    <mergeCell ref="DO109:DO111"/>
    <mergeCell ref="EA109:EA111"/>
    <mergeCell ref="DO85:DZ85"/>
    <mergeCell ref="L46:L47"/>
    <mergeCell ref="O46:O47"/>
    <mergeCell ref="P46:P47"/>
    <mergeCell ref="BB46:BB47"/>
    <mergeCell ref="BC46:BC47"/>
    <mergeCell ref="BD46:BD47"/>
    <mergeCell ref="H46:H47"/>
    <mergeCell ref="BZ46:BZ47"/>
    <mergeCell ref="CJ46:CJ47"/>
    <mergeCell ref="CK46:CK47"/>
    <mergeCell ref="CL46:CL47"/>
    <mergeCell ref="CM46:CM47"/>
    <mergeCell ref="BJ45:BJ47"/>
    <mergeCell ref="AC46:AC47"/>
    <mergeCell ref="AD46:AD47"/>
    <mergeCell ref="AZ46:AZ47"/>
    <mergeCell ref="AS46:AS47"/>
    <mergeCell ref="AT46:AT47"/>
    <mergeCell ref="AU46:AU47"/>
    <mergeCell ref="AV46:AV47"/>
    <mergeCell ref="AW46:AW47"/>
    <mergeCell ref="A304:A306"/>
    <mergeCell ref="AE304:AE306"/>
    <mergeCell ref="BI304:BI306"/>
    <mergeCell ref="CD304:CD306"/>
    <mergeCell ref="CO304:CO306"/>
    <mergeCell ref="DO304:DO306"/>
    <mergeCell ref="EA304:EA306"/>
    <mergeCell ref="EA192:EA194"/>
    <mergeCell ref="DO153:DO155"/>
    <mergeCell ref="EA153:EA155"/>
    <mergeCell ref="CD258:CD260"/>
    <mergeCell ref="CO258:CO260"/>
    <mergeCell ref="DO258:DO260"/>
    <mergeCell ref="CD176:CD178"/>
    <mergeCell ref="CO176:CO178"/>
    <mergeCell ref="A153:A155"/>
    <mergeCell ref="AE153:AE155"/>
    <mergeCell ref="BI153:BI155"/>
    <mergeCell ref="CD153:CD155"/>
    <mergeCell ref="CO153:CO155"/>
    <mergeCell ref="EA300:EA302"/>
    <mergeCell ref="A300:A302"/>
    <mergeCell ref="AE300:AE302"/>
    <mergeCell ref="BI300:BI302"/>
    <mergeCell ref="CD300:CD302"/>
    <mergeCell ref="CO300:CO302"/>
    <mergeCell ref="DO300:DO302"/>
    <mergeCell ref="EA294:EA296"/>
    <mergeCell ref="A297:A299"/>
    <mergeCell ref="AE297:AE299"/>
    <mergeCell ref="BI297:BI299"/>
    <mergeCell ref="CD297:CD299"/>
    <mergeCell ref="ES46:ES47"/>
    <mergeCell ref="ER46:ER47"/>
    <mergeCell ref="EQ46:EQ47"/>
    <mergeCell ref="EP46:EP47"/>
    <mergeCell ref="EO46:EO47"/>
    <mergeCell ref="EN46:EN47"/>
    <mergeCell ref="EM46:EM47"/>
    <mergeCell ref="EL46:EL47"/>
    <mergeCell ref="T46:T47"/>
    <mergeCell ref="S46:S47"/>
    <mergeCell ref="R46:R47"/>
    <mergeCell ref="Q46:Q47"/>
    <mergeCell ref="N46:N47"/>
    <mergeCell ref="M46:M47"/>
    <mergeCell ref="J46:J47"/>
    <mergeCell ref="I46:I47"/>
    <mergeCell ref="AQ46:AQ47"/>
    <mergeCell ref="AR46:AR47"/>
    <mergeCell ref="W46:W47"/>
    <mergeCell ref="X46:X47"/>
    <mergeCell ref="AA46:AA47"/>
    <mergeCell ref="AB46:AB47"/>
    <mergeCell ref="AK46:AK47"/>
    <mergeCell ref="AL46:AL47"/>
    <mergeCell ref="AY46:AY47"/>
    <mergeCell ref="BO46:BO47"/>
    <mergeCell ref="AX46:AX47"/>
    <mergeCell ref="AM46:AM47"/>
    <mergeCell ref="AN46:AN47"/>
    <mergeCell ref="AO46:AO47"/>
    <mergeCell ref="AP46:AP47"/>
    <mergeCell ref="CA46:CA47"/>
    <mergeCell ref="BP46:BP47"/>
    <mergeCell ref="AE45:AE47"/>
    <mergeCell ref="AF45:AF47"/>
    <mergeCell ref="AG45:AH45"/>
    <mergeCell ref="AI46:AI47"/>
    <mergeCell ref="AJ46:AJ47"/>
    <mergeCell ref="BW46:BW47"/>
    <mergeCell ref="BE46:BE47"/>
    <mergeCell ref="BF46:BF47"/>
    <mergeCell ref="BG46:BG47"/>
    <mergeCell ref="BH46:BH47"/>
    <mergeCell ref="BK46:BK47"/>
    <mergeCell ref="BL46:BL47"/>
    <mergeCell ref="BI45:BI47"/>
    <mergeCell ref="BN46:BN47"/>
    <mergeCell ref="BC45:BD45"/>
    <mergeCell ref="BE45:BF45"/>
    <mergeCell ref="BG45:BH45"/>
    <mergeCell ref="BA46:BA47"/>
    <mergeCell ref="U46:U47"/>
    <mergeCell ref="V46:V47"/>
    <mergeCell ref="Y46:Y47"/>
    <mergeCell ref="Z46:Z47"/>
    <mergeCell ref="O45:P45"/>
    <mergeCell ref="DA5:DB5"/>
    <mergeCell ref="EB4:EB6"/>
    <mergeCell ref="EC4:ES4"/>
    <mergeCell ref="W45:X45"/>
    <mergeCell ref="AA45:AB45"/>
    <mergeCell ref="AK45:AL45"/>
    <mergeCell ref="AM45:AN45"/>
    <mergeCell ref="AO45:AP45"/>
    <mergeCell ref="AQ45:AR45"/>
    <mergeCell ref="A310:A312"/>
    <mergeCell ref="AE310:AE312"/>
    <mergeCell ref="BI310:BI312"/>
    <mergeCell ref="CD310:CD312"/>
    <mergeCell ref="CO310:CO312"/>
    <mergeCell ref="DO310:DO312"/>
    <mergeCell ref="EA310:EA312"/>
    <mergeCell ref="G46:G47"/>
    <mergeCell ref="F46:F47"/>
    <mergeCell ref="E46:E47"/>
    <mergeCell ref="D46:D47"/>
    <mergeCell ref="C46:C47"/>
    <mergeCell ref="A81:A83"/>
    <mergeCell ref="AE81:AE83"/>
    <mergeCell ref="BI81:BI83"/>
    <mergeCell ref="A307:A309"/>
    <mergeCell ref="AE307:AE309"/>
    <mergeCell ref="BI307:BI309"/>
    <mergeCell ref="CD307:CD309"/>
    <mergeCell ref="CO307:CO309"/>
    <mergeCell ref="DO307:DO309"/>
    <mergeCell ref="EA307:EA309"/>
    <mergeCell ref="K46:K47"/>
    <mergeCell ref="BI384:BI386"/>
    <mergeCell ref="AE109:AE111"/>
    <mergeCell ref="AE384:AE386"/>
    <mergeCell ref="K4:L4"/>
    <mergeCell ref="O4:P4"/>
    <mergeCell ref="W4:X4"/>
    <mergeCell ref="AA4:AB4"/>
    <mergeCell ref="K5:K6"/>
    <mergeCell ref="L5:L6"/>
    <mergeCell ref="O5:O6"/>
    <mergeCell ref="P5:P6"/>
    <mergeCell ref="W5:W6"/>
    <mergeCell ref="X5:X6"/>
    <mergeCell ref="AA5:AA6"/>
    <mergeCell ref="AB5:AB6"/>
    <mergeCell ref="AK4:AL4"/>
    <mergeCell ref="AM4:AN4"/>
    <mergeCell ref="AO4:AP4"/>
    <mergeCell ref="AQ4:AR4"/>
    <mergeCell ref="AM5:AM6"/>
    <mergeCell ref="AN5:AN6"/>
    <mergeCell ref="AO5:AO6"/>
    <mergeCell ref="ES5:ES6"/>
    <mergeCell ref="DX5:DX6"/>
    <mergeCell ref="DY5:DY6"/>
    <mergeCell ref="DZ5:DZ6"/>
  </mergeCells>
  <printOptions horizontalCentered="1"/>
  <pageMargins left="0.23622047244094491" right="0.23622047244094491" top="0.35433070866141736" bottom="0.35433070866141736" header="0.11811023622047245" footer="0.11811023622047245"/>
  <pageSetup paperSize="9" scale="67" firstPageNumber="202" orientation="landscape" horizontalDpi="300" verticalDpi="300" r:id="rId1"/>
  <headerFooter>
    <oddFooter>&amp;R&amp;9&amp;P</oddFooter>
  </headerFooter>
  <rowBreaks count="7" manualBreakCount="7">
    <brk id="42" max="120" man="1"/>
    <brk id="83" max="120" man="1"/>
    <brk id="184" max="148" man="1"/>
    <brk id="228" max="148" man="1"/>
    <brk id="328" max="148" man="1"/>
    <brk id="377" max="148" man="1"/>
    <brk id="421" max="148" man="1"/>
  </rowBreaks>
  <colBreaks count="3" manualBreakCount="3">
    <brk id="30" max="1048575" man="1"/>
    <brk id="81" max="501" man="1"/>
    <brk id="92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Feuil38">
    <tabColor rgb="FF00B0F0"/>
  </sheetPr>
  <dimension ref="A1:AT453"/>
  <sheetViews>
    <sheetView view="pageBreakPreview" zoomScale="90" zoomScaleNormal="90" zoomScaleSheetLayoutView="90" workbookViewId="0">
      <selection sqref="A1:Q1"/>
    </sheetView>
  </sheetViews>
  <sheetFormatPr baseColWidth="10" defaultColWidth="11.5703125" defaultRowHeight="15"/>
  <cols>
    <col min="1" max="1" width="14.5703125" customWidth="1"/>
    <col min="2" max="2" width="9.5703125" customWidth="1"/>
    <col min="3" max="4" width="10.7109375" customWidth="1"/>
    <col min="5" max="12" width="9.5703125" customWidth="1"/>
    <col min="13" max="13" width="11.7109375" customWidth="1"/>
    <col min="14" max="17" width="9.5703125" customWidth="1"/>
    <col min="18" max="18" width="14.5703125" customWidth="1"/>
    <col min="19" max="19" width="13.28515625" customWidth="1"/>
    <col min="20" max="26" width="14.42578125" customWidth="1"/>
    <col min="27" max="27" width="14.42578125" style="67" customWidth="1"/>
    <col min="28" max="29" width="14.42578125" customWidth="1"/>
    <col min="30" max="30" width="14.5703125" customWidth="1"/>
    <col min="31" max="31" width="13.28515625" customWidth="1"/>
    <col min="32" max="42" width="12.85546875" customWidth="1"/>
    <col min="44" max="44" width="11.5703125" style="76"/>
    <col min="45" max="46" width="11.5703125" style="77"/>
  </cols>
  <sheetData>
    <row r="1" spans="1:46" ht="21">
      <c r="A1" s="211" t="s">
        <v>340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 t="s">
        <v>341</v>
      </c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 t="s">
        <v>342</v>
      </c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</row>
    <row r="2" spans="1:46">
      <c r="A2" s="206" t="s">
        <v>2222</v>
      </c>
      <c r="B2" s="206"/>
      <c r="C2" s="206"/>
      <c r="D2" s="206"/>
      <c r="E2" s="206"/>
      <c r="F2" s="206"/>
      <c r="G2" s="206"/>
      <c r="H2" s="206"/>
      <c r="I2" s="206"/>
      <c r="J2" s="206"/>
      <c r="K2" s="206"/>
      <c r="L2" s="206"/>
      <c r="M2" s="206"/>
      <c r="N2" s="206"/>
      <c r="O2" s="206"/>
      <c r="P2" s="206"/>
      <c r="Q2" s="206"/>
      <c r="R2" s="206" t="s">
        <v>343</v>
      </c>
      <c r="S2" s="206"/>
      <c r="T2" s="206"/>
      <c r="U2" s="206"/>
      <c r="V2" s="206"/>
      <c r="W2" s="206"/>
      <c r="X2" s="206"/>
      <c r="Y2" s="206"/>
      <c r="Z2" s="206"/>
      <c r="AA2" s="206"/>
      <c r="AB2" s="206"/>
      <c r="AC2" s="206"/>
      <c r="AD2" s="206" t="s">
        <v>344</v>
      </c>
      <c r="AE2" s="206"/>
      <c r="AF2" s="206"/>
      <c r="AG2" s="206"/>
      <c r="AH2" s="206"/>
      <c r="AI2" s="206"/>
      <c r="AJ2" s="206"/>
      <c r="AK2" s="206"/>
      <c r="AL2" s="206"/>
      <c r="AM2" s="206"/>
      <c r="AN2" s="206"/>
      <c r="AO2" s="206"/>
      <c r="AP2" s="206"/>
    </row>
    <row r="3" spans="1:46">
      <c r="A3" s="206" t="str">
        <f>"ANNEE SCOLAIRE "&amp;annee_scolaire</f>
        <v>ANNEE SCOLAIRE 2022-2023</v>
      </c>
      <c r="B3" s="206"/>
      <c r="C3" s="206"/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18" t="str">
        <f>"ANNEE SCOLAIRE "&amp;annee_scolaire</f>
        <v>ANNEE SCOLAIRE 2022-2023</v>
      </c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06" t="str">
        <f>"ANNEE SCOLAIRE "&amp;annee_scolaire</f>
        <v>ANNEE SCOLAIRE 2022-2023</v>
      </c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</row>
    <row r="4" spans="1:46" ht="14.45" customHeight="1">
      <c r="A4" s="202" t="s">
        <v>1</v>
      </c>
      <c r="B4" s="202" t="s">
        <v>84</v>
      </c>
      <c r="C4" s="210" t="s">
        <v>239</v>
      </c>
      <c r="D4" s="210"/>
      <c r="E4" s="218" t="s">
        <v>43</v>
      </c>
      <c r="F4" s="218"/>
      <c r="G4" s="218" t="s">
        <v>44</v>
      </c>
      <c r="H4" s="218"/>
      <c r="I4" s="218" t="s">
        <v>45</v>
      </c>
      <c r="J4" s="218"/>
      <c r="K4" s="218" t="s">
        <v>47</v>
      </c>
      <c r="L4" s="218"/>
      <c r="M4" s="218" t="s">
        <v>133</v>
      </c>
      <c r="N4" s="218"/>
      <c r="O4" s="218"/>
      <c r="P4" s="218"/>
      <c r="Q4" s="218"/>
      <c r="R4" s="202" t="s">
        <v>1</v>
      </c>
      <c r="S4" s="219" t="s">
        <v>84</v>
      </c>
      <c r="T4" s="208" t="s">
        <v>134</v>
      </c>
      <c r="U4" s="208"/>
      <c r="V4" s="208"/>
      <c r="W4" s="208"/>
      <c r="X4" s="208" t="s">
        <v>135</v>
      </c>
      <c r="Y4" s="208"/>
      <c r="Z4" s="208"/>
      <c r="AA4" s="209" t="s">
        <v>136</v>
      </c>
      <c r="AB4" s="209"/>
      <c r="AC4" s="209" t="s">
        <v>137</v>
      </c>
      <c r="AD4" s="202" t="s">
        <v>1</v>
      </c>
      <c r="AE4" s="202" t="s">
        <v>84</v>
      </c>
      <c r="AF4" s="224" t="s">
        <v>138</v>
      </c>
      <c r="AG4" s="224"/>
      <c r="AH4" s="224"/>
      <c r="AI4" s="224"/>
      <c r="AJ4" s="224"/>
      <c r="AK4" s="224"/>
      <c r="AL4" s="224"/>
      <c r="AM4" s="224"/>
      <c r="AN4" s="224"/>
      <c r="AO4" s="224"/>
      <c r="AP4" s="224"/>
      <c r="AR4" s="80"/>
    </row>
    <row r="5" spans="1:46">
      <c r="A5" s="202"/>
      <c r="B5" s="202"/>
      <c r="C5" s="210" t="s">
        <v>139</v>
      </c>
      <c r="D5" s="210" t="s">
        <v>48</v>
      </c>
      <c r="E5" s="210" t="s">
        <v>139</v>
      </c>
      <c r="F5" s="210" t="s">
        <v>48</v>
      </c>
      <c r="G5" s="210" t="s">
        <v>139</v>
      </c>
      <c r="H5" s="210" t="s">
        <v>48</v>
      </c>
      <c r="I5" s="210" t="s">
        <v>139</v>
      </c>
      <c r="J5" s="210" t="s">
        <v>48</v>
      </c>
      <c r="K5" s="210" t="s">
        <v>139</v>
      </c>
      <c r="L5" s="210" t="s">
        <v>48</v>
      </c>
      <c r="M5" s="210" t="s">
        <v>240</v>
      </c>
      <c r="N5" s="210" t="s">
        <v>43</v>
      </c>
      <c r="O5" s="210" t="s">
        <v>44</v>
      </c>
      <c r="P5" s="210" t="s">
        <v>45</v>
      </c>
      <c r="Q5" s="210" t="s">
        <v>47</v>
      </c>
      <c r="R5" s="202"/>
      <c r="S5" s="219"/>
      <c r="T5" s="210" t="s">
        <v>140</v>
      </c>
      <c r="U5" s="210" t="s">
        <v>237</v>
      </c>
      <c r="V5" s="210" t="s">
        <v>141</v>
      </c>
      <c r="W5" s="210" t="s">
        <v>142</v>
      </c>
      <c r="X5" s="208"/>
      <c r="Y5" s="208"/>
      <c r="Z5" s="208"/>
      <c r="AA5" s="209"/>
      <c r="AB5" s="209"/>
      <c r="AC5" s="209"/>
      <c r="AD5" s="202"/>
      <c r="AE5" s="202"/>
      <c r="AF5" s="210" t="s">
        <v>41</v>
      </c>
      <c r="AG5" s="210" t="s">
        <v>42</v>
      </c>
      <c r="AH5" s="210" t="s">
        <v>335</v>
      </c>
      <c r="AI5" s="210" t="s">
        <v>278</v>
      </c>
      <c r="AJ5" s="210" t="s">
        <v>336</v>
      </c>
      <c r="AK5" s="210" t="s">
        <v>337</v>
      </c>
      <c r="AL5" s="210" t="s">
        <v>338</v>
      </c>
      <c r="AM5" s="210" t="s">
        <v>144</v>
      </c>
      <c r="AN5" s="210" t="s">
        <v>145</v>
      </c>
      <c r="AO5" s="210" t="s">
        <v>57</v>
      </c>
      <c r="AP5" s="210" t="s">
        <v>58</v>
      </c>
      <c r="AR5" s="80"/>
    </row>
    <row r="6" spans="1:46">
      <c r="A6" s="202"/>
      <c r="B6" s="202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02"/>
      <c r="S6" s="219"/>
      <c r="T6" s="210"/>
      <c r="U6" s="210"/>
      <c r="V6" s="210"/>
      <c r="W6" s="210"/>
      <c r="X6" s="126" t="s">
        <v>47</v>
      </c>
      <c r="Y6" s="126" t="s">
        <v>143</v>
      </c>
      <c r="Z6" s="126" t="s">
        <v>238</v>
      </c>
      <c r="AA6" s="14" t="s">
        <v>47</v>
      </c>
      <c r="AB6" s="126" t="s">
        <v>143</v>
      </c>
      <c r="AC6" s="209"/>
      <c r="AD6" s="202"/>
      <c r="AE6" s="202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R6" s="80"/>
      <c r="AT6" s="78" t="s">
        <v>390</v>
      </c>
    </row>
    <row r="7" spans="1:46" ht="14.45" customHeight="1">
      <c r="A7" s="205" t="s">
        <v>95</v>
      </c>
      <c r="B7" s="8" t="s">
        <v>90</v>
      </c>
      <c r="C7" s="71">
        <v>19</v>
      </c>
      <c r="D7" s="71">
        <v>9</v>
      </c>
      <c r="E7" s="71">
        <v>1198</v>
      </c>
      <c r="F7" s="71">
        <v>631</v>
      </c>
      <c r="G7" s="71">
        <v>1464</v>
      </c>
      <c r="H7" s="71">
        <v>736</v>
      </c>
      <c r="I7" s="71">
        <v>4654</v>
      </c>
      <c r="J7" s="71">
        <v>2333</v>
      </c>
      <c r="K7" s="125">
        <v>7335</v>
      </c>
      <c r="L7" s="125">
        <v>3709</v>
      </c>
      <c r="M7" s="71">
        <v>3</v>
      </c>
      <c r="N7" s="71">
        <v>76</v>
      </c>
      <c r="O7" s="71">
        <v>69</v>
      </c>
      <c r="P7" s="71">
        <v>196</v>
      </c>
      <c r="Q7" s="125">
        <v>344</v>
      </c>
      <c r="R7" s="205" t="s">
        <v>95</v>
      </c>
      <c r="S7" s="8" t="s">
        <v>90</v>
      </c>
      <c r="T7" s="125">
        <v>289</v>
      </c>
      <c r="U7" s="71">
        <v>256</v>
      </c>
      <c r="V7" s="71">
        <v>70</v>
      </c>
      <c r="W7" s="71">
        <v>21</v>
      </c>
      <c r="X7" s="71">
        <v>290</v>
      </c>
      <c r="Y7" s="71">
        <v>281</v>
      </c>
      <c r="Z7" s="71">
        <v>25</v>
      </c>
      <c r="AA7" s="71">
        <v>124</v>
      </c>
      <c r="AB7" s="71">
        <v>74</v>
      </c>
      <c r="AC7" s="71">
        <v>192</v>
      </c>
      <c r="AD7" s="205" t="s">
        <v>95</v>
      </c>
      <c r="AE7" s="8" t="s">
        <v>90</v>
      </c>
      <c r="AF7" s="71">
        <v>2979</v>
      </c>
      <c r="AG7" s="71">
        <v>1412</v>
      </c>
      <c r="AH7" s="71">
        <v>53</v>
      </c>
      <c r="AI7" s="71">
        <v>833</v>
      </c>
      <c r="AJ7" s="71">
        <v>449</v>
      </c>
      <c r="AK7" s="71">
        <v>359</v>
      </c>
      <c r="AL7" s="71">
        <v>79</v>
      </c>
      <c r="AM7" s="71">
        <v>135</v>
      </c>
      <c r="AN7" s="71">
        <v>305</v>
      </c>
      <c r="AO7" s="71">
        <v>262</v>
      </c>
      <c r="AP7" s="71">
        <v>254</v>
      </c>
      <c r="AR7" s="80" t="s">
        <v>95</v>
      </c>
      <c r="AS7" s="80" t="s">
        <v>2339</v>
      </c>
      <c r="AT7" s="78">
        <v>7876</v>
      </c>
    </row>
    <row r="8" spans="1:46">
      <c r="A8" s="205"/>
      <c r="B8" s="8" t="s">
        <v>91</v>
      </c>
      <c r="C8" s="71">
        <v>68</v>
      </c>
      <c r="D8" s="71">
        <v>38</v>
      </c>
      <c r="E8" s="71">
        <v>1236</v>
      </c>
      <c r="F8" s="71">
        <v>614</v>
      </c>
      <c r="G8" s="71">
        <v>1408</v>
      </c>
      <c r="H8" s="71">
        <v>689</v>
      </c>
      <c r="I8" s="71">
        <v>2245</v>
      </c>
      <c r="J8" s="71">
        <v>1112</v>
      </c>
      <c r="K8" s="125">
        <v>4957</v>
      </c>
      <c r="L8" s="125">
        <v>2453</v>
      </c>
      <c r="M8" s="71">
        <v>7</v>
      </c>
      <c r="N8" s="71">
        <v>61</v>
      </c>
      <c r="O8" s="71">
        <v>55</v>
      </c>
      <c r="P8" s="71">
        <v>88</v>
      </c>
      <c r="Q8" s="125">
        <v>211</v>
      </c>
      <c r="R8" s="205"/>
      <c r="S8" s="8" t="s">
        <v>91</v>
      </c>
      <c r="T8" s="125">
        <v>181</v>
      </c>
      <c r="U8" s="71">
        <v>169</v>
      </c>
      <c r="V8" s="71">
        <v>156</v>
      </c>
      <c r="W8" s="71">
        <v>10</v>
      </c>
      <c r="X8" s="71">
        <v>199</v>
      </c>
      <c r="Y8" s="71">
        <v>195</v>
      </c>
      <c r="Z8" s="71">
        <v>29</v>
      </c>
      <c r="AA8" s="71">
        <v>111</v>
      </c>
      <c r="AB8" s="71">
        <v>67</v>
      </c>
      <c r="AC8" s="71">
        <v>79</v>
      </c>
      <c r="AD8" s="205"/>
      <c r="AE8" s="8" t="s">
        <v>91</v>
      </c>
      <c r="AF8" s="71">
        <v>2810</v>
      </c>
      <c r="AG8" s="71">
        <v>1175</v>
      </c>
      <c r="AH8" s="71">
        <v>113</v>
      </c>
      <c r="AI8" s="71">
        <v>459</v>
      </c>
      <c r="AJ8" s="71">
        <v>190</v>
      </c>
      <c r="AK8" s="71">
        <v>107</v>
      </c>
      <c r="AL8" s="71">
        <v>58</v>
      </c>
      <c r="AM8" s="71">
        <v>93</v>
      </c>
      <c r="AN8" s="71">
        <v>178</v>
      </c>
      <c r="AO8" s="71">
        <v>142</v>
      </c>
      <c r="AP8" s="71">
        <v>132</v>
      </c>
      <c r="AR8" s="80" t="s">
        <v>95</v>
      </c>
      <c r="AS8" s="80" t="s">
        <v>2340</v>
      </c>
      <c r="AT8" s="78">
        <v>5129</v>
      </c>
    </row>
    <row r="9" spans="1:46">
      <c r="A9" s="205"/>
      <c r="B9" s="25" t="s">
        <v>73</v>
      </c>
      <c r="C9" s="26">
        <v>87</v>
      </c>
      <c r="D9" s="26">
        <v>47</v>
      </c>
      <c r="E9" s="26">
        <v>2434</v>
      </c>
      <c r="F9" s="26">
        <v>1245</v>
      </c>
      <c r="G9" s="26">
        <v>2872</v>
      </c>
      <c r="H9" s="26">
        <v>1425</v>
      </c>
      <c r="I9" s="26">
        <v>6899</v>
      </c>
      <c r="J9" s="26">
        <v>3445</v>
      </c>
      <c r="K9" s="26">
        <v>12292</v>
      </c>
      <c r="L9" s="26">
        <v>6162</v>
      </c>
      <c r="M9" s="26">
        <v>10</v>
      </c>
      <c r="N9" s="26">
        <v>137</v>
      </c>
      <c r="O9" s="26">
        <v>124</v>
      </c>
      <c r="P9" s="26">
        <v>284</v>
      </c>
      <c r="Q9" s="26">
        <v>555</v>
      </c>
      <c r="R9" s="205"/>
      <c r="S9" s="25" t="s">
        <v>73</v>
      </c>
      <c r="T9" s="26">
        <v>470</v>
      </c>
      <c r="U9" s="26">
        <v>425</v>
      </c>
      <c r="V9" s="26">
        <v>226</v>
      </c>
      <c r="W9" s="26">
        <v>31</v>
      </c>
      <c r="X9" s="26">
        <v>489</v>
      </c>
      <c r="Y9" s="26">
        <v>476</v>
      </c>
      <c r="Z9" s="26">
        <v>54</v>
      </c>
      <c r="AA9" s="26">
        <v>235</v>
      </c>
      <c r="AB9" s="26">
        <v>141</v>
      </c>
      <c r="AC9" s="26">
        <v>271</v>
      </c>
      <c r="AD9" s="205"/>
      <c r="AE9" s="25" t="s">
        <v>73</v>
      </c>
      <c r="AF9" s="26">
        <v>5789</v>
      </c>
      <c r="AG9" s="26">
        <v>2587</v>
      </c>
      <c r="AH9" s="26">
        <v>166</v>
      </c>
      <c r="AI9" s="26">
        <v>1292</v>
      </c>
      <c r="AJ9" s="26">
        <v>639</v>
      </c>
      <c r="AK9" s="26">
        <v>466</v>
      </c>
      <c r="AL9" s="26">
        <v>137</v>
      </c>
      <c r="AM9" s="26">
        <v>228</v>
      </c>
      <c r="AN9" s="26">
        <v>483</v>
      </c>
      <c r="AO9" s="26">
        <v>404</v>
      </c>
      <c r="AP9" s="26">
        <v>386</v>
      </c>
      <c r="AR9" s="80" t="s">
        <v>95</v>
      </c>
      <c r="AS9" s="80" t="s">
        <v>2341</v>
      </c>
      <c r="AT9" s="78">
        <v>13005</v>
      </c>
    </row>
    <row r="10" spans="1:46" ht="14.45" customHeight="1">
      <c r="A10" s="205" t="s">
        <v>96</v>
      </c>
      <c r="B10" s="8" t="s">
        <v>90</v>
      </c>
      <c r="C10" s="71">
        <v>0</v>
      </c>
      <c r="D10" s="71">
        <v>0</v>
      </c>
      <c r="E10" s="71">
        <v>294</v>
      </c>
      <c r="F10" s="71">
        <v>157</v>
      </c>
      <c r="G10" s="71">
        <v>605</v>
      </c>
      <c r="H10" s="71">
        <v>293</v>
      </c>
      <c r="I10" s="71">
        <v>1222</v>
      </c>
      <c r="J10" s="71">
        <v>634</v>
      </c>
      <c r="K10" s="125">
        <v>2121</v>
      </c>
      <c r="L10" s="125">
        <v>1084</v>
      </c>
      <c r="M10" s="71">
        <v>0</v>
      </c>
      <c r="N10" s="71">
        <v>17</v>
      </c>
      <c r="O10" s="71">
        <v>29</v>
      </c>
      <c r="P10" s="71">
        <v>47</v>
      </c>
      <c r="Q10" s="125">
        <v>93</v>
      </c>
      <c r="R10" s="205" t="s">
        <v>96</v>
      </c>
      <c r="S10" s="8" t="s">
        <v>90</v>
      </c>
      <c r="T10" s="125">
        <v>74</v>
      </c>
      <c r="U10" s="71">
        <v>51</v>
      </c>
      <c r="V10" s="71">
        <v>15</v>
      </c>
      <c r="W10" s="71">
        <v>11</v>
      </c>
      <c r="X10" s="71">
        <v>69</v>
      </c>
      <c r="Y10" s="71">
        <v>67</v>
      </c>
      <c r="Z10" s="71">
        <v>6</v>
      </c>
      <c r="AA10" s="71">
        <v>37</v>
      </c>
      <c r="AB10" s="71">
        <v>19</v>
      </c>
      <c r="AC10" s="71">
        <v>52</v>
      </c>
      <c r="AD10" s="205" t="s">
        <v>96</v>
      </c>
      <c r="AE10" s="8" t="s">
        <v>90</v>
      </c>
      <c r="AF10" s="71">
        <v>719</v>
      </c>
      <c r="AG10" s="71">
        <v>417</v>
      </c>
      <c r="AH10" s="71">
        <v>66</v>
      </c>
      <c r="AI10" s="71">
        <v>243</v>
      </c>
      <c r="AJ10" s="71">
        <v>79</v>
      </c>
      <c r="AK10" s="71">
        <v>128</v>
      </c>
      <c r="AL10" s="71">
        <v>43</v>
      </c>
      <c r="AM10" s="71">
        <v>29</v>
      </c>
      <c r="AN10" s="71">
        <v>73</v>
      </c>
      <c r="AO10" s="71">
        <v>56</v>
      </c>
      <c r="AP10" s="71">
        <v>52</v>
      </c>
      <c r="AR10" s="80" t="s">
        <v>96</v>
      </c>
      <c r="AS10" s="80" t="s">
        <v>2358</v>
      </c>
      <c r="AT10" s="78">
        <v>2235</v>
      </c>
    </row>
    <row r="11" spans="1:46">
      <c r="A11" s="205"/>
      <c r="B11" s="8" t="s">
        <v>91</v>
      </c>
      <c r="C11" s="71">
        <v>50</v>
      </c>
      <c r="D11" s="71">
        <v>26</v>
      </c>
      <c r="E11" s="71">
        <v>587</v>
      </c>
      <c r="F11" s="71">
        <v>277</v>
      </c>
      <c r="G11" s="71">
        <v>786</v>
      </c>
      <c r="H11" s="71">
        <v>369</v>
      </c>
      <c r="I11" s="71">
        <v>928</v>
      </c>
      <c r="J11" s="71">
        <v>449</v>
      </c>
      <c r="K11" s="125">
        <v>2351</v>
      </c>
      <c r="L11" s="125">
        <v>1121</v>
      </c>
      <c r="M11" s="71">
        <v>5</v>
      </c>
      <c r="N11" s="71">
        <v>19</v>
      </c>
      <c r="O11" s="71">
        <v>24</v>
      </c>
      <c r="P11" s="71">
        <v>32</v>
      </c>
      <c r="Q11" s="125">
        <v>80</v>
      </c>
      <c r="R11" s="205"/>
      <c r="S11" s="8" t="s">
        <v>91</v>
      </c>
      <c r="T11" s="125">
        <v>66</v>
      </c>
      <c r="U11" s="71">
        <v>63</v>
      </c>
      <c r="V11" s="71">
        <v>60</v>
      </c>
      <c r="W11" s="71">
        <v>8</v>
      </c>
      <c r="X11" s="71">
        <v>79</v>
      </c>
      <c r="Y11" s="71">
        <v>76</v>
      </c>
      <c r="Z11" s="71">
        <v>13</v>
      </c>
      <c r="AA11" s="71">
        <v>33</v>
      </c>
      <c r="AB11" s="71">
        <v>24</v>
      </c>
      <c r="AC11" s="71">
        <v>25</v>
      </c>
      <c r="AD11" s="205"/>
      <c r="AE11" s="8" t="s">
        <v>91</v>
      </c>
      <c r="AF11" s="71">
        <v>1302</v>
      </c>
      <c r="AG11" s="71">
        <v>580</v>
      </c>
      <c r="AH11" s="71">
        <v>4</v>
      </c>
      <c r="AI11" s="71">
        <v>323</v>
      </c>
      <c r="AJ11" s="71">
        <v>45</v>
      </c>
      <c r="AK11" s="71">
        <v>120</v>
      </c>
      <c r="AL11" s="71">
        <v>40</v>
      </c>
      <c r="AM11" s="71">
        <v>75</v>
      </c>
      <c r="AN11" s="71">
        <v>77</v>
      </c>
      <c r="AO11" s="71">
        <v>86</v>
      </c>
      <c r="AP11" s="71">
        <v>66</v>
      </c>
      <c r="AR11" s="80" t="s">
        <v>96</v>
      </c>
      <c r="AS11" s="80" t="s">
        <v>2359</v>
      </c>
      <c r="AT11" s="78">
        <v>2767</v>
      </c>
    </row>
    <row r="12" spans="1:46">
      <c r="A12" s="205"/>
      <c r="B12" s="25" t="s">
        <v>73</v>
      </c>
      <c r="C12" s="26">
        <v>50</v>
      </c>
      <c r="D12" s="26">
        <v>26</v>
      </c>
      <c r="E12" s="26">
        <v>881</v>
      </c>
      <c r="F12" s="26">
        <v>434</v>
      </c>
      <c r="G12" s="26">
        <v>1391</v>
      </c>
      <c r="H12" s="26">
        <v>662</v>
      </c>
      <c r="I12" s="26">
        <v>2150</v>
      </c>
      <c r="J12" s="26">
        <v>1083</v>
      </c>
      <c r="K12" s="26">
        <v>4472</v>
      </c>
      <c r="L12" s="26">
        <v>2205</v>
      </c>
      <c r="M12" s="26">
        <v>5</v>
      </c>
      <c r="N12" s="26">
        <v>36</v>
      </c>
      <c r="O12" s="26">
        <v>53</v>
      </c>
      <c r="P12" s="26">
        <v>79</v>
      </c>
      <c r="Q12" s="26">
        <v>173</v>
      </c>
      <c r="R12" s="205"/>
      <c r="S12" s="25" t="s">
        <v>73</v>
      </c>
      <c r="T12" s="26">
        <v>140</v>
      </c>
      <c r="U12" s="26">
        <v>114</v>
      </c>
      <c r="V12" s="26">
        <v>75</v>
      </c>
      <c r="W12" s="26">
        <v>19</v>
      </c>
      <c r="X12" s="26">
        <v>148</v>
      </c>
      <c r="Y12" s="26">
        <v>143</v>
      </c>
      <c r="Z12" s="26">
        <v>19</v>
      </c>
      <c r="AA12" s="26">
        <v>70</v>
      </c>
      <c r="AB12" s="26">
        <v>43</v>
      </c>
      <c r="AC12" s="26">
        <v>77</v>
      </c>
      <c r="AD12" s="205"/>
      <c r="AE12" s="25" t="s">
        <v>73</v>
      </c>
      <c r="AF12" s="26">
        <v>2021</v>
      </c>
      <c r="AG12" s="26">
        <v>997</v>
      </c>
      <c r="AH12" s="26">
        <v>70</v>
      </c>
      <c r="AI12" s="26">
        <v>566</v>
      </c>
      <c r="AJ12" s="26">
        <v>124</v>
      </c>
      <c r="AK12" s="26">
        <v>248</v>
      </c>
      <c r="AL12" s="26">
        <v>83</v>
      </c>
      <c r="AM12" s="26">
        <v>104</v>
      </c>
      <c r="AN12" s="26">
        <v>150</v>
      </c>
      <c r="AO12" s="26">
        <v>142</v>
      </c>
      <c r="AP12" s="26">
        <v>118</v>
      </c>
      <c r="AR12" s="80" t="s">
        <v>96</v>
      </c>
      <c r="AS12" s="80" t="s">
        <v>2360</v>
      </c>
      <c r="AT12" s="78">
        <v>5002</v>
      </c>
    </row>
    <row r="13" spans="1:46">
      <c r="A13" s="205" t="s">
        <v>97</v>
      </c>
      <c r="B13" s="8" t="s">
        <v>90</v>
      </c>
      <c r="C13" s="71">
        <v>1248</v>
      </c>
      <c r="D13" s="71">
        <v>618</v>
      </c>
      <c r="E13" s="71">
        <v>14857</v>
      </c>
      <c r="F13" s="71">
        <v>7450</v>
      </c>
      <c r="G13" s="71">
        <v>22390</v>
      </c>
      <c r="H13" s="71">
        <v>11077</v>
      </c>
      <c r="I13" s="71">
        <v>26879</v>
      </c>
      <c r="J13" s="71">
        <v>13108</v>
      </c>
      <c r="K13" s="125">
        <v>65374</v>
      </c>
      <c r="L13" s="125">
        <v>32253</v>
      </c>
      <c r="M13" s="71">
        <v>142</v>
      </c>
      <c r="N13" s="71">
        <v>881</v>
      </c>
      <c r="O13" s="71">
        <v>1126</v>
      </c>
      <c r="P13" s="71">
        <v>1331</v>
      </c>
      <c r="Q13" s="125">
        <v>3480</v>
      </c>
      <c r="R13" s="205" t="s">
        <v>97</v>
      </c>
      <c r="S13" s="8" t="s">
        <v>90</v>
      </c>
      <c r="T13" s="125">
        <v>2604</v>
      </c>
      <c r="U13" s="71">
        <v>2526</v>
      </c>
      <c r="V13" s="71">
        <v>2021</v>
      </c>
      <c r="W13" s="71">
        <v>204</v>
      </c>
      <c r="X13" s="71">
        <v>3319</v>
      </c>
      <c r="Y13" s="71">
        <v>3224</v>
      </c>
      <c r="Z13" s="71">
        <v>650</v>
      </c>
      <c r="AA13" s="71">
        <v>1655</v>
      </c>
      <c r="AB13" s="71">
        <v>1042</v>
      </c>
      <c r="AC13" s="71">
        <v>1141</v>
      </c>
      <c r="AD13" s="205" t="s">
        <v>97</v>
      </c>
      <c r="AE13" s="8" t="s">
        <v>90</v>
      </c>
      <c r="AF13" s="71">
        <v>42560</v>
      </c>
      <c r="AG13" s="71">
        <v>16010</v>
      </c>
      <c r="AH13" s="71">
        <v>1426</v>
      </c>
      <c r="AI13" s="71">
        <v>7222</v>
      </c>
      <c r="AJ13" s="71">
        <v>1862</v>
      </c>
      <c r="AK13" s="71">
        <v>1270</v>
      </c>
      <c r="AL13" s="71">
        <v>715</v>
      </c>
      <c r="AM13" s="71">
        <v>2305</v>
      </c>
      <c r="AN13" s="71">
        <v>2851</v>
      </c>
      <c r="AO13" s="71">
        <v>2762</v>
      </c>
      <c r="AP13" s="71">
        <v>2512</v>
      </c>
      <c r="AR13" s="80" t="s">
        <v>97</v>
      </c>
      <c r="AS13" s="80" t="s">
        <v>2373</v>
      </c>
      <c r="AT13" s="78">
        <v>72671</v>
      </c>
    </row>
    <row r="14" spans="1:46">
      <c r="A14" s="205"/>
      <c r="B14" s="8" t="s">
        <v>91</v>
      </c>
      <c r="C14" s="71">
        <v>836</v>
      </c>
      <c r="D14" s="71">
        <v>419</v>
      </c>
      <c r="E14" s="71">
        <v>8554</v>
      </c>
      <c r="F14" s="71">
        <v>4431</v>
      </c>
      <c r="G14" s="71">
        <v>12291</v>
      </c>
      <c r="H14" s="71">
        <v>6173</v>
      </c>
      <c r="I14" s="71">
        <v>14422</v>
      </c>
      <c r="J14" s="71">
        <v>7199</v>
      </c>
      <c r="K14" s="125">
        <v>36103</v>
      </c>
      <c r="L14" s="125">
        <v>18222</v>
      </c>
      <c r="M14" s="71">
        <v>89</v>
      </c>
      <c r="N14" s="71">
        <v>409</v>
      </c>
      <c r="O14" s="71">
        <v>464</v>
      </c>
      <c r="P14" s="71">
        <v>529</v>
      </c>
      <c r="Q14" s="125">
        <v>1491</v>
      </c>
      <c r="R14" s="205"/>
      <c r="S14" s="8" t="s">
        <v>91</v>
      </c>
      <c r="T14" s="125">
        <v>1328</v>
      </c>
      <c r="U14" s="71">
        <v>1306</v>
      </c>
      <c r="V14" s="71">
        <v>1259</v>
      </c>
      <c r="W14" s="71">
        <v>50</v>
      </c>
      <c r="X14" s="71">
        <v>1638</v>
      </c>
      <c r="Y14" s="71">
        <v>1613</v>
      </c>
      <c r="Z14" s="71">
        <v>317</v>
      </c>
      <c r="AA14" s="71">
        <v>854</v>
      </c>
      <c r="AB14" s="71">
        <v>521</v>
      </c>
      <c r="AC14" s="71">
        <v>459</v>
      </c>
      <c r="AD14" s="205"/>
      <c r="AE14" s="8" t="s">
        <v>91</v>
      </c>
      <c r="AF14" s="71">
        <v>22793</v>
      </c>
      <c r="AG14" s="71">
        <v>7809</v>
      </c>
      <c r="AH14" s="71">
        <v>657</v>
      </c>
      <c r="AI14" s="71">
        <v>5644</v>
      </c>
      <c r="AJ14" s="71">
        <v>1031</v>
      </c>
      <c r="AK14" s="71">
        <v>546</v>
      </c>
      <c r="AL14" s="71">
        <v>373</v>
      </c>
      <c r="AM14" s="71">
        <v>1376</v>
      </c>
      <c r="AN14" s="71">
        <v>1584</v>
      </c>
      <c r="AO14" s="71">
        <v>1485</v>
      </c>
      <c r="AP14" s="71">
        <v>1315</v>
      </c>
      <c r="AR14" s="80" t="s">
        <v>97</v>
      </c>
      <c r="AS14" s="80" t="s">
        <v>2374</v>
      </c>
      <c r="AT14" s="78">
        <v>41880</v>
      </c>
    </row>
    <row r="15" spans="1:46">
      <c r="A15" s="205"/>
      <c r="B15" s="25" t="s">
        <v>73</v>
      </c>
      <c r="C15" s="26">
        <v>2084</v>
      </c>
      <c r="D15" s="26">
        <v>1037</v>
      </c>
      <c r="E15" s="26">
        <v>23411</v>
      </c>
      <c r="F15" s="26">
        <v>11881</v>
      </c>
      <c r="G15" s="26">
        <v>34681</v>
      </c>
      <c r="H15" s="26">
        <v>17250</v>
      </c>
      <c r="I15" s="26">
        <v>41301</v>
      </c>
      <c r="J15" s="26">
        <v>20307</v>
      </c>
      <c r="K15" s="26">
        <v>101477</v>
      </c>
      <c r="L15" s="26">
        <v>50475</v>
      </c>
      <c r="M15" s="26">
        <v>231</v>
      </c>
      <c r="N15" s="26">
        <v>1290</v>
      </c>
      <c r="O15" s="26">
        <v>1590</v>
      </c>
      <c r="P15" s="26">
        <v>1860</v>
      </c>
      <c r="Q15" s="26">
        <v>4971</v>
      </c>
      <c r="R15" s="205"/>
      <c r="S15" s="25" t="s">
        <v>73</v>
      </c>
      <c r="T15" s="26">
        <v>3932</v>
      </c>
      <c r="U15" s="26">
        <v>3832</v>
      </c>
      <c r="V15" s="26">
        <v>3280</v>
      </c>
      <c r="W15" s="26">
        <v>254</v>
      </c>
      <c r="X15" s="26">
        <v>4957</v>
      </c>
      <c r="Y15" s="26">
        <v>4837</v>
      </c>
      <c r="Z15" s="26">
        <v>967</v>
      </c>
      <c r="AA15" s="26">
        <v>2509</v>
      </c>
      <c r="AB15" s="26">
        <v>1563</v>
      </c>
      <c r="AC15" s="26">
        <v>1600</v>
      </c>
      <c r="AD15" s="205"/>
      <c r="AE15" s="25" t="s">
        <v>73</v>
      </c>
      <c r="AF15" s="26">
        <v>65353</v>
      </c>
      <c r="AG15" s="26">
        <v>23819</v>
      </c>
      <c r="AH15" s="26">
        <v>2083</v>
      </c>
      <c r="AI15" s="26">
        <v>12866</v>
      </c>
      <c r="AJ15" s="26">
        <v>2893</v>
      </c>
      <c r="AK15" s="26">
        <v>1816</v>
      </c>
      <c r="AL15" s="26">
        <v>1088</v>
      </c>
      <c r="AM15" s="26">
        <v>3681</v>
      </c>
      <c r="AN15" s="26">
        <v>4435</v>
      </c>
      <c r="AO15" s="26">
        <v>4247</v>
      </c>
      <c r="AP15" s="26">
        <v>3827</v>
      </c>
      <c r="AR15" s="80" t="s">
        <v>97</v>
      </c>
      <c r="AS15" s="80" t="s">
        <v>2375</v>
      </c>
      <c r="AT15" s="78">
        <v>114551</v>
      </c>
    </row>
    <row r="16" spans="1:46">
      <c r="A16" s="205" t="s">
        <v>98</v>
      </c>
      <c r="B16" s="8" t="s">
        <v>90</v>
      </c>
      <c r="C16" s="71">
        <v>40</v>
      </c>
      <c r="D16" s="71">
        <v>23</v>
      </c>
      <c r="E16" s="71">
        <v>1840</v>
      </c>
      <c r="F16" s="71">
        <v>923</v>
      </c>
      <c r="G16" s="71">
        <v>1567</v>
      </c>
      <c r="H16" s="71">
        <v>804</v>
      </c>
      <c r="I16" s="71">
        <v>1906</v>
      </c>
      <c r="J16" s="71">
        <v>949</v>
      </c>
      <c r="K16" s="125">
        <v>5353</v>
      </c>
      <c r="L16" s="125">
        <v>2699</v>
      </c>
      <c r="M16" s="71">
        <v>5</v>
      </c>
      <c r="N16" s="71">
        <v>77</v>
      </c>
      <c r="O16" s="71">
        <v>73</v>
      </c>
      <c r="P16" s="71">
        <v>83</v>
      </c>
      <c r="Q16" s="125">
        <v>238</v>
      </c>
      <c r="R16" s="205" t="s">
        <v>98</v>
      </c>
      <c r="S16" s="8" t="s">
        <v>90</v>
      </c>
      <c r="T16" s="125">
        <v>147</v>
      </c>
      <c r="U16" s="71">
        <v>105</v>
      </c>
      <c r="V16" s="71">
        <v>34</v>
      </c>
      <c r="W16" s="71">
        <v>13</v>
      </c>
      <c r="X16" s="71">
        <v>147</v>
      </c>
      <c r="Y16" s="71">
        <v>142</v>
      </c>
      <c r="Z16" s="71">
        <v>3</v>
      </c>
      <c r="AA16" s="71">
        <v>49</v>
      </c>
      <c r="AB16" s="71">
        <v>26</v>
      </c>
      <c r="AC16" s="71">
        <v>80</v>
      </c>
      <c r="AD16" s="205" t="s">
        <v>98</v>
      </c>
      <c r="AE16" s="8" t="s">
        <v>90</v>
      </c>
      <c r="AF16" s="71">
        <v>858</v>
      </c>
      <c r="AG16" s="71">
        <v>514</v>
      </c>
      <c r="AH16" s="71">
        <v>120</v>
      </c>
      <c r="AI16" s="71">
        <v>768</v>
      </c>
      <c r="AJ16" s="71">
        <v>375</v>
      </c>
      <c r="AK16" s="71">
        <v>143</v>
      </c>
      <c r="AL16" s="71">
        <v>93</v>
      </c>
      <c r="AM16" s="71">
        <v>29</v>
      </c>
      <c r="AN16" s="71">
        <v>171</v>
      </c>
      <c r="AO16" s="71">
        <v>105</v>
      </c>
      <c r="AP16" s="71">
        <v>103</v>
      </c>
      <c r="AR16" s="80" t="s">
        <v>98</v>
      </c>
      <c r="AS16" s="80" t="s">
        <v>2400</v>
      </c>
      <c r="AT16" s="78">
        <v>4676</v>
      </c>
    </row>
    <row r="17" spans="1:46">
      <c r="A17" s="205"/>
      <c r="B17" s="8" t="s">
        <v>91</v>
      </c>
      <c r="C17" s="71">
        <v>229</v>
      </c>
      <c r="D17" s="71">
        <v>129</v>
      </c>
      <c r="E17" s="71">
        <v>1923</v>
      </c>
      <c r="F17" s="71">
        <v>975</v>
      </c>
      <c r="G17" s="71">
        <v>2288</v>
      </c>
      <c r="H17" s="71">
        <v>1137</v>
      </c>
      <c r="I17" s="71">
        <v>2418</v>
      </c>
      <c r="J17" s="71">
        <v>1188</v>
      </c>
      <c r="K17" s="125">
        <v>6858</v>
      </c>
      <c r="L17" s="125">
        <v>3429</v>
      </c>
      <c r="M17" s="71">
        <v>16</v>
      </c>
      <c r="N17" s="71">
        <v>73</v>
      </c>
      <c r="O17" s="71">
        <v>79</v>
      </c>
      <c r="P17" s="71">
        <v>81</v>
      </c>
      <c r="Q17" s="125">
        <v>249</v>
      </c>
      <c r="R17" s="205"/>
      <c r="S17" s="8" t="s">
        <v>91</v>
      </c>
      <c r="T17" s="125">
        <v>192</v>
      </c>
      <c r="U17" s="71">
        <v>176</v>
      </c>
      <c r="V17" s="71">
        <v>139</v>
      </c>
      <c r="W17" s="71">
        <v>8</v>
      </c>
      <c r="X17" s="71">
        <v>212</v>
      </c>
      <c r="Y17" s="71">
        <v>206</v>
      </c>
      <c r="Z17" s="71">
        <v>12</v>
      </c>
      <c r="AA17" s="71">
        <v>124</v>
      </c>
      <c r="AB17" s="71">
        <v>68</v>
      </c>
      <c r="AC17" s="71">
        <v>63</v>
      </c>
      <c r="AD17" s="205"/>
      <c r="AE17" s="8" t="s">
        <v>91</v>
      </c>
      <c r="AF17" s="71">
        <v>2076</v>
      </c>
      <c r="AG17" s="71">
        <v>671</v>
      </c>
      <c r="AH17" s="71">
        <v>211</v>
      </c>
      <c r="AI17" s="71">
        <v>952</v>
      </c>
      <c r="AJ17" s="71">
        <v>302</v>
      </c>
      <c r="AK17" s="71">
        <v>213</v>
      </c>
      <c r="AL17" s="71">
        <v>78</v>
      </c>
      <c r="AM17" s="71">
        <v>123</v>
      </c>
      <c r="AN17" s="71">
        <v>216</v>
      </c>
      <c r="AO17" s="71">
        <v>193</v>
      </c>
      <c r="AP17" s="71">
        <v>164</v>
      </c>
      <c r="AR17" s="80" t="s">
        <v>98</v>
      </c>
      <c r="AS17" s="80" t="s">
        <v>2401</v>
      </c>
      <c r="AT17" s="78">
        <v>6339</v>
      </c>
    </row>
    <row r="18" spans="1:46">
      <c r="A18" s="205"/>
      <c r="B18" s="25" t="s">
        <v>73</v>
      </c>
      <c r="C18" s="26">
        <v>269</v>
      </c>
      <c r="D18" s="26">
        <v>152</v>
      </c>
      <c r="E18" s="26">
        <v>3763</v>
      </c>
      <c r="F18" s="26">
        <v>1898</v>
      </c>
      <c r="G18" s="26">
        <v>3855</v>
      </c>
      <c r="H18" s="26">
        <v>1941</v>
      </c>
      <c r="I18" s="26">
        <v>4324</v>
      </c>
      <c r="J18" s="26">
        <v>2137</v>
      </c>
      <c r="K18" s="26">
        <v>12211</v>
      </c>
      <c r="L18" s="26">
        <v>6128</v>
      </c>
      <c r="M18" s="26">
        <v>21</v>
      </c>
      <c r="N18" s="26">
        <v>150</v>
      </c>
      <c r="O18" s="26">
        <v>152</v>
      </c>
      <c r="P18" s="26">
        <v>164</v>
      </c>
      <c r="Q18" s="26">
        <v>487</v>
      </c>
      <c r="R18" s="205"/>
      <c r="S18" s="25" t="s">
        <v>73</v>
      </c>
      <c r="T18" s="26">
        <v>339</v>
      </c>
      <c r="U18" s="26">
        <v>281</v>
      </c>
      <c r="V18" s="26">
        <v>173</v>
      </c>
      <c r="W18" s="26">
        <v>21</v>
      </c>
      <c r="X18" s="26">
        <v>359</v>
      </c>
      <c r="Y18" s="26">
        <v>348</v>
      </c>
      <c r="Z18" s="26">
        <v>15</v>
      </c>
      <c r="AA18" s="26">
        <v>173</v>
      </c>
      <c r="AB18" s="26">
        <v>94</v>
      </c>
      <c r="AC18" s="26">
        <v>143</v>
      </c>
      <c r="AD18" s="205"/>
      <c r="AE18" s="25" t="s">
        <v>73</v>
      </c>
      <c r="AF18" s="26">
        <v>2934</v>
      </c>
      <c r="AG18" s="26">
        <v>1185</v>
      </c>
      <c r="AH18" s="26">
        <v>331</v>
      </c>
      <c r="AI18" s="26">
        <v>1720</v>
      </c>
      <c r="AJ18" s="26">
        <v>677</v>
      </c>
      <c r="AK18" s="26">
        <v>356</v>
      </c>
      <c r="AL18" s="26">
        <v>171</v>
      </c>
      <c r="AM18" s="26">
        <v>152</v>
      </c>
      <c r="AN18" s="26">
        <v>387</v>
      </c>
      <c r="AO18" s="26">
        <v>298</v>
      </c>
      <c r="AP18" s="26">
        <v>267</v>
      </c>
      <c r="AR18" s="80" t="s">
        <v>98</v>
      </c>
      <c r="AS18" s="80" t="s">
        <v>2402</v>
      </c>
      <c r="AT18" s="78">
        <v>11015</v>
      </c>
    </row>
    <row r="19" spans="1:46">
      <c r="A19" s="205" t="s">
        <v>99</v>
      </c>
      <c r="B19" s="8" t="s">
        <v>90</v>
      </c>
      <c r="C19" s="71">
        <v>0</v>
      </c>
      <c r="D19" s="71">
        <v>0</v>
      </c>
      <c r="E19" s="71">
        <v>45</v>
      </c>
      <c r="F19" s="71">
        <v>27</v>
      </c>
      <c r="G19" s="71">
        <v>405</v>
      </c>
      <c r="H19" s="71">
        <v>217</v>
      </c>
      <c r="I19" s="71">
        <v>452</v>
      </c>
      <c r="J19" s="71">
        <v>218</v>
      </c>
      <c r="K19" s="125">
        <v>902</v>
      </c>
      <c r="L19" s="125">
        <v>462</v>
      </c>
      <c r="M19" s="71">
        <v>0</v>
      </c>
      <c r="N19" s="71">
        <v>3</v>
      </c>
      <c r="O19" s="71">
        <v>9</v>
      </c>
      <c r="P19" s="71">
        <v>13</v>
      </c>
      <c r="Q19" s="125">
        <v>25</v>
      </c>
      <c r="R19" s="205" t="s">
        <v>99</v>
      </c>
      <c r="S19" s="8" t="s">
        <v>90</v>
      </c>
      <c r="T19" s="125">
        <v>15</v>
      </c>
      <c r="U19" s="71">
        <v>12</v>
      </c>
      <c r="V19" s="71">
        <v>5</v>
      </c>
      <c r="W19" s="71">
        <v>0</v>
      </c>
      <c r="X19" s="71">
        <v>18</v>
      </c>
      <c r="Y19" s="71">
        <v>15</v>
      </c>
      <c r="Z19" s="71">
        <v>0</v>
      </c>
      <c r="AA19" s="71">
        <v>8</v>
      </c>
      <c r="AB19" s="71">
        <v>5</v>
      </c>
      <c r="AC19" s="71">
        <v>11</v>
      </c>
      <c r="AD19" s="205" t="s">
        <v>99</v>
      </c>
      <c r="AE19" s="8" t="s">
        <v>90</v>
      </c>
      <c r="AF19" s="71">
        <v>471</v>
      </c>
      <c r="AG19" s="71">
        <v>125</v>
      </c>
      <c r="AH19" s="71">
        <v>0</v>
      </c>
      <c r="AI19" s="71">
        <v>36</v>
      </c>
      <c r="AJ19" s="71">
        <v>15</v>
      </c>
      <c r="AK19" s="71">
        <v>0</v>
      </c>
      <c r="AL19" s="71">
        <v>0</v>
      </c>
      <c r="AM19" s="71">
        <v>19</v>
      </c>
      <c r="AN19" s="71">
        <v>17</v>
      </c>
      <c r="AO19" s="71">
        <v>14</v>
      </c>
      <c r="AP19" s="71">
        <v>14</v>
      </c>
      <c r="AR19" s="80" t="s">
        <v>99</v>
      </c>
      <c r="AS19" s="80" t="s">
        <v>2421</v>
      </c>
      <c r="AT19" s="78">
        <v>588</v>
      </c>
    </row>
    <row r="20" spans="1:46">
      <c r="A20" s="205"/>
      <c r="B20" s="8" t="s">
        <v>91</v>
      </c>
      <c r="C20" s="71">
        <v>0</v>
      </c>
      <c r="D20" s="71">
        <v>0</v>
      </c>
      <c r="E20" s="71">
        <v>79</v>
      </c>
      <c r="F20" s="71">
        <v>33</v>
      </c>
      <c r="G20" s="71">
        <v>426</v>
      </c>
      <c r="H20" s="71">
        <v>208</v>
      </c>
      <c r="I20" s="71">
        <v>348</v>
      </c>
      <c r="J20" s="71">
        <v>174</v>
      </c>
      <c r="K20" s="125">
        <v>853</v>
      </c>
      <c r="L20" s="125">
        <v>415</v>
      </c>
      <c r="M20" s="71">
        <v>0</v>
      </c>
      <c r="N20" s="71">
        <v>3</v>
      </c>
      <c r="O20" s="71">
        <v>9</v>
      </c>
      <c r="P20" s="71">
        <v>11</v>
      </c>
      <c r="Q20" s="125">
        <v>23</v>
      </c>
      <c r="R20" s="205"/>
      <c r="S20" s="8" t="s">
        <v>91</v>
      </c>
      <c r="T20" s="125">
        <v>17</v>
      </c>
      <c r="U20" s="71">
        <v>17</v>
      </c>
      <c r="V20" s="71">
        <v>6</v>
      </c>
      <c r="W20" s="71">
        <v>0</v>
      </c>
      <c r="X20" s="71">
        <v>15</v>
      </c>
      <c r="Y20" s="71">
        <v>13</v>
      </c>
      <c r="Z20" s="71">
        <v>0</v>
      </c>
      <c r="AA20" s="71">
        <v>7</v>
      </c>
      <c r="AB20" s="71">
        <v>4</v>
      </c>
      <c r="AC20" s="71">
        <v>7</v>
      </c>
      <c r="AD20" s="205"/>
      <c r="AE20" s="8" t="s">
        <v>91</v>
      </c>
      <c r="AF20" s="71">
        <v>250</v>
      </c>
      <c r="AG20" s="71">
        <v>45</v>
      </c>
      <c r="AH20" s="71">
        <v>30</v>
      </c>
      <c r="AI20" s="71">
        <v>112</v>
      </c>
      <c r="AJ20" s="71">
        <v>75</v>
      </c>
      <c r="AK20" s="71">
        <v>5</v>
      </c>
      <c r="AL20" s="71">
        <v>30</v>
      </c>
      <c r="AM20" s="71">
        <v>10</v>
      </c>
      <c r="AN20" s="71">
        <v>19</v>
      </c>
      <c r="AO20" s="71">
        <v>16</v>
      </c>
      <c r="AP20" s="71">
        <v>19</v>
      </c>
      <c r="AR20" s="80" t="s">
        <v>99</v>
      </c>
      <c r="AS20" s="80" t="s">
        <v>2422</v>
      </c>
      <c r="AT20" s="78">
        <v>899</v>
      </c>
    </row>
    <row r="21" spans="1:46">
      <c r="A21" s="205"/>
      <c r="B21" s="25" t="s">
        <v>73</v>
      </c>
      <c r="C21" s="26">
        <v>0</v>
      </c>
      <c r="D21" s="26">
        <v>0</v>
      </c>
      <c r="E21" s="26">
        <v>124</v>
      </c>
      <c r="F21" s="26">
        <v>60</v>
      </c>
      <c r="G21" s="26">
        <v>831</v>
      </c>
      <c r="H21" s="26">
        <v>425</v>
      </c>
      <c r="I21" s="26">
        <v>800</v>
      </c>
      <c r="J21" s="26">
        <v>392</v>
      </c>
      <c r="K21" s="26">
        <v>1755</v>
      </c>
      <c r="L21" s="26">
        <v>877</v>
      </c>
      <c r="M21" s="26">
        <v>0</v>
      </c>
      <c r="N21" s="26">
        <v>6</v>
      </c>
      <c r="O21" s="26">
        <v>18</v>
      </c>
      <c r="P21" s="26">
        <v>24</v>
      </c>
      <c r="Q21" s="26">
        <v>48</v>
      </c>
      <c r="R21" s="205"/>
      <c r="S21" s="25" t="s">
        <v>73</v>
      </c>
      <c r="T21" s="26">
        <v>32</v>
      </c>
      <c r="U21" s="26">
        <v>29</v>
      </c>
      <c r="V21" s="26">
        <v>11</v>
      </c>
      <c r="W21" s="26">
        <v>0</v>
      </c>
      <c r="X21" s="26">
        <v>33</v>
      </c>
      <c r="Y21" s="26">
        <v>28</v>
      </c>
      <c r="Z21" s="26">
        <v>0</v>
      </c>
      <c r="AA21" s="26">
        <v>15</v>
      </c>
      <c r="AB21" s="26">
        <v>9</v>
      </c>
      <c r="AC21" s="26">
        <v>18</v>
      </c>
      <c r="AD21" s="205"/>
      <c r="AE21" s="25" t="s">
        <v>73</v>
      </c>
      <c r="AF21" s="26">
        <v>721</v>
      </c>
      <c r="AG21" s="26">
        <v>170</v>
      </c>
      <c r="AH21" s="26">
        <v>30</v>
      </c>
      <c r="AI21" s="26">
        <v>148</v>
      </c>
      <c r="AJ21" s="26">
        <v>90</v>
      </c>
      <c r="AK21" s="26">
        <v>5</v>
      </c>
      <c r="AL21" s="26">
        <v>30</v>
      </c>
      <c r="AM21" s="26">
        <v>29</v>
      </c>
      <c r="AN21" s="26">
        <v>36</v>
      </c>
      <c r="AO21" s="26">
        <v>30</v>
      </c>
      <c r="AP21" s="26">
        <v>33</v>
      </c>
      <c r="AR21" s="80" t="s">
        <v>99</v>
      </c>
      <c r="AS21" s="80" t="s">
        <v>2423</v>
      </c>
      <c r="AT21" s="78">
        <v>1487</v>
      </c>
    </row>
    <row r="22" spans="1:46">
      <c r="A22" s="205" t="s">
        <v>6</v>
      </c>
      <c r="B22" s="8" t="s">
        <v>90</v>
      </c>
      <c r="C22" s="71">
        <v>29</v>
      </c>
      <c r="D22" s="71">
        <v>19</v>
      </c>
      <c r="E22" s="71">
        <v>251</v>
      </c>
      <c r="F22" s="71">
        <v>136</v>
      </c>
      <c r="G22" s="71">
        <v>223</v>
      </c>
      <c r="H22" s="71">
        <v>129</v>
      </c>
      <c r="I22" s="71">
        <v>506</v>
      </c>
      <c r="J22" s="71">
        <v>247</v>
      </c>
      <c r="K22" s="125">
        <v>1009</v>
      </c>
      <c r="L22" s="125">
        <v>531</v>
      </c>
      <c r="M22" s="71">
        <v>1</v>
      </c>
      <c r="N22" s="71">
        <v>13</v>
      </c>
      <c r="O22" s="71">
        <v>11</v>
      </c>
      <c r="P22" s="71">
        <v>17</v>
      </c>
      <c r="Q22" s="125">
        <v>42</v>
      </c>
      <c r="R22" s="205" t="s">
        <v>6</v>
      </c>
      <c r="S22" s="8" t="s">
        <v>90</v>
      </c>
      <c r="T22" s="125">
        <v>25</v>
      </c>
      <c r="U22" s="71">
        <v>19</v>
      </c>
      <c r="V22" s="71">
        <v>10</v>
      </c>
      <c r="W22" s="71">
        <v>1</v>
      </c>
      <c r="X22" s="71">
        <v>26</v>
      </c>
      <c r="Y22" s="71">
        <v>25</v>
      </c>
      <c r="Z22" s="71">
        <v>1</v>
      </c>
      <c r="AA22" s="71">
        <v>9</v>
      </c>
      <c r="AB22" s="71">
        <v>7</v>
      </c>
      <c r="AC22" s="71">
        <v>17</v>
      </c>
      <c r="AD22" s="205" t="s">
        <v>6</v>
      </c>
      <c r="AE22" s="8" t="s">
        <v>90</v>
      </c>
      <c r="AF22" s="71">
        <v>283</v>
      </c>
      <c r="AG22" s="71">
        <v>114</v>
      </c>
      <c r="AH22" s="71">
        <v>84</v>
      </c>
      <c r="AI22" s="71">
        <v>222</v>
      </c>
      <c r="AJ22" s="71">
        <v>46</v>
      </c>
      <c r="AK22" s="71">
        <v>35</v>
      </c>
      <c r="AL22" s="71">
        <v>3</v>
      </c>
      <c r="AM22" s="71">
        <v>10</v>
      </c>
      <c r="AN22" s="71">
        <v>31</v>
      </c>
      <c r="AO22" s="71">
        <v>36</v>
      </c>
      <c r="AP22" s="71">
        <v>28</v>
      </c>
      <c r="AR22" s="80" t="s">
        <v>6</v>
      </c>
      <c r="AS22" s="80" t="s">
        <v>2436</v>
      </c>
      <c r="AT22" s="78">
        <v>1104</v>
      </c>
    </row>
    <row r="23" spans="1:46">
      <c r="A23" s="205"/>
      <c r="B23" s="8" t="s">
        <v>91</v>
      </c>
      <c r="C23" s="71">
        <v>74</v>
      </c>
      <c r="D23" s="71">
        <v>44</v>
      </c>
      <c r="E23" s="71">
        <v>789</v>
      </c>
      <c r="F23" s="71">
        <v>368</v>
      </c>
      <c r="G23" s="71">
        <v>1029</v>
      </c>
      <c r="H23" s="71">
        <v>511</v>
      </c>
      <c r="I23" s="71">
        <v>1097</v>
      </c>
      <c r="J23" s="71">
        <v>540</v>
      </c>
      <c r="K23" s="125">
        <v>2989</v>
      </c>
      <c r="L23" s="125">
        <v>1463</v>
      </c>
      <c r="M23" s="71">
        <v>3</v>
      </c>
      <c r="N23" s="71">
        <v>27</v>
      </c>
      <c r="O23" s="71">
        <v>27</v>
      </c>
      <c r="P23" s="71">
        <v>32</v>
      </c>
      <c r="Q23" s="125">
        <v>89</v>
      </c>
      <c r="R23" s="205"/>
      <c r="S23" s="8" t="s">
        <v>91</v>
      </c>
      <c r="T23" s="125">
        <v>64</v>
      </c>
      <c r="U23" s="71">
        <v>61</v>
      </c>
      <c r="V23" s="71">
        <v>56</v>
      </c>
      <c r="W23" s="71">
        <v>5</v>
      </c>
      <c r="X23" s="71">
        <v>90</v>
      </c>
      <c r="Y23" s="71">
        <v>88</v>
      </c>
      <c r="Z23" s="71">
        <v>5</v>
      </c>
      <c r="AA23" s="71">
        <v>31</v>
      </c>
      <c r="AB23" s="71">
        <v>23</v>
      </c>
      <c r="AC23" s="71">
        <v>24</v>
      </c>
      <c r="AD23" s="205"/>
      <c r="AE23" s="8" t="s">
        <v>91</v>
      </c>
      <c r="AF23" s="71">
        <v>1421</v>
      </c>
      <c r="AG23" s="71">
        <v>424</v>
      </c>
      <c r="AH23" s="71">
        <v>73</v>
      </c>
      <c r="AI23" s="71">
        <v>106</v>
      </c>
      <c r="AJ23" s="71">
        <v>10</v>
      </c>
      <c r="AK23" s="71">
        <v>0</v>
      </c>
      <c r="AL23" s="71">
        <v>16</v>
      </c>
      <c r="AM23" s="71">
        <v>54</v>
      </c>
      <c r="AN23" s="71">
        <v>80</v>
      </c>
      <c r="AO23" s="71">
        <v>76</v>
      </c>
      <c r="AP23" s="71">
        <v>71</v>
      </c>
      <c r="AR23" s="80" t="s">
        <v>6</v>
      </c>
      <c r="AS23" s="80" t="s">
        <v>2437</v>
      </c>
      <c r="AT23" s="78">
        <v>1816</v>
      </c>
    </row>
    <row r="24" spans="1:46">
      <c r="A24" s="205"/>
      <c r="B24" s="25" t="s">
        <v>73</v>
      </c>
      <c r="C24" s="26">
        <v>103</v>
      </c>
      <c r="D24" s="26">
        <v>63</v>
      </c>
      <c r="E24" s="26">
        <v>1040</v>
      </c>
      <c r="F24" s="26">
        <v>504</v>
      </c>
      <c r="G24" s="26">
        <v>1252</v>
      </c>
      <c r="H24" s="26">
        <v>640</v>
      </c>
      <c r="I24" s="26">
        <v>1603</v>
      </c>
      <c r="J24" s="26">
        <v>787</v>
      </c>
      <c r="K24" s="26">
        <v>3998</v>
      </c>
      <c r="L24" s="26">
        <v>1994</v>
      </c>
      <c r="M24" s="26">
        <v>4</v>
      </c>
      <c r="N24" s="26">
        <v>40</v>
      </c>
      <c r="O24" s="26">
        <v>38</v>
      </c>
      <c r="P24" s="26">
        <v>49</v>
      </c>
      <c r="Q24" s="26">
        <v>131</v>
      </c>
      <c r="R24" s="205"/>
      <c r="S24" s="25" t="s">
        <v>73</v>
      </c>
      <c r="T24" s="26">
        <v>89</v>
      </c>
      <c r="U24" s="26">
        <v>80</v>
      </c>
      <c r="V24" s="26">
        <v>66</v>
      </c>
      <c r="W24" s="26">
        <v>6</v>
      </c>
      <c r="X24" s="26">
        <v>116</v>
      </c>
      <c r="Y24" s="26">
        <v>113</v>
      </c>
      <c r="Z24" s="26">
        <v>6</v>
      </c>
      <c r="AA24" s="26">
        <v>40</v>
      </c>
      <c r="AB24" s="26">
        <v>30</v>
      </c>
      <c r="AC24" s="26">
        <v>41</v>
      </c>
      <c r="AD24" s="205"/>
      <c r="AE24" s="25" t="s">
        <v>73</v>
      </c>
      <c r="AF24" s="26">
        <v>1704</v>
      </c>
      <c r="AG24" s="26">
        <v>538</v>
      </c>
      <c r="AH24" s="26">
        <v>157</v>
      </c>
      <c r="AI24" s="26">
        <v>328</v>
      </c>
      <c r="AJ24" s="26">
        <v>56</v>
      </c>
      <c r="AK24" s="26">
        <v>35</v>
      </c>
      <c r="AL24" s="26">
        <v>19</v>
      </c>
      <c r="AM24" s="26">
        <v>64</v>
      </c>
      <c r="AN24" s="26">
        <v>111</v>
      </c>
      <c r="AO24" s="26">
        <v>112</v>
      </c>
      <c r="AP24" s="26">
        <v>99</v>
      </c>
      <c r="AR24" s="80" t="s">
        <v>6</v>
      </c>
      <c r="AS24" s="80" t="s">
        <v>2438</v>
      </c>
      <c r="AT24" s="78">
        <v>2920</v>
      </c>
    </row>
    <row r="25" spans="1:46" ht="14.45" customHeight="1">
      <c r="A25" s="205" t="s">
        <v>3</v>
      </c>
      <c r="B25" s="8" t="s">
        <v>90</v>
      </c>
      <c r="C25" s="71">
        <v>27</v>
      </c>
      <c r="D25" s="71">
        <v>16</v>
      </c>
      <c r="E25" s="71">
        <v>863</v>
      </c>
      <c r="F25" s="71">
        <v>465</v>
      </c>
      <c r="G25" s="71">
        <v>1806</v>
      </c>
      <c r="H25" s="71">
        <v>931</v>
      </c>
      <c r="I25" s="71">
        <v>3090</v>
      </c>
      <c r="J25" s="71">
        <v>1599</v>
      </c>
      <c r="K25" s="125">
        <v>5786</v>
      </c>
      <c r="L25" s="125">
        <v>3011</v>
      </c>
      <c r="M25" s="71">
        <v>3</v>
      </c>
      <c r="N25" s="71">
        <v>32</v>
      </c>
      <c r="O25" s="71">
        <v>61</v>
      </c>
      <c r="P25" s="71">
        <v>82</v>
      </c>
      <c r="Q25" s="125">
        <v>178</v>
      </c>
      <c r="R25" s="205" t="s">
        <v>3</v>
      </c>
      <c r="S25" s="8" t="s">
        <v>90</v>
      </c>
      <c r="T25" s="125">
        <v>135</v>
      </c>
      <c r="U25" s="71">
        <v>128</v>
      </c>
      <c r="V25" s="71">
        <v>54</v>
      </c>
      <c r="W25" s="71">
        <v>2</v>
      </c>
      <c r="X25" s="71">
        <v>147</v>
      </c>
      <c r="Y25" s="71">
        <v>131</v>
      </c>
      <c r="Z25" s="71">
        <v>9</v>
      </c>
      <c r="AA25" s="71">
        <v>62</v>
      </c>
      <c r="AB25" s="71">
        <v>31</v>
      </c>
      <c r="AC25" s="71">
        <v>75</v>
      </c>
      <c r="AD25" s="205" t="s">
        <v>3</v>
      </c>
      <c r="AE25" s="8" t="s">
        <v>90</v>
      </c>
      <c r="AF25" s="71">
        <v>1540</v>
      </c>
      <c r="AG25" s="71">
        <v>489</v>
      </c>
      <c r="AH25" s="71">
        <v>152</v>
      </c>
      <c r="AI25" s="71">
        <v>753</v>
      </c>
      <c r="AJ25" s="71">
        <v>264</v>
      </c>
      <c r="AK25" s="71">
        <v>219</v>
      </c>
      <c r="AL25" s="71">
        <v>69</v>
      </c>
      <c r="AM25" s="71">
        <v>68</v>
      </c>
      <c r="AN25" s="71">
        <v>149</v>
      </c>
      <c r="AO25" s="71">
        <v>129</v>
      </c>
      <c r="AP25" s="71">
        <v>116</v>
      </c>
      <c r="AR25" s="80" t="s">
        <v>3</v>
      </c>
      <c r="AS25" s="80" t="s">
        <v>2448</v>
      </c>
      <c r="AT25" s="78">
        <v>5211</v>
      </c>
    </row>
    <row r="26" spans="1:46">
      <c r="A26" s="205"/>
      <c r="B26" s="8" t="s">
        <v>91</v>
      </c>
      <c r="C26" s="71">
        <v>272</v>
      </c>
      <c r="D26" s="71">
        <v>133</v>
      </c>
      <c r="E26" s="71">
        <v>1901</v>
      </c>
      <c r="F26" s="71">
        <v>994</v>
      </c>
      <c r="G26" s="71">
        <v>2469</v>
      </c>
      <c r="H26" s="71">
        <v>1235</v>
      </c>
      <c r="I26" s="71">
        <v>2905</v>
      </c>
      <c r="J26" s="71">
        <v>1461</v>
      </c>
      <c r="K26" s="125">
        <v>7547</v>
      </c>
      <c r="L26" s="125">
        <v>3823</v>
      </c>
      <c r="M26" s="71">
        <v>19</v>
      </c>
      <c r="N26" s="71">
        <v>72</v>
      </c>
      <c r="O26" s="71">
        <v>80</v>
      </c>
      <c r="P26" s="71">
        <v>86</v>
      </c>
      <c r="Q26" s="125">
        <v>257</v>
      </c>
      <c r="R26" s="205"/>
      <c r="S26" s="8" t="s">
        <v>91</v>
      </c>
      <c r="T26" s="125">
        <v>216</v>
      </c>
      <c r="U26" s="71">
        <v>211</v>
      </c>
      <c r="V26" s="71">
        <v>189</v>
      </c>
      <c r="W26" s="71">
        <v>10</v>
      </c>
      <c r="X26" s="71">
        <v>250</v>
      </c>
      <c r="Y26" s="71">
        <v>246</v>
      </c>
      <c r="Z26" s="71">
        <v>8</v>
      </c>
      <c r="AA26" s="71">
        <v>146</v>
      </c>
      <c r="AB26" s="71">
        <v>85</v>
      </c>
      <c r="AC26" s="71">
        <v>60</v>
      </c>
      <c r="AD26" s="205"/>
      <c r="AE26" s="8" t="s">
        <v>91</v>
      </c>
      <c r="AF26" s="71">
        <v>3232</v>
      </c>
      <c r="AG26" s="71">
        <v>966</v>
      </c>
      <c r="AH26" s="71">
        <v>59</v>
      </c>
      <c r="AI26" s="71">
        <v>557</v>
      </c>
      <c r="AJ26" s="71">
        <v>559</v>
      </c>
      <c r="AK26" s="71">
        <v>300</v>
      </c>
      <c r="AL26" s="71">
        <v>74</v>
      </c>
      <c r="AM26" s="71">
        <v>203</v>
      </c>
      <c r="AN26" s="71">
        <v>251</v>
      </c>
      <c r="AO26" s="71">
        <v>257</v>
      </c>
      <c r="AP26" s="71">
        <v>224</v>
      </c>
      <c r="AR26" s="80" t="s">
        <v>3</v>
      </c>
      <c r="AS26" s="80" t="s">
        <v>2449</v>
      </c>
      <c r="AT26" s="78">
        <v>7652</v>
      </c>
    </row>
    <row r="27" spans="1:46">
      <c r="A27" s="205"/>
      <c r="B27" s="25" t="s">
        <v>73</v>
      </c>
      <c r="C27" s="26">
        <v>299</v>
      </c>
      <c r="D27" s="26">
        <v>149</v>
      </c>
      <c r="E27" s="26">
        <v>2764</v>
      </c>
      <c r="F27" s="26">
        <v>1459</v>
      </c>
      <c r="G27" s="26">
        <v>4275</v>
      </c>
      <c r="H27" s="26">
        <v>2166</v>
      </c>
      <c r="I27" s="26">
        <v>5995</v>
      </c>
      <c r="J27" s="26">
        <v>3060</v>
      </c>
      <c r="K27" s="26">
        <v>13333</v>
      </c>
      <c r="L27" s="26">
        <v>6834</v>
      </c>
      <c r="M27" s="26">
        <v>22</v>
      </c>
      <c r="N27" s="26">
        <v>104</v>
      </c>
      <c r="O27" s="26">
        <v>141</v>
      </c>
      <c r="P27" s="26">
        <v>168</v>
      </c>
      <c r="Q27" s="26">
        <v>435</v>
      </c>
      <c r="R27" s="205"/>
      <c r="S27" s="25" t="s">
        <v>73</v>
      </c>
      <c r="T27" s="26">
        <v>351</v>
      </c>
      <c r="U27" s="26">
        <v>339</v>
      </c>
      <c r="V27" s="26">
        <v>243</v>
      </c>
      <c r="W27" s="26">
        <v>12</v>
      </c>
      <c r="X27" s="26">
        <v>397</v>
      </c>
      <c r="Y27" s="26">
        <v>377</v>
      </c>
      <c r="Z27" s="26">
        <v>17</v>
      </c>
      <c r="AA27" s="26">
        <v>208</v>
      </c>
      <c r="AB27" s="26">
        <v>116</v>
      </c>
      <c r="AC27" s="26">
        <v>135</v>
      </c>
      <c r="AD27" s="205"/>
      <c r="AE27" s="25" t="s">
        <v>73</v>
      </c>
      <c r="AF27" s="26">
        <v>4772</v>
      </c>
      <c r="AG27" s="26">
        <v>1455</v>
      </c>
      <c r="AH27" s="26">
        <v>211</v>
      </c>
      <c r="AI27" s="26">
        <v>1310</v>
      </c>
      <c r="AJ27" s="26">
        <v>823</v>
      </c>
      <c r="AK27" s="26">
        <v>519</v>
      </c>
      <c r="AL27" s="26">
        <v>143</v>
      </c>
      <c r="AM27" s="26">
        <v>271</v>
      </c>
      <c r="AN27" s="26">
        <v>400</v>
      </c>
      <c r="AO27" s="26">
        <v>386</v>
      </c>
      <c r="AP27" s="26">
        <v>340</v>
      </c>
      <c r="AR27" s="80" t="s">
        <v>3</v>
      </c>
      <c r="AS27" s="80" t="s">
        <v>2450</v>
      </c>
      <c r="AT27" s="78">
        <v>12863</v>
      </c>
    </row>
    <row r="28" spans="1:46" ht="14.45" customHeight="1">
      <c r="A28" s="205" t="s">
        <v>100</v>
      </c>
      <c r="B28" s="8" t="s">
        <v>90</v>
      </c>
      <c r="C28" s="71">
        <v>0</v>
      </c>
      <c r="D28" s="71">
        <v>0</v>
      </c>
      <c r="E28" s="71">
        <v>301</v>
      </c>
      <c r="F28" s="71">
        <v>155</v>
      </c>
      <c r="G28" s="71">
        <v>502</v>
      </c>
      <c r="H28" s="71">
        <v>254</v>
      </c>
      <c r="I28" s="71">
        <v>747</v>
      </c>
      <c r="J28" s="71">
        <v>334</v>
      </c>
      <c r="K28" s="125">
        <v>1550</v>
      </c>
      <c r="L28" s="125">
        <v>743</v>
      </c>
      <c r="M28" s="71">
        <v>0</v>
      </c>
      <c r="N28" s="71">
        <v>12</v>
      </c>
      <c r="O28" s="71">
        <v>17</v>
      </c>
      <c r="P28" s="71">
        <v>22</v>
      </c>
      <c r="Q28" s="125">
        <v>51</v>
      </c>
      <c r="R28" s="205" t="s">
        <v>100</v>
      </c>
      <c r="S28" s="8" t="s">
        <v>90</v>
      </c>
      <c r="T28" s="125">
        <v>50</v>
      </c>
      <c r="U28" s="71">
        <v>45</v>
      </c>
      <c r="V28" s="71">
        <v>24</v>
      </c>
      <c r="W28" s="71">
        <v>4</v>
      </c>
      <c r="X28" s="71">
        <v>50</v>
      </c>
      <c r="Y28" s="71">
        <v>46</v>
      </c>
      <c r="Z28" s="71">
        <v>7</v>
      </c>
      <c r="AA28" s="71">
        <v>15</v>
      </c>
      <c r="AB28" s="71">
        <v>6</v>
      </c>
      <c r="AC28" s="71">
        <v>23</v>
      </c>
      <c r="AD28" s="205" t="s">
        <v>100</v>
      </c>
      <c r="AE28" s="8" t="s">
        <v>90</v>
      </c>
      <c r="AF28" s="71">
        <v>637</v>
      </c>
      <c r="AG28" s="71">
        <v>385</v>
      </c>
      <c r="AH28" s="71">
        <v>24</v>
      </c>
      <c r="AI28" s="71">
        <v>154</v>
      </c>
      <c r="AJ28" s="71">
        <v>36</v>
      </c>
      <c r="AK28" s="71">
        <v>0</v>
      </c>
      <c r="AL28" s="71">
        <v>32</v>
      </c>
      <c r="AM28" s="71">
        <v>17</v>
      </c>
      <c r="AN28" s="71">
        <v>41</v>
      </c>
      <c r="AO28" s="71">
        <v>27</v>
      </c>
      <c r="AP28" s="71">
        <v>27</v>
      </c>
      <c r="AR28" s="80" t="s">
        <v>100</v>
      </c>
      <c r="AS28" s="80" t="s">
        <v>2478</v>
      </c>
      <c r="AT28" s="78">
        <v>1237</v>
      </c>
    </row>
    <row r="29" spans="1:46">
      <c r="A29" s="205"/>
      <c r="B29" s="8" t="s">
        <v>91</v>
      </c>
      <c r="C29" s="71">
        <v>17</v>
      </c>
      <c r="D29" s="71">
        <v>9</v>
      </c>
      <c r="E29" s="71">
        <v>479</v>
      </c>
      <c r="F29" s="71">
        <v>238</v>
      </c>
      <c r="G29" s="71">
        <v>602</v>
      </c>
      <c r="H29" s="71">
        <v>311</v>
      </c>
      <c r="I29" s="71">
        <v>796</v>
      </c>
      <c r="J29" s="71">
        <v>394</v>
      </c>
      <c r="K29" s="125">
        <v>1894</v>
      </c>
      <c r="L29" s="125">
        <v>952</v>
      </c>
      <c r="M29" s="71">
        <v>1</v>
      </c>
      <c r="N29" s="71">
        <v>15</v>
      </c>
      <c r="O29" s="71">
        <v>15</v>
      </c>
      <c r="P29" s="71">
        <v>22</v>
      </c>
      <c r="Q29" s="125">
        <v>53</v>
      </c>
      <c r="R29" s="205"/>
      <c r="S29" s="8" t="s">
        <v>91</v>
      </c>
      <c r="T29" s="125">
        <v>46</v>
      </c>
      <c r="U29" s="71">
        <v>45</v>
      </c>
      <c r="V29" s="71">
        <v>39</v>
      </c>
      <c r="W29" s="71">
        <v>0</v>
      </c>
      <c r="X29" s="71">
        <v>71</v>
      </c>
      <c r="Y29" s="71">
        <v>71</v>
      </c>
      <c r="Z29" s="71">
        <v>5</v>
      </c>
      <c r="AA29" s="71">
        <v>39</v>
      </c>
      <c r="AB29" s="71">
        <v>15</v>
      </c>
      <c r="AC29" s="71">
        <v>15</v>
      </c>
      <c r="AD29" s="205"/>
      <c r="AE29" s="8" t="s">
        <v>91</v>
      </c>
      <c r="AF29" s="71">
        <v>1538</v>
      </c>
      <c r="AG29" s="71">
        <v>1017</v>
      </c>
      <c r="AH29" s="71">
        <v>30</v>
      </c>
      <c r="AI29" s="71">
        <v>176</v>
      </c>
      <c r="AJ29" s="71">
        <v>3</v>
      </c>
      <c r="AK29" s="71">
        <v>0</v>
      </c>
      <c r="AL29" s="71">
        <v>0</v>
      </c>
      <c r="AM29" s="71">
        <v>76</v>
      </c>
      <c r="AN29" s="71">
        <v>56</v>
      </c>
      <c r="AO29" s="71">
        <v>55</v>
      </c>
      <c r="AP29" s="71">
        <v>46</v>
      </c>
      <c r="AR29" s="80" t="s">
        <v>100</v>
      </c>
      <c r="AS29" s="80" t="s">
        <v>2479</v>
      </c>
      <c r="AT29" s="78">
        <v>1929</v>
      </c>
    </row>
    <row r="30" spans="1:46">
      <c r="A30" s="205"/>
      <c r="B30" s="25" t="s">
        <v>73</v>
      </c>
      <c r="C30" s="26">
        <v>17</v>
      </c>
      <c r="D30" s="26">
        <v>9</v>
      </c>
      <c r="E30" s="26">
        <v>780</v>
      </c>
      <c r="F30" s="26">
        <v>393</v>
      </c>
      <c r="G30" s="26">
        <v>1104</v>
      </c>
      <c r="H30" s="26">
        <v>565</v>
      </c>
      <c r="I30" s="26">
        <v>1543</v>
      </c>
      <c r="J30" s="26">
        <v>728</v>
      </c>
      <c r="K30" s="26">
        <v>3444</v>
      </c>
      <c r="L30" s="26">
        <v>1695</v>
      </c>
      <c r="M30" s="26">
        <v>1</v>
      </c>
      <c r="N30" s="26">
        <v>27</v>
      </c>
      <c r="O30" s="26">
        <v>32</v>
      </c>
      <c r="P30" s="26">
        <v>44</v>
      </c>
      <c r="Q30" s="26">
        <v>104</v>
      </c>
      <c r="R30" s="205"/>
      <c r="S30" s="25" t="s">
        <v>73</v>
      </c>
      <c r="T30" s="26">
        <v>96</v>
      </c>
      <c r="U30" s="26">
        <v>90</v>
      </c>
      <c r="V30" s="26">
        <v>63</v>
      </c>
      <c r="W30" s="26">
        <v>4</v>
      </c>
      <c r="X30" s="26">
        <v>121</v>
      </c>
      <c r="Y30" s="26">
        <v>117</v>
      </c>
      <c r="Z30" s="26">
        <v>12</v>
      </c>
      <c r="AA30" s="26">
        <v>54</v>
      </c>
      <c r="AB30" s="26">
        <v>21</v>
      </c>
      <c r="AC30" s="26">
        <v>38</v>
      </c>
      <c r="AD30" s="205"/>
      <c r="AE30" s="25" t="s">
        <v>73</v>
      </c>
      <c r="AF30" s="26">
        <v>2175</v>
      </c>
      <c r="AG30" s="26">
        <v>1402</v>
      </c>
      <c r="AH30" s="26">
        <v>54</v>
      </c>
      <c r="AI30" s="26">
        <v>330</v>
      </c>
      <c r="AJ30" s="26">
        <v>39</v>
      </c>
      <c r="AK30" s="26">
        <v>0</v>
      </c>
      <c r="AL30" s="26">
        <v>32</v>
      </c>
      <c r="AM30" s="26">
        <v>93</v>
      </c>
      <c r="AN30" s="26">
        <v>97</v>
      </c>
      <c r="AO30" s="26">
        <v>82</v>
      </c>
      <c r="AP30" s="26">
        <v>73</v>
      </c>
      <c r="AR30" s="80" t="s">
        <v>100</v>
      </c>
      <c r="AS30" s="80" t="s">
        <v>2480</v>
      </c>
      <c r="AT30" s="78">
        <v>3166</v>
      </c>
    </row>
    <row r="31" spans="1:46">
      <c r="A31" s="205" t="s">
        <v>101</v>
      </c>
      <c r="B31" s="8" t="s">
        <v>90</v>
      </c>
      <c r="C31" s="71">
        <v>40</v>
      </c>
      <c r="D31" s="71">
        <v>21</v>
      </c>
      <c r="E31" s="71">
        <v>955</v>
      </c>
      <c r="F31" s="71">
        <v>466</v>
      </c>
      <c r="G31" s="71">
        <v>949</v>
      </c>
      <c r="H31" s="71">
        <v>504</v>
      </c>
      <c r="I31" s="71">
        <v>1190</v>
      </c>
      <c r="J31" s="71">
        <v>588</v>
      </c>
      <c r="K31" s="125">
        <v>3134</v>
      </c>
      <c r="L31" s="125">
        <v>1579</v>
      </c>
      <c r="M31" s="71">
        <v>7</v>
      </c>
      <c r="N31" s="71">
        <v>54</v>
      </c>
      <c r="O31" s="71">
        <v>51</v>
      </c>
      <c r="P31" s="71">
        <v>57</v>
      </c>
      <c r="Q31" s="125">
        <v>169</v>
      </c>
      <c r="R31" s="205" t="s">
        <v>101</v>
      </c>
      <c r="S31" s="8" t="s">
        <v>90</v>
      </c>
      <c r="T31" s="125">
        <v>115</v>
      </c>
      <c r="U31" s="71">
        <v>93</v>
      </c>
      <c r="V31" s="71">
        <v>59</v>
      </c>
      <c r="W31" s="71">
        <v>10</v>
      </c>
      <c r="X31" s="71">
        <v>126</v>
      </c>
      <c r="Y31" s="71">
        <v>121</v>
      </c>
      <c r="Z31" s="71">
        <v>6</v>
      </c>
      <c r="AA31" s="71">
        <v>52</v>
      </c>
      <c r="AB31" s="71">
        <v>33</v>
      </c>
      <c r="AC31" s="71">
        <v>59</v>
      </c>
      <c r="AD31" s="205" t="s">
        <v>101</v>
      </c>
      <c r="AE31" s="8" t="s">
        <v>90</v>
      </c>
      <c r="AF31" s="71">
        <v>1710</v>
      </c>
      <c r="AG31" s="71">
        <v>583</v>
      </c>
      <c r="AH31" s="71">
        <v>126</v>
      </c>
      <c r="AI31" s="71">
        <v>356</v>
      </c>
      <c r="AJ31" s="71">
        <v>71</v>
      </c>
      <c r="AK31" s="71">
        <v>57</v>
      </c>
      <c r="AL31" s="71">
        <v>19</v>
      </c>
      <c r="AM31" s="71">
        <v>77</v>
      </c>
      <c r="AN31" s="71">
        <v>130</v>
      </c>
      <c r="AO31" s="71">
        <v>103</v>
      </c>
      <c r="AP31" s="71">
        <v>98</v>
      </c>
      <c r="AR31" s="80" t="s">
        <v>101</v>
      </c>
      <c r="AS31" s="80" t="s">
        <v>2496</v>
      </c>
      <c r="AT31" s="78">
        <v>3084</v>
      </c>
    </row>
    <row r="32" spans="1:46">
      <c r="A32" s="205"/>
      <c r="B32" s="8" t="s">
        <v>91</v>
      </c>
      <c r="C32" s="71">
        <v>718</v>
      </c>
      <c r="D32" s="71">
        <v>366</v>
      </c>
      <c r="E32" s="71">
        <v>4847</v>
      </c>
      <c r="F32" s="71">
        <v>2477</v>
      </c>
      <c r="G32" s="71">
        <v>5519</v>
      </c>
      <c r="H32" s="71">
        <v>2757</v>
      </c>
      <c r="I32" s="71">
        <v>6099</v>
      </c>
      <c r="J32" s="71">
        <v>3108</v>
      </c>
      <c r="K32" s="125">
        <v>17183</v>
      </c>
      <c r="L32" s="125">
        <v>8708</v>
      </c>
      <c r="M32" s="71">
        <v>64</v>
      </c>
      <c r="N32" s="71">
        <v>213</v>
      </c>
      <c r="O32" s="71">
        <v>224</v>
      </c>
      <c r="P32" s="71">
        <v>248</v>
      </c>
      <c r="Q32" s="125">
        <v>749</v>
      </c>
      <c r="R32" s="205"/>
      <c r="S32" s="8" t="s">
        <v>91</v>
      </c>
      <c r="T32" s="125">
        <v>597</v>
      </c>
      <c r="U32" s="71">
        <v>575</v>
      </c>
      <c r="V32" s="71">
        <v>516</v>
      </c>
      <c r="W32" s="71">
        <v>39</v>
      </c>
      <c r="X32" s="71">
        <v>732</v>
      </c>
      <c r="Y32" s="71">
        <v>725</v>
      </c>
      <c r="Z32" s="71">
        <v>163</v>
      </c>
      <c r="AA32" s="71">
        <v>430</v>
      </c>
      <c r="AB32" s="71">
        <v>261</v>
      </c>
      <c r="AC32" s="71">
        <v>187</v>
      </c>
      <c r="AD32" s="205"/>
      <c r="AE32" s="8" t="s">
        <v>91</v>
      </c>
      <c r="AF32" s="71">
        <v>10473</v>
      </c>
      <c r="AG32" s="71">
        <v>3516</v>
      </c>
      <c r="AH32" s="71">
        <v>208</v>
      </c>
      <c r="AI32" s="71">
        <v>1948</v>
      </c>
      <c r="AJ32" s="71">
        <v>668</v>
      </c>
      <c r="AK32" s="71">
        <v>292</v>
      </c>
      <c r="AL32" s="71">
        <v>386</v>
      </c>
      <c r="AM32" s="71">
        <v>517</v>
      </c>
      <c r="AN32" s="71">
        <v>706</v>
      </c>
      <c r="AO32" s="71">
        <v>660</v>
      </c>
      <c r="AP32" s="71">
        <v>565</v>
      </c>
      <c r="AR32" s="80" t="s">
        <v>101</v>
      </c>
      <c r="AS32" s="80" t="s">
        <v>2497</v>
      </c>
      <c r="AT32" s="78">
        <v>19679</v>
      </c>
    </row>
    <row r="33" spans="1:46">
      <c r="A33" s="205"/>
      <c r="B33" s="25" t="s">
        <v>73</v>
      </c>
      <c r="C33" s="26">
        <v>758</v>
      </c>
      <c r="D33" s="26">
        <v>387</v>
      </c>
      <c r="E33" s="26">
        <v>5802</v>
      </c>
      <c r="F33" s="26">
        <v>2943</v>
      </c>
      <c r="G33" s="26">
        <v>6468</v>
      </c>
      <c r="H33" s="26">
        <v>3261</v>
      </c>
      <c r="I33" s="26">
        <v>7289</v>
      </c>
      <c r="J33" s="26">
        <v>3696</v>
      </c>
      <c r="K33" s="26">
        <v>20317</v>
      </c>
      <c r="L33" s="26">
        <v>10287</v>
      </c>
      <c r="M33" s="26">
        <v>71</v>
      </c>
      <c r="N33" s="26">
        <v>267</v>
      </c>
      <c r="O33" s="26">
        <v>275</v>
      </c>
      <c r="P33" s="26">
        <v>305</v>
      </c>
      <c r="Q33" s="26">
        <v>918</v>
      </c>
      <c r="R33" s="205"/>
      <c r="S33" s="25" t="s">
        <v>73</v>
      </c>
      <c r="T33" s="26">
        <v>712</v>
      </c>
      <c r="U33" s="26">
        <v>668</v>
      </c>
      <c r="V33" s="26">
        <v>575</v>
      </c>
      <c r="W33" s="26">
        <v>49</v>
      </c>
      <c r="X33" s="26">
        <v>858</v>
      </c>
      <c r="Y33" s="26">
        <v>846</v>
      </c>
      <c r="Z33" s="26">
        <v>169</v>
      </c>
      <c r="AA33" s="26">
        <v>482</v>
      </c>
      <c r="AB33" s="26">
        <v>294</v>
      </c>
      <c r="AC33" s="26">
        <v>246</v>
      </c>
      <c r="AD33" s="205"/>
      <c r="AE33" s="25" t="s">
        <v>73</v>
      </c>
      <c r="AF33" s="26">
        <v>12183</v>
      </c>
      <c r="AG33" s="26">
        <v>4099</v>
      </c>
      <c r="AH33" s="26">
        <v>334</v>
      </c>
      <c r="AI33" s="26">
        <v>2304</v>
      </c>
      <c r="AJ33" s="26">
        <v>739</v>
      </c>
      <c r="AK33" s="26">
        <v>349</v>
      </c>
      <c r="AL33" s="26">
        <v>405</v>
      </c>
      <c r="AM33" s="26">
        <v>594</v>
      </c>
      <c r="AN33" s="26">
        <v>836</v>
      </c>
      <c r="AO33" s="26">
        <v>763</v>
      </c>
      <c r="AP33" s="26">
        <v>663</v>
      </c>
      <c r="AR33" s="80" t="s">
        <v>101</v>
      </c>
      <c r="AS33" s="80" t="s">
        <v>2498</v>
      </c>
      <c r="AT33" s="78">
        <v>22763</v>
      </c>
    </row>
    <row r="34" spans="1:46">
      <c r="A34" s="205" t="s">
        <v>102</v>
      </c>
      <c r="B34" s="8" t="s">
        <v>90</v>
      </c>
      <c r="C34" s="71">
        <v>5</v>
      </c>
      <c r="D34" s="71">
        <v>3</v>
      </c>
      <c r="E34" s="71">
        <v>189</v>
      </c>
      <c r="F34" s="71">
        <v>95</v>
      </c>
      <c r="G34" s="71">
        <v>326</v>
      </c>
      <c r="H34" s="71">
        <v>163</v>
      </c>
      <c r="I34" s="71">
        <v>486</v>
      </c>
      <c r="J34" s="71">
        <v>242</v>
      </c>
      <c r="K34" s="125">
        <v>1006</v>
      </c>
      <c r="L34" s="125">
        <v>503</v>
      </c>
      <c r="M34" s="71">
        <v>1</v>
      </c>
      <c r="N34" s="71">
        <v>12</v>
      </c>
      <c r="O34" s="71">
        <v>16</v>
      </c>
      <c r="P34" s="71">
        <v>23</v>
      </c>
      <c r="Q34" s="125">
        <v>52</v>
      </c>
      <c r="R34" s="205" t="s">
        <v>102</v>
      </c>
      <c r="S34" s="8" t="s">
        <v>90</v>
      </c>
      <c r="T34" s="125">
        <v>41</v>
      </c>
      <c r="U34" s="71">
        <v>37</v>
      </c>
      <c r="V34" s="71">
        <v>3</v>
      </c>
      <c r="W34" s="71">
        <v>10</v>
      </c>
      <c r="X34" s="71">
        <v>36</v>
      </c>
      <c r="Y34" s="71">
        <v>33</v>
      </c>
      <c r="Z34" s="71">
        <v>3</v>
      </c>
      <c r="AA34" s="71">
        <v>8</v>
      </c>
      <c r="AB34" s="71">
        <v>3</v>
      </c>
      <c r="AC34" s="71">
        <v>24</v>
      </c>
      <c r="AD34" s="205" t="s">
        <v>102</v>
      </c>
      <c r="AE34" s="8" t="s">
        <v>90</v>
      </c>
      <c r="AF34" s="71">
        <v>330</v>
      </c>
      <c r="AG34" s="71">
        <v>100</v>
      </c>
      <c r="AH34" s="71">
        <v>20</v>
      </c>
      <c r="AI34" s="71">
        <v>64</v>
      </c>
      <c r="AJ34" s="71">
        <v>108</v>
      </c>
      <c r="AK34" s="71">
        <v>21</v>
      </c>
      <c r="AL34" s="71">
        <v>21</v>
      </c>
      <c r="AM34" s="71">
        <v>20</v>
      </c>
      <c r="AN34" s="71">
        <v>49</v>
      </c>
      <c r="AO34" s="71">
        <v>30</v>
      </c>
      <c r="AP34" s="71">
        <v>25</v>
      </c>
      <c r="AR34" s="80" t="s">
        <v>102</v>
      </c>
      <c r="AS34" s="80" t="s">
        <v>2520</v>
      </c>
      <c r="AT34" s="78">
        <v>991</v>
      </c>
    </row>
    <row r="35" spans="1:46">
      <c r="A35" s="205"/>
      <c r="B35" s="8" t="s">
        <v>91</v>
      </c>
      <c r="C35" s="71">
        <v>0</v>
      </c>
      <c r="D35" s="71">
        <v>0</v>
      </c>
      <c r="E35" s="71">
        <v>211</v>
      </c>
      <c r="F35" s="71">
        <v>115</v>
      </c>
      <c r="G35" s="71">
        <v>279</v>
      </c>
      <c r="H35" s="71">
        <v>148</v>
      </c>
      <c r="I35" s="71">
        <v>390</v>
      </c>
      <c r="J35" s="71">
        <v>182</v>
      </c>
      <c r="K35" s="125">
        <v>880</v>
      </c>
      <c r="L35" s="125">
        <v>445</v>
      </c>
      <c r="M35" s="71">
        <v>0</v>
      </c>
      <c r="N35" s="71">
        <v>10</v>
      </c>
      <c r="O35" s="71">
        <v>12</v>
      </c>
      <c r="P35" s="71">
        <v>15</v>
      </c>
      <c r="Q35" s="125">
        <v>37</v>
      </c>
      <c r="R35" s="205"/>
      <c r="S35" s="8" t="s">
        <v>91</v>
      </c>
      <c r="T35" s="125">
        <v>25</v>
      </c>
      <c r="U35" s="71">
        <v>25</v>
      </c>
      <c r="V35" s="71">
        <v>19</v>
      </c>
      <c r="W35" s="71">
        <v>0</v>
      </c>
      <c r="X35" s="71">
        <v>37</v>
      </c>
      <c r="Y35" s="71">
        <v>35</v>
      </c>
      <c r="Z35" s="71">
        <v>5</v>
      </c>
      <c r="AA35" s="71">
        <v>29</v>
      </c>
      <c r="AB35" s="71">
        <v>15</v>
      </c>
      <c r="AC35" s="71">
        <v>11</v>
      </c>
      <c r="AD35" s="205"/>
      <c r="AE35" s="8" t="s">
        <v>91</v>
      </c>
      <c r="AF35" s="71">
        <v>575</v>
      </c>
      <c r="AG35" s="71">
        <v>138</v>
      </c>
      <c r="AH35" s="71">
        <v>0</v>
      </c>
      <c r="AI35" s="71">
        <v>20</v>
      </c>
      <c r="AJ35" s="71">
        <v>29</v>
      </c>
      <c r="AK35" s="71">
        <v>24</v>
      </c>
      <c r="AL35" s="71">
        <v>2</v>
      </c>
      <c r="AM35" s="71">
        <v>22</v>
      </c>
      <c r="AN35" s="71">
        <v>24</v>
      </c>
      <c r="AO35" s="71">
        <v>26</v>
      </c>
      <c r="AP35" s="71">
        <v>15</v>
      </c>
      <c r="AR35" s="80" t="s">
        <v>102</v>
      </c>
      <c r="AS35" s="80" t="s">
        <v>2521</v>
      </c>
      <c r="AT35" s="78">
        <v>808</v>
      </c>
    </row>
    <row r="36" spans="1:46">
      <c r="A36" s="205"/>
      <c r="B36" s="25" t="s">
        <v>73</v>
      </c>
      <c r="C36" s="26">
        <v>5</v>
      </c>
      <c r="D36" s="26">
        <v>3</v>
      </c>
      <c r="E36" s="26">
        <v>400</v>
      </c>
      <c r="F36" s="26">
        <v>210</v>
      </c>
      <c r="G36" s="26">
        <v>605</v>
      </c>
      <c r="H36" s="26">
        <v>311</v>
      </c>
      <c r="I36" s="26">
        <v>876</v>
      </c>
      <c r="J36" s="26">
        <v>424</v>
      </c>
      <c r="K36" s="26">
        <v>1886</v>
      </c>
      <c r="L36" s="26">
        <v>948</v>
      </c>
      <c r="M36" s="26">
        <v>1</v>
      </c>
      <c r="N36" s="26">
        <v>22</v>
      </c>
      <c r="O36" s="26">
        <v>28</v>
      </c>
      <c r="P36" s="26">
        <v>38</v>
      </c>
      <c r="Q36" s="26">
        <v>89</v>
      </c>
      <c r="R36" s="205"/>
      <c r="S36" s="25" t="s">
        <v>73</v>
      </c>
      <c r="T36" s="26">
        <v>66</v>
      </c>
      <c r="U36" s="26">
        <v>62</v>
      </c>
      <c r="V36" s="26">
        <v>22</v>
      </c>
      <c r="W36" s="26">
        <v>10</v>
      </c>
      <c r="X36" s="26">
        <v>73</v>
      </c>
      <c r="Y36" s="26">
        <v>68</v>
      </c>
      <c r="Z36" s="26">
        <v>8</v>
      </c>
      <c r="AA36" s="26">
        <v>37</v>
      </c>
      <c r="AB36" s="26">
        <v>18</v>
      </c>
      <c r="AC36" s="26">
        <v>35</v>
      </c>
      <c r="AD36" s="205"/>
      <c r="AE36" s="25" t="s">
        <v>73</v>
      </c>
      <c r="AF36" s="26">
        <v>905</v>
      </c>
      <c r="AG36" s="26">
        <v>238</v>
      </c>
      <c r="AH36" s="26">
        <v>20</v>
      </c>
      <c r="AI36" s="26">
        <v>84</v>
      </c>
      <c r="AJ36" s="26">
        <v>137</v>
      </c>
      <c r="AK36" s="26">
        <v>45</v>
      </c>
      <c r="AL36" s="26">
        <v>23</v>
      </c>
      <c r="AM36" s="26">
        <v>42</v>
      </c>
      <c r="AN36" s="26">
        <v>73</v>
      </c>
      <c r="AO36" s="26">
        <v>56</v>
      </c>
      <c r="AP36" s="26">
        <v>40</v>
      </c>
      <c r="AR36" s="80" t="s">
        <v>102</v>
      </c>
      <c r="AS36" s="80" t="s">
        <v>2522</v>
      </c>
      <c r="AT36" s="78">
        <v>1799</v>
      </c>
    </row>
    <row r="37" spans="1:46">
      <c r="A37" s="205" t="s">
        <v>103</v>
      </c>
      <c r="B37" s="8" t="s">
        <v>90</v>
      </c>
      <c r="C37" s="71">
        <v>0</v>
      </c>
      <c r="D37" s="71">
        <v>0</v>
      </c>
      <c r="E37" s="71">
        <v>620</v>
      </c>
      <c r="F37" s="71">
        <v>314</v>
      </c>
      <c r="G37" s="71">
        <v>835</v>
      </c>
      <c r="H37" s="71">
        <v>432</v>
      </c>
      <c r="I37" s="71">
        <v>1278</v>
      </c>
      <c r="J37" s="71">
        <v>625</v>
      </c>
      <c r="K37" s="125">
        <v>2733</v>
      </c>
      <c r="L37" s="125">
        <v>1371</v>
      </c>
      <c r="M37" s="71">
        <v>0</v>
      </c>
      <c r="N37" s="71">
        <v>40</v>
      </c>
      <c r="O37" s="71">
        <v>43</v>
      </c>
      <c r="P37" s="71">
        <v>60</v>
      </c>
      <c r="Q37" s="125">
        <v>143</v>
      </c>
      <c r="R37" s="205" t="s">
        <v>103</v>
      </c>
      <c r="S37" s="8" t="s">
        <v>90</v>
      </c>
      <c r="T37" s="125">
        <v>83</v>
      </c>
      <c r="U37" s="71">
        <v>67</v>
      </c>
      <c r="V37" s="71">
        <v>34</v>
      </c>
      <c r="W37" s="71">
        <v>12</v>
      </c>
      <c r="X37" s="71">
        <v>91</v>
      </c>
      <c r="Y37" s="71">
        <v>85</v>
      </c>
      <c r="Z37" s="71">
        <v>4</v>
      </c>
      <c r="AA37" s="71">
        <v>40</v>
      </c>
      <c r="AB37" s="71">
        <v>19</v>
      </c>
      <c r="AC37" s="71">
        <v>60</v>
      </c>
      <c r="AD37" s="205" t="s">
        <v>103</v>
      </c>
      <c r="AE37" s="8" t="s">
        <v>90</v>
      </c>
      <c r="AF37" s="71">
        <v>1448</v>
      </c>
      <c r="AG37" s="71">
        <v>1021</v>
      </c>
      <c r="AH37" s="71">
        <v>162</v>
      </c>
      <c r="AI37" s="71">
        <v>265</v>
      </c>
      <c r="AJ37" s="71">
        <v>135</v>
      </c>
      <c r="AK37" s="71">
        <v>81</v>
      </c>
      <c r="AL37" s="71">
        <v>13</v>
      </c>
      <c r="AM37" s="71">
        <v>44</v>
      </c>
      <c r="AN37" s="71">
        <v>89</v>
      </c>
      <c r="AO37" s="71">
        <v>87</v>
      </c>
      <c r="AP37" s="71">
        <v>84</v>
      </c>
      <c r="AR37" s="80" t="s">
        <v>103</v>
      </c>
      <c r="AS37" s="80" t="s">
        <v>2532</v>
      </c>
      <c r="AT37" s="78">
        <v>2934</v>
      </c>
    </row>
    <row r="38" spans="1:46">
      <c r="A38" s="205"/>
      <c r="B38" s="8" t="s">
        <v>91</v>
      </c>
      <c r="C38" s="71">
        <v>301</v>
      </c>
      <c r="D38" s="71">
        <v>154</v>
      </c>
      <c r="E38" s="71">
        <v>2607</v>
      </c>
      <c r="F38" s="71">
        <v>1350</v>
      </c>
      <c r="G38" s="71">
        <v>3619</v>
      </c>
      <c r="H38" s="71">
        <v>1812</v>
      </c>
      <c r="I38" s="71">
        <v>4794</v>
      </c>
      <c r="J38" s="71">
        <v>2458</v>
      </c>
      <c r="K38" s="125">
        <v>11321</v>
      </c>
      <c r="L38" s="125">
        <v>5774</v>
      </c>
      <c r="M38" s="71">
        <v>28</v>
      </c>
      <c r="N38" s="71">
        <v>148</v>
      </c>
      <c r="O38" s="71">
        <v>160</v>
      </c>
      <c r="P38" s="71">
        <v>184</v>
      </c>
      <c r="Q38" s="125">
        <v>520</v>
      </c>
      <c r="R38" s="205"/>
      <c r="S38" s="8" t="s">
        <v>91</v>
      </c>
      <c r="T38" s="125">
        <v>387</v>
      </c>
      <c r="U38" s="71">
        <v>365</v>
      </c>
      <c r="V38" s="71">
        <v>333</v>
      </c>
      <c r="W38" s="71">
        <v>21</v>
      </c>
      <c r="X38" s="71">
        <v>478</v>
      </c>
      <c r="Y38" s="71">
        <v>469</v>
      </c>
      <c r="Z38" s="71">
        <v>39</v>
      </c>
      <c r="AA38" s="71">
        <v>306</v>
      </c>
      <c r="AB38" s="71">
        <v>186</v>
      </c>
      <c r="AC38" s="71">
        <v>148</v>
      </c>
      <c r="AD38" s="205"/>
      <c r="AE38" s="8" t="s">
        <v>91</v>
      </c>
      <c r="AF38" s="71">
        <v>6820</v>
      </c>
      <c r="AG38" s="71">
        <v>2726</v>
      </c>
      <c r="AH38" s="71">
        <v>303</v>
      </c>
      <c r="AI38" s="71">
        <v>1519</v>
      </c>
      <c r="AJ38" s="71">
        <v>230</v>
      </c>
      <c r="AK38" s="71">
        <v>228</v>
      </c>
      <c r="AL38" s="71">
        <v>108</v>
      </c>
      <c r="AM38" s="71">
        <v>323</v>
      </c>
      <c r="AN38" s="71">
        <v>463</v>
      </c>
      <c r="AO38" s="71">
        <v>402</v>
      </c>
      <c r="AP38" s="71">
        <v>347</v>
      </c>
      <c r="AR38" s="80" t="s">
        <v>103</v>
      </c>
      <c r="AS38" s="80" t="s">
        <v>2533</v>
      </c>
      <c r="AT38" s="78">
        <v>12303</v>
      </c>
    </row>
    <row r="39" spans="1:46">
      <c r="A39" s="205"/>
      <c r="B39" s="25" t="s">
        <v>73</v>
      </c>
      <c r="C39" s="26">
        <v>301</v>
      </c>
      <c r="D39" s="26">
        <v>154</v>
      </c>
      <c r="E39" s="26">
        <v>3227</v>
      </c>
      <c r="F39" s="26">
        <v>1664</v>
      </c>
      <c r="G39" s="26">
        <v>4454</v>
      </c>
      <c r="H39" s="26">
        <v>2244</v>
      </c>
      <c r="I39" s="26">
        <v>6072</v>
      </c>
      <c r="J39" s="26">
        <v>3083</v>
      </c>
      <c r="K39" s="26">
        <v>14054</v>
      </c>
      <c r="L39" s="26">
        <v>7145</v>
      </c>
      <c r="M39" s="26">
        <v>28</v>
      </c>
      <c r="N39" s="26">
        <v>188</v>
      </c>
      <c r="O39" s="26">
        <v>203</v>
      </c>
      <c r="P39" s="26">
        <v>244</v>
      </c>
      <c r="Q39" s="26">
        <v>663</v>
      </c>
      <c r="R39" s="205"/>
      <c r="S39" s="25" t="s">
        <v>73</v>
      </c>
      <c r="T39" s="26">
        <v>470</v>
      </c>
      <c r="U39" s="26">
        <v>432</v>
      </c>
      <c r="V39" s="26">
        <v>367</v>
      </c>
      <c r="W39" s="26">
        <v>33</v>
      </c>
      <c r="X39" s="26">
        <v>569</v>
      </c>
      <c r="Y39" s="26">
        <v>554</v>
      </c>
      <c r="Z39" s="26">
        <v>43</v>
      </c>
      <c r="AA39" s="26">
        <v>346</v>
      </c>
      <c r="AB39" s="26">
        <v>205</v>
      </c>
      <c r="AC39" s="26">
        <v>208</v>
      </c>
      <c r="AD39" s="205"/>
      <c r="AE39" s="25" t="s">
        <v>73</v>
      </c>
      <c r="AF39" s="26">
        <v>8268</v>
      </c>
      <c r="AG39" s="26">
        <v>3747</v>
      </c>
      <c r="AH39" s="26">
        <v>465</v>
      </c>
      <c r="AI39" s="26">
        <v>1784</v>
      </c>
      <c r="AJ39" s="26">
        <v>365</v>
      </c>
      <c r="AK39" s="26">
        <v>309</v>
      </c>
      <c r="AL39" s="26">
        <v>121</v>
      </c>
      <c r="AM39" s="26">
        <v>367</v>
      </c>
      <c r="AN39" s="26">
        <v>552</v>
      </c>
      <c r="AO39" s="26">
        <v>489</v>
      </c>
      <c r="AP39" s="26">
        <v>431</v>
      </c>
      <c r="AR39" s="80" t="s">
        <v>103</v>
      </c>
      <c r="AS39" s="80" t="s">
        <v>2534</v>
      </c>
      <c r="AT39" s="78">
        <v>15237</v>
      </c>
    </row>
    <row r="40" spans="1:46">
      <c r="A40" s="205" t="s">
        <v>106</v>
      </c>
      <c r="B40" s="8" t="s">
        <v>90</v>
      </c>
      <c r="C40" s="71">
        <v>7</v>
      </c>
      <c r="D40" s="71">
        <v>3</v>
      </c>
      <c r="E40" s="71">
        <v>366</v>
      </c>
      <c r="F40" s="71">
        <v>199</v>
      </c>
      <c r="G40" s="71">
        <v>1110</v>
      </c>
      <c r="H40" s="71">
        <v>587</v>
      </c>
      <c r="I40" s="71">
        <v>2359</v>
      </c>
      <c r="J40" s="71">
        <v>1200</v>
      </c>
      <c r="K40" s="125">
        <v>3842</v>
      </c>
      <c r="L40" s="125">
        <v>1989</v>
      </c>
      <c r="M40" s="71">
        <v>2</v>
      </c>
      <c r="N40" s="71">
        <v>24</v>
      </c>
      <c r="O40" s="71">
        <v>47</v>
      </c>
      <c r="P40" s="71">
        <v>80</v>
      </c>
      <c r="Q40" s="125">
        <v>153</v>
      </c>
      <c r="R40" s="205" t="s">
        <v>106</v>
      </c>
      <c r="S40" s="8" t="s">
        <v>90</v>
      </c>
      <c r="T40" s="125">
        <v>113</v>
      </c>
      <c r="U40" s="71">
        <v>99</v>
      </c>
      <c r="V40" s="71">
        <v>29</v>
      </c>
      <c r="W40" s="71">
        <v>21</v>
      </c>
      <c r="X40" s="71">
        <v>126</v>
      </c>
      <c r="Y40" s="71">
        <v>120</v>
      </c>
      <c r="Z40" s="71">
        <v>4</v>
      </c>
      <c r="AA40" s="71">
        <v>47</v>
      </c>
      <c r="AB40" s="71">
        <v>27</v>
      </c>
      <c r="AC40" s="71">
        <v>78</v>
      </c>
      <c r="AD40" s="205" t="s">
        <v>106</v>
      </c>
      <c r="AE40" s="8" t="s">
        <v>90</v>
      </c>
      <c r="AF40" s="71">
        <v>1404</v>
      </c>
      <c r="AG40" s="71">
        <v>599</v>
      </c>
      <c r="AH40" s="71">
        <v>54</v>
      </c>
      <c r="AI40" s="71">
        <v>551</v>
      </c>
      <c r="AJ40" s="71">
        <v>123</v>
      </c>
      <c r="AK40" s="71">
        <v>115</v>
      </c>
      <c r="AL40" s="71">
        <v>104</v>
      </c>
      <c r="AM40" s="71">
        <v>52</v>
      </c>
      <c r="AN40" s="71">
        <v>118</v>
      </c>
      <c r="AO40" s="71">
        <v>111</v>
      </c>
      <c r="AP40" s="71">
        <v>110</v>
      </c>
      <c r="AR40" s="80" t="s">
        <v>106</v>
      </c>
      <c r="AS40" s="80" t="s">
        <v>2553</v>
      </c>
      <c r="AT40" s="78">
        <v>3909</v>
      </c>
    </row>
    <row r="41" spans="1:46">
      <c r="A41" s="205"/>
      <c r="B41" s="8" t="s">
        <v>91</v>
      </c>
      <c r="C41" s="71">
        <v>28</v>
      </c>
      <c r="D41" s="71">
        <v>15</v>
      </c>
      <c r="E41" s="71">
        <v>297</v>
      </c>
      <c r="F41" s="71">
        <v>153</v>
      </c>
      <c r="G41" s="71">
        <v>593</v>
      </c>
      <c r="H41" s="71">
        <v>295</v>
      </c>
      <c r="I41" s="71">
        <v>697</v>
      </c>
      <c r="J41" s="71">
        <v>348</v>
      </c>
      <c r="K41" s="125">
        <v>1615</v>
      </c>
      <c r="L41" s="125">
        <v>811</v>
      </c>
      <c r="M41" s="71">
        <v>2</v>
      </c>
      <c r="N41" s="71">
        <v>14</v>
      </c>
      <c r="O41" s="71">
        <v>25</v>
      </c>
      <c r="P41" s="71">
        <v>25</v>
      </c>
      <c r="Q41" s="125">
        <v>66</v>
      </c>
      <c r="R41" s="205"/>
      <c r="S41" s="8" t="s">
        <v>91</v>
      </c>
      <c r="T41" s="125">
        <v>46</v>
      </c>
      <c r="U41" s="71">
        <v>45</v>
      </c>
      <c r="V41" s="71">
        <v>45</v>
      </c>
      <c r="W41" s="71">
        <v>0</v>
      </c>
      <c r="X41" s="71">
        <v>55</v>
      </c>
      <c r="Y41" s="71">
        <v>55</v>
      </c>
      <c r="Z41" s="71">
        <v>6</v>
      </c>
      <c r="AA41" s="71">
        <v>24</v>
      </c>
      <c r="AB41" s="71">
        <v>10</v>
      </c>
      <c r="AC41" s="71">
        <v>18</v>
      </c>
      <c r="AD41" s="205"/>
      <c r="AE41" s="8" t="s">
        <v>91</v>
      </c>
      <c r="AF41" s="71">
        <v>638</v>
      </c>
      <c r="AG41" s="71">
        <v>129</v>
      </c>
      <c r="AH41" s="71">
        <v>0</v>
      </c>
      <c r="AI41" s="71">
        <v>239</v>
      </c>
      <c r="AJ41" s="71">
        <v>135</v>
      </c>
      <c r="AK41" s="71">
        <v>8</v>
      </c>
      <c r="AL41" s="71">
        <v>28</v>
      </c>
      <c r="AM41" s="71">
        <v>41</v>
      </c>
      <c r="AN41" s="71">
        <v>59</v>
      </c>
      <c r="AO41" s="71">
        <v>57</v>
      </c>
      <c r="AP41" s="71">
        <v>54</v>
      </c>
      <c r="AR41" s="80" t="s">
        <v>106</v>
      </c>
      <c r="AS41" s="80" t="s">
        <v>2554</v>
      </c>
      <c r="AT41" s="78">
        <v>1693</v>
      </c>
    </row>
    <row r="42" spans="1:46">
      <c r="A42" s="205"/>
      <c r="B42" s="25" t="s">
        <v>73</v>
      </c>
      <c r="C42" s="26">
        <v>35</v>
      </c>
      <c r="D42" s="26">
        <v>18</v>
      </c>
      <c r="E42" s="26">
        <v>663</v>
      </c>
      <c r="F42" s="26">
        <v>352</v>
      </c>
      <c r="G42" s="26">
        <v>1703</v>
      </c>
      <c r="H42" s="26">
        <v>882</v>
      </c>
      <c r="I42" s="26">
        <v>3056</v>
      </c>
      <c r="J42" s="26">
        <v>1548</v>
      </c>
      <c r="K42" s="26">
        <v>5457</v>
      </c>
      <c r="L42" s="26">
        <v>2800</v>
      </c>
      <c r="M42" s="26">
        <v>4</v>
      </c>
      <c r="N42" s="26">
        <v>38</v>
      </c>
      <c r="O42" s="26">
        <v>72</v>
      </c>
      <c r="P42" s="26">
        <v>105</v>
      </c>
      <c r="Q42" s="26">
        <v>219</v>
      </c>
      <c r="R42" s="205"/>
      <c r="S42" s="25" t="s">
        <v>73</v>
      </c>
      <c r="T42" s="26">
        <v>159</v>
      </c>
      <c r="U42" s="26">
        <v>144</v>
      </c>
      <c r="V42" s="26">
        <v>74</v>
      </c>
      <c r="W42" s="26">
        <v>21</v>
      </c>
      <c r="X42" s="26">
        <v>181</v>
      </c>
      <c r="Y42" s="26">
        <v>175</v>
      </c>
      <c r="Z42" s="26">
        <v>10</v>
      </c>
      <c r="AA42" s="26">
        <v>71</v>
      </c>
      <c r="AB42" s="26">
        <v>37</v>
      </c>
      <c r="AC42" s="26">
        <v>96</v>
      </c>
      <c r="AD42" s="205"/>
      <c r="AE42" s="25" t="s">
        <v>73</v>
      </c>
      <c r="AF42" s="26">
        <v>2042</v>
      </c>
      <c r="AG42" s="26">
        <v>728</v>
      </c>
      <c r="AH42" s="26">
        <v>54</v>
      </c>
      <c r="AI42" s="26">
        <v>790</v>
      </c>
      <c r="AJ42" s="26">
        <v>258</v>
      </c>
      <c r="AK42" s="26">
        <v>123</v>
      </c>
      <c r="AL42" s="26">
        <v>132</v>
      </c>
      <c r="AM42" s="26">
        <v>93</v>
      </c>
      <c r="AN42" s="26">
        <v>177</v>
      </c>
      <c r="AO42" s="26">
        <v>168</v>
      </c>
      <c r="AP42" s="26">
        <v>164</v>
      </c>
      <c r="AR42" s="80" t="s">
        <v>106</v>
      </c>
      <c r="AS42" s="80" t="s">
        <v>2555</v>
      </c>
      <c r="AT42" s="78">
        <v>5602</v>
      </c>
    </row>
    <row r="43" spans="1:46">
      <c r="A43" s="206" t="s">
        <v>2222</v>
      </c>
      <c r="B43" s="206"/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 t="s">
        <v>343</v>
      </c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 t="s">
        <v>344</v>
      </c>
      <c r="AE43" s="206"/>
      <c r="AF43" s="206"/>
      <c r="AG43" s="206"/>
      <c r="AH43" s="206"/>
      <c r="AI43" s="206"/>
      <c r="AJ43" s="206"/>
      <c r="AK43" s="206"/>
      <c r="AL43" s="206"/>
      <c r="AM43" s="206"/>
      <c r="AN43" s="206"/>
      <c r="AO43" s="206"/>
      <c r="AP43" s="206"/>
      <c r="AR43" s="80" t="str">
        <f>IF(A43="",AR42,A43)</f>
        <v>REPARTITION DES EFFECTIFS DES ELEVES ET DES SECTIONS DU PRESCOLAIRE PRIVE PAR DREN, PAR MILIEU DE RESIDENCE ET PAR GENRE</v>
      </c>
      <c r="AS43" s="80" t="str">
        <f>AR43&amp;B43</f>
        <v>REPARTITION DES EFFECTIFS DES ELEVES ET DES SECTIONS DU PRESCOLAIRE PRIVE PAR DREN, PAR MILIEU DE RESIDENCE ET PAR GENRE</v>
      </c>
      <c r="AT43" s="78">
        <f>AF43+AH43+2*AI43+3*AJ43+4*AK43+5*AL43</f>
        <v>0</v>
      </c>
    </row>
    <row r="44" spans="1:46">
      <c r="A44" s="206" t="str">
        <f>"ANNEE SCOLAIRE "&amp;annee_scolaire</f>
        <v>ANNEE SCOLAIRE 2022-2023</v>
      </c>
      <c r="B44" s="206"/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18" t="str">
        <f>"ANNEE SCOLAIRE "&amp;annee_scolaire</f>
        <v>ANNEE SCOLAIRE 2022-2023</v>
      </c>
      <c r="S44" s="218"/>
      <c r="T44" s="218"/>
      <c r="U44" s="218"/>
      <c r="V44" s="218"/>
      <c r="W44" s="218"/>
      <c r="X44" s="218"/>
      <c r="Y44" s="218"/>
      <c r="Z44" s="218"/>
      <c r="AA44" s="218"/>
      <c r="AB44" s="218"/>
      <c r="AC44" s="218"/>
      <c r="AD44" s="206" t="str">
        <f>"ANNEE SCOLAIRE "&amp;annee_scolaire</f>
        <v>ANNEE SCOLAIRE 2022-2023</v>
      </c>
      <c r="AE44" s="206"/>
      <c r="AF44" s="206"/>
      <c r="AG44" s="206"/>
      <c r="AH44" s="206"/>
      <c r="AI44" s="206"/>
      <c r="AJ44" s="206"/>
      <c r="AK44" s="206"/>
      <c r="AL44" s="206"/>
      <c r="AM44" s="206"/>
      <c r="AN44" s="206"/>
      <c r="AO44" s="206"/>
      <c r="AP44" s="206"/>
      <c r="AR44" s="80" t="str">
        <f>IF(A44="",AR43,A44)</f>
        <v>ANNEE SCOLAIRE 2022-2023</v>
      </c>
      <c r="AS44" s="80" t="str">
        <f>AR44&amp;B44</f>
        <v>ANNEE SCOLAIRE 2022-2023</v>
      </c>
      <c r="AT44" s="78">
        <f>AF44+AH44+2*AI44+3*AJ44+4*AK44+5*AL44</f>
        <v>0</v>
      </c>
    </row>
    <row r="45" spans="1:46">
      <c r="A45" s="202" t="s">
        <v>1</v>
      </c>
      <c r="B45" s="202" t="s">
        <v>84</v>
      </c>
      <c r="C45" s="210" t="s">
        <v>239</v>
      </c>
      <c r="D45" s="210"/>
      <c r="E45" s="218" t="s">
        <v>43</v>
      </c>
      <c r="F45" s="218"/>
      <c r="G45" s="218" t="s">
        <v>44</v>
      </c>
      <c r="H45" s="218"/>
      <c r="I45" s="218" t="s">
        <v>45</v>
      </c>
      <c r="J45" s="218"/>
      <c r="K45" s="218" t="s">
        <v>47</v>
      </c>
      <c r="L45" s="218"/>
      <c r="M45" s="218" t="s">
        <v>133</v>
      </c>
      <c r="N45" s="218"/>
      <c r="O45" s="218"/>
      <c r="P45" s="218"/>
      <c r="Q45" s="218"/>
      <c r="R45" s="202" t="s">
        <v>1</v>
      </c>
      <c r="S45" s="219" t="s">
        <v>84</v>
      </c>
      <c r="T45" s="208" t="s">
        <v>134</v>
      </c>
      <c r="U45" s="208"/>
      <c r="V45" s="208"/>
      <c r="W45" s="208"/>
      <c r="X45" s="208" t="s">
        <v>135</v>
      </c>
      <c r="Y45" s="208"/>
      <c r="Z45" s="208"/>
      <c r="AA45" s="209" t="s">
        <v>136</v>
      </c>
      <c r="AB45" s="209"/>
      <c r="AC45" s="209" t="s">
        <v>137</v>
      </c>
      <c r="AD45" s="202" t="s">
        <v>1</v>
      </c>
      <c r="AE45" s="202" t="s">
        <v>84</v>
      </c>
      <c r="AF45" s="224" t="s">
        <v>138</v>
      </c>
      <c r="AG45" s="224"/>
      <c r="AH45" s="224"/>
      <c r="AI45" s="224"/>
      <c r="AJ45" s="224"/>
      <c r="AK45" s="224"/>
      <c r="AL45" s="224"/>
      <c r="AM45" s="224"/>
      <c r="AN45" s="224"/>
      <c r="AO45" s="224"/>
      <c r="AP45" s="224"/>
      <c r="AR45" s="80" t="str">
        <f>IF(A45="",AR44,A45)</f>
        <v>DREN</v>
      </c>
      <c r="AS45" s="80" t="str">
        <f>AR45&amp;B45</f>
        <v>DRENMILIEU DE RESIDENCE</v>
      </c>
      <c r="AT45" s="78" t="e">
        <f>AF45+AH45+2*AI45+3*AJ45+4*AK45+5*AL45</f>
        <v>#VALUE!</v>
      </c>
    </row>
    <row r="46" spans="1:46">
      <c r="A46" s="202"/>
      <c r="B46" s="202"/>
      <c r="C46" s="210" t="s">
        <v>139</v>
      </c>
      <c r="D46" s="210" t="s">
        <v>48</v>
      </c>
      <c r="E46" s="210" t="s">
        <v>139</v>
      </c>
      <c r="F46" s="210" t="s">
        <v>48</v>
      </c>
      <c r="G46" s="210" t="s">
        <v>139</v>
      </c>
      <c r="H46" s="210" t="s">
        <v>48</v>
      </c>
      <c r="I46" s="210" t="s">
        <v>139</v>
      </c>
      <c r="J46" s="210" t="s">
        <v>48</v>
      </c>
      <c r="K46" s="210" t="s">
        <v>139</v>
      </c>
      <c r="L46" s="210" t="s">
        <v>48</v>
      </c>
      <c r="M46" s="210" t="s">
        <v>240</v>
      </c>
      <c r="N46" s="210" t="s">
        <v>43</v>
      </c>
      <c r="O46" s="210" t="s">
        <v>44</v>
      </c>
      <c r="P46" s="210" t="s">
        <v>45</v>
      </c>
      <c r="Q46" s="210" t="s">
        <v>47</v>
      </c>
      <c r="R46" s="202"/>
      <c r="S46" s="219"/>
      <c r="T46" s="210" t="s">
        <v>140</v>
      </c>
      <c r="U46" s="210" t="s">
        <v>237</v>
      </c>
      <c r="V46" s="210" t="s">
        <v>141</v>
      </c>
      <c r="W46" s="210" t="s">
        <v>142</v>
      </c>
      <c r="X46" s="208"/>
      <c r="Y46" s="208"/>
      <c r="Z46" s="208"/>
      <c r="AA46" s="209"/>
      <c r="AB46" s="209"/>
      <c r="AC46" s="209"/>
      <c r="AD46" s="202"/>
      <c r="AE46" s="202"/>
      <c r="AF46" s="210" t="s">
        <v>41</v>
      </c>
      <c r="AG46" s="210" t="s">
        <v>42</v>
      </c>
      <c r="AH46" s="210" t="s">
        <v>335</v>
      </c>
      <c r="AI46" s="210" t="s">
        <v>278</v>
      </c>
      <c r="AJ46" s="210" t="s">
        <v>336</v>
      </c>
      <c r="AK46" s="210" t="s">
        <v>337</v>
      </c>
      <c r="AL46" s="210" t="s">
        <v>338</v>
      </c>
      <c r="AM46" s="210" t="s">
        <v>144</v>
      </c>
      <c r="AN46" s="210" t="s">
        <v>145</v>
      </c>
      <c r="AO46" s="210" t="s">
        <v>57</v>
      </c>
      <c r="AP46" s="210" t="s">
        <v>58</v>
      </c>
      <c r="AR46" s="80" t="str">
        <f>IF(A46="",AR45,A46)</f>
        <v>DREN</v>
      </c>
      <c r="AS46" s="80" t="str">
        <f>AR46&amp;B46</f>
        <v>DREN</v>
      </c>
      <c r="AT46" s="78" t="e">
        <f>AF46+AH46+2*AI46+3*AJ46+4*AK46+5*AL46</f>
        <v>#VALUE!</v>
      </c>
    </row>
    <row r="47" spans="1:46">
      <c r="A47" s="202"/>
      <c r="B47" s="202"/>
      <c r="C47" s="210"/>
      <c r="D47" s="210"/>
      <c r="E47" s="210"/>
      <c r="F47" s="210"/>
      <c r="G47" s="210"/>
      <c r="H47" s="210"/>
      <c r="I47" s="210"/>
      <c r="J47" s="210"/>
      <c r="K47" s="210"/>
      <c r="L47" s="210"/>
      <c r="M47" s="210"/>
      <c r="N47" s="210"/>
      <c r="O47" s="210"/>
      <c r="P47" s="210"/>
      <c r="Q47" s="210"/>
      <c r="R47" s="202"/>
      <c r="S47" s="219"/>
      <c r="T47" s="210"/>
      <c r="U47" s="210"/>
      <c r="V47" s="210"/>
      <c r="W47" s="210"/>
      <c r="X47" s="126" t="s">
        <v>47</v>
      </c>
      <c r="Y47" s="126" t="s">
        <v>143</v>
      </c>
      <c r="Z47" s="126" t="s">
        <v>238</v>
      </c>
      <c r="AA47" s="14" t="s">
        <v>47</v>
      </c>
      <c r="AB47" s="126" t="s">
        <v>143</v>
      </c>
      <c r="AC47" s="209"/>
      <c r="AD47" s="202"/>
      <c r="AE47" s="202"/>
      <c r="AF47" s="210"/>
      <c r="AG47" s="210"/>
      <c r="AH47" s="210"/>
      <c r="AI47" s="210"/>
      <c r="AJ47" s="210"/>
      <c r="AK47" s="210"/>
      <c r="AL47" s="210"/>
      <c r="AM47" s="210"/>
      <c r="AN47" s="210"/>
      <c r="AO47" s="210"/>
      <c r="AP47" s="210"/>
      <c r="AR47" s="80" t="str">
        <f>IF(A47="",AR46,A47)</f>
        <v>DREN</v>
      </c>
      <c r="AS47" s="80" t="str">
        <f>AR47&amp;B47</f>
        <v>DREN</v>
      </c>
      <c r="AT47" s="78">
        <f>AF47+AH47+2*AI47+3*AJ47+4*AK47+5*AL47</f>
        <v>0</v>
      </c>
    </row>
    <row r="48" spans="1:46">
      <c r="A48" s="205" t="s">
        <v>107</v>
      </c>
      <c r="B48" s="8" t="s">
        <v>90</v>
      </c>
      <c r="C48" s="71">
        <v>13</v>
      </c>
      <c r="D48" s="71">
        <v>9</v>
      </c>
      <c r="E48" s="71">
        <v>604</v>
      </c>
      <c r="F48" s="71">
        <v>317</v>
      </c>
      <c r="G48" s="71">
        <v>926</v>
      </c>
      <c r="H48" s="71">
        <v>479</v>
      </c>
      <c r="I48" s="71">
        <v>1566</v>
      </c>
      <c r="J48" s="71">
        <v>826</v>
      </c>
      <c r="K48" s="125">
        <v>3109</v>
      </c>
      <c r="L48" s="125">
        <v>1631</v>
      </c>
      <c r="M48" s="71">
        <v>1</v>
      </c>
      <c r="N48" s="71">
        <v>43</v>
      </c>
      <c r="O48" s="71">
        <v>62</v>
      </c>
      <c r="P48" s="71">
        <v>82</v>
      </c>
      <c r="Q48" s="125">
        <v>188</v>
      </c>
      <c r="R48" s="205" t="s">
        <v>107</v>
      </c>
      <c r="S48" s="8" t="s">
        <v>90</v>
      </c>
      <c r="T48" s="125">
        <v>131</v>
      </c>
      <c r="U48" s="71">
        <v>96</v>
      </c>
      <c r="V48" s="71">
        <v>25</v>
      </c>
      <c r="W48" s="71">
        <v>3</v>
      </c>
      <c r="X48" s="71">
        <v>121</v>
      </c>
      <c r="Y48" s="71">
        <v>114</v>
      </c>
      <c r="Z48" s="71">
        <v>1</v>
      </c>
      <c r="AA48" s="71">
        <v>39</v>
      </c>
      <c r="AB48" s="71">
        <v>21</v>
      </c>
      <c r="AC48" s="71">
        <v>89</v>
      </c>
      <c r="AD48" s="205" t="s">
        <v>107</v>
      </c>
      <c r="AE48" s="8" t="s">
        <v>90</v>
      </c>
      <c r="AF48" s="71">
        <v>1139</v>
      </c>
      <c r="AG48" s="71">
        <v>377</v>
      </c>
      <c r="AH48" s="71">
        <v>15</v>
      </c>
      <c r="AI48" s="71">
        <v>288</v>
      </c>
      <c r="AJ48" s="71">
        <v>206</v>
      </c>
      <c r="AK48" s="71">
        <v>111</v>
      </c>
      <c r="AL48" s="71">
        <v>28</v>
      </c>
      <c r="AM48" s="71">
        <v>32</v>
      </c>
      <c r="AN48" s="71">
        <v>131</v>
      </c>
      <c r="AO48" s="71">
        <v>80</v>
      </c>
      <c r="AP48" s="71">
        <v>77</v>
      </c>
      <c r="AR48" s="80" t="s">
        <v>107</v>
      </c>
      <c r="AS48" s="80" t="s">
        <v>2562</v>
      </c>
      <c r="AT48" s="78">
        <v>2932</v>
      </c>
    </row>
    <row r="49" spans="1:46">
      <c r="A49" s="205"/>
      <c r="B49" s="8" t="s">
        <v>91</v>
      </c>
      <c r="C49" s="71">
        <v>528</v>
      </c>
      <c r="D49" s="71">
        <v>267</v>
      </c>
      <c r="E49" s="71">
        <v>4145</v>
      </c>
      <c r="F49" s="71">
        <v>2117</v>
      </c>
      <c r="G49" s="71">
        <v>4287</v>
      </c>
      <c r="H49" s="71">
        <v>2145</v>
      </c>
      <c r="I49" s="71">
        <v>5950</v>
      </c>
      <c r="J49" s="71">
        <v>3009</v>
      </c>
      <c r="K49" s="125">
        <v>14910</v>
      </c>
      <c r="L49" s="125">
        <v>7538</v>
      </c>
      <c r="M49" s="71">
        <v>43</v>
      </c>
      <c r="N49" s="71">
        <v>186</v>
      </c>
      <c r="O49" s="71">
        <v>191</v>
      </c>
      <c r="P49" s="71">
        <v>228</v>
      </c>
      <c r="Q49" s="125">
        <v>648</v>
      </c>
      <c r="R49" s="205"/>
      <c r="S49" s="8" t="s">
        <v>91</v>
      </c>
      <c r="T49" s="125">
        <v>482</v>
      </c>
      <c r="U49" s="71">
        <v>469</v>
      </c>
      <c r="V49" s="71">
        <v>387</v>
      </c>
      <c r="W49" s="71">
        <v>8</v>
      </c>
      <c r="X49" s="71">
        <v>588</v>
      </c>
      <c r="Y49" s="71">
        <v>569</v>
      </c>
      <c r="Z49" s="71">
        <v>29</v>
      </c>
      <c r="AA49" s="71">
        <v>285</v>
      </c>
      <c r="AB49" s="71">
        <v>175</v>
      </c>
      <c r="AC49" s="71">
        <v>204</v>
      </c>
      <c r="AD49" s="205"/>
      <c r="AE49" s="8" t="s">
        <v>91</v>
      </c>
      <c r="AF49" s="71">
        <v>6208</v>
      </c>
      <c r="AG49" s="71">
        <v>2319</v>
      </c>
      <c r="AH49" s="71">
        <v>188</v>
      </c>
      <c r="AI49" s="71">
        <v>2851</v>
      </c>
      <c r="AJ49" s="71">
        <v>813</v>
      </c>
      <c r="AK49" s="71">
        <v>275</v>
      </c>
      <c r="AL49" s="71">
        <v>236</v>
      </c>
      <c r="AM49" s="71">
        <v>318</v>
      </c>
      <c r="AN49" s="71">
        <v>559</v>
      </c>
      <c r="AO49" s="71">
        <v>574</v>
      </c>
      <c r="AP49" s="71">
        <v>429</v>
      </c>
      <c r="AR49" s="80" t="s">
        <v>107</v>
      </c>
      <c r="AS49" s="80" t="s">
        <v>2563</v>
      </c>
      <c r="AT49" s="78">
        <v>16817</v>
      </c>
    </row>
    <row r="50" spans="1:46">
      <c r="A50" s="205"/>
      <c r="B50" s="25" t="s">
        <v>73</v>
      </c>
      <c r="C50" s="26">
        <v>541</v>
      </c>
      <c r="D50" s="26">
        <v>276</v>
      </c>
      <c r="E50" s="26">
        <v>4749</v>
      </c>
      <c r="F50" s="26">
        <v>2434</v>
      </c>
      <c r="G50" s="26">
        <v>5213</v>
      </c>
      <c r="H50" s="26">
        <v>2624</v>
      </c>
      <c r="I50" s="26">
        <v>7516</v>
      </c>
      <c r="J50" s="26">
        <v>3835</v>
      </c>
      <c r="K50" s="26">
        <v>18019</v>
      </c>
      <c r="L50" s="26">
        <v>9169</v>
      </c>
      <c r="M50" s="26">
        <v>44</v>
      </c>
      <c r="N50" s="26">
        <v>229</v>
      </c>
      <c r="O50" s="26">
        <v>253</v>
      </c>
      <c r="P50" s="26">
        <v>310</v>
      </c>
      <c r="Q50" s="26">
        <v>836</v>
      </c>
      <c r="R50" s="205"/>
      <c r="S50" s="25" t="s">
        <v>73</v>
      </c>
      <c r="T50" s="26">
        <v>613</v>
      </c>
      <c r="U50" s="26">
        <v>565</v>
      </c>
      <c r="V50" s="26">
        <v>412</v>
      </c>
      <c r="W50" s="26">
        <v>11</v>
      </c>
      <c r="X50" s="26">
        <v>709</v>
      </c>
      <c r="Y50" s="26">
        <v>683</v>
      </c>
      <c r="Z50" s="26">
        <v>30</v>
      </c>
      <c r="AA50" s="26">
        <v>324</v>
      </c>
      <c r="AB50" s="26">
        <v>196</v>
      </c>
      <c r="AC50" s="26">
        <v>293</v>
      </c>
      <c r="AD50" s="205"/>
      <c r="AE50" s="25" t="s">
        <v>73</v>
      </c>
      <c r="AF50" s="26">
        <v>7347</v>
      </c>
      <c r="AG50" s="26">
        <v>2696</v>
      </c>
      <c r="AH50" s="26">
        <v>203</v>
      </c>
      <c r="AI50" s="26">
        <v>3139</v>
      </c>
      <c r="AJ50" s="26">
        <v>1019</v>
      </c>
      <c r="AK50" s="26">
        <v>386</v>
      </c>
      <c r="AL50" s="26">
        <v>264</v>
      </c>
      <c r="AM50" s="26">
        <v>350</v>
      </c>
      <c r="AN50" s="26">
        <v>690</v>
      </c>
      <c r="AO50" s="26">
        <v>654</v>
      </c>
      <c r="AP50" s="26">
        <v>506</v>
      </c>
      <c r="AR50" s="80" t="s">
        <v>107</v>
      </c>
      <c r="AS50" s="80" t="s">
        <v>2564</v>
      </c>
      <c r="AT50" s="78">
        <v>19749</v>
      </c>
    </row>
    <row r="51" spans="1:46" ht="14.45" customHeight="1">
      <c r="A51" s="205" t="s">
        <v>2054</v>
      </c>
      <c r="B51" s="8" t="s">
        <v>90</v>
      </c>
      <c r="C51" s="71">
        <v>36</v>
      </c>
      <c r="D51" s="71">
        <v>15</v>
      </c>
      <c r="E51" s="71">
        <v>491</v>
      </c>
      <c r="F51" s="71">
        <v>240</v>
      </c>
      <c r="G51" s="71">
        <v>1212</v>
      </c>
      <c r="H51" s="71">
        <v>605</v>
      </c>
      <c r="I51" s="71">
        <v>1700</v>
      </c>
      <c r="J51" s="71">
        <v>836</v>
      </c>
      <c r="K51" s="125">
        <v>3439</v>
      </c>
      <c r="L51" s="125">
        <v>1696</v>
      </c>
      <c r="M51" s="71">
        <v>2</v>
      </c>
      <c r="N51" s="71">
        <v>18</v>
      </c>
      <c r="O51" s="71">
        <v>39</v>
      </c>
      <c r="P51" s="71">
        <v>56</v>
      </c>
      <c r="Q51" s="125">
        <v>115</v>
      </c>
      <c r="R51" s="205" t="s">
        <v>2054</v>
      </c>
      <c r="S51" s="8" t="s">
        <v>90</v>
      </c>
      <c r="T51" s="125">
        <v>88</v>
      </c>
      <c r="U51" s="71">
        <v>57</v>
      </c>
      <c r="V51" s="71">
        <v>21</v>
      </c>
      <c r="W51" s="71">
        <v>4</v>
      </c>
      <c r="X51" s="71">
        <v>101</v>
      </c>
      <c r="Y51" s="71">
        <v>89</v>
      </c>
      <c r="Z51" s="71">
        <v>4</v>
      </c>
      <c r="AA51" s="71">
        <v>24</v>
      </c>
      <c r="AB51" s="71">
        <v>12</v>
      </c>
      <c r="AC51" s="71">
        <v>58</v>
      </c>
      <c r="AD51" s="205" t="s">
        <v>2054</v>
      </c>
      <c r="AE51" s="8" t="s">
        <v>90</v>
      </c>
      <c r="AF51" s="71">
        <v>651</v>
      </c>
      <c r="AG51" s="71">
        <v>344</v>
      </c>
      <c r="AH51" s="71">
        <v>98</v>
      </c>
      <c r="AI51" s="71">
        <v>522</v>
      </c>
      <c r="AJ51" s="71">
        <v>130</v>
      </c>
      <c r="AK51" s="71">
        <v>65</v>
      </c>
      <c r="AL51" s="71">
        <v>32</v>
      </c>
      <c r="AM51" s="71">
        <v>30</v>
      </c>
      <c r="AN51" s="71">
        <v>97</v>
      </c>
      <c r="AO51" s="71">
        <v>65</v>
      </c>
      <c r="AP51" s="71">
        <v>63</v>
      </c>
      <c r="AR51" s="80" t="s">
        <v>2054</v>
      </c>
      <c r="AS51" s="80" t="s">
        <v>2580</v>
      </c>
      <c r="AT51" s="78">
        <v>2603</v>
      </c>
    </row>
    <row r="52" spans="1:46">
      <c r="A52" s="205"/>
      <c r="B52" s="8" t="s">
        <v>91</v>
      </c>
      <c r="C52" s="71">
        <v>97</v>
      </c>
      <c r="D52" s="71">
        <v>50</v>
      </c>
      <c r="E52" s="71">
        <v>786</v>
      </c>
      <c r="F52" s="71">
        <v>382</v>
      </c>
      <c r="G52" s="71">
        <v>983</v>
      </c>
      <c r="H52" s="71">
        <v>479</v>
      </c>
      <c r="I52" s="71">
        <v>822</v>
      </c>
      <c r="J52" s="71">
        <v>426</v>
      </c>
      <c r="K52" s="125">
        <v>2688</v>
      </c>
      <c r="L52" s="125">
        <v>1337</v>
      </c>
      <c r="M52" s="71">
        <v>15</v>
      </c>
      <c r="N52" s="71">
        <v>30</v>
      </c>
      <c r="O52" s="71">
        <v>33</v>
      </c>
      <c r="P52" s="71">
        <v>30</v>
      </c>
      <c r="Q52" s="125">
        <v>108</v>
      </c>
      <c r="R52" s="205"/>
      <c r="S52" s="8" t="s">
        <v>91</v>
      </c>
      <c r="T52" s="125">
        <v>68</v>
      </c>
      <c r="U52" s="71">
        <v>67</v>
      </c>
      <c r="V52" s="71">
        <v>64</v>
      </c>
      <c r="W52" s="71">
        <v>2</v>
      </c>
      <c r="X52" s="71">
        <v>97</v>
      </c>
      <c r="Y52" s="71">
        <v>94</v>
      </c>
      <c r="Z52" s="71">
        <v>8</v>
      </c>
      <c r="AA52" s="71">
        <v>51</v>
      </c>
      <c r="AB52" s="71">
        <v>23</v>
      </c>
      <c r="AC52" s="71">
        <v>27</v>
      </c>
      <c r="AD52" s="205"/>
      <c r="AE52" s="8" t="s">
        <v>91</v>
      </c>
      <c r="AF52" s="71">
        <v>1709</v>
      </c>
      <c r="AG52" s="71">
        <v>842</v>
      </c>
      <c r="AH52" s="71">
        <v>165</v>
      </c>
      <c r="AI52" s="71">
        <v>192</v>
      </c>
      <c r="AJ52" s="71">
        <v>203</v>
      </c>
      <c r="AK52" s="71">
        <v>10</v>
      </c>
      <c r="AL52" s="71">
        <v>26</v>
      </c>
      <c r="AM52" s="71">
        <v>53</v>
      </c>
      <c r="AN52" s="71">
        <v>83</v>
      </c>
      <c r="AO52" s="71">
        <v>84</v>
      </c>
      <c r="AP52" s="71">
        <v>82</v>
      </c>
      <c r="AR52" s="80" t="s">
        <v>2054</v>
      </c>
      <c r="AS52" s="80" t="s">
        <v>2581</v>
      </c>
      <c r="AT52" s="78">
        <v>3037</v>
      </c>
    </row>
    <row r="53" spans="1:46">
      <c r="A53" s="205"/>
      <c r="B53" s="25" t="s">
        <v>73</v>
      </c>
      <c r="C53" s="26">
        <v>133</v>
      </c>
      <c r="D53" s="26">
        <v>65</v>
      </c>
      <c r="E53" s="26">
        <v>1277</v>
      </c>
      <c r="F53" s="26">
        <v>622</v>
      </c>
      <c r="G53" s="26">
        <v>2195</v>
      </c>
      <c r="H53" s="26">
        <v>1084</v>
      </c>
      <c r="I53" s="26">
        <v>2522</v>
      </c>
      <c r="J53" s="26">
        <v>1262</v>
      </c>
      <c r="K53" s="26">
        <v>6127</v>
      </c>
      <c r="L53" s="26">
        <v>3033</v>
      </c>
      <c r="M53" s="26">
        <v>17</v>
      </c>
      <c r="N53" s="26">
        <v>48</v>
      </c>
      <c r="O53" s="26">
        <v>72</v>
      </c>
      <c r="P53" s="26">
        <v>86</v>
      </c>
      <c r="Q53" s="26">
        <v>223</v>
      </c>
      <c r="R53" s="205"/>
      <c r="S53" s="25" t="s">
        <v>73</v>
      </c>
      <c r="T53" s="26">
        <v>156</v>
      </c>
      <c r="U53" s="26">
        <v>124</v>
      </c>
      <c r="V53" s="26">
        <v>85</v>
      </c>
      <c r="W53" s="26">
        <v>6</v>
      </c>
      <c r="X53" s="26">
        <v>198</v>
      </c>
      <c r="Y53" s="26">
        <v>183</v>
      </c>
      <c r="Z53" s="26">
        <v>12</v>
      </c>
      <c r="AA53" s="26">
        <v>75</v>
      </c>
      <c r="AB53" s="26">
        <v>35</v>
      </c>
      <c r="AC53" s="26">
        <v>85</v>
      </c>
      <c r="AD53" s="205"/>
      <c r="AE53" s="25" t="s">
        <v>73</v>
      </c>
      <c r="AF53" s="26">
        <v>2360</v>
      </c>
      <c r="AG53" s="26">
        <v>1186</v>
      </c>
      <c r="AH53" s="26">
        <v>263</v>
      </c>
      <c r="AI53" s="26">
        <v>714</v>
      </c>
      <c r="AJ53" s="26">
        <v>333</v>
      </c>
      <c r="AK53" s="26">
        <v>75</v>
      </c>
      <c r="AL53" s="26">
        <v>58</v>
      </c>
      <c r="AM53" s="26">
        <v>83</v>
      </c>
      <c r="AN53" s="26">
        <v>180</v>
      </c>
      <c r="AO53" s="26">
        <v>149</v>
      </c>
      <c r="AP53" s="26">
        <v>145</v>
      </c>
      <c r="AR53" s="80" t="s">
        <v>2054</v>
      </c>
      <c r="AS53" s="80" t="s">
        <v>2582</v>
      </c>
      <c r="AT53" s="78">
        <v>5640</v>
      </c>
    </row>
    <row r="54" spans="1:46" ht="14.45" customHeight="1">
      <c r="A54" s="205" t="s">
        <v>108</v>
      </c>
      <c r="B54" s="8" t="s">
        <v>90</v>
      </c>
      <c r="C54" s="71">
        <v>17</v>
      </c>
      <c r="D54" s="71">
        <v>8</v>
      </c>
      <c r="E54" s="71">
        <v>482</v>
      </c>
      <c r="F54" s="71">
        <v>248</v>
      </c>
      <c r="G54" s="71">
        <v>1126</v>
      </c>
      <c r="H54" s="71">
        <v>553</v>
      </c>
      <c r="I54" s="71">
        <v>2817</v>
      </c>
      <c r="J54" s="71">
        <v>1427</v>
      </c>
      <c r="K54" s="125">
        <v>4442</v>
      </c>
      <c r="L54" s="125">
        <v>2236</v>
      </c>
      <c r="M54" s="71">
        <v>3</v>
      </c>
      <c r="N54" s="71">
        <v>28</v>
      </c>
      <c r="O54" s="71">
        <v>43</v>
      </c>
      <c r="P54" s="71">
        <v>105</v>
      </c>
      <c r="Q54" s="125">
        <v>179</v>
      </c>
      <c r="R54" s="205" t="s">
        <v>108</v>
      </c>
      <c r="S54" s="8" t="s">
        <v>90</v>
      </c>
      <c r="T54" s="125">
        <v>146</v>
      </c>
      <c r="U54" s="71">
        <v>97</v>
      </c>
      <c r="V54" s="71">
        <v>35</v>
      </c>
      <c r="W54" s="71">
        <v>19</v>
      </c>
      <c r="X54" s="71">
        <v>148</v>
      </c>
      <c r="Y54" s="71">
        <v>143</v>
      </c>
      <c r="Z54" s="71">
        <v>15</v>
      </c>
      <c r="AA54" s="71">
        <v>69</v>
      </c>
      <c r="AB54" s="71">
        <v>40</v>
      </c>
      <c r="AC54" s="71">
        <v>88</v>
      </c>
      <c r="AD54" s="205" t="s">
        <v>108</v>
      </c>
      <c r="AE54" s="8" t="s">
        <v>90</v>
      </c>
      <c r="AF54" s="71">
        <v>892</v>
      </c>
      <c r="AG54" s="71">
        <v>541</v>
      </c>
      <c r="AH54" s="71">
        <v>50</v>
      </c>
      <c r="AI54" s="71">
        <v>674</v>
      </c>
      <c r="AJ54" s="71">
        <v>256</v>
      </c>
      <c r="AK54" s="71">
        <v>235</v>
      </c>
      <c r="AL54" s="71">
        <v>17</v>
      </c>
      <c r="AM54" s="71">
        <v>77</v>
      </c>
      <c r="AN54" s="71">
        <v>157</v>
      </c>
      <c r="AO54" s="71">
        <v>110</v>
      </c>
      <c r="AP54" s="71">
        <v>111</v>
      </c>
      <c r="AR54" s="80" t="s">
        <v>108</v>
      </c>
      <c r="AS54" s="80" t="s">
        <v>2592</v>
      </c>
      <c r="AT54" s="78">
        <v>4083</v>
      </c>
    </row>
    <row r="55" spans="1:46">
      <c r="A55" s="205"/>
      <c r="B55" s="8" t="s">
        <v>91</v>
      </c>
      <c r="C55" s="71">
        <v>287</v>
      </c>
      <c r="D55" s="71">
        <v>150</v>
      </c>
      <c r="E55" s="71">
        <v>1789</v>
      </c>
      <c r="F55" s="71">
        <v>912</v>
      </c>
      <c r="G55" s="71">
        <v>2429</v>
      </c>
      <c r="H55" s="71">
        <v>1175</v>
      </c>
      <c r="I55" s="71">
        <v>3006</v>
      </c>
      <c r="J55" s="71">
        <v>1491</v>
      </c>
      <c r="K55" s="125">
        <v>7511</v>
      </c>
      <c r="L55" s="125">
        <v>3728</v>
      </c>
      <c r="M55" s="71">
        <v>18</v>
      </c>
      <c r="N55" s="71">
        <v>82</v>
      </c>
      <c r="O55" s="71">
        <v>90</v>
      </c>
      <c r="P55" s="71">
        <v>122</v>
      </c>
      <c r="Q55" s="125">
        <v>312</v>
      </c>
      <c r="R55" s="205"/>
      <c r="S55" s="8" t="s">
        <v>91</v>
      </c>
      <c r="T55" s="125">
        <v>290</v>
      </c>
      <c r="U55" s="71">
        <v>280</v>
      </c>
      <c r="V55" s="71">
        <v>248</v>
      </c>
      <c r="W55" s="71">
        <v>35</v>
      </c>
      <c r="X55" s="71">
        <v>291</v>
      </c>
      <c r="Y55" s="71">
        <v>286</v>
      </c>
      <c r="Z55" s="71">
        <v>43</v>
      </c>
      <c r="AA55" s="71">
        <v>255</v>
      </c>
      <c r="AB55" s="71">
        <v>128</v>
      </c>
      <c r="AC55" s="71">
        <v>99</v>
      </c>
      <c r="AD55" s="205"/>
      <c r="AE55" s="8" t="s">
        <v>91</v>
      </c>
      <c r="AF55" s="71">
        <v>4263</v>
      </c>
      <c r="AG55" s="71">
        <v>2252</v>
      </c>
      <c r="AH55" s="71">
        <v>205</v>
      </c>
      <c r="AI55" s="71">
        <v>1082</v>
      </c>
      <c r="AJ55" s="71">
        <v>247</v>
      </c>
      <c r="AK55" s="71">
        <v>200</v>
      </c>
      <c r="AL55" s="71">
        <v>96</v>
      </c>
      <c r="AM55" s="71">
        <v>236</v>
      </c>
      <c r="AN55" s="71">
        <v>286</v>
      </c>
      <c r="AO55" s="71">
        <v>276</v>
      </c>
      <c r="AP55" s="71">
        <v>248</v>
      </c>
      <c r="AR55" s="80" t="s">
        <v>108</v>
      </c>
      <c r="AS55" s="80" t="s">
        <v>2593</v>
      </c>
      <c r="AT55" s="78">
        <v>8653</v>
      </c>
    </row>
    <row r="56" spans="1:46">
      <c r="A56" s="205"/>
      <c r="B56" s="25" t="s">
        <v>73</v>
      </c>
      <c r="C56" s="26">
        <v>304</v>
      </c>
      <c r="D56" s="26">
        <v>158</v>
      </c>
      <c r="E56" s="26">
        <v>2271</v>
      </c>
      <c r="F56" s="26">
        <v>1160</v>
      </c>
      <c r="G56" s="26">
        <v>3555</v>
      </c>
      <c r="H56" s="26">
        <v>1728</v>
      </c>
      <c r="I56" s="26">
        <v>5823</v>
      </c>
      <c r="J56" s="26">
        <v>2918</v>
      </c>
      <c r="K56" s="26">
        <v>11953</v>
      </c>
      <c r="L56" s="26">
        <v>5964</v>
      </c>
      <c r="M56" s="26">
        <v>21</v>
      </c>
      <c r="N56" s="26">
        <v>110</v>
      </c>
      <c r="O56" s="26">
        <v>133</v>
      </c>
      <c r="P56" s="26">
        <v>227</v>
      </c>
      <c r="Q56" s="26">
        <v>491</v>
      </c>
      <c r="R56" s="205"/>
      <c r="S56" s="25" t="s">
        <v>73</v>
      </c>
      <c r="T56" s="26">
        <v>436</v>
      </c>
      <c r="U56" s="26">
        <v>377</v>
      </c>
      <c r="V56" s="26">
        <v>283</v>
      </c>
      <c r="W56" s="26">
        <v>54</v>
      </c>
      <c r="X56" s="26">
        <v>439</v>
      </c>
      <c r="Y56" s="26">
        <v>429</v>
      </c>
      <c r="Z56" s="26">
        <v>58</v>
      </c>
      <c r="AA56" s="26">
        <v>324</v>
      </c>
      <c r="AB56" s="26">
        <v>168</v>
      </c>
      <c r="AC56" s="26">
        <v>187</v>
      </c>
      <c r="AD56" s="205"/>
      <c r="AE56" s="25" t="s">
        <v>73</v>
      </c>
      <c r="AF56" s="26">
        <v>5155</v>
      </c>
      <c r="AG56" s="26">
        <v>2793</v>
      </c>
      <c r="AH56" s="26">
        <v>255</v>
      </c>
      <c r="AI56" s="26">
        <v>1756</v>
      </c>
      <c r="AJ56" s="26">
        <v>503</v>
      </c>
      <c r="AK56" s="26">
        <v>435</v>
      </c>
      <c r="AL56" s="26">
        <v>113</v>
      </c>
      <c r="AM56" s="26">
        <v>313</v>
      </c>
      <c r="AN56" s="26">
        <v>443</v>
      </c>
      <c r="AO56" s="26">
        <v>386</v>
      </c>
      <c r="AP56" s="26">
        <v>359</v>
      </c>
      <c r="AR56" s="80" t="s">
        <v>108</v>
      </c>
      <c r="AS56" s="80" t="s">
        <v>2594</v>
      </c>
      <c r="AT56" s="78">
        <v>12736</v>
      </c>
    </row>
    <row r="57" spans="1:46">
      <c r="A57" s="205" t="s">
        <v>109</v>
      </c>
      <c r="B57" s="8" t="s">
        <v>90</v>
      </c>
      <c r="C57" s="71">
        <v>25</v>
      </c>
      <c r="D57" s="71">
        <v>18</v>
      </c>
      <c r="E57" s="71">
        <v>800</v>
      </c>
      <c r="F57" s="71">
        <v>414</v>
      </c>
      <c r="G57" s="71">
        <v>1020</v>
      </c>
      <c r="H57" s="71">
        <v>493</v>
      </c>
      <c r="I57" s="71">
        <v>1615</v>
      </c>
      <c r="J57" s="71">
        <v>819</v>
      </c>
      <c r="K57" s="125">
        <v>3460</v>
      </c>
      <c r="L57" s="125">
        <v>1744</v>
      </c>
      <c r="M57" s="71">
        <v>3</v>
      </c>
      <c r="N57" s="71">
        <v>35</v>
      </c>
      <c r="O57" s="71">
        <v>35</v>
      </c>
      <c r="P57" s="71">
        <v>48</v>
      </c>
      <c r="Q57" s="125">
        <v>121</v>
      </c>
      <c r="R57" s="205" t="s">
        <v>109</v>
      </c>
      <c r="S57" s="8" t="s">
        <v>90</v>
      </c>
      <c r="T57" s="125">
        <v>85</v>
      </c>
      <c r="U57" s="71">
        <v>81</v>
      </c>
      <c r="V57" s="71">
        <v>19</v>
      </c>
      <c r="W57" s="71">
        <v>3</v>
      </c>
      <c r="X57" s="71">
        <v>94</v>
      </c>
      <c r="Y57" s="71">
        <v>91</v>
      </c>
      <c r="Z57" s="71">
        <v>2</v>
      </c>
      <c r="AA57" s="71">
        <v>25</v>
      </c>
      <c r="AB57" s="71">
        <v>18</v>
      </c>
      <c r="AC57" s="71">
        <v>44</v>
      </c>
      <c r="AD57" s="205" t="s">
        <v>109</v>
      </c>
      <c r="AE57" s="8" t="s">
        <v>90</v>
      </c>
      <c r="AF57" s="71">
        <v>867</v>
      </c>
      <c r="AG57" s="71">
        <v>520</v>
      </c>
      <c r="AH57" s="71">
        <v>14</v>
      </c>
      <c r="AI57" s="71">
        <v>619</v>
      </c>
      <c r="AJ57" s="71">
        <v>45</v>
      </c>
      <c r="AK57" s="71">
        <v>49</v>
      </c>
      <c r="AL57" s="71">
        <v>26</v>
      </c>
      <c r="AM57" s="71">
        <v>36</v>
      </c>
      <c r="AN57" s="71">
        <v>88</v>
      </c>
      <c r="AO57" s="71">
        <v>78</v>
      </c>
      <c r="AP57" s="71">
        <v>78</v>
      </c>
      <c r="AR57" s="80" t="s">
        <v>109</v>
      </c>
      <c r="AS57" s="80" t="s">
        <v>2616</v>
      </c>
      <c r="AT57" s="78">
        <v>2580</v>
      </c>
    </row>
    <row r="58" spans="1:46">
      <c r="A58" s="205"/>
      <c r="B58" s="8" t="s">
        <v>91</v>
      </c>
      <c r="C58" s="71">
        <v>12</v>
      </c>
      <c r="D58" s="71">
        <v>5</v>
      </c>
      <c r="E58" s="71">
        <v>460</v>
      </c>
      <c r="F58" s="71">
        <v>232</v>
      </c>
      <c r="G58" s="71">
        <v>507</v>
      </c>
      <c r="H58" s="71">
        <v>260</v>
      </c>
      <c r="I58" s="71">
        <v>543</v>
      </c>
      <c r="J58" s="71">
        <v>265</v>
      </c>
      <c r="K58" s="125">
        <v>1522</v>
      </c>
      <c r="L58" s="125">
        <v>762</v>
      </c>
      <c r="M58" s="71">
        <v>1</v>
      </c>
      <c r="N58" s="71">
        <v>17</v>
      </c>
      <c r="O58" s="71">
        <v>19</v>
      </c>
      <c r="P58" s="71">
        <v>16</v>
      </c>
      <c r="Q58" s="125">
        <v>53</v>
      </c>
      <c r="R58" s="205"/>
      <c r="S58" s="8" t="s">
        <v>91</v>
      </c>
      <c r="T58" s="125">
        <v>47</v>
      </c>
      <c r="U58" s="71">
        <v>47</v>
      </c>
      <c r="V58" s="71">
        <v>45</v>
      </c>
      <c r="W58" s="71">
        <v>0</v>
      </c>
      <c r="X58" s="71">
        <v>46</v>
      </c>
      <c r="Y58" s="71">
        <v>46</v>
      </c>
      <c r="Z58" s="71">
        <v>3</v>
      </c>
      <c r="AA58" s="71">
        <v>9</v>
      </c>
      <c r="AB58" s="71">
        <v>1</v>
      </c>
      <c r="AC58" s="71">
        <v>13</v>
      </c>
      <c r="AD58" s="205"/>
      <c r="AE58" s="8" t="s">
        <v>91</v>
      </c>
      <c r="AF58" s="71">
        <v>585</v>
      </c>
      <c r="AG58" s="71">
        <v>313</v>
      </c>
      <c r="AH58" s="71">
        <v>15</v>
      </c>
      <c r="AI58" s="71">
        <v>144</v>
      </c>
      <c r="AJ58" s="71">
        <v>164</v>
      </c>
      <c r="AK58" s="71">
        <v>0</v>
      </c>
      <c r="AL58" s="71">
        <v>0</v>
      </c>
      <c r="AM58" s="71">
        <v>30</v>
      </c>
      <c r="AN58" s="71">
        <v>44</v>
      </c>
      <c r="AO58" s="71">
        <v>42</v>
      </c>
      <c r="AP58" s="71">
        <v>39</v>
      </c>
      <c r="AR58" s="80" t="s">
        <v>109</v>
      </c>
      <c r="AS58" s="80" t="s">
        <v>2617</v>
      </c>
      <c r="AT58" s="78">
        <v>1380</v>
      </c>
    </row>
    <row r="59" spans="1:46">
      <c r="A59" s="205"/>
      <c r="B59" s="25" t="s">
        <v>73</v>
      </c>
      <c r="C59" s="26">
        <v>37</v>
      </c>
      <c r="D59" s="26">
        <v>23</v>
      </c>
      <c r="E59" s="26">
        <v>1260</v>
      </c>
      <c r="F59" s="26">
        <v>646</v>
      </c>
      <c r="G59" s="26">
        <v>1527</v>
      </c>
      <c r="H59" s="26">
        <v>753</v>
      </c>
      <c r="I59" s="26">
        <v>2158</v>
      </c>
      <c r="J59" s="26">
        <v>1084</v>
      </c>
      <c r="K59" s="26">
        <v>4982</v>
      </c>
      <c r="L59" s="26">
        <v>2506</v>
      </c>
      <c r="M59" s="26">
        <v>4</v>
      </c>
      <c r="N59" s="26">
        <v>52</v>
      </c>
      <c r="O59" s="26">
        <v>54</v>
      </c>
      <c r="P59" s="26">
        <v>64</v>
      </c>
      <c r="Q59" s="26">
        <v>174</v>
      </c>
      <c r="R59" s="205"/>
      <c r="S59" s="25" t="s">
        <v>73</v>
      </c>
      <c r="T59" s="26">
        <v>132</v>
      </c>
      <c r="U59" s="26">
        <v>128</v>
      </c>
      <c r="V59" s="26">
        <v>64</v>
      </c>
      <c r="W59" s="26">
        <v>3</v>
      </c>
      <c r="X59" s="26">
        <v>140</v>
      </c>
      <c r="Y59" s="26">
        <v>137</v>
      </c>
      <c r="Z59" s="26">
        <v>5</v>
      </c>
      <c r="AA59" s="26">
        <v>34</v>
      </c>
      <c r="AB59" s="26">
        <v>19</v>
      </c>
      <c r="AC59" s="26">
        <v>57</v>
      </c>
      <c r="AD59" s="205"/>
      <c r="AE59" s="25" t="s">
        <v>73</v>
      </c>
      <c r="AF59" s="26">
        <v>1452</v>
      </c>
      <c r="AG59" s="26">
        <v>833</v>
      </c>
      <c r="AH59" s="26">
        <v>29</v>
      </c>
      <c r="AI59" s="26">
        <v>763</v>
      </c>
      <c r="AJ59" s="26">
        <v>209</v>
      </c>
      <c r="AK59" s="26">
        <v>49</v>
      </c>
      <c r="AL59" s="26">
        <v>26</v>
      </c>
      <c r="AM59" s="26">
        <v>66</v>
      </c>
      <c r="AN59" s="26">
        <v>132</v>
      </c>
      <c r="AO59" s="26">
        <v>120</v>
      </c>
      <c r="AP59" s="26">
        <v>117</v>
      </c>
      <c r="AR59" s="80" t="s">
        <v>109</v>
      </c>
      <c r="AS59" s="80" t="s">
        <v>2618</v>
      </c>
      <c r="AT59" s="78">
        <v>3960</v>
      </c>
    </row>
    <row r="60" spans="1:46">
      <c r="A60" s="205" t="s">
        <v>110</v>
      </c>
      <c r="B60" s="8" t="s">
        <v>90</v>
      </c>
      <c r="C60" s="71">
        <v>0</v>
      </c>
      <c r="D60" s="71">
        <v>0</v>
      </c>
      <c r="E60" s="71">
        <v>613</v>
      </c>
      <c r="F60" s="71">
        <v>314</v>
      </c>
      <c r="G60" s="71">
        <v>1149</v>
      </c>
      <c r="H60" s="71">
        <v>566</v>
      </c>
      <c r="I60" s="71">
        <v>1978</v>
      </c>
      <c r="J60" s="71">
        <v>980</v>
      </c>
      <c r="K60" s="125">
        <v>3740</v>
      </c>
      <c r="L60" s="125">
        <v>1860</v>
      </c>
      <c r="M60" s="71">
        <v>0</v>
      </c>
      <c r="N60" s="71">
        <v>44</v>
      </c>
      <c r="O60" s="71">
        <v>53</v>
      </c>
      <c r="P60" s="71">
        <v>81</v>
      </c>
      <c r="Q60" s="125">
        <v>178</v>
      </c>
      <c r="R60" s="205" t="s">
        <v>110</v>
      </c>
      <c r="S60" s="8" t="s">
        <v>90</v>
      </c>
      <c r="T60" s="125">
        <v>133</v>
      </c>
      <c r="U60" s="71">
        <v>122</v>
      </c>
      <c r="V60" s="71">
        <v>56</v>
      </c>
      <c r="W60" s="71">
        <v>7</v>
      </c>
      <c r="X60" s="71">
        <v>130</v>
      </c>
      <c r="Y60" s="71">
        <v>122</v>
      </c>
      <c r="Z60" s="71">
        <v>10</v>
      </c>
      <c r="AA60" s="71">
        <v>37</v>
      </c>
      <c r="AB60" s="71">
        <v>19</v>
      </c>
      <c r="AC60" s="71">
        <v>79</v>
      </c>
      <c r="AD60" s="205" t="s">
        <v>110</v>
      </c>
      <c r="AE60" s="8" t="s">
        <v>90</v>
      </c>
      <c r="AF60" s="71">
        <v>1491</v>
      </c>
      <c r="AG60" s="71">
        <v>586</v>
      </c>
      <c r="AH60" s="71">
        <v>52</v>
      </c>
      <c r="AI60" s="71">
        <v>672</v>
      </c>
      <c r="AJ60" s="71">
        <v>124</v>
      </c>
      <c r="AK60" s="71">
        <v>114</v>
      </c>
      <c r="AL60" s="71">
        <v>41</v>
      </c>
      <c r="AM60" s="71">
        <v>67</v>
      </c>
      <c r="AN60" s="71">
        <v>164</v>
      </c>
      <c r="AO60" s="71">
        <v>141</v>
      </c>
      <c r="AP60" s="71">
        <v>130</v>
      </c>
      <c r="AR60" s="80" t="s">
        <v>110</v>
      </c>
      <c r="AS60" s="80" t="s">
        <v>2628</v>
      </c>
      <c r="AT60" s="78">
        <v>3920</v>
      </c>
    </row>
    <row r="61" spans="1:46">
      <c r="A61" s="205"/>
      <c r="B61" s="8" t="s">
        <v>91</v>
      </c>
      <c r="C61" s="71">
        <v>14</v>
      </c>
      <c r="D61" s="71">
        <v>5</v>
      </c>
      <c r="E61" s="71">
        <v>729</v>
      </c>
      <c r="F61" s="71">
        <v>367</v>
      </c>
      <c r="G61" s="71">
        <v>1271</v>
      </c>
      <c r="H61" s="71">
        <v>694</v>
      </c>
      <c r="I61" s="71">
        <v>1550</v>
      </c>
      <c r="J61" s="71">
        <v>740</v>
      </c>
      <c r="K61" s="125">
        <v>3564</v>
      </c>
      <c r="L61" s="125">
        <v>1806</v>
      </c>
      <c r="M61" s="71">
        <v>3</v>
      </c>
      <c r="N61" s="71">
        <v>31</v>
      </c>
      <c r="O61" s="71">
        <v>45</v>
      </c>
      <c r="P61" s="71">
        <v>51</v>
      </c>
      <c r="Q61" s="125">
        <v>130</v>
      </c>
      <c r="R61" s="205"/>
      <c r="S61" s="8" t="s">
        <v>91</v>
      </c>
      <c r="T61" s="125">
        <v>106</v>
      </c>
      <c r="U61" s="71">
        <v>98</v>
      </c>
      <c r="V61" s="71">
        <v>84</v>
      </c>
      <c r="W61" s="71">
        <v>11</v>
      </c>
      <c r="X61" s="71">
        <v>114</v>
      </c>
      <c r="Y61" s="71">
        <v>110</v>
      </c>
      <c r="Z61" s="71">
        <v>12</v>
      </c>
      <c r="AA61" s="71">
        <v>35</v>
      </c>
      <c r="AB61" s="71">
        <v>17</v>
      </c>
      <c r="AC61" s="71">
        <v>48</v>
      </c>
      <c r="AD61" s="205"/>
      <c r="AE61" s="8" t="s">
        <v>91</v>
      </c>
      <c r="AF61" s="71">
        <v>2082</v>
      </c>
      <c r="AG61" s="71">
        <v>781</v>
      </c>
      <c r="AH61" s="71">
        <v>35</v>
      </c>
      <c r="AI61" s="71">
        <v>495</v>
      </c>
      <c r="AJ61" s="71">
        <v>179</v>
      </c>
      <c r="AK61" s="71">
        <v>99</v>
      </c>
      <c r="AL61" s="71">
        <v>22</v>
      </c>
      <c r="AM61" s="71">
        <v>92</v>
      </c>
      <c r="AN61" s="71">
        <v>123</v>
      </c>
      <c r="AO61" s="71">
        <v>113</v>
      </c>
      <c r="AP61" s="71">
        <v>108</v>
      </c>
      <c r="AR61" s="80" t="s">
        <v>110</v>
      </c>
      <c r="AS61" s="80" t="s">
        <v>2629</v>
      </c>
      <c r="AT61" s="78">
        <v>4150</v>
      </c>
    </row>
    <row r="62" spans="1:46">
      <c r="A62" s="205"/>
      <c r="B62" s="25" t="s">
        <v>73</v>
      </c>
      <c r="C62" s="26">
        <v>14</v>
      </c>
      <c r="D62" s="26">
        <v>5</v>
      </c>
      <c r="E62" s="26">
        <v>1342</v>
      </c>
      <c r="F62" s="26">
        <v>681</v>
      </c>
      <c r="G62" s="26">
        <v>2420</v>
      </c>
      <c r="H62" s="26">
        <v>1260</v>
      </c>
      <c r="I62" s="26">
        <v>3528</v>
      </c>
      <c r="J62" s="26">
        <v>1720</v>
      </c>
      <c r="K62" s="26">
        <v>7304</v>
      </c>
      <c r="L62" s="26">
        <v>3666</v>
      </c>
      <c r="M62" s="26">
        <v>3</v>
      </c>
      <c r="N62" s="26">
        <v>75</v>
      </c>
      <c r="O62" s="26">
        <v>98</v>
      </c>
      <c r="P62" s="26">
        <v>132</v>
      </c>
      <c r="Q62" s="26">
        <v>308</v>
      </c>
      <c r="R62" s="205"/>
      <c r="S62" s="25" t="s">
        <v>73</v>
      </c>
      <c r="T62" s="26">
        <v>239</v>
      </c>
      <c r="U62" s="26">
        <v>220</v>
      </c>
      <c r="V62" s="26">
        <v>140</v>
      </c>
      <c r="W62" s="26">
        <v>18</v>
      </c>
      <c r="X62" s="26">
        <v>244</v>
      </c>
      <c r="Y62" s="26">
        <v>232</v>
      </c>
      <c r="Z62" s="26">
        <v>22</v>
      </c>
      <c r="AA62" s="26">
        <v>72</v>
      </c>
      <c r="AB62" s="26">
        <v>36</v>
      </c>
      <c r="AC62" s="26">
        <v>127</v>
      </c>
      <c r="AD62" s="205"/>
      <c r="AE62" s="25" t="s">
        <v>73</v>
      </c>
      <c r="AF62" s="26">
        <v>3573</v>
      </c>
      <c r="AG62" s="26">
        <v>1367</v>
      </c>
      <c r="AH62" s="26">
        <v>87</v>
      </c>
      <c r="AI62" s="26">
        <v>1167</v>
      </c>
      <c r="AJ62" s="26">
        <v>303</v>
      </c>
      <c r="AK62" s="26">
        <v>213</v>
      </c>
      <c r="AL62" s="26">
        <v>63</v>
      </c>
      <c r="AM62" s="26">
        <v>159</v>
      </c>
      <c r="AN62" s="26">
        <v>287</v>
      </c>
      <c r="AO62" s="26">
        <v>254</v>
      </c>
      <c r="AP62" s="26">
        <v>238</v>
      </c>
      <c r="AR62" s="80" t="s">
        <v>110</v>
      </c>
      <c r="AS62" s="80" t="s">
        <v>2630</v>
      </c>
      <c r="AT62" s="78">
        <v>8070</v>
      </c>
    </row>
    <row r="63" spans="1:46">
      <c r="A63" s="205" t="s">
        <v>111</v>
      </c>
      <c r="B63" s="8" t="s">
        <v>90</v>
      </c>
      <c r="C63" s="71">
        <v>0</v>
      </c>
      <c r="D63" s="71">
        <v>0</v>
      </c>
      <c r="E63" s="71">
        <v>122</v>
      </c>
      <c r="F63" s="71">
        <v>60</v>
      </c>
      <c r="G63" s="71">
        <v>249</v>
      </c>
      <c r="H63" s="71">
        <v>132</v>
      </c>
      <c r="I63" s="71">
        <v>370</v>
      </c>
      <c r="J63" s="71">
        <v>195</v>
      </c>
      <c r="K63" s="125">
        <v>741</v>
      </c>
      <c r="L63" s="125">
        <v>387</v>
      </c>
      <c r="M63" s="71">
        <v>0</v>
      </c>
      <c r="N63" s="71">
        <v>5</v>
      </c>
      <c r="O63" s="71">
        <v>9</v>
      </c>
      <c r="P63" s="71">
        <v>11</v>
      </c>
      <c r="Q63" s="125">
        <v>25</v>
      </c>
      <c r="R63" s="205" t="s">
        <v>111</v>
      </c>
      <c r="S63" s="8" t="s">
        <v>90</v>
      </c>
      <c r="T63" s="125">
        <v>14</v>
      </c>
      <c r="U63" s="71">
        <v>14</v>
      </c>
      <c r="V63" s="71">
        <v>8</v>
      </c>
      <c r="W63" s="71">
        <v>3</v>
      </c>
      <c r="X63" s="71">
        <v>22</v>
      </c>
      <c r="Y63" s="71">
        <v>22</v>
      </c>
      <c r="Z63" s="71">
        <v>3</v>
      </c>
      <c r="AA63" s="71">
        <v>6</v>
      </c>
      <c r="AB63" s="71">
        <v>4</v>
      </c>
      <c r="AC63" s="71">
        <v>11</v>
      </c>
      <c r="AD63" s="205" t="s">
        <v>111</v>
      </c>
      <c r="AE63" s="8" t="s">
        <v>90</v>
      </c>
      <c r="AF63" s="71">
        <v>112</v>
      </c>
      <c r="AG63" s="71">
        <v>106</v>
      </c>
      <c r="AH63" s="71">
        <v>43</v>
      </c>
      <c r="AI63" s="71">
        <v>107</v>
      </c>
      <c r="AJ63" s="71">
        <v>34</v>
      </c>
      <c r="AK63" s="71">
        <v>58</v>
      </c>
      <c r="AL63" s="71">
        <v>7</v>
      </c>
      <c r="AM63" s="71">
        <v>9</v>
      </c>
      <c r="AN63" s="71">
        <v>23</v>
      </c>
      <c r="AO63" s="71">
        <v>14</v>
      </c>
      <c r="AP63" s="71">
        <v>13</v>
      </c>
      <c r="AR63" s="80" t="s">
        <v>111</v>
      </c>
      <c r="AS63" s="80" t="s">
        <v>2640</v>
      </c>
      <c r="AT63" s="78">
        <v>738</v>
      </c>
    </row>
    <row r="64" spans="1:46">
      <c r="A64" s="205"/>
      <c r="B64" s="8" t="s">
        <v>91</v>
      </c>
      <c r="C64" s="71">
        <v>54</v>
      </c>
      <c r="D64" s="71">
        <v>28</v>
      </c>
      <c r="E64" s="71">
        <v>180</v>
      </c>
      <c r="F64" s="71">
        <v>91</v>
      </c>
      <c r="G64" s="71">
        <v>315</v>
      </c>
      <c r="H64" s="71">
        <v>166</v>
      </c>
      <c r="I64" s="71">
        <v>361</v>
      </c>
      <c r="J64" s="71">
        <v>184</v>
      </c>
      <c r="K64" s="125">
        <v>910</v>
      </c>
      <c r="L64" s="125">
        <v>469</v>
      </c>
      <c r="M64" s="71">
        <v>3</v>
      </c>
      <c r="N64" s="71">
        <v>8</v>
      </c>
      <c r="O64" s="71">
        <v>10</v>
      </c>
      <c r="P64" s="71">
        <v>11</v>
      </c>
      <c r="Q64" s="125">
        <v>32</v>
      </c>
      <c r="R64" s="205"/>
      <c r="S64" s="8" t="s">
        <v>91</v>
      </c>
      <c r="T64" s="125">
        <v>27</v>
      </c>
      <c r="U64" s="71">
        <v>26</v>
      </c>
      <c r="V64" s="71">
        <v>20</v>
      </c>
      <c r="W64" s="71">
        <v>0</v>
      </c>
      <c r="X64" s="71">
        <v>42</v>
      </c>
      <c r="Y64" s="71">
        <v>42</v>
      </c>
      <c r="Z64" s="71">
        <v>1</v>
      </c>
      <c r="AA64" s="71">
        <v>24</v>
      </c>
      <c r="AB64" s="71">
        <v>15</v>
      </c>
      <c r="AC64" s="71">
        <v>8</v>
      </c>
      <c r="AD64" s="205"/>
      <c r="AE64" s="8" t="s">
        <v>91</v>
      </c>
      <c r="AF64" s="71">
        <v>597</v>
      </c>
      <c r="AG64" s="71">
        <v>113</v>
      </c>
      <c r="AH64" s="71">
        <v>5</v>
      </c>
      <c r="AI64" s="71">
        <v>149</v>
      </c>
      <c r="AJ64" s="71">
        <v>0</v>
      </c>
      <c r="AK64" s="71">
        <v>0</v>
      </c>
      <c r="AL64" s="71">
        <v>12</v>
      </c>
      <c r="AM64" s="71">
        <v>27</v>
      </c>
      <c r="AN64" s="71">
        <v>32</v>
      </c>
      <c r="AO64" s="71">
        <v>27</v>
      </c>
      <c r="AP64" s="71">
        <v>29</v>
      </c>
      <c r="AR64" s="80" t="s">
        <v>111</v>
      </c>
      <c r="AS64" s="80" t="s">
        <v>2641</v>
      </c>
      <c r="AT64" s="78">
        <v>960</v>
      </c>
    </row>
    <row r="65" spans="1:46">
      <c r="A65" s="205"/>
      <c r="B65" s="25" t="s">
        <v>73</v>
      </c>
      <c r="C65" s="26">
        <v>54</v>
      </c>
      <c r="D65" s="26">
        <v>28</v>
      </c>
      <c r="E65" s="26">
        <v>302</v>
      </c>
      <c r="F65" s="26">
        <v>151</v>
      </c>
      <c r="G65" s="26">
        <v>564</v>
      </c>
      <c r="H65" s="26">
        <v>298</v>
      </c>
      <c r="I65" s="26">
        <v>731</v>
      </c>
      <c r="J65" s="26">
        <v>379</v>
      </c>
      <c r="K65" s="26">
        <v>1651</v>
      </c>
      <c r="L65" s="26">
        <v>856</v>
      </c>
      <c r="M65" s="26">
        <v>3</v>
      </c>
      <c r="N65" s="26">
        <v>13</v>
      </c>
      <c r="O65" s="26">
        <v>19</v>
      </c>
      <c r="P65" s="26">
        <v>22</v>
      </c>
      <c r="Q65" s="26">
        <v>57</v>
      </c>
      <c r="R65" s="205"/>
      <c r="S65" s="25" t="s">
        <v>73</v>
      </c>
      <c r="T65" s="26">
        <v>41</v>
      </c>
      <c r="U65" s="26">
        <v>40</v>
      </c>
      <c r="V65" s="26">
        <v>28</v>
      </c>
      <c r="W65" s="26">
        <v>3</v>
      </c>
      <c r="X65" s="26">
        <v>64</v>
      </c>
      <c r="Y65" s="26">
        <v>64</v>
      </c>
      <c r="Z65" s="26">
        <v>4</v>
      </c>
      <c r="AA65" s="26">
        <v>30</v>
      </c>
      <c r="AB65" s="26">
        <v>19</v>
      </c>
      <c r="AC65" s="26">
        <v>19</v>
      </c>
      <c r="AD65" s="205"/>
      <c r="AE65" s="25" t="s">
        <v>73</v>
      </c>
      <c r="AF65" s="26">
        <v>709</v>
      </c>
      <c r="AG65" s="26">
        <v>219</v>
      </c>
      <c r="AH65" s="26">
        <v>48</v>
      </c>
      <c r="AI65" s="26">
        <v>256</v>
      </c>
      <c r="AJ65" s="26">
        <v>34</v>
      </c>
      <c r="AK65" s="26">
        <v>58</v>
      </c>
      <c r="AL65" s="26">
        <v>19</v>
      </c>
      <c r="AM65" s="26">
        <v>36</v>
      </c>
      <c r="AN65" s="26">
        <v>55</v>
      </c>
      <c r="AO65" s="26">
        <v>41</v>
      </c>
      <c r="AP65" s="26">
        <v>42</v>
      </c>
      <c r="AR65" s="80" t="s">
        <v>111</v>
      </c>
      <c r="AS65" s="80" t="s">
        <v>2642</v>
      </c>
      <c r="AT65" s="78">
        <v>1698</v>
      </c>
    </row>
    <row r="66" spans="1:46">
      <c r="A66" s="205" t="s">
        <v>112</v>
      </c>
      <c r="B66" s="8" t="s">
        <v>90</v>
      </c>
      <c r="C66" s="71">
        <v>33</v>
      </c>
      <c r="D66" s="71">
        <v>20</v>
      </c>
      <c r="E66" s="71">
        <v>699</v>
      </c>
      <c r="F66" s="71">
        <v>350</v>
      </c>
      <c r="G66" s="71">
        <v>871</v>
      </c>
      <c r="H66" s="71">
        <v>450</v>
      </c>
      <c r="I66" s="71">
        <v>1947</v>
      </c>
      <c r="J66" s="71">
        <v>989</v>
      </c>
      <c r="K66" s="125">
        <v>3550</v>
      </c>
      <c r="L66" s="125">
        <v>1809</v>
      </c>
      <c r="M66" s="71">
        <v>1</v>
      </c>
      <c r="N66" s="71">
        <v>30</v>
      </c>
      <c r="O66" s="71">
        <v>42</v>
      </c>
      <c r="P66" s="71">
        <v>66</v>
      </c>
      <c r="Q66" s="125">
        <v>139</v>
      </c>
      <c r="R66" s="205" t="s">
        <v>112</v>
      </c>
      <c r="S66" s="8" t="s">
        <v>90</v>
      </c>
      <c r="T66" s="125">
        <v>97</v>
      </c>
      <c r="U66" s="71">
        <v>86</v>
      </c>
      <c r="V66" s="71">
        <v>22</v>
      </c>
      <c r="W66" s="71">
        <v>13</v>
      </c>
      <c r="X66" s="71">
        <v>104</v>
      </c>
      <c r="Y66" s="71">
        <v>100</v>
      </c>
      <c r="Z66" s="71">
        <v>2</v>
      </c>
      <c r="AA66" s="71">
        <v>33</v>
      </c>
      <c r="AB66" s="71">
        <v>24</v>
      </c>
      <c r="AC66" s="71">
        <v>64</v>
      </c>
      <c r="AD66" s="205" t="s">
        <v>112</v>
      </c>
      <c r="AE66" s="8" t="s">
        <v>90</v>
      </c>
      <c r="AF66" s="71">
        <v>1073</v>
      </c>
      <c r="AG66" s="71">
        <v>720</v>
      </c>
      <c r="AH66" s="71">
        <v>37</v>
      </c>
      <c r="AI66" s="71">
        <v>639</v>
      </c>
      <c r="AJ66" s="71">
        <v>68</v>
      </c>
      <c r="AK66" s="71">
        <v>13</v>
      </c>
      <c r="AL66" s="71">
        <v>7</v>
      </c>
      <c r="AM66" s="71">
        <v>35</v>
      </c>
      <c r="AN66" s="71">
        <v>105</v>
      </c>
      <c r="AO66" s="71">
        <v>101</v>
      </c>
      <c r="AP66" s="71">
        <v>93</v>
      </c>
      <c r="AR66" s="80" t="s">
        <v>112</v>
      </c>
      <c r="AS66" s="80" t="s">
        <v>2658</v>
      </c>
      <c r="AT66" s="78">
        <v>2679</v>
      </c>
    </row>
    <row r="67" spans="1:46">
      <c r="A67" s="205"/>
      <c r="B67" s="8" t="s">
        <v>91</v>
      </c>
      <c r="C67" s="71">
        <v>41</v>
      </c>
      <c r="D67" s="71">
        <v>23</v>
      </c>
      <c r="E67" s="71">
        <v>621</v>
      </c>
      <c r="F67" s="71">
        <v>317</v>
      </c>
      <c r="G67" s="71">
        <v>1047</v>
      </c>
      <c r="H67" s="71">
        <v>518</v>
      </c>
      <c r="I67" s="71">
        <v>1205</v>
      </c>
      <c r="J67" s="71">
        <v>579</v>
      </c>
      <c r="K67" s="125">
        <v>2914</v>
      </c>
      <c r="L67" s="125">
        <v>1437</v>
      </c>
      <c r="M67" s="71">
        <v>6</v>
      </c>
      <c r="N67" s="71">
        <v>29</v>
      </c>
      <c r="O67" s="71">
        <v>39</v>
      </c>
      <c r="P67" s="71">
        <v>43</v>
      </c>
      <c r="Q67" s="125">
        <v>117</v>
      </c>
      <c r="R67" s="205"/>
      <c r="S67" s="8" t="s">
        <v>91</v>
      </c>
      <c r="T67" s="125">
        <v>91</v>
      </c>
      <c r="U67" s="71">
        <v>88</v>
      </c>
      <c r="V67" s="71">
        <v>70</v>
      </c>
      <c r="W67" s="71">
        <v>1</v>
      </c>
      <c r="X67" s="71">
        <v>103</v>
      </c>
      <c r="Y67" s="71">
        <v>101</v>
      </c>
      <c r="Z67" s="71">
        <v>3</v>
      </c>
      <c r="AA67" s="71">
        <v>71</v>
      </c>
      <c r="AB67" s="71">
        <v>44</v>
      </c>
      <c r="AC67" s="71">
        <v>38</v>
      </c>
      <c r="AD67" s="205"/>
      <c r="AE67" s="8" t="s">
        <v>91</v>
      </c>
      <c r="AF67" s="71">
        <v>1448</v>
      </c>
      <c r="AG67" s="71">
        <v>517</v>
      </c>
      <c r="AH67" s="71">
        <v>10</v>
      </c>
      <c r="AI67" s="71">
        <v>470</v>
      </c>
      <c r="AJ67" s="71">
        <v>93</v>
      </c>
      <c r="AK67" s="71">
        <v>74</v>
      </c>
      <c r="AL67" s="71">
        <v>48</v>
      </c>
      <c r="AM67" s="71">
        <v>88</v>
      </c>
      <c r="AN67" s="71">
        <v>116</v>
      </c>
      <c r="AO67" s="71">
        <v>109</v>
      </c>
      <c r="AP67" s="71">
        <v>98</v>
      </c>
      <c r="AR67" s="80" t="s">
        <v>112</v>
      </c>
      <c r="AS67" s="80" t="s">
        <v>2659</v>
      </c>
      <c r="AT67" s="78">
        <v>3213</v>
      </c>
    </row>
    <row r="68" spans="1:46">
      <c r="A68" s="205"/>
      <c r="B68" s="25" t="s">
        <v>73</v>
      </c>
      <c r="C68" s="26">
        <v>74</v>
      </c>
      <c r="D68" s="26">
        <v>43</v>
      </c>
      <c r="E68" s="26">
        <v>1320</v>
      </c>
      <c r="F68" s="26">
        <v>667</v>
      </c>
      <c r="G68" s="26">
        <v>1918</v>
      </c>
      <c r="H68" s="26">
        <v>968</v>
      </c>
      <c r="I68" s="26">
        <v>3152</v>
      </c>
      <c r="J68" s="26">
        <v>1568</v>
      </c>
      <c r="K68" s="26">
        <v>6464</v>
      </c>
      <c r="L68" s="26">
        <v>3246</v>
      </c>
      <c r="M68" s="26">
        <v>7</v>
      </c>
      <c r="N68" s="26">
        <v>59</v>
      </c>
      <c r="O68" s="26">
        <v>81</v>
      </c>
      <c r="P68" s="26">
        <v>109</v>
      </c>
      <c r="Q68" s="26">
        <v>256</v>
      </c>
      <c r="R68" s="205"/>
      <c r="S68" s="25" t="s">
        <v>73</v>
      </c>
      <c r="T68" s="26">
        <v>188</v>
      </c>
      <c r="U68" s="26">
        <v>174</v>
      </c>
      <c r="V68" s="26">
        <v>92</v>
      </c>
      <c r="W68" s="26">
        <v>14</v>
      </c>
      <c r="X68" s="26">
        <v>207</v>
      </c>
      <c r="Y68" s="26">
        <v>201</v>
      </c>
      <c r="Z68" s="26">
        <v>5</v>
      </c>
      <c r="AA68" s="26">
        <v>104</v>
      </c>
      <c r="AB68" s="26">
        <v>68</v>
      </c>
      <c r="AC68" s="26">
        <v>102</v>
      </c>
      <c r="AD68" s="205"/>
      <c r="AE68" s="25" t="s">
        <v>73</v>
      </c>
      <c r="AF68" s="26">
        <v>2521</v>
      </c>
      <c r="AG68" s="26">
        <v>1237</v>
      </c>
      <c r="AH68" s="26">
        <v>47</v>
      </c>
      <c r="AI68" s="26">
        <v>1109</v>
      </c>
      <c r="AJ68" s="26">
        <v>161</v>
      </c>
      <c r="AK68" s="26">
        <v>87</v>
      </c>
      <c r="AL68" s="26">
        <v>55</v>
      </c>
      <c r="AM68" s="26">
        <v>123</v>
      </c>
      <c r="AN68" s="26">
        <v>221</v>
      </c>
      <c r="AO68" s="26">
        <v>210</v>
      </c>
      <c r="AP68" s="26">
        <v>191</v>
      </c>
      <c r="AR68" s="80" t="s">
        <v>112</v>
      </c>
      <c r="AS68" s="80" t="s">
        <v>2660</v>
      </c>
      <c r="AT68" s="78">
        <v>5892</v>
      </c>
    </row>
    <row r="69" spans="1:46">
      <c r="A69" s="205" t="s">
        <v>113</v>
      </c>
      <c r="B69" s="8" t="s">
        <v>90</v>
      </c>
      <c r="C69" s="71">
        <v>13</v>
      </c>
      <c r="D69" s="71">
        <v>10</v>
      </c>
      <c r="E69" s="71">
        <v>2663</v>
      </c>
      <c r="F69" s="71">
        <v>1352</v>
      </c>
      <c r="G69" s="71">
        <v>2675</v>
      </c>
      <c r="H69" s="71">
        <v>1396</v>
      </c>
      <c r="I69" s="71">
        <v>4148</v>
      </c>
      <c r="J69" s="71">
        <v>2152</v>
      </c>
      <c r="K69" s="125">
        <v>9499</v>
      </c>
      <c r="L69" s="125">
        <v>4910</v>
      </c>
      <c r="M69" s="71">
        <v>3</v>
      </c>
      <c r="N69" s="71">
        <v>168</v>
      </c>
      <c r="O69" s="71">
        <v>183</v>
      </c>
      <c r="P69" s="71">
        <v>254</v>
      </c>
      <c r="Q69" s="125">
        <v>608</v>
      </c>
      <c r="R69" s="205" t="s">
        <v>113</v>
      </c>
      <c r="S69" s="8" t="s">
        <v>90</v>
      </c>
      <c r="T69" s="125">
        <v>350</v>
      </c>
      <c r="U69" s="71">
        <v>157</v>
      </c>
      <c r="V69" s="71">
        <v>40</v>
      </c>
      <c r="W69" s="71">
        <v>34</v>
      </c>
      <c r="X69" s="71">
        <v>334</v>
      </c>
      <c r="Y69" s="71">
        <v>285</v>
      </c>
      <c r="Z69" s="71">
        <v>5</v>
      </c>
      <c r="AA69" s="71">
        <v>74</v>
      </c>
      <c r="AB69" s="71">
        <v>32</v>
      </c>
      <c r="AC69" s="71">
        <v>263</v>
      </c>
      <c r="AD69" s="205" t="s">
        <v>113</v>
      </c>
      <c r="AE69" s="8" t="s">
        <v>90</v>
      </c>
      <c r="AF69" s="71">
        <v>1034</v>
      </c>
      <c r="AG69" s="71">
        <v>661</v>
      </c>
      <c r="AH69" s="71">
        <v>312</v>
      </c>
      <c r="AI69" s="71">
        <v>1340</v>
      </c>
      <c r="AJ69" s="71">
        <v>557</v>
      </c>
      <c r="AK69" s="71">
        <v>574</v>
      </c>
      <c r="AL69" s="71">
        <v>256</v>
      </c>
      <c r="AM69" s="71">
        <v>41</v>
      </c>
      <c r="AN69" s="71">
        <v>412</v>
      </c>
      <c r="AO69" s="71">
        <v>199</v>
      </c>
      <c r="AP69" s="71">
        <v>182</v>
      </c>
      <c r="AR69" s="80" t="s">
        <v>113</v>
      </c>
      <c r="AS69" s="80" t="s">
        <v>2676</v>
      </c>
      <c r="AT69" s="78">
        <v>9273</v>
      </c>
    </row>
    <row r="70" spans="1:46">
      <c r="A70" s="205"/>
      <c r="B70" s="8" t="s">
        <v>91</v>
      </c>
      <c r="C70" s="71">
        <v>345</v>
      </c>
      <c r="D70" s="71">
        <v>184</v>
      </c>
      <c r="E70" s="71">
        <v>2670</v>
      </c>
      <c r="F70" s="71">
        <v>1395</v>
      </c>
      <c r="G70" s="71">
        <v>3105</v>
      </c>
      <c r="H70" s="71">
        <v>1555</v>
      </c>
      <c r="I70" s="71">
        <v>3406</v>
      </c>
      <c r="J70" s="71">
        <v>1775</v>
      </c>
      <c r="K70" s="125">
        <v>9526</v>
      </c>
      <c r="L70" s="125">
        <v>4909</v>
      </c>
      <c r="M70" s="71">
        <v>24</v>
      </c>
      <c r="N70" s="71">
        <v>113</v>
      </c>
      <c r="O70" s="71">
        <v>114</v>
      </c>
      <c r="P70" s="71">
        <v>122</v>
      </c>
      <c r="Q70" s="125">
        <v>373</v>
      </c>
      <c r="R70" s="205"/>
      <c r="S70" s="8" t="s">
        <v>91</v>
      </c>
      <c r="T70" s="125">
        <v>271</v>
      </c>
      <c r="U70" s="71">
        <v>232</v>
      </c>
      <c r="V70" s="71">
        <v>169</v>
      </c>
      <c r="W70" s="71">
        <v>11</v>
      </c>
      <c r="X70" s="71">
        <v>302</v>
      </c>
      <c r="Y70" s="71">
        <v>280</v>
      </c>
      <c r="Z70" s="71">
        <v>16</v>
      </c>
      <c r="AA70" s="71">
        <v>135</v>
      </c>
      <c r="AB70" s="71">
        <v>64</v>
      </c>
      <c r="AC70" s="71">
        <v>110</v>
      </c>
      <c r="AD70" s="205"/>
      <c r="AE70" s="8" t="s">
        <v>91</v>
      </c>
      <c r="AF70" s="71">
        <v>1899</v>
      </c>
      <c r="AG70" s="71">
        <v>826</v>
      </c>
      <c r="AH70" s="71">
        <v>63</v>
      </c>
      <c r="AI70" s="71">
        <v>1724</v>
      </c>
      <c r="AJ70" s="71">
        <v>588</v>
      </c>
      <c r="AK70" s="71">
        <v>252</v>
      </c>
      <c r="AL70" s="71">
        <v>353</v>
      </c>
      <c r="AM70" s="71">
        <v>128</v>
      </c>
      <c r="AN70" s="71">
        <v>300</v>
      </c>
      <c r="AO70" s="71">
        <v>239</v>
      </c>
      <c r="AP70" s="71">
        <v>217</v>
      </c>
      <c r="AR70" s="80" t="s">
        <v>113</v>
      </c>
      <c r="AS70" s="80" t="s">
        <v>2677</v>
      </c>
      <c r="AT70" s="78">
        <v>9947</v>
      </c>
    </row>
    <row r="71" spans="1:46">
      <c r="A71" s="205"/>
      <c r="B71" s="25" t="s">
        <v>73</v>
      </c>
      <c r="C71" s="26">
        <v>358</v>
      </c>
      <c r="D71" s="26">
        <v>194</v>
      </c>
      <c r="E71" s="26">
        <v>5333</v>
      </c>
      <c r="F71" s="26">
        <v>2747</v>
      </c>
      <c r="G71" s="26">
        <v>5780</v>
      </c>
      <c r="H71" s="26">
        <v>2951</v>
      </c>
      <c r="I71" s="26">
        <v>7554</v>
      </c>
      <c r="J71" s="26">
        <v>3927</v>
      </c>
      <c r="K71" s="26">
        <v>19025</v>
      </c>
      <c r="L71" s="26">
        <v>9819</v>
      </c>
      <c r="M71" s="26">
        <v>27</v>
      </c>
      <c r="N71" s="26">
        <v>281</v>
      </c>
      <c r="O71" s="26">
        <v>297</v>
      </c>
      <c r="P71" s="26">
        <v>376</v>
      </c>
      <c r="Q71" s="26">
        <v>981</v>
      </c>
      <c r="R71" s="205"/>
      <c r="S71" s="25" t="s">
        <v>73</v>
      </c>
      <c r="T71" s="26">
        <v>621</v>
      </c>
      <c r="U71" s="26">
        <v>389</v>
      </c>
      <c r="V71" s="26">
        <v>209</v>
      </c>
      <c r="W71" s="26">
        <v>45</v>
      </c>
      <c r="X71" s="26">
        <v>636</v>
      </c>
      <c r="Y71" s="26">
        <v>565</v>
      </c>
      <c r="Z71" s="26">
        <v>21</v>
      </c>
      <c r="AA71" s="26">
        <v>209</v>
      </c>
      <c r="AB71" s="26">
        <v>96</v>
      </c>
      <c r="AC71" s="26">
        <v>373</v>
      </c>
      <c r="AD71" s="205"/>
      <c r="AE71" s="25" t="s">
        <v>73</v>
      </c>
      <c r="AF71" s="26">
        <v>2933</v>
      </c>
      <c r="AG71" s="26">
        <v>1487</v>
      </c>
      <c r="AH71" s="26">
        <v>375</v>
      </c>
      <c r="AI71" s="26">
        <v>3064</v>
      </c>
      <c r="AJ71" s="26">
        <v>1145</v>
      </c>
      <c r="AK71" s="26">
        <v>826</v>
      </c>
      <c r="AL71" s="26">
        <v>609</v>
      </c>
      <c r="AM71" s="26">
        <v>169</v>
      </c>
      <c r="AN71" s="26">
        <v>712</v>
      </c>
      <c r="AO71" s="26">
        <v>438</v>
      </c>
      <c r="AP71" s="26">
        <v>399</v>
      </c>
      <c r="AR71" s="80" t="s">
        <v>113</v>
      </c>
      <c r="AS71" s="80" t="s">
        <v>2678</v>
      </c>
      <c r="AT71" s="78">
        <v>19220</v>
      </c>
    </row>
    <row r="72" spans="1:46">
      <c r="A72" s="205" t="s">
        <v>114</v>
      </c>
      <c r="B72" s="8" t="s">
        <v>90</v>
      </c>
      <c r="C72" s="71">
        <v>16</v>
      </c>
      <c r="D72" s="71">
        <v>8</v>
      </c>
      <c r="E72" s="71">
        <v>1026</v>
      </c>
      <c r="F72" s="71">
        <v>553</v>
      </c>
      <c r="G72" s="71">
        <v>1854</v>
      </c>
      <c r="H72" s="71">
        <v>923</v>
      </c>
      <c r="I72" s="71">
        <v>2687</v>
      </c>
      <c r="J72" s="71">
        <v>1399</v>
      </c>
      <c r="K72" s="125">
        <v>5583</v>
      </c>
      <c r="L72" s="125">
        <v>2883</v>
      </c>
      <c r="M72" s="71">
        <v>3</v>
      </c>
      <c r="N72" s="71">
        <v>71</v>
      </c>
      <c r="O72" s="71">
        <v>119</v>
      </c>
      <c r="P72" s="71">
        <v>180</v>
      </c>
      <c r="Q72" s="125">
        <v>373</v>
      </c>
      <c r="R72" s="205" t="s">
        <v>114</v>
      </c>
      <c r="S72" s="8" t="s">
        <v>90</v>
      </c>
      <c r="T72" s="125">
        <v>178</v>
      </c>
      <c r="U72" s="71">
        <v>126</v>
      </c>
      <c r="V72" s="71">
        <v>14</v>
      </c>
      <c r="W72" s="71">
        <v>25</v>
      </c>
      <c r="X72" s="71">
        <v>185</v>
      </c>
      <c r="Y72" s="71">
        <v>164</v>
      </c>
      <c r="Z72" s="71">
        <v>4</v>
      </c>
      <c r="AA72" s="71">
        <v>66</v>
      </c>
      <c r="AB72" s="71">
        <v>27</v>
      </c>
      <c r="AC72" s="71">
        <v>151</v>
      </c>
      <c r="AD72" s="205" t="s">
        <v>114</v>
      </c>
      <c r="AE72" s="8" t="s">
        <v>90</v>
      </c>
      <c r="AF72" s="71">
        <v>743</v>
      </c>
      <c r="AG72" s="71">
        <v>411</v>
      </c>
      <c r="AH72" s="71">
        <v>116</v>
      </c>
      <c r="AI72" s="71">
        <v>889</v>
      </c>
      <c r="AJ72" s="71">
        <v>293</v>
      </c>
      <c r="AK72" s="71">
        <v>192</v>
      </c>
      <c r="AL72" s="71">
        <v>135</v>
      </c>
      <c r="AM72" s="71">
        <v>45</v>
      </c>
      <c r="AN72" s="71">
        <v>230</v>
      </c>
      <c r="AO72" s="71">
        <v>136</v>
      </c>
      <c r="AP72" s="71">
        <v>137</v>
      </c>
      <c r="AR72" s="80" t="s">
        <v>114</v>
      </c>
      <c r="AS72" s="80" t="s">
        <v>2691</v>
      </c>
      <c r="AT72" s="78">
        <v>4959</v>
      </c>
    </row>
    <row r="73" spans="1:46">
      <c r="A73" s="205"/>
      <c r="B73" s="8" t="s">
        <v>91</v>
      </c>
      <c r="C73" s="71">
        <v>73</v>
      </c>
      <c r="D73" s="71">
        <v>38</v>
      </c>
      <c r="E73" s="71">
        <v>1372</v>
      </c>
      <c r="F73" s="71">
        <v>683</v>
      </c>
      <c r="G73" s="71">
        <v>2265</v>
      </c>
      <c r="H73" s="71">
        <v>1150</v>
      </c>
      <c r="I73" s="71">
        <v>2397</v>
      </c>
      <c r="J73" s="71">
        <v>1231</v>
      </c>
      <c r="K73" s="125">
        <v>6107</v>
      </c>
      <c r="L73" s="125">
        <v>3102</v>
      </c>
      <c r="M73" s="71">
        <v>8</v>
      </c>
      <c r="N73" s="71">
        <v>62</v>
      </c>
      <c r="O73" s="71">
        <v>70</v>
      </c>
      <c r="P73" s="71">
        <v>80</v>
      </c>
      <c r="Q73" s="125">
        <v>220</v>
      </c>
      <c r="R73" s="205"/>
      <c r="S73" s="8" t="s">
        <v>91</v>
      </c>
      <c r="T73" s="125">
        <v>153</v>
      </c>
      <c r="U73" s="71">
        <v>140</v>
      </c>
      <c r="V73" s="71">
        <v>112</v>
      </c>
      <c r="W73" s="71">
        <v>14</v>
      </c>
      <c r="X73" s="71">
        <v>189</v>
      </c>
      <c r="Y73" s="71">
        <v>178</v>
      </c>
      <c r="Z73" s="71">
        <v>6</v>
      </c>
      <c r="AA73" s="71">
        <v>124</v>
      </c>
      <c r="AB73" s="71">
        <v>63</v>
      </c>
      <c r="AC73" s="71">
        <v>71</v>
      </c>
      <c r="AD73" s="205"/>
      <c r="AE73" s="8" t="s">
        <v>91</v>
      </c>
      <c r="AF73" s="71">
        <v>1632</v>
      </c>
      <c r="AG73" s="71">
        <v>624</v>
      </c>
      <c r="AH73" s="71">
        <v>99</v>
      </c>
      <c r="AI73" s="71">
        <v>970</v>
      </c>
      <c r="AJ73" s="71">
        <v>181</v>
      </c>
      <c r="AK73" s="71">
        <v>109</v>
      </c>
      <c r="AL73" s="71">
        <v>142</v>
      </c>
      <c r="AM73" s="71">
        <v>95</v>
      </c>
      <c r="AN73" s="71">
        <v>187</v>
      </c>
      <c r="AO73" s="71">
        <v>161</v>
      </c>
      <c r="AP73" s="71">
        <v>136</v>
      </c>
      <c r="AR73" s="80" t="s">
        <v>114</v>
      </c>
      <c r="AS73" s="80" t="s">
        <v>2692</v>
      </c>
      <c r="AT73" s="78">
        <v>5360</v>
      </c>
    </row>
    <row r="74" spans="1:46">
      <c r="A74" s="205"/>
      <c r="B74" s="25" t="s">
        <v>73</v>
      </c>
      <c r="C74" s="26">
        <v>89</v>
      </c>
      <c r="D74" s="26">
        <v>46</v>
      </c>
      <c r="E74" s="26">
        <v>2398</v>
      </c>
      <c r="F74" s="26">
        <v>1236</v>
      </c>
      <c r="G74" s="26">
        <v>4119</v>
      </c>
      <c r="H74" s="26">
        <v>2073</v>
      </c>
      <c r="I74" s="26">
        <v>5084</v>
      </c>
      <c r="J74" s="26">
        <v>2630</v>
      </c>
      <c r="K74" s="26">
        <v>11690</v>
      </c>
      <c r="L74" s="26">
        <v>5985</v>
      </c>
      <c r="M74" s="26">
        <v>11</v>
      </c>
      <c r="N74" s="26">
        <v>133</v>
      </c>
      <c r="O74" s="26">
        <v>189</v>
      </c>
      <c r="P74" s="26">
        <v>260</v>
      </c>
      <c r="Q74" s="26">
        <v>593</v>
      </c>
      <c r="R74" s="205"/>
      <c r="S74" s="25" t="s">
        <v>73</v>
      </c>
      <c r="T74" s="26">
        <v>331</v>
      </c>
      <c r="U74" s="26">
        <v>266</v>
      </c>
      <c r="V74" s="26">
        <v>126</v>
      </c>
      <c r="W74" s="26">
        <v>39</v>
      </c>
      <c r="X74" s="26">
        <v>374</v>
      </c>
      <c r="Y74" s="26">
        <v>342</v>
      </c>
      <c r="Z74" s="26">
        <v>10</v>
      </c>
      <c r="AA74" s="26">
        <v>190</v>
      </c>
      <c r="AB74" s="26">
        <v>90</v>
      </c>
      <c r="AC74" s="26">
        <v>222</v>
      </c>
      <c r="AD74" s="205"/>
      <c r="AE74" s="25" t="s">
        <v>73</v>
      </c>
      <c r="AF74" s="26">
        <v>2375</v>
      </c>
      <c r="AG74" s="26">
        <v>1035</v>
      </c>
      <c r="AH74" s="26">
        <v>215</v>
      </c>
      <c r="AI74" s="26">
        <v>1859</v>
      </c>
      <c r="AJ74" s="26">
        <v>474</v>
      </c>
      <c r="AK74" s="26">
        <v>301</v>
      </c>
      <c r="AL74" s="26">
        <v>277</v>
      </c>
      <c r="AM74" s="26">
        <v>140</v>
      </c>
      <c r="AN74" s="26">
        <v>417</v>
      </c>
      <c r="AO74" s="26">
        <v>297</v>
      </c>
      <c r="AP74" s="26">
        <v>273</v>
      </c>
      <c r="AR74" s="80" t="s">
        <v>114</v>
      </c>
      <c r="AS74" s="80" t="s">
        <v>2693</v>
      </c>
      <c r="AT74" s="78">
        <v>10319</v>
      </c>
    </row>
    <row r="75" spans="1:46" ht="14.45" customHeight="1">
      <c r="A75" s="205" t="s">
        <v>115</v>
      </c>
      <c r="B75" s="8" t="s">
        <v>90</v>
      </c>
      <c r="C75" s="71">
        <v>15</v>
      </c>
      <c r="D75" s="71">
        <v>4</v>
      </c>
      <c r="E75" s="71">
        <v>818</v>
      </c>
      <c r="F75" s="71">
        <v>401</v>
      </c>
      <c r="G75" s="71">
        <v>1352</v>
      </c>
      <c r="H75" s="71">
        <v>667</v>
      </c>
      <c r="I75" s="71">
        <v>3096</v>
      </c>
      <c r="J75" s="71">
        <v>1493</v>
      </c>
      <c r="K75" s="125">
        <v>5281</v>
      </c>
      <c r="L75" s="125">
        <v>2565</v>
      </c>
      <c r="M75" s="71">
        <v>3</v>
      </c>
      <c r="N75" s="71">
        <v>48</v>
      </c>
      <c r="O75" s="71">
        <v>61</v>
      </c>
      <c r="P75" s="71">
        <v>112</v>
      </c>
      <c r="Q75" s="125">
        <v>224</v>
      </c>
      <c r="R75" s="205" t="s">
        <v>115</v>
      </c>
      <c r="S75" s="8" t="s">
        <v>90</v>
      </c>
      <c r="T75" s="125">
        <v>189</v>
      </c>
      <c r="U75" s="71">
        <v>163</v>
      </c>
      <c r="V75" s="71">
        <v>69</v>
      </c>
      <c r="W75" s="71">
        <v>9</v>
      </c>
      <c r="X75" s="71">
        <v>182</v>
      </c>
      <c r="Y75" s="71">
        <v>174</v>
      </c>
      <c r="Z75" s="71">
        <v>32</v>
      </c>
      <c r="AA75" s="71">
        <v>73</v>
      </c>
      <c r="AB75" s="71">
        <v>44</v>
      </c>
      <c r="AC75" s="71">
        <v>113</v>
      </c>
      <c r="AD75" s="205" t="s">
        <v>115</v>
      </c>
      <c r="AE75" s="8" t="s">
        <v>90</v>
      </c>
      <c r="AF75" s="71">
        <v>2308</v>
      </c>
      <c r="AG75" s="71">
        <v>1105</v>
      </c>
      <c r="AH75" s="71">
        <v>74</v>
      </c>
      <c r="AI75" s="71">
        <v>525</v>
      </c>
      <c r="AJ75" s="71">
        <v>326</v>
      </c>
      <c r="AK75" s="71">
        <v>142</v>
      </c>
      <c r="AL75" s="71">
        <v>83</v>
      </c>
      <c r="AM75" s="71">
        <v>116</v>
      </c>
      <c r="AN75" s="71">
        <v>191</v>
      </c>
      <c r="AO75" s="71">
        <v>168</v>
      </c>
      <c r="AP75" s="71">
        <v>153</v>
      </c>
      <c r="AR75" s="80" t="s">
        <v>115</v>
      </c>
      <c r="AS75" s="80" t="s">
        <v>2715</v>
      </c>
      <c r="AT75" s="78">
        <v>5393</v>
      </c>
    </row>
    <row r="76" spans="1:46">
      <c r="A76" s="205"/>
      <c r="B76" s="8" t="s">
        <v>91</v>
      </c>
      <c r="C76" s="71">
        <v>198</v>
      </c>
      <c r="D76" s="71">
        <v>95</v>
      </c>
      <c r="E76" s="71">
        <v>2525</v>
      </c>
      <c r="F76" s="71">
        <v>1272</v>
      </c>
      <c r="G76" s="71">
        <v>4212</v>
      </c>
      <c r="H76" s="71">
        <v>2127</v>
      </c>
      <c r="I76" s="71">
        <v>4917</v>
      </c>
      <c r="J76" s="71">
        <v>2458</v>
      </c>
      <c r="K76" s="125">
        <v>11852</v>
      </c>
      <c r="L76" s="125">
        <v>5952</v>
      </c>
      <c r="M76" s="71">
        <v>22</v>
      </c>
      <c r="N76" s="71">
        <v>147</v>
      </c>
      <c r="O76" s="71">
        <v>177</v>
      </c>
      <c r="P76" s="71">
        <v>196</v>
      </c>
      <c r="Q76" s="125">
        <v>542</v>
      </c>
      <c r="R76" s="205"/>
      <c r="S76" s="8" t="s">
        <v>91</v>
      </c>
      <c r="T76" s="125">
        <v>422</v>
      </c>
      <c r="U76" s="71">
        <v>417</v>
      </c>
      <c r="V76" s="71">
        <v>362</v>
      </c>
      <c r="W76" s="71">
        <v>21</v>
      </c>
      <c r="X76" s="71">
        <v>454</v>
      </c>
      <c r="Y76" s="71">
        <v>449</v>
      </c>
      <c r="Z76" s="71">
        <v>78</v>
      </c>
      <c r="AA76" s="71">
        <v>266</v>
      </c>
      <c r="AB76" s="71">
        <v>166</v>
      </c>
      <c r="AC76" s="71">
        <v>157</v>
      </c>
      <c r="AD76" s="205"/>
      <c r="AE76" s="8" t="s">
        <v>91</v>
      </c>
      <c r="AF76" s="71">
        <v>7394</v>
      </c>
      <c r="AG76" s="71">
        <v>2555</v>
      </c>
      <c r="AH76" s="71">
        <v>302</v>
      </c>
      <c r="AI76" s="71">
        <v>2822</v>
      </c>
      <c r="AJ76" s="71">
        <v>524</v>
      </c>
      <c r="AK76" s="71">
        <v>230</v>
      </c>
      <c r="AL76" s="71">
        <v>103</v>
      </c>
      <c r="AM76" s="71">
        <v>414</v>
      </c>
      <c r="AN76" s="71">
        <v>491</v>
      </c>
      <c r="AO76" s="71">
        <v>458</v>
      </c>
      <c r="AP76" s="71">
        <v>438</v>
      </c>
      <c r="AR76" s="80" t="s">
        <v>115</v>
      </c>
      <c r="AS76" s="80" t="s">
        <v>2716</v>
      </c>
      <c r="AT76" s="78">
        <v>16347</v>
      </c>
    </row>
    <row r="77" spans="1:46">
      <c r="A77" s="205"/>
      <c r="B77" s="25" t="s">
        <v>73</v>
      </c>
      <c r="C77" s="26">
        <v>213</v>
      </c>
      <c r="D77" s="26">
        <v>99</v>
      </c>
      <c r="E77" s="26">
        <v>3343</v>
      </c>
      <c r="F77" s="26">
        <v>1673</v>
      </c>
      <c r="G77" s="26">
        <v>5564</v>
      </c>
      <c r="H77" s="26">
        <v>2794</v>
      </c>
      <c r="I77" s="26">
        <v>8013</v>
      </c>
      <c r="J77" s="26">
        <v>3951</v>
      </c>
      <c r="K77" s="26">
        <v>17133</v>
      </c>
      <c r="L77" s="26">
        <v>8517</v>
      </c>
      <c r="M77" s="26">
        <v>25</v>
      </c>
      <c r="N77" s="26">
        <v>195</v>
      </c>
      <c r="O77" s="26">
        <v>238</v>
      </c>
      <c r="P77" s="26">
        <v>308</v>
      </c>
      <c r="Q77" s="26">
        <v>766</v>
      </c>
      <c r="R77" s="205"/>
      <c r="S77" s="25" t="s">
        <v>73</v>
      </c>
      <c r="T77" s="26">
        <v>611</v>
      </c>
      <c r="U77" s="26">
        <v>580</v>
      </c>
      <c r="V77" s="26">
        <v>431</v>
      </c>
      <c r="W77" s="26">
        <v>30</v>
      </c>
      <c r="X77" s="26">
        <v>636</v>
      </c>
      <c r="Y77" s="26">
        <v>623</v>
      </c>
      <c r="Z77" s="26">
        <v>110</v>
      </c>
      <c r="AA77" s="26">
        <v>339</v>
      </c>
      <c r="AB77" s="26">
        <v>210</v>
      </c>
      <c r="AC77" s="26">
        <v>270</v>
      </c>
      <c r="AD77" s="205"/>
      <c r="AE77" s="25" t="s">
        <v>73</v>
      </c>
      <c r="AF77" s="26">
        <v>9702</v>
      </c>
      <c r="AG77" s="26">
        <v>3660</v>
      </c>
      <c r="AH77" s="26">
        <v>376</v>
      </c>
      <c r="AI77" s="26">
        <v>3347</v>
      </c>
      <c r="AJ77" s="26">
        <v>850</v>
      </c>
      <c r="AK77" s="26">
        <v>372</v>
      </c>
      <c r="AL77" s="26">
        <v>186</v>
      </c>
      <c r="AM77" s="26">
        <v>530</v>
      </c>
      <c r="AN77" s="26">
        <v>682</v>
      </c>
      <c r="AO77" s="26">
        <v>626</v>
      </c>
      <c r="AP77" s="26">
        <v>591</v>
      </c>
      <c r="AR77" s="80" t="s">
        <v>115</v>
      </c>
      <c r="AS77" s="80" t="s">
        <v>2717</v>
      </c>
      <c r="AT77" s="78">
        <v>21740</v>
      </c>
    </row>
    <row r="78" spans="1:46" ht="14.45" customHeight="1">
      <c r="A78" s="205" t="s">
        <v>2056</v>
      </c>
      <c r="B78" s="8" t="s">
        <v>90</v>
      </c>
      <c r="C78" s="71">
        <v>12</v>
      </c>
      <c r="D78" s="71">
        <v>6</v>
      </c>
      <c r="E78" s="71">
        <v>514</v>
      </c>
      <c r="F78" s="71">
        <v>273</v>
      </c>
      <c r="G78" s="71">
        <v>777</v>
      </c>
      <c r="H78" s="71">
        <v>388</v>
      </c>
      <c r="I78" s="71">
        <v>1212</v>
      </c>
      <c r="J78" s="71">
        <v>616</v>
      </c>
      <c r="K78" s="125">
        <v>2515</v>
      </c>
      <c r="L78" s="125">
        <v>1283</v>
      </c>
      <c r="M78" s="71">
        <v>1</v>
      </c>
      <c r="N78" s="71">
        <v>21</v>
      </c>
      <c r="O78" s="71">
        <v>26</v>
      </c>
      <c r="P78" s="71">
        <v>40</v>
      </c>
      <c r="Q78" s="125">
        <v>88</v>
      </c>
      <c r="R78" s="205" t="s">
        <v>2056</v>
      </c>
      <c r="S78" s="8" t="s">
        <v>90</v>
      </c>
      <c r="T78" s="125">
        <v>67</v>
      </c>
      <c r="U78" s="71">
        <v>52</v>
      </c>
      <c r="V78" s="71">
        <v>18</v>
      </c>
      <c r="W78" s="71">
        <v>4</v>
      </c>
      <c r="X78" s="71">
        <v>69</v>
      </c>
      <c r="Y78" s="71">
        <v>64</v>
      </c>
      <c r="Z78" s="71">
        <v>1</v>
      </c>
      <c r="AA78" s="71">
        <v>33</v>
      </c>
      <c r="AB78" s="71">
        <v>21</v>
      </c>
      <c r="AC78" s="71">
        <v>39</v>
      </c>
      <c r="AD78" s="205" t="s">
        <v>2056</v>
      </c>
      <c r="AE78" s="8" t="s">
        <v>90</v>
      </c>
      <c r="AF78" s="71">
        <v>1064</v>
      </c>
      <c r="AG78" s="71">
        <v>241</v>
      </c>
      <c r="AH78" s="71">
        <v>37</v>
      </c>
      <c r="AI78" s="71">
        <v>380</v>
      </c>
      <c r="AJ78" s="71">
        <v>98</v>
      </c>
      <c r="AK78" s="71">
        <v>43</v>
      </c>
      <c r="AL78" s="71">
        <v>22</v>
      </c>
      <c r="AM78" s="71">
        <v>36</v>
      </c>
      <c r="AN78" s="71">
        <v>71</v>
      </c>
      <c r="AO78" s="71">
        <v>51</v>
      </c>
      <c r="AP78" s="71">
        <v>53</v>
      </c>
      <c r="AR78" s="80" t="s">
        <v>2056</v>
      </c>
      <c r="AS78" s="80" t="s">
        <v>2739</v>
      </c>
      <c r="AT78" s="78">
        <v>2437</v>
      </c>
    </row>
    <row r="79" spans="1:46">
      <c r="A79" s="205"/>
      <c r="B79" s="8" t="s">
        <v>91</v>
      </c>
      <c r="C79" s="71">
        <v>37</v>
      </c>
      <c r="D79" s="71">
        <v>18</v>
      </c>
      <c r="E79" s="71">
        <v>356</v>
      </c>
      <c r="F79" s="71">
        <v>172</v>
      </c>
      <c r="G79" s="71">
        <v>389</v>
      </c>
      <c r="H79" s="71">
        <v>187</v>
      </c>
      <c r="I79" s="71">
        <v>809</v>
      </c>
      <c r="J79" s="71">
        <v>418</v>
      </c>
      <c r="K79" s="125">
        <v>1591</v>
      </c>
      <c r="L79" s="125">
        <v>795</v>
      </c>
      <c r="M79" s="71">
        <v>3</v>
      </c>
      <c r="N79" s="71">
        <v>13</v>
      </c>
      <c r="O79" s="71">
        <v>12</v>
      </c>
      <c r="P79" s="71">
        <v>20</v>
      </c>
      <c r="Q79" s="125">
        <v>48</v>
      </c>
      <c r="R79" s="205"/>
      <c r="S79" s="8" t="s">
        <v>91</v>
      </c>
      <c r="T79" s="125">
        <v>43</v>
      </c>
      <c r="U79" s="71">
        <v>43</v>
      </c>
      <c r="V79" s="71">
        <v>42</v>
      </c>
      <c r="W79" s="71">
        <v>5</v>
      </c>
      <c r="X79" s="71">
        <v>51</v>
      </c>
      <c r="Y79" s="71">
        <v>51</v>
      </c>
      <c r="Z79" s="71">
        <v>5</v>
      </c>
      <c r="AA79" s="71">
        <v>38</v>
      </c>
      <c r="AB79" s="71">
        <v>20</v>
      </c>
      <c r="AC79" s="71">
        <v>11</v>
      </c>
      <c r="AD79" s="205"/>
      <c r="AE79" s="8" t="s">
        <v>91</v>
      </c>
      <c r="AF79" s="71">
        <v>704</v>
      </c>
      <c r="AG79" s="71">
        <v>65</v>
      </c>
      <c r="AH79" s="71">
        <v>0</v>
      </c>
      <c r="AI79" s="71">
        <v>114</v>
      </c>
      <c r="AJ79" s="71">
        <v>36</v>
      </c>
      <c r="AK79" s="71">
        <v>1</v>
      </c>
      <c r="AL79" s="71">
        <v>18</v>
      </c>
      <c r="AM79" s="71">
        <v>30</v>
      </c>
      <c r="AN79" s="71">
        <v>40</v>
      </c>
      <c r="AO79" s="71">
        <v>31</v>
      </c>
      <c r="AP79" s="71">
        <v>26</v>
      </c>
      <c r="AR79" s="80" t="s">
        <v>2056</v>
      </c>
      <c r="AS79" s="80" t="s">
        <v>2740</v>
      </c>
      <c r="AT79" s="78">
        <v>1134</v>
      </c>
    </row>
    <row r="80" spans="1:46">
      <c r="A80" s="205"/>
      <c r="B80" s="25" t="s">
        <v>73</v>
      </c>
      <c r="C80" s="26">
        <v>49</v>
      </c>
      <c r="D80" s="26">
        <v>24</v>
      </c>
      <c r="E80" s="26">
        <v>870</v>
      </c>
      <c r="F80" s="26">
        <v>445</v>
      </c>
      <c r="G80" s="26">
        <v>1166</v>
      </c>
      <c r="H80" s="26">
        <v>575</v>
      </c>
      <c r="I80" s="26">
        <v>2021</v>
      </c>
      <c r="J80" s="26">
        <v>1034</v>
      </c>
      <c r="K80" s="26">
        <v>4106</v>
      </c>
      <c r="L80" s="26">
        <v>2078</v>
      </c>
      <c r="M80" s="26">
        <v>4</v>
      </c>
      <c r="N80" s="26">
        <v>34</v>
      </c>
      <c r="O80" s="26">
        <v>38</v>
      </c>
      <c r="P80" s="26">
        <v>60</v>
      </c>
      <c r="Q80" s="26">
        <v>136</v>
      </c>
      <c r="R80" s="205"/>
      <c r="S80" s="25" t="s">
        <v>73</v>
      </c>
      <c r="T80" s="26">
        <v>110</v>
      </c>
      <c r="U80" s="26">
        <v>95</v>
      </c>
      <c r="V80" s="26">
        <v>60</v>
      </c>
      <c r="W80" s="26">
        <v>9</v>
      </c>
      <c r="X80" s="26">
        <v>120</v>
      </c>
      <c r="Y80" s="26">
        <v>115</v>
      </c>
      <c r="Z80" s="26">
        <v>6</v>
      </c>
      <c r="AA80" s="26">
        <v>71</v>
      </c>
      <c r="AB80" s="26">
        <v>41</v>
      </c>
      <c r="AC80" s="26">
        <v>50</v>
      </c>
      <c r="AD80" s="205"/>
      <c r="AE80" s="25" t="s">
        <v>73</v>
      </c>
      <c r="AF80" s="26">
        <v>1768</v>
      </c>
      <c r="AG80" s="26">
        <v>306</v>
      </c>
      <c r="AH80" s="26">
        <v>37</v>
      </c>
      <c r="AI80" s="26">
        <v>494</v>
      </c>
      <c r="AJ80" s="26">
        <v>134</v>
      </c>
      <c r="AK80" s="26">
        <v>44</v>
      </c>
      <c r="AL80" s="26">
        <v>40</v>
      </c>
      <c r="AM80" s="26">
        <v>66</v>
      </c>
      <c r="AN80" s="26">
        <v>111</v>
      </c>
      <c r="AO80" s="26">
        <v>82</v>
      </c>
      <c r="AP80" s="26">
        <v>79</v>
      </c>
      <c r="AR80" s="80" t="s">
        <v>2056</v>
      </c>
      <c r="AS80" s="80" t="s">
        <v>2741</v>
      </c>
      <c r="AT80" s="78">
        <v>3571</v>
      </c>
    </row>
    <row r="81" spans="1:46">
      <c r="A81" s="225" t="s">
        <v>146</v>
      </c>
      <c r="B81" s="97" t="s">
        <v>90</v>
      </c>
      <c r="C81" s="34">
        <f t="shared" ref="C81:Q81" si="0">C7+C10+C13+C16+C19+C22+C25+C28+C31+C34+C37+C40+C48+C51+C54+C57+C60+C63+C66+C69+C72+C75+C78</f>
        <v>1595</v>
      </c>
      <c r="D81" s="34">
        <f t="shared" si="0"/>
        <v>810</v>
      </c>
      <c r="E81" s="34">
        <f t="shared" si="0"/>
        <v>30611</v>
      </c>
      <c r="F81" s="34">
        <f t="shared" si="0"/>
        <v>15540</v>
      </c>
      <c r="G81" s="34">
        <f t="shared" si="0"/>
        <v>45393</v>
      </c>
      <c r="H81" s="34">
        <f t="shared" si="0"/>
        <v>22779</v>
      </c>
      <c r="I81" s="34">
        <f t="shared" si="0"/>
        <v>67905</v>
      </c>
      <c r="J81" s="34">
        <f t="shared" si="0"/>
        <v>33809</v>
      </c>
      <c r="K81" s="34">
        <f t="shared" si="0"/>
        <v>145504</v>
      </c>
      <c r="L81" s="34">
        <f t="shared" si="0"/>
        <v>72938</v>
      </c>
      <c r="M81" s="34">
        <f t="shared" si="0"/>
        <v>184</v>
      </c>
      <c r="N81" s="34">
        <f t="shared" si="0"/>
        <v>1752</v>
      </c>
      <c r="O81" s="34">
        <f t="shared" si="0"/>
        <v>2224</v>
      </c>
      <c r="P81" s="34">
        <f t="shared" si="0"/>
        <v>3046</v>
      </c>
      <c r="Q81" s="34">
        <f t="shared" si="0"/>
        <v>7206</v>
      </c>
      <c r="R81" s="225" t="s">
        <v>146</v>
      </c>
      <c r="S81" s="97" t="s">
        <v>90</v>
      </c>
      <c r="T81" s="34">
        <f t="shared" ref="T81:AC81" si="1">T7+T10+T13+T16+T19+T22+T25+T28+T31+T34+T37+T40+T48+T51+T54+T57+T60+T63+T66+T69+T72+T75+T78</f>
        <v>5169</v>
      </c>
      <c r="U81" s="34">
        <f t="shared" si="1"/>
        <v>4489</v>
      </c>
      <c r="V81" s="34">
        <f t="shared" si="1"/>
        <v>2685</v>
      </c>
      <c r="W81" s="34">
        <f t="shared" si="1"/>
        <v>433</v>
      </c>
      <c r="X81" s="34">
        <f t="shared" si="1"/>
        <v>5935</v>
      </c>
      <c r="Y81" s="34">
        <f t="shared" si="1"/>
        <v>5658</v>
      </c>
      <c r="Z81" s="34">
        <f t="shared" si="1"/>
        <v>797</v>
      </c>
      <c r="AA81" s="34">
        <f t="shared" si="1"/>
        <v>2585</v>
      </c>
      <c r="AB81" s="34">
        <f t="shared" si="1"/>
        <v>1554</v>
      </c>
      <c r="AC81" s="34">
        <f t="shared" si="1"/>
        <v>2811</v>
      </c>
      <c r="AD81" s="225" t="s">
        <v>146</v>
      </c>
      <c r="AE81" s="97" t="s">
        <v>90</v>
      </c>
      <c r="AF81" s="34">
        <f t="shared" ref="AF81:AP81" si="2">AF7+AF10+AF13+AF16+AF19+AF22+AF25+AF28+AF31+AF34+AF37+AF40+AF48+AF51+AF54+AF57+AF60+AF63+AF66+AF69+AF72+AF75+AF78</f>
        <v>66313</v>
      </c>
      <c r="AG81" s="34">
        <f t="shared" si="2"/>
        <v>27381</v>
      </c>
      <c r="AH81" s="34">
        <f t="shared" si="2"/>
        <v>3135</v>
      </c>
      <c r="AI81" s="34">
        <f t="shared" si="2"/>
        <v>18122</v>
      </c>
      <c r="AJ81" s="34">
        <f t="shared" si="2"/>
        <v>5700</v>
      </c>
      <c r="AK81" s="34">
        <f t="shared" si="2"/>
        <v>4024</v>
      </c>
      <c r="AL81" s="34">
        <f t="shared" si="2"/>
        <v>1845</v>
      </c>
      <c r="AM81" s="34">
        <f t="shared" si="2"/>
        <v>3329</v>
      </c>
      <c r="AN81" s="34">
        <f t="shared" si="2"/>
        <v>5693</v>
      </c>
      <c r="AO81" s="34">
        <f t="shared" si="2"/>
        <v>4865</v>
      </c>
      <c r="AP81" s="34">
        <f t="shared" si="2"/>
        <v>4513</v>
      </c>
      <c r="AR81" s="80" t="str">
        <f t="shared" ref="AR81:AR88" si="3">IF(A81="",AR80,A81)</f>
        <v xml:space="preserve">MADAGASCAR </v>
      </c>
      <c r="AS81" s="80" t="str">
        <f t="shared" ref="AS81:AS88" si="4">AR81&amp;B81</f>
        <v>MADAGASCAR RURAL</v>
      </c>
      <c r="AT81" s="78">
        <f t="shared" ref="AT81:AT88" si="5">AF81+AH81+2*AI81+3*AJ81+4*AK81+5*AL81</f>
        <v>148113</v>
      </c>
    </row>
    <row r="82" spans="1:46">
      <c r="A82" s="225"/>
      <c r="B82" s="94" t="s">
        <v>91</v>
      </c>
      <c r="C82" s="34">
        <f t="shared" ref="C82:Q82" si="6">C8+C11+C14+C17+C20+C23+C26+C29+C32+C35+C38+C41+C49+C52+C55+C58+C61+C64+C67+C70+C73+C76+C79</f>
        <v>4279</v>
      </c>
      <c r="D82" s="34">
        <f t="shared" si="6"/>
        <v>2196</v>
      </c>
      <c r="E82" s="34">
        <f t="shared" si="6"/>
        <v>39143</v>
      </c>
      <c r="F82" s="34">
        <f t="shared" si="6"/>
        <v>19965</v>
      </c>
      <c r="G82" s="34">
        <f t="shared" si="6"/>
        <v>52119</v>
      </c>
      <c r="H82" s="34">
        <f t="shared" si="6"/>
        <v>26101</v>
      </c>
      <c r="I82" s="34">
        <f t="shared" si="6"/>
        <v>62105</v>
      </c>
      <c r="J82" s="34">
        <f t="shared" si="6"/>
        <v>31189</v>
      </c>
      <c r="K82" s="34">
        <f t="shared" si="6"/>
        <v>157646</v>
      </c>
      <c r="L82" s="34">
        <f t="shared" si="6"/>
        <v>79451</v>
      </c>
      <c r="M82" s="34">
        <f t="shared" si="6"/>
        <v>380</v>
      </c>
      <c r="N82" s="34">
        <f t="shared" si="6"/>
        <v>1782</v>
      </c>
      <c r="O82" s="34">
        <f t="shared" si="6"/>
        <v>1974</v>
      </c>
      <c r="P82" s="34">
        <f t="shared" si="6"/>
        <v>2272</v>
      </c>
      <c r="Q82" s="34">
        <f t="shared" si="6"/>
        <v>6408</v>
      </c>
      <c r="R82" s="225"/>
      <c r="S82" s="94" t="s">
        <v>91</v>
      </c>
      <c r="T82" s="34">
        <f t="shared" ref="T82:AC82" si="7">T8+T11+T14+T17+T20+T23+T26+T29+T32+T35+T38+T41+T49+T52+T55+T58+T61+T64+T67+T70+T73+T76+T79</f>
        <v>5165</v>
      </c>
      <c r="U82" s="34">
        <f t="shared" si="7"/>
        <v>4965</v>
      </c>
      <c r="V82" s="34">
        <f t="shared" si="7"/>
        <v>4420</v>
      </c>
      <c r="W82" s="34">
        <f t="shared" si="7"/>
        <v>259</v>
      </c>
      <c r="X82" s="34">
        <f t="shared" si="7"/>
        <v>6133</v>
      </c>
      <c r="Y82" s="34">
        <f t="shared" si="7"/>
        <v>5998</v>
      </c>
      <c r="Z82" s="34">
        <f t="shared" si="7"/>
        <v>806</v>
      </c>
      <c r="AA82" s="34">
        <f t="shared" si="7"/>
        <v>3427</v>
      </c>
      <c r="AB82" s="34">
        <f t="shared" si="7"/>
        <v>1995</v>
      </c>
      <c r="AC82" s="34">
        <f t="shared" si="7"/>
        <v>1882</v>
      </c>
      <c r="AD82" s="225"/>
      <c r="AE82" s="94" t="s">
        <v>91</v>
      </c>
      <c r="AF82" s="34">
        <f t="shared" ref="AF82:AP82" si="8">AF8+AF11+AF14+AF17+AF20+AF23+AF26+AF29+AF32+AF35+AF38+AF41+AF49+AF52+AF55+AF58+AF61+AF64+AF67+AF70+AF73+AF76+AF79</f>
        <v>82449</v>
      </c>
      <c r="AG82" s="34">
        <f t="shared" si="8"/>
        <v>30403</v>
      </c>
      <c r="AH82" s="34">
        <f t="shared" si="8"/>
        <v>2775</v>
      </c>
      <c r="AI82" s="34">
        <f t="shared" si="8"/>
        <v>23068</v>
      </c>
      <c r="AJ82" s="34">
        <f t="shared" si="8"/>
        <v>6305</v>
      </c>
      <c r="AK82" s="34">
        <f t="shared" si="8"/>
        <v>3093</v>
      </c>
      <c r="AL82" s="34">
        <f t="shared" si="8"/>
        <v>2249</v>
      </c>
      <c r="AM82" s="34">
        <f t="shared" si="8"/>
        <v>4424</v>
      </c>
      <c r="AN82" s="34">
        <f t="shared" si="8"/>
        <v>5974</v>
      </c>
      <c r="AO82" s="34">
        <f t="shared" si="8"/>
        <v>5569</v>
      </c>
      <c r="AP82" s="34">
        <f t="shared" si="8"/>
        <v>4868</v>
      </c>
      <c r="AR82" s="80" t="str">
        <f t="shared" si="3"/>
        <v xml:space="preserve">MADAGASCAR </v>
      </c>
      <c r="AS82" s="80" t="str">
        <f t="shared" si="4"/>
        <v>MADAGASCAR URBAIN</v>
      </c>
      <c r="AT82" s="78">
        <f t="shared" si="5"/>
        <v>173892</v>
      </c>
    </row>
    <row r="83" spans="1:46">
      <c r="A83" s="225"/>
      <c r="B83" s="94" t="s">
        <v>73</v>
      </c>
      <c r="C83" s="34">
        <f t="shared" ref="C83:Q83" si="9">C9+C12+C15+C18+C21+C24+C27+C30+C33+C36+C39+C42+C50+C53+C56+C59+C62+C65+C68+C71+C74+C77+C80</f>
        <v>5874</v>
      </c>
      <c r="D83" s="34">
        <f t="shared" si="9"/>
        <v>3006</v>
      </c>
      <c r="E83" s="34">
        <f t="shared" si="9"/>
        <v>69754</v>
      </c>
      <c r="F83" s="34">
        <f t="shared" si="9"/>
        <v>35505</v>
      </c>
      <c r="G83" s="34">
        <f t="shared" si="9"/>
        <v>97512</v>
      </c>
      <c r="H83" s="34">
        <f t="shared" si="9"/>
        <v>48880</v>
      </c>
      <c r="I83" s="34">
        <f t="shared" si="9"/>
        <v>130010</v>
      </c>
      <c r="J83" s="34">
        <f t="shared" si="9"/>
        <v>64998</v>
      </c>
      <c r="K83" s="34">
        <f t="shared" si="9"/>
        <v>303150</v>
      </c>
      <c r="L83" s="34">
        <f t="shared" si="9"/>
        <v>152389</v>
      </c>
      <c r="M83" s="34">
        <f t="shared" si="9"/>
        <v>564</v>
      </c>
      <c r="N83" s="34">
        <f t="shared" si="9"/>
        <v>3534</v>
      </c>
      <c r="O83" s="34">
        <f t="shared" si="9"/>
        <v>4198</v>
      </c>
      <c r="P83" s="34">
        <f t="shared" si="9"/>
        <v>5318</v>
      </c>
      <c r="Q83" s="34">
        <f t="shared" si="9"/>
        <v>13614</v>
      </c>
      <c r="R83" s="225"/>
      <c r="S83" s="94" t="s">
        <v>73</v>
      </c>
      <c r="T83" s="34">
        <f t="shared" ref="T83:AC83" si="10">T9+T12+T15+T18+T21+T24+T27+T30+T33+T36+T39+T42+T50+T53+T56+T59+T62+T65+T68+T71+T74+T77+T80</f>
        <v>10334</v>
      </c>
      <c r="U83" s="34">
        <f t="shared" si="10"/>
        <v>9454</v>
      </c>
      <c r="V83" s="34">
        <f t="shared" si="10"/>
        <v>7105</v>
      </c>
      <c r="W83" s="34">
        <f t="shared" si="10"/>
        <v>692</v>
      </c>
      <c r="X83" s="34">
        <f t="shared" si="10"/>
        <v>12068</v>
      </c>
      <c r="Y83" s="34">
        <f t="shared" si="10"/>
        <v>11656</v>
      </c>
      <c r="Z83" s="34">
        <f t="shared" si="10"/>
        <v>1603</v>
      </c>
      <c r="AA83" s="34">
        <f t="shared" si="10"/>
        <v>6012</v>
      </c>
      <c r="AB83" s="34">
        <f t="shared" si="10"/>
        <v>3549</v>
      </c>
      <c r="AC83" s="34">
        <f t="shared" si="10"/>
        <v>4693</v>
      </c>
      <c r="AD83" s="225"/>
      <c r="AE83" s="94" t="s">
        <v>73</v>
      </c>
      <c r="AF83" s="34">
        <f t="shared" ref="AF83:AP83" si="11">AF9+AF12+AF15+AF18+AF21+AF24+AF27+AF30+AF33+AF36+AF39+AF42+AF50+AF53+AF56+AF59+AF62+AF65+AF68+AF71+AF74+AF77+AF80</f>
        <v>148762</v>
      </c>
      <c r="AG83" s="34">
        <f t="shared" si="11"/>
        <v>57784</v>
      </c>
      <c r="AH83" s="34">
        <f t="shared" si="11"/>
        <v>5910</v>
      </c>
      <c r="AI83" s="34">
        <f t="shared" si="11"/>
        <v>41190</v>
      </c>
      <c r="AJ83" s="34">
        <f t="shared" si="11"/>
        <v>12005</v>
      </c>
      <c r="AK83" s="34">
        <f t="shared" si="11"/>
        <v>7117</v>
      </c>
      <c r="AL83" s="34">
        <f t="shared" si="11"/>
        <v>4094</v>
      </c>
      <c r="AM83" s="34">
        <f t="shared" si="11"/>
        <v>7753</v>
      </c>
      <c r="AN83" s="34">
        <f t="shared" si="11"/>
        <v>11667</v>
      </c>
      <c r="AO83" s="34">
        <f t="shared" si="11"/>
        <v>10434</v>
      </c>
      <c r="AP83" s="34">
        <f t="shared" si="11"/>
        <v>9381</v>
      </c>
      <c r="AR83" s="80" t="str">
        <f t="shared" si="3"/>
        <v xml:space="preserve">MADAGASCAR </v>
      </c>
      <c r="AS83" s="80" t="str">
        <f t="shared" si="4"/>
        <v>MADAGASCAR TOTAL</v>
      </c>
      <c r="AT83" s="78">
        <f t="shared" si="5"/>
        <v>322005</v>
      </c>
    </row>
    <row r="84" spans="1:46">
      <c r="A84" s="206" t="s">
        <v>2223</v>
      </c>
      <c r="B84" s="206"/>
      <c r="C84" s="206"/>
      <c r="D84" s="206"/>
      <c r="E84" s="206"/>
      <c r="F84" s="206"/>
      <c r="G84" s="206"/>
      <c r="H84" s="206"/>
      <c r="I84" s="206"/>
      <c r="J84" s="206"/>
      <c r="K84" s="206"/>
      <c r="L84" s="206"/>
      <c r="M84" s="206"/>
      <c r="N84" s="206"/>
      <c r="O84" s="206"/>
      <c r="P84" s="206"/>
      <c r="Q84" s="206"/>
      <c r="R84" s="218" t="s">
        <v>345</v>
      </c>
      <c r="S84" s="218"/>
      <c r="T84" s="218"/>
      <c r="U84" s="218"/>
      <c r="V84" s="218"/>
      <c r="W84" s="218"/>
      <c r="X84" s="218"/>
      <c r="Y84" s="218"/>
      <c r="Z84" s="218"/>
      <c r="AA84" s="218"/>
      <c r="AB84" s="218"/>
      <c r="AC84" s="218"/>
      <c r="AD84" s="218" t="s">
        <v>346</v>
      </c>
      <c r="AE84" s="218"/>
      <c r="AF84" s="218"/>
      <c r="AG84" s="218"/>
      <c r="AH84" s="218"/>
      <c r="AI84" s="218"/>
      <c r="AJ84" s="218"/>
      <c r="AK84" s="218"/>
      <c r="AL84" s="218"/>
      <c r="AM84" s="218"/>
      <c r="AN84" s="218"/>
      <c r="AO84" s="218"/>
      <c r="AP84" s="218"/>
      <c r="AR84" s="80" t="str">
        <f t="shared" si="3"/>
        <v>REPARTITION DES EFFECTIFS DES ELEVES ET DES SECTIONS DU PRESCOLAIRE PRIVE PAR CISCO, PAR MILIEU DE RESIDENCE ET PAR GENRE</v>
      </c>
      <c r="AS84" s="80" t="str">
        <f t="shared" si="4"/>
        <v>REPARTITION DES EFFECTIFS DES ELEVES ET DES SECTIONS DU PRESCOLAIRE PRIVE PAR CISCO, PAR MILIEU DE RESIDENCE ET PAR GENRE</v>
      </c>
      <c r="AT84" s="78">
        <f t="shared" si="5"/>
        <v>0</v>
      </c>
    </row>
    <row r="85" spans="1:46">
      <c r="A85" s="206" t="str">
        <f>"ANNEE SCOLAIRE "&amp;annee_scolaire</f>
        <v>ANNEE SCOLAIRE 2022-2023</v>
      </c>
      <c r="B85" s="206"/>
      <c r="C85" s="206"/>
      <c r="D85" s="206"/>
      <c r="E85" s="206"/>
      <c r="F85" s="206"/>
      <c r="G85" s="206"/>
      <c r="H85" s="206"/>
      <c r="I85" s="206"/>
      <c r="J85" s="206"/>
      <c r="K85" s="206"/>
      <c r="L85" s="206"/>
      <c r="M85" s="206"/>
      <c r="N85" s="206"/>
      <c r="O85" s="206"/>
      <c r="P85" s="206"/>
      <c r="Q85" s="206"/>
      <c r="R85" s="218" t="str">
        <f>"ANNEE SCOLAIRE "&amp;annee_scolaire</f>
        <v>ANNEE SCOLAIRE 2022-2023</v>
      </c>
      <c r="S85" s="218"/>
      <c r="T85" s="218"/>
      <c r="U85" s="218"/>
      <c r="V85" s="218"/>
      <c r="W85" s="218"/>
      <c r="X85" s="218"/>
      <c r="Y85" s="218"/>
      <c r="Z85" s="218"/>
      <c r="AA85" s="218"/>
      <c r="AB85" s="218"/>
      <c r="AC85" s="218"/>
      <c r="AD85" s="218" t="str">
        <f>"ANNEE SCOLAIRE "&amp;annee_scolaire</f>
        <v>ANNEE SCOLAIRE 2022-2023</v>
      </c>
      <c r="AE85" s="218"/>
      <c r="AF85" s="218"/>
      <c r="AG85" s="218"/>
      <c r="AH85" s="218"/>
      <c r="AI85" s="218"/>
      <c r="AJ85" s="218"/>
      <c r="AK85" s="218"/>
      <c r="AL85" s="218"/>
      <c r="AM85" s="218"/>
      <c r="AN85" s="218"/>
      <c r="AO85" s="218"/>
      <c r="AP85" s="218"/>
      <c r="AR85" s="80" t="str">
        <f t="shared" si="3"/>
        <v>ANNEE SCOLAIRE 2022-2023</v>
      </c>
      <c r="AS85" s="80" t="str">
        <f t="shared" si="4"/>
        <v>ANNEE SCOLAIRE 2022-2023</v>
      </c>
      <c r="AT85" s="78">
        <f t="shared" si="5"/>
        <v>0</v>
      </c>
    </row>
    <row r="86" spans="1:46">
      <c r="A86" s="202" t="s">
        <v>2</v>
      </c>
      <c r="B86" s="202" t="s">
        <v>84</v>
      </c>
      <c r="C86" s="210" t="s">
        <v>239</v>
      </c>
      <c r="D86" s="210"/>
      <c r="E86" s="218" t="s">
        <v>43</v>
      </c>
      <c r="F86" s="218"/>
      <c r="G86" s="218" t="s">
        <v>44</v>
      </c>
      <c r="H86" s="218"/>
      <c r="I86" s="218" t="s">
        <v>45</v>
      </c>
      <c r="J86" s="218"/>
      <c r="K86" s="218" t="s">
        <v>47</v>
      </c>
      <c r="L86" s="218"/>
      <c r="M86" s="218" t="s">
        <v>133</v>
      </c>
      <c r="N86" s="218"/>
      <c r="O86" s="218"/>
      <c r="P86" s="218"/>
      <c r="Q86" s="218"/>
      <c r="R86" s="202" t="s">
        <v>2</v>
      </c>
      <c r="S86" s="219" t="s">
        <v>84</v>
      </c>
      <c r="T86" s="208" t="s">
        <v>134</v>
      </c>
      <c r="U86" s="208"/>
      <c r="V86" s="208"/>
      <c r="W86" s="208"/>
      <c r="X86" s="208" t="s">
        <v>135</v>
      </c>
      <c r="Y86" s="208"/>
      <c r="Z86" s="208"/>
      <c r="AA86" s="209" t="s">
        <v>136</v>
      </c>
      <c r="AB86" s="209"/>
      <c r="AC86" s="209" t="s">
        <v>137</v>
      </c>
      <c r="AD86" s="202" t="s">
        <v>2</v>
      </c>
      <c r="AE86" s="202" t="s">
        <v>84</v>
      </c>
      <c r="AF86" s="224" t="s">
        <v>138</v>
      </c>
      <c r="AG86" s="224"/>
      <c r="AH86" s="224"/>
      <c r="AI86" s="224"/>
      <c r="AJ86" s="224"/>
      <c r="AK86" s="224"/>
      <c r="AL86" s="224"/>
      <c r="AM86" s="224"/>
      <c r="AN86" s="224"/>
      <c r="AO86" s="224"/>
      <c r="AP86" s="224"/>
      <c r="AR86" s="80" t="str">
        <f t="shared" si="3"/>
        <v>CISCO</v>
      </c>
      <c r="AS86" s="80" t="str">
        <f t="shared" si="4"/>
        <v>CISCOMILIEU DE RESIDENCE</v>
      </c>
      <c r="AT86" s="78" t="e">
        <f t="shared" si="5"/>
        <v>#VALUE!</v>
      </c>
    </row>
    <row r="87" spans="1:46">
      <c r="A87" s="202"/>
      <c r="B87" s="202"/>
      <c r="C87" s="210" t="s">
        <v>139</v>
      </c>
      <c r="D87" s="210" t="s">
        <v>48</v>
      </c>
      <c r="E87" s="210" t="s">
        <v>139</v>
      </c>
      <c r="F87" s="210" t="s">
        <v>48</v>
      </c>
      <c r="G87" s="210" t="s">
        <v>139</v>
      </c>
      <c r="H87" s="210" t="s">
        <v>48</v>
      </c>
      <c r="I87" s="210" t="s">
        <v>139</v>
      </c>
      <c r="J87" s="210" t="s">
        <v>48</v>
      </c>
      <c r="K87" s="210" t="s">
        <v>139</v>
      </c>
      <c r="L87" s="210" t="s">
        <v>48</v>
      </c>
      <c r="M87" s="210" t="s">
        <v>240</v>
      </c>
      <c r="N87" s="210" t="s">
        <v>43</v>
      </c>
      <c r="O87" s="210" t="s">
        <v>44</v>
      </c>
      <c r="P87" s="210" t="s">
        <v>45</v>
      </c>
      <c r="Q87" s="210" t="s">
        <v>47</v>
      </c>
      <c r="R87" s="202"/>
      <c r="S87" s="219"/>
      <c r="T87" s="210" t="s">
        <v>140</v>
      </c>
      <c r="U87" s="210" t="s">
        <v>237</v>
      </c>
      <c r="V87" s="210" t="s">
        <v>141</v>
      </c>
      <c r="W87" s="210" t="s">
        <v>142</v>
      </c>
      <c r="X87" s="208"/>
      <c r="Y87" s="208"/>
      <c r="Z87" s="208"/>
      <c r="AA87" s="209"/>
      <c r="AB87" s="209"/>
      <c r="AC87" s="209"/>
      <c r="AD87" s="202"/>
      <c r="AE87" s="202"/>
      <c r="AF87" s="210" t="s">
        <v>41</v>
      </c>
      <c r="AG87" s="210" t="s">
        <v>42</v>
      </c>
      <c r="AH87" s="210" t="s">
        <v>335</v>
      </c>
      <c r="AI87" s="210" t="s">
        <v>278</v>
      </c>
      <c r="AJ87" s="210" t="s">
        <v>336</v>
      </c>
      <c r="AK87" s="210" t="s">
        <v>337</v>
      </c>
      <c r="AL87" s="210" t="s">
        <v>338</v>
      </c>
      <c r="AM87" s="210" t="s">
        <v>144</v>
      </c>
      <c r="AN87" s="210" t="s">
        <v>145</v>
      </c>
      <c r="AO87" s="210" t="s">
        <v>57</v>
      </c>
      <c r="AP87" s="210" t="s">
        <v>58</v>
      </c>
      <c r="AR87" s="80" t="str">
        <f t="shared" si="3"/>
        <v>CISCO</v>
      </c>
      <c r="AS87" s="80" t="str">
        <f t="shared" si="4"/>
        <v>CISCO</v>
      </c>
      <c r="AT87" s="78" t="e">
        <f t="shared" si="5"/>
        <v>#VALUE!</v>
      </c>
    </row>
    <row r="88" spans="1:46">
      <c r="A88" s="202"/>
      <c r="B88" s="202"/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  <c r="O88" s="210"/>
      <c r="P88" s="210"/>
      <c r="Q88" s="210"/>
      <c r="R88" s="202"/>
      <c r="S88" s="219"/>
      <c r="T88" s="210"/>
      <c r="U88" s="210"/>
      <c r="V88" s="210"/>
      <c r="W88" s="210"/>
      <c r="X88" s="126" t="s">
        <v>47</v>
      </c>
      <c r="Y88" s="126" t="s">
        <v>143</v>
      </c>
      <c r="Z88" s="126" t="s">
        <v>238</v>
      </c>
      <c r="AA88" s="14" t="s">
        <v>47</v>
      </c>
      <c r="AB88" s="126" t="s">
        <v>143</v>
      </c>
      <c r="AC88" s="209"/>
      <c r="AD88" s="202"/>
      <c r="AE88" s="202"/>
      <c r="AF88" s="210"/>
      <c r="AG88" s="210"/>
      <c r="AH88" s="210"/>
      <c r="AI88" s="210"/>
      <c r="AJ88" s="210"/>
      <c r="AK88" s="210"/>
      <c r="AL88" s="210"/>
      <c r="AM88" s="210"/>
      <c r="AN88" s="210"/>
      <c r="AO88" s="210"/>
      <c r="AP88" s="210"/>
      <c r="AR88" s="80" t="str">
        <f t="shared" si="3"/>
        <v>CISCO</v>
      </c>
      <c r="AS88" s="80" t="str">
        <f t="shared" si="4"/>
        <v>CISCO</v>
      </c>
      <c r="AT88" s="78">
        <f t="shared" si="5"/>
        <v>0</v>
      </c>
    </row>
    <row r="89" spans="1:46">
      <c r="A89" s="7" t="s">
        <v>95</v>
      </c>
      <c r="B89" s="7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71"/>
      <c r="N89" s="71"/>
      <c r="O89" s="71"/>
      <c r="P89" s="71"/>
      <c r="Q89" s="71"/>
      <c r="R89" s="7" t="s">
        <v>95</v>
      </c>
      <c r="S89" s="18"/>
      <c r="T89" s="15"/>
      <c r="U89" s="15"/>
      <c r="V89" s="15"/>
      <c r="W89" s="15"/>
      <c r="X89" s="16"/>
      <c r="Y89" s="15"/>
      <c r="Z89" s="15"/>
      <c r="AA89" s="16"/>
      <c r="AB89" s="15"/>
      <c r="AC89" s="16"/>
      <c r="AD89" s="7" t="s">
        <v>95</v>
      </c>
      <c r="AE89" s="7"/>
      <c r="AF89" s="9"/>
      <c r="AG89" s="9"/>
      <c r="AH89" s="9"/>
      <c r="AI89" s="71"/>
      <c r="AJ89" s="71"/>
      <c r="AK89" s="71"/>
      <c r="AL89" s="71"/>
      <c r="AM89" s="71"/>
      <c r="AN89" s="71"/>
      <c r="AO89" s="71"/>
      <c r="AP89" s="71"/>
      <c r="AR89" s="80" t="s">
        <v>95</v>
      </c>
      <c r="AS89" s="80" t="s">
        <v>95</v>
      </c>
      <c r="AT89" s="78">
        <v>0</v>
      </c>
    </row>
    <row r="90" spans="1:46" ht="14.45" customHeight="1">
      <c r="A90" s="205" t="s">
        <v>149</v>
      </c>
      <c r="B90" s="8" t="s">
        <v>90</v>
      </c>
      <c r="C90" s="71">
        <v>1</v>
      </c>
      <c r="D90" s="71">
        <v>1</v>
      </c>
      <c r="E90" s="71">
        <v>286</v>
      </c>
      <c r="F90" s="71">
        <v>160</v>
      </c>
      <c r="G90" s="71">
        <v>358</v>
      </c>
      <c r="H90" s="71">
        <v>175</v>
      </c>
      <c r="I90" s="71">
        <v>1963</v>
      </c>
      <c r="J90" s="71">
        <v>1021</v>
      </c>
      <c r="K90" s="125">
        <v>2608</v>
      </c>
      <c r="L90" s="125">
        <v>1357</v>
      </c>
      <c r="M90" s="71">
        <v>1</v>
      </c>
      <c r="N90" s="71">
        <v>26</v>
      </c>
      <c r="O90" s="71">
        <v>22</v>
      </c>
      <c r="P90" s="71">
        <v>77</v>
      </c>
      <c r="Q90" s="125">
        <v>126</v>
      </c>
      <c r="R90" s="205" t="s">
        <v>149</v>
      </c>
      <c r="S90" s="8" t="s">
        <v>90</v>
      </c>
      <c r="T90" s="125">
        <v>100</v>
      </c>
      <c r="U90" s="71">
        <v>91</v>
      </c>
      <c r="V90" s="71">
        <v>17</v>
      </c>
      <c r="W90" s="71">
        <v>6</v>
      </c>
      <c r="X90" s="71">
        <v>99</v>
      </c>
      <c r="Y90" s="71">
        <v>99</v>
      </c>
      <c r="Z90" s="71">
        <v>10</v>
      </c>
      <c r="AA90" s="71">
        <v>34</v>
      </c>
      <c r="AB90" s="71">
        <v>20</v>
      </c>
      <c r="AC90" s="71">
        <v>77</v>
      </c>
      <c r="AD90" s="205" t="s">
        <v>149</v>
      </c>
      <c r="AE90" s="8" t="s">
        <v>90</v>
      </c>
      <c r="AF90" s="71">
        <v>770</v>
      </c>
      <c r="AG90" s="71">
        <v>341</v>
      </c>
      <c r="AH90" s="71">
        <v>20</v>
      </c>
      <c r="AI90" s="71">
        <v>247</v>
      </c>
      <c r="AJ90" s="71">
        <v>183</v>
      </c>
      <c r="AK90" s="71">
        <v>156</v>
      </c>
      <c r="AL90" s="71">
        <v>46</v>
      </c>
      <c r="AM90" s="71">
        <v>29</v>
      </c>
      <c r="AN90" s="71">
        <v>108</v>
      </c>
      <c r="AO90" s="71">
        <v>82</v>
      </c>
      <c r="AP90" s="71">
        <v>81</v>
      </c>
      <c r="AR90" s="80" t="s">
        <v>149</v>
      </c>
      <c r="AS90" s="80" t="s">
        <v>2342</v>
      </c>
      <c r="AT90" s="78">
        <v>2687</v>
      </c>
    </row>
    <row r="91" spans="1:46">
      <c r="A91" s="205"/>
      <c r="B91" s="8" t="s">
        <v>91</v>
      </c>
      <c r="C91" s="71">
        <v>49</v>
      </c>
      <c r="D91" s="71">
        <v>30</v>
      </c>
      <c r="E91" s="71">
        <v>350</v>
      </c>
      <c r="F91" s="71">
        <v>167</v>
      </c>
      <c r="G91" s="71">
        <v>454</v>
      </c>
      <c r="H91" s="71">
        <v>213</v>
      </c>
      <c r="I91" s="71">
        <v>704</v>
      </c>
      <c r="J91" s="71">
        <v>355</v>
      </c>
      <c r="K91" s="125">
        <v>1557</v>
      </c>
      <c r="L91" s="125">
        <v>765</v>
      </c>
      <c r="M91" s="71">
        <v>4</v>
      </c>
      <c r="N91" s="71">
        <v>22</v>
      </c>
      <c r="O91" s="71">
        <v>16</v>
      </c>
      <c r="P91" s="71">
        <v>25</v>
      </c>
      <c r="Q91" s="125">
        <v>67</v>
      </c>
      <c r="R91" s="205"/>
      <c r="S91" s="8" t="s">
        <v>91</v>
      </c>
      <c r="T91" s="125">
        <v>53</v>
      </c>
      <c r="U91" s="71">
        <v>53</v>
      </c>
      <c r="V91" s="71">
        <v>51</v>
      </c>
      <c r="W91" s="71">
        <v>1</v>
      </c>
      <c r="X91" s="71">
        <v>64</v>
      </c>
      <c r="Y91" s="71">
        <v>64</v>
      </c>
      <c r="Z91" s="71">
        <v>18</v>
      </c>
      <c r="AA91" s="71">
        <v>32</v>
      </c>
      <c r="AB91" s="71">
        <v>15</v>
      </c>
      <c r="AC91" s="71">
        <v>20</v>
      </c>
      <c r="AD91" s="205"/>
      <c r="AE91" s="8" t="s">
        <v>91</v>
      </c>
      <c r="AF91" s="71">
        <v>1057</v>
      </c>
      <c r="AG91" s="71">
        <v>204</v>
      </c>
      <c r="AH91" s="71">
        <v>32</v>
      </c>
      <c r="AI91" s="71">
        <v>241</v>
      </c>
      <c r="AJ91" s="71">
        <v>38</v>
      </c>
      <c r="AK91" s="71">
        <v>33</v>
      </c>
      <c r="AL91" s="71">
        <v>0</v>
      </c>
      <c r="AM91" s="71">
        <v>44</v>
      </c>
      <c r="AN91" s="71">
        <v>54</v>
      </c>
      <c r="AO91" s="71">
        <v>52</v>
      </c>
      <c r="AP91" s="71">
        <v>49</v>
      </c>
      <c r="AR91" s="80" t="s">
        <v>149</v>
      </c>
      <c r="AS91" s="80" t="s">
        <v>2343</v>
      </c>
      <c r="AT91" s="78">
        <v>1817</v>
      </c>
    </row>
    <row r="92" spans="1:46">
      <c r="A92" s="205"/>
      <c r="B92" s="25" t="s">
        <v>73</v>
      </c>
      <c r="C92" s="26">
        <v>50</v>
      </c>
      <c r="D92" s="26">
        <v>31</v>
      </c>
      <c r="E92" s="26">
        <v>636</v>
      </c>
      <c r="F92" s="26">
        <v>327</v>
      </c>
      <c r="G92" s="26">
        <v>812</v>
      </c>
      <c r="H92" s="26">
        <v>388</v>
      </c>
      <c r="I92" s="26">
        <v>2667</v>
      </c>
      <c r="J92" s="26">
        <v>1376</v>
      </c>
      <c r="K92" s="26">
        <v>4165</v>
      </c>
      <c r="L92" s="26">
        <v>2122</v>
      </c>
      <c r="M92" s="26">
        <v>5</v>
      </c>
      <c r="N92" s="26">
        <v>48</v>
      </c>
      <c r="O92" s="26">
        <v>38</v>
      </c>
      <c r="P92" s="26">
        <v>102</v>
      </c>
      <c r="Q92" s="26">
        <v>193</v>
      </c>
      <c r="R92" s="205"/>
      <c r="S92" s="25" t="s">
        <v>73</v>
      </c>
      <c r="T92" s="26">
        <v>153</v>
      </c>
      <c r="U92" s="26">
        <v>144</v>
      </c>
      <c r="V92" s="26">
        <v>68</v>
      </c>
      <c r="W92" s="26">
        <v>7</v>
      </c>
      <c r="X92" s="26">
        <v>163</v>
      </c>
      <c r="Y92" s="26">
        <v>163</v>
      </c>
      <c r="Z92" s="26">
        <v>28</v>
      </c>
      <c r="AA92" s="26">
        <v>66</v>
      </c>
      <c r="AB92" s="26">
        <v>35</v>
      </c>
      <c r="AC92" s="26">
        <v>97</v>
      </c>
      <c r="AD92" s="205"/>
      <c r="AE92" s="25" t="s">
        <v>73</v>
      </c>
      <c r="AF92" s="26">
        <v>1827</v>
      </c>
      <c r="AG92" s="26">
        <v>545</v>
      </c>
      <c r="AH92" s="26">
        <v>52</v>
      </c>
      <c r="AI92" s="26">
        <v>488</v>
      </c>
      <c r="AJ92" s="26">
        <v>221</v>
      </c>
      <c r="AK92" s="26">
        <v>189</v>
      </c>
      <c r="AL92" s="26">
        <v>46</v>
      </c>
      <c r="AM92" s="26">
        <v>73</v>
      </c>
      <c r="AN92" s="26">
        <v>162</v>
      </c>
      <c r="AO92" s="26">
        <v>134</v>
      </c>
      <c r="AP92" s="26">
        <v>130</v>
      </c>
      <c r="AR92" s="80" t="s">
        <v>149</v>
      </c>
      <c r="AS92" s="80" t="s">
        <v>2344</v>
      </c>
      <c r="AT92" s="78">
        <v>4504</v>
      </c>
    </row>
    <row r="93" spans="1:46" ht="14.45" customHeight="1">
      <c r="A93" s="205" t="s">
        <v>150</v>
      </c>
      <c r="B93" s="8" t="s">
        <v>90</v>
      </c>
      <c r="C93" s="71">
        <v>0</v>
      </c>
      <c r="D93" s="71">
        <v>0</v>
      </c>
      <c r="E93" s="71">
        <v>404</v>
      </c>
      <c r="F93" s="71">
        <v>199</v>
      </c>
      <c r="G93" s="71">
        <v>692</v>
      </c>
      <c r="H93" s="71">
        <v>355</v>
      </c>
      <c r="I93" s="71">
        <v>1481</v>
      </c>
      <c r="J93" s="71">
        <v>710</v>
      </c>
      <c r="K93" s="125">
        <v>2577</v>
      </c>
      <c r="L93" s="125">
        <v>1264</v>
      </c>
      <c r="M93" s="71">
        <v>0</v>
      </c>
      <c r="N93" s="71">
        <v>23</v>
      </c>
      <c r="O93" s="71">
        <v>28</v>
      </c>
      <c r="P93" s="71">
        <v>56</v>
      </c>
      <c r="Q93" s="125">
        <v>107</v>
      </c>
      <c r="R93" s="205" t="s">
        <v>150</v>
      </c>
      <c r="S93" s="8" t="s">
        <v>90</v>
      </c>
      <c r="T93" s="125">
        <v>96</v>
      </c>
      <c r="U93" s="71">
        <v>84</v>
      </c>
      <c r="V93" s="71">
        <v>21</v>
      </c>
      <c r="W93" s="71">
        <v>4</v>
      </c>
      <c r="X93" s="71">
        <v>97</v>
      </c>
      <c r="Y93" s="71">
        <v>92</v>
      </c>
      <c r="Z93" s="71">
        <v>6</v>
      </c>
      <c r="AA93" s="71">
        <v>43</v>
      </c>
      <c r="AB93" s="71">
        <v>21</v>
      </c>
      <c r="AC93" s="71">
        <v>54</v>
      </c>
      <c r="AD93" s="205" t="s">
        <v>150</v>
      </c>
      <c r="AE93" s="8" t="s">
        <v>90</v>
      </c>
      <c r="AF93" s="71">
        <v>883</v>
      </c>
      <c r="AG93" s="71">
        <v>413</v>
      </c>
      <c r="AH93" s="71">
        <v>17</v>
      </c>
      <c r="AI93" s="71">
        <v>232</v>
      </c>
      <c r="AJ93" s="71">
        <v>167</v>
      </c>
      <c r="AK93" s="71">
        <v>136</v>
      </c>
      <c r="AL93" s="71">
        <v>21</v>
      </c>
      <c r="AM93" s="71">
        <v>59</v>
      </c>
      <c r="AN93" s="71">
        <v>95</v>
      </c>
      <c r="AO93" s="71">
        <v>96</v>
      </c>
      <c r="AP93" s="71">
        <v>91</v>
      </c>
      <c r="AR93" s="80" t="s">
        <v>150</v>
      </c>
      <c r="AS93" s="80" t="s">
        <v>2345</v>
      </c>
      <c r="AT93" s="78">
        <v>2514</v>
      </c>
    </row>
    <row r="94" spans="1:46">
      <c r="A94" s="205"/>
      <c r="B94" s="8" t="s">
        <v>91</v>
      </c>
      <c r="C94" s="71">
        <v>0</v>
      </c>
      <c r="D94" s="71">
        <v>0</v>
      </c>
      <c r="E94" s="71">
        <v>117</v>
      </c>
      <c r="F94" s="71">
        <v>61</v>
      </c>
      <c r="G94" s="71">
        <v>138</v>
      </c>
      <c r="H94" s="71">
        <v>75</v>
      </c>
      <c r="I94" s="71">
        <v>291</v>
      </c>
      <c r="J94" s="71">
        <v>138</v>
      </c>
      <c r="K94" s="125">
        <v>546</v>
      </c>
      <c r="L94" s="125">
        <v>274</v>
      </c>
      <c r="M94" s="71">
        <v>0</v>
      </c>
      <c r="N94" s="71">
        <v>4</v>
      </c>
      <c r="O94" s="71">
        <v>6</v>
      </c>
      <c r="P94" s="71">
        <v>13</v>
      </c>
      <c r="Q94" s="125">
        <v>23</v>
      </c>
      <c r="R94" s="205"/>
      <c r="S94" s="8" t="s">
        <v>91</v>
      </c>
      <c r="T94" s="125">
        <v>19</v>
      </c>
      <c r="U94" s="71">
        <v>19</v>
      </c>
      <c r="V94" s="71">
        <v>8</v>
      </c>
      <c r="W94" s="71">
        <v>3</v>
      </c>
      <c r="X94" s="71">
        <v>19</v>
      </c>
      <c r="Y94" s="71">
        <v>18</v>
      </c>
      <c r="Z94" s="71">
        <v>1</v>
      </c>
      <c r="AA94" s="71">
        <v>5</v>
      </c>
      <c r="AB94" s="71">
        <v>3</v>
      </c>
      <c r="AC94" s="71">
        <v>14</v>
      </c>
      <c r="AD94" s="205"/>
      <c r="AE94" s="8" t="s">
        <v>91</v>
      </c>
      <c r="AF94" s="71">
        <v>126</v>
      </c>
      <c r="AG94" s="71">
        <v>36</v>
      </c>
      <c r="AH94" s="71">
        <v>20</v>
      </c>
      <c r="AI94" s="71">
        <v>29</v>
      </c>
      <c r="AJ94" s="71">
        <v>64</v>
      </c>
      <c r="AK94" s="71">
        <v>26</v>
      </c>
      <c r="AL94" s="71">
        <v>47</v>
      </c>
      <c r="AM94" s="71">
        <v>9</v>
      </c>
      <c r="AN94" s="71">
        <v>19</v>
      </c>
      <c r="AO94" s="71">
        <v>18</v>
      </c>
      <c r="AP94" s="71">
        <v>16</v>
      </c>
      <c r="AR94" s="80" t="s">
        <v>150</v>
      </c>
      <c r="AS94" s="80" t="s">
        <v>2346</v>
      </c>
      <c r="AT94" s="78">
        <v>735</v>
      </c>
    </row>
    <row r="95" spans="1:46">
      <c r="A95" s="205"/>
      <c r="B95" s="25" t="s">
        <v>73</v>
      </c>
      <c r="C95" s="26">
        <v>0</v>
      </c>
      <c r="D95" s="26">
        <v>0</v>
      </c>
      <c r="E95" s="26">
        <v>521</v>
      </c>
      <c r="F95" s="26">
        <v>260</v>
      </c>
      <c r="G95" s="26">
        <v>830</v>
      </c>
      <c r="H95" s="26">
        <v>430</v>
      </c>
      <c r="I95" s="26">
        <v>1772</v>
      </c>
      <c r="J95" s="26">
        <v>848</v>
      </c>
      <c r="K95" s="26">
        <v>3123</v>
      </c>
      <c r="L95" s="26">
        <v>1538</v>
      </c>
      <c r="M95" s="26">
        <v>0</v>
      </c>
      <c r="N95" s="26">
        <v>27</v>
      </c>
      <c r="O95" s="26">
        <v>34</v>
      </c>
      <c r="P95" s="26">
        <v>69</v>
      </c>
      <c r="Q95" s="26">
        <v>130</v>
      </c>
      <c r="R95" s="205"/>
      <c r="S95" s="25" t="s">
        <v>73</v>
      </c>
      <c r="T95" s="26">
        <v>115</v>
      </c>
      <c r="U95" s="26">
        <v>103</v>
      </c>
      <c r="V95" s="26">
        <v>29</v>
      </c>
      <c r="W95" s="26">
        <v>7</v>
      </c>
      <c r="X95" s="26">
        <v>116</v>
      </c>
      <c r="Y95" s="26">
        <v>110</v>
      </c>
      <c r="Z95" s="26">
        <v>7</v>
      </c>
      <c r="AA95" s="26">
        <v>48</v>
      </c>
      <c r="AB95" s="26">
        <v>24</v>
      </c>
      <c r="AC95" s="26">
        <v>68</v>
      </c>
      <c r="AD95" s="205"/>
      <c r="AE95" s="25" t="s">
        <v>73</v>
      </c>
      <c r="AF95" s="26">
        <v>1009</v>
      </c>
      <c r="AG95" s="26">
        <v>449</v>
      </c>
      <c r="AH95" s="26">
        <v>37</v>
      </c>
      <c r="AI95" s="26">
        <v>261</v>
      </c>
      <c r="AJ95" s="26">
        <v>231</v>
      </c>
      <c r="AK95" s="26">
        <v>162</v>
      </c>
      <c r="AL95" s="26">
        <v>68</v>
      </c>
      <c r="AM95" s="26">
        <v>68</v>
      </c>
      <c r="AN95" s="26">
        <v>114</v>
      </c>
      <c r="AO95" s="26">
        <v>114</v>
      </c>
      <c r="AP95" s="26">
        <v>107</v>
      </c>
      <c r="AR95" s="80" t="s">
        <v>150</v>
      </c>
      <c r="AS95" s="80" t="s">
        <v>2347</v>
      </c>
      <c r="AT95" s="78">
        <v>3249</v>
      </c>
    </row>
    <row r="96" spans="1:46">
      <c r="A96" s="205" t="s">
        <v>151</v>
      </c>
      <c r="B96" s="8" t="s">
        <v>90</v>
      </c>
      <c r="C96" s="71">
        <v>0</v>
      </c>
      <c r="D96" s="71">
        <v>0</v>
      </c>
      <c r="E96" s="71">
        <v>36</v>
      </c>
      <c r="F96" s="71">
        <v>16</v>
      </c>
      <c r="G96" s="71">
        <v>25</v>
      </c>
      <c r="H96" s="71">
        <v>17</v>
      </c>
      <c r="I96" s="71">
        <v>161</v>
      </c>
      <c r="J96" s="71">
        <v>78</v>
      </c>
      <c r="K96" s="125">
        <v>222</v>
      </c>
      <c r="L96" s="125">
        <v>111</v>
      </c>
      <c r="M96" s="71">
        <v>0</v>
      </c>
      <c r="N96" s="71">
        <v>1</v>
      </c>
      <c r="O96" s="71">
        <v>1</v>
      </c>
      <c r="P96" s="71">
        <v>5</v>
      </c>
      <c r="Q96" s="125">
        <v>7</v>
      </c>
      <c r="R96" s="205" t="s">
        <v>151</v>
      </c>
      <c r="S96" s="8" t="s">
        <v>90</v>
      </c>
      <c r="T96" s="125">
        <v>6</v>
      </c>
      <c r="U96" s="71">
        <v>5</v>
      </c>
      <c r="V96" s="71">
        <v>0</v>
      </c>
      <c r="W96" s="71">
        <v>0</v>
      </c>
      <c r="X96" s="71">
        <v>8</v>
      </c>
      <c r="Y96" s="71">
        <v>7</v>
      </c>
      <c r="Z96" s="71">
        <v>1</v>
      </c>
      <c r="AA96" s="71">
        <v>8</v>
      </c>
      <c r="AB96" s="71">
        <v>4</v>
      </c>
      <c r="AC96" s="71">
        <v>5</v>
      </c>
      <c r="AD96" s="205" t="s">
        <v>151</v>
      </c>
      <c r="AE96" s="8" t="s">
        <v>90</v>
      </c>
      <c r="AF96" s="71">
        <v>91</v>
      </c>
      <c r="AG96" s="71">
        <v>30</v>
      </c>
      <c r="AH96" s="71">
        <v>0</v>
      </c>
      <c r="AI96" s="71">
        <v>32</v>
      </c>
      <c r="AJ96" s="71">
        <v>24</v>
      </c>
      <c r="AK96" s="71">
        <v>5</v>
      </c>
      <c r="AL96" s="71">
        <v>0</v>
      </c>
      <c r="AM96" s="71">
        <v>0</v>
      </c>
      <c r="AN96" s="71">
        <v>7</v>
      </c>
      <c r="AO96" s="71">
        <v>5</v>
      </c>
      <c r="AP96" s="71">
        <v>7</v>
      </c>
      <c r="AR96" s="80" t="s">
        <v>151</v>
      </c>
      <c r="AS96" s="80" t="s">
        <v>2348</v>
      </c>
      <c r="AT96" s="78">
        <v>247</v>
      </c>
    </row>
    <row r="97" spans="1:46">
      <c r="A97" s="205"/>
      <c r="B97" s="8" t="s">
        <v>91</v>
      </c>
      <c r="C97" s="71">
        <v>8</v>
      </c>
      <c r="D97" s="71">
        <v>4</v>
      </c>
      <c r="E97" s="71">
        <v>138</v>
      </c>
      <c r="F97" s="71">
        <v>72</v>
      </c>
      <c r="G97" s="71">
        <v>182</v>
      </c>
      <c r="H97" s="71">
        <v>93</v>
      </c>
      <c r="I97" s="71">
        <v>346</v>
      </c>
      <c r="J97" s="71">
        <v>165</v>
      </c>
      <c r="K97" s="125">
        <v>674</v>
      </c>
      <c r="L97" s="125">
        <v>334</v>
      </c>
      <c r="M97" s="71">
        <v>1</v>
      </c>
      <c r="N97" s="71">
        <v>6</v>
      </c>
      <c r="O97" s="71">
        <v>6</v>
      </c>
      <c r="P97" s="71">
        <v>12</v>
      </c>
      <c r="Q97" s="125">
        <v>25</v>
      </c>
      <c r="R97" s="205"/>
      <c r="S97" s="8" t="s">
        <v>91</v>
      </c>
      <c r="T97" s="125">
        <v>21</v>
      </c>
      <c r="U97" s="71">
        <v>9</v>
      </c>
      <c r="V97" s="71">
        <v>12</v>
      </c>
      <c r="W97" s="71">
        <v>0</v>
      </c>
      <c r="X97" s="71">
        <v>25</v>
      </c>
      <c r="Y97" s="71">
        <v>23</v>
      </c>
      <c r="Z97" s="71">
        <v>0</v>
      </c>
      <c r="AA97" s="71">
        <v>11</v>
      </c>
      <c r="AB97" s="71">
        <v>4</v>
      </c>
      <c r="AC97" s="71">
        <v>9</v>
      </c>
      <c r="AD97" s="205"/>
      <c r="AE97" s="8" t="s">
        <v>91</v>
      </c>
      <c r="AF97" s="71">
        <v>396</v>
      </c>
      <c r="AG97" s="71">
        <v>372</v>
      </c>
      <c r="AH97" s="71">
        <v>0</v>
      </c>
      <c r="AI97" s="71">
        <v>17</v>
      </c>
      <c r="AJ97" s="71">
        <v>6</v>
      </c>
      <c r="AK97" s="71">
        <v>40</v>
      </c>
      <c r="AL97" s="71">
        <v>8</v>
      </c>
      <c r="AM97" s="71">
        <v>1</v>
      </c>
      <c r="AN97" s="71">
        <v>19</v>
      </c>
      <c r="AO97" s="71">
        <v>11</v>
      </c>
      <c r="AP97" s="71">
        <v>10</v>
      </c>
      <c r="AR97" s="80" t="s">
        <v>151</v>
      </c>
      <c r="AS97" s="80" t="s">
        <v>2349</v>
      </c>
      <c r="AT97" s="78">
        <v>648</v>
      </c>
    </row>
    <row r="98" spans="1:46">
      <c r="A98" s="205"/>
      <c r="B98" s="25" t="s">
        <v>73</v>
      </c>
      <c r="C98" s="26">
        <v>8</v>
      </c>
      <c r="D98" s="26">
        <v>4</v>
      </c>
      <c r="E98" s="26">
        <v>174</v>
      </c>
      <c r="F98" s="26">
        <v>88</v>
      </c>
      <c r="G98" s="26">
        <v>207</v>
      </c>
      <c r="H98" s="26">
        <v>110</v>
      </c>
      <c r="I98" s="26">
        <v>507</v>
      </c>
      <c r="J98" s="26">
        <v>243</v>
      </c>
      <c r="K98" s="26">
        <v>896</v>
      </c>
      <c r="L98" s="26">
        <v>445</v>
      </c>
      <c r="M98" s="26">
        <v>1</v>
      </c>
      <c r="N98" s="26">
        <v>7</v>
      </c>
      <c r="O98" s="26">
        <v>7</v>
      </c>
      <c r="P98" s="26">
        <v>17</v>
      </c>
      <c r="Q98" s="26">
        <v>32</v>
      </c>
      <c r="R98" s="205"/>
      <c r="S98" s="25" t="s">
        <v>73</v>
      </c>
      <c r="T98" s="26">
        <v>27</v>
      </c>
      <c r="U98" s="26">
        <v>14</v>
      </c>
      <c r="V98" s="26">
        <v>12</v>
      </c>
      <c r="W98" s="26">
        <v>0</v>
      </c>
      <c r="X98" s="26">
        <v>33</v>
      </c>
      <c r="Y98" s="26">
        <v>30</v>
      </c>
      <c r="Z98" s="26">
        <v>1</v>
      </c>
      <c r="AA98" s="26">
        <v>19</v>
      </c>
      <c r="AB98" s="26">
        <v>8</v>
      </c>
      <c r="AC98" s="26">
        <v>14</v>
      </c>
      <c r="AD98" s="205"/>
      <c r="AE98" s="25" t="s">
        <v>73</v>
      </c>
      <c r="AF98" s="26">
        <v>487</v>
      </c>
      <c r="AG98" s="26">
        <v>402</v>
      </c>
      <c r="AH98" s="26">
        <v>0</v>
      </c>
      <c r="AI98" s="26">
        <v>49</v>
      </c>
      <c r="AJ98" s="26">
        <v>30</v>
      </c>
      <c r="AK98" s="26">
        <v>45</v>
      </c>
      <c r="AL98" s="26">
        <v>8</v>
      </c>
      <c r="AM98" s="26">
        <v>1</v>
      </c>
      <c r="AN98" s="26">
        <v>26</v>
      </c>
      <c r="AO98" s="26">
        <v>16</v>
      </c>
      <c r="AP98" s="26">
        <v>17</v>
      </c>
      <c r="AR98" s="80" t="s">
        <v>151</v>
      </c>
      <c r="AS98" s="80" t="s">
        <v>2350</v>
      </c>
      <c r="AT98" s="78">
        <v>895</v>
      </c>
    </row>
    <row r="99" spans="1:46" ht="14.45" customHeight="1">
      <c r="A99" s="205" t="s">
        <v>152</v>
      </c>
      <c r="B99" s="8" t="s">
        <v>90</v>
      </c>
      <c r="C99" s="71">
        <v>0</v>
      </c>
      <c r="D99" s="71">
        <v>0</v>
      </c>
      <c r="E99" s="71">
        <v>51</v>
      </c>
      <c r="F99" s="71">
        <v>32</v>
      </c>
      <c r="G99" s="71">
        <v>64</v>
      </c>
      <c r="H99" s="71">
        <v>32</v>
      </c>
      <c r="I99" s="71">
        <v>67</v>
      </c>
      <c r="J99" s="71">
        <v>37</v>
      </c>
      <c r="K99" s="125">
        <v>182</v>
      </c>
      <c r="L99" s="125">
        <v>101</v>
      </c>
      <c r="M99" s="71">
        <v>0</v>
      </c>
      <c r="N99" s="71">
        <v>2</v>
      </c>
      <c r="O99" s="71">
        <v>2</v>
      </c>
      <c r="P99" s="71">
        <v>3</v>
      </c>
      <c r="Q99" s="125">
        <v>7</v>
      </c>
      <c r="R99" s="205" t="s">
        <v>152</v>
      </c>
      <c r="S99" s="8" t="s">
        <v>90</v>
      </c>
      <c r="T99" s="125">
        <v>6</v>
      </c>
      <c r="U99" s="71">
        <v>4</v>
      </c>
      <c r="V99" s="71">
        <v>6</v>
      </c>
      <c r="W99" s="71">
        <v>0</v>
      </c>
      <c r="X99" s="71">
        <v>5</v>
      </c>
      <c r="Y99" s="71">
        <v>5</v>
      </c>
      <c r="Z99" s="71">
        <v>1</v>
      </c>
      <c r="AA99" s="71">
        <v>1</v>
      </c>
      <c r="AB99" s="71">
        <v>1</v>
      </c>
      <c r="AC99" s="71">
        <v>2</v>
      </c>
      <c r="AD99" s="205" t="s">
        <v>152</v>
      </c>
      <c r="AE99" s="8" t="s">
        <v>90</v>
      </c>
      <c r="AF99" s="71">
        <v>11</v>
      </c>
      <c r="AG99" s="71">
        <v>6</v>
      </c>
      <c r="AH99" s="71">
        <v>0</v>
      </c>
      <c r="AI99" s="71">
        <v>56</v>
      </c>
      <c r="AJ99" s="71">
        <v>0</v>
      </c>
      <c r="AK99" s="71">
        <v>10</v>
      </c>
      <c r="AL99" s="71">
        <v>0</v>
      </c>
      <c r="AM99" s="71">
        <v>4</v>
      </c>
      <c r="AN99" s="71">
        <v>6</v>
      </c>
      <c r="AO99" s="71">
        <v>5</v>
      </c>
      <c r="AP99" s="71">
        <v>5</v>
      </c>
      <c r="AR99" s="80" t="s">
        <v>152</v>
      </c>
      <c r="AS99" s="80" t="s">
        <v>2351</v>
      </c>
      <c r="AT99" s="78">
        <v>163</v>
      </c>
    </row>
    <row r="100" spans="1:46">
      <c r="A100" s="205"/>
      <c r="B100" s="8" t="s">
        <v>91</v>
      </c>
      <c r="C100" s="71">
        <v>0</v>
      </c>
      <c r="D100" s="71">
        <v>0</v>
      </c>
      <c r="E100" s="71">
        <v>0</v>
      </c>
      <c r="F100" s="71">
        <v>0</v>
      </c>
      <c r="G100" s="71">
        <v>0</v>
      </c>
      <c r="H100" s="71">
        <v>0</v>
      </c>
      <c r="I100" s="71">
        <v>0</v>
      </c>
      <c r="J100" s="71">
        <v>0</v>
      </c>
      <c r="K100" s="125">
        <v>0</v>
      </c>
      <c r="L100" s="125">
        <v>0</v>
      </c>
      <c r="M100" s="71">
        <v>0</v>
      </c>
      <c r="N100" s="71">
        <v>0</v>
      </c>
      <c r="O100" s="71">
        <v>0</v>
      </c>
      <c r="P100" s="71">
        <v>0</v>
      </c>
      <c r="Q100" s="125">
        <v>0</v>
      </c>
      <c r="R100" s="205"/>
      <c r="S100" s="8" t="s">
        <v>91</v>
      </c>
      <c r="T100" s="125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205"/>
      <c r="AE100" s="8" t="s">
        <v>91</v>
      </c>
      <c r="AF100" s="71">
        <v>0</v>
      </c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R100" s="80" t="s">
        <v>152</v>
      </c>
      <c r="AS100" s="80" t="s">
        <v>2352</v>
      </c>
      <c r="AT100" s="78">
        <v>0</v>
      </c>
    </row>
    <row r="101" spans="1:46">
      <c r="A101" s="205"/>
      <c r="B101" s="25" t="s">
        <v>73</v>
      </c>
      <c r="C101" s="26">
        <v>0</v>
      </c>
      <c r="D101" s="26">
        <v>0</v>
      </c>
      <c r="E101" s="26">
        <v>51</v>
      </c>
      <c r="F101" s="26">
        <v>32</v>
      </c>
      <c r="G101" s="26">
        <v>64</v>
      </c>
      <c r="H101" s="26">
        <v>32</v>
      </c>
      <c r="I101" s="26">
        <v>67</v>
      </c>
      <c r="J101" s="26">
        <v>37</v>
      </c>
      <c r="K101" s="26">
        <v>182</v>
      </c>
      <c r="L101" s="26">
        <v>101</v>
      </c>
      <c r="M101" s="26">
        <v>0</v>
      </c>
      <c r="N101" s="26">
        <v>2</v>
      </c>
      <c r="O101" s="26">
        <v>2</v>
      </c>
      <c r="P101" s="26">
        <v>3</v>
      </c>
      <c r="Q101" s="26">
        <v>7</v>
      </c>
      <c r="R101" s="205"/>
      <c r="S101" s="25" t="s">
        <v>73</v>
      </c>
      <c r="T101" s="26">
        <v>6</v>
      </c>
      <c r="U101" s="26">
        <v>4</v>
      </c>
      <c r="V101" s="26">
        <v>6</v>
      </c>
      <c r="W101" s="26">
        <v>0</v>
      </c>
      <c r="X101" s="26">
        <v>5</v>
      </c>
      <c r="Y101" s="26">
        <v>5</v>
      </c>
      <c r="Z101" s="26">
        <v>1</v>
      </c>
      <c r="AA101" s="26">
        <v>1</v>
      </c>
      <c r="AB101" s="26">
        <v>1</v>
      </c>
      <c r="AC101" s="26">
        <v>2</v>
      </c>
      <c r="AD101" s="205"/>
      <c r="AE101" s="25" t="s">
        <v>73</v>
      </c>
      <c r="AF101" s="26">
        <v>11</v>
      </c>
      <c r="AG101" s="26">
        <v>6</v>
      </c>
      <c r="AH101" s="26">
        <v>0</v>
      </c>
      <c r="AI101" s="26">
        <v>56</v>
      </c>
      <c r="AJ101" s="26">
        <v>0</v>
      </c>
      <c r="AK101" s="26">
        <v>10</v>
      </c>
      <c r="AL101" s="26">
        <v>0</v>
      </c>
      <c r="AM101" s="26">
        <v>4</v>
      </c>
      <c r="AN101" s="26">
        <v>6</v>
      </c>
      <c r="AO101" s="26">
        <v>5</v>
      </c>
      <c r="AP101" s="26">
        <v>5</v>
      </c>
      <c r="AR101" s="80" t="s">
        <v>152</v>
      </c>
      <c r="AS101" s="80" t="s">
        <v>2353</v>
      </c>
      <c r="AT101" s="78">
        <v>163</v>
      </c>
    </row>
    <row r="102" spans="1:46">
      <c r="A102" s="205" t="s">
        <v>153</v>
      </c>
      <c r="B102" s="8" t="s">
        <v>90</v>
      </c>
      <c r="C102" s="71">
        <v>18</v>
      </c>
      <c r="D102" s="71">
        <v>8</v>
      </c>
      <c r="E102" s="71">
        <v>421</v>
      </c>
      <c r="F102" s="71">
        <v>224</v>
      </c>
      <c r="G102" s="71">
        <v>325</v>
      </c>
      <c r="H102" s="71">
        <v>157</v>
      </c>
      <c r="I102" s="71">
        <v>982</v>
      </c>
      <c r="J102" s="71">
        <v>487</v>
      </c>
      <c r="K102" s="125">
        <v>1746</v>
      </c>
      <c r="L102" s="125">
        <v>876</v>
      </c>
      <c r="M102" s="71">
        <v>2</v>
      </c>
      <c r="N102" s="71">
        <v>24</v>
      </c>
      <c r="O102" s="71">
        <v>16</v>
      </c>
      <c r="P102" s="71">
        <v>55</v>
      </c>
      <c r="Q102" s="125">
        <v>97</v>
      </c>
      <c r="R102" s="205" t="s">
        <v>153</v>
      </c>
      <c r="S102" s="8" t="s">
        <v>90</v>
      </c>
      <c r="T102" s="125">
        <v>81</v>
      </c>
      <c r="U102" s="71">
        <v>72</v>
      </c>
      <c r="V102" s="71">
        <v>26</v>
      </c>
      <c r="W102" s="71">
        <v>11</v>
      </c>
      <c r="X102" s="71">
        <v>81</v>
      </c>
      <c r="Y102" s="71">
        <v>78</v>
      </c>
      <c r="Z102" s="71">
        <v>7</v>
      </c>
      <c r="AA102" s="71">
        <v>38</v>
      </c>
      <c r="AB102" s="71">
        <v>28</v>
      </c>
      <c r="AC102" s="71">
        <v>54</v>
      </c>
      <c r="AD102" s="205" t="s">
        <v>153</v>
      </c>
      <c r="AE102" s="8" t="s">
        <v>90</v>
      </c>
      <c r="AF102" s="71">
        <v>1224</v>
      </c>
      <c r="AG102" s="71">
        <v>622</v>
      </c>
      <c r="AH102" s="71">
        <v>16</v>
      </c>
      <c r="AI102" s="71">
        <v>266</v>
      </c>
      <c r="AJ102" s="71">
        <v>75</v>
      </c>
      <c r="AK102" s="71">
        <v>52</v>
      </c>
      <c r="AL102" s="71">
        <v>12</v>
      </c>
      <c r="AM102" s="71">
        <v>43</v>
      </c>
      <c r="AN102" s="71">
        <v>89</v>
      </c>
      <c r="AO102" s="71">
        <v>74</v>
      </c>
      <c r="AP102" s="71">
        <v>70</v>
      </c>
      <c r="AR102" s="80" t="s">
        <v>153</v>
      </c>
      <c r="AS102" s="80" t="s">
        <v>2354</v>
      </c>
      <c r="AT102" s="78">
        <v>2265</v>
      </c>
    </row>
    <row r="103" spans="1:46">
      <c r="A103" s="205"/>
      <c r="B103" s="8" t="s">
        <v>91</v>
      </c>
      <c r="C103" s="71">
        <v>11</v>
      </c>
      <c r="D103" s="71">
        <v>4</v>
      </c>
      <c r="E103" s="71">
        <v>631</v>
      </c>
      <c r="F103" s="71">
        <v>314</v>
      </c>
      <c r="G103" s="71">
        <v>634</v>
      </c>
      <c r="H103" s="71">
        <v>308</v>
      </c>
      <c r="I103" s="71">
        <v>904</v>
      </c>
      <c r="J103" s="71">
        <v>454</v>
      </c>
      <c r="K103" s="125">
        <v>2180</v>
      </c>
      <c r="L103" s="125">
        <v>1080</v>
      </c>
      <c r="M103" s="71">
        <v>2</v>
      </c>
      <c r="N103" s="71">
        <v>29</v>
      </c>
      <c r="O103" s="71">
        <v>27</v>
      </c>
      <c r="P103" s="71">
        <v>38</v>
      </c>
      <c r="Q103" s="125">
        <v>96</v>
      </c>
      <c r="R103" s="205"/>
      <c r="S103" s="8" t="s">
        <v>91</v>
      </c>
      <c r="T103" s="125">
        <v>88</v>
      </c>
      <c r="U103" s="71">
        <v>88</v>
      </c>
      <c r="V103" s="71">
        <v>85</v>
      </c>
      <c r="W103" s="71">
        <v>6</v>
      </c>
      <c r="X103" s="71">
        <v>91</v>
      </c>
      <c r="Y103" s="71">
        <v>90</v>
      </c>
      <c r="Z103" s="71">
        <v>10</v>
      </c>
      <c r="AA103" s="71">
        <v>63</v>
      </c>
      <c r="AB103" s="71">
        <v>45</v>
      </c>
      <c r="AC103" s="71">
        <v>36</v>
      </c>
      <c r="AD103" s="205"/>
      <c r="AE103" s="8" t="s">
        <v>91</v>
      </c>
      <c r="AF103" s="71">
        <v>1231</v>
      </c>
      <c r="AG103" s="71">
        <v>563</v>
      </c>
      <c r="AH103" s="71">
        <v>61</v>
      </c>
      <c r="AI103" s="71">
        <v>172</v>
      </c>
      <c r="AJ103" s="71">
        <v>82</v>
      </c>
      <c r="AK103" s="71">
        <v>8</v>
      </c>
      <c r="AL103" s="71">
        <v>3</v>
      </c>
      <c r="AM103" s="71">
        <v>39</v>
      </c>
      <c r="AN103" s="71">
        <v>86</v>
      </c>
      <c r="AO103" s="71">
        <v>61</v>
      </c>
      <c r="AP103" s="71">
        <v>57</v>
      </c>
      <c r="AR103" s="80" t="s">
        <v>153</v>
      </c>
      <c r="AS103" s="80" t="s">
        <v>2355</v>
      </c>
      <c r="AT103" s="78">
        <v>1929</v>
      </c>
    </row>
    <row r="104" spans="1:46">
      <c r="A104" s="205"/>
      <c r="B104" s="25" t="s">
        <v>73</v>
      </c>
      <c r="C104" s="26">
        <v>29</v>
      </c>
      <c r="D104" s="26">
        <v>12</v>
      </c>
      <c r="E104" s="26">
        <v>1052</v>
      </c>
      <c r="F104" s="26">
        <v>538</v>
      </c>
      <c r="G104" s="26">
        <v>959</v>
      </c>
      <c r="H104" s="26">
        <v>465</v>
      </c>
      <c r="I104" s="26">
        <v>1886</v>
      </c>
      <c r="J104" s="26">
        <v>941</v>
      </c>
      <c r="K104" s="26">
        <v>3926</v>
      </c>
      <c r="L104" s="26">
        <v>1956</v>
      </c>
      <c r="M104" s="26">
        <v>4</v>
      </c>
      <c r="N104" s="26">
        <v>53</v>
      </c>
      <c r="O104" s="26">
        <v>43</v>
      </c>
      <c r="P104" s="26">
        <v>93</v>
      </c>
      <c r="Q104" s="26">
        <v>193</v>
      </c>
      <c r="R104" s="205"/>
      <c r="S104" s="25" t="s">
        <v>73</v>
      </c>
      <c r="T104" s="26">
        <v>169</v>
      </c>
      <c r="U104" s="26">
        <v>160</v>
      </c>
      <c r="V104" s="26">
        <v>111</v>
      </c>
      <c r="W104" s="26">
        <v>17</v>
      </c>
      <c r="X104" s="26">
        <v>172</v>
      </c>
      <c r="Y104" s="26">
        <v>168</v>
      </c>
      <c r="Z104" s="26">
        <v>17</v>
      </c>
      <c r="AA104" s="26">
        <v>101</v>
      </c>
      <c r="AB104" s="26">
        <v>73</v>
      </c>
      <c r="AC104" s="26">
        <v>90</v>
      </c>
      <c r="AD104" s="205"/>
      <c r="AE104" s="25" t="s">
        <v>73</v>
      </c>
      <c r="AF104" s="26">
        <v>2455</v>
      </c>
      <c r="AG104" s="26">
        <v>1185</v>
      </c>
      <c r="AH104" s="26">
        <v>77</v>
      </c>
      <c r="AI104" s="26">
        <v>438</v>
      </c>
      <c r="AJ104" s="26">
        <v>157</v>
      </c>
      <c r="AK104" s="26">
        <v>60</v>
      </c>
      <c r="AL104" s="26">
        <v>15</v>
      </c>
      <c r="AM104" s="26">
        <v>82</v>
      </c>
      <c r="AN104" s="26">
        <v>175</v>
      </c>
      <c r="AO104" s="26">
        <v>135</v>
      </c>
      <c r="AP104" s="26">
        <v>127</v>
      </c>
      <c r="AR104" s="80" t="s">
        <v>153</v>
      </c>
      <c r="AS104" s="80" t="s">
        <v>2356</v>
      </c>
      <c r="AT104" s="78">
        <v>4194</v>
      </c>
    </row>
    <row r="105" spans="1:46">
      <c r="A105" s="7" t="s">
        <v>96</v>
      </c>
      <c r="B105" s="8"/>
      <c r="C105" s="8"/>
      <c r="D105" s="8"/>
      <c r="E105" s="8"/>
      <c r="F105" s="8"/>
      <c r="G105" s="8"/>
      <c r="H105" s="8"/>
      <c r="I105" s="8"/>
      <c r="J105" s="8"/>
      <c r="K105" s="7"/>
      <c r="L105" s="7"/>
      <c r="M105" s="22"/>
      <c r="N105" s="22"/>
      <c r="O105" s="22"/>
      <c r="P105" s="22"/>
      <c r="Q105" s="7"/>
      <c r="R105" s="7" t="s">
        <v>96</v>
      </c>
      <c r="S105" s="8"/>
      <c r="T105" s="17"/>
      <c r="U105" s="17"/>
      <c r="V105" s="17"/>
      <c r="W105" s="17"/>
      <c r="X105" s="19"/>
      <c r="Y105" s="17"/>
      <c r="Z105" s="17"/>
      <c r="AA105" s="18"/>
      <c r="AB105" s="23"/>
      <c r="AC105" s="19"/>
      <c r="AD105" s="7" t="s">
        <v>96</v>
      </c>
      <c r="AE105" s="8"/>
      <c r="AF105" s="11"/>
      <c r="AG105" s="11"/>
      <c r="AH105" s="11"/>
      <c r="AI105" s="22"/>
      <c r="AJ105" s="22"/>
      <c r="AK105" s="22"/>
      <c r="AL105" s="22"/>
      <c r="AM105" s="22"/>
      <c r="AN105" s="22"/>
      <c r="AO105" s="22"/>
      <c r="AP105" s="22"/>
      <c r="AR105" s="80" t="s">
        <v>96</v>
      </c>
      <c r="AS105" s="80" t="s">
        <v>96</v>
      </c>
      <c r="AT105" s="78">
        <v>0</v>
      </c>
    </row>
    <row r="106" spans="1:46" ht="14.45" customHeight="1">
      <c r="A106" s="205" t="s">
        <v>154</v>
      </c>
      <c r="B106" s="8" t="s">
        <v>90</v>
      </c>
      <c r="C106" s="71">
        <v>0</v>
      </c>
      <c r="D106" s="71">
        <v>0</v>
      </c>
      <c r="E106" s="71">
        <v>115</v>
      </c>
      <c r="F106" s="71">
        <v>65</v>
      </c>
      <c r="G106" s="71">
        <v>164</v>
      </c>
      <c r="H106" s="71">
        <v>89</v>
      </c>
      <c r="I106" s="71">
        <v>534</v>
      </c>
      <c r="J106" s="71">
        <v>285</v>
      </c>
      <c r="K106" s="125">
        <v>813</v>
      </c>
      <c r="L106" s="125">
        <v>439</v>
      </c>
      <c r="M106" s="71">
        <v>0</v>
      </c>
      <c r="N106" s="71">
        <v>8</v>
      </c>
      <c r="O106" s="71">
        <v>9</v>
      </c>
      <c r="P106" s="71">
        <v>20</v>
      </c>
      <c r="Q106" s="125">
        <v>37</v>
      </c>
      <c r="R106" s="205" t="s">
        <v>154</v>
      </c>
      <c r="S106" s="8" t="s">
        <v>90</v>
      </c>
      <c r="T106" s="125">
        <v>27</v>
      </c>
      <c r="U106" s="71">
        <v>19</v>
      </c>
      <c r="V106" s="71">
        <v>1</v>
      </c>
      <c r="W106" s="71">
        <v>2</v>
      </c>
      <c r="X106" s="71">
        <v>23</v>
      </c>
      <c r="Y106" s="71">
        <v>21</v>
      </c>
      <c r="Z106" s="71">
        <v>0</v>
      </c>
      <c r="AA106" s="71">
        <v>8</v>
      </c>
      <c r="AB106" s="71">
        <v>6</v>
      </c>
      <c r="AC106" s="71">
        <v>21</v>
      </c>
      <c r="AD106" s="205" t="s">
        <v>154</v>
      </c>
      <c r="AE106" s="8" t="s">
        <v>90</v>
      </c>
      <c r="AF106" s="71">
        <v>198</v>
      </c>
      <c r="AG106" s="71">
        <v>177</v>
      </c>
      <c r="AH106" s="71">
        <v>0</v>
      </c>
      <c r="AI106" s="71">
        <v>39</v>
      </c>
      <c r="AJ106" s="71">
        <v>56</v>
      </c>
      <c r="AK106" s="71">
        <v>82</v>
      </c>
      <c r="AL106" s="71">
        <v>0</v>
      </c>
      <c r="AM106" s="71">
        <v>6</v>
      </c>
      <c r="AN106" s="71">
        <v>27</v>
      </c>
      <c r="AO106" s="71">
        <v>21</v>
      </c>
      <c r="AP106" s="71">
        <v>18</v>
      </c>
      <c r="AR106" s="80" t="s">
        <v>154</v>
      </c>
      <c r="AS106" s="80" t="s">
        <v>2361</v>
      </c>
      <c r="AT106" s="78">
        <v>772</v>
      </c>
    </row>
    <row r="107" spans="1:46">
      <c r="A107" s="205"/>
      <c r="B107" s="8" t="s">
        <v>91</v>
      </c>
      <c r="C107" s="71">
        <v>6</v>
      </c>
      <c r="D107" s="71">
        <v>2</v>
      </c>
      <c r="E107" s="71">
        <v>82</v>
      </c>
      <c r="F107" s="71">
        <v>44</v>
      </c>
      <c r="G107" s="71">
        <v>105</v>
      </c>
      <c r="H107" s="71">
        <v>47</v>
      </c>
      <c r="I107" s="71">
        <v>136</v>
      </c>
      <c r="J107" s="71">
        <v>65</v>
      </c>
      <c r="K107" s="125">
        <v>329</v>
      </c>
      <c r="L107" s="125">
        <v>158</v>
      </c>
      <c r="M107" s="71">
        <v>1</v>
      </c>
      <c r="N107" s="71">
        <v>2</v>
      </c>
      <c r="O107" s="71">
        <v>3</v>
      </c>
      <c r="P107" s="71">
        <v>6</v>
      </c>
      <c r="Q107" s="125">
        <v>12</v>
      </c>
      <c r="R107" s="205"/>
      <c r="S107" s="8" t="s">
        <v>91</v>
      </c>
      <c r="T107" s="125">
        <v>9</v>
      </c>
      <c r="U107" s="71">
        <v>8</v>
      </c>
      <c r="V107" s="71">
        <v>9</v>
      </c>
      <c r="W107" s="71">
        <v>1</v>
      </c>
      <c r="X107" s="71">
        <v>10</v>
      </c>
      <c r="Y107" s="71">
        <v>9</v>
      </c>
      <c r="Z107" s="71">
        <v>1</v>
      </c>
      <c r="AA107" s="71">
        <v>3</v>
      </c>
      <c r="AB107" s="71">
        <v>2</v>
      </c>
      <c r="AC107" s="71">
        <v>4</v>
      </c>
      <c r="AD107" s="205"/>
      <c r="AE107" s="8" t="s">
        <v>91</v>
      </c>
      <c r="AF107" s="71">
        <v>221</v>
      </c>
      <c r="AG107" s="71">
        <v>135</v>
      </c>
      <c r="AH107" s="71">
        <v>0</v>
      </c>
      <c r="AI107" s="71">
        <v>37</v>
      </c>
      <c r="AJ107" s="71">
        <v>0</v>
      </c>
      <c r="AK107" s="71">
        <v>0</v>
      </c>
      <c r="AL107" s="71">
        <v>0</v>
      </c>
      <c r="AM107" s="71">
        <v>3</v>
      </c>
      <c r="AN107" s="71">
        <v>8</v>
      </c>
      <c r="AO107" s="71">
        <v>2</v>
      </c>
      <c r="AP107" s="71">
        <v>2</v>
      </c>
      <c r="AR107" s="80" t="s">
        <v>154</v>
      </c>
      <c r="AS107" s="80" t="s">
        <v>2362</v>
      </c>
      <c r="AT107" s="78">
        <v>295</v>
      </c>
    </row>
    <row r="108" spans="1:46">
      <c r="A108" s="205"/>
      <c r="B108" s="25" t="s">
        <v>73</v>
      </c>
      <c r="C108" s="26">
        <v>6</v>
      </c>
      <c r="D108" s="26">
        <v>2</v>
      </c>
      <c r="E108" s="26">
        <v>197</v>
      </c>
      <c r="F108" s="26">
        <v>109</v>
      </c>
      <c r="G108" s="26">
        <v>269</v>
      </c>
      <c r="H108" s="26">
        <v>136</v>
      </c>
      <c r="I108" s="26">
        <v>670</v>
      </c>
      <c r="J108" s="26">
        <v>350</v>
      </c>
      <c r="K108" s="26">
        <v>1142</v>
      </c>
      <c r="L108" s="26">
        <v>597</v>
      </c>
      <c r="M108" s="26">
        <v>1</v>
      </c>
      <c r="N108" s="26">
        <v>10</v>
      </c>
      <c r="O108" s="26">
        <v>12</v>
      </c>
      <c r="P108" s="26">
        <v>26</v>
      </c>
      <c r="Q108" s="26">
        <v>49</v>
      </c>
      <c r="R108" s="205"/>
      <c r="S108" s="25" t="s">
        <v>73</v>
      </c>
      <c r="T108" s="26">
        <v>36</v>
      </c>
      <c r="U108" s="26">
        <v>27</v>
      </c>
      <c r="V108" s="26">
        <v>10</v>
      </c>
      <c r="W108" s="26">
        <v>3</v>
      </c>
      <c r="X108" s="26">
        <v>33</v>
      </c>
      <c r="Y108" s="26">
        <v>30</v>
      </c>
      <c r="Z108" s="26">
        <v>1</v>
      </c>
      <c r="AA108" s="26">
        <v>11</v>
      </c>
      <c r="AB108" s="26">
        <v>8</v>
      </c>
      <c r="AC108" s="26">
        <v>25</v>
      </c>
      <c r="AD108" s="205"/>
      <c r="AE108" s="25" t="s">
        <v>73</v>
      </c>
      <c r="AF108" s="26">
        <v>419</v>
      </c>
      <c r="AG108" s="26">
        <v>312</v>
      </c>
      <c r="AH108" s="26">
        <v>0</v>
      </c>
      <c r="AI108" s="26">
        <v>76</v>
      </c>
      <c r="AJ108" s="26">
        <v>56</v>
      </c>
      <c r="AK108" s="26">
        <v>82</v>
      </c>
      <c r="AL108" s="26">
        <v>0</v>
      </c>
      <c r="AM108" s="26">
        <v>9</v>
      </c>
      <c r="AN108" s="26">
        <v>35</v>
      </c>
      <c r="AO108" s="26">
        <v>23</v>
      </c>
      <c r="AP108" s="26">
        <v>20</v>
      </c>
      <c r="AR108" s="80" t="s">
        <v>154</v>
      </c>
      <c r="AS108" s="80" t="s">
        <v>2363</v>
      </c>
      <c r="AT108" s="78">
        <v>1067</v>
      </c>
    </row>
    <row r="109" spans="1:46">
      <c r="A109" s="205" t="s">
        <v>155</v>
      </c>
      <c r="B109" s="8" t="s">
        <v>90</v>
      </c>
      <c r="C109" s="71">
        <v>0</v>
      </c>
      <c r="D109" s="71">
        <v>0</v>
      </c>
      <c r="E109" s="71">
        <v>135</v>
      </c>
      <c r="F109" s="71">
        <v>68</v>
      </c>
      <c r="G109" s="71">
        <v>223</v>
      </c>
      <c r="H109" s="71">
        <v>99</v>
      </c>
      <c r="I109" s="71">
        <v>358</v>
      </c>
      <c r="J109" s="71">
        <v>191</v>
      </c>
      <c r="K109" s="125">
        <v>716</v>
      </c>
      <c r="L109" s="125">
        <v>358</v>
      </c>
      <c r="M109" s="71">
        <v>0</v>
      </c>
      <c r="N109" s="71">
        <v>7</v>
      </c>
      <c r="O109" s="71">
        <v>9</v>
      </c>
      <c r="P109" s="71">
        <v>12</v>
      </c>
      <c r="Q109" s="125">
        <v>28</v>
      </c>
      <c r="R109" s="205" t="s">
        <v>155</v>
      </c>
      <c r="S109" s="8" t="s">
        <v>90</v>
      </c>
      <c r="T109" s="125">
        <v>22</v>
      </c>
      <c r="U109" s="71">
        <v>8</v>
      </c>
      <c r="V109" s="71">
        <v>4</v>
      </c>
      <c r="W109" s="71">
        <v>7</v>
      </c>
      <c r="X109" s="71">
        <v>20</v>
      </c>
      <c r="Y109" s="71">
        <v>20</v>
      </c>
      <c r="Z109" s="71">
        <v>2</v>
      </c>
      <c r="AA109" s="71">
        <v>10</v>
      </c>
      <c r="AB109" s="71">
        <v>6</v>
      </c>
      <c r="AC109" s="71">
        <v>16</v>
      </c>
      <c r="AD109" s="205" t="s">
        <v>155</v>
      </c>
      <c r="AE109" s="8" t="s">
        <v>90</v>
      </c>
      <c r="AF109" s="71">
        <v>236</v>
      </c>
      <c r="AG109" s="71">
        <v>120</v>
      </c>
      <c r="AH109" s="71">
        <v>66</v>
      </c>
      <c r="AI109" s="71">
        <v>116</v>
      </c>
      <c r="AJ109" s="71">
        <v>18</v>
      </c>
      <c r="AK109" s="71">
        <v>12</v>
      </c>
      <c r="AL109" s="71">
        <v>33</v>
      </c>
      <c r="AM109" s="71">
        <v>10</v>
      </c>
      <c r="AN109" s="71">
        <v>21</v>
      </c>
      <c r="AO109" s="71">
        <v>16</v>
      </c>
      <c r="AP109" s="71">
        <v>15</v>
      </c>
      <c r="AR109" s="80" t="s">
        <v>155</v>
      </c>
      <c r="AS109" s="80" t="s">
        <v>2364</v>
      </c>
      <c r="AT109" s="78">
        <v>801</v>
      </c>
    </row>
    <row r="110" spans="1:46">
      <c r="A110" s="205"/>
      <c r="B110" s="8" t="s">
        <v>91</v>
      </c>
      <c r="C110" s="71">
        <v>44</v>
      </c>
      <c r="D110" s="71">
        <v>24</v>
      </c>
      <c r="E110" s="71">
        <v>389</v>
      </c>
      <c r="F110" s="71">
        <v>180</v>
      </c>
      <c r="G110" s="71">
        <v>493</v>
      </c>
      <c r="H110" s="71">
        <v>238</v>
      </c>
      <c r="I110" s="71">
        <v>581</v>
      </c>
      <c r="J110" s="71">
        <v>279</v>
      </c>
      <c r="K110" s="125">
        <v>1507</v>
      </c>
      <c r="L110" s="125">
        <v>721</v>
      </c>
      <c r="M110" s="71">
        <v>4</v>
      </c>
      <c r="N110" s="71">
        <v>13</v>
      </c>
      <c r="O110" s="71">
        <v>16</v>
      </c>
      <c r="P110" s="71">
        <v>20</v>
      </c>
      <c r="Q110" s="125">
        <v>53</v>
      </c>
      <c r="R110" s="205"/>
      <c r="S110" s="8" t="s">
        <v>91</v>
      </c>
      <c r="T110" s="125">
        <v>42</v>
      </c>
      <c r="U110" s="71">
        <v>42</v>
      </c>
      <c r="V110" s="71">
        <v>40</v>
      </c>
      <c r="W110" s="71">
        <v>2</v>
      </c>
      <c r="X110" s="71">
        <v>52</v>
      </c>
      <c r="Y110" s="71">
        <v>51</v>
      </c>
      <c r="Z110" s="71">
        <v>7</v>
      </c>
      <c r="AA110" s="71">
        <v>18</v>
      </c>
      <c r="AB110" s="71">
        <v>12</v>
      </c>
      <c r="AC110" s="71">
        <v>16</v>
      </c>
      <c r="AD110" s="205"/>
      <c r="AE110" s="8" t="s">
        <v>91</v>
      </c>
      <c r="AF110" s="71">
        <v>862</v>
      </c>
      <c r="AG110" s="71">
        <v>427</v>
      </c>
      <c r="AH110" s="71">
        <v>4</v>
      </c>
      <c r="AI110" s="71">
        <v>219</v>
      </c>
      <c r="AJ110" s="71">
        <v>36</v>
      </c>
      <c r="AK110" s="71">
        <v>62</v>
      </c>
      <c r="AL110" s="71">
        <v>21</v>
      </c>
      <c r="AM110" s="71">
        <v>60</v>
      </c>
      <c r="AN110" s="71">
        <v>54</v>
      </c>
      <c r="AO110" s="71">
        <v>67</v>
      </c>
      <c r="AP110" s="71">
        <v>52</v>
      </c>
      <c r="AR110" s="80" t="s">
        <v>155</v>
      </c>
      <c r="AS110" s="80" t="s">
        <v>2365</v>
      </c>
      <c r="AT110" s="78">
        <v>1765</v>
      </c>
    </row>
    <row r="111" spans="1:46">
      <c r="A111" s="205"/>
      <c r="B111" s="25" t="s">
        <v>73</v>
      </c>
      <c r="C111" s="26">
        <v>44</v>
      </c>
      <c r="D111" s="26">
        <v>24</v>
      </c>
      <c r="E111" s="26">
        <v>524</v>
      </c>
      <c r="F111" s="26">
        <v>248</v>
      </c>
      <c r="G111" s="26">
        <v>716</v>
      </c>
      <c r="H111" s="26">
        <v>337</v>
      </c>
      <c r="I111" s="26">
        <v>939</v>
      </c>
      <c r="J111" s="26">
        <v>470</v>
      </c>
      <c r="K111" s="26">
        <v>2223</v>
      </c>
      <c r="L111" s="26">
        <v>1079</v>
      </c>
      <c r="M111" s="26">
        <v>4</v>
      </c>
      <c r="N111" s="26">
        <v>20</v>
      </c>
      <c r="O111" s="26">
        <v>25</v>
      </c>
      <c r="P111" s="26">
        <v>32</v>
      </c>
      <c r="Q111" s="26">
        <v>81</v>
      </c>
      <c r="R111" s="205"/>
      <c r="S111" s="25" t="s">
        <v>73</v>
      </c>
      <c r="T111" s="26">
        <v>64</v>
      </c>
      <c r="U111" s="26">
        <v>50</v>
      </c>
      <c r="V111" s="26">
        <v>44</v>
      </c>
      <c r="W111" s="26">
        <v>9</v>
      </c>
      <c r="X111" s="26">
        <v>72</v>
      </c>
      <c r="Y111" s="26">
        <v>71</v>
      </c>
      <c r="Z111" s="26">
        <v>9</v>
      </c>
      <c r="AA111" s="26">
        <v>28</v>
      </c>
      <c r="AB111" s="26">
        <v>18</v>
      </c>
      <c r="AC111" s="26">
        <v>32</v>
      </c>
      <c r="AD111" s="205"/>
      <c r="AE111" s="25" t="s">
        <v>73</v>
      </c>
      <c r="AF111" s="26">
        <v>1098</v>
      </c>
      <c r="AG111" s="26">
        <v>547</v>
      </c>
      <c r="AH111" s="26">
        <v>70</v>
      </c>
      <c r="AI111" s="26">
        <v>335</v>
      </c>
      <c r="AJ111" s="26">
        <v>54</v>
      </c>
      <c r="AK111" s="26">
        <v>74</v>
      </c>
      <c r="AL111" s="26">
        <v>54</v>
      </c>
      <c r="AM111" s="26">
        <v>70</v>
      </c>
      <c r="AN111" s="26">
        <v>75</v>
      </c>
      <c r="AO111" s="26">
        <v>83</v>
      </c>
      <c r="AP111" s="26">
        <v>67</v>
      </c>
      <c r="AR111" s="80" t="s">
        <v>155</v>
      </c>
      <c r="AS111" s="80" t="s">
        <v>2366</v>
      </c>
      <c r="AT111" s="78">
        <v>2566</v>
      </c>
    </row>
    <row r="112" spans="1:46">
      <c r="A112" s="205" t="s">
        <v>156</v>
      </c>
      <c r="B112" s="8" t="s">
        <v>90</v>
      </c>
      <c r="C112" s="71">
        <v>0</v>
      </c>
      <c r="D112" s="71">
        <v>0</v>
      </c>
      <c r="E112" s="71">
        <v>9</v>
      </c>
      <c r="F112" s="71">
        <v>2</v>
      </c>
      <c r="G112" s="71">
        <v>137</v>
      </c>
      <c r="H112" s="71">
        <v>62</v>
      </c>
      <c r="I112" s="71">
        <v>204</v>
      </c>
      <c r="J112" s="71">
        <v>95</v>
      </c>
      <c r="K112" s="125">
        <v>350</v>
      </c>
      <c r="L112" s="125">
        <v>159</v>
      </c>
      <c r="M112" s="71">
        <v>0</v>
      </c>
      <c r="N112" s="71">
        <v>1</v>
      </c>
      <c r="O112" s="71">
        <v>8</v>
      </c>
      <c r="P112" s="71">
        <v>10</v>
      </c>
      <c r="Q112" s="125">
        <v>19</v>
      </c>
      <c r="R112" s="205" t="s">
        <v>156</v>
      </c>
      <c r="S112" s="8" t="s">
        <v>90</v>
      </c>
      <c r="T112" s="125">
        <v>18</v>
      </c>
      <c r="U112" s="71">
        <v>17</v>
      </c>
      <c r="V112" s="71">
        <v>5</v>
      </c>
      <c r="W112" s="71">
        <v>1</v>
      </c>
      <c r="X112" s="71">
        <v>18</v>
      </c>
      <c r="Y112" s="71">
        <v>18</v>
      </c>
      <c r="Z112" s="71">
        <v>3</v>
      </c>
      <c r="AA112" s="71">
        <v>13</v>
      </c>
      <c r="AB112" s="71">
        <v>6</v>
      </c>
      <c r="AC112" s="71">
        <v>10</v>
      </c>
      <c r="AD112" s="205" t="s">
        <v>156</v>
      </c>
      <c r="AE112" s="8" t="s">
        <v>90</v>
      </c>
      <c r="AF112" s="71">
        <v>244</v>
      </c>
      <c r="AG112" s="71">
        <v>109</v>
      </c>
      <c r="AH112" s="71">
        <v>0</v>
      </c>
      <c r="AI112" s="71">
        <v>19</v>
      </c>
      <c r="AJ112" s="71">
        <v>0</v>
      </c>
      <c r="AK112" s="71">
        <v>25</v>
      </c>
      <c r="AL112" s="71">
        <v>10</v>
      </c>
      <c r="AM112" s="71">
        <v>9</v>
      </c>
      <c r="AN112" s="71">
        <v>17</v>
      </c>
      <c r="AO112" s="71">
        <v>12</v>
      </c>
      <c r="AP112" s="71">
        <v>12</v>
      </c>
      <c r="AR112" s="80" t="s">
        <v>156</v>
      </c>
      <c r="AS112" s="80" t="s">
        <v>2367</v>
      </c>
      <c r="AT112" s="78">
        <v>432</v>
      </c>
    </row>
    <row r="113" spans="1:46">
      <c r="A113" s="205"/>
      <c r="B113" s="8" t="s">
        <v>91</v>
      </c>
      <c r="C113" s="71">
        <v>0</v>
      </c>
      <c r="D113" s="71">
        <v>0</v>
      </c>
      <c r="E113" s="71">
        <v>116</v>
      </c>
      <c r="F113" s="71">
        <v>53</v>
      </c>
      <c r="G113" s="71">
        <v>188</v>
      </c>
      <c r="H113" s="71">
        <v>84</v>
      </c>
      <c r="I113" s="71">
        <v>211</v>
      </c>
      <c r="J113" s="71">
        <v>105</v>
      </c>
      <c r="K113" s="125">
        <v>515</v>
      </c>
      <c r="L113" s="125">
        <v>242</v>
      </c>
      <c r="M113" s="71">
        <v>0</v>
      </c>
      <c r="N113" s="71">
        <v>4</v>
      </c>
      <c r="O113" s="71">
        <v>5</v>
      </c>
      <c r="P113" s="71">
        <v>6</v>
      </c>
      <c r="Q113" s="125">
        <v>15</v>
      </c>
      <c r="R113" s="205"/>
      <c r="S113" s="8" t="s">
        <v>91</v>
      </c>
      <c r="T113" s="125">
        <v>15</v>
      </c>
      <c r="U113" s="71">
        <v>13</v>
      </c>
      <c r="V113" s="71">
        <v>11</v>
      </c>
      <c r="W113" s="71">
        <v>5</v>
      </c>
      <c r="X113" s="71">
        <v>17</v>
      </c>
      <c r="Y113" s="71">
        <v>16</v>
      </c>
      <c r="Z113" s="71">
        <v>5</v>
      </c>
      <c r="AA113" s="71">
        <v>12</v>
      </c>
      <c r="AB113" s="71">
        <v>10</v>
      </c>
      <c r="AC113" s="71">
        <v>5</v>
      </c>
      <c r="AD113" s="205"/>
      <c r="AE113" s="8" t="s">
        <v>91</v>
      </c>
      <c r="AF113" s="71">
        <v>219</v>
      </c>
      <c r="AG113" s="71">
        <v>18</v>
      </c>
      <c r="AH113" s="71">
        <v>0</v>
      </c>
      <c r="AI113" s="71">
        <v>67</v>
      </c>
      <c r="AJ113" s="71">
        <v>9</v>
      </c>
      <c r="AK113" s="71">
        <v>58</v>
      </c>
      <c r="AL113" s="71">
        <v>19</v>
      </c>
      <c r="AM113" s="71">
        <v>12</v>
      </c>
      <c r="AN113" s="71">
        <v>15</v>
      </c>
      <c r="AO113" s="71">
        <v>17</v>
      </c>
      <c r="AP113" s="71">
        <v>12</v>
      </c>
      <c r="AR113" s="80" t="s">
        <v>156</v>
      </c>
      <c r="AS113" s="80" t="s">
        <v>2368</v>
      </c>
      <c r="AT113" s="78">
        <v>707</v>
      </c>
    </row>
    <row r="114" spans="1:46">
      <c r="A114" s="205"/>
      <c r="B114" s="25" t="s">
        <v>73</v>
      </c>
      <c r="C114" s="26">
        <v>0</v>
      </c>
      <c r="D114" s="26">
        <v>0</v>
      </c>
      <c r="E114" s="26">
        <v>125</v>
      </c>
      <c r="F114" s="26">
        <v>55</v>
      </c>
      <c r="G114" s="26">
        <v>325</v>
      </c>
      <c r="H114" s="26">
        <v>146</v>
      </c>
      <c r="I114" s="26">
        <v>415</v>
      </c>
      <c r="J114" s="26">
        <v>200</v>
      </c>
      <c r="K114" s="26">
        <v>865</v>
      </c>
      <c r="L114" s="26">
        <v>401</v>
      </c>
      <c r="M114" s="26">
        <v>0</v>
      </c>
      <c r="N114" s="26">
        <v>5</v>
      </c>
      <c r="O114" s="26">
        <v>13</v>
      </c>
      <c r="P114" s="26">
        <v>16</v>
      </c>
      <c r="Q114" s="26">
        <v>34</v>
      </c>
      <c r="R114" s="205"/>
      <c r="S114" s="25" t="s">
        <v>73</v>
      </c>
      <c r="T114" s="26">
        <v>33</v>
      </c>
      <c r="U114" s="26">
        <v>30</v>
      </c>
      <c r="V114" s="26">
        <v>16</v>
      </c>
      <c r="W114" s="26">
        <v>6</v>
      </c>
      <c r="X114" s="26">
        <v>35</v>
      </c>
      <c r="Y114" s="26">
        <v>34</v>
      </c>
      <c r="Z114" s="26">
        <v>8</v>
      </c>
      <c r="AA114" s="26">
        <v>25</v>
      </c>
      <c r="AB114" s="26">
        <v>16</v>
      </c>
      <c r="AC114" s="26">
        <v>15</v>
      </c>
      <c r="AD114" s="205"/>
      <c r="AE114" s="25" t="s">
        <v>73</v>
      </c>
      <c r="AF114" s="26">
        <v>463</v>
      </c>
      <c r="AG114" s="26">
        <v>127</v>
      </c>
      <c r="AH114" s="26">
        <v>0</v>
      </c>
      <c r="AI114" s="26">
        <v>86</v>
      </c>
      <c r="AJ114" s="26">
        <v>9</v>
      </c>
      <c r="AK114" s="26">
        <v>83</v>
      </c>
      <c r="AL114" s="26">
        <v>29</v>
      </c>
      <c r="AM114" s="26">
        <v>21</v>
      </c>
      <c r="AN114" s="26">
        <v>32</v>
      </c>
      <c r="AO114" s="26">
        <v>29</v>
      </c>
      <c r="AP114" s="26">
        <v>24</v>
      </c>
      <c r="AR114" s="80" t="s">
        <v>156</v>
      </c>
      <c r="AS114" s="80" t="s">
        <v>2369</v>
      </c>
      <c r="AT114" s="78">
        <v>1139</v>
      </c>
    </row>
    <row r="115" spans="1:46" ht="14.45" customHeight="1">
      <c r="A115" s="205" t="s">
        <v>157</v>
      </c>
      <c r="B115" s="8" t="s">
        <v>90</v>
      </c>
      <c r="C115" s="71">
        <v>0</v>
      </c>
      <c r="D115" s="71">
        <v>0</v>
      </c>
      <c r="E115" s="71">
        <v>35</v>
      </c>
      <c r="F115" s="71">
        <v>22</v>
      </c>
      <c r="G115" s="71">
        <v>81</v>
      </c>
      <c r="H115" s="71">
        <v>43</v>
      </c>
      <c r="I115" s="71">
        <v>126</v>
      </c>
      <c r="J115" s="71">
        <v>63</v>
      </c>
      <c r="K115" s="125">
        <v>242</v>
      </c>
      <c r="L115" s="125">
        <v>128</v>
      </c>
      <c r="M115" s="71">
        <v>0</v>
      </c>
      <c r="N115" s="71">
        <v>1</v>
      </c>
      <c r="O115" s="71">
        <v>3</v>
      </c>
      <c r="P115" s="71">
        <v>5</v>
      </c>
      <c r="Q115" s="125">
        <v>9</v>
      </c>
      <c r="R115" s="205" t="s">
        <v>157</v>
      </c>
      <c r="S115" s="8" t="s">
        <v>90</v>
      </c>
      <c r="T115" s="125">
        <v>7</v>
      </c>
      <c r="U115" s="71">
        <v>7</v>
      </c>
      <c r="V115" s="71">
        <v>5</v>
      </c>
      <c r="W115" s="71">
        <v>1</v>
      </c>
      <c r="X115" s="71">
        <v>8</v>
      </c>
      <c r="Y115" s="71">
        <v>8</v>
      </c>
      <c r="Z115" s="71">
        <v>1</v>
      </c>
      <c r="AA115" s="71">
        <v>6</v>
      </c>
      <c r="AB115" s="71">
        <v>1</v>
      </c>
      <c r="AC115" s="71">
        <v>5</v>
      </c>
      <c r="AD115" s="205" t="s">
        <v>157</v>
      </c>
      <c r="AE115" s="8" t="s">
        <v>90</v>
      </c>
      <c r="AF115" s="71">
        <v>41</v>
      </c>
      <c r="AG115" s="71">
        <v>11</v>
      </c>
      <c r="AH115" s="71">
        <v>0</v>
      </c>
      <c r="AI115" s="71">
        <v>69</v>
      </c>
      <c r="AJ115" s="71">
        <v>5</v>
      </c>
      <c r="AK115" s="71">
        <v>9</v>
      </c>
      <c r="AL115" s="71">
        <v>0</v>
      </c>
      <c r="AM115" s="71">
        <v>4</v>
      </c>
      <c r="AN115" s="71">
        <v>8</v>
      </c>
      <c r="AO115" s="71">
        <v>7</v>
      </c>
      <c r="AP115" s="71">
        <v>7</v>
      </c>
      <c r="AR115" s="80" t="s">
        <v>157</v>
      </c>
      <c r="AS115" s="80" t="s">
        <v>2370</v>
      </c>
      <c r="AT115" s="78">
        <v>230</v>
      </c>
    </row>
    <row r="116" spans="1:46">
      <c r="A116" s="205"/>
      <c r="B116" s="8" t="s">
        <v>91</v>
      </c>
      <c r="C116" s="71">
        <v>0</v>
      </c>
      <c r="D116" s="71">
        <v>0</v>
      </c>
      <c r="E116" s="71">
        <v>0</v>
      </c>
      <c r="F116" s="71">
        <v>0</v>
      </c>
      <c r="G116" s="71">
        <v>0</v>
      </c>
      <c r="H116" s="71">
        <v>0</v>
      </c>
      <c r="I116" s="71">
        <v>0</v>
      </c>
      <c r="J116" s="71">
        <v>0</v>
      </c>
      <c r="K116" s="125">
        <v>0</v>
      </c>
      <c r="L116" s="125">
        <v>0</v>
      </c>
      <c r="M116" s="71">
        <v>0</v>
      </c>
      <c r="N116" s="71">
        <v>0</v>
      </c>
      <c r="O116" s="71">
        <v>0</v>
      </c>
      <c r="P116" s="71">
        <v>0</v>
      </c>
      <c r="Q116" s="125">
        <v>0</v>
      </c>
      <c r="R116" s="205"/>
      <c r="S116" s="8" t="s">
        <v>91</v>
      </c>
      <c r="T116" s="125">
        <v>0</v>
      </c>
      <c r="U116" s="71">
        <v>0</v>
      </c>
      <c r="V116" s="71">
        <v>0</v>
      </c>
      <c r="W116" s="71">
        <v>0</v>
      </c>
      <c r="X116" s="71">
        <v>0</v>
      </c>
      <c r="Y116" s="71">
        <v>0</v>
      </c>
      <c r="Z116" s="71">
        <v>0</v>
      </c>
      <c r="AA116" s="71">
        <v>0</v>
      </c>
      <c r="AB116" s="71">
        <v>0</v>
      </c>
      <c r="AC116" s="71">
        <v>0</v>
      </c>
      <c r="AD116" s="205"/>
      <c r="AE116" s="8" t="s">
        <v>91</v>
      </c>
      <c r="AF116" s="71">
        <v>0</v>
      </c>
      <c r="AG116" s="71">
        <v>0</v>
      </c>
      <c r="AH116" s="71">
        <v>0</v>
      </c>
      <c r="AI116" s="71">
        <v>0</v>
      </c>
      <c r="AJ116" s="71">
        <v>0</v>
      </c>
      <c r="AK116" s="71">
        <v>0</v>
      </c>
      <c r="AL116" s="71">
        <v>0</v>
      </c>
      <c r="AM116" s="71">
        <v>0</v>
      </c>
      <c r="AN116" s="71">
        <v>0</v>
      </c>
      <c r="AO116" s="71">
        <v>0</v>
      </c>
      <c r="AP116" s="71">
        <v>0</v>
      </c>
      <c r="AR116" s="80" t="s">
        <v>157</v>
      </c>
      <c r="AS116" s="80" t="s">
        <v>2371</v>
      </c>
      <c r="AT116" s="78">
        <v>0</v>
      </c>
    </row>
    <row r="117" spans="1:46">
      <c r="A117" s="205"/>
      <c r="B117" s="25" t="s">
        <v>73</v>
      </c>
      <c r="C117" s="26">
        <v>0</v>
      </c>
      <c r="D117" s="26">
        <v>0</v>
      </c>
      <c r="E117" s="26">
        <v>35</v>
      </c>
      <c r="F117" s="26">
        <v>22</v>
      </c>
      <c r="G117" s="26">
        <v>81</v>
      </c>
      <c r="H117" s="26">
        <v>43</v>
      </c>
      <c r="I117" s="26">
        <v>126</v>
      </c>
      <c r="J117" s="26">
        <v>63</v>
      </c>
      <c r="K117" s="26">
        <v>242</v>
      </c>
      <c r="L117" s="26">
        <v>128</v>
      </c>
      <c r="M117" s="26">
        <v>0</v>
      </c>
      <c r="N117" s="26">
        <v>1</v>
      </c>
      <c r="O117" s="26">
        <v>3</v>
      </c>
      <c r="P117" s="26">
        <v>5</v>
      </c>
      <c r="Q117" s="26">
        <v>9</v>
      </c>
      <c r="R117" s="205"/>
      <c r="S117" s="25" t="s">
        <v>73</v>
      </c>
      <c r="T117" s="26">
        <v>7</v>
      </c>
      <c r="U117" s="26">
        <v>7</v>
      </c>
      <c r="V117" s="26">
        <v>5</v>
      </c>
      <c r="W117" s="26">
        <v>1</v>
      </c>
      <c r="X117" s="26">
        <v>8</v>
      </c>
      <c r="Y117" s="26">
        <v>8</v>
      </c>
      <c r="Z117" s="26">
        <v>1</v>
      </c>
      <c r="AA117" s="26">
        <v>6</v>
      </c>
      <c r="AB117" s="26">
        <v>1</v>
      </c>
      <c r="AC117" s="26">
        <v>5</v>
      </c>
      <c r="AD117" s="205"/>
      <c r="AE117" s="25" t="s">
        <v>73</v>
      </c>
      <c r="AF117" s="26">
        <v>41</v>
      </c>
      <c r="AG117" s="26">
        <v>11</v>
      </c>
      <c r="AH117" s="26">
        <v>0</v>
      </c>
      <c r="AI117" s="26">
        <v>69</v>
      </c>
      <c r="AJ117" s="26">
        <v>5</v>
      </c>
      <c r="AK117" s="26">
        <v>9</v>
      </c>
      <c r="AL117" s="26">
        <v>0</v>
      </c>
      <c r="AM117" s="26">
        <v>4</v>
      </c>
      <c r="AN117" s="26">
        <v>8</v>
      </c>
      <c r="AO117" s="26">
        <v>7</v>
      </c>
      <c r="AP117" s="26">
        <v>7</v>
      </c>
      <c r="AR117" s="80" t="s">
        <v>157</v>
      </c>
      <c r="AS117" s="80" t="s">
        <v>2372</v>
      </c>
      <c r="AT117" s="78">
        <v>230</v>
      </c>
    </row>
    <row r="118" spans="1:46">
      <c r="A118" s="7" t="s">
        <v>97</v>
      </c>
      <c r="B118" s="8"/>
      <c r="C118" s="8"/>
      <c r="D118" s="8"/>
      <c r="E118" s="8"/>
      <c r="F118" s="8"/>
      <c r="G118" s="8"/>
      <c r="H118" s="8"/>
      <c r="I118" s="8"/>
      <c r="J118" s="8"/>
      <c r="K118" s="7"/>
      <c r="L118" s="7"/>
      <c r="M118" s="22"/>
      <c r="N118" s="22"/>
      <c r="O118" s="22"/>
      <c r="P118" s="22"/>
      <c r="Q118" s="7"/>
      <c r="R118" s="7" t="s">
        <v>97</v>
      </c>
      <c r="S118" s="23"/>
      <c r="T118" s="17"/>
      <c r="U118" s="17"/>
      <c r="V118" s="17"/>
      <c r="W118" s="17"/>
      <c r="X118" s="19"/>
      <c r="Y118" s="17"/>
      <c r="Z118" s="17"/>
      <c r="AA118" s="18"/>
      <c r="AB118" s="23"/>
      <c r="AC118" s="19"/>
      <c r="AD118" s="7" t="s">
        <v>97</v>
      </c>
      <c r="AE118" s="8"/>
      <c r="AF118" s="11"/>
      <c r="AG118" s="11"/>
      <c r="AH118" s="11"/>
      <c r="AI118" s="22"/>
      <c r="AJ118" s="22"/>
      <c r="AK118" s="22"/>
      <c r="AL118" s="22"/>
      <c r="AM118" s="22"/>
      <c r="AN118" s="22"/>
      <c r="AO118" s="22"/>
      <c r="AP118" s="22"/>
      <c r="AR118" s="80" t="str">
        <f>IF(A118="",AR117,A118)</f>
        <v>ANALAMANGA</v>
      </c>
      <c r="AS118" s="80" t="str">
        <f>AR118&amp;B118</f>
        <v>ANALAMANGA</v>
      </c>
      <c r="AT118" s="78">
        <f>AF118+AH118+2*AI118+3*AJ118+4*AK118+5*AL118</f>
        <v>0</v>
      </c>
    </row>
    <row r="119" spans="1:46" ht="14.45" customHeight="1">
      <c r="A119" s="205" t="s">
        <v>158</v>
      </c>
      <c r="B119" s="8" t="s">
        <v>90</v>
      </c>
      <c r="C119" s="71">
        <v>362</v>
      </c>
      <c r="D119" s="71">
        <v>184</v>
      </c>
      <c r="E119" s="71">
        <v>3355</v>
      </c>
      <c r="F119" s="71">
        <v>1696</v>
      </c>
      <c r="G119" s="71">
        <v>4886</v>
      </c>
      <c r="H119" s="71">
        <v>2392</v>
      </c>
      <c r="I119" s="71">
        <v>6002</v>
      </c>
      <c r="J119" s="71">
        <v>2909</v>
      </c>
      <c r="K119" s="125">
        <v>14605</v>
      </c>
      <c r="L119" s="125">
        <v>7181</v>
      </c>
      <c r="M119" s="71">
        <v>44</v>
      </c>
      <c r="N119" s="71">
        <v>206</v>
      </c>
      <c r="O119" s="71">
        <v>271</v>
      </c>
      <c r="P119" s="71">
        <v>336</v>
      </c>
      <c r="Q119" s="125">
        <v>857</v>
      </c>
      <c r="R119" s="205" t="s">
        <v>158</v>
      </c>
      <c r="S119" s="8" t="s">
        <v>90</v>
      </c>
      <c r="T119" s="125">
        <v>635</v>
      </c>
      <c r="U119" s="71">
        <v>624</v>
      </c>
      <c r="V119" s="71">
        <v>517</v>
      </c>
      <c r="W119" s="71">
        <v>49</v>
      </c>
      <c r="X119" s="71">
        <v>903</v>
      </c>
      <c r="Y119" s="71">
        <v>845</v>
      </c>
      <c r="Z119" s="71">
        <v>191</v>
      </c>
      <c r="AA119" s="71">
        <v>363</v>
      </c>
      <c r="AB119" s="71">
        <v>209</v>
      </c>
      <c r="AC119" s="71">
        <v>269</v>
      </c>
      <c r="AD119" s="205" t="s">
        <v>158</v>
      </c>
      <c r="AE119" s="8" t="s">
        <v>90</v>
      </c>
      <c r="AF119" s="71">
        <v>10848</v>
      </c>
      <c r="AG119" s="71">
        <v>4086</v>
      </c>
      <c r="AH119" s="71">
        <v>211</v>
      </c>
      <c r="AI119" s="71">
        <v>1391</v>
      </c>
      <c r="AJ119" s="71">
        <v>378</v>
      </c>
      <c r="AK119" s="71">
        <v>218</v>
      </c>
      <c r="AL119" s="71">
        <v>97</v>
      </c>
      <c r="AM119" s="71">
        <v>627</v>
      </c>
      <c r="AN119" s="71">
        <v>689</v>
      </c>
      <c r="AO119" s="71">
        <v>706</v>
      </c>
      <c r="AP119" s="71">
        <v>683</v>
      </c>
      <c r="AR119" s="80" t="s">
        <v>158</v>
      </c>
      <c r="AS119" s="80" t="s">
        <v>2376</v>
      </c>
      <c r="AT119" s="78">
        <v>16332</v>
      </c>
    </row>
    <row r="120" spans="1:46">
      <c r="A120" s="205"/>
      <c r="B120" s="8" t="s">
        <v>91</v>
      </c>
      <c r="C120" s="71">
        <v>15</v>
      </c>
      <c r="D120" s="71">
        <v>5</v>
      </c>
      <c r="E120" s="71">
        <v>402</v>
      </c>
      <c r="F120" s="71">
        <v>211</v>
      </c>
      <c r="G120" s="71">
        <v>222</v>
      </c>
      <c r="H120" s="71">
        <v>115</v>
      </c>
      <c r="I120" s="71">
        <v>513</v>
      </c>
      <c r="J120" s="71">
        <v>270</v>
      </c>
      <c r="K120" s="125">
        <v>1152</v>
      </c>
      <c r="L120" s="125">
        <v>601</v>
      </c>
      <c r="M120" s="71">
        <v>2</v>
      </c>
      <c r="N120" s="71">
        <v>18</v>
      </c>
      <c r="O120" s="71">
        <v>14</v>
      </c>
      <c r="P120" s="71">
        <v>20</v>
      </c>
      <c r="Q120" s="125">
        <v>54</v>
      </c>
      <c r="R120" s="205"/>
      <c r="S120" s="8" t="s">
        <v>91</v>
      </c>
      <c r="T120" s="125">
        <v>40</v>
      </c>
      <c r="U120" s="71">
        <v>38</v>
      </c>
      <c r="V120" s="71">
        <v>24</v>
      </c>
      <c r="W120" s="71">
        <v>1</v>
      </c>
      <c r="X120" s="71">
        <v>65</v>
      </c>
      <c r="Y120" s="71">
        <v>63</v>
      </c>
      <c r="Z120" s="71">
        <v>18</v>
      </c>
      <c r="AA120" s="71">
        <v>24</v>
      </c>
      <c r="AB120" s="71">
        <v>18</v>
      </c>
      <c r="AC120" s="71">
        <v>20</v>
      </c>
      <c r="AD120" s="205"/>
      <c r="AE120" s="8" t="s">
        <v>91</v>
      </c>
      <c r="AF120" s="71">
        <v>784</v>
      </c>
      <c r="AG120" s="71">
        <v>179</v>
      </c>
      <c r="AH120" s="71">
        <v>66</v>
      </c>
      <c r="AI120" s="71">
        <v>120</v>
      </c>
      <c r="AJ120" s="71">
        <v>14</v>
      </c>
      <c r="AK120" s="71">
        <v>25</v>
      </c>
      <c r="AL120" s="71">
        <v>4</v>
      </c>
      <c r="AM120" s="71">
        <v>41</v>
      </c>
      <c r="AN120" s="71">
        <v>53</v>
      </c>
      <c r="AO120" s="71">
        <v>50</v>
      </c>
      <c r="AP120" s="71">
        <v>39</v>
      </c>
      <c r="AR120" s="80" t="s">
        <v>158</v>
      </c>
      <c r="AS120" s="80" t="s">
        <v>2377</v>
      </c>
      <c r="AT120" s="78">
        <v>1252</v>
      </c>
    </row>
    <row r="121" spans="1:46">
      <c r="A121" s="205"/>
      <c r="B121" s="25" t="s">
        <v>73</v>
      </c>
      <c r="C121" s="26">
        <v>377</v>
      </c>
      <c r="D121" s="26">
        <v>189</v>
      </c>
      <c r="E121" s="26">
        <v>3757</v>
      </c>
      <c r="F121" s="26">
        <v>1907</v>
      </c>
      <c r="G121" s="26">
        <v>5108</v>
      </c>
      <c r="H121" s="26">
        <v>2507</v>
      </c>
      <c r="I121" s="26">
        <v>6515</v>
      </c>
      <c r="J121" s="26">
        <v>3179</v>
      </c>
      <c r="K121" s="26">
        <v>15757</v>
      </c>
      <c r="L121" s="26">
        <v>7782</v>
      </c>
      <c r="M121" s="26">
        <v>46</v>
      </c>
      <c r="N121" s="26">
        <v>224</v>
      </c>
      <c r="O121" s="26">
        <v>285</v>
      </c>
      <c r="P121" s="26">
        <v>356</v>
      </c>
      <c r="Q121" s="26">
        <v>911</v>
      </c>
      <c r="R121" s="205"/>
      <c r="S121" s="25" t="s">
        <v>73</v>
      </c>
      <c r="T121" s="26">
        <v>675</v>
      </c>
      <c r="U121" s="26">
        <v>662</v>
      </c>
      <c r="V121" s="26">
        <v>541</v>
      </c>
      <c r="W121" s="26">
        <v>50</v>
      </c>
      <c r="X121" s="26">
        <v>968</v>
      </c>
      <c r="Y121" s="26">
        <v>908</v>
      </c>
      <c r="Z121" s="26">
        <v>209</v>
      </c>
      <c r="AA121" s="26">
        <v>387</v>
      </c>
      <c r="AB121" s="26">
        <v>227</v>
      </c>
      <c r="AC121" s="26">
        <v>289</v>
      </c>
      <c r="AD121" s="205"/>
      <c r="AE121" s="25" t="s">
        <v>73</v>
      </c>
      <c r="AF121" s="26">
        <v>11632</v>
      </c>
      <c r="AG121" s="26">
        <v>4265</v>
      </c>
      <c r="AH121" s="26">
        <v>277</v>
      </c>
      <c r="AI121" s="26">
        <v>1511</v>
      </c>
      <c r="AJ121" s="26">
        <v>392</v>
      </c>
      <c r="AK121" s="26">
        <v>243</v>
      </c>
      <c r="AL121" s="26">
        <v>101</v>
      </c>
      <c r="AM121" s="26">
        <v>668</v>
      </c>
      <c r="AN121" s="26">
        <v>742</v>
      </c>
      <c r="AO121" s="26">
        <v>756</v>
      </c>
      <c r="AP121" s="26">
        <v>722</v>
      </c>
      <c r="AR121" s="80" t="s">
        <v>158</v>
      </c>
      <c r="AS121" s="80" t="s">
        <v>2378</v>
      </c>
      <c r="AT121" s="78">
        <v>17584</v>
      </c>
    </row>
    <row r="122" spans="1:46">
      <c r="A122" s="205" t="s">
        <v>159</v>
      </c>
      <c r="B122" s="8" t="s">
        <v>90</v>
      </c>
      <c r="C122" s="71">
        <v>0</v>
      </c>
      <c r="D122" s="71">
        <v>0</v>
      </c>
      <c r="E122" s="71">
        <v>77</v>
      </c>
      <c r="F122" s="71">
        <v>39</v>
      </c>
      <c r="G122" s="71">
        <v>103</v>
      </c>
      <c r="H122" s="71">
        <v>48</v>
      </c>
      <c r="I122" s="71">
        <v>413</v>
      </c>
      <c r="J122" s="71">
        <v>196</v>
      </c>
      <c r="K122" s="125">
        <v>593</v>
      </c>
      <c r="L122" s="125">
        <v>283</v>
      </c>
      <c r="M122" s="71">
        <v>0</v>
      </c>
      <c r="N122" s="71">
        <v>7</v>
      </c>
      <c r="O122" s="71">
        <v>9</v>
      </c>
      <c r="P122" s="71">
        <v>28</v>
      </c>
      <c r="Q122" s="125">
        <v>44</v>
      </c>
      <c r="R122" s="205" t="s">
        <v>159</v>
      </c>
      <c r="S122" s="8" t="s">
        <v>90</v>
      </c>
      <c r="T122" s="125">
        <v>34</v>
      </c>
      <c r="U122" s="71">
        <v>33</v>
      </c>
      <c r="V122" s="71">
        <v>13</v>
      </c>
      <c r="W122" s="71">
        <v>1</v>
      </c>
      <c r="X122" s="71">
        <v>36</v>
      </c>
      <c r="Y122" s="71">
        <v>35</v>
      </c>
      <c r="Z122" s="71">
        <v>7</v>
      </c>
      <c r="AA122" s="71">
        <v>7</v>
      </c>
      <c r="AB122" s="71">
        <v>2</v>
      </c>
      <c r="AC122" s="71">
        <v>28</v>
      </c>
      <c r="AD122" s="205" t="s">
        <v>159</v>
      </c>
      <c r="AE122" s="8" t="s">
        <v>90</v>
      </c>
      <c r="AF122" s="71">
        <v>210</v>
      </c>
      <c r="AG122" s="71">
        <v>76</v>
      </c>
      <c r="AH122" s="71">
        <v>0</v>
      </c>
      <c r="AI122" s="71">
        <v>154</v>
      </c>
      <c r="AJ122" s="71">
        <v>17</v>
      </c>
      <c r="AK122" s="71">
        <v>52</v>
      </c>
      <c r="AL122" s="71">
        <v>0</v>
      </c>
      <c r="AM122" s="71">
        <v>21</v>
      </c>
      <c r="AN122" s="71">
        <v>37</v>
      </c>
      <c r="AO122" s="71">
        <v>28</v>
      </c>
      <c r="AP122" s="71">
        <v>25</v>
      </c>
      <c r="AR122" s="80" t="s">
        <v>159</v>
      </c>
      <c r="AS122" s="80" t="s">
        <v>2379</v>
      </c>
      <c r="AT122" s="78">
        <v>777</v>
      </c>
    </row>
    <row r="123" spans="1:46">
      <c r="A123" s="205"/>
      <c r="B123" s="8" t="s">
        <v>91</v>
      </c>
      <c r="C123" s="71">
        <v>0</v>
      </c>
      <c r="D123" s="71">
        <v>0</v>
      </c>
      <c r="E123" s="71">
        <v>0</v>
      </c>
      <c r="F123" s="71">
        <v>0</v>
      </c>
      <c r="G123" s="71">
        <v>0</v>
      </c>
      <c r="H123" s="71">
        <v>0</v>
      </c>
      <c r="I123" s="71">
        <v>0</v>
      </c>
      <c r="J123" s="71">
        <v>0</v>
      </c>
      <c r="K123" s="125">
        <v>0</v>
      </c>
      <c r="L123" s="125">
        <v>0</v>
      </c>
      <c r="M123" s="71">
        <v>0</v>
      </c>
      <c r="N123" s="71">
        <v>0</v>
      </c>
      <c r="O123" s="71">
        <v>0</v>
      </c>
      <c r="P123" s="71">
        <v>0</v>
      </c>
      <c r="Q123" s="125">
        <v>0</v>
      </c>
      <c r="R123" s="205"/>
      <c r="S123" s="8" t="s">
        <v>91</v>
      </c>
      <c r="T123" s="125">
        <v>0</v>
      </c>
      <c r="U123" s="71">
        <v>0</v>
      </c>
      <c r="V123" s="71">
        <v>0</v>
      </c>
      <c r="W123" s="71">
        <v>0</v>
      </c>
      <c r="X123" s="71">
        <v>0</v>
      </c>
      <c r="Y123" s="71">
        <v>0</v>
      </c>
      <c r="Z123" s="71">
        <v>0</v>
      </c>
      <c r="AA123" s="71">
        <v>0</v>
      </c>
      <c r="AB123" s="71">
        <v>0</v>
      </c>
      <c r="AC123" s="71">
        <v>0</v>
      </c>
      <c r="AD123" s="205"/>
      <c r="AE123" s="8" t="s">
        <v>91</v>
      </c>
      <c r="AF123" s="71">
        <v>0</v>
      </c>
      <c r="AG123" s="71">
        <v>0</v>
      </c>
      <c r="AH123" s="71">
        <v>0</v>
      </c>
      <c r="AI123" s="71">
        <v>0</v>
      </c>
      <c r="AJ123" s="71">
        <v>0</v>
      </c>
      <c r="AK123" s="71">
        <v>0</v>
      </c>
      <c r="AL123" s="71">
        <v>0</v>
      </c>
      <c r="AM123" s="71">
        <v>0</v>
      </c>
      <c r="AN123" s="71">
        <v>0</v>
      </c>
      <c r="AO123" s="71">
        <v>0</v>
      </c>
      <c r="AP123" s="71">
        <v>0</v>
      </c>
      <c r="AR123" s="80" t="s">
        <v>159</v>
      </c>
      <c r="AS123" s="80" t="s">
        <v>2380</v>
      </c>
      <c r="AT123" s="78">
        <v>0</v>
      </c>
    </row>
    <row r="124" spans="1:46">
      <c r="A124" s="205"/>
      <c r="B124" s="25" t="s">
        <v>73</v>
      </c>
      <c r="C124" s="26">
        <v>0</v>
      </c>
      <c r="D124" s="26">
        <v>0</v>
      </c>
      <c r="E124" s="26">
        <v>77</v>
      </c>
      <c r="F124" s="26">
        <v>39</v>
      </c>
      <c r="G124" s="26">
        <v>103</v>
      </c>
      <c r="H124" s="26">
        <v>48</v>
      </c>
      <c r="I124" s="26">
        <v>413</v>
      </c>
      <c r="J124" s="26">
        <v>196</v>
      </c>
      <c r="K124" s="26">
        <v>593</v>
      </c>
      <c r="L124" s="26">
        <v>283</v>
      </c>
      <c r="M124" s="26">
        <v>0</v>
      </c>
      <c r="N124" s="26">
        <v>7</v>
      </c>
      <c r="O124" s="26">
        <v>9</v>
      </c>
      <c r="P124" s="26">
        <v>28</v>
      </c>
      <c r="Q124" s="26">
        <v>44</v>
      </c>
      <c r="R124" s="205"/>
      <c r="S124" s="25" t="s">
        <v>73</v>
      </c>
      <c r="T124" s="26">
        <v>34</v>
      </c>
      <c r="U124" s="26">
        <v>33</v>
      </c>
      <c r="V124" s="26">
        <v>13</v>
      </c>
      <c r="W124" s="26">
        <v>1</v>
      </c>
      <c r="X124" s="26">
        <v>36</v>
      </c>
      <c r="Y124" s="26">
        <v>35</v>
      </c>
      <c r="Z124" s="26">
        <v>7</v>
      </c>
      <c r="AA124" s="26">
        <v>7</v>
      </c>
      <c r="AB124" s="26">
        <v>2</v>
      </c>
      <c r="AC124" s="26">
        <v>28</v>
      </c>
      <c r="AD124" s="205"/>
      <c r="AE124" s="25" t="s">
        <v>73</v>
      </c>
      <c r="AF124" s="26">
        <v>210</v>
      </c>
      <c r="AG124" s="26">
        <v>76</v>
      </c>
      <c r="AH124" s="26">
        <v>0</v>
      </c>
      <c r="AI124" s="26">
        <v>154</v>
      </c>
      <c r="AJ124" s="26">
        <v>17</v>
      </c>
      <c r="AK124" s="26">
        <v>52</v>
      </c>
      <c r="AL124" s="26">
        <v>0</v>
      </c>
      <c r="AM124" s="26">
        <v>21</v>
      </c>
      <c r="AN124" s="26">
        <v>37</v>
      </c>
      <c r="AO124" s="26">
        <v>28</v>
      </c>
      <c r="AP124" s="26">
        <v>25</v>
      </c>
      <c r="AR124" s="80" t="s">
        <v>159</v>
      </c>
      <c r="AS124" s="80" t="s">
        <v>2381</v>
      </c>
      <c r="AT124" s="78">
        <v>777</v>
      </c>
    </row>
    <row r="125" spans="1:46">
      <c r="A125" s="205" t="s">
        <v>160</v>
      </c>
      <c r="B125" s="8" t="s">
        <v>90</v>
      </c>
      <c r="C125" s="71">
        <v>0</v>
      </c>
      <c r="D125" s="71">
        <v>0</v>
      </c>
      <c r="E125" s="71">
        <v>84</v>
      </c>
      <c r="F125" s="71">
        <v>43</v>
      </c>
      <c r="G125" s="71">
        <v>250</v>
      </c>
      <c r="H125" s="71">
        <v>128</v>
      </c>
      <c r="I125" s="71">
        <v>562</v>
      </c>
      <c r="J125" s="71">
        <v>295</v>
      </c>
      <c r="K125" s="125">
        <v>896</v>
      </c>
      <c r="L125" s="125">
        <v>466</v>
      </c>
      <c r="M125" s="71">
        <v>0</v>
      </c>
      <c r="N125" s="71">
        <v>9</v>
      </c>
      <c r="O125" s="71">
        <v>19</v>
      </c>
      <c r="P125" s="71">
        <v>39</v>
      </c>
      <c r="Q125" s="125">
        <v>67</v>
      </c>
      <c r="R125" s="205" t="s">
        <v>160</v>
      </c>
      <c r="S125" s="8" t="s">
        <v>90</v>
      </c>
      <c r="T125" s="125">
        <v>51</v>
      </c>
      <c r="U125" s="71">
        <v>39</v>
      </c>
      <c r="V125" s="71">
        <v>7</v>
      </c>
      <c r="W125" s="71">
        <v>9</v>
      </c>
      <c r="X125" s="71">
        <v>51</v>
      </c>
      <c r="Y125" s="71">
        <v>48</v>
      </c>
      <c r="Z125" s="71">
        <v>4</v>
      </c>
      <c r="AA125" s="71">
        <v>11</v>
      </c>
      <c r="AB125" s="71">
        <v>4</v>
      </c>
      <c r="AC125" s="71">
        <v>38</v>
      </c>
      <c r="AD125" s="205" t="s">
        <v>160</v>
      </c>
      <c r="AE125" s="8" t="s">
        <v>90</v>
      </c>
      <c r="AF125" s="71">
        <v>326</v>
      </c>
      <c r="AG125" s="71">
        <v>142</v>
      </c>
      <c r="AH125" s="71">
        <v>11</v>
      </c>
      <c r="AI125" s="71">
        <v>184</v>
      </c>
      <c r="AJ125" s="71">
        <v>71</v>
      </c>
      <c r="AK125" s="71">
        <v>26</v>
      </c>
      <c r="AL125" s="71">
        <v>7</v>
      </c>
      <c r="AM125" s="71">
        <v>20</v>
      </c>
      <c r="AN125" s="71">
        <v>55</v>
      </c>
      <c r="AO125" s="71">
        <v>34</v>
      </c>
      <c r="AP125" s="71">
        <v>33</v>
      </c>
      <c r="AR125" s="80" t="s">
        <v>160</v>
      </c>
      <c r="AS125" s="80" t="s">
        <v>2382</v>
      </c>
      <c r="AT125" s="78">
        <v>1057</v>
      </c>
    </row>
    <row r="126" spans="1:46">
      <c r="A126" s="205"/>
      <c r="B126" s="8" t="s">
        <v>91</v>
      </c>
      <c r="C126" s="71">
        <v>0</v>
      </c>
      <c r="D126" s="71">
        <v>0</v>
      </c>
      <c r="E126" s="71">
        <v>74</v>
      </c>
      <c r="F126" s="71">
        <v>44</v>
      </c>
      <c r="G126" s="71">
        <v>52</v>
      </c>
      <c r="H126" s="71">
        <v>24</v>
      </c>
      <c r="I126" s="71">
        <v>96</v>
      </c>
      <c r="J126" s="71">
        <v>52</v>
      </c>
      <c r="K126" s="125">
        <v>222</v>
      </c>
      <c r="L126" s="125">
        <v>120</v>
      </c>
      <c r="M126" s="71">
        <v>0</v>
      </c>
      <c r="N126" s="71">
        <v>5</v>
      </c>
      <c r="O126" s="71">
        <v>4</v>
      </c>
      <c r="P126" s="71">
        <v>7</v>
      </c>
      <c r="Q126" s="125">
        <v>16</v>
      </c>
      <c r="R126" s="205"/>
      <c r="S126" s="8" t="s">
        <v>91</v>
      </c>
      <c r="T126" s="125">
        <v>10</v>
      </c>
      <c r="U126" s="71">
        <v>8</v>
      </c>
      <c r="V126" s="71">
        <v>3</v>
      </c>
      <c r="W126" s="71">
        <v>0</v>
      </c>
      <c r="X126" s="71">
        <v>10</v>
      </c>
      <c r="Y126" s="71">
        <v>10</v>
      </c>
      <c r="Z126" s="71">
        <v>0</v>
      </c>
      <c r="AA126" s="71">
        <v>7</v>
      </c>
      <c r="AB126" s="71">
        <v>6</v>
      </c>
      <c r="AC126" s="71">
        <v>8</v>
      </c>
      <c r="AD126" s="205"/>
      <c r="AE126" s="8" t="s">
        <v>91</v>
      </c>
      <c r="AF126" s="71">
        <v>137</v>
      </c>
      <c r="AG126" s="71">
        <v>100</v>
      </c>
      <c r="AH126" s="71">
        <v>0</v>
      </c>
      <c r="AI126" s="71">
        <v>44</v>
      </c>
      <c r="AJ126" s="71">
        <v>0</v>
      </c>
      <c r="AK126" s="71">
        <v>15</v>
      </c>
      <c r="AL126" s="71">
        <v>3</v>
      </c>
      <c r="AM126" s="71">
        <v>5</v>
      </c>
      <c r="AN126" s="71">
        <v>13</v>
      </c>
      <c r="AO126" s="71">
        <v>13</v>
      </c>
      <c r="AP126" s="71">
        <v>11</v>
      </c>
      <c r="AR126" s="80" t="s">
        <v>160</v>
      </c>
      <c r="AS126" s="80" t="s">
        <v>2383</v>
      </c>
      <c r="AT126" s="78">
        <v>300</v>
      </c>
    </row>
    <row r="127" spans="1:46">
      <c r="A127" s="205"/>
      <c r="B127" s="25" t="s">
        <v>73</v>
      </c>
      <c r="C127" s="26">
        <v>0</v>
      </c>
      <c r="D127" s="26">
        <v>0</v>
      </c>
      <c r="E127" s="26">
        <v>158</v>
      </c>
      <c r="F127" s="26">
        <v>87</v>
      </c>
      <c r="G127" s="26">
        <v>302</v>
      </c>
      <c r="H127" s="26">
        <v>152</v>
      </c>
      <c r="I127" s="26">
        <v>658</v>
      </c>
      <c r="J127" s="26">
        <v>347</v>
      </c>
      <c r="K127" s="26">
        <v>1118</v>
      </c>
      <c r="L127" s="26">
        <v>586</v>
      </c>
      <c r="M127" s="26">
        <v>0</v>
      </c>
      <c r="N127" s="26">
        <v>14</v>
      </c>
      <c r="O127" s="26">
        <v>23</v>
      </c>
      <c r="P127" s="26">
        <v>46</v>
      </c>
      <c r="Q127" s="26">
        <v>83</v>
      </c>
      <c r="R127" s="205"/>
      <c r="S127" s="25" t="s">
        <v>73</v>
      </c>
      <c r="T127" s="26">
        <v>61</v>
      </c>
      <c r="U127" s="26">
        <v>47</v>
      </c>
      <c r="V127" s="26">
        <v>10</v>
      </c>
      <c r="W127" s="26">
        <v>9</v>
      </c>
      <c r="X127" s="26">
        <v>61</v>
      </c>
      <c r="Y127" s="26">
        <v>58</v>
      </c>
      <c r="Z127" s="26">
        <v>4</v>
      </c>
      <c r="AA127" s="26">
        <v>18</v>
      </c>
      <c r="AB127" s="26">
        <v>10</v>
      </c>
      <c r="AC127" s="26">
        <v>46</v>
      </c>
      <c r="AD127" s="205"/>
      <c r="AE127" s="25" t="s">
        <v>73</v>
      </c>
      <c r="AF127" s="26">
        <v>463</v>
      </c>
      <c r="AG127" s="26">
        <v>242</v>
      </c>
      <c r="AH127" s="26">
        <v>11</v>
      </c>
      <c r="AI127" s="26">
        <v>228</v>
      </c>
      <c r="AJ127" s="26">
        <v>71</v>
      </c>
      <c r="AK127" s="26">
        <v>41</v>
      </c>
      <c r="AL127" s="26">
        <v>10</v>
      </c>
      <c r="AM127" s="26">
        <v>25</v>
      </c>
      <c r="AN127" s="26">
        <v>68</v>
      </c>
      <c r="AO127" s="26">
        <v>47</v>
      </c>
      <c r="AP127" s="26">
        <v>44</v>
      </c>
      <c r="AR127" s="80" t="s">
        <v>160</v>
      </c>
      <c r="AS127" s="80" t="s">
        <v>2384</v>
      </c>
      <c r="AT127" s="78">
        <v>1357</v>
      </c>
    </row>
    <row r="128" spans="1:46">
      <c r="A128" s="205" t="s">
        <v>161</v>
      </c>
      <c r="B128" s="8" t="s">
        <v>90</v>
      </c>
      <c r="C128" s="71">
        <v>1</v>
      </c>
      <c r="D128" s="71">
        <v>0</v>
      </c>
      <c r="E128" s="71">
        <v>176</v>
      </c>
      <c r="F128" s="71">
        <v>95</v>
      </c>
      <c r="G128" s="71">
        <v>284</v>
      </c>
      <c r="H128" s="71">
        <v>135</v>
      </c>
      <c r="I128" s="71">
        <v>567</v>
      </c>
      <c r="J128" s="71">
        <v>274</v>
      </c>
      <c r="K128" s="125">
        <v>1028</v>
      </c>
      <c r="L128" s="125">
        <v>504</v>
      </c>
      <c r="M128" s="71">
        <v>2</v>
      </c>
      <c r="N128" s="71">
        <v>9</v>
      </c>
      <c r="O128" s="71">
        <v>12</v>
      </c>
      <c r="P128" s="71">
        <v>22</v>
      </c>
      <c r="Q128" s="125">
        <v>45</v>
      </c>
      <c r="R128" s="205" t="s">
        <v>161</v>
      </c>
      <c r="S128" s="8" t="s">
        <v>90</v>
      </c>
      <c r="T128" s="125">
        <v>43</v>
      </c>
      <c r="U128" s="71">
        <v>33</v>
      </c>
      <c r="V128" s="71">
        <v>9</v>
      </c>
      <c r="W128" s="71">
        <v>3</v>
      </c>
      <c r="X128" s="71">
        <v>39</v>
      </c>
      <c r="Y128" s="71">
        <v>38</v>
      </c>
      <c r="Z128" s="71">
        <v>4</v>
      </c>
      <c r="AA128" s="71">
        <v>12</v>
      </c>
      <c r="AB128" s="71">
        <v>9</v>
      </c>
      <c r="AC128" s="71">
        <v>21</v>
      </c>
      <c r="AD128" s="205" t="s">
        <v>161</v>
      </c>
      <c r="AE128" s="8" t="s">
        <v>90</v>
      </c>
      <c r="AF128" s="71">
        <v>346</v>
      </c>
      <c r="AG128" s="71">
        <v>78</v>
      </c>
      <c r="AH128" s="71">
        <v>0</v>
      </c>
      <c r="AI128" s="71">
        <v>160</v>
      </c>
      <c r="AJ128" s="71">
        <v>67</v>
      </c>
      <c r="AK128" s="71">
        <v>44</v>
      </c>
      <c r="AL128" s="71">
        <v>19</v>
      </c>
      <c r="AM128" s="71">
        <v>19</v>
      </c>
      <c r="AN128" s="71">
        <v>56</v>
      </c>
      <c r="AO128" s="71">
        <v>35</v>
      </c>
      <c r="AP128" s="71">
        <v>34</v>
      </c>
      <c r="AR128" s="80" t="s">
        <v>161</v>
      </c>
      <c r="AS128" s="80" t="s">
        <v>2385</v>
      </c>
      <c r="AT128" s="78">
        <v>1138</v>
      </c>
    </row>
    <row r="129" spans="1:46">
      <c r="A129" s="205"/>
      <c r="B129" s="8" t="s">
        <v>91</v>
      </c>
      <c r="C129" s="71">
        <v>0</v>
      </c>
      <c r="D129" s="71">
        <v>0</v>
      </c>
      <c r="E129" s="71">
        <v>55</v>
      </c>
      <c r="F129" s="71">
        <v>33</v>
      </c>
      <c r="G129" s="71">
        <v>116</v>
      </c>
      <c r="H129" s="71">
        <v>61</v>
      </c>
      <c r="I129" s="71">
        <v>157</v>
      </c>
      <c r="J129" s="71">
        <v>88</v>
      </c>
      <c r="K129" s="125">
        <v>328</v>
      </c>
      <c r="L129" s="125">
        <v>182</v>
      </c>
      <c r="M129" s="71">
        <v>0</v>
      </c>
      <c r="N129" s="71">
        <v>6</v>
      </c>
      <c r="O129" s="71">
        <v>6</v>
      </c>
      <c r="P129" s="71">
        <v>8</v>
      </c>
      <c r="Q129" s="125">
        <v>20</v>
      </c>
      <c r="R129" s="205"/>
      <c r="S129" s="8" t="s">
        <v>91</v>
      </c>
      <c r="T129" s="125">
        <v>12</v>
      </c>
      <c r="U129" s="71">
        <v>11</v>
      </c>
      <c r="V129" s="71">
        <v>10</v>
      </c>
      <c r="W129" s="71">
        <v>0</v>
      </c>
      <c r="X129" s="71">
        <v>15</v>
      </c>
      <c r="Y129" s="71">
        <v>14</v>
      </c>
      <c r="Z129" s="71">
        <v>4</v>
      </c>
      <c r="AA129" s="71">
        <v>15</v>
      </c>
      <c r="AB129" s="71">
        <v>10</v>
      </c>
      <c r="AC129" s="71">
        <v>9</v>
      </c>
      <c r="AD129" s="205"/>
      <c r="AE129" s="8" t="s">
        <v>91</v>
      </c>
      <c r="AF129" s="71">
        <v>158</v>
      </c>
      <c r="AG129" s="71">
        <v>36</v>
      </c>
      <c r="AH129" s="71">
        <v>0</v>
      </c>
      <c r="AI129" s="71">
        <v>64</v>
      </c>
      <c r="AJ129" s="71">
        <v>14</v>
      </c>
      <c r="AK129" s="71">
        <v>6</v>
      </c>
      <c r="AL129" s="71">
        <v>0</v>
      </c>
      <c r="AM129" s="71">
        <v>6</v>
      </c>
      <c r="AN129" s="71">
        <v>21</v>
      </c>
      <c r="AO129" s="71">
        <v>11</v>
      </c>
      <c r="AP129" s="71">
        <v>10</v>
      </c>
      <c r="AR129" s="80" t="s">
        <v>161</v>
      </c>
      <c r="AS129" s="80" t="s">
        <v>2386</v>
      </c>
      <c r="AT129" s="78">
        <v>352</v>
      </c>
    </row>
    <row r="130" spans="1:46">
      <c r="A130" s="205"/>
      <c r="B130" s="25" t="s">
        <v>73</v>
      </c>
      <c r="C130" s="26">
        <v>1</v>
      </c>
      <c r="D130" s="26">
        <v>0</v>
      </c>
      <c r="E130" s="26">
        <v>231</v>
      </c>
      <c r="F130" s="26">
        <v>128</v>
      </c>
      <c r="G130" s="26">
        <v>400</v>
      </c>
      <c r="H130" s="26">
        <v>196</v>
      </c>
      <c r="I130" s="26">
        <v>724</v>
      </c>
      <c r="J130" s="26">
        <v>362</v>
      </c>
      <c r="K130" s="26">
        <v>1356</v>
      </c>
      <c r="L130" s="26">
        <v>686</v>
      </c>
      <c r="M130" s="26">
        <v>2</v>
      </c>
      <c r="N130" s="26">
        <v>15</v>
      </c>
      <c r="O130" s="26">
        <v>18</v>
      </c>
      <c r="P130" s="26">
        <v>30</v>
      </c>
      <c r="Q130" s="26">
        <v>65</v>
      </c>
      <c r="R130" s="205"/>
      <c r="S130" s="25" t="s">
        <v>73</v>
      </c>
      <c r="T130" s="26">
        <v>55</v>
      </c>
      <c r="U130" s="26">
        <v>44</v>
      </c>
      <c r="V130" s="26">
        <v>19</v>
      </c>
      <c r="W130" s="26">
        <v>3</v>
      </c>
      <c r="X130" s="26">
        <v>54</v>
      </c>
      <c r="Y130" s="26">
        <v>52</v>
      </c>
      <c r="Z130" s="26">
        <v>8</v>
      </c>
      <c r="AA130" s="26">
        <v>27</v>
      </c>
      <c r="AB130" s="26">
        <v>19</v>
      </c>
      <c r="AC130" s="26">
        <v>30</v>
      </c>
      <c r="AD130" s="205"/>
      <c r="AE130" s="25" t="s">
        <v>73</v>
      </c>
      <c r="AF130" s="26">
        <v>504</v>
      </c>
      <c r="AG130" s="26">
        <v>114</v>
      </c>
      <c r="AH130" s="26">
        <v>0</v>
      </c>
      <c r="AI130" s="26">
        <v>224</v>
      </c>
      <c r="AJ130" s="26">
        <v>81</v>
      </c>
      <c r="AK130" s="26">
        <v>50</v>
      </c>
      <c r="AL130" s="26">
        <v>19</v>
      </c>
      <c r="AM130" s="26">
        <v>25</v>
      </c>
      <c r="AN130" s="26">
        <v>77</v>
      </c>
      <c r="AO130" s="26">
        <v>46</v>
      </c>
      <c r="AP130" s="26">
        <v>44</v>
      </c>
      <c r="AR130" s="80" t="s">
        <v>161</v>
      </c>
      <c r="AS130" s="80" t="s">
        <v>2387</v>
      </c>
      <c r="AT130" s="78">
        <v>1490</v>
      </c>
    </row>
    <row r="131" spans="1:46" ht="14.45" customHeight="1">
      <c r="A131" s="205" t="s">
        <v>162</v>
      </c>
      <c r="B131" s="8" t="s">
        <v>90</v>
      </c>
      <c r="C131" s="71">
        <v>438</v>
      </c>
      <c r="D131" s="71">
        <v>220</v>
      </c>
      <c r="E131" s="71">
        <v>6062</v>
      </c>
      <c r="F131" s="71">
        <v>3042</v>
      </c>
      <c r="G131" s="71">
        <v>8978</v>
      </c>
      <c r="H131" s="71">
        <v>4476</v>
      </c>
      <c r="I131" s="71">
        <v>10208</v>
      </c>
      <c r="J131" s="71">
        <v>4973</v>
      </c>
      <c r="K131" s="125">
        <v>25686</v>
      </c>
      <c r="L131" s="125">
        <v>12711</v>
      </c>
      <c r="M131" s="71">
        <v>57</v>
      </c>
      <c r="N131" s="71">
        <v>383</v>
      </c>
      <c r="O131" s="71">
        <v>437</v>
      </c>
      <c r="P131" s="71">
        <v>474</v>
      </c>
      <c r="Q131" s="125">
        <v>1351</v>
      </c>
      <c r="R131" s="205" t="s">
        <v>162</v>
      </c>
      <c r="S131" s="8" t="s">
        <v>90</v>
      </c>
      <c r="T131" s="125">
        <v>941</v>
      </c>
      <c r="U131" s="71">
        <v>929</v>
      </c>
      <c r="V131" s="71">
        <v>813</v>
      </c>
      <c r="W131" s="71">
        <v>61</v>
      </c>
      <c r="X131" s="71">
        <v>1239</v>
      </c>
      <c r="Y131" s="71">
        <v>1220</v>
      </c>
      <c r="Z131" s="71">
        <v>258</v>
      </c>
      <c r="AA131" s="71">
        <v>739</v>
      </c>
      <c r="AB131" s="71">
        <v>476</v>
      </c>
      <c r="AC131" s="71">
        <v>380</v>
      </c>
      <c r="AD131" s="205" t="s">
        <v>162</v>
      </c>
      <c r="AE131" s="8" t="s">
        <v>90</v>
      </c>
      <c r="AF131" s="71">
        <v>17565</v>
      </c>
      <c r="AG131" s="71">
        <v>7171</v>
      </c>
      <c r="AH131" s="71">
        <v>918</v>
      </c>
      <c r="AI131" s="71">
        <v>2614</v>
      </c>
      <c r="AJ131" s="71">
        <v>791</v>
      </c>
      <c r="AK131" s="71">
        <v>604</v>
      </c>
      <c r="AL131" s="71">
        <v>351</v>
      </c>
      <c r="AM131" s="71">
        <v>895</v>
      </c>
      <c r="AN131" s="71">
        <v>1043</v>
      </c>
      <c r="AO131" s="71">
        <v>1036</v>
      </c>
      <c r="AP131" s="71">
        <v>909</v>
      </c>
      <c r="AR131" s="80" t="s">
        <v>162</v>
      </c>
      <c r="AS131" s="80" t="s">
        <v>2388</v>
      </c>
      <c r="AT131" s="78">
        <v>30255</v>
      </c>
    </row>
    <row r="132" spans="1:46">
      <c r="A132" s="205"/>
      <c r="B132" s="8" t="s">
        <v>91</v>
      </c>
      <c r="C132" s="71">
        <v>0</v>
      </c>
      <c r="D132" s="71">
        <v>0</v>
      </c>
      <c r="E132" s="71">
        <v>0</v>
      </c>
      <c r="F132" s="71">
        <v>0</v>
      </c>
      <c r="G132" s="71">
        <v>0</v>
      </c>
      <c r="H132" s="71">
        <v>0</v>
      </c>
      <c r="I132" s="71">
        <v>0</v>
      </c>
      <c r="J132" s="71">
        <v>0</v>
      </c>
      <c r="K132" s="125">
        <v>0</v>
      </c>
      <c r="L132" s="125">
        <v>0</v>
      </c>
      <c r="M132" s="71">
        <v>0</v>
      </c>
      <c r="N132" s="71">
        <v>0</v>
      </c>
      <c r="O132" s="71">
        <v>0</v>
      </c>
      <c r="P132" s="71">
        <v>0</v>
      </c>
      <c r="Q132" s="125">
        <v>0</v>
      </c>
      <c r="R132" s="205"/>
      <c r="S132" s="8" t="s">
        <v>91</v>
      </c>
      <c r="T132" s="125">
        <v>0</v>
      </c>
      <c r="U132" s="71">
        <v>0</v>
      </c>
      <c r="V132" s="71">
        <v>0</v>
      </c>
      <c r="W132" s="71">
        <v>0</v>
      </c>
      <c r="X132" s="71">
        <v>0</v>
      </c>
      <c r="Y132" s="71">
        <v>0</v>
      </c>
      <c r="Z132" s="71">
        <v>0</v>
      </c>
      <c r="AA132" s="71">
        <v>0</v>
      </c>
      <c r="AB132" s="71">
        <v>0</v>
      </c>
      <c r="AC132" s="71">
        <v>0</v>
      </c>
      <c r="AD132" s="205"/>
      <c r="AE132" s="8" t="s">
        <v>91</v>
      </c>
      <c r="AF132" s="71">
        <v>0</v>
      </c>
      <c r="AG132" s="71">
        <v>0</v>
      </c>
      <c r="AH132" s="71">
        <v>0</v>
      </c>
      <c r="AI132" s="71">
        <v>0</v>
      </c>
      <c r="AJ132" s="71">
        <v>0</v>
      </c>
      <c r="AK132" s="71">
        <v>0</v>
      </c>
      <c r="AL132" s="71">
        <v>0</v>
      </c>
      <c r="AM132" s="71">
        <v>0</v>
      </c>
      <c r="AN132" s="71">
        <v>0</v>
      </c>
      <c r="AO132" s="71">
        <v>0</v>
      </c>
      <c r="AP132" s="71">
        <v>0</v>
      </c>
      <c r="AR132" s="80" t="s">
        <v>162</v>
      </c>
      <c r="AS132" s="80" t="s">
        <v>2389</v>
      </c>
      <c r="AT132" s="78">
        <v>0</v>
      </c>
    </row>
    <row r="133" spans="1:46">
      <c r="A133" s="205"/>
      <c r="B133" s="25" t="s">
        <v>73</v>
      </c>
      <c r="C133" s="26">
        <v>438</v>
      </c>
      <c r="D133" s="26">
        <v>220</v>
      </c>
      <c r="E133" s="26">
        <v>6062</v>
      </c>
      <c r="F133" s="26">
        <v>3042</v>
      </c>
      <c r="G133" s="26">
        <v>8978</v>
      </c>
      <c r="H133" s="26">
        <v>4476</v>
      </c>
      <c r="I133" s="26">
        <v>10208</v>
      </c>
      <c r="J133" s="26">
        <v>4973</v>
      </c>
      <c r="K133" s="26">
        <v>25686</v>
      </c>
      <c r="L133" s="26">
        <v>12711</v>
      </c>
      <c r="M133" s="26">
        <v>57</v>
      </c>
      <c r="N133" s="26">
        <v>383</v>
      </c>
      <c r="O133" s="26">
        <v>437</v>
      </c>
      <c r="P133" s="26">
        <v>474</v>
      </c>
      <c r="Q133" s="26">
        <v>1351</v>
      </c>
      <c r="R133" s="205"/>
      <c r="S133" s="25" t="s">
        <v>73</v>
      </c>
      <c r="T133" s="26">
        <v>941</v>
      </c>
      <c r="U133" s="26">
        <v>929</v>
      </c>
      <c r="V133" s="26">
        <v>813</v>
      </c>
      <c r="W133" s="26">
        <v>61</v>
      </c>
      <c r="X133" s="26">
        <v>1239</v>
      </c>
      <c r="Y133" s="26">
        <v>1220</v>
      </c>
      <c r="Z133" s="26">
        <v>258</v>
      </c>
      <c r="AA133" s="26">
        <v>739</v>
      </c>
      <c r="AB133" s="26">
        <v>476</v>
      </c>
      <c r="AC133" s="26">
        <v>380</v>
      </c>
      <c r="AD133" s="205"/>
      <c r="AE133" s="25" t="s">
        <v>73</v>
      </c>
      <c r="AF133" s="26">
        <v>17565</v>
      </c>
      <c r="AG133" s="26">
        <v>7171</v>
      </c>
      <c r="AH133" s="26">
        <v>918</v>
      </c>
      <c r="AI133" s="26">
        <v>2614</v>
      </c>
      <c r="AJ133" s="26">
        <v>791</v>
      </c>
      <c r="AK133" s="26">
        <v>604</v>
      </c>
      <c r="AL133" s="26">
        <v>351</v>
      </c>
      <c r="AM133" s="26">
        <v>895</v>
      </c>
      <c r="AN133" s="26">
        <v>1043</v>
      </c>
      <c r="AO133" s="26">
        <v>1036</v>
      </c>
      <c r="AP133" s="26">
        <v>909</v>
      </c>
      <c r="AR133" s="80" t="s">
        <v>162</v>
      </c>
      <c r="AS133" s="80" t="s">
        <v>2390</v>
      </c>
      <c r="AT133" s="78">
        <v>30255</v>
      </c>
    </row>
    <row r="134" spans="1:46" ht="14.45" customHeight="1">
      <c r="A134" s="205" t="s">
        <v>163</v>
      </c>
      <c r="B134" s="8" t="s">
        <v>90</v>
      </c>
      <c r="C134" s="71">
        <v>447</v>
      </c>
      <c r="D134" s="71">
        <v>214</v>
      </c>
      <c r="E134" s="71">
        <v>4663</v>
      </c>
      <c r="F134" s="71">
        <v>2319</v>
      </c>
      <c r="G134" s="71">
        <v>7136</v>
      </c>
      <c r="H134" s="71">
        <v>3518</v>
      </c>
      <c r="I134" s="71">
        <v>7848</v>
      </c>
      <c r="J134" s="71">
        <v>3820</v>
      </c>
      <c r="K134" s="125">
        <v>20094</v>
      </c>
      <c r="L134" s="125">
        <v>9871</v>
      </c>
      <c r="M134" s="71">
        <v>39</v>
      </c>
      <c r="N134" s="71">
        <v>229</v>
      </c>
      <c r="O134" s="71">
        <v>322</v>
      </c>
      <c r="P134" s="71">
        <v>345</v>
      </c>
      <c r="Q134" s="125">
        <v>935</v>
      </c>
      <c r="R134" s="205" t="s">
        <v>163</v>
      </c>
      <c r="S134" s="8" t="s">
        <v>90</v>
      </c>
      <c r="T134" s="125">
        <v>768</v>
      </c>
      <c r="U134" s="71">
        <v>753</v>
      </c>
      <c r="V134" s="71">
        <v>602</v>
      </c>
      <c r="W134" s="71">
        <v>69</v>
      </c>
      <c r="X134" s="71">
        <v>930</v>
      </c>
      <c r="Y134" s="71">
        <v>919</v>
      </c>
      <c r="Z134" s="71">
        <v>167</v>
      </c>
      <c r="AA134" s="71">
        <v>496</v>
      </c>
      <c r="AB134" s="71">
        <v>325</v>
      </c>
      <c r="AC134" s="71">
        <v>314</v>
      </c>
      <c r="AD134" s="205" t="s">
        <v>163</v>
      </c>
      <c r="AE134" s="8" t="s">
        <v>90</v>
      </c>
      <c r="AF134" s="71">
        <v>11783</v>
      </c>
      <c r="AG134" s="71">
        <v>3773</v>
      </c>
      <c r="AH134" s="71">
        <v>223</v>
      </c>
      <c r="AI134" s="71">
        <v>2465</v>
      </c>
      <c r="AJ134" s="71">
        <v>463</v>
      </c>
      <c r="AK134" s="71">
        <v>262</v>
      </c>
      <c r="AL134" s="71">
        <v>211</v>
      </c>
      <c r="AM134" s="71">
        <v>641</v>
      </c>
      <c r="AN134" s="71">
        <v>827</v>
      </c>
      <c r="AO134" s="71">
        <v>808</v>
      </c>
      <c r="AP134" s="71">
        <v>712</v>
      </c>
      <c r="AR134" s="80" t="s">
        <v>163</v>
      </c>
      <c r="AS134" s="80" t="s">
        <v>2391</v>
      </c>
      <c r="AT134" s="78">
        <v>20428</v>
      </c>
    </row>
    <row r="135" spans="1:46">
      <c r="A135" s="205"/>
      <c r="B135" s="8" t="s">
        <v>91</v>
      </c>
      <c r="C135" s="71">
        <v>0</v>
      </c>
      <c r="D135" s="71">
        <v>0</v>
      </c>
      <c r="E135" s="71">
        <v>0</v>
      </c>
      <c r="F135" s="71">
        <v>0</v>
      </c>
      <c r="G135" s="71">
        <v>0</v>
      </c>
      <c r="H135" s="71">
        <v>0</v>
      </c>
      <c r="I135" s="71">
        <v>0</v>
      </c>
      <c r="J135" s="71">
        <v>0</v>
      </c>
      <c r="K135" s="125">
        <v>0</v>
      </c>
      <c r="L135" s="125">
        <v>0</v>
      </c>
      <c r="M135" s="71">
        <v>0</v>
      </c>
      <c r="N135" s="71">
        <v>0</v>
      </c>
      <c r="O135" s="71">
        <v>0</v>
      </c>
      <c r="P135" s="71">
        <v>0</v>
      </c>
      <c r="Q135" s="125">
        <v>0</v>
      </c>
      <c r="R135" s="205"/>
      <c r="S135" s="8" t="s">
        <v>91</v>
      </c>
      <c r="T135" s="125">
        <v>0</v>
      </c>
      <c r="U135" s="71">
        <v>0</v>
      </c>
      <c r="V135" s="71">
        <v>0</v>
      </c>
      <c r="W135" s="71">
        <v>0</v>
      </c>
      <c r="X135" s="71">
        <v>0</v>
      </c>
      <c r="Y135" s="71">
        <v>0</v>
      </c>
      <c r="Z135" s="71">
        <v>0</v>
      </c>
      <c r="AA135" s="71">
        <v>0</v>
      </c>
      <c r="AB135" s="71">
        <v>0</v>
      </c>
      <c r="AC135" s="71">
        <v>0</v>
      </c>
      <c r="AD135" s="205"/>
      <c r="AE135" s="8" t="s">
        <v>91</v>
      </c>
      <c r="AF135" s="71">
        <v>0</v>
      </c>
      <c r="AG135" s="71">
        <v>0</v>
      </c>
      <c r="AH135" s="71">
        <v>0</v>
      </c>
      <c r="AI135" s="71">
        <v>0</v>
      </c>
      <c r="AJ135" s="71">
        <v>0</v>
      </c>
      <c r="AK135" s="71">
        <v>0</v>
      </c>
      <c r="AL135" s="71">
        <v>0</v>
      </c>
      <c r="AM135" s="71">
        <v>0</v>
      </c>
      <c r="AN135" s="71">
        <v>0</v>
      </c>
      <c r="AO135" s="71">
        <v>0</v>
      </c>
      <c r="AP135" s="71">
        <v>0</v>
      </c>
      <c r="AR135" s="80" t="s">
        <v>163</v>
      </c>
      <c r="AS135" s="80" t="s">
        <v>2392</v>
      </c>
      <c r="AT135" s="78">
        <v>0</v>
      </c>
    </row>
    <row r="136" spans="1:46">
      <c r="A136" s="205"/>
      <c r="B136" s="25" t="s">
        <v>73</v>
      </c>
      <c r="C136" s="26">
        <v>447</v>
      </c>
      <c r="D136" s="26">
        <v>214</v>
      </c>
      <c r="E136" s="26">
        <v>4663</v>
      </c>
      <c r="F136" s="26">
        <v>2319</v>
      </c>
      <c r="G136" s="26">
        <v>7136</v>
      </c>
      <c r="H136" s="26">
        <v>3518</v>
      </c>
      <c r="I136" s="26">
        <v>7848</v>
      </c>
      <c r="J136" s="26">
        <v>3820</v>
      </c>
      <c r="K136" s="26">
        <v>20094</v>
      </c>
      <c r="L136" s="26">
        <v>9871</v>
      </c>
      <c r="M136" s="26">
        <v>39</v>
      </c>
      <c r="N136" s="26">
        <v>229</v>
      </c>
      <c r="O136" s="26">
        <v>322</v>
      </c>
      <c r="P136" s="26">
        <v>345</v>
      </c>
      <c r="Q136" s="26">
        <v>935</v>
      </c>
      <c r="R136" s="205"/>
      <c r="S136" s="25" t="s">
        <v>73</v>
      </c>
      <c r="T136" s="26">
        <v>768</v>
      </c>
      <c r="U136" s="26">
        <v>753</v>
      </c>
      <c r="V136" s="26">
        <v>602</v>
      </c>
      <c r="W136" s="26">
        <v>69</v>
      </c>
      <c r="X136" s="26">
        <v>930</v>
      </c>
      <c r="Y136" s="26">
        <v>919</v>
      </c>
      <c r="Z136" s="26">
        <v>167</v>
      </c>
      <c r="AA136" s="26">
        <v>496</v>
      </c>
      <c r="AB136" s="26">
        <v>325</v>
      </c>
      <c r="AC136" s="26">
        <v>314</v>
      </c>
      <c r="AD136" s="205"/>
      <c r="AE136" s="25" t="s">
        <v>73</v>
      </c>
      <c r="AF136" s="26">
        <v>11783</v>
      </c>
      <c r="AG136" s="26">
        <v>3773</v>
      </c>
      <c r="AH136" s="26">
        <v>223</v>
      </c>
      <c r="AI136" s="26">
        <v>2465</v>
      </c>
      <c r="AJ136" s="26">
        <v>463</v>
      </c>
      <c r="AK136" s="26">
        <v>262</v>
      </c>
      <c r="AL136" s="26">
        <v>211</v>
      </c>
      <c r="AM136" s="26">
        <v>641</v>
      </c>
      <c r="AN136" s="26">
        <v>827</v>
      </c>
      <c r="AO136" s="26">
        <v>808</v>
      </c>
      <c r="AP136" s="26">
        <v>712</v>
      </c>
      <c r="AR136" s="80" t="s">
        <v>163</v>
      </c>
      <c r="AS136" s="80" t="s">
        <v>2393</v>
      </c>
      <c r="AT136" s="78">
        <v>20428</v>
      </c>
    </row>
    <row r="137" spans="1:46" ht="14.45" customHeight="1">
      <c r="A137" s="205" t="s">
        <v>164</v>
      </c>
      <c r="B137" s="8" t="s">
        <v>90</v>
      </c>
      <c r="C137" s="71">
        <v>0</v>
      </c>
      <c r="D137" s="71">
        <v>0</v>
      </c>
      <c r="E137" s="71">
        <v>0</v>
      </c>
      <c r="F137" s="71">
        <v>0</v>
      </c>
      <c r="G137" s="71">
        <v>0</v>
      </c>
      <c r="H137" s="71">
        <v>0</v>
      </c>
      <c r="I137" s="71">
        <v>0</v>
      </c>
      <c r="J137" s="71">
        <v>0</v>
      </c>
      <c r="K137" s="125">
        <v>0</v>
      </c>
      <c r="L137" s="125">
        <v>0</v>
      </c>
      <c r="M137" s="71">
        <v>0</v>
      </c>
      <c r="N137" s="71">
        <v>0</v>
      </c>
      <c r="O137" s="71">
        <v>0</v>
      </c>
      <c r="P137" s="71">
        <v>0</v>
      </c>
      <c r="Q137" s="125">
        <v>0</v>
      </c>
      <c r="R137" s="205" t="s">
        <v>164</v>
      </c>
      <c r="S137" s="8" t="s">
        <v>90</v>
      </c>
      <c r="T137" s="125">
        <v>0</v>
      </c>
      <c r="U137" s="71">
        <v>0</v>
      </c>
      <c r="V137" s="71">
        <v>0</v>
      </c>
      <c r="W137" s="71">
        <v>0</v>
      </c>
      <c r="X137" s="71">
        <v>0</v>
      </c>
      <c r="Y137" s="71">
        <v>0</v>
      </c>
      <c r="Z137" s="71">
        <v>0</v>
      </c>
      <c r="AA137" s="71">
        <v>0</v>
      </c>
      <c r="AB137" s="71">
        <v>0</v>
      </c>
      <c r="AC137" s="71">
        <v>0</v>
      </c>
      <c r="AD137" s="205" t="s">
        <v>164</v>
      </c>
      <c r="AE137" s="8" t="s">
        <v>90</v>
      </c>
      <c r="AF137" s="71">
        <v>0</v>
      </c>
      <c r="AG137" s="71">
        <v>0</v>
      </c>
      <c r="AH137" s="71">
        <v>0</v>
      </c>
      <c r="AI137" s="71">
        <v>0</v>
      </c>
      <c r="AJ137" s="71">
        <v>0</v>
      </c>
      <c r="AK137" s="71">
        <v>0</v>
      </c>
      <c r="AL137" s="71">
        <v>0</v>
      </c>
      <c r="AM137" s="71">
        <v>0</v>
      </c>
      <c r="AN137" s="71">
        <v>0</v>
      </c>
      <c r="AO137" s="71">
        <v>0</v>
      </c>
      <c r="AP137" s="71">
        <v>0</v>
      </c>
      <c r="AR137" s="80" t="s">
        <v>164</v>
      </c>
      <c r="AS137" s="80" t="s">
        <v>2394</v>
      </c>
      <c r="AT137" s="78">
        <v>0</v>
      </c>
    </row>
    <row r="138" spans="1:46">
      <c r="A138" s="205"/>
      <c r="B138" s="8" t="s">
        <v>91</v>
      </c>
      <c r="C138" s="71">
        <v>821</v>
      </c>
      <c r="D138" s="71">
        <v>414</v>
      </c>
      <c r="E138" s="71">
        <v>7910</v>
      </c>
      <c r="F138" s="71">
        <v>4087</v>
      </c>
      <c r="G138" s="71">
        <v>11677</v>
      </c>
      <c r="H138" s="71">
        <v>5861</v>
      </c>
      <c r="I138" s="71">
        <v>13398</v>
      </c>
      <c r="J138" s="71">
        <v>6657</v>
      </c>
      <c r="K138" s="125">
        <v>33806</v>
      </c>
      <c r="L138" s="125">
        <v>17019</v>
      </c>
      <c r="M138" s="71">
        <v>87</v>
      </c>
      <c r="N138" s="71">
        <v>374</v>
      </c>
      <c r="O138" s="71">
        <v>429</v>
      </c>
      <c r="P138" s="71">
        <v>480</v>
      </c>
      <c r="Q138" s="125">
        <v>1370</v>
      </c>
      <c r="R138" s="205"/>
      <c r="S138" s="8" t="s">
        <v>91</v>
      </c>
      <c r="T138" s="125">
        <v>1244</v>
      </c>
      <c r="U138" s="71">
        <v>1229</v>
      </c>
      <c r="V138" s="71">
        <v>1212</v>
      </c>
      <c r="W138" s="71">
        <v>49</v>
      </c>
      <c r="X138" s="71">
        <v>1520</v>
      </c>
      <c r="Y138" s="71">
        <v>1498</v>
      </c>
      <c r="Z138" s="71">
        <v>291</v>
      </c>
      <c r="AA138" s="71">
        <v>790</v>
      </c>
      <c r="AB138" s="71">
        <v>479</v>
      </c>
      <c r="AC138" s="71">
        <v>411</v>
      </c>
      <c r="AD138" s="205"/>
      <c r="AE138" s="8" t="s">
        <v>91</v>
      </c>
      <c r="AF138" s="71">
        <v>21318</v>
      </c>
      <c r="AG138" s="71">
        <v>7329</v>
      </c>
      <c r="AH138" s="71">
        <v>591</v>
      </c>
      <c r="AI138" s="71">
        <v>5356</v>
      </c>
      <c r="AJ138" s="71">
        <v>974</v>
      </c>
      <c r="AK138" s="71">
        <v>496</v>
      </c>
      <c r="AL138" s="71">
        <v>366</v>
      </c>
      <c r="AM138" s="71">
        <v>1299</v>
      </c>
      <c r="AN138" s="71">
        <v>1470</v>
      </c>
      <c r="AO138" s="71">
        <v>1382</v>
      </c>
      <c r="AP138" s="71">
        <v>1230</v>
      </c>
      <c r="AR138" s="80" t="s">
        <v>164</v>
      </c>
      <c r="AS138" s="80" t="s">
        <v>2395</v>
      </c>
      <c r="AT138" s="78">
        <v>39357</v>
      </c>
    </row>
    <row r="139" spans="1:46">
      <c r="A139" s="205"/>
      <c r="B139" s="25" t="s">
        <v>73</v>
      </c>
      <c r="C139" s="26">
        <v>821</v>
      </c>
      <c r="D139" s="26">
        <v>414</v>
      </c>
      <c r="E139" s="26">
        <v>7910</v>
      </c>
      <c r="F139" s="26">
        <v>4087</v>
      </c>
      <c r="G139" s="26">
        <v>11677</v>
      </c>
      <c r="H139" s="26">
        <v>5861</v>
      </c>
      <c r="I139" s="26">
        <v>13398</v>
      </c>
      <c r="J139" s="26">
        <v>6657</v>
      </c>
      <c r="K139" s="26">
        <v>33806</v>
      </c>
      <c r="L139" s="26">
        <v>17019</v>
      </c>
      <c r="M139" s="26">
        <v>87</v>
      </c>
      <c r="N139" s="26">
        <v>374</v>
      </c>
      <c r="O139" s="26">
        <v>429</v>
      </c>
      <c r="P139" s="26">
        <v>480</v>
      </c>
      <c r="Q139" s="26">
        <v>1370</v>
      </c>
      <c r="R139" s="205"/>
      <c r="S139" s="25" t="s">
        <v>73</v>
      </c>
      <c r="T139" s="26">
        <v>1244</v>
      </c>
      <c r="U139" s="26">
        <v>1229</v>
      </c>
      <c r="V139" s="26">
        <v>1212</v>
      </c>
      <c r="W139" s="26">
        <v>49</v>
      </c>
      <c r="X139" s="26">
        <v>1520</v>
      </c>
      <c r="Y139" s="26">
        <v>1498</v>
      </c>
      <c r="Z139" s="26">
        <v>291</v>
      </c>
      <c r="AA139" s="26">
        <v>790</v>
      </c>
      <c r="AB139" s="26">
        <v>479</v>
      </c>
      <c r="AC139" s="26">
        <v>411</v>
      </c>
      <c r="AD139" s="205"/>
      <c r="AE139" s="25" t="s">
        <v>73</v>
      </c>
      <c r="AF139" s="26">
        <v>21318</v>
      </c>
      <c r="AG139" s="26">
        <v>7329</v>
      </c>
      <c r="AH139" s="26">
        <v>591</v>
      </c>
      <c r="AI139" s="26">
        <v>5356</v>
      </c>
      <c r="AJ139" s="26">
        <v>974</v>
      </c>
      <c r="AK139" s="26">
        <v>496</v>
      </c>
      <c r="AL139" s="26">
        <v>366</v>
      </c>
      <c r="AM139" s="26">
        <v>1299</v>
      </c>
      <c r="AN139" s="26">
        <v>1470</v>
      </c>
      <c r="AO139" s="26">
        <v>1382</v>
      </c>
      <c r="AP139" s="26">
        <v>1230</v>
      </c>
      <c r="AR139" s="80" t="s">
        <v>164</v>
      </c>
      <c r="AS139" s="80" t="s">
        <v>2396</v>
      </c>
      <c r="AT139" s="78">
        <v>39357</v>
      </c>
    </row>
    <row r="140" spans="1:46" ht="14.45" customHeight="1">
      <c r="A140" s="205" t="s">
        <v>165</v>
      </c>
      <c r="B140" s="8" t="s">
        <v>90</v>
      </c>
      <c r="C140" s="71">
        <v>0</v>
      </c>
      <c r="D140" s="71">
        <v>0</v>
      </c>
      <c r="E140" s="71">
        <v>440</v>
      </c>
      <c r="F140" s="71">
        <v>216</v>
      </c>
      <c r="G140" s="71">
        <v>753</v>
      </c>
      <c r="H140" s="71">
        <v>380</v>
      </c>
      <c r="I140" s="71">
        <v>1279</v>
      </c>
      <c r="J140" s="71">
        <v>641</v>
      </c>
      <c r="K140" s="125">
        <v>2472</v>
      </c>
      <c r="L140" s="125">
        <v>1237</v>
      </c>
      <c r="M140" s="71">
        <v>0</v>
      </c>
      <c r="N140" s="71">
        <v>38</v>
      </c>
      <c r="O140" s="71">
        <v>56</v>
      </c>
      <c r="P140" s="71">
        <v>87</v>
      </c>
      <c r="Q140" s="125">
        <v>181</v>
      </c>
      <c r="R140" s="205" t="s">
        <v>165</v>
      </c>
      <c r="S140" s="8" t="s">
        <v>90</v>
      </c>
      <c r="T140" s="125">
        <v>132</v>
      </c>
      <c r="U140" s="71">
        <v>115</v>
      </c>
      <c r="V140" s="71">
        <v>60</v>
      </c>
      <c r="W140" s="71">
        <v>12</v>
      </c>
      <c r="X140" s="71">
        <v>121</v>
      </c>
      <c r="Y140" s="71">
        <v>119</v>
      </c>
      <c r="Z140" s="71">
        <v>19</v>
      </c>
      <c r="AA140" s="71">
        <v>27</v>
      </c>
      <c r="AB140" s="71">
        <v>17</v>
      </c>
      <c r="AC140" s="71">
        <v>91</v>
      </c>
      <c r="AD140" s="205" t="s">
        <v>165</v>
      </c>
      <c r="AE140" s="8" t="s">
        <v>90</v>
      </c>
      <c r="AF140" s="71">
        <v>1482</v>
      </c>
      <c r="AG140" s="71">
        <v>684</v>
      </c>
      <c r="AH140" s="71">
        <v>63</v>
      </c>
      <c r="AI140" s="71">
        <v>254</v>
      </c>
      <c r="AJ140" s="71">
        <v>75</v>
      </c>
      <c r="AK140" s="71">
        <v>64</v>
      </c>
      <c r="AL140" s="71">
        <v>30</v>
      </c>
      <c r="AM140" s="71">
        <v>82</v>
      </c>
      <c r="AN140" s="71">
        <v>144</v>
      </c>
      <c r="AO140" s="71">
        <v>115</v>
      </c>
      <c r="AP140" s="71">
        <v>116</v>
      </c>
      <c r="AR140" s="80" t="s">
        <v>165</v>
      </c>
      <c r="AS140" s="80" t="s">
        <v>2397</v>
      </c>
      <c r="AT140" s="78">
        <v>2684</v>
      </c>
    </row>
    <row r="141" spans="1:46">
      <c r="A141" s="205"/>
      <c r="B141" s="8" t="s">
        <v>91</v>
      </c>
      <c r="C141" s="71">
        <v>0</v>
      </c>
      <c r="D141" s="71">
        <v>0</v>
      </c>
      <c r="E141" s="71">
        <v>113</v>
      </c>
      <c r="F141" s="71">
        <v>56</v>
      </c>
      <c r="G141" s="71">
        <v>224</v>
      </c>
      <c r="H141" s="71">
        <v>112</v>
      </c>
      <c r="I141" s="71">
        <v>258</v>
      </c>
      <c r="J141" s="71">
        <v>132</v>
      </c>
      <c r="K141" s="125">
        <v>595</v>
      </c>
      <c r="L141" s="125">
        <v>300</v>
      </c>
      <c r="M141" s="71">
        <v>0</v>
      </c>
      <c r="N141" s="71">
        <v>6</v>
      </c>
      <c r="O141" s="71">
        <v>11</v>
      </c>
      <c r="P141" s="71">
        <v>14</v>
      </c>
      <c r="Q141" s="125">
        <v>31</v>
      </c>
      <c r="R141" s="205"/>
      <c r="S141" s="8" t="s">
        <v>91</v>
      </c>
      <c r="T141" s="125">
        <v>22</v>
      </c>
      <c r="U141" s="71">
        <v>20</v>
      </c>
      <c r="V141" s="71">
        <v>10</v>
      </c>
      <c r="W141" s="71">
        <v>0</v>
      </c>
      <c r="X141" s="71">
        <v>28</v>
      </c>
      <c r="Y141" s="71">
        <v>28</v>
      </c>
      <c r="Z141" s="71">
        <v>4</v>
      </c>
      <c r="AA141" s="71">
        <v>18</v>
      </c>
      <c r="AB141" s="71">
        <v>8</v>
      </c>
      <c r="AC141" s="71">
        <v>11</v>
      </c>
      <c r="AD141" s="205"/>
      <c r="AE141" s="8" t="s">
        <v>91</v>
      </c>
      <c r="AF141" s="71">
        <v>396</v>
      </c>
      <c r="AG141" s="71">
        <v>165</v>
      </c>
      <c r="AH141" s="71">
        <v>0</v>
      </c>
      <c r="AI141" s="71">
        <v>60</v>
      </c>
      <c r="AJ141" s="71">
        <v>29</v>
      </c>
      <c r="AK141" s="71">
        <v>4</v>
      </c>
      <c r="AL141" s="71">
        <v>0</v>
      </c>
      <c r="AM141" s="71">
        <v>25</v>
      </c>
      <c r="AN141" s="71">
        <v>27</v>
      </c>
      <c r="AO141" s="71">
        <v>29</v>
      </c>
      <c r="AP141" s="71">
        <v>25</v>
      </c>
      <c r="AR141" s="80" t="s">
        <v>165</v>
      </c>
      <c r="AS141" s="80" t="s">
        <v>2398</v>
      </c>
      <c r="AT141" s="78">
        <v>619</v>
      </c>
    </row>
    <row r="142" spans="1:46">
      <c r="A142" s="205"/>
      <c r="B142" s="25" t="s">
        <v>73</v>
      </c>
      <c r="C142" s="26">
        <v>0</v>
      </c>
      <c r="D142" s="26">
        <v>0</v>
      </c>
      <c r="E142" s="26">
        <v>553</v>
      </c>
      <c r="F142" s="26">
        <v>272</v>
      </c>
      <c r="G142" s="26">
        <v>977</v>
      </c>
      <c r="H142" s="26">
        <v>492</v>
      </c>
      <c r="I142" s="26">
        <v>1537</v>
      </c>
      <c r="J142" s="26">
        <v>773</v>
      </c>
      <c r="K142" s="26">
        <v>3067</v>
      </c>
      <c r="L142" s="26">
        <v>1537</v>
      </c>
      <c r="M142" s="26">
        <v>0</v>
      </c>
      <c r="N142" s="26">
        <v>44</v>
      </c>
      <c r="O142" s="26">
        <v>67</v>
      </c>
      <c r="P142" s="26">
        <v>101</v>
      </c>
      <c r="Q142" s="26">
        <v>212</v>
      </c>
      <c r="R142" s="205"/>
      <c r="S142" s="25" t="s">
        <v>73</v>
      </c>
      <c r="T142" s="26">
        <v>154</v>
      </c>
      <c r="U142" s="26">
        <v>135</v>
      </c>
      <c r="V142" s="26">
        <v>70</v>
      </c>
      <c r="W142" s="26">
        <v>12</v>
      </c>
      <c r="X142" s="26">
        <v>149</v>
      </c>
      <c r="Y142" s="26">
        <v>147</v>
      </c>
      <c r="Z142" s="26">
        <v>23</v>
      </c>
      <c r="AA142" s="26">
        <v>45</v>
      </c>
      <c r="AB142" s="26">
        <v>25</v>
      </c>
      <c r="AC142" s="26">
        <v>102</v>
      </c>
      <c r="AD142" s="205"/>
      <c r="AE142" s="25" t="s">
        <v>73</v>
      </c>
      <c r="AF142" s="26">
        <v>1878</v>
      </c>
      <c r="AG142" s="26">
        <v>849</v>
      </c>
      <c r="AH142" s="26">
        <v>63</v>
      </c>
      <c r="AI142" s="26">
        <v>314</v>
      </c>
      <c r="AJ142" s="26">
        <v>104</v>
      </c>
      <c r="AK142" s="26">
        <v>68</v>
      </c>
      <c r="AL142" s="26">
        <v>30</v>
      </c>
      <c r="AM142" s="26">
        <v>107</v>
      </c>
      <c r="AN142" s="26">
        <v>171</v>
      </c>
      <c r="AO142" s="26">
        <v>144</v>
      </c>
      <c r="AP142" s="26">
        <v>141</v>
      </c>
      <c r="AR142" s="80" t="s">
        <v>165</v>
      </c>
      <c r="AS142" s="80" t="s">
        <v>2399</v>
      </c>
      <c r="AT142" s="78">
        <v>3303</v>
      </c>
    </row>
    <row r="143" spans="1:46">
      <c r="A143" s="7" t="s">
        <v>98</v>
      </c>
      <c r="B143" s="8"/>
      <c r="C143" s="8"/>
      <c r="D143" s="8"/>
      <c r="E143" s="8"/>
      <c r="F143" s="8"/>
      <c r="G143" s="8"/>
      <c r="H143" s="8"/>
      <c r="I143" s="8"/>
      <c r="J143" s="8"/>
      <c r="K143" s="7"/>
      <c r="L143" s="7"/>
      <c r="M143" s="22"/>
      <c r="N143" s="22"/>
      <c r="O143" s="22"/>
      <c r="P143" s="22"/>
      <c r="Q143" s="7"/>
      <c r="R143" s="7" t="s">
        <v>98</v>
      </c>
      <c r="S143" s="8"/>
      <c r="T143" s="20"/>
      <c r="U143" s="20"/>
      <c r="V143" s="17"/>
      <c r="W143" s="17"/>
      <c r="X143" s="18"/>
      <c r="Y143" s="23"/>
      <c r="Z143" s="23"/>
      <c r="AA143" s="19"/>
      <c r="AB143" s="17"/>
      <c r="AC143" s="18"/>
      <c r="AD143" s="7" t="s">
        <v>98</v>
      </c>
      <c r="AE143" s="8"/>
      <c r="AF143" s="22"/>
      <c r="AG143" s="22"/>
      <c r="AH143" s="22"/>
      <c r="AI143" s="11"/>
      <c r="AJ143" s="22"/>
      <c r="AK143" s="22"/>
      <c r="AL143" s="22"/>
      <c r="AM143" s="22"/>
      <c r="AN143" s="22"/>
      <c r="AO143" s="22"/>
      <c r="AP143" s="22"/>
      <c r="AR143" s="80" t="str">
        <f>IF(A143="",AR142,A143)</f>
        <v>ANALANJIROFO</v>
      </c>
      <c r="AS143" s="80" t="str">
        <f>AR143&amp;B143</f>
        <v>ANALANJIROFO</v>
      </c>
      <c r="AT143" s="78">
        <f>AF143+AH143+2*AI143+3*AJ143+4*AK143+5*AL143</f>
        <v>0</v>
      </c>
    </row>
    <row r="144" spans="1:46">
      <c r="A144" s="205" t="s">
        <v>2057</v>
      </c>
      <c r="B144" s="8" t="s">
        <v>90</v>
      </c>
      <c r="C144" s="71">
        <v>0</v>
      </c>
      <c r="D144" s="71">
        <v>0</v>
      </c>
      <c r="E144" s="71">
        <v>726</v>
      </c>
      <c r="F144" s="71">
        <v>348</v>
      </c>
      <c r="G144" s="71">
        <v>638</v>
      </c>
      <c r="H144" s="71">
        <v>307</v>
      </c>
      <c r="I144" s="71">
        <v>726</v>
      </c>
      <c r="J144" s="71">
        <v>370</v>
      </c>
      <c r="K144" s="125">
        <v>2090</v>
      </c>
      <c r="L144" s="125">
        <v>1025</v>
      </c>
      <c r="M144" s="71">
        <v>0</v>
      </c>
      <c r="N144" s="71">
        <v>28</v>
      </c>
      <c r="O144" s="71">
        <v>30</v>
      </c>
      <c r="P144" s="71">
        <v>31</v>
      </c>
      <c r="Q144" s="125">
        <v>89</v>
      </c>
      <c r="R144" s="205" t="s">
        <v>2057</v>
      </c>
      <c r="S144" s="8" t="s">
        <v>90</v>
      </c>
      <c r="T144" s="125">
        <v>55</v>
      </c>
      <c r="U144" s="71">
        <v>41</v>
      </c>
      <c r="V144" s="71">
        <v>10</v>
      </c>
      <c r="W144" s="71">
        <v>10</v>
      </c>
      <c r="X144" s="71">
        <v>57</v>
      </c>
      <c r="Y144" s="71">
        <v>55</v>
      </c>
      <c r="Z144" s="71">
        <v>0</v>
      </c>
      <c r="AA144" s="71">
        <v>11</v>
      </c>
      <c r="AB144" s="71">
        <v>6</v>
      </c>
      <c r="AC144" s="71">
        <v>31</v>
      </c>
      <c r="AD144" s="205" t="s">
        <v>2057</v>
      </c>
      <c r="AE144" s="8" t="s">
        <v>90</v>
      </c>
      <c r="AF144" s="71">
        <v>199</v>
      </c>
      <c r="AG144" s="71">
        <v>139</v>
      </c>
      <c r="AH144" s="71">
        <v>21</v>
      </c>
      <c r="AI144" s="71">
        <v>303</v>
      </c>
      <c r="AJ144" s="71">
        <v>235</v>
      </c>
      <c r="AK144" s="71">
        <v>38</v>
      </c>
      <c r="AL144" s="71">
        <v>15</v>
      </c>
      <c r="AM144" s="71">
        <v>7</v>
      </c>
      <c r="AN144" s="71">
        <v>62</v>
      </c>
      <c r="AO144" s="71">
        <v>37</v>
      </c>
      <c r="AP144" s="71">
        <v>34</v>
      </c>
      <c r="AR144" s="80" t="s">
        <v>2057</v>
      </c>
      <c r="AS144" s="80" t="s">
        <v>2403</v>
      </c>
      <c r="AT144" s="78">
        <v>1758</v>
      </c>
    </row>
    <row r="145" spans="1:46">
      <c r="A145" s="205"/>
      <c r="B145" s="8" t="s">
        <v>91</v>
      </c>
      <c r="C145" s="71">
        <v>53</v>
      </c>
      <c r="D145" s="71">
        <v>31</v>
      </c>
      <c r="E145" s="71">
        <v>544</v>
      </c>
      <c r="F145" s="71">
        <v>288</v>
      </c>
      <c r="G145" s="71">
        <v>588</v>
      </c>
      <c r="H145" s="71">
        <v>305</v>
      </c>
      <c r="I145" s="71">
        <v>678</v>
      </c>
      <c r="J145" s="71">
        <v>330</v>
      </c>
      <c r="K145" s="125">
        <v>1863</v>
      </c>
      <c r="L145" s="125">
        <v>954</v>
      </c>
      <c r="M145" s="71">
        <v>5</v>
      </c>
      <c r="N145" s="71">
        <v>21</v>
      </c>
      <c r="O145" s="71">
        <v>20</v>
      </c>
      <c r="P145" s="71">
        <v>21</v>
      </c>
      <c r="Q145" s="125">
        <v>67</v>
      </c>
      <c r="R145" s="205"/>
      <c r="S145" s="8" t="s">
        <v>91</v>
      </c>
      <c r="T145" s="125">
        <v>52</v>
      </c>
      <c r="U145" s="71">
        <v>50</v>
      </c>
      <c r="V145" s="71">
        <v>50</v>
      </c>
      <c r="W145" s="71">
        <v>1</v>
      </c>
      <c r="X145" s="71">
        <v>59</v>
      </c>
      <c r="Y145" s="71">
        <v>55</v>
      </c>
      <c r="Z145" s="71">
        <v>2</v>
      </c>
      <c r="AA145" s="71">
        <v>32</v>
      </c>
      <c r="AB145" s="71">
        <v>21</v>
      </c>
      <c r="AC145" s="71">
        <v>16</v>
      </c>
      <c r="AD145" s="205"/>
      <c r="AE145" s="8" t="s">
        <v>91</v>
      </c>
      <c r="AF145" s="71">
        <v>810</v>
      </c>
      <c r="AG145" s="71">
        <v>304</v>
      </c>
      <c r="AH145" s="71">
        <v>178</v>
      </c>
      <c r="AI145" s="71">
        <v>241</v>
      </c>
      <c r="AJ145" s="71">
        <v>5</v>
      </c>
      <c r="AK145" s="71">
        <v>22</v>
      </c>
      <c r="AL145" s="71">
        <v>38</v>
      </c>
      <c r="AM145" s="71">
        <v>42</v>
      </c>
      <c r="AN145" s="71">
        <v>59</v>
      </c>
      <c r="AO145" s="71">
        <v>60</v>
      </c>
      <c r="AP145" s="71">
        <v>44</v>
      </c>
      <c r="AR145" s="80" t="s">
        <v>2057</v>
      </c>
      <c r="AS145" s="80" t="s">
        <v>2404</v>
      </c>
      <c r="AT145" s="78">
        <v>1763</v>
      </c>
    </row>
    <row r="146" spans="1:46">
      <c r="A146" s="205"/>
      <c r="B146" s="25" t="s">
        <v>73</v>
      </c>
      <c r="C146" s="26">
        <v>53</v>
      </c>
      <c r="D146" s="26">
        <v>31</v>
      </c>
      <c r="E146" s="26">
        <v>1270</v>
      </c>
      <c r="F146" s="26">
        <v>636</v>
      </c>
      <c r="G146" s="26">
        <v>1226</v>
      </c>
      <c r="H146" s="26">
        <v>612</v>
      </c>
      <c r="I146" s="26">
        <v>1404</v>
      </c>
      <c r="J146" s="26">
        <v>700</v>
      </c>
      <c r="K146" s="26">
        <v>3953</v>
      </c>
      <c r="L146" s="26">
        <v>1979</v>
      </c>
      <c r="M146" s="26">
        <v>5</v>
      </c>
      <c r="N146" s="26">
        <v>49</v>
      </c>
      <c r="O146" s="26">
        <v>50</v>
      </c>
      <c r="P146" s="26">
        <v>52</v>
      </c>
      <c r="Q146" s="26">
        <v>156</v>
      </c>
      <c r="R146" s="205"/>
      <c r="S146" s="25" t="s">
        <v>73</v>
      </c>
      <c r="T146" s="26">
        <v>107</v>
      </c>
      <c r="U146" s="26">
        <v>91</v>
      </c>
      <c r="V146" s="26">
        <v>60</v>
      </c>
      <c r="W146" s="26">
        <v>11</v>
      </c>
      <c r="X146" s="26">
        <v>116</v>
      </c>
      <c r="Y146" s="26">
        <v>110</v>
      </c>
      <c r="Z146" s="26">
        <v>2</v>
      </c>
      <c r="AA146" s="26">
        <v>43</v>
      </c>
      <c r="AB146" s="26">
        <v>27</v>
      </c>
      <c r="AC146" s="26">
        <v>47</v>
      </c>
      <c r="AD146" s="205"/>
      <c r="AE146" s="25" t="s">
        <v>73</v>
      </c>
      <c r="AF146" s="26">
        <v>1009</v>
      </c>
      <c r="AG146" s="26">
        <v>443</v>
      </c>
      <c r="AH146" s="26">
        <v>199</v>
      </c>
      <c r="AI146" s="26">
        <v>544</v>
      </c>
      <c r="AJ146" s="26">
        <v>240</v>
      </c>
      <c r="AK146" s="26">
        <v>60</v>
      </c>
      <c r="AL146" s="26">
        <v>53</v>
      </c>
      <c r="AM146" s="26">
        <v>49</v>
      </c>
      <c r="AN146" s="26">
        <v>121</v>
      </c>
      <c r="AO146" s="26">
        <v>97</v>
      </c>
      <c r="AP146" s="26">
        <v>78</v>
      </c>
      <c r="AR146" s="80" t="s">
        <v>2057</v>
      </c>
      <c r="AS146" s="80" t="s">
        <v>2405</v>
      </c>
      <c r="AT146" s="78">
        <v>3521</v>
      </c>
    </row>
    <row r="147" spans="1:46" ht="14.45" customHeight="1">
      <c r="A147" s="205" t="s">
        <v>2058</v>
      </c>
      <c r="B147" s="8" t="s">
        <v>90</v>
      </c>
      <c r="C147" s="71">
        <v>0</v>
      </c>
      <c r="D147" s="71">
        <v>0</v>
      </c>
      <c r="E147" s="71">
        <v>380</v>
      </c>
      <c r="F147" s="71">
        <v>187</v>
      </c>
      <c r="G147" s="71">
        <v>340</v>
      </c>
      <c r="H147" s="71">
        <v>189</v>
      </c>
      <c r="I147" s="71">
        <v>335</v>
      </c>
      <c r="J147" s="71">
        <v>163</v>
      </c>
      <c r="K147" s="125">
        <v>1055</v>
      </c>
      <c r="L147" s="125">
        <v>539</v>
      </c>
      <c r="M147" s="71">
        <v>0</v>
      </c>
      <c r="N147" s="71">
        <v>13</v>
      </c>
      <c r="O147" s="71">
        <v>13</v>
      </c>
      <c r="P147" s="71">
        <v>15</v>
      </c>
      <c r="Q147" s="125">
        <v>41</v>
      </c>
      <c r="R147" s="205" t="s">
        <v>2058</v>
      </c>
      <c r="S147" s="8" t="s">
        <v>90</v>
      </c>
      <c r="T147" s="125">
        <v>33</v>
      </c>
      <c r="U147" s="71">
        <v>23</v>
      </c>
      <c r="V147" s="71">
        <v>8</v>
      </c>
      <c r="W147" s="71">
        <v>0</v>
      </c>
      <c r="X147" s="71">
        <v>25</v>
      </c>
      <c r="Y147" s="71">
        <v>25</v>
      </c>
      <c r="Z147" s="71">
        <v>1</v>
      </c>
      <c r="AA147" s="71">
        <v>10</v>
      </c>
      <c r="AB147" s="71">
        <v>7</v>
      </c>
      <c r="AC147" s="71">
        <v>14</v>
      </c>
      <c r="AD147" s="205" t="s">
        <v>2058</v>
      </c>
      <c r="AE147" s="8" t="s">
        <v>90</v>
      </c>
      <c r="AF147" s="71">
        <v>136</v>
      </c>
      <c r="AG147" s="71">
        <v>123</v>
      </c>
      <c r="AH147" s="71">
        <v>23</v>
      </c>
      <c r="AI147" s="71">
        <v>101</v>
      </c>
      <c r="AJ147" s="71">
        <v>40</v>
      </c>
      <c r="AK147" s="71">
        <v>89</v>
      </c>
      <c r="AL147" s="71">
        <v>10</v>
      </c>
      <c r="AM147" s="71">
        <v>5</v>
      </c>
      <c r="AN147" s="71">
        <v>35</v>
      </c>
      <c r="AO147" s="71">
        <v>22</v>
      </c>
      <c r="AP147" s="71">
        <v>22</v>
      </c>
      <c r="AR147" s="80" t="s">
        <v>2058</v>
      </c>
      <c r="AS147" s="80" t="s">
        <v>2406</v>
      </c>
      <c r="AT147" s="78">
        <v>887</v>
      </c>
    </row>
    <row r="148" spans="1:46">
      <c r="A148" s="205"/>
      <c r="B148" s="8" t="s">
        <v>91</v>
      </c>
      <c r="C148" s="71">
        <v>94</v>
      </c>
      <c r="D148" s="71">
        <v>48</v>
      </c>
      <c r="E148" s="71">
        <v>609</v>
      </c>
      <c r="F148" s="71">
        <v>299</v>
      </c>
      <c r="G148" s="71">
        <v>575</v>
      </c>
      <c r="H148" s="71">
        <v>264</v>
      </c>
      <c r="I148" s="71">
        <v>574</v>
      </c>
      <c r="J148" s="71">
        <v>273</v>
      </c>
      <c r="K148" s="125">
        <v>1852</v>
      </c>
      <c r="L148" s="125">
        <v>884</v>
      </c>
      <c r="M148" s="71">
        <v>4</v>
      </c>
      <c r="N148" s="71">
        <v>21</v>
      </c>
      <c r="O148" s="71">
        <v>20</v>
      </c>
      <c r="P148" s="71">
        <v>20</v>
      </c>
      <c r="Q148" s="125">
        <v>65</v>
      </c>
      <c r="R148" s="205"/>
      <c r="S148" s="8" t="s">
        <v>91</v>
      </c>
      <c r="T148" s="125">
        <v>54</v>
      </c>
      <c r="U148" s="71">
        <v>52</v>
      </c>
      <c r="V148" s="71">
        <v>37</v>
      </c>
      <c r="W148" s="71">
        <v>4</v>
      </c>
      <c r="X148" s="71">
        <v>61</v>
      </c>
      <c r="Y148" s="71">
        <v>60</v>
      </c>
      <c r="Z148" s="71">
        <v>1</v>
      </c>
      <c r="AA148" s="71">
        <v>30</v>
      </c>
      <c r="AB148" s="71">
        <v>14</v>
      </c>
      <c r="AC148" s="71">
        <v>15</v>
      </c>
      <c r="AD148" s="205"/>
      <c r="AE148" s="8" t="s">
        <v>91</v>
      </c>
      <c r="AF148" s="71">
        <v>407</v>
      </c>
      <c r="AG148" s="71">
        <v>131</v>
      </c>
      <c r="AH148" s="71">
        <v>0</v>
      </c>
      <c r="AI148" s="71">
        <v>230</v>
      </c>
      <c r="AJ148" s="71">
        <v>118</v>
      </c>
      <c r="AK148" s="71">
        <v>14</v>
      </c>
      <c r="AL148" s="71">
        <v>5</v>
      </c>
      <c r="AM148" s="71">
        <v>36</v>
      </c>
      <c r="AN148" s="71">
        <v>62</v>
      </c>
      <c r="AO148" s="71">
        <v>40</v>
      </c>
      <c r="AP148" s="71">
        <v>41</v>
      </c>
      <c r="AR148" s="80" t="s">
        <v>2058</v>
      </c>
      <c r="AS148" s="80" t="s">
        <v>2407</v>
      </c>
      <c r="AT148" s="78">
        <v>1302</v>
      </c>
    </row>
    <row r="149" spans="1:46">
      <c r="A149" s="205"/>
      <c r="B149" s="25" t="s">
        <v>73</v>
      </c>
      <c r="C149" s="26">
        <v>94</v>
      </c>
      <c r="D149" s="26">
        <v>48</v>
      </c>
      <c r="E149" s="26">
        <v>989</v>
      </c>
      <c r="F149" s="26">
        <v>486</v>
      </c>
      <c r="G149" s="26">
        <v>915</v>
      </c>
      <c r="H149" s="26">
        <v>453</v>
      </c>
      <c r="I149" s="26">
        <v>909</v>
      </c>
      <c r="J149" s="26">
        <v>436</v>
      </c>
      <c r="K149" s="26">
        <v>2907</v>
      </c>
      <c r="L149" s="26">
        <v>1423</v>
      </c>
      <c r="M149" s="26">
        <v>4</v>
      </c>
      <c r="N149" s="26">
        <v>34</v>
      </c>
      <c r="O149" s="26">
        <v>33</v>
      </c>
      <c r="P149" s="26">
        <v>35</v>
      </c>
      <c r="Q149" s="26">
        <v>106</v>
      </c>
      <c r="R149" s="205"/>
      <c r="S149" s="25" t="s">
        <v>73</v>
      </c>
      <c r="T149" s="26">
        <v>87</v>
      </c>
      <c r="U149" s="26">
        <v>75</v>
      </c>
      <c r="V149" s="26">
        <v>45</v>
      </c>
      <c r="W149" s="26">
        <v>4</v>
      </c>
      <c r="X149" s="26">
        <v>86</v>
      </c>
      <c r="Y149" s="26">
        <v>85</v>
      </c>
      <c r="Z149" s="26">
        <v>2</v>
      </c>
      <c r="AA149" s="26">
        <v>40</v>
      </c>
      <c r="AB149" s="26">
        <v>21</v>
      </c>
      <c r="AC149" s="26">
        <v>29</v>
      </c>
      <c r="AD149" s="205"/>
      <c r="AE149" s="25" t="s">
        <v>73</v>
      </c>
      <c r="AF149" s="26">
        <v>543</v>
      </c>
      <c r="AG149" s="26">
        <v>254</v>
      </c>
      <c r="AH149" s="26">
        <v>23</v>
      </c>
      <c r="AI149" s="26">
        <v>331</v>
      </c>
      <c r="AJ149" s="26">
        <v>158</v>
      </c>
      <c r="AK149" s="26">
        <v>103</v>
      </c>
      <c r="AL149" s="26">
        <v>15</v>
      </c>
      <c r="AM149" s="26">
        <v>41</v>
      </c>
      <c r="AN149" s="26">
        <v>97</v>
      </c>
      <c r="AO149" s="26">
        <v>62</v>
      </c>
      <c r="AP149" s="26">
        <v>63</v>
      </c>
      <c r="AR149" s="80" t="s">
        <v>2058</v>
      </c>
      <c r="AS149" s="80" t="s">
        <v>2408</v>
      </c>
      <c r="AT149" s="78">
        <v>2189</v>
      </c>
    </row>
    <row r="150" spans="1:46" ht="14.45" customHeight="1">
      <c r="A150" s="205" t="s">
        <v>166</v>
      </c>
      <c r="B150" s="8" t="s">
        <v>90</v>
      </c>
      <c r="C150" s="71">
        <v>0</v>
      </c>
      <c r="D150" s="71">
        <v>0</v>
      </c>
      <c r="E150" s="71">
        <v>196</v>
      </c>
      <c r="F150" s="71">
        <v>99</v>
      </c>
      <c r="G150" s="71">
        <v>45</v>
      </c>
      <c r="H150" s="71">
        <v>28</v>
      </c>
      <c r="I150" s="71">
        <v>219</v>
      </c>
      <c r="J150" s="71">
        <v>114</v>
      </c>
      <c r="K150" s="125">
        <v>460</v>
      </c>
      <c r="L150" s="125">
        <v>241</v>
      </c>
      <c r="M150" s="71">
        <v>0</v>
      </c>
      <c r="N150" s="71">
        <v>4</v>
      </c>
      <c r="O150" s="71">
        <v>1</v>
      </c>
      <c r="P150" s="71">
        <v>4</v>
      </c>
      <c r="Q150" s="125">
        <v>9</v>
      </c>
      <c r="R150" s="205" t="s">
        <v>166</v>
      </c>
      <c r="S150" s="8" t="s">
        <v>90</v>
      </c>
      <c r="T150" s="125">
        <v>9</v>
      </c>
      <c r="U150" s="71">
        <v>5</v>
      </c>
      <c r="V150" s="71">
        <v>0</v>
      </c>
      <c r="W150" s="71">
        <v>0</v>
      </c>
      <c r="X150" s="71">
        <v>9</v>
      </c>
      <c r="Y150" s="71">
        <v>9</v>
      </c>
      <c r="Z150" s="71">
        <v>1</v>
      </c>
      <c r="AA150" s="71">
        <v>5</v>
      </c>
      <c r="AB150" s="71">
        <v>3</v>
      </c>
      <c r="AC150" s="71">
        <v>3</v>
      </c>
      <c r="AD150" s="205" t="s">
        <v>166</v>
      </c>
      <c r="AE150" s="8" t="s">
        <v>90</v>
      </c>
      <c r="AF150" s="71">
        <v>107</v>
      </c>
      <c r="AG150" s="71">
        <v>22</v>
      </c>
      <c r="AH150" s="71">
        <v>0</v>
      </c>
      <c r="AI150" s="71">
        <v>53</v>
      </c>
      <c r="AJ150" s="71">
        <v>21</v>
      </c>
      <c r="AK150" s="71">
        <v>0</v>
      </c>
      <c r="AL150" s="71">
        <v>28</v>
      </c>
      <c r="AM150" s="71">
        <v>3</v>
      </c>
      <c r="AN150" s="71">
        <v>11</v>
      </c>
      <c r="AO150" s="71">
        <v>7</v>
      </c>
      <c r="AP150" s="71">
        <v>9</v>
      </c>
      <c r="AR150" s="80" t="s">
        <v>166</v>
      </c>
      <c r="AS150" s="80" t="s">
        <v>2409</v>
      </c>
      <c r="AT150" s="78">
        <v>416</v>
      </c>
    </row>
    <row r="151" spans="1:46">
      <c r="A151" s="205"/>
      <c r="B151" s="8" t="s">
        <v>91</v>
      </c>
      <c r="C151" s="71">
        <v>0</v>
      </c>
      <c r="D151" s="71">
        <v>0</v>
      </c>
      <c r="E151" s="71">
        <v>361</v>
      </c>
      <c r="F151" s="71">
        <v>177</v>
      </c>
      <c r="G151" s="71">
        <v>554</v>
      </c>
      <c r="H151" s="71">
        <v>276</v>
      </c>
      <c r="I151" s="71">
        <v>581</v>
      </c>
      <c r="J151" s="71">
        <v>286</v>
      </c>
      <c r="K151" s="125">
        <v>1496</v>
      </c>
      <c r="L151" s="125">
        <v>739</v>
      </c>
      <c r="M151" s="71">
        <v>0</v>
      </c>
      <c r="N151" s="71">
        <v>11</v>
      </c>
      <c r="O151" s="71">
        <v>17</v>
      </c>
      <c r="P151" s="71">
        <v>16</v>
      </c>
      <c r="Q151" s="125">
        <v>44</v>
      </c>
      <c r="R151" s="205"/>
      <c r="S151" s="8" t="s">
        <v>91</v>
      </c>
      <c r="T151" s="125">
        <v>34</v>
      </c>
      <c r="U151" s="71">
        <v>27</v>
      </c>
      <c r="V151" s="71">
        <v>21</v>
      </c>
      <c r="W151" s="71">
        <v>0</v>
      </c>
      <c r="X151" s="71">
        <v>37</v>
      </c>
      <c r="Y151" s="71">
        <v>37</v>
      </c>
      <c r="Z151" s="71">
        <v>4</v>
      </c>
      <c r="AA151" s="71">
        <v>29</v>
      </c>
      <c r="AB151" s="71">
        <v>18</v>
      </c>
      <c r="AC151" s="71">
        <v>13</v>
      </c>
      <c r="AD151" s="205"/>
      <c r="AE151" s="8" t="s">
        <v>91</v>
      </c>
      <c r="AF151" s="71">
        <v>333</v>
      </c>
      <c r="AG151" s="71">
        <v>66</v>
      </c>
      <c r="AH151" s="71">
        <v>0</v>
      </c>
      <c r="AI151" s="71">
        <v>51</v>
      </c>
      <c r="AJ151" s="71">
        <v>163</v>
      </c>
      <c r="AK151" s="71">
        <v>139</v>
      </c>
      <c r="AL151" s="71">
        <v>7</v>
      </c>
      <c r="AM151" s="71">
        <v>13</v>
      </c>
      <c r="AN151" s="71">
        <v>39</v>
      </c>
      <c r="AO151" s="71">
        <v>25</v>
      </c>
      <c r="AP151" s="71">
        <v>21</v>
      </c>
      <c r="AR151" s="80" t="s">
        <v>166</v>
      </c>
      <c r="AS151" s="80" t="s">
        <v>2410</v>
      </c>
      <c r="AT151" s="78">
        <v>1515</v>
      </c>
    </row>
    <row r="152" spans="1:46">
      <c r="A152" s="205"/>
      <c r="B152" s="25" t="s">
        <v>73</v>
      </c>
      <c r="C152" s="26">
        <v>0</v>
      </c>
      <c r="D152" s="26">
        <v>0</v>
      </c>
      <c r="E152" s="26">
        <v>557</v>
      </c>
      <c r="F152" s="26">
        <v>276</v>
      </c>
      <c r="G152" s="26">
        <v>599</v>
      </c>
      <c r="H152" s="26">
        <v>304</v>
      </c>
      <c r="I152" s="26">
        <v>800</v>
      </c>
      <c r="J152" s="26">
        <v>400</v>
      </c>
      <c r="K152" s="26">
        <v>1956</v>
      </c>
      <c r="L152" s="26">
        <v>980</v>
      </c>
      <c r="M152" s="26">
        <v>0</v>
      </c>
      <c r="N152" s="26">
        <v>15</v>
      </c>
      <c r="O152" s="26">
        <v>18</v>
      </c>
      <c r="P152" s="26">
        <v>20</v>
      </c>
      <c r="Q152" s="26">
        <v>53</v>
      </c>
      <c r="R152" s="205"/>
      <c r="S152" s="25" t="s">
        <v>73</v>
      </c>
      <c r="T152" s="26">
        <v>43</v>
      </c>
      <c r="U152" s="26">
        <v>32</v>
      </c>
      <c r="V152" s="26">
        <v>21</v>
      </c>
      <c r="W152" s="26">
        <v>0</v>
      </c>
      <c r="X152" s="26">
        <v>46</v>
      </c>
      <c r="Y152" s="26">
        <v>46</v>
      </c>
      <c r="Z152" s="26">
        <v>5</v>
      </c>
      <c r="AA152" s="26">
        <v>34</v>
      </c>
      <c r="AB152" s="26">
        <v>21</v>
      </c>
      <c r="AC152" s="26">
        <v>16</v>
      </c>
      <c r="AD152" s="205"/>
      <c r="AE152" s="25" t="s">
        <v>73</v>
      </c>
      <c r="AF152" s="26">
        <v>440</v>
      </c>
      <c r="AG152" s="26">
        <v>88</v>
      </c>
      <c r="AH152" s="26">
        <v>0</v>
      </c>
      <c r="AI152" s="26">
        <v>104</v>
      </c>
      <c r="AJ152" s="26">
        <v>184</v>
      </c>
      <c r="AK152" s="26">
        <v>139</v>
      </c>
      <c r="AL152" s="26">
        <v>35</v>
      </c>
      <c r="AM152" s="26">
        <v>16</v>
      </c>
      <c r="AN152" s="26">
        <v>50</v>
      </c>
      <c r="AO152" s="26">
        <v>32</v>
      </c>
      <c r="AP152" s="26">
        <v>30</v>
      </c>
      <c r="AR152" s="80" t="s">
        <v>166</v>
      </c>
      <c r="AS152" s="80" t="s">
        <v>2411</v>
      </c>
      <c r="AT152" s="78">
        <v>1931</v>
      </c>
    </row>
    <row r="153" spans="1:46">
      <c r="A153" s="205" t="s">
        <v>2059</v>
      </c>
      <c r="B153" s="8" t="s">
        <v>90</v>
      </c>
      <c r="C153" s="71">
        <v>0</v>
      </c>
      <c r="D153" s="71">
        <v>0</v>
      </c>
      <c r="E153" s="71">
        <v>0</v>
      </c>
      <c r="F153" s="71">
        <v>0</v>
      </c>
      <c r="G153" s="71">
        <v>0</v>
      </c>
      <c r="H153" s="71">
        <v>0</v>
      </c>
      <c r="I153" s="71">
        <v>0</v>
      </c>
      <c r="J153" s="71">
        <v>0</v>
      </c>
      <c r="K153" s="125">
        <v>0</v>
      </c>
      <c r="L153" s="125">
        <v>0</v>
      </c>
      <c r="M153" s="71">
        <v>0</v>
      </c>
      <c r="N153" s="71">
        <v>0</v>
      </c>
      <c r="O153" s="71">
        <v>0</v>
      </c>
      <c r="P153" s="71">
        <v>0</v>
      </c>
      <c r="Q153" s="125">
        <v>0</v>
      </c>
      <c r="R153" s="205" t="s">
        <v>2059</v>
      </c>
      <c r="S153" s="8" t="s">
        <v>90</v>
      </c>
      <c r="T153" s="125">
        <v>0</v>
      </c>
      <c r="U153" s="71">
        <v>0</v>
      </c>
      <c r="V153" s="71">
        <v>0</v>
      </c>
      <c r="W153" s="71">
        <v>0</v>
      </c>
      <c r="X153" s="71">
        <v>0</v>
      </c>
      <c r="Y153" s="71">
        <v>0</v>
      </c>
      <c r="Z153" s="71">
        <v>0</v>
      </c>
      <c r="AA153" s="71">
        <v>0</v>
      </c>
      <c r="AB153" s="71">
        <v>0</v>
      </c>
      <c r="AC153" s="71">
        <v>0</v>
      </c>
      <c r="AD153" s="205" t="s">
        <v>2059</v>
      </c>
      <c r="AE153" s="8" t="s">
        <v>90</v>
      </c>
      <c r="AF153" s="71">
        <v>0</v>
      </c>
      <c r="AG153" s="71">
        <v>0</v>
      </c>
      <c r="AH153" s="71">
        <v>0</v>
      </c>
      <c r="AI153" s="71">
        <v>0</v>
      </c>
      <c r="AJ153" s="71">
        <v>0</v>
      </c>
      <c r="AK153" s="71">
        <v>0</v>
      </c>
      <c r="AL153" s="71">
        <v>0</v>
      </c>
      <c r="AM153" s="71">
        <v>0</v>
      </c>
      <c r="AN153" s="71">
        <v>0</v>
      </c>
      <c r="AO153" s="71">
        <v>0</v>
      </c>
      <c r="AP153" s="71">
        <v>0</v>
      </c>
      <c r="AR153" s="80" t="s">
        <v>2059</v>
      </c>
      <c r="AS153" s="80" t="s">
        <v>2412</v>
      </c>
      <c r="AT153" s="78">
        <v>0</v>
      </c>
    </row>
    <row r="154" spans="1:46">
      <c r="A154" s="205"/>
      <c r="B154" s="8" t="s">
        <v>91</v>
      </c>
      <c r="C154" s="71">
        <v>57</v>
      </c>
      <c r="D154" s="71">
        <v>32</v>
      </c>
      <c r="E154" s="71">
        <v>275</v>
      </c>
      <c r="F154" s="71">
        <v>148</v>
      </c>
      <c r="G154" s="71">
        <v>272</v>
      </c>
      <c r="H154" s="71">
        <v>145</v>
      </c>
      <c r="I154" s="71">
        <v>264</v>
      </c>
      <c r="J154" s="71">
        <v>131</v>
      </c>
      <c r="K154" s="125">
        <v>868</v>
      </c>
      <c r="L154" s="125">
        <v>456</v>
      </c>
      <c r="M154" s="71">
        <v>6</v>
      </c>
      <c r="N154" s="71">
        <v>15</v>
      </c>
      <c r="O154" s="71">
        <v>15</v>
      </c>
      <c r="P154" s="71">
        <v>14</v>
      </c>
      <c r="Q154" s="125">
        <v>50</v>
      </c>
      <c r="R154" s="205"/>
      <c r="S154" s="8" t="s">
        <v>91</v>
      </c>
      <c r="T154" s="125">
        <v>33</v>
      </c>
      <c r="U154" s="71">
        <v>31</v>
      </c>
      <c r="V154" s="71">
        <v>20</v>
      </c>
      <c r="W154" s="71">
        <v>1</v>
      </c>
      <c r="X154" s="71">
        <v>39</v>
      </c>
      <c r="Y154" s="71">
        <v>38</v>
      </c>
      <c r="Z154" s="71">
        <v>2</v>
      </c>
      <c r="AA154" s="71">
        <v>16</v>
      </c>
      <c r="AB154" s="71">
        <v>9</v>
      </c>
      <c r="AC154" s="71">
        <v>12</v>
      </c>
      <c r="AD154" s="205"/>
      <c r="AE154" s="8" t="s">
        <v>91</v>
      </c>
      <c r="AF154" s="71">
        <v>441</v>
      </c>
      <c r="AG154" s="71">
        <v>112</v>
      </c>
      <c r="AH154" s="71">
        <v>13</v>
      </c>
      <c r="AI154" s="71">
        <v>197</v>
      </c>
      <c r="AJ154" s="71">
        <v>1</v>
      </c>
      <c r="AK154" s="71">
        <v>20</v>
      </c>
      <c r="AL154" s="71">
        <v>5</v>
      </c>
      <c r="AM154" s="71">
        <v>18</v>
      </c>
      <c r="AN154" s="71">
        <v>35</v>
      </c>
      <c r="AO154" s="71">
        <v>45</v>
      </c>
      <c r="AP154" s="71">
        <v>36</v>
      </c>
      <c r="AR154" s="80" t="s">
        <v>2059</v>
      </c>
      <c r="AS154" s="80" t="s">
        <v>2413</v>
      </c>
      <c r="AT154" s="78">
        <v>956</v>
      </c>
    </row>
    <row r="155" spans="1:46">
      <c r="A155" s="205"/>
      <c r="B155" s="25" t="s">
        <v>73</v>
      </c>
      <c r="C155" s="26">
        <v>57</v>
      </c>
      <c r="D155" s="26">
        <v>32</v>
      </c>
      <c r="E155" s="26">
        <v>275</v>
      </c>
      <c r="F155" s="26">
        <v>148</v>
      </c>
      <c r="G155" s="26">
        <v>272</v>
      </c>
      <c r="H155" s="26">
        <v>145</v>
      </c>
      <c r="I155" s="26">
        <v>264</v>
      </c>
      <c r="J155" s="26">
        <v>131</v>
      </c>
      <c r="K155" s="26">
        <v>868</v>
      </c>
      <c r="L155" s="26">
        <v>456</v>
      </c>
      <c r="M155" s="26">
        <v>6</v>
      </c>
      <c r="N155" s="26">
        <v>15</v>
      </c>
      <c r="O155" s="26">
        <v>15</v>
      </c>
      <c r="P155" s="26">
        <v>14</v>
      </c>
      <c r="Q155" s="26">
        <v>50</v>
      </c>
      <c r="R155" s="205"/>
      <c r="S155" s="25" t="s">
        <v>73</v>
      </c>
      <c r="T155" s="26">
        <v>33</v>
      </c>
      <c r="U155" s="26">
        <v>31</v>
      </c>
      <c r="V155" s="26">
        <v>20</v>
      </c>
      <c r="W155" s="26">
        <v>1</v>
      </c>
      <c r="X155" s="26">
        <v>39</v>
      </c>
      <c r="Y155" s="26">
        <v>38</v>
      </c>
      <c r="Z155" s="26">
        <v>2</v>
      </c>
      <c r="AA155" s="26">
        <v>16</v>
      </c>
      <c r="AB155" s="26">
        <v>9</v>
      </c>
      <c r="AC155" s="26">
        <v>12</v>
      </c>
      <c r="AD155" s="205"/>
      <c r="AE155" s="25" t="s">
        <v>73</v>
      </c>
      <c r="AF155" s="26">
        <v>441</v>
      </c>
      <c r="AG155" s="26">
        <v>112</v>
      </c>
      <c r="AH155" s="26">
        <v>13</v>
      </c>
      <c r="AI155" s="26">
        <v>197</v>
      </c>
      <c r="AJ155" s="26">
        <v>1</v>
      </c>
      <c r="AK155" s="26">
        <v>20</v>
      </c>
      <c r="AL155" s="26">
        <v>5</v>
      </c>
      <c r="AM155" s="26">
        <v>18</v>
      </c>
      <c r="AN155" s="26">
        <v>35</v>
      </c>
      <c r="AO155" s="26">
        <v>45</v>
      </c>
      <c r="AP155" s="26">
        <v>36</v>
      </c>
      <c r="AR155" s="80" t="s">
        <v>2059</v>
      </c>
      <c r="AS155" s="80" t="s">
        <v>2414</v>
      </c>
      <c r="AT155" s="78">
        <v>956</v>
      </c>
    </row>
    <row r="156" spans="1:46" ht="14.45" customHeight="1">
      <c r="A156" s="205" t="s">
        <v>167</v>
      </c>
      <c r="B156" s="8" t="s">
        <v>90</v>
      </c>
      <c r="C156" s="71">
        <v>33</v>
      </c>
      <c r="D156" s="71">
        <v>19</v>
      </c>
      <c r="E156" s="71">
        <v>418</v>
      </c>
      <c r="F156" s="71">
        <v>228</v>
      </c>
      <c r="G156" s="71">
        <v>419</v>
      </c>
      <c r="H156" s="71">
        <v>220</v>
      </c>
      <c r="I156" s="71">
        <v>466</v>
      </c>
      <c r="J156" s="71">
        <v>225</v>
      </c>
      <c r="K156" s="125">
        <v>1336</v>
      </c>
      <c r="L156" s="125">
        <v>692</v>
      </c>
      <c r="M156" s="71">
        <v>4</v>
      </c>
      <c r="N156" s="71">
        <v>19</v>
      </c>
      <c r="O156" s="71">
        <v>19</v>
      </c>
      <c r="P156" s="71">
        <v>20</v>
      </c>
      <c r="Q156" s="125">
        <v>62</v>
      </c>
      <c r="R156" s="205" t="s">
        <v>167</v>
      </c>
      <c r="S156" s="8" t="s">
        <v>90</v>
      </c>
      <c r="T156" s="125">
        <v>33</v>
      </c>
      <c r="U156" s="71">
        <v>27</v>
      </c>
      <c r="V156" s="71">
        <v>15</v>
      </c>
      <c r="W156" s="71">
        <v>3</v>
      </c>
      <c r="X156" s="71">
        <v>42</v>
      </c>
      <c r="Y156" s="71">
        <v>40</v>
      </c>
      <c r="Z156" s="71">
        <v>1</v>
      </c>
      <c r="AA156" s="71">
        <v>20</v>
      </c>
      <c r="AB156" s="71">
        <v>8</v>
      </c>
      <c r="AC156" s="71">
        <v>19</v>
      </c>
      <c r="AD156" s="205" t="s">
        <v>167</v>
      </c>
      <c r="AE156" s="8" t="s">
        <v>90</v>
      </c>
      <c r="AF156" s="71">
        <v>312</v>
      </c>
      <c r="AG156" s="71">
        <v>159</v>
      </c>
      <c r="AH156" s="71">
        <v>54</v>
      </c>
      <c r="AI156" s="71">
        <v>276</v>
      </c>
      <c r="AJ156" s="71">
        <v>47</v>
      </c>
      <c r="AK156" s="71">
        <v>0</v>
      </c>
      <c r="AL156" s="71">
        <v>35</v>
      </c>
      <c r="AM156" s="71">
        <v>13</v>
      </c>
      <c r="AN156" s="71">
        <v>43</v>
      </c>
      <c r="AO156" s="71">
        <v>24</v>
      </c>
      <c r="AP156" s="71">
        <v>26</v>
      </c>
      <c r="AR156" s="80" t="s">
        <v>167</v>
      </c>
      <c r="AS156" s="80" t="s">
        <v>2415</v>
      </c>
      <c r="AT156" s="78">
        <v>1234</v>
      </c>
    </row>
    <row r="157" spans="1:46">
      <c r="A157" s="205"/>
      <c r="B157" s="8" t="s">
        <v>91</v>
      </c>
      <c r="C157" s="71">
        <v>0</v>
      </c>
      <c r="D157" s="71">
        <v>0</v>
      </c>
      <c r="E157" s="71">
        <v>0</v>
      </c>
      <c r="F157" s="71">
        <v>0</v>
      </c>
      <c r="G157" s="71">
        <v>0</v>
      </c>
      <c r="H157" s="71">
        <v>0</v>
      </c>
      <c r="I157" s="71">
        <v>0</v>
      </c>
      <c r="J157" s="71">
        <v>0</v>
      </c>
      <c r="K157" s="125">
        <v>0</v>
      </c>
      <c r="L157" s="125">
        <v>0</v>
      </c>
      <c r="M157" s="71">
        <v>0</v>
      </c>
      <c r="N157" s="71">
        <v>0</v>
      </c>
      <c r="O157" s="71">
        <v>0</v>
      </c>
      <c r="P157" s="71">
        <v>0</v>
      </c>
      <c r="Q157" s="125">
        <v>0</v>
      </c>
      <c r="R157" s="205"/>
      <c r="S157" s="8" t="s">
        <v>91</v>
      </c>
      <c r="T157" s="125">
        <v>0</v>
      </c>
      <c r="U157" s="71">
        <v>0</v>
      </c>
      <c r="V157" s="71">
        <v>0</v>
      </c>
      <c r="W157" s="71">
        <v>0</v>
      </c>
      <c r="X157" s="71">
        <v>0</v>
      </c>
      <c r="Y157" s="71">
        <v>0</v>
      </c>
      <c r="Z157" s="71">
        <v>0</v>
      </c>
      <c r="AA157" s="71">
        <v>0</v>
      </c>
      <c r="AB157" s="71">
        <v>0</v>
      </c>
      <c r="AC157" s="71">
        <v>0</v>
      </c>
      <c r="AD157" s="205"/>
      <c r="AE157" s="8" t="s">
        <v>91</v>
      </c>
      <c r="AF157" s="71">
        <v>0</v>
      </c>
      <c r="AG157" s="71">
        <v>0</v>
      </c>
      <c r="AH157" s="71">
        <v>0</v>
      </c>
      <c r="AI157" s="71">
        <v>0</v>
      </c>
      <c r="AJ157" s="71">
        <v>0</v>
      </c>
      <c r="AK157" s="71">
        <v>0</v>
      </c>
      <c r="AL157" s="71">
        <v>0</v>
      </c>
      <c r="AM157" s="71">
        <v>0</v>
      </c>
      <c r="AN157" s="71">
        <v>0</v>
      </c>
      <c r="AO157" s="71">
        <v>0</v>
      </c>
      <c r="AP157" s="71">
        <v>0</v>
      </c>
      <c r="AR157" s="80" t="s">
        <v>167</v>
      </c>
      <c r="AS157" s="80" t="s">
        <v>2416</v>
      </c>
      <c r="AT157" s="78">
        <v>0</v>
      </c>
    </row>
    <row r="158" spans="1:46">
      <c r="A158" s="205"/>
      <c r="B158" s="25" t="s">
        <v>73</v>
      </c>
      <c r="C158" s="26">
        <v>33</v>
      </c>
      <c r="D158" s="26">
        <v>19</v>
      </c>
      <c r="E158" s="26">
        <v>418</v>
      </c>
      <c r="F158" s="26">
        <v>228</v>
      </c>
      <c r="G158" s="26">
        <v>419</v>
      </c>
      <c r="H158" s="26">
        <v>220</v>
      </c>
      <c r="I158" s="26">
        <v>466</v>
      </c>
      <c r="J158" s="26">
        <v>225</v>
      </c>
      <c r="K158" s="26">
        <v>1336</v>
      </c>
      <c r="L158" s="26">
        <v>692</v>
      </c>
      <c r="M158" s="26">
        <v>4</v>
      </c>
      <c r="N158" s="26">
        <v>19</v>
      </c>
      <c r="O158" s="26">
        <v>19</v>
      </c>
      <c r="P158" s="26">
        <v>20</v>
      </c>
      <c r="Q158" s="26">
        <v>62</v>
      </c>
      <c r="R158" s="205"/>
      <c r="S158" s="25" t="s">
        <v>73</v>
      </c>
      <c r="T158" s="26">
        <v>33</v>
      </c>
      <c r="U158" s="26">
        <v>27</v>
      </c>
      <c r="V158" s="26">
        <v>15</v>
      </c>
      <c r="W158" s="26">
        <v>3</v>
      </c>
      <c r="X158" s="26">
        <v>42</v>
      </c>
      <c r="Y158" s="26">
        <v>40</v>
      </c>
      <c r="Z158" s="26">
        <v>1</v>
      </c>
      <c r="AA158" s="26">
        <v>20</v>
      </c>
      <c r="AB158" s="26">
        <v>8</v>
      </c>
      <c r="AC158" s="26">
        <v>19</v>
      </c>
      <c r="AD158" s="205"/>
      <c r="AE158" s="25" t="s">
        <v>73</v>
      </c>
      <c r="AF158" s="26">
        <v>312</v>
      </c>
      <c r="AG158" s="26">
        <v>159</v>
      </c>
      <c r="AH158" s="26">
        <v>54</v>
      </c>
      <c r="AI158" s="26">
        <v>276</v>
      </c>
      <c r="AJ158" s="26">
        <v>47</v>
      </c>
      <c r="AK158" s="26">
        <v>0</v>
      </c>
      <c r="AL158" s="26">
        <v>35</v>
      </c>
      <c r="AM158" s="26">
        <v>13</v>
      </c>
      <c r="AN158" s="26">
        <v>43</v>
      </c>
      <c r="AO158" s="26">
        <v>24</v>
      </c>
      <c r="AP158" s="26">
        <v>26</v>
      </c>
      <c r="AR158" s="80" t="s">
        <v>167</v>
      </c>
      <c r="AS158" s="80" t="s">
        <v>2417</v>
      </c>
      <c r="AT158" s="78">
        <v>1234</v>
      </c>
    </row>
    <row r="159" spans="1:46">
      <c r="A159" s="205" t="s">
        <v>168</v>
      </c>
      <c r="B159" s="8" t="s">
        <v>90</v>
      </c>
      <c r="C159" s="71">
        <v>7</v>
      </c>
      <c r="D159" s="71">
        <v>4</v>
      </c>
      <c r="E159" s="71">
        <v>120</v>
      </c>
      <c r="F159" s="71">
        <v>61</v>
      </c>
      <c r="G159" s="71">
        <v>125</v>
      </c>
      <c r="H159" s="71">
        <v>60</v>
      </c>
      <c r="I159" s="71">
        <v>160</v>
      </c>
      <c r="J159" s="71">
        <v>77</v>
      </c>
      <c r="K159" s="125">
        <v>412</v>
      </c>
      <c r="L159" s="125">
        <v>202</v>
      </c>
      <c r="M159" s="71">
        <v>1</v>
      </c>
      <c r="N159" s="71">
        <v>13</v>
      </c>
      <c r="O159" s="71">
        <v>10</v>
      </c>
      <c r="P159" s="71">
        <v>13</v>
      </c>
      <c r="Q159" s="125">
        <v>37</v>
      </c>
      <c r="R159" s="205" t="s">
        <v>168</v>
      </c>
      <c r="S159" s="8" t="s">
        <v>90</v>
      </c>
      <c r="T159" s="125">
        <v>17</v>
      </c>
      <c r="U159" s="71">
        <v>9</v>
      </c>
      <c r="V159" s="71">
        <v>1</v>
      </c>
      <c r="W159" s="71">
        <v>0</v>
      </c>
      <c r="X159" s="71">
        <v>14</v>
      </c>
      <c r="Y159" s="71">
        <v>13</v>
      </c>
      <c r="Z159" s="71">
        <v>0</v>
      </c>
      <c r="AA159" s="71">
        <v>3</v>
      </c>
      <c r="AB159" s="71">
        <v>2</v>
      </c>
      <c r="AC159" s="71">
        <v>13</v>
      </c>
      <c r="AD159" s="205" t="s">
        <v>168</v>
      </c>
      <c r="AE159" s="8" t="s">
        <v>90</v>
      </c>
      <c r="AF159" s="71">
        <v>104</v>
      </c>
      <c r="AG159" s="71">
        <v>71</v>
      </c>
      <c r="AH159" s="71">
        <v>22</v>
      </c>
      <c r="AI159" s="71">
        <v>35</v>
      </c>
      <c r="AJ159" s="71">
        <v>32</v>
      </c>
      <c r="AK159" s="71">
        <v>16</v>
      </c>
      <c r="AL159" s="71">
        <v>5</v>
      </c>
      <c r="AM159" s="71">
        <v>1</v>
      </c>
      <c r="AN159" s="71">
        <v>20</v>
      </c>
      <c r="AO159" s="71">
        <v>15</v>
      </c>
      <c r="AP159" s="71">
        <v>12</v>
      </c>
      <c r="AR159" s="80" t="s">
        <v>168</v>
      </c>
      <c r="AS159" s="80" t="s">
        <v>2418</v>
      </c>
      <c r="AT159" s="78">
        <v>381</v>
      </c>
    </row>
    <row r="160" spans="1:46">
      <c r="A160" s="205"/>
      <c r="B160" s="8" t="s">
        <v>91</v>
      </c>
      <c r="C160" s="71">
        <v>25</v>
      </c>
      <c r="D160" s="71">
        <v>18</v>
      </c>
      <c r="E160" s="71">
        <v>134</v>
      </c>
      <c r="F160" s="71">
        <v>63</v>
      </c>
      <c r="G160" s="71">
        <v>299</v>
      </c>
      <c r="H160" s="71">
        <v>147</v>
      </c>
      <c r="I160" s="71">
        <v>321</v>
      </c>
      <c r="J160" s="71">
        <v>168</v>
      </c>
      <c r="K160" s="125">
        <v>779</v>
      </c>
      <c r="L160" s="125">
        <v>396</v>
      </c>
      <c r="M160" s="71">
        <v>1</v>
      </c>
      <c r="N160" s="71">
        <v>5</v>
      </c>
      <c r="O160" s="71">
        <v>7</v>
      </c>
      <c r="P160" s="71">
        <v>10</v>
      </c>
      <c r="Q160" s="125">
        <v>23</v>
      </c>
      <c r="R160" s="205"/>
      <c r="S160" s="8" t="s">
        <v>91</v>
      </c>
      <c r="T160" s="125">
        <v>19</v>
      </c>
      <c r="U160" s="71">
        <v>16</v>
      </c>
      <c r="V160" s="71">
        <v>11</v>
      </c>
      <c r="W160" s="71">
        <v>2</v>
      </c>
      <c r="X160" s="71">
        <v>16</v>
      </c>
      <c r="Y160" s="71">
        <v>16</v>
      </c>
      <c r="Z160" s="71">
        <v>3</v>
      </c>
      <c r="AA160" s="71">
        <v>17</v>
      </c>
      <c r="AB160" s="71">
        <v>6</v>
      </c>
      <c r="AC160" s="71">
        <v>7</v>
      </c>
      <c r="AD160" s="205"/>
      <c r="AE160" s="8" t="s">
        <v>91</v>
      </c>
      <c r="AF160" s="71">
        <v>85</v>
      </c>
      <c r="AG160" s="71">
        <v>58</v>
      </c>
      <c r="AH160" s="71">
        <v>20</v>
      </c>
      <c r="AI160" s="71">
        <v>233</v>
      </c>
      <c r="AJ160" s="71">
        <v>15</v>
      </c>
      <c r="AK160" s="71">
        <v>18</v>
      </c>
      <c r="AL160" s="71">
        <v>23</v>
      </c>
      <c r="AM160" s="71">
        <v>14</v>
      </c>
      <c r="AN160" s="71">
        <v>21</v>
      </c>
      <c r="AO160" s="71">
        <v>23</v>
      </c>
      <c r="AP160" s="71">
        <v>22</v>
      </c>
      <c r="AR160" s="80" t="s">
        <v>168</v>
      </c>
      <c r="AS160" s="80" t="s">
        <v>2419</v>
      </c>
      <c r="AT160" s="78">
        <v>803</v>
      </c>
    </row>
    <row r="161" spans="1:46">
      <c r="A161" s="205"/>
      <c r="B161" s="25" t="s">
        <v>73</v>
      </c>
      <c r="C161" s="26">
        <v>32</v>
      </c>
      <c r="D161" s="26">
        <v>22</v>
      </c>
      <c r="E161" s="26">
        <v>254</v>
      </c>
      <c r="F161" s="26">
        <v>124</v>
      </c>
      <c r="G161" s="26">
        <v>424</v>
      </c>
      <c r="H161" s="26">
        <v>207</v>
      </c>
      <c r="I161" s="26">
        <v>481</v>
      </c>
      <c r="J161" s="26">
        <v>245</v>
      </c>
      <c r="K161" s="26">
        <v>1191</v>
      </c>
      <c r="L161" s="26">
        <v>598</v>
      </c>
      <c r="M161" s="26">
        <v>2</v>
      </c>
      <c r="N161" s="26">
        <v>18</v>
      </c>
      <c r="O161" s="26">
        <v>17</v>
      </c>
      <c r="P161" s="26">
        <v>23</v>
      </c>
      <c r="Q161" s="26">
        <v>60</v>
      </c>
      <c r="R161" s="205"/>
      <c r="S161" s="25" t="s">
        <v>73</v>
      </c>
      <c r="T161" s="26">
        <v>36</v>
      </c>
      <c r="U161" s="26">
        <v>25</v>
      </c>
      <c r="V161" s="26">
        <v>12</v>
      </c>
      <c r="W161" s="26">
        <v>2</v>
      </c>
      <c r="X161" s="26">
        <v>30</v>
      </c>
      <c r="Y161" s="26">
        <v>29</v>
      </c>
      <c r="Z161" s="26">
        <v>3</v>
      </c>
      <c r="AA161" s="26">
        <v>20</v>
      </c>
      <c r="AB161" s="26">
        <v>8</v>
      </c>
      <c r="AC161" s="26">
        <v>20</v>
      </c>
      <c r="AD161" s="205"/>
      <c r="AE161" s="25" t="s">
        <v>73</v>
      </c>
      <c r="AF161" s="26">
        <v>189</v>
      </c>
      <c r="AG161" s="26">
        <v>129</v>
      </c>
      <c r="AH161" s="26">
        <v>42</v>
      </c>
      <c r="AI161" s="26">
        <v>268</v>
      </c>
      <c r="AJ161" s="26">
        <v>47</v>
      </c>
      <c r="AK161" s="26">
        <v>34</v>
      </c>
      <c r="AL161" s="26">
        <v>28</v>
      </c>
      <c r="AM161" s="26">
        <v>15</v>
      </c>
      <c r="AN161" s="26">
        <v>41</v>
      </c>
      <c r="AO161" s="26">
        <v>38</v>
      </c>
      <c r="AP161" s="26">
        <v>34</v>
      </c>
      <c r="AR161" s="80" t="s">
        <v>168</v>
      </c>
      <c r="AS161" s="80" t="s">
        <v>2420</v>
      </c>
      <c r="AT161" s="78">
        <v>1184</v>
      </c>
    </row>
    <row r="162" spans="1:46">
      <c r="A162" s="7" t="s">
        <v>99</v>
      </c>
      <c r="B162" s="8"/>
      <c r="C162" s="8"/>
      <c r="D162" s="8"/>
      <c r="E162" s="8"/>
      <c r="F162" s="8"/>
      <c r="G162" s="8"/>
      <c r="H162" s="8"/>
      <c r="I162" s="8"/>
      <c r="J162" s="8"/>
      <c r="K162" s="7"/>
      <c r="L162" s="7"/>
      <c r="M162" s="22"/>
      <c r="N162" s="22"/>
      <c r="O162" s="22"/>
      <c r="P162" s="22"/>
      <c r="Q162" s="7"/>
      <c r="R162" s="7" t="s">
        <v>99</v>
      </c>
      <c r="S162" s="23"/>
      <c r="T162" s="20"/>
      <c r="U162" s="20"/>
      <c r="V162" s="17"/>
      <c r="W162" s="17"/>
      <c r="X162" s="18"/>
      <c r="Y162" s="23"/>
      <c r="Z162" s="23"/>
      <c r="AA162" s="19"/>
      <c r="AB162" s="17"/>
      <c r="AC162" s="18"/>
      <c r="AD162" s="7" t="s">
        <v>99</v>
      </c>
      <c r="AE162" s="8"/>
      <c r="AF162" s="22"/>
      <c r="AG162" s="22"/>
      <c r="AH162" s="22"/>
      <c r="AI162" s="11"/>
      <c r="AJ162" s="22"/>
      <c r="AK162" s="22"/>
      <c r="AL162" s="22"/>
      <c r="AM162" s="22"/>
      <c r="AN162" s="22"/>
      <c r="AO162" s="22"/>
      <c r="AP162" s="22"/>
      <c r="AR162" s="80" t="str">
        <f>IF(A162="",AR161,A162)</f>
        <v>ANDROY</v>
      </c>
      <c r="AS162" s="80" t="str">
        <f>AR162&amp;B162</f>
        <v>ANDROY</v>
      </c>
      <c r="AT162" s="78">
        <f>AF162+AH162+2*AI162+3*AJ162+4*AK162+5*AL162</f>
        <v>0</v>
      </c>
    </row>
    <row r="163" spans="1:46">
      <c r="A163" s="205" t="s">
        <v>169</v>
      </c>
      <c r="B163" s="8" t="s">
        <v>90</v>
      </c>
      <c r="C163" s="71">
        <v>0</v>
      </c>
      <c r="D163" s="71">
        <v>0</v>
      </c>
      <c r="E163" s="71">
        <v>0</v>
      </c>
      <c r="F163" s="71">
        <v>0</v>
      </c>
      <c r="G163" s="71">
        <v>152</v>
      </c>
      <c r="H163" s="71">
        <v>76</v>
      </c>
      <c r="I163" s="71">
        <v>146</v>
      </c>
      <c r="J163" s="71">
        <v>72</v>
      </c>
      <c r="K163" s="125">
        <v>298</v>
      </c>
      <c r="L163" s="125">
        <v>148</v>
      </c>
      <c r="M163" s="71">
        <v>0</v>
      </c>
      <c r="N163" s="71">
        <v>0</v>
      </c>
      <c r="O163" s="71">
        <v>3</v>
      </c>
      <c r="P163" s="71">
        <v>5</v>
      </c>
      <c r="Q163" s="125">
        <v>8</v>
      </c>
      <c r="R163" s="205" t="s">
        <v>169</v>
      </c>
      <c r="S163" s="8" t="s">
        <v>90</v>
      </c>
      <c r="T163" s="125">
        <v>8</v>
      </c>
      <c r="U163" s="71">
        <v>5</v>
      </c>
      <c r="V163" s="71">
        <v>1</v>
      </c>
      <c r="W163" s="71">
        <v>0</v>
      </c>
      <c r="X163" s="71">
        <v>5</v>
      </c>
      <c r="Y163" s="71">
        <v>3</v>
      </c>
      <c r="Z163" s="71">
        <v>0</v>
      </c>
      <c r="AA163" s="71">
        <v>3</v>
      </c>
      <c r="AB163" s="71">
        <v>2</v>
      </c>
      <c r="AC163" s="71">
        <v>5</v>
      </c>
      <c r="AD163" s="205" t="s">
        <v>169</v>
      </c>
      <c r="AE163" s="8" t="s">
        <v>90</v>
      </c>
      <c r="AF163" s="71">
        <v>100</v>
      </c>
      <c r="AG163" s="71">
        <v>30</v>
      </c>
      <c r="AH163" s="71">
        <v>0</v>
      </c>
      <c r="AI163" s="71">
        <v>12</v>
      </c>
      <c r="AJ163" s="71">
        <v>15</v>
      </c>
      <c r="AK163" s="71">
        <v>0</v>
      </c>
      <c r="AL163" s="71">
        <v>0</v>
      </c>
      <c r="AM163" s="71">
        <v>6</v>
      </c>
      <c r="AN163" s="71">
        <v>8</v>
      </c>
      <c r="AO163" s="71">
        <v>6</v>
      </c>
      <c r="AP163" s="71">
        <v>6</v>
      </c>
      <c r="AR163" s="80" t="s">
        <v>169</v>
      </c>
      <c r="AS163" s="80" t="s">
        <v>2424</v>
      </c>
      <c r="AT163" s="78">
        <v>169</v>
      </c>
    </row>
    <row r="164" spans="1:46">
      <c r="A164" s="205"/>
      <c r="B164" s="8" t="s">
        <v>91</v>
      </c>
      <c r="C164" s="71">
        <v>0</v>
      </c>
      <c r="D164" s="71">
        <v>0</v>
      </c>
      <c r="E164" s="71">
        <v>0</v>
      </c>
      <c r="F164" s="71">
        <v>0</v>
      </c>
      <c r="G164" s="71">
        <v>334</v>
      </c>
      <c r="H164" s="71">
        <v>162</v>
      </c>
      <c r="I164" s="71">
        <v>246</v>
      </c>
      <c r="J164" s="71">
        <v>121</v>
      </c>
      <c r="K164" s="125">
        <v>580</v>
      </c>
      <c r="L164" s="125">
        <v>283</v>
      </c>
      <c r="M164" s="71">
        <v>0</v>
      </c>
      <c r="N164" s="71">
        <v>0</v>
      </c>
      <c r="O164" s="71">
        <v>6</v>
      </c>
      <c r="P164" s="71">
        <v>7</v>
      </c>
      <c r="Q164" s="125">
        <v>13</v>
      </c>
      <c r="R164" s="205"/>
      <c r="S164" s="8" t="s">
        <v>91</v>
      </c>
      <c r="T164" s="125">
        <v>10</v>
      </c>
      <c r="U164" s="71">
        <v>10</v>
      </c>
      <c r="V164" s="71">
        <v>1</v>
      </c>
      <c r="W164" s="71">
        <v>0</v>
      </c>
      <c r="X164" s="71">
        <v>11</v>
      </c>
      <c r="Y164" s="71">
        <v>9</v>
      </c>
      <c r="Z164" s="71">
        <v>0</v>
      </c>
      <c r="AA164" s="71">
        <v>3</v>
      </c>
      <c r="AB164" s="71">
        <v>2</v>
      </c>
      <c r="AC164" s="71">
        <v>4</v>
      </c>
      <c r="AD164" s="205"/>
      <c r="AE164" s="8" t="s">
        <v>91</v>
      </c>
      <c r="AF164" s="71">
        <v>180</v>
      </c>
      <c r="AG164" s="71">
        <v>36</v>
      </c>
      <c r="AH164" s="71">
        <v>30</v>
      </c>
      <c r="AI164" s="71">
        <v>94</v>
      </c>
      <c r="AJ164" s="71">
        <v>75</v>
      </c>
      <c r="AK164" s="71">
        <v>5</v>
      </c>
      <c r="AL164" s="71">
        <v>16</v>
      </c>
      <c r="AM164" s="71">
        <v>4</v>
      </c>
      <c r="AN164" s="71">
        <v>10</v>
      </c>
      <c r="AO164" s="71">
        <v>9</v>
      </c>
      <c r="AP164" s="71">
        <v>12</v>
      </c>
      <c r="AR164" s="80" t="s">
        <v>169</v>
      </c>
      <c r="AS164" s="80" t="s">
        <v>2425</v>
      </c>
      <c r="AT164" s="78">
        <v>723</v>
      </c>
    </row>
    <row r="165" spans="1:46">
      <c r="A165" s="205"/>
      <c r="B165" s="25" t="s">
        <v>73</v>
      </c>
      <c r="C165" s="26">
        <v>0</v>
      </c>
      <c r="D165" s="26">
        <v>0</v>
      </c>
      <c r="E165" s="26">
        <v>0</v>
      </c>
      <c r="F165" s="26">
        <v>0</v>
      </c>
      <c r="G165" s="26">
        <v>486</v>
      </c>
      <c r="H165" s="26">
        <v>238</v>
      </c>
      <c r="I165" s="26">
        <v>392</v>
      </c>
      <c r="J165" s="26">
        <v>193</v>
      </c>
      <c r="K165" s="26">
        <v>878</v>
      </c>
      <c r="L165" s="26">
        <v>431</v>
      </c>
      <c r="M165" s="26">
        <v>0</v>
      </c>
      <c r="N165" s="26">
        <v>0</v>
      </c>
      <c r="O165" s="26">
        <v>9</v>
      </c>
      <c r="P165" s="26">
        <v>12</v>
      </c>
      <c r="Q165" s="26">
        <v>21</v>
      </c>
      <c r="R165" s="205"/>
      <c r="S165" s="25" t="s">
        <v>73</v>
      </c>
      <c r="T165" s="26">
        <v>18</v>
      </c>
      <c r="U165" s="26">
        <v>15</v>
      </c>
      <c r="V165" s="26">
        <v>2</v>
      </c>
      <c r="W165" s="26">
        <v>0</v>
      </c>
      <c r="X165" s="26">
        <v>16</v>
      </c>
      <c r="Y165" s="26">
        <v>12</v>
      </c>
      <c r="Z165" s="26">
        <v>0</v>
      </c>
      <c r="AA165" s="26">
        <v>6</v>
      </c>
      <c r="AB165" s="26">
        <v>4</v>
      </c>
      <c r="AC165" s="26">
        <v>9</v>
      </c>
      <c r="AD165" s="205"/>
      <c r="AE165" s="25" t="s">
        <v>73</v>
      </c>
      <c r="AF165" s="26">
        <v>280</v>
      </c>
      <c r="AG165" s="26">
        <v>66</v>
      </c>
      <c r="AH165" s="26">
        <v>30</v>
      </c>
      <c r="AI165" s="26">
        <v>106</v>
      </c>
      <c r="AJ165" s="26">
        <v>90</v>
      </c>
      <c r="AK165" s="26">
        <v>5</v>
      </c>
      <c r="AL165" s="26">
        <v>16</v>
      </c>
      <c r="AM165" s="26">
        <v>10</v>
      </c>
      <c r="AN165" s="26">
        <v>18</v>
      </c>
      <c r="AO165" s="26">
        <v>15</v>
      </c>
      <c r="AP165" s="26">
        <v>18</v>
      </c>
      <c r="AR165" s="80" t="s">
        <v>169</v>
      </c>
      <c r="AS165" s="80" t="s">
        <v>2426</v>
      </c>
      <c r="AT165" s="78">
        <v>892</v>
      </c>
    </row>
    <row r="166" spans="1:46">
      <c r="A166" s="205" t="s">
        <v>7</v>
      </c>
      <c r="B166" s="8" t="s">
        <v>90</v>
      </c>
      <c r="C166" s="71">
        <v>0</v>
      </c>
      <c r="D166" s="71">
        <v>0</v>
      </c>
      <c r="E166" s="71">
        <v>45</v>
      </c>
      <c r="F166" s="71">
        <v>27</v>
      </c>
      <c r="G166" s="71">
        <v>49</v>
      </c>
      <c r="H166" s="71">
        <v>25</v>
      </c>
      <c r="I166" s="71">
        <v>32</v>
      </c>
      <c r="J166" s="71">
        <v>11</v>
      </c>
      <c r="K166" s="125">
        <v>126</v>
      </c>
      <c r="L166" s="125">
        <v>63</v>
      </c>
      <c r="M166" s="71">
        <v>0</v>
      </c>
      <c r="N166" s="71">
        <v>3</v>
      </c>
      <c r="O166" s="71">
        <v>3</v>
      </c>
      <c r="P166" s="71">
        <v>3</v>
      </c>
      <c r="Q166" s="125">
        <v>9</v>
      </c>
      <c r="R166" s="205" t="s">
        <v>7</v>
      </c>
      <c r="S166" s="8" t="s">
        <v>90</v>
      </c>
      <c r="T166" s="125">
        <v>1</v>
      </c>
      <c r="U166" s="71">
        <v>1</v>
      </c>
      <c r="V166" s="71">
        <v>0</v>
      </c>
      <c r="W166" s="71">
        <v>0</v>
      </c>
      <c r="X166" s="71">
        <v>4</v>
      </c>
      <c r="Y166" s="71">
        <v>3</v>
      </c>
      <c r="Z166" s="71">
        <v>0</v>
      </c>
      <c r="AA166" s="71">
        <v>0</v>
      </c>
      <c r="AB166" s="71">
        <v>0</v>
      </c>
      <c r="AC166" s="71">
        <v>3</v>
      </c>
      <c r="AD166" s="205" t="s">
        <v>7</v>
      </c>
      <c r="AE166" s="8" t="s">
        <v>90</v>
      </c>
      <c r="AF166" s="71">
        <v>34</v>
      </c>
      <c r="AG166" s="71">
        <v>24</v>
      </c>
      <c r="AH166" s="71">
        <v>0</v>
      </c>
      <c r="AI166" s="71">
        <v>9</v>
      </c>
      <c r="AJ166" s="71">
        <v>0</v>
      </c>
      <c r="AK166" s="71">
        <v>0</v>
      </c>
      <c r="AL166" s="71">
        <v>0</v>
      </c>
      <c r="AM166" s="71">
        <v>0</v>
      </c>
      <c r="AN166" s="71">
        <v>3</v>
      </c>
      <c r="AO166" s="71">
        <v>2</v>
      </c>
      <c r="AP166" s="71">
        <v>2</v>
      </c>
      <c r="AR166" s="80" t="s">
        <v>7</v>
      </c>
      <c r="AS166" s="80" t="s">
        <v>2427</v>
      </c>
      <c r="AT166" s="78">
        <v>52</v>
      </c>
    </row>
    <row r="167" spans="1:46">
      <c r="A167" s="205"/>
      <c r="B167" s="8" t="s">
        <v>91</v>
      </c>
      <c r="C167" s="71">
        <v>0</v>
      </c>
      <c r="D167" s="71">
        <v>0</v>
      </c>
      <c r="E167" s="71">
        <v>79</v>
      </c>
      <c r="F167" s="71">
        <v>33</v>
      </c>
      <c r="G167" s="71">
        <v>92</v>
      </c>
      <c r="H167" s="71">
        <v>46</v>
      </c>
      <c r="I167" s="71">
        <v>102</v>
      </c>
      <c r="J167" s="71">
        <v>53</v>
      </c>
      <c r="K167" s="125">
        <v>273</v>
      </c>
      <c r="L167" s="125">
        <v>132</v>
      </c>
      <c r="M167" s="71">
        <v>0</v>
      </c>
      <c r="N167" s="71">
        <v>3</v>
      </c>
      <c r="O167" s="71">
        <v>3</v>
      </c>
      <c r="P167" s="71">
        <v>4</v>
      </c>
      <c r="Q167" s="125">
        <v>10</v>
      </c>
      <c r="R167" s="205"/>
      <c r="S167" s="8" t="s">
        <v>91</v>
      </c>
      <c r="T167" s="125">
        <v>7</v>
      </c>
      <c r="U167" s="71">
        <v>7</v>
      </c>
      <c r="V167" s="71">
        <v>5</v>
      </c>
      <c r="W167" s="71">
        <v>0</v>
      </c>
      <c r="X167" s="71">
        <v>4</v>
      </c>
      <c r="Y167" s="71">
        <v>4</v>
      </c>
      <c r="Z167" s="71">
        <v>0</v>
      </c>
      <c r="AA167" s="71">
        <v>4</v>
      </c>
      <c r="AB167" s="71">
        <v>2</v>
      </c>
      <c r="AC167" s="71">
        <v>3</v>
      </c>
      <c r="AD167" s="205"/>
      <c r="AE167" s="8" t="s">
        <v>91</v>
      </c>
      <c r="AF167" s="71">
        <v>70</v>
      </c>
      <c r="AG167" s="71">
        <v>9</v>
      </c>
      <c r="AH167" s="71">
        <v>0</v>
      </c>
      <c r="AI167" s="71">
        <v>18</v>
      </c>
      <c r="AJ167" s="71">
        <v>0</v>
      </c>
      <c r="AK167" s="71">
        <v>0</v>
      </c>
      <c r="AL167" s="71">
        <v>14</v>
      </c>
      <c r="AM167" s="71">
        <v>6</v>
      </c>
      <c r="AN167" s="71">
        <v>9</v>
      </c>
      <c r="AO167" s="71">
        <v>7</v>
      </c>
      <c r="AP167" s="71">
        <v>7</v>
      </c>
      <c r="AR167" s="80" t="s">
        <v>7</v>
      </c>
      <c r="AS167" s="80" t="s">
        <v>2428</v>
      </c>
      <c r="AT167" s="78">
        <v>176</v>
      </c>
    </row>
    <row r="168" spans="1:46">
      <c r="A168" s="205"/>
      <c r="B168" s="25" t="s">
        <v>73</v>
      </c>
      <c r="C168" s="26">
        <v>0</v>
      </c>
      <c r="D168" s="26">
        <v>0</v>
      </c>
      <c r="E168" s="26">
        <v>124</v>
      </c>
      <c r="F168" s="26">
        <v>60</v>
      </c>
      <c r="G168" s="26">
        <v>141</v>
      </c>
      <c r="H168" s="26">
        <v>71</v>
      </c>
      <c r="I168" s="26">
        <v>134</v>
      </c>
      <c r="J168" s="26">
        <v>64</v>
      </c>
      <c r="K168" s="26">
        <v>399</v>
      </c>
      <c r="L168" s="26">
        <v>195</v>
      </c>
      <c r="M168" s="26">
        <v>0</v>
      </c>
      <c r="N168" s="26">
        <v>6</v>
      </c>
      <c r="O168" s="26">
        <v>6</v>
      </c>
      <c r="P168" s="26">
        <v>7</v>
      </c>
      <c r="Q168" s="26">
        <v>19</v>
      </c>
      <c r="R168" s="205"/>
      <c r="S168" s="25" t="s">
        <v>73</v>
      </c>
      <c r="T168" s="26">
        <v>8</v>
      </c>
      <c r="U168" s="26">
        <v>8</v>
      </c>
      <c r="V168" s="26">
        <v>5</v>
      </c>
      <c r="W168" s="26">
        <v>0</v>
      </c>
      <c r="X168" s="26">
        <v>8</v>
      </c>
      <c r="Y168" s="26">
        <v>7</v>
      </c>
      <c r="Z168" s="26">
        <v>0</v>
      </c>
      <c r="AA168" s="26">
        <v>4</v>
      </c>
      <c r="AB168" s="26">
        <v>2</v>
      </c>
      <c r="AC168" s="26">
        <v>6</v>
      </c>
      <c r="AD168" s="205"/>
      <c r="AE168" s="25" t="s">
        <v>73</v>
      </c>
      <c r="AF168" s="26">
        <v>104</v>
      </c>
      <c r="AG168" s="26">
        <v>33</v>
      </c>
      <c r="AH168" s="26">
        <v>0</v>
      </c>
      <c r="AI168" s="26">
        <v>27</v>
      </c>
      <c r="AJ168" s="26">
        <v>0</v>
      </c>
      <c r="AK168" s="26">
        <v>0</v>
      </c>
      <c r="AL168" s="26">
        <v>14</v>
      </c>
      <c r="AM168" s="26">
        <v>6</v>
      </c>
      <c r="AN168" s="26">
        <v>12</v>
      </c>
      <c r="AO168" s="26">
        <v>9</v>
      </c>
      <c r="AP168" s="26">
        <v>9</v>
      </c>
      <c r="AR168" s="80" t="s">
        <v>7</v>
      </c>
      <c r="AS168" s="80" t="s">
        <v>2429</v>
      </c>
      <c r="AT168" s="78">
        <v>228</v>
      </c>
    </row>
    <row r="169" spans="1:46">
      <c r="A169" s="205" t="s">
        <v>170</v>
      </c>
      <c r="B169" s="8" t="s">
        <v>90</v>
      </c>
      <c r="C169" s="71">
        <v>0</v>
      </c>
      <c r="D169" s="71">
        <v>0</v>
      </c>
      <c r="E169" s="71">
        <v>0</v>
      </c>
      <c r="F169" s="71">
        <v>0</v>
      </c>
      <c r="G169" s="71">
        <v>83</v>
      </c>
      <c r="H169" s="71">
        <v>44</v>
      </c>
      <c r="I169" s="71">
        <v>112</v>
      </c>
      <c r="J169" s="71">
        <v>59</v>
      </c>
      <c r="K169" s="125">
        <v>195</v>
      </c>
      <c r="L169" s="125">
        <v>103</v>
      </c>
      <c r="M169" s="71">
        <v>0</v>
      </c>
      <c r="N169" s="71">
        <v>0</v>
      </c>
      <c r="O169" s="71">
        <v>1</v>
      </c>
      <c r="P169" s="71">
        <v>2</v>
      </c>
      <c r="Q169" s="125">
        <v>3</v>
      </c>
      <c r="R169" s="205" t="s">
        <v>170</v>
      </c>
      <c r="S169" s="8" t="s">
        <v>90</v>
      </c>
      <c r="T169" s="125">
        <v>2</v>
      </c>
      <c r="U169" s="71">
        <v>2</v>
      </c>
      <c r="V169" s="71">
        <v>2</v>
      </c>
      <c r="W169" s="71">
        <v>0</v>
      </c>
      <c r="X169" s="71">
        <v>4</v>
      </c>
      <c r="Y169" s="71">
        <v>4</v>
      </c>
      <c r="Z169" s="71">
        <v>0</v>
      </c>
      <c r="AA169" s="71">
        <v>1</v>
      </c>
      <c r="AB169" s="71">
        <v>1</v>
      </c>
      <c r="AC169" s="71">
        <v>1</v>
      </c>
      <c r="AD169" s="205" t="s">
        <v>170</v>
      </c>
      <c r="AE169" s="8" t="s">
        <v>90</v>
      </c>
      <c r="AF169" s="71">
        <v>139</v>
      </c>
      <c r="AG169" s="71">
        <v>18</v>
      </c>
      <c r="AH169" s="71">
        <v>0</v>
      </c>
      <c r="AI169" s="71">
        <v>0</v>
      </c>
      <c r="AJ169" s="71">
        <v>0</v>
      </c>
      <c r="AK169" s="71">
        <v>0</v>
      </c>
      <c r="AL169" s="71">
        <v>0</v>
      </c>
      <c r="AM169" s="71">
        <v>8</v>
      </c>
      <c r="AN169" s="71">
        <v>2</v>
      </c>
      <c r="AO169" s="71">
        <v>2</v>
      </c>
      <c r="AP169" s="71">
        <v>2</v>
      </c>
      <c r="AR169" s="80" t="s">
        <v>170</v>
      </c>
      <c r="AS169" s="80" t="s">
        <v>2430</v>
      </c>
      <c r="AT169" s="78">
        <v>139</v>
      </c>
    </row>
    <row r="170" spans="1:46">
      <c r="A170" s="205"/>
      <c r="B170" s="8" t="s">
        <v>91</v>
      </c>
      <c r="C170" s="71">
        <v>0</v>
      </c>
      <c r="D170" s="71">
        <v>0</v>
      </c>
      <c r="E170" s="71">
        <v>0</v>
      </c>
      <c r="F170" s="71">
        <v>0</v>
      </c>
      <c r="G170" s="71">
        <v>0</v>
      </c>
      <c r="H170" s="71">
        <v>0</v>
      </c>
      <c r="I170" s="71">
        <v>0</v>
      </c>
      <c r="J170" s="71">
        <v>0</v>
      </c>
      <c r="K170" s="125">
        <v>0</v>
      </c>
      <c r="L170" s="125">
        <v>0</v>
      </c>
      <c r="M170" s="71">
        <v>0</v>
      </c>
      <c r="N170" s="71">
        <v>0</v>
      </c>
      <c r="O170" s="71">
        <v>0</v>
      </c>
      <c r="P170" s="71">
        <v>0</v>
      </c>
      <c r="Q170" s="125">
        <v>0</v>
      </c>
      <c r="R170" s="205"/>
      <c r="S170" s="8" t="s">
        <v>91</v>
      </c>
      <c r="T170" s="125">
        <v>0</v>
      </c>
      <c r="U170" s="71">
        <v>0</v>
      </c>
      <c r="V170" s="71">
        <v>0</v>
      </c>
      <c r="W170" s="71">
        <v>0</v>
      </c>
      <c r="X170" s="71">
        <v>0</v>
      </c>
      <c r="Y170" s="71">
        <v>0</v>
      </c>
      <c r="Z170" s="71">
        <v>0</v>
      </c>
      <c r="AA170" s="71">
        <v>0</v>
      </c>
      <c r="AB170" s="71">
        <v>0</v>
      </c>
      <c r="AC170" s="71">
        <v>0</v>
      </c>
      <c r="AD170" s="205"/>
      <c r="AE170" s="8" t="s">
        <v>91</v>
      </c>
      <c r="AF170" s="71">
        <v>0</v>
      </c>
      <c r="AG170" s="71">
        <v>0</v>
      </c>
      <c r="AH170" s="71">
        <v>0</v>
      </c>
      <c r="AI170" s="71">
        <v>0</v>
      </c>
      <c r="AJ170" s="71">
        <v>0</v>
      </c>
      <c r="AK170" s="71">
        <v>0</v>
      </c>
      <c r="AL170" s="71">
        <v>0</v>
      </c>
      <c r="AM170" s="71">
        <v>0</v>
      </c>
      <c r="AN170" s="71">
        <v>0</v>
      </c>
      <c r="AO170" s="71">
        <v>0</v>
      </c>
      <c r="AP170" s="71">
        <v>0</v>
      </c>
      <c r="AR170" s="80" t="s">
        <v>170</v>
      </c>
      <c r="AS170" s="80" t="s">
        <v>2431</v>
      </c>
      <c r="AT170" s="78">
        <v>0</v>
      </c>
    </row>
    <row r="171" spans="1:46">
      <c r="A171" s="205"/>
      <c r="B171" s="25" t="s">
        <v>73</v>
      </c>
      <c r="C171" s="26">
        <v>0</v>
      </c>
      <c r="D171" s="26">
        <v>0</v>
      </c>
      <c r="E171" s="26">
        <v>0</v>
      </c>
      <c r="F171" s="26">
        <v>0</v>
      </c>
      <c r="G171" s="26">
        <v>83</v>
      </c>
      <c r="H171" s="26">
        <v>44</v>
      </c>
      <c r="I171" s="26">
        <v>112</v>
      </c>
      <c r="J171" s="26">
        <v>59</v>
      </c>
      <c r="K171" s="26">
        <v>195</v>
      </c>
      <c r="L171" s="26">
        <v>103</v>
      </c>
      <c r="M171" s="26">
        <v>0</v>
      </c>
      <c r="N171" s="26">
        <v>0</v>
      </c>
      <c r="O171" s="26">
        <v>1</v>
      </c>
      <c r="P171" s="26">
        <v>2</v>
      </c>
      <c r="Q171" s="26">
        <v>3</v>
      </c>
      <c r="R171" s="205"/>
      <c r="S171" s="25" t="s">
        <v>73</v>
      </c>
      <c r="T171" s="26">
        <v>2</v>
      </c>
      <c r="U171" s="26">
        <v>2</v>
      </c>
      <c r="V171" s="26">
        <v>2</v>
      </c>
      <c r="W171" s="26">
        <v>0</v>
      </c>
      <c r="X171" s="26">
        <v>4</v>
      </c>
      <c r="Y171" s="26">
        <v>4</v>
      </c>
      <c r="Z171" s="26">
        <v>0</v>
      </c>
      <c r="AA171" s="26">
        <v>1</v>
      </c>
      <c r="AB171" s="26">
        <v>1</v>
      </c>
      <c r="AC171" s="26">
        <v>1</v>
      </c>
      <c r="AD171" s="205"/>
      <c r="AE171" s="25" t="s">
        <v>73</v>
      </c>
      <c r="AF171" s="26">
        <v>139</v>
      </c>
      <c r="AG171" s="26">
        <v>18</v>
      </c>
      <c r="AH171" s="26">
        <v>0</v>
      </c>
      <c r="AI171" s="26">
        <v>0</v>
      </c>
      <c r="AJ171" s="26">
        <v>0</v>
      </c>
      <c r="AK171" s="26">
        <v>0</v>
      </c>
      <c r="AL171" s="26">
        <v>0</v>
      </c>
      <c r="AM171" s="26">
        <v>8</v>
      </c>
      <c r="AN171" s="26">
        <v>2</v>
      </c>
      <c r="AO171" s="26">
        <v>2</v>
      </c>
      <c r="AP171" s="26">
        <v>2</v>
      </c>
      <c r="AR171" s="80" t="s">
        <v>170</v>
      </c>
      <c r="AS171" s="80" t="s">
        <v>2432</v>
      </c>
      <c r="AT171" s="78">
        <v>139</v>
      </c>
    </row>
    <row r="172" spans="1:46">
      <c r="A172" s="205" t="s">
        <v>171</v>
      </c>
      <c r="B172" s="8" t="s">
        <v>90</v>
      </c>
      <c r="C172" s="71">
        <v>0</v>
      </c>
      <c r="D172" s="71">
        <v>0</v>
      </c>
      <c r="E172" s="71">
        <v>0</v>
      </c>
      <c r="F172" s="71">
        <v>0</v>
      </c>
      <c r="G172" s="71">
        <v>121</v>
      </c>
      <c r="H172" s="71">
        <v>72</v>
      </c>
      <c r="I172" s="71">
        <v>162</v>
      </c>
      <c r="J172" s="71">
        <v>76</v>
      </c>
      <c r="K172" s="125">
        <v>283</v>
      </c>
      <c r="L172" s="125">
        <v>148</v>
      </c>
      <c r="M172" s="71">
        <v>0</v>
      </c>
      <c r="N172" s="71">
        <v>0</v>
      </c>
      <c r="O172" s="71">
        <v>2</v>
      </c>
      <c r="P172" s="71">
        <v>3</v>
      </c>
      <c r="Q172" s="125">
        <v>5</v>
      </c>
      <c r="R172" s="205" t="s">
        <v>171</v>
      </c>
      <c r="S172" s="8" t="s">
        <v>90</v>
      </c>
      <c r="T172" s="125">
        <v>4</v>
      </c>
      <c r="U172" s="71">
        <v>4</v>
      </c>
      <c r="V172" s="71">
        <v>2</v>
      </c>
      <c r="W172" s="71">
        <v>0</v>
      </c>
      <c r="X172" s="71">
        <v>5</v>
      </c>
      <c r="Y172" s="71">
        <v>5</v>
      </c>
      <c r="Z172" s="71">
        <v>0</v>
      </c>
      <c r="AA172" s="71">
        <v>4</v>
      </c>
      <c r="AB172" s="71">
        <v>2</v>
      </c>
      <c r="AC172" s="71">
        <v>2</v>
      </c>
      <c r="AD172" s="205" t="s">
        <v>171</v>
      </c>
      <c r="AE172" s="8" t="s">
        <v>90</v>
      </c>
      <c r="AF172" s="71">
        <v>198</v>
      </c>
      <c r="AG172" s="71">
        <v>53</v>
      </c>
      <c r="AH172" s="71">
        <v>0</v>
      </c>
      <c r="AI172" s="71">
        <v>15</v>
      </c>
      <c r="AJ172" s="71">
        <v>0</v>
      </c>
      <c r="AK172" s="71">
        <v>0</v>
      </c>
      <c r="AL172" s="71">
        <v>0</v>
      </c>
      <c r="AM172" s="71">
        <v>5</v>
      </c>
      <c r="AN172" s="71">
        <v>4</v>
      </c>
      <c r="AO172" s="71">
        <v>4</v>
      </c>
      <c r="AP172" s="71">
        <v>4</v>
      </c>
      <c r="AR172" s="80" t="s">
        <v>171</v>
      </c>
      <c r="AS172" s="80" t="s">
        <v>2433</v>
      </c>
      <c r="AT172" s="78">
        <v>228</v>
      </c>
    </row>
    <row r="173" spans="1:46">
      <c r="A173" s="205"/>
      <c r="B173" s="8" t="s">
        <v>91</v>
      </c>
      <c r="C173" s="71">
        <v>0</v>
      </c>
      <c r="D173" s="71">
        <v>0</v>
      </c>
      <c r="E173" s="71">
        <v>0</v>
      </c>
      <c r="F173" s="71">
        <v>0</v>
      </c>
      <c r="G173" s="71">
        <v>0</v>
      </c>
      <c r="H173" s="71">
        <v>0</v>
      </c>
      <c r="I173" s="71">
        <v>0</v>
      </c>
      <c r="J173" s="71">
        <v>0</v>
      </c>
      <c r="K173" s="125">
        <v>0</v>
      </c>
      <c r="L173" s="125">
        <v>0</v>
      </c>
      <c r="M173" s="71">
        <v>0</v>
      </c>
      <c r="N173" s="71">
        <v>0</v>
      </c>
      <c r="O173" s="71">
        <v>0</v>
      </c>
      <c r="P173" s="71">
        <v>0</v>
      </c>
      <c r="Q173" s="125">
        <v>0</v>
      </c>
      <c r="R173" s="205"/>
      <c r="S173" s="8" t="s">
        <v>91</v>
      </c>
      <c r="T173" s="125">
        <v>0</v>
      </c>
      <c r="U173" s="71">
        <v>0</v>
      </c>
      <c r="V173" s="71">
        <v>0</v>
      </c>
      <c r="W173" s="71">
        <v>0</v>
      </c>
      <c r="X173" s="71">
        <v>0</v>
      </c>
      <c r="Y173" s="71">
        <v>0</v>
      </c>
      <c r="Z173" s="71">
        <v>0</v>
      </c>
      <c r="AA173" s="71">
        <v>0</v>
      </c>
      <c r="AB173" s="71">
        <v>0</v>
      </c>
      <c r="AC173" s="71">
        <v>0</v>
      </c>
      <c r="AD173" s="205"/>
      <c r="AE173" s="8" t="s">
        <v>91</v>
      </c>
      <c r="AF173" s="71">
        <v>0</v>
      </c>
      <c r="AG173" s="71">
        <v>0</v>
      </c>
      <c r="AH173" s="71">
        <v>0</v>
      </c>
      <c r="AI173" s="71">
        <v>0</v>
      </c>
      <c r="AJ173" s="71">
        <v>0</v>
      </c>
      <c r="AK173" s="71">
        <v>0</v>
      </c>
      <c r="AL173" s="71">
        <v>0</v>
      </c>
      <c r="AM173" s="71">
        <v>0</v>
      </c>
      <c r="AN173" s="71">
        <v>0</v>
      </c>
      <c r="AO173" s="71">
        <v>0</v>
      </c>
      <c r="AP173" s="71">
        <v>0</v>
      </c>
      <c r="AR173" s="80" t="s">
        <v>171</v>
      </c>
      <c r="AS173" s="80" t="s">
        <v>2434</v>
      </c>
      <c r="AT173" s="78">
        <v>0</v>
      </c>
    </row>
    <row r="174" spans="1:46">
      <c r="A174" s="205"/>
      <c r="B174" s="25" t="s">
        <v>73</v>
      </c>
      <c r="C174" s="26">
        <v>0</v>
      </c>
      <c r="D174" s="26">
        <v>0</v>
      </c>
      <c r="E174" s="26">
        <v>0</v>
      </c>
      <c r="F174" s="26">
        <v>0</v>
      </c>
      <c r="G174" s="26">
        <v>121</v>
      </c>
      <c r="H174" s="26">
        <v>72</v>
      </c>
      <c r="I174" s="26">
        <v>162</v>
      </c>
      <c r="J174" s="26">
        <v>76</v>
      </c>
      <c r="K174" s="26">
        <v>283</v>
      </c>
      <c r="L174" s="26">
        <v>148</v>
      </c>
      <c r="M174" s="26">
        <v>0</v>
      </c>
      <c r="N174" s="26">
        <v>0</v>
      </c>
      <c r="O174" s="26">
        <v>2</v>
      </c>
      <c r="P174" s="26">
        <v>3</v>
      </c>
      <c r="Q174" s="26">
        <v>5</v>
      </c>
      <c r="R174" s="205"/>
      <c r="S174" s="25" t="s">
        <v>73</v>
      </c>
      <c r="T174" s="26">
        <v>4</v>
      </c>
      <c r="U174" s="26">
        <v>4</v>
      </c>
      <c r="V174" s="26">
        <v>2</v>
      </c>
      <c r="W174" s="26">
        <v>0</v>
      </c>
      <c r="X174" s="26">
        <v>5</v>
      </c>
      <c r="Y174" s="26">
        <v>5</v>
      </c>
      <c r="Z174" s="26">
        <v>0</v>
      </c>
      <c r="AA174" s="26">
        <v>4</v>
      </c>
      <c r="AB174" s="26">
        <v>2</v>
      </c>
      <c r="AC174" s="26">
        <v>2</v>
      </c>
      <c r="AD174" s="205"/>
      <c r="AE174" s="25" t="s">
        <v>73</v>
      </c>
      <c r="AF174" s="26">
        <v>198</v>
      </c>
      <c r="AG174" s="26">
        <v>53</v>
      </c>
      <c r="AH174" s="26">
        <v>0</v>
      </c>
      <c r="AI174" s="26">
        <v>15</v>
      </c>
      <c r="AJ174" s="26">
        <v>0</v>
      </c>
      <c r="AK174" s="26">
        <v>0</v>
      </c>
      <c r="AL174" s="26">
        <v>0</v>
      </c>
      <c r="AM174" s="26">
        <v>5</v>
      </c>
      <c r="AN174" s="26">
        <v>4</v>
      </c>
      <c r="AO174" s="26">
        <v>4</v>
      </c>
      <c r="AP174" s="26">
        <v>4</v>
      </c>
      <c r="AR174" s="80" t="s">
        <v>171</v>
      </c>
      <c r="AS174" s="80" t="s">
        <v>2435</v>
      </c>
      <c r="AT174" s="78">
        <v>228</v>
      </c>
    </row>
    <row r="175" spans="1:46">
      <c r="A175" s="7" t="s">
        <v>6</v>
      </c>
      <c r="B175" s="22"/>
      <c r="C175" s="10"/>
      <c r="D175" s="12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7" t="s">
        <v>6</v>
      </c>
      <c r="S175" s="22"/>
      <c r="T175" s="19"/>
      <c r="U175" s="19"/>
      <c r="V175" s="19"/>
      <c r="W175" s="21"/>
      <c r="X175" s="19"/>
      <c r="Y175" s="19"/>
      <c r="Z175" s="19"/>
      <c r="AA175" s="19"/>
      <c r="AB175" s="19"/>
      <c r="AC175" s="19"/>
      <c r="AD175" s="7" t="s">
        <v>6</v>
      </c>
      <c r="AE175" s="22"/>
      <c r="AF175" s="10"/>
      <c r="AG175" s="10"/>
      <c r="AH175" s="10"/>
      <c r="AI175" s="10"/>
      <c r="AJ175" s="12"/>
      <c r="AK175" s="12"/>
      <c r="AL175" s="10"/>
      <c r="AM175" s="10"/>
      <c r="AN175" s="10"/>
      <c r="AO175" s="10"/>
      <c r="AP175" s="10"/>
      <c r="AR175" s="80" t="str">
        <f>IF(A175="",AR174,A175)</f>
        <v>ANOSY</v>
      </c>
      <c r="AS175" s="80" t="str">
        <f>AR175&amp;B175</f>
        <v>ANOSY</v>
      </c>
      <c r="AT175" s="78">
        <f>AF175+AH175+2*AI175+3*AJ175+4*AK175+5*AL175</f>
        <v>0</v>
      </c>
    </row>
    <row r="176" spans="1:46" ht="14.45" customHeight="1">
      <c r="A176" s="205" t="s">
        <v>1573</v>
      </c>
      <c r="B176" s="8" t="s">
        <v>90</v>
      </c>
      <c r="C176" s="71">
        <v>29</v>
      </c>
      <c r="D176" s="71">
        <v>19</v>
      </c>
      <c r="E176" s="71">
        <v>25</v>
      </c>
      <c r="F176" s="71">
        <v>16</v>
      </c>
      <c r="G176" s="71">
        <v>74</v>
      </c>
      <c r="H176" s="71">
        <v>45</v>
      </c>
      <c r="I176" s="71">
        <v>89</v>
      </c>
      <c r="J176" s="71">
        <v>50</v>
      </c>
      <c r="K176" s="125">
        <v>217</v>
      </c>
      <c r="L176" s="125">
        <v>130</v>
      </c>
      <c r="M176" s="71">
        <v>1</v>
      </c>
      <c r="N176" s="71">
        <v>1</v>
      </c>
      <c r="O176" s="71">
        <v>3</v>
      </c>
      <c r="P176" s="71">
        <v>3</v>
      </c>
      <c r="Q176" s="125">
        <v>8</v>
      </c>
      <c r="R176" s="205" t="s">
        <v>1573</v>
      </c>
      <c r="S176" s="8" t="s">
        <v>90</v>
      </c>
      <c r="T176" s="125">
        <v>5</v>
      </c>
      <c r="U176" s="71">
        <v>5</v>
      </c>
      <c r="V176" s="71">
        <v>2</v>
      </c>
      <c r="W176" s="71">
        <v>0</v>
      </c>
      <c r="X176" s="71">
        <v>4</v>
      </c>
      <c r="Y176" s="71">
        <v>4</v>
      </c>
      <c r="Z176" s="71">
        <v>0</v>
      </c>
      <c r="AA176" s="71">
        <v>1</v>
      </c>
      <c r="AB176" s="71">
        <v>0</v>
      </c>
      <c r="AC176" s="71">
        <v>3</v>
      </c>
      <c r="AD176" s="205" t="s">
        <v>1573</v>
      </c>
      <c r="AE176" s="8" t="s">
        <v>90</v>
      </c>
      <c r="AF176" s="71">
        <v>34</v>
      </c>
      <c r="AG176" s="71">
        <v>18</v>
      </c>
      <c r="AH176" s="71">
        <v>0</v>
      </c>
      <c r="AI176" s="71">
        <v>70</v>
      </c>
      <c r="AJ176" s="71">
        <v>34</v>
      </c>
      <c r="AK176" s="71">
        <v>0</v>
      </c>
      <c r="AL176" s="71">
        <v>0</v>
      </c>
      <c r="AM176" s="71">
        <v>2</v>
      </c>
      <c r="AN176" s="71">
        <v>7</v>
      </c>
      <c r="AO176" s="71">
        <v>8</v>
      </c>
      <c r="AP176" s="71">
        <v>7</v>
      </c>
      <c r="AR176" s="80" t="s">
        <v>1573</v>
      </c>
      <c r="AS176" s="80" t="s">
        <v>2439</v>
      </c>
      <c r="AT176" s="78">
        <v>276</v>
      </c>
    </row>
    <row r="177" spans="1:46">
      <c r="A177" s="205"/>
      <c r="B177" s="8" t="s">
        <v>91</v>
      </c>
      <c r="C177" s="71">
        <v>42</v>
      </c>
      <c r="D177" s="71">
        <v>27</v>
      </c>
      <c r="E177" s="71">
        <v>120</v>
      </c>
      <c r="F177" s="71">
        <v>51</v>
      </c>
      <c r="G177" s="71">
        <v>207</v>
      </c>
      <c r="H177" s="71">
        <v>114</v>
      </c>
      <c r="I177" s="71">
        <v>198</v>
      </c>
      <c r="J177" s="71">
        <v>102</v>
      </c>
      <c r="K177" s="125">
        <v>567</v>
      </c>
      <c r="L177" s="125">
        <v>294</v>
      </c>
      <c r="M177" s="71">
        <v>2</v>
      </c>
      <c r="N177" s="71">
        <v>8</v>
      </c>
      <c r="O177" s="71">
        <v>8</v>
      </c>
      <c r="P177" s="71">
        <v>9</v>
      </c>
      <c r="Q177" s="125">
        <v>27</v>
      </c>
      <c r="R177" s="205"/>
      <c r="S177" s="8" t="s">
        <v>91</v>
      </c>
      <c r="T177" s="125">
        <v>11</v>
      </c>
      <c r="U177" s="71">
        <v>10</v>
      </c>
      <c r="V177" s="71">
        <v>10</v>
      </c>
      <c r="W177" s="71">
        <v>0</v>
      </c>
      <c r="X177" s="71">
        <v>16</v>
      </c>
      <c r="Y177" s="71">
        <v>16</v>
      </c>
      <c r="Z177" s="71">
        <v>2</v>
      </c>
      <c r="AA177" s="71">
        <v>2</v>
      </c>
      <c r="AB177" s="71">
        <v>0</v>
      </c>
      <c r="AC177" s="71">
        <v>7</v>
      </c>
      <c r="AD177" s="205"/>
      <c r="AE177" s="8" t="s">
        <v>91</v>
      </c>
      <c r="AF177" s="71">
        <v>205</v>
      </c>
      <c r="AG177" s="71">
        <v>20</v>
      </c>
      <c r="AH177" s="71">
        <v>46</v>
      </c>
      <c r="AI177" s="71">
        <v>58</v>
      </c>
      <c r="AJ177" s="71">
        <v>0</v>
      </c>
      <c r="AK177" s="71">
        <v>0</v>
      </c>
      <c r="AL177" s="71">
        <v>0</v>
      </c>
      <c r="AM177" s="71">
        <v>7</v>
      </c>
      <c r="AN177" s="71">
        <v>13</v>
      </c>
      <c r="AO177" s="71">
        <v>14</v>
      </c>
      <c r="AP177" s="71">
        <v>11</v>
      </c>
      <c r="AR177" s="80" t="s">
        <v>1573</v>
      </c>
      <c r="AS177" s="80" t="s">
        <v>2440</v>
      </c>
      <c r="AT177" s="78">
        <v>367</v>
      </c>
    </row>
    <row r="178" spans="1:46">
      <c r="A178" s="205"/>
      <c r="B178" s="25" t="s">
        <v>73</v>
      </c>
      <c r="C178" s="26">
        <v>71</v>
      </c>
      <c r="D178" s="26">
        <v>46</v>
      </c>
      <c r="E178" s="26">
        <v>145</v>
      </c>
      <c r="F178" s="26">
        <v>67</v>
      </c>
      <c r="G178" s="26">
        <v>281</v>
      </c>
      <c r="H178" s="26">
        <v>159</v>
      </c>
      <c r="I178" s="26">
        <v>287</v>
      </c>
      <c r="J178" s="26">
        <v>152</v>
      </c>
      <c r="K178" s="26">
        <v>784</v>
      </c>
      <c r="L178" s="26">
        <v>424</v>
      </c>
      <c r="M178" s="26">
        <v>3</v>
      </c>
      <c r="N178" s="26">
        <v>9</v>
      </c>
      <c r="O178" s="26">
        <v>11</v>
      </c>
      <c r="P178" s="26">
        <v>12</v>
      </c>
      <c r="Q178" s="26">
        <v>35</v>
      </c>
      <c r="R178" s="205"/>
      <c r="S178" s="25" t="s">
        <v>73</v>
      </c>
      <c r="T178" s="26">
        <v>16</v>
      </c>
      <c r="U178" s="26">
        <v>15</v>
      </c>
      <c r="V178" s="26">
        <v>12</v>
      </c>
      <c r="W178" s="26">
        <v>0</v>
      </c>
      <c r="X178" s="26">
        <v>20</v>
      </c>
      <c r="Y178" s="26">
        <v>20</v>
      </c>
      <c r="Z178" s="26">
        <v>2</v>
      </c>
      <c r="AA178" s="26">
        <v>3</v>
      </c>
      <c r="AB178" s="26">
        <v>0</v>
      </c>
      <c r="AC178" s="26">
        <v>10</v>
      </c>
      <c r="AD178" s="205"/>
      <c r="AE178" s="25" t="s">
        <v>73</v>
      </c>
      <c r="AF178" s="26">
        <v>239</v>
      </c>
      <c r="AG178" s="26">
        <v>38</v>
      </c>
      <c r="AH178" s="26">
        <v>46</v>
      </c>
      <c r="AI178" s="26">
        <v>128</v>
      </c>
      <c r="AJ178" s="26">
        <v>34</v>
      </c>
      <c r="AK178" s="26">
        <v>0</v>
      </c>
      <c r="AL178" s="26">
        <v>0</v>
      </c>
      <c r="AM178" s="26">
        <v>9</v>
      </c>
      <c r="AN178" s="26">
        <v>20</v>
      </c>
      <c r="AO178" s="26">
        <v>22</v>
      </c>
      <c r="AP178" s="26">
        <v>18</v>
      </c>
      <c r="AR178" s="80" t="s">
        <v>1573</v>
      </c>
      <c r="AS178" s="80" t="s">
        <v>2441</v>
      </c>
      <c r="AT178" s="78">
        <v>643</v>
      </c>
    </row>
    <row r="179" spans="1:46">
      <c r="A179" s="205" t="s">
        <v>172</v>
      </c>
      <c r="B179" s="8" t="s">
        <v>90</v>
      </c>
      <c r="C179" s="71">
        <v>0</v>
      </c>
      <c r="D179" s="71">
        <v>0</v>
      </c>
      <c r="E179" s="71">
        <v>125</v>
      </c>
      <c r="F179" s="71">
        <v>68</v>
      </c>
      <c r="G179" s="71">
        <v>149</v>
      </c>
      <c r="H179" s="71">
        <v>84</v>
      </c>
      <c r="I179" s="71">
        <v>310</v>
      </c>
      <c r="J179" s="71">
        <v>155</v>
      </c>
      <c r="K179" s="125">
        <v>584</v>
      </c>
      <c r="L179" s="125">
        <v>307</v>
      </c>
      <c r="M179" s="71">
        <v>0</v>
      </c>
      <c r="N179" s="71">
        <v>9</v>
      </c>
      <c r="O179" s="71">
        <v>8</v>
      </c>
      <c r="P179" s="71">
        <v>11</v>
      </c>
      <c r="Q179" s="125">
        <v>28</v>
      </c>
      <c r="R179" s="205" t="s">
        <v>172</v>
      </c>
      <c r="S179" s="8" t="s">
        <v>90</v>
      </c>
      <c r="T179" s="125">
        <v>15</v>
      </c>
      <c r="U179" s="71">
        <v>10</v>
      </c>
      <c r="V179" s="71">
        <v>6</v>
      </c>
      <c r="W179" s="71">
        <v>1</v>
      </c>
      <c r="X179" s="71">
        <v>15</v>
      </c>
      <c r="Y179" s="71">
        <v>14</v>
      </c>
      <c r="Z179" s="71">
        <v>0</v>
      </c>
      <c r="AA179" s="71">
        <v>6</v>
      </c>
      <c r="AB179" s="71">
        <v>5</v>
      </c>
      <c r="AC179" s="71">
        <v>10</v>
      </c>
      <c r="AD179" s="205" t="s">
        <v>172</v>
      </c>
      <c r="AE179" s="8" t="s">
        <v>90</v>
      </c>
      <c r="AF179" s="71">
        <v>60</v>
      </c>
      <c r="AG179" s="71">
        <v>78</v>
      </c>
      <c r="AH179" s="71">
        <v>84</v>
      </c>
      <c r="AI179" s="71">
        <v>152</v>
      </c>
      <c r="AJ179" s="71">
        <v>0</v>
      </c>
      <c r="AK179" s="71">
        <v>0</v>
      </c>
      <c r="AL179" s="71">
        <v>3</v>
      </c>
      <c r="AM179" s="71">
        <v>3</v>
      </c>
      <c r="AN179" s="71">
        <v>18</v>
      </c>
      <c r="AO179" s="71">
        <v>19</v>
      </c>
      <c r="AP179" s="71">
        <v>14</v>
      </c>
      <c r="AR179" s="80" t="s">
        <v>172</v>
      </c>
      <c r="AS179" s="80" t="s">
        <v>2442</v>
      </c>
      <c r="AT179" s="78">
        <v>463</v>
      </c>
    </row>
    <row r="180" spans="1:46">
      <c r="A180" s="205"/>
      <c r="B180" s="8" t="s">
        <v>91</v>
      </c>
      <c r="C180" s="71">
        <v>0</v>
      </c>
      <c r="D180" s="71">
        <v>0</v>
      </c>
      <c r="E180" s="71">
        <v>138</v>
      </c>
      <c r="F180" s="71">
        <v>70</v>
      </c>
      <c r="G180" s="71">
        <v>168</v>
      </c>
      <c r="H180" s="71">
        <v>85</v>
      </c>
      <c r="I180" s="71">
        <v>237</v>
      </c>
      <c r="J180" s="71">
        <v>113</v>
      </c>
      <c r="K180" s="125">
        <v>543</v>
      </c>
      <c r="L180" s="125">
        <v>268</v>
      </c>
      <c r="M180" s="71">
        <v>0</v>
      </c>
      <c r="N180" s="71">
        <v>5</v>
      </c>
      <c r="O180" s="71">
        <v>4</v>
      </c>
      <c r="P180" s="71">
        <v>5</v>
      </c>
      <c r="Q180" s="125">
        <v>14</v>
      </c>
      <c r="R180" s="205"/>
      <c r="S180" s="8" t="s">
        <v>91</v>
      </c>
      <c r="T180" s="125">
        <v>14</v>
      </c>
      <c r="U180" s="71">
        <v>13</v>
      </c>
      <c r="V180" s="71">
        <v>12</v>
      </c>
      <c r="W180" s="71">
        <v>5</v>
      </c>
      <c r="X180" s="71">
        <v>14</v>
      </c>
      <c r="Y180" s="71">
        <v>14</v>
      </c>
      <c r="Z180" s="71">
        <v>1</v>
      </c>
      <c r="AA180" s="71">
        <v>7</v>
      </c>
      <c r="AB180" s="71">
        <v>6</v>
      </c>
      <c r="AC180" s="71">
        <v>5</v>
      </c>
      <c r="AD180" s="205"/>
      <c r="AE180" s="8" t="s">
        <v>91</v>
      </c>
      <c r="AF180" s="71">
        <v>366</v>
      </c>
      <c r="AG180" s="71">
        <v>102</v>
      </c>
      <c r="AH180" s="71">
        <v>0</v>
      </c>
      <c r="AI180" s="71">
        <v>28</v>
      </c>
      <c r="AJ180" s="71">
        <v>0</v>
      </c>
      <c r="AK180" s="71">
        <v>0</v>
      </c>
      <c r="AL180" s="71">
        <v>16</v>
      </c>
      <c r="AM180" s="71">
        <v>7</v>
      </c>
      <c r="AN180" s="71">
        <v>15</v>
      </c>
      <c r="AO180" s="71">
        <v>14</v>
      </c>
      <c r="AP180" s="71">
        <v>14</v>
      </c>
      <c r="AR180" s="80" t="s">
        <v>172</v>
      </c>
      <c r="AS180" s="80" t="s">
        <v>2443</v>
      </c>
      <c r="AT180" s="78">
        <v>502</v>
      </c>
    </row>
    <row r="181" spans="1:46">
      <c r="A181" s="205"/>
      <c r="B181" s="25" t="s">
        <v>73</v>
      </c>
      <c r="C181" s="26">
        <v>0</v>
      </c>
      <c r="D181" s="26">
        <v>0</v>
      </c>
      <c r="E181" s="26">
        <v>263</v>
      </c>
      <c r="F181" s="26">
        <v>138</v>
      </c>
      <c r="G181" s="26">
        <v>317</v>
      </c>
      <c r="H181" s="26">
        <v>169</v>
      </c>
      <c r="I181" s="26">
        <v>547</v>
      </c>
      <c r="J181" s="26">
        <v>268</v>
      </c>
      <c r="K181" s="26">
        <v>1127</v>
      </c>
      <c r="L181" s="26">
        <v>575</v>
      </c>
      <c r="M181" s="26">
        <v>0</v>
      </c>
      <c r="N181" s="26">
        <v>14</v>
      </c>
      <c r="O181" s="26">
        <v>12</v>
      </c>
      <c r="P181" s="26">
        <v>16</v>
      </c>
      <c r="Q181" s="26">
        <v>42</v>
      </c>
      <c r="R181" s="205"/>
      <c r="S181" s="25" t="s">
        <v>73</v>
      </c>
      <c r="T181" s="26">
        <v>29</v>
      </c>
      <c r="U181" s="26">
        <v>23</v>
      </c>
      <c r="V181" s="26">
        <v>18</v>
      </c>
      <c r="W181" s="26">
        <v>6</v>
      </c>
      <c r="X181" s="26">
        <v>29</v>
      </c>
      <c r="Y181" s="26">
        <v>28</v>
      </c>
      <c r="Z181" s="26">
        <v>1</v>
      </c>
      <c r="AA181" s="26">
        <v>13</v>
      </c>
      <c r="AB181" s="26">
        <v>11</v>
      </c>
      <c r="AC181" s="26">
        <v>15</v>
      </c>
      <c r="AD181" s="205"/>
      <c r="AE181" s="25" t="s">
        <v>73</v>
      </c>
      <c r="AF181" s="26">
        <v>426</v>
      </c>
      <c r="AG181" s="26">
        <v>180</v>
      </c>
      <c r="AH181" s="26">
        <v>84</v>
      </c>
      <c r="AI181" s="26">
        <v>180</v>
      </c>
      <c r="AJ181" s="26">
        <v>0</v>
      </c>
      <c r="AK181" s="26">
        <v>0</v>
      </c>
      <c r="AL181" s="26">
        <v>19</v>
      </c>
      <c r="AM181" s="26">
        <v>10</v>
      </c>
      <c r="AN181" s="26">
        <v>33</v>
      </c>
      <c r="AO181" s="26">
        <v>33</v>
      </c>
      <c r="AP181" s="26">
        <v>28</v>
      </c>
      <c r="AR181" s="80" t="s">
        <v>172</v>
      </c>
      <c r="AS181" s="80" t="s">
        <v>2444</v>
      </c>
      <c r="AT181" s="78">
        <v>965</v>
      </c>
    </row>
    <row r="182" spans="1:46">
      <c r="A182" s="205" t="s">
        <v>2060</v>
      </c>
      <c r="B182" s="8" t="s">
        <v>90</v>
      </c>
      <c r="C182" s="71">
        <v>0</v>
      </c>
      <c r="D182" s="71">
        <v>0</v>
      </c>
      <c r="E182" s="71">
        <v>101</v>
      </c>
      <c r="F182" s="71">
        <v>52</v>
      </c>
      <c r="G182" s="71">
        <v>0</v>
      </c>
      <c r="H182" s="71">
        <v>0</v>
      </c>
      <c r="I182" s="71">
        <v>107</v>
      </c>
      <c r="J182" s="71">
        <v>42</v>
      </c>
      <c r="K182" s="125">
        <v>208</v>
      </c>
      <c r="L182" s="125">
        <v>94</v>
      </c>
      <c r="M182" s="71">
        <v>0</v>
      </c>
      <c r="N182" s="71">
        <v>3</v>
      </c>
      <c r="O182" s="71">
        <v>0</v>
      </c>
      <c r="P182" s="71">
        <v>3</v>
      </c>
      <c r="Q182" s="125">
        <v>6</v>
      </c>
      <c r="R182" s="205" t="s">
        <v>2060</v>
      </c>
      <c r="S182" s="8" t="s">
        <v>90</v>
      </c>
      <c r="T182" s="125">
        <v>5</v>
      </c>
      <c r="U182" s="71">
        <v>4</v>
      </c>
      <c r="V182" s="71">
        <v>2</v>
      </c>
      <c r="W182" s="71">
        <v>0</v>
      </c>
      <c r="X182" s="71">
        <v>7</v>
      </c>
      <c r="Y182" s="71">
        <v>7</v>
      </c>
      <c r="Z182" s="71">
        <v>1</v>
      </c>
      <c r="AA182" s="71">
        <v>2</v>
      </c>
      <c r="AB182" s="71">
        <v>2</v>
      </c>
      <c r="AC182" s="71">
        <v>4</v>
      </c>
      <c r="AD182" s="205" t="s">
        <v>2060</v>
      </c>
      <c r="AE182" s="8" t="s">
        <v>90</v>
      </c>
      <c r="AF182" s="71">
        <v>189</v>
      </c>
      <c r="AG182" s="71">
        <v>18</v>
      </c>
      <c r="AH182" s="71">
        <v>0</v>
      </c>
      <c r="AI182" s="71">
        <v>0</v>
      </c>
      <c r="AJ182" s="71">
        <v>12</v>
      </c>
      <c r="AK182" s="71">
        <v>35</v>
      </c>
      <c r="AL182" s="71">
        <v>0</v>
      </c>
      <c r="AM182" s="71">
        <v>5</v>
      </c>
      <c r="AN182" s="71">
        <v>6</v>
      </c>
      <c r="AO182" s="71">
        <v>9</v>
      </c>
      <c r="AP182" s="71">
        <v>7</v>
      </c>
      <c r="AR182" s="80" t="s">
        <v>2060</v>
      </c>
      <c r="AS182" s="80" t="s">
        <v>2445</v>
      </c>
      <c r="AT182" s="78">
        <v>365</v>
      </c>
    </row>
    <row r="183" spans="1:46">
      <c r="A183" s="205"/>
      <c r="B183" s="8" t="s">
        <v>91</v>
      </c>
      <c r="C183" s="71">
        <v>32</v>
      </c>
      <c r="D183" s="71">
        <v>17</v>
      </c>
      <c r="E183" s="71">
        <v>531</v>
      </c>
      <c r="F183" s="71">
        <v>247</v>
      </c>
      <c r="G183" s="71">
        <v>654</v>
      </c>
      <c r="H183" s="71">
        <v>312</v>
      </c>
      <c r="I183" s="71">
        <v>662</v>
      </c>
      <c r="J183" s="71">
        <v>325</v>
      </c>
      <c r="K183" s="125">
        <v>1879</v>
      </c>
      <c r="L183" s="125">
        <v>901</v>
      </c>
      <c r="M183" s="71">
        <v>1</v>
      </c>
      <c r="N183" s="71">
        <v>14</v>
      </c>
      <c r="O183" s="71">
        <v>15</v>
      </c>
      <c r="P183" s="71">
        <v>18</v>
      </c>
      <c r="Q183" s="125">
        <v>48</v>
      </c>
      <c r="R183" s="205"/>
      <c r="S183" s="8" t="s">
        <v>91</v>
      </c>
      <c r="T183" s="125">
        <v>39</v>
      </c>
      <c r="U183" s="71">
        <v>38</v>
      </c>
      <c r="V183" s="71">
        <v>34</v>
      </c>
      <c r="W183" s="71">
        <v>0</v>
      </c>
      <c r="X183" s="71">
        <v>60</v>
      </c>
      <c r="Y183" s="71">
        <v>58</v>
      </c>
      <c r="Z183" s="71">
        <v>2</v>
      </c>
      <c r="AA183" s="71">
        <v>22</v>
      </c>
      <c r="AB183" s="71">
        <v>17</v>
      </c>
      <c r="AC183" s="71">
        <v>12</v>
      </c>
      <c r="AD183" s="205"/>
      <c r="AE183" s="8" t="s">
        <v>91</v>
      </c>
      <c r="AF183" s="71">
        <v>850</v>
      </c>
      <c r="AG183" s="71">
        <v>302</v>
      </c>
      <c r="AH183" s="71">
        <v>27</v>
      </c>
      <c r="AI183" s="71">
        <v>20</v>
      </c>
      <c r="AJ183" s="71">
        <v>10</v>
      </c>
      <c r="AK183" s="71">
        <v>0</v>
      </c>
      <c r="AL183" s="71">
        <v>0</v>
      </c>
      <c r="AM183" s="71">
        <v>40</v>
      </c>
      <c r="AN183" s="71">
        <v>52</v>
      </c>
      <c r="AO183" s="71">
        <v>48</v>
      </c>
      <c r="AP183" s="71">
        <v>46</v>
      </c>
      <c r="AR183" s="80" t="s">
        <v>2060</v>
      </c>
      <c r="AS183" s="80" t="s">
        <v>2446</v>
      </c>
      <c r="AT183" s="78">
        <v>947</v>
      </c>
    </row>
    <row r="184" spans="1:46">
      <c r="A184" s="205"/>
      <c r="B184" s="25" t="s">
        <v>73</v>
      </c>
      <c r="C184" s="26">
        <v>32</v>
      </c>
      <c r="D184" s="26">
        <v>17</v>
      </c>
      <c r="E184" s="26">
        <v>632</v>
      </c>
      <c r="F184" s="26">
        <v>299</v>
      </c>
      <c r="G184" s="26">
        <v>654</v>
      </c>
      <c r="H184" s="26">
        <v>312</v>
      </c>
      <c r="I184" s="26">
        <v>769</v>
      </c>
      <c r="J184" s="26">
        <v>367</v>
      </c>
      <c r="K184" s="26">
        <v>2087</v>
      </c>
      <c r="L184" s="26">
        <v>995</v>
      </c>
      <c r="M184" s="26">
        <v>1</v>
      </c>
      <c r="N184" s="26">
        <v>17</v>
      </c>
      <c r="O184" s="26">
        <v>15</v>
      </c>
      <c r="P184" s="26">
        <v>21</v>
      </c>
      <c r="Q184" s="26">
        <v>54</v>
      </c>
      <c r="R184" s="205"/>
      <c r="S184" s="25" t="s">
        <v>73</v>
      </c>
      <c r="T184" s="26">
        <v>44</v>
      </c>
      <c r="U184" s="26">
        <v>42</v>
      </c>
      <c r="V184" s="26">
        <v>36</v>
      </c>
      <c r="W184" s="26">
        <v>0</v>
      </c>
      <c r="X184" s="26">
        <v>67</v>
      </c>
      <c r="Y184" s="26">
        <v>65</v>
      </c>
      <c r="Z184" s="26">
        <v>3</v>
      </c>
      <c r="AA184" s="26">
        <v>24</v>
      </c>
      <c r="AB184" s="26">
        <v>19</v>
      </c>
      <c r="AC184" s="26">
        <v>16</v>
      </c>
      <c r="AD184" s="205"/>
      <c r="AE184" s="25" t="s">
        <v>73</v>
      </c>
      <c r="AF184" s="26">
        <v>1039</v>
      </c>
      <c r="AG184" s="26">
        <v>320</v>
      </c>
      <c r="AH184" s="26">
        <v>27</v>
      </c>
      <c r="AI184" s="26">
        <v>20</v>
      </c>
      <c r="AJ184" s="26">
        <v>22</v>
      </c>
      <c r="AK184" s="26">
        <v>35</v>
      </c>
      <c r="AL184" s="26">
        <v>0</v>
      </c>
      <c r="AM184" s="26">
        <v>45</v>
      </c>
      <c r="AN184" s="26">
        <v>58</v>
      </c>
      <c r="AO184" s="26">
        <v>57</v>
      </c>
      <c r="AP184" s="26">
        <v>53</v>
      </c>
      <c r="AR184" s="80" t="s">
        <v>2060</v>
      </c>
      <c r="AS184" s="80" t="s">
        <v>2447</v>
      </c>
      <c r="AT184" s="78">
        <v>1312</v>
      </c>
    </row>
    <row r="185" spans="1:46">
      <c r="A185" s="7" t="s">
        <v>3</v>
      </c>
      <c r="B185" s="8"/>
      <c r="C185" s="22"/>
      <c r="D185" s="11"/>
      <c r="E185" s="22"/>
      <c r="F185" s="22"/>
      <c r="G185" s="22"/>
      <c r="H185" s="22"/>
      <c r="I185" s="22"/>
      <c r="J185" s="22"/>
      <c r="K185" s="7"/>
      <c r="L185" s="7"/>
      <c r="M185" s="8"/>
      <c r="N185" s="8"/>
      <c r="O185" s="22"/>
      <c r="P185" s="22"/>
      <c r="Q185" s="7"/>
      <c r="R185" s="7" t="s">
        <v>3</v>
      </c>
      <c r="S185" s="23"/>
      <c r="T185" s="17"/>
      <c r="U185" s="17"/>
      <c r="V185" s="23"/>
      <c r="W185" s="20"/>
      <c r="X185" s="19"/>
      <c r="Y185" s="17"/>
      <c r="Z185" s="17"/>
      <c r="AA185" s="19"/>
      <c r="AB185" s="17"/>
      <c r="AC185" s="19"/>
      <c r="AD185" s="7" t="s">
        <v>3</v>
      </c>
      <c r="AE185" s="8"/>
      <c r="AF185" s="22"/>
      <c r="AG185" s="22"/>
      <c r="AH185" s="22"/>
      <c r="AI185" s="8"/>
      <c r="AJ185" s="11"/>
      <c r="AK185" s="11"/>
      <c r="AL185" s="22"/>
      <c r="AM185" s="22"/>
      <c r="AN185" s="22"/>
      <c r="AO185" s="22"/>
      <c r="AP185" s="22"/>
      <c r="AR185" s="80" t="str">
        <f>IF(A185="",AR184,A185)</f>
        <v>ATSIMO-ANDREFANA</v>
      </c>
      <c r="AS185" s="80" t="str">
        <f>AR185&amp;B185</f>
        <v>ATSIMO-ANDREFANA</v>
      </c>
      <c r="AT185" s="78">
        <f>AF185+AH185+2*AI185+3*AJ185+4*AK185+5*AL185</f>
        <v>0</v>
      </c>
    </row>
    <row r="186" spans="1:46" ht="13.9" customHeight="1">
      <c r="A186" s="205" t="s">
        <v>10</v>
      </c>
      <c r="B186" s="8" t="s">
        <v>90</v>
      </c>
      <c r="C186" s="71">
        <v>0</v>
      </c>
      <c r="D186" s="71">
        <v>0</v>
      </c>
      <c r="E186" s="71">
        <v>0</v>
      </c>
      <c r="F186" s="71">
        <v>0</v>
      </c>
      <c r="G186" s="71">
        <v>0</v>
      </c>
      <c r="H186" s="71">
        <v>0</v>
      </c>
      <c r="I186" s="71">
        <v>0</v>
      </c>
      <c r="J186" s="71">
        <v>0</v>
      </c>
      <c r="K186" s="125">
        <v>0</v>
      </c>
      <c r="L186" s="125">
        <v>0</v>
      </c>
      <c r="M186" s="71">
        <v>0</v>
      </c>
      <c r="N186" s="71">
        <v>0</v>
      </c>
      <c r="O186" s="71">
        <v>0</v>
      </c>
      <c r="P186" s="71">
        <v>0</v>
      </c>
      <c r="Q186" s="125">
        <v>0</v>
      </c>
      <c r="R186" s="205" t="s">
        <v>10</v>
      </c>
      <c r="S186" s="8" t="s">
        <v>90</v>
      </c>
      <c r="T186" s="125">
        <v>0</v>
      </c>
      <c r="U186" s="71">
        <v>0</v>
      </c>
      <c r="V186" s="71">
        <v>0</v>
      </c>
      <c r="W186" s="71">
        <v>0</v>
      </c>
      <c r="X186" s="71">
        <v>0</v>
      </c>
      <c r="Y186" s="71">
        <v>0</v>
      </c>
      <c r="Z186" s="71">
        <v>0</v>
      </c>
      <c r="AA186" s="71">
        <v>0</v>
      </c>
      <c r="AB186" s="71">
        <v>0</v>
      </c>
      <c r="AC186" s="71">
        <v>0</v>
      </c>
      <c r="AD186" s="205" t="s">
        <v>10</v>
      </c>
      <c r="AE186" s="8" t="s">
        <v>90</v>
      </c>
      <c r="AF186" s="71">
        <v>0</v>
      </c>
      <c r="AG186" s="71">
        <v>0</v>
      </c>
      <c r="AH186" s="71">
        <v>0</v>
      </c>
      <c r="AI186" s="71">
        <v>0</v>
      </c>
      <c r="AJ186" s="71">
        <v>0</v>
      </c>
      <c r="AK186" s="71">
        <v>0</v>
      </c>
      <c r="AL186" s="71">
        <v>0</v>
      </c>
      <c r="AM186" s="71">
        <v>0</v>
      </c>
      <c r="AN186" s="71">
        <v>0</v>
      </c>
      <c r="AO186" s="71">
        <v>0</v>
      </c>
      <c r="AP186" s="71">
        <v>0</v>
      </c>
      <c r="AR186" s="80" t="s">
        <v>10</v>
      </c>
      <c r="AS186" s="80" t="s">
        <v>2451</v>
      </c>
      <c r="AT186" s="78">
        <v>0</v>
      </c>
    </row>
    <row r="187" spans="1:46" ht="13.9" customHeight="1">
      <c r="A187" s="205"/>
      <c r="B187" s="8" t="s">
        <v>91</v>
      </c>
      <c r="C187" s="71">
        <v>0</v>
      </c>
      <c r="D187" s="71">
        <v>0</v>
      </c>
      <c r="E187" s="71">
        <v>9</v>
      </c>
      <c r="F187" s="71">
        <v>5</v>
      </c>
      <c r="G187" s="71">
        <v>98</v>
      </c>
      <c r="H187" s="71">
        <v>33</v>
      </c>
      <c r="I187" s="71">
        <v>77</v>
      </c>
      <c r="J187" s="71">
        <v>21</v>
      </c>
      <c r="K187" s="125">
        <v>184</v>
      </c>
      <c r="L187" s="125">
        <v>59</v>
      </c>
      <c r="M187" s="71">
        <v>0</v>
      </c>
      <c r="N187" s="71">
        <v>1</v>
      </c>
      <c r="O187" s="71">
        <v>2</v>
      </c>
      <c r="P187" s="71">
        <v>2</v>
      </c>
      <c r="Q187" s="125">
        <v>5</v>
      </c>
      <c r="R187" s="205"/>
      <c r="S187" s="8" t="s">
        <v>91</v>
      </c>
      <c r="T187" s="125">
        <v>3</v>
      </c>
      <c r="U187" s="71">
        <v>3</v>
      </c>
      <c r="V187" s="71">
        <v>1</v>
      </c>
      <c r="W187" s="71">
        <v>0</v>
      </c>
      <c r="X187" s="71">
        <v>3</v>
      </c>
      <c r="Y187" s="71">
        <v>3</v>
      </c>
      <c r="Z187" s="71">
        <v>0</v>
      </c>
      <c r="AA187" s="71">
        <v>1</v>
      </c>
      <c r="AB187" s="71">
        <v>1</v>
      </c>
      <c r="AC187" s="71">
        <v>2</v>
      </c>
      <c r="AD187" s="205"/>
      <c r="AE187" s="8" t="s">
        <v>91</v>
      </c>
      <c r="AF187" s="71">
        <v>60</v>
      </c>
      <c r="AG187" s="71">
        <v>10</v>
      </c>
      <c r="AH187" s="71">
        <v>0</v>
      </c>
      <c r="AI187" s="71">
        <v>0</v>
      </c>
      <c r="AJ187" s="71">
        <v>0</v>
      </c>
      <c r="AK187" s="71">
        <v>0</v>
      </c>
      <c r="AL187" s="71">
        <v>0</v>
      </c>
      <c r="AM187" s="71">
        <v>0</v>
      </c>
      <c r="AN187" s="71">
        <v>3</v>
      </c>
      <c r="AO187" s="71">
        <v>3</v>
      </c>
      <c r="AP187" s="71">
        <v>2</v>
      </c>
      <c r="AR187" s="80" t="s">
        <v>10</v>
      </c>
      <c r="AS187" s="80" t="s">
        <v>2452</v>
      </c>
      <c r="AT187" s="78">
        <v>60</v>
      </c>
    </row>
    <row r="188" spans="1:46">
      <c r="A188" s="205"/>
      <c r="B188" s="25" t="s">
        <v>73</v>
      </c>
      <c r="C188" s="26">
        <v>0</v>
      </c>
      <c r="D188" s="26">
        <v>0</v>
      </c>
      <c r="E188" s="26">
        <v>9</v>
      </c>
      <c r="F188" s="26">
        <v>5</v>
      </c>
      <c r="G188" s="26">
        <v>98</v>
      </c>
      <c r="H188" s="26">
        <v>33</v>
      </c>
      <c r="I188" s="26">
        <v>77</v>
      </c>
      <c r="J188" s="26">
        <v>21</v>
      </c>
      <c r="K188" s="26">
        <v>184</v>
      </c>
      <c r="L188" s="26">
        <v>59</v>
      </c>
      <c r="M188" s="26">
        <v>0</v>
      </c>
      <c r="N188" s="26">
        <v>1</v>
      </c>
      <c r="O188" s="26">
        <v>2</v>
      </c>
      <c r="P188" s="26">
        <v>2</v>
      </c>
      <c r="Q188" s="26">
        <v>5</v>
      </c>
      <c r="R188" s="205"/>
      <c r="S188" s="25" t="s">
        <v>73</v>
      </c>
      <c r="T188" s="26">
        <v>3</v>
      </c>
      <c r="U188" s="26">
        <v>3</v>
      </c>
      <c r="V188" s="26">
        <v>1</v>
      </c>
      <c r="W188" s="26">
        <v>0</v>
      </c>
      <c r="X188" s="26">
        <v>3</v>
      </c>
      <c r="Y188" s="26">
        <v>3</v>
      </c>
      <c r="Z188" s="26">
        <v>0</v>
      </c>
      <c r="AA188" s="26">
        <v>1</v>
      </c>
      <c r="AB188" s="26">
        <v>1</v>
      </c>
      <c r="AC188" s="26">
        <v>2</v>
      </c>
      <c r="AD188" s="205"/>
      <c r="AE188" s="25" t="s">
        <v>73</v>
      </c>
      <c r="AF188" s="26">
        <v>60</v>
      </c>
      <c r="AG188" s="26">
        <v>10</v>
      </c>
      <c r="AH188" s="26">
        <v>0</v>
      </c>
      <c r="AI188" s="26">
        <v>0</v>
      </c>
      <c r="AJ188" s="26">
        <v>0</v>
      </c>
      <c r="AK188" s="26">
        <v>0</v>
      </c>
      <c r="AL188" s="26">
        <v>0</v>
      </c>
      <c r="AM188" s="26">
        <v>0</v>
      </c>
      <c r="AN188" s="26">
        <v>3</v>
      </c>
      <c r="AO188" s="26">
        <v>3</v>
      </c>
      <c r="AP188" s="26">
        <v>2</v>
      </c>
      <c r="AR188" s="80" t="s">
        <v>10</v>
      </c>
      <c r="AS188" s="80" t="s">
        <v>2453</v>
      </c>
      <c r="AT188" s="78">
        <v>60</v>
      </c>
    </row>
    <row r="189" spans="1:46">
      <c r="A189" s="205" t="s">
        <v>11</v>
      </c>
      <c r="B189" s="8" t="s">
        <v>90</v>
      </c>
      <c r="C189" s="71">
        <v>5</v>
      </c>
      <c r="D189" s="71">
        <v>3</v>
      </c>
      <c r="E189" s="71">
        <v>39</v>
      </c>
      <c r="F189" s="71">
        <v>22</v>
      </c>
      <c r="G189" s="71">
        <v>118</v>
      </c>
      <c r="H189" s="71">
        <v>50</v>
      </c>
      <c r="I189" s="71">
        <v>163</v>
      </c>
      <c r="J189" s="71">
        <v>89</v>
      </c>
      <c r="K189" s="125">
        <v>325</v>
      </c>
      <c r="L189" s="125">
        <v>164</v>
      </c>
      <c r="M189" s="71">
        <v>1</v>
      </c>
      <c r="N189" s="71">
        <v>2</v>
      </c>
      <c r="O189" s="71">
        <v>5</v>
      </c>
      <c r="P189" s="71">
        <v>5</v>
      </c>
      <c r="Q189" s="125">
        <v>13</v>
      </c>
      <c r="R189" s="205" t="s">
        <v>11</v>
      </c>
      <c r="S189" s="8" t="s">
        <v>90</v>
      </c>
      <c r="T189" s="125">
        <v>10</v>
      </c>
      <c r="U189" s="71">
        <v>10</v>
      </c>
      <c r="V189" s="71">
        <v>8</v>
      </c>
      <c r="W189" s="71">
        <v>1</v>
      </c>
      <c r="X189" s="71">
        <v>10</v>
      </c>
      <c r="Y189" s="71">
        <v>10</v>
      </c>
      <c r="Z189" s="71">
        <v>0</v>
      </c>
      <c r="AA189" s="71">
        <v>1</v>
      </c>
      <c r="AB189" s="71">
        <v>0</v>
      </c>
      <c r="AC189" s="71">
        <v>5</v>
      </c>
      <c r="AD189" s="205" t="s">
        <v>11</v>
      </c>
      <c r="AE189" s="8" t="s">
        <v>90</v>
      </c>
      <c r="AF189" s="71">
        <v>156</v>
      </c>
      <c r="AG189" s="71">
        <v>18</v>
      </c>
      <c r="AH189" s="71">
        <v>0</v>
      </c>
      <c r="AI189" s="71">
        <v>86</v>
      </c>
      <c r="AJ189" s="71">
        <v>43</v>
      </c>
      <c r="AK189" s="71">
        <v>10</v>
      </c>
      <c r="AL189" s="71">
        <v>20</v>
      </c>
      <c r="AM189" s="71">
        <v>8</v>
      </c>
      <c r="AN189" s="71">
        <v>13</v>
      </c>
      <c r="AO189" s="71">
        <v>10</v>
      </c>
      <c r="AP189" s="71">
        <v>9</v>
      </c>
      <c r="AR189" s="80" t="s">
        <v>11</v>
      </c>
      <c r="AS189" s="80" t="s">
        <v>2454</v>
      </c>
      <c r="AT189" s="78">
        <v>597</v>
      </c>
    </row>
    <row r="190" spans="1:46">
      <c r="A190" s="205"/>
      <c r="B190" s="8" t="s">
        <v>91</v>
      </c>
      <c r="C190" s="71">
        <v>0</v>
      </c>
      <c r="D190" s="71">
        <v>0</v>
      </c>
      <c r="E190" s="71">
        <v>0</v>
      </c>
      <c r="F190" s="71">
        <v>0</v>
      </c>
      <c r="G190" s="71">
        <v>0</v>
      </c>
      <c r="H190" s="71">
        <v>0</v>
      </c>
      <c r="I190" s="71">
        <v>0</v>
      </c>
      <c r="J190" s="71">
        <v>0</v>
      </c>
      <c r="K190" s="125">
        <v>0</v>
      </c>
      <c r="L190" s="125">
        <v>0</v>
      </c>
      <c r="M190" s="71">
        <v>0</v>
      </c>
      <c r="N190" s="71">
        <v>0</v>
      </c>
      <c r="O190" s="71">
        <v>0</v>
      </c>
      <c r="P190" s="71">
        <v>0</v>
      </c>
      <c r="Q190" s="125">
        <v>0</v>
      </c>
      <c r="R190" s="205"/>
      <c r="S190" s="8" t="s">
        <v>91</v>
      </c>
      <c r="T190" s="125">
        <v>0</v>
      </c>
      <c r="U190" s="71">
        <v>0</v>
      </c>
      <c r="V190" s="71">
        <v>0</v>
      </c>
      <c r="W190" s="71">
        <v>0</v>
      </c>
      <c r="X190" s="71">
        <v>0</v>
      </c>
      <c r="Y190" s="71">
        <v>0</v>
      </c>
      <c r="Z190" s="71">
        <v>0</v>
      </c>
      <c r="AA190" s="71">
        <v>0</v>
      </c>
      <c r="AB190" s="71">
        <v>0</v>
      </c>
      <c r="AC190" s="71">
        <v>0</v>
      </c>
      <c r="AD190" s="205"/>
      <c r="AE190" s="8" t="s">
        <v>91</v>
      </c>
      <c r="AF190" s="71">
        <v>0</v>
      </c>
      <c r="AG190" s="71">
        <v>0</v>
      </c>
      <c r="AH190" s="71">
        <v>0</v>
      </c>
      <c r="AI190" s="71">
        <v>0</v>
      </c>
      <c r="AJ190" s="71">
        <v>0</v>
      </c>
      <c r="AK190" s="71">
        <v>0</v>
      </c>
      <c r="AL190" s="71">
        <v>0</v>
      </c>
      <c r="AM190" s="71">
        <v>0</v>
      </c>
      <c r="AN190" s="71">
        <v>0</v>
      </c>
      <c r="AO190" s="71">
        <v>0</v>
      </c>
      <c r="AP190" s="71">
        <v>0</v>
      </c>
      <c r="AR190" s="80" t="s">
        <v>11</v>
      </c>
      <c r="AS190" s="80" t="s">
        <v>2455</v>
      </c>
      <c r="AT190" s="78">
        <v>0</v>
      </c>
    </row>
    <row r="191" spans="1:46">
      <c r="A191" s="205"/>
      <c r="B191" s="25" t="s">
        <v>73</v>
      </c>
      <c r="C191" s="26">
        <v>5</v>
      </c>
      <c r="D191" s="26">
        <v>3</v>
      </c>
      <c r="E191" s="26">
        <v>39</v>
      </c>
      <c r="F191" s="26">
        <v>22</v>
      </c>
      <c r="G191" s="26">
        <v>118</v>
      </c>
      <c r="H191" s="26">
        <v>50</v>
      </c>
      <c r="I191" s="26">
        <v>163</v>
      </c>
      <c r="J191" s="26">
        <v>89</v>
      </c>
      <c r="K191" s="26">
        <v>325</v>
      </c>
      <c r="L191" s="26">
        <v>164</v>
      </c>
      <c r="M191" s="26">
        <v>1</v>
      </c>
      <c r="N191" s="26">
        <v>2</v>
      </c>
      <c r="O191" s="26">
        <v>5</v>
      </c>
      <c r="P191" s="26">
        <v>5</v>
      </c>
      <c r="Q191" s="26">
        <v>13</v>
      </c>
      <c r="R191" s="205"/>
      <c r="S191" s="25" t="s">
        <v>73</v>
      </c>
      <c r="T191" s="26">
        <v>10</v>
      </c>
      <c r="U191" s="26">
        <v>10</v>
      </c>
      <c r="V191" s="26">
        <v>8</v>
      </c>
      <c r="W191" s="26">
        <v>1</v>
      </c>
      <c r="X191" s="26">
        <v>10</v>
      </c>
      <c r="Y191" s="26">
        <v>10</v>
      </c>
      <c r="Z191" s="26">
        <v>0</v>
      </c>
      <c r="AA191" s="26">
        <v>1</v>
      </c>
      <c r="AB191" s="26">
        <v>0</v>
      </c>
      <c r="AC191" s="26">
        <v>5</v>
      </c>
      <c r="AD191" s="205"/>
      <c r="AE191" s="25" t="s">
        <v>73</v>
      </c>
      <c r="AF191" s="26">
        <v>156</v>
      </c>
      <c r="AG191" s="26">
        <v>18</v>
      </c>
      <c r="AH191" s="26">
        <v>0</v>
      </c>
      <c r="AI191" s="26">
        <v>86</v>
      </c>
      <c r="AJ191" s="26">
        <v>43</v>
      </c>
      <c r="AK191" s="26">
        <v>10</v>
      </c>
      <c r="AL191" s="26">
        <v>20</v>
      </c>
      <c r="AM191" s="26">
        <v>8</v>
      </c>
      <c r="AN191" s="26">
        <v>13</v>
      </c>
      <c r="AO191" s="26">
        <v>10</v>
      </c>
      <c r="AP191" s="26">
        <v>9</v>
      </c>
      <c r="AR191" s="80" t="s">
        <v>11</v>
      </c>
      <c r="AS191" s="80" t="s">
        <v>2456</v>
      </c>
      <c r="AT191" s="78">
        <v>597</v>
      </c>
    </row>
    <row r="192" spans="1:46">
      <c r="A192" s="205" t="s">
        <v>12</v>
      </c>
      <c r="B192" s="8" t="s">
        <v>90</v>
      </c>
      <c r="C192" s="71">
        <v>0</v>
      </c>
      <c r="D192" s="71">
        <v>0</v>
      </c>
      <c r="E192" s="71">
        <v>47</v>
      </c>
      <c r="F192" s="71">
        <v>22</v>
      </c>
      <c r="G192" s="71">
        <v>47</v>
      </c>
      <c r="H192" s="71">
        <v>19</v>
      </c>
      <c r="I192" s="71">
        <v>50</v>
      </c>
      <c r="J192" s="71">
        <v>28</v>
      </c>
      <c r="K192" s="125">
        <v>144</v>
      </c>
      <c r="L192" s="125">
        <v>69</v>
      </c>
      <c r="M192" s="71">
        <v>0</v>
      </c>
      <c r="N192" s="71">
        <v>1</v>
      </c>
      <c r="O192" s="71">
        <v>1</v>
      </c>
      <c r="P192" s="71">
        <v>1</v>
      </c>
      <c r="Q192" s="125">
        <v>3</v>
      </c>
      <c r="R192" s="205" t="s">
        <v>12</v>
      </c>
      <c r="S192" s="8" t="s">
        <v>90</v>
      </c>
      <c r="T192" s="125">
        <v>3</v>
      </c>
      <c r="U192" s="71">
        <v>3</v>
      </c>
      <c r="V192" s="71">
        <v>3</v>
      </c>
      <c r="W192" s="71">
        <v>0</v>
      </c>
      <c r="X192" s="71">
        <v>3</v>
      </c>
      <c r="Y192" s="71">
        <v>3</v>
      </c>
      <c r="Z192" s="71">
        <v>0</v>
      </c>
      <c r="AA192" s="71">
        <v>0</v>
      </c>
      <c r="AB192" s="71">
        <v>0</v>
      </c>
      <c r="AC192" s="71">
        <v>1</v>
      </c>
      <c r="AD192" s="205" t="s">
        <v>12</v>
      </c>
      <c r="AE192" s="8" t="s">
        <v>90</v>
      </c>
      <c r="AF192" s="71">
        <v>0</v>
      </c>
      <c r="AG192" s="71">
        <v>0</v>
      </c>
      <c r="AH192" s="71">
        <v>0</v>
      </c>
      <c r="AI192" s="71">
        <v>67</v>
      </c>
      <c r="AJ192" s="71">
        <v>0</v>
      </c>
      <c r="AK192" s="71">
        <v>0</v>
      </c>
      <c r="AL192" s="71">
        <v>0</v>
      </c>
      <c r="AM192" s="71">
        <v>0</v>
      </c>
      <c r="AN192" s="71">
        <v>4</v>
      </c>
      <c r="AO192" s="71">
        <v>4</v>
      </c>
      <c r="AP192" s="71">
        <v>4</v>
      </c>
      <c r="AR192" s="80" t="s">
        <v>12</v>
      </c>
      <c r="AS192" s="80" t="s">
        <v>2457</v>
      </c>
      <c r="AT192" s="78">
        <v>134</v>
      </c>
    </row>
    <row r="193" spans="1:46">
      <c r="A193" s="205"/>
      <c r="B193" s="8" t="s">
        <v>91</v>
      </c>
      <c r="C193" s="71">
        <v>0</v>
      </c>
      <c r="D193" s="71">
        <v>0</v>
      </c>
      <c r="E193" s="71">
        <v>0</v>
      </c>
      <c r="F193" s="71">
        <v>0</v>
      </c>
      <c r="G193" s="71">
        <v>0</v>
      </c>
      <c r="H193" s="71">
        <v>0</v>
      </c>
      <c r="I193" s="71">
        <v>0</v>
      </c>
      <c r="J193" s="71">
        <v>0</v>
      </c>
      <c r="K193" s="125">
        <v>0</v>
      </c>
      <c r="L193" s="125">
        <v>0</v>
      </c>
      <c r="M193" s="71">
        <v>0</v>
      </c>
      <c r="N193" s="71">
        <v>0</v>
      </c>
      <c r="O193" s="71">
        <v>0</v>
      </c>
      <c r="P193" s="71">
        <v>0</v>
      </c>
      <c r="Q193" s="125">
        <v>0</v>
      </c>
      <c r="R193" s="205"/>
      <c r="S193" s="8" t="s">
        <v>91</v>
      </c>
      <c r="T193" s="125">
        <v>0</v>
      </c>
      <c r="U193" s="71">
        <v>0</v>
      </c>
      <c r="V193" s="71">
        <v>0</v>
      </c>
      <c r="W193" s="71">
        <v>0</v>
      </c>
      <c r="X193" s="71">
        <v>0</v>
      </c>
      <c r="Y193" s="71">
        <v>0</v>
      </c>
      <c r="Z193" s="71">
        <v>0</v>
      </c>
      <c r="AA193" s="71">
        <v>0</v>
      </c>
      <c r="AB193" s="71">
        <v>0</v>
      </c>
      <c r="AC193" s="71">
        <v>0</v>
      </c>
      <c r="AD193" s="205"/>
      <c r="AE193" s="8" t="s">
        <v>91</v>
      </c>
      <c r="AF193" s="71">
        <v>0</v>
      </c>
      <c r="AG193" s="71">
        <v>0</v>
      </c>
      <c r="AH193" s="71">
        <v>0</v>
      </c>
      <c r="AI193" s="71">
        <v>0</v>
      </c>
      <c r="AJ193" s="71">
        <v>0</v>
      </c>
      <c r="AK193" s="71">
        <v>0</v>
      </c>
      <c r="AL193" s="71">
        <v>0</v>
      </c>
      <c r="AM193" s="71">
        <v>0</v>
      </c>
      <c r="AN193" s="71">
        <v>0</v>
      </c>
      <c r="AO193" s="71">
        <v>0</v>
      </c>
      <c r="AP193" s="71">
        <v>0</v>
      </c>
      <c r="AR193" s="80" t="s">
        <v>12</v>
      </c>
      <c r="AS193" s="80" t="s">
        <v>2458</v>
      </c>
      <c r="AT193" s="78">
        <v>0</v>
      </c>
    </row>
    <row r="194" spans="1:46">
      <c r="A194" s="205"/>
      <c r="B194" s="25" t="s">
        <v>73</v>
      </c>
      <c r="C194" s="26">
        <v>0</v>
      </c>
      <c r="D194" s="26">
        <v>0</v>
      </c>
      <c r="E194" s="26">
        <v>47</v>
      </c>
      <c r="F194" s="26">
        <v>22</v>
      </c>
      <c r="G194" s="26">
        <v>47</v>
      </c>
      <c r="H194" s="26">
        <v>19</v>
      </c>
      <c r="I194" s="26">
        <v>50</v>
      </c>
      <c r="J194" s="26">
        <v>28</v>
      </c>
      <c r="K194" s="26">
        <v>144</v>
      </c>
      <c r="L194" s="26">
        <v>69</v>
      </c>
      <c r="M194" s="26">
        <v>0</v>
      </c>
      <c r="N194" s="26">
        <v>1</v>
      </c>
      <c r="O194" s="26">
        <v>1</v>
      </c>
      <c r="P194" s="26">
        <v>1</v>
      </c>
      <c r="Q194" s="26">
        <v>3</v>
      </c>
      <c r="R194" s="205"/>
      <c r="S194" s="25" t="s">
        <v>73</v>
      </c>
      <c r="T194" s="26">
        <v>3</v>
      </c>
      <c r="U194" s="26">
        <v>3</v>
      </c>
      <c r="V194" s="26">
        <v>3</v>
      </c>
      <c r="W194" s="26">
        <v>0</v>
      </c>
      <c r="X194" s="26">
        <v>3</v>
      </c>
      <c r="Y194" s="26">
        <v>3</v>
      </c>
      <c r="Z194" s="26">
        <v>0</v>
      </c>
      <c r="AA194" s="26">
        <v>0</v>
      </c>
      <c r="AB194" s="26">
        <v>0</v>
      </c>
      <c r="AC194" s="26">
        <v>1</v>
      </c>
      <c r="AD194" s="205"/>
      <c r="AE194" s="25" t="s">
        <v>73</v>
      </c>
      <c r="AF194" s="26">
        <v>0</v>
      </c>
      <c r="AG194" s="26">
        <v>0</v>
      </c>
      <c r="AH194" s="26">
        <v>0</v>
      </c>
      <c r="AI194" s="26">
        <v>67</v>
      </c>
      <c r="AJ194" s="26">
        <v>0</v>
      </c>
      <c r="AK194" s="26">
        <v>0</v>
      </c>
      <c r="AL194" s="26">
        <v>0</v>
      </c>
      <c r="AM194" s="26">
        <v>0</v>
      </c>
      <c r="AN194" s="26">
        <v>4</v>
      </c>
      <c r="AO194" s="26">
        <v>4</v>
      </c>
      <c r="AP194" s="26">
        <v>4</v>
      </c>
      <c r="AR194" s="80" t="s">
        <v>12</v>
      </c>
      <c r="AS194" s="80" t="s">
        <v>2459</v>
      </c>
      <c r="AT194" s="78">
        <v>134</v>
      </c>
    </row>
    <row r="195" spans="1:46">
      <c r="A195" s="205" t="s">
        <v>13</v>
      </c>
      <c r="B195" s="8" t="s">
        <v>90</v>
      </c>
      <c r="C195" s="71">
        <v>0</v>
      </c>
      <c r="D195" s="71">
        <v>0</v>
      </c>
      <c r="E195" s="71">
        <v>0</v>
      </c>
      <c r="F195" s="71">
        <v>0</v>
      </c>
      <c r="G195" s="71">
        <v>80</v>
      </c>
      <c r="H195" s="71">
        <v>42</v>
      </c>
      <c r="I195" s="71">
        <v>63</v>
      </c>
      <c r="J195" s="71">
        <v>36</v>
      </c>
      <c r="K195" s="125">
        <v>143</v>
      </c>
      <c r="L195" s="125">
        <v>78</v>
      </c>
      <c r="M195" s="71">
        <v>0</v>
      </c>
      <c r="N195" s="71">
        <v>0</v>
      </c>
      <c r="O195" s="71">
        <v>2</v>
      </c>
      <c r="P195" s="71">
        <v>2</v>
      </c>
      <c r="Q195" s="125">
        <v>4</v>
      </c>
      <c r="R195" s="205" t="s">
        <v>13</v>
      </c>
      <c r="S195" s="8" t="s">
        <v>90</v>
      </c>
      <c r="T195" s="125">
        <v>3</v>
      </c>
      <c r="U195" s="71">
        <v>3</v>
      </c>
      <c r="V195" s="71">
        <v>2</v>
      </c>
      <c r="W195" s="71">
        <v>0</v>
      </c>
      <c r="X195" s="71">
        <v>3</v>
      </c>
      <c r="Y195" s="71">
        <v>3</v>
      </c>
      <c r="Z195" s="71">
        <v>0</v>
      </c>
      <c r="AA195" s="71">
        <v>0</v>
      </c>
      <c r="AB195" s="71">
        <v>0</v>
      </c>
      <c r="AC195" s="71">
        <v>2</v>
      </c>
      <c r="AD195" s="205" t="s">
        <v>13</v>
      </c>
      <c r="AE195" s="8" t="s">
        <v>90</v>
      </c>
      <c r="AF195" s="71">
        <v>39</v>
      </c>
      <c r="AG195" s="71">
        <v>8</v>
      </c>
      <c r="AH195" s="71">
        <v>0</v>
      </c>
      <c r="AI195" s="71">
        <v>0</v>
      </c>
      <c r="AJ195" s="71">
        <v>0</v>
      </c>
      <c r="AK195" s="71">
        <v>0</v>
      </c>
      <c r="AL195" s="71">
        <v>0</v>
      </c>
      <c r="AM195" s="71">
        <v>0</v>
      </c>
      <c r="AN195" s="71">
        <v>3</v>
      </c>
      <c r="AO195" s="71">
        <v>2</v>
      </c>
      <c r="AP195" s="71">
        <v>2</v>
      </c>
      <c r="AR195" s="80" t="s">
        <v>13</v>
      </c>
      <c r="AS195" s="80" t="s">
        <v>2460</v>
      </c>
      <c r="AT195" s="78">
        <v>39</v>
      </c>
    </row>
    <row r="196" spans="1:46">
      <c r="A196" s="205"/>
      <c r="B196" s="8" t="s">
        <v>91</v>
      </c>
      <c r="C196" s="71">
        <v>0</v>
      </c>
      <c r="D196" s="71">
        <v>0</v>
      </c>
      <c r="E196" s="71">
        <v>0</v>
      </c>
      <c r="F196" s="71">
        <v>0</v>
      </c>
      <c r="G196" s="71">
        <v>0</v>
      </c>
      <c r="H196" s="71">
        <v>0</v>
      </c>
      <c r="I196" s="71">
        <v>0</v>
      </c>
      <c r="J196" s="71">
        <v>0</v>
      </c>
      <c r="K196" s="125">
        <v>0</v>
      </c>
      <c r="L196" s="125">
        <v>0</v>
      </c>
      <c r="M196" s="71">
        <v>0</v>
      </c>
      <c r="N196" s="71">
        <v>0</v>
      </c>
      <c r="O196" s="71">
        <v>0</v>
      </c>
      <c r="P196" s="71">
        <v>0</v>
      </c>
      <c r="Q196" s="125">
        <v>0</v>
      </c>
      <c r="R196" s="205"/>
      <c r="S196" s="8" t="s">
        <v>91</v>
      </c>
      <c r="T196" s="125">
        <v>0</v>
      </c>
      <c r="U196" s="71">
        <v>0</v>
      </c>
      <c r="V196" s="71">
        <v>0</v>
      </c>
      <c r="W196" s="71">
        <v>0</v>
      </c>
      <c r="X196" s="71">
        <v>0</v>
      </c>
      <c r="Y196" s="71">
        <v>0</v>
      </c>
      <c r="Z196" s="71">
        <v>0</v>
      </c>
      <c r="AA196" s="71">
        <v>0</v>
      </c>
      <c r="AB196" s="71">
        <v>0</v>
      </c>
      <c r="AC196" s="71">
        <v>0</v>
      </c>
      <c r="AD196" s="205"/>
      <c r="AE196" s="8" t="s">
        <v>91</v>
      </c>
      <c r="AF196" s="71">
        <v>0</v>
      </c>
      <c r="AG196" s="71">
        <v>0</v>
      </c>
      <c r="AH196" s="71">
        <v>0</v>
      </c>
      <c r="AI196" s="71">
        <v>0</v>
      </c>
      <c r="AJ196" s="71">
        <v>0</v>
      </c>
      <c r="AK196" s="71">
        <v>0</v>
      </c>
      <c r="AL196" s="71">
        <v>0</v>
      </c>
      <c r="AM196" s="71">
        <v>0</v>
      </c>
      <c r="AN196" s="71">
        <v>0</v>
      </c>
      <c r="AO196" s="71">
        <v>0</v>
      </c>
      <c r="AP196" s="71">
        <v>0</v>
      </c>
      <c r="AR196" s="80" t="s">
        <v>13</v>
      </c>
      <c r="AS196" s="80" t="s">
        <v>2461</v>
      </c>
      <c r="AT196" s="78">
        <v>0</v>
      </c>
    </row>
    <row r="197" spans="1:46">
      <c r="A197" s="205"/>
      <c r="B197" s="25" t="s">
        <v>73</v>
      </c>
      <c r="C197" s="26">
        <v>0</v>
      </c>
      <c r="D197" s="26">
        <v>0</v>
      </c>
      <c r="E197" s="26">
        <v>0</v>
      </c>
      <c r="F197" s="26">
        <v>0</v>
      </c>
      <c r="G197" s="26">
        <v>80</v>
      </c>
      <c r="H197" s="26">
        <v>42</v>
      </c>
      <c r="I197" s="26">
        <v>63</v>
      </c>
      <c r="J197" s="26">
        <v>36</v>
      </c>
      <c r="K197" s="26">
        <v>143</v>
      </c>
      <c r="L197" s="26">
        <v>78</v>
      </c>
      <c r="M197" s="26">
        <v>0</v>
      </c>
      <c r="N197" s="26">
        <v>0</v>
      </c>
      <c r="O197" s="26">
        <v>2</v>
      </c>
      <c r="P197" s="26">
        <v>2</v>
      </c>
      <c r="Q197" s="26">
        <v>4</v>
      </c>
      <c r="R197" s="205"/>
      <c r="S197" s="25" t="s">
        <v>73</v>
      </c>
      <c r="T197" s="26">
        <v>3</v>
      </c>
      <c r="U197" s="26">
        <v>3</v>
      </c>
      <c r="V197" s="26">
        <v>2</v>
      </c>
      <c r="W197" s="26">
        <v>0</v>
      </c>
      <c r="X197" s="26">
        <v>3</v>
      </c>
      <c r="Y197" s="26">
        <v>3</v>
      </c>
      <c r="Z197" s="26">
        <v>0</v>
      </c>
      <c r="AA197" s="26">
        <v>0</v>
      </c>
      <c r="AB197" s="26">
        <v>0</v>
      </c>
      <c r="AC197" s="26">
        <v>2</v>
      </c>
      <c r="AD197" s="205"/>
      <c r="AE197" s="25" t="s">
        <v>73</v>
      </c>
      <c r="AF197" s="26">
        <v>39</v>
      </c>
      <c r="AG197" s="26">
        <v>8</v>
      </c>
      <c r="AH197" s="26">
        <v>0</v>
      </c>
      <c r="AI197" s="26">
        <v>0</v>
      </c>
      <c r="AJ197" s="26">
        <v>0</v>
      </c>
      <c r="AK197" s="26">
        <v>0</v>
      </c>
      <c r="AL197" s="26">
        <v>0</v>
      </c>
      <c r="AM197" s="26">
        <v>0</v>
      </c>
      <c r="AN197" s="26">
        <v>3</v>
      </c>
      <c r="AO197" s="26">
        <v>2</v>
      </c>
      <c r="AP197" s="26">
        <v>2</v>
      </c>
      <c r="AR197" s="80" t="s">
        <v>13</v>
      </c>
      <c r="AS197" s="80" t="s">
        <v>2462</v>
      </c>
      <c r="AT197" s="78">
        <v>39</v>
      </c>
    </row>
    <row r="198" spans="1:46">
      <c r="A198" s="205" t="s">
        <v>14</v>
      </c>
      <c r="B198" s="8" t="s">
        <v>90</v>
      </c>
      <c r="C198" s="71">
        <v>0</v>
      </c>
      <c r="D198" s="71">
        <v>0</v>
      </c>
      <c r="E198" s="71">
        <v>185</v>
      </c>
      <c r="F198" s="71">
        <v>97</v>
      </c>
      <c r="G198" s="71">
        <v>394</v>
      </c>
      <c r="H198" s="71">
        <v>220</v>
      </c>
      <c r="I198" s="71">
        <v>498</v>
      </c>
      <c r="J198" s="71">
        <v>263</v>
      </c>
      <c r="K198" s="125">
        <v>1077</v>
      </c>
      <c r="L198" s="125">
        <v>580</v>
      </c>
      <c r="M198" s="71">
        <v>0</v>
      </c>
      <c r="N198" s="71">
        <v>4</v>
      </c>
      <c r="O198" s="71">
        <v>10</v>
      </c>
      <c r="P198" s="71">
        <v>11</v>
      </c>
      <c r="Q198" s="125">
        <v>25</v>
      </c>
      <c r="R198" s="205" t="s">
        <v>14</v>
      </c>
      <c r="S198" s="8" t="s">
        <v>90</v>
      </c>
      <c r="T198" s="125">
        <v>18</v>
      </c>
      <c r="U198" s="71">
        <v>17</v>
      </c>
      <c r="V198" s="71">
        <v>9</v>
      </c>
      <c r="W198" s="71">
        <v>0</v>
      </c>
      <c r="X198" s="71">
        <v>22</v>
      </c>
      <c r="Y198" s="71">
        <v>17</v>
      </c>
      <c r="Z198" s="71">
        <v>0</v>
      </c>
      <c r="AA198" s="71">
        <v>11</v>
      </c>
      <c r="AB198" s="71">
        <v>6</v>
      </c>
      <c r="AC198" s="71">
        <v>10</v>
      </c>
      <c r="AD198" s="205" t="s">
        <v>14</v>
      </c>
      <c r="AE198" s="8" t="s">
        <v>90</v>
      </c>
      <c r="AF198" s="71">
        <v>52</v>
      </c>
      <c r="AG198" s="71">
        <v>16</v>
      </c>
      <c r="AH198" s="71">
        <v>0</v>
      </c>
      <c r="AI198" s="71">
        <v>114</v>
      </c>
      <c r="AJ198" s="71">
        <v>80</v>
      </c>
      <c r="AK198" s="71">
        <v>34</v>
      </c>
      <c r="AL198" s="71">
        <v>28</v>
      </c>
      <c r="AM198" s="71">
        <v>10</v>
      </c>
      <c r="AN198" s="71">
        <v>19</v>
      </c>
      <c r="AO198" s="71">
        <v>13</v>
      </c>
      <c r="AP198" s="71">
        <v>14</v>
      </c>
      <c r="AR198" s="80" t="s">
        <v>14</v>
      </c>
      <c r="AS198" s="80" t="s">
        <v>2463</v>
      </c>
      <c r="AT198" s="78">
        <v>796</v>
      </c>
    </row>
    <row r="199" spans="1:46">
      <c r="A199" s="205"/>
      <c r="B199" s="8" t="s">
        <v>91</v>
      </c>
      <c r="C199" s="71">
        <v>0</v>
      </c>
      <c r="D199" s="71">
        <v>0</v>
      </c>
      <c r="E199" s="71">
        <v>175</v>
      </c>
      <c r="F199" s="71">
        <v>91</v>
      </c>
      <c r="G199" s="71">
        <v>162</v>
      </c>
      <c r="H199" s="71">
        <v>92</v>
      </c>
      <c r="I199" s="71">
        <v>214</v>
      </c>
      <c r="J199" s="71">
        <v>109</v>
      </c>
      <c r="K199" s="125">
        <v>551</v>
      </c>
      <c r="L199" s="125">
        <v>292</v>
      </c>
      <c r="M199" s="71">
        <v>0</v>
      </c>
      <c r="N199" s="71">
        <v>6</v>
      </c>
      <c r="O199" s="71">
        <v>6</v>
      </c>
      <c r="P199" s="71">
        <v>6</v>
      </c>
      <c r="Q199" s="125">
        <v>18</v>
      </c>
      <c r="R199" s="205"/>
      <c r="S199" s="8" t="s">
        <v>91</v>
      </c>
      <c r="T199" s="125">
        <v>12</v>
      </c>
      <c r="U199" s="71">
        <v>12</v>
      </c>
      <c r="V199" s="71">
        <v>9</v>
      </c>
      <c r="W199" s="71">
        <v>0</v>
      </c>
      <c r="X199" s="71">
        <v>13</v>
      </c>
      <c r="Y199" s="71">
        <v>11</v>
      </c>
      <c r="Z199" s="71">
        <v>1</v>
      </c>
      <c r="AA199" s="71">
        <v>4</v>
      </c>
      <c r="AB199" s="71">
        <v>2</v>
      </c>
      <c r="AC199" s="71">
        <v>5</v>
      </c>
      <c r="AD199" s="205"/>
      <c r="AE199" s="8" t="s">
        <v>91</v>
      </c>
      <c r="AF199" s="71">
        <v>198</v>
      </c>
      <c r="AG199" s="71">
        <v>96</v>
      </c>
      <c r="AH199" s="71">
        <v>50</v>
      </c>
      <c r="AI199" s="71">
        <v>65</v>
      </c>
      <c r="AJ199" s="71">
        <v>31</v>
      </c>
      <c r="AK199" s="71">
        <v>0</v>
      </c>
      <c r="AL199" s="71">
        <v>6</v>
      </c>
      <c r="AM199" s="71">
        <v>5</v>
      </c>
      <c r="AN199" s="71">
        <v>14</v>
      </c>
      <c r="AO199" s="71">
        <v>6</v>
      </c>
      <c r="AP199" s="71">
        <v>4</v>
      </c>
      <c r="AR199" s="80" t="s">
        <v>14</v>
      </c>
      <c r="AS199" s="80" t="s">
        <v>2464</v>
      </c>
      <c r="AT199" s="78">
        <v>501</v>
      </c>
    </row>
    <row r="200" spans="1:46">
      <c r="A200" s="205"/>
      <c r="B200" s="25" t="s">
        <v>73</v>
      </c>
      <c r="C200" s="26">
        <v>0</v>
      </c>
      <c r="D200" s="26">
        <v>0</v>
      </c>
      <c r="E200" s="26">
        <v>360</v>
      </c>
      <c r="F200" s="26">
        <v>188</v>
      </c>
      <c r="G200" s="26">
        <v>556</v>
      </c>
      <c r="H200" s="26">
        <v>312</v>
      </c>
      <c r="I200" s="26">
        <v>712</v>
      </c>
      <c r="J200" s="26">
        <v>372</v>
      </c>
      <c r="K200" s="26">
        <v>1628</v>
      </c>
      <c r="L200" s="26">
        <v>872</v>
      </c>
      <c r="M200" s="26">
        <v>0</v>
      </c>
      <c r="N200" s="26">
        <v>10</v>
      </c>
      <c r="O200" s="26">
        <v>16</v>
      </c>
      <c r="P200" s="26">
        <v>17</v>
      </c>
      <c r="Q200" s="26">
        <v>43</v>
      </c>
      <c r="R200" s="205"/>
      <c r="S200" s="25" t="s">
        <v>73</v>
      </c>
      <c r="T200" s="26">
        <v>30</v>
      </c>
      <c r="U200" s="26">
        <v>29</v>
      </c>
      <c r="V200" s="26">
        <v>18</v>
      </c>
      <c r="W200" s="26">
        <v>0</v>
      </c>
      <c r="X200" s="26">
        <v>35</v>
      </c>
      <c r="Y200" s="26">
        <v>28</v>
      </c>
      <c r="Z200" s="26">
        <v>1</v>
      </c>
      <c r="AA200" s="26">
        <v>15</v>
      </c>
      <c r="AB200" s="26">
        <v>8</v>
      </c>
      <c r="AC200" s="26">
        <v>15</v>
      </c>
      <c r="AD200" s="205"/>
      <c r="AE200" s="25" t="s">
        <v>73</v>
      </c>
      <c r="AF200" s="26">
        <v>250</v>
      </c>
      <c r="AG200" s="26">
        <v>112</v>
      </c>
      <c r="AH200" s="26">
        <v>50</v>
      </c>
      <c r="AI200" s="26">
        <v>179</v>
      </c>
      <c r="AJ200" s="26">
        <v>111</v>
      </c>
      <c r="AK200" s="26">
        <v>34</v>
      </c>
      <c r="AL200" s="26">
        <v>34</v>
      </c>
      <c r="AM200" s="26">
        <v>15</v>
      </c>
      <c r="AN200" s="26">
        <v>33</v>
      </c>
      <c r="AO200" s="26">
        <v>19</v>
      </c>
      <c r="AP200" s="26">
        <v>18</v>
      </c>
      <c r="AR200" s="80" t="s">
        <v>14</v>
      </c>
      <c r="AS200" s="80" t="s">
        <v>2465</v>
      </c>
      <c r="AT200" s="78">
        <v>1297</v>
      </c>
    </row>
    <row r="201" spans="1:46">
      <c r="A201" s="205" t="s">
        <v>15</v>
      </c>
      <c r="B201" s="8" t="s">
        <v>90</v>
      </c>
      <c r="C201" s="71">
        <v>0</v>
      </c>
      <c r="D201" s="71">
        <v>0</v>
      </c>
      <c r="E201" s="71">
        <v>100</v>
      </c>
      <c r="F201" s="71">
        <v>58</v>
      </c>
      <c r="G201" s="71">
        <v>254</v>
      </c>
      <c r="H201" s="71">
        <v>138</v>
      </c>
      <c r="I201" s="71">
        <v>526</v>
      </c>
      <c r="J201" s="71">
        <v>282</v>
      </c>
      <c r="K201" s="125">
        <v>880</v>
      </c>
      <c r="L201" s="125">
        <v>478</v>
      </c>
      <c r="M201" s="71">
        <v>0</v>
      </c>
      <c r="N201" s="71">
        <v>4</v>
      </c>
      <c r="O201" s="71">
        <v>7</v>
      </c>
      <c r="P201" s="71">
        <v>12</v>
      </c>
      <c r="Q201" s="125">
        <v>23</v>
      </c>
      <c r="R201" s="205" t="s">
        <v>15</v>
      </c>
      <c r="S201" s="8" t="s">
        <v>90</v>
      </c>
      <c r="T201" s="125">
        <v>14</v>
      </c>
      <c r="U201" s="71">
        <v>13</v>
      </c>
      <c r="V201" s="71">
        <v>2</v>
      </c>
      <c r="W201" s="71">
        <v>1</v>
      </c>
      <c r="X201" s="71">
        <v>19</v>
      </c>
      <c r="Y201" s="71">
        <v>19</v>
      </c>
      <c r="Z201" s="71">
        <v>2</v>
      </c>
      <c r="AA201" s="71">
        <v>8</v>
      </c>
      <c r="AB201" s="71">
        <v>6</v>
      </c>
      <c r="AC201" s="71">
        <v>10</v>
      </c>
      <c r="AD201" s="205" t="s">
        <v>15</v>
      </c>
      <c r="AE201" s="8" t="s">
        <v>90</v>
      </c>
      <c r="AF201" s="71">
        <v>113</v>
      </c>
      <c r="AG201" s="71">
        <v>43</v>
      </c>
      <c r="AH201" s="71">
        <v>15</v>
      </c>
      <c r="AI201" s="71">
        <v>71</v>
      </c>
      <c r="AJ201" s="71">
        <v>74</v>
      </c>
      <c r="AK201" s="71">
        <v>57</v>
      </c>
      <c r="AL201" s="71">
        <v>0</v>
      </c>
      <c r="AM201" s="71">
        <v>7</v>
      </c>
      <c r="AN201" s="71">
        <v>15</v>
      </c>
      <c r="AO201" s="71">
        <v>10</v>
      </c>
      <c r="AP201" s="71">
        <v>8</v>
      </c>
      <c r="AR201" s="80" t="s">
        <v>15</v>
      </c>
      <c r="AS201" s="80" t="s">
        <v>2466</v>
      </c>
      <c r="AT201" s="78">
        <v>720</v>
      </c>
    </row>
    <row r="202" spans="1:46">
      <c r="A202" s="205"/>
      <c r="B202" s="8" t="s">
        <v>91</v>
      </c>
      <c r="C202" s="71">
        <v>0</v>
      </c>
      <c r="D202" s="71">
        <v>0</v>
      </c>
      <c r="E202" s="71">
        <v>19</v>
      </c>
      <c r="F202" s="71">
        <v>10</v>
      </c>
      <c r="G202" s="71">
        <v>92</v>
      </c>
      <c r="H202" s="71">
        <v>50</v>
      </c>
      <c r="I202" s="71">
        <v>119</v>
      </c>
      <c r="J202" s="71">
        <v>72</v>
      </c>
      <c r="K202" s="125">
        <v>230</v>
      </c>
      <c r="L202" s="125">
        <v>132</v>
      </c>
      <c r="M202" s="71">
        <v>0</v>
      </c>
      <c r="N202" s="71">
        <v>1</v>
      </c>
      <c r="O202" s="71">
        <v>3</v>
      </c>
      <c r="P202" s="71">
        <v>3</v>
      </c>
      <c r="Q202" s="125">
        <v>7</v>
      </c>
      <c r="R202" s="205"/>
      <c r="S202" s="8" t="s">
        <v>91</v>
      </c>
      <c r="T202" s="125">
        <v>6</v>
      </c>
      <c r="U202" s="71">
        <v>6</v>
      </c>
      <c r="V202" s="71">
        <v>6</v>
      </c>
      <c r="W202" s="71">
        <v>0</v>
      </c>
      <c r="X202" s="71">
        <v>8</v>
      </c>
      <c r="Y202" s="71">
        <v>8</v>
      </c>
      <c r="Z202" s="71">
        <v>1</v>
      </c>
      <c r="AA202" s="71">
        <v>3</v>
      </c>
      <c r="AB202" s="71">
        <v>3</v>
      </c>
      <c r="AC202" s="71">
        <v>3</v>
      </c>
      <c r="AD202" s="205"/>
      <c r="AE202" s="8" t="s">
        <v>91</v>
      </c>
      <c r="AF202" s="71">
        <v>94</v>
      </c>
      <c r="AG202" s="71">
        <v>13</v>
      </c>
      <c r="AH202" s="71">
        <v>0</v>
      </c>
      <c r="AI202" s="71">
        <v>24</v>
      </c>
      <c r="AJ202" s="71">
        <v>0</v>
      </c>
      <c r="AK202" s="71">
        <v>0</v>
      </c>
      <c r="AL202" s="71">
        <v>0</v>
      </c>
      <c r="AM202" s="71">
        <v>1</v>
      </c>
      <c r="AN202" s="71">
        <v>7</v>
      </c>
      <c r="AO202" s="71">
        <v>3</v>
      </c>
      <c r="AP202" s="71">
        <v>0</v>
      </c>
      <c r="AR202" s="80" t="s">
        <v>15</v>
      </c>
      <c r="AS202" s="80" t="s">
        <v>2467</v>
      </c>
      <c r="AT202" s="78">
        <v>142</v>
      </c>
    </row>
    <row r="203" spans="1:46">
      <c r="A203" s="205"/>
      <c r="B203" s="25" t="s">
        <v>73</v>
      </c>
      <c r="C203" s="26">
        <v>0</v>
      </c>
      <c r="D203" s="26">
        <v>0</v>
      </c>
      <c r="E203" s="26">
        <v>119</v>
      </c>
      <c r="F203" s="26">
        <v>68</v>
      </c>
      <c r="G203" s="26">
        <v>346</v>
      </c>
      <c r="H203" s="26">
        <v>188</v>
      </c>
      <c r="I203" s="26">
        <v>645</v>
      </c>
      <c r="J203" s="26">
        <v>354</v>
      </c>
      <c r="K203" s="26">
        <v>1110</v>
      </c>
      <c r="L203" s="26">
        <v>610</v>
      </c>
      <c r="M203" s="26">
        <v>0</v>
      </c>
      <c r="N203" s="26">
        <v>5</v>
      </c>
      <c r="O203" s="26">
        <v>10</v>
      </c>
      <c r="P203" s="26">
        <v>15</v>
      </c>
      <c r="Q203" s="26">
        <v>30</v>
      </c>
      <c r="R203" s="205"/>
      <c r="S203" s="25" t="s">
        <v>73</v>
      </c>
      <c r="T203" s="26">
        <v>20</v>
      </c>
      <c r="U203" s="26">
        <v>19</v>
      </c>
      <c r="V203" s="26">
        <v>8</v>
      </c>
      <c r="W203" s="26">
        <v>1</v>
      </c>
      <c r="X203" s="26">
        <v>27</v>
      </c>
      <c r="Y203" s="26">
        <v>27</v>
      </c>
      <c r="Z203" s="26">
        <v>3</v>
      </c>
      <c r="AA203" s="26">
        <v>11</v>
      </c>
      <c r="AB203" s="26">
        <v>9</v>
      </c>
      <c r="AC203" s="26">
        <v>13</v>
      </c>
      <c r="AD203" s="205"/>
      <c r="AE203" s="25" t="s">
        <v>73</v>
      </c>
      <c r="AF203" s="26">
        <v>207</v>
      </c>
      <c r="AG203" s="26">
        <v>56</v>
      </c>
      <c r="AH203" s="26">
        <v>15</v>
      </c>
      <c r="AI203" s="26">
        <v>95</v>
      </c>
      <c r="AJ203" s="26">
        <v>74</v>
      </c>
      <c r="AK203" s="26">
        <v>57</v>
      </c>
      <c r="AL203" s="26">
        <v>0</v>
      </c>
      <c r="AM203" s="26">
        <v>8</v>
      </c>
      <c r="AN203" s="26">
        <v>22</v>
      </c>
      <c r="AO203" s="26">
        <v>13</v>
      </c>
      <c r="AP203" s="26">
        <v>8</v>
      </c>
      <c r="AR203" s="80" t="s">
        <v>15</v>
      </c>
      <c r="AS203" s="80" t="s">
        <v>2468</v>
      </c>
      <c r="AT203" s="78">
        <v>862</v>
      </c>
    </row>
    <row r="204" spans="1:46">
      <c r="A204" s="205" t="s">
        <v>16</v>
      </c>
      <c r="B204" s="8" t="s">
        <v>90</v>
      </c>
      <c r="C204" s="71">
        <v>0</v>
      </c>
      <c r="D204" s="71">
        <v>0</v>
      </c>
      <c r="E204" s="71">
        <v>0</v>
      </c>
      <c r="F204" s="71">
        <v>0</v>
      </c>
      <c r="G204" s="71">
        <v>0</v>
      </c>
      <c r="H204" s="71">
        <v>0</v>
      </c>
      <c r="I204" s="71">
        <v>29</v>
      </c>
      <c r="J204" s="71">
        <v>11</v>
      </c>
      <c r="K204" s="125">
        <v>29</v>
      </c>
      <c r="L204" s="125">
        <v>11</v>
      </c>
      <c r="M204" s="71">
        <v>0</v>
      </c>
      <c r="N204" s="71">
        <v>0</v>
      </c>
      <c r="O204" s="71">
        <v>0</v>
      </c>
      <c r="P204" s="71">
        <v>1</v>
      </c>
      <c r="Q204" s="125">
        <v>1</v>
      </c>
      <c r="R204" s="205" t="s">
        <v>16</v>
      </c>
      <c r="S204" s="8" t="s">
        <v>90</v>
      </c>
      <c r="T204" s="125">
        <v>1</v>
      </c>
      <c r="U204" s="71">
        <v>0</v>
      </c>
      <c r="V204" s="71">
        <v>0</v>
      </c>
      <c r="W204" s="71">
        <v>0</v>
      </c>
      <c r="X204" s="71">
        <v>1</v>
      </c>
      <c r="Y204" s="71">
        <v>0</v>
      </c>
      <c r="Z204" s="71">
        <v>0</v>
      </c>
      <c r="AA204" s="71">
        <v>0</v>
      </c>
      <c r="AB204" s="71">
        <v>0</v>
      </c>
      <c r="AC204" s="71">
        <v>1</v>
      </c>
      <c r="AD204" s="205" t="s">
        <v>16</v>
      </c>
      <c r="AE204" s="8" t="s">
        <v>90</v>
      </c>
      <c r="AF204" s="71">
        <v>0</v>
      </c>
      <c r="AG204" s="71">
        <v>0</v>
      </c>
      <c r="AH204" s="71">
        <v>0</v>
      </c>
      <c r="AI204" s="71">
        <v>11</v>
      </c>
      <c r="AJ204" s="71">
        <v>0</v>
      </c>
      <c r="AK204" s="71">
        <v>0</v>
      </c>
      <c r="AL204" s="71">
        <v>0</v>
      </c>
      <c r="AM204" s="71">
        <v>1</v>
      </c>
      <c r="AN204" s="71">
        <v>1</v>
      </c>
      <c r="AO204" s="71">
        <v>1</v>
      </c>
      <c r="AP204" s="71">
        <v>1</v>
      </c>
      <c r="AR204" s="80" t="s">
        <v>16</v>
      </c>
      <c r="AS204" s="80" t="s">
        <v>2469</v>
      </c>
      <c r="AT204" s="78">
        <v>22</v>
      </c>
    </row>
    <row r="205" spans="1:46">
      <c r="A205" s="205"/>
      <c r="B205" s="8" t="s">
        <v>91</v>
      </c>
      <c r="C205" s="71">
        <v>0</v>
      </c>
      <c r="D205" s="71">
        <v>0</v>
      </c>
      <c r="E205" s="71">
        <v>0</v>
      </c>
      <c r="F205" s="71">
        <v>0</v>
      </c>
      <c r="G205" s="71">
        <v>0</v>
      </c>
      <c r="H205" s="71">
        <v>0</v>
      </c>
      <c r="I205" s="71">
        <v>0</v>
      </c>
      <c r="J205" s="71">
        <v>0</v>
      </c>
      <c r="K205" s="125">
        <v>0</v>
      </c>
      <c r="L205" s="125">
        <v>0</v>
      </c>
      <c r="M205" s="71">
        <v>0</v>
      </c>
      <c r="N205" s="71">
        <v>0</v>
      </c>
      <c r="O205" s="71">
        <v>0</v>
      </c>
      <c r="P205" s="71">
        <v>0</v>
      </c>
      <c r="Q205" s="125">
        <v>0</v>
      </c>
      <c r="R205" s="205"/>
      <c r="S205" s="8" t="s">
        <v>91</v>
      </c>
      <c r="T205" s="125">
        <v>0</v>
      </c>
      <c r="U205" s="71">
        <v>0</v>
      </c>
      <c r="V205" s="71">
        <v>0</v>
      </c>
      <c r="W205" s="71">
        <v>0</v>
      </c>
      <c r="X205" s="71">
        <v>0</v>
      </c>
      <c r="Y205" s="71">
        <v>0</v>
      </c>
      <c r="Z205" s="71">
        <v>0</v>
      </c>
      <c r="AA205" s="71">
        <v>0</v>
      </c>
      <c r="AB205" s="71">
        <v>0</v>
      </c>
      <c r="AC205" s="71">
        <v>0</v>
      </c>
      <c r="AD205" s="205"/>
      <c r="AE205" s="8" t="s">
        <v>91</v>
      </c>
      <c r="AF205" s="71">
        <v>0</v>
      </c>
      <c r="AG205" s="71">
        <v>0</v>
      </c>
      <c r="AH205" s="71">
        <v>0</v>
      </c>
      <c r="AI205" s="71">
        <v>0</v>
      </c>
      <c r="AJ205" s="71">
        <v>0</v>
      </c>
      <c r="AK205" s="71">
        <v>0</v>
      </c>
      <c r="AL205" s="71">
        <v>0</v>
      </c>
      <c r="AM205" s="71">
        <v>0</v>
      </c>
      <c r="AN205" s="71">
        <v>0</v>
      </c>
      <c r="AO205" s="71">
        <v>0</v>
      </c>
      <c r="AP205" s="71">
        <v>0</v>
      </c>
      <c r="AR205" s="80" t="s">
        <v>16</v>
      </c>
      <c r="AS205" s="80" t="s">
        <v>2470</v>
      </c>
      <c r="AT205" s="78">
        <v>0</v>
      </c>
    </row>
    <row r="206" spans="1:46">
      <c r="A206" s="205"/>
      <c r="B206" s="25" t="s">
        <v>73</v>
      </c>
      <c r="C206" s="26">
        <v>0</v>
      </c>
      <c r="D206" s="26">
        <v>0</v>
      </c>
      <c r="E206" s="26">
        <v>0</v>
      </c>
      <c r="F206" s="26">
        <v>0</v>
      </c>
      <c r="G206" s="26">
        <v>0</v>
      </c>
      <c r="H206" s="26">
        <v>0</v>
      </c>
      <c r="I206" s="26">
        <v>29</v>
      </c>
      <c r="J206" s="26">
        <v>11</v>
      </c>
      <c r="K206" s="26">
        <v>29</v>
      </c>
      <c r="L206" s="26">
        <v>11</v>
      </c>
      <c r="M206" s="26">
        <v>0</v>
      </c>
      <c r="N206" s="26">
        <v>0</v>
      </c>
      <c r="O206" s="26">
        <v>0</v>
      </c>
      <c r="P206" s="26">
        <v>1</v>
      </c>
      <c r="Q206" s="26">
        <v>1</v>
      </c>
      <c r="R206" s="205"/>
      <c r="S206" s="25" t="s">
        <v>73</v>
      </c>
      <c r="T206" s="26">
        <v>1</v>
      </c>
      <c r="U206" s="26">
        <v>0</v>
      </c>
      <c r="V206" s="26">
        <v>0</v>
      </c>
      <c r="W206" s="26">
        <v>0</v>
      </c>
      <c r="X206" s="26">
        <v>1</v>
      </c>
      <c r="Y206" s="26">
        <v>0</v>
      </c>
      <c r="Z206" s="26">
        <v>0</v>
      </c>
      <c r="AA206" s="26">
        <v>0</v>
      </c>
      <c r="AB206" s="26">
        <v>0</v>
      </c>
      <c r="AC206" s="26">
        <v>1</v>
      </c>
      <c r="AD206" s="205"/>
      <c r="AE206" s="25" t="s">
        <v>73</v>
      </c>
      <c r="AF206" s="26">
        <v>0</v>
      </c>
      <c r="AG206" s="26">
        <v>0</v>
      </c>
      <c r="AH206" s="26">
        <v>0</v>
      </c>
      <c r="AI206" s="26">
        <v>11</v>
      </c>
      <c r="AJ206" s="26">
        <v>0</v>
      </c>
      <c r="AK206" s="26">
        <v>0</v>
      </c>
      <c r="AL206" s="26">
        <v>0</v>
      </c>
      <c r="AM206" s="26">
        <v>1</v>
      </c>
      <c r="AN206" s="26">
        <v>1</v>
      </c>
      <c r="AO206" s="26">
        <v>1</v>
      </c>
      <c r="AP206" s="26">
        <v>1</v>
      </c>
      <c r="AR206" s="80" t="s">
        <v>16</v>
      </c>
      <c r="AS206" s="80" t="s">
        <v>2471</v>
      </c>
      <c r="AT206" s="78">
        <v>22</v>
      </c>
    </row>
    <row r="207" spans="1:46">
      <c r="A207" s="205" t="s">
        <v>8</v>
      </c>
      <c r="B207" s="8" t="s">
        <v>90</v>
      </c>
      <c r="C207" s="71">
        <v>0</v>
      </c>
      <c r="D207" s="71">
        <v>0</v>
      </c>
      <c r="E207" s="71">
        <v>0</v>
      </c>
      <c r="F207" s="71">
        <v>0</v>
      </c>
      <c r="G207" s="71">
        <v>0</v>
      </c>
      <c r="H207" s="71">
        <v>0</v>
      </c>
      <c r="I207" s="71">
        <v>0</v>
      </c>
      <c r="J207" s="71">
        <v>0</v>
      </c>
      <c r="K207" s="125">
        <v>0</v>
      </c>
      <c r="L207" s="125">
        <v>0</v>
      </c>
      <c r="M207" s="71">
        <v>0</v>
      </c>
      <c r="N207" s="71">
        <v>0</v>
      </c>
      <c r="O207" s="71">
        <v>0</v>
      </c>
      <c r="P207" s="71">
        <v>0</v>
      </c>
      <c r="Q207" s="125">
        <v>0</v>
      </c>
      <c r="R207" s="205" t="s">
        <v>8</v>
      </c>
      <c r="S207" s="8" t="s">
        <v>90</v>
      </c>
      <c r="T207" s="125">
        <v>0</v>
      </c>
      <c r="U207" s="71">
        <v>0</v>
      </c>
      <c r="V207" s="71">
        <v>0</v>
      </c>
      <c r="W207" s="71">
        <v>0</v>
      </c>
      <c r="X207" s="71">
        <v>0</v>
      </c>
      <c r="Y207" s="71">
        <v>0</v>
      </c>
      <c r="Z207" s="71">
        <v>0</v>
      </c>
      <c r="AA207" s="71">
        <v>0</v>
      </c>
      <c r="AB207" s="71">
        <v>0</v>
      </c>
      <c r="AC207" s="71">
        <v>0</v>
      </c>
      <c r="AD207" s="205" t="s">
        <v>8</v>
      </c>
      <c r="AE207" s="8" t="s">
        <v>90</v>
      </c>
      <c r="AF207" s="71">
        <v>0</v>
      </c>
      <c r="AG207" s="71">
        <v>0</v>
      </c>
      <c r="AH207" s="71">
        <v>0</v>
      </c>
      <c r="AI207" s="71">
        <v>0</v>
      </c>
      <c r="AJ207" s="71">
        <v>0</v>
      </c>
      <c r="AK207" s="71">
        <v>0</v>
      </c>
      <c r="AL207" s="71">
        <v>0</v>
      </c>
      <c r="AM207" s="71">
        <v>0</v>
      </c>
      <c r="AN207" s="71">
        <v>0</v>
      </c>
      <c r="AO207" s="71">
        <v>0</v>
      </c>
      <c r="AP207" s="71">
        <v>0</v>
      </c>
      <c r="AR207" s="80" t="s">
        <v>8</v>
      </c>
      <c r="AS207" s="80" t="s">
        <v>2472</v>
      </c>
      <c r="AT207" s="78">
        <v>0</v>
      </c>
    </row>
    <row r="208" spans="1:46">
      <c r="A208" s="205"/>
      <c r="B208" s="8" t="s">
        <v>91</v>
      </c>
      <c r="C208" s="71">
        <v>272</v>
      </c>
      <c r="D208" s="71">
        <v>133</v>
      </c>
      <c r="E208" s="71">
        <v>1698</v>
      </c>
      <c r="F208" s="71">
        <v>888</v>
      </c>
      <c r="G208" s="71">
        <v>2117</v>
      </c>
      <c r="H208" s="71">
        <v>1060</v>
      </c>
      <c r="I208" s="71">
        <v>2495</v>
      </c>
      <c r="J208" s="71">
        <v>1259</v>
      </c>
      <c r="K208" s="125">
        <v>6582</v>
      </c>
      <c r="L208" s="125">
        <v>3340</v>
      </c>
      <c r="M208" s="71">
        <v>19</v>
      </c>
      <c r="N208" s="71">
        <v>64</v>
      </c>
      <c r="O208" s="71">
        <v>69</v>
      </c>
      <c r="P208" s="71">
        <v>75</v>
      </c>
      <c r="Q208" s="125">
        <v>227</v>
      </c>
      <c r="R208" s="205"/>
      <c r="S208" s="8" t="s">
        <v>91</v>
      </c>
      <c r="T208" s="125">
        <v>195</v>
      </c>
      <c r="U208" s="71">
        <v>190</v>
      </c>
      <c r="V208" s="71">
        <v>173</v>
      </c>
      <c r="W208" s="71">
        <v>10</v>
      </c>
      <c r="X208" s="71">
        <v>226</v>
      </c>
      <c r="Y208" s="71">
        <v>224</v>
      </c>
      <c r="Z208" s="71">
        <v>6</v>
      </c>
      <c r="AA208" s="71">
        <v>138</v>
      </c>
      <c r="AB208" s="71">
        <v>79</v>
      </c>
      <c r="AC208" s="71">
        <v>50</v>
      </c>
      <c r="AD208" s="205"/>
      <c r="AE208" s="8" t="s">
        <v>91</v>
      </c>
      <c r="AF208" s="71">
        <v>2880</v>
      </c>
      <c r="AG208" s="71">
        <v>847</v>
      </c>
      <c r="AH208" s="71">
        <v>9</v>
      </c>
      <c r="AI208" s="71">
        <v>468</v>
      </c>
      <c r="AJ208" s="71">
        <v>528</v>
      </c>
      <c r="AK208" s="71">
        <v>300</v>
      </c>
      <c r="AL208" s="71">
        <v>68</v>
      </c>
      <c r="AM208" s="71">
        <v>197</v>
      </c>
      <c r="AN208" s="71">
        <v>227</v>
      </c>
      <c r="AO208" s="71">
        <v>245</v>
      </c>
      <c r="AP208" s="71">
        <v>218</v>
      </c>
      <c r="AR208" s="80" t="s">
        <v>8</v>
      </c>
      <c r="AS208" s="80" t="s">
        <v>2473</v>
      </c>
      <c r="AT208" s="78">
        <v>6949</v>
      </c>
    </row>
    <row r="209" spans="1:46">
      <c r="A209" s="205"/>
      <c r="B209" s="25" t="s">
        <v>73</v>
      </c>
      <c r="C209" s="26">
        <v>272</v>
      </c>
      <c r="D209" s="26">
        <v>133</v>
      </c>
      <c r="E209" s="26">
        <v>1698</v>
      </c>
      <c r="F209" s="26">
        <v>888</v>
      </c>
      <c r="G209" s="26">
        <v>2117</v>
      </c>
      <c r="H209" s="26">
        <v>1060</v>
      </c>
      <c r="I209" s="26">
        <v>2495</v>
      </c>
      <c r="J209" s="26">
        <v>1259</v>
      </c>
      <c r="K209" s="26">
        <v>6582</v>
      </c>
      <c r="L209" s="26">
        <v>3340</v>
      </c>
      <c r="M209" s="26">
        <v>19</v>
      </c>
      <c r="N209" s="26">
        <v>64</v>
      </c>
      <c r="O209" s="26">
        <v>69</v>
      </c>
      <c r="P209" s="26">
        <v>75</v>
      </c>
      <c r="Q209" s="26">
        <v>227</v>
      </c>
      <c r="R209" s="205"/>
      <c r="S209" s="25" t="s">
        <v>73</v>
      </c>
      <c r="T209" s="26">
        <v>195</v>
      </c>
      <c r="U209" s="26">
        <v>190</v>
      </c>
      <c r="V209" s="26">
        <v>173</v>
      </c>
      <c r="W209" s="26">
        <v>10</v>
      </c>
      <c r="X209" s="26">
        <v>226</v>
      </c>
      <c r="Y209" s="26">
        <v>224</v>
      </c>
      <c r="Z209" s="26">
        <v>6</v>
      </c>
      <c r="AA209" s="26">
        <v>138</v>
      </c>
      <c r="AB209" s="26">
        <v>79</v>
      </c>
      <c r="AC209" s="26">
        <v>50</v>
      </c>
      <c r="AD209" s="205"/>
      <c r="AE209" s="25" t="s">
        <v>73</v>
      </c>
      <c r="AF209" s="26">
        <v>2880</v>
      </c>
      <c r="AG209" s="26">
        <v>847</v>
      </c>
      <c r="AH209" s="26">
        <v>9</v>
      </c>
      <c r="AI209" s="26">
        <v>468</v>
      </c>
      <c r="AJ209" s="26">
        <v>528</v>
      </c>
      <c r="AK209" s="26">
        <v>300</v>
      </c>
      <c r="AL209" s="26">
        <v>68</v>
      </c>
      <c r="AM209" s="26">
        <v>197</v>
      </c>
      <c r="AN209" s="26">
        <v>227</v>
      </c>
      <c r="AO209" s="26">
        <v>245</v>
      </c>
      <c r="AP209" s="26">
        <v>218</v>
      </c>
      <c r="AR209" s="80" t="s">
        <v>8</v>
      </c>
      <c r="AS209" s="80" t="s">
        <v>2474</v>
      </c>
      <c r="AT209" s="78">
        <v>6949</v>
      </c>
    </row>
    <row r="210" spans="1:46">
      <c r="A210" s="205" t="s">
        <v>9</v>
      </c>
      <c r="B210" s="8" t="s">
        <v>90</v>
      </c>
      <c r="C210" s="71">
        <v>22</v>
      </c>
      <c r="D210" s="71">
        <v>13</v>
      </c>
      <c r="E210" s="71">
        <v>492</v>
      </c>
      <c r="F210" s="71">
        <v>266</v>
      </c>
      <c r="G210" s="71">
        <v>913</v>
      </c>
      <c r="H210" s="71">
        <v>462</v>
      </c>
      <c r="I210" s="71">
        <v>1761</v>
      </c>
      <c r="J210" s="71">
        <v>890</v>
      </c>
      <c r="K210" s="125">
        <v>3188</v>
      </c>
      <c r="L210" s="125">
        <v>1631</v>
      </c>
      <c r="M210" s="71">
        <v>2</v>
      </c>
      <c r="N210" s="71">
        <v>21</v>
      </c>
      <c r="O210" s="71">
        <v>36</v>
      </c>
      <c r="P210" s="71">
        <v>50</v>
      </c>
      <c r="Q210" s="125">
        <v>109</v>
      </c>
      <c r="R210" s="205" t="s">
        <v>9</v>
      </c>
      <c r="S210" s="8" t="s">
        <v>90</v>
      </c>
      <c r="T210" s="125">
        <v>86</v>
      </c>
      <c r="U210" s="71">
        <v>82</v>
      </c>
      <c r="V210" s="71">
        <v>30</v>
      </c>
      <c r="W210" s="71">
        <v>0</v>
      </c>
      <c r="X210" s="71">
        <v>89</v>
      </c>
      <c r="Y210" s="71">
        <v>79</v>
      </c>
      <c r="Z210" s="71">
        <v>7</v>
      </c>
      <c r="AA210" s="71">
        <v>42</v>
      </c>
      <c r="AB210" s="71">
        <v>19</v>
      </c>
      <c r="AC210" s="71">
        <v>46</v>
      </c>
      <c r="AD210" s="205" t="s">
        <v>9</v>
      </c>
      <c r="AE210" s="8" t="s">
        <v>90</v>
      </c>
      <c r="AF210" s="71">
        <v>1180</v>
      </c>
      <c r="AG210" s="71">
        <v>404</v>
      </c>
      <c r="AH210" s="71">
        <v>137</v>
      </c>
      <c r="AI210" s="71">
        <v>404</v>
      </c>
      <c r="AJ210" s="71">
        <v>67</v>
      </c>
      <c r="AK210" s="71">
        <v>118</v>
      </c>
      <c r="AL210" s="71">
        <v>21</v>
      </c>
      <c r="AM210" s="71">
        <v>42</v>
      </c>
      <c r="AN210" s="71">
        <v>94</v>
      </c>
      <c r="AO210" s="71">
        <v>89</v>
      </c>
      <c r="AP210" s="71">
        <v>78</v>
      </c>
      <c r="AR210" s="80" t="s">
        <v>9</v>
      </c>
      <c r="AS210" s="80" t="s">
        <v>2475</v>
      </c>
      <c r="AT210" s="78">
        <v>2903</v>
      </c>
    </row>
    <row r="211" spans="1:46">
      <c r="A211" s="205"/>
      <c r="B211" s="8" t="s">
        <v>91</v>
      </c>
      <c r="C211" s="71">
        <v>0</v>
      </c>
      <c r="D211" s="71">
        <v>0</v>
      </c>
      <c r="E211" s="71">
        <v>0</v>
      </c>
      <c r="F211" s="71">
        <v>0</v>
      </c>
      <c r="G211" s="71">
        <v>0</v>
      </c>
      <c r="H211" s="71">
        <v>0</v>
      </c>
      <c r="I211" s="71">
        <v>0</v>
      </c>
      <c r="J211" s="71">
        <v>0</v>
      </c>
      <c r="K211" s="125">
        <v>0</v>
      </c>
      <c r="L211" s="125">
        <v>0</v>
      </c>
      <c r="M211" s="71">
        <v>0</v>
      </c>
      <c r="N211" s="71">
        <v>0</v>
      </c>
      <c r="O211" s="71">
        <v>0</v>
      </c>
      <c r="P211" s="71">
        <v>0</v>
      </c>
      <c r="Q211" s="125">
        <v>0</v>
      </c>
      <c r="R211" s="205"/>
      <c r="S211" s="8" t="s">
        <v>91</v>
      </c>
      <c r="T211" s="125">
        <v>0</v>
      </c>
      <c r="U211" s="71">
        <v>0</v>
      </c>
      <c r="V211" s="71">
        <v>0</v>
      </c>
      <c r="W211" s="71">
        <v>0</v>
      </c>
      <c r="X211" s="71">
        <v>0</v>
      </c>
      <c r="Y211" s="71">
        <v>0</v>
      </c>
      <c r="Z211" s="71">
        <v>0</v>
      </c>
      <c r="AA211" s="71">
        <v>0</v>
      </c>
      <c r="AB211" s="71">
        <v>0</v>
      </c>
      <c r="AC211" s="71">
        <v>0</v>
      </c>
      <c r="AD211" s="205"/>
      <c r="AE211" s="8" t="s">
        <v>91</v>
      </c>
      <c r="AF211" s="71">
        <v>0</v>
      </c>
      <c r="AG211" s="71">
        <v>0</v>
      </c>
      <c r="AH211" s="71">
        <v>0</v>
      </c>
      <c r="AI211" s="71">
        <v>0</v>
      </c>
      <c r="AJ211" s="71">
        <v>0</v>
      </c>
      <c r="AK211" s="71">
        <v>0</v>
      </c>
      <c r="AL211" s="71">
        <v>0</v>
      </c>
      <c r="AM211" s="71">
        <v>0</v>
      </c>
      <c r="AN211" s="71">
        <v>0</v>
      </c>
      <c r="AO211" s="71">
        <v>0</v>
      </c>
      <c r="AP211" s="71">
        <v>0</v>
      </c>
      <c r="AR211" s="80" t="s">
        <v>9</v>
      </c>
      <c r="AS211" s="80" t="s">
        <v>2476</v>
      </c>
      <c r="AT211" s="78">
        <v>0</v>
      </c>
    </row>
    <row r="212" spans="1:46">
      <c r="A212" s="205"/>
      <c r="B212" s="25" t="s">
        <v>73</v>
      </c>
      <c r="C212" s="26">
        <v>22</v>
      </c>
      <c r="D212" s="26">
        <v>13</v>
      </c>
      <c r="E212" s="26">
        <v>492</v>
      </c>
      <c r="F212" s="26">
        <v>266</v>
      </c>
      <c r="G212" s="26">
        <v>913</v>
      </c>
      <c r="H212" s="26">
        <v>462</v>
      </c>
      <c r="I212" s="26">
        <v>1761</v>
      </c>
      <c r="J212" s="26">
        <v>890</v>
      </c>
      <c r="K212" s="26">
        <v>3188</v>
      </c>
      <c r="L212" s="26">
        <v>1631</v>
      </c>
      <c r="M212" s="26">
        <v>2</v>
      </c>
      <c r="N212" s="26">
        <v>21</v>
      </c>
      <c r="O212" s="26">
        <v>36</v>
      </c>
      <c r="P212" s="26">
        <v>50</v>
      </c>
      <c r="Q212" s="26">
        <v>109</v>
      </c>
      <c r="R212" s="205"/>
      <c r="S212" s="25" t="s">
        <v>73</v>
      </c>
      <c r="T212" s="26">
        <v>86</v>
      </c>
      <c r="U212" s="26">
        <v>82</v>
      </c>
      <c r="V212" s="26">
        <v>30</v>
      </c>
      <c r="W212" s="26">
        <v>0</v>
      </c>
      <c r="X212" s="26">
        <v>89</v>
      </c>
      <c r="Y212" s="26">
        <v>79</v>
      </c>
      <c r="Z212" s="26">
        <v>7</v>
      </c>
      <c r="AA212" s="26">
        <v>42</v>
      </c>
      <c r="AB212" s="26">
        <v>19</v>
      </c>
      <c r="AC212" s="26">
        <v>46</v>
      </c>
      <c r="AD212" s="205"/>
      <c r="AE212" s="25" t="s">
        <v>73</v>
      </c>
      <c r="AF212" s="26">
        <v>1180</v>
      </c>
      <c r="AG212" s="26">
        <v>404</v>
      </c>
      <c r="AH212" s="26">
        <v>137</v>
      </c>
      <c r="AI212" s="26">
        <v>404</v>
      </c>
      <c r="AJ212" s="26">
        <v>67</v>
      </c>
      <c r="AK212" s="26">
        <v>118</v>
      </c>
      <c r="AL212" s="26">
        <v>21</v>
      </c>
      <c r="AM212" s="26">
        <v>42</v>
      </c>
      <c r="AN212" s="26">
        <v>94</v>
      </c>
      <c r="AO212" s="26">
        <v>89</v>
      </c>
      <c r="AP212" s="26">
        <v>78</v>
      </c>
      <c r="AR212" s="80" t="s">
        <v>9</v>
      </c>
      <c r="AS212" s="80" t="s">
        <v>2477</v>
      </c>
      <c r="AT212" s="78">
        <v>2903</v>
      </c>
    </row>
    <row r="213" spans="1:46">
      <c r="A213" s="7" t="s">
        <v>100</v>
      </c>
      <c r="B213" s="8"/>
      <c r="C213" s="22"/>
      <c r="D213" s="11"/>
      <c r="E213" s="22"/>
      <c r="F213" s="22"/>
      <c r="G213" s="22"/>
      <c r="H213" s="22"/>
      <c r="I213" s="22"/>
      <c r="J213" s="22"/>
      <c r="K213" s="7"/>
      <c r="L213" s="7"/>
      <c r="M213" s="8"/>
      <c r="N213" s="8"/>
      <c r="O213" s="22"/>
      <c r="P213" s="22"/>
      <c r="Q213" s="7"/>
      <c r="R213" s="7" t="s">
        <v>100</v>
      </c>
      <c r="S213" s="23"/>
      <c r="T213" s="17"/>
      <c r="U213" s="17"/>
      <c r="V213" s="23"/>
      <c r="W213" s="20"/>
      <c r="X213" s="19"/>
      <c r="Y213" s="17"/>
      <c r="Z213" s="17"/>
      <c r="AA213" s="19"/>
      <c r="AB213" s="17"/>
      <c r="AC213" s="19"/>
      <c r="AD213" s="7" t="s">
        <v>100</v>
      </c>
      <c r="AE213" s="8"/>
      <c r="AF213" s="22"/>
      <c r="AG213" s="22"/>
      <c r="AH213" s="22"/>
      <c r="AI213" s="8"/>
      <c r="AJ213" s="11"/>
      <c r="AK213" s="11"/>
      <c r="AL213" s="22"/>
      <c r="AM213" s="22"/>
      <c r="AN213" s="22"/>
      <c r="AO213" s="22"/>
      <c r="AP213" s="22"/>
      <c r="AR213" s="80" t="str">
        <f>IF(A213="",AR212,A213)</f>
        <v>ATSIMO-ATSINANANA</v>
      </c>
      <c r="AS213" s="80" t="str">
        <f>AR213&amp;B213</f>
        <v>ATSIMO-ATSINANANA</v>
      </c>
      <c r="AT213" s="78">
        <f>AF213+AH213+2*AI213+3*AJ213+4*AK213+5*AL213</f>
        <v>0</v>
      </c>
    </row>
    <row r="214" spans="1:46" ht="13.9" customHeight="1">
      <c r="A214" s="205" t="s">
        <v>18</v>
      </c>
      <c r="B214" s="8" t="s">
        <v>90</v>
      </c>
      <c r="C214" s="71">
        <v>0</v>
      </c>
      <c r="D214" s="71">
        <v>0</v>
      </c>
      <c r="E214" s="71">
        <v>33</v>
      </c>
      <c r="F214" s="71">
        <v>12</v>
      </c>
      <c r="G214" s="71">
        <v>101</v>
      </c>
      <c r="H214" s="71">
        <v>46</v>
      </c>
      <c r="I214" s="71">
        <v>78</v>
      </c>
      <c r="J214" s="71">
        <v>35</v>
      </c>
      <c r="K214" s="125">
        <v>212</v>
      </c>
      <c r="L214" s="125">
        <v>93</v>
      </c>
      <c r="M214" s="71">
        <v>0</v>
      </c>
      <c r="N214" s="71">
        <v>1</v>
      </c>
      <c r="O214" s="71">
        <v>2</v>
      </c>
      <c r="P214" s="71">
        <v>2</v>
      </c>
      <c r="Q214" s="125">
        <v>5</v>
      </c>
      <c r="R214" s="205" t="s">
        <v>18</v>
      </c>
      <c r="S214" s="8" t="s">
        <v>90</v>
      </c>
      <c r="T214" s="125">
        <v>3</v>
      </c>
      <c r="U214" s="71">
        <v>3</v>
      </c>
      <c r="V214" s="71">
        <v>3</v>
      </c>
      <c r="W214" s="71">
        <v>1</v>
      </c>
      <c r="X214" s="71">
        <v>5</v>
      </c>
      <c r="Y214" s="71">
        <v>5</v>
      </c>
      <c r="Z214" s="71">
        <v>4</v>
      </c>
      <c r="AA214" s="71">
        <v>0</v>
      </c>
      <c r="AB214" s="71">
        <v>0</v>
      </c>
      <c r="AC214" s="71">
        <v>2</v>
      </c>
      <c r="AD214" s="205" t="s">
        <v>18</v>
      </c>
      <c r="AE214" s="8" t="s">
        <v>90</v>
      </c>
      <c r="AF214" s="71">
        <v>50</v>
      </c>
      <c r="AG214" s="71">
        <v>5</v>
      </c>
      <c r="AH214" s="71">
        <v>0</v>
      </c>
      <c r="AI214" s="71">
        <v>6</v>
      </c>
      <c r="AJ214" s="71">
        <v>0</v>
      </c>
      <c r="AK214" s="71">
        <v>0</v>
      </c>
      <c r="AL214" s="71">
        <v>0</v>
      </c>
      <c r="AM214" s="71">
        <v>0</v>
      </c>
      <c r="AN214" s="71">
        <v>4</v>
      </c>
      <c r="AO214" s="71">
        <v>3</v>
      </c>
      <c r="AP214" s="71">
        <v>3</v>
      </c>
      <c r="AR214" s="80" t="s">
        <v>18</v>
      </c>
      <c r="AS214" s="80" t="s">
        <v>2481</v>
      </c>
      <c r="AT214" s="78">
        <v>62</v>
      </c>
    </row>
    <row r="215" spans="1:46" ht="13.9" customHeight="1">
      <c r="A215" s="205"/>
      <c r="B215" s="8" t="s">
        <v>91</v>
      </c>
      <c r="C215" s="71">
        <v>0</v>
      </c>
      <c r="D215" s="71">
        <v>0</v>
      </c>
      <c r="E215" s="71">
        <v>0</v>
      </c>
      <c r="F215" s="71">
        <v>0</v>
      </c>
      <c r="G215" s="71">
        <v>0</v>
      </c>
      <c r="H215" s="71">
        <v>0</v>
      </c>
      <c r="I215" s="71">
        <v>0</v>
      </c>
      <c r="J215" s="71">
        <v>0</v>
      </c>
      <c r="K215" s="125">
        <v>0</v>
      </c>
      <c r="L215" s="125">
        <v>0</v>
      </c>
      <c r="M215" s="71">
        <v>0</v>
      </c>
      <c r="N215" s="71">
        <v>0</v>
      </c>
      <c r="O215" s="71">
        <v>0</v>
      </c>
      <c r="P215" s="71">
        <v>0</v>
      </c>
      <c r="Q215" s="125">
        <v>0</v>
      </c>
      <c r="R215" s="205"/>
      <c r="S215" s="8" t="s">
        <v>91</v>
      </c>
      <c r="T215" s="125">
        <v>0</v>
      </c>
      <c r="U215" s="71">
        <v>0</v>
      </c>
      <c r="V215" s="71">
        <v>0</v>
      </c>
      <c r="W215" s="71">
        <v>0</v>
      </c>
      <c r="X215" s="71">
        <v>0</v>
      </c>
      <c r="Y215" s="71">
        <v>0</v>
      </c>
      <c r="Z215" s="71">
        <v>0</v>
      </c>
      <c r="AA215" s="71">
        <v>0</v>
      </c>
      <c r="AB215" s="71">
        <v>0</v>
      </c>
      <c r="AC215" s="71">
        <v>0</v>
      </c>
      <c r="AD215" s="205"/>
      <c r="AE215" s="8" t="s">
        <v>91</v>
      </c>
      <c r="AF215" s="71">
        <v>0</v>
      </c>
      <c r="AG215" s="71">
        <v>0</v>
      </c>
      <c r="AH215" s="71">
        <v>0</v>
      </c>
      <c r="AI215" s="71">
        <v>0</v>
      </c>
      <c r="AJ215" s="71">
        <v>0</v>
      </c>
      <c r="AK215" s="71">
        <v>0</v>
      </c>
      <c r="AL215" s="71">
        <v>0</v>
      </c>
      <c r="AM215" s="71">
        <v>0</v>
      </c>
      <c r="AN215" s="71">
        <v>0</v>
      </c>
      <c r="AO215" s="71">
        <v>0</v>
      </c>
      <c r="AP215" s="71">
        <v>0</v>
      </c>
      <c r="AR215" s="80" t="s">
        <v>18</v>
      </c>
      <c r="AS215" s="80" t="s">
        <v>2482</v>
      </c>
      <c r="AT215" s="78">
        <v>0</v>
      </c>
    </row>
    <row r="216" spans="1:46">
      <c r="A216" s="205"/>
      <c r="B216" s="25" t="s">
        <v>73</v>
      </c>
      <c r="C216" s="26">
        <v>0</v>
      </c>
      <c r="D216" s="26">
        <v>0</v>
      </c>
      <c r="E216" s="26">
        <v>33</v>
      </c>
      <c r="F216" s="26">
        <v>12</v>
      </c>
      <c r="G216" s="26">
        <v>101</v>
      </c>
      <c r="H216" s="26">
        <v>46</v>
      </c>
      <c r="I216" s="26">
        <v>78</v>
      </c>
      <c r="J216" s="26">
        <v>35</v>
      </c>
      <c r="K216" s="26">
        <v>212</v>
      </c>
      <c r="L216" s="26">
        <v>93</v>
      </c>
      <c r="M216" s="26">
        <v>0</v>
      </c>
      <c r="N216" s="26">
        <v>1</v>
      </c>
      <c r="O216" s="26">
        <v>2</v>
      </c>
      <c r="P216" s="26">
        <v>2</v>
      </c>
      <c r="Q216" s="26">
        <v>5</v>
      </c>
      <c r="R216" s="205"/>
      <c r="S216" s="25" t="s">
        <v>73</v>
      </c>
      <c r="T216" s="26">
        <v>3</v>
      </c>
      <c r="U216" s="26">
        <v>3</v>
      </c>
      <c r="V216" s="26">
        <v>3</v>
      </c>
      <c r="W216" s="26">
        <v>1</v>
      </c>
      <c r="X216" s="26">
        <v>5</v>
      </c>
      <c r="Y216" s="26">
        <v>5</v>
      </c>
      <c r="Z216" s="26">
        <v>4</v>
      </c>
      <c r="AA216" s="26">
        <v>0</v>
      </c>
      <c r="AB216" s="26">
        <v>0</v>
      </c>
      <c r="AC216" s="26">
        <v>2</v>
      </c>
      <c r="AD216" s="205"/>
      <c r="AE216" s="25" t="s">
        <v>73</v>
      </c>
      <c r="AF216" s="26">
        <v>50</v>
      </c>
      <c r="AG216" s="26">
        <v>5</v>
      </c>
      <c r="AH216" s="26">
        <v>0</v>
      </c>
      <c r="AI216" s="26">
        <v>6</v>
      </c>
      <c r="AJ216" s="26">
        <v>0</v>
      </c>
      <c r="AK216" s="26">
        <v>0</v>
      </c>
      <c r="AL216" s="26">
        <v>0</v>
      </c>
      <c r="AM216" s="26">
        <v>0</v>
      </c>
      <c r="AN216" s="26">
        <v>4</v>
      </c>
      <c r="AO216" s="26">
        <v>3</v>
      </c>
      <c r="AP216" s="26">
        <v>3</v>
      </c>
      <c r="AR216" s="80" t="s">
        <v>18</v>
      </c>
      <c r="AS216" s="80" t="s">
        <v>2483</v>
      </c>
      <c r="AT216" s="78">
        <v>62</v>
      </c>
    </row>
    <row r="217" spans="1:46">
      <c r="A217" s="205" t="s">
        <v>173</v>
      </c>
      <c r="B217" s="8" t="s">
        <v>90</v>
      </c>
      <c r="C217" s="71">
        <v>0</v>
      </c>
      <c r="D217" s="71">
        <v>0</v>
      </c>
      <c r="E217" s="71">
        <v>20</v>
      </c>
      <c r="F217" s="71">
        <v>10</v>
      </c>
      <c r="G217" s="71">
        <v>118</v>
      </c>
      <c r="H217" s="71">
        <v>63</v>
      </c>
      <c r="I217" s="71">
        <v>121</v>
      </c>
      <c r="J217" s="71">
        <v>56</v>
      </c>
      <c r="K217" s="125">
        <v>259</v>
      </c>
      <c r="L217" s="125">
        <v>129</v>
      </c>
      <c r="M217" s="71">
        <v>0</v>
      </c>
      <c r="N217" s="71">
        <v>1</v>
      </c>
      <c r="O217" s="71">
        <v>4</v>
      </c>
      <c r="P217" s="71">
        <v>5</v>
      </c>
      <c r="Q217" s="125">
        <v>10</v>
      </c>
      <c r="R217" s="205" t="s">
        <v>173</v>
      </c>
      <c r="S217" s="8" t="s">
        <v>90</v>
      </c>
      <c r="T217" s="125">
        <v>8</v>
      </c>
      <c r="U217" s="71">
        <v>8</v>
      </c>
      <c r="V217" s="71">
        <v>1</v>
      </c>
      <c r="W217" s="71">
        <v>0</v>
      </c>
      <c r="X217" s="71">
        <v>12</v>
      </c>
      <c r="Y217" s="71">
        <v>11</v>
      </c>
      <c r="Z217" s="71">
        <v>1</v>
      </c>
      <c r="AA217" s="71">
        <v>1</v>
      </c>
      <c r="AB217" s="71">
        <v>0</v>
      </c>
      <c r="AC217" s="71">
        <v>5</v>
      </c>
      <c r="AD217" s="205" t="s">
        <v>173</v>
      </c>
      <c r="AE217" s="8" t="s">
        <v>90</v>
      </c>
      <c r="AF217" s="71">
        <v>314</v>
      </c>
      <c r="AG217" s="71">
        <v>279</v>
      </c>
      <c r="AH217" s="71">
        <v>0</v>
      </c>
      <c r="AI217" s="71">
        <v>0</v>
      </c>
      <c r="AJ217" s="71">
        <v>0</v>
      </c>
      <c r="AK217" s="71">
        <v>0</v>
      </c>
      <c r="AL217" s="71">
        <v>0</v>
      </c>
      <c r="AM217" s="71">
        <v>3</v>
      </c>
      <c r="AN217" s="71">
        <v>10</v>
      </c>
      <c r="AO217" s="71">
        <v>8</v>
      </c>
      <c r="AP217" s="71">
        <v>8</v>
      </c>
      <c r="AR217" s="80" t="s">
        <v>173</v>
      </c>
      <c r="AS217" s="80" t="s">
        <v>2484</v>
      </c>
      <c r="AT217" s="78">
        <v>314</v>
      </c>
    </row>
    <row r="218" spans="1:46">
      <c r="A218" s="205"/>
      <c r="B218" s="8" t="s">
        <v>91</v>
      </c>
      <c r="C218" s="71">
        <v>17</v>
      </c>
      <c r="D218" s="71">
        <v>9</v>
      </c>
      <c r="E218" s="71">
        <v>347</v>
      </c>
      <c r="F218" s="71">
        <v>181</v>
      </c>
      <c r="G218" s="71">
        <v>447</v>
      </c>
      <c r="H218" s="71">
        <v>236</v>
      </c>
      <c r="I218" s="71">
        <v>558</v>
      </c>
      <c r="J218" s="71">
        <v>280</v>
      </c>
      <c r="K218" s="125">
        <v>1369</v>
      </c>
      <c r="L218" s="125">
        <v>706</v>
      </c>
      <c r="M218" s="71">
        <v>1</v>
      </c>
      <c r="N218" s="71">
        <v>11</v>
      </c>
      <c r="O218" s="71">
        <v>12</v>
      </c>
      <c r="P218" s="71">
        <v>16</v>
      </c>
      <c r="Q218" s="125">
        <v>40</v>
      </c>
      <c r="R218" s="205"/>
      <c r="S218" s="8" t="s">
        <v>91</v>
      </c>
      <c r="T218" s="125">
        <v>34</v>
      </c>
      <c r="U218" s="71">
        <v>34</v>
      </c>
      <c r="V218" s="71">
        <v>27</v>
      </c>
      <c r="W218" s="71">
        <v>0</v>
      </c>
      <c r="X218" s="71">
        <v>54</v>
      </c>
      <c r="Y218" s="71">
        <v>54</v>
      </c>
      <c r="Z218" s="71">
        <v>2</v>
      </c>
      <c r="AA218" s="71">
        <v>30</v>
      </c>
      <c r="AB218" s="71">
        <v>13</v>
      </c>
      <c r="AC218" s="71">
        <v>10</v>
      </c>
      <c r="AD218" s="205"/>
      <c r="AE218" s="8" t="s">
        <v>91</v>
      </c>
      <c r="AF218" s="71">
        <v>1125</v>
      </c>
      <c r="AG218" s="71">
        <v>548</v>
      </c>
      <c r="AH218" s="71">
        <v>3</v>
      </c>
      <c r="AI218" s="71">
        <v>153</v>
      </c>
      <c r="AJ218" s="71">
        <v>3</v>
      </c>
      <c r="AK218" s="71">
        <v>0</v>
      </c>
      <c r="AL218" s="71">
        <v>0</v>
      </c>
      <c r="AM218" s="71">
        <v>65</v>
      </c>
      <c r="AN218" s="71">
        <v>40</v>
      </c>
      <c r="AO218" s="71">
        <v>43</v>
      </c>
      <c r="AP218" s="71">
        <v>37</v>
      </c>
      <c r="AR218" s="80" t="s">
        <v>173</v>
      </c>
      <c r="AS218" s="80" t="s">
        <v>2485</v>
      </c>
      <c r="AT218" s="78">
        <v>1443</v>
      </c>
    </row>
    <row r="219" spans="1:46">
      <c r="A219" s="205"/>
      <c r="B219" s="25" t="s">
        <v>73</v>
      </c>
      <c r="C219" s="26">
        <v>17</v>
      </c>
      <c r="D219" s="26">
        <v>9</v>
      </c>
      <c r="E219" s="26">
        <v>367</v>
      </c>
      <c r="F219" s="26">
        <v>191</v>
      </c>
      <c r="G219" s="26">
        <v>565</v>
      </c>
      <c r="H219" s="26">
        <v>299</v>
      </c>
      <c r="I219" s="26">
        <v>679</v>
      </c>
      <c r="J219" s="26">
        <v>336</v>
      </c>
      <c r="K219" s="26">
        <v>1628</v>
      </c>
      <c r="L219" s="26">
        <v>835</v>
      </c>
      <c r="M219" s="26">
        <v>1</v>
      </c>
      <c r="N219" s="26">
        <v>12</v>
      </c>
      <c r="O219" s="26">
        <v>16</v>
      </c>
      <c r="P219" s="26">
        <v>21</v>
      </c>
      <c r="Q219" s="26">
        <v>50</v>
      </c>
      <c r="R219" s="205"/>
      <c r="S219" s="25" t="s">
        <v>73</v>
      </c>
      <c r="T219" s="26">
        <v>42</v>
      </c>
      <c r="U219" s="26">
        <v>42</v>
      </c>
      <c r="V219" s="26">
        <v>28</v>
      </c>
      <c r="W219" s="26">
        <v>0</v>
      </c>
      <c r="X219" s="26">
        <v>66</v>
      </c>
      <c r="Y219" s="26">
        <v>65</v>
      </c>
      <c r="Z219" s="26">
        <v>3</v>
      </c>
      <c r="AA219" s="26">
        <v>31</v>
      </c>
      <c r="AB219" s="26">
        <v>13</v>
      </c>
      <c r="AC219" s="26">
        <v>15</v>
      </c>
      <c r="AD219" s="205"/>
      <c r="AE219" s="25" t="s">
        <v>73</v>
      </c>
      <c r="AF219" s="26">
        <v>1439</v>
      </c>
      <c r="AG219" s="26">
        <v>827</v>
      </c>
      <c r="AH219" s="26">
        <v>3</v>
      </c>
      <c r="AI219" s="26">
        <v>153</v>
      </c>
      <c r="AJ219" s="26">
        <v>3</v>
      </c>
      <c r="AK219" s="26">
        <v>0</v>
      </c>
      <c r="AL219" s="26">
        <v>0</v>
      </c>
      <c r="AM219" s="26">
        <v>68</v>
      </c>
      <c r="AN219" s="26">
        <v>50</v>
      </c>
      <c r="AO219" s="26">
        <v>51</v>
      </c>
      <c r="AP219" s="26">
        <v>45</v>
      </c>
      <c r="AR219" s="80" t="s">
        <v>173</v>
      </c>
      <c r="AS219" s="80" t="s">
        <v>2486</v>
      </c>
      <c r="AT219" s="78">
        <v>1757</v>
      </c>
    </row>
    <row r="220" spans="1:46">
      <c r="A220" s="205" t="s">
        <v>2061</v>
      </c>
      <c r="B220" s="8" t="s">
        <v>90</v>
      </c>
      <c r="C220" s="71">
        <v>0</v>
      </c>
      <c r="D220" s="71">
        <v>0</v>
      </c>
      <c r="E220" s="71">
        <v>115</v>
      </c>
      <c r="F220" s="71">
        <v>58</v>
      </c>
      <c r="G220" s="71">
        <v>7</v>
      </c>
      <c r="H220" s="71">
        <v>3</v>
      </c>
      <c r="I220" s="71">
        <v>119</v>
      </c>
      <c r="J220" s="71">
        <v>51</v>
      </c>
      <c r="K220" s="125">
        <v>241</v>
      </c>
      <c r="L220" s="125">
        <v>112</v>
      </c>
      <c r="M220" s="71">
        <v>0</v>
      </c>
      <c r="N220" s="71">
        <v>2</v>
      </c>
      <c r="O220" s="71">
        <v>1</v>
      </c>
      <c r="P220" s="71">
        <v>3</v>
      </c>
      <c r="Q220" s="125">
        <v>6</v>
      </c>
      <c r="R220" s="205" t="s">
        <v>2061</v>
      </c>
      <c r="S220" s="8" t="s">
        <v>90</v>
      </c>
      <c r="T220" s="125">
        <v>6</v>
      </c>
      <c r="U220" s="71">
        <v>6</v>
      </c>
      <c r="V220" s="71">
        <v>1</v>
      </c>
      <c r="W220" s="71">
        <v>0</v>
      </c>
      <c r="X220" s="71">
        <v>8</v>
      </c>
      <c r="Y220" s="71">
        <v>7</v>
      </c>
      <c r="Z220" s="71">
        <v>0</v>
      </c>
      <c r="AA220" s="71">
        <v>4</v>
      </c>
      <c r="AB220" s="71">
        <v>3</v>
      </c>
      <c r="AC220" s="71">
        <v>4</v>
      </c>
      <c r="AD220" s="205" t="s">
        <v>2061</v>
      </c>
      <c r="AE220" s="8" t="s">
        <v>90</v>
      </c>
      <c r="AF220" s="71">
        <v>93</v>
      </c>
      <c r="AG220" s="71">
        <v>13</v>
      </c>
      <c r="AH220" s="71">
        <v>0</v>
      </c>
      <c r="AI220" s="71">
        <v>0</v>
      </c>
      <c r="AJ220" s="71">
        <v>13</v>
      </c>
      <c r="AK220" s="71">
        <v>0</v>
      </c>
      <c r="AL220" s="71">
        <v>13</v>
      </c>
      <c r="AM220" s="71">
        <v>2</v>
      </c>
      <c r="AN220" s="71">
        <v>5</v>
      </c>
      <c r="AO220" s="71">
        <v>3</v>
      </c>
      <c r="AP220" s="71">
        <v>3</v>
      </c>
      <c r="AR220" s="80" t="s">
        <v>2061</v>
      </c>
      <c r="AS220" s="80" t="s">
        <v>2487</v>
      </c>
      <c r="AT220" s="78">
        <v>197</v>
      </c>
    </row>
    <row r="221" spans="1:46">
      <c r="A221" s="205"/>
      <c r="B221" s="8" t="s">
        <v>91</v>
      </c>
      <c r="C221" s="71">
        <v>0</v>
      </c>
      <c r="D221" s="71">
        <v>0</v>
      </c>
      <c r="E221" s="71">
        <v>0</v>
      </c>
      <c r="F221" s="71">
        <v>0</v>
      </c>
      <c r="G221" s="71">
        <v>0</v>
      </c>
      <c r="H221" s="71">
        <v>0</v>
      </c>
      <c r="I221" s="71">
        <v>0</v>
      </c>
      <c r="J221" s="71">
        <v>0</v>
      </c>
      <c r="K221" s="125">
        <v>0</v>
      </c>
      <c r="L221" s="125">
        <v>0</v>
      </c>
      <c r="M221" s="71">
        <v>0</v>
      </c>
      <c r="N221" s="71">
        <v>0</v>
      </c>
      <c r="O221" s="71">
        <v>0</v>
      </c>
      <c r="P221" s="71">
        <v>0</v>
      </c>
      <c r="Q221" s="125">
        <v>0</v>
      </c>
      <c r="R221" s="205"/>
      <c r="S221" s="8" t="s">
        <v>91</v>
      </c>
      <c r="T221" s="125">
        <v>0</v>
      </c>
      <c r="U221" s="71">
        <v>0</v>
      </c>
      <c r="V221" s="71">
        <v>0</v>
      </c>
      <c r="W221" s="71">
        <v>0</v>
      </c>
      <c r="X221" s="71">
        <v>0</v>
      </c>
      <c r="Y221" s="71">
        <v>0</v>
      </c>
      <c r="Z221" s="71">
        <v>0</v>
      </c>
      <c r="AA221" s="71">
        <v>0</v>
      </c>
      <c r="AB221" s="71">
        <v>0</v>
      </c>
      <c r="AC221" s="71">
        <v>0</v>
      </c>
      <c r="AD221" s="205"/>
      <c r="AE221" s="8" t="s">
        <v>91</v>
      </c>
      <c r="AF221" s="71">
        <v>0</v>
      </c>
      <c r="AG221" s="71">
        <v>0</v>
      </c>
      <c r="AH221" s="71">
        <v>0</v>
      </c>
      <c r="AI221" s="71">
        <v>0</v>
      </c>
      <c r="AJ221" s="71">
        <v>0</v>
      </c>
      <c r="AK221" s="71">
        <v>0</v>
      </c>
      <c r="AL221" s="71">
        <v>0</v>
      </c>
      <c r="AM221" s="71">
        <v>0</v>
      </c>
      <c r="AN221" s="71">
        <v>0</v>
      </c>
      <c r="AO221" s="71">
        <v>0</v>
      </c>
      <c r="AP221" s="71">
        <v>0</v>
      </c>
      <c r="AR221" s="80" t="s">
        <v>2061</v>
      </c>
      <c r="AS221" s="80" t="s">
        <v>2488</v>
      </c>
      <c r="AT221" s="78">
        <v>0</v>
      </c>
    </row>
    <row r="222" spans="1:46">
      <c r="A222" s="205"/>
      <c r="B222" s="25" t="s">
        <v>73</v>
      </c>
      <c r="C222" s="26">
        <v>0</v>
      </c>
      <c r="D222" s="26">
        <v>0</v>
      </c>
      <c r="E222" s="26">
        <v>115</v>
      </c>
      <c r="F222" s="26">
        <v>58</v>
      </c>
      <c r="G222" s="26">
        <v>7</v>
      </c>
      <c r="H222" s="26">
        <v>3</v>
      </c>
      <c r="I222" s="26">
        <v>119</v>
      </c>
      <c r="J222" s="26">
        <v>51</v>
      </c>
      <c r="K222" s="26">
        <v>241</v>
      </c>
      <c r="L222" s="26">
        <v>112</v>
      </c>
      <c r="M222" s="26">
        <v>0</v>
      </c>
      <c r="N222" s="26">
        <v>2</v>
      </c>
      <c r="O222" s="26">
        <v>1</v>
      </c>
      <c r="P222" s="26">
        <v>3</v>
      </c>
      <c r="Q222" s="26">
        <v>6</v>
      </c>
      <c r="R222" s="205"/>
      <c r="S222" s="25" t="s">
        <v>73</v>
      </c>
      <c r="T222" s="26">
        <v>6</v>
      </c>
      <c r="U222" s="26">
        <v>6</v>
      </c>
      <c r="V222" s="26">
        <v>1</v>
      </c>
      <c r="W222" s="26">
        <v>0</v>
      </c>
      <c r="X222" s="26">
        <v>8</v>
      </c>
      <c r="Y222" s="26">
        <v>7</v>
      </c>
      <c r="Z222" s="26">
        <v>0</v>
      </c>
      <c r="AA222" s="26">
        <v>4</v>
      </c>
      <c r="AB222" s="26">
        <v>3</v>
      </c>
      <c r="AC222" s="26">
        <v>4</v>
      </c>
      <c r="AD222" s="205"/>
      <c r="AE222" s="25" t="s">
        <v>73</v>
      </c>
      <c r="AF222" s="26">
        <v>93</v>
      </c>
      <c r="AG222" s="26">
        <v>13</v>
      </c>
      <c r="AH222" s="26">
        <v>0</v>
      </c>
      <c r="AI222" s="26">
        <v>0</v>
      </c>
      <c r="AJ222" s="26">
        <v>13</v>
      </c>
      <c r="AK222" s="26">
        <v>0</v>
      </c>
      <c r="AL222" s="26">
        <v>13</v>
      </c>
      <c r="AM222" s="26">
        <v>2</v>
      </c>
      <c r="AN222" s="26">
        <v>5</v>
      </c>
      <c r="AO222" s="26">
        <v>3</v>
      </c>
      <c r="AP222" s="26">
        <v>3</v>
      </c>
      <c r="AR222" s="80" t="s">
        <v>2061</v>
      </c>
      <c r="AS222" s="80" t="s">
        <v>2489</v>
      </c>
      <c r="AT222" s="78">
        <v>197</v>
      </c>
    </row>
    <row r="223" spans="1:46" ht="14.45" customHeight="1">
      <c r="A223" s="205" t="s">
        <v>174</v>
      </c>
      <c r="B223" s="8" t="s">
        <v>90</v>
      </c>
      <c r="C223" s="71">
        <v>0</v>
      </c>
      <c r="D223" s="71">
        <v>0</v>
      </c>
      <c r="E223" s="71">
        <v>62</v>
      </c>
      <c r="F223" s="71">
        <v>36</v>
      </c>
      <c r="G223" s="71">
        <v>121</v>
      </c>
      <c r="H223" s="71">
        <v>61</v>
      </c>
      <c r="I223" s="71">
        <v>211</v>
      </c>
      <c r="J223" s="71">
        <v>83</v>
      </c>
      <c r="K223" s="125">
        <v>394</v>
      </c>
      <c r="L223" s="125">
        <v>180</v>
      </c>
      <c r="M223" s="71">
        <v>0</v>
      </c>
      <c r="N223" s="71">
        <v>3</v>
      </c>
      <c r="O223" s="71">
        <v>4</v>
      </c>
      <c r="P223" s="71">
        <v>5</v>
      </c>
      <c r="Q223" s="125">
        <v>12</v>
      </c>
      <c r="R223" s="205" t="s">
        <v>174</v>
      </c>
      <c r="S223" s="8" t="s">
        <v>90</v>
      </c>
      <c r="T223" s="125">
        <v>19</v>
      </c>
      <c r="U223" s="71">
        <v>18</v>
      </c>
      <c r="V223" s="71">
        <v>15</v>
      </c>
      <c r="W223" s="71">
        <v>0</v>
      </c>
      <c r="X223" s="71">
        <v>10</v>
      </c>
      <c r="Y223" s="71">
        <v>10</v>
      </c>
      <c r="Z223" s="71">
        <v>2</v>
      </c>
      <c r="AA223" s="71">
        <v>4</v>
      </c>
      <c r="AB223" s="71">
        <v>2</v>
      </c>
      <c r="AC223" s="71">
        <v>5</v>
      </c>
      <c r="AD223" s="205" t="s">
        <v>174</v>
      </c>
      <c r="AE223" s="8" t="s">
        <v>90</v>
      </c>
      <c r="AF223" s="71">
        <v>125</v>
      </c>
      <c r="AG223" s="71">
        <v>81</v>
      </c>
      <c r="AH223" s="71">
        <v>0</v>
      </c>
      <c r="AI223" s="71">
        <v>86</v>
      </c>
      <c r="AJ223" s="71">
        <v>23</v>
      </c>
      <c r="AK223" s="71">
        <v>0</v>
      </c>
      <c r="AL223" s="71">
        <v>0</v>
      </c>
      <c r="AM223" s="71">
        <v>8</v>
      </c>
      <c r="AN223" s="71">
        <v>8</v>
      </c>
      <c r="AO223" s="71">
        <v>7</v>
      </c>
      <c r="AP223" s="71">
        <v>7</v>
      </c>
      <c r="AR223" s="80" t="s">
        <v>174</v>
      </c>
      <c r="AS223" s="80" t="s">
        <v>2490</v>
      </c>
      <c r="AT223" s="78">
        <v>366</v>
      </c>
    </row>
    <row r="224" spans="1:46">
      <c r="A224" s="205"/>
      <c r="B224" s="8" t="s">
        <v>91</v>
      </c>
      <c r="C224" s="71">
        <v>0</v>
      </c>
      <c r="D224" s="71">
        <v>0</v>
      </c>
      <c r="E224" s="71">
        <v>132</v>
      </c>
      <c r="F224" s="71">
        <v>57</v>
      </c>
      <c r="G224" s="71">
        <v>155</v>
      </c>
      <c r="H224" s="71">
        <v>75</v>
      </c>
      <c r="I224" s="71">
        <v>238</v>
      </c>
      <c r="J224" s="71">
        <v>114</v>
      </c>
      <c r="K224" s="125">
        <v>525</v>
      </c>
      <c r="L224" s="125">
        <v>246</v>
      </c>
      <c r="M224" s="71">
        <v>0</v>
      </c>
      <c r="N224" s="71">
        <v>4</v>
      </c>
      <c r="O224" s="71">
        <v>3</v>
      </c>
      <c r="P224" s="71">
        <v>6</v>
      </c>
      <c r="Q224" s="125">
        <v>13</v>
      </c>
      <c r="R224" s="205"/>
      <c r="S224" s="8" t="s">
        <v>91</v>
      </c>
      <c r="T224" s="125">
        <v>12</v>
      </c>
      <c r="U224" s="71">
        <v>11</v>
      </c>
      <c r="V224" s="71">
        <v>12</v>
      </c>
      <c r="W224" s="71">
        <v>0</v>
      </c>
      <c r="X224" s="71">
        <v>17</v>
      </c>
      <c r="Y224" s="71">
        <v>17</v>
      </c>
      <c r="Z224" s="71">
        <v>3</v>
      </c>
      <c r="AA224" s="71">
        <v>9</v>
      </c>
      <c r="AB224" s="71">
        <v>2</v>
      </c>
      <c r="AC224" s="71">
        <v>5</v>
      </c>
      <c r="AD224" s="205"/>
      <c r="AE224" s="8" t="s">
        <v>91</v>
      </c>
      <c r="AF224" s="71">
        <v>413</v>
      </c>
      <c r="AG224" s="71">
        <v>469</v>
      </c>
      <c r="AH224" s="71">
        <v>27</v>
      </c>
      <c r="AI224" s="71">
        <v>23</v>
      </c>
      <c r="AJ224" s="71">
        <v>0</v>
      </c>
      <c r="AK224" s="71">
        <v>0</v>
      </c>
      <c r="AL224" s="71">
        <v>0</v>
      </c>
      <c r="AM224" s="71">
        <v>11</v>
      </c>
      <c r="AN224" s="71">
        <v>16</v>
      </c>
      <c r="AO224" s="71">
        <v>12</v>
      </c>
      <c r="AP224" s="71">
        <v>9</v>
      </c>
      <c r="AR224" s="80" t="s">
        <v>174</v>
      </c>
      <c r="AS224" s="80" t="s">
        <v>2491</v>
      </c>
      <c r="AT224" s="78">
        <v>486</v>
      </c>
    </row>
    <row r="225" spans="1:46">
      <c r="A225" s="205"/>
      <c r="B225" s="25" t="s">
        <v>73</v>
      </c>
      <c r="C225" s="26">
        <v>0</v>
      </c>
      <c r="D225" s="26">
        <v>0</v>
      </c>
      <c r="E225" s="26">
        <v>194</v>
      </c>
      <c r="F225" s="26">
        <v>93</v>
      </c>
      <c r="G225" s="26">
        <v>276</v>
      </c>
      <c r="H225" s="26">
        <v>136</v>
      </c>
      <c r="I225" s="26">
        <v>449</v>
      </c>
      <c r="J225" s="26">
        <v>197</v>
      </c>
      <c r="K225" s="26">
        <v>919</v>
      </c>
      <c r="L225" s="26">
        <v>426</v>
      </c>
      <c r="M225" s="26">
        <v>0</v>
      </c>
      <c r="N225" s="26">
        <v>7</v>
      </c>
      <c r="O225" s="26">
        <v>7</v>
      </c>
      <c r="P225" s="26">
        <v>11</v>
      </c>
      <c r="Q225" s="26">
        <v>25</v>
      </c>
      <c r="R225" s="205"/>
      <c r="S225" s="25" t="s">
        <v>73</v>
      </c>
      <c r="T225" s="26">
        <v>31</v>
      </c>
      <c r="U225" s="26">
        <v>29</v>
      </c>
      <c r="V225" s="26">
        <v>27</v>
      </c>
      <c r="W225" s="26">
        <v>0</v>
      </c>
      <c r="X225" s="26">
        <v>27</v>
      </c>
      <c r="Y225" s="26">
        <v>27</v>
      </c>
      <c r="Z225" s="26">
        <v>5</v>
      </c>
      <c r="AA225" s="26">
        <v>13</v>
      </c>
      <c r="AB225" s="26">
        <v>4</v>
      </c>
      <c r="AC225" s="26">
        <v>10</v>
      </c>
      <c r="AD225" s="205"/>
      <c r="AE225" s="25" t="s">
        <v>73</v>
      </c>
      <c r="AF225" s="26">
        <v>538</v>
      </c>
      <c r="AG225" s="26">
        <v>550</v>
      </c>
      <c r="AH225" s="26">
        <v>27</v>
      </c>
      <c r="AI225" s="26">
        <v>109</v>
      </c>
      <c r="AJ225" s="26">
        <v>23</v>
      </c>
      <c r="AK225" s="26">
        <v>0</v>
      </c>
      <c r="AL225" s="26">
        <v>0</v>
      </c>
      <c r="AM225" s="26">
        <v>19</v>
      </c>
      <c r="AN225" s="26">
        <v>24</v>
      </c>
      <c r="AO225" s="26">
        <v>19</v>
      </c>
      <c r="AP225" s="26">
        <v>16</v>
      </c>
      <c r="AR225" s="80" t="s">
        <v>174</v>
      </c>
      <c r="AS225" s="80" t="s">
        <v>2492</v>
      </c>
      <c r="AT225" s="78">
        <v>852</v>
      </c>
    </row>
    <row r="226" spans="1:46">
      <c r="A226" s="205" t="s">
        <v>175</v>
      </c>
      <c r="B226" s="8" t="s">
        <v>90</v>
      </c>
      <c r="C226" s="71">
        <v>0</v>
      </c>
      <c r="D226" s="71">
        <v>0</v>
      </c>
      <c r="E226" s="71">
        <v>71</v>
      </c>
      <c r="F226" s="71">
        <v>39</v>
      </c>
      <c r="G226" s="71">
        <v>155</v>
      </c>
      <c r="H226" s="71">
        <v>81</v>
      </c>
      <c r="I226" s="71">
        <v>218</v>
      </c>
      <c r="J226" s="71">
        <v>109</v>
      </c>
      <c r="K226" s="125">
        <v>444</v>
      </c>
      <c r="L226" s="125">
        <v>229</v>
      </c>
      <c r="M226" s="71">
        <v>0</v>
      </c>
      <c r="N226" s="71">
        <v>5</v>
      </c>
      <c r="O226" s="71">
        <v>6</v>
      </c>
      <c r="P226" s="71">
        <v>7</v>
      </c>
      <c r="Q226" s="125">
        <v>18</v>
      </c>
      <c r="R226" s="205" t="s">
        <v>175</v>
      </c>
      <c r="S226" s="8" t="s">
        <v>90</v>
      </c>
      <c r="T226" s="125">
        <v>14</v>
      </c>
      <c r="U226" s="71">
        <v>10</v>
      </c>
      <c r="V226" s="71">
        <v>4</v>
      </c>
      <c r="W226" s="71">
        <v>3</v>
      </c>
      <c r="X226" s="71">
        <v>15</v>
      </c>
      <c r="Y226" s="71">
        <v>13</v>
      </c>
      <c r="Z226" s="71">
        <v>0</v>
      </c>
      <c r="AA226" s="71">
        <v>6</v>
      </c>
      <c r="AB226" s="71">
        <v>1</v>
      </c>
      <c r="AC226" s="71">
        <v>7</v>
      </c>
      <c r="AD226" s="205" t="s">
        <v>175</v>
      </c>
      <c r="AE226" s="8" t="s">
        <v>90</v>
      </c>
      <c r="AF226" s="71">
        <v>55</v>
      </c>
      <c r="AG226" s="71">
        <v>7</v>
      </c>
      <c r="AH226" s="71">
        <v>24</v>
      </c>
      <c r="AI226" s="71">
        <v>62</v>
      </c>
      <c r="AJ226" s="71">
        <v>0</v>
      </c>
      <c r="AK226" s="71">
        <v>0</v>
      </c>
      <c r="AL226" s="71">
        <v>19</v>
      </c>
      <c r="AM226" s="71">
        <v>4</v>
      </c>
      <c r="AN226" s="71">
        <v>14</v>
      </c>
      <c r="AO226" s="71">
        <v>6</v>
      </c>
      <c r="AP226" s="71">
        <v>6</v>
      </c>
      <c r="AR226" s="80" t="s">
        <v>175</v>
      </c>
      <c r="AS226" s="80" t="s">
        <v>2493</v>
      </c>
      <c r="AT226" s="78">
        <v>298</v>
      </c>
    </row>
    <row r="227" spans="1:46">
      <c r="A227" s="205"/>
      <c r="B227" s="8" t="s">
        <v>91</v>
      </c>
      <c r="C227" s="71">
        <v>0</v>
      </c>
      <c r="D227" s="71">
        <v>0</v>
      </c>
      <c r="E227" s="71">
        <v>0</v>
      </c>
      <c r="F227" s="71">
        <v>0</v>
      </c>
      <c r="G227" s="71">
        <v>0</v>
      </c>
      <c r="H227" s="71">
        <v>0</v>
      </c>
      <c r="I227" s="71">
        <v>0</v>
      </c>
      <c r="J227" s="71">
        <v>0</v>
      </c>
      <c r="K227" s="125">
        <v>0</v>
      </c>
      <c r="L227" s="125">
        <v>0</v>
      </c>
      <c r="M227" s="71">
        <v>0</v>
      </c>
      <c r="N227" s="71">
        <v>0</v>
      </c>
      <c r="O227" s="71">
        <v>0</v>
      </c>
      <c r="P227" s="71">
        <v>0</v>
      </c>
      <c r="Q227" s="125">
        <v>0</v>
      </c>
      <c r="R227" s="205"/>
      <c r="S227" s="8" t="s">
        <v>91</v>
      </c>
      <c r="T227" s="125">
        <v>0</v>
      </c>
      <c r="U227" s="71">
        <v>0</v>
      </c>
      <c r="V227" s="71">
        <v>0</v>
      </c>
      <c r="W227" s="71">
        <v>0</v>
      </c>
      <c r="X227" s="71">
        <v>0</v>
      </c>
      <c r="Y227" s="71">
        <v>0</v>
      </c>
      <c r="Z227" s="71">
        <v>0</v>
      </c>
      <c r="AA227" s="71">
        <v>0</v>
      </c>
      <c r="AB227" s="71">
        <v>0</v>
      </c>
      <c r="AC227" s="71">
        <v>0</v>
      </c>
      <c r="AD227" s="205"/>
      <c r="AE227" s="8" t="s">
        <v>91</v>
      </c>
      <c r="AF227" s="71">
        <v>0</v>
      </c>
      <c r="AG227" s="71">
        <v>0</v>
      </c>
      <c r="AH227" s="71">
        <v>0</v>
      </c>
      <c r="AI227" s="71">
        <v>0</v>
      </c>
      <c r="AJ227" s="71">
        <v>0</v>
      </c>
      <c r="AK227" s="71">
        <v>0</v>
      </c>
      <c r="AL227" s="71">
        <v>0</v>
      </c>
      <c r="AM227" s="71">
        <v>0</v>
      </c>
      <c r="AN227" s="71">
        <v>0</v>
      </c>
      <c r="AO227" s="71">
        <v>0</v>
      </c>
      <c r="AP227" s="71">
        <v>0</v>
      </c>
      <c r="AR227" s="80" t="s">
        <v>175</v>
      </c>
      <c r="AS227" s="80" t="s">
        <v>2494</v>
      </c>
      <c r="AT227" s="78">
        <v>0</v>
      </c>
    </row>
    <row r="228" spans="1:46">
      <c r="A228" s="205"/>
      <c r="B228" s="25" t="s">
        <v>73</v>
      </c>
      <c r="C228" s="26">
        <v>0</v>
      </c>
      <c r="D228" s="26">
        <v>0</v>
      </c>
      <c r="E228" s="26">
        <v>71</v>
      </c>
      <c r="F228" s="26">
        <v>39</v>
      </c>
      <c r="G228" s="26">
        <v>155</v>
      </c>
      <c r="H228" s="26">
        <v>81</v>
      </c>
      <c r="I228" s="26">
        <v>218</v>
      </c>
      <c r="J228" s="26">
        <v>109</v>
      </c>
      <c r="K228" s="26">
        <v>444</v>
      </c>
      <c r="L228" s="26">
        <v>229</v>
      </c>
      <c r="M228" s="26">
        <v>0</v>
      </c>
      <c r="N228" s="26">
        <v>5</v>
      </c>
      <c r="O228" s="26">
        <v>6</v>
      </c>
      <c r="P228" s="26">
        <v>7</v>
      </c>
      <c r="Q228" s="26">
        <v>18</v>
      </c>
      <c r="R228" s="205"/>
      <c r="S228" s="25" t="s">
        <v>73</v>
      </c>
      <c r="T228" s="26">
        <v>14</v>
      </c>
      <c r="U228" s="26">
        <v>10</v>
      </c>
      <c r="V228" s="26">
        <v>4</v>
      </c>
      <c r="W228" s="26">
        <v>3</v>
      </c>
      <c r="X228" s="26">
        <v>15</v>
      </c>
      <c r="Y228" s="26">
        <v>13</v>
      </c>
      <c r="Z228" s="26">
        <v>0</v>
      </c>
      <c r="AA228" s="26">
        <v>6</v>
      </c>
      <c r="AB228" s="26">
        <v>1</v>
      </c>
      <c r="AC228" s="26">
        <v>7</v>
      </c>
      <c r="AD228" s="205"/>
      <c r="AE228" s="25" t="s">
        <v>73</v>
      </c>
      <c r="AF228" s="26">
        <v>55</v>
      </c>
      <c r="AG228" s="26">
        <v>7</v>
      </c>
      <c r="AH228" s="26">
        <v>24</v>
      </c>
      <c r="AI228" s="26">
        <v>62</v>
      </c>
      <c r="AJ228" s="26">
        <v>0</v>
      </c>
      <c r="AK228" s="26">
        <v>0</v>
      </c>
      <c r="AL228" s="26">
        <v>19</v>
      </c>
      <c r="AM228" s="26">
        <v>4</v>
      </c>
      <c r="AN228" s="26">
        <v>14</v>
      </c>
      <c r="AO228" s="26">
        <v>6</v>
      </c>
      <c r="AP228" s="26">
        <v>6</v>
      </c>
      <c r="AR228" s="80" t="s">
        <v>175</v>
      </c>
      <c r="AS228" s="80" t="s">
        <v>2495</v>
      </c>
      <c r="AT228" s="78">
        <v>298</v>
      </c>
    </row>
    <row r="229" spans="1:46">
      <c r="A229" s="7" t="s">
        <v>101</v>
      </c>
      <c r="B229" s="8"/>
      <c r="C229" s="22"/>
      <c r="D229" s="11"/>
      <c r="E229" s="22"/>
      <c r="F229" s="22"/>
      <c r="G229" s="22"/>
      <c r="H229" s="22"/>
      <c r="I229" s="22"/>
      <c r="J229" s="22"/>
      <c r="K229" s="7"/>
      <c r="L229" s="7"/>
      <c r="M229" s="8"/>
      <c r="N229" s="8"/>
      <c r="O229" s="22"/>
      <c r="P229" s="22"/>
      <c r="Q229" s="7"/>
      <c r="R229" s="7" t="s">
        <v>101</v>
      </c>
      <c r="S229" s="8"/>
      <c r="T229" s="17"/>
      <c r="U229" s="17"/>
      <c r="V229" s="23"/>
      <c r="W229" s="20"/>
      <c r="X229" s="19"/>
      <c r="Y229" s="17"/>
      <c r="Z229" s="17"/>
      <c r="AA229" s="19"/>
      <c r="AB229" s="17"/>
      <c r="AC229" s="19"/>
      <c r="AD229" s="7" t="s">
        <v>101</v>
      </c>
      <c r="AE229" s="8"/>
      <c r="AF229" s="22"/>
      <c r="AG229" s="22"/>
      <c r="AH229" s="22"/>
      <c r="AI229" s="8"/>
      <c r="AJ229" s="11"/>
      <c r="AK229" s="11"/>
      <c r="AL229" s="22"/>
      <c r="AM229" s="22"/>
      <c r="AN229" s="22"/>
      <c r="AO229" s="22"/>
      <c r="AP229" s="22"/>
      <c r="AR229" s="80" t="str">
        <f>IF(A229="",AR228,A229)</f>
        <v>ATSINANANA</v>
      </c>
      <c r="AS229" s="80" t="str">
        <f>AR229&amp;B229</f>
        <v>ATSINANANA</v>
      </c>
      <c r="AT229" s="78">
        <f>AF229+AH229+2*AI229+3*AJ229+4*AK229+5*AL229</f>
        <v>0</v>
      </c>
    </row>
    <row r="230" spans="1:46" ht="14.45" customHeight="1">
      <c r="A230" s="205" t="s">
        <v>2062</v>
      </c>
      <c r="B230" s="8" t="s">
        <v>90</v>
      </c>
      <c r="C230" s="71">
        <v>0</v>
      </c>
      <c r="D230" s="71">
        <v>0</v>
      </c>
      <c r="E230" s="71">
        <v>37</v>
      </c>
      <c r="F230" s="71">
        <v>16</v>
      </c>
      <c r="G230" s="71">
        <v>8</v>
      </c>
      <c r="H230" s="71">
        <v>5</v>
      </c>
      <c r="I230" s="71">
        <v>36</v>
      </c>
      <c r="J230" s="71">
        <v>24</v>
      </c>
      <c r="K230" s="125">
        <v>81</v>
      </c>
      <c r="L230" s="125">
        <v>45</v>
      </c>
      <c r="M230" s="71">
        <v>0</v>
      </c>
      <c r="N230" s="71">
        <v>1</v>
      </c>
      <c r="O230" s="71">
        <v>1</v>
      </c>
      <c r="P230" s="71">
        <v>1</v>
      </c>
      <c r="Q230" s="125">
        <v>3</v>
      </c>
      <c r="R230" s="205" t="s">
        <v>2062</v>
      </c>
      <c r="S230" s="8" t="s">
        <v>90</v>
      </c>
      <c r="T230" s="125">
        <v>2</v>
      </c>
      <c r="U230" s="71">
        <v>0</v>
      </c>
      <c r="V230" s="71">
        <v>2</v>
      </c>
      <c r="W230" s="71">
        <v>0</v>
      </c>
      <c r="X230" s="71">
        <v>2</v>
      </c>
      <c r="Y230" s="71">
        <v>2</v>
      </c>
      <c r="Z230" s="71">
        <v>1</v>
      </c>
      <c r="AA230" s="71">
        <v>4</v>
      </c>
      <c r="AB230" s="71">
        <v>3</v>
      </c>
      <c r="AC230" s="71">
        <v>1</v>
      </c>
      <c r="AD230" s="205" t="s">
        <v>2062</v>
      </c>
      <c r="AE230" s="8" t="s">
        <v>90</v>
      </c>
      <c r="AF230" s="71">
        <v>81</v>
      </c>
      <c r="AG230" s="71">
        <v>15</v>
      </c>
      <c r="AH230" s="71">
        <v>0</v>
      </c>
      <c r="AI230" s="71">
        <v>0</v>
      </c>
      <c r="AJ230" s="71">
        <v>0</v>
      </c>
      <c r="AK230" s="71">
        <v>0</v>
      </c>
      <c r="AL230" s="71">
        <v>0</v>
      </c>
      <c r="AM230" s="71">
        <v>1</v>
      </c>
      <c r="AN230" s="71">
        <v>2</v>
      </c>
      <c r="AO230" s="71">
        <v>2</v>
      </c>
      <c r="AP230" s="71">
        <v>2</v>
      </c>
      <c r="AR230" s="80" t="s">
        <v>2062</v>
      </c>
      <c r="AS230" s="80" t="s">
        <v>2499</v>
      </c>
      <c r="AT230" s="78">
        <v>81</v>
      </c>
    </row>
    <row r="231" spans="1:46">
      <c r="A231" s="205"/>
      <c r="B231" s="8" t="s">
        <v>91</v>
      </c>
      <c r="C231" s="71">
        <v>0</v>
      </c>
      <c r="D231" s="71">
        <v>0</v>
      </c>
      <c r="E231" s="71">
        <v>0</v>
      </c>
      <c r="F231" s="71">
        <v>0</v>
      </c>
      <c r="G231" s="71">
        <v>0</v>
      </c>
      <c r="H231" s="71">
        <v>0</v>
      </c>
      <c r="I231" s="71">
        <v>0</v>
      </c>
      <c r="J231" s="71">
        <v>0</v>
      </c>
      <c r="K231" s="125">
        <v>0</v>
      </c>
      <c r="L231" s="125">
        <v>0</v>
      </c>
      <c r="M231" s="71">
        <v>0</v>
      </c>
      <c r="N231" s="71">
        <v>0</v>
      </c>
      <c r="O231" s="71">
        <v>0</v>
      </c>
      <c r="P231" s="71">
        <v>0</v>
      </c>
      <c r="Q231" s="125">
        <v>0</v>
      </c>
      <c r="R231" s="205"/>
      <c r="S231" s="8" t="s">
        <v>91</v>
      </c>
      <c r="T231" s="125">
        <v>0</v>
      </c>
      <c r="U231" s="71">
        <v>0</v>
      </c>
      <c r="V231" s="71">
        <v>0</v>
      </c>
      <c r="W231" s="71">
        <v>0</v>
      </c>
      <c r="X231" s="71">
        <v>0</v>
      </c>
      <c r="Y231" s="71">
        <v>0</v>
      </c>
      <c r="Z231" s="71">
        <v>0</v>
      </c>
      <c r="AA231" s="71">
        <v>0</v>
      </c>
      <c r="AB231" s="71">
        <v>0</v>
      </c>
      <c r="AC231" s="71">
        <v>0</v>
      </c>
      <c r="AD231" s="205"/>
      <c r="AE231" s="8" t="s">
        <v>91</v>
      </c>
      <c r="AF231" s="71">
        <v>0</v>
      </c>
      <c r="AG231" s="71">
        <v>0</v>
      </c>
      <c r="AH231" s="71">
        <v>0</v>
      </c>
      <c r="AI231" s="71">
        <v>0</v>
      </c>
      <c r="AJ231" s="71">
        <v>0</v>
      </c>
      <c r="AK231" s="71">
        <v>0</v>
      </c>
      <c r="AL231" s="71">
        <v>0</v>
      </c>
      <c r="AM231" s="71">
        <v>0</v>
      </c>
      <c r="AN231" s="71">
        <v>0</v>
      </c>
      <c r="AO231" s="71">
        <v>0</v>
      </c>
      <c r="AP231" s="71">
        <v>0</v>
      </c>
      <c r="AR231" s="80" t="s">
        <v>2062</v>
      </c>
      <c r="AS231" s="80" t="s">
        <v>2500</v>
      </c>
      <c r="AT231" s="78">
        <v>0</v>
      </c>
    </row>
    <row r="232" spans="1:46">
      <c r="A232" s="205"/>
      <c r="B232" s="25" t="s">
        <v>73</v>
      </c>
      <c r="C232" s="26">
        <v>0</v>
      </c>
      <c r="D232" s="26">
        <v>0</v>
      </c>
      <c r="E232" s="26">
        <v>37</v>
      </c>
      <c r="F232" s="26">
        <v>16</v>
      </c>
      <c r="G232" s="26">
        <v>8</v>
      </c>
      <c r="H232" s="26">
        <v>5</v>
      </c>
      <c r="I232" s="26">
        <v>36</v>
      </c>
      <c r="J232" s="26">
        <v>24</v>
      </c>
      <c r="K232" s="26">
        <v>81</v>
      </c>
      <c r="L232" s="26">
        <v>45</v>
      </c>
      <c r="M232" s="26">
        <v>0</v>
      </c>
      <c r="N232" s="26">
        <v>1</v>
      </c>
      <c r="O232" s="26">
        <v>1</v>
      </c>
      <c r="P232" s="26">
        <v>1</v>
      </c>
      <c r="Q232" s="26">
        <v>3</v>
      </c>
      <c r="R232" s="205"/>
      <c r="S232" s="25" t="s">
        <v>73</v>
      </c>
      <c r="T232" s="26">
        <v>2</v>
      </c>
      <c r="U232" s="26">
        <v>0</v>
      </c>
      <c r="V232" s="26">
        <v>2</v>
      </c>
      <c r="W232" s="26">
        <v>0</v>
      </c>
      <c r="X232" s="26">
        <v>2</v>
      </c>
      <c r="Y232" s="26">
        <v>2</v>
      </c>
      <c r="Z232" s="26">
        <v>1</v>
      </c>
      <c r="AA232" s="26">
        <v>4</v>
      </c>
      <c r="AB232" s="26">
        <v>3</v>
      </c>
      <c r="AC232" s="26">
        <v>1</v>
      </c>
      <c r="AD232" s="205"/>
      <c r="AE232" s="25" t="s">
        <v>73</v>
      </c>
      <c r="AF232" s="26">
        <v>81</v>
      </c>
      <c r="AG232" s="26">
        <v>15</v>
      </c>
      <c r="AH232" s="26">
        <v>0</v>
      </c>
      <c r="AI232" s="26">
        <v>0</v>
      </c>
      <c r="AJ232" s="26">
        <v>0</v>
      </c>
      <c r="AK232" s="26">
        <v>0</v>
      </c>
      <c r="AL232" s="26">
        <v>0</v>
      </c>
      <c r="AM232" s="26">
        <v>1</v>
      </c>
      <c r="AN232" s="26">
        <v>2</v>
      </c>
      <c r="AO232" s="26">
        <v>2</v>
      </c>
      <c r="AP232" s="26">
        <v>2</v>
      </c>
      <c r="AR232" s="80" t="s">
        <v>2062</v>
      </c>
      <c r="AS232" s="80" t="s">
        <v>2501</v>
      </c>
      <c r="AT232" s="78">
        <v>81</v>
      </c>
    </row>
    <row r="233" spans="1:46">
      <c r="A233" s="205" t="s">
        <v>176</v>
      </c>
      <c r="B233" s="8" t="s">
        <v>90</v>
      </c>
      <c r="C233" s="71">
        <v>3</v>
      </c>
      <c r="D233" s="71">
        <v>2</v>
      </c>
      <c r="E233" s="71">
        <v>175</v>
      </c>
      <c r="F233" s="71">
        <v>87</v>
      </c>
      <c r="G233" s="71">
        <v>186</v>
      </c>
      <c r="H233" s="71">
        <v>102</v>
      </c>
      <c r="I233" s="71">
        <v>245</v>
      </c>
      <c r="J233" s="71">
        <v>124</v>
      </c>
      <c r="K233" s="125">
        <v>609</v>
      </c>
      <c r="L233" s="125">
        <v>315</v>
      </c>
      <c r="M233" s="71">
        <v>1</v>
      </c>
      <c r="N233" s="71">
        <v>13</v>
      </c>
      <c r="O233" s="71">
        <v>10</v>
      </c>
      <c r="P233" s="71">
        <v>14</v>
      </c>
      <c r="Q233" s="125">
        <v>38</v>
      </c>
      <c r="R233" s="205" t="s">
        <v>176</v>
      </c>
      <c r="S233" s="8" t="s">
        <v>90</v>
      </c>
      <c r="T233" s="125">
        <v>18</v>
      </c>
      <c r="U233" s="71">
        <v>16</v>
      </c>
      <c r="V233" s="71">
        <v>4</v>
      </c>
      <c r="W233" s="71">
        <v>1</v>
      </c>
      <c r="X233" s="71">
        <v>21</v>
      </c>
      <c r="Y233" s="71">
        <v>19</v>
      </c>
      <c r="Z233" s="71">
        <v>3</v>
      </c>
      <c r="AA233" s="71">
        <v>6</v>
      </c>
      <c r="AB233" s="71">
        <v>3</v>
      </c>
      <c r="AC233" s="71">
        <v>14</v>
      </c>
      <c r="AD233" s="205" t="s">
        <v>176</v>
      </c>
      <c r="AE233" s="8" t="s">
        <v>90</v>
      </c>
      <c r="AF233" s="71">
        <v>418</v>
      </c>
      <c r="AG233" s="71">
        <v>210</v>
      </c>
      <c r="AH233" s="71">
        <v>15</v>
      </c>
      <c r="AI233" s="71">
        <v>49</v>
      </c>
      <c r="AJ233" s="71">
        <v>11</v>
      </c>
      <c r="AK233" s="71">
        <v>8</v>
      </c>
      <c r="AL233" s="71">
        <v>6</v>
      </c>
      <c r="AM233" s="71">
        <v>10</v>
      </c>
      <c r="AN233" s="71">
        <v>21</v>
      </c>
      <c r="AO233" s="71">
        <v>14</v>
      </c>
      <c r="AP233" s="71">
        <v>15</v>
      </c>
      <c r="AR233" s="80" t="s">
        <v>176</v>
      </c>
      <c r="AS233" s="80" t="s">
        <v>2502</v>
      </c>
      <c r="AT233" s="78">
        <v>626</v>
      </c>
    </row>
    <row r="234" spans="1:46">
      <c r="A234" s="205"/>
      <c r="B234" s="8" t="s">
        <v>91</v>
      </c>
      <c r="C234" s="71">
        <v>0</v>
      </c>
      <c r="D234" s="71">
        <v>0</v>
      </c>
      <c r="E234" s="71">
        <v>124</v>
      </c>
      <c r="F234" s="71">
        <v>45</v>
      </c>
      <c r="G234" s="71">
        <v>55</v>
      </c>
      <c r="H234" s="71">
        <v>28</v>
      </c>
      <c r="I234" s="71">
        <v>117</v>
      </c>
      <c r="J234" s="71">
        <v>63</v>
      </c>
      <c r="K234" s="125">
        <v>296</v>
      </c>
      <c r="L234" s="125">
        <v>136</v>
      </c>
      <c r="M234" s="71">
        <v>0</v>
      </c>
      <c r="N234" s="71">
        <v>4</v>
      </c>
      <c r="O234" s="71">
        <v>3</v>
      </c>
      <c r="P234" s="71">
        <v>3</v>
      </c>
      <c r="Q234" s="125">
        <v>10</v>
      </c>
      <c r="R234" s="205"/>
      <c r="S234" s="8" t="s">
        <v>91</v>
      </c>
      <c r="T234" s="125">
        <v>5</v>
      </c>
      <c r="U234" s="71">
        <v>5</v>
      </c>
      <c r="V234" s="71">
        <v>4</v>
      </c>
      <c r="W234" s="71">
        <v>0</v>
      </c>
      <c r="X234" s="71">
        <v>9</v>
      </c>
      <c r="Y234" s="71">
        <v>8</v>
      </c>
      <c r="Z234" s="71">
        <v>1</v>
      </c>
      <c r="AA234" s="71">
        <v>3</v>
      </c>
      <c r="AB234" s="71">
        <v>3</v>
      </c>
      <c r="AC234" s="71">
        <v>2</v>
      </c>
      <c r="AD234" s="205"/>
      <c r="AE234" s="8" t="s">
        <v>91</v>
      </c>
      <c r="AF234" s="71">
        <v>141</v>
      </c>
      <c r="AG234" s="71">
        <v>33</v>
      </c>
      <c r="AH234" s="71">
        <v>0</v>
      </c>
      <c r="AI234" s="71">
        <v>32</v>
      </c>
      <c r="AJ234" s="71">
        <v>21</v>
      </c>
      <c r="AK234" s="71">
        <v>0</v>
      </c>
      <c r="AL234" s="71">
        <v>0</v>
      </c>
      <c r="AM234" s="71">
        <v>5</v>
      </c>
      <c r="AN234" s="71">
        <v>5</v>
      </c>
      <c r="AO234" s="71">
        <v>10</v>
      </c>
      <c r="AP234" s="71">
        <v>6</v>
      </c>
      <c r="AR234" s="80" t="s">
        <v>176</v>
      </c>
      <c r="AS234" s="80" t="s">
        <v>2503</v>
      </c>
      <c r="AT234" s="78">
        <v>268</v>
      </c>
    </row>
    <row r="235" spans="1:46">
      <c r="A235" s="205"/>
      <c r="B235" s="25" t="s">
        <v>73</v>
      </c>
      <c r="C235" s="26">
        <v>3</v>
      </c>
      <c r="D235" s="26">
        <v>2</v>
      </c>
      <c r="E235" s="26">
        <v>299</v>
      </c>
      <c r="F235" s="26">
        <v>132</v>
      </c>
      <c r="G235" s="26">
        <v>241</v>
      </c>
      <c r="H235" s="26">
        <v>130</v>
      </c>
      <c r="I235" s="26">
        <v>362</v>
      </c>
      <c r="J235" s="26">
        <v>187</v>
      </c>
      <c r="K235" s="26">
        <v>905</v>
      </c>
      <c r="L235" s="26">
        <v>451</v>
      </c>
      <c r="M235" s="26">
        <v>1</v>
      </c>
      <c r="N235" s="26">
        <v>17</v>
      </c>
      <c r="O235" s="26">
        <v>13</v>
      </c>
      <c r="P235" s="26">
        <v>17</v>
      </c>
      <c r="Q235" s="26">
        <v>48</v>
      </c>
      <c r="R235" s="205"/>
      <c r="S235" s="25" t="s">
        <v>73</v>
      </c>
      <c r="T235" s="26">
        <v>23</v>
      </c>
      <c r="U235" s="26">
        <v>21</v>
      </c>
      <c r="V235" s="26">
        <v>8</v>
      </c>
      <c r="W235" s="26">
        <v>1</v>
      </c>
      <c r="X235" s="26">
        <v>30</v>
      </c>
      <c r="Y235" s="26">
        <v>27</v>
      </c>
      <c r="Z235" s="26">
        <v>4</v>
      </c>
      <c r="AA235" s="26">
        <v>9</v>
      </c>
      <c r="AB235" s="26">
        <v>6</v>
      </c>
      <c r="AC235" s="26">
        <v>16</v>
      </c>
      <c r="AD235" s="205"/>
      <c r="AE235" s="25" t="s">
        <v>73</v>
      </c>
      <c r="AF235" s="26">
        <v>559</v>
      </c>
      <c r="AG235" s="26">
        <v>243</v>
      </c>
      <c r="AH235" s="26">
        <v>15</v>
      </c>
      <c r="AI235" s="26">
        <v>81</v>
      </c>
      <c r="AJ235" s="26">
        <v>32</v>
      </c>
      <c r="AK235" s="26">
        <v>8</v>
      </c>
      <c r="AL235" s="26">
        <v>6</v>
      </c>
      <c r="AM235" s="26">
        <v>15</v>
      </c>
      <c r="AN235" s="26">
        <v>26</v>
      </c>
      <c r="AO235" s="26">
        <v>24</v>
      </c>
      <c r="AP235" s="26">
        <v>21</v>
      </c>
      <c r="AR235" s="80" t="s">
        <v>176</v>
      </c>
      <c r="AS235" s="80" t="s">
        <v>2504</v>
      </c>
      <c r="AT235" s="78">
        <v>894</v>
      </c>
    </row>
    <row r="236" spans="1:46">
      <c r="A236" s="205" t="s">
        <v>177</v>
      </c>
      <c r="B236" s="8" t="s">
        <v>90</v>
      </c>
      <c r="C236" s="71">
        <v>0</v>
      </c>
      <c r="D236" s="71">
        <v>0</v>
      </c>
      <c r="E236" s="71">
        <v>125</v>
      </c>
      <c r="F236" s="71">
        <v>56</v>
      </c>
      <c r="G236" s="71">
        <v>118</v>
      </c>
      <c r="H236" s="71">
        <v>67</v>
      </c>
      <c r="I236" s="71">
        <v>152</v>
      </c>
      <c r="J236" s="71">
        <v>80</v>
      </c>
      <c r="K236" s="125">
        <v>395</v>
      </c>
      <c r="L236" s="125">
        <v>203</v>
      </c>
      <c r="M236" s="71">
        <v>0</v>
      </c>
      <c r="N236" s="71">
        <v>5</v>
      </c>
      <c r="O236" s="71">
        <v>5</v>
      </c>
      <c r="P236" s="71">
        <v>6</v>
      </c>
      <c r="Q236" s="125">
        <v>16</v>
      </c>
      <c r="R236" s="205" t="s">
        <v>177</v>
      </c>
      <c r="S236" s="8" t="s">
        <v>90</v>
      </c>
      <c r="T236" s="125">
        <v>8</v>
      </c>
      <c r="U236" s="71">
        <v>6</v>
      </c>
      <c r="V236" s="71">
        <v>2</v>
      </c>
      <c r="W236" s="71">
        <v>0</v>
      </c>
      <c r="X236" s="71">
        <v>12</v>
      </c>
      <c r="Y236" s="71">
        <v>12</v>
      </c>
      <c r="Z236" s="71">
        <v>0</v>
      </c>
      <c r="AA236" s="71">
        <v>7</v>
      </c>
      <c r="AB236" s="71">
        <v>3</v>
      </c>
      <c r="AC236" s="71">
        <v>6</v>
      </c>
      <c r="AD236" s="205" t="s">
        <v>177</v>
      </c>
      <c r="AE236" s="8" t="s">
        <v>90</v>
      </c>
      <c r="AF236" s="71">
        <v>129</v>
      </c>
      <c r="AG236" s="71">
        <v>32</v>
      </c>
      <c r="AH236" s="71">
        <v>7</v>
      </c>
      <c r="AI236" s="71">
        <v>66</v>
      </c>
      <c r="AJ236" s="71">
        <v>2</v>
      </c>
      <c r="AK236" s="71">
        <v>4</v>
      </c>
      <c r="AL236" s="71">
        <v>7</v>
      </c>
      <c r="AM236" s="71">
        <v>8</v>
      </c>
      <c r="AN236" s="71">
        <v>12</v>
      </c>
      <c r="AO236" s="71">
        <v>12</v>
      </c>
      <c r="AP236" s="71">
        <v>12</v>
      </c>
      <c r="AR236" s="80" t="s">
        <v>177</v>
      </c>
      <c r="AS236" s="80" t="s">
        <v>2505</v>
      </c>
      <c r="AT236" s="78">
        <v>325</v>
      </c>
    </row>
    <row r="237" spans="1:46">
      <c r="A237" s="205"/>
      <c r="B237" s="8" t="s">
        <v>91</v>
      </c>
      <c r="C237" s="71">
        <v>0</v>
      </c>
      <c r="D237" s="71">
        <v>0</v>
      </c>
      <c r="E237" s="71">
        <v>319</v>
      </c>
      <c r="F237" s="71">
        <v>162</v>
      </c>
      <c r="G237" s="71">
        <v>139</v>
      </c>
      <c r="H237" s="71">
        <v>64</v>
      </c>
      <c r="I237" s="71">
        <v>386</v>
      </c>
      <c r="J237" s="71">
        <v>194</v>
      </c>
      <c r="K237" s="125">
        <v>844</v>
      </c>
      <c r="L237" s="125">
        <v>420</v>
      </c>
      <c r="M237" s="71">
        <v>0</v>
      </c>
      <c r="N237" s="71">
        <v>8</v>
      </c>
      <c r="O237" s="71">
        <v>5</v>
      </c>
      <c r="P237" s="71">
        <v>9</v>
      </c>
      <c r="Q237" s="125">
        <v>22</v>
      </c>
      <c r="R237" s="205"/>
      <c r="S237" s="8" t="s">
        <v>91</v>
      </c>
      <c r="T237" s="125">
        <v>24</v>
      </c>
      <c r="U237" s="71">
        <v>19</v>
      </c>
      <c r="V237" s="71">
        <v>23</v>
      </c>
      <c r="W237" s="71">
        <v>2</v>
      </c>
      <c r="X237" s="71">
        <v>25</v>
      </c>
      <c r="Y237" s="71">
        <v>23</v>
      </c>
      <c r="Z237" s="71">
        <v>2</v>
      </c>
      <c r="AA237" s="71">
        <v>24</v>
      </c>
      <c r="AB237" s="71">
        <v>13</v>
      </c>
      <c r="AC237" s="71">
        <v>8</v>
      </c>
      <c r="AD237" s="205"/>
      <c r="AE237" s="8" t="s">
        <v>91</v>
      </c>
      <c r="AF237" s="71">
        <v>592</v>
      </c>
      <c r="AG237" s="71">
        <v>196</v>
      </c>
      <c r="AH237" s="71">
        <v>0</v>
      </c>
      <c r="AI237" s="71">
        <v>5</v>
      </c>
      <c r="AJ237" s="71">
        <v>14</v>
      </c>
      <c r="AK237" s="71">
        <v>49</v>
      </c>
      <c r="AL237" s="71">
        <v>1</v>
      </c>
      <c r="AM237" s="71">
        <v>14</v>
      </c>
      <c r="AN237" s="71">
        <v>36</v>
      </c>
      <c r="AO237" s="71">
        <v>30</v>
      </c>
      <c r="AP237" s="71">
        <v>28</v>
      </c>
      <c r="AR237" s="80" t="s">
        <v>177</v>
      </c>
      <c r="AS237" s="80" t="s">
        <v>2506</v>
      </c>
      <c r="AT237" s="78">
        <v>845</v>
      </c>
    </row>
    <row r="238" spans="1:46">
      <c r="A238" s="205"/>
      <c r="B238" s="25" t="s">
        <v>73</v>
      </c>
      <c r="C238" s="26">
        <v>0</v>
      </c>
      <c r="D238" s="26">
        <v>0</v>
      </c>
      <c r="E238" s="26">
        <v>444</v>
      </c>
      <c r="F238" s="26">
        <v>218</v>
      </c>
      <c r="G238" s="26">
        <v>257</v>
      </c>
      <c r="H238" s="26">
        <v>131</v>
      </c>
      <c r="I238" s="26">
        <v>538</v>
      </c>
      <c r="J238" s="26">
        <v>274</v>
      </c>
      <c r="K238" s="26">
        <v>1239</v>
      </c>
      <c r="L238" s="26">
        <v>623</v>
      </c>
      <c r="M238" s="26">
        <v>0</v>
      </c>
      <c r="N238" s="26">
        <v>13</v>
      </c>
      <c r="O238" s="26">
        <v>10</v>
      </c>
      <c r="P238" s="26">
        <v>15</v>
      </c>
      <c r="Q238" s="26">
        <v>38</v>
      </c>
      <c r="R238" s="205"/>
      <c r="S238" s="25" t="s">
        <v>73</v>
      </c>
      <c r="T238" s="26">
        <v>32</v>
      </c>
      <c r="U238" s="26">
        <v>25</v>
      </c>
      <c r="V238" s="26">
        <v>25</v>
      </c>
      <c r="W238" s="26">
        <v>2</v>
      </c>
      <c r="X238" s="26">
        <v>37</v>
      </c>
      <c r="Y238" s="26">
        <v>35</v>
      </c>
      <c r="Z238" s="26">
        <v>2</v>
      </c>
      <c r="AA238" s="26">
        <v>31</v>
      </c>
      <c r="AB238" s="26">
        <v>16</v>
      </c>
      <c r="AC238" s="26">
        <v>14</v>
      </c>
      <c r="AD238" s="205"/>
      <c r="AE238" s="25" t="s">
        <v>73</v>
      </c>
      <c r="AF238" s="26">
        <v>721</v>
      </c>
      <c r="AG238" s="26">
        <v>228</v>
      </c>
      <c r="AH238" s="26">
        <v>7</v>
      </c>
      <c r="AI238" s="26">
        <v>71</v>
      </c>
      <c r="AJ238" s="26">
        <v>16</v>
      </c>
      <c r="AK238" s="26">
        <v>53</v>
      </c>
      <c r="AL238" s="26">
        <v>8</v>
      </c>
      <c r="AM238" s="26">
        <v>22</v>
      </c>
      <c r="AN238" s="26">
        <v>48</v>
      </c>
      <c r="AO238" s="26">
        <v>42</v>
      </c>
      <c r="AP238" s="26">
        <v>40</v>
      </c>
      <c r="AR238" s="80" t="s">
        <v>177</v>
      </c>
      <c r="AS238" s="80" t="s">
        <v>2507</v>
      </c>
      <c r="AT238" s="78">
        <v>1170</v>
      </c>
    </row>
    <row r="239" spans="1:46">
      <c r="A239" s="205" t="s">
        <v>178</v>
      </c>
      <c r="B239" s="8" t="s">
        <v>90</v>
      </c>
      <c r="C239" s="71">
        <v>0</v>
      </c>
      <c r="D239" s="71">
        <v>0</v>
      </c>
      <c r="E239" s="71">
        <v>10</v>
      </c>
      <c r="F239" s="71">
        <v>3</v>
      </c>
      <c r="G239" s="71">
        <v>11</v>
      </c>
      <c r="H239" s="71">
        <v>5</v>
      </c>
      <c r="I239" s="71">
        <v>3</v>
      </c>
      <c r="J239" s="71">
        <v>1</v>
      </c>
      <c r="K239" s="125">
        <v>24</v>
      </c>
      <c r="L239" s="125">
        <v>9</v>
      </c>
      <c r="M239" s="71">
        <v>0</v>
      </c>
      <c r="N239" s="71">
        <v>1</v>
      </c>
      <c r="O239" s="71">
        <v>1</v>
      </c>
      <c r="P239" s="71">
        <v>1</v>
      </c>
      <c r="Q239" s="125">
        <v>3</v>
      </c>
      <c r="R239" s="205" t="s">
        <v>178</v>
      </c>
      <c r="S239" s="8" t="s">
        <v>90</v>
      </c>
      <c r="T239" s="125">
        <v>0</v>
      </c>
      <c r="U239" s="71">
        <v>0</v>
      </c>
      <c r="V239" s="71">
        <v>0</v>
      </c>
      <c r="W239" s="71">
        <v>0</v>
      </c>
      <c r="X239" s="71">
        <v>1</v>
      </c>
      <c r="Y239" s="71">
        <v>1</v>
      </c>
      <c r="Z239" s="71">
        <v>0</v>
      </c>
      <c r="AA239" s="71">
        <v>2</v>
      </c>
      <c r="AB239" s="71">
        <v>1</v>
      </c>
      <c r="AC239" s="71">
        <v>1</v>
      </c>
      <c r="AD239" s="205" t="s">
        <v>178</v>
      </c>
      <c r="AE239" s="8" t="s">
        <v>90</v>
      </c>
      <c r="AF239" s="71">
        <v>0</v>
      </c>
      <c r="AG239" s="71">
        <v>0</v>
      </c>
      <c r="AH239" s="71">
        <v>0</v>
      </c>
      <c r="AI239" s="71">
        <v>5</v>
      </c>
      <c r="AJ239" s="71">
        <v>2</v>
      </c>
      <c r="AK239" s="71">
        <v>2</v>
      </c>
      <c r="AL239" s="71">
        <v>0</v>
      </c>
      <c r="AM239" s="71">
        <v>1</v>
      </c>
      <c r="AN239" s="71">
        <v>1</v>
      </c>
      <c r="AO239" s="71">
        <v>3</v>
      </c>
      <c r="AP239" s="71">
        <v>3</v>
      </c>
      <c r="AR239" s="80" t="s">
        <v>178</v>
      </c>
      <c r="AS239" s="80" t="s">
        <v>2508</v>
      </c>
      <c r="AT239" s="78">
        <v>24</v>
      </c>
    </row>
    <row r="240" spans="1:46">
      <c r="A240" s="205"/>
      <c r="B240" s="8" t="s">
        <v>91</v>
      </c>
      <c r="C240" s="71">
        <v>0</v>
      </c>
      <c r="D240" s="71">
        <v>0</v>
      </c>
      <c r="E240" s="71">
        <v>0</v>
      </c>
      <c r="F240" s="71">
        <v>0</v>
      </c>
      <c r="G240" s="71">
        <v>0</v>
      </c>
      <c r="H240" s="71">
        <v>0</v>
      </c>
      <c r="I240" s="71">
        <v>0</v>
      </c>
      <c r="J240" s="71">
        <v>0</v>
      </c>
      <c r="K240" s="125">
        <v>0</v>
      </c>
      <c r="L240" s="125">
        <v>0</v>
      </c>
      <c r="M240" s="71">
        <v>0</v>
      </c>
      <c r="N240" s="71">
        <v>0</v>
      </c>
      <c r="O240" s="71">
        <v>0</v>
      </c>
      <c r="P240" s="71">
        <v>0</v>
      </c>
      <c r="Q240" s="125">
        <v>0</v>
      </c>
      <c r="R240" s="205"/>
      <c r="S240" s="8" t="s">
        <v>91</v>
      </c>
      <c r="T240" s="125">
        <v>0</v>
      </c>
      <c r="U240" s="71">
        <v>0</v>
      </c>
      <c r="V240" s="71">
        <v>0</v>
      </c>
      <c r="W240" s="71">
        <v>0</v>
      </c>
      <c r="X240" s="71">
        <v>0</v>
      </c>
      <c r="Y240" s="71">
        <v>0</v>
      </c>
      <c r="Z240" s="71">
        <v>0</v>
      </c>
      <c r="AA240" s="71">
        <v>0</v>
      </c>
      <c r="AB240" s="71">
        <v>0</v>
      </c>
      <c r="AC240" s="71">
        <v>0</v>
      </c>
      <c r="AD240" s="205"/>
      <c r="AE240" s="8" t="s">
        <v>91</v>
      </c>
      <c r="AF240" s="71">
        <v>0</v>
      </c>
      <c r="AG240" s="71">
        <v>0</v>
      </c>
      <c r="AH240" s="71">
        <v>0</v>
      </c>
      <c r="AI240" s="71">
        <v>0</v>
      </c>
      <c r="AJ240" s="71">
        <v>0</v>
      </c>
      <c r="AK240" s="71">
        <v>0</v>
      </c>
      <c r="AL240" s="71">
        <v>0</v>
      </c>
      <c r="AM240" s="71">
        <v>0</v>
      </c>
      <c r="AN240" s="71">
        <v>0</v>
      </c>
      <c r="AO240" s="71">
        <v>0</v>
      </c>
      <c r="AP240" s="71">
        <v>0</v>
      </c>
      <c r="AR240" s="80" t="s">
        <v>178</v>
      </c>
      <c r="AS240" s="80" t="s">
        <v>2509</v>
      </c>
      <c r="AT240" s="78">
        <v>0</v>
      </c>
    </row>
    <row r="241" spans="1:46">
      <c r="A241" s="205"/>
      <c r="B241" s="25" t="s">
        <v>73</v>
      </c>
      <c r="C241" s="26">
        <v>0</v>
      </c>
      <c r="D241" s="26">
        <v>0</v>
      </c>
      <c r="E241" s="26">
        <v>10</v>
      </c>
      <c r="F241" s="26">
        <v>3</v>
      </c>
      <c r="G241" s="26">
        <v>11</v>
      </c>
      <c r="H241" s="26">
        <v>5</v>
      </c>
      <c r="I241" s="26">
        <v>3</v>
      </c>
      <c r="J241" s="26">
        <v>1</v>
      </c>
      <c r="K241" s="26">
        <v>24</v>
      </c>
      <c r="L241" s="26">
        <v>9</v>
      </c>
      <c r="M241" s="26">
        <v>0</v>
      </c>
      <c r="N241" s="26">
        <v>1</v>
      </c>
      <c r="O241" s="26">
        <v>1</v>
      </c>
      <c r="P241" s="26">
        <v>1</v>
      </c>
      <c r="Q241" s="26">
        <v>3</v>
      </c>
      <c r="R241" s="205"/>
      <c r="S241" s="25" t="s">
        <v>73</v>
      </c>
      <c r="T241" s="26">
        <v>0</v>
      </c>
      <c r="U241" s="26">
        <v>0</v>
      </c>
      <c r="V241" s="26">
        <v>0</v>
      </c>
      <c r="W241" s="26">
        <v>0</v>
      </c>
      <c r="X241" s="26">
        <v>1</v>
      </c>
      <c r="Y241" s="26">
        <v>1</v>
      </c>
      <c r="Z241" s="26">
        <v>0</v>
      </c>
      <c r="AA241" s="26">
        <v>2</v>
      </c>
      <c r="AB241" s="26">
        <v>1</v>
      </c>
      <c r="AC241" s="26">
        <v>1</v>
      </c>
      <c r="AD241" s="205"/>
      <c r="AE241" s="25" t="s">
        <v>73</v>
      </c>
      <c r="AF241" s="26">
        <v>0</v>
      </c>
      <c r="AG241" s="26">
        <v>0</v>
      </c>
      <c r="AH241" s="26">
        <v>0</v>
      </c>
      <c r="AI241" s="26">
        <v>5</v>
      </c>
      <c r="AJ241" s="26">
        <v>2</v>
      </c>
      <c r="AK241" s="26">
        <v>2</v>
      </c>
      <c r="AL241" s="26">
        <v>0</v>
      </c>
      <c r="AM241" s="26">
        <v>1</v>
      </c>
      <c r="AN241" s="26">
        <v>1</v>
      </c>
      <c r="AO241" s="26">
        <v>3</v>
      </c>
      <c r="AP241" s="26">
        <v>3</v>
      </c>
      <c r="AR241" s="80" t="s">
        <v>178</v>
      </c>
      <c r="AS241" s="80" t="s">
        <v>2510</v>
      </c>
      <c r="AT241" s="78">
        <v>24</v>
      </c>
    </row>
    <row r="242" spans="1:46">
      <c r="A242" s="205" t="s">
        <v>179</v>
      </c>
      <c r="B242" s="8" t="s">
        <v>90</v>
      </c>
      <c r="C242" s="71">
        <v>0</v>
      </c>
      <c r="D242" s="71">
        <v>0</v>
      </c>
      <c r="E242" s="71">
        <v>0</v>
      </c>
      <c r="F242" s="71">
        <v>0</v>
      </c>
      <c r="G242" s="71">
        <v>0</v>
      </c>
      <c r="H242" s="71">
        <v>0</v>
      </c>
      <c r="I242" s="71">
        <v>0</v>
      </c>
      <c r="J242" s="71">
        <v>0</v>
      </c>
      <c r="K242" s="125">
        <v>0</v>
      </c>
      <c r="L242" s="125">
        <v>0</v>
      </c>
      <c r="M242" s="71">
        <v>0</v>
      </c>
      <c r="N242" s="71">
        <v>0</v>
      </c>
      <c r="O242" s="71">
        <v>0</v>
      </c>
      <c r="P242" s="71">
        <v>0</v>
      </c>
      <c r="Q242" s="125">
        <v>0</v>
      </c>
      <c r="R242" s="205" t="s">
        <v>179</v>
      </c>
      <c r="S242" s="8" t="s">
        <v>90</v>
      </c>
      <c r="T242" s="125">
        <v>0</v>
      </c>
      <c r="U242" s="71">
        <v>0</v>
      </c>
      <c r="V242" s="71">
        <v>0</v>
      </c>
      <c r="W242" s="71">
        <v>0</v>
      </c>
      <c r="X242" s="71">
        <v>0</v>
      </c>
      <c r="Y242" s="71">
        <v>0</v>
      </c>
      <c r="Z242" s="71">
        <v>0</v>
      </c>
      <c r="AA242" s="71">
        <v>0</v>
      </c>
      <c r="AB242" s="71">
        <v>0</v>
      </c>
      <c r="AC242" s="71">
        <v>0</v>
      </c>
      <c r="AD242" s="205" t="s">
        <v>179</v>
      </c>
      <c r="AE242" s="8" t="s">
        <v>90</v>
      </c>
      <c r="AF242" s="71">
        <v>0</v>
      </c>
      <c r="AG242" s="71">
        <v>0</v>
      </c>
      <c r="AH242" s="71">
        <v>0</v>
      </c>
      <c r="AI242" s="71">
        <v>0</v>
      </c>
      <c r="AJ242" s="71">
        <v>0</v>
      </c>
      <c r="AK242" s="71">
        <v>0</v>
      </c>
      <c r="AL242" s="71">
        <v>0</v>
      </c>
      <c r="AM242" s="71">
        <v>0</v>
      </c>
      <c r="AN242" s="71">
        <v>0</v>
      </c>
      <c r="AO242" s="71">
        <v>0</v>
      </c>
      <c r="AP242" s="71">
        <v>0</v>
      </c>
      <c r="AR242" s="80" t="s">
        <v>179</v>
      </c>
      <c r="AS242" s="80" t="s">
        <v>2511</v>
      </c>
      <c r="AT242" s="78">
        <v>0</v>
      </c>
    </row>
    <row r="243" spans="1:46">
      <c r="A243" s="205"/>
      <c r="B243" s="8" t="s">
        <v>91</v>
      </c>
      <c r="C243" s="71">
        <v>684</v>
      </c>
      <c r="D243" s="71">
        <v>351</v>
      </c>
      <c r="E243" s="71">
        <v>4293</v>
      </c>
      <c r="F243" s="71">
        <v>2214</v>
      </c>
      <c r="G243" s="71">
        <v>5178</v>
      </c>
      <c r="H243" s="71">
        <v>2588</v>
      </c>
      <c r="I243" s="71">
        <v>5415</v>
      </c>
      <c r="J243" s="71">
        <v>2761</v>
      </c>
      <c r="K243" s="125">
        <v>15570</v>
      </c>
      <c r="L243" s="125">
        <v>7914</v>
      </c>
      <c r="M243" s="71">
        <v>62</v>
      </c>
      <c r="N243" s="71">
        <v>195</v>
      </c>
      <c r="O243" s="71">
        <v>208</v>
      </c>
      <c r="P243" s="71">
        <v>229</v>
      </c>
      <c r="Q243" s="125">
        <v>694</v>
      </c>
      <c r="R243" s="205"/>
      <c r="S243" s="8" t="s">
        <v>91</v>
      </c>
      <c r="T243" s="125">
        <v>545</v>
      </c>
      <c r="U243" s="71">
        <v>532</v>
      </c>
      <c r="V243" s="71">
        <v>475</v>
      </c>
      <c r="W243" s="71">
        <v>37</v>
      </c>
      <c r="X243" s="71">
        <v>677</v>
      </c>
      <c r="Y243" s="71">
        <v>673</v>
      </c>
      <c r="Z243" s="71">
        <v>160</v>
      </c>
      <c r="AA243" s="71">
        <v>394</v>
      </c>
      <c r="AB243" s="71">
        <v>241</v>
      </c>
      <c r="AC243" s="71">
        <v>171</v>
      </c>
      <c r="AD243" s="205"/>
      <c r="AE243" s="8" t="s">
        <v>91</v>
      </c>
      <c r="AF243" s="71">
        <v>9519</v>
      </c>
      <c r="AG243" s="71">
        <v>3217</v>
      </c>
      <c r="AH243" s="71">
        <v>208</v>
      </c>
      <c r="AI243" s="71">
        <v>1885</v>
      </c>
      <c r="AJ243" s="71">
        <v>633</v>
      </c>
      <c r="AK243" s="71">
        <v>241</v>
      </c>
      <c r="AL243" s="71">
        <v>385</v>
      </c>
      <c r="AM243" s="71">
        <v>489</v>
      </c>
      <c r="AN243" s="71">
        <v>643</v>
      </c>
      <c r="AO243" s="71">
        <v>599</v>
      </c>
      <c r="AP243" s="71">
        <v>511</v>
      </c>
      <c r="AR243" s="80" t="s">
        <v>179</v>
      </c>
      <c r="AS243" s="80" t="s">
        <v>2512</v>
      </c>
      <c r="AT243" s="78">
        <v>18285</v>
      </c>
    </row>
    <row r="244" spans="1:46">
      <c r="A244" s="205"/>
      <c r="B244" s="25" t="s">
        <v>73</v>
      </c>
      <c r="C244" s="26">
        <v>684</v>
      </c>
      <c r="D244" s="26">
        <v>351</v>
      </c>
      <c r="E244" s="26">
        <v>4293</v>
      </c>
      <c r="F244" s="26">
        <v>2214</v>
      </c>
      <c r="G244" s="26">
        <v>5178</v>
      </c>
      <c r="H244" s="26">
        <v>2588</v>
      </c>
      <c r="I244" s="26">
        <v>5415</v>
      </c>
      <c r="J244" s="26">
        <v>2761</v>
      </c>
      <c r="K244" s="26">
        <v>15570</v>
      </c>
      <c r="L244" s="26">
        <v>7914</v>
      </c>
      <c r="M244" s="26">
        <v>62</v>
      </c>
      <c r="N244" s="26">
        <v>195</v>
      </c>
      <c r="O244" s="26">
        <v>208</v>
      </c>
      <c r="P244" s="26">
        <v>229</v>
      </c>
      <c r="Q244" s="26">
        <v>694</v>
      </c>
      <c r="R244" s="205"/>
      <c r="S244" s="25" t="s">
        <v>73</v>
      </c>
      <c r="T244" s="26">
        <v>545</v>
      </c>
      <c r="U244" s="26">
        <v>532</v>
      </c>
      <c r="V244" s="26">
        <v>475</v>
      </c>
      <c r="W244" s="26">
        <v>37</v>
      </c>
      <c r="X244" s="26">
        <v>677</v>
      </c>
      <c r="Y244" s="26">
        <v>673</v>
      </c>
      <c r="Z244" s="26">
        <v>160</v>
      </c>
      <c r="AA244" s="26">
        <v>394</v>
      </c>
      <c r="AB244" s="26">
        <v>241</v>
      </c>
      <c r="AC244" s="26">
        <v>171</v>
      </c>
      <c r="AD244" s="205"/>
      <c r="AE244" s="25" t="s">
        <v>73</v>
      </c>
      <c r="AF244" s="26">
        <v>9519</v>
      </c>
      <c r="AG244" s="26">
        <v>3217</v>
      </c>
      <c r="AH244" s="26">
        <v>208</v>
      </c>
      <c r="AI244" s="26">
        <v>1885</v>
      </c>
      <c r="AJ244" s="26">
        <v>633</v>
      </c>
      <c r="AK244" s="26">
        <v>241</v>
      </c>
      <c r="AL244" s="26">
        <v>385</v>
      </c>
      <c r="AM244" s="26">
        <v>489</v>
      </c>
      <c r="AN244" s="26">
        <v>643</v>
      </c>
      <c r="AO244" s="26">
        <v>599</v>
      </c>
      <c r="AP244" s="26">
        <v>511</v>
      </c>
      <c r="AR244" s="80" t="s">
        <v>179</v>
      </c>
      <c r="AS244" s="80" t="s">
        <v>2513</v>
      </c>
      <c r="AT244" s="78">
        <v>18285</v>
      </c>
    </row>
    <row r="245" spans="1:46">
      <c r="A245" s="205" t="s">
        <v>180</v>
      </c>
      <c r="B245" s="8" t="s">
        <v>90</v>
      </c>
      <c r="C245" s="71">
        <v>37</v>
      </c>
      <c r="D245" s="71">
        <v>19</v>
      </c>
      <c r="E245" s="71">
        <v>500</v>
      </c>
      <c r="F245" s="71">
        <v>249</v>
      </c>
      <c r="G245" s="71">
        <v>539</v>
      </c>
      <c r="H245" s="71">
        <v>273</v>
      </c>
      <c r="I245" s="71">
        <v>590</v>
      </c>
      <c r="J245" s="71">
        <v>273</v>
      </c>
      <c r="K245" s="125">
        <v>1666</v>
      </c>
      <c r="L245" s="125">
        <v>814</v>
      </c>
      <c r="M245" s="71">
        <v>6</v>
      </c>
      <c r="N245" s="71">
        <v>29</v>
      </c>
      <c r="O245" s="71">
        <v>30</v>
      </c>
      <c r="P245" s="71">
        <v>28</v>
      </c>
      <c r="Q245" s="125">
        <v>93</v>
      </c>
      <c r="R245" s="205" t="s">
        <v>180</v>
      </c>
      <c r="S245" s="8" t="s">
        <v>90</v>
      </c>
      <c r="T245" s="125">
        <v>74</v>
      </c>
      <c r="U245" s="71">
        <v>65</v>
      </c>
      <c r="V245" s="71">
        <v>51</v>
      </c>
      <c r="W245" s="71">
        <v>9</v>
      </c>
      <c r="X245" s="71">
        <v>77</v>
      </c>
      <c r="Y245" s="71">
        <v>74</v>
      </c>
      <c r="Z245" s="71">
        <v>2</v>
      </c>
      <c r="AA245" s="71">
        <v>28</v>
      </c>
      <c r="AB245" s="71">
        <v>18</v>
      </c>
      <c r="AC245" s="71">
        <v>30</v>
      </c>
      <c r="AD245" s="205" t="s">
        <v>180</v>
      </c>
      <c r="AE245" s="8" t="s">
        <v>90</v>
      </c>
      <c r="AF245" s="71">
        <v>832</v>
      </c>
      <c r="AG245" s="71">
        <v>209</v>
      </c>
      <c r="AH245" s="71">
        <v>92</v>
      </c>
      <c r="AI245" s="71">
        <v>186</v>
      </c>
      <c r="AJ245" s="71">
        <v>56</v>
      </c>
      <c r="AK245" s="71">
        <v>43</v>
      </c>
      <c r="AL245" s="71">
        <v>6</v>
      </c>
      <c r="AM245" s="71">
        <v>53</v>
      </c>
      <c r="AN245" s="71">
        <v>77</v>
      </c>
      <c r="AO245" s="71">
        <v>62</v>
      </c>
      <c r="AP245" s="71">
        <v>57</v>
      </c>
      <c r="AR245" s="80" t="s">
        <v>180</v>
      </c>
      <c r="AS245" s="80" t="s">
        <v>2514</v>
      </c>
      <c r="AT245" s="78">
        <v>1666</v>
      </c>
    </row>
    <row r="246" spans="1:46">
      <c r="A246" s="205"/>
      <c r="B246" s="8" t="s">
        <v>91</v>
      </c>
      <c r="C246" s="71">
        <v>0</v>
      </c>
      <c r="D246" s="71">
        <v>0</v>
      </c>
      <c r="E246" s="71">
        <v>0</v>
      </c>
      <c r="F246" s="71">
        <v>0</v>
      </c>
      <c r="G246" s="71">
        <v>0</v>
      </c>
      <c r="H246" s="71">
        <v>0</v>
      </c>
      <c r="I246" s="71">
        <v>0</v>
      </c>
      <c r="J246" s="71">
        <v>0</v>
      </c>
      <c r="K246" s="125">
        <v>0</v>
      </c>
      <c r="L246" s="125">
        <v>0</v>
      </c>
      <c r="M246" s="71">
        <v>0</v>
      </c>
      <c r="N246" s="71">
        <v>0</v>
      </c>
      <c r="O246" s="71">
        <v>0</v>
      </c>
      <c r="P246" s="71">
        <v>0</v>
      </c>
      <c r="Q246" s="125">
        <v>0</v>
      </c>
      <c r="R246" s="205"/>
      <c r="S246" s="8" t="s">
        <v>91</v>
      </c>
      <c r="T246" s="125">
        <v>0</v>
      </c>
      <c r="U246" s="71">
        <v>0</v>
      </c>
      <c r="V246" s="71">
        <v>0</v>
      </c>
      <c r="W246" s="71">
        <v>0</v>
      </c>
      <c r="X246" s="71">
        <v>0</v>
      </c>
      <c r="Y246" s="71">
        <v>0</v>
      </c>
      <c r="Z246" s="71">
        <v>0</v>
      </c>
      <c r="AA246" s="71">
        <v>0</v>
      </c>
      <c r="AB246" s="71">
        <v>0</v>
      </c>
      <c r="AC246" s="71">
        <v>0</v>
      </c>
      <c r="AD246" s="205"/>
      <c r="AE246" s="8" t="s">
        <v>91</v>
      </c>
      <c r="AF246" s="71">
        <v>0</v>
      </c>
      <c r="AG246" s="71">
        <v>0</v>
      </c>
      <c r="AH246" s="71">
        <v>0</v>
      </c>
      <c r="AI246" s="71">
        <v>0</v>
      </c>
      <c r="AJ246" s="71">
        <v>0</v>
      </c>
      <c r="AK246" s="71">
        <v>0</v>
      </c>
      <c r="AL246" s="71">
        <v>0</v>
      </c>
      <c r="AM246" s="71">
        <v>0</v>
      </c>
      <c r="AN246" s="71">
        <v>0</v>
      </c>
      <c r="AO246" s="71">
        <v>0</v>
      </c>
      <c r="AP246" s="71">
        <v>0</v>
      </c>
      <c r="AR246" s="80" t="s">
        <v>180</v>
      </c>
      <c r="AS246" s="80" t="s">
        <v>2515</v>
      </c>
      <c r="AT246" s="78">
        <v>0</v>
      </c>
    </row>
    <row r="247" spans="1:46">
      <c r="A247" s="205"/>
      <c r="B247" s="25" t="s">
        <v>73</v>
      </c>
      <c r="C247" s="26">
        <v>37</v>
      </c>
      <c r="D247" s="26">
        <v>19</v>
      </c>
      <c r="E247" s="26">
        <v>500</v>
      </c>
      <c r="F247" s="26">
        <v>249</v>
      </c>
      <c r="G247" s="26">
        <v>539</v>
      </c>
      <c r="H247" s="26">
        <v>273</v>
      </c>
      <c r="I247" s="26">
        <v>590</v>
      </c>
      <c r="J247" s="26">
        <v>273</v>
      </c>
      <c r="K247" s="26">
        <v>1666</v>
      </c>
      <c r="L247" s="26">
        <v>814</v>
      </c>
      <c r="M247" s="26">
        <v>6</v>
      </c>
      <c r="N247" s="26">
        <v>29</v>
      </c>
      <c r="O247" s="26">
        <v>30</v>
      </c>
      <c r="P247" s="26">
        <v>28</v>
      </c>
      <c r="Q247" s="26">
        <v>93</v>
      </c>
      <c r="R247" s="205"/>
      <c r="S247" s="25" t="s">
        <v>73</v>
      </c>
      <c r="T247" s="26">
        <v>74</v>
      </c>
      <c r="U247" s="26">
        <v>65</v>
      </c>
      <c r="V247" s="26">
        <v>51</v>
      </c>
      <c r="W247" s="26">
        <v>9</v>
      </c>
      <c r="X247" s="26">
        <v>77</v>
      </c>
      <c r="Y247" s="26">
        <v>74</v>
      </c>
      <c r="Z247" s="26">
        <v>2</v>
      </c>
      <c r="AA247" s="26">
        <v>28</v>
      </c>
      <c r="AB247" s="26">
        <v>18</v>
      </c>
      <c r="AC247" s="26">
        <v>30</v>
      </c>
      <c r="AD247" s="205"/>
      <c r="AE247" s="25" t="s">
        <v>73</v>
      </c>
      <c r="AF247" s="26">
        <v>832</v>
      </c>
      <c r="AG247" s="26">
        <v>209</v>
      </c>
      <c r="AH247" s="26">
        <v>92</v>
      </c>
      <c r="AI247" s="26">
        <v>186</v>
      </c>
      <c r="AJ247" s="26">
        <v>56</v>
      </c>
      <c r="AK247" s="26">
        <v>43</v>
      </c>
      <c r="AL247" s="26">
        <v>6</v>
      </c>
      <c r="AM247" s="26">
        <v>53</v>
      </c>
      <c r="AN247" s="26">
        <v>77</v>
      </c>
      <c r="AO247" s="26">
        <v>62</v>
      </c>
      <c r="AP247" s="26">
        <v>57</v>
      </c>
      <c r="AR247" s="80" t="s">
        <v>180</v>
      </c>
      <c r="AS247" s="80" t="s">
        <v>2516</v>
      </c>
      <c r="AT247" s="78">
        <v>1666</v>
      </c>
    </row>
    <row r="248" spans="1:46">
      <c r="A248" s="205" t="s">
        <v>181</v>
      </c>
      <c r="B248" s="8" t="s">
        <v>90</v>
      </c>
      <c r="C248" s="71">
        <v>0</v>
      </c>
      <c r="D248" s="71">
        <v>0</v>
      </c>
      <c r="E248" s="71">
        <v>108</v>
      </c>
      <c r="F248" s="71">
        <v>55</v>
      </c>
      <c r="G248" s="71">
        <v>87</v>
      </c>
      <c r="H248" s="71">
        <v>52</v>
      </c>
      <c r="I248" s="71">
        <v>164</v>
      </c>
      <c r="J248" s="71">
        <v>86</v>
      </c>
      <c r="K248" s="125">
        <v>359</v>
      </c>
      <c r="L248" s="125">
        <v>193</v>
      </c>
      <c r="M248" s="71">
        <v>0</v>
      </c>
      <c r="N248" s="71">
        <v>5</v>
      </c>
      <c r="O248" s="71">
        <v>4</v>
      </c>
      <c r="P248" s="71">
        <v>7</v>
      </c>
      <c r="Q248" s="125">
        <v>16</v>
      </c>
      <c r="R248" s="205" t="s">
        <v>181</v>
      </c>
      <c r="S248" s="8" t="s">
        <v>90</v>
      </c>
      <c r="T248" s="125">
        <v>13</v>
      </c>
      <c r="U248" s="71">
        <v>6</v>
      </c>
      <c r="V248" s="71">
        <v>0</v>
      </c>
      <c r="W248" s="71">
        <v>0</v>
      </c>
      <c r="X248" s="71">
        <v>13</v>
      </c>
      <c r="Y248" s="71">
        <v>13</v>
      </c>
      <c r="Z248" s="71">
        <v>0</v>
      </c>
      <c r="AA248" s="71">
        <v>5</v>
      </c>
      <c r="AB248" s="71">
        <v>5</v>
      </c>
      <c r="AC248" s="71">
        <v>7</v>
      </c>
      <c r="AD248" s="205" t="s">
        <v>181</v>
      </c>
      <c r="AE248" s="8" t="s">
        <v>90</v>
      </c>
      <c r="AF248" s="71">
        <v>250</v>
      </c>
      <c r="AG248" s="71">
        <v>117</v>
      </c>
      <c r="AH248" s="71">
        <v>12</v>
      </c>
      <c r="AI248" s="71">
        <v>50</v>
      </c>
      <c r="AJ248" s="71">
        <v>0</v>
      </c>
      <c r="AK248" s="71">
        <v>0</v>
      </c>
      <c r="AL248" s="71">
        <v>0</v>
      </c>
      <c r="AM248" s="71">
        <v>4</v>
      </c>
      <c r="AN248" s="71">
        <v>17</v>
      </c>
      <c r="AO248" s="71">
        <v>10</v>
      </c>
      <c r="AP248" s="71">
        <v>9</v>
      </c>
      <c r="AR248" s="80" t="s">
        <v>181</v>
      </c>
      <c r="AS248" s="80" t="s">
        <v>2517</v>
      </c>
      <c r="AT248" s="78">
        <v>362</v>
      </c>
    </row>
    <row r="249" spans="1:46">
      <c r="A249" s="205"/>
      <c r="B249" s="8" t="s">
        <v>91</v>
      </c>
      <c r="C249" s="71">
        <v>34</v>
      </c>
      <c r="D249" s="71">
        <v>15</v>
      </c>
      <c r="E249" s="71">
        <v>111</v>
      </c>
      <c r="F249" s="71">
        <v>56</v>
      </c>
      <c r="G249" s="71">
        <v>147</v>
      </c>
      <c r="H249" s="71">
        <v>77</v>
      </c>
      <c r="I249" s="71">
        <v>181</v>
      </c>
      <c r="J249" s="71">
        <v>90</v>
      </c>
      <c r="K249" s="125">
        <v>473</v>
      </c>
      <c r="L249" s="125">
        <v>238</v>
      </c>
      <c r="M249" s="71">
        <v>2</v>
      </c>
      <c r="N249" s="71">
        <v>6</v>
      </c>
      <c r="O249" s="71">
        <v>8</v>
      </c>
      <c r="P249" s="71">
        <v>7</v>
      </c>
      <c r="Q249" s="125">
        <v>23</v>
      </c>
      <c r="R249" s="205"/>
      <c r="S249" s="8" t="s">
        <v>91</v>
      </c>
      <c r="T249" s="125">
        <v>23</v>
      </c>
      <c r="U249" s="71">
        <v>19</v>
      </c>
      <c r="V249" s="71">
        <v>14</v>
      </c>
      <c r="W249" s="71">
        <v>0</v>
      </c>
      <c r="X249" s="71">
        <v>21</v>
      </c>
      <c r="Y249" s="71">
        <v>21</v>
      </c>
      <c r="Z249" s="71">
        <v>0</v>
      </c>
      <c r="AA249" s="71">
        <v>9</v>
      </c>
      <c r="AB249" s="71">
        <v>4</v>
      </c>
      <c r="AC249" s="71">
        <v>6</v>
      </c>
      <c r="AD249" s="205"/>
      <c r="AE249" s="8" t="s">
        <v>91</v>
      </c>
      <c r="AF249" s="71">
        <v>221</v>
      </c>
      <c r="AG249" s="71">
        <v>70</v>
      </c>
      <c r="AH249" s="71">
        <v>0</v>
      </c>
      <c r="AI249" s="71">
        <v>26</v>
      </c>
      <c r="AJ249" s="71">
        <v>0</v>
      </c>
      <c r="AK249" s="71">
        <v>2</v>
      </c>
      <c r="AL249" s="71">
        <v>0</v>
      </c>
      <c r="AM249" s="71">
        <v>9</v>
      </c>
      <c r="AN249" s="71">
        <v>22</v>
      </c>
      <c r="AO249" s="71">
        <v>21</v>
      </c>
      <c r="AP249" s="71">
        <v>20</v>
      </c>
      <c r="AR249" s="80" t="s">
        <v>181</v>
      </c>
      <c r="AS249" s="80" t="s">
        <v>2518</v>
      </c>
      <c r="AT249" s="78">
        <v>281</v>
      </c>
    </row>
    <row r="250" spans="1:46">
      <c r="A250" s="205"/>
      <c r="B250" s="25" t="s">
        <v>73</v>
      </c>
      <c r="C250" s="26">
        <v>34</v>
      </c>
      <c r="D250" s="26">
        <v>15</v>
      </c>
      <c r="E250" s="26">
        <v>219</v>
      </c>
      <c r="F250" s="26">
        <v>111</v>
      </c>
      <c r="G250" s="26">
        <v>234</v>
      </c>
      <c r="H250" s="26">
        <v>129</v>
      </c>
      <c r="I250" s="26">
        <v>345</v>
      </c>
      <c r="J250" s="26">
        <v>176</v>
      </c>
      <c r="K250" s="26">
        <v>832</v>
      </c>
      <c r="L250" s="26">
        <v>431</v>
      </c>
      <c r="M250" s="26">
        <v>2</v>
      </c>
      <c r="N250" s="26">
        <v>11</v>
      </c>
      <c r="O250" s="26">
        <v>12</v>
      </c>
      <c r="P250" s="26">
        <v>14</v>
      </c>
      <c r="Q250" s="26">
        <v>39</v>
      </c>
      <c r="R250" s="205"/>
      <c r="S250" s="25" t="s">
        <v>73</v>
      </c>
      <c r="T250" s="26">
        <v>36</v>
      </c>
      <c r="U250" s="26">
        <v>25</v>
      </c>
      <c r="V250" s="26">
        <v>14</v>
      </c>
      <c r="W250" s="26">
        <v>0</v>
      </c>
      <c r="X250" s="26">
        <v>34</v>
      </c>
      <c r="Y250" s="26">
        <v>34</v>
      </c>
      <c r="Z250" s="26">
        <v>0</v>
      </c>
      <c r="AA250" s="26">
        <v>14</v>
      </c>
      <c r="AB250" s="26">
        <v>9</v>
      </c>
      <c r="AC250" s="26">
        <v>13</v>
      </c>
      <c r="AD250" s="205"/>
      <c r="AE250" s="25" t="s">
        <v>73</v>
      </c>
      <c r="AF250" s="26">
        <v>471</v>
      </c>
      <c r="AG250" s="26">
        <v>187</v>
      </c>
      <c r="AH250" s="26">
        <v>12</v>
      </c>
      <c r="AI250" s="26">
        <v>76</v>
      </c>
      <c r="AJ250" s="26">
        <v>0</v>
      </c>
      <c r="AK250" s="26">
        <v>2</v>
      </c>
      <c r="AL250" s="26">
        <v>0</v>
      </c>
      <c r="AM250" s="26">
        <v>13</v>
      </c>
      <c r="AN250" s="26">
        <v>39</v>
      </c>
      <c r="AO250" s="26">
        <v>31</v>
      </c>
      <c r="AP250" s="26">
        <v>29</v>
      </c>
      <c r="AR250" s="80" t="s">
        <v>181</v>
      </c>
      <c r="AS250" s="80" t="s">
        <v>2519</v>
      </c>
      <c r="AT250" s="78">
        <v>643</v>
      </c>
    </row>
    <row r="251" spans="1:46">
      <c r="A251" s="7" t="s">
        <v>102</v>
      </c>
      <c r="B251" s="8"/>
      <c r="C251" s="22"/>
      <c r="D251" s="11"/>
      <c r="E251" s="22"/>
      <c r="F251" s="22"/>
      <c r="G251" s="22"/>
      <c r="H251" s="22"/>
      <c r="I251" s="22"/>
      <c r="J251" s="22"/>
      <c r="K251" s="7"/>
      <c r="L251" s="7"/>
      <c r="M251" s="8"/>
      <c r="N251" s="8"/>
      <c r="O251" s="22"/>
      <c r="P251" s="22"/>
      <c r="Q251" s="7"/>
      <c r="R251" s="7" t="s">
        <v>102</v>
      </c>
      <c r="S251" s="23"/>
      <c r="T251" s="17"/>
      <c r="U251" s="17"/>
      <c r="V251" s="23"/>
      <c r="W251" s="20"/>
      <c r="X251" s="19"/>
      <c r="Y251" s="17"/>
      <c r="Z251" s="17"/>
      <c r="AA251" s="19"/>
      <c r="AB251" s="17"/>
      <c r="AC251" s="19"/>
      <c r="AD251" s="7" t="s">
        <v>102</v>
      </c>
      <c r="AE251" s="8"/>
      <c r="AF251" s="22"/>
      <c r="AG251" s="22"/>
      <c r="AH251" s="22"/>
      <c r="AI251" s="8"/>
      <c r="AJ251" s="11"/>
      <c r="AK251" s="11"/>
      <c r="AL251" s="22"/>
      <c r="AM251" s="22"/>
      <c r="AN251" s="22"/>
      <c r="AO251" s="22"/>
      <c r="AP251" s="22"/>
      <c r="AR251" s="80" t="str">
        <f>IF(A251="",AR250,A251)</f>
        <v>BETSIBOKA</v>
      </c>
      <c r="AS251" s="80" t="str">
        <f>AR251&amp;B251</f>
        <v>BETSIBOKA</v>
      </c>
      <c r="AT251" s="78">
        <f>AF251+AH251+2*AI251+3*AJ251+4*AK251+5*AL251</f>
        <v>0</v>
      </c>
    </row>
    <row r="252" spans="1:46">
      <c r="A252" s="205" t="s">
        <v>182</v>
      </c>
      <c r="B252" s="8" t="s">
        <v>90</v>
      </c>
      <c r="C252" s="71">
        <v>5</v>
      </c>
      <c r="D252" s="71">
        <v>3</v>
      </c>
      <c r="E252" s="71">
        <v>0</v>
      </c>
      <c r="F252" s="71">
        <v>0</v>
      </c>
      <c r="G252" s="71">
        <v>45</v>
      </c>
      <c r="H252" s="71">
        <v>20</v>
      </c>
      <c r="I252" s="71">
        <v>37</v>
      </c>
      <c r="J252" s="71">
        <v>17</v>
      </c>
      <c r="K252" s="125">
        <v>87</v>
      </c>
      <c r="L252" s="125">
        <v>40</v>
      </c>
      <c r="M252" s="71">
        <v>1</v>
      </c>
      <c r="N252" s="71">
        <v>0</v>
      </c>
      <c r="O252" s="71">
        <v>2</v>
      </c>
      <c r="P252" s="71">
        <v>2</v>
      </c>
      <c r="Q252" s="125">
        <v>5</v>
      </c>
      <c r="R252" s="205" t="s">
        <v>182</v>
      </c>
      <c r="S252" s="8" t="s">
        <v>90</v>
      </c>
      <c r="T252" s="125">
        <v>3</v>
      </c>
      <c r="U252" s="71">
        <v>3</v>
      </c>
      <c r="V252" s="71">
        <v>1</v>
      </c>
      <c r="W252" s="71">
        <v>1</v>
      </c>
      <c r="X252" s="71">
        <v>4</v>
      </c>
      <c r="Y252" s="71">
        <v>3</v>
      </c>
      <c r="Z252" s="71">
        <v>0</v>
      </c>
      <c r="AA252" s="71">
        <v>0</v>
      </c>
      <c r="AB252" s="71">
        <v>0</v>
      </c>
      <c r="AC252" s="71">
        <v>2</v>
      </c>
      <c r="AD252" s="205" t="s">
        <v>182</v>
      </c>
      <c r="AE252" s="8" t="s">
        <v>90</v>
      </c>
      <c r="AF252" s="71">
        <v>9</v>
      </c>
      <c r="AG252" s="71">
        <v>2</v>
      </c>
      <c r="AH252" s="71">
        <v>0</v>
      </c>
      <c r="AI252" s="71">
        <v>1</v>
      </c>
      <c r="AJ252" s="71">
        <v>0</v>
      </c>
      <c r="AK252" s="71">
        <v>7</v>
      </c>
      <c r="AL252" s="71">
        <v>0</v>
      </c>
      <c r="AM252" s="71">
        <v>1</v>
      </c>
      <c r="AN252" s="71">
        <v>4</v>
      </c>
      <c r="AO252" s="71">
        <v>2</v>
      </c>
      <c r="AP252" s="71">
        <v>0</v>
      </c>
      <c r="AR252" s="80" t="s">
        <v>182</v>
      </c>
      <c r="AS252" s="80" t="s">
        <v>2523</v>
      </c>
      <c r="AT252" s="78">
        <v>39</v>
      </c>
    </row>
    <row r="253" spans="1:46">
      <c r="A253" s="205"/>
      <c r="B253" s="8" t="s">
        <v>91</v>
      </c>
      <c r="C253" s="71">
        <v>0</v>
      </c>
      <c r="D253" s="71">
        <v>0</v>
      </c>
      <c r="E253" s="71">
        <v>0</v>
      </c>
      <c r="F253" s="71">
        <v>0</v>
      </c>
      <c r="G253" s="71">
        <v>0</v>
      </c>
      <c r="H253" s="71">
        <v>0</v>
      </c>
      <c r="I253" s="71">
        <v>0</v>
      </c>
      <c r="J253" s="71">
        <v>0</v>
      </c>
      <c r="K253" s="125">
        <v>0</v>
      </c>
      <c r="L253" s="125">
        <v>0</v>
      </c>
      <c r="M253" s="71">
        <v>0</v>
      </c>
      <c r="N253" s="71">
        <v>0</v>
      </c>
      <c r="O253" s="71">
        <v>0</v>
      </c>
      <c r="P253" s="71">
        <v>0</v>
      </c>
      <c r="Q253" s="125">
        <v>0</v>
      </c>
      <c r="R253" s="205"/>
      <c r="S253" s="8" t="s">
        <v>91</v>
      </c>
      <c r="T253" s="125">
        <v>0</v>
      </c>
      <c r="U253" s="71">
        <v>0</v>
      </c>
      <c r="V253" s="71">
        <v>0</v>
      </c>
      <c r="W253" s="71">
        <v>0</v>
      </c>
      <c r="X253" s="71">
        <v>0</v>
      </c>
      <c r="Y253" s="71">
        <v>0</v>
      </c>
      <c r="Z253" s="71">
        <v>0</v>
      </c>
      <c r="AA253" s="71">
        <v>0</v>
      </c>
      <c r="AB253" s="71">
        <v>0</v>
      </c>
      <c r="AC253" s="71">
        <v>0</v>
      </c>
      <c r="AD253" s="205"/>
      <c r="AE253" s="8" t="s">
        <v>91</v>
      </c>
      <c r="AF253" s="71">
        <v>0</v>
      </c>
      <c r="AG253" s="71">
        <v>0</v>
      </c>
      <c r="AH253" s="71">
        <v>0</v>
      </c>
      <c r="AI253" s="71">
        <v>0</v>
      </c>
      <c r="AJ253" s="71">
        <v>0</v>
      </c>
      <c r="AK253" s="71">
        <v>0</v>
      </c>
      <c r="AL253" s="71">
        <v>0</v>
      </c>
      <c r="AM253" s="71">
        <v>0</v>
      </c>
      <c r="AN253" s="71">
        <v>0</v>
      </c>
      <c r="AO253" s="71">
        <v>0</v>
      </c>
      <c r="AP253" s="71">
        <v>0</v>
      </c>
      <c r="AR253" s="80" t="s">
        <v>182</v>
      </c>
      <c r="AS253" s="80" t="s">
        <v>2524</v>
      </c>
      <c r="AT253" s="78">
        <v>0</v>
      </c>
    </row>
    <row r="254" spans="1:46">
      <c r="A254" s="205"/>
      <c r="B254" s="25" t="s">
        <v>73</v>
      </c>
      <c r="C254" s="26">
        <v>5</v>
      </c>
      <c r="D254" s="26">
        <v>3</v>
      </c>
      <c r="E254" s="26">
        <v>0</v>
      </c>
      <c r="F254" s="26">
        <v>0</v>
      </c>
      <c r="G254" s="26">
        <v>45</v>
      </c>
      <c r="H254" s="26">
        <v>20</v>
      </c>
      <c r="I254" s="26">
        <v>37</v>
      </c>
      <c r="J254" s="26">
        <v>17</v>
      </c>
      <c r="K254" s="26">
        <v>87</v>
      </c>
      <c r="L254" s="26">
        <v>40</v>
      </c>
      <c r="M254" s="26">
        <v>1</v>
      </c>
      <c r="N254" s="26">
        <v>0</v>
      </c>
      <c r="O254" s="26">
        <v>2</v>
      </c>
      <c r="P254" s="26">
        <v>2</v>
      </c>
      <c r="Q254" s="26">
        <v>5</v>
      </c>
      <c r="R254" s="205"/>
      <c r="S254" s="25" t="s">
        <v>73</v>
      </c>
      <c r="T254" s="26">
        <v>3</v>
      </c>
      <c r="U254" s="26">
        <v>3</v>
      </c>
      <c r="V254" s="26">
        <v>1</v>
      </c>
      <c r="W254" s="26">
        <v>1</v>
      </c>
      <c r="X254" s="26">
        <v>4</v>
      </c>
      <c r="Y254" s="26">
        <v>3</v>
      </c>
      <c r="Z254" s="26">
        <v>0</v>
      </c>
      <c r="AA254" s="26">
        <v>0</v>
      </c>
      <c r="AB254" s="26">
        <v>0</v>
      </c>
      <c r="AC254" s="26">
        <v>2</v>
      </c>
      <c r="AD254" s="205"/>
      <c r="AE254" s="25" t="s">
        <v>73</v>
      </c>
      <c r="AF254" s="26">
        <v>9</v>
      </c>
      <c r="AG254" s="26">
        <v>2</v>
      </c>
      <c r="AH254" s="26">
        <v>0</v>
      </c>
      <c r="AI254" s="26">
        <v>1</v>
      </c>
      <c r="AJ254" s="26">
        <v>0</v>
      </c>
      <c r="AK254" s="26">
        <v>7</v>
      </c>
      <c r="AL254" s="26">
        <v>0</v>
      </c>
      <c r="AM254" s="26">
        <v>1</v>
      </c>
      <c r="AN254" s="26">
        <v>4</v>
      </c>
      <c r="AO254" s="26">
        <v>2</v>
      </c>
      <c r="AP254" s="26">
        <v>0</v>
      </c>
      <c r="AR254" s="80" t="s">
        <v>182</v>
      </c>
      <c r="AS254" s="80" t="s">
        <v>2525</v>
      </c>
      <c r="AT254" s="78">
        <v>39</v>
      </c>
    </row>
    <row r="255" spans="1:46" ht="14.45" customHeight="1">
      <c r="A255" s="205" t="s">
        <v>183</v>
      </c>
      <c r="B255" s="8" t="s">
        <v>90</v>
      </c>
      <c r="C255" s="71">
        <v>0</v>
      </c>
      <c r="D255" s="71">
        <v>0</v>
      </c>
      <c r="E255" s="71">
        <v>95</v>
      </c>
      <c r="F255" s="71">
        <v>47</v>
      </c>
      <c r="G255" s="71">
        <v>174</v>
      </c>
      <c r="H255" s="71">
        <v>92</v>
      </c>
      <c r="I255" s="71">
        <v>261</v>
      </c>
      <c r="J255" s="71">
        <v>124</v>
      </c>
      <c r="K255" s="125">
        <v>530</v>
      </c>
      <c r="L255" s="125">
        <v>263</v>
      </c>
      <c r="M255" s="71">
        <v>0</v>
      </c>
      <c r="N255" s="71">
        <v>7</v>
      </c>
      <c r="O255" s="71">
        <v>8</v>
      </c>
      <c r="P255" s="71">
        <v>11</v>
      </c>
      <c r="Q255" s="125">
        <v>26</v>
      </c>
      <c r="R255" s="205" t="s">
        <v>183</v>
      </c>
      <c r="S255" s="8" t="s">
        <v>90</v>
      </c>
      <c r="T255" s="125">
        <v>16</v>
      </c>
      <c r="U255" s="71">
        <v>13</v>
      </c>
      <c r="V255" s="71">
        <v>0</v>
      </c>
      <c r="W255" s="71">
        <v>6</v>
      </c>
      <c r="X255" s="71">
        <v>17</v>
      </c>
      <c r="Y255" s="71">
        <v>16</v>
      </c>
      <c r="Z255" s="71">
        <v>1</v>
      </c>
      <c r="AA255" s="71">
        <v>5</v>
      </c>
      <c r="AB255" s="71">
        <v>2</v>
      </c>
      <c r="AC255" s="71">
        <v>12</v>
      </c>
      <c r="AD255" s="205" t="s">
        <v>183</v>
      </c>
      <c r="AE255" s="8" t="s">
        <v>90</v>
      </c>
      <c r="AF255" s="71">
        <v>120</v>
      </c>
      <c r="AG255" s="71">
        <v>54</v>
      </c>
      <c r="AH255" s="71">
        <v>0</v>
      </c>
      <c r="AI255" s="71">
        <v>42</v>
      </c>
      <c r="AJ255" s="71">
        <v>19</v>
      </c>
      <c r="AK255" s="71">
        <v>2</v>
      </c>
      <c r="AL255" s="71">
        <v>21</v>
      </c>
      <c r="AM255" s="71">
        <v>5</v>
      </c>
      <c r="AN255" s="71">
        <v>17</v>
      </c>
      <c r="AO255" s="71">
        <v>13</v>
      </c>
      <c r="AP255" s="71">
        <v>10</v>
      </c>
      <c r="AR255" s="80" t="s">
        <v>183</v>
      </c>
      <c r="AS255" s="80" t="s">
        <v>2526</v>
      </c>
      <c r="AT255" s="78">
        <v>374</v>
      </c>
    </row>
    <row r="256" spans="1:46">
      <c r="A256" s="205"/>
      <c r="B256" s="8" t="s">
        <v>91</v>
      </c>
      <c r="C256" s="71">
        <v>0</v>
      </c>
      <c r="D256" s="71">
        <v>0</v>
      </c>
      <c r="E256" s="71">
        <v>153</v>
      </c>
      <c r="F256" s="71">
        <v>73</v>
      </c>
      <c r="G256" s="71">
        <v>208</v>
      </c>
      <c r="H256" s="71">
        <v>109</v>
      </c>
      <c r="I256" s="71">
        <v>271</v>
      </c>
      <c r="J256" s="71">
        <v>122</v>
      </c>
      <c r="K256" s="125">
        <v>632</v>
      </c>
      <c r="L256" s="125">
        <v>304</v>
      </c>
      <c r="M256" s="71">
        <v>0</v>
      </c>
      <c r="N256" s="71">
        <v>7</v>
      </c>
      <c r="O256" s="71">
        <v>9</v>
      </c>
      <c r="P256" s="71">
        <v>10</v>
      </c>
      <c r="Q256" s="125">
        <v>26</v>
      </c>
      <c r="R256" s="205"/>
      <c r="S256" s="8" t="s">
        <v>91</v>
      </c>
      <c r="T256" s="125">
        <v>16</v>
      </c>
      <c r="U256" s="71">
        <v>16</v>
      </c>
      <c r="V256" s="71">
        <v>11</v>
      </c>
      <c r="W256" s="71">
        <v>0</v>
      </c>
      <c r="X256" s="71">
        <v>27</v>
      </c>
      <c r="Y256" s="71">
        <v>25</v>
      </c>
      <c r="Z256" s="71">
        <v>2</v>
      </c>
      <c r="AA256" s="71">
        <v>21</v>
      </c>
      <c r="AB256" s="71">
        <v>12</v>
      </c>
      <c r="AC256" s="71">
        <v>7</v>
      </c>
      <c r="AD256" s="205"/>
      <c r="AE256" s="8" t="s">
        <v>91</v>
      </c>
      <c r="AF256" s="71">
        <v>439</v>
      </c>
      <c r="AG256" s="71">
        <v>114</v>
      </c>
      <c r="AH256" s="71">
        <v>0</v>
      </c>
      <c r="AI256" s="71">
        <v>0</v>
      </c>
      <c r="AJ256" s="71">
        <v>24</v>
      </c>
      <c r="AK256" s="71">
        <v>24</v>
      </c>
      <c r="AL256" s="71">
        <v>2</v>
      </c>
      <c r="AM256" s="71">
        <v>18</v>
      </c>
      <c r="AN256" s="71">
        <v>17</v>
      </c>
      <c r="AO256" s="71">
        <v>20</v>
      </c>
      <c r="AP256" s="71">
        <v>14</v>
      </c>
      <c r="AR256" s="80" t="s">
        <v>183</v>
      </c>
      <c r="AS256" s="80" t="s">
        <v>2527</v>
      </c>
      <c r="AT256" s="78">
        <v>617</v>
      </c>
    </row>
    <row r="257" spans="1:46">
      <c r="A257" s="205"/>
      <c r="B257" s="25" t="s">
        <v>73</v>
      </c>
      <c r="C257" s="26">
        <v>0</v>
      </c>
      <c r="D257" s="26">
        <v>0</v>
      </c>
      <c r="E257" s="26">
        <v>248</v>
      </c>
      <c r="F257" s="26">
        <v>120</v>
      </c>
      <c r="G257" s="26">
        <v>382</v>
      </c>
      <c r="H257" s="26">
        <v>201</v>
      </c>
      <c r="I257" s="26">
        <v>532</v>
      </c>
      <c r="J257" s="26">
        <v>246</v>
      </c>
      <c r="K257" s="26">
        <v>1162</v>
      </c>
      <c r="L257" s="26">
        <v>567</v>
      </c>
      <c r="M257" s="26">
        <v>0</v>
      </c>
      <c r="N257" s="26">
        <v>14</v>
      </c>
      <c r="O257" s="26">
        <v>17</v>
      </c>
      <c r="P257" s="26">
        <v>21</v>
      </c>
      <c r="Q257" s="26">
        <v>52</v>
      </c>
      <c r="R257" s="205"/>
      <c r="S257" s="25" t="s">
        <v>73</v>
      </c>
      <c r="T257" s="26">
        <v>32</v>
      </c>
      <c r="U257" s="26">
        <v>29</v>
      </c>
      <c r="V257" s="26">
        <v>11</v>
      </c>
      <c r="W257" s="26">
        <v>6</v>
      </c>
      <c r="X257" s="26">
        <v>44</v>
      </c>
      <c r="Y257" s="26">
        <v>41</v>
      </c>
      <c r="Z257" s="26">
        <v>3</v>
      </c>
      <c r="AA257" s="26">
        <v>26</v>
      </c>
      <c r="AB257" s="26">
        <v>14</v>
      </c>
      <c r="AC257" s="26">
        <v>19</v>
      </c>
      <c r="AD257" s="205"/>
      <c r="AE257" s="25" t="s">
        <v>73</v>
      </c>
      <c r="AF257" s="26">
        <v>559</v>
      </c>
      <c r="AG257" s="26">
        <v>168</v>
      </c>
      <c r="AH257" s="26">
        <v>0</v>
      </c>
      <c r="AI257" s="26">
        <v>42</v>
      </c>
      <c r="AJ257" s="26">
        <v>43</v>
      </c>
      <c r="AK257" s="26">
        <v>26</v>
      </c>
      <c r="AL257" s="26">
        <v>23</v>
      </c>
      <c r="AM257" s="26">
        <v>23</v>
      </c>
      <c r="AN257" s="26">
        <v>34</v>
      </c>
      <c r="AO257" s="26">
        <v>33</v>
      </c>
      <c r="AP257" s="26">
        <v>24</v>
      </c>
      <c r="AR257" s="80" t="s">
        <v>183</v>
      </c>
      <c r="AS257" s="80" t="s">
        <v>2528</v>
      </c>
      <c r="AT257" s="78">
        <v>991</v>
      </c>
    </row>
    <row r="258" spans="1:46">
      <c r="A258" s="205" t="s">
        <v>184</v>
      </c>
      <c r="B258" s="8" t="s">
        <v>90</v>
      </c>
      <c r="C258" s="71">
        <v>0</v>
      </c>
      <c r="D258" s="71">
        <v>0</v>
      </c>
      <c r="E258" s="71">
        <v>94</v>
      </c>
      <c r="F258" s="71">
        <v>48</v>
      </c>
      <c r="G258" s="71">
        <v>107</v>
      </c>
      <c r="H258" s="71">
        <v>51</v>
      </c>
      <c r="I258" s="71">
        <v>188</v>
      </c>
      <c r="J258" s="71">
        <v>101</v>
      </c>
      <c r="K258" s="125">
        <v>389</v>
      </c>
      <c r="L258" s="125">
        <v>200</v>
      </c>
      <c r="M258" s="71">
        <v>0</v>
      </c>
      <c r="N258" s="71">
        <v>5</v>
      </c>
      <c r="O258" s="71">
        <v>6</v>
      </c>
      <c r="P258" s="71">
        <v>10</v>
      </c>
      <c r="Q258" s="125">
        <v>21</v>
      </c>
      <c r="R258" s="205" t="s">
        <v>184</v>
      </c>
      <c r="S258" s="8" t="s">
        <v>90</v>
      </c>
      <c r="T258" s="125">
        <v>22</v>
      </c>
      <c r="U258" s="71">
        <v>21</v>
      </c>
      <c r="V258" s="71">
        <v>2</v>
      </c>
      <c r="W258" s="71">
        <v>3</v>
      </c>
      <c r="X258" s="71">
        <v>15</v>
      </c>
      <c r="Y258" s="71">
        <v>14</v>
      </c>
      <c r="Z258" s="71">
        <v>2</v>
      </c>
      <c r="AA258" s="71">
        <v>3</v>
      </c>
      <c r="AB258" s="71">
        <v>1</v>
      </c>
      <c r="AC258" s="71">
        <v>10</v>
      </c>
      <c r="AD258" s="205" t="s">
        <v>184</v>
      </c>
      <c r="AE258" s="8" t="s">
        <v>90</v>
      </c>
      <c r="AF258" s="71">
        <v>201</v>
      </c>
      <c r="AG258" s="71">
        <v>44</v>
      </c>
      <c r="AH258" s="71">
        <v>20</v>
      </c>
      <c r="AI258" s="71">
        <v>21</v>
      </c>
      <c r="AJ258" s="71">
        <v>89</v>
      </c>
      <c r="AK258" s="71">
        <v>12</v>
      </c>
      <c r="AL258" s="71">
        <v>0</v>
      </c>
      <c r="AM258" s="71">
        <v>14</v>
      </c>
      <c r="AN258" s="71">
        <v>28</v>
      </c>
      <c r="AO258" s="71">
        <v>15</v>
      </c>
      <c r="AP258" s="71">
        <v>15</v>
      </c>
      <c r="AR258" s="80" t="s">
        <v>184</v>
      </c>
      <c r="AS258" s="80" t="s">
        <v>2529</v>
      </c>
      <c r="AT258" s="78">
        <v>578</v>
      </c>
    </row>
    <row r="259" spans="1:46">
      <c r="A259" s="205"/>
      <c r="B259" s="8" t="s">
        <v>91</v>
      </c>
      <c r="C259" s="71">
        <v>0</v>
      </c>
      <c r="D259" s="71">
        <v>0</v>
      </c>
      <c r="E259" s="71">
        <v>58</v>
      </c>
      <c r="F259" s="71">
        <v>42</v>
      </c>
      <c r="G259" s="71">
        <v>71</v>
      </c>
      <c r="H259" s="71">
        <v>39</v>
      </c>
      <c r="I259" s="71">
        <v>119</v>
      </c>
      <c r="J259" s="71">
        <v>60</v>
      </c>
      <c r="K259" s="125">
        <v>248</v>
      </c>
      <c r="L259" s="125">
        <v>141</v>
      </c>
      <c r="M259" s="71">
        <v>0</v>
      </c>
      <c r="N259" s="71">
        <v>3</v>
      </c>
      <c r="O259" s="71">
        <v>3</v>
      </c>
      <c r="P259" s="71">
        <v>5</v>
      </c>
      <c r="Q259" s="125">
        <v>11</v>
      </c>
      <c r="R259" s="205"/>
      <c r="S259" s="8" t="s">
        <v>91</v>
      </c>
      <c r="T259" s="125">
        <v>9</v>
      </c>
      <c r="U259" s="71">
        <v>9</v>
      </c>
      <c r="V259" s="71">
        <v>8</v>
      </c>
      <c r="W259" s="71">
        <v>0</v>
      </c>
      <c r="X259" s="71">
        <v>10</v>
      </c>
      <c r="Y259" s="71">
        <v>10</v>
      </c>
      <c r="Z259" s="71">
        <v>3</v>
      </c>
      <c r="AA259" s="71">
        <v>8</v>
      </c>
      <c r="AB259" s="71">
        <v>3</v>
      </c>
      <c r="AC259" s="71">
        <v>4</v>
      </c>
      <c r="AD259" s="205"/>
      <c r="AE259" s="8" t="s">
        <v>91</v>
      </c>
      <c r="AF259" s="71">
        <v>136</v>
      </c>
      <c r="AG259" s="71">
        <v>24</v>
      </c>
      <c r="AH259" s="71">
        <v>0</v>
      </c>
      <c r="AI259" s="71">
        <v>20</v>
      </c>
      <c r="AJ259" s="71">
        <v>5</v>
      </c>
      <c r="AK259" s="71">
        <v>0</v>
      </c>
      <c r="AL259" s="71">
        <v>0</v>
      </c>
      <c r="AM259" s="71">
        <v>4</v>
      </c>
      <c r="AN259" s="71">
        <v>7</v>
      </c>
      <c r="AO259" s="71">
        <v>6</v>
      </c>
      <c r="AP259" s="71">
        <v>1</v>
      </c>
      <c r="AR259" s="80" t="s">
        <v>184</v>
      </c>
      <c r="AS259" s="80" t="s">
        <v>2530</v>
      </c>
      <c r="AT259" s="78">
        <v>191</v>
      </c>
    </row>
    <row r="260" spans="1:46">
      <c r="A260" s="205"/>
      <c r="B260" s="25" t="s">
        <v>73</v>
      </c>
      <c r="C260" s="26">
        <v>0</v>
      </c>
      <c r="D260" s="26">
        <v>0</v>
      </c>
      <c r="E260" s="26">
        <v>152</v>
      </c>
      <c r="F260" s="26">
        <v>90</v>
      </c>
      <c r="G260" s="26">
        <v>178</v>
      </c>
      <c r="H260" s="26">
        <v>90</v>
      </c>
      <c r="I260" s="26">
        <v>307</v>
      </c>
      <c r="J260" s="26">
        <v>161</v>
      </c>
      <c r="K260" s="26">
        <v>637</v>
      </c>
      <c r="L260" s="26">
        <v>341</v>
      </c>
      <c r="M260" s="26">
        <v>0</v>
      </c>
      <c r="N260" s="26">
        <v>8</v>
      </c>
      <c r="O260" s="26">
        <v>9</v>
      </c>
      <c r="P260" s="26">
        <v>15</v>
      </c>
      <c r="Q260" s="26">
        <v>32</v>
      </c>
      <c r="R260" s="205"/>
      <c r="S260" s="25" t="s">
        <v>73</v>
      </c>
      <c r="T260" s="26">
        <v>31</v>
      </c>
      <c r="U260" s="26">
        <v>30</v>
      </c>
      <c r="V260" s="26">
        <v>10</v>
      </c>
      <c r="W260" s="26">
        <v>3</v>
      </c>
      <c r="X260" s="26">
        <v>25</v>
      </c>
      <c r="Y260" s="26">
        <v>24</v>
      </c>
      <c r="Z260" s="26">
        <v>5</v>
      </c>
      <c r="AA260" s="26">
        <v>11</v>
      </c>
      <c r="AB260" s="26">
        <v>4</v>
      </c>
      <c r="AC260" s="26">
        <v>14</v>
      </c>
      <c r="AD260" s="205"/>
      <c r="AE260" s="25" t="s">
        <v>73</v>
      </c>
      <c r="AF260" s="26">
        <v>337</v>
      </c>
      <c r="AG260" s="26">
        <v>68</v>
      </c>
      <c r="AH260" s="26">
        <v>20</v>
      </c>
      <c r="AI260" s="26">
        <v>41</v>
      </c>
      <c r="AJ260" s="26">
        <v>94</v>
      </c>
      <c r="AK260" s="26">
        <v>12</v>
      </c>
      <c r="AL260" s="26">
        <v>0</v>
      </c>
      <c r="AM260" s="26">
        <v>18</v>
      </c>
      <c r="AN260" s="26">
        <v>35</v>
      </c>
      <c r="AO260" s="26">
        <v>21</v>
      </c>
      <c r="AP260" s="26">
        <v>16</v>
      </c>
      <c r="AR260" s="80" t="s">
        <v>184</v>
      </c>
      <c r="AS260" s="80" t="s">
        <v>2531</v>
      </c>
      <c r="AT260" s="78">
        <v>769</v>
      </c>
    </row>
    <row r="261" spans="1:46">
      <c r="A261" s="7" t="s">
        <v>103</v>
      </c>
      <c r="B261" s="8"/>
      <c r="C261" s="10"/>
      <c r="D261" s="12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7" t="s">
        <v>103</v>
      </c>
      <c r="S261" s="8"/>
      <c r="T261" s="19"/>
      <c r="U261" s="19"/>
      <c r="V261" s="21"/>
      <c r="W261" s="19"/>
      <c r="X261" s="19"/>
      <c r="Y261" s="19"/>
      <c r="Z261" s="19"/>
      <c r="AA261" s="19"/>
      <c r="AB261" s="19"/>
      <c r="AC261" s="19"/>
      <c r="AD261" s="7" t="s">
        <v>103</v>
      </c>
      <c r="AE261" s="8"/>
      <c r="AF261" s="10"/>
      <c r="AG261" s="10"/>
      <c r="AH261" s="10"/>
      <c r="AI261" s="12"/>
      <c r="AJ261" s="10"/>
      <c r="AK261" s="10"/>
      <c r="AL261" s="10"/>
      <c r="AM261" s="10"/>
      <c r="AN261" s="10"/>
      <c r="AO261" s="10"/>
      <c r="AP261" s="10"/>
      <c r="AR261" s="80" t="str">
        <f>IF(A261="",AR260,A261)</f>
        <v>BOENY</v>
      </c>
      <c r="AS261" s="80" t="str">
        <f>AR261&amp;B261</f>
        <v>BOENY</v>
      </c>
      <c r="AT261" s="78">
        <f>AF261+AH261+2*AI261+3*AJ261+4*AK261+5*AL261</f>
        <v>0</v>
      </c>
    </row>
    <row r="262" spans="1:46">
      <c r="A262" s="205" t="s">
        <v>2063</v>
      </c>
      <c r="B262" s="8" t="s">
        <v>90</v>
      </c>
      <c r="C262" s="71">
        <v>0</v>
      </c>
      <c r="D262" s="71">
        <v>0</v>
      </c>
      <c r="E262" s="71">
        <v>251</v>
      </c>
      <c r="F262" s="71">
        <v>129</v>
      </c>
      <c r="G262" s="71">
        <v>441</v>
      </c>
      <c r="H262" s="71">
        <v>228</v>
      </c>
      <c r="I262" s="71">
        <v>549</v>
      </c>
      <c r="J262" s="71">
        <v>262</v>
      </c>
      <c r="K262" s="125">
        <v>1241</v>
      </c>
      <c r="L262" s="125">
        <v>619</v>
      </c>
      <c r="M262" s="71">
        <v>0</v>
      </c>
      <c r="N262" s="71">
        <v>16</v>
      </c>
      <c r="O262" s="71">
        <v>17</v>
      </c>
      <c r="P262" s="71">
        <v>24</v>
      </c>
      <c r="Q262" s="125">
        <v>57</v>
      </c>
      <c r="R262" s="205" t="s">
        <v>2063</v>
      </c>
      <c r="S262" s="8" t="s">
        <v>90</v>
      </c>
      <c r="T262" s="125">
        <v>37</v>
      </c>
      <c r="U262" s="71">
        <v>30</v>
      </c>
      <c r="V262" s="71">
        <v>11</v>
      </c>
      <c r="W262" s="71">
        <v>0</v>
      </c>
      <c r="X262" s="71">
        <v>40</v>
      </c>
      <c r="Y262" s="71">
        <v>38</v>
      </c>
      <c r="Z262" s="71">
        <v>0</v>
      </c>
      <c r="AA262" s="71">
        <v>18</v>
      </c>
      <c r="AB262" s="71">
        <v>7</v>
      </c>
      <c r="AC262" s="71">
        <v>24</v>
      </c>
      <c r="AD262" s="205" t="s">
        <v>2063</v>
      </c>
      <c r="AE262" s="8" t="s">
        <v>90</v>
      </c>
      <c r="AF262" s="71">
        <v>412</v>
      </c>
      <c r="AG262" s="71">
        <v>287</v>
      </c>
      <c r="AH262" s="71">
        <v>12</v>
      </c>
      <c r="AI262" s="71">
        <v>148</v>
      </c>
      <c r="AJ262" s="71">
        <v>15</v>
      </c>
      <c r="AK262" s="71">
        <v>77</v>
      </c>
      <c r="AL262" s="71">
        <v>11</v>
      </c>
      <c r="AM262" s="71">
        <v>17</v>
      </c>
      <c r="AN262" s="71">
        <v>34</v>
      </c>
      <c r="AO262" s="71">
        <v>38</v>
      </c>
      <c r="AP262" s="71">
        <v>35</v>
      </c>
      <c r="AR262" s="80" t="s">
        <v>2063</v>
      </c>
      <c r="AS262" s="80" t="s">
        <v>2535</v>
      </c>
      <c r="AT262" s="78">
        <v>1128</v>
      </c>
    </row>
    <row r="263" spans="1:46">
      <c r="A263" s="205"/>
      <c r="B263" s="8" t="s">
        <v>91</v>
      </c>
      <c r="C263" s="71">
        <v>0</v>
      </c>
      <c r="D263" s="71">
        <v>0</v>
      </c>
      <c r="E263" s="71">
        <v>109</v>
      </c>
      <c r="F263" s="71">
        <v>50</v>
      </c>
      <c r="G263" s="71">
        <v>129</v>
      </c>
      <c r="H263" s="71">
        <v>68</v>
      </c>
      <c r="I263" s="71">
        <v>196</v>
      </c>
      <c r="J263" s="71">
        <v>100</v>
      </c>
      <c r="K263" s="125">
        <v>434</v>
      </c>
      <c r="L263" s="125">
        <v>218</v>
      </c>
      <c r="M263" s="71">
        <v>0</v>
      </c>
      <c r="N263" s="71">
        <v>5</v>
      </c>
      <c r="O263" s="71">
        <v>5</v>
      </c>
      <c r="P263" s="71">
        <v>8</v>
      </c>
      <c r="Q263" s="125">
        <v>18</v>
      </c>
      <c r="R263" s="205"/>
      <c r="S263" s="8" t="s">
        <v>91</v>
      </c>
      <c r="T263" s="125">
        <v>13</v>
      </c>
      <c r="U263" s="71">
        <v>10</v>
      </c>
      <c r="V263" s="71">
        <v>9</v>
      </c>
      <c r="W263" s="71">
        <v>0</v>
      </c>
      <c r="X263" s="71">
        <v>16</v>
      </c>
      <c r="Y263" s="71">
        <v>14</v>
      </c>
      <c r="Z263" s="71">
        <v>0</v>
      </c>
      <c r="AA263" s="71">
        <v>17</v>
      </c>
      <c r="AB263" s="71">
        <v>7</v>
      </c>
      <c r="AC263" s="71">
        <v>7</v>
      </c>
      <c r="AD263" s="205"/>
      <c r="AE263" s="8" t="s">
        <v>91</v>
      </c>
      <c r="AF263" s="71">
        <v>81</v>
      </c>
      <c r="AG263" s="71">
        <v>43</v>
      </c>
      <c r="AH263" s="71">
        <v>0</v>
      </c>
      <c r="AI263" s="71">
        <v>45</v>
      </c>
      <c r="AJ263" s="71">
        <v>44</v>
      </c>
      <c r="AK263" s="71">
        <v>0</v>
      </c>
      <c r="AL263" s="71">
        <v>1</v>
      </c>
      <c r="AM263" s="71">
        <v>5</v>
      </c>
      <c r="AN263" s="71">
        <v>14</v>
      </c>
      <c r="AO263" s="71">
        <v>12</v>
      </c>
      <c r="AP263" s="71">
        <v>9</v>
      </c>
      <c r="AR263" s="80" t="s">
        <v>2063</v>
      </c>
      <c r="AS263" s="80" t="s">
        <v>2536</v>
      </c>
      <c r="AT263" s="78">
        <v>308</v>
      </c>
    </row>
    <row r="264" spans="1:46">
      <c r="A264" s="205"/>
      <c r="B264" s="25" t="s">
        <v>73</v>
      </c>
      <c r="C264" s="26">
        <v>0</v>
      </c>
      <c r="D264" s="26">
        <v>0</v>
      </c>
      <c r="E264" s="26">
        <v>360</v>
      </c>
      <c r="F264" s="26">
        <v>179</v>
      </c>
      <c r="G264" s="26">
        <v>570</v>
      </c>
      <c r="H264" s="26">
        <v>296</v>
      </c>
      <c r="I264" s="26">
        <v>745</v>
      </c>
      <c r="J264" s="26">
        <v>362</v>
      </c>
      <c r="K264" s="26">
        <v>1675</v>
      </c>
      <c r="L264" s="26">
        <v>837</v>
      </c>
      <c r="M264" s="26">
        <v>0</v>
      </c>
      <c r="N264" s="26">
        <v>21</v>
      </c>
      <c r="O264" s="26">
        <v>22</v>
      </c>
      <c r="P264" s="26">
        <v>32</v>
      </c>
      <c r="Q264" s="26">
        <v>75</v>
      </c>
      <c r="R264" s="205"/>
      <c r="S264" s="25" t="s">
        <v>73</v>
      </c>
      <c r="T264" s="26">
        <v>50</v>
      </c>
      <c r="U264" s="26">
        <v>40</v>
      </c>
      <c r="V264" s="26">
        <v>20</v>
      </c>
      <c r="W264" s="26">
        <v>0</v>
      </c>
      <c r="X264" s="26">
        <v>56</v>
      </c>
      <c r="Y264" s="26">
        <v>52</v>
      </c>
      <c r="Z264" s="26">
        <v>0</v>
      </c>
      <c r="AA264" s="26">
        <v>35</v>
      </c>
      <c r="AB264" s="26">
        <v>14</v>
      </c>
      <c r="AC264" s="26">
        <v>31</v>
      </c>
      <c r="AD264" s="205"/>
      <c r="AE264" s="25" t="s">
        <v>73</v>
      </c>
      <c r="AF264" s="26">
        <v>493</v>
      </c>
      <c r="AG264" s="26">
        <v>330</v>
      </c>
      <c r="AH264" s="26">
        <v>12</v>
      </c>
      <c r="AI264" s="26">
        <v>193</v>
      </c>
      <c r="AJ264" s="26">
        <v>59</v>
      </c>
      <c r="AK264" s="26">
        <v>77</v>
      </c>
      <c r="AL264" s="26">
        <v>12</v>
      </c>
      <c r="AM264" s="26">
        <v>22</v>
      </c>
      <c r="AN264" s="26">
        <v>48</v>
      </c>
      <c r="AO264" s="26">
        <v>50</v>
      </c>
      <c r="AP264" s="26">
        <v>44</v>
      </c>
      <c r="AR264" s="80" t="s">
        <v>2063</v>
      </c>
      <c r="AS264" s="80" t="s">
        <v>2537</v>
      </c>
      <c r="AT264" s="78">
        <v>1436</v>
      </c>
    </row>
    <row r="265" spans="1:46">
      <c r="A265" s="205" t="s">
        <v>186</v>
      </c>
      <c r="B265" s="8" t="s">
        <v>90</v>
      </c>
      <c r="C265" s="71">
        <v>0</v>
      </c>
      <c r="D265" s="71">
        <v>0</v>
      </c>
      <c r="E265" s="71">
        <v>0</v>
      </c>
      <c r="F265" s="71">
        <v>0</v>
      </c>
      <c r="G265" s="71">
        <v>0</v>
      </c>
      <c r="H265" s="71">
        <v>0</v>
      </c>
      <c r="I265" s="71">
        <v>0</v>
      </c>
      <c r="J265" s="71">
        <v>0</v>
      </c>
      <c r="K265" s="125">
        <v>0</v>
      </c>
      <c r="L265" s="125">
        <v>0</v>
      </c>
      <c r="M265" s="71">
        <v>0</v>
      </c>
      <c r="N265" s="71">
        <v>0</v>
      </c>
      <c r="O265" s="71">
        <v>0</v>
      </c>
      <c r="P265" s="71">
        <v>0</v>
      </c>
      <c r="Q265" s="125">
        <v>0</v>
      </c>
      <c r="R265" s="205" t="s">
        <v>186</v>
      </c>
      <c r="S265" s="8" t="s">
        <v>90</v>
      </c>
      <c r="T265" s="125">
        <v>0</v>
      </c>
      <c r="U265" s="71">
        <v>0</v>
      </c>
      <c r="V265" s="71">
        <v>0</v>
      </c>
      <c r="W265" s="71">
        <v>0</v>
      </c>
      <c r="X265" s="71">
        <v>0</v>
      </c>
      <c r="Y265" s="71">
        <v>0</v>
      </c>
      <c r="Z265" s="71">
        <v>0</v>
      </c>
      <c r="AA265" s="71">
        <v>0</v>
      </c>
      <c r="AB265" s="71">
        <v>0</v>
      </c>
      <c r="AC265" s="71">
        <v>0</v>
      </c>
      <c r="AD265" s="205" t="s">
        <v>186</v>
      </c>
      <c r="AE265" s="8" t="s">
        <v>90</v>
      </c>
      <c r="AF265" s="71">
        <v>0</v>
      </c>
      <c r="AG265" s="71">
        <v>0</v>
      </c>
      <c r="AH265" s="71">
        <v>0</v>
      </c>
      <c r="AI265" s="71">
        <v>0</v>
      </c>
      <c r="AJ265" s="71">
        <v>0</v>
      </c>
      <c r="AK265" s="71">
        <v>0</v>
      </c>
      <c r="AL265" s="71">
        <v>0</v>
      </c>
      <c r="AM265" s="71">
        <v>0</v>
      </c>
      <c r="AN265" s="71">
        <v>0</v>
      </c>
      <c r="AO265" s="71">
        <v>0</v>
      </c>
      <c r="AP265" s="71">
        <v>0</v>
      </c>
      <c r="AR265" s="80" t="s">
        <v>186</v>
      </c>
      <c r="AS265" s="80" t="s">
        <v>2538</v>
      </c>
      <c r="AT265" s="78">
        <v>0</v>
      </c>
    </row>
    <row r="266" spans="1:46">
      <c r="A266" s="205"/>
      <c r="B266" s="8" t="s">
        <v>91</v>
      </c>
      <c r="C266" s="71">
        <v>298</v>
      </c>
      <c r="D266" s="71">
        <v>152</v>
      </c>
      <c r="E266" s="71">
        <v>2375</v>
      </c>
      <c r="F266" s="71">
        <v>1237</v>
      </c>
      <c r="G266" s="71">
        <v>3311</v>
      </c>
      <c r="H266" s="71">
        <v>1656</v>
      </c>
      <c r="I266" s="71">
        <v>4253</v>
      </c>
      <c r="J266" s="71">
        <v>2172</v>
      </c>
      <c r="K266" s="125">
        <v>10237</v>
      </c>
      <c r="L266" s="125">
        <v>5217</v>
      </c>
      <c r="M266" s="71">
        <v>27</v>
      </c>
      <c r="N266" s="71">
        <v>130</v>
      </c>
      <c r="O266" s="71">
        <v>141</v>
      </c>
      <c r="P266" s="71">
        <v>158</v>
      </c>
      <c r="Q266" s="125">
        <v>456</v>
      </c>
      <c r="R266" s="205"/>
      <c r="S266" s="8" t="s">
        <v>91</v>
      </c>
      <c r="T266" s="125">
        <v>342</v>
      </c>
      <c r="U266" s="71">
        <v>328</v>
      </c>
      <c r="V266" s="71">
        <v>297</v>
      </c>
      <c r="W266" s="71">
        <v>16</v>
      </c>
      <c r="X266" s="71">
        <v>432</v>
      </c>
      <c r="Y266" s="71">
        <v>425</v>
      </c>
      <c r="Z266" s="71">
        <v>39</v>
      </c>
      <c r="AA266" s="71">
        <v>265</v>
      </c>
      <c r="AB266" s="71">
        <v>170</v>
      </c>
      <c r="AC266" s="71">
        <v>124</v>
      </c>
      <c r="AD266" s="205"/>
      <c r="AE266" s="8" t="s">
        <v>91</v>
      </c>
      <c r="AF266" s="71">
        <v>6303</v>
      </c>
      <c r="AG266" s="71">
        <v>2478</v>
      </c>
      <c r="AH266" s="71">
        <v>293</v>
      </c>
      <c r="AI266" s="71">
        <v>1412</v>
      </c>
      <c r="AJ266" s="71">
        <v>142</v>
      </c>
      <c r="AK266" s="71">
        <v>207</v>
      </c>
      <c r="AL266" s="71">
        <v>99</v>
      </c>
      <c r="AM266" s="71">
        <v>300</v>
      </c>
      <c r="AN266" s="71">
        <v>415</v>
      </c>
      <c r="AO266" s="71">
        <v>363</v>
      </c>
      <c r="AP266" s="71">
        <v>315</v>
      </c>
      <c r="AR266" s="80" t="s">
        <v>186</v>
      </c>
      <c r="AS266" s="80" t="s">
        <v>2539</v>
      </c>
      <c r="AT266" s="78">
        <v>11169</v>
      </c>
    </row>
    <row r="267" spans="1:46">
      <c r="A267" s="205"/>
      <c r="B267" s="25" t="s">
        <v>73</v>
      </c>
      <c r="C267" s="26">
        <v>298</v>
      </c>
      <c r="D267" s="26">
        <v>152</v>
      </c>
      <c r="E267" s="26">
        <v>2375</v>
      </c>
      <c r="F267" s="26">
        <v>1237</v>
      </c>
      <c r="G267" s="26">
        <v>3311</v>
      </c>
      <c r="H267" s="26">
        <v>1656</v>
      </c>
      <c r="I267" s="26">
        <v>4253</v>
      </c>
      <c r="J267" s="26">
        <v>2172</v>
      </c>
      <c r="K267" s="26">
        <v>10237</v>
      </c>
      <c r="L267" s="26">
        <v>5217</v>
      </c>
      <c r="M267" s="26">
        <v>27</v>
      </c>
      <c r="N267" s="26">
        <v>130</v>
      </c>
      <c r="O267" s="26">
        <v>141</v>
      </c>
      <c r="P267" s="26">
        <v>158</v>
      </c>
      <c r="Q267" s="26">
        <v>456</v>
      </c>
      <c r="R267" s="205"/>
      <c r="S267" s="25" t="s">
        <v>73</v>
      </c>
      <c r="T267" s="26">
        <v>342</v>
      </c>
      <c r="U267" s="26">
        <v>328</v>
      </c>
      <c r="V267" s="26">
        <v>297</v>
      </c>
      <c r="W267" s="26">
        <v>16</v>
      </c>
      <c r="X267" s="26">
        <v>432</v>
      </c>
      <c r="Y267" s="26">
        <v>425</v>
      </c>
      <c r="Z267" s="26">
        <v>39</v>
      </c>
      <c r="AA267" s="26">
        <v>265</v>
      </c>
      <c r="AB267" s="26">
        <v>170</v>
      </c>
      <c r="AC267" s="26">
        <v>124</v>
      </c>
      <c r="AD267" s="205"/>
      <c r="AE267" s="25" t="s">
        <v>73</v>
      </c>
      <c r="AF267" s="26">
        <v>6303</v>
      </c>
      <c r="AG267" s="26">
        <v>2478</v>
      </c>
      <c r="AH267" s="26">
        <v>293</v>
      </c>
      <c r="AI267" s="26">
        <v>1412</v>
      </c>
      <c r="AJ267" s="26">
        <v>142</v>
      </c>
      <c r="AK267" s="26">
        <v>207</v>
      </c>
      <c r="AL267" s="26">
        <v>99</v>
      </c>
      <c r="AM267" s="26">
        <v>300</v>
      </c>
      <c r="AN267" s="26">
        <v>415</v>
      </c>
      <c r="AO267" s="26">
        <v>363</v>
      </c>
      <c r="AP267" s="26">
        <v>315</v>
      </c>
      <c r="AR267" s="80" t="s">
        <v>186</v>
      </c>
      <c r="AS267" s="80" t="s">
        <v>2540</v>
      </c>
      <c r="AT267" s="78">
        <v>11169</v>
      </c>
    </row>
    <row r="268" spans="1:46">
      <c r="A268" s="205" t="s">
        <v>187</v>
      </c>
      <c r="B268" s="8" t="s">
        <v>90</v>
      </c>
      <c r="C268" s="71">
        <v>0</v>
      </c>
      <c r="D268" s="71">
        <v>0</v>
      </c>
      <c r="E268" s="71">
        <v>145</v>
      </c>
      <c r="F268" s="71">
        <v>74</v>
      </c>
      <c r="G268" s="71">
        <v>149</v>
      </c>
      <c r="H268" s="71">
        <v>76</v>
      </c>
      <c r="I268" s="71">
        <v>197</v>
      </c>
      <c r="J268" s="71">
        <v>92</v>
      </c>
      <c r="K268" s="125">
        <v>491</v>
      </c>
      <c r="L268" s="125">
        <v>242</v>
      </c>
      <c r="M268" s="71">
        <v>0</v>
      </c>
      <c r="N268" s="71">
        <v>12</v>
      </c>
      <c r="O268" s="71">
        <v>12</v>
      </c>
      <c r="P268" s="71">
        <v>13</v>
      </c>
      <c r="Q268" s="125">
        <v>37</v>
      </c>
      <c r="R268" s="205" t="s">
        <v>187</v>
      </c>
      <c r="S268" s="8" t="s">
        <v>90</v>
      </c>
      <c r="T268" s="125">
        <v>19</v>
      </c>
      <c r="U268" s="71">
        <v>18</v>
      </c>
      <c r="V268" s="71">
        <v>10</v>
      </c>
      <c r="W268" s="71">
        <v>2</v>
      </c>
      <c r="X268" s="71">
        <v>19</v>
      </c>
      <c r="Y268" s="71">
        <v>19</v>
      </c>
      <c r="Z268" s="71">
        <v>2</v>
      </c>
      <c r="AA268" s="71">
        <v>9</v>
      </c>
      <c r="AB268" s="71">
        <v>7</v>
      </c>
      <c r="AC268" s="71">
        <v>13</v>
      </c>
      <c r="AD268" s="205" t="s">
        <v>187</v>
      </c>
      <c r="AE268" s="8" t="s">
        <v>90</v>
      </c>
      <c r="AF268" s="71">
        <v>389</v>
      </c>
      <c r="AG268" s="71">
        <v>244</v>
      </c>
      <c r="AH268" s="71">
        <v>24</v>
      </c>
      <c r="AI268" s="71">
        <v>86</v>
      </c>
      <c r="AJ268" s="71">
        <v>48</v>
      </c>
      <c r="AK268" s="71">
        <v>0</v>
      </c>
      <c r="AL268" s="71">
        <v>0</v>
      </c>
      <c r="AM268" s="71">
        <v>12</v>
      </c>
      <c r="AN268" s="71">
        <v>22</v>
      </c>
      <c r="AO268" s="71">
        <v>20</v>
      </c>
      <c r="AP268" s="71">
        <v>22</v>
      </c>
      <c r="AR268" s="80" t="s">
        <v>187</v>
      </c>
      <c r="AS268" s="80" t="s">
        <v>2541</v>
      </c>
      <c r="AT268" s="78">
        <v>729</v>
      </c>
    </row>
    <row r="269" spans="1:46">
      <c r="A269" s="205"/>
      <c r="B269" s="8" t="s">
        <v>91</v>
      </c>
      <c r="C269" s="71">
        <v>0</v>
      </c>
      <c r="D269" s="71">
        <v>0</v>
      </c>
      <c r="E269" s="71">
        <v>0</v>
      </c>
      <c r="F269" s="71">
        <v>0</v>
      </c>
      <c r="G269" s="71">
        <v>0</v>
      </c>
      <c r="H269" s="71">
        <v>0</v>
      </c>
      <c r="I269" s="71">
        <v>0</v>
      </c>
      <c r="J269" s="71">
        <v>0</v>
      </c>
      <c r="K269" s="125">
        <v>0</v>
      </c>
      <c r="L269" s="125">
        <v>0</v>
      </c>
      <c r="M269" s="71">
        <v>0</v>
      </c>
      <c r="N269" s="71">
        <v>0</v>
      </c>
      <c r="O269" s="71">
        <v>0</v>
      </c>
      <c r="P269" s="71">
        <v>0</v>
      </c>
      <c r="Q269" s="125">
        <v>0</v>
      </c>
      <c r="R269" s="205"/>
      <c r="S269" s="8" t="s">
        <v>91</v>
      </c>
      <c r="T269" s="125">
        <v>0</v>
      </c>
      <c r="U269" s="71">
        <v>0</v>
      </c>
      <c r="V269" s="71">
        <v>0</v>
      </c>
      <c r="W269" s="71">
        <v>0</v>
      </c>
      <c r="X269" s="71">
        <v>0</v>
      </c>
      <c r="Y269" s="71">
        <v>0</v>
      </c>
      <c r="Z269" s="71">
        <v>0</v>
      </c>
      <c r="AA269" s="71">
        <v>0</v>
      </c>
      <c r="AB269" s="71">
        <v>0</v>
      </c>
      <c r="AC269" s="71">
        <v>0</v>
      </c>
      <c r="AD269" s="205"/>
      <c r="AE269" s="8" t="s">
        <v>91</v>
      </c>
      <c r="AF269" s="71">
        <v>0</v>
      </c>
      <c r="AG269" s="71">
        <v>0</v>
      </c>
      <c r="AH269" s="71">
        <v>0</v>
      </c>
      <c r="AI269" s="71">
        <v>0</v>
      </c>
      <c r="AJ269" s="71">
        <v>0</v>
      </c>
      <c r="AK269" s="71">
        <v>0</v>
      </c>
      <c r="AL269" s="71">
        <v>0</v>
      </c>
      <c r="AM269" s="71">
        <v>0</v>
      </c>
      <c r="AN269" s="71">
        <v>0</v>
      </c>
      <c r="AO269" s="71">
        <v>0</v>
      </c>
      <c r="AP269" s="71">
        <v>0</v>
      </c>
      <c r="AR269" s="80" t="s">
        <v>187</v>
      </c>
      <c r="AS269" s="80" t="s">
        <v>2542</v>
      </c>
      <c r="AT269" s="78">
        <v>0</v>
      </c>
    </row>
    <row r="270" spans="1:46">
      <c r="A270" s="205"/>
      <c r="B270" s="25" t="s">
        <v>73</v>
      </c>
      <c r="C270" s="26">
        <v>0</v>
      </c>
      <c r="D270" s="26">
        <v>0</v>
      </c>
      <c r="E270" s="26">
        <v>145</v>
      </c>
      <c r="F270" s="26">
        <v>74</v>
      </c>
      <c r="G270" s="26">
        <v>149</v>
      </c>
      <c r="H270" s="26">
        <v>76</v>
      </c>
      <c r="I270" s="26">
        <v>197</v>
      </c>
      <c r="J270" s="26">
        <v>92</v>
      </c>
      <c r="K270" s="26">
        <v>491</v>
      </c>
      <c r="L270" s="26">
        <v>242</v>
      </c>
      <c r="M270" s="26">
        <v>0</v>
      </c>
      <c r="N270" s="26">
        <v>12</v>
      </c>
      <c r="O270" s="26">
        <v>12</v>
      </c>
      <c r="P270" s="26">
        <v>13</v>
      </c>
      <c r="Q270" s="26">
        <v>37</v>
      </c>
      <c r="R270" s="205"/>
      <c r="S270" s="25" t="s">
        <v>73</v>
      </c>
      <c r="T270" s="26">
        <v>19</v>
      </c>
      <c r="U270" s="26">
        <v>18</v>
      </c>
      <c r="V270" s="26">
        <v>10</v>
      </c>
      <c r="W270" s="26">
        <v>2</v>
      </c>
      <c r="X270" s="26">
        <v>19</v>
      </c>
      <c r="Y270" s="26">
        <v>19</v>
      </c>
      <c r="Z270" s="26">
        <v>2</v>
      </c>
      <c r="AA270" s="26">
        <v>9</v>
      </c>
      <c r="AB270" s="26">
        <v>7</v>
      </c>
      <c r="AC270" s="26">
        <v>13</v>
      </c>
      <c r="AD270" s="205"/>
      <c r="AE270" s="25" t="s">
        <v>73</v>
      </c>
      <c r="AF270" s="26">
        <v>389</v>
      </c>
      <c r="AG270" s="26">
        <v>244</v>
      </c>
      <c r="AH270" s="26">
        <v>24</v>
      </c>
      <c r="AI270" s="26">
        <v>86</v>
      </c>
      <c r="AJ270" s="26">
        <v>48</v>
      </c>
      <c r="AK270" s="26">
        <v>0</v>
      </c>
      <c r="AL270" s="26">
        <v>0</v>
      </c>
      <c r="AM270" s="26">
        <v>12</v>
      </c>
      <c r="AN270" s="26">
        <v>22</v>
      </c>
      <c r="AO270" s="26">
        <v>20</v>
      </c>
      <c r="AP270" s="26">
        <v>22</v>
      </c>
      <c r="AR270" s="80" t="s">
        <v>187</v>
      </c>
      <c r="AS270" s="80" t="s">
        <v>2543</v>
      </c>
      <c r="AT270" s="78">
        <v>729</v>
      </c>
    </row>
    <row r="271" spans="1:46">
      <c r="A271" s="205" t="s">
        <v>188</v>
      </c>
      <c r="B271" s="8" t="s">
        <v>90</v>
      </c>
      <c r="C271" s="71">
        <v>0</v>
      </c>
      <c r="D271" s="71">
        <v>0</v>
      </c>
      <c r="E271" s="71">
        <v>19</v>
      </c>
      <c r="F271" s="71">
        <v>6</v>
      </c>
      <c r="G271" s="71">
        <v>116</v>
      </c>
      <c r="H271" s="71">
        <v>57</v>
      </c>
      <c r="I271" s="71">
        <v>248</v>
      </c>
      <c r="J271" s="71">
        <v>133</v>
      </c>
      <c r="K271" s="125">
        <v>383</v>
      </c>
      <c r="L271" s="125">
        <v>196</v>
      </c>
      <c r="M271" s="71">
        <v>0</v>
      </c>
      <c r="N271" s="71">
        <v>2</v>
      </c>
      <c r="O271" s="71">
        <v>6</v>
      </c>
      <c r="P271" s="71">
        <v>10</v>
      </c>
      <c r="Q271" s="125">
        <v>18</v>
      </c>
      <c r="R271" s="205" t="s">
        <v>188</v>
      </c>
      <c r="S271" s="8" t="s">
        <v>90</v>
      </c>
      <c r="T271" s="125">
        <v>10</v>
      </c>
      <c r="U271" s="71">
        <v>5</v>
      </c>
      <c r="V271" s="71">
        <v>3</v>
      </c>
      <c r="W271" s="71">
        <v>6</v>
      </c>
      <c r="X271" s="71">
        <v>13</v>
      </c>
      <c r="Y271" s="71">
        <v>11</v>
      </c>
      <c r="Z271" s="71">
        <v>1</v>
      </c>
      <c r="AA271" s="71">
        <v>9</v>
      </c>
      <c r="AB271" s="71">
        <v>4</v>
      </c>
      <c r="AC271" s="71">
        <v>10</v>
      </c>
      <c r="AD271" s="205" t="s">
        <v>188</v>
      </c>
      <c r="AE271" s="8" t="s">
        <v>90</v>
      </c>
      <c r="AF271" s="71">
        <v>138</v>
      </c>
      <c r="AG271" s="71">
        <v>130</v>
      </c>
      <c r="AH271" s="71">
        <v>125</v>
      </c>
      <c r="AI271" s="71">
        <v>5</v>
      </c>
      <c r="AJ271" s="71">
        <v>10</v>
      </c>
      <c r="AK271" s="71">
        <v>0</v>
      </c>
      <c r="AL271" s="71">
        <v>0</v>
      </c>
      <c r="AM271" s="71">
        <v>3</v>
      </c>
      <c r="AN271" s="71">
        <v>11</v>
      </c>
      <c r="AO271" s="71">
        <v>6</v>
      </c>
      <c r="AP271" s="71">
        <v>7</v>
      </c>
      <c r="AR271" s="80" t="s">
        <v>188</v>
      </c>
      <c r="AS271" s="80" t="s">
        <v>2544</v>
      </c>
      <c r="AT271" s="78">
        <v>303</v>
      </c>
    </row>
    <row r="272" spans="1:46">
      <c r="A272" s="205"/>
      <c r="B272" s="8" t="s">
        <v>91</v>
      </c>
      <c r="C272" s="71">
        <v>3</v>
      </c>
      <c r="D272" s="71">
        <v>2</v>
      </c>
      <c r="E272" s="71">
        <v>112</v>
      </c>
      <c r="F272" s="71">
        <v>58</v>
      </c>
      <c r="G272" s="71">
        <v>158</v>
      </c>
      <c r="H272" s="71">
        <v>79</v>
      </c>
      <c r="I272" s="71">
        <v>319</v>
      </c>
      <c r="J272" s="71">
        <v>173</v>
      </c>
      <c r="K272" s="125">
        <v>592</v>
      </c>
      <c r="L272" s="125">
        <v>312</v>
      </c>
      <c r="M272" s="71">
        <v>1</v>
      </c>
      <c r="N272" s="71">
        <v>12</v>
      </c>
      <c r="O272" s="71">
        <v>12</v>
      </c>
      <c r="P272" s="71">
        <v>16</v>
      </c>
      <c r="Q272" s="125">
        <v>41</v>
      </c>
      <c r="R272" s="205"/>
      <c r="S272" s="8" t="s">
        <v>91</v>
      </c>
      <c r="T272" s="125">
        <v>30</v>
      </c>
      <c r="U272" s="71">
        <v>26</v>
      </c>
      <c r="V272" s="71">
        <v>26</v>
      </c>
      <c r="W272" s="71">
        <v>2</v>
      </c>
      <c r="X272" s="71">
        <v>28</v>
      </c>
      <c r="Y272" s="71">
        <v>28</v>
      </c>
      <c r="Z272" s="71">
        <v>0</v>
      </c>
      <c r="AA272" s="71">
        <v>22</v>
      </c>
      <c r="AB272" s="71">
        <v>8</v>
      </c>
      <c r="AC272" s="71">
        <v>15</v>
      </c>
      <c r="AD272" s="205"/>
      <c r="AE272" s="8" t="s">
        <v>91</v>
      </c>
      <c r="AF272" s="71">
        <v>436</v>
      </c>
      <c r="AG272" s="71">
        <v>205</v>
      </c>
      <c r="AH272" s="71">
        <v>10</v>
      </c>
      <c r="AI272" s="71">
        <v>52</v>
      </c>
      <c r="AJ272" s="71">
        <v>25</v>
      </c>
      <c r="AK272" s="71">
        <v>21</v>
      </c>
      <c r="AL272" s="71">
        <v>8</v>
      </c>
      <c r="AM272" s="71">
        <v>18</v>
      </c>
      <c r="AN272" s="71">
        <v>31</v>
      </c>
      <c r="AO272" s="71">
        <v>24</v>
      </c>
      <c r="AP272" s="71">
        <v>22</v>
      </c>
      <c r="AR272" s="80" t="s">
        <v>188</v>
      </c>
      <c r="AS272" s="80" t="s">
        <v>2545</v>
      </c>
      <c r="AT272" s="78">
        <v>749</v>
      </c>
    </row>
    <row r="273" spans="1:46">
      <c r="A273" s="205"/>
      <c r="B273" s="25" t="s">
        <v>73</v>
      </c>
      <c r="C273" s="26">
        <v>3</v>
      </c>
      <c r="D273" s="26">
        <v>2</v>
      </c>
      <c r="E273" s="26">
        <v>131</v>
      </c>
      <c r="F273" s="26">
        <v>64</v>
      </c>
      <c r="G273" s="26">
        <v>274</v>
      </c>
      <c r="H273" s="26">
        <v>136</v>
      </c>
      <c r="I273" s="26">
        <v>567</v>
      </c>
      <c r="J273" s="26">
        <v>306</v>
      </c>
      <c r="K273" s="26">
        <v>975</v>
      </c>
      <c r="L273" s="26">
        <v>508</v>
      </c>
      <c r="M273" s="26">
        <v>1</v>
      </c>
      <c r="N273" s="26">
        <v>14</v>
      </c>
      <c r="O273" s="26">
        <v>18</v>
      </c>
      <c r="P273" s="26">
        <v>26</v>
      </c>
      <c r="Q273" s="26">
        <v>59</v>
      </c>
      <c r="R273" s="205"/>
      <c r="S273" s="25" t="s">
        <v>73</v>
      </c>
      <c r="T273" s="26">
        <v>40</v>
      </c>
      <c r="U273" s="26">
        <v>31</v>
      </c>
      <c r="V273" s="26">
        <v>29</v>
      </c>
      <c r="W273" s="26">
        <v>8</v>
      </c>
      <c r="X273" s="26">
        <v>41</v>
      </c>
      <c r="Y273" s="26">
        <v>39</v>
      </c>
      <c r="Z273" s="26">
        <v>1</v>
      </c>
      <c r="AA273" s="26">
        <v>31</v>
      </c>
      <c r="AB273" s="26">
        <v>12</v>
      </c>
      <c r="AC273" s="26">
        <v>25</v>
      </c>
      <c r="AD273" s="205"/>
      <c r="AE273" s="25" t="s">
        <v>73</v>
      </c>
      <c r="AF273" s="26">
        <v>574</v>
      </c>
      <c r="AG273" s="26">
        <v>335</v>
      </c>
      <c r="AH273" s="26">
        <v>135</v>
      </c>
      <c r="AI273" s="26">
        <v>57</v>
      </c>
      <c r="AJ273" s="26">
        <v>35</v>
      </c>
      <c r="AK273" s="26">
        <v>21</v>
      </c>
      <c r="AL273" s="26">
        <v>8</v>
      </c>
      <c r="AM273" s="26">
        <v>21</v>
      </c>
      <c r="AN273" s="26">
        <v>42</v>
      </c>
      <c r="AO273" s="26">
        <v>30</v>
      </c>
      <c r="AP273" s="26">
        <v>29</v>
      </c>
      <c r="AR273" s="80" t="s">
        <v>188</v>
      </c>
      <c r="AS273" s="80" t="s">
        <v>2546</v>
      </c>
      <c r="AT273" s="78">
        <v>1052</v>
      </c>
    </row>
    <row r="274" spans="1:46">
      <c r="A274" s="205" t="s">
        <v>4</v>
      </c>
      <c r="B274" s="8" t="s">
        <v>90</v>
      </c>
      <c r="C274" s="71">
        <v>0</v>
      </c>
      <c r="D274" s="71">
        <v>0</v>
      </c>
      <c r="E274" s="71">
        <v>199</v>
      </c>
      <c r="F274" s="71">
        <v>99</v>
      </c>
      <c r="G274" s="71">
        <v>106</v>
      </c>
      <c r="H274" s="71">
        <v>56</v>
      </c>
      <c r="I274" s="71">
        <v>267</v>
      </c>
      <c r="J274" s="71">
        <v>130</v>
      </c>
      <c r="K274" s="125">
        <v>572</v>
      </c>
      <c r="L274" s="125">
        <v>285</v>
      </c>
      <c r="M274" s="71">
        <v>0</v>
      </c>
      <c r="N274" s="71">
        <v>9</v>
      </c>
      <c r="O274" s="71">
        <v>6</v>
      </c>
      <c r="P274" s="71">
        <v>11</v>
      </c>
      <c r="Q274" s="125">
        <v>26</v>
      </c>
      <c r="R274" s="205" t="s">
        <v>4</v>
      </c>
      <c r="S274" s="8" t="s">
        <v>90</v>
      </c>
      <c r="T274" s="125">
        <v>15</v>
      </c>
      <c r="U274" s="71">
        <v>12</v>
      </c>
      <c r="V274" s="71">
        <v>10</v>
      </c>
      <c r="W274" s="71">
        <v>4</v>
      </c>
      <c r="X274" s="71">
        <v>17</v>
      </c>
      <c r="Y274" s="71">
        <v>15</v>
      </c>
      <c r="Z274" s="71">
        <v>1</v>
      </c>
      <c r="AA274" s="71">
        <v>4</v>
      </c>
      <c r="AB274" s="71">
        <v>1</v>
      </c>
      <c r="AC274" s="71">
        <v>11</v>
      </c>
      <c r="AD274" s="205" t="s">
        <v>4</v>
      </c>
      <c r="AE274" s="8" t="s">
        <v>90</v>
      </c>
      <c r="AF274" s="71">
        <v>509</v>
      </c>
      <c r="AG274" s="71">
        <v>360</v>
      </c>
      <c r="AH274" s="71">
        <v>1</v>
      </c>
      <c r="AI274" s="71">
        <v>26</v>
      </c>
      <c r="AJ274" s="71">
        <v>46</v>
      </c>
      <c r="AK274" s="71">
        <v>4</v>
      </c>
      <c r="AL274" s="71">
        <v>2</v>
      </c>
      <c r="AM274" s="71">
        <v>11</v>
      </c>
      <c r="AN274" s="71">
        <v>19</v>
      </c>
      <c r="AO274" s="71">
        <v>22</v>
      </c>
      <c r="AP274" s="71">
        <v>19</v>
      </c>
      <c r="AR274" s="80" t="s">
        <v>4</v>
      </c>
      <c r="AS274" s="80" t="s">
        <v>2547</v>
      </c>
      <c r="AT274" s="78">
        <v>726</v>
      </c>
    </row>
    <row r="275" spans="1:46">
      <c r="A275" s="205"/>
      <c r="B275" s="8" t="s">
        <v>91</v>
      </c>
      <c r="C275" s="71">
        <v>0</v>
      </c>
      <c r="D275" s="71">
        <v>0</v>
      </c>
      <c r="E275" s="71">
        <v>0</v>
      </c>
      <c r="F275" s="71">
        <v>0</v>
      </c>
      <c r="G275" s="71">
        <v>0</v>
      </c>
      <c r="H275" s="71">
        <v>0</v>
      </c>
      <c r="I275" s="71">
        <v>0</v>
      </c>
      <c r="J275" s="71">
        <v>0</v>
      </c>
      <c r="K275" s="125">
        <v>0</v>
      </c>
      <c r="L275" s="125">
        <v>0</v>
      </c>
      <c r="M275" s="71">
        <v>0</v>
      </c>
      <c r="N275" s="71">
        <v>0</v>
      </c>
      <c r="O275" s="71">
        <v>0</v>
      </c>
      <c r="P275" s="71">
        <v>0</v>
      </c>
      <c r="Q275" s="125">
        <v>0</v>
      </c>
      <c r="R275" s="205"/>
      <c r="S275" s="8" t="s">
        <v>91</v>
      </c>
      <c r="T275" s="125">
        <v>0</v>
      </c>
      <c r="U275" s="71">
        <v>0</v>
      </c>
      <c r="V275" s="71">
        <v>0</v>
      </c>
      <c r="W275" s="71">
        <v>0</v>
      </c>
      <c r="X275" s="71">
        <v>0</v>
      </c>
      <c r="Y275" s="71">
        <v>0</v>
      </c>
      <c r="Z275" s="71">
        <v>0</v>
      </c>
      <c r="AA275" s="71">
        <v>0</v>
      </c>
      <c r="AB275" s="71">
        <v>0</v>
      </c>
      <c r="AC275" s="71">
        <v>0</v>
      </c>
      <c r="AD275" s="205"/>
      <c r="AE275" s="8" t="s">
        <v>91</v>
      </c>
      <c r="AF275" s="71">
        <v>0</v>
      </c>
      <c r="AG275" s="71">
        <v>0</v>
      </c>
      <c r="AH275" s="71">
        <v>0</v>
      </c>
      <c r="AI275" s="71">
        <v>0</v>
      </c>
      <c r="AJ275" s="71">
        <v>0</v>
      </c>
      <c r="AK275" s="71">
        <v>0</v>
      </c>
      <c r="AL275" s="71">
        <v>0</v>
      </c>
      <c r="AM275" s="71">
        <v>0</v>
      </c>
      <c r="AN275" s="71">
        <v>0</v>
      </c>
      <c r="AO275" s="71">
        <v>0</v>
      </c>
      <c r="AP275" s="71">
        <v>0</v>
      </c>
      <c r="AR275" s="80" t="s">
        <v>4</v>
      </c>
      <c r="AS275" s="80" t="s">
        <v>2548</v>
      </c>
      <c r="AT275" s="78">
        <v>0</v>
      </c>
    </row>
    <row r="276" spans="1:46">
      <c r="A276" s="205"/>
      <c r="B276" s="25" t="s">
        <v>73</v>
      </c>
      <c r="C276" s="26">
        <v>0</v>
      </c>
      <c r="D276" s="26">
        <v>0</v>
      </c>
      <c r="E276" s="26">
        <v>199</v>
      </c>
      <c r="F276" s="26">
        <v>99</v>
      </c>
      <c r="G276" s="26">
        <v>106</v>
      </c>
      <c r="H276" s="26">
        <v>56</v>
      </c>
      <c r="I276" s="26">
        <v>267</v>
      </c>
      <c r="J276" s="26">
        <v>130</v>
      </c>
      <c r="K276" s="26">
        <v>572</v>
      </c>
      <c r="L276" s="26">
        <v>285</v>
      </c>
      <c r="M276" s="26">
        <v>0</v>
      </c>
      <c r="N276" s="26">
        <v>9</v>
      </c>
      <c r="O276" s="26">
        <v>6</v>
      </c>
      <c r="P276" s="26">
        <v>11</v>
      </c>
      <c r="Q276" s="26">
        <v>26</v>
      </c>
      <c r="R276" s="205"/>
      <c r="S276" s="25" t="s">
        <v>73</v>
      </c>
      <c r="T276" s="26">
        <v>15</v>
      </c>
      <c r="U276" s="26">
        <v>12</v>
      </c>
      <c r="V276" s="26">
        <v>10</v>
      </c>
      <c r="W276" s="26">
        <v>4</v>
      </c>
      <c r="X276" s="26">
        <v>17</v>
      </c>
      <c r="Y276" s="26">
        <v>15</v>
      </c>
      <c r="Z276" s="26">
        <v>1</v>
      </c>
      <c r="AA276" s="26">
        <v>4</v>
      </c>
      <c r="AB276" s="26">
        <v>1</v>
      </c>
      <c r="AC276" s="26">
        <v>11</v>
      </c>
      <c r="AD276" s="205"/>
      <c r="AE276" s="25" t="s">
        <v>73</v>
      </c>
      <c r="AF276" s="26">
        <v>509</v>
      </c>
      <c r="AG276" s="26">
        <v>360</v>
      </c>
      <c r="AH276" s="26">
        <v>1</v>
      </c>
      <c r="AI276" s="26">
        <v>26</v>
      </c>
      <c r="AJ276" s="26">
        <v>46</v>
      </c>
      <c r="AK276" s="26">
        <v>4</v>
      </c>
      <c r="AL276" s="26">
        <v>2</v>
      </c>
      <c r="AM276" s="26">
        <v>11</v>
      </c>
      <c r="AN276" s="26">
        <v>19</v>
      </c>
      <c r="AO276" s="26">
        <v>22</v>
      </c>
      <c r="AP276" s="26">
        <v>19</v>
      </c>
      <c r="AR276" s="80" t="s">
        <v>4</v>
      </c>
      <c r="AS276" s="80" t="s">
        <v>2549</v>
      </c>
      <c r="AT276" s="78">
        <v>726</v>
      </c>
    </row>
    <row r="277" spans="1:46">
      <c r="A277" s="205" t="s">
        <v>189</v>
      </c>
      <c r="B277" s="8" t="s">
        <v>90</v>
      </c>
      <c r="C277" s="71">
        <v>0</v>
      </c>
      <c r="D277" s="71">
        <v>0</v>
      </c>
      <c r="E277" s="71">
        <v>6</v>
      </c>
      <c r="F277" s="71">
        <v>6</v>
      </c>
      <c r="G277" s="71">
        <v>23</v>
      </c>
      <c r="H277" s="71">
        <v>15</v>
      </c>
      <c r="I277" s="71">
        <v>17</v>
      </c>
      <c r="J277" s="71">
        <v>8</v>
      </c>
      <c r="K277" s="125">
        <v>46</v>
      </c>
      <c r="L277" s="125">
        <v>29</v>
      </c>
      <c r="M277" s="71">
        <v>0</v>
      </c>
      <c r="N277" s="71">
        <v>1</v>
      </c>
      <c r="O277" s="71">
        <v>2</v>
      </c>
      <c r="P277" s="71">
        <v>2</v>
      </c>
      <c r="Q277" s="125">
        <v>5</v>
      </c>
      <c r="R277" s="205" t="s">
        <v>189</v>
      </c>
      <c r="S277" s="8" t="s">
        <v>90</v>
      </c>
      <c r="T277" s="125">
        <v>2</v>
      </c>
      <c r="U277" s="71">
        <v>2</v>
      </c>
      <c r="V277" s="71">
        <v>0</v>
      </c>
      <c r="W277" s="71">
        <v>0</v>
      </c>
      <c r="X277" s="71">
        <v>2</v>
      </c>
      <c r="Y277" s="71">
        <v>2</v>
      </c>
      <c r="Z277" s="71">
        <v>0</v>
      </c>
      <c r="AA277" s="71">
        <v>0</v>
      </c>
      <c r="AB277" s="71">
        <v>0</v>
      </c>
      <c r="AC277" s="71">
        <v>2</v>
      </c>
      <c r="AD277" s="205" t="s">
        <v>189</v>
      </c>
      <c r="AE277" s="8" t="s">
        <v>90</v>
      </c>
      <c r="AF277" s="71">
        <v>0</v>
      </c>
      <c r="AG277" s="71">
        <v>0</v>
      </c>
      <c r="AH277" s="71">
        <v>0</v>
      </c>
      <c r="AI277" s="71">
        <v>0</v>
      </c>
      <c r="AJ277" s="71">
        <v>16</v>
      </c>
      <c r="AK277" s="71">
        <v>0</v>
      </c>
      <c r="AL277" s="71">
        <v>0</v>
      </c>
      <c r="AM277" s="71">
        <v>1</v>
      </c>
      <c r="AN277" s="71">
        <v>3</v>
      </c>
      <c r="AO277" s="71">
        <v>1</v>
      </c>
      <c r="AP277" s="71">
        <v>1</v>
      </c>
      <c r="AR277" s="80" t="s">
        <v>189</v>
      </c>
      <c r="AS277" s="80" t="s">
        <v>2550</v>
      </c>
      <c r="AT277" s="78">
        <v>48</v>
      </c>
    </row>
    <row r="278" spans="1:46">
      <c r="A278" s="205"/>
      <c r="B278" s="8" t="s">
        <v>91</v>
      </c>
      <c r="C278" s="71">
        <v>0</v>
      </c>
      <c r="D278" s="71">
        <v>0</v>
      </c>
      <c r="E278" s="71">
        <v>11</v>
      </c>
      <c r="F278" s="71">
        <v>5</v>
      </c>
      <c r="G278" s="71">
        <v>21</v>
      </c>
      <c r="H278" s="71">
        <v>9</v>
      </c>
      <c r="I278" s="71">
        <v>26</v>
      </c>
      <c r="J278" s="71">
        <v>13</v>
      </c>
      <c r="K278" s="125">
        <v>58</v>
      </c>
      <c r="L278" s="125">
        <v>27</v>
      </c>
      <c r="M278" s="71">
        <v>0</v>
      </c>
      <c r="N278" s="71">
        <v>1</v>
      </c>
      <c r="O278" s="71">
        <v>2</v>
      </c>
      <c r="P278" s="71">
        <v>2</v>
      </c>
      <c r="Q278" s="125">
        <v>5</v>
      </c>
      <c r="R278" s="205"/>
      <c r="S278" s="8" t="s">
        <v>91</v>
      </c>
      <c r="T278" s="125">
        <v>2</v>
      </c>
      <c r="U278" s="71">
        <v>1</v>
      </c>
      <c r="V278" s="71">
        <v>1</v>
      </c>
      <c r="W278" s="71">
        <v>3</v>
      </c>
      <c r="X278" s="71">
        <v>2</v>
      </c>
      <c r="Y278" s="71">
        <v>2</v>
      </c>
      <c r="Z278" s="71">
        <v>0</v>
      </c>
      <c r="AA278" s="71">
        <v>2</v>
      </c>
      <c r="AB278" s="71">
        <v>1</v>
      </c>
      <c r="AC278" s="71">
        <v>2</v>
      </c>
      <c r="AD278" s="205"/>
      <c r="AE278" s="8" t="s">
        <v>91</v>
      </c>
      <c r="AF278" s="71">
        <v>0</v>
      </c>
      <c r="AG278" s="71">
        <v>0</v>
      </c>
      <c r="AH278" s="71">
        <v>0</v>
      </c>
      <c r="AI278" s="71">
        <v>10</v>
      </c>
      <c r="AJ278" s="71">
        <v>19</v>
      </c>
      <c r="AK278" s="71">
        <v>0</v>
      </c>
      <c r="AL278" s="71">
        <v>0</v>
      </c>
      <c r="AM278" s="71">
        <v>0</v>
      </c>
      <c r="AN278" s="71">
        <v>3</v>
      </c>
      <c r="AO278" s="71">
        <v>3</v>
      </c>
      <c r="AP278" s="71">
        <v>1</v>
      </c>
      <c r="AR278" s="80" t="s">
        <v>189</v>
      </c>
      <c r="AS278" s="80" t="s">
        <v>2551</v>
      </c>
      <c r="AT278" s="78">
        <v>77</v>
      </c>
    </row>
    <row r="279" spans="1:46">
      <c r="A279" s="205"/>
      <c r="B279" s="25" t="s">
        <v>73</v>
      </c>
      <c r="C279" s="26">
        <v>0</v>
      </c>
      <c r="D279" s="26">
        <v>0</v>
      </c>
      <c r="E279" s="26">
        <v>17</v>
      </c>
      <c r="F279" s="26">
        <v>11</v>
      </c>
      <c r="G279" s="26">
        <v>44</v>
      </c>
      <c r="H279" s="26">
        <v>24</v>
      </c>
      <c r="I279" s="26">
        <v>43</v>
      </c>
      <c r="J279" s="26">
        <v>21</v>
      </c>
      <c r="K279" s="26">
        <v>104</v>
      </c>
      <c r="L279" s="26">
        <v>56</v>
      </c>
      <c r="M279" s="26">
        <v>0</v>
      </c>
      <c r="N279" s="26">
        <v>2</v>
      </c>
      <c r="O279" s="26">
        <v>4</v>
      </c>
      <c r="P279" s="26">
        <v>4</v>
      </c>
      <c r="Q279" s="26">
        <v>10</v>
      </c>
      <c r="R279" s="205"/>
      <c r="S279" s="25" t="s">
        <v>73</v>
      </c>
      <c r="T279" s="26">
        <v>4</v>
      </c>
      <c r="U279" s="26">
        <v>3</v>
      </c>
      <c r="V279" s="26">
        <v>1</v>
      </c>
      <c r="W279" s="26">
        <v>3</v>
      </c>
      <c r="X279" s="26">
        <v>4</v>
      </c>
      <c r="Y279" s="26">
        <v>4</v>
      </c>
      <c r="Z279" s="26">
        <v>0</v>
      </c>
      <c r="AA279" s="26">
        <v>2</v>
      </c>
      <c r="AB279" s="26">
        <v>1</v>
      </c>
      <c r="AC279" s="26">
        <v>4</v>
      </c>
      <c r="AD279" s="205"/>
      <c r="AE279" s="25" t="s">
        <v>73</v>
      </c>
      <c r="AF279" s="26">
        <v>0</v>
      </c>
      <c r="AG279" s="26">
        <v>0</v>
      </c>
      <c r="AH279" s="26">
        <v>0</v>
      </c>
      <c r="AI279" s="26">
        <v>10</v>
      </c>
      <c r="AJ279" s="26">
        <v>35</v>
      </c>
      <c r="AK279" s="26">
        <v>0</v>
      </c>
      <c r="AL279" s="26">
        <v>0</v>
      </c>
      <c r="AM279" s="26">
        <v>1</v>
      </c>
      <c r="AN279" s="26">
        <v>6</v>
      </c>
      <c r="AO279" s="26">
        <v>4</v>
      </c>
      <c r="AP279" s="26">
        <v>2</v>
      </c>
      <c r="AR279" s="80" t="s">
        <v>189</v>
      </c>
      <c r="AS279" s="80" t="s">
        <v>2552</v>
      </c>
      <c r="AT279" s="78">
        <v>125</v>
      </c>
    </row>
    <row r="280" spans="1:46">
      <c r="A280" s="7" t="s">
        <v>106</v>
      </c>
      <c r="B280" s="8"/>
      <c r="C280" s="22"/>
      <c r="D280" s="11"/>
      <c r="E280" s="22"/>
      <c r="F280" s="22"/>
      <c r="G280" s="22"/>
      <c r="H280" s="22"/>
      <c r="I280" s="22"/>
      <c r="J280" s="22"/>
      <c r="K280" s="7"/>
      <c r="L280" s="7"/>
      <c r="M280" s="8"/>
      <c r="N280" s="8"/>
      <c r="O280" s="22"/>
      <c r="P280" s="22"/>
      <c r="Q280" s="7"/>
      <c r="R280" s="7" t="s">
        <v>106</v>
      </c>
      <c r="S280" s="8"/>
      <c r="T280" s="23"/>
      <c r="U280" s="23"/>
      <c r="V280" s="20"/>
      <c r="W280" s="17"/>
      <c r="X280" s="19"/>
      <c r="Y280" s="17"/>
      <c r="Z280" s="17"/>
      <c r="AA280" s="19"/>
      <c r="AB280" s="17"/>
      <c r="AC280" s="19"/>
      <c r="AD280" s="7" t="s">
        <v>106</v>
      </c>
      <c r="AE280" s="8"/>
      <c r="AF280" s="22"/>
      <c r="AG280" s="22"/>
      <c r="AH280" s="22"/>
      <c r="AI280" s="11"/>
      <c r="AJ280" s="22"/>
      <c r="AK280" s="22"/>
      <c r="AL280" s="22"/>
      <c r="AM280" s="22"/>
      <c r="AN280" s="22"/>
      <c r="AO280" s="22"/>
      <c r="AP280" s="22"/>
      <c r="AR280" s="80" t="str">
        <f>IF(A280="",AR279,A280)</f>
        <v>BONGOLAVA</v>
      </c>
      <c r="AS280" s="80" t="str">
        <f>AR280&amp;B280</f>
        <v>BONGOLAVA</v>
      </c>
      <c r="AT280" s="78">
        <f>AF280+AH280+2*AI280+3*AJ280+4*AK280+5*AL280</f>
        <v>0</v>
      </c>
    </row>
    <row r="281" spans="1:46">
      <c r="A281" s="205" t="s">
        <v>190</v>
      </c>
      <c r="B281" s="8" t="s">
        <v>90</v>
      </c>
      <c r="C281" s="71">
        <v>4</v>
      </c>
      <c r="D281" s="71">
        <v>2</v>
      </c>
      <c r="E281" s="71">
        <v>99</v>
      </c>
      <c r="F281" s="71">
        <v>49</v>
      </c>
      <c r="G281" s="71">
        <v>310</v>
      </c>
      <c r="H281" s="71">
        <v>153</v>
      </c>
      <c r="I281" s="71">
        <v>466</v>
      </c>
      <c r="J281" s="71">
        <v>230</v>
      </c>
      <c r="K281" s="125">
        <v>879</v>
      </c>
      <c r="L281" s="125">
        <v>434</v>
      </c>
      <c r="M281" s="71">
        <v>1</v>
      </c>
      <c r="N281" s="71">
        <v>6</v>
      </c>
      <c r="O281" s="71">
        <v>11</v>
      </c>
      <c r="P281" s="71">
        <v>16</v>
      </c>
      <c r="Q281" s="125">
        <v>34</v>
      </c>
      <c r="R281" s="205" t="s">
        <v>190</v>
      </c>
      <c r="S281" s="8" t="s">
        <v>90</v>
      </c>
      <c r="T281" s="125">
        <v>22</v>
      </c>
      <c r="U281" s="71">
        <v>20</v>
      </c>
      <c r="V281" s="71">
        <v>2</v>
      </c>
      <c r="W281" s="71">
        <v>3</v>
      </c>
      <c r="X281" s="71">
        <v>27</v>
      </c>
      <c r="Y281" s="71">
        <v>25</v>
      </c>
      <c r="Z281" s="71">
        <v>0</v>
      </c>
      <c r="AA281" s="71">
        <v>11</v>
      </c>
      <c r="AB281" s="71">
        <v>6</v>
      </c>
      <c r="AC281" s="71">
        <v>16</v>
      </c>
      <c r="AD281" s="205" t="s">
        <v>190</v>
      </c>
      <c r="AE281" s="8" t="s">
        <v>90</v>
      </c>
      <c r="AF281" s="71">
        <v>310</v>
      </c>
      <c r="AG281" s="71">
        <v>86</v>
      </c>
      <c r="AH281" s="71">
        <v>21</v>
      </c>
      <c r="AI281" s="71">
        <v>98</v>
      </c>
      <c r="AJ281" s="71">
        <v>8</v>
      </c>
      <c r="AK281" s="71">
        <v>16</v>
      </c>
      <c r="AL281" s="71">
        <v>33</v>
      </c>
      <c r="AM281" s="71">
        <v>9</v>
      </c>
      <c r="AN281" s="71">
        <v>26</v>
      </c>
      <c r="AO281" s="71">
        <v>23</v>
      </c>
      <c r="AP281" s="71">
        <v>29</v>
      </c>
      <c r="AR281" s="80" t="s">
        <v>190</v>
      </c>
      <c r="AS281" s="80" t="s">
        <v>2556</v>
      </c>
      <c r="AT281" s="78">
        <v>780</v>
      </c>
    </row>
    <row r="282" spans="1:46">
      <c r="A282" s="205"/>
      <c r="B282" s="8" t="s">
        <v>91</v>
      </c>
      <c r="C282" s="71">
        <v>0</v>
      </c>
      <c r="D282" s="71">
        <v>0</v>
      </c>
      <c r="E282" s="71">
        <v>0</v>
      </c>
      <c r="F282" s="71">
        <v>0</v>
      </c>
      <c r="G282" s="71">
        <v>0</v>
      </c>
      <c r="H282" s="71">
        <v>0</v>
      </c>
      <c r="I282" s="71">
        <v>0</v>
      </c>
      <c r="J282" s="71">
        <v>0</v>
      </c>
      <c r="K282" s="125">
        <v>0</v>
      </c>
      <c r="L282" s="125">
        <v>0</v>
      </c>
      <c r="M282" s="71">
        <v>0</v>
      </c>
      <c r="N282" s="71">
        <v>0</v>
      </c>
      <c r="O282" s="71">
        <v>0</v>
      </c>
      <c r="P282" s="71">
        <v>0</v>
      </c>
      <c r="Q282" s="125">
        <v>0</v>
      </c>
      <c r="R282" s="205"/>
      <c r="S282" s="8" t="s">
        <v>91</v>
      </c>
      <c r="T282" s="125">
        <v>0</v>
      </c>
      <c r="U282" s="71">
        <v>0</v>
      </c>
      <c r="V282" s="71">
        <v>0</v>
      </c>
      <c r="W282" s="71">
        <v>0</v>
      </c>
      <c r="X282" s="71">
        <v>0</v>
      </c>
      <c r="Y282" s="71">
        <v>0</v>
      </c>
      <c r="Z282" s="71">
        <v>0</v>
      </c>
      <c r="AA282" s="71">
        <v>0</v>
      </c>
      <c r="AB282" s="71">
        <v>0</v>
      </c>
      <c r="AC282" s="71">
        <v>0</v>
      </c>
      <c r="AD282" s="205"/>
      <c r="AE282" s="8" t="s">
        <v>91</v>
      </c>
      <c r="AF282" s="71">
        <v>0</v>
      </c>
      <c r="AG282" s="71">
        <v>0</v>
      </c>
      <c r="AH282" s="71">
        <v>0</v>
      </c>
      <c r="AI282" s="71">
        <v>0</v>
      </c>
      <c r="AJ282" s="71">
        <v>0</v>
      </c>
      <c r="AK282" s="71">
        <v>0</v>
      </c>
      <c r="AL282" s="71">
        <v>0</v>
      </c>
      <c r="AM282" s="71">
        <v>0</v>
      </c>
      <c r="AN282" s="71">
        <v>0</v>
      </c>
      <c r="AO282" s="71">
        <v>0</v>
      </c>
      <c r="AP282" s="71">
        <v>0</v>
      </c>
      <c r="AR282" s="80" t="s">
        <v>190</v>
      </c>
      <c r="AS282" s="80" t="s">
        <v>2557</v>
      </c>
      <c r="AT282" s="78">
        <v>0</v>
      </c>
    </row>
    <row r="283" spans="1:46">
      <c r="A283" s="205"/>
      <c r="B283" s="25" t="s">
        <v>73</v>
      </c>
      <c r="C283" s="26">
        <v>4</v>
      </c>
      <c r="D283" s="26">
        <v>2</v>
      </c>
      <c r="E283" s="26">
        <v>99</v>
      </c>
      <c r="F283" s="26">
        <v>49</v>
      </c>
      <c r="G283" s="26">
        <v>310</v>
      </c>
      <c r="H283" s="26">
        <v>153</v>
      </c>
      <c r="I283" s="26">
        <v>466</v>
      </c>
      <c r="J283" s="26">
        <v>230</v>
      </c>
      <c r="K283" s="26">
        <v>879</v>
      </c>
      <c r="L283" s="26">
        <v>434</v>
      </c>
      <c r="M283" s="26">
        <v>1</v>
      </c>
      <c r="N283" s="26">
        <v>6</v>
      </c>
      <c r="O283" s="26">
        <v>11</v>
      </c>
      <c r="P283" s="26">
        <v>16</v>
      </c>
      <c r="Q283" s="26">
        <v>34</v>
      </c>
      <c r="R283" s="205"/>
      <c r="S283" s="25" t="s">
        <v>73</v>
      </c>
      <c r="T283" s="26">
        <v>22</v>
      </c>
      <c r="U283" s="26">
        <v>20</v>
      </c>
      <c r="V283" s="26">
        <v>2</v>
      </c>
      <c r="W283" s="26">
        <v>3</v>
      </c>
      <c r="X283" s="26">
        <v>27</v>
      </c>
      <c r="Y283" s="26">
        <v>25</v>
      </c>
      <c r="Z283" s="26">
        <v>0</v>
      </c>
      <c r="AA283" s="26">
        <v>11</v>
      </c>
      <c r="AB283" s="26">
        <v>6</v>
      </c>
      <c r="AC283" s="26">
        <v>16</v>
      </c>
      <c r="AD283" s="205"/>
      <c r="AE283" s="25" t="s">
        <v>73</v>
      </c>
      <c r="AF283" s="26">
        <v>310</v>
      </c>
      <c r="AG283" s="26">
        <v>86</v>
      </c>
      <c r="AH283" s="26">
        <v>21</v>
      </c>
      <c r="AI283" s="26">
        <v>98</v>
      </c>
      <c r="AJ283" s="26">
        <v>8</v>
      </c>
      <c r="AK283" s="26">
        <v>16</v>
      </c>
      <c r="AL283" s="26">
        <v>33</v>
      </c>
      <c r="AM283" s="26">
        <v>9</v>
      </c>
      <c r="AN283" s="26">
        <v>26</v>
      </c>
      <c r="AO283" s="26">
        <v>23</v>
      </c>
      <c r="AP283" s="26">
        <v>29</v>
      </c>
      <c r="AR283" s="80" t="s">
        <v>190</v>
      </c>
      <c r="AS283" s="80" t="s">
        <v>2558</v>
      </c>
      <c r="AT283" s="78">
        <v>780</v>
      </c>
    </row>
    <row r="284" spans="1:46" ht="14.45" customHeight="1">
      <c r="A284" s="205" t="s">
        <v>191</v>
      </c>
      <c r="B284" s="8" t="s">
        <v>90</v>
      </c>
      <c r="C284" s="71">
        <v>3</v>
      </c>
      <c r="D284" s="71">
        <v>1</v>
      </c>
      <c r="E284" s="71">
        <v>267</v>
      </c>
      <c r="F284" s="71">
        <v>150</v>
      </c>
      <c r="G284" s="71">
        <v>800</v>
      </c>
      <c r="H284" s="71">
        <v>434</v>
      </c>
      <c r="I284" s="71">
        <v>1893</v>
      </c>
      <c r="J284" s="71">
        <v>970</v>
      </c>
      <c r="K284" s="125">
        <v>2963</v>
      </c>
      <c r="L284" s="125">
        <v>1555</v>
      </c>
      <c r="M284" s="71">
        <v>1</v>
      </c>
      <c r="N284" s="71">
        <v>18</v>
      </c>
      <c r="O284" s="71">
        <v>36</v>
      </c>
      <c r="P284" s="71">
        <v>64</v>
      </c>
      <c r="Q284" s="125">
        <v>119</v>
      </c>
      <c r="R284" s="205" t="s">
        <v>191</v>
      </c>
      <c r="S284" s="8" t="s">
        <v>90</v>
      </c>
      <c r="T284" s="125">
        <v>91</v>
      </c>
      <c r="U284" s="71">
        <v>79</v>
      </c>
      <c r="V284" s="71">
        <v>27</v>
      </c>
      <c r="W284" s="71">
        <v>18</v>
      </c>
      <c r="X284" s="71">
        <v>99</v>
      </c>
      <c r="Y284" s="71">
        <v>95</v>
      </c>
      <c r="Z284" s="71">
        <v>4</v>
      </c>
      <c r="AA284" s="71">
        <v>36</v>
      </c>
      <c r="AB284" s="71">
        <v>21</v>
      </c>
      <c r="AC284" s="71">
        <v>62</v>
      </c>
      <c r="AD284" s="205" t="s">
        <v>191</v>
      </c>
      <c r="AE284" s="8" t="s">
        <v>90</v>
      </c>
      <c r="AF284" s="71">
        <v>1094</v>
      </c>
      <c r="AG284" s="71">
        <v>513</v>
      </c>
      <c r="AH284" s="71">
        <v>33</v>
      </c>
      <c r="AI284" s="71">
        <v>453</v>
      </c>
      <c r="AJ284" s="71">
        <v>115</v>
      </c>
      <c r="AK284" s="71">
        <v>99</v>
      </c>
      <c r="AL284" s="71">
        <v>71</v>
      </c>
      <c r="AM284" s="71">
        <v>43</v>
      </c>
      <c r="AN284" s="71">
        <v>92</v>
      </c>
      <c r="AO284" s="71">
        <v>88</v>
      </c>
      <c r="AP284" s="71">
        <v>81</v>
      </c>
      <c r="AR284" s="80" t="s">
        <v>191</v>
      </c>
      <c r="AS284" s="80" t="s">
        <v>2559</v>
      </c>
      <c r="AT284" s="78">
        <v>3129</v>
      </c>
    </row>
    <row r="285" spans="1:46">
      <c r="A285" s="205"/>
      <c r="B285" s="8" t="s">
        <v>91</v>
      </c>
      <c r="C285" s="71">
        <v>28</v>
      </c>
      <c r="D285" s="71">
        <v>15</v>
      </c>
      <c r="E285" s="71">
        <v>297</v>
      </c>
      <c r="F285" s="71">
        <v>153</v>
      </c>
      <c r="G285" s="71">
        <v>593</v>
      </c>
      <c r="H285" s="71">
        <v>295</v>
      </c>
      <c r="I285" s="71">
        <v>697</v>
      </c>
      <c r="J285" s="71">
        <v>348</v>
      </c>
      <c r="K285" s="125">
        <v>1615</v>
      </c>
      <c r="L285" s="125">
        <v>811</v>
      </c>
      <c r="M285" s="71">
        <v>2</v>
      </c>
      <c r="N285" s="71">
        <v>14</v>
      </c>
      <c r="O285" s="71">
        <v>25</v>
      </c>
      <c r="P285" s="71">
        <v>25</v>
      </c>
      <c r="Q285" s="125">
        <v>66</v>
      </c>
      <c r="R285" s="205"/>
      <c r="S285" s="8" t="s">
        <v>91</v>
      </c>
      <c r="T285" s="125">
        <v>46</v>
      </c>
      <c r="U285" s="71">
        <v>45</v>
      </c>
      <c r="V285" s="71">
        <v>45</v>
      </c>
      <c r="W285" s="71">
        <v>0</v>
      </c>
      <c r="X285" s="71">
        <v>55</v>
      </c>
      <c r="Y285" s="71">
        <v>55</v>
      </c>
      <c r="Z285" s="71">
        <v>6</v>
      </c>
      <c r="AA285" s="71">
        <v>24</v>
      </c>
      <c r="AB285" s="71">
        <v>10</v>
      </c>
      <c r="AC285" s="71">
        <v>18</v>
      </c>
      <c r="AD285" s="205"/>
      <c r="AE285" s="8" t="s">
        <v>91</v>
      </c>
      <c r="AF285" s="71">
        <v>638</v>
      </c>
      <c r="AG285" s="71">
        <v>129</v>
      </c>
      <c r="AH285" s="71">
        <v>0</v>
      </c>
      <c r="AI285" s="71">
        <v>239</v>
      </c>
      <c r="AJ285" s="71">
        <v>135</v>
      </c>
      <c r="AK285" s="71">
        <v>8</v>
      </c>
      <c r="AL285" s="71">
        <v>28</v>
      </c>
      <c r="AM285" s="71">
        <v>41</v>
      </c>
      <c r="AN285" s="71">
        <v>59</v>
      </c>
      <c r="AO285" s="71">
        <v>57</v>
      </c>
      <c r="AP285" s="71">
        <v>54</v>
      </c>
      <c r="AR285" s="80" t="s">
        <v>191</v>
      </c>
      <c r="AS285" s="80" t="s">
        <v>2560</v>
      </c>
      <c r="AT285" s="78">
        <v>1693</v>
      </c>
    </row>
    <row r="286" spans="1:46">
      <c r="A286" s="205"/>
      <c r="B286" s="25" t="s">
        <v>73</v>
      </c>
      <c r="C286" s="26">
        <v>31</v>
      </c>
      <c r="D286" s="26">
        <v>16</v>
      </c>
      <c r="E286" s="26">
        <v>564</v>
      </c>
      <c r="F286" s="26">
        <v>303</v>
      </c>
      <c r="G286" s="26">
        <v>1393</v>
      </c>
      <c r="H286" s="26">
        <v>729</v>
      </c>
      <c r="I286" s="26">
        <v>2590</v>
      </c>
      <c r="J286" s="26">
        <v>1318</v>
      </c>
      <c r="K286" s="26">
        <v>4578</v>
      </c>
      <c r="L286" s="26">
        <v>2366</v>
      </c>
      <c r="M286" s="26">
        <v>3</v>
      </c>
      <c r="N286" s="26">
        <v>32</v>
      </c>
      <c r="O286" s="26">
        <v>61</v>
      </c>
      <c r="P286" s="26">
        <v>89</v>
      </c>
      <c r="Q286" s="26">
        <v>185</v>
      </c>
      <c r="R286" s="205"/>
      <c r="S286" s="25" t="s">
        <v>73</v>
      </c>
      <c r="T286" s="26">
        <v>137</v>
      </c>
      <c r="U286" s="26">
        <v>124</v>
      </c>
      <c r="V286" s="26">
        <v>72</v>
      </c>
      <c r="W286" s="26">
        <v>18</v>
      </c>
      <c r="X286" s="26">
        <v>154</v>
      </c>
      <c r="Y286" s="26">
        <v>150</v>
      </c>
      <c r="Z286" s="26">
        <v>10</v>
      </c>
      <c r="AA286" s="26">
        <v>60</v>
      </c>
      <c r="AB286" s="26">
        <v>31</v>
      </c>
      <c r="AC286" s="26">
        <v>80</v>
      </c>
      <c r="AD286" s="205"/>
      <c r="AE286" s="25" t="s">
        <v>73</v>
      </c>
      <c r="AF286" s="26">
        <v>1732</v>
      </c>
      <c r="AG286" s="26">
        <v>642</v>
      </c>
      <c r="AH286" s="26">
        <v>33</v>
      </c>
      <c r="AI286" s="26">
        <v>692</v>
      </c>
      <c r="AJ286" s="26">
        <v>250</v>
      </c>
      <c r="AK286" s="26">
        <v>107</v>
      </c>
      <c r="AL286" s="26">
        <v>99</v>
      </c>
      <c r="AM286" s="26">
        <v>84</v>
      </c>
      <c r="AN286" s="26">
        <v>151</v>
      </c>
      <c r="AO286" s="26">
        <v>145</v>
      </c>
      <c r="AP286" s="26">
        <v>135</v>
      </c>
      <c r="AR286" s="80" t="s">
        <v>191</v>
      </c>
      <c r="AS286" s="80" t="s">
        <v>2561</v>
      </c>
      <c r="AT286" s="78">
        <v>4822</v>
      </c>
    </row>
    <row r="287" spans="1:46">
      <c r="A287" s="7" t="s">
        <v>107</v>
      </c>
      <c r="B287" s="8"/>
      <c r="C287" s="22"/>
      <c r="D287" s="11"/>
      <c r="E287" s="22"/>
      <c r="F287" s="22"/>
      <c r="G287" s="22"/>
      <c r="H287" s="22"/>
      <c r="I287" s="22"/>
      <c r="J287" s="22"/>
      <c r="K287" s="7"/>
      <c r="L287" s="7"/>
      <c r="M287" s="8"/>
      <c r="N287" s="8"/>
      <c r="O287" s="22"/>
      <c r="P287" s="22"/>
      <c r="Q287" s="7"/>
      <c r="R287" s="7" t="s">
        <v>107</v>
      </c>
      <c r="S287" s="23"/>
      <c r="T287" s="23"/>
      <c r="U287" s="23"/>
      <c r="V287" s="20"/>
      <c r="W287" s="17"/>
      <c r="X287" s="19"/>
      <c r="Y287" s="17"/>
      <c r="Z287" s="17"/>
      <c r="AA287" s="19"/>
      <c r="AB287" s="17"/>
      <c r="AC287" s="19"/>
      <c r="AD287" s="7" t="s">
        <v>107</v>
      </c>
      <c r="AE287" s="8"/>
      <c r="AF287" s="22"/>
      <c r="AG287" s="22"/>
      <c r="AH287" s="22"/>
      <c r="AI287" s="11"/>
      <c r="AJ287" s="22"/>
      <c r="AK287" s="22"/>
      <c r="AL287" s="22"/>
      <c r="AM287" s="22"/>
      <c r="AN287" s="22"/>
      <c r="AO287" s="22"/>
      <c r="AP287" s="22"/>
      <c r="AR287" s="80" t="str">
        <f>IF(A287="",AR286,A287)</f>
        <v>DIANA</v>
      </c>
      <c r="AS287" s="80" t="str">
        <f>AR287&amp;B287</f>
        <v>DIANA</v>
      </c>
      <c r="AT287" s="78">
        <f>AF287+AH287+2*AI287+3*AJ287+4*AK287+5*AL287</f>
        <v>0</v>
      </c>
    </row>
    <row r="288" spans="1:46">
      <c r="A288" s="205" t="s">
        <v>192</v>
      </c>
      <c r="B288" s="8" t="s">
        <v>90</v>
      </c>
      <c r="C288" s="71">
        <v>0</v>
      </c>
      <c r="D288" s="71">
        <v>0</v>
      </c>
      <c r="E288" s="71">
        <v>155</v>
      </c>
      <c r="F288" s="71">
        <v>85</v>
      </c>
      <c r="G288" s="71">
        <v>220</v>
      </c>
      <c r="H288" s="71">
        <v>112</v>
      </c>
      <c r="I288" s="71">
        <v>523</v>
      </c>
      <c r="J288" s="71">
        <v>281</v>
      </c>
      <c r="K288" s="125">
        <v>898</v>
      </c>
      <c r="L288" s="125">
        <v>478</v>
      </c>
      <c r="M288" s="71">
        <v>0</v>
      </c>
      <c r="N288" s="71">
        <v>11</v>
      </c>
      <c r="O288" s="71">
        <v>15</v>
      </c>
      <c r="P288" s="71">
        <v>28</v>
      </c>
      <c r="Q288" s="125">
        <v>54</v>
      </c>
      <c r="R288" s="205" t="s">
        <v>192</v>
      </c>
      <c r="S288" s="8" t="s">
        <v>90</v>
      </c>
      <c r="T288" s="125">
        <v>52</v>
      </c>
      <c r="U288" s="71">
        <v>33</v>
      </c>
      <c r="V288" s="71">
        <v>0</v>
      </c>
      <c r="W288" s="71">
        <v>0</v>
      </c>
      <c r="X288" s="71">
        <v>32</v>
      </c>
      <c r="Y288" s="71">
        <v>28</v>
      </c>
      <c r="Z288" s="71">
        <v>0</v>
      </c>
      <c r="AA288" s="71">
        <v>9</v>
      </c>
      <c r="AB288" s="71">
        <v>4</v>
      </c>
      <c r="AC288" s="71">
        <v>30</v>
      </c>
      <c r="AD288" s="205" t="s">
        <v>192</v>
      </c>
      <c r="AE288" s="8" t="s">
        <v>90</v>
      </c>
      <c r="AF288" s="71">
        <v>268</v>
      </c>
      <c r="AG288" s="71">
        <v>98</v>
      </c>
      <c r="AH288" s="71">
        <v>0</v>
      </c>
      <c r="AI288" s="71">
        <v>108</v>
      </c>
      <c r="AJ288" s="71">
        <v>80</v>
      </c>
      <c r="AK288" s="71">
        <v>28</v>
      </c>
      <c r="AL288" s="71">
        <v>5</v>
      </c>
      <c r="AM288" s="71">
        <v>12</v>
      </c>
      <c r="AN288" s="71">
        <v>50</v>
      </c>
      <c r="AO288" s="71">
        <v>34</v>
      </c>
      <c r="AP288" s="71">
        <v>30</v>
      </c>
      <c r="AR288" s="80" t="s">
        <v>192</v>
      </c>
      <c r="AS288" s="80" t="s">
        <v>2565</v>
      </c>
      <c r="AT288" s="78">
        <v>861</v>
      </c>
    </row>
    <row r="289" spans="1:46">
      <c r="A289" s="205"/>
      <c r="B289" s="8" t="s">
        <v>91</v>
      </c>
      <c r="C289" s="71">
        <v>58</v>
      </c>
      <c r="D289" s="71">
        <v>28</v>
      </c>
      <c r="E289" s="71">
        <v>507</v>
      </c>
      <c r="F289" s="71">
        <v>260</v>
      </c>
      <c r="G289" s="71">
        <v>636</v>
      </c>
      <c r="H289" s="71">
        <v>330</v>
      </c>
      <c r="I289" s="71">
        <v>957</v>
      </c>
      <c r="J289" s="71">
        <v>506</v>
      </c>
      <c r="K289" s="125">
        <v>2158</v>
      </c>
      <c r="L289" s="125">
        <v>1124</v>
      </c>
      <c r="M289" s="71">
        <v>10</v>
      </c>
      <c r="N289" s="71">
        <v>28</v>
      </c>
      <c r="O289" s="71">
        <v>31</v>
      </c>
      <c r="P289" s="71">
        <v>40</v>
      </c>
      <c r="Q289" s="125">
        <v>109</v>
      </c>
      <c r="R289" s="205"/>
      <c r="S289" s="8" t="s">
        <v>91</v>
      </c>
      <c r="T289" s="125">
        <v>81</v>
      </c>
      <c r="U289" s="71">
        <v>80</v>
      </c>
      <c r="V289" s="71">
        <v>59</v>
      </c>
      <c r="W289" s="71">
        <v>1</v>
      </c>
      <c r="X289" s="71">
        <v>101</v>
      </c>
      <c r="Y289" s="71">
        <v>98</v>
      </c>
      <c r="Z289" s="71">
        <v>2</v>
      </c>
      <c r="AA289" s="71">
        <v>57</v>
      </c>
      <c r="AB289" s="71">
        <v>33</v>
      </c>
      <c r="AC289" s="71">
        <v>37</v>
      </c>
      <c r="AD289" s="205"/>
      <c r="AE289" s="8" t="s">
        <v>91</v>
      </c>
      <c r="AF289" s="71">
        <v>1224</v>
      </c>
      <c r="AG289" s="71">
        <v>598</v>
      </c>
      <c r="AH289" s="71">
        <v>10</v>
      </c>
      <c r="AI289" s="71">
        <v>264</v>
      </c>
      <c r="AJ289" s="71">
        <v>182</v>
      </c>
      <c r="AK289" s="71">
        <v>88</v>
      </c>
      <c r="AL289" s="71">
        <v>16</v>
      </c>
      <c r="AM289" s="71">
        <v>48</v>
      </c>
      <c r="AN289" s="71">
        <v>98</v>
      </c>
      <c r="AO289" s="71">
        <v>80</v>
      </c>
      <c r="AP289" s="71">
        <v>67</v>
      </c>
      <c r="AR289" s="80" t="s">
        <v>192</v>
      </c>
      <c r="AS289" s="80" t="s">
        <v>2566</v>
      </c>
      <c r="AT289" s="78">
        <v>2740</v>
      </c>
    </row>
    <row r="290" spans="1:46">
      <c r="A290" s="205"/>
      <c r="B290" s="25" t="s">
        <v>73</v>
      </c>
      <c r="C290" s="26">
        <v>58</v>
      </c>
      <c r="D290" s="26">
        <v>28</v>
      </c>
      <c r="E290" s="26">
        <v>662</v>
      </c>
      <c r="F290" s="26">
        <v>345</v>
      </c>
      <c r="G290" s="26">
        <v>856</v>
      </c>
      <c r="H290" s="26">
        <v>442</v>
      </c>
      <c r="I290" s="26">
        <v>1480</v>
      </c>
      <c r="J290" s="26">
        <v>787</v>
      </c>
      <c r="K290" s="26">
        <v>3056</v>
      </c>
      <c r="L290" s="26">
        <v>1602</v>
      </c>
      <c r="M290" s="26">
        <v>10</v>
      </c>
      <c r="N290" s="26">
        <v>39</v>
      </c>
      <c r="O290" s="26">
        <v>46</v>
      </c>
      <c r="P290" s="26">
        <v>68</v>
      </c>
      <c r="Q290" s="26">
        <v>163</v>
      </c>
      <c r="R290" s="205"/>
      <c r="S290" s="25" t="s">
        <v>73</v>
      </c>
      <c r="T290" s="26">
        <v>133</v>
      </c>
      <c r="U290" s="26">
        <v>113</v>
      </c>
      <c r="V290" s="26">
        <v>59</v>
      </c>
      <c r="W290" s="26">
        <v>1</v>
      </c>
      <c r="X290" s="26">
        <v>133</v>
      </c>
      <c r="Y290" s="26">
        <v>126</v>
      </c>
      <c r="Z290" s="26">
        <v>2</v>
      </c>
      <c r="AA290" s="26">
        <v>66</v>
      </c>
      <c r="AB290" s="26">
        <v>37</v>
      </c>
      <c r="AC290" s="26">
        <v>67</v>
      </c>
      <c r="AD290" s="205"/>
      <c r="AE290" s="25" t="s">
        <v>73</v>
      </c>
      <c r="AF290" s="26">
        <v>1492</v>
      </c>
      <c r="AG290" s="26">
        <v>696</v>
      </c>
      <c r="AH290" s="26">
        <v>10</v>
      </c>
      <c r="AI290" s="26">
        <v>372</v>
      </c>
      <c r="AJ290" s="26">
        <v>262</v>
      </c>
      <c r="AK290" s="26">
        <v>116</v>
      </c>
      <c r="AL290" s="26">
        <v>21</v>
      </c>
      <c r="AM290" s="26">
        <v>60</v>
      </c>
      <c r="AN290" s="26">
        <v>148</v>
      </c>
      <c r="AO290" s="26">
        <v>114</v>
      </c>
      <c r="AP290" s="26">
        <v>97</v>
      </c>
      <c r="AR290" s="80" t="s">
        <v>192</v>
      </c>
      <c r="AS290" s="80" t="s">
        <v>2567</v>
      </c>
      <c r="AT290" s="78">
        <v>3601</v>
      </c>
    </row>
    <row r="291" spans="1:46">
      <c r="A291" s="205" t="s">
        <v>193</v>
      </c>
      <c r="B291" s="8" t="s">
        <v>90</v>
      </c>
      <c r="C291" s="71">
        <v>13</v>
      </c>
      <c r="D291" s="71">
        <v>9</v>
      </c>
      <c r="E291" s="71">
        <v>219</v>
      </c>
      <c r="F291" s="71">
        <v>121</v>
      </c>
      <c r="G291" s="71">
        <v>369</v>
      </c>
      <c r="H291" s="71">
        <v>197</v>
      </c>
      <c r="I291" s="71">
        <v>625</v>
      </c>
      <c r="J291" s="71">
        <v>335</v>
      </c>
      <c r="K291" s="125">
        <v>1226</v>
      </c>
      <c r="L291" s="125">
        <v>662</v>
      </c>
      <c r="M291" s="71">
        <v>1</v>
      </c>
      <c r="N291" s="71">
        <v>12</v>
      </c>
      <c r="O291" s="71">
        <v>22</v>
      </c>
      <c r="P291" s="71">
        <v>29</v>
      </c>
      <c r="Q291" s="125">
        <v>64</v>
      </c>
      <c r="R291" s="205" t="s">
        <v>193</v>
      </c>
      <c r="S291" s="8" t="s">
        <v>90</v>
      </c>
      <c r="T291" s="125">
        <v>35</v>
      </c>
      <c r="U291" s="71">
        <v>26</v>
      </c>
      <c r="V291" s="71">
        <v>10</v>
      </c>
      <c r="W291" s="71">
        <v>0</v>
      </c>
      <c r="X291" s="71">
        <v>44</v>
      </c>
      <c r="Y291" s="71">
        <v>43</v>
      </c>
      <c r="Z291" s="71">
        <v>0</v>
      </c>
      <c r="AA291" s="71">
        <v>13</v>
      </c>
      <c r="AB291" s="71">
        <v>6</v>
      </c>
      <c r="AC291" s="71">
        <v>31</v>
      </c>
      <c r="AD291" s="205" t="s">
        <v>193</v>
      </c>
      <c r="AE291" s="8" t="s">
        <v>90</v>
      </c>
      <c r="AF291" s="71">
        <v>321</v>
      </c>
      <c r="AG291" s="71">
        <v>135</v>
      </c>
      <c r="AH291" s="71">
        <v>5</v>
      </c>
      <c r="AI291" s="71">
        <v>94</v>
      </c>
      <c r="AJ291" s="71">
        <v>52</v>
      </c>
      <c r="AK291" s="71">
        <v>45</v>
      </c>
      <c r="AL291" s="71">
        <v>7</v>
      </c>
      <c r="AM291" s="71">
        <v>12</v>
      </c>
      <c r="AN291" s="71">
        <v>42</v>
      </c>
      <c r="AO291" s="71">
        <v>25</v>
      </c>
      <c r="AP291" s="71">
        <v>26</v>
      </c>
      <c r="AR291" s="80" t="s">
        <v>193</v>
      </c>
      <c r="AS291" s="80" t="s">
        <v>2568</v>
      </c>
      <c r="AT291" s="78">
        <v>885</v>
      </c>
    </row>
    <row r="292" spans="1:46">
      <c r="A292" s="205"/>
      <c r="B292" s="8" t="s">
        <v>91</v>
      </c>
      <c r="C292" s="71">
        <v>70</v>
      </c>
      <c r="D292" s="71">
        <v>40</v>
      </c>
      <c r="E292" s="71">
        <v>671</v>
      </c>
      <c r="F292" s="71">
        <v>349</v>
      </c>
      <c r="G292" s="71">
        <v>624</v>
      </c>
      <c r="H292" s="71">
        <v>300</v>
      </c>
      <c r="I292" s="71">
        <v>948</v>
      </c>
      <c r="J292" s="71">
        <v>451</v>
      </c>
      <c r="K292" s="125">
        <v>2313</v>
      </c>
      <c r="L292" s="125">
        <v>1140</v>
      </c>
      <c r="M292" s="71">
        <v>4</v>
      </c>
      <c r="N292" s="71">
        <v>36</v>
      </c>
      <c r="O292" s="71">
        <v>28</v>
      </c>
      <c r="P292" s="71">
        <v>43</v>
      </c>
      <c r="Q292" s="125">
        <v>111</v>
      </c>
      <c r="R292" s="205"/>
      <c r="S292" s="8" t="s">
        <v>91</v>
      </c>
      <c r="T292" s="125">
        <v>72</v>
      </c>
      <c r="U292" s="71">
        <v>72</v>
      </c>
      <c r="V292" s="71">
        <v>53</v>
      </c>
      <c r="W292" s="71">
        <v>0</v>
      </c>
      <c r="X292" s="71">
        <v>98</v>
      </c>
      <c r="Y292" s="71">
        <v>94</v>
      </c>
      <c r="Z292" s="71">
        <v>1</v>
      </c>
      <c r="AA292" s="71">
        <v>45</v>
      </c>
      <c r="AB292" s="71">
        <v>27</v>
      </c>
      <c r="AC292" s="71">
        <v>42</v>
      </c>
      <c r="AD292" s="205"/>
      <c r="AE292" s="8" t="s">
        <v>91</v>
      </c>
      <c r="AF292" s="71">
        <v>702</v>
      </c>
      <c r="AG292" s="71">
        <v>328</v>
      </c>
      <c r="AH292" s="71">
        <v>5</v>
      </c>
      <c r="AI292" s="71">
        <v>388</v>
      </c>
      <c r="AJ292" s="71">
        <v>99</v>
      </c>
      <c r="AK292" s="71">
        <v>43</v>
      </c>
      <c r="AL292" s="71">
        <v>89</v>
      </c>
      <c r="AM292" s="71">
        <v>36</v>
      </c>
      <c r="AN292" s="71">
        <v>83</v>
      </c>
      <c r="AO292" s="71">
        <v>85</v>
      </c>
      <c r="AP292" s="71">
        <v>66</v>
      </c>
      <c r="AR292" s="80" t="s">
        <v>193</v>
      </c>
      <c r="AS292" s="80" t="s">
        <v>2569</v>
      </c>
      <c r="AT292" s="78">
        <v>2397</v>
      </c>
    </row>
    <row r="293" spans="1:46">
      <c r="A293" s="205"/>
      <c r="B293" s="25" t="s">
        <v>73</v>
      </c>
      <c r="C293" s="26">
        <v>83</v>
      </c>
      <c r="D293" s="26">
        <v>49</v>
      </c>
      <c r="E293" s="26">
        <v>890</v>
      </c>
      <c r="F293" s="26">
        <v>470</v>
      </c>
      <c r="G293" s="26">
        <v>993</v>
      </c>
      <c r="H293" s="26">
        <v>497</v>
      </c>
      <c r="I293" s="26">
        <v>1573</v>
      </c>
      <c r="J293" s="26">
        <v>786</v>
      </c>
      <c r="K293" s="26">
        <v>3539</v>
      </c>
      <c r="L293" s="26">
        <v>1802</v>
      </c>
      <c r="M293" s="26">
        <v>5</v>
      </c>
      <c r="N293" s="26">
        <v>48</v>
      </c>
      <c r="O293" s="26">
        <v>50</v>
      </c>
      <c r="P293" s="26">
        <v>72</v>
      </c>
      <c r="Q293" s="26">
        <v>175</v>
      </c>
      <c r="R293" s="205"/>
      <c r="S293" s="25" t="s">
        <v>73</v>
      </c>
      <c r="T293" s="26">
        <v>107</v>
      </c>
      <c r="U293" s="26">
        <v>98</v>
      </c>
      <c r="V293" s="26">
        <v>63</v>
      </c>
      <c r="W293" s="26">
        <v>0</v>
      </c>
      <c r="X293" s="26">
        <v>142</v>
      </c>
      <c r="Y293" s="26">
        <v>137</v>
      </c>
      <c r="Z293" s="26">
        <v>1</v>
      </c>
      <c r="AA293" s="26">
        <v>58</v>
      </c>
      <c r="AB293" s="26">
        <v>33</v>
      </c>
      <c r="AC293" s="26">
        <v>73</v>
      </c>
      <c r="AD293" s="205"/>
      <c r="AE293" s="25" t="s">
        <v>73</v>
      </c>
      <c r="AF293" s="26">
        <v>1023</v>
      </c>
      <c r="AG293" s="26">
        <v>463</v>
      </c>
      <c r="AH293" s="26">
        <v>10</v>
      </c>
      <c r="AI293" s="26">
        <v>482</v>
      </c>
      <c r="AJ293" s="26">
        <v>151</v>
      </c>
      <c r="AK293" s="26">
        <v>88</v>
      </c>
      <c r="AL293" s="26">
        <v>96</v>
      </c>
      <c r="AM293" s="26">
        <v>48</v>
      </c>
      <c r="AN293" s="26">
        <v>125</v>
      </c>
      <c r="AO293" s="26">
        <v>110</v>
      </c>
      <c r="AP293" s="26">
        <v>92</v>
      </c>
      <c r="AR293" s="80" t="s">
        <v>193</v>
      </c>
      <c r="AS293" s="80" t="s">
        <v>2570</v>
      </c>
      <c r="AT293" s="78">
        <v>3282</v>
      </c>
    </row>
    <row r="294" spans="1:46" ht="14.45" customHeight="1">
      <c r="A294" s="205" t="s">
        <v>194</v>
      </c>
      <c r="B294" s="8" t="s">
        <v>90</v>
      </c>
      <c r="C294" s="71">
        <v>0</v>
      </c>
      <c r="D294" s="71">
        <v>0</v>
      </c>
      <c r="E294" s="71">
        <v>0</v>
      </c>
      <c r="F294" s="71">
        <v>0</v>
      </c>
      <c r="G294" s="71">
        <v>0</v>
      </c>
      <c r="H294" s="71">
        <v>0</v>
      </c>
      <c r="I294" s="71">
        <v>0</v>
      </c>
      <c r="J294" s="71">
        <v>0</v>
      </c>
      <c r="K294" s="125">
        <v>0</v>
      </c>
      <c r="L294" s="125">
        <v>0</v>
      </c>
      <c r="M294" s="71">
        <v>0</v>
      </c>
      <c r="N294" s="71">
        <v>0</v>
      </c>
      <c r="O294" s="71">
        <v>0</v>
      </c>
      <c r="P294" s="71">
        <v>0</v>
      </c>
      <c r="Q294" s="125">
        <v>0</v>
      </c>
      <c r="R294" s="205" t="s">
        <v>194</v>
      </c>
      <c r="S294" s="8" t="s">
        <v>90</v>
      </c>
      <c r="T294" s="125">
        <v>0</v>
      </c>
      <c r="U294" s="71">
        <v>0</v>
      </c>
      <c r="V294" s="71">
        <v>0</v>
      </c>
      <c r="W294" s="71">
        <v>0</v>
      </c>
      <c r="X294" s="71">
        <v>0</v>
      </c>
      <c r="Y294" s="71">
        <v>0</v>
      </c>
      <c r="Z294" s="71">
        <v>0</v>
      </c>
      <c r="AA294" s="71">
        <v>0</v>
      </c>
      <c r="AB294" s="71">
        <v>0</v>
      </c>
      <c r="AC294" s="71">
        <v>0</v>
      </c>
      <c r="AD294" s="205" t="s">
        <v>194</v>
      </c>
      <c r="AE294" s="8" t="s">
        <v>90</v>
      </c>
      <c r="AF294" s="71">
        <v>0</v>
      </c>
      <c r="AG294" s="71">
        <v>0</v>
      </c>
      <c r="AH294" s="71">
        <v>0</v>
      </c>
      <c r="AI294" s="71">
        <v>0</v>
      </c>
      <c r="AJ294" s="71">
        <v>0</v>
      </c>
      <c r="AK294" s="71">
        <v>0</v>
      </c>
      <c r="AL294" s="71">
        <v>0</v>
      </c>
      <c r="AM294" s="71">
        <v>0</v>
      </c>
      <c r="AN294" s="71">
        <v>0</v>
      </c>
      <c r="AO294" s="71">
        <v>0</v>
      </c>
      <c r="AP294" s="71">
        <v>0</v>
      </c>
      <c r="AR294" s="80" t="s">
        <v>194</v>
      </c>
      <c r="AS294" s="80" t="s">
        <v>2571</v>
      </c>
      <c r="AT294" s="78">
        <v>0</v>
      </c>
    </row>
    <row r="295" spans="1:46">
      <c r="A295" s="205"/>
      <c r="B295" s="8" t="s">
        <v>91</v>
      </c>
      <c r="C295" s="71">
        <v>273</v>
      </c>
      <c r="D295" s="71">
        <v>136</v>
      </c>
      <c r="E295" s="71">
        <v>1933</v>
      </c>
      <c r="F295" s="71">
        <v>978</v>
      </c>
      <c r="G295" s="71">
        <v>1735</v>
      </c>
      <c r="H295" s="71">
        <v>855</v>
      </c>
      <c r="I295" s="71">
        <v>2391</v>
      </c>
      <c r="J295" s="71">
        <v>1189</v>
      </c>
      <c r="K295" s="125">
        <v>6332</v>
      </c>
      <c r="L295" s="125">
        <v>3158</v>
      </c>
      <c r="M295" s="71">
        <v>22</v>
      </c>
      <c r="N295" s="71">
        <v>81</v>
      </c>
      <c r="O295" s="71">
        <v>85</v>
      </c>
      <c r="P295" s="71">
        <v>93</v>
      </c>
      <c r="Q295" s="125">
        <v>281</v>
      </c>
      <c r="R295" s="205"/>
      <c r="S295" s="8" t="s">
        <v>91</v>
      </c>
      <c r="T295" s="125">
        <v>212</v>
      </c>
      <c r="U295" s="71">
        <v>208</v>
      </c>
      <c r="V295" s="71">
        <v>183</v>
      </c>
      <c r="W295" s="71">
        <v>6</v>
      </c>
      <c r="X295" s="71">
        <v>249</v>
      </c>
      <c r="Y295" s="71">
        <v>239</v>
      </c>
      <c r="Z295" s="71">
        <v>21</v>
      </c>
      <c r="AA295" s="71">
        <v>122</v>
      </c>
      <c r="AB295" s="71">
        <v>79</v>
      </c>
      <c r="AC295" s="71">
        <v>78</v>
      </c>
      <c r="AD295" s="205"/>
      <c r="AE295" s="8" t="s">
        <v>91</v>
      </c>
      <c r="AF295" s="71">
        <v>3089</v>
      </c>
      <c r="AG295" s="71">
        <v>937</v>
      </c>
      <c r="AH295" s="71">
        <v>144</v>
      </c>
      <c r="AI295" s="71">
        <v>692</v>
      </c>
      <c r="AJ295" s="71">
        <v>287</v>
      </c>
      <c r="AK295" s="71">
        <v>110</v>
      </c>
      <c r="AL295" s="71">
        <v>91</v>
      </c>
      <c r="AM295" s="71">
        <v>93</v>
      </c>
      <c r="AN295" s="71">
        <v>228</v>
      </c>
      <c r="AO295" s="71">
        <v>209</v>
      </c>
      <c r="AP295" s="71">
        <v>177</v>
      </c>
      <c r="AR295" s="80" t="s">
        <v>194</v>
      </c>
      <c r="AS295" s="80" t="s">
        <v>2572</v>
      </c>
      <c r="AT295" s="78">
        <v>6373</v>
      </c>
    </row>
    <row r="296" spans="1:46">
      <c r="A296" s="205"/>
      <c r="B296" s="25" t="s">
        <v>73</v>
      </c>
      <c r="C296" s="26">
        <v>273</v>
      </c>
      <c r="D296" s="26">
        <v>136</v>
      </c>
      <c r="E296" s="26">
        <v>1933</v>
      </c>
      <c r="F296" s="26">
        <v>978</v>
      </c>
      <c r="G296" s="26">
        <v>1735</v>
      </c>
      <c r="H296" s="26">
        <v>855</v>
      </c>
      <c r="I296" s="26">
        <v>2391</v>
      </c>
      <c r="J296" s="26">
        <v>1189</v>
      </c>
      <c r="K296" s="26">
        <v>6332</v>
      </c>
      <c r="L296" s="26">
        <v>3158</v>
      </c>
      <c r="M296" s="26">
        <v>22</v>
      </c>
      <c r="N296" s="26">
        <v>81</v>
      </c>
      <c r="O296" s="26">
        <v>85</v>
      </c>
      <c r="P296" s="26">
        <v>93</v>
      </c>
      <c r="Q296" s="26">
        <v>281</v>
      </c>
      <c r="R296" s="205"/>
      <c r="S296" s="25" t="s">
        <v>73</v>
      </c>
      <c r="T296" s="26">
        <v>212</v>
      </c>
      <c r="U296" s="26">
        <v>208</v>
      </c>
      <c r="V296" s="26">
        <v>183</v>
      </c>
      <c r="W296" s="26">
        <v>6</v>
      </c>
      <c r="X296" s="26">
        <v>249</v>
      </c>
      <c r="Y296" s="26">
        <v>239</v>
      </c>
      <c r="Z296" s="26">
        <v>21</v>
      </c>
      <c r="AA296" s="26">
        <v>122</v>
      </c>
      <c r="AB296" s="26">
        <v>79</v>
      </c>
      <c r="AC296" s="26">
        <v>78</v>
      </c>
      <c r="AD296" s="205"/>
      <c r="AE296" s="25" t="s">
        <v>73</v>
      </c>
      <c r="AF296" s="26">
        <v>3089</v>
      </c>
      <c r="AG296" s="26">
        <v>937</v>
      </c>
      <c r="AH296" s="26">
        <v>144</v>
      </c>
      <c r="AI296" s="26">
        <v>692</v>
      </c>
      <c r="AJ296" s="26">
        <v>287</v>
      </c>
      <c r="AK296" s="26">
        <v>110</v>
      </c>
      <c r="AL296" s="26">
        <v>91</v>
      </c>
      <c r="AM296" s="26">
        <v>93</v>
      </c>
      <c r="AN296" s="26">
        <v>228</v>
      </c>
      <c r="AO296" s="26">
        <v>209</v>
      </c>
      <c r="AP296" s="26">
        <v>177</v>
      </c>
      <c r="AR296" s="80" t="s">
        <v>194</v>
      </c>
      <c r="AS296" s="80" t="s">
        <v>2573</v>
      </c>
      <c r="AT296" s="78">
        <v>6373</v>
      </c>
    </row>
    <row r="297" spans="1:46" ht="14.45" customHeight="1">
      <c r="A297" s="205" t="s">
        <v>195</v>
      </c>
      <c r="B297" s="8" t="s">
        <v>90</v>
      </c>
      <c r="C297" s="71">
        <v>0</v>
      </c>
      <c r="D297" s="71">
        <v>0</v>
      </c>
      <c r="E297" s="71">
        <v>230</v>
      </c>
      <c r="F297" s="71">
        <v>111</v>
      </c>
      <c r="G297" s="71">
        <v>337</v>
      </c>
      <c r="H297" s="71">
        <v>170</v>
      </c>
      <c r="I297" s="71">
        <v>418</v>
      </c>
      <c r="J297" s="71">
        <v>210</v>
      </c>
      <c r="K297" s="125">
        <v>985</v>
      </c>
      <c r="L297" s="125">
        <v>491</v>
      </c>
      <c r="M297" s="71">
        <v>0</v>
      </c>
      <c r="N297" s="71">
        <v>20</v>
      </c>
      <c r="O297" s="71">
        <v>25</v>
      </c>
      <c r="P297" s="71">
        <v>25</v>
      </c>
      <c r="Q297" s="125">
        <v>70</v>
      </c>
      <c r="R297" s="205" t="s">
        <v>195</v>
      </c>
      <c r="S297" s="8" t="s">
        <v>90</v>
      </c>
      <c r="T297" s="125">
        <v>44</v>
      </c>
      <c r="U297" s="71">
        <v>37</v>
      </c>
      <c r="V297" s="71">
        <v>15</v>
      </c>
      <c r="W297" s="71">
        <v>3</v>
      </c>
      <c r="X297" s="71">
        <v>45</v>
      </c>
      <c r="Y297" s="71">
        <v>43</v>
      </c>
      <c r="Z297" s="71">
        <v>1</v>
      </c>
      <c r="AA297" s="71">
        <v>17</v>
      </c>
      <c r="AB297" s="71">
        <v>11</v>
      </c>
      <c r="AC297" s="71">
        <v>28</v>
      </c>
      <c r="AD297" s="205" t="s">
        <v>195</v>
      </c>
      <c r="AE297" s="8" t="s">
        <v>90</v>
      </c>
      <c r="AF297" s="71">
        <v>550</v>
      </c>
      <c r="AG297" s="71">
        <v>144</v>
      </c>
      <c r="AH297" s="71">
        <v>10</v>
      </c>
      <c r="AI297" s="71">
        <v>86</v>
      </c>
      <c r="AJ297" s="71">
        <v>74</v>
      </c>
      <c r="AK297" s="71">
        <v>38</v>
      </c>
      <c r="AL297" s="71">
        <v>16</v>
      </c>
      <c r="AM297" s="71">
        <v>8</v>
      </c>
      <c r="AN297" s="71">
        <v>39</v>
      </c>
      <c r="AO297" s="71">
        <v>21</v>
      </c>
      <c r="AP297" s="71">
        <v>21</v>
      </c>
      <c r="AR297" s="80" t="s">
        <v>195</v>
      </c>
      <c r="AS297" s="80" t="s">
        <v>2574</v>
      </c>
      <c r="AT297" s="78">
        <v>1186</v>
      </c>
    </row>
    <row r="298" spans="1:46">
      <c r="A298" s="205"/>
      <c r="B298" s="8" t="s">
        <v>91</v>
      </c>
      <c r="C298" s="71">
        <v>0</v>
      </c>
      <c r="D298" s="71">
        <v>0</v>
      </c>
      <c r="E298" s="71">
        <v>0</v>
      </c>
      <c r="F298" s="71">
        <v>0</v>
      </c>
      <c r="G298" s="71">
        <v>0</v>
      </c>
      <c r="H298" s="71">
        <v>0</v>
      </c>
      <c r="I298" s="71">
        <v>0</v>
      </c>
      <c r="J298" s="71">
        <v>0</v>
      </c>
      <c r="K298" s="125">
        <v>0</v>
      </c>
      <c r="L298" s="125">
        <v>0</v>
      </c>
      <c r="M298" s="71">
        <v>0</v>
      </c>
      <c r="N298" s="71">
        <v>0</v>
      </c>
      <c r="O298" s="71">
        <v>0</v>
      </c>
      <c r="P298" s="71">
        <v>0</v>
      </c>
      <c r="Q298" s="125">
        <v>0</v>
      </c>
      <c r="R298" s="205"/>
      <c r="S298" s="8" t="s">
        <v>91</v>
      </c>
      <c r="T298" s="125">
        <v>0</v>
      </c>
      <c r="U298" s="71">
        <v>0</v>
      </c>
      <c r="V298" s="71">
        <v>0</v>
      </c>
      <c r="W298" s="71">
        <v>0</v>
      </c>
      <c r="X298" s="71">
        <v>0</v>
      </c>
      <c r="Y298" s="71">
        <v>0</v>
      </c>
      <c r="Z298" s="71">
        <v>0</v>
      </c>
      <c r="AA298" s="71">
        <v>0</v>
      </c>
      <c r="AB298" s="71">
        <v>0</v>
      </c>
      <c r="AC298" s="71">
        <v>0</v>
      </c>
      <c r="AD298" s="205"/>
      <c r="AE298" s="8" t="s">
        <v>91</v>
      </c>
      <c r="AF298" s="71">
        <v>0</v>
      </c>
      <c r="AG298" s="71">
        <v>0</v>
      </c>
      <c r="AH298" s="71">
        <v>0</v>
      </c>
      <c r="AI298" s="71">
        <v>0</v>
      </c>
      <c r="AJ298" s="71">
        <v>0</v>
      </c>
      <c r="AK298" s="71">
        <v>0</v>
      </c>
      <c r="AL298" s="71">
        <v>0</v>
      </c>
      <c r="AM298" s="71">
        <v>0</v>
      </c>
      <c r="AN298" s="71">
        <v>0</v>
      </c>
      <c r="AO298" s="71">
        <v>0</v>
      </c>
      <c r="AP298" s="71">
        <v>0</v>
      </c>
      <c r="AR298" s="80" t="s">
        <v>195</v>
      </c>
      <c r="AS298" s="80" t="s">
        <v>2575</v>
      </c>
      <c r="AT298" s="78">
        <v>0</v>
      </c>
    </row>
    <row r="299" spans="1:46">
      <c r="A299" s="205"/>
      <c r="B299" s="25" t="s">
        <v>73</v>
      </c>
      <c r="C299" s="26">
        <v>0</v>
      </c>
      <c r="D299" s="26">
        <v>0</v>
      </c>
      <c r="E299" s="26">
        <v>230</v>
      </c>
      <c r="F299" s="26">
        <v>111</v>
      </c>
      <c r="G299" s="26">
        <v>337</v>
      </c>
      <c r="H299" s="26">
        <v>170</v>
      </c>
      <c r="I299" s="26">
        <v>418</v>
      </c>
      <c r="J299" s="26">
        <v>210</v>
      </c>
      <c r="K299" s="26">
        <v>985</v>
      </c>
      <c r="L299" s="26">
        <v>491</v>
      </c>
      <c r="M299" s="26">
        <v>0</v>
      </c>
      <c r="N299" s="26">
        <v>20</v>
      </c>
      <c r="O299" s="26">
        <v>25</v>
      </c>
      <c r="P299" s="26">
        <v>25</v>
      </c>
      <c r="Q299" s="26">
        <v>70</v>
      </c>
      <c r="R299" s="205"/>
      <c r="S299" s="25" t="s">
        <v>73</v>
      </c>
      <c r="T299" s="26">
        <v>44</v>
      </c>
      <c r="U299" s="26">
        <v>37</v>
      </c>
      <c r="V299" s="26">
        <v>15</v>
      </c>
      <c r="W299" s="26">
        <v>3</v>
      </c>
      <c r="X299" s="26">
        <v>45</v>
      </c>
      <c r="Y299" s="26">
        <v>43</v>
      </c>
      <c r="Z299" s="26">
        <v>1</v>
      </c>
      <c r="AA299" s="26">
        <v>17</v>
      </c>
      <c r="AB299" s="26">
        <v>11</v>
      </c>
      <c r="AC299" s="26">
        <v>28</v>
      </c>
      <c r="AD299" s="205"/>
      <c r="AE299" s="25" t="s">
        <v>73</v>
      </c>
      <c r="AF299" s="26">
        <v>550</v>
      </c>
      <c r="AG299" s="26">
        <v>144</v>
      </c>
      <c r="AH299" s="26">
        <v>10</v>
      </c>
      <c r="AI299" s="26">
        <v>86</v>
      </c>
      <c r="AJ299" s="26">
        <v>74</v>
      </c>
      <c r="AK299" s="26">
        <v>38</v>
      </c>
      <c r="AL299" s="26">
        <v>16</v>
      </c>
      <c r="AM299" s="26">
        <v>8</v>
      </c>
      <c r="AN299" s="26">
        <v>39</v>
      </c>
      <c r="AO299" s="26">
        <v>21</v>
      </c>
      <c r="AP299" s="26">
        <v>21</v>
      </c>
      <c r="AR299" s="80" t="s">
        <v>195</v>
      </c>
      <c r="AS299" s="80" t="s">
        <v>2576</v>
      </c>
      <c r="AT299" s="78">
        <v>1186</v>
      </c>
    </row>
    <row r="300" spans="1:46">
      <c r="A300" s="205" t="s">
        <v>196</v>
      </c>
      <c r="B300" s="8" t="s">
        <v>90</v>
      </c>
      <c r="C300" s="71">
        <v>0</v>
      </c>
      <c r="D300" s="71">
        <v>0</v>
      </c>
      <c r="E300" s="71">
        <v>0</v>
      </c>
      <c r="F300" s="71">
        <v>0</v>
      </c>
      <c r="G300" s="71">
        <v>0</v>
      </c>
      <c r="H300" s="71">
        <v>0</v>
      </c>
      <c r="I300" s="71">
        <v>0</v>
      </c>
      <c r="J300" s="71">
        <v>0</v>
      </c>
      <c r="K300" s="125">
        <v>0</v>
      </c>
      <c r="L300" s="125">
        <v>0</v>
      </c>
      <c r="M300" s="71">
        <v>0</v>
      </c>
      <c r="N300" s="71">
        <v>0</v>
      </c>
      <c r="O300" s="71">
        <v>0</v>
      </c>
      <c r="P300" s="71">
        <v>0</v>
      </c>
      <c r="Q300" s="125">
        <v>0</v>
      </c>
      <c r="R300" s="205" t="s">
        <v>196</v>
      </c>
      <c r="S300" s="8" t="s">
        <v>90</v>
      </c>
      <c r="T300" s="125">
        <v>0</v>
      </c>
      <c r="U300" s="71">
        <v>0</v>
      </c>
      <c r="V300" s="71">
        <v>0</v>
      </c>
      <c r="W300" s="71">
        <v>0</v>
      </c>
      <c r="X300" s="71">
        <v>0</v>
      </c>
      <c r="Y300" s="71">
        <v>0</v>
      </c>
      <c r="Z300" s="71">
        <v>0</v>
      </c>
      <c r="AA300" s="71">
        <v>0</v>
      </c>
      <c r="AB300" s="71">
        <v>0</v>
      </c>
      <c r="AC300" s="71">
        <v>0</v>
      </c>
      <c r="AD300" s="205" t="s">
        <v>196</v>
      </c>
      <c r="AE300" s="8" t="s">
        <v>90</v>
      </c>
      <c r="AF300" s="71">
        <v>0</v>
      </c>
      <c r="AG300" s="71">
        <v>0</v>
      </c>
      <c r="AH300" s="71">
        <v>0</v>
      </c>
      <c r="AI300" s="71">
        <v>0</v>
      </c>
      <c r="AJ300" s="71">
        <v>0</v>
      </c>
      <c r="AK300" s="71">
        <v>0</v>
      </c>
      <c r="AL300" s="71">
        <v>0</v>
      </c>
      <c r="AM300" s="71">
        <v>0</v>
      </c>
      <c r="AN300" s="71">
        <v>0</v>
      </c>
      <c r="AO300" s="71">
        <v>0</v>
      </c>
      <c r="AP300" s="71">
        <v>0</v>
      </c>
      <c r="AR300" s="80" t="s">
        <v>196</v>
      </c>
      <c r="AS300" s="80" t="s">
        <v>2577</v>
      </c>
      <c r="AT300" s="78">
        <v>0</v>
      </c>
    </row>
    <row r="301" spans="1:46">
      <c r="A301" s="205"/>
      <c r="B301" s="8" t="s">
        <v>91</v>
      </c>
      <c r="C301" s="71">
        <v>127</v>
      </c>
      <c r="D301" s="71">
        <v>63</v>
      </c>
      <c r="E301" s="71">
        <v>1034</v>
      </c>
      <c r="F301" s="71">
        <v>530</v>
      </c>
      <c r="G301" s="71">
        <v>1292</v>
      </c>
      <c r="H301" s="71">
        <v>660</v>
      </c>
      <c r="I301" s="71">
        <v>1654</v>
      </c>
      <c r="J301" s="71">
        <v>863</v>
      </c>
      <c r="K301" s="125">
        <v>4107</v>
      </c>
      <c r="L301" s="125">
        <v>2116</v>
      </c>
      <c r="M301" s="71">
        <v>7</v>
      </c>
      <c r="N301" s="71">
        <v>41</v>
      </c>
      <c r="O301" s="71">
        <v>47</v>
      </c>
      <c r="P301" s="71">
        <v>52</v>
      </c>
      <c r="Q301" s="125">
        <v>147</v>
      </c>
      <c r="R301" s="205"/>
      <c r="S301" s="8" t="s">
        <v>91</v>
      </c>
      <c r="T301" s="125">
        <v>117</v>
      </c>
      <c r="U301" s="71">
        <v>109</v>
      </c>
      <c r="V301" s="71">
        <v>92</v>
      </c>
      <c r="W301" s="71">
        <v>1</v>
      </c>
      <c r="X301" s="71">
        <v>140</v>
      </c>
      <c r="Y301" s="71">
        <v>138</v>
      </c>
      <c r="Z301" s="71">
        <v>5</v>
      </c>
      <c r="AA301" s="71">
        <v>61</v>
      </c>
      <c r="AB301" s="71">
        <v>36</v>
      </c>
      <c r="AC301" s="71">
        <v>47</v>
      </c>
      <c r="AD301" s="205"/>
      <c r="AE301" s="8" t="s">
        <v>91</v>
      </c>
      <c r="AF301" s="71">
        <v>1193</v>
      </c>
      <c r="AG301" s="71">
        <v>456</v>
      </c>
      <c r="AH301" s="71">
        <v>29</v>
      </c>
      <c r="AI301" s="71">
        <v>1507</v>
      </c>
      <c r="AJ301" s="71">
        <v>245</v>
      </c>
      <c r="AK301" s="71">
        <v>34</v>
      </c>
      <c r="AL301" s="71">
        <v>40</v>
      </c>
      <c r="AM301" s="71">
        <v>141</v>
      </c>
      <c r="AN301" s="71">
        <v>150</v>
      </c>
      <c r="AO301" s="71">
        <v>200</v>
      </c>
      <c r="AP301" s="71">
        <v>119</v>
      </c>
      <c r="AR301" s="80" t="s">
        <v>196</v>
      </c>
      <c r="AS301" s="80" t="s">
        <v>2578</v>
      </c>
      <c r="AT301" s="78">
        <v>5307</v>
      </c>
    </row>
    <row r="302" spans="1:46">
      <c r="A302" s="205"/>
      <c r="B302" s="25" t="s">
        <v>73</v>
      </c>
      <c r="C302" s="26">
        <v>127</v>
      </c>
      <c r="D302" s="26">
        <v>63</v>
      </c>
      <c r="E302" s="26">
        <v>1034</v>
      </c>
      <c r="F302" s="26">
        <v>530</v>
      </c>
      <c r="G302" s="26">
        <v>1292</v>
      </c>
      <c r="H302" s="26">
        <v>660</v>
      </c>
      <c r="I302" s="26">
        <v>1654</v>
      </c>
      <c r="J302" s="26">
        <v>863</v>
      </c>
      <c r="K302" s="26">
        <v>4107</v>
      </c>
      <c r="L302" s="26">
        <v>2116</v>
      </c>
      <c r="M302" s="26">
        <v>7</v>
      </c>
      <c r="N302" s="26">
        <v>41</v>
      </c>
      <c r="O302" s="26">
        <v>47</v>
      </c>
      <c r="P302" s="26">
        <v>52</v>
      </c>
      <c r="Q302" s="26">
        <v>147</v>
      </c>
      <c r="R302" s="205"/>
      <c r="S302" s="25" t="s">
        <v>73</v>
      </c>
      <c r="T302" s="26">
        <v>117</v>
      </c>
      <c r="U302" s="26">
        <v>109</v>
      </c>
      <c r="V302" s="26">
        <v>92</v>
      </c>
      <c r="W302" s="26">
        <v>1</v>
      </c>
      <c r="X302" s="26">
        <v>140</v>
      </c>
      <c r="Y302" s="26">
        <v>138</v>
      </c>
      <c r="Z302" s="26">
        <v>5</v>
      </c>
      <c r="AA302" s="26">
        <v>61</v>
      </c>
      <c r="AB302" s="26">
        <v>36</v>
      </c>
      <c r="AC302" s="26">
        <v>47</v>
      </c>
      <c r="AD302" s="205"/>
      <c r="AE302" s="25" t="s">
        <v>73</v>
      </c>
      <c r="AF302" s="26">
        <v>1193</v>
      </c>
      <c r="AG302" s="26">
        <v>456</v>
      </c>
      <c r="AH302" s="26">
        <v>29</v>
      </c>
      <c r="AI302" s="26">
        <v>1507</v>
      </c>
      <c r="AJ302" s="26">
        <v>245</v>
      </c>
      <c r="AK302" s="26">
        <v>34</v>
      </c>
      <c r="AL302" s="26">
        <v>40</v>
      </c>
      <c r="AM302" s="26">
        <v>141</v>
      </c>
      <c r="AN302" s="26">
        <v>150</v>
      </c>
      <c r="AO302" s="26">
        <v>200</v>
      </c>
      <c r="AP302" s="26">
        <v>119</v>
      </c>
      <c r="AR302" s="80" t="s">
        <v>196</v>
      </c>
      <c r="AS302" s="80" t="s">
        <v>2579</v>
      </c>
      <c r="AT302" s="78">
        <v>5307</v>
      </c>
    </row>
    <row r="303" spans="1:46">
      <c r="A303" s="7" t="s">
        <v>2054</v>
      </c>
      <c r="B303" s="8"/>
      <c r="C303" s="22"/>
      <c r="D303" s="11"/>
      <c r="E303" s="22"/>
      <c r="F303" s="22"/>
      <c r="G303" s="22"/>
      <c r="H303" s="22"/>
      <c r="I303" s="22"/>
      <c r="J303" s="22"/>
      <c r="K303" s="7"/>
      <c r="L303" s="7"/>
      <c r="M303" s="8"/>
      <c r="N303" s="8"/>
      <c r="O303" s="22"/>
      <c r="P303" s="22"/>
      <c r="Q303" s="7"/>
      <c r="R303" s="7" t="s">
        <v>2054</v>
      </c>
      <c r="S303" s="8"/>
      <c r="T303" s="23"/>
      <c r="U303" s="23"/>
      <c r="V303" s="20"/>
      <c r="W303" s="17"/>
      <c r="X303" s="19"/>
      <c r="Y303" s="17"/>
      <c r="Z303" s="17"/>
      <c r="AA303" s="19"/>
      <c r="AB303" s="17"/>
      <c r="AC303" s="19"/>
      <c r="AD303" s="7" t="s">
        <v>2054</v>
      </c>
      <c r="AE303" s="8"/>
      <c r="AF303" s="22"/>
      <c r="AG303" s="22"/>
      <c r="AH303" s="22"/>
      <c r="AI303" s="11"/>
      <c r="AJ303" s="22"/>
      <c r="AK303" s="22"/>
      <c r="AL303" s="22"/>
      <c r="AM303" s="22"/>
      <c r="AN303" s="22"/>
      <c r="AO303" s="22"/>
      <c r="AP303" s="22"/>
      <c r="AR303" s="80" t="str">
        <f>IF(A303="",AR302,A303)</f>
        <v>FITOVINANY</v>
      </c>
      <c r="AS303" s="80" t="str">
        <f>AR303&amp;B303</f>
        <v>FITOVINANY</v>
      </c>
      <c r="AT303" s="78">
        <f>AF303+AH303+2*AI303+3*AJ303+4*AK303+5*AL303</f>
        <v>0</v>
      </c>
    </row>
    <row r="304" spans="1:46">
      <c r="A304" s="205" t="s">
        <v>233</v>
      </c>
      <c r="B304" s="8" t="s">
        <v>90</v>
      </c>
      <c r="C304" s="71">
        <v>22</v>
      </c>
      <c r="D304" s="71">
        <v>11</v>
      </c>
      <c r="E304" s="71">
        <v>62</v>
      </c>
      <c r="F304" s="71">
        <v>26</v>
      </c>
      <c r="G304" s="71">
        <v>158</v>
      </c>
      <c r="H304" s="71">
        <v>80</v>
      </c>
      <c r="I304" s="71">
        <v>222</v>
      </c>
      <c r="J304" s="71">
        <v>102</v>
      </c>
      <c r="K304" s="125">
        <v>464</v>
      </c>
      <c r="L304" s="125">
        <v>219</v>
      </c>
      <c r="M304" s="71">
        <v>1</v>
      </c>
      <c r="N304" s="71">
        <v>1</v>
      </c>
      <c r="O304" s="71">
        <v>4</v>
      </c>
      <c r="P304" s="71">
        <v>6</v>
      </c>
      <c r="Q304" s="125">
        <v>12</v>
      </c>
      <c r="R304" s="205" t="s">
        <v>233</v>
      </c>
      <c r="S304" s="8" t="s">
        <v>90</v>
      </c>
      <c r="T304" s="125">
        <v>10</v>
      </c>
      <c r="U304" s="71">
        <v>7</v>
      </c>
      <c r="V304" s="71">
        <v>6</v>
      </c>
      <c r="W304" s="71">
        <v>2</v>
      </c>
      <c r="X304" s="71">
        <v>12</v>
      </c>
      <c r="Y304" s="71">
        <v>9</v>
      </c>
      <c r="Z304" s="71">
        <v>1</v>
      </c>
      <c r="AA304" s="71">
        <v>4</v>
      </c>
      <c r="AB304" s="71">
        <v>2</v>
      </c>
      <c r="AC304" s="71">
        <v>6</v>
      </c>
      <c r="AD304" s="205" t="s">
        <v>233</v>
      </c>
      <c r="AE304" s="8" t="s">
        <v>90</v>
      </c>
      <c r="AF304" s="71">
        <v>105</v>
      </c>
      <c r="AG304" s="71">
        <v>37</v>
      </c>
      <c r="AH304" s="71">
        <v>63</v>
      </c>
      <c r="AI304" s="71">
        <v>49</v>
      </c>
      <c r="AJ304" s="71">
        <v>0</v>
      </c>
      <c r="AK304" s="71">
        <v>27</v>
      </c>
      <c r="AL304" s="71">
        <v>10</v>
      </c>
      <c r="AM304" s="71">
        <v>5</v>
      </c>
      <c r="AN304" s="71">
        <v>13</v>
      </c>
      <c r="AO304" s="71">
        <v>10</v>
      </c>
      <c r="AP304" s="71">
        <v>9</v>
      </c>
      <c r="AR304" s="80" t="s">
        <v>233</v>
      </c>
      <c r="AS304" s="80" t="s">
        <v>2583</v>
      </c>
      <c r="AT304" s="78">
        <v>424</v>
      </c>
    </row>
    <row r="305" spans="1:46">
      <c r="A305" s="205"/>
      <c r="B305" s="8" t="s">
        <v>91</v>
      </c>
      <c r="C305" s="71">
        <v>0</v>
      </c>
      <c r="D305" s="71">
        <v>0</v>
      </c>
      <c r="E305" s="71">
        <v>34</v>
      </c>
      <c r="F305" s="71">
        <v>19</v>
      </c>
      <c r="G305" s="71">
        <v>41</v>
      </c>
      <c r="H305" s="71">
        <v>23</v>
      </c>
      <c r="I305" s="71">
        <v>0</v>
      </c>
      <c r="J305" s="71">
        <v>0</v>
      </c>
      <c r="K305" s="125">
        <v>75</v>
      </c>
      <c r="L305" s="125">
        <v>42</v>
      </c>
      <c r="M305" s="71">
        <v>0</v>
      </c>
      <c r="N305" s="71">
        <v>1</v>
      </c>
      <c r="O305" s="71">
        <v>1</v>
      </c>
      <c r="P305" s="71">
        <v>0</v>
      </c>
      <c r="Q305" s="125">
        <v>2</v>
      </c>
      <c r="R305" s="205"/>
      <c r="S305" s="8" t="s">
        <v>91</v>
      </c>
      <c r="T305" s="125">
        <v>2</v>
      </c>
      <c r="U305" s="71">
        <v>2</v>
      </c>
      <c r="V305" s="71">
        <v>2</v>
      </c>
      <c r="W305" s="71">
        <v>0</v>
      </c>
      <c r="X305" s="71">
        <v>2</v>
      </c>
      <c r="Y305" s="71">
        <v>2</v>
      </c>
      <c r="Z305" s="71">
        <v>0</v>
      </c>
      <c r="AA305" s="71">
        <v>0</v>
      </c>
      <c r="AB305" s="71">
        <v>0</v>
      </c>
      <c r="AC305" s="71">
        <v>1</v>
      </c>
      <c r="AD305" s="205"/>
      <c r="AE305" s="8" t="s">
        <v>91</v>
      </c>
      <c r="AF305" s="71">
        <v>0</v>
      </c>
      <c r="AG305" s="71">
        <v>0</v>
      </c>
      <c r="AH305" s="71">
        <v>0</v>
      </c>
      <c r="AI305" s="71">
        <v>0</v>
      </c>
      <c r="AJ305" s="71">
        <v>0</v>
      </c>
      <c r="AK305" s="71">
        <v>0</v>
      </c>
      <c r="AL305" s="71">
        <v>15</v>
      </c>
      <c r="AM305" s="71">
        <v>1</v>
      </c>
      <c r="AN305" s="71">
        <v>2</v>
      </c>
      <c r="AO305" s="71">
        <v>2</v>
      </c>
      <c r="AP305" s="71">
        <v>2</v>
      </c>
      <c r="AR305" s="80" t="s">
        <v>233</v>
      </c>
      <c r="AS305" s="80" t="s">
        <v>2584</v>
      </c>
      <c r="AT305" s="78">
        <v>75</v>
      </c>
    </row>
    <row r="306" spans="1:46">
      <c r="A306" s="205"/>
      <c r="B306" s="25" t="s">
        <v>73</v>
      </c>
      <c r="C306" s="26">
        <v>22</v>
      </c>
      <c r="D306" s="26">
        <v>11</v>
      </c>
      <c r="E306" s="26">
        <v>96</v>
      </c>
      <c r="F306" s="26">
        <v>45</v>
      </c>
      <c r="G306" s="26">
        <v>199</v>
      </c>
      <c r="H306" s="26">
        <v>103</v>
      </c>
      <c r="I306" s="26">
        <v>222</v>
      </c>
      <c r="J306" s="26">
        <v>102</v>
      </c>
      <c r="K306" s="26">
        <v>539</v>
      </c>
      <c r="L306" s="26">
        <v>261</v>
      </c>
      <c r="M306" s="26">
        <v>1</v>
      </c>
      <c r="N306" s="26">
        <v>2</v>
      </c>
      <c r="O306" s="26">
        <v>5</v>
      </c>
      <c r="P306" s="26">
        <v>6</v>
      </c>
      <c r="Q306" s="26">
        <v>14</v>
      </c>
      <c r="R306" s="205"/>
      <c r="S306" s="25" t="s">
        <v>73</v>
      </c>
      <c r="T306" s="26">
        <v>12</v>
      </c>
      <c r="U306" s="26">
        <v>9</v>
      </c>
      <c r="V306" s="26">
        <v>8</v>
      </c>
      <c r="W306" s="26">
        <v>2</v>
      </c>
      <c r="X306" s="26">
        <v>14</v>
      </c>
      <c r="Y306" s="26">
        <v>11</v>
      </c>
      <c r="Z306" s="26">
        <v>1</v>
      </c>
      <c r="AA306" s="26">
        <v>4</v>
      </c>
      <c r="AB306" s="26">
        <v>2</v>
      </c>
      <c r="AC306" s="26">
        <v>7</v>
      </c>
      <c r="AD306" s="205"/>
      <c r="AE306" s="25" t="s">
        <v>73</v>
      </c>
      <c r="AF306" s="26">
        <v>105</v>
      </c>
      <c r="AG306" s="26">
        <v>37</v>
      </c>
      <c r="AH306" s="26">
        <v>63</v>
      </c>
      <c r="AI306" s="26">
        <v>49</v>
      </c>
      <c r="AJ306" s="26">
        <v>0</v>
      </c>
      <c r="AK306" s="26">
        <v>27</v>
      </c>
      <c r="AL306" s="26">
        <v>25</v>
      </c>
      <c r="AM306" s="26">
        <v>6</v>
      </c>
      <c r="AN306" s="26">
        <v>15</v>
      </c>
      <c r="AO306" s="26">
        <v>12</v>
      </c>
      <c r="AP306" s="26">
        <v>11</v>
      </c>
      <c r="AR306" s="80" t="s">
        <v>233</v>
      </c>
      <c r="AS306" s="80" t="s">
        <v>2585</v>
      </c>
      <c r="AT306" s="78">
        <v>499</v>
      </c>
    </row>
    <row r="307" spans="1:46" ht="14.45" customHeight="1">
      <c r="A307" s="205" t="s">
        <v>234</v>
      </c>
      <c r="B307" s="8" t="s">
        <v>90</v>
      </c>
      <c r="C307" s="71">
        <v>14</v>
      </c>
      <c r="D307" s="71">
        <v>4</v>
      </c>
      <c r="E307" s="71">
        <v>288</v>
      </c>
      <c r="F307" s="71">
        <v>149</v>
      </c>
      <c r="G307" s="71">
        <v>654</v>
      </c>
      <c r="H307" s="71">
        <v>328</v>
      </c>
      <c r="I307" s="71">
        <v>1027</v>
      </c>
      <c r="J307" s="71">
        <v>522</v>
      </c>
      <c r="K307" s="125">
        <v>1983</v>
      </c>
      <c r="L307" s="125">
        <v>1003</v>
      </c>
      <c r="M307" s="71">
        <v>1</v>
      </c>
      <c r="N307" s="71">
        <v>13</v>
      </c>
      <c r="O307" s="71">
        <v>22</v>
      </c>
      <c r="P307" s="71">
        <v>33</v>
      </c>
      <c r="Q307" s="125">
        <v>69</v>
      </c>
      <c r="R307" s="205" t="s">
        <v>234</v>
      </c>
      <c r="S307" s="8" t="s">
        <v>90</v>
      </c>
      <c r="T307" s="125">
        <v>51</v>
      </c>
      <c r="U307" s="71">
        <v>32</v>
      </c>
      <c r="V307" s="71">
        <v>13</v>
      </c>
      <c r="W307" s="71">
        <v>2</v>
      </c>
      <c r="X307" s="71">
        <v>59</v>
      </c>
      <c r="Y307" s="71">
        <v>55</v>
      </c>
      <c r="Z307" s="71">
        <v>3</v>
      </c>
      <c r="AA307" s="71">
        <v>12</v>
      </c>
      <c r="AB307" s="71">
        <v>6</v>
      </c>
      <c r="AC307" s="71">
        <v>33</v>
      </c>
      <c r="AD307" s="205" t="s">
        <v>234</v>
      </c>
      <c r="AE307" s="8" t="s">
        <v>90</v>
      </c>
      <c r="AF307" s="71">
        <v>332</v>
      </c>
      <c r="AG307" s="71">
        <v>169</v>
      </c>
      <c r="AH307" s="71">
        <v>16</v>
      </c>
      <c r="AI307" s="71">
        <v>312</v>
      </c>
      <c r="AJ307" s="71">
        <v>76</v>
      </c>
      <c r="AK307" s="71">
        <v>15</v>
      </c>
      <c r="AL307" s="71">
        <v>18</v>
      </c>
      <c r="AM307" s="71">
        <v>18</v>
      </c>
      <c r="AN307" s="71">
        <v>56</v>
      </c>
      <c r="AO307" s="71">
        <v>29</v>
      </c>
      <c r="AP307" s="71">
        <v>31</v>
      </c>
      <c r="AR307" s="80" t="s">
        <v>234</v>
      </c>
      <c r="AS307" s="80" t="s">
        <v>2586</v>
      </c>
      <c r="AT307" s="78">
        <v>1350</v>
      </c>
    </row>
    <row r="308" spans="1:46">
      <c r="A308" s="205"/>
      <c r="B308" s="8" t="s">
        <v>91</v>
      </c>
      <c r="C308" s="71">
        <v>97</v>
      </c>
      <c r="D308" s="71">
        <v>50</v>
      </c>
      <c r="E308" s="71">
        <v>613</v>
      </c>
      <c r="F308" s="71">
        <v>294</v>
      </c>
      <c r="G308" s="71">
        <v>785</v>
      </c>
      <c r="H308" s="71">
        <v>374</v>
      </c>
      <c r="I308" s="71">
        <v>741</v>
      </c>
      <c r="J308" s="71">
        <v>388</v>
      </c>
      <c r="K308" s="125">
        <v>2236</v>
      </c>
      <c r="L308" s="125">
        <v>1106</v>
      </c>
      <c r="M308" s="71">
        <v>15</v>
      </c>
      <c r="N308" s="71">
        <v>24</v>
      </c>
      <c r="O308" s="71">
        <v>26</v>
      </c>
      <c r="P308" s="71">
        <v>25</v>
      </c>
      <c r="Q308" s="125">
        <v>90</v>
      </c>
      <c r="R308" s="205"/>
      <c r="S308" s="8" t="s">
        <v>91</v>
      </c>
      <c r="T308" s="125">
        <v>59</v>
      </c>
      <c r="U308" s="71">
        <v>58</v>
      </c>
      <c r="V308" s="71">
        <v>56</v>
      </c>
      <c r="W308" s="71">
        <v>2</v>
      </c>
      <c r="X308" s="71">
        <v>81</v>
      </c>
      <c r="Y308" s="71">
        <v>78</v>
      </c>
      <c r="Z308" s="71">
        <v>8</v>
      </c>
      <c r="AA308" s="71">
        <v>44</v>
      </c>
      <c r="AB308" s="71">
        <v>21</v>
      </c>
      <c r="AC308" s="71">
        <v>22</v>
      </c>
      <c r="AD308" s="205"/>
      <c r="AE308" s="8" t="s">
        <v>91</v>
      </c>
      <c r="AF308" s="71">
        <v>1527</v>
      </c>
      <c r="AG308" s="71">
        <v>718</v>
      </c>
      <c r="AH308" s="71">
        <v>165</v>
      </c>
      <c r="AI308" s="71">
        <v>170</v>
      </c>
      <c r="AJ308" s="71">
        <v>191</v>
      </c>
      <c r="AK308" s="71">
        <v>10</v>
      </c>
      <c r="AL308" s="71">
        <v>11</v>
      </c>
      <c r="AM308" s="71">
        <v>45</v>
      </c>
      <c r="AN308" s="71">
        <v>74</v>
      </c>
      <c r="AO308" s="71">
        <v>73</v>
      </c>
      <c r="AP308" s="71">
        <v>71</v>
      </c>
      <c r="AR308" s="80" t="s">
        <v>234</v>
      </c>
      <c r="AS308" s="80" t="s">
        <v>2587</v>
      </c>
      <c r="AT308" s="78">
        <v>2700</v>
      </c>
    </row>
    <row r="309" spans="1:46">
      <c r="A309" s="205"/>
      <c r="B309" s="25" t="s">
        <v>73</v>
      </c>
      <c r="C309" s="26">
        <v>111</v>
      </c>
      <c r="D309" s="26">
        <v>54</v>
      </c>
      <c r="E309" s="26">
        <v>901</v>
      </c>
      <c r="F309" s="26">
        <v>443</v>
      </c>
      <c r="G309" s="26">
        <v>1439</v>
      </c>
      <c r="H309" s="26">
        <v>702</v>
      </c>
      <c r="I309" s="26">
        <v>1768</v>
      </c>
      <c r="J309" s="26">
        <v>910</v>
      </c>
      <c r="K309" s="26">
        <v>4219</v>
      </c>
      <c r="L309" s="26">
        <v>2109</v>
      </c>
      <c r="M309" s="26">
        <v>16</v>
      </c>
      <c r="N309" s="26">
        <v>37</v>
      </c>
      <c r="O309" s="26">
        <v>48</v>
      </c>
      <c r="P309" s="26">
        <v>58</v>
      </c>
      <c r="Q309" s="26">
        <v>159</v>
      </c>
      <c r="R309" s="205"/>
      <c r="S309" s="25" t="s">
        <v>73</v>
      </c>
      <c r="T309" s="26">
        <v>110</v>
      </c>
      <c r="U309" s="26">
        <v>90</v>
      </c>
      <c r="V309" s="26">
        <v>69</v>
      </c>
      <c r="W309" s="26">
        <v>4</v>
      </c>
      <c r="X309" s="26">
        <v>140</v>
      </c>
      <c r="Y309" s="26">
        <v>133</v>
      </c>
      <c r="Z309" s="26">
        <v>11</v>
      </c>
      <c r="AA309" s="26">
        <v>56</v>
      </c>
      <c r="AB309" s="26">
        <v>27</v>
      </c>
      <c r="AC309" s="26">
        <v>55</v>
      </c>
      <c r="AD309" s="205"/>
      <c r="AE309" s="25" t="s">
        <v>73</v>
      </c>
      <c r="AF309" s="26">
        <v>1859</v>
      </c>
      <c r="AG309" s="26">
        <v>887</v>
      </c>
      <c r="AH309" s="26">
        <v>181</v>
      </c>
      <c r="AI309" s="26">
        <v>482</v>
      </c>
      <c r="AJ309" s="26">
        <v>267</v>
      </c>
      <c r="AK309" s="26">
        <v>25</v>
      </c>
      <c r="AL309" s="26">
        <v>29</v>
      </c>
      <c r="AM309" s="26">
        <v>63</v>
      </c>
      <c r="AN309" s="26">
        <v>130</v>
      </c>
      <c r="AO309" s="26">
        <v>102</v>
      </c>
      <c r="AP309" s="26">
        <v>102</v>
      </c>
      <c r="AR309" s="80" t="s">
        <v>234</v>
      </c>
      <c r="AS309" s="80" t="s">
        <v>2588</v>
      </c>
      <c r="AT309" s="78">
        <v>4050</v>
      </c>
    </row>
    <row r="310" spans="1:46" ht="14.45" customHeight="1">
      <c r="A310" s="205" t="s">
        <v>236</v>
      </c>
      <c r="B310" s="8" t="s">
        <v>90</v>
      </c>
      <c r="C310" s="71">
        <v>0</v>
      </c>
      <c r="D310" s="71">
        <v>0</v>
      </c>
      <c r="E310" s="71">
        <v>141</v>
      </c>
      <c r="F310" s="71">
        <v>65</v>
      </c>
      <c r="G310" s="71">
        <v>400</v>
      </c>
      <c r="H310" s="71">
        <v>197</v>
      </c>
      <c r="I310" s="71">
        <v>451</v>
      </c>
      <c r="J310" s="71">
        <v>212</v>
      </c>
      <c r="K310" s="125">
        <v>992</v>
      </c>
      <c r="L310" s="125">
        <v>474</v>
      </c>
      <c r="M310" s="71">
        <v>0</v>
      </c>
      <c r="N310" s="71">
        <v>4</v>
      </c>
      <c r="O310" s="71">
        <v>13</v>
      </c>
      <c r="P310" s="71">
        <v>17</v>
      </c>
      <c r="Q310" s="125">
        <v>34</v>
      </c>
      <c r="R310" s="205" t="s">
        <v>236</v>
      </c>
      <c r="S310" s="8" t="s">
        <v>90</v>
      </c>
      <c r="T310" s="125">
        <v>27</v>
      </c>
      <c r="U310" s="71">
        <v>18</v>
      </c>
      <c r="V310" s="71">
        <v>2</v>
      </c>
      <c r="W310" s="71">
        <v>0</v>
      </c>
      <c r="X310" s="71">
        <v>30</v>
      </c>
      <c r="Y310" s="71">
        <v>25</v>
      </c>
      <c r="Z310" s="71">
        <v>0</v>
      </c>
      <c r="AA310" s="71">
        <v>8</v>
      </c>
      <c r="AB310" s="71">
        <v>4</v>
      </c>
      <c r="AC310" s="71">
        <v>19</v>
      </c>
      <c r="AD310" s="205" t="s">
        <v>236</v>
      </c>
      <c r="AE310" s="8" t="s">
        <v>90</v>
      </c>
      <c r="AF310" s="71">
        <v>214</v>
      </c>
      <c r="AG310" s="71">
        <v>138</v>
      </c>
      <c r="AH310" s="71">
        <v>19</v>
      </c>
      <c r="AI310" s="71">
        <v>161</v>
      </c>
      <c r="AJ310" s="71">
        <v>54</v>
      </c>
      <c r="AK310" s="71">
        <v>23</v>
      </c>
      <c r="AL310" s="71">
        <v>4</v>
      </c>
      <c r="AM310" s="71">
        <v>7</v>
      </c>
      <c r="AN310" s="71">
        <v>28</v>
      </c>
      <c r="AO310" s="71">
        <v>26</v>
      </c>
      <c r="AP310" s="71">
        <v>23</v>
      </c>
      <c r="AR310" s="80" t="s">
        <v>236</v>
      </c>
      <c r="AS310" s="80" t="s">
        <v>2589</v>
      </c>
      <c r="AT310" s="78">
        <v>829</v>
      </c>
    </row>
    <row r="311" spans="1:46">
      <c r="A311" s="205"/>
      <c r="B311" s="8" t="s">
        <v>91</v>
      </c>
      <c r="C311" s="71">
        <v>0</v>
      </c>
      <c r="D311" s="71">
        <v>0</v>
      </c>
      <c r="E311" s="71">
        <v>139</v>
      </c>
      <c r="F311" s="71">
        <v>69</v>
      </c>
      <c r="G311" s="71">
        <v>157</v>
      </c>
      <c r="H311" s="71">
        <v>82</v>
      </c>
      <c r="I311" s="71">
        <v>81</v>
      </c>
      <c r="J311" s="71">
        <v>38</v>
      </c>
      <c r="K311" s="125">
        <v>377</v>
      </c>
      <c r="L311" s="125">
        <v>189</v>
      </c>
      <c r="M311" s="71">
        <v>0</v>
      </c>
      <c r="N311" s="71">
        <v>5</v>
      </c>
      <c r="O311" s="71">
        <v>6</v>
      </c>
      <c r="P311" s="71">
        <v>5</v>
      </c>
      <c r="Q311" s="125">
        <v>16</v>
      </c>
      <c r="R311" s="205"/>
      <c r="S311" s="8" t="s">
        <v>91</v>
      </c>
      <c r="T311" s="125">
        <v>7</v>
      </c>
      <c r="U311" s="71">
        <v>7</v>
      </c>
      <c r="V311" s="71">
        <v>6</v>
      </c>
      <c r="W311" s="71">
        <v>0</v>
      </c>
      <c r="X311" s="71">
        <v>14</v>
      </c>
      <c r="Y311" s="71">
        <v>14</v>
      </c>
      <c r="Z311" s="71">
        <v>0</v>
      </c>
      <c r="AA311" s="71">
        <v>7</v>
      </c>
      <c r="AB311" s="71">
        <v>2</v>
      </c>
      <c r="AC311" s="71">
        <v>4</v>
      </c>
      <c r="AD311" s="205"/>
      <c r="AE311" s="8" t="s">
        <v>91</v>
      </c>
      <c r="AF311" s="71">
        <v>182</v>
      </c>
      <c r="AG311" s="71">
        <v>124</v>
      </c>
      <c r="AH311" s="71">
        <v>0</v>
      </c>
      <c r="AI311" s="71">
        <v>22</v>
      </c>
      <c r="AJ311" s="71">
        <v>12</v>
      </c>
      <c r="AK311" s="71">
        <v>0</v>
      </c>
      <c r="AL311" s="71">
        <v>0</v>
      </c>
      <c r="AM311" s="71">
        <v>7</v>
      </c>
      <c r="AN311" s="71">
        <v>7</v>
      </c>
      <c r="AO311" s="71">
        <v>9</v>
      </c>
      <c r="AP311" s="71">
        <v>9</v>
      </c>
      <c r="AR311" s="80" t="s">
        <v>236</v>
      </c>
      <c r="AS311" s="80" t="s">
        <v>2590</v>
      </c>
      <c r="AT311" s="78">
        <v>262</v>
      </c>
    </row>
    <row r="312" spans="1:46">
      <c r="A312" s="205"/>
      <c r="B312" s="25" t="s">
        <v>73</v>
      </c>
      <c r="C312" s="26">
        <v>0</v>
      </c>
      <c r="D312" s="26">
        <v>0</v>
      </c>
      <c r="E312" s="26">
        <v>280</v>
      </c>
      <c r="F312" s="26">
        <v>134</v>
      </c>
      <c r="G312" s="26">
        <v>557</v>
      </c>
      <c r="H312" s="26">
        <v>279</v>
      </c>
      <c r="I312" s="26">
        <v>532</v>
      </c>
      <c r="J312" s="26">
        <v>250</v>
      </c>
      <c r="K312" s="26">
        <v>1369</v>
      </c>
      <c r="L312" s="26">
        <v>663</v>
      </c>
      <c r="M312" s="26">
        <v>0</v>
      </c>
      <c r="N312" s="26">
        <v>9</v>
      </c>
      <c r="O312" s="26">
        <v>19</v>
      </c>
      <c r="P312" s="26">
        <v>22</v>
      </c>
      <c r="Q312" s="26">
        <v>50</v>
      </c>
      <c r="R312" s="205"/>
      <c r="S312" s="25" t="s">
        <v>73</v>
      </c>
      <c r="T312" s="26">
        <v>34</v>
      </c>
      <c r="U312" s="26">
        <v>25</v>
      </c>
      <c r="V312" s="26">
        <v>8</v>
      </c>
      <c r="W312" s="26">
        <v>0</v>
      </c>
      <c r="X312" s="26">
        <v>44</v>
      </c>
      <c r="Y312" s="26">
        <v>39</v>
      </c>
      <c r="Z312" s="26">
        <v>0</v>
      </c>
      <c r="AA312" s="26">
        <v>15</v>
      </c>
      <c r="AB312" s="26">
        <v>6</v>
      </c>
      <c r="AC312" s="26">
        <v>23</v>
      </c>
      <c r="AD312" s="205"/>
      <c r="AE312" s="25" t="s">
        <v>73</v>
      </c>
      <c r="AF312" s="26">
        <v>396</v>
      </c>
      <c r="AG312" s="26">
        <v>262</v>
      </c>
      <c r="AH312" s="26">
        <v>19</v>
      </c>
      <c r="AI312" s="26">
        <v>183</v>
      </c>
      <c r="AJ312" s="26">
        <v>66</v>
      </c>
      <c r="AK312" s="26">
        <v>23</v>
      </c>
      <c r="AL312" s="26">
        <v>4</v>
      </c>
      <c r="AM312" s="26">
        <v>14</v>
      </c>
      <c r="AN312" s="26">
        <v>35</v>
      </c>
      <c r="AO312" s="26">
        <v>35</v>
      </c>
      <c r="AP312" s="26">
        <v>32</v>
      </c>
      <c r="AR312" s="80" t="s">
        <v>236</v>
      </c>
      <c r="AS312" s="80" t="s">
        <v>2591</v>
      </c>
      <c r="AT312" s="78">
        <v>1091</v>
      </c>
    </row>
    <row r="313" spans="1:46">
      <c r="A313" s="7" t="s">
        <v>108</v>
      </c>
      <c r="B313" s="8"/>
      <c r="C313" s="22"/>
      <c r="D313" s="11"/>
      <c r="E313" s="22"/>
      <c r="F313" s="22"/>
      <c r="G313" s="22"/>
      <c r="H313" s="22"/>
      <c r="I313" s="22"/>
      <c r="J313" s="22"/>
      <c r="K313" s="7"/>
      <c r="L313" s="7"/>
      <c r="M313" s="8"/>
      <c r="N313" s="8"/>
      <c r="O313" s="22"/>
      <c r="P313" s="22"/>
      <c r="Q313" s="7"/>
      <c r="R313" s="7" t="s">
        <v>108</v>
      </c>
      <c r="S313" s="8"/>
      <c r="T313" s="23"/>
      <c r="U313" s="23"/>
      <c r="V313" s="20"/>
      <c r="W313" s="17"/>
      <c r="X313" s="19"/>
      <c r="Y313" s="17"/>
      <c r="Z313" s="17"/>
      <c r="AA313" s="19"/>
      <c r="AB313" s="17"/>
      <c r="AC313" s="19"/>
      <c r="AD313" s="7" t="s">
        <v>108</v>
      </c>
      <c r="AE313" s="8"/>
      <c r="AF313" s="22"/>
      <c r="AG313" s="22"/>
      <c r="AH313" s="22"/>
      <c r="AI313" s="11"/>
      <c r="AJ313" s="22"/>
      <c r="AK313" s="22"/>
      <c r="AL313" s="22"/>
      <c r="AM313" s="22"/>
      <c r="AN313" s="22"/>
      <c r="AO313" s="22"/>
      <c r="AP313" s="22"/>
      <c r="AR313" s="80" t="str">
        <f>IF(A313="",AR312,A313)</f>
        <v>HAUTE MATSIATRA</v>
      </c>
      <c r="AS313" s="80" t="str">
        <f>AR313&amp;B313</f>
        <v>HAUTE MATSIATRA</v>
      </c>
      <c r="AT313" s="78">
        <f>AF313+AH313+2*AI313+3*AJ313+4*AK313+5*AL313</f>
        <v>0</v>
      </c>
    </row>
    <row r="314" spans="1:46">
      <c r="A314" s="205" t="s">
        <v>197</v>
      </c>
      <c r="B314" s="8" t="s">
        <v>90</v>
      </c>
      <c r="C314" s="71">
        <v>11</v>
      </c>
      <c r="D314" s="71">
        <v>5</v>
      </c>
      <c r="E314" s="71">
        <v>95</v>
      </c>
      <c r="F314" s="71">
        <v>49</v>
      </c>
      <c r="G314" s="71">
        <v>307</v>
      </c>
      <c r="H314" s="71">
        <v>149</v>
      </c>
      <c r="I314" s="71">
        <v>582</v>
      </c>
      <c r="J314" s="71">
        <v>319</v>
      </c>
      <c r="K314" s="125">
        <v>995</v>
      </c>
      <c r="L314" s="125">
        <v>522</v>
      </c>
      <c r="M314" s="71">
        <v>2</v>
      </c>
      <c r="N314" s="71">
        <v>8</v>
      </c>
      <c r="O314" s="71">
        <v>12</v>
      </c>
      <c r="P314" s="71">
        <v>23</v>
      </c>
      <c r="Q314" s="125">
        <v>45</v>
      </c>
      <c r="R314" s="205" t="s">
        <v>197</v>
      </c>
      <c r="S314" s="8" t="s">
        <v>90</v>
      </c>
      <c r="T314" s="125">
        <v>33</v>
      </c>
      <c r="U314" s="71">
        <v>28</v>
      </c>
      <c r="V314" s="71">
        <v>2</v>
      </c>
      <c r="W314" s="71">
        <v>1</v>
      </c>
      <c r="X314" s="71">
        <v>33</v>
      </c>
      <c r="Y314" s="71">
        <v>33</v>
      </c>
      <c r="Z314" s="71">
        <v>1</v>
      </c>
      <c r="AA314" s="71">
        <v>10</v>
      </c>
      <c r="AB314" s="71">
        <v>5</v>
      </c>
      <c r="AC314" s="71">
        <v>22</v>
      </c>
      <c r="AD314" s="205" t="s">
        <v>197</v>
      </c>
      <c r="AE314" s="8" t="s">
        <v>90</v>
      </c>
      <c r="AF314" s="71">
        <v>113</v>
      </c>
      <c r="AG314" s="71">
        <v>87</v>
      </c>
      <c r="AH314" s="71">
        <v>2</v>
      </c>
      <c r="AI314" s="71">
        <v>206</v>
      </c>
      <c r="AJ314" s="71">
        <v>45</v>
      </c>
      <c r="AK314" s="71">
        <v>113</v>
      </c>
      <c r="AL314" s="71">
        <v>0</v>
      </c>
      <c r="AM314" s="71">
        <v>38</v>
      </c>
      <c r="AN314" s="71">
        <v>47</v>
      </c>
      <c r="AO314" s="71">
        <v>36</v>
      </c>
      <c r="AP314" s="71">
        <v>35</v>
      </c>
      <c r="AR314" s="80" t="s">
        <v>197</v>
      </c>
      <c r="AS314" s="80" t="s">
        <v>2595</v>
      </c>
      <c r="AT314" s="78">
        <v>1114</v>
      </c>
    </row>
    <row r="315" spans="1:46">
      <c r="A315" s="205"/>
      <c r="B315" s="8" t="s">
        <v>91</v>
      </c>
      <c r="C315" s="71">
        <v>56</v>
      </c>
      <c r="D315" s="71">
        <v>30</v>
      </c>
      <c r="E315" s="71">
        <v>120</v>
      </c>
      <c r="F315" s="71">
        <v>64</v>
      </c>
      <c r="G315" s="71">
        <v>215</v>
      </c>
      <c r="H315" s="71">
        <v>103</v>
      </c>
      <c r="I315" s="71">
        <v>482</v>
      </c>
      <c r="J315" s="71">
        <v>243</v>
      </c>
      <c r="K315" s="125">
        <v>873</v>
      </c>
      <c r="L315" s="125">
        <v>440</v>
      </c>
      <c r="M315" s="71">
        <v>2</v>
      </c>
      <c r="N315" s="71">
        <v>3</v>
      </c>
      <c r="O315" s="71">
        <v>6</v>
      </c>
      <c r="P315" s="71">
        <v>13</v>
      </c>
      <c r="Q315" s="125">
        <v>24</v>
      </c>
      <c r="R315" s="205"/>
      <c r="S315" s="8" t="s">
        <v>91</v>
      </c>
      <c r="T315" s="125">
        <v>22</v>
      </c>
      <c r="U315" s="71">
        <v>21</v>
      </c>
      <c r="V315" s="71">
        <v>22</v>
      </c>
      <c r="W315" s="71">
        <v>2</v>
      </c>
      <c r="X315" s="71">
        <v>25</v>
      </c>
      <c r="Y315" s="71">
        <v>25</v>
      </c>
      <c r="Z315" s="71">
        <v>2</v>
      </c>
      <c r="AA315" s="71">
        <v>31</v>
      </c>
      <c r="AB315" s="71">
        <v>11</v>
      </c>
      <c r="AC315" s="71">
        <v>6</v>
      </c>
      <c r="AD315" s="205"/>
      <c r="AE315" s="8" t="s">
        <v>91</v>
      </c>
      <c r="AF315" s="71">
        <v>533</v>
      </c>
      <c r="AG315" s="71">
        <v>137</v>
      </c>
      <c r="AH315" s="71">
        <v>0</v>
      </c>
      <c r="AI315" s="71">
        <v>112</v>
      </c>
      <c r="AJ315" s="71">
        <v>0</v>
      </c>
      <c r="AK315" s="71">
        <v>0</v>
      </c>
      <c r="AL315" s="71">
        <v>6</v>
      </c>
      <c r="AM315" s="71">
        <v>15</v>
      </c>
      <c r="AN315" s="71">
        <v>22</v>
      </c>
      <c r="AO315" s="71">
        <v>23</v>
      </c>
      <c r="AP315" s="71">
        <v>22</v>
      </c>
      <c r="AR315" s="80" t="s">
        <v>197</v>
      </c>
      <c r="AS315" s="80" t="s">
        <v>2596</v>
      </c>
      <c r="AT315" s="78">
        <v>787</v>
      </c>
    </row>
    <row r="316" spans="1:46">
      <c r="A316" s="205"/>
      <c r="B316" s="25" t="s">
        <v>73</v>
      </c>
      <c r="C316" s="26">
        <v>67</v>
      </c>
      <c r="D316" s="26">
        <v>35</v>
      </c>
      <c r="E316" s="26">
        <v>215</v>
      </c>
      <c r="F316" s="26">
        <v>113</v>
      </c>
      <c r="G316" s="26">
        <v>522</v>
      </c>
      <c r="H316" s="26">
        <v>252</v>
      </c>
      <c r="I316" s="26">
        <v>1064</v>
      </c>
      <c r="J316" s="26">
        <v>562</v>
      </c>
      <c r="K316" s="26">
        <v>1868</v>
      </c>
      <c r="L316" s="26">
        <v>962</v>
      </c>
      <c r="M316" s="26">
        <v>4</v>
      </c>
      <c r="N316" s="26">
        <v>11</v>
      </c>
      <c r="O316" s="26">
        <v>18</v>
      </c>
      <c r="P316" s="26">
        <v>36</v>
      </c>
      <c r="Q316" s="26">
        <v>69</v>
      </c>
      <c r="R316" s="205"/>
      <c r="S316" s="25" t="s">
        <v>73</v>
      </c>
      <c r="T316" s="26">
        <v>55</v>
      </c>
      <c r="U316" s="26">
        <v>49</v>
      </c>
      <c r="V316" s="26">
        <v>24</v>
      </c>
      <c r="W316" s="26">
        <v>3</v>
      </c>
      <c r="X316" s="26">
        <v>58</v>
      </c>
      <c r="Y316" s="26">
        <v>58</v>
      </c>
      <c r="Z316" s="26">
        <v>3</v>
      </c>
      <c r="AA316" s="26">
        <v>41</v>
      </c>
      <c r="AB316" s="26">
        <v>16</v>
      </c>
      <c r="AC316" s="26">
        <v>28</v>
      </c>
      <c r="AD316" s="205"/>
      <c r="AE316" s="25" t="s">
        <v>73</v>
      </c>
      <c r="AF316" s="26">
        <v>646</v>
      </c>
      <c r="AG316" s="26">
        <v>224</v>
      </c>
      <c r="AH316" s="26">
        <v>2</v>
      </c>
      <c r="AI316" s="26">
        <v>318</v>
      </c>
      <c r="AJ316" s="26">
        <v>45</v>
      </c>
      <c r="AK316" s="26">
        <v>113</v>
      </c>
      <c r="AL316" s="26">
        <v>6</v>
      </c>
      <c r="AM316" s="26">
        <v>53</v>
      </c>
      <c r="AN316" s="26">
        <v>69</v>
      </c>
      <c r="AO316" s="26">
        <v>59</v>
      </c>
      <c r="AP316" s="26">
        <v>57</v>
      </c>
      <c r="AR316" s="80" t="s">
        <v>197</v>
      </c>
      <c r="AS316" s="80" t="s">
        <v>2597</v>
      </c>
      <c r="AT316" s="78">
        <v>1901</v>
      </c>
    </row>
    <row r="317" spans="1:46" ht="14.45" customHeight="1">
      <c r="A317" s="205" t="s">
        <v>198</v>
      </c>
      <c r="B317" s="8" t="s">
        <v>90</v>
      </c>
      <c r="C317" s="71">
        <v>0</v>
      </c>
      <c r="D317" s="71">
        <v>0</v>
      </c>
      <c r="E317" s="71">
        <v>24</v>
      </c>
      <c r="F317" s="71">
        <v>14</v>
      </c>
      <c r="G317" s="71">
        <v>139</v>
      </c>
      <c r="H317" s="71">
        <v>64</v>
      </c>
      <c r="I317" s="71">
        <v>262</v>
      </c>
      <c r="J317" s="71">
        <v>128</v>
      </c>
      <c r="K317" s="125">
        <v>425</v>
      </c>
      <c r="L317" s="125">
        <v>206</v>
      </c>
      <c r="M317" s="71">
        <v>0</v>
      </c>
      <c r="N317" s="71">
        <v>2</v>
      </c>
      <c r="O317" s="71">
        <v>7</v>
      </c>
      <c r="P317" s="71">
        <v>10</v>
      </c>
      <c r="Q317" s="125">
        <v>19</v>
      </c>
      <c r="R317" s="205" t="s">
        <v>198</v>
      </c>
      <c r="S317" s="8" t="s">
        <v>90</v>
      </c>
      <c r="T317" s="125">
        <v>15</v>
      </c>
      <c r="U317" s="71">
        <v>13</v>
      </c>
      <c r="V317" s="71">
        <v>5</v>
      </c>
      <c r="W317" s="71">
        <v>4</v>
      </c>
      <c r="X317" s="71">
        <v>19</v>
      </c>
      <c r="Y317" s="71">
        <v>18</v>
      </c>
      <c r="Z317" s="71">
        <v>7</v>
      </c>
      <c r="AA317" s="71">
        <v>7</v>
      </c>
      <c r="AB317" s="71">
        <v>7</v>
      </c>
      <c r="AC317" s="71">
        <v>9</v>
      </c>
      <c r="AD317" s="205" t="s">
        <v>198</v>
      </c>
      <c r="AE317" s="8" t="s">
        <v>90</v>
      </c>
      <c r="AF317" s="71">
        <v>130</v>
      </c>
      <c r="AG317" s="71">
        <v>76</v>
      </c>
      <c r="AH317" s="71">
        <v>15</v>
      </c>
      <c r="AI317" s="71">
        <v>106</v>
      </c>
      <c r="AJ317" s="71">
        <v>26</v>
      </c>
      <c r="AK317" s="71">
        <v>14</v>
      </c>
      <c r="AL317" s="71">
        <v>10</v>
      </c>
      <c r="AM317" s="71">
        <v>6</v>
      </c>
      <c r="AN317" s="71">
        <v>14</v>
      </c>
      <c r="AO317" s="71">
        <v>10</v>
      </c>
      <c r="AP317" s="71">
        <v>10</v>
      </c>
      <c r="AR317" s="80" t="s">
        <v>198</v>
      </c>
      <c r="AS317" s="80" t="s">
        <v>2598</v>
      </c>
      <c r="AT317" s="78">
        <v>541</v>
      </c>
    </row>
    <row r="318" spans="1:46">
      <c r="A318" s="205"/>
      <c r="B318" s="8" t="s">
        <v>91</v>
      </c>
      <c r="C318" s="71">
        <v>15</v>
      </c>
      <c r="D318" s="71">
        <v>11</v>
      </c>
      <c r="E318" s="71">
        <v>134</v>
      </c>
      <c r="F318" s="71">
        <v>67</v>
      </c>
      <c r="G318" s="71">
        <v>122</v>
      </c>
      <c r="H318" s="71">
        <v>67</v>
      </c>
      <c r="I318" s="71">
        <v>161</v>
      </c>
      <c r="J318" s="71">
        <v>84</v>
      </c>
      <c r="K318" s="125">
        <v>432</v>
      </c>
      <c r="L318" s="125">
        <v>229</v>
      </c>
      <c r="M318" s="71">
        <v>1</v>
      </c>
      <c r="N318" s="71">
        <v>5</v>
      </c>
      <c r="O318" s="71">
        <v>3</v>
      </c>
      <c r="P318" s="71">
        <v>6</v>
      </c>
      <c r="Q318" s="125">
        <v>15</v>
      </c>
      <c r="R318" s="205"/>
      <c r="S318" s="8" t="s">
        <v>91</v>
      </c>
      <c r="T318" s="125">
        <v>12</v>
      </c>
      <c r="U318" s="71">
        <v>9</v>
      </c>
      <c r="V318" s="71">
        <v>12</v>
      </c>
      <c r="W318" s="71">
        <v>5</v>
      </c>
      <c r="X318" s="71">
        <v>8</v>
      </c>
      <c r="Y318" s="71">
        <v>8</v>
      </c>
      <c r="Z318" s="71">
        <v>1</v>
      </c>
      <c r="AA318" s="71">
        <v>5</v>
      </c>
      <c r="AB318" s="71">
        <v>2</v>
      </c>
      <c r="AC318" s="71">
        <v>5</v>
      </c>
      <c r="AD318" s="205"/>
      <c r="AE318" s="8" t="s">
        <v>91</v>
      </c>
      <c r="AF318" s="71">
        <v>301</v>
      </c>
      <c r="AG318" s="71">
        <v>276</v>
      </c>
      <c r="AH318" s="71">
        <v>0</v>
      </c>
      <c r="AI318" s="71">
        <v>64</v>
      </c>
      <c r="AJ318" s="71">
        <v>0</v>
      </c>
      <c r="AK318" s="71">
        <v>0</v>
      </c>
      <c r="AL318" s="71">
        <v>6</v>
      </c>
      <c r="AM318" s="71">
        <v>9</v>
      </c>
      <c r="AN318" s="71">
        <v>13</v>
      </c>
      <c r="AO318" s="71">
        <v>12</v>
      </c>
      <c r="AP318" s="71">
        <v>12</v>
      </c>
      <c r="AR318" s="80" t="s">
        <v>198</v>
      </c>
      <c r="AS318" s="80" t="s">
        <v>2599</v>
      </c>
      <c r="AT318" s="78">
        <v>459</v>
      </c>
    </row>
    <row r="319" spans="1:46">
      <c r="A319" s="205"/>
      <c r="B319" s="25" t="s">
        <v>73</v>
      </c>
      <c r="C319" s="26">
        <v>15</v>
      </c>
      <c r="D319" s="26">
        <v>11</v>
      </c>
      <c r="E319" s="26">
        <v>158</v>
      </c>
      <c r="F319" s="26">
        <v>81</v>
      </c>
      <c r="G319" s="26">
        <v>261</v>
      </c>
      <c r="H319" s="26">
        <v>131</v>
      </c>
      <c r="I319" s="26">
        <v>423</v>
      </c>
      <c r="J319" s="26">
        <v>212</v>
      </c>
      <c r="K319" s="26">
        <v>857</v>
      </c>
      <c r="L319" s="26">
        <v>435</v>
      </c>
      <c r="M319" s="26">
        <v>1</v>
      </c>
      <c r="N319" s="26">
        <v>7</v>
      </c>
      <c r="O319" s="26">
        <v>10</v>
      </c>
      <c r="P319" s="26">
        <v>16</v>
      </c>
      <c r="Q319" s="26">
        <v>34</v>
      </c>
      <c r="R319" s="205"/>
      <c r="S319" s="25" t="s">
        <v>73</v>
      </c>
      <c r="T319" s="26">
        <v>27</v>
      </c>
      <c r="U319" s="26">
        <v>22</v>
      </c>
      <c r="V319" s="26">
        <v>17</v>
      </c>
      <c r="W319" s="26">
        <v>9</v>
      </c>
      <c r="X319" s="26">
        <v>27</v>
      </c>
      <c r="Y319" s="26">
        <v>26</v>
      </c>
      <c r="Z319" s="26">
        <v>8</v>
      </c>
      <c r="AA319" s="26">
        <v>12</v>
      </c>
      <c r="AB319" s="26">
        <v>9</v>
      </c>
      <c r="AC319" s="26">
        <v>14</v>
      </c>
      <c r="AD319" s="205"/>
      <c r="AE319" s="25" t="s">
        <v>73</v>
      </c>
      <c r="AF319" s="26">
        <v>431</v>
      </c>
      <c r="AG319" s="26">
        <v>352</v>
      </c>
      <c r="AH319" s="26">
        <v>15</v>
      </c>
      <c r="AI319" s="26">
        <v>170</v>
      </c>
      <c r="AJ319" s="26">
        <v>26</v>
      </c>
      <c r="AK319" s="26">
        <v>14</v>
      </c>
      <c r="AL319" s="26">
        <v>16</v>
      </c>
      <c r="AM319" s="26">
        <v>15</v>
      </c>
      <c r="AN319" s="26">
        <v>27</v>
      </c>
      <c r="AO319" s="26">
        <v>22</v>
      </c>
      <c r="AP319" s="26">
        <v>22</v>
      </c>
      <c r="AR319" s="80" t="s">
        <v>198</v>
      </c>
      <c r="AS319" s="80" t="s">
        <v>2600</v>
      </c>
      <c r="AT319" s="78">
        <v>1000</v>
      </c>
    </row>
    <row r="320" spans="1:46" ht="14.45" customHeight="1">
      <c r="A320" s="205" t="s">
        <v>199</v>
      </c>
      <c r="B320" s="8" t="s">
        <v>90</v>
      </c>
      <c r="C320" s="71">
        <v>0</v>
      </c>
      <c r="D320" s="71">
        <v>0</v>
      </c>
      <c r="E320" s="71">
        <v>0</v>
      </c>
      <c r="F320" s="71">
        <v>0</v>
      </c>
      <c r="G320" s="71">
        <v>0</v>
      </c>
      <c r="H320" s="71">
        <v>0</v>
      </c>
      <c r="I320" s="71">
        <v>0</v>
      </c>
      <c r="J320" s="71">
        <v>0</v>
      </c>
      <c r="K320" s="125">
        <v>0</v>
      </c>
      <c r="L320" s="125">
        <v>0</v>
      </c>
      <c r="M320" s="71">
        <v>0</v>
      </c>
      <c r="N320" s="71">
        <v>0</v>
      </c>
      <c r="O320" s="71">
        <v>0</v>
      </c>
      <c r="P320" s="71">
        <v>0</v>
      </c>
      <c r="Q320" s="125">
        <v>0</v>
      </c>
      <c r="R320" s="205" t="s">
        <v>199</v>
      </c>
      <c r="S320" s="8" t="s">
        <v>90</v>
      </c>
      <c r="T320" s="125">
        <v>0</v>
      </c>
      <c r="U320" s="71">
        <v>0</v>
      </c>
      <c r="V320" s="71">
        <v>0</v>
      </c>
      <c r="W320" s="71">
        <v>0</v>
      </c>
      <c r="X320" s="71">
        <v>0</v>
      </c>
      <c r="Y320" s="71">
        <v>0</v>
      </c>
      <c r="Z320" s="71">
        <v>0</v>
      </c>
      <c r="AA320" s="71">
        <v>0</v>
      </c>
      <c r="AB320" s="71">
        <v>0</v>
      </c>
      <c r="AC320" s="71">
        <v>0</v>
      </c>
      <c r="AD320" s="205" t="s">
        <v>199</v>
      </c>
      <c r="AE320" s="8" t="s">
        <v>90</v>
      </c>
      <c r="AF320" s="71">
        <v>0</v>
      </c>
      <c r="AG320" s="71">
        <v>0</v>
      </c>
      <c r="AH320" s="71">
        <v>0</v>
      </c>
      <c r="AI320" s="71">
        <v>0</v>
      </c>
      <c r="AJ320" s="71">
        <v>0</v>
      </c>
      <c r="AK320" s="71">
        <v>0</v>
      </c>
      <c r="AL320" s="71">
        <v>0</v>
      </c>
      <c r="AM320" s="71">
        <v>0</v>
      </c>
      <c r="AN320" s="71">
        <v>0</v>
      </c>
      <c r="AO320" s="71">
        <v>0</v>
      </c>
      <c r="AP320" s="71">
        <v>0</v>
      </c>
      <c r="AR320" s="80" t="s">
        <v>199</v>
      </c>
      <c r="AS320" s="80" t="s">
        <v>2601</v>
      </c>
      <c r="AT320" s="78">
        <v>0</v>
      </c>
    </row>
    <row r="321" spans="1:46">
      <c r="A321" s="205"/>
      <c r="B321" s="8" t="s">
        <v>91</v>
      </c>
      <c r="C321" s="71">
        <v>216</v>
      </c>
      <c r="D321" s="71">
        <v>109</v>
      </c>
      <c r="E321" s="71">
        <v>1535</v>
      </c>
      <c r="F321" s="71">
        <v>781</v>
      </c>
      <c r="G321" s="71">
        <v>2092</v>
      </c>
      <c r="H321" s="71">
        <v>1005</v>
      </c>
      <c r="I321" s="71">
        <v>2363</v>
      </c>
      <c r="J321" s="71">
        <v>1164</v>
      </c>
      <c r="K321" s="125">
        <v>6206</v>
      </c>
      <c r="L321" s="125">
        <v>3059</v>
      </c>
      <c r="M321" s="71">
        <v>15</v>
      </c>
      <c r="N321" s="71">
        <v>74</v>
      </c>
      <c r="O321" s="71">
        <v>81</v>
      </c>
      <c r="P321" s="71">
        <v>103</v>
      </c>
      <c r="Q321" s="125">
        <v>273</v>
      </c>
      <c r="R321" s="205"/>
      <c r="S321" s="8" t="s">
        <v>91</v>
      </c>
      <c r="T321" s="125">
        <v>256</v>
      </c>
      <c r="U321" s="71">
        <v>250</v>
      </c>
      <c r="V321" s="71">
        <v>214</v>
      </c>
      <c r="W321" s="71">
        <v>28</v>
      </c>
      <c r="X321" s="71">
        <v>258</v>
      </c>
      <c r="Y321" s="71">
        <v>253</v>
      </c>
      <c r="Z321" s="71">
        <v>40</v>
      </c>
      <c r="AA321" s="71">
        <v>219</v>
      </c>
      <c r="AB321" s="71">
        <v>115</v>
      </c>
      <c r="AC321" s="71">
        <v>88</v>
      </c>
      <c r="AD321" s="205"/>
      <c r="AE321" s="8" t="s">
        <v>91</v>
      </c>
      <c r="AF321" s="71">
        <v>3429</v>
      </c>
      <c r="AG321" s="71">
        <v>1839</v>
      </c>
      <c r="AH321" s="71">
        <v>205</v>
      </c>
      <c r="AI321" s="71">
        <v>906</v>
      </c>
      <c r="AJ321" s="71">
        <v>247</v>
      </c>
      <c r="AK321" s="71">
        <v>200</v>
      </c>
      <c r="AL321" s="71">
        <v>84</v>
      </c>
      <c r="AM321" s="71">
        <v>212</v>
      </c>
      <c r="AN321" s="71">
        <v>251</v>
      </c>
      <c r="AO321" s="71">
        <v>241</v>
      </c>
      <c r="AP321" s="71">
        <v>214</v>
      </c>
      <c r="AR321" s="80" t="s">
        <v>199</v>
      </c>
      <c r="AS321" s="80" t="s">
        <v>2602</v>
      </c>
      <c r="AT321" s="78">
        <v>7407</v>
      </c>
    </row>
    <row r="322" spans="1:46">
      <c r="A322" s="205"/>
      <c r="B322" s="25" t="s">
        <v>73</v>
      </c>
      <c r="C322" s="26">
        <v>216</v>
      </c>
      <c r="D322" s="26">
        <v>109</v>
      </c>
      <c r="E322" s="26">
        <v>1535</v>
      </c>
      <c r="F322" s="26">
        <v>781</v>
      </c>
      <c r="G322" s="26">
        <v>2092</v>
      </c>
      <c r="H322" s="26">
        <v>1005</v>
      </c>
      <c r="I322" s="26">
        <v>2363</v>
      </c>
      <c r="J322" s="26">
        <v>1164</v>
      </c>
      <c r="K322" s="26">
        <v>6206</v>
      </c>
      <c r="L322" s="26">
        <v>3059</v>
      </c>
      <c r="M322" s="26">
        <v>15</v>
      </c>
      <c r="N322" s="26">
        <v>74</v>
      </c>
      <c r="O322" s="26">
        <v>81</v>
      </c>
      <c r="P322" s="26">
        <v>103</v>
      </c>
      <c r="Q322" s="26">
        <v>273</v>
      </c>
      <c r="R322" s="205"/>
      <c r="S322" s="25" t="s">
        <v>73</v>
      </c>
      <c r="T322" s="26">
        <v>256</v>
      </c>
      <c r="U322" s="26">
        <v>250</v>
      </c>
      <c r="V322" s="26">
        <v>214</v>
      </c>
      <c r="W322" s="26">
        <v>28</v>
      </c>
      <c r="X322" s="26">
        <v>258</v>
      </c>
      <c r="Y322" s="26">
        <v>253</v>
      </c>
      <c r="Z322" s="26">
        <v>40</v>
      </c>
      <c r="AA322" s="26">
        <v>219</v>
      </c>
      <c r="AB322" s="26">
        <v>115</v>
      </c>
      <c r="AC322" s="26">
        <v>88</v>
      </c>
      <c r="AD322" s="205"/>
      <c r="AE322" s="25" t="s">
        <v>73</v>
      </c>
      <c r="AF322" s="26">
        <v>3429</v>
      </c>
      <c r="AG322" s="26">
        <v>1839</v>
      </c>
      <c r="AH322" s="26">
        <v>205</v>
      </c>
      <c r="AI322" s="26">
        <v>906</v>
      </c>
      <c r="AJ322" s="26">
        <v>247</v>
      </c>
      <c r="AK322" s="26">
        <v>200</v>
      </c>
      <c r="AL322" s="26">
        <v>84</v>
      </c>
      <c r="AM322" s="26">
        <v>212</v>
      </c>
      <c r="AN322" s="26">
        <v>251</v>
      </c>
      <c r="AO322" s="26">
        <v>241</v>
      </c>
      <c r="AP322" s="26">
        <v>214</v>
      </c>
      <c r="AR322" s="80" t="s">
        <v>199</v>
      </c>
      <c r="AS322" s="80" t="s">
        <v>2603</v>
      </c>
      <c r="AT322" s="78">
        <v>7407</v>
      </c>
    </row>
    <row r="323" spans="1:46">
      <c r="A323" s="205" t="s">
        <v>200</v>
      </c>
      <c r="B323" s="8" t="s">
        <v>90</v>
      </c>
      <c r="C323" s="71">
        <v>6</v>
      </c>
      <c r="D323" s="71">
        <v>3</v>
      </c>
      <c r="E323" s="71">
        <v>48</v>
      </c>
      <c r="F323" s="71">
        <v>26</v>
      </c>
      <c r="G323" s="71">
        <v>177</v>
      </c>
      <c r="H323" s="71">
        <v>98</v>
      </c>
      <c r="I323" s="71">
        <v>276</v>
      </c>
      <c r="J323" s="71">
        <v>130</v>
      </c>
      <c r="K323" s="125">
        <v>507</v>
      </c>
      <c r="L323" s="125">
        <v>257</v>
      </c>
      <c r="M323" s="71">
        <v>1</v>
      </c>
      <c r="N323" s="71">
        <v>3</v>
      </c>
      <c r="O323" s="71">
        <v>8</v>
      </c>
      <c r="P323" s="71">
        <v>14</v>
      </c>
      <c r="Q323" s="125">
        <v>26</v>
      </c>
      <c r="R323" s="205" t="s">
        <v>200</v>
      </c>
      <c r="S323" s="8" t="s">
        <v>90</v>
      </c>
      <c r="T323" s="125">
        <v>22</v>
      </c>
      <c r="U323" s="71">
        <v>12</v>
      </c>
      <c r="V323" s="71">
        <v>5</v>
      </c>
      <c r="W323" s="71">
        <v>2</v>
      </c>
      <c r="X323" s="71">
        <v>18</v>
      </c>
      <c r="Y323" s="71">
        <v>17</v>
      </c>
      <c r="Z323" s="71">
        <v>0</v>
      </c>
      <c r="AA323" s="71">
        <v>3</v>
      </c>
      <c r="AB323" s="71">
        <v>3</v>
      </c>
      <c r="AC323" s="71">
        <v>13</v>
      </c>
      <c r="AD323" s="205" t="s">
        <v>200</v>
      </c>
      <c r="AE323" s="8" t="s">
        <v>90</v>
      </c>
      <c r="AF323" s="71">
        <v>89</v>
      </c>
      <c r="AG323" s="71">
        <v>22</v>
      </c>
      <c r="AH323" s="71">
        <v>0</v>
      </c>
      <c r="AI323" s="71">
        <v>74</v>
      </c>
      <c r="AJ323" s="71">
        <v>39</v>
      </c>
      <c r="AK323" s="71">
        <v>1</v>
      </c>
      <c r="AL323" s="71">
        <v>0</v>
      </c>
      <c r="AM323" s="71">
        <v>6</v>
      </c>
      <c r="AN323" s="71">
        <v>26</v>
      </c>
      <c r="AO323" s="71">
        <v>16</v>
      </c>
      <c r="AP323" s="71">
        <v>16</v>
      </c>
      <c r="AR323" s="80" t="s">
        <v>200</v>
      </c>
      <c r="AS323" s="80" t="s">
        <v>2604</v>
      </c>
      <c r="AT323" s="78">
        <v>358</v>
      </c>
    </row>
    <row r="324" spans="1:46">
      <c r="A324" s="205"/>
      <c r="B324" s="8" t="s">
        <v>91</v>
      </c>
      <c r="C324" s="71">
        <v>0</v>
      </c>
      <c r="D324" s="71">
        <v>0</v>
      </c>
      <c r="E324" s="71">
        <v>0</v>
      </c>
      <c r="F324" s="71">
        <v>0</v>
      </c>
      <c r="G324" s="71">
        <v>0</v>
      </c>
      <c r="H324" s="71">
        <v>0</v>
      </c>
      <c r="I324" s="71">
        <v>0</v>
      </c>
      <c r="J324" s="71">
        <v>0</v>
      </c>
      <c r="K324" s="125">
        <v>0</v>
      </c>
      <c r="L324" s="125">
        <v>0</v>
      </c>
      <c r="M324" s="71">
        <v>0</v>
      </c>
      <c r="N324" s="71">
        <v>0</v>
      </c>
      <c r="O324" s="71">
        <v>0</v>
      </c>
      <c r="P324" s="71">
        <v>0</v>
      </c>
      <c r="Q324" s="125">
        <v>0</v>
      </c>
      <c r="R324" s="205"/>
      <c r="S324" s="8" t="s">
        <v>91</v>
      </c>
      <c r="T324" s="125">
        <v>0</v>
      </c>
      <c r="U324" s="71">
        <v>0</v>
      </c>
      <c r="V324" s="71">
        <v>0</v>
      </c>
      <c r="W324" s="71">
        <v>0</v>
      </c>
      <c r="X324" s="71">
        <v>0</v>
      </c>
      <c r="Y324" s="71">
        <v>0</v>
      </c>
      <c r="Z324" s="71">
        <v>0</v>
      </c>
      <c r="AA324" s="71">
        <v>0</v>
      </c>
      <c r="AB324" s="71">
        <v>0</v>
      </c>
      <c r="AC324" s="71">
        <v>0</v>
      </c>
      <c r="AD324" s="205"/>
      <c r="AE324" s="8" t="s">
        <v>91</v>
      </c>
      <c r="AF324" s="71">
        <v>0</v>
      </c>
      <c r="AG324" s="71">
        <v>0</v>
      </c>
      <c r="AH324" s="71">
        <v>0</v>
      </c>
      <c r="AI324" s="71">
        <v>0</v>
      </c>
      <c r="AJ324" s="71">
        <v>0</v>
      </c>
      <c r="AK324" s="71">
        <v>0</v>
      </c>
      <c r="AL324" s="71">
        <v>0</v>
      </c>
      <c r="AM324" s="71">
        <v>0</v>
      </c>
      <c r="AN324" s="71">
        <v>0</v>
      </c>
      <c r="AO324" s="71">
        <v>0</v>
      </c>
      <c r="AP324" s="71">
        <v>0</v>
      </c>
      <c r="AR324" s="80" t="s">
        <v>200</v>
      </c>
      <c r="AS324" s="80" t="s">
        <v>2605</v>
      </c>
      <c r="AT324" s="78">
        <v>0</v>
      </c>
    </row>
    <row r="325" spans="1:46">
      <c r="A325" s="205"/>
      <c r="B325" s="25" t="s">
        <v>73</v>
      </c>
      <c r="C325" s="26">
        <v>6</v>
      </c>
      <c r="D325" s="26">
        <v>3</v>
      </c>
      <c r="E325" s="26">
        <v>48</v>
      </c>
      <c r="F325" s="26">
        <v>26</v>
      </c>
      <c r="G325" s="26">
        <v>177</v>
      </c>
      <c r="H325" s="26">
        <v>98</v>
      </c>
      <c r="I325" s="26">
        <v>276</v>
      </c>
      <c r="J325" s="26">
        <v>130</v>
      </c>
      <c r="K325" s="26">
        <v>507</v>
      </c>
      <c r="L325" s="26">
        <v>257</v>
      </c>
      <c r="M325" s="26">
        <v>1</v>
      </c>
      <c r="N325" s="26">
        <v>3</v>
      </c>
      <c r="O325" s="26">
        <v>8</v>
      </c>
      <c r="P325" s="26">
        <v>14</v>
      </c>
      <c r="Q325" s="26">
        <v>26</v>
      </c>
      <c r="R325" s="205"/>
      <c r="S325" s="25" t="s">
        <v>73</v>
      </c>
      <c r="T325" s="26">
        <v>22</v>
      </c>
      <c r="U325" s="26">
        <v>12</v>
      </c>
      <c r="V325" s="26">
        <v>5</v>
      </c>
      <c r="W325" s="26">
        <v>2</v>
      </c>
      <c r="X325" s="26">
        <v>18</v>
      </c>
      <c r="Y325" s="26">
        <v>17</v>
      </c>
      <c r="Z325" s="26">
        <v>0</v>
      </c>
      <c r="AA325" s="26">
        <v>3</v>
      </c>
      <c r="AB325" s="26">
        <v>3</v>
      </c>
      <c r="AC325" s="26">
        <v>13</v>
      </c>
      <c r="AD325" s="205"/>
      <c r="AE325" s="25" t="s">
        <v>73</v>
      </c>
      <c r="AF325" s="26">
        <v>89</v>
      </c>
      <c r="AG325" s="26">
        <v>22</v>
      </c>
      <c r="AH325" s="26">
        <v>0</v>
      </c>
      <c r="AI325" s="26">
        <v>74</v>
      </c>
      <c r="AJ325" s="26">
        <v>39</v>
      </c>
      <c r="AK325" s="26">
        <v>1</v>
      </c>
      <c r="AL325" s="26">
        <v>0</v>
      </c>
      <c r="AM325" s="26">
        <v>6</v>
      </c>
      <c r="AN325" s="26">
        <v>26</v>
      </c>
      <c r="AO325" s="26">
        <v>16</v>
      </c>
      <c r="AP325" s="26">
        <v>16</v>
      </c>
      <c r="AR325" s="80" t="s">
        <v>200</v>
      </c>
      <c r="AS325" s="80" t="s">
        <v>2606</v>
      </c>
      <c r="AT325" s="78">
        <v>358</v>
      </c>
    </row>
    <row r="326" spans="1:46">
      <c r="A326" s="205" t="s">
        <v>201</v>
      </c>
      <c r="B326" s="8" t="s">
        <v>90</v>
      </c>
      <c r="C326" s="71">
        <v>0</v>
      </c>
      <c r="D326" s="71">
        <v>0</v>
      </c>
      <c r="E326" s="71">
        <v>63</v>
      </c>
      <c r="F326" s="71">
        <v>32</v>
      </c>
      <c r="G326" s="71">
        <v>91</v>
      </c>
      <c r="H326" s="71">
        <v>39</v>
      </c>
      <c r="I326" s="71">
        <v>442</v>
      </c>
      <c r="J326" s="71">
        <v>248</v>
      </c>
      <c r="K326" s="125">
        <v>596</v>
      </c>
      <c r="L326" s="125">
        <v>319</v>
      </c>
      <c r="M326" s="71">
        <v>0</v>
      </c>
      <c r="N326" s="71">
        <v>5</v>
      </c>
      <c r="O326" s="71">
        <v>6</v>
      </c>
      <c r="P326" s="71">
        <v>21</v>
      </c>
      <c r="Q326" s="125">
        <v>32</v>
      </c>
      <c r="R326" s="205" t="s">
        <v>201</v>
      </c>
      <c r="S326" s="8" t="s">
        <v>90</v>
      </c>
      <c r="T326" s="125">
        <v>29</v>
      </c>
      <c r="U326" s="71">
        <v>11</v>
      </c>
      <c r="V326" s="71">
        <v>4</v>
      </c>
      <c r="W326" s="71">
        <v>5</v>
      </c>
      <c r="X326" s="71">
        <v>25</v>
      </c>
      <c r="Y326" s="71">
        <v>25</v>
      </c>
      <c r="Z326" s="71">
        <v>1</v>
      </c>
      <c r="AA326" s="71">
        <v>10</v>
      </c>
      <c r="AB326" s="71">
        <v>6</v>
      </c>
      <c r="AC326" s="71">
        <v>9</v>
      </c>
      <c r="AD326" s="205" t="s">
        <v>201</v>
      </c>
      <c r="AE326" s="8" t="s">
        <v>90</v>
      </c>
      <c r="AF326" s="71">
        <v>206</v>
      </c>
      <c r="AG326" s="71">
        <v>116</v>
      </c>
      <c r="AH326" s="71">
        <v>2</v>
      </c>
      <c r="AI326" s="71">
        <v>50</v>
      </c>
      <c r="AJ326" s="71">
        <v>93</v>
      </c>
      <c r="AK326" s="71">
        <v>8</v>
      </c>
      <c r="AL326" s="71">
        <v>0</v>
      </c>
      <c r="AM326" s="71">
        <v>4</v>
      </c>
      <c r="AN326" s="71">
        <v>14</v>
      </c>
      <c r="AO326" s="71">
        <v>9</v>
      </c>
      <c r="AP326" s="71">
        <v>10</v>
      </c>
      <c r="AR326" s="80" t="s">
        <v>201</v>
      </c>
      <c r="AS326" s="80" t="s">
        <v>2607</v>
      </c>
      <c r="AT326" s="78">
        <v>619</v>
      </c>
    </row>
    <row r="327" spans="1:46">
      <c r="A327" s="205"/>
      <c r="B327" s="8" t="s">
        <v>91</v>
      </c>
      <c r="C327" s="71">
        <v>0</v>
      </c>
      <c r="D327" s="71">
        <v>0</v>
      </c>
      <c r="E327" s="71">
        <v>0</v>
      </c>
      <c r="F327" s="71">
        <v>0</v>
      </c>
      <c r="G327" s="71">
        <v>0</v>
      </c>
      <c r="H327" s="71">
        <v>0</v>
      </c>
      <c r="I327" s="71">
        <v>0</v>
      </c>
      <c r="J327" s="71">
        <v>0</v>
      </c>
      <c r="K327" s="125">
        <v>0</v>
      </c>
      <c r="L327" s="125">
        <v>0</v>
      </c>
      <c r="M327" s="71">
        <v>0</v>
      </c>
      <c r="N327" s="71">
        <v>0</v>
      </c>
      <c r="O327" s="71">
        <v>0</v>
      </c>
      <c r="P327" s="71">
        <v>0</v>
      </c>
      <c r="Q327" s="125">
        <v>0</v>
      </c>
      <c r="R327" s="205"/>
      <c r="S327" s="8" t="s">
        <v>91</v>
      </c>
      <c r="T327" s="125">
        <v>0</v>
      </c>
      <c r="U327" s="71">
        <v>0</v>
      </c>
      <c r="V327" s="71">
        <v>0</v>
      </c>
      <c r="W327" s="71">
        <v>0</v>
      </c>
      <c r="X327" s="71">
        <v>0</v>
      </c>
      <c r="Y327" s="71">
        <v>0</v>
      </c>
      <c r="Z327" s="71">
        <v>0</v>
      </c>
      <c r="AA327" s="71">
        <v>0</v>
      </c>
      <c r="AB327" s="71">
        <v>0</v>
      </c>
      <c r="AC327" s="71">
        <v>0</v>
      </c>
      <c r="AD327" s="205"/>
      <c r="AE327" s="8" t="s">
        <v>91</v>
      </c>
      <c r="AF327" s="71">
        <v>0</v>
      </c>
      <c r="AG327" s="71">
        <v>0</v>
      </c>
      <c r="AH327" s="71">
        <v>0</v>
      </c>
      <c r="AI327" s="71">
        <v>0</v>
      </c>
      <c r="AJ327" s="71">
        <v>0</v>
      </c>
      <c r="AK327" s="71">
        <v>0</v>
      </c>
      <c r="AL327" s="71">
        <v>0</v>
      </c>
      <c r="AM327" s="71">
        <v>0</v>
      </c>
      <c r="AN327" s="71">
        <v>0</v>
      </c>
      <c r="AO327" s="71">
        <v>0</v>
      </c>
      <c r="AP327" s="71">
        <v>0</v>
      </c>
      <c r="AR327" s="80" t="s">
        <v>201</v>
      </c>
      <c r="AS327" s="80" t="s">
        <v>2608</v>
      </c>
      <c r="AT327" s="78">
        <v>0</v>
      </c>
    </row>
    <row r="328" spans="1:46">
      <c r="A328" s="205"/>
      <c r="B328" s="25" t="s">
        <v>73</v>
      </c>
      <c r="C328" s="26">
        <v>0</v>
      </c>
      <c r="D328" s="26">
        <v>0</v>
      </c>
      <c r="E328" s="26">
        <v>63</v>
      </c>
      <c r="F328" s="26">
        <v>32</v>
      </c>
      <c r="G328" s="26">
        <v>91</v>
      </c>
      <c r="H328" s="26">
        <v>39</v>
      </c>
      <c r="I328" s="26">
        <v>442</v>
      </c>
      <c r="J328" s="26">
        <v>248</v>
      </c>
      <c r="K328" s="26">
        <v>596</v>
      </c>
      <c r="L328" s="26">
        <v>319</v>
      </c>
      <c r="M328" s="26">
        <v>0</v>
      </c>
      <c r="N328" s="26">
        <v>5</v>
      </c>
      <c r="O328" s="26">
        <v>6</v>
      </c>
      <c r="P328" s="26">
        <v>21</v>
      </c>
      <c r="Q328" s="26">
        <v>32</v>
      </c>
      <c r="R328" s="205"/>
      <c r="S328" s="25" t="s">
        <v>73</v>
      </c>
      <c r="T328" s="26">
        <v>29</v>
      </c>
      <c r="U328" s="26">
        <v>11</v>
      </c>
      <c r="V328" s="26">
        <v>4</v>
      </c>
      <c r="W328" s="26">
        <v>5</v>
      </c>
      <c r="X328" s="26">
        <v>25</v>
      </c>
      <c r="Y328" s="26">
        <v>25</v>
      </c>
      <c r="Z328" s="26">
        <v>1</v>
      </c>
      <c r="AA328" s="26">
        <v>10</v>
      </c>
      <c r="AB328" s="26">
        <v>6</v>
      </c>
      <c r="AC328" s="26">
        <v>9</v>
      </c>
      <c r="AD328" s="205"/>
      <c r="AE328" s="25" t="s">
        <v>73</v>
      </c>
      <c r="AF328" s="26">
        <v>206</v>
      </c>
      <c r="AG328" s="26">
        <v>116</v>
      </c>
      <c r="AH328" s="26">
        <v>2</v>
      </c>
      <c r="AI328" s="26">
        <v>50</v>
      </c>
      <c r="AJ328" s="26">
        <v>93</v>
      </c>
      <c r="AK328" s="26">
        <v>8</v>
      </c>
      <c r="AL328" s="26">
        <v>0</v>
      </c>
      <c r="AM328" s="26">
        <v>4</v>
      </c>
      <c r="AN328" s="26">
        <v>14</v>
      </c>
      <c r="AO328" s="26">
        <v>9</v>
      </c>
      <c r="AP328" s="26">
        <v>10</v>
      </c>
      <c r="AR328" s="80" t="s">
        <v>201</v>
      </c>
      <c r="AS328" s="80" t="s">
        <v>2609</v>
      </c>
      <c r="AT328" s="78">
        <v>619</v>
      </c>
    </row>
    <row r="329" spans="1:46">
      <c r="A329" s="205" t="s">
        <v>202</v>
      </c>
      <c r="B329" s="8" t="s">
        <v>90</v>
      </c>
      <c r="C329" s="71">
        <v>0</v>
      </c>
      <c r="D329" s="71">
        <v>0</v>
      </c>
      <c r="E329" s="71">
        <v>106</v>
      </c>
      <c r="F329" s="71">
        <v>53</v>
      </c>
      <c r="G329" s="71">
        <v>119</v>
      </c>
      <c r="H329" s="71">
        <v>58</v>
      </c>
      <c r="I329" s="71">
        <v>305</v>
      </c>
      <c r="J329" s="71">
        <v>138</v>
      </c>
      <c r="K329" s="125">
        <v>530</v>
      </c>
      <c r="L329" s="125">
        <v>249</v>
      </c>
      <c r="M329" s="71">
        <v>0</v>
      </c>
      <c r="N329" s="71">
        <v>5</v>
      </c>
      <c r="O329" s="71">
        <v>4</v>
      </c>
      <c r="P329" s="71">
        <v>14</v>
      </c>
      <c r="Q329" s="125">
        <v>23</v>
      </c>
      <c r="R329" s="205" t="s">
        <v>202</v>
      </c>
      <c r="S329" s="8" t="s">
        <v>90</v>
      </c>
      <c r="T329" s="125">
        <v>19</v>
      </c>
      <c r="U329" s="71">
        <v>18</v>
      </c>
      <c r="V329" s="71">
        <v>11</v>
      </c>
      <c r="W329" s="71">
        <v>5</v>
      </c>
      <c r="X329" s="71">
        <v>22</v>
      </c>
      <c r="Y329" s="71">
        <v>21</v>
      </c>
      <c r="Z329" s="71">
        <v>4</v>
      </c>
      <c r="AA329" s="71">
        <v>16</v>
      </c>
      <c r="AB329" s="71">
        <v>10</v>
      </c>
      <c r="AC329" s="71">
        <v>13</v>
      </c>
      <c r="AD329" s="205" t="s">
        <v>202</v>
      </c>
      <c r="AE329" s="8" t="s">
        <v>90</v>
      </c>
      <c r="AF329" s="71">
        <v>171</v>
      </c>
      <c r="AG329" s="71">
        <v>68</v>
      </c>
      <c r="AH329" s="71">
        <v>0</v>
      </c>
      <c r="AI329" s="71">
        <v>97</v>
      </c>
      <c r="AJ329" s="71">
        <v>35</v>
      </c>
      <c r="AK329" s="71">
        <v>7</v>
      </c>
      <c r="AL329" s="71">
        <v>7</v>
      </c>
      <c r="AM329" s="71">
        <v>11</v>
      </c>
      <c r="AN329" s="71">
        <v>22</v>
      </c>
      <c r="AO329" s="71">
        <v>17</v>
      </c>
      <c r="AP329" s="71">
        <v>16</v>
      </c>
      <c r="AR329" s="80" t="s">
        <v>202</v>
      </c>
      <c r="AS329" s="80" t="s">
        <v>2610</v>
      </c>
      <c r="AT329" s="78">
        <v>533</v>
      </c>
    </row>
    <row r="330" spans="1:46">
      <c r="A330" s="205"/>
      <c r="B330" s="8" t="s">
        <v>91</v>
      </c>
      <c r="C330" s="71">
        <v>0</v>
      </c>
      <c r="D330" s="71">
        <v>0</v>
      </c>
      <c r="E330" s="71">
        <v>0</v>
      </c>
      <c r="F330" s="71">
        <v>0</v>
      </c>
      <c r="G330" s="71">
        <v>0</v>
      </c>
      <c r="H330" s="71">
        <v>0</v>
      </c>
      <c r="I330" s="71">
        <v>0</v>
      </c>
      <c r="J330" s="71">
        <v>0</v>
      </c>
      <c r="K330" s="125">
        <v>0</v>
      </c>
      <c r="L330" s="125">
        <v>0</v>
      </c>
      <c r="M330" s="71">
        <v>0</v>
      </c>
      <c r="N330" s="71">
        <v>0</v>
      </c>
      <c r="O330" s="71">
        <v>0</v>
      </c>
      <c r="P330" s="71">
        <v>0</v>
      </c>
      <c r="Q330" s="125">
        <v>0</v>
      </c>
      <c r="R330" s="205"/>
      <c r="S330" s="8" t="s">
        <v>91</v>
      </c>
      <c r="T330" s="125">
        <v>0</v>
      </c>
      <c r="U330" s="71">
        <v>0</v>
      </c>
      <c r="V330" s="71">
        <v>0</v>
      </c>
      <c r="W330" s="71">
        <v>0</v>
      </c>
      <c r="X330" s="71">
        <v>0</v>
      </c>
      <c r="Y330" s="71">
        <v>0</v>
      </c>
      <c r="Z330" s="71">
        <v>0</v>
      </c>
      <c r="AA330" s="71">
        <v>0</v>
      </c>
      <c r="AB330" s="71">
        <v>0</v>
      </c>
      <c r="AC330" s="71">
        <v>0</v>
      </c>
      <c r="AD330" s="205"/>
      <c r="AE330" s="8" t="s">
        <v>91</v>
      </c>
      <c r="AF330" s="71">
        <v>0</v>
      </c>
      <c r="AG330" s="71">
        <v>0</v>
      </c>
      <c r="AH330" s="71">
        <v>0</v>
      </c>
      <c r="AI330" s="71">
        <v>0</v>
      </c>
      <c r="AJ330" s="71">
        <v>0</v>
      </c>
      <c r="AK330" s="71">
        <v>0</v>
      </c>
      <c r="AL330" s="71">
        <v>0</v>
      </c>
      <c r="AM330" s="71">
        <v>0</v>
      </c>
      <c r="AN330" s="71">
        <v>0</v>
      </c>
      <c r="AO330" s="71">
        <v>0</v>
      </c>
      <c r="AP330" s="71">
        <v>0</v>
      </c>
      <c r="AR330" s="80" t="s">
        <v>202</v>
      </c>
      <c r="AS330" s="80" t="s">
        <v>2611</v>
      </c>
      <c r="AT330" s="78">
        <v>0</v>
      </c>
    </row>
    <row r="331" spans="1:46">
      <c r="A331" s="205"/>
      <c r="B331" s="25" t="s">
        <v>73</v>
      </c>
      <c r="C331" s="26">
        <v>0</v>
      </c>
      <c r="D331" s="26">
        <v>0</v>
      </c>
      <c r="E331" s="26">
        <v>106</v>
      </c>
      <c r="F331" s="26">
        <v>53</v>
      </c>
      <c r="G331" s="26">
        <v>119</v>
      </c>
      <c r="H331" s="26">
        <v>58</v>
      </c>
      <c r="I331" s="26">
        <v>305</v>
      </c>
      <c r="J331" s="26">
        <v>138</v>
      </c>
      <c r="K331" s="26">
        <v>530</v>
      </c>
      <c r="L331" s="26">
        <v>249</v>
      </c>
      <c r="M331" s="26">
        <v>0</v>
      </c>
      <c r="N331" s="26">
        <v>5</v>
      </c>
      <c r="O331" s="26">
        <v>4</v>
      </c>
      <c r="P331" s="26">
        <v>14</v>
      </c>
      <c r="Q331" s="26">
        <v>23</v>
      </c>
      <c r="R331" s="205"/>
      <c r="S331" s="25" t="s">
        <v>73</v>
      </c>
      <c r="T331" s="26">
        <v>19</v>
      </c>
      <c r="U331" s="26">
        <v>18</v>
      </c>
      <c r="V331" s="26">
        <v>11</v>
      </c>
      <c r="W331" s="26">
        <v>5</v>
      </c>
      <c r="X331" s="26">
        <v>22</v>
      </c>
      <c r="Y331" s="26">
        <v>21</v>
      </c>
      <c r="Z331" s="26">
        <v>4</v>
      </c>
      <c r="AA331" s="26">
        <v>16</v>
      </c>
      <c r="AB331" s="26">
        <v>10</v>
      </c>
      <c r="AC331" s="26">
        <v>13</v>
      </c>
      <c r="AD331" s="205"/>
      <c r="AE331" s="25" t="s">
        <v>73</v>
      </c>
      <c r="AF331" s="26">
        <v>171</v>
      </c>
      <c r="AG331" s="26">
        <v>68</v>
      </c>
      <c r="AH331" s="26">
        <v>0</v>
      </c>
      <c r="AI331" s="26">
        <v>97</v>
      </c>
      <c r="AJ331" s="26">
        <v>35</v>
      </c>
      <c r="AK331" s="26">
        <v>7</v>
      </c>
      <c r="AL331" s="26">
        <v>7</v>
      </c>
      <c r="AM331" s="26">
        <v>11</v>
      </c>
      <c r="AN331" s="26">
        <v>22</v>
      </c>
      <c r="AO331" s="26">
        <v>17</v>
      </c>
      <c r="AP331" s="26">
        <v>16</v>
      </c>
      <c r="AR331" s="80" t="s">
        <v>202</v>
      </c>
      <c r="AS331" s="80" t="s">
        <v>2612</v>
      </c>
      <c r="AT331" s="78">
        <v>533</v>
      </c>
    </row>
    <row r="332" spans="1:46">
      <c r="A332" s="205" t="s">
        <v>203</v>
      </c>
      <c r="B332" s="8" t="s">
        <v>90</v>
      </c>
      <c r="C332" s="71">
        <v>0</v>
      </c>
      <c r="D332" s="71">
        <v>0</v>
      </c>
      <c r="E332" s="71">
        <v>146</v>
      </c>
      <c r="F332" s="71">
        <v>74</v>
      </c>
      <c r="G332" s="71">
        <v>293</v>
      </c>
      <c r="H332" s="71">
        <v>145</v>
      </c>
      <c r="I332" s="71">
        <v>950</v>
      </c>
      <c r="J332" s="71">
        <v>464</v>
      </c>
      <c r="K332" s="125">
        <v>1389</v>
      </c>
      <c r="L332" s="125">
        <v>683</v>
      </c>
      <c r="M332" s="71">
        <v>0</v>
      </c>
      <c r="N332" s="71">
        <v>5</v>
      </c>
      <c r="O332" s="71">
        <v>6</v>
      </c>
      <c r="P332" s="71">
        <v>23</v>
      </c>
      <c r="Q332" s="125">
        <v>34</v>
      </c>
      <c r="R332" s="205" t="s">
        <v>203</v>
      </c>
      <c r="S332" s="8" t="s">
        <v>90</v>
      </c>
      <c r="T332" s="125">
        <v>28</v>
      </c>
      <c r="U332" s="71">
        <v>15</v>
      </c>
      <c r="V332" s="71">
        <v>8</v>
      </c>
      <c r="W332" s="71">
        <v>2</v>
      </c>
      <c r="X332" s="71">
        <v>31</v>
      </c>
      <c r="Y332" s="71">
        <v>29</v>
      </c>
      <c r="Z332" s="71">
        <v>2</v>
      </c>
      <c r="AA332" s="71">
        <v>23</v>
      </c>
      <c r="AB332" s="71">
        <v>9</v>
      </c>
      <c r="AC332" s="71">
        <v>22</v>
      </c>
      <c r="AD332" s="205" t="s">
        <v>203</v>
      </c>
      <c r="AE332" s="8" t="s">
        <v>90</v>
      </c>
      <c r="AF332" s="71">
        <v>183</v>
      </c>
      <c r="AG332" s="71">
        <v>172</v>
      </c>
      <c r="AH332" s="71">
        <v>31</v>
      </c>
      <c r="AI332" s="71">
        <v>141</v>
      </c>
      <c r="AJ332" s="71">
        <v>18</v>
      </c>
      <c r="AK332" s="71">
        <v>92</v>
      </c>
      <c r="AL332" s="71">
        <v>0</v>
      </c>
      <c r="AM332" s="71">
        <v>12</v>
      </c>
      <c r="AN332" s="71">
        <v>34</v>
      </c>
      <c r="AO332" s="71">
        <v>22</v>
      </c>
      <c r="AP332" s="71">
        <v>24</v>
      </c>
      <c r="AR332" s="80" t="s">
        <v>203</v>
      </c>
      <c r="AS332" s="80" t="s">
        <v>2613</v>
      </c>
      <c r="AT332" s="78">
        <v>918</v>
      </c>
    </row>
    <row r="333" spans="1:46">
      <c r="A333" s="205"/>
      <c r="B333" s="8" t="s">
        <v>91</v>
      </c>
      <c r="C333" s="71">
        <v>0</v>
      </c>
      <c r="D333" s="71">
        <v>0</v>
      </c>
      <c r="E333" s="71">
        <v>0</v>
      </c>
      <c r="F333" s="71">
        <v>0</v>
      </c>
      <c r="G333" s="71">
        <v>0</v>
      </c>
      <c r="H333" s="71">
        <v>0</v>
      </c>
      <c r="I333" s="71">
        <v>0</v>
      </c>
      <c r="J333" s="71">
        <v>0</v>
      </c>
      <c r="K333" s="125">
        <v>0</v>
      </c>
      <c r="L333" s="125">
        <v>0</v>
      </c>
      <c r="M333" s="71">
        <v>0</v>
      </c>
      <c r="N333" s="71">
        <v>0</v>
      </c>
      <c r="O333" s="71">
        <v>0</v>
      </c>
      <c r="P333" s="71">
        <v>0</v>
      </c>
      <c r="Q333" s="125">
        <v>0</v>
      </c>
      <c r="R333" s="205"/>
      <c r="S333" s="8" t="s">
        <v>91</v>
      </c>
      <c r="T333" s="125">
        <v>0</v>
      </c>
      <c r="U333" s="71">
        <v>0</v>
      </c>
      <c r="V333" s="71">
        <v>0</v>
      </c>
      <c r="W333" s="71">
        <v>0</v>
      </c>
      <c r="X333" s="71">
        <v>0</v>
      </c>
      <c r="Y333" s="71">
        <v>0</v>
      </c>
      <c r="Z333" s="71">
        <v>0</v>
      </c>
      <c r="AA333" s="71">
        <v>0</v>
      </c>
      <c r="AB333" s="71">
        <v>0</v>
      </c>
      <c r="AC333" s="71">
        <v>0</v>
      </c>
      <c r="AD333" s="205"/>
      <c r="AE333" s="8" t="s">
        <v>91</v>
      </c>
      <c r="AF333" s="71">
        <v>0</v>
      </c>
      <c r="AG333" s="71">
        <v>0</v>
      </c>
      <c r="AH333" s="71">
        <v>0</v>
      </c>
      <c r="AI333" s="71">
        <v>0</v>
      </c>
      <c r="AJ333" s="71">
        <v>0</v>
      </c>
      <c r="AK333" s="71">
        <v>0</v>
      </c>
      <c r="AL333" s="71">
        <v>0</v>
      </c>
      <c r="AM333" s="71">
        <v>0</v>
      </c>
      <c r="AN333" s="71">
        <v>0</v>
      </c>
      <c r="AO333" s="71">
        <v>0</v>
      </c>
      <c r="AP333" s="71">
        <v>0</v>
      </c>
      <c r="AR333" s="80" t="s">
        <v>203</v>
      </c>
      <c r="AS333" s="80" t="s">
        <v>2614</v>
      </c>
      <c r="AT333" s="78">
        <v>0</v>
      </c>
    </row>
    <row r="334" spans="1:46">
      <c r="A334" s="205"/>
      <c r="B334" s="25" t="s">
        <v>73</v>
      </c>
      <c r="C334" s="26">
        <v>0</v>
      </c>
      <c r="D334" s="26">
        <v>0</v>
      </c>
      <c r="E334" s="26">
        <v>146</v>
      </c>
      <c r="F334" s="26">
        <v>74</v>
      </c>
      <c r="G334" s="26">
        <v>293</v>
      </c>
      <c r="H334" s="26">
        <v>145</v>
      </c>
      <c r="I334" s="26">
        <v>950</v>
      </c>
      <c r="J334" s="26">
        <v>464</v>
      </c>
      <c r="K334" s="26">
        <v>1389</v>
      </c>
      <c r="L334" s="26">
        <v>683</v>
      </c>
      <c r="M334" s="26">
        <v>0</v>
      </c>
      <c r="N334" s="26">
        <v>5</v>
      </c>
      <c r="O334" s="26">
        <v>6</v>
      </c>
      <c r="P334" s="26">
        <v>23</v>
      </c>
      <c r="Q334" s="26">
        <v>34</v>
      </c>
      <c r="R334" s="205"/>
      <c r="S334" s="25" t="s">
        <v>73</v>
      </c>
      <c r="T334" s="26">
        <v>28</v>
      </c>
      <c r="U334" s="26">
        <v>15</v>
      </c>
      <c r="V334" s="26">
        <v>8</v>
      </c>
      <c r="W334" s="26">
        <v>2</v>
      </c>
      <c r="X334" s="26">
        <v>31</v>
      </c>
      <c r="Y334" s="26">
        <v>29</v>
      </c>
      <c r="Z334" s="26">
        <v>2</v>
      </c>
      <c r="AA334" s="26">
        <v>23</v>
      </c>
      <c r="AB334" s="26">
        <v>9</v>
      </c>
      <c r="AC334" s="26">
        <v>22</v>
      </c>
      <c r="AD334" s="205"/>
      <c r="AE334" s="25" t="s">
        <v>73</v>
      </c>
      <c r="AF334" s="26">
        <v>183</v>
      </c>
      <c r="AG334" s="26">
        <v>172</v>
      </c>
      <c r="AH334" s="26">
        <v>31</v>
      </c>
      <c r="AI334" s="26">
        <v>141</v>
      </c>
      <c r="AJ334" s="26">
        <v>18</v>
      </c>
      <c r="AK334" s="26">
        <v>92</v>
      </c>
      <c r="AL334" s="26">
        <v>0</v>
      </c>
      <c r="AM334" s="26">
        <v>12</v>
      </c>
      <c r="AN334" s="26">
        <v>34</v>
      </c>
      <c r="AO334" s="26">
        <v>22</v>
      </c>
      <c r="AP334" s="26">
        <v>24</v>
      </c>
      <c r="AR334" s="80" t="s">
        <v>203</v>
      </c>
      <c r="AS334" s="80" t="s">
        <v>2615</v>
      </c>
      <c r="AT334" s="78">
        <v>918</v>
      </c>
    </row>
    <row r="335" spans="1:46">
      <c r="A335" s="7" t="s">
        <v>109</v>
      </c>
      <c r="B335" s="8"/>
      <c r="C335" s="22"/>
      <c r="D335" s="11"/>
      <c r="E335" s="22"/>
      <c r="F335" s="22"/>
      <c r="G335" s="22"/>
      <c r="H335" s="22"/>
      <c r="I335" s="22"/>
      <c r="J335" s="22"/>
      <c r="K335" s="7"/>
      <c r="L335" s="7"/>
      <c r="M335" s="8"/>
      <c r="N335" s="8"/>
      <c r="O335" s="22"/>
      <c r="P335" s="22"/>
      <c r="Q335" s="7"/>
      <c r="R335" s="7" t="s">
        <v>109</v>
      </c>
      <c r="S335" s="23"/>
      <c r="T335" s="23"/>
      <c r="U335" s="23"/>
      <c r="V335" s="20"/>
      <c r="W335" s="17"/>
      <c r="X335" s="19"/>
      <c r="Y335" s="17"/>
      <c r="Z335" s="17"/>
      <c r="AA335" s="19"/>
      <c r="AB335" s="17"/>
      <c r="AC335" s="19"/>
      <c r="AD335" s="7" t="s">
        <v>109</v>
      </c>
      <c r="AE335" s="8"/>
      <c r="AF335" s="22"/>
      <c r="AG335" s="22"/>
      <c r="AH335" s="22"/>
      <c r="AI335" s="11"/>
      <c r="AJ335" s="22"/>
      <c r="AK335" s="22"/>
      <c r="AL335" s="22"/>
      <c r="AM335" s="22"/>
      <c r="AN335" s="22"/>
      <c r="AO335" s="22"/>
      <c r="AP335" s="22"/>
      <c r="AR335" s="80" t="str">
        <f>IF(A335="",AR334,A335)</f>
        <v>IHOROMBE</v>
      </c>
      <c r="AS335" s="80" t="str">
        <f>AR335&amp;B335</f>
        <v>IHOROMBE</v>
      </c>
      <c r="AT335" s="78">
        <f>AF335+AH335+2*AI335+3*AJ335+4*AK335+5*AL335</f>
        <v>0</v>
      </c>
    </row>
    <row r="336" spans="1:46">
      <c r="A336" s="205" t="s">
        <v>204</v>
      </c>
      <c r="B336" s="8" t="s">
        <v>90</v>
      </c>
      <c r="C336" s="71">
        <v>0</v>
      </c>
      <c r="D336" s="71">
        <v>0</v>
      </c>
      <c r="E336" s="71">
        <v>99</v>
      </c>
      <c r="F336" s="71">
        <v>46</v>
      </c>
      <c r="G336" s="71">
        <v>88</v>
      </c>
      <c r="H336" s="71">
        <v>32</v>
      </c>
      <c r="I336" s="71">
        <v>151</v>
      </c>
      <c r="J336" s="71">
        <v>59</v>
      </c>
      <c r="K336" s="125">
        <v>338</v>
      </c>
      <c r="L336" s="125">
        <v>137</v>
      </c>
      <c r="M336" s="71">
        <v>0</v>
      </c>
      <c r="N336" s="71">
        <v>4</v>
      </c>
      <c r="O336" s="71">
        <v>2</v>
      </c>
      <c r="P336" s="71">
        <v>4</v>
      </c>
      <c r="Q336" s="125">
        <v>10</v>
      </c>
      <c r="R336" s="205" t="s">
        <v>204</v>
      </c>
      <c r="S336" s="8" t="s">
        <v>90</v>
      </c>
      <c r="T336" s="125">
        <v>8</v>
      </c>
      <c r="U336" s="71">
        <v>8</v>
      </c>
      <c r="V336" s="71">
        <v>2</v>
      </c>
      <c r="W336" s="71">
        <v>1</v>
      </c>
      <c r="X336" s="71">
        <v>10</v>
      </c>
      <c r="Y336" s="71">
        <v>10</v>
      </c>
      <c r="Z336" s="71">
        <v>1</v>
      </c>
      <c r="AA336" s="71">
        <v>2</v>
      </c>
      <c r="AB336" s="71">
        <v>1</v>
      </c>
      <c r="AC336" s="71">
        <v>4</v>
      </c>
      <c r="AD336" s="205" t="s">
        <v>204</v>
      </c>
      <c r="AE336" s="8" t="s">
        <v>90</v>
      </c>
      <c r="AF336" s="71">
        <v>124</v>
      </c>
      <c r="AG336" s="71">
        <v>87</v>
      </c>
      <c r="AH336" s="71">
        <v>0</v>
      </c>
      <c r="AI336" s="71">
        <v>43</v>
      </c>
      <c r="AJ336" s="71">
        <v>0</v>
      </c>
      <c r="AK336" s="71">
        <v>0</v>
      </c>
      <c r="AL336" s="71">
        <v>0</v>
      </c>
      <c r="AM336" s="71">
        <v>5</v>
      </c>
      <c r="AN336" s="71">
        <v>9</v>
      </c>
      <c r="AO336" s="71">
        <v>8</v>
      </c>
      <c r="AP336" s="71">
        <v>8</v>
      </c>
      <c r="AR336" s="80" t="s">
        <v>204</v>
      </c>
      <c r="AS336" s="80" t="s">
        <v>2619</v>
      </c>
      <c r="AT336" s="78">
        <v>210</v>
      </c>
    </row>
    <row r="337" spans="1:46">
      <c r="A337" s="205"/>
      <c r="B337" s="8" t="s">
        <v>91</v>
      </c>
      <c r="C337" s="71">
        <v>0</v>
      </c>
      <c r="D337" s="71">
        <v>0</v>
      </c>
      <c r="E337" s="71">
        <v>0</v>
      </c>
      <c r="F337" s="71">
        <v>0</v>
      </c>
      <c r="G337" s="71">
        <v>0</v>
      </c>
      <c r="H337" s="71">
        <v>0</v>
      </c>
      <c r="I337" s="71">
        <v>0</v>
      </c>
      <c r="J337" s="71">
        <v>0</v>
      </c>
      <c r="K337" s="125">
        <v>0</v>
      </c>
      <c r="L337" s="125">
        <v>0</v>
      </c>
      <c r="M337" s="71">
        <v>0</v>
      </c>
      <c r="N337" s="71">
        <v>0</v>
      </c>
      <c r="O337" s="71">
        <v>0</v>
      </c>
      <c r="P337" s="71">
        <v>0</v>
      </c>
      <c r="Q337" s="125">
        <v>0</v>
      </c>
      <c r="R337" s="205"/>
      <c r="S337" s="8" t="s">
        <v>91</v>
      </c>
      <c r="T337" s="125">
        <v>0</v>
      </c>
      <c r="U337" s="71">
        <v>0</v>
      </c>
      <c r="V337" s="71">
        <v>0</v>
      </c>
      <c r="W337" s="71">
        <v>0</v>
      </c>
      <c r="X337" s="71">
        <v>0</v>
      </c>
      <c r="Y337" s="71">
        <v>0</v>
      </c>
      <c r="Z337" s="71">
        <v>0</v>
      </c>
      <c r="AA337" s="71">
        <v>0</v>
      </c>
      <c r="AB337" s="71">
        <v>0</v>
      </c>
      <c r="AC337" s="71">
        <v>0</v>
      </c>
      <c r="AD337" s="205"/>
      <c r="AE337" s="8" t="s">
        <v>91</v>
      </c>
      <c r="AF337" s="71">
        <v>0</v>
      </c>
      <c r="AG337" s="71">
        <v>0</v>
      </c>
      <c r="AH337" s="71">
        <v>0</v>
      </c>
      <c r="AI337" s="71">
        <v>0</v>
      </c>
      <c r="AJ337" s="71">
        <v>0</v>
      </c>
      <c r="AK337" s="71">
        <v>0</v>
      </c>
      <c r="AL337" s="71">
        <v>0</v>
      </c>
      <c r="AM337" s="71">
        <v>0</v>
      </c>
      <c r="AN337" s="71">
        <v>0</v>
      </c>
      <c r="AO337" s="71">
        <v>0</v>
      </c>
      <c r="AP337" s="71">
        <v>0</v>
      </c>
      <c r="AR337" s="80" t="s">
        <v>204</v>
      </c>
      <c r="AS337" s="80" t="s">
        <v>2620</v>
      </c>
      <c r="AT337" s="78">
        <v>0</v>
      </c>
    </row>
    <row r="338" spans="1:46">
      <c r="A338" s="205"/>
      <c r="B338" s="25" t="s">
        <v>73</v>
      </c>
      <c r="C338" s="26">
        <v>0</v>
      </c>
      <c r="D338" s="26">
        <v>0</v>
      </c>
      <c r="E338" s="26">
        <v>99</v>
      </c>
      <c r="F338" s="26">
        <v>46</v>
      </c>
      <c r="G338" s="26">
        <v>88</v>
      </c>
      <c r="H338" s="26">
        <v>32</v>
      </c>
      <c r="I338" s="26">
        <v>151</v>
      </c>
      <c r="J338" s="26">
        <v>59</v>
      </c>
      <c r="K338" s="26">
        <v>338</v>
      </c>
      <c r="L338" s="26">
        <v>137</v>
      </c>
      <c r="M338" s="26">
        <v>0</v>
      </c>
      <c r="N338" s="26">
        <v>4</v>
      </c>
      <c r="O338" s="26">
        <v>2</v>
      </c>
      <c r="P338" s="26">
        <v>4</v>
      </c>
      <c r="Q338" s="26">
        <v>10</v>
      </c>
      <c r="R338" s="205"/>
      <c r="S338" s="25" t="s">
        <v>73</v>
      </c>
      <c r="T338" s="26">
        <v>8</v>
      </c>
      <c r="U338" s="26">
        <v>8</v>
      </c>
      <c r="V338" s="26">
        <v>2</v>
      </c>
      <c r="W338" s="26">
        <v>1</v>
      </c>
      <c r="X338" s="26">
        <v>10</v>
      </c>
      <c r="Y338" s="26">
        <v>10</v>
      </c>
      <c r="Z338" s="26">
        <v>1</v>
      </c>
      <c r="AA338" s="26">
        <v>2</v>
      </c>
      <c r="AB338" s="26">
        <v>1</v>
      </c>
      <c r="AC338" s="26">
        <v>4</v>
      </c>
      <c r="AD338" s="205"/>
      <c r="AE338" s="25" t="s">
        <v>73</v>
      </c>
      <c r="AF338" s="26">
        <v>124</v>
      </c>
      <c r="AG338" s="26">
        <v>87</v>
      </c>
      <c r="AH338" s="26">
        <v>0</v>
      </c>
      <c r="AI338" s="26">
        <v>43</v>
      </c>
      <c r="AJ338" s="26">
        <v>0</v>
      </c>
      <c r="AK338" s="26">
        <v>0</v>
      </c>
      <c r="AL338" s="26">
        <v>0</v>
      </c>
      <c r="AM338" s="26">
        <v>5</v>
      </c>
      <c r="AN338" s="26">
        <v>9</v>
      </c>
      <c r="AO338" s="26">
        <v>8</v>
      </c>
      <c r="AP338" s="26">
        <v>8</v>
      </c>
      <c r="AR338" s="80" t="s">
        <v>204</v>
      </c>
      <c r="AS338" s="80" t="s">
        <v>2621</v>
      </c>
      <c r="AT338" s="78">
        <v>210</v>
      </c>
    </row>
    <row r="339" spans="1:46">
      <c r="A339" s="205" t="s">
        <v>205</v>
      </c>
      <c r="B339" s="8" t="s">
        <v>90</v>
      </c>
      <c r="C339" s="71">
        <v>25</v>
      </c>
      <c r="D339" s="71">
        <v>18</v>
      </c>
      <c r="E339" s="71">
        <v>646</v>
      </c>
      <c r="F339" s="71">
        <v>348</v>
      </c>
      <c r="G339" s="71">
        <v>880</v>
      </c>
      <c r="H339" s="71">
        <v>440</v>
      </c>
      <c r="I339" s="71">
        <v>1359</v>
      </c>
      <c r="J339" s="71">
        <v>705</v>
      </c>
      <c r="K339" s="125">
        <v>2910</v>
      </c>
      <c r="L339" s="125">
        <v>1511</v>
      </c>
      <c r="M339" s="71">
        <v>3</v>
      </c>
      <c r="N339" s="71">
        <v>29</v>
      </c>
      <c r="O339" s="71">
        <v>31</v>
      </c>
      <c r="P339" s="71">
        <v>41</v>
      </c>
      <c r="Q339" s="125">
        <v>104</v>
      </c>
      <c r="R339" s="205" t="s">
        <v>205</v>
      </c>
      <c r="S339" s="8" t="s">
        <v>90</v>
      </c>
      <c r="T339" s="125">
        <v>71</v>
      </c>
      <c r="U339" s="71">
        <v>68</v>
      </c>
      <c r="V339" s="71">
        <v>14</v>
      </c>
      <c r="W339" s="71">
        <v>2</v>
      </c>
      <c r="X339" s="71">
        <v>79</v>
      </c>
      <c r="Y339" s="71">
        <v>76</v>
      </c>
      <c r="Z339" s="71">
        <v>1</v>
      </c>
      <c r="AA339" s="71">
        <v>21</v>
      </c>
      <c r="AB339" s="71">
        <v>16</v>
      </c>
      <c r="AC339" s="71">
        <v>37</v>
      </c>
      <c r="AD339" s="205" t="s">
        <v>205</v>
      </c>
      <c r="AE339" s="8" t="s">
        <v>90</v>
      </c>
      <c r="AF339" s="71">
        <v>743</v>
      </c>
      <c r="AG339" s="71">
        <v>418</v>
      </c>
      <c r="AH339" s="71">
        <v>14</v>
      </c>
      <c r="AI339" s="71">
        <v>477</v>
      </c>
      <c r="AJ339" s="71">
        <v>45</v>
      </c>
      <c r="AK339" s="71">
        <v>49</v>
      </c>
      <c r="AL339" s="71">
        <v>26</v>
      </c>
      <c r="AM339" s="71">
        <v>30</v>
      </c>
      <c r="AN339" s="71">
        <v>74</v>
      </c>
      <c r="AO339" s="71">
        <v>66</v>
      </c>
      <c r="AP339" s="71">
        <v>66</v>
      </c>
      <c r="AR339" s="80" t="s">
        <v>205</v>
      </c>
      <c r="AS339" s="80" t="s">
        <v>2622</v>
      </c>
      <c r="AT339" s="78">
        <v>2172</v>
      </c>
    </row>
    <row r="340" spans="1:46">
      <c r="A340" s="205"/>
      <c r="B340" s="8" t="s">
        <v>91</v>
      </c>
      <c r="C340" s="71">
        <v>12</v>
      </c>
      <c r="D340" s="71">
        <v>5</v>
      </c>
      <c r="E340" s="71">
        <v>460</v>
      </c>
      <c r="F340" s="71">
        <v>232</v>
      </c>
      <c r="G340" s="71">
        <v>507</v>
      </c>
      <c r="H340" s="71">
        <v>260</v>
      </c>
      <c r="I340" s="71">
        <v>543</v>
      </c>
      <c r="J340" s="71">
        <v>265</v>
      </c>
      <c r="K340" s="125">
        <v>1522</v>
      </c>
      <c r="L340" s="125">
        <v>762</v>
      </c>
      <c r="M340" s="71">
        <v>1</v>
      </c>
      <c r="N340" s="71">
        <v>17</v>
      </c>
      <c r="O340" s="71">
        <v>19</v>
      </c>
      <c r="P340" s="71">
        <v>16</v>
      </c>
      <c r="Q340" s="125">
        <v>53</v>
      </c>
      <c r="R340" s="205"/>
      <c r="S340" s="8" t="s">
        <v>91</v>
      </c>
      <c r="T340" s="125">
        <v>47</v>
      </c>
      <c r="U340" s="71">
        <v>47</v>
      </c>
      <c r="V340" s="71">
        <v>45</v>
      </c>
      <c r="W340" s="71">
        <v>0</v>
      </c>
      <c r="X340" s="71">
        <v>46</v>
      </c>
      <c r="Y340" s="71">
        <v>46</v>
      </c>
      <c r="Z340" s="71">
        <v>3</v>
      </c>
      <c r="AA340" s="71">
        <v>9</v>
      </c>
      <c r="AB340" s="71">
        <v>1</v>
      </c>
      <c r="AC340" s="71">
        <v>13</v>
      </c>
      <c r="AD340" s="205"/>
      <c r="AE340" s="8" t="s">
        <v>91</v>
      </c>
      <c r="AF340" s="71">
        <v>585</v>
      </c>
      <c r="AG340" s="71">
        <v>313</v>
      </c>
      <c r="AH340" s="71">
        <v>15</v>
      </c>
      <c r="AI340" s="71">
        <v>144</v>
      </c>
      <c r="AJ340" s="71">
        <v>164</v>
      </c>
      <c r="AK340" s="71">
        <v>0</v>
      </c>
      <c r="AL340" s="71">
        <v>0</v>
      </c>
      <c r="AM340" s="71">
        <v>30</v>
      </c>
      <c r="AN340" s="71">
        <v>44</v>
      </c>
      <c r="AO340" s="71">
        <v>42</v>
      </c>
      <c r="AP340" s="71">
        <v>39</v>
      </c>
      <c r="AR340" s="80" t="s">
        <v>205</v>
      </c>
      <c r="AS340" s="80" t="s">
        <v>2623</v>
      </c>
      <c r="AT340" s="78">
        <v>1380</v>
      </c>
    </row>
    <row r="341" spans="1:46">
      <c r="A341" s="205"/>
      <c r="B341" s="25" t="s">
        <v>73</v>
      </c>
      <c r="C341" s="26">
        <v>37</v>
      </c>
      <c r="D341" s="26">
        <v>23</v>
      </c>
      <c r="E341" s="26">
        <v>1106</v>
      </c>
      <c r="F341" s="26">
        <v>580</v>
      </c>
      <c r="G341" s="26">
        <v>1387</v>
      </c>
      <c r="H341" s="26">
        <v>700</v>
      </c>
      <c r="I341" s="26">
        <v>1902</v>
      </c>
      <c r="J341" s="26">
        <v>970</v>
      </c>
      <c r="K341" s="26">
        <v>4432</v>
      </c>
      <c r="L341" s="26">
        <v>2273</v>
      </c>
      <c r="M341" s="26">
        <v>4</v>
      </c>
      <c r="N341" s="26">
        <v>46</v>
      </c>
      <c r="O341" s="26">
        <v>50</v>
      </c>
      <c r="P341" s="26">
        <v>57</v>
      </c>
      <c r="Q341" s="26">
        <v>157</v>
      </c>
      <c r="R341" s="205"/>
      <c r="S341" s="25" t="s">
        <v>73</v>
      </c>
      <c r="T341" s="26">
        <v>118</v>
      </c>
      <c r="U341" s="26">
        <v>115</v>
      </c>
      <c r="V341" s="26">
        <v>59</v>
      </c>
      <c r="W341" s="26">
        <v>2</v>
      </c>
      <c r="X341" s="26">
        <v>125</v>
      </c>
      <c r="Y341" s="26">
        <v>122</v>
      </c>
      <c r="Z341" s="26">
        <v>4</v>
      </c>
      <c r="AA341" s="26">
        <v>30</v>
      </c>
      <c r="AB341" s="26">
        <v>17</v>
      </c>
      <c r="AC341" s="26">
        <v>50</v>
      </c>
      <c r="AD341" s="205"/>
      <c r="AE341" s="25" t="s">
        <v>73</v>
      </c>
      <c r="AF341" s="26">
        <v>1328</v>
      </c>
      <c r="AG341" s="26">
        <v>731</v>
      </c>
      <c r="AH341" s="26">
        <v>29</v>
      </c>
      <c r="AI341" s="26">
        <v>621</v>
      </c>
      <c r="AJ341" s="26">
        <v>209</v>
      </c>
      <c r="AK341" s="26">
        <v>49</v>
      </c>
      <c r="AL341" s="26">
        <v>26</v>
      </c>
      <c r="AM341" s="26">
        <v>60</v>
      </c>
      <c r="AN341" s="26">
        <v>118</v>
      </c>
      <c r="AO341" s="26">
        <v>108</v>
      </c>
      <c r="AP341" s="26">
        <v>105</v>
      </c>
      <c r="AR341" s="80" t="s">
        <v>205</v>
      </c>
      <c r="AS341" s="80" t="s">
        <v>2624</v>
      </c>
      <c r="AT341" s="78">
        <v>3552</v>
      </c>
    </row>
    <row r="342" spans="1:46">
      <c r="A342" s="205" t="s">
        <v>206</v>
      </c>
      <c r="B342" s="8" t="s">
        <v>90</v>
      </c>
      <c r="C342" s="71">
        <v>0</v>
      </c>
      <c r="D342" s="71">
        <v>0</v>
      </c>
      <c r="E342" s="71">
        <v>55</v>
      </c>
      <c r="F342" s="71">
        <v>20</v>
      </c>
      <c r="G342" s="71">
        <v>52</v>
      </c>
      <c r="H342" s="71">
        <v>21</v>
      </c>
      <c r="I342" s="71">
        <v>105</v>
      </c>
      <c r="J342" s="71">
        <v>55</v>
      </c>
      <c r="K342" s="125">
        <v>212</v>
      </c>
      <c r="L342" s="125">
        <v>96</v>
      </c>
      <c r="M342" s="71">
        <v>0</v>
      </c>
      <c r="N342" s="71">
        <v>2</v>
      </c>
      <c r="O342" s="71">
        <v>2</v>
      </c>
      <c r="P342" s="71">
        <v>3</v>
      </c>
      <c r="Q342" s="125">
        <v>7</v>
      </c>
      <c r="R342" s="205" t="s">
        <v>206</v>
      </c>
      <c r="S342" s="8" t="s">
        <v>90</v>
      </c>
      <c r="T342" s="125">
        <v>6</v>
      </c>
      <c r="U342" s="71">
        <v>5</v>
      </c>
      <c r="V342" s="71">
        <v>3</v>
      </c>
      <c r="W342" s="71">
        <v>0</v>
      </c>
      <c r="X342" s="71">
        <v>5</v>
      </c>
      <c r="Y342" s="71">
        <v>5</v>
      </c>
      <c r="Z342" s="71">
        <v>0</v>
      </c>
      <c r="AA342" s="71">
        <v>2</v>
      </c>
      <c r="AB342" s="71">
        <v>1</v>
      </c>
      <c r="AC342" s="71">
        <v>3</v>
      </c>
      <c r="AD342" s="205" t="s">
        <v>206</v>
      </c>
      <c r="AE342" s="8" t="s">
        <v>90</v>
      </c>
      <c r="AF342" s="71">
        <v>0</v>
      </c>
      <c r="AG342" s="71">
        <v>15</v>
      </c>
      <c r="AH342" s="71">
        <v>0</v>
      </c>
      <c r="AI342" s="71">
        <v>99</v>
      </c>
      <c r="AJ342" s="71">
        <v>0</v>
      </c>
      <c r="AK342" s="71">
        <v>0</v>
      </c>
      <c r="AL342" s="71">
        <v>0</v>
      </c>
      <c r="AM342" s="71">
        <v>1</v>
      </c>
      <c r="AN342" s="71">
        <v>5</v>
      </c>
      <c r="AO342" s="71">
        <v>4</v>
      </c>
      <c r="AP342" s="71">
        <v>4</v>
      </c>
      <c r="AR342" s="80" t="s">
        <v>206</v>
      </c>
      <c r="AS342" s="80" t="s">
        <v>2625</v>
      </c>
      <c r="AT342" s="78">
        <v>198</v>
      </c>
    </row>
    <row r="343" spans="1:46">
      <c r="A343" s="205"/>
      <c r="B343" s="8" t="s">
        <v>91</v>
      </c>
      <c r="C343" s="71">
        <v>0</v>
      </c>
      <c r="D343" s="71">
        <v>0</v>
      </c>
      <c r="E343" s="71">
        <v>0</v>
      </c>
      <c r="F343" s="71">
        <v>0</v>
      </c>
      <c r="G343" s="71">
        <v>0</v>
      </c>
      <c r="H343" s="71">
        <v>0</v>
      </c>
      <c r="I343" s="71">
        <v>0</v>
      </c>
      <c r="J343" s="71">
        <v>0</v>
      </c>
      <c r="K343" s="125">
        <v>0</v>
      </c>
      <c r="L343" s="125">
        <v>0</v>
      </c>
      <c r="M343" s="71">
        <v>0</v>
      </c>
      <c r="N343" s="71">
        <v>0</v>
      </c>
      <c r="O343" s="71">
        <v>0</v>
      </c>
      <c r="P343" s="71">
        <v>0</v>
      </c>
      <c r="Q343" s="125">
        <v>0</v>
      </c>
      <c r="R343" s="205"/>
      <c r="S343" s="8" t="s">
        <v>91</v>
      </c>
      <c r="T343" s="125">
        <v>0</v>
      </c>
      <c r="U343" s="71">
        <v>0</v>
      </c>
      <c r="V343" s="71">
        <v>0</v>
      </c>
      <c r="W343" s="71">
        <v>0</v>
      </c>
      <c r="X343" s="71">
        <v>0</v>
      </c>
      <c r="Y343" s="71">
        <v>0</v>
      </c>
      <c r="Z343" s="71">
        <v>0</v>
      </c>
      <c r="AA343" s="71">
        <v>0</v>
      </c>
      <c r="AB343" s="71">
        <v>0</v>
      </c>
      <c r="AC343" s="71">
        <v>0</v>
      </c>
      <c r="AD343" s="205"/>
      <c r="AE343" s="8" t="s">
        <v>91</v>
      </c>
      <c r="AF343" s="71">
        <v>0</v>
      </c>
      <c r="AG343" s="71">
        <v>0</v>
      </c>
      <c r="AH343" s="71">
        <v>0</v>
      </c>
      <c r="AI343" s="71">
        <v>0</v>
      </c>
      <c r="AJ343" s="71">
        <v>0</v>
      </c>
      <c r="AK343" s="71">
        <v>0</v>
      </c>
      <c r="AL343" s="71">
        <v>0</v>
      </c>
      <c r="AM343" s="71">
        <v>0</v>
      </c>
      <c r="AN343" s="71">
        <v>0</v>
      </c>
      <c r="AO343" s="71">
        <v>0</v>
      </c>
      <c r="AP343" s="71">
        <v>0</v>
      </c>
      <c r="AR343" s="80" t="s">
        <v>206</v>
      </c>
      <c r="AS343" s="80" t="s">
        <v>2626</v>
      </c>
      <c r="AT343" s="78">
        <v>0</v>
      </c>
    </row>
    <row r="344" spans="1:46">
      <c r="A344" s="205"/>
      <c r="B344" s="25" t="s">
        <v>73</v>
      </c>
      <c r="C344" s="26">
        <v>0</v>
      </c>
      <c r="D344" s="26">
        <v>0</v>
      </c>
      <c r="E344" s="26">
        <v>55</v>
      </c>
      <c r="F344" s="26">
        <v>20</v>
      </c>
      <c r="G344" s="26">
        <v>52</v>
      </c>
      <c r="H344" s="26">
        <v>21</v>
      </c>
      <c r="I344" s="26">
        <v>105</v>
      </c>
      <c r="J344" s="26">
        <v>55</v>
      </c>
      <c r="K344" s="26">
        <v>212</v>
      </c>
      <c r="L344" s="26">
        <v>96</v>
      </c>
      <c r="M344" s="26">
        <v>0</v>
      </c>
      <c r="N344" s="26">
        <v>2</v>
      </c>
      <c r="O344" s="26">
        <v>2</v>
      </c>
      <c r="P344" s="26">
        <v>3</v>
      </c>
      <c r="Q344" s="26">
        <v>7</v>
      </c>
      <c r="R344" s="205"/>
      <c r="S344" s="25" t="s">
        <v>73</v>
      </c>
      <c r="T344" s="26">
        <v>6</v>
      </c>
      <c r="U344" s="26">
        <v>5</v>
      </c>
      <c r="V344" s="26">
        <v>3</v>
      </c>
      <c r="W344" s="26">
        <v>0</v>
      </c>
      <c r="X344" s="26">
        <v>5</v>
      </c>
      <c r="Y344" s="26">
        <v>5</v>
      </c>
      <c r="Z344" s="26">
        <v>0</v>
      </c>
      <c r="AA344" s="26">
        <v>2</v>
      </c>
      <c r="AB344" s="26">
        <v>1</v>
      </c>
      <c r="AC344" s="26">
        <v>3</v>
      </c>
      <c r="AD344" s="205"/>
      <c r="AE344" s="25" t="s">
        <v>73</v>
      </c>
      <c r="AF344" s="26">
        <v>0</v>
      </c>
      <c r="AG344" s="26">
        <v>15</v>
      </c>
      <c r="AH344" s="26">
        <v>0</v>
      </c>
      <c r="AI344" s="26">
        <v>99</v>
      </c>
      <c r="AJ344" s="26">
        <v>0</v>
      </c>
      <c r="AK344" s="26">
        <v>0</v>
      </c>
      <c r="AL344" s="26">
        <v>0</v>
      </c>
      <c r="AM344" s="26">
        <v>1</v>
      </c>
      <c r="AN344" s="26">
        <v>5</v>
      </c>
      <c r="AO344" s="26">
        <v>4</v>
      </c>
      <c r="AP344" s="26">
        <v>4</v>
      </c>
      <c r="AR344" s="80" t="s">
        <v>206</v>
      </c>
      <c r="AS344" s="80" t="s">
        <v>2627</v>
      </c>
      <c r="AT344" s="78">
        <v>198</v>
      </c>
    </row>
    <row r="345" spans="1:46">
      <c r="A345" s="7" t="s">
        <v>110</v>
      </c>
      <c r="B345" s="8"/>
      <c r="C345" s="22"/>
      <c r="D345" s="11"/>
      <c r="E345" s="22"/>
      <c r="F345" s="22"/>
      <c r="G345" s="22"/>
      <c r="H345" s="22"/>
      <c r="I345" s="22"/>
      <c r="J345" s="22"/>
      <c r="K345" s="7"/>
      <c r="L345" s="7"/>
      <c r="M345" s="8"/>
      <c r="N345" s="8"/>
      <c r="O345" s="22"/>
      <c r="P345" s="22"/>
      <c r="Q345" s="7"/>
      <c r="R345" s="7" t="s">
        <v>110</v>
      </c>
      <c r="S345" s="23"/>
      <c r="T345" s="23"/>
      <c r="U345" s="23"/>
      <c r="V345" s="20"/>
      <c r="W345" s="17"/>
      <c r="X345" s="19"/>
      <c r="Y345" s="17"/>
      <c r="Z345" s="17"/>
      <c r="AA345" s="19"/>
      <c r="AB345" s="17"/>
      <c r="AC345" s="19"/>
      <c r="AD345" s="7" t="s">
        <v>110</v>
      </c>
      <c r="AE345" s="8"/>
      <c r="AF345" s="22"/>
      <c r="AG345" s="22"/>
      <c r="AH345" s="22"/>
      <c r="AI345" s="11"/>
      <c r="AJ345" s="22"/>
      <c r="AK345" s="22"/>
      <c r="AL345" s="22"/>
      <c r="AM345" s="22"/>
      <c r="AN345" s="22"/>
      <c r="AO345" s="22"/>
      <c r="AP345" s="22"/>
      <c r="AR345" s="80" t="str">
        <f>IF(A345="",AR344,A345)</f>
        <v>ITASY</v>
      </c>
      <c r="AS345" s="80" t="str">
        <f>AR345&amp;B345</f>
        <v>ITASY</v>
      </c>
      <c r="AT345" s="78">
        <f>AF345+AH345+2*AI345+3*AJ345+4*AK345+5*AL345</f>
        <v>0</v>
      </c>
    </row>
    <row r="346" spans="1:46">
      <c r="A346" s="205" t="s">
        <v>207</v>
      </c>
      <c r="B346" s="8" t="s">
        <v>90</v>
      </c>
      <c r="C346" s="71">
        <v>0</v>
      </c>
      <c r="D346" s="71">
        <v>0</v>
      </c>
      <c r="E346" s="71">
        <v>358</v>
      </c>
      <c r="F346" s="71">
        <v>182</v>
      </c>
      <c r="G346" s="71">
        <v>462</v>
      </c>
      <c r="H346" s="71">
        <v>220</v>
      </c>
      <c r="I346" s="71">
        <v>723</v>
      </c>
      <c r="J346" s="71">
        <v>357</v>
      </c>
      <c r="K346" s="125">
        <v>1543</v>
      </c>
      <c r="L346" s="125">
        <v>759</v>
      </c>
      <c r="M346" s="71">
        <v>0</v>
      </c>
      <c r="N346" s="71">
        <v>24</v>
      </c>
      <c r="O346" s="71">
        <v>24</v>
      </c>
      <c r="P346" s="71">
        <v>33</v>
      </c>
      <c r="Q346" s="125">
        <v>81</v>
      </c>
      <c r="R346" s="205" t="s">
        <v>207</v>
      </c>
      <c r="S346" s="8" t="s">
        <v>90</v>
      </c>
      <c r="T346" s="125">
        <v>60</v>
      </c>
      <c r="U346" s="71">
        <v>53</v>
      </c>
      <c r="V346" s="71">
        <v>6</v>
      </c>
      <c r="W346" s="71">
        <v>1</v>
      </c>
      <c r="X346" s="71">
        <v>56</v>
      </c>
      <c r="Y346" s="71">
        <v>51</v>
      </c>
      <c r="Z346" s="71">
        <v>4</v>
      </c>
      <c r="AA346" s="71">
        <v>8</v>
      </c>
      <c r="AB346" s="71">
        <v>5</v>
      </c>
      <c r="AC346" s="71">
        <v>33</v>
      </c>
      <c r="AD346" s="205" t="s">
        <v>207</v>
      </c>
      <c r="AE346" s="8" t="s">
        <v>90</v>
      </c>
      <c r="AF346" s="71">
        <v>654</v>
      </c>
      <c r="AG346" s="71">
        <v>248</v>
      </c>
      <c r="AH346" s="71">
        <v>10</v>
      </c>
      <c r="AI346" s="71">
        <v>255</v>
      </c>
      <c r="AJ346" s="71">
        <v>33</v>
      </c>
      <c r="AK346" s="71">
        <v>18</v>
      </c>
      <c r="AL346" s="71">
        <v>24</v>
      </c>
      <c r="AM346" s="71">
        <v>26</v>
      </c>
      <c r="AN346" s="71">
        <v>84</v>
      </c>
      <c r="AO346" s="71">
        <v>72</v>
      </c>
      <c r="AP346" s="71">
        <v>65</v>
      </c>
      <c r="AR346" s="80" t="s">
        <v>207</v>
      </c>
      <c r="AS346" s="80" t="s">
        <v>2631</v>
      </c>
      <c r="AT346" s="78">
        <v>1465</v>
      </c>
    </row>
    <row r="347" spans="1:46">
      <c r="A347" s="205"/>
      <c r="B347" s="8" t="s">
        <v>91</v>
      </c>
      <c r="C347" s="71">
        <v>3</v>
      </c>
      <c r="D347" s="71">
        <v>2</v>
      </c>
      <c r="E347" s="71">
        <v>571</v>
      </c>
      <c r="F347" s="71">
        <v>294</v>
      </c>
      <c r="G347" s="71">
        <v>899</v>
      </c>
      <c r="H347" s="71">
        <v>496</v>
      </c>
      <c r="I347" s="71">
        <v>1046</v>
      </c>
      <c r="J347" s="71">
        <v>502</v>
      </c>
      <c r="K347" s="125">
        <v>2519</v>
      </c>
      <c r="L347" s="125">
        <v>1294</v>
      </c>
      <c r="M347" s="71">
        <v>1</v>
      </c>
      <c r="N347" s="71">
        <v>19</v>
      </c>
      <c r="O347" s="71">
        <v>27</v>
      </c>
      <c r="P347" s="71">
        <v>32</v>
      </c>
      <c r="Q347" s="125">
        <v>79</v>
      </c>
      <c r="R347" s="205"/>
      <c r="S347" s="8" t="s">
        <v>91</v>
      </c>
      <c r="T347" s="125">
        <v>73</v>
      </c>
      <c r="U347" s="71">
        <v>66</v>
      </c>
      <c r="V347" s="71">
        <v>53</v>
      </c>
      <c r="W347" s="71">
        <v>10</v>
      </c>
      <c r="X347" s="71">
        <v>75</v>
      </c>
      <c r="Y347" s="71">
        <v>72</v>
      </c>
      <c r="Z347" s="71">
        <v>9</v>
      </c>
      <c r="AA347" s="71">
        <v>15</v>
      </c>
      <c r="AB347" s="71">
        <v>6</v>
      </c>
      <c r="AC347" s="71">
        <v>33</v>
      </c>
      <c r="AD347" s="205"/>
      <c r="AE347" s="8" t="s">
        <v>91</v>
      </c>
      <c r="AF347" s="71">
        <v>1554</v>
      </c>
      <c r="AG347" s="71">
        <v>581</v>
      </c>
      <c r="AH347" s="71">
        <v>28</v>
      </c>
      <c r="AI347" s="71">
        <v>407</v>
      </c>
      <c r="AJ347" s="71">
        <v>124</v>
      </c>
      <c r="AK347" s="71">
        <v>59</v>
      </c>
      <c r="AL347" s="71">
        <v>22</v>
      </c>
      <c r="AM347" s="71">
        <v>53</v>
      </c>
      <c r="AN347" s="71">
        <v>79</v>
      </c>
      <c r="AO347" s="71">
        <v>78</v>
      </c>
      <c r="AP347" s="71">
        <v>76</v>
      </c>
      <c r="AR347" s="80" t="s">
        <v>207</v>
      </c>
      <c r="AS347" s="80" t="s">
        <v>2632</v>
      </c>
      <c r="AT347" s="78">
        <v>3114</v>
      </c>
    </row>
    <row r="348" spans="1:46">
      <c r="A348" s="205"/>
      <c r="B348" s="25" t="s">
        <v>73</v>
      </c>
      <c r="C348" s="26">
        <v>3</v>
      </c>
      <c r="D348" s="26">
        <v>2</v>
      </c>
      <c r="E348" s="26">
        <v>929</v>
      </c>
      <c r="F348" s="26">
        <v>476</v>
      </c>
      <c r="G348" s="26">
        <v>1361</v>
      </c>
      <c r="H348" s="26">
        <v>716</v>
      </c>
      <c r="I348" s="26">
        <v>1769</v>
      </c>
      <c r="J348" s="26">
        <v>859</v>
      </c>
      <c r="K348" s="26">
        <v>4062</v>
      </c>
      <c r="L348" s="26">
        <v>2053</v>
      </c>
      <c r="M348" s="26">
        <v>1</v>
      </c>
      <c r="N348" s="26">
        <v>43</v>
      </c>
      <c r="O348" s="26">
        <v>51</v>
      </c>
      <c r="P348" s="26">
        <v>65</v>
      </c>
      <c r="Q348" s="26">
        <v>160</v>
      </c>
      <c r="R348" s="205"/>
      <c r="S348" s="25" t="s">
        <v>73</v>
      </c>
      <c r="T348" s="26">
        <v>133</v>
      </c>
      <c r="U348" s="26">
        <v>119</v>
      </c>
      <c r="V348" s="26">
        <v>59</v>
      </c>
      <c r="W348" s="26">
        <v>11</v>
      </c>
      <c r="X348" s="26">
        <v>131</v>
      </c>
      <c r="Y348" s="26">
        <v>123</v>
      </c>
      <c r="Z348" s="26">
        <v>13</v>
      </c>
      <c r="AA348" s="26">
        <v>23</v>
      </c>
      <c r="AB348" s="26">
        <v>11</v>
      </c>
      <c r="AC348" s="26">
        <v>66</v>
      </c>
      <c r="AD348" s="205"/>
      <c r="AE348" s="25" t="s">
        <v>73</v>
      </c>
      <c r="AF348" s="26">
        <v>2208</v>
      </c>
      <c r="AG348" s="26">
        <v>829</v>
      </c>
      <c r="AH348" s="26">
        <v>38</v>
      </c>
      <c r="AI348" s="26">
        <v>662</v>
      </c>
      <c r="AJ348" s="26">
        <v>157</v>
      </c>
      <c r="AK348" s="26">
        <v>77</v>
      </c>
      <c r="AL348" s="26">
        <v>46</v>
      </c>
      <c r="AM348" s="26">
        <v>79</v>
      </c>
      <c r="AN348" s="26">
        <v>163</v>
      </c>
      <c r="AO348" s="26">
        <v>150</v>
      </c>
      <c r="AP348" s="26">
        <v>141</v>
      </c>
      <c r="AR348" s="80" t="s">
        <v>207</v>
      </c>
      <c r="AS348" s="80" t="s">
        <v>2633</v>
      </c>
      <c r="AT348" s="78">
        <v>4579</v>
      </c>
    </row>
    <row r="349" spans="1:46">
      <c r="A349" s="205" t="s">
        <v>208</v>
      </c>
      <c r="B349" s="8" t="s">
        <v>90</v>
      </c>
      <c r="C349" s="71">
        <v>0</v>
      </c>
      <c r="D349" s="71">
        <v>0</v>
      </c>
      <c r="E349" s="71">
        <v>157</v>
      </c>
      <c r="F349" s="71">
        <v>80</v>
      </c>
      <c r="G349" s="71">
        <v>546</v>
      </c>
      <c r="H349" s="71">
        <v>274</v>
      </c>
      <c r="I349" s="71">
        <v>886</v>
      </c>
      <c r="J349" s="71">
        <v>446</v>
      </c>
      <c r="K349" s="125">
        <v>1589</v>
      </c>
      <c r="L349" s="125">
        <v>800</v>
      </c>
      <c r="M349" s="71">
        <v>0</v>
      </c>
      <c r="N349" s="71">
        <v>12</v>
      </c>
      <c r="O349" s="71">
        <v>22</v>
      </c>
      <c r="P349" s="71">
        <v>34</v>
      </c>
      <c r="Q349" s="125">
        <v>68</v>
      </c>
      <c r="R349" s="205" t="s">
        <v>208</v>
      </c>
      <c r="S349" s="8" t="s">
        <v>90</v>
      </c>
      <c r="T349" s="125">
        <v>49</v>
      </c>
      <c r="U349" s="71">
        <v>46</v>
      </c>
      <c r="V349" s="71">
        <v>37</v>
      </c>
      <c r="W349" s="71">
        <v>5</v>
      </c>
      <c r="X349" s="71">
        <v>54</v>
      </c>
      <c r="Y349" s="71">
        <v>52</v>
      </c>
      <c r="Z349" s="71">
        <v>6</v>
      </c>
      <c r="AA349" s="71">
        <v>25</v>
      </c>
      <c r="AB349" s="71">
        <v>12</v>
      </c>
      <c r="AC349" s="71">
        <v>32</v>
      </c>
      <c r="AD349" s="205" t="s">
        <v>208</v>
      </c>
      <c r="AE349" s="8" t="s">
        <v>90</v>
      </c>
      <c r="AF349" s="71">
        <v>668</v>
      </c>
      <c r="AG349" s="71">
        <v>263</v>
      </c>
      <c r="AH349" s="71">
        <v>42</v>
      </c>
      <c r="AI349" s="71">
        <v>318</v>
      </c>
      <c r="AJ349" s="71">
        <v>48</v>
      </c>
      <c r="AK349" s="71">
        <v>19</v>
      </c>
      <c r="AL349" s="71">
        <v>10</v>
      </c>
      <c r="AM349" s="71">
        <v>27</v>
      </c>
      <c r="AN349" s="71">
        <v>51</v>
      </c>
      <c r="AO349" s="71">
        <v>40</v>
      </c>
      <c r="AP349" s="71">
        <v>40</v>
      </c>
      <c r="AR349" s="80" t="s">
        <v>208</v>
      </c>
      <c r="AS349" s="80" t="s">
        <v>2634</v>
      </c>
      <c r="AT349" s="78">
        <v>1616</v>
      </c>
    </row>
    <row r="350" spans="1:46">
      <c r="A350" s="205"/>
      <c r="B350" s="8" t="s">
        <v>91</v>
      </c>
      <c r="C350" s="71">
        <v>11</v>
      </c>
      <c r="D350" s="71">
        <v>3</v>
      </c>
      <c r="E350" s="71">
        <v>96</v>
      </c>
      <c r="F350" s="71">
        <v>43</v>
      </c>
      <c r="G350" s="71">
        <v>182</v>
      </c>
      <c r="H350" s="71">
        <v>99</v>
      </c>
      <c r="I350" s="71">
        <v>238</v>
      </c>
      <c r="J350" s="71">
        <v>112</v>
      </c>
      <c r="K350" s="125">
        <v>527</v>
      </c>
      <c r="L350" s="125">
        <v>257</v>
      </c>
      <c r="M350" s="71">
        <v>2</v>
      </c>
      <c r="N350" s="71">
        <v>8</v>
      </c>
      <c r="O350" s="71">
        <v>11</v>
      </c>
      <c r="P350" s="71">
        <v>11</v>
      </c>
      <c r="Q350" s="125">
        <v>32</v>
      </c>
      <c r="R350" s="205"/>
      <c r="S350" s="8" t="s">
        <v>91</v>
      </c>
      <c r="T350" s="125">
        <v>22</v>
      </c>
      <c r="U350" s="71">
        <v>21</v>
      </c>
      <c r="V350" s="71">
        <v>22</v>
      </c>
      <c r="W350" s="71">
        <v>0</v>
      </c>
      <c r="X350" s="71">
        <v>23</v>
      </c>
      <c r="Y350" s="71">
        <v>22</v>
      </c>
      <c r="Z350" s="71">
        <v>2</v>
      </c>
      <c r="AA350" s="71">
        <v>14</v>
      </c>
      <c r="AB350" s="71">
        <v>7</v>
      </c>
      <c r="AC350" s="71">
        <v>10</v>
      </c>
      <c r="AD350" s="205"/>
      <c r="AE350" s="8" t="s">
        <v>91</v>
      </c>
      <c r="AF350" s="71">
        <v>393</v>
      </c>
      <c r="AG350" s="71">
        <v>171</v>
      </c>
      <c r="AH350" s="71">
        <v>0</v>
      </c>
      <c r="AI350" s="71">
        <v>64</v>
      </c>
      <c r="AJ350" s="71">
        <v>0</v>
      </c>
      <c r="AK350" s="71">
        <v>0</v>
      </c>
      <c r="AL350" s="71">
        <v>0</v>
      </c>
      <c r="AM350" s="71">
        <v>29</v>
      </c>
      <c r="AN350" s="71">
        <v>24</v>
      </c>
      <c r="AO350" s="71">
        <v>18</v>
      </c>
      <c r="AP350" s="71">
        <v>18</v>
      </c>
      <c r="AR350" s="80" t="s">
        <v>208</v>
      </c>
      <c r="AS350" s="80" t="s">
        <v>2635</v>
      </c>
      <c r="AT350" s="78">
        <v>521</v>
      </c>
    </row>
    <row r="351" spans="1:46" ht="14.45" customHeight="1">
      <c r="A351" s="205"/>
      <c r="B351" s="25" t="s">
        <v>73</v>
      </c>
      <c r="C351" s="26">
        <v>11</v>
      </c>
      <c r="D351" s="26">
        <v>3</v>
      </c>
      <c r="E351" s="26">
        <v>253</v>
      </c>
      <c r="F351" s="26">
        <v>123</v>
      </c>
      <c r="G351" s="26">
        <v>728</v>
      </c>
      <c r="H351" s="26">
        <v>373</v>
      </c>
      <c r="I351" s="26">
        <v>1124</v>
      </c>
      <c r="J351" s="26">
        <v>558</v>
      </c>
      <c r="K351" s="26">
        <v>2116</v>
      </c>
      <c r="L351" s="26">
        <v>1057</v>
      </c>
      <c r="M351" s="26">
        <v>2</v>
      </c>
      <c r="N351" s="26">
        <v>20</v>
      </c>
      <c r="O351" s="26">
        <v>33</v>
      </c>
      <c r="P351" s="26">
        <v>45</v>
      </c>
      <c r="Q351" s="26">
        <v>100</v>
      </c>
      <c r="R351" s="205"/>
      <c r="S351" s="25" t="s">
        <v>73</v>
      </c>
      <c r="T351" s="26">
        <v>71</v>
      </c>
      <c r="U351" s="26">
        <v>67</v>
      </c>
      <c r="V351" s="26">
        <v>59</v>
      </c>
      <c r="W351" s="26">
        <v>5</v>
      </c>
      <c r="X351" s="26">
        <v>77</v>
      </c>
      <c r="Y351" s="26">
        <v>74</v>
      </c>
      <c r="Z351" s="26">
        <v>8</v>
      </c>
      <c r="AA351" s="26">
        <v>39</v>
      </c>
      <c r="AB351" s="26">
        <v>19</v>
      </c>
      <c r="AC351" s="26">
        <v>42</v>
      </c>
      <c r="AD351" s="205"/>
      <c r="AE351" s="25" t="s">
        <v>73</v>
      </c>
      <c r="AF351" s="26">
        <v>1061</v>
      </c>
      <c r="AG351" s="26">
        <v>434</v>
      </c>
      <c r="AH351" s="26">
        <v>42</v>
      </c>
      <c r="AI351" s="26">
        <v>382</v>
      </c>
      <c r="AJ351" s="26">
        <v>48</v>
      </c>
      <c r="AK351" s="26">
        <v>19</v>
      </c>
      <c r="AL351" s="26">
        <v>10</v>
      </c>
      <c r="AM351" s="26">
        <v>56</v>
      </c>
      <c r="AN351" s="26">
        <v>75</v>
      </c>
      <c r="AO351" s="26">
        <v>58</v>
      </c>
      <c r="AP351" s="26">
        <v>58</v>
      </c>
      <c r="AR351" s="80" t="s">
        <v>208</v>
      </c>
      <c r="AS351" s="80" t="s">
        <v>2636</v>
      </c>
      <c r="AT351" s="78">
        <v>2137</v>
      </c>
    </row>
    <row r="352" spans="1:46" ht="14.45" customHeight="1">
      <c r="A352" s="205" t="s">
        <v>209</v>
      </c>
      <c r="B352" s="8" t="s">
        <v>90</v>
      </c>
      <c r="C352" s="71">
        <v>0</v>
      </c>
      <c r="D352" s="71">
        <v>0</v>
      </c>
      <c r="E352" s="71">
        <v>98</v>
      </c>
      <c r="F352" s="71">
        <v>52</v>
      </c>
      <c r="G352" s="71">
        <v>141</v>
      </c>
      <c r="H352" s="71">
        <v>72</v>
      </c>
      <c r="I352" s="71">
        <v>369</v>
      </c>
      <c r="J352" s="71">
        <v>177</v>
      </c>
      <c r="K352" s="125">
        <v>608</v>
      </c>
      <c r="L352" s="125">
        <v>301</v>
      </c>
      <c r="M352" s="71">
        <v>0</v>
      </c>
      <c r="N352" s="71">
        <v>8</v>
      </c>
      <c r="O352" s="71">
        <v>7</v>
      </c>
      <c r="P352" s="71">
        <v>14</v>
      </c>
      <c r="Q352" s="125">
        <v>29</v>
      </c>
      <c r="R352" s="205" t="s">
        <v>209</v>
      </c>
      <c r="S352" s="8" t="s">
        <v>90</v>
      </c>
      <c r="T352" s="125">
        <v>24</v>
      </c>
      <c r="U352" s="71">
        <v>23</v>
      </c>
      <c r="V352" s="71">
        <v>13</v>
      </c>
      <c r="W352" s="71">
        <v>1</v>
      </c>
      <c r="X352" s="71">
        <v>20</v>
      </c>
      <c r="Y352" s="71">
        <v>19</v>
      </c>
      <c r="Z352" s="71">
        <v>0</v>
      </c>
      <c r="AA352" s="71">
        <v>4</v>
      </c>
      <c r="AB352" s="71">
        <v>2</v>
      </c>
      <c r="AC352" s="71">
        <v>14</v>
      </c>
      <c r="AD352" s="205" t="s">
        <v>209</v>
      </c>
      <c r="AE352" s="8" t="s">
        <v>90</v>
      </c>
      <c r="AF352" s="71">
        <v>169</v>
      </c>
      <c r="AG352" s="71">
        <v>75</v>
      </c>
      <c r="AH352" s="71">
        <v>0</v>
      </c>
      <c r="AI352" s="71">
        <v>99</v>
      </c>
      <c r="AJ352" s="71">
        <v>43</v>
      </c>
      <c r="AK352" s="71">
        <v>77</v>
      </c>
      <c r="AL352" s="71">
        <v>7</v>
      </c>
      <c r="AM352" s="71">
        <v>14</v>
      </c>
      <c r="AN352" s="71">
        <v>29</v>
      </c>
      <c r="AO352" s="71">
        <v>29</v>
      </c>
      <c r="AP352" s="71">
        <v>25</v>
      </c>
      <c r="AR352" s="80" t="s">
        <v>209</v>
      </c>
      <c r="AS352" s="80" t="s">
        <v>2637</v>
      </c>
      <c r="AT352" s="78">
        <v>839</v>
      </c>
    </row>
    <row r="353" spans="1:46">
      <c r="A353" s="205"/>
      <c r="B353" s="8" t="s">
        <v>91</v>
      </c>
      <c r="C353" s="71">
        <v>0</v>
      </c>
      <c r="D353" s="71">
        <v>0</v>
      </c>
      <c r="E353" s="71">
        <v>62</v>
      </c>
      <c r="F353" s="71">
        <v>30</v>
      </c>
      <c r="G353" s="71">
        <v>190</v>
      </c>
      <c r="H353" s="71">
        <v>99</v>
      </c>
      <c r="I353" s="71">
        <v>266</v>
      </c>
      <c r="J353" s="71">
        <v>126</v>
      </c>
      <c r="K353" s="125">
        <v>518</v>
      </c>
      <c r="L353" s="125">
        <v>255</v>
      </c>
      <c r="M353" s="71">
        <v>0</v>
      </c>
      <c r="N353" s="71">
        <v>4</v>
      </c>
      <c r="O353" s="71">
        <v>7</v>
      </c>
      <c r="P353" s="71">
        <v>8</v>
      </c>
      <c r="Q353" s="125">
        <v>19</v>
      </c>
      <c r="R353" s="205"/>
      <c r="S353" s="8" t="s">
        <v>91</v>
      </c>
      <c r="T353" s="125">
        <v>11</v>
      </c>
      <c r="U353" s="71">
        <v>11</v>
      </c>
      <c r="V353" s="71">
        <v>9</v>
      </c>
      <c r="W353" s="71">
        <v>1</v>
      </c>
      <c r="X353" s="71">
        <v>16</v>
      </c>
      <c r="Y353" s="71">
        <v>16</v>
      </c>
      <c r="Z353" s="71">
        <v>1</v>
      </c>
      <c r="AA353" s="71">
        <v>6</v>
      </c>
      <c r="AB353" s="71">
        <v>4</v>
      </c>
      <c r="AC353" s="71">
        <v>5</v>
      </c>
      <c r="AD353" s="205"/>
      <c r="AE353" s="8" t="s">
        <v>91</v>
      </c>
      <c r="AF353" s="71">
        <v>135</v>
      </c>
      <c r="AG353" s="71">
        <v>29</v>
      </c>
      <c r="AH353" s="71">
        <v>7</v>
      </c>
      <c r="AI353" s="71">
        <v>24</v>
      </c>
      <c r="AJ353" s="71">
        <v>55</v>
      </c>
      <c r="AK353" s="71">
        <v>40</v>
      </c>
      <c r="AL353" s="71">
        <v>0</v>
      </c>
      <c r="AM353" s="71">
        <v>10</v>
      </c>
      <c r="AN353" s="71">
        <v>20</v>
      </c>
      <c r="AO353" s="71">
        <v>17</v>
      </c>
      <c r="AP353" s="71">
        <v>14</v>
      </c>
      <c r="AR353" s="80" t="s">
        <v>209</v>
      </c>
      <c r="AS353" s="80" t="s">
        <v>2638</v>
      </c>
      <c r="AT353" s="78">
        <v>515</v>
      </c>
    </row>
    <row r="354" spans="1:46">
      <c r="A354" s="205"/>
      <c r="B354" s="25" t="s">
        <v>73</v>
      </c>
      <c r="C354" s="26">
        <v>0</v>
      </c>
      <c r="D354" s="26">
        <v>0</v>
      </c>
      <c r="E354" s="26">
        <v>160</v>
      </c>
      <c r="F354" s="26">
        <v>82</v>
      </c>
      <c r="G354" s="26">
        <v>331</v>
      </c>
      <c r="H354" s="26">
        <v>171</v>
      </c>
      <c r="I354" s="26">
        <v>635</v>
      </c>
      <c r="J354" s="26">
        <v>303</v>
      </c>
      <c r="K354" s="26">
        <v>1126</v>
      </c>
      <c r="L354" s="26">
        <v>556</v>
      </c>
      <c r="M354" s="26">
        <v>0</v>
      </c>
      <c r="N354" s="26">
        <v>12</v>
      </c>
      <c r="O354" s="26">
        <v>14</v>
      </c>
      <c r="P354" s="26">
        <v>22</v>
      </c>
      <c r="Q354" s="26">
        <v>48</v>
      </c>
      <c r="R354" s="205"/>
      <c r="S354" s="25" t="s">
        <v>73</v>
      </c>
      <c r="T354" s="26">
        <v>35</v>
      </c>
      <c r="U354" s="26">
        <v>34</v>
      </c>
      <c r="V354" s="26">
        <v>22</v>
      </c>
      <c r="W354" s="26">
        <v>2</v>
      </c>
      <c r="X354" s="26">
        <v>36</v>
      </c>
      <c r="Y354" s="26">
        <v>35</v>
      </c>
      <c r="Z354" s="26">
        <v>1</v>
      </c>
      <c r="AA354" s="26">
        <v>10</v>
      </c>
      <c r="AB354" s="26">
        <v>6</v>
      </c>
      <c r="AC354" s="26">
        <v>19</v>
      </c>
      <c r="AD354" s="205"/>
      <c r="AE354" s="25" t="s">
        <v>73</v>
      </c>
      <c r="AF354" s="26">
        <v>304</v>
      </c>
      <c r="AG354" s="26">
        <v>104</v>
      </c>
      <c r="AH354" s="26">
        <v>7</v>
      </c>
      <c r="AI354" s="26">
        <v>123</v>
      </c>
      <c r="AJ354" s="26">
        <v>98</v>
      </c>
      <c r="AK354" s="26">
        <v>117</v>
      </c>
      <c r="AL354" s="26">
        <v>7</v>
      </c>
      <c r="AM354" s="26">
        <v>24</v>
      </c>
      <c r="AN354" s="26">
        <v>49</v>
      </c>
      <c r="AO354" s="26">
        <v>46</v>
      </c>
      <c r="AP354" s="26">
        <v>39</v>
      </c>
      <c r="AR354" s="80" t="s">
        <v>209</v>
      </c>
      <c r="AS354" s="80" t="s">
        <v>2639</v>
      </c>
      <c r="AT354" s="78">
        <v>1354</v>
      </c>
    </row>
    <row r="355" spans="1:46" ht="14.45" customHeight="1">
      <c r="A355" s="7" t="s">
        <v>111</v>
      </c>
      <c r="B355" s="8"/>
      <c r="C355" s="22"/>
      <c r="D355" s="11"/>
      <c r="E355" s="22"/>
      <c r="F355" s="22"/>
      <c r="G355" s="22"/>
      <c r="H355" s="22"/>
      <c r="I355" s="22"/>
      <c r="J355" s="22"/>
      <c r="K355" s="7"/>
      <c r="L355" s="7"/>
      <c r="M355" s="8"/>
      <c r="N355" s="8"/>
      <c r="O355" s="22"/>
      <c r="P355" s="22"/>
      <c r="Q355" s="7"/>
      <c r="R355" s="7" t="s">
        <v>111</v>
      </c>
      <c r="S355" s="8"/>
      <c r="T355" s="23"/>
      <c r="U355" s="23"/>
      <c r="V355" s="20"/>
      <c r="W355" s="17"/>
      <c r="X355" s="19"/>
      <c r="Y355" s="17"/>
      <c r="Z355" s="17"/>
      <c r="AA355" s="19"/>
      <c r="AB355" s="17"/>
      <c r="AC355" s="19"/>
      <c r="AD355" s="7" t="s">
        <v>111</v>
      </c>
      <c r="AE355" s="8"/>
      <c r="AF355" s="22"/>
      <c r="AG355" s="22"/>
      <c r="AH355" s="22"/>
      <c r="AI355" s="11"/>
      <c r="AJ355" s="22"/>
      <c r="AK355" s="22"/>
      <c r="AL355" s="22"/>
      <c r="AM355" s="22"/>
      <c r="AN355" s="22"/>
      <c r="AO355" s="22"/>
      <c r="AP355" s="22"/>
      <c r="AR355" s="80" t="str">
        <f>IF(A355="",AR354,A355)</f>
        <v>MELAKY</v>
      </c>
      <c r="AS355" s="80" t="str">
        <f>AR355&amp;B355</f>
        <v>MELAKY</v>
      </c>
      <c r="AT355" s="78">
        <f>AF355+AH355+2*AI355+3*AJ355+4*AK355+5*AL355</f>
        <v>0</v>
      </c>
    </row>
    <row r="356" spans="1:46" ht="14.45" customHeight="1">
      <c r="A356" s="205" t="s">
        <v>19</v>
      </c>
      <c r="B356" s="8" t="s">
        <v>90</v>
      </c>
      <c r="C356" s="71">
        <v>0</v>
      </c>
      <c r="D356" s="71">
        <v>0</v>
      </c>
      <c r="E356" s="71">
        <v>52</v>
      </c>
      <c r="F356" s="71">
        <v>24</v>
      </c>
      <c r="G356" s="71">
        <v>0</v>
      </c>
      <c r="H356" s="71">
        <v>0</v>
      </c>
      <c r="I356" s="71">
        <v>60</v>
      </c>
      <c r="J356" s="71">
        <v>34</v>
      </c>
      <c r="K356" s="125">
        <v>112</v>
      </c>
      <c r="L356" s="125">
        <v>58</v>
      </c>
      <c r="M356" s="71">
        <v>0</v>
      </c>
      <c r="N356" s="71">
        <v>1</v>
      </c>
      <c r="O356" s="71">
        <v>0</v>
      </c>
      <c r="P356" s="71">
        <v>1</v>
      </c>
      <c r="Q356" s="125">
        <v>2</v>
      </c>
      <c r="R356" s="205" t="s">
        <v>19</v>
      </c>
      <c r="S356" s="8" t="s">
        <v>90</v>
      </c>
      <c r="T356" s="125">
        <v>2</v>
      </c>
      <c r="U356" s="71">
        <v>2</v>
      </c>
      <c r="V356" s="71">
        <v>2</v>
      </c>
      <c r="W356" s="71">
        <v>0</v>
      </c>
      <c r="X356" s="71">
        <v>2</v>
      </c>
      <c r="Y356" s="71">
        <v>2</v>
      </c>
      <c r="Z356" s="71">
        <v>0</v>
      </c>
      <c r="AA356" s="71">
        <v>0</v>
      </c>
      <c r="AB356" s="71">
        <v>0</v>
      </c>
      <c r="AC356" s="71">
        <v>1</v>
      </c>
      <c r="AD356" s="205" t="s">
        <v>19</v>
      </c>
      <c r="AE356" s="8" t="s">
        <v>90</v>
      </c>
      <c r="AF356" s="71">
        <v>0</v>
      </c>
      <c r="AG356" s="71">
        <v>50</v>
      </c>
      <c r="AH356" s="71">
        <v>0</v>
      </c>
      <c r="AI356" s="71">
        <v>0</v>
      </c>
      <c r="AJ356" s="71">
        <v>9</v>
      </c>
      <c r="AK356" s="71">
        <v>0</v>
      </c>
      <c r="AL356" s="71">
        <v>7</v>
      </c>
      <c r="AM356" s="71">
        <v>4</v>
      </c>
      <c r="AN356" s="71">
        <v>2</v>
      </c>
      <c r="AO356" s="71">
        <v>2</v>
      </c>
      <c r="AP356" s="71">
        <v>2</v>
      </c>
      <c r="AR356" s="80" t="s">
        <v>19</v>
      </c>
      <c r="AS356" s="80" t="s">
        <v>2643</v>
      </c>
      <c r="AT356" s="78">
        <v>62</v>
      </c>
    </row>
    <row r="357" spans="1:46">
      <c r="A357" s="205"/>
      <c r="B357" s="8" t="s">
        <v>91</v>
      </c>
      <c r="C357" s="71">
        <v>0</v>
      </c>
      <c r="D357" s="71">
        <v>0</v>
      </c>
      <c r="E357" s="71">
        <v>0</v>
      </c>
      <c r="F357" s="71">
        <v>0</v>
      </c>
      <c r="G357" s="71">
        <v>0</v>
      </c>
      <c r="H357" s="71">
        <v>0</v>
      </c>
      <c r="I357" s="71">
        <v>0</v>
      </c>
      <c r="J357" s="71">
        <v>0</v>
      </c>
      <c r="K357" s="125">
        <v>0</v>
      </c>
      <c r="L357" s="125">
        <v>0</v>
      </c>
      <c r="M357" s="71">
        <v>0</v>
      </c>
      <c r="N357" s="71">
        <v>0</v>
      </c>
      <c r="O357" s="71">
        <v>0</v>
      </c>
      <c r="P357" s="71">
        <v>0</v>
      </c>
      <c r="Q357" s="125">
        <v>0</v>
      </c>
      <c r="R357" s="205"/>
      <c r="S357" s="8" t="s">
        <v>91</v>
      </c>
      <c r="T357" s="125">
        <v>0</v>
      </c>
      <c r="U357" s="71">
        <v>0</v>
      </c>
      <c r="V357" s="71">
        <v>0</v>
      </c>
      <c r="W357" s="71">
        <v>0</v>
      </c>
      <c r="X357" s="71">
        <v>0</v>
      </c>
      <c r="Y357" s="71">
        <v>0</v>
      </c>
      <c r="Z357" s="71">
        <v>0</v>
      </c>
      <c r="AA357" s="71">
        <v>0</v>
      </c>
      <c r="AB357" s="71">
        <v>0</v>
      </c>
      <c r="AC357" s="71">
        <v>0</v>
      </c>
      <c r="AD357" s="205"/>
      <c r="AE357" s="8" t="s">
        <v>91</v>
      </c>
      <c r="AF357" s="71">
        <v>0</v>
      </c>
      <c r="AG357" s="71">
        <v>0</v>
      </c>
      <c r="AH357" s="71">
        <v>0</v>
      </c>
      <c r="AI357" s="71">
        <v>0</v>
      </c>
      <c r="AJ357" s="71">
        <v>0</v>
      </c>
      <c r="AK357" s="71">
        <v>0</v>
      </c>
      <c r="AL357" s="71">
        <v>0</v>
      </c>
      <c r="AM357" s="71">
        <v>0</v>
      </c>
      <c r="AN357" s="71">
        <v>0</v>
      </c>
      <c r="AO357" s="71">
        <v>0</v>
      </c>
      <c r="AP357" s="71">
        <v>0</v>
      </c>
      <c r="AR357" s="80" t="s">
        <v>19</v>
      </c>
      <c r="AS357" s="80" t="s">
        <v>2644</v>
      </c>
      <c r="AT357" s="78">
        <v>0</v>
      </c>
    </row>
    <row r="358" spans="1:46">
      <c r="A358" s="205"/>
      <c r="B358" s="25" t="s">
        <v>73</v>
      </c>
      <c r="C358" s="26">
        <v>0</v>
      </c>
      <c r="D358" s="26">
        <v>0</v>
      </c>
      <c r="E358" s="26">
        <v>52</v>
      </c>
      <c r="F358" s="26">
        <v>24</v>
      </c>
      <c r="G358" s="26">
        <v>0</v>
      </c>
      <c r="H358" s="26">
        <v>0</v>
      </c>
      <c r="I358" s="26">
        <v>60</v>
      </c>
      <c r="J358" s="26">
        <v>34</v>
      </c>
      <c r="K358" s="26">
        <v>112</v>
      </c>
      <c r="L358" s="26">
        <v>58</v>
      </c>
      <c r="M358" s="26">
        <v>0</v>
      </c>
      <c r="N358" s="26">
        <v>1</v>
      </c>
      <c r="O358" s="26">
        <v>0</v>
      </c>
      <c r="P358" s="26">
        <v>1</v>
      </c>
      <c r="Q358" s="26">
        <v>2</v>
      </c>
      <c r="R358" s="205"/>
      <c r="S358" s="25" t="s">
        <v>73</v>
      </c>
      <c r="T358" s="26">
        <v>2</v>
      </c>
      <c r="U358" s="26">
        <v>2</v>
      </c>
      <c r="V358" s="26">
        <v>2</v>
      </c>
      <c r="W358" s="26">
        <v>0</v>
      </c>
      <c r="X358" s="26">
        <v>2</v>
      </c>
      <c r="Y358" s="26">
        <v>2</v>
      </c>
      <c r="Z358" s="26">
        <v>0</v>
      </c>
      <c r="AA358" s="26">
        <v>0</v>
      </c>
      <c r="AB358" s="26">
        <v>0</v>
      </c>
      <c r="AC358" s="26">
        <v>1</v>
      </c>
      <c r="AD358" s="205"/>
      <c r="AE358" s="25" t="s">
        <v>73</v>
      </c>
      <c r="AF358" s="26">
        <v>0</v>
      </c>
      <c r="AG358" s="26">
        <v>50</v>
      </c>
      <c r="AH358" s="26">
        <v>0</v>
      </c>
      <c r="AI358" s="26">
        <v>0</v>
      </c>
      <c r="AJ358" s="26">
        <v>9</v>
      </c>
      <c r="AK358" s="26">
        <v>0</v>
      </c>
      <c r="AL358" s="26">
        <v>7</v>
      </c>
      <c r="AM358" s="26">
        <v>4</v>
      </c>
      <c r="AN358" s="26">
        <v>2</v>
      </c>
      <c r="AO358" s="26">
        <v>2</v>
      </c>
      <c r="AP358" s="26">
        <v>2</v>
      </c>
      <c r="AR358" s="80" t="s">
        <v>19</v>
      </c>
      <c r="AS358" s="80" t="s">
        <v>2645</v>
      </c>
      <c r="AT358" s="78">
        <v>62</v>
      </c>
    </row>
    <row r="359" spans="1:46">
      <c r="A359" s="205" t="s">
        <v>210</v>
      </c>
      <c r="B359" s="8" t="s">
        <v>90</v>
      </c>
      <c r="C359" s="71">
        <v>0</v>
      </c>
      <c r="D359" s="71">
        <v>0</v>
      </c>
      <c r="E359" s="71">
        <v>21</v>
      </c>
      <c r="F359" s="71">
        <v>11</v>
      </c>
      <c r="G359" s="71">
        <v>61</v>
      </c>
      <c r="H359" s="71">
        <v>33</v>
      </c>
      <c r="I359" s="71">
        <v>87</v>
      </c>
      <c r="J359" s="71">
        <v>53</v>
      </c>
      <c r="K359" s="125">
        <v>169</v>
      </c>
      <c r="L359" s="125">
        <v>97</v>
      </c>
      <c r="M359" s="71">
        <v>0</v>
      </c>
      <c r="N359" s="71">
        <v>2</v>
      </c>
      <c r="O359" s="71">
        <v>2</v>
      </c>
      <c r="P359" s="71">
        <v>3</v>
      </c>
      <c r="Q359" s="125">
        <v>7</v>
      </c>
      <c r="R359" s="205" t="s">
        <v>210</v>
      </c>
      <c r="S359" s="8" t="s">
        <v>90</v>
      </c>
      <c r="T359" s="125">
        <v>5</v>
      </c>
      <c r="U359" s="71">
        <v>5</v>
      </c>
      <c r="V359" s="71">
        <v>4</v>
      </c>
      <c r="W359" s="71">
        <v>0</v>
      </c>
      <c r="X359" s="71">
        <v>7</v>
      </c>
      <c r="Y359" s="71">
        <v>7</v>
      </c>
      <c r="Z359" s="71">
        <v>2</v>
      </c>
      <c r="AA359" s="71">
        <v>3</v>
      </c>
      <c r="AB359" s="71">
        <v>3</v>
      </c>
      <c r="AC359" s="71">
        <v>3</v>
      </c>
      <c r="AD359" s="205" t="s">
        <v>210</v>
      </c>
      <c r="AE359" s="8" t="s">
        <v>90</v>
      </c>
      <c r="AF359" s="71">
        <v>43</v>
      </c>
      <c r="AG359" s="71">
        <v>46</v>
      </c>
      <c r="AH359" s="71">
        <v>43</v>
      </c>
      <c r="AI359" s="71">
        <v>5</v>
      </c>
      <c r="AJ359" s="71">
        <v>0</v>
      </c>
      <c r="AK359" s="71">
        <v>5</v>
      </c>
      <c r="AL359" s="71">
        <v>0</v>
      </c>
      <c r="AM359" s="71">
        <v>3</v>
      </c>
      <c r="AN359" s="71">
        <v>9</v>
      </c>
      <c r="AO359" s="71">
        <v>7</v>
      </c>
      <c r="AP359" s="71">
        <v>7</v>
      </c>
      <c r="AR359" s="80" t="s">
        <v>210</v>
      </c>
      <c r="AS359" s="80" t="s">
        <v>2646</v>
      </c>
      <c r="AT359" s="78">
        <v>116</v>
      </c>
    </row>
    <row r="360" spans="1:46">
      <c r="A360" s="205"/>
      <c r="B360" s="8" t="s">
        <v>91</v>
      </c>
      <c r="C360" s="71">
        <v>0</v>
      </c>
      <c r="D360" s="71">
        <v>0</v>
      </c>
      <c r="E360" s="71">
        <v>0</v>
      </c>
      <c r="F360" s="71">
        <v>0</v>
      </c>
      <c r="G360" s="71">
        <v>0</v>
      </c>
      <c r="H360" s="71">
        <v>0</v>
      </c>
      <c r="I360" s="71">
        <v>0</v>
      </c>
      <c r="J360" s="71">
        <v>0</v>
      </c>
      <c r="K360" s="125">
        <v>0</v>
      </c>
      <c r="L360" s="125">
        <v>0</v>
      </c>
      <c r="M360" s="71">
        <v>0</v>
      </c>
      <c r="N360" s="71">
        <v>0</v>
      </c>
      <c r="O360" s="71">
        <v>0</v>
      </c>
      <c r="P360" s="71">
        <v>0</v>
      </c>
      <c r="Q360" s="125">
        <v>0</v>
      </c>
      <c r="R360" s="205"/>
      <c r="S360" s="8" t="s">
        <v>91</v>
      </c>
      <c r="T360" s="125">
        <v>0</v>
      </c>
      <c r="U360" s="71">
        <v>0</v>
      </c>
      <c r="V360" s="71">
        <v>0</v>
      </c>
      <c r="W360" s="71">
        <v>0</v>
      </c>
      <c r="X360" s="71">
        <v>0</v>
      </c>
      <c r="Y360" s="71">
        <v>0</v>
      </c>
      <c r="Z360" s="71">
        <v>0</v>
      </c>
      <c r="AA360" s="71">
        <v>0</v>
      </c>
      <c r="AB360" s="71">
        <v>0</v>
      </c>
      <c r="AC360" s="71">
        <v>0</v>
      </c>
      <c r="AD360" s="205"/>
      <c r="AE360" s="8" t="s">
        <v>91</v>
      </c>
      <c r="AF360" s="71">
        <v>0</v>
      </c>
      <c r="AG360" s="71">
        <v>0</v>
      </c>
      <c r="AH360" s="71">
        <v>0</v>
      </c>
      <c r="AI360" s="71">
        <v>0</v>
      </c>
      <c r="AJ360" s="71">
        <v>0</v>
      </c>
      <c r="AK360" s="71">
        <v>0</v>
      </c>
      <c r="AL360" s="71">
        <v>0</v>
      </c>
      <c r="AM360" s="71">
        <v>0</v>
      </c>
      <c r="AN360" s="71">
        <v>0</v>
      </c>
      <c r="AO360" s="71">
        <v>0</v>
      </c>
      <c r="AP360" s="71">
        <v>0</v>
      </c>
      <c r="AR360" s="80" t="s">
        <v>210</v>
      </c>
      <c r="AS360" s="80" t="s">
        <v>2647</v>
      </c>
      <c r="AT360" s="78">
        <v>0</v>
      </c>
    </row>
    <row r="361" spans="1:46">
      <c r="A361" s="205"/>
      <c r="B361" s="25" t="s">
        <v>73</v>
      </c>
      <c r="C361" s="26">
        <v>0</v>
      </c>
      <c r="D361" s="26">
        <v>0</v>
      </c>
      <c r="E361" s="26">
        <v>21</v>
      </c>
      <c r="F361" s="26">
        <v>11</v>
      </c>
      <c r="G361" s="26">
        <v>61</v>
      </c>
      <c r="H361" s="26">
        <v>33</v>
      </c>
      <c r="I361" s="26">
        <v>87</v>
      </c>
      <c r="J361" s="26">
        <v>53</v>
      </c>
      <c r="K361" s="26">
        <v>169</v>
      </c>
      <c r="L361" s="26">
        <v>97</v>
      </c>
      <c r="M361" s="26">
        <v>0</v>
      </c>
      <c r="N361" s="26">
        <v>2</v>
      </c>
      <c r="O361" s="26">
        <v>2</v>
      </c>
      <c r="P361" s="26">
        <v>3</v>
      </c>
      <c r="Q361" s="26">
        <v>7</v>
      </c>
      <c r="R361" s="205"/>
      <c r="S361" s="25" t="s">
        <v>73</v>
      </c>
      <c r="T361" s="26">
        <v>5</v>
      </c>
      <c r="U361" s="26">
        <v>5</v>
      </c>
      <c r="V361" s="26">
        <v>4</v>
      </c>
      <c r="W361" s="26">
        <v>0</v>
      </c>
      <c r="X361" s="26">
        <v>7</v>
      </c>
      <c r="Y361" s="26">
        <v>7</v>
      </c>
      <c r="Z361" s="26">
        <v>2</v>
      </c>
      <c r="AA361" s="26">
        <v>3</v>
      </c>
      <c r="AB361" s="26">
        <v>3</v>
      </c>
      <c r="AC361" s="26">
        <v>3</v>
      </c>
      <c r="AD361" s="205"/>
      <c r="AE361" s="25" t="s">
        <v>73</v>
      </c>
      <c r="AF361" s="26">
        <v>43</v>
      </c>
      <c r="AG361" s="26">
        <v>46</v>
      </c>
      <c r="AH361" s="26">
        <v>43</v>
      </c>
      <c r="AI361" s="26">
        <v>5</v>
      </c>
      <c r="AJ361" s="26">
        <v>0</v>
      </c>
      <c r="AK361" s="26">
        <v>5</v>
      </c>
      <c r="AL361" s="26">
        <v>0</v>
      </c>
      <c r="AM361" s="26">
        <v>3</v>
      </c>
      <c r="AN361" s="26">
        <v>9</v>
      </c>
      <c r="AO361" s="26">
        <v>7</v>
      </c>
      <c r="AP361" s="26">
        <v>7</v>
      </c>
      <c r="AR361" s="80" t="s">
        <v>210</v>
      </c>
      <c r="AS361" s="80" t="s">
        <v>2648</v>
      </c>
      <c r="AT361" s="78">
        <v>116</v>
      </c>
    </row>
    <row r="362" spans="1:46">
      <c r="A362" s="205" t="s">
        <v>20</v>
      </c>
      <c r="B362" s="8" t="s">
        <v>90</v>
      </c>
      <c r="C362" s="71">
        <v>0</v>
      </c>
      <c r="D362" s="71">
        <v>0</v>
      </c>
      <c r="E362" s="71">
        <v>0</v>
      </c>
      <c r="F362" s="71">
        <v>0</v>
      </c>
      <c r="G362" s="71">
        <v>0</v>
      </c>
      <c r="H362" s="71">
        <v>0</v>
      </c>
      <c r="I362" s="71">
        <v>0</v>
      </c>
      <c r="J362" s="71">
        <v>0</v>
      </c>
      <c r="K362" s="125">
        <v>0</v>
      </c>
      <c r="L362" s="125">
        <v>0</v>
      </c>
      <c r="M362" s="71">
        <v>0</v>
      </c>
      <c r="N362" s="71">
        <v>0</v>
      </c>
      <c r="O362" s="71">
        <v>0</v>
      </c>
      <c r="P362" s="71">
        <v>0</v>
      </c>
      <c r="Q362" s="125">
        <v>0</v>
      </c>
      <c r="R362" s="205" t="s">
        <v>20</v>
      </c>
      <c r="S362" s="8" t="s">
        <v>90</v>
      </c>
      <c r="T362" s="125">
        <v>0</v>
      </c>
      <c r="U362" s="71">
        <v>0</v>
      </c>
      <c r="V362" s="71">
        <v>0</v>
      </c>
      <c r="W362" s="71">
        <v>0</v>
      </c>
      <c r="X362" s="71">
        <v>0</v>
      </c>
      <c r="Y362" s="71">
        <v>0</v>
      </c>
      <c r="Z362" s="71">
        <v>0</v>
      </c>
      <c r="AA362" s="71">
        <v>0</v>
      </c>
      <c r="AB362" s="71">
        <v>0</v>
      </c>
      <c r="AC362" s="71">
        <v>0</v>
      </c>
      <c r="AD362" s="205" t="s">
        <v>20</v>
      </c>
      <c r="AE362" s="8" t="s">
        <v>90</v>
      </c>
      <c r="AF362" s="71">
        <v>0</v>
      </c>
      <c r="AG362" s="71">
        <v>0</v>
      </c>
      <c r="AH362" s="71">
        <v>0</v>
      </c>
      <c r="AI362" s="71">
        <v>0</v>
      </c>
      <c r="AJ362" s="71">
        <v>0</v>
      </c>
      <c r="AK362" s="71">
        <v>0</v>
      </c>
      <c r="AL362" s="71">
        <v>0</v>
      </c>
      <c r="AM362" s="71">
        <v>0</v>
      </c>
      <c r="AN362" s="71">
        <v>0</v>
      </c>
      <c r="AO362" s="71">
        <v>0</v>
      </c>
      <c r="AP362" s="71">
        <v>0</v>
      </c>
      <c r="AR362" s="80" t="s">
        <v>20</v>
      </c>
      <c r="AS362" s="80" t="s">
        <v>2649</v>
      </c>
      <c r="AT362" s="78">
        <v>0</v>
      </c>
    </row>
    <row r="363" spans="1:46">
      <c r="A363" s="205"/>
      <c r="B363" s="8" t="s">
        <v>91</v>
      </c>
      <c r="C363" s="71">
        <v>0</v>
      </c>
      <c r="D363" s="71">
        <v>0</v>
      </c>
      <c r="E363" s="71">
        <v>27</v>
      </c>
      <c r="F363" s="71">
        <v>11</v>
      </c>
      <c r="G363" s="71">
        <v>48</v>
      </c>
      <c r="H363" s="71">
        <v>27</v>
      </c>
      <c r="I363" s="71">
        <v>73</v>
      </c>
      <c r="J363" s="71">
        <v>40</v>
      </c>
      <c r="K363" s="125">
        <v>148</v>
      </c>
      <c r="L363" s="125">
        <v>78</v>
      </c>
      <c r="M363" s="71">
        <v>0</v>
      </c>
      <c r="N363" s="71">
        <v>3</v>
      </c>
      <c r="O363" s="71">
        <v>2</v>
      </c>
      <c r="P363" s="71">
        <v>3</v>
      </c>
      <c r="Q363" s="125">
        <v>8</v>
      </c>
      <c r="R363" s="205"/>
      <c r="S363" s="8" t="s">
        <v>91</v>
      </c>
      <c r="T363" s="125">
        <v>6</v>
      </c>
      <c r="U363" s="71">
        <v>5</v>
      </c>
      <c r="V363" s="71">
        <v>3</v>
      </c>
      <c r="W363" s="71">
        <v>0</v>
      </c>
      <c r="X363" s="71">
        <v>9</v>
      </c>
      <c r="Y363" s="71">
        <v>9</v>
      </c>
      <c r="Z363" s="71">
        <v>0</v>
      </c>
      <c r="AA363" s="71">
        <v>6</v>
      </c>
      <c r="AB363" s="71">
        <v>4</v>
      </c>
      <c r="AC363" s="71">
        <v>3</v>
      </c>
      <c r="AD363" s="205"/>
      <c r="AE363" s="8" t="s">
        <v>91</v>
      </c>
      <c r="AF363" s="71">
        <v>16</v>
      </c>
      <c r="AG363" s="71">
        <v>6</v>
      </c>
      <c r="AH363" s="71">
        <v>5</v>
      </c>
      <c r="AI363" s="71">
        <v>56</v>
      </c>
      <c r="AJ363" s="71">
        <v>0</v>
      </c>
      <c r="AK363" s="71">
        <v>0</v>
      </c>
      <c r="AL363" s="71">
        <v>12</v>
      </c>
      <c r="AM363" s="71">
        <v>2</v>
      </c>
      <c r="AN363" s="71">
        <v>6</v>
      </c>
      <c r="AO363" s="71">
        <v>10</v>
      </c>
      <c r="AP363" s="71">
        <v>10</v>
      </c>
      <c r="AR363" s="80" t="s">
        <v>20</v>
      </c>
      <c r="AS363" s="80" t="s">
        <v>2650</v>
      </c>
      <c r="AT363" s="78">
        <v>193</v>
      </c>
    </row>
    <row r="364" spans="1:46">
      <c r="A364" s="205"/>
      <c r="B364" s="25" t="s">
        <v>73</v>
      </c>
      <c r="C364" s="26">
        <v>0</v>
      </c>
      <c r="D364" s="26">
        <v>0</v>
      </c>
      <c r="E364" s="26">
        <v>27</v>
      </c>
      <c r="F364" s="26">
        <v>11</v>
      </c>
      <c r="G364" s="26">
        <v>48</v>
      </c>
      <c r="H364" s="26">
        <v>27</v>
      </c>
      <c r="I364" s="26">
        <v>73</v>
      </c>
      <c r="J364" s="26">
        <v>40</v>
      </c>
      <c r="K364" s="26">
        <v>148</v>
      </c>
      <c r="L364" s="26">
        <v>78</v>
      </c>
      <c r="M364" s="26">
        <v>0</v>
      </c>
      <c r="N364" s="26">
        <v>3</v>
      </c>
      <c r="O364" s="26">
        <v>2</v>
      </c>
      <c r="P364" s="26">
        <v>3</v>
      </c>
      <c r="Q364" s="26">
        <v>8</v>
      </c>
      <c r="R364" s="205"/>
      <c r="S364" s="25" t="s">
        <v>73</v>
      </c>
      <c r="T364" s="26">
        <v>6</v>
      </c>
      <c r="U364" s="26">
        <v>5</v>
      </c>
      <c r="V364" s="26">
        <v>3</v>
      </c>
      <c r="W364" s="26">
        <v>0</v>
      </c>
      <c r="X364" s="26">
        <v>9</v>
      </c>
      <c r="Y364" s="26">
        <v>9</v>
      </c>
      <c r="Z364" s="26">
        <v>0</v>
      </c>
      <c r="AA364" s="26">
        <v>6</v>
      </c>
      <c r="AB364" s="26">
        <v>4</v>
      </c>
      <c r="AC364" s="26">
        <v>3</v>
      </c>
      <c r="AD364" s="205"/>
      <c r="AE364" s="25" t="s">
        <v>73</v>
      </c>
      <c r="AF364" s="26">
        <v>16</v>
      </c>
      <c r="AG364" s="26">
        <v>6</v>
      </c>
      <c r="AH364" s="26">
        <v>5</v>
      </c>
      <c r="AI364" s="26">
        <v>56</v>
      </c>
      <c r="AJ364" s="26">
        <v>0</v>
      </c>
      <c r="AK364" s="26">
        <v>0</v>
      </c>
      <c r="AL364" s="26">
        <v>12</v>
      </c>
      <c r="AM364" s="26">
        <v>2</v>
      </c>
      <c r="AN364" s="26">
        <v>6</v>
      </c>
      <c r="AO364" s="26">
        <v>10</v>
      </c>
      <c r="AP364" s="26">
        <v>10</v>
      </c>
      <c r="AR364" s="80" t="s">
        <v>20</v>
      </c>
      <c r="AS364" s="80" t="s">
        <v>2651</v>
      </c>
      <c r="AT364" s="78">
        <v>193</v>
      </c>
    </row>
    <row r="365" spans="1:46">
      <c r="A365" s="205" t="s">
        <v>211</v>
      </c>
      <c r="B365" s="8" t="s">
        <v>90</v>
      </c>
      <c r="C365" s="71">
        <v>0</v>
      </c>
      <c r="D365" s="71">
        <v>0</v>
      </c>
      <c r="E365" s="71">
        <v>20</v>
      </c>
      <c r="F365" s="71">
        <v>9</v>
      </c>
      <c r="G365" s="71">
        <v>139</v>
      </c>
      <c r="H365" s="71">
        <v>71</v>
      </c>
      <c r="I365" s="71">
        <v>154</v>
      </c>
      <c r="J365" s="71">
        <v>76</v>
      </c>
      <c r="K365" s="125">
        <v>313</v>
      </c>
      <c r="L365" s="125">
        <v>156</v>
      </c>
      <c r="M365" s="71">
        <v>0</v>
      </c>
      <c r="N365" s="71">
        <v>1</v>
      </c>
      <c r="O365" s="71">
        <v>6</v>
      </c>
      <c r="P365" s="71">
        <v>6</v>
      </c>
      <c r="Q365" s="125">
        <v>13</v>
      </c>
      <c r="R365" s="205" t="s">
        <v>211</v>
      </c>
      <c r="S365" s="8" t="s">
        <v>90</v>
      </c>
      <c r="T365" s="125">
        <v>5</v>
      </c>
      <c r="U365" s="71">
        <v>5</v>
      </c>
      <c r="V365" s="71">
        <v>0</v>
      </c>
      <c r="W365" s="71">
        <v>3</v>
      </c>
      <c r="X365" s="71">
        <v>9</v>
      </c>
      <c r="Y365" s="71">
        <v>9</v>
      </c>
      <c r="Z365" s="71">
        <v>1</v>
      </c>
      <c r="AA365" s="71">
        <v>0</v>
      </c>
      <c r="AB365" s="71">
        <v>0</v>
      </c>
      <c r="AC365" s="71">
        <v>6</v>
      </c>
      <c r="AD365" s="205" t="s">
        <v>211</v>
      </c>
      <c r="AE365" s="8" t="s">
        <v>90</v>
      </c>
      <c r="AF365" s="71">
        <v>34</v>
      </c>
      <c r="AG365" s="71">
        <v>5</v>
      </c>
      <c r="AH365" s="71">
        <v>0</v>
      </c>
      <c r="AI365" s="71">
        <v>72</v>
      </c>
      <c r="AJ365" s="71">
        <v>25</v>
      </c>
      <c r="AK365" s="71">
        <v>53</v>
      </c>
      <c r="AL365" s="71">
        <v>0</v>
      </c>
      <c r="AM365" s="71">
        <v>2</v>
      </c>
      <c r="AN365" s="71">
        <v>9</v>
      </c>
      <c r="AO365" s="71">
        <v>5</v>
      </c>
      <c r="AP365" s="71">
        <v>4</v>
      </c>
      <c r="AR365" s="80" t="s">
        <v>211</v>
      </c>
      <c r="AS365" s="80" t="s">
        <v>2652</v>
      </c>
      <c r="AT365" s="78">
        <v>465</v>
      </c>
    </row>
    <row r="366" spans="1:46">
      <c r="A366" s="205"/>
      <c r="B366" s="8" t="s">
        <v>91</v>
      </c>
      <c r="C366" s="71">
        <v>54</v>
      </c>
      <c r="D366" s="71">
        <v>28</v>
      </c>
      <c r="E366" s="71">
        <v>153</v>
      </c>
      <c r="F366" s="71">
        <v>80</v>
      </c>
      <c r="G366" s="71">
        <v>267</v>
      </c>
      <c r="H366" s="71">
        <v>139</v>
      </c>
      <c r="I366" s="71">
        <v>288</v>
      </c>
      <c r="J366" s="71">
        <v>144</v>
      </c>
      <c r="K366" s="125">
        <v>762</v>
      </c>
      <c r="L366" s="125">
        <v>391</v>
      </c>
      <c r="M366" s="71">
        <v>3</v>
      </c>
      <c r="N366" s="71">
        <v>5</v>
      </c>
      <c r="O366" s="71">
        <v>8</v>
      </c>
      <c r="P366" s="71">
        <v>8</v>
      </c>
      <c r="Q366" s="125">
        <v>24</v>
      </c>
      <c r="R366" s="205"/>
      <c r="S366" s="8" t="s">
        <v>91</v>
      </c>
      <c r="T366" s="125">
        <v>21</v>
      </c>
      <c r="U366" s="71">
        <v>21</v>
      </c>
      <c r="V366" s="71">
        <v>17</v>
      </c>
      <c r="W366" s="71">
        <v>0</v>
      </c>
      <c r="X366" s="71">
        <v>33</v>
      </c>
      <c r="Y366" s="71">
        <v>33</v>
      </c>
      <c r="Z366" s="71">
        <v>1</v>
      </c>
      <c r="AA366" s="71">
        <v>18</v>
      </c>
      <c r="AB366" s="71">
        <v>11</v>
      </c>
      <c r="AC366" s="71">
        <v>5</v>
      </c>
      <c r="AD366" s="205"/>
      <c r="AE366" s="8" t="s">
        <v>91</v>
      </c>
      <c r="AF366" s="71">
        <v>581</v>
      </c>
      <c r="AG366" s="71">
        <v>107</v>
      </c>
      <c r="AH366" s="71">
        <v>0</v>
      </c>
      <c r="AI366" s="71">
        <v>93</v>
      </c>
      <c r="AJ366" s="71">
        <v>0</v>
      </c>
      <c r="AK366" s="71">
        <v>0</v>
      </c>
      <c r="AL366" s="71">
        <v>0</v>
      </c>
      <c r="AM366" s="71">
        <v>25</v>
      </c>
      <c r="AN366" s="71">
        <v>26</v>
      </c>
      <c r="AO366" s="71">
        <v>17</v>
      </c>
      <c r="AP366" s="71">
        <v>19</v>
      </c>
      <c r="AR366" s="80" t="s">
        <v>211</v>
      </c>
      <c r="AS366" s="80" t="s">
        <v>2653</v>
      </c>
      <c r="AT366" s="78">
        <v>767</v>
      </c>
    </row>
    <row r="367" spans="1:46">
      <c r="A367" s="205"/>
      <c r="B367" s="25" t="s">
        <v>73</v>
      </c>
      <c r="C367" s="26">
        <v>54</v>
      </c>
      <c r="D367" s="26">
        <v>28</v>
      </c>
      <c r="E367" s="26">
        <v>173</v>
      </c>
      <c r="F367" s="26">
        <v>89</v>
      </c>
      <c r="G367" s="26">
        <v>406</v>
      </c>
      <c r="H367" s="26">
        <v>210</v>
      </c>
      <c r="I367" s="26">
        <v>442</v>
      </c>
      <c r="J367" s="26">
        <v>220</v>
      </c>
      <c r="K367" s="26">
        <v>1075</v>
      </c>
      <c r="L367" s="26">
        <v>547</v>
      </c>
      <c r="M367" s="26">
        <v>3</v>
      </c>
      <c r="N367" s="26">
        <v>6</v>
      </c>
      <c r="O367" s="26">
        <v>14</v>
      </c>
      <c r="P367" s="26">
        <v>14</v>
      </c>
      <c r="Q367" s="26">
        <v>37</v>
      </c>
      <c r="R367" s="205"/>
      <c r="S367" s="25" t="s">
        <v>73</v>
      </c>
      <c r="T367" s="26">
        <v>26</v>
      </c>
      <c r="U367" s="26">
        <v>26</v>
      </c>
      <c r="V367" s="26">
        <v>17</v>
      </c>
      <c r="W367" s="26">
        <v>3</v>
      </c>
      <c r="X367" s="26">
        <v>42</v>
      </c>
      <c r="Y367" s="26">
        <v>42</v>
      </c>
      <c r="Z367" s="26">
        <v>2</v>
      </c>
      <c r="AA367" s="26">
        <v>18</v>
      </c>
      <c r="AB367" s="26">
        <v>11</v>
      </c>
      <c r="AC367" s="26">
        <v>11</v>
      </c>
      <c r="AD367" s="205"/>
      <c r="AE367" s="25" t="s">
        <v>73</v>
      </c>
      <c r="AF367" s="26">
        <v>615</v>
      </c>
      <c r="AG367" s="26">
        <v>112</v>
      </c>
      <c r="AH367" s="26">
        <v>0</v>
      </c>
      <c r="AI367" s="26">
        <v>165</v>
      </c>
      <c r="AJ367" s="26">
        <v>25</v>
      </c>
      <c r="AK367" s="26">
        <v>53</v>
      </c>
      <c r="AL367" s="26">
        <v>0</v>
      </c>
      <c r="AM367" s="26">
        <v>27</v>
      </c>
      <c r="AN367" s="26">
        <v>35</v>
      </c>
      <c r="AO367" s="26">
        <v>22</v>
      </c>
      <c r="AP367" s="26">
        <v>23</v>
      </c>
      <c r="AR367" s="80" t="s">
        <v>211</v>
      </c>
      <c r="AS367" s="80" t="s">
        <v>2654</v>
      </c>
      <c r="AT367" s="78">
        <v>1232</v>
      </c>
    </row>
    <row r="368" spans="1:46">
      <c r="A368" s="205" t="s">
        <v>21</v>
      </c>
      <c r="B368" s="8" t="s">
        <v>90</v>
      </c>
      <c r="C368" s="71">
        <v>0</v>
      </c>
      <c r="D368" s="71">
        <v>0</v>
      </c>
      <c r="E368" s="71">
        <v>29</v>
      </c>
      <c r="F368" s="71">
        <v>16</v>
      </c>
      <c r="G368" s="71">
        <v>49</v>
      </c>
      <c r="H368" s="71">
        <v>28</v>
      </c>
      <c r="I368" s="71">
        <v>69</v>
      </c>
      <c r="J368" s="71">
        <v>32</v>
      </c>
      <c r="K368" s="125">
        <v>147</v>
      </c>
      <c r="L368" s="125">
        <v>76</v>
      </c>
      <c r="M368" s="71">
        <v>0</v>
      </c>
      <c r="N368" s="71">
        <v>1</v>
      </c>
      <c r="O368" s="71">
        <v>1</v>
      </c>
      <c r="P368" s="71">
        <v>1</v>
      </c>
      <c r="Q368" s="125">
        <v>3</v>
      </c>
      <c r="R368" s="205" t="s">
        <v>21</v>
      </c>
      <c r="S368" s="8" t="s">
        <v>90</v>
      </c>
      <c r="T368" s="125">
        <v>2</v>
      </c>
      <c r="U368" s="71">
        <v>2</v>
      </c>
      <c r="V368" s="71">
        <v>2</v>
      </c>
      <c r="W368" s="71">
        <v>0</v>
      </c>
      <c r="X368" s="71">
        <v>4</v>
      </c>
      <c r="Y368" s="71">
        <v>4</v>
      </c>
      <c r="Z368" s="71">
        <v>0</v>
      </c>
      <c r="AA368" s="71">
        <v>3</v>
      </c>
      <c r="AB368" s="71">
        <v>1</v>
      </c>
      <c r="AC368" s="71">
        <v>1</v>
      </c>
      <c r="AD368" s="205" t="s">
        <v>21</v>
      </c>
      <c r="AE368" s="8" t="s">
        <v>90</v>
      </c>
      <c r="AF368" s="71">
        <v>35</v>
      </c>
      <c r="AG368" s="71">
        <v>5</v>
      </c>
      <c r="AH368" s="71">
        <v>0</v>
      </c>
      <c r="AI368" s="71">
        <v>30</v>
      </c>
      <c r="AJ368" s="71">
        <v>0</v>
      </c>
      <c r="AK368" s="71">
        <v>0</v>
      </c>
      <c r="AL368" s="71">
        <v>0</v>
      </c>
      <c r="AM368" s="71">
        <v>0</v>
      </c>
      <c r="AN368" s="71">
        <v>3</v>
      </c>
      <c r="AO368" s="71">
        <v>0</v>
      </c>
      <c r="AP368" s="71">
        <v>0</v>
      </c>
      <c r="AR368" s="80" t="s">
        <v>21</v>
      </c>
      <c r="AS368" s="80" t="s">
        <v>2655</v>
      </c>
      <c r="AT368" s="78">
        <v>95</v>
      </c>
    </row>
    <row r="369" spans="1:46">
      <c r="A369" s="205"/>
      <c r="B369" s="8" t="s">
        <v>91</v>
      </c>
      <c r="C369" s="71">
        <v>0</v>
      </c>
      <c r="D369" s="71">
        <v>0</v>
      </c>
      <c r="E369" s="71">
        <v>0</v>
      </c>
      <c r="F369" s="71">
        <v>0</v>
      </c>
      <c r="G369" s="71">
        <v>0</v>
      </c>
      <c r="H369" s="71">
        <v>0</v>
      </c>
      <c r="I369" s="71">
        <v>0</v>
      </c>
      <c r="J369" s="71">
        <v>0</v>
      </c>
      <c r="K369" s="125">
        <v>0</v>
      </c>
      <c r="L369" s="125">
        <v>0</v>
      </c>
      <c r="M369" s="71">
        <v>0</v>
      </c>
      <c r="N369" s="71">
        <v>0</v>
      </c>
      <c r="O369" s="71">
        <v>0</v>
      </c>
      <c r="P369" s="71">
        <v>0</v>
      </c>
      <c r="Q369" s="125">
        <v>0</v>
      </c>
      <c r="R369" s="205"/>
      <c r="S369" s="8" t="s">
        <v>91</v>
      </c>
      <c r="T369" s="125">
        <v>0</v>
      </c>
      <c r="U369" s="71">
        <v>0</v>
      </c>
      <c r="V369" s="71">
        <v>0</v>
      </c>
      <c r="W369" s="71">
        <v>0</v>
      </c>
      <c r="X369" s="71">
        <v>0</v>
      </c>
      <c r="Y369" s="71">
        <v>0</v>
      </c>
      <c r="Z369" s="71">
        <v>0</v>
      </c>
      <c r="AA369" s="71">
        <v>0</v>
      </c>
      <c r="AB369" s="71">
        <v>0</v>
      </c>
      <c r="AC369" s="71">
        <v>0</v>
      </c>
      <c r="AD369" s="205"/>
      <c r="AE369" s="8" t="s">
        <v>91</v>
      </c>
      <c r="AF369" s="71">
        <v>0</v>
      </c>
      <c r="AG369" s="71">
        <v>0</v>
      </c>
      <c r="AH369" s="71">
        <v>0</v>
      </c>
      <c r="AI369" s="71">
        <v>0</v>
      </c>
      <c r="AJ369" s="71">
        <v>0</v>
      </c>
      <c r="AK369" s="71">
        <v>0</v>
      </c>
      <c r="AL369" s="71">
        <v>0</v>
      </c>
      <c r="AM369" s="71">
        <v>0</v>
      </c>
      <c r="AN369" s="71">
        <v>0</v>
      </c>
      <c r="AO369" s="71">
        <v>0</v>
      </c>
      <c r="AP369" s="71">
        <v>0</v>
      </c>
      <c r="AR369" s="80" t="s">
        <v>21</v>
      </c>
      <c r="AS369" s="80" t="s">
        <v>2656</v>
      </c>
      <c r="AT369" s="78">
        <v>0</v>
      </c>
    </row>
    <row r="370" spans="1:46">
      <c r="A370" s="205"/>
      <c r="B370" s="25" t="s">
        <v>73</v>
      </c>
      <c r="C370" s="26">
        <v>0</v>
      </c>
      <c r="D370" s="26">
        <v>0</v>
      </c>
      <c r="E370" s="26">
        <v>29</v>
      </c>
      <c r="F370" s="26">
        <v>16</v>
      </c>
      <c r="G370" s="26">
        <v>49</v>
      </c>
      <c r="H370" s="26">
        <v>28</v>
      </c>
      <c r="I370" s="26">
        <v>69</v>
      </c>
      <c r="J370" s="26">
        <v>32</v>
      </c>
      <c r="K370" s="26">
        <v>147</v>
      </c>
      <c r="L370" s="26">
        <v>76</v>
      </c>
      <c r="M370" s="26">
        <v>0</v>
      </c>
      <c r="N370" s="26">
        <v>1</v>
      </c>
      <c r="O370" s="26">
        <v>1</v>
      </c>
      <c r="P370" s="26">
        <v>1</v>
      </c>
      <c r="Q370" s="26">
        <v>3</v>
      </c>
      <c r="R370" s="205"/>
      <c r="S370" s="25" t="s">
        <v>73</v>
      </c>
      <c r="T370" s="26">
        <v>2</v>
      </c>
      <c r="U370" s="26">
        <v>2</v>
      </c>
      <c r="V370" s="26">
        <v>2</v>
      </c>
      <c r="W370" s="26">
        <v>0</v>
      </c>
      <c r="X370" s="26">
        <v>4</v>
      </c>
      <c r="Y370" s="26">
        <v>4</v>
      </c>
      <c r="Z370" s="26">
        <v>0</v>
      </c>
      <c r="AA370" s="26">
        <v>3</v>
      </c>
      <c r="AB370" s="26">
        <v>1</v>
      </c>
      <c r="AC370" s="26">
        <v>1</v>
      </c>
      <c r="AD370" s="205"/>
      <c r="AE370" s="25" t="s">
        <v>73</v>
      </c>
      <c r="AF370" s="26">
        <v>35</v>
      </c>
      <c r="AG370" s="26">
        <v>5</v>
      </c>
      <c r="AH370" s="26">
        <v>0</v>
      </c>
      <c r="AI370" s="26">
        <v>30</v>
      </c>
      <c r="AJ370" s="26">
        <v>0</v>
      </c>
      <c r="AK370" s="26">
        <v>0</v>
      </c>
      <c r="AL370" s="26">
        <v>0</v>
      </c>
      <c r="AM370" s="26">
        <v>0</v>
      </c>
      <c r="AN370" s="26">
        <v>3</v>
      </c>
      <c r="AO370" s="26">
        <v>0</v>
      </c>
      <c r="AP370" s="26">
        <v>0</v>
      </c>
      <c r="AR370" s="80" t="s">
        <v>21</v>
      </c>
      <c r="AS370" s="80" t="s">
        <v>2657</v>
      </c>
      <c r="AT370" s="78">
        <v>95</v>
      </c>
    </row>
    <row r="371" spans="1:46">
      <c r="A371" s="7" t="s">
        <v>112</v>
      </c>
      <c r="B371" s="8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7" t="s">
        <v>112</v>
      </c>
      <c r="S371" s="23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7" t="s">
        <v>112</v>
      </c>
      <c r="AE371" s="8"/>
      <c r="AF371" s="22"/>
      <c r="AG371" s="22"/>
      <c r="AH371" s="22"/>
      <c r="AI371" s="22"/>
      <c r="AJ371" s="22"/>
      <c r="AK371" s="22"/>
      <c r="AL371" s="22"/>
      <c r="AM371" s="22"/>
      <c r="AN371" s="22"/>
      <c r="AO371" s="22"/>
      <c r="AP371" s="22"/>
      <c r="AR371" s="80" t="str">
        <f>IF(A371="",AR370,A371)</f>
        <v>MENABE</v>
      </c>
      <c r="AS371" s="80" t="str">
        <f>AR371&amp;B371</f>
        <v>MENABE</v>
      </c>
      <c r="AT371" s="78">
        <f>AF371+AH371+2*AI371+3*AJ371+4*AK371+5*AL371</f>
        <v>0</v>
      </c>
    </row>
    <row r="372" spans="1:46" ht="14.45" customHeight="1">
      <c r="A372" s="205" t="s">
        <v>212</v>
      </c>
      <c r="B372" s="8" t="s">
        <v>90</v>
      </c>
      <c r="C372" s="71">
        <v>33</v>
      </c>
      <c r="D372" s="71">
        <v>20</v>
      </c>
      <c r="E372" s="71">
        <v>289</v>
      </c>
      <c r="F372" s="71">
        <v>148</v>
      </c>
      <c r="G372" s="71">
        <v>62</v>
      </c>
      <c r="H372" s="71">
        <v>26</v>
      </c>
      <c r="I372" s="71">
        <v>609</v>
      </c>
      <c r="J372" s="71">
        <v>309</v>
      </c>
      <c r="K372" s="125">
        <v>993</v>
      </c>
      <c r="L372" s="125">
        <v>503</v>
      </c>
      <c r="M372" s="71">
        <v>1</v>
      </c>
      <c r="N372" s="71">
        <v>7</v>
      </c>
      <c r="O372" s="71">
        <v>2</v>
      </c>
      <c r="P372" s="71">
        <v>16</v>
      </c>
      <c r="Q372" s="125">
        <v>26</v>
      </c>
      <c r="R372" s="205" t="s">
        <v>212</v>
      </c>
      <c r="S372" s="8" t="s">
        <v>90</v>
      </c>
      <c r="T372" s="125">
        <v>24</v>
      </c>
      <c r="U372" s="71">
        <v>24</v>
      </c>
      <c r="V372" s="71">
        <v>4</v>
      </c>
      <c r="W372" s="71">
        <v>2</v>
      </c>
      <c r="X372" s="71">
        <v>26</v>
      </c>
      <c r="Y372" s="71">
        <v>26</v>
      </c>
      <c r="Z372" s="71">
        <v>0</v>
      </c>
      <c r="AA372" s="71">
        <v>11</v>
      </c>
      <c r="AB372" s="71">
        <v>8</v>
      </c>
      <c r="AC372" s="71">
        <v>12</v>
      </c>
      <c r="AD372" s="205" t="s">
        <v>212</v>
      </c>
      <c r="AE372" s="8" t="s">
        <v>90</v>
      </c>
      <c r="AF372" s="71">
        <v>312</v>
      </c>
      <c r="AG372" s="71">
        <v>193</v>
      </c>
      <c r="AH372" s="71">
        <v>0</v>
      </c>
      <c r="AI372" s="71">
        <v>109</v>
      </c>
      <c r="AJ372" s="71">
        <v>10</v>
      </c>
      <c r="AK372" s="71">
        <v>0</v>
      </c>
      <c r="AL372" s="71">
        <v>0</v>
      </c>
      <c r="AM372" s="71">
        <v>11</v>
      </c>
      <c r="AN372" s="71">
        <v>27</v>
      </c>
      <c r="AO372" s="71">
        <v>27</v>
      </c>
      <c r="AP372" s="71">
        <v>22</v>
      </c>
      <c r="AR372" s="80" t="s">
        <v>212</v>
      </c>
      <c r="AS372" s="80" t="s">
        <v>2661</v>
      </c>
      <c r="AT372" s="78">
        <v>560</v>
      </c>
    </row>
    <row r="373" spans="1:46">
      <c r="A373" s="205"/>
      <c r="B373" s="8" t="s">
        <v>91</v>
      </c>
      <c r="C373" s="71">
        <v>0</v>
      </c>
      <c r="D373" s="71">
        <v>0</v>
      </c>
      <c r="E373" s="71">
        <v>0</v>
      </c>
      <c r="F373" s="71">
        <v>0</v>
      </c>
      <c r="G373" s="71">
        <v>0</v>
      </c>
      <c r="H373" s="71">
        <v>0</v>
      </c>
      <c r="I373" s="71">
        <v>0</v>
      </c>
      <c r="J373" s="71">
        <v>0</v>
      </c>
      <c r="K373" s="125">
        <v>0</v>
      </c>
      <c r="L373" s="125">
        <v>0</v>
      </c>
      <c r="M373" s="71">
        <v>0</v>
      </c>
      <c r="N373" s="71">
        <v>0</v>
      </c>
      <c r="O373" s="71">
        <v>0</v>
      </c>
      <c r="P373" s="71">
        <v>0</v>
      </c>
      <c r="Q373" s="125">
        <v>0</v>
      </c>
      <c r="R373" s="205"/>
      <c r="S373" s="8" t="s">
        <v>91</v>
      </c>
      <c r="T373" s="125">
        <v>0</v>
      </c>
      <c r="U373" s="71">
        <v>0</v>
      </c>
      <c r="V373" s="71">
        <v>0</v>
      </c>
      <c r="W373" s="71">
        <v>0</v>
      </c>
      <c r="X373" s="71">
        <v>0</v>
      </c>
      <c r="Y373" s="71">
        <v>0</v>
      </c>
      <c r="Z373" s="71">
        <v>0</v>
      </c>
      <c r="AA373" s="71">
        <v>0</v>
      </c>
      <c r="AB373" s="71">
        <v>0</v>
      </c>
      <c r="AC373" s="71">
        <v>0</v>
      </c>
      <c r="AD373" s="205"/>
      <c r="AE373" s="8" t="s">
        <v>91</v>
      </c>
      <c r="AF373" s="71">
        <v>0</v>
      </c>
      <c r="AG373" s="71">
        <v>0</v>
      </c>
      <c r="AH373" s="71">
        <v>0</v>
      </c>
      <c r="AI373" s="71">
        <v>0</v>
      </c>
      <c r="AJ373" s="71">
        <v>0</v>
      </c>
      <c r="AK373" s="71">
        <v>0</v>
      </c>
      <c r="AL373" s="71">
        <v>0</v>
      </c>
      <c r="AM373" s="71">
        <v>0</v>
      </c>
      <c r="AN373" s="71">
        <v>0</v>
      </c>
      <c r="AO373" s="71">
        <v>0</v>
      </c>
      <c r="AP373" s="71">
        <v>0</v>
      </c>
      <c r="AR373" s="80" t="s">
        <v>212</v>
      </c>
      <c r="AS373" s="80" t="s">
        <v>2662</v>
      </c>
      <c r="AT373" s="78">
        <v>0</v>
      </c>
    </row>
    <row r="374" spans="1:46">
      <c r="A374" s="205"/>
      <c r="B374" s="25" t="s">
        <v>73</v>
      </c>
      <c r="C374" s="26">
        <v>33</v>
      </c>
      <c r="D374" s="26">
        <v>20</v>
      </c>
      <c r="E374" s="26">
        <v>289</v>
      </c>
      <c r="F374" s="26">
        <v>148</v>
      </c>
      <c r="G374" s="26">
        <v>62</v>
      </c>
      <c r="H374" s="26">
        <v>26</v>
      </c>
      <c r="I374" s="26">
        <v>609</v>
      </c>
      <c r="J374" s="26">
        <v>309</v>
      </c>
      <c r="K374" s="26">
        <v>993</v>
      </c>
      <c r="L374" s="26">
        <v>503</v>
      </c>
      <c r="M374" s="26">
        <v>1</v>
      </c>
      <c r="N374" s="26">
        <v>7</v>
      </c>
      <c r="O374" s="26">
        <v>2</v>
      </c>
      <c r="P374" s="26">
        <v>16</v>
      </c>
      <c r="Q374" s="26">
        <v>26</v>
      </c>
      <c r="R374" s="205"/>
      <c r="S374" s="25" t="s">
        <v>73</v>
      </c>
      <c r="T374" s="26">
        <v>24</v>
      </c>
      <c r="U374" s="26">
        <v>24</v>
      </c>
      <c r="V374" s="26">
        <v>4</v>
      </c>
      <c r="W374" s="26">
        <v>2</v>
      </c>
      <c r="X374" s="26">
        <v>26</v>
      </c>
      <c r="Y374" s="26">
        <v>26</v>
      </c>
      <c r="Z374" s="26">
        <v>0</v>
      </c>
      <c r="AA374" s="26">
        <v>11</v>
      </c>
      <c r="AB374" s="26">
        <v>8</v>
      </c>
      <c r="AC374" s="26">
        <v>12</v>
      </c>
      <c r="AD374" s="205"/>
      <c r="AE374" s="25" t="s">
        <v>73</v>
      </c>
      <c r="AF374" s="26">
        <v>312</v>
      </c>
      <c r="AG374" s="26">
        <v>193</v>
      </c>
      <c r="AH374" s="26">
        <v>0</v>
      </c>
      <c r="AI374" s="26">
        <v>109</v>
      </c>
      <c r="AJ374" s="26">
        <v>10</v>
      </c>
      <c r="AK374" s="26">
        <v>0</v>
      </c>
      <c r="AL374" s="26">
        <v>0</v>
      </c>
      <c r="AM374" s="26">
        <v>11</v>
      </c>
      <c r="AN374" s="26">
        <v>27</v>
      </c>
      <c r="AO374" s="26">
        <v>27</v>
      </c>
      <c r="AP374" s="26">
        <v>22</v>
      </c>
      <c r="AR374" s="80" t="s">
        <v>212</v>
      </c>
      <c r="AS374" s="80" t="s">
        <v>2663</v>
      </c>
      <c r="AT374" s="78">
        <v>560</v>
      </c>
    </row>
    <row r="375" spans="1:46">
      <c r="A375" s="205" t="s">
        <v>17</v>
      </c>
      <c r="B375" s="8" t="s">
        <v>90</v>
      </c>
      <c r="C375" s="71">
        <v>0</v>
      </c>
      <c r="D375" s="71">
        <v>0</v>
      </c>
      <c r="E375" s="71">
        <v>91</v>
      </c>
      <c r="F375" s="71">
        <v>46</v>
      </c>
      <c r="G375" s="71">
        <v>229</v>
      </c>
      <c r="H375" s="71">
        <v>117</v>
      </c>
      <c r="I375" s="71">
        <v>406</v>
      </c>
      <c r="J375" s="71">
        <v>182</v>
      </c>
      <c r="K375" s="125">
        <v>726</v>
      </c>
      <c r="L375" s="125">
        <v>345</v>
      </c>
      <c r="M375" s="71">
        <v>0</v>
      </c>
      <c r="N375" s="71">
        <v>6</v>
      </c>
      <c r="O375" s="71">
        <v>12</v>
      </c>
      <c r="P375" s="71">
        <v>13</v>
      </c>
      <c r="Q375" s="125">
        <v>31</v>
      </c>
      <c r="R375" s="205" t="s">
        <v>17</v>
      </c>
      <c r="S375" s="8" t="s">
        <v>90</v>
      </c>
      <c r="T375" s="125">
        <v>27</v>
      </c>
      <c r="U375" s="71">
        <v>26</v>
      </c>
      <c r="V375" s="71">
        <v>4</v>
      </c>
      <c r="W375" s="71">
        <v>3</v>
      </c>
      <c r="X375" s="71">
        <v>21</v>
      </c>
      <c r="Y375" s="71">
        <v>21</v>
      </c>
      <c r="Z375" s="71">
        <v>1</v>
      </c>
      <c r="AA375" s="71">
        <v>8</v>
      </c>
      <c r="AB375" s="71">
        <v>8</v>
      </c>
      <c r="AC375" s="71">
        <v>14</v>
      </c>
      <c r="AD375" s="205" t="s">
        <v>17</v>
      </c>
      <c r="AE375" s="8" t="s">
        <v>90</v>
      </c>
      <c r="AF375" s="71">
        <v>179</v>
      </c>
      <c r="AG375" s="71">
        <v>126</v>
      </c>
      <c r="AH375" s="71">
        <v>37</v>
      </c>
      <c r="AI375" s="71">
        <v>199</v>
      </c>
      <c r="AJ375" s="71">
        <v>36</v>
      </c>
      <c r="AK375" s="71">
        <v>0</v>
      </c>
      <c r="AL375" s="71">
        <v>0</v>
      </c>
      <c r="AM375" s="71">
        <v>8</v>
      </c>
      <c r="AN375" s="71">
        <v>23</v>
      </c>
      <c r="AO375" s="71">
        <v>30</v>
      </c>
      <c r="AP375" s="71">
        <v>28</v>
      </c>
      <c r="AR375" s="80" t="s">
        <v>17</v>
      </c>
      <c r="AS375" s="80" t="s">
        <v>2664</v>
      </c>
      <c r="AT375" s="78">
        <v>722</v>
      </c>
    </row>
    <row r="376" spans="1:46">
      <c r="A376" s="205"/>
      <c r="B376" s="8" t="s">
        <v>91</v>
      </c>
      <c r="C376" s="71">
        <v>0</v>
      </c>
      <c r="D376" s="71">
        <v>0</v>
      </c>
      <c r="E376" s="71">
        <v>69</v>
      </c>
      <c r="F376" s="71">
        <v>32</v>
      </c>
      <c r="G376" s="71">
        <v>164</v>
      </c>
      <c r="H376" s="71">
        <v>82</v>
      </c>
      <c r="I376" s="71">
        <v>186</v>
      </c>
      <c r="J376" s="71">
        <v>89</v>
      </c>
      <c r="K376" s="125">
        <v>419</v>
      </c>
      <c r="L376" s="125">
        <v>203</v>
      </c>
      <c r="M376" s="71">
        <v>0</v>
      </c>
      <c r="N376" s="71">
        <v>3</v>
      </c>
      <c r="O376" s="71">
        <v>7</v>
      </c>
      <c r="P376" s="71">
        <v>7</v>
      </c>
      <c r="Q376" s="125">
        <v>17</v>
      </c>
      <c r="R376" s="205"/>
      <c r="S376" s="8" t="s">
        <v>91</v>
      </c>
      <c r="T376" s="125">
        <v>13</v>
      </c>
      <c r="U376" s="71">
        <v>12</v>
      </c>
      <c r="V376" s="71">
        <v>6</v>
      </c>
      <c r="W376" s="71">
        <v>1</v>
      </c>
      <c r="X376" s="71">
        <v>11</v>
      </c>
      <c r="Y376" s="71">
        <v>10</v>
      </c>
      <c r="Z376" s="71">
        <v>0</v>
      </c>
      <c r="AA376" s="71">
        <v>11</v>
      </c>
      <c r="AB376" s="71">
        <v>7</v>
      </c>
      <c r="AC376" s="71">
        <v>5</v>
      </c>
      <c r="AD376" s="205"/>
      <c r="AE376" s="8" t="s">
        <v>91</v>
      </c>
      <c r="AF376" s="71">
        <v>171</v>
      </c>
      <c r="AG376" s="71">
        <v>98</v>
      </c>
      <c r="AH376" s="71">
        <v>0</v>
      </c>
      <c r="AI376" s="71">
        <v>0</v>
      </c>
      <c r="AJ376" s="71">
        <v>15</v>
      </c>
      <c r="AK376" s="71">
        <v>46</v>
      </c>
      <c r="AL376" s="71">
        <v>0</v>
      </c>
      <c r="AM376" s="71">
        <v>6</v>
      </c>
      <c r="AN376" s="71">
        <v>13</v>
      </c>
      <c r="AO376" s="71">
        <v>11</v>
      </c>
      <c r="AP376" s="71">
        <v>11</v>
      </c>
      <c r="AR376" s="80" t="s">
        <v>17</v>
      </c>
      <c r="AS376" s="80" t="s">
        <v>2665</v>
      </c>
      <c r="AT376" s="78">
        <v>400</v>
      </c>
    </row>
    <row r="377" spans="1:46">
      <c r="A377" s="205"/>
      <c r="B377" s="25" t="s">
        <v>73</v>
      </c>
      <c r="C377" s="26">
        <v>0</v>
      </c>
      <c r="D377" s="26">
        <v>0</v>
      </c>
      <c r="E377" s="26">
        <v>160</v>
      </c>
      <c r="F377" s="26">
        <v>78</v>
      </c>
      <c r="G377" s="26">
        <v>393</v>
      </c>
      <c r="H377" s="26">
        <v>199</v>
      </c>
      <c r="I377" s="26">
        <v>592</v>
      </c>
      <c r="J377" s="26">
        <v>271</v>
      </c>
      <c r="K377" s="26">
        <v>1145</v>
      </c>
      <c r="L377" s="26">
        <v>548</v>
      </c>
      <c r="M377" s="26">
        <v>0</v>
      </c>
      <c r="N377" s="26">
        <v>9</v>
      </c>
      <c r="O377" s="26">
        <v>19</v>
      </c>
      <c r="P377" s="26">
        <v>20</v>
      </c>
      <c r="Q377" s="26">
        <v>48</v>
      </c>
      <c r="R377" s="205"/>
      <c r="S377" s="25" t="s">
        <v>73</v>
      </c>
      <c r="T377" s="26">
        <v>40</v>
      </c>
      <c r="U377" s="26">
        <v>38</v>
      </c>
      <c r="V377" s="26">
        <v>10</v>
      </c>
      <c r="W377" s="26">
        <v>4</v>
      </c>
      <c r="X377" s="26">
        <v>32</v>
      </c>
      <c r="Y377" s="26">
        <v>31</v>
      </c>
      <c r="Z377" s="26">
        <v>1</v>
      </c>
      <c r="AA377" s="26">
        <v>19</v>
      </c>
      <c r="AB377" s="26">
        <v>15</v>
      </c>
      <c r="AC377" s="26">
        <v>19</v>
      </c>
      <c r="AD377" s="205"/>
      <c r="AE377" s="25" t="s">
        <v>73</v>
      </c>
      <c r="AF377" s="26">
        <v>350</v>
      </c>
      <c r="AG377" s="26">
        <v>224</v>
      </c>
      <c r="AH377" s="26">
        <v>37</v>
      </c>
      <c r="AI377" s="26">
        <v>199</v>
      </c>
      <c r="AJ377" s="26">
        <v>51</v>
      </c>
      <c r="AK377" s="26">
        <v>46</v>
      </c>
      <c r="AL377" s="26">
        <v>0</v>
      </c>
      <c r="AM377" s="26">
        <v>14</v>
      </c>
      <c r="AN377" s="26">
        <v>36</v>
      </c>
      <c r="AO377" s="26">
        <v>41</v>
      </c>
      <c r="AP377" s="26">
        <v>39</v>
      </c>
      <c r="AR377" s="80" t="s">
        <v>17</v>
      </c>
      <c r="AS377" s="80" t="s">
        <v>2666</v>
      </c>
      <c r="AT377" s="78">
        <v>1122</v>
      </c>
    </row>
    <row r="378" spans="1:46">
      <c r="A378" s="205" t="s">
        <v>213</v>
      </c>
      <c r="B378" s="8" t="s">
        <v>90</v>
      </c>
      <c r="C378" s="71">
        <v>0</v>
      </c>
      <c r="D378" s="71">
        <v>0</v>
      </c>
      <c r="E378" s="71">
        <v>41</v>
      </c>
      <c r="F378" s="71">
        <v>24</v>
      </c>
      <c r="G378" s="71">
        <v>0</v>
      </c>
      <c r="H378" s="71">
        <v>0</v>
      </c>
      <c r="I378" s="71">
        <v>35</v>
      </c>
      <c r="J378" s="71">
        <v>17</v>
      </c>
      <c r="K378" s="125">
        <v>76</v>
      </c>
      <c r="L378" s="125">
        <v>41</v>
      </c>
      <c r="M378" s="71">
        <v>0</v>
      </c>
      <c r="N378" s="71">
        <v>1</v>
      </c>
      <c r="O378" s="71">
        <v>0</v>
      </c>
      <c r="P378" s="71">
        <v>1</v>
      </c>
      <c r="Q378" s="125">
        <v>2</v>
      </c>
      <c r="R378" s="205" t="s">
        <v>213</v>
      </c>
      <c r="S378" s="8" t="s">
        <v>90</v>
      </c>
      <c r="T378" s="125">
        <v>2</v>
      </c>
      <c r="U378" s="71">
        <v>2</v>
      </c>
      <c r="V378" s="71">
        <v>2</v>
      </c>
      <c r="W378" s="71">
        <v>1</v>
      </c>
      <c r="X378" s="71">
        <v>2</v>
      </c>
      <c r="Y378" s="71">
        <v>1</v>
      </c>
      <c r="Z378" s="71">
        <v>0</v>
      </c>
      <c r="AA378" s="71">
        <v>2</v>
      </c>
      <c r="AB378" s="71">
        <v>0</v>
      </c>
      <c r="AC378" s="71">
        <v>1</v>
      </c>
      <c r="AD378" s="205" t="s">
        <v>213</v>
      </c>
      <c r="AE378" s="8" t="s">
        <v>90</v>
      </c>
      <c r="AF378" s="71">
        <v>0</v>
      </c>
      <c r="AG378" s="71">
        <v>0</v>
      </c>
      <c r="AH378" s="71">
        <v>0</v>
      </c>
      <c r="AI378" s="71">
        <v>12</v>
      </c>
      <c r="AJ378" s="71">
        <v>0</v>
      </c>
      <c r="AK378" s="71">
        <v>0</v>
      </c>
      <c r="AL378" s="71">
        <v>0</v>
      </c>
      <c r="AM378" s="71">
        <v>0</v>
      </c>
      <c r="AN378" s="71">
        <v>2</v>
      </c>
      <c r="AO378" s="71">
        <v>1</v>
      </c>
      <c r="AP378" s="71">
        <v>1</v>
      </c>
      <c r="AR378" s="80" t="s">
        <v>213</v>
      </c>
      <c r="AS378" s="80" t="s">
        <v>2667</v>
      </c>
      <c r="AT378" s="78">
        <v>24</v>
      </c>
    </row>
    <row r="379" spans="1:46">
      <c r="A379" s="205"/>
      <c r="B379" s="8" t="s">
        <v>91</v>
      </c>
      <c r="C379" s="71">
        <v>0</v>
      </c>
      <c r="D379" s="71">
        <v>0</v>
      </c>
      <c r="E379" s="71">
        <v>119</v>
      </c>
      <c r="F379" s="71">
        <v>56</v>
      </c>
      <c r="G379" s="71">
        <v>35</v>
      </c>
      <c r="H379" s="71">
        <v>10</v>
      </c>
      <c r="I379" s="71">
        <v>98</v>
      </c>
      <c r="J379" s="71">
        <v>55</v>
      </c>
      <c r="K379" s="125">
        <v>252</v>
      </c>
      <c r="L379" s="125">
        <v>121</v>
      </c>
      <c r="M379" s="71">
        <v>0</v>
      </c>
      <c r="N379" s="71">
        <v>2</v>
      </c>
      <c r="O379" s="71">
        <v>1</v>
      </c>
      <c r="P379" s="71">
        <v>2</v>
      </c>
      <c r="Q379" s="125">
        <v>5</v>
      </c>
      <c r="R379" s="205"/>
      <c r="S379" s="8" t="s">
        <v>91</v>
      </c>
      <c r="T379" s="125">
        <v>5</v>
      </c>
      <c r="U379" s="71">
        <v>5</v>
      </c>
      <c r="V379" s="71">
        <v>2</v>
      </c>
      <c r="W379" s="71">
        <v>0</v>
      </c>
      <c r="X379" s="71">
        <v>5</v>
      </c>
      <c r="Y379" s="71">
        <v>5</v>
      </c>
      <c r="Z379" s="71">
        <v>0</v>
      </c>
      <c r="AA379" s="71">
        <v>8</v>
      </c>
      <c r="AB379" s="71">
        <v>7</v>
      </c>
      <c r="AC379" s="71">
        <v>2</v>
      </c>
      <c r="AD379" s="205"/>
      <c r="AE379" s="8" t="s">
        <v>91</v>
      </c>
      <c r="AF379" s="71">
        <v>70</v>
      </c>
      <c r="AG379" s="71">
        <v>3</v>
      </c>
      <c r="AH379" s="71">
        <v>10</v>
      </c>
      <c r="AI379" s="71">
        <v>14</v>
      </c>
      <c r="AJ379" s="71">
        <v>0</v>
      </c>
      <c r="AK379" s="71">
        <v>0</v>
      </c>
      <c r="AL379" s="71">
        <v>28</v>
      </c>
      <c r="AM379" s="71">
        <v>3</v>
      </c>
      <c r="AN379" s="71">
        <v>5</v>
      </c>
      <c r="AO379" s="71">
        <v>5</v>
      </c>
      <c r="AP379" s="71">
        <v>5</v>
      </c>
      <c r="AR379" s="80" t="s">
        <v>213</v>
      </c>
      <c r="AS379" s="80" t="s">
        <v>2668</v>
      </c>
      <c r="AT379" s="78">
        <v>248</v>
      </c>
    </row>
    <row r="380" spans="1:46">
      <c r="A380" s="205"/>
      <c r="B380" s="25" t="s">
        <v>73</v>
      </c>
      <c r="C380" s="26">
        <v>0</v>
      </c>
      <c r="D380" s="26">
        <v>0</v>
      </c>
      <c r="E380" s="26">
        <v>160</v>
      </c>
      <c r="F380" s="26">
        <v>80</v>
      </c>
      <c r="G380" s="26">
        <v>35</v>
      </c>
      <c r="H380" s="26">
        <v>10</v>
      </c>
      <c r="I380" s="26">
        <v>133</v>
      </c>
      <c r="J380" s="26">
        <v>72</v>
      </c>
      <c r="K380" s="26">
        <v>328</v>
      </c>
      <c r="L380" s="26">
        <v>162</v>
      </c>
      <c r="M380" s="26">
        <v>0</v>
      </c>
      <c r="N380" s="26">
        <v>3</v>
      </c>
      <c r="O380" s="26">
        <v>1</v>
      </c>
      <c r="P380" s="26">
        <v>3</v>
      </c>
      <c r="Q380" s="26">
        <v>7</v>
      </c>
      <c r="R380" s="205"/>
      <c r="S380" s="25" t="s">
        <v>73</v>
      </c>
      <c r="T380" s="26">
        <v>7</v>
      </c>
      <c r="U380" s="26">
        <v>7</v>
      </c>
      <c r="V380" s="26">
        <v>4</v>
      </c>
      <c r="W380" s="26">
        <v>1</v>
      </c>
      <c r="X380" s="26">
        <v>7</v>
      </c>
      <c r="Y380" s="26">
        <v>6</v>
      </c>
      <c r="Z380" s="26">
        <v>0</v>
      </c>
      <c r="AA380" s="26">
        <v>10</v>
      </c>
      <c r="AB380" s="26">
        <v>7</v>
      </c>
      <c r="AC380" s="26">
        <v>3</v>
      </c>
      <c r="AD380" s="205"/>
      <c r="AE380" s="25" t="s">
        <v>73</v>
      </c>
      <c r="AF380" s="26">
        <v>70</v>
      </c>
      <c r="AG380" s="26">
        <v>3</v>
      </c>
      <c r="AH380" s="26">
        <v>10</v>
      </c>
      <c r="AI380" s="26">
        <v>26</v>
      </c>
      <c r="AJ380" s="26">
        <v>0</v>
      </c>
      <c r="AK380" s="26">
        <v>0</v>
      </c>
      <c r="AL380" s="26">
        <v>28</v>
      </c>
      <c r="AM380" s="26">
        <v>3</v>
      </c>
      <c r="AN380" s="26">
        <v>7</v>
      </c>
      <c r="AO380" s="26">
        <v>6</v>
      </c>
      <c r="AP380" s="26">
        <v>6</v>
      </c>
      <c r="AR380" s="80" t="s">
        <v>213</v>
      </c>
      <c r="AS380" s="80" t="s">
        <v>2669</v>
      </c>
      <c r="AT380" s="78">
        <v>272</v>
      </c>
    </row>
    <row r="381" spans="1:46">
      <c r="A381" s="205" t="s">
        <v>214</v>
      </c>
      <c r="B381" s="8" t="s">
        <v>90</v>
      </c>
      <c r="C381" s="71">
        <v>0</v>
      </c>
      <c r="D381" s="71">
        <v>0</v>
      </c>
      <c r="E381" s="71">
        <v>132</v>
      </c>
      <c r="F381" s="71">
        <v>60</v>
      </c>
      <c r="G381" s="71">
        <v>294</v>
      </c>
      <c r="H381" s="71">
        <v>150</v>
      </c>
      <c r="I381" s="71">
        <v>527</v>
      </c>
      <c r="J381" s="71">
        <v>271</v>
      </c>
      <c r="K381" s="125">
        <v>953</v>
      </c>
      <c r="L381" s="125">
        <v>481</v>
      </c>
      <c r="M381" s="71">
        <v>0</v>
      </c>
      <c r="N381" s="71">
        <v>7</v>
      </c>
      <c r="O381" s="71">
        <v>13</v>
      </c>
      <c r="P381" s="71">
        <v>20</v>
      </c>
      <c r="Q381" s="125">
        <v>40</v>
      </c>
      <c r="R381" s="205" t="s">
        <v>214</v>
      </c>
      <c r="S381" s="8" t="s">
        <v>90</v>
      </c>
      <c r="T381" s="125">
        <v>22</v>
      </c>
      <c r="U381" s="71">
        <v>14</v>
      </c>
      <c r="V381" s="71">
        <v>6</v>
      </c>
      <c r="W381" s="71">
        <v>4</v>
      </c>
      <c r="X381" s="71">
        <v>28</v>
      </c>
      <c r="Y381" s="71">
        <v>26</v>
      </c>
      <c r="Z381" s="71">
        <v>0</v>
      </c>
      <c r="AA381" s="71">
        <v>8</v>
      </c>
      <c r="AB381" s="71">
        <v>5</v>
      </c>
      <c r="AC381" s="71">
        <v>20</v>
      </c>
      <c r="AD381" s="205" t="s">
        <v>214</v>
      </c>
      <c r="AE381" s="8" t="s">
        <v>90</v>
      </c>
      <c r="AF381" s="71">
        <v>194</v>
      </c>
      <c r="AG381" s="71">
        <v>159</v>
      </c>
      <c r="AH381" s="71">
        <v>0</v>
      </c>
      <c r="AI381" s="71">
        <v>186</v>
      </c>
      <c r="AJ381" s="71">
        <v>5</v>
      </c>
      <c r="AK381" s="71">
        <v>8</v>
      </c>
      <c r="AL381" s="71">
        <v>3</v>
      </c>
      <c r="AM381" s="71">
        <v>10</v>
      </c>
      <c r="AN381" s="71">
        <v>30</v>
      </c>
      <c r="AO381" s="71">
        <v>21</v>
      </c>
      <c r="AP381" s="71">
        <v>21</v>
      </c>
      <c r="AR381" s="80" t="s">
        <v>214</v>
      </c>
      <c r="AS381" s="80" t="s">
        <v>2670</v>
      </c>
      <c r="AT381" s="78">
        <v>628</v>
      </c>
    </row>
    <row r="382" spans="1:46">
      <c r="A382" s="205"/>
      <c r="B382" s="8" t="s">
        <v>91</v>
      </c>
      <c r="C382" s="71">
        <v>10</v>
      </c>
      <c r="D382" s="71">
        <v>5</v>
      </c>
      <c r="E382" s="71">
        <v>113</v>
      </c>
      <c r="F382" s="71">
        <v>59</v>
      </c>
      <c r="G382" s="71">
        <v>212</v>
      </c>
      <c r="H382" s="71">
        <v>114</v>
      </c>
      <c r="I382" s="71">
        <v>244</v>
      </c>
      <c r="J382" s="71">
        <v>119</v>
      </c>
      <c r="K382" s="125">
        <v>579</v>
      </c>
      <c r="L382" s="125">
        <v>297</v>
      </c>
      <c r="M382" s="71">
        <v>2</v>
      </c>
      <c r="N382" s="71">
        <v>4</v>
      </c>
      <c r="O382" s="71">
        <v>5</v>
      </c>
      <c r="P382" s="71">
        <v>7</v>
      </c>
      <c r="Q382" s="125">
        <v>18</v>
      </c>
      <c r="R382" s="205"/>
      <c r="S382" s="8" t="s">
        <v>91</v>
      </c>
      <c r="T382" s="125">
        <v>13</v>
      </c>
      <c r="U382" s="71">
        <v>11</v>
      </c>
      <c r="V382" s="71">
        <v>11</v>
      </c>
      <c r="W382" s="71">
        <v>0</v>
      </c>
      <c r="X382" s="71">
        <v>15</v>
      </c>
      <c r="Y382" s="71">
        <v>15</v>
      </c>
      <c r="Z382" s="71">
        <v>2</v>
      </c>
      <c r="AA382" s="71">
        <v>11</v>
      </c>
      <c r="AB382" s="71">
        <v>7</v>
      </c>
      <c r="AC382" s="71">
        <v>6</v>
      </c>
      <c r="AD382" s="205"/>
      <c r="AE382" s="8" t="s">
        <v>91</v>
      </c>
      <c r="AF382" s="71">
        <v>228</v>
      </c>
      <c r="AG382" s="71">
        <v>34</v>
      </c>
      <c r="AH382" s="71">
        <v>0</v>
      </c>
      <c r="AI382" s="71">
        <v>86</v>
      </c>
      <c r="AJ382" s="71">
        <v>8</v>
      </c>
      <c r="AK382" s="71">
        <v>26</v>
      </c>
      <c r="AL382" s="71">
        <v>15</v>
      </c>
      <c r="AM382" s="71">
        <v>11</v>
      </c>
      <c r="AN382" s="71">
        <v>14</v>
      </c>
      <c r="AO382" s="71">
        <v>16</v>
      </c>
      <c r="AP382" s="71">
        <v>13</v>
      </c>
      <c r="AR382" s="80" t="s">
        <v>214</v>
      </c>
      <c r="AS382" s="80" t="s">
        <v>2671</v>
      </c>
      <c r="AT382" s="78">
        <v>603</v>
      </c>
    </row>
    <row r="383" spans="1:46">
      <c r="A383" s="205"/>
      <c r="B383" s="25" t="s">
        <v>73</v>
      </c>
      <c r="C383" s="26">
        <v>10</v>
      </c>
      <c r="D383" s="26">
        <v>5</v>
      </c>
      <c r="E383" s="26">
        <v>245</v>
      </c>
      <c r="F383" s="26">
        <v>119</v>
      </c>
      <c r="G383" s="26">
        <v>506</v>
      </c>
      <c r="H383" s="26">
        <v>264</v>
      </c>
      <c r="I383" s="26">
        <v>771</v>
      </c>
      <c r="J383" s="26">
        <v>390</v>
      </c>
      <c r="K383" s="26">
        <v>1532</v>
      </c>
      <c r="L383" s="26">
        <v>778</v>
      </c>
      <c r="M383" s="26">
        <v>2</v>
      </c>
      <c r="N383" s="26">
        <v>11</v>
      </c>
      <c r="O383" s="26">
        <v>18</v>
      </c>
      <c r="P383" s="26">
        <v>27</v>
      </c>
      <c r="Q383" s="26">
        <v>58</v>
      </c>
      <c r="R383" s="205"/>
      <c r="S383" s="25" t="s">
        <v>73</v>
      </c>
      <c r="T383" s="26">
        <v>35</v>
      </c>
      <c r="U383" s="26">
        <v>25</v>
      </c>
      <c r="V383" s="26">
        <v>17</v>
      </c>
      <c r="W383" s="26">
        <v>4</v>
      </c>
      <c r="X383" s="26">
        <v>43</v>
      </c>
      <c r="Y383" s="26">
        <v>41</v>
      </c>
      <c r="Z383" s="26">
        <v>2</v>
      </c>
      <c r="AA383" s="26">
        <v>19</v>
      </c>
      <c r="AB383" s="26">
        <v>12</v>
      </c>
      <c r="AC383" s="26">
        <v>26</v>
      </c>
      <c r="AD383" s="205"/>
      <c r="AE383" s="25" t="s">
        <v>73</v>
      </c>
      <c r="AF383" s="26">
        <v>422</v>
      </c>
      <c r="AG383" s="26">
        <v>193</v>
      </c>
      <c r="AH383" s="26">
        <v>0</v>
      </c>
      <c r="AI383" s="26">
        <v>272</v>
      </c>
      <c r="AJ383" s="26">
        <v>13</v>
      </c>
      <c r="AK383" s="26">
        <v>34</v>
      </c>
      <c r="AL383" s="26">
        <v>18</v>
      </c>
      <c r="AM383" s="26">
        <v>21</v>
      </c>
      <c r="AN383" s="26">
        <v>44</v>
      </c>
      <c r="AO383" s="26">
        <v>37</v>
      </c>
      <c r="AP383" s="26">
        <v>34</v>
      </c>
      <c r="AR383" s="80" t="s">
        <v>214</v>
      </c>
      <c r="AS383" s="80" t="s">
        <v>2672</v>
      </c>
      <c r="AT383" s="78">
        <v>1231</v>
      </c>
    </row>
    <row r="384" spans="1:46">
      <c r="A384" s="205" t="s">
        <v>215</v>
      </c>
      <c r="B384" s="8" t="s">
        <v>90</v>
      </c>
      <c r="C384" s="71">
        <v>0</v>
      </c>
      <c r="D384" s="71">
        <v>0</v>
      </c>
      <c r="E384" s="71">
        <v>146</v>
      </c>
      <c r="F384" s="71">
        <v>72</v>
      </c>
      <c r="G384" s="71">
        <v>286</v>
      </c>
      <c r="H384" s="71">
        <v>157</v>
      </c>
      <c r="I384" s="71">
        <v>370</v>
      </c>
      <c r="J384" s="71">
        <v>210</v>
      </c>
      <c r="K384" s="125">
        <v>802</v>
      </c>
      <c r="L384" s="125">
        <v>439</v>
      </c>
      <c r="M384" s="71">
        <v>0</v>
      </c>
      <c r="N384" s="71">
        <v>9</v>
      </c>
      <c r="O384" s="71">
        <v>15</v>
      </c>
      <c r="P384" s="71">
        <v>16</v>
      </c>
      <c r="Q384" s="125">
        <v>40</v>
      </c>
      <c r="R384" s="205" t="s">
        <v>215</v>
      </c>
      <c r="S384" s="8" t="s">
        <v>90</v>
      </c>
      <c r="T384" s="125">
        <v>22</v>
      </c>
      <c r="U384" s="71">
        <v>20</v>
      </c>
      <c r="V384" s="71">
        <v>6</v>
      </c>
      <c r="W384" s="71">
        <v>3</v>
      </c>
      <c r="X384" s="71">
        <v>27</v>
      </c>
      <c r="Y384" s="71">
        <v>26</v>
      </c>
      <c r="Z384" s="71">
        <v>1</v>
      </c>
      <c r="AA384" s="71">
        <v>4</v>
      </c>
      <c r="AB384" s="71">
        <v>3</v>
      </c>
      <c r="AC384" s="71">
        <v>17</v>
      </c>
      <c r="AD384" s="205" t="s">
        <v>215</v>
      </c>
      <c r="AE384" s="8" t="s">
        <v>90</v>
      </c>
      <c r="AF384" s="71">
        <v>388</v>
      </c>
      <c r="AG384" s="71">
        <v>242</v>
      </c>
      <c r="AH384" s="71">
        <v>0</v>
      </c>
      <c r="AI384" s="71">
        <v>133</v>
      </c>
      <c r="AJ384" s="71">
        <v>17</v>
      </c>
      <c r="AK384" s="71">
        <v>5</v>
      </c>
      <c r="AL384" s="71">
        <v>4</v>
      </c>
      <c r="AM384" s="71">
        <v>6</v>
      </c>
      <c r="AN384" s="71">
        <v>23</v>
      </c>
      <c r="AO384" s="71">
        <v>22</v>
      </c>
      <c r="AP384" s="71">
        <v>21</v>
      </c>
      <c r="AR384" s="80" t="s">
        <v>215</v>
      </c>
      <c r="AS384" s="80" t="s">
        <v>2673</v>
      </c>
      <c r="AT384" s="78">
        <v>745</v>
      </c>
    </row>
    <row r="385" spans="1:46">
      <c r="A385" s="205"/>
      <c r="B385" s="8" t="s">
        <v>91</v>
      </c>
      <c r="C385" s="71">
        <v>31</v>
      </c>
      <c r="D385" s="71">
        <v>18</v>
      </c>
      <c r="E385" s="71">
        <v>320</v>
      </c>
      <c r="F385" s="71">
        <v>170</v>
      </c>
      <c r="G385" s="71">
        <v>636</v>
      </c>
      <c r="H385" s="71">
        <v>312</v>
      </c>
      <c r="I385" s="71">
        <v>677</v>
      </c>
      <c r="J385" s="71">
        <v>316</v>
      </c>
      <c r="K385" s="125">
        <v>1664</v>
      </c>
      <c r="L385" s="125">
        <v>816</v>
      </c>
      <c r="M385" s="71">
        <v>4</v>
      </c>
      <c r="N385" s="71">
        <v>20</v>
      </c>
      <c r="O385" s="71">
        <v>26</v>
      </c>
      <c r="P385" s="71">
        <v>27</v>
      </c>
      <c r="Q385" s="125">
        <v>77</v>
      </c>
      <c r="R385" s="205"/>
      <c r="S385" s="8" t="s">
        <v>91</v>
      </c>
      <c r="T385" s="125">
        <v>60</v>
      </c>
      <c r="U385" s="71">
        <v>60</v>
      </c>
      <c r="V385" s="71">
        <v>51</v>
      </c>
      <c r="W385" s="71">
        <v>0</v>
      </c>
      <c r="X385" s="71">
        <v>72</v>
      </c>
      <c r="Y385" s="71">
        <v>71</v>
      </c>
      <c r="Z385" s="71">
        <v>1</v>
      </c>
      <c r="AA385" s="71">
        <v>41</v>
      </c>
      <c r="AB385" s="71">
        <v>23</v>
      </c>
      <c r="AC385" s="71">
        <v>25</v>
      </c>
      <c r="AD385" s="205"/>
      <c r="AE385" s="8" t="s">
        <v>91</v>
      </c>
      <c r="AF385" s="71">
        <v>979</v>
      </c>
      <c r="AG385" s="71">
        <v>382</v>
      </c>
      <c r="AH385" s="71">
        <v>0</v>
      </c>
      <c r="AI385" s="71">
        <v>370</v>
      </c>
      <c r="AJ385" s="71">
        <v>70</v>
      </c>
      <c r="AK385" s="71">
        <v>2</v>
      </c>
      <c r="AL385" s="71">
        <v>5</v>
      </c>
      <c r="AM385" s="71">
        <v>68</v>
      </c>
      <c r="AN385" s="71">
        <v>84</v>
      </c>
      <c r="AO385" s="71">
        <v>77</v>
      </c>
      <c r="AP385" s="71">
        <v>69</v>
      </c>
      <c r="AR385" s="80" t="s">
        <v>215</v>
      </c>
      <c r="AS385" s="80" t="s">
        <v>2674</v>
      </c>
      <c r="AT385" s="78">
        <v>1962</v>
      </c>
    </row>
    <row r="386" spans="1:46">
      <c r="A386" s="205"/>
      <c r="B386" s="25" t="s">
        <v>73</v>
      </c>
      <c r="C386" s="26">
        <v>31</v>
      </c>
      <c r="D386" s="26">
        <v>18</v>
      </c>
      <c r="E386" s="26">
        <v>466</v>
      </c>
      <c r="F386" s="26">
        <v>242</v>
      </c>
      <c r="G386" s="26">
        <v>922</v>
      </c>
      <c r="H386" s="26">
        <v>469</v>
      </c>
      <c r="I386" s="26">
        <v>1047</v>
      </c>
      <c r="J386" s="26">
        <v>526</v>
      </c>
      <c r="K386" s="26">
        <v>2466</v>
      </c>
      <c r="L386" s="26">
        <v>1255</v>
      </c>
      <c r="M386" s="26">
        <v>4</v>
      </c>
      <c r="N386" s="26">
        <v>29</v>
      </c>
      <c r="O386" s="26">
        <v>41</v>
      </c>
      <c r="P386" s="26">
        <v>43</v>
      </c>
      <c r="Q386" s="26">
        <v>117</v>
      </c>
      <c r="R386" s="205"/>
      <c r="S386" s="25" t="s">
        <v>73</v>
      </c>
      <c r="T386" s="26">
        <v>82</v>
      </c>
      <c r="U386" s="26">
        <v>80</v>
      </c>
      <c r="V386" s="26">
        <v>57</v>
      </c>
      <c r="W386" s="26">
        <v>3</v>
      </c>
      <c r="X386" s="26">
        <v>99</v>
      </c>
      <c r="Y386" s="26">
        <v>97</v>
      </c>
      <c r="Z386" s="26">
        <v>2</v>
      </c>
      <c r="AA386" s="26">
        <v>45</v>
      </c>
      <c r="AB386" s="26">
        <v>26</v>
      </c>
      <c r="AC386" s="26">
        <v>42</v>
      </c>
      <c r="AD386" s="205"/>
      <c r="AE386" s="25" t="s">
        <v>73</v>
      </c>
      <c r="AF386" s="26">
        <v>1367</v>
      </c>
      <c r="AG386" s="26">
        <v>624</v>
      </c>
      <c r="AH386" s="26">
        <v>0</v>
      </c>
      <c r="AI386" s="26">
        <v>503</v>
      </c>
      <c r="AJ386" s="26">
        <v>87</v>
      </c>
      <c r="AK386" s="26">
        <v>7</v>
      </c>
      <c r="AL386" s="26">
        <v>9</v>
      </c>
      <c r="AM386" s="26">
        <v>74</v>
      </c>
      <c r="AN386" s="26">
        <v>107</v>
      </c>
      <c r="AO386" s="26">
        <v>99</v>
      </c>
      <c r="AP386" s="26">
        <v>90</v>
      </c>
      <c r="AR386" s="80" t="s">
        <v>215</v>
      </c>
      <c r="AS386" s="80" t="s">
        <v>2675</v>
      </c>
      <c r="AT386" s="78">
        <v>2707</v>
      </c>
    </row>
    <row r="387" spans="1:46">
      <c r="A387" s="7" t="s">
        <v>113</v>
      </c>
      <c r="B387" s="8"/>
      <c r="C387" s="22"/>
      <c r="D387" s="22"/>
      <c r="E387" s="22"/>
      <c r="F387" s="22"/>
      <c r="G387" s="22"/>
      <c r="H387" s="22"/>
      <c r="I387" s="22"/>
      <c r="J387" s="22"/>
      <c r="K387" s="7"/>
      <c r="L387" s="7"/>
      <c r="M387" s="22"/>
      <c r="N387" s="22"/>
      <c r="O387" s="22"/>
      <c r="P387" s="22"/>
      <c r="Q387" s="7"/>
      <c r="R387" s="7" t="s">
        <v>113</v>
      </c>
      <c r="S387" s="8"/>
      <c r="T387" s="17"/>
      <c r="U387" s="17"/>
      <c r="V387" s="23"/>
      <c r="W387" s="23"/>
      <c r="X387" s="18"/>
      <c r="Y387" s="23"/>
      <c r="Z387" s="23"/>
      <c r="AA387" s="19"/>
      <c r="AB387" s="17"/>
      <c r="AC387" s="19"/>
      <c r="AD387" s="7" t="s">
        <v>113</v>
      </c>
      <c r="AE387" s="8"/>
      <c r="AF387" s="22"/>
      <c r="AG387" s="22"/>
      <c r="AH387" s="22"/>
      <c r="AI387" s="22"/>
      <c r="AJ387" s="22"/>
      <c r="AK387" s="22"/>
      <c r="AL387" s="22"/>
      <c r="AM387" s="22"/>
      <c r="AN387" s="22"/>
      <c r="AO387" s="22"/>
      <c r="AP387" s="22"/>
      <c r="AR387" s="80" t="str">
        <f>IF(A387="",AR386,A387)</f>
        <v>SAVA</v>
      </c>
      <c r="AS387" s="80" t="str">
        <f>AR387&amp;B387</f>
        <v>SAVA</v>
      </c>
      <c r="AT387" s="78">
        <f>AF387+AH387+2*AI387+3*AJ387+4*AK387+5*AL387</f>
        <v>0</v>
      </c>
    </row>
    <row r="388" spans="1:46">
      <c r="A388" s="205" t="s">
        <v>216</v>
      </c>
      <c r="B388" s="8" t="s">
        <v>90</v>
      </c>
      <c r="C388" s="71">
        <v>0</v>
      </c>
      <c r="D388" s="71">
        <v>0</v>
      </c>
      <c r="E388" s="71">
        <v>570</v>
      </c>
      <c r="F388" s="71">
        <v>304</v>
      </c>
      <c r="G388" s="71">
        <v>528</v>
      </c>
      <c r="H388" s="71">
        <v>267</v>
      </c>
      <c r="I388" s="71">
        <v>909</v>
      </c>
      <c r="J388" s="71">
        <v>479</v>
      </c>
      <c r="K388" s="125">
        <v>2007</v>
      </c>
      <c r="L388" s="125">
        <v>1050</v>
      </c>
      <c r="M388" s="71">
        <v>0</v>
      </c>
      <c r="N388" s="71">
        <v>37</v>
      </c>
      <c r="O388" s="71">
        <v>38</v>
      </c>
      <c r="P388" s="71">
        <v>56</v>
      </c>
      <c r="Q388" s="125">
        <v>131</v>
      </c>
      <c r="R388" s="205" t="s">
        <v>216</v>
      </c>
      <c r="S388" s="8" t="s">
        <v>90</v>
      </c>
      <c r="T388" s="125">
        <v>76</v>
      </c>
      <c r="U388" s="71">
        <v>16</v>
      </c>
      <c r="V388" s="71">
        <v>3</v>
      </c>
      <c r="W388" s="71">
        <v>29</v>
      </c>
      <c r="X388" s="71">
        <v>71</v>
      </c>
      <c r="Y388" s="71">
        <v>63</v>
      </c>
      <c r="Z388" s="71">
        <v>2</v>
      </c>
      <c r="AA388" s="71">
        <v>18</v>
      </c>
      <c r="AB388" s="71">
        <v>7</v>
      </c>
      <c r="AC388" s="71">
        <v>57</v>
      </c>
      <c r="AD388" s="205" t="s">
        <v>216</v>
      </c>
      <c r="AE388" s="8" t="s">
        <v>90</v>
      </c>
      <c r="AF388" s="71">
        <v>226</v>
      </c>
      <c r="AG388" s="71">
        <v>234</v>
      </c>
      <c r="AH388" s="71">
        <v>84</v>
      </c>
      <c r="AI388" s="71">
        <v>420</v>
      </c>
      <c r="AJ388" s="71">
        <v>128</v>
      </c>
      <c r="AK388" s="71">
        <v>53</v>
      </c>
      <c r="AL388" s="71">
        <v>33</v>
      </c>
      <c r="AM388" s="71">
        <v>4</v>
      </c>
      <c r="AN388" s="71">
        <v>84</v>
      </c>
      <c r="AO388" s="71">
        <v>27</v>
      </c>
      <c r="AP388" s="71">
        <v>21</v>
      </c>
      <c r="AR388" s="80" t="s">
        <v>216</v>
      </c>
      <c r="AS388" s="80" t="s">
        <v>2679</v>
      </c>
      <c r="AT388" s="78">
        <v>1911</v>
      </c>
    </row>
    <row r="389" spans="1:46">
      <c r="A389" s="205"/>
      <c r="B389" s="8" t="s">
        <v>91</v>
      </c>
      <c r="C389" s="71">
        <v>97</v>
      </c>
      <c r="D389" s="71">
        <v>46</v>
      </c>
      <c r="E389" s="71">
        <v>293</v>
      </c>
      <c r="F389" s="71">
        <v>160</v>
      </c>
      <c r="G389" s="71">
        <v>375</v>
      </c>
      <c r="H389" s="71">
        <v>191</v>
      </c>
      <c r="I389" s="71">
        <v>462</v>
      </c>
      <c r="J389" s="71">
        <v>242</v>
      </c>
      <c r="K389" s="125">
        <v>1227</v>
      </c>
      <c r="L389" s="125">
        <v>639</v>
      </c>
      <c r="M389" s="71">
        <v>7</v>
      </c>
      <c r="N389" s="71">
        <v>17</v>
      </c>
      <c r="O389" s="71">
        <v>16</v>
      </c>
      <c r="P389" s="71">
        <v>22</v>
      </c>
      <c r="Q389" s="125">
        <v>62</v>
      </c>
      <c r="R389" s="205"/>
      <c r="S389" s="8" t="s">
        <v>91</v>
      </c>
      <c r="T389" s="125">
        <v>38</v>
      </c>
      <c r="U389" s="71">
        <v>36</v>
      </c>
      <c r="V389" s="71">
        <v>29</v>
      </c>
      <c r="W389" s="71">
        <v>2</v>
      </c>
      <c r="X389" s="71">
        <v>44</v>
      </c>
      <c r="Y389" s="71">
        <v>41</v>
      </c>
      <c r="Z389" s="71">
        <v>2</v>
      </c>
      <c r="AA389" s="71">
        <v>26</v>
      </c>
      <c r="AB389" s="71">
        <v>12</v>
      </c>
      <c r="AC389" s="71">
        <v>18</v>
      </c>
      <c r="AD389" s="205"/>
      <c r="AE389" s="8" t="s">
        <v>91</v>
      </c>
      <c r="AF389" s="71">
        <v>391</v>
      </c>
      <c r="AG389" s="71">
        <v>162</v>
      </c>
      <c r="AH389" s="71">
        <v>3</v>
      </c>
      <c r="AI389" s="71">
        <v>215</v>
      </c>
      <c r="AJ389" s="71">
        <v>21</v>
      </c>
      <c r="AK389" s="71">
        <v>35</v>
      </c>
      <c r="AL389" s="71">
        <v>34</v>
      </c>
      <c r="AM389" s="71">
        <v>19</v>
      </c>
      <c r="AN389" s="71">
        <v>47</v>
      </c>
      <c r="AO389" s="71">
        <v>31</v>
      </c>
      <c r="AP389" s="71">
        <v>20</v>
      </c>
      <c r="AR389" s="80" t="s">
        <v>216</v>
      </c>
      <c r="AS389" s="80" t="s">
        <v>2680</v>
      </c>
      <c r="AT389" s="78">
        <v>1197</v>
      </c>
    </row>
    <row r="390" spans="1:46">
      <c r="A390" s="205"/>
      <c r="B390" s="25" t="s">
        <v>73</v>
      </c>
      <c r="C390" s="26">
        <v>97</v>
      </c>
      <c r="D390" s="26">
        <v>46</v>
      </c>
      <c r="E390" s="26">
        <v>863</v>
      </c>
      <c r="F390" s="26">
        <v>464</v>
      </c>
      <c r="G390" s="26">
        <v>903</v>
      </c>
      <c r="H390" s="26">
        <v>458</v>
      </c>
      <c r="I390" s="26">
        <v>1371</v>
      </c>
      <c r="J390" s="26">
        <v>721</v>
      </c>
      <c r="K390" s="26">
        <v>3234</v>
      </c>
      <c r="L390" s="26">
        <v>1689</v>
      </c>
      <c r="M390" s="26">
        <v>7</v>
      </c>
      <c r="N390" s="26">
        <v>54</v>
      </c>
      <c r="O390" s="26">
        <v>54</v>
      </c>
      <c r="P390" s="26">
        <v>78</v>
      </c>
      <c r="Q390" s="26">
        <v>193</v>
      </c>
      <c r="R390" s="205"/>
      <c r="S390" s="25" t="s">
        <v>73</v>
      </c>
      <c r="T390" s="26">
        <v>114</v>
      </c>
      <c r="U390" s="26">
        <v>52</v>
      </c>
      <c r="V390" s="26">
        <v>32</v>
      </c>
      <c r="W390" s="26">
        <v>31</v>
      </c>
      <c r="X390" s="26">
        <v>115</v>
      </c>
      <c r="Y390" s="26">
        <v>104</v>
      </c>
      <c r="Z390" s="26">
        <v>4</v>
      </c>
      <c r="AA390" s="26">
        <v>44</v>
      </c>
      <c r="AB390" s="26">
        <v>19</v>
      </c>
      <c r="AC390" s="26">
        <v>75</v>
      </c>
      <c r="AD390" s="205"/>
      <c r="AE390" s="25" t="s">
        <v>73</v>
      </c>
      <c r="AF390" s="26">
        <v>617</v>
      </c>
      <c r="AG390" s="26">
        <v>396</v>
      </c>
      <c r="AH390" s="26">
        <v>87</v>
      </c>
      <c r="AI390" s="26">
        <v>635</v>
      </c>
      <c r="AJ390" s="26">
        <v>149</v>
      </c>
      <c r="AK390" s="26">
        <v>88</v>
      </c>
      <c r="AL390" s="26">
        <v>67</v>
      </c>
      <c r="AM390" s="26">
        <v>23</v>
      </c>
      <c r="AN390" s="26">
        <v>131</v>
      </c>
      <c r="AO390" s="26">
        <v>58</v>
      </c>
      <c r="AP390" s="26">
        <v>41</v>
      </c>
      <c r="AR390" s="80" t="s">
        <v>216</v>
      </c>
      <c r="AS390" s="80" t="s">
        <v>2681</v>
      </c>
      <c r="AT390" s="78">
        <v>3108</v>
      </c>
    </row>
    <row r="391" spans="1:46">
      <c r="A391" s="205" t="s">
        <v>217</v>
      </c>
      <c r="B391" s="8" t="s">
        <v>90</v>
      </c>
      <c r="C391" s="71">
        <v>9</v>
      </c>
      <c r="D391" s="71">
        <v>7</v>
      </c>
      <c r="E391" s="71">
        <v>303</v>
      </c>
      <c r="F391" s="71">
        <v>146</v>
      </c>
      <c r="G391" s="71">
        <v>340</v>
      </c>
      <c r="H391" s="71">
        <v>177</v>
      </c>
      <c r="I391" s="71">
        <v>547</v>
      </c>
      <c r="J391" s="71">
        <v>286</v>
      </c>
      <c r="K391" s="125">
        <v>1199</v>
      </c>
      <c r="L391" s="125">
        <v>616</v>
      </c>
      <c r="M391" s="71">
        <v>2</v>
      </c>
      <c r="N391" s="71">
        <v>23</v>
      </c>
      <c r="O391" s="71">
        <v>28</v>
      </c>
      <c r="P391" s="71">
        <v>37</v>
      </c>
      <c r="Q391" s="125">
        <v>90</v>
      </c>
      <c r="R391" s="205" t="s">
        <v>217</v>
      </c>
      <c r="S391" s="8" t="s">
        <v>90</v>
      </c>
      <c r="T391" s="125">
        <v>48</v>
      </c>
      <c r="U391" s="71">
        <v>8</v>
      </c>
      <c r="V391" s="71">
        <v>0</v>
      </c>
      <c r="W391" s="71">
        <v>1</v>
      </c>
      <c r="X391" s="71">
        <v>41</v>
      </c>
      <c r="Y391" s="71">
        <v>37</v>
      </c>
      <c r="Z391" s="71">
        <v>1</v>
      </c>
      <c r="AA391" s="71">
        <v>4</v>
      </c>
      <c r="AB391" s="71">
        <v>1</v>
      </c>
      <c r="AC391" s="71">
        <v>38</v>
      </c>
      <c r="AD391" s="205" t="s">
        <v>217</v>
      </c>
      <c r="AE391" s="8" t="s">
        <v>90</v>
      </c>
      <c r="AF391" s="71">
        <v>75</v>
      </c>
      <c r="AG391" s="71">
        <v>78</v>
      </c>
      <c r="AH391" s="71">
        <v>29</v>
      </c>
      <c r="AI391" s="71">
        <v>122</v>
      </c>
      <c r="AJ391" s="71">
        <v>70</v>
      </c>
      <c r="AK391" s="71">
        <v>65</v>
      </c>
      <c r="AL391" s="71">
        <v>64</v>
      </c>
      <c r="AM391" s="71">
        <v>1</v>
      </c>
      <c r="AN391" s="71">
        <v>51</v>
      </c>
      <c r="AO391" s="71">
        <v>14</v>
      </c>
      <c r="AP391" s="71">
        <v>7</v>
      </c>
      <c r="AR391" s="80" t="s">
        <v>217</v>
      </c>
      <c r="AS391" s="80" t="s">
        <v>2682</v>
      </c>
      <c r="AT391" s="78">
        <v>1138</v>
      </c>
    </row>
    <row r="392" spans="1:46">
      <c r="A392" s="205"/>
      <c r="B392" s="8" t="s">
        <v>91</v>
      </c>
      <c r="C392" s="71">
        <v>82</v>
      </c>
      <c r="D392" s="71">
        <v>54</v>
      </c>
      <c r="E392" s="71">
        <v>851</v>
      </c>
      <c r="F392" s="71">
        <v>435</v>
      </c>
      <c r="G392" s="71">
        <v>939</v>
      </c>
      <c r="H392" s="71">
        <v>452</v>
      </c>
      <c r="I392" s="71">
        <v>918</v>
      </c>
      <c r="J392" s="71">
        <v>482</v>
      </c>
      <c r="K392" s="125">
        <v>2790</v>
      </c>
      <c r="L392" s="125">
        <v>1423</v>
      </c>
      <c r="M392" s="71">
        <v>6</v>
      </c>
      <c r="N392" s="71">
        <v>33</v>
      </c>
      <c r="O392" s="71">
        <v>34</v>
      </c>
      <c r="P392" s="71">
        <v>34</v>
      </c>
      <c r="Q392" s="125">
        <v>107</v>
      </c>
      <c r="R392" s="205"/>
      <c r="S392" s="8" t="s">
        <v>91</v>
      </c>
      <c r="T392" s="125">
        <v>89</v>
      </c>
      <c r="U392" s="71">
        <v>69</v>
      </c>
      <c r="V392" s="71">
        <v>61</v>
      </c>
      <c r="W392" s="71">
        <v>0</v>
      </c>
      <c r="X392" s="71">
        <v>108</v>
      </c>
      <c r="Y392" s="71">
        <v>104</v>
      </c>
      <c r="Z392" s="71">
        <v>9</v>
      </c>
      <c r="AA392" s="71">
        <v>41</v>
      </c>
      <c r="AB392" s="71">
        <v>16</v>
      </c>
      <c r="AC392" s="71">
        <v>36</v>
      </c>
      <c r="AD392" s="205"/>
      <c r="AE392" s="8" t="s">
        <v>91</v>
      </c>
      <c r="AF392" s="71">
        <v>561</v>
      </c>
      <c r="AG392" s="71">
        <v>223</v>
      </c>
      <c r="AH392" s="71">
        <v>42</v>
      </c>
      <c r="AI392" s="71">
        <v>262</v>
      </c>
      <c r="AJ392" s="71">
        <v>150</v>
      </c>
      <c r="AK392" s="71">
        <v>71</v>
      </c>
      <c r="AL392" s="71">
        <v>203</v>
      </c>
      <c r="AM392" s="71">
        <v>25</v>
      </c>
      <c r="AN392" s="71">
        <v>89</v>
      </c>
      <c r="AO392" s="71">
        <v>69</v>
      </c>
      <c r="AP392" s="71">
        <v>70</v>
      </c>
      <c r="AR392" s="80" t="s">
        <v>217</v>
      </c>
      <c r="AS392" s="80" t="s">
        <v>2683</v>
      </c>
      <c r="AT392" s="78">
        <v>2876</v>
      </c>
    </row>
    <row r="393" spans="1:46">
      <c r="A393" s="205"/>
      <c r="B393" s="25" t="s">
        <v>73</v>
      </c>
      <c r="C393" s="26">
        <v>91</v>
      </c>
      <c r="D393" s="26">
        <v>61</v>
      </c>
      <c r="E393" s="26">
        <v>1154</v>
      </c>
      <c r="F393" s="26">
        <v>581</v>
      </c>
      <c r="G393" s="26">
        <v>1279</v>
      </c>
      <c r="H393" s="26">
        <v>629</v>
      </c>
      <c r="I393" s="26">
        <v>1465</v>
      </c>
      <c r="J393" s="26">
        <v>768</v>
      </c>
      <c r="K393" s="26">
        <v>3989</v>
      </c>
      <c r="L393" s="26">
        <v>2039</v>
      </c>
      <c r="M393" s="26">
        <v>8</v>
      </c>
      <c r="N393" s="26">
        <v>56</v>
      </c>
      <c r="O393" s="26">
        <v>62</v>
      </c>
      <c r="P393" s="26">
        <v>71</v>
      </c>
      <c r="Q393" s="26">
        <v>197</v>
      </c>
      <c r="R393" s="205"/>
      <c r="S393" s="25" t="s">
        <v>73</v>
      </c>
      <c r="T393" s="26">
        <v>137</v>
      </c>
      <c r="U393" s="26">
        <v>77</v>
      </c>
      <c r="V393" s="26">
        <v>61</v>
      </c>
      <c r="W393" s="26">
        <v>1</v>
      </c>
      <c r="X393" s="26">
        <v>149</v>
      </c>
      <c r="Y393" s="26">
        <v>141</v>
      </c>
      <c r="Z393" s="26">
        <v>10</v>
      </c>
      <c r="AA393" s="26">
        <v>45</v>
      </c>
      <c r="AB393" s="26">
        <v>17</v>
      </c>
      <c r="AC393" s="26">
        <v>74</v>
      </c>
      <c r="AD393" s="205"/>
      <c r="AE393" s="25" t="s">
        <v>73</v>
      </c>
      <c r="AF393" s="26">
        <v>636</v>
      </c>
      <c r="AG393" s="26">
        <v>301</v>
      </c>
      <c r="AH393" s="26">
        <v>71</v>
      </c>
      <c r="AI393" s="26">
        <v>384</v>
      </c>
      <c r="AJ393" s="26">
        <v>220</v>
      </c>
      <c r="AK393" s="26">
        <v>136</v>
      </c>
      <c r="AL393" s="26">
        <v>267</v>
      </c>
      <c r="AM393" s="26">
        <v>26</v>
      </c>
      <c r="AN393" s="26">
        <v>140</v>
      </c>
      <c r="AO393" s="26">
        <v>83</v>
      </c>
      <c r="AP393" s="26">
        <v>77</v>
      </c>
      <c r="AR393" s="80" t="s">
        <v>217</v>
      </c>
      <c r="AS393" s="80" t="s">
        <v>2684</v>
      </c>
      <c r="AT393" s="78">
        <v>4014</v>
      </c>
    </row>
    <row r="394" spans="1:46">
      <c r="A394" s="205" t="s">
        <v>218</v>
      </c>
      <c r="B394" s="8" t="s">
        <v>90</v>
      </c>
      <c r="C394" s="71">
        <v>0</v>
      </c>
      <c r="D394" s="71">
        <v>0</v>
      </c>
      <c r="E394" s="71">
        <v>963</v>
      </c>
      <c r="F394" s="71">
        <v>481</v>
      </c>
      <c r="G394" s="71">
        <v>898</v>
      </c>
      <c r="H394" s="71">
        <v>469</v>
      </c>
      <c r="I394" s="71">
        <v>1412</v>
      </c>
      <c r="J394" s="71">
        <v>725</v>
      </c>
      <c r="K394" s="125">
        <v>3273</v>
      </c>
      <c r="L394" s="125">
        <v>1675</v>
      </c>
      <c r="M394" s="71">
        <v>0</v>
      </c>
      <c r="N394" s="71">
        <v>65</v>
      </c>
      <c r="O394" s="71">
        <v>64</v>
      </c>
      <c r="P394" s="71">
        <v>93</v>
      </c>
      <c r="Q394" s="125">
        <v>222</v>
      </c>
      <c r="R394" s="205" t="s">
        <v>218</v>
      </c>
      <c r="S394" s="8" t="s">
        <v>90</v>
      </c>
      <c r="T394" s="125">
        <v>126</v>
      </c>
      <c r="U394" s="71">
        <v>59</v>
      </c>
      <c r="V394" s="71">
        <v>1</v>
      </c>
      <c r="W394" s="71">
        <v>2</v>
      </c>
      <c r="X394" s="71">
        <v>115</v>
      </c>
      <c r="Y394" s="71">
        <v>93</v>
      </c>
      <c r="Z394" s="71">
        <v>1</v>
      </c>
      <c r="AA394" s="71">
        <v>17</v>
      </c>
      <c r="AB394" s="71">
        <v>5</v>
      </c>
      <c r="AC394" s="71">
        <v>98</v>
      </c>
      <c r="AD394" s="205" t="s">
        <v>218</v>
      </c>
      <c r="AE394" s="8" t="s">
        <v>90</v>
      </c>
      <c r="AF394" s="71">
        <v>99</v>
      </c>
      <c r="AG394" s="71">
        <v>140</v>
      </c>
      <c r="AH394" s="71">
        <v>5</v>
      </c>
      <c r="AI394" s="71">
        <v>491</v>
      </c>
      <c r="AJ394" s="71">
        <v>230</v>
      </c>
      <c r="AK394" s="71">
        <v>265</v>
      </c>
      <c r="AL394" s="71">
        <v>115</v>
      </c>
      <c r="AM394" s="71">
        <v>5</v>
      </c>
      <c r="AN394" s="71">
        <v>140</v>
      </c>
      <c r="AO394" s="71">
        <v>58</v>
      </c>
      <c r="AP394" s="71">
        <v>57</v>
      </c>
      <c r="AR394" s="80" t="s">
        <v>218</v>
      </c>
      <c r="AS394" s="80" t="s">
        <v>2685</v>
      </c>
      <c r="AT394" s="78">
        <v>3411</v>
      </c>
    </row>
    <row r="395" spans="1:46">
      <c r="A395" s="205"/>
      <c r="B395" s="8" t="s">
        <v>91</v>
      </c>
      <c r="C395" s="71">
        <v>114</v>
      </c>
      <c r="D395" s="71">
        <v>57</v>
      </c>
      <c r="E395" s="71">
        <v>1240</v>
      </c>
      <c r="F395" s="71">
        <v>633</v>
      </c>
      <c r="G395" s="71">
        <v>1365</v>
      </c>
      <c r="H395" s="71">
        <v>698</v>
      </c>
      <c r="I395" s="71">
        <v>1602</v>
      </c>
      <c r="J395" s="71">
        <v>845</v>
      </c>
      <c r="K395" s="125">
        <v>4321</v>
      </c>
      <c r="L395" s="125">
        <v>2233</v>
      </c>
      <c r="M395" s="71">
        <v>6</v>
      </c>
      <c r="N395" s="71">
        <v>47</v>
      </c>
      <c r="O395" s="71">
        <v>48</v>
      </c>
      <c r="P395" s="71">
        <v>49</v>
      </c>
      <c r="Q395" s="125">
        <v>150</v>
      </c>
      <c r="R395" s="205"/>
      <c r="S395" s="8" t="s">
        <v>91</v>
      </c>
      <c r="T395" s="125">
        <v>101</v>
      </c>
      <c r="U395" s="71">
        <v>89</v>
      </c>
      <c r="V395" s="71">
        <v>47</v>
      </c>
      <c r="W395" s="71">
        <v>8</v>
      </c>
      <c r="X395" s="71">
        <v>103</v>
      </c>
      <c r="Y395" s="71">
        <v>93</v>
      </c>
      <c r="Z395" s="71">
        <v>5</v>
      </c>
      <c r="AA395" s="71">
        <v>55</v>
      </c>
      <c r="AB395" s="71">
        <v>26</v>
      </c>
      <c r="AC395" s="71">
        <v>40</v>
      </c>
      <c r="AD395" s="205"/>
      <c r="AE395" s="8" t="s">
        <v>91</v>
      </c>
      <c r="AF395" s="71">
        <v>660</v>
      </c>
      <c r="AG395" s="71">
        <v>364</v>
      </c>
      <c r="AH395" s="71">
        <v>3</v>
      </c>
      <c r="AI395" s="71">
        <v>1063</v>
      </c>
      <c r="AJ395" s="71">
        <v>312</v>
      </c>
      <c r="AK395" s="71">
        <v>146</v>
      </c>
      <c r="AL395" s="71">
        <v>84</v>
      </c>
      <c r="AM395" s="71">
        <v>62</v>
      </c>
      <c r="AN395" s="71">
        <v>120</v>
      </c>
      <c r="AO395" s="71">
        <v>93</v>
      </c>
      <c r="AP395" s="71">
        <v>83</v>
      </c>
      <c r="AR395" s="80" t="s">
        <v>218</v>
      </c>
      <c r="AS395" s="80" t="s">
        <v>2686</v>
      </c>
      <c r="AT395" s="78">
        <v>4729</v>
      </c>
    </row>
    <row r="396" spans="1:46">
      <c r="A396" s="205"/>
      <c r="B396" s="25" t="s">
        <v>73</v>
      </c>
      <c r="C396" s="26">
        <v>114</v>
      </c>
      <c r="D396" s="26">
        <v>57</v>
      </c>
      <c r="E396" s="26">
        <v>2203</v>
      </c>
      <c r="F396" s="26">
        <v>1114</v>
      </c>
      <c r="G396" s="26">
        <v>2263</v>
      </c>
      <c r="H396" s="26">
        <v>1167</v>
      </c>
      <c r="I396" s="26">
        <v>3014</v>
      </c>
      <c r="J396" s="26">
        <v>1570</v>
      </c>
      <c r="K396" s="26">
        <v>7594</v>
      </c>
      <c r="L396" s="26">
        <v>3908</v>
      </c>
      <c r="M396" s="26">
        <v>6</v>
      </c>
      <c r="N396" s="26">
        <v>112</v>
      </c>
      <c r="O396" s="26">
        <v>112</v>
      </c>
      <c r="P396" s="26">
        <v>142</v>
      </c>
      <c r="Q396" s="26">
        <v>372</v>
      </c>
      <c r="R396" s="205"/>
      <c r="S396" s="25" t="s">
        <v>73</v>
      </c>
      <c r="T396" s="26">
        <v>227</v>
      </c>
      <c r="U396" s="26">
        <v>148</v>
      </c>
      <c r="V396" s="26">
        <v>48</v>
      </c>
      <c r="W396" s="26">
        <v>10</v>
      </c>
      <c r="X396" s="26">
        <v>218</v>
      </c>
      <c r="Y396" s="26">
        <v>186</v>
      </c>
      <c r="Z396" s="26">
        <v>6</v>
      </c>
      <c r="AA396" s="26">
        <v>72</v>
      </c>
      <c r="AB396" s="26">
        <v>31</v>
      </c>
      <c r="AC396" s="26">
        <v>138</v>
      </c>
      <c r="AD396" s="205"/>
      <c r="AE396" s="25" t="s">
        <v>73</v>
      </c>
      <c r="AF396" s="26">
        <v>759</v>
      </c>
      <c r="AG396" s="26">
        <v>504</v>
      </c>
      <c r="AH396" s="26">
        <v>8</v>
      </c>
      <c r="AI396" s="26">
        <v>1554</v>
      </c>
      <c r="AJ396" s="26">
        <v>542</v>
      </c>
      <c r="AK396" s="26">
        <v>411</v>
      </c>
      <c r="AL396" s="26">
        <v>199</v>
      </c>
      <c r="AM396" s="26">
        <v>67</v>
      </c>
      <c r="AN396" s="26">
        <v>260</v>
      </c>
      <c r="AO396" s="26">
        <v>151</v>
      </c>
      <c r="AP396" s="26">
        <v>140</v>
      </c>
      <c r="AR396" s="80" t="s">
        <v>218</v>
      </c>
      <c r="AS396" s="80" t="s">
        <v>2687</v>
      </c>
      <c r="AT396" s="78">
        <v>8140</v>
      </c>
    </row>
    <row r="397" spans="1:46">
      <c r="A397" s="205" t="s">
        <v>1968</v>
      </c>
      <c r="B397" s="8" t="s">
        <v>90</v>
      </c>
      <c r="C397" s="71">
        <v>4</v>
      </c>
      <c r="D397" s="71">
        <v>3</v>
      </c>
      <c r="E397" s="71">
        <v>827</v>
      </c>
      <c r="F397" s="71">
        <v>421</v>
      </c>
      <c r="G397" s="71">
        <v>909</v>
      </c>
      <c r="H397" s="71">
        <v>483</v>
      </c>
      <c r="I397" s="71">
        <v>1280</v>
      </c>
      <c r="J397" s="71">
        <v>662</v>
      </c>
      <c r="K397" s="125">
        <v>3020</v>
      </c>
      <c r="L397" s="125">
        <v>1569</v>
      </c>
      <c r="M397" s="71">
        <v>1</v>
      </c>
      <c r="N397" s="71">
        <v>43</v>
      </c>
      <c r="O397" s="71">
        <v>53</v>
      </c>
      <c r="P397" s="71">
        <v>68</v>
      </c>
      <c r="Q397" s="125">
        <v>165</v>
      </c>
      <c r="R397" s="205" t="s">
        <v>1968</v>
      </c>
      <c r="S397" s="8" t="s">
        <v>90</v>
      </c>
      <c r="T397" s="125">
        <v>100</v>
      </c>
      <c r="U397" s="71">
        <v>74</v>
      </c>
      <c r="V397" s="71">
        <v>36</v>
      </c>
      <c r="W397" s="71">
        <v>2</v>
      </c>
      <c r="X397" s="71">
        <v>107</v>
      </c>
      <c r="Y397" s="71">
        <v>92</v>
      </c>
      <c r="Z397" s="71">
        <v>1</v>
      </c>
      <c r="AA397" s="71">
        <v>35</v>
      </c>
      <c r="AB397" s="71">
        <v>19</v>
      </c>
      <c r="AC397" s="71">
        <v>70</v>
      </c>
      <c r="AD397" s="205" t="s">
        <v>1968</v>
      </c>
      <c r="AE397" s="8" t="s">
        <v>90</v>
      </c>
      <c r="AF397" s="71">
        <v>634</v>
      </c>
      <c r="AG397" s="71">
        <v>209</v>
      </c>
      <c r="AH397" s="71">
        <v>194</v>
      </c>
      <c r="AI397" s="71">
        <v>307</v>
      </c>
      <c r="AJ397" s="71">
        <v>129</v>
      </c>
      <c r="AK397" s="71">
        <v>191</v>
      </c>
      <c r="AL397" s="71">
        <v>44</v>
      </c>
      <c r="AM397" s="71">
        <v>31</v>
      </c>
      <c r="AN397" s="71">
        <v>137</v>
      </c>
      <c r="AO397" s="71">
        <v>100</v>
      </c>
      <c r="AP397" s="71">
        <v>97</v>
      </c>
      <c r="AR397" s="80" t="s">
        <v>1968</v>
      </c>
      <c r="AS397" s="80" t="s">
        <v>2688</v>
      </c>
      <c r="AT397" s="78">
        <v>2813</v>
      </c>
    </row>
    <row r="398" spans="1:46">
      <c r="A398" s="205"/>
      <c r="B398" s="8" t="s">
        <v>91</v>
      </c>
      <c r="C398" s="71">
        <v>52</v>
      </c>
      <c r="D398" s="71">
        <v>27</v>
      </c>
      <c r="E398" s="71">
        <v>286</v>
      </c>
      <c r="F398" s="71">
        <v>167</v>
      </c>
      <c r="G398" s="71">
        <v>426</v>
      </c>
      <c r="H398" s="71">
        <v>214</v>
      </c>
      <c r="I398" s="71">
        <v>424</v>
      </c>
      <c r="J398" s="71">
        <v>206</v>
      </c>
      <c r="K398" s="125">
        <v>1188</v>
      </c>
      <c r="L398" s="125">
        <v>614</v>
      </c>
      <c r="M398" s="71">
        <v>5</v>
      </c>
      <c r="N398" s="71">
        <v>16</v>
      </c>
      <c r="O398" s="71">
        <v>16</v>
      </c>
      <c r="P398" s="71">
        <v>17</v>
      </c>
      <c r="Q398" s="125">
        <v>54</v>
      </c>
      <c r="R398" s="205"/>
      <c r="S398" s="8" t="s">
        <v>91</v>
      </c>
      <c r="T398" s="125">
        <v>43</v>
      </c>
      <c r="U398" s="71">
        <v>38</v>
      </c>
      <c r="V398" s="71">
        <v>32</v>
      </c>
      <c r="W398" s="71">
        <v>1</v>
      </c>
      <c r="X398" s="71">
        <v>47</v>
      </c>
      <c r="Y398" s="71">
        <v>42</v>
      </c>
      <c r="Z398" s="71">
        <v>0</v>
      </c>
      <c r="AA398" s="71">
        <v>13</v>
      </c>
      <c r="AB398" s="71">
        <v>10</v>
      </c>
      <c r="AC398" s="71">
        <v>16</v>
      </c>
      <c r="AD398" s="205"/>
      <c r="AE398" s="8" t="s">
        <v>91</v>
      </c>
      <c r="AF398" s="71">
        <v>287</v>
      </c>
      <c r="AG398" s="71">
        <v>77</v>
      </c>
      <c r="AH398" s="71">
        <v>15</v>
      </c>
      <c r="AI398" s="71">
        <v>184</v>
      </c>
      <c r="AJ398" s="71">
        <v>105</v>
      </c>
      <c r="AK398" s="71">
        <v>0</v>
      </c>
      <c r="AL398" s="71">
        <v>32</v>
      </c>
      <c r="AM398" s="71">
        <v>22</v>
      </c>
      <c r="AN398" s="71">
        <v>44</v>
      </c>
      <c r="AO398" s="71">
        <v>46</v>
      </c>
      <c r="AP398" s="71">
        <v>44</v>
      </c>
      <c r="AR398" s="80" t="s">
        <v>1968</v>
      </c>
      <c r="AS398" s="80" t="s">
        <v>2689</v>
      </c>
      <c r="AT398" s="78">
        <v>1145</v>
      </c>
    </row>
    <row r="399" spans="1:46">
      <c r="A399" s="205"/>
      <c r="B399" s="25" t="s">
        <v>73</v>
      </c>
      <c r="C399" s="26">
        <v>56</v>
      </c>
      <c r="D399" s="26">
        <v>30</v>
      </c>
      <c r="E399" s="26">
        <v>1113</v>
      </c>
      <c r="F399" s="26">
        <v>588</v>
      </c>
      <c r="G399" s="26">
        <v>1335</v>
      </c>
      <c r="H399" s="26">
        <v>697</v>
      </c>
      <c r="I399" s="26">
        <v>1704</v>
      </c>
      <c r="J399" s="26">
        <v>868</v>
      </c>
      <c r="K399" s="26">
        <v>4208</v>
      </c>
      <c r="L399" s="26">
        <v>2183</v>
      </c>
      <c r="M399" s="26">
        <v>6</v>
      </c>
      <c r="N399" s="26">
        <v>59</v>
      </c>
      <c r="O399" s="26">
        <v>69</v>
      </c>
      <c r="P399" s="26">
        <v>85</v>
      </c>
      <c r="Q399" s="26">
        <v>219</v>
      </c>
      <c r="R399" s="205"/>
      <c r="S399" s="25" t="s">
        <v>73</v>
      </c>
      <c r="T399" s="26">
        <v>143</v>
      </c>
      <c r="U399" s="26">
        <v>112</v>
      </c>
      <c r="V399" s="26">
        <v>68</v>
      </c>
      <c r="W399" s="26">
        <v>3</v>
      </c>
      <c r="X399" s="26">
        <v>154</v>
      </c>
      <c r="Y399" s="26">
        <v>134</v>
      </c>
      <c r="Z399" s="26">
        <v>1</v>
      </c>
      <c r="AA399" s="26">
        <v>48</v>
      </c>
      <c r="AB399" s="26">
        <v>29</v>
      </c>
      <c r="AC399" s="26">
        <v>86</v>
      </c>
      <c r="AD399" s="205"/>
      <c r="AE399" s="25" t="s">
        <v>73</v>
      </c>
      <c r="AF399" s="26">
        <v>921</v>
      </c>
      <c r="AG399" s="26">
        <v>286</v>
      </c>
      <c r="AH399" s="26">
        <v>209</v>
      </c>
      <c r="AI399" s="26">
        <v>491</v>
      </c>
      <c r="AJ399" s="26">
        <v>234</v>
      </c>
      <c r="AK399" s="26">
        <v>191</v>
      </c>
      <c r="AL399" s="26">
        <v>76</v>
      </c>
      <c r="AM399" s="26">
        <v>53</v>
      </c>
      <c r="AN399" s="26">
        <v>181</v>
      </c>
      <c r="AO399" s="26">
        <v>146</v>
      </c>
      <c r="AP399" s="26">
        <v>141</v>
      </c>
      <c r="AR399" s="80" t="s">
        <v>1968</v>
      </c>
      <c r="AS399" s="80" t="s">
        <v>2690</v>
      </c>
      <c r="AT399" s="78">
        <v>3958</v>
      </c>
    </row>
    <row r="400" spans="1:46">
      <c r="A400" s="13" t="s">
        <v>114</v>
      </c>
      <c r="B400" s="8"/>
      <c r="C400" s="22"/>
      <c r="D400" s="22"/>
      <c r="E400" s="22"/>
      <c r="F400" s="22"/>
      <c r="G400" s="22"/>
      <c r="H400" s="22"/>
      <c r="I400" s="22"/>
      <c r="J400" s="22"/>
      <c r="K400" s="7"/>
      <c r="L400" s="7"/>
      <c r="M400" s="22"/>
      <c r="N400" s="22"/>
      <c r="O400" s="22"/>
      <c r="P400" s="22"/>
      <c r="Q400" s="7"/>
      <c r="R400" s="13" t="s">
        <v>114</v>
      </c>
      <c r="S400" s="23"/>
      <c r="T400" s="17"/>
      <c r="U400" s="17"/>
      <c r="V400" s="23"/>
      <c r="W400" s="23"/>
      <c r="X400" s="18"/>
      <c r="Y400" s="23"/>
      <c r="Z400" s="23"/>
      <c r="AA400" s="19"/>
      <c r="AB400" s="17"/>
      <c r="AC400" s="19"/>
      <c r="AD400" s="13" t="s">
        <v>114</v>
      </c>
      <c r="AE400" s="8"/>
      <c r="AF400" s="22"/>
      <c r="AG400" s="22"/>
      <c r="AH400" s="22"/>
      <c r="AI400" s="22"/>
      <c r="AJ400" s="22"/>
      <c r="AK400" s="22"/>
      <c r="AL400" s="22"/>
      <c r="AM400" s="22"/>
      <c r="AN400" s="22"/>
      <c r="AO400" s="22"/>
      <c r="AP400" s="22"/>
      <c r="AR400" s="80" t="str">
        <f>IF(A400="",AR399,A400)</f>
        <v>SOFIA</v>
      </c>
      <c r="AS400" s="80" t="str">
        <f>AR400&amp;B400</f>
        <v>SOFIA</v>
      </c>
      <c r="AT400" s="78">
        <f>AF400+AH400+2*AI400+3*AJ400+4*AK400+5*AL400</f>
        <v>0</v>
      </c>
    </row>
    <row r="401" spans="1:46">
      <c r="A401" s="205" t="s">
        <v>220</v>
      </c>
      <c r="B401" s="8" t="s">
        <v>90</v>
      </c>
      <c r="C401" s="71">
        <v>16</v>
      </c>
      <c r="D401" s="71">
        <v>8</v>
      </c>
      <c r="E401" s="71">
        <v>189</v>
      </c>
      <c r="F401" s="71">
        <v>110</v>
      </c>
      <c r="G401" s="71">
        <v>330</v>
      </c>
      <c r="H401" s="71">
        <v>168</v>
      </c>
      <c r="I401" s="71">
        <v>374</v>
      </c>
      <c r="J401" s="71">
        <v>196</v>
      </c>
      <c r="K401" s="125">
        <v>909</v>
      </c>
      <c r="L401" s="125">
        <v>482</v>
      </c>
      <c r="M401" s="71">
        <v>3</v>
      </c>
      <c r="N401" s="71">
        <v>13</v>
      </c>
      <c r="O401" s="71">
        <v>21</v>
      </c>
      <c r="P401" s="71">
        <v>20</v>
      </c>
      <c r="Q401" s="125">
        <v>57</v>
      </c>
      <c r="R401" s="205" t="s">
        <v>220</v>
      </c>
      <c r="S401" s="8" t="s">
        <v>90</v>
      </c>
      <c r="T401" s="125">
        <v>22</v>
      </c>
      <c r="U401" s="71">
        <v>16</v>
      </c>
      <c r="V401" s="71">
        <v>1</v>
      </c>
      <c r="W401" s="71">
        <v>0</v>
      </c>
      <c r="X401" s="71">
        <v>28</v>
      </c>
      <c r="Y401" s="71">
        <v>27</v>
      </c>
      <c r="Z401" s="71">
        <v>2</v>
      </c>
      <c r="AA401" s="71">
        <v>13</v>
      </c>
      <c r="AB401" s="71">
        <v>5</v>
      </c>
      <c r="AC401" s="71">
        <v>24</v>
      </c>
      <c r="AD401" s="205" t="s">
        <v>220</v>
      </c>
      <c r="AE401" s="8" t="s">
        <v>90</v>
      </c>
      <c r="AF401" s="71">
        <v>145</v>
      </c>
      <c r="AG401" s="71">
        <v>87</v>
      </c>
      <c r="AH401" s="71">
        <v>1</v>
      </c>
      <c r="AI401" s="71">
        <v>256</v>
      </c>
      <c r="AJ401" s="71">
        <v>40</v>
      </c>
      <c r="AK401" s="71">
        <v>33</v>
      </c>
      <c r="AL401" s="71">
        <v>12</v>
      </c>
      <c r="AM401" s="71">
        <v>8</v>
      </c>
      <c r="AN401" s="71">
        <v>35</v>
      </c>
      <c r="AO401" s="71">
        <v>22</v>
      </c>
      <c r="AP401" s="71">
        <v>15</v>
      </c>
      <c r="AR401" s="80" t="s">
        <v>220</v>
      </c>
      <c r="AS401" s="80" t="s">
        <v>2694</v>
      </c>
      <c r="AT401" s="78">
        <v>970</v>
      </c>
    </row>
    <row r="402" spans="1:46">
      <c r="A402" s="205"/>
      <c r="B402" s="8" t="s">
        <v>91</v>
      </c>
      <c r="C402" s="71">
        <v>0</v>
      </c>
      <c r="D402" s="71">
        <v>0</v>
      </c>
      <c r="E402" s="71">
        <v>31</v>
      </c>
      <c r="F402" s="71">
        <v>14</v>
      </c>
      <c r="G402" s="71">
        <v>6</v>
      </c>
      <c r="H402" s="71">
        <v>4</v>
      </c>
      <c r="I402" s="71">
        <v>68</v>
      </c>
      <c r="J402" s="71">
        <v>38</v>
      </c>
      <c r="K402" s="125">
        <v>105</v>
      </c>
      <c r="L402" s="125">
        <v>56</v>
      </c>
      <c r="M402" s="71">
        <v>0</v>
      </c>
      <c r="N402" s="71">
        <v>2</v>
      </c>
      <c r="O402" s="71">
        <v>1</v>
      </c>
      <c r="P402" s="71">
        <v>2</v>
      </c>
      <c r="Q402" s="125">
        <v>5</v>
      </c>
      <c r="R402" s="205"/>
      <c r="S402" s="8" t="s">
        <v>91</v>
      </c>
      <c r="T402" s="125">
        <v>3</v>
      </c>
      <c r="U402" s="71">
        <v>2</v>
      </c>
      <c r="V402" s="71">
        <v>3</v>
      </c>
      <c r="W402" s="71">
        <v>0</v>
      </c>
      <c r="X402" s="71">
        <v>4</v>
      </c>
      <c r="Y402" s="71">
        <v>4</v>
      </c>
      <c r="Z402" s="71">
        <v>0</v>
      </c>
      <c r="AA402" s="71">
        <v>1</v>
      </c>
      <c r="AB402" s="71">
        <v>0</v>
      </c>
      <c r="AC402" s="71">
        <v>2</v>
      </c>
      <c r="AD402" s="205"/>
      <c r="AE402" s="8" t="s">
        <v>91</v>
      </c>
      <c r="AF402" s="71">
        <v>21</v>
      </c>
      <c r="AG402" s="71">
        <v>5</v>
      </c>
      <c r="AH402" s="71">
        <v>0</v>
      </c>
      <c r="AI402" s="71">
        <v>4</v>
      </c>
      <c r="AJ402" s="71">
        <v>3</v>
      </c>
      <c r="AK402" s="71">
        <v>12</v>
      </c>
      <c r="AL402" s="71">
        <v>6</v>
      </c>
      <c r="AM402" s="71">
        <v>2</v>
      </c>
      <c r="AN402" s="71">
        <v>4</v>
      </c>
      <c r="AO402" s="71">
        <v>4</v>
      </c>
      <c r="AP402" s="71">
        <v>3</v>
      </c>
      <c r="AR402" s="80" t="s">
        <v>220</v>
      </c>
      <c r="AS402" s="80" t="s">
        <v>2695</v>
      </c>
      <c r="AT402" s="78">
        <v>116</v>
      </c>
    </row>
    <row r="403" spans="1:46">
      <c r="A403" s="205"/>
      <c r="B403" s="25" t="s">
        <v>73</v>
      </c>
      <c r="C403" s="26">
        <v>16</v>
      </c>
      <c r="D403" s="26">
        <v>8</v>
      </c>
      <c r="E403" s="26">
        <v>220</v>
      </c>
      <c r="F403" s="26">
        <v>124</v>
      </c>
      <c r="G403" s="26">
        <v>336</v>
      </c>
      <c r="H403" s="26">
        <v>172</v>
      </c>
      <c r="I403" s="26">
        <v>442</v>
      </c>
      <c r="J403" s="26">
        <v>234</v>
      </c>
      <c r="K403" s="26">
        <v>1014</v>
      </c>
      <c r="L403" s="26">
        <v>538</v>
      </c>
      <c r="M403" s="26">
        <v>3</v>
      </c>
      <c r="N403" s="26">
        <v>15</v>
      </c>
      <c r="O403" s="26">
        <v>22</v>
      </c>
      <c r="P403" s="26">
        <v>22</v>
      </c>
      <c r="Q403" s="26">
        <v>62</v>
      </c>
      <c r="R403" s="205"/>
      <c r="S403" s="25" t="s">
        <v>73</v>
      </c>
      <c r="T403" s="26">
        <v>25</v>
      </c>
      <c r="U403" s="26">
        <v>18</v>
      </c>
      <c r="V403" s="26">
        <v>4</v>
      </c>
      <c r="W403" s="26">
        <v>0</v>
      </c>
      <c r="X403" s="26">
        <v>32</v>
      </c>
      <c r="Y403" s="26">
        <v>31</v>
      </c>
      <c r="Z403" s="26">
        <v>2</v>
      </c>
      <c r="AA403" s="26">
        <v>14</v>
      </c>
      <c r="AB403" s="26">
        <v>5</v>
      </c>
      <c r="AC403" s="26">
        <v>26</v>
      </c>
      <c r="AD403" s="205"/>
      <c r="AE403" s="25" t="s">
        <v>73</v>
      </c>
      <c r="AF403" s="26">
        <v>166</v>
      </c>
      <c r="AG403" s="26">
        <v>92</v>
      </c>
      <c r="AH403" s="26">
        <v>1</v>
      </c>
      <c r="AI403" s="26">
        <v>260</v>
      </c>
      <c r="AJ403" s="26">
        <v>43</v>
      </c>
      <c r="AK403" s="26">
        <v>45</v>
      </c>
      <c r="AL403" s="26">
        <v>18</v>
      </c>
      <c r="AM403" s="26">
        <v>10</v>
      </c>
      <c r="AN403" s="26">
        <v>39</v>
      </c>
      <c r="AO403" s="26">
        <v>26</v>
      </c>
      <c r="AP403" s="26">
        <v>18</v>
      </c>
      <c r="AR403" s="80" t="s">
        <v>220</v>
      </c>
      <c r="AS403" s="80" t="s">
        <v>2696</v>
      </c>
      <c r="AT403" s="78">
        <v>1086</v>
      </c>
    </row>
    <row r="404" spans="1:46">
      <c r="A404" s="205" t="s">
        <v>221</v>
      </c>
      <c r="B404" s="8" t="s">
        <v>90</v>
      </c>
      <c r="C404" s="71">
        <v>0</v>
      </c>
      <c r="D404" s="71">
        <v>0</v>
      </c>
      <c r="E404" s="71">
        <v>50</v>
      </c>
      <c r="F404" s="71">
        <v>28</v>
      </c>
      <c r="G404" s="71">
        <v>152</v>
      </c>
      <c r="H404" s="71">
        <v>77</v>
      </c>
      <c r="I404" s="71">
        <v>186</v>
      </c>
      <c r="J404" s="71">
        <v>105</v>
      </c>
      <c r="K404" s="125">
        <v>388</v>
      </c>
      <c r="L404" s="125">
        <v>210</v>
      </c>
      <c r="M404" s="71">
        <v>0</v>
      </c>
      <c r="N404" s="71">
        <v>6</v>
      </c>
      <c r="O404" s="71">
        <v>13</v>
      </c>
      <c r="P404" s="71">
        <v>15</v>
      </c>
      <c r="Q404" s="125">
        <v>34</v>
      </c>
      <c r="R404" s="205" t="s">
        <v>221</v>
      </c>
      <c r="S404" s="8" t="s">
        <v>90</v>
      </c>
      <c r="T404" s="125">
        <v>16</v>
      </c>
      <c r="U404" s="71">
        <v>9</v>
      </c>
      <c r="V404" s="71">
        <v>0</v>
      </c>
      <c r="W404" s="71">
        <v>7</v>
      </c>
      <c r="X404" s="71">
        <v>18</v>
      </c>
      <c r="Y404" s="71">
        <v>17</v>
      </c>
      <c r="Z404" s="71">
        <v>0</v>
      </c>
      <c r="AA404" s="71">
        <v>6</v>
      </c>
      <c r="AB404" s="71">
        <v>3</v>
      </c>
      <c r="AC404" s="71">
        <v>16</v>
      </c>
      <c r="AD404" s="205" t="s">
        <v>221</v>
      </c>
      <c r="AE404" s="8" t="s">
        <v>90</v>
      </c>
      <c r="AF404" s="71">
        <v>84</v>
      </c>
      <c r="AG404" s="71">
        <v>37</v>
      </c>
      <c r="AH404" s="71">
        <v>20</v>
      </c>
      <c r="AI404" s="71">
        <v>46</v>
      </c>
      <c r="AJ404" s="71">
        <v>6</v>
      </c>
      <c r="AK404" s="71">
        <v>21</v>
      </c>
      <c r="AL404" s="71">
        <v>20</v>
      </c>
      <c r="AM404" s="71">
        <v>5</v>
      </c>
      <c r="AN404" s="71">
        <v>21</v>
      </c>
      <c r="AO404" s="71">
        <v>18</v>
      </c>
      <c r="AP404" s="71">
        <v>13</v>
      </c>
      <c r="AR404" s="80" t="s">
        <v>221</v>
      </c>
      <c r="AS404" s="80" t="s">
        <v>2697</v>
      </c>
      <c r="AT404" s="78">
        <v>398</v>
      </c>
    </row>
    <row r="405" spans="1:46">
      <c r="A405" s="205"/>
      <c r="B405" s="8" t="s">
        <v>91</v>
      </c>
      <c r="C405" s="71">
        <v>18</v>
      </c>
      <c r="D405" s="71">
        <v>9</v>
      </c>
      <c r="E405" s="71">
        <v>376</v>
      </c>
      <c r="F405" s="71">
        <v>198</v>
      </c>
      <c r="G405" s="71">
        <v>641</v>
      </c>
      <c r="H405" s="71">
        <v>300</v>
      </c>
      <c r="I405" s="71">
        <v>630</v>
      </c>
      <c r="J405" s="71">
        <v>323</v>
      </c>
      <c r="K405" s="125">
        <v>1665</v>
      </c>
      <c r="L405" s="125">
        <v>830</v>
      </c>
      <c r="M405" s="71">
        <v>1</v>
      </c>
      <c r="N405" s="71">
        <v>16</v>
      </c>
      <c r="O405" s="71">
        <v>16</v>
      </c>
      <c r="P405" s="71">
        <v>19</v>
      </c>
      <c r="Q405" s="125">
        <v>52</v>
      </c>
      <c r="R405" s="205"/>
      <c r="S405" s="8" t="s">
        <v>91</v>
      </c>
      <c r="T405" s="125">
        <v>35</v>
      </c>
      <c r="U405" s="71">
        <v>30</v>
      </c>
      <c r="V405" s="71">
        <v>22</v>
      </c>
      <c r="W405" s="71">
        <v>0</v>
      </c>
      <c r="X405" s="71">
        <v>43</v>
      </c>
      <c r="Y405" s="71">
        <v>42</v>
      </c>
      <c r="Z405" s="71">
        <v>1</v>
      </c>
      <c r="AA405" s="71">
        <v>21</v>
      </c>
      <c r="AB405" s="71">
        <v>11</v>
      </c>
      <c r="AC405" s="71">
        <v>17</v>
      </c>
      <c r="AD405" s="205"/>
      <c r="AE405" s="8" t="s">
        <v>91</v>
      </c>
      <c r="AF405" s="71">
        <v>575</v>
      </c>
      <c r="AG405" s="71">
        <v>251</v>
      </c>
      <c r="AH405" s="71">
        <v>29</v>
      </c>
      <c r="AI405" s="71">
        <v>179</v>
      </c>
      <c r="AJ405" s="71">
        <v>13</v>
      </c>
      <c r="AK405" s="71">
        <v>18</v>
      </c>
      <c r="AL405" s="71">
        <v>14</v>
      </c>
      <c r="AM405" s="71">
        <v>18</v>
      </c>
      <c r="AN405" s="71">
        <v>37</v>
      </c>
      <c r="AO405" s="71">
        <v>36</v>
      </c>
      <c r="AP405" s="71">
        <v>24</v>
      </c>
      <c r="AR405" s="80" t="s">
        <v>221</v>
      </c>
      <c r="AS405" s="80" t="s">
        <v>2698</v>
      </c>
      <c r="AT405" s="78">
        <v>1143</v>
      </c>
    </row>
    <row r="406" spans="1:46">
      <c r="A406" s="205"/>
      <c r="B406" s="25" t="s">
        <v>73</v>
      </c>
      <c r="C406" s="26">
        <v>18</v>
      </c>
      <c r="D406" s="26">
        <v>9</v>
      </c>
      <c r="E406" s="26">
        <v>426</v>
      </c>
      <c r="F406" s="26">
        <v>226</v>
      </c>
      <c r="G406" s="26">
        <v>793</v>
      </c>
      <c r="H406" s="26">
        <v>377</v>
      </c>
      <c r="I406" s="26">
        <v>816</v>
      </c>
      <c r="J406" s="26">
        <v>428</v>
      </c>
      <c r="K406" s="26">
        <v>2053</v>
      </c>
      <c r="L406" s="26">
        <v>1040</v>
      </c>
      <c r="M406" s="26">
        <v>1</v>
      </c>
      <c r="N406" s="26">
        <v>22</v>
      </c>
      <c r="O406" s="26">
        <v>29</v>
      </c>
      <c r="P406" s="26">
        <v>34</v>
      </c>
      <c r="Q406" s="26">
        <v>86</v>
      </c>
      <c r="R406" s="205"/>
      <c r="S406" s="25" t="s">
        <v>73</v>
      </c>
      <c r="T406" s="26">
        <v>51</v>
      </c>
      <c r="U406" s="26">
        <v>39</v>
      </c>
      <c r="V406" s="26">
        <v>22</v>
      </c>
      <c r="W406" s="26">
        <v>7</v>
      </c>
      <c r="X406" s="26">
        <v>61</v>
      </c>
      <c r="Y406" s="26">
        <v>59</v>
      </c>
      <c r="Z406" s="26">
        <v>1</v>
      </c>
      <c r="AA406" s="26">
        <v>27</v>
      </c>
      <c r="AB406" s="26">
        <v>14</v>
      </c>
      <c r="AC406" s="26">
        <v>33</v>
      </c>
      <c r="AD406" s="205"/>
      <c r="AE406" s="25" t="s">
        <v>73</v>
      </c>
      <c r="AF406" s="26">
        <v>659</v>
      </c>
      <c r="AG406" s="26">
        <v>288</v>
      </c>
      <c r="AH406" s="26">
        <v>49</v>
      </c>
      <c r="AI406" s="26">
        <v>225</v>
      </c>
      <c r="AJ406" s="26">
        <v>19</v>
      </c>
      <c r="AK406" s="26">
        <v>39</v>
      </c>
      <c r="AL406" s="26">
        <v>34</v>
      </c>
      <c r="AM406" s="26">
        <v>23</v>
      </c>
      <c r="AN406" s="26">
        <v>58</v>
      </c>
      <c r="AO406" s="26">
        <v>54</v>
      </c>
      <c r="AP406" s="26">
        <v>37</v>
      </c>
      <c r="AR406" s="80" t="s">
        <v>221</v>
      </c>
      <c r="AS406" s="80" t="s">
        <v>2699</v>
      </c>
      <c r="AT406" s="78">
        <v>1541</v>
      </c>
    </row>
    <row r="407" spans="1:46">
      <c r="A407" s="205" t="s">
        <v>222</v>
      </c>
      <c r="B407" s="8" t="s">
        <v>90</v>
      </c>
      <c r="C407" s="71">
        <v>0</v>
      </c>
      <c r="D407" s="71">
        <v>0</v>
      </c>
      <c r="E407" s="71">
        <v>211</v>
      </c>
      <c r="F407" s="71">
        <v>115</v>
      </c>
      <c r="G407" s="71">
        <v>479</v>
      </c>
      <c r="H407" s="71">
        <v>232</v>
      </c>
      <c r="I407" s="71">
        <v>699</v>
      </c>
      <c r="J407" s="71">
        <v>349</v>
      </c>
      <c r="K407" s="125">
        <v>1389</v>
      </c>
      <c r="L407" s="125">
        <v>696</v>
      </c>
      <c r="M407" s="71">
        <v>0</v>
      </c>
      <c r="N407" s="71">
        <v>17</v>
      </c>
      <c r="O407" s="71">
        <v>42</v>
      </c>
      <c r="P407" s="71">
        <v>60</v>
      </c>
      <c r="Q407" s="125">
        <v>119</v>
      </c>
      <c r="R407" s="205" t="s">
        <v>222</v>
      </c>
      <c r="S407" s="8" t="s">
        <v>90</v>
      </c>
      <c r="T407" s="125">
        <v>47</v>
      </c>
      <c r="U407" s="71">
        <v>35</v>
      </c>
      <c r="V407" s="71">
        <v>4</v>
      </c>
      <c r="W407" s="71">
        <v>8</v>
      </c>
      <c r="X407" s="71">
        <v>48</v>
      </c>
      <c r="Y407" s="71">
        <v>41</v>
      </c>
      <c r="Z407" s="71">
        <v>0</v>
      </c>
      <c r="AA407" s="71">
        <v>6</v>
      </c>
      <c r="AB407" s="71">
        <v>3</v>
      </c>
      <c r="AC407" s="71">
        <v>46</v>
      </c>
      <c r="AD407" s="205" t="s">
        <v>222</v>
      </c>
      <c r="AE407" s="8" t="s">
        <v>90</v>
      </c>
      <c r="AF407" s="71">
        <v>91</v>
      </c>
      <c r="AG407" s="71">
        <v>64</v>
      </c>
      <c r="AH407" s="71">
        <v>29</v>
      </c>
      <c r="AI407" s="71">
        <v>100</v>
      </c>
      <c r="AJ407" s="71">
        <v>146</v>
      </c>
      <c r="AK407" s="71">
        <v>94</v>
      </c>
      <c r="AL407" s="71">
        <v>64</v>
      </c>
      <c r="AM407" s="71">
        <v>3</v>
      </c>
      <c r="AN407" s="71">
        <v>61</v>
      </c>
      <c r="AO407" s="71">
        <v>28</v>
      </c>
      <c r="AP407" s="71">
        <v>44</v>
      </c>
      <c r="AR407" s="80" t="s">
        <v>222</v>
      </c>
      <c r="AS407" s="80" t="s">
        <v>2700</v>
      </c>
      <c r="AT407" s="78">
        <v>1454</v>
      </c>
    </row>
    <row r="408" spans="1:46">
      <c r="A408" s="205"/>
      <c r="B408" s="8" t="s">
        <v>91</v>
      </c>
      <c r="C408" s="71">
        <v>0</v>
      </c>
      <c r="D408" s="71">
        <v>0</v>
      </c>
      <c r="E408" s="71">
        <v>53</v>
      </c>
      <c r="F408" s="71">
        <v>22</v>
      </c>
      <c r="G408" s="71">
        <v>292</v>
      </c>
      <c r="H408" s="71">
        <v>163</v>
      </c>
      <c r="I408" s="71">
        <v>372</v>
      </c>
      <c r="J408" s="71">
        <v>202</v>
      </c>
      <c r="K408" s="125">
        <v>717</v>
      </c>
      <c r="L408" s="125">
        <v>387</v>
      </c>
      <c r="M408" s="71">
        <v>0</v>
      </c>
      <c r="N408" s="71">
        <v>3</v>
      </c>
      <c r="O408" s="71">
        <v>7</v>
      </c>
      <c r="P408" s="71">
        <v>12</v>
      </c>
      <c r="Q408" s="125">
        <v>22</v>
      </c>
      <c r="R408" s="205"/>
      <c r="S408" s="8" t="s">
        <v>91</v>
      </c>
      <c r="T408" s="125">
        <v>16</v>
      </c>
      <c r="U408" s="71">
        <v>14</v>
      </c>
      <c r="V408" s="71">
        <v>9</v>
      </c>
      <c r="W408" s="71">
        <v>5</v>
      </c>
      <c r="X408" s="71">
        <v>19</v>
      </c>
      <c r="Y408" s="71">
        <v>18</v>
      </c>
      <c r="Z408" s="71">
        <v>0</v>
      </c>
      <c r="AA408" s="71">
        <v>11</v>
      </c>
      <c r="AB408" s="71">
        <v>3</v>
      </c>
      <c r="AC408" s="71">
        <v>11</v>
      </c>
      <c r="AD408" s="205"/>
      <c r="AE408" s="8" t="s">
        <v>91</v>
      </c>
      <c r="AF408" s="71">
        <v>158</v>
      </c>
      <c r="AG408" s="71">
        <v>100</v>
      </c>
      <c r="AH408" s="71">
        <v>10</v>
      </c>
      <c r="AI408" s="71">
        <v>53</v>
      </c>
      <c r="AJ408" s="71">
        <v>0</v>
      </c>
      <c r="AK408" s="71">
        <v>25</v>
      </c>
      <c r="AL408" s="71">
        <v>0</v>
      </c>
      <c r="AM408" s="71">
        <v>6</v>
      </c>
      <c r="AN408" s="71">
        <v>24</v>
      </c>
      <c r="AO408" s="71">
        <v>17</v>
      </c>
      <c r="AP408" s="71">
        <v>12</v>
      </c>
      <c r="AR408" s="80" t="s">
        <v>222</v>
      </c>
      <c r="AS408" s="80" t="s">
        <v>2701</v>
      </c>
      <c r="AT408" s="78">
        <v>374</v>
      </c>
    </row>
    <row r="409" spans="1:46">
      <c r="A409" s="205"/>
      <c r="B409" s="25" t="s">
        <v>73</v>
      </c>
      <c r="C409" s="26">
        <v>0</v>
      </c>
      <c r="D409" s="26">
        <v>0</v>
      </c>
      <c r="E409" s="26">
        <v>264</v>
      </c>
      <c r="F409" s="26">
        <v>137</v>
      </c>
      <c r="G409" s="26">
        <v>771</v>
      </c>
      <c r="H409" s="26">
        <v>395</v>
      </c>
      <c r="I409" s="26">
        <v>1071</v>
      </c>
      <c r="J409" s="26">
        <v>551</v>
      </c>
      <c r="K409" s="26">
        <v>2106</v>
      </c>
      <c r="L409" s="26">
        <v>1083</v>
      </c>
      <c r="M409" s="26">
        <v>0</v>
      </c>
      <c r="N409" s="26">
        <v>20</v>
      </c>
      <c r="O409" s="26">
        <v>49</v>
      </c>
      <c r="P409" s="26">
        <v>72</v>
      </c>
      <c r="Q409" s="26">
        <v>141</v>
      </c>
      <c r="R409" s="205"/>
      <c r="S409" s="25" t="s">
        <v>73</v>
      </c>
      <c r="T409" s="26">
        <v>63</v>
      </c>
      <c r="U409" s="26">
        <v>49</v>
      </c>
      <c r="V409" s="26">
        <v>13</v>
      </c>
      <c r="W409" s="26">
        <v>13</v>
      </c>
      <c r="X409" s="26">
        <v>67</v>
      </c>
      <c r="Y409" s="26">
        <v>59</v>
      </c>
      <c r="Z409" s="26">
        <v>0</v>
      </c>
      <c r="AA409" s="26">
        <v>17</v>
      </c>
      <c r="AB409" s="26">
        <v>6</v>
      </c>
      <c r="AC409" s="26">
        <v>57</v>
      </c>
      <c r="AD409" s="205"/>
      <c r="AE409" s="25" t="s">
        <v>73</v>
      </c>
      <c r="AF409" s="26">
        <v>249</v>
      </c>
      <c r="AG409" s="26">
        <v>164</v>
      </c>
      <c r="AH409" s="26">
        <v>39</v>
      </c>
      <c r="AI409" s="26">
        <v>153</v>
      </c>
      <c r="AJ409" s="26">
        <v>146</v>
      </c>
      <c r="AK409" s="26">
        <v>119</v>
      </c>
      <c r="AL409" s="26">
        <v>64</v>
      </c>
      <c r="AM409" s="26">
        <v>9</v>
      </c>
      <c r="AN409" s="26">
        <v>85</v>
      </c>
      <c r="AO409" s="26">
        <v>45</v>
      </c>
      <c r="AP409" s="26">
        <v>56</v>
      </c>
      <c r="AR409" s="80" t="s">
        <v>222</v>
      </c>
      <c r="AS409" s="80" t="s">
        <v>2702</v>
      </c>
      <c r="AT409" s="78">
        <v>1828</v>
      </c>
    </row>
    <row r="410" spans="1:46" ht="14.45" customHeight="1">
      <c r="A410" s="205" t="s">
        <v>991</v>
      </c>
      <c r="B410" s="8" t="s">
        <v>90</v>
      </c>
      <c r="C410" s="71">
        <v>0</v>
      </c>
      <c r="D410" s="71">
        <v>0</v>
      </c>
      <c r="E410" s="71">
        <v>61</v>
      </c>
      <c r="F410" s="71">
        <v>37</v>
      </c>
      <c r="G410" s="71">
        <v>152</v>
      </c>
      <c r="H410" s="71">
        <v>83</v>
      </c>
      <c r="I410" s="71">
        <v>217</v>
      </c>
      <c r="J410" s="71">
        <v>114</v>
      </c>
      <c r="K410" s="125">
        <v>430</v>
      </c>
      <c r="L410" s="125">
        <v>234</v>
      </c>
      <c r="M410" s="71">
        <v>0</v>
      </c>
      <c r="N410" s="71">
        <v>6</v>
      </c>
      <c r="O410" s="71">
        <v>10</v>
      </c>
      <c r="P410" s="71">
        <v>12</v>
      </c>
      <c r="Q410" s="125">
        <v>28</v>
      </c>
      <c r="R410" s="205" t="s">
        <v>991</v>
      </c>
      <c r="S410" s="8" t="s">
        <v>90</v>
      </c>
      <c r="T410" s="125">
        <v>16</v>
      </c>
      <c r="U410" s="71">
        <v>11</v>
      </c>
      <c r="V410" s="71">
        <v>0</v>
      </c>
      <c r="W410" s="71">
        <v>0</v>
      </c>
      <c r="X410" s="71">
        <v>13</v>
      </c>
      <c r="Y410" s="71">
        <v>11</v>
      </c>
      <c r="Z410" s="71">
        <v>0</v>
      </c>
      <c r="AA410" s="71">
        <v>3</v>
      </c>
      <c r="AB410" s="71">
        <v>2</v>
      </c>
      <c r="AC410" s="71">
        <v>12</v>
      </c>
      <c r="AD410" s="205" t="s">
        <v>991</v>
      </c>
      <c r="AE410" s="8" t="s">
        <v>90</v>
      </c>
      <c r="AF410" s="71">
        <v>13</v>
      </c>
      <c r="AG410" s="71">
        <v>51</v>
      </c>
      <c r="AH410" s="71">
        <v>0</v>
      </c>
      <c r="AI410" s="71">
        <v>85</v>
      </c>
      <c r="AJ410" s="71">
        <v>64</v>
      </c>
      <c r="AK410" s="71">
        <v>5</v>
      </c>
      <c r="AL410" s="71">
        <v>0</v>
      </c>
      <c r="AM410" s="71">
        <v>5</v>
      </c>
      <c r="AN410" s="71">
        <v>23</v>
      </c>
      <c r="AO410" s="71">
        <v>12</v>
      </c>
      <c r="AP410" s="71">
        <v>13</v>
      </c>
      <c r="AR410" s="80" t="s">
        <v>991</v>
      </c>
      <c r="AS410" s="80" t="s">
        <v>2703</v>
      </c>
      <c r="AT410" s="78">
        <v>395</v>
      </c>
    </row>
    <row r="411" spans="1:46">
      <c r="A411" s="205"/>
      <c r="B411" s="8" t="s">
        <v>91</v>
      </c>
      <c r="C411" s="71">
        <v>11</v>
      </c>
      <c r="D411" s="71">
        <v>5</v>
      </c>
      <c r="E411" s="71">
        <v>137</v>
      </c>
      <c r="F411" s="71">
        <v>66</v>
      </c>
      <c r="G411" s="71">
        <v>244</v>
      </c>
      <c r="H411" s="71">
        <v>133</v>
      </c>
      <c r="I411" s="71">
        <v>291</v>
      </c>
      <c r="J411" s="71">
        <v>139</v>
      </c>
      <c r="K411" s="125">
        <v>683</v>
      </c>
      <c r="L411" s="125">
        <v>343</v>
      </c>
      <c r="M411" s="71">
        <v>1</v>
      </c>
      <c r="N411" s="71">
        <v>7</v>
      </c>
      <c r="O411" s="71">
        <v>8</v>
      </c>
      <c r="P411" s="71">
        <v>7</v>
      </c>
      <c r="Q411" s="125">
        <v>23</v>
      </c>
      <c r="R411" s="205"/>
      <c r="S411" s="8" t="s">
        <v>91</v>
      </c>
      <c r="T411" s="125">
        <v>13</v>
      </c>
      <c r="U411" s="71">
        <v>13</v>
      </c>
      <c r="V411" s="71">
        <v>13</v>
      </c>
      <c r="W411" s="71">
        <v>1</v>
      </c>
      <c r="X411" s="71">
        <v>14</v>
      </c>
      <c r="Y411" s="71">
        <v>11</v>
      </c>
      <c r="Z411" s="71">
        <v>0</v>
      </c>
      <c r="AA411" s="71">
        <v>9</v>
      </c>
      <c r="AB411" s="71">
        <v>5</v>
      </c>
      <c r="AC411" s="71">
        <v>7</v>
      </c>
      <c r="AD411" s="205"/>
      <c r="AE411" s="8" t="s">
        <v>91</v>
      </c>
      <c r="AF411" s="71">
        <v>46</v>
      </c>
      <c r="AG411" s="71">
        <v>31</v>
      </c>
      <c r="AH411" s="71">
        <v>32</v>
      </c>
      <c r="AI411" s="71">
        <v>50</v>
      </c>
      <c r="AJ411" s="71">
        <v>50</v>
      </c>
      <c r="AK411" s="71">
        <v>0</v>
      </c>
      <c r="AL411" s="71">
        <v>112</v>
      </c>
      <c r="AM411" s="71">
        <v>8</v>
      </c>
      <c r="AN411" s="71">
        <v>12</v>
      </c>
      <c r="AO411" s="71">
        <v>14</v>
      </c>
      <c r="AP411" s="71">
        <v>11</v>
      </c>
      <c r="AR411" s="80" t="s">
        <v>991</v>
      </c>
      <c r="AS411" s="80" t="s">
        <v>2704</v>
      </c>
      <c r="AT411" s="78">
        <v>888</v>
      </c>
    </row>
    <row r="412" spans="1:46">
      <c r="A412" s="205"/>
      <c r="B412" s="25" t="s">
        <v>73</v>
      </c>
      <c r="C412" s="26">
        <v>11</v>
      </c>
      <c r="D412" s="26">
        <v>5</v>
      </c>
      <c r="E412" s="26">
        <v>198</v>
      </c>
      <c r="F412" s="26">
        <v>103</v>
      </c>
      <c r="G412" s="26">
        <v>396</v>
      </c>
      <c r="H412" s="26">
        <v>216</v>
      </c>
      <c r="I412" s="26">
        <v>508</v>
      </c>
      <c r="J412" s="26">
        <v>253</v>
      </c>
      <c r="K412" s="26">
        <v>1113</v>
      </c>
      <c r="L412" s="26">
        <v>577</v>
      </c>
      <c r="M412" s="26">
        <v>1</v>
      </c>
      <c r="N412" s="26">
        <v>13</v>
      </c>
      <c r="O412" s="26">
        <v>18</v>
      </c>
      <c r="P412" s="26">
        <v>19</v>
      </c>
      <c r="Q412" s="26">
        <v>51</v>
      </c>
      <c r="R412" s="205"/>
      <c r="S412" s="25" t="s">
        <v>73</v>
      </c>
      <c r="T412" s="26">
        <v>29</v>
      </c>
      <c r="U412" s="26">
        <v>24</v>
      </c>
      <c r="V412" s="26">
        <v>13</v>
      </c>
      <c r="W412" s="26">
        <v>1</v>
      </c>
      <c r="X412" s="26">
        <v>27</v>
      </c>
      <c r="Y412" s="26">
        <v>22</v>
      </c>
      <c r="Z412" s="26">
        <v>0</v>
      </c>
      <c r="AA412" s="26">
        <v>12</v>
      </c>
      <c r="AB412" s="26">
        <v>7</v>
      </c>
      <c r="AC412" s="26">
        <v>19</v>
      </c>
      <c r="AD412" s="205"/>
      <c r="AE412" s="25" t="s">
        <v>73</v>
      </c>
      <c r="AF412" s="26">
        <v>59</v>
      </c>
      <c r="AG412" s="26">
        <v>82</v>
      </c>
      <c r="AH412" s="26">
        <v>32</v>
      </c>
      <c r="AI412" s="26">
        <v>135</v>
      </c>
      <c r="AJ412" s="26">
        <v>114</v>
      </c>
      <c r="AK412" s="26">
        <v>5</v>
      </c>
      <c r="AL412" s="26">
        <v>112</v>
      </c>
      <c r="AM412" s="26">
        <v>13</v>
      </c>
      <c r="AN412" s="26">
        <v>35</v>
      </c>
      <c r="AO412" s="26">
        <v>26</v>
      </c>
      <c r="AP412" s="26">
        <v>24</v>
      </c>
      <c r="AR412" s="80" t="s">
        <v>991</v>
      </c>
      <c r="AS412" s="80" t="s">
        <v>2705</v>
      </c>
      <c r="AT412" s="78">
        <v>1283</v>
      </c>
    </row>
    <row r="413" spans="1:46">
      <c r="A413" s="205" t="s">
        <v>223</v>
      </c>
      <c r="B413" s="8" t="s">
        <v>90</v>
      </c>
      <c r="C413" s="71">
        <v>0</v>
      </c>
      <c r="D413" s="71">
        <v>0</v>
      </c>
      <c r="E413" s="71">
        <v>195</v>
      </c>
      <c r="F413" s="71">
        <v>99</v>
      </c>
      <c r="G413" s="71">
        <v>195</v>
      </c>
      <c r="H413" s="71">
        <v>101</v>
      </c>
      <c r="I413" s="71">
        <v>504</v>
      </c>
      <c r="J413" s="71">
        <v>254</v>
      </c>
      <c r="K413" s="125">
        <v>894</v>
      </c>
      <c r="L413" s="125">
        <v>454</v>
      </c>
      <c r="M413" s="71">
        <v>0</v>
      </c>
      <c r="N413" s="71">
        <v>13</v>
      </c>
      <c r="O413" s="71">
        <v>13</v>
      </c>
      <c r="P413" s="71">
        <v>24</v>
      </c>
      <c r="Q413" s="125">
        <v>50</v>
      </c>
      <c r="R413" s="205" t="s">
        <v>223</v>
      </c>
      <c r="S413" s="8" t="s">
        <v>90</v>
      </c>
      <c r="T413" s="125">
        <v>25</v>
      </c>
      <c r="U413" s="71">
        <v>15</v>
      </c>
      <c r="V413" s="71">
        <v>0</v>
      </c>
      <c r="W413" s="71">
        <v>0</v>
      </c>
      <c r="X413" s="71">
        <v>29</v>
      </c>
      <c r="Y413" s="71">
        <v>26</v>
      </c>
      <c r="Z413" s="71">
        <v>1</v>
      </c>
      <c r="AA413" s="71">
        <v>15</v>
      </c>
      <c r="AB413" s="71">
        <v>6</v>
      </c>
      <c r="AC413" s="71">
        <v>24</v>
      </c>
      <c r="AD413" s="205" t="s">
        <v>223</v>
      </c>
      <c r="AE413" s="8" t="s">
        <v>90</v>
      </c>
      <c r="AF413" s="71">
        <v>64</v>
      </c>
      <c r="AG413" s="71">
        <v>44</v>
      </c>
      <c r="AH413" s="71">
        <v>0</v>
      </c>
      <c r="AI413" s="71">
        <v>52</v>
      </c>
      <c r="AJ413" s="71">
        <v>26</v>
      </c>
      <c r="AK413" s="71">
        <v>29</v>
      </c>
      <c r="AL413" s="71">
        <v>33</v>
      </c>
      <c r="AM413" s="71">
        <v>3</v>
      </c>
      <c r="AN413" s="71">
        <v>30</v>
      </c>
      <c r="AO413" s="71">
        <v>20</v>
      </c>
      <c r="AP413" s="71">
        <v>17</v>
      </c>
      <c r="AR413" s="80" t="s">
        <v>223</v>
      </c>
      <c r="AS413" s="80" t="s">
        <v>2706</v>
      </c>
      <c r="AT413" s="78">
        <v>527</v>
      </c>
    </row>
    <row r="414" spans="1:46">
      <c r="A414" s="205"/>
      <c r="B414" s="8" t="s">
        <v>91</v>
      </c>
      <c r="C414" s="71">
        <v>3</v>
      </c>
      <c r="D414" s="71">
        <v>1</v>
      </c>
      <c r="E414" s="71">
        <v>125</v>
      </c>
      <c r="F414" s="71">
        <v>62</v>
      </c>
      <c r="G414" s="71">
        <v>321</v>
      </c>
      <c r="H414" s="71">
        <v>149</v>
      </c>
      <c r="I414" s="71">
        <v>273</v>
      </c>
      <c r="J414" s="71">
        <v>160</v>
      </c>
      <c r="K414" s="125">
        <v>722</v>
      </c>
      <c r="L414" s="125">
        <v>372</v>
      </c>
      <c r="M414" s="71">
        <v>2</v>
      </c>
      <c r="N414" s="71">
        <v>8</v>
      </c>
      <c r="O414" s="71">
        <v>12</v>
      </c>
      <c r="P414" s="71">
        <v>11</v>
      </c>
      <c r="Q414" s="125">
        <v>33</v>
      </c>
      <c r="R414" s="205"/>
      <c r="S414" s="8" t="s">
        <v>91</v>
      </c>
      <c r="T414" s="125">
        <v>16</v>
      </c>
      <c r="U414" s="71">
        <v>13</v>
      </c>
      <c r="V414" s="71">
        <v>11</v>
      </c>
      <c r="W414" s="71">
        <v>1</v>
      </c>
      <c r="X414" s="71">
        <v>24</v>
      </c>
      <c r="Y414" s="71">
        <v>24</v>
      </c>
      <c r="Z414" s="71">
        <v>0</v>
      </c>
      <c r="AA414" s="71">
        <v>17</v>
      </c>
      <c r="AB414" s="71">
        <v>7</v>
      </c>
      <c r="AC414" s="71">
        <v>10</v>
      </c>
      <c r="AD414" s="205"/>
      <c r="AE414" s="8" t="s">
        <v>91</v>
      </c>
      <c r="AF414" s="71">
        <v>101</v>
      </c>
      <c r="AG414" s="71">
        <v>20</v>
      </c>
      <c r="AH414" s="71">
        <v>0</v>
      </c>
      <c r="AI414" s="71">
        <v>198</v>
      </c>
      <c r="AJ414" s="71">
        <v>46</v>
      </c>
      <c r="AK414" s="71">
        <v>0</v>
      </c>
      <c r="AL414" s="71">
        <v>5</v>
      </c>
      <c r="AM414" s="71">
        <v>10</v>
      </c>
      <c r="AN414" s="71">
        <v>19</v>
      </c>
      <c r="AO414" s="71">
        <v>16</v>
      </c>
      <c r="AP414" s="71">
        <v>11</v>
      </c>
      <c r="AR414" s="80" t="s">
        <v>223</v>
      </c>
      <c r="AS414" s="80" t="s">
        <v>2707</v>
      </c>
      <c r="AT414" s="78">
        <v>660</v>
      </c>
    </row>
    <row r="415" spans="1:46">
      <c r="A415" s="205"/>
      <c r="B415" s="25" t="s">
        <v>73</v>
      </c>
      <c r="C415" s="26">
        <v>3</v>
      </c>
      <c r="D415" s="26">
        <v>1</v>
      </c>
      <c r="E415" s="26">
        <v>320</v>
      </c>
      <c r="F415" s="26">
        <v>161</v>
      </c>
      <c r="G415" s="26">
        <v>516</v>
      </c>
      <c r="H415" s="26">
        <v>250</v>
      </c>
      <c r="I415" s="26">
        <v>777</v>
      </c>
      <c r="J415" s="26">
        <v>414</v>
      </c>
      <c r="K415" s="26">
        <v>1616</v>
      </c>
      <c r="L415" s="26">
        <v>826</v>
      </c>
      <c r="M415" s="26">
        <v>2</v>
      </c>
      <c r="N415" s="26">
        <v>21</v>
      </c>
      <c r="O415" s="26">
        <v>25</v>
      </c>
      <c r="P415" s="26">
        <v>35</v>
      </c>
      <c r="Q415" s="26">
        <v>83</v>
      </c>
      <c r="R415" s="205"/>
      <c r="S415" s="25" t="s">
        <v>73</v>
      </c>
      <c r="T415" s="26">
        <v>41</v>
      </c>
      <c r="U415" s="26">
        <v>28</v>
      </c>
      <c r="V415" s="26">
        <v>11</v>
      </c>
      <c r="W415" s="26">
        <v>1</v>
      </c>
      <c r="X415" s="26">
        <v>53</v>
      </c>
      <c r="Y415" s="26">
        <v>50</v>
      </c>
      <c r="Z415" s="26">
        <v>1</v>
      </c>
      <c r="AA415" s="26">
        <v>32</v>
      </c>
      <c r="AB415" s="26">
        <v>13</v>
      </c>
      <c r="AC415" s="26">
        <v>34</v>
      </c>
      <c r="AD415" s="205"/>
      <c r="AE415" s="25" t="s">
        <v>73</v>
      </c>
      <c r="AF415" s="26">
        <v>165</v>
      </c>
      <c r="AG415" s="26">
        <v>64</v>
      </c>
      <c r="AH415" s="26">
        <v>0</v>
      </c>
      <c r="AI415" s="26">
        <v>250</v>
      </c>
      <c r="AJ415" s="26">
        <v>72</v>
      </c>
      <c r="AK415" s="26">
        <v>29</v>
      </c>
      <c r="AL415" s="26">
        <v>38</v>
      </c>
      <c r="AM415" s="26">
        <v>13</v>
      </c>
      <c r="AN415" s="26">
        <v>49</v>
      </c>
      <c r="AO415" s="26">
        <v>36</v>
      </c>
      <c r="AP415" s="26">
        <v>28</v>
      </c>
      <c r="AR415" s="80" t="s">
        <v>223</v>
      </c>
      <c r="AS415" s="80" t="s">
        <v>2708</v>
      </c>
      <c r="AT415" s="78">
        <v>1187</v>
      </c>
    </row>
    <row r="416" spans="1:46" ht="14.45" customHeight="1">
      <c r="A416" s="205" t="s">
        <v>224</v>
      </c>
      <c r="B416" s="8" t="s">
        <v>90</v>
      </c>
      <c r="C416" s="71">
        <v>0</v>
      </c>
      <c r="D416" s="71">
        <v>0</v>
      </c>
      <c r="E416" s="71">
        <v>215</v>
      </c>
      <c r="F416" s="71">
        <v>110</v>
      </c>
      <c r="G416" s="71">
        <v>369</v>
      </c>
      <c r="H416" s="71">
        <v>184</v>
      </c>
      <c r="I416" s="71">
        <v>520</v>
      </c>
      <c r="J416" s="71">
        <v>286</v>
      </c>
      <c r="K416" s="125">
        <v>1104</v>
      </c>
      <c r="L416" s="125">
        <v>580</v>
      </c>
      <c r="M416" s="71">
        <v>0</v>
      </c>
      <c r="N416" s="71">
        <v>11</v>
      </c>
      <c r="O416" s="71">
        <v>13</v>
      </c>
      <c r="P416" s="71">
        <v>41</v>
      </c>
      <c r="Q416" s="125">
        <v>65</v>
      </c>
      <c r="R416" s="205" t="s">
        <v>224</v>
      </c>
      <c r="S416" s="8" t="s">
        <v>90</v>
      </c>
      <c r="T416" s="125">
        <v>37</v>
      </c>
      <c r="U416" s="71">
        <v>34</v>
      </c>
      <c r="V416" s="71">
        <v>6</v>
      </c>
      <c r="W416" s="71">
        <v>7</v>
      </c>
      <c r="X416" s="71">
        <v>37</v>
      </c>
      <c r="Y416" s="71">
        <v>34</v>
      </c>
      <c r="Z416" s="71">
        <v>1</v>
      </c>
      <c r="AA416" s="71">
        <v>15</v>
      </c>
      <c r="AB416" s="71">
        <v>6</v>
      </c>
      <c r="AC416" s="71">
        <v>21</v>
      </c>
      <c r="AD416" s="205" t="s">
        <v>224</v>
      </c>
      <c r="AE416" s="8" t="s">
        <v>90</v>
      </c>
      <c r="AF416" s="71">
        <v>333</v>
      </c>
      <c r="AG416" s="71">
        <v>115</v>
      </c>
      <c r="AH416" s="71">
        <v>66</v>
      </c>
      <c r="AI416" s="71">
        <v>236</v>
      </c>
      <c r="AJ416" s="71">
        <v>6</v>
      </c>
      <c r="AK416" s="71">
        <v>10</v>
      </c>
      <c r="AL416" s="71">
        <v>6</v>
      </c>
      <c r="AM416" s="71">
        <v>18</v>
      </c>
      <c r="AN416" s="71">
        <v>39</v>
      </c>
      <c r="AO416" s="71">
        <v>29</v>
      </c>
      <c r="AP416" s="71">
        <v>29</v>
      </c>
      <c r="AR416" s="80" t="s">
        <v>224</v>
      </c>
      <c r="AS416" s="80" t="s">
        <v>2709</v>
      </c>
      <c r="AT416" s="78">
        <v>959</v>
      </c>
    </row>
    <row r="417" spans="1:46">
      <c r="A417" s="205"/>
      <c r="B417" s="8" t="s">
        <v>91</v>
      </c>
      <c r="C417" s="71">
        <v>20</v>
      </c>
      <c r="D417" s="71">
        <v>14</v>
      </c>
      <c r="E417" s="71">
        <v>393</v>
      </c>
      <c r="F417" s="71">
        <v>205</v>
      </c>
      <c r="G417" s="71">
        <v>435</v>
      </c>
      <c r="H417" s="71">
        <v>231</v>
      </c>
      <c r="I417" s="71">
        <v>360</v>
      </c>
      <c r="J417" s="71">
        <v>175</v>
      </c>
      <c r="K417" s="125">
        <v>1208</v>
      </c>
      <c r="L417" s="125">
        <v>625</v>
      </c>
      <c r="M417" s="71">
        <v>1</v>
      </c>
      <c r="N417" s="71">
        <v>13</v>
      </c>
      <c r="O417" s="71">
        <v>12</v>
      </c>
      <c r="P417" s="71">
        <v>12</v>
      </c>
      <c r="Q417" s="125">
        <v>38</v>
      </c>
      <c r="R417" s="205"/>
      <c r="S417" s="8" t="s">
        <v>91</v>
      </c>
      <c r="T417" s="125">
        <v>38</v>
      </c>
      <c r="U417" s="71">
        <v>38</v>
      </c>
      <c r="V417" s="71">
        <v>31</v>
      </c>
      <c r="W417" s="71">
        <v>1</v>
      </c>
      <c r="X417" s="71">
        <v>43</v>
      </c>
      <c r="Y417" s="71">
        <v>42</v>
      </c>
      <c r="Z417" s="71">
        <v>2</v>
      </c>
      <c r="AA417" s="71">
        <v>34</v>
      </c>
      <c r="AB417" s="71">
        <v>23</v>
      </c>
      <c r="AC417" s="71">
        <v>9</v>
      </c>
      <c r="AD417" s="205"/>
      <c r="AE417" s="8" t="s">
        <v>91</v>
      </c>
      <c r="AF417" s="71">
        <v>412</v>
      </c>
      <c r="AG417" s="71">
        <v>89</v>
      </c>
      <c r="AH417" s="71">
        <v>0</v>
      </c>
      <c r="AI417" s="71">
        <v>211</v>
      </c>
      <c r="AJ417" s="71">
        <v>49</v>
      </c>
      <c r="AK417" s="71">
        <v>33</v>
      </c>
      <c r="AL417" s="71">
        <v>1</v>
      </c>
      <c r="AM417" s="71">
        <v>32</v>
      </c>
      <c r="AN417" s="71">
        <v>54</v>
      </c>
      <c r="AO417" s="71">
        <v>38</v>
      </c>
      <c r="AP417" s="71">
        <v>45</v>
      </c>
      <c r="AR417" s="80" t="s">
        <v>224</v>
      </c>
      <c r="AS417" s="80" t="s">
        <v>2710</v>
      </c>
      <c r="AT417" s="78">
        <v>1118</v>
      </c>
    </row>
    <row r="418" spans="1:46">
      <c r="A418" s="205"/>
      <c r="B418" s="25" t="s">
        <v>73</v>
      </c>
      <c r="C418" s="26">
        <v>20</v>
      </c>
      <c r="D418" s="26">
        <v>14</v>
      </c>
      <c r="E418" s="26">
        <v>608</v>
      </c>
      <c r="F418" s="26">
        <v>315</v>
      </c>
      <c r="G418" s="26">
        <v>804</v>
      </c>
      <c r="H418" s="26">
        <v>415</v>
      </c>
      <c r="I418" s="26">
        <v>880</v>
      </c>
      <c r="J418" s="26">
        <v>461</v>
      </c>
      <c r="K418" s="26">
        <v>2312</v>
      </c>
      <c r="L418" s="26">
        <v>1205</v>
      </c>
      <c r="M418" s="26">
        <v>1</v>
      </c>
      <c r="N418" s="26">
        <v>24</v>
      </c>
      <c r="O418" s="26">
        <v>25</v>
      </c>
      <c r="P418" s="26">
        <v>53</v>
      </c>
      <c r="Q418" s="26">
        <v>103</v>
      </c>
      <c r="R418" s="205"/>
      <c r="S418" s="25" t="s">
        <v>73</v>
      </c>
      <c r="T418" s="26">
        <v>75</v>
      </c>
      <c r="U418" s="26">
        <v>72</v>
      </c>
      <c r="V418" s="26">
        <v>37</v>
      </c>
      <c r="W418" s="26">
        <v>8</v>
      </c>
      <c r="X418" s="26">
        <v>80</v>
      </c>
      <c r="Y418" s="26">
        <v>76</v>
      </c>
      <c r="Z418" s="26">
        <v>3</v>
      </c>
      <c r="AA418" s="26">
        <v>49</v>
      </c>
      <c r="AB418" s="26">
        <v>29</v>
      </c>
      <c r="AC418" s="26">
        <v>30</v>
      </c>
      <c r="AD418" s="205"/>
      <c r="AE418" s="25" t="s">
        <v>73</v>
      </c>
      <c r="AF418" s="26">
        <v>745</v>
      </c>
      <c r="AG418" s="26">
        <v>204</v>
      </c>
      <c r="AH418" s="26">
        <v>66</v>
      </c>
      <c r="AI418" s="26">
        <v>447</v>
      </c>
      <c r="AJ418" s="26">
        <v>55</v>
      </c>
      <c r="AK418" s="26">
        <v>43</v>
      </c>
      <c r="AL418" s="26">
        <v>7</v>
      </c>
      <c r="AM418" s="26">
        <v>50</v>
      </c>
      <c r="AN418" s="26">
        <v>93</v>
      </c>
      <c r="AO418" s="26">
        <v>67</v>
      </c>
      <c r="AP418" s="26">
        <v>74</v>
      </c>
      <c r="AR418" s="80" t="s">
        <v>224</v>
      </c>
      <c r="AS418" s="80" t="s">
        <v>2711</v>
      </c>
      <c r="AT418" s="78">
        <v>2077</v>
      </c>
    </row>
    <row r="419" spans="1:46">
      <c r="A419" s="205" t="s">
        <v>2064</v>
      </c>
      <c r="B419" s="8" t="s">
        <v>90</v>
      </c>
      <c r="C419" s="71">
        <v>0</v>
      </c>
      <c r="D419" s="71">
        <v>0</v>
      </c>
      <c r="E419" s="71">
        <v>105</v>
      </c>
      <c r="F419" s="71">
        <v>54</v>
      </c>
      <c r="G419" s="71">
        <v>177</v>
      </c>
      <c r="H419" s="71">
        <v>78</v>
      </c>
      <c r="I419" s="71">
        <v>187</v>
      </c>
      <c r="J419" s="71">
        <v>95</v>
      </c>
      <c r="K419" s="125">
        <v>469</v>
      </c>
      <c r="L419" s="125">
        <v>227</v>
      </c>
      <c r="M419" s="71">
        <v>0</v>
      </c>
      <c r="N419" s="71">
        <v>5</v>
      </c>
      <c r="O419" s="71">
        <v>7</v>
      </c>
      <c r="P419" s="71">
        <v>8</v>
      </c>
      <c r="Q419" s="125">
        <v>20</v>
      </c>
      <c r="R419" s="205" t="s">
        <v>2064</v>
      </c>
      <c r="S419" s="8" t="s">
        <v>90</v>
      </c>
      <c r="T419" s="125">
        <v>15</v>
      </c>
      <c r="U419" s="71">
        <v>6</v>
      </c>
      <c r="V419" s="71">
        <v>3</v>
      </c>
      <c r="W419" s="71">
        <v>3</v>
      </c>
      <c r="X419" s="71">
        <v>12</v>
      </c>
      <c r="Y419" s="71">
        <v>8</v>
      </c>
      <c r="Z419" s="71">
        <v>0</v>
      </c>
      <c r="AA419" s="71">
        <v>8</v>
      </c>
      <c r="AB419" s="71">
        <v>2</v>
      </c>
      <c r="AC419" s="71">
        <v>8</v>
      </c>
      <c r="AD419" s="205" t="s">
        <v>2064</v>
      </c>
      <c r="AE419" s="8" t="s">
        <v>90</v>
      </c>
      <c r="AF419" s="71">
        <v>13</v>
      </c>
      <c r="AG419" s="71">
        <v>13</v>
      </c>
      <c r="AH419" s="71">
        <v>0</v>
      </c>
      <c r="AI419" s="71">
        <v>114</v>
      </c>
      <c r="AJ419" s="71">
        <v>5</v>
      </c>
      <c r="AK419" s="71">
        <v>0</v>
      </c>
      <c r="AL419" s="71">
        <v>0</v>
      </c>
      <c r="AM419" s="71">
        <v>3</v>
      </c>
      <c r="AN419" s="71">
        <v>21</v>
      </c>
      <c r="AO419" s="71">
        <v>7</v>
      </c>
      <c r="AP419" s="71">
        <v>6</v>
      </c>
      <c r="AR419" s="80" t="s">
        <v>2064</v>
      </c>
      <c r="AS419" s="80" t="s">
        <v>2712</v>
      </c>
      <c r="AT419" s="78">
        <v>256</v>
      </c>
    </row>
    <row r="420" spans="1:46">
      <c r="A420" s="205"/>
      <c r="B420" s="8" t="s">
        <v>91</v>
      </c>
      <c r="C420" s="71">
        <v>21</v>
      </c>
      <c r="D420" s="71">
        <v>9</v>
      </c>
      <c r="E420" s="71">
        <v>257</v>
      </c>
      <c r="F420" s="71">
        <v>116</v>
      </c>
      <c r="G420" s="71">
        <v>326</v>
      </c>
      <c r="H420" s="71">
        <v>170</v>
      </c>
      <c r="I420" s="71">
        <v>403</v>
      </c>
      <c r="J420" s="71">
        <v>194</v>
      </c>
      <c r="K420" s="125">
        <v>1007</v>
      </c>
      <c r="L420" s="125">
        <v>489</v>
      </c>
      <c r="M420" s="71">
        <v>3</v>
      </c>
      <c r="N420" s="71">
        <v>13</v>
      </c>
      <c r="O420" s="71">
        <v>14</v>
      </c>
      <c r="P420" s="71">
        <v>17</v>
      </c>
      <c r="Q420" s="125">
        <v>47</v>
      </c>
      <c r="R420" s="205"/>
      <c r="S420" s="8" t="s">
        <v>91</v>
      </c>
      <c r="T420" s="125">
        <v>32</v>
      </c>
      <c r="U420" s="71">
        <v>30</v>
      </c>
      <c r="V420" s="71">
        <v>23</v>
      </c>
      <c r="W420" s="71">
        <v>6</v>
      </c>
      <c r="X420" s="71">
        <v>42</v>
      </c>
      <c r="Y420" s="71">
        <v>37</v>
      </c>
      <c r="Z420" s="71">
        <v>3</v>
      </c>
      <c r="AA420" s="71">
        <v>31</v>
      </c>
      <c r="AB420" s="71">
        <v>14</v>
      </c>
      <c r="AC420" s="71">
        <v>15</v>
      </c>
      <c r="AD420" s="205"/>
      <c r="AE420" s="8" t="s">
        <v>91</v>
      </c>
      <c r="AF420" s="71">
        <v>319</v>
      </c>
      <c r="AG420" s="71">
        <v>128</v>
      </c>
      <c r="AH420" s="71">
        <v>28</v>
      </c>
      <c r="AI420" s="71">
        <v>275</v>
      </c>
      <c r="AJ420" s="71">
        <v>20</v>
      </c>
      <c r="AK420" s="71">
        <v>21</v>
      </c>
      <c r="AL420" s="71">
        <v>4</v>
      </c>
      <c r="AM420" s="71">
        <v>19</v>
      </c>
      <c r="AN420" s="71">
        <v>37</v>
      </c>
      <c r="AO420" s="71">
        <v>36</v>
      </c>
      <c r="AP420" s="71">
        <v>30</v>
      </c>
      <c r="AR420" s="80" t="s">
        <v>2064</v>
      </c>
      <c r="AS420" s="80" t="s">
        <v>2713</v>
      </c>
      <c r="AT420" s="78">
        <v>1061</v>
      </c>
    </row>
    <row r="421" spans="1:46">
      <c r="A421" s="205"/>
      <c r="B421" s="25" t="s">
        <v>73</v>
      </c>
      <c r="C421" s="26">
        <v>21</v>
      </c>
      <c r="D421" s="26">
        <v>9</v>
      </c>
      <c r="E421" s="26">
        <v>362</v>
      </c>
      <c r="F421" s="26">
        <v>170</v>
      </c>
      <c r="G421" s="26">
        <v>503</v>
      </c>
      <c r="H421" s="26">
        <v>248</v>
      </c>
      <c r="I421" s="26">
        <v>590</v>
      </c>
      <c r="J421" s="26">
        <v>289</v>
      </c>
      <c r="K421" s="26">
        <v>1476</v>
      </c>
      <c r="L421" s="26">
        <v>716</v>
      </c>
      <c r="M421" s="26">
        <v>3</v>
      </c>
      <c r="N421" s="26">
        <v>18</v>
      </c>
      <c r="O421" s="26">
        <v>21</v>
      </c>
      <c r="P421" s="26">
        <v>25</v>
      </c>
      <c r="Q421" s="26">
        <v>67</v>
      </c>
      <c r="R421" s="205"/>
      <c r="S421" s="25" t="s">
        <v>73</v>
      </c>
      <c r="T421" s="26">
        <v>47</v>
      </c>
      <c r="U421" s="26">
        <v>36</v>
      </c>
      <c r="V421" s="26">
        <v>26</v>
      </c>
      <c r="W421" s="26">
        <v>9</v>
      </c>
      <c r="X421" s="26">
        <v>54</v>
      </c>
      <c r="Y421" s="26">
        <v>45</v>
      </c>
      <c r="Z421" s="26">
        <v>3</v>
      </c>
      <c r="AA421" s="26">
        <v>39</v>
      </c>
      <c r="AB421" s="26">
        <v>16</v>
      </c>
      <c r="AC421" s="26">
        <v>23</v>
      </c>
      <c r="AD421" s="205"/>
      <c r="AE421" s="25" t="s">
        <v>73</v>
      </c>
      <c r="AF421" s="26">
        <v>332</v>
      </c>
      <c r="AG421" s="26">
        <v>141</v>
      </c>
      <c r="AH421" s="26">
        <v>28</v>
      </c>
      <c r="AI421" s="26">
        <v>389</v>
      </c>
      <c r="AJ421" s="26">
        <v>25</v>
      </c>
      <c r="AK421" s="26">
        <v>21</v>
      </c>
      <c r="AL421" s="26">
        <v>4</v>
      </c>
      <c r="AM421" s="26">
        <v>22</v>
      </c>
      <c r="AN421" s="26">
        <v>58</v>
      </c>
      <c r="AO421" s="26">
        <v>43</v>
      </c>
      <c r="AP421" s="26">
        <v>36</v>
      </c>
      <c r="AR421" s="80" t="s">
        <v>2064</v>
      </c>
      <c r="AS421" s="80" t="s">
        <v>2714</v>
      </c>
      <c r="AT421" s="78">
        <v>1317</v>
      </c>
    </row>
    <row r="422" spans="1:46">
      <c r="A422" s="7" t="s">
        <v>225</v>
      </c>
      <c r="B422" s="8"/>
      <c r="C422" s="22"/>
      <c r="D422" s="22"/>
      <c r="E422" s="22"/>
      <c r="F422" s="22"/>
      <c r="G422" s="22"/>
      <c r="H422" s="22"/>
      <c r="I422" s="22"/>
      <c r="J422" s="22"/>
      <c r="K422" s="7"/>
      <c r="L422" s="7"/>
      <c r="M422" s="22"/>
      <c r="N422" s="22"/>
      <c r="O422" s="22"/>
      <c r="P422" s="22"/>
      <c r="Q422" s="7"/>
      <c r="R422" s="7" t="s">
        <v>225</v>
      </c>
      <c r="S422" s="8"/>
      <c r="T422" s="17"/>
      <c r="U422" s="17"/>
      <c r="V422" s="17"/>
      <c r="W422" s="17"/>
      <c r="X422" s="19"/>
      <c r="Y422" s="17"/>
      <c r="Z422" s="17"/>
      <c r="AA422" s="19"/>
      <c r="AB422" s="17"/>
      <c r="AC422" s="19"/>
      <c r="AD422" s="7" t="s">
        <v>225</v>
      </c>
      <c r="AE422" s="8"/>
      <c r="AF422" s="22"/>
      <c r="AG422" s="22"/>
      <c r="AH422" s="22"/>
      <c r="AI422" s="22"/>
      <c r="AJ422" s="22"/>
      <c r="AK422" s="22"/>
      <c r="AL422" s="22"/>
      <c r="AM422" s="22"/>
      <c r="AN422" s="22"/>
      <c r="AO422" s="22"/>
      <c r="AP422" s="22"/>
      <c r="AR422" s="80" t="str">
        <f>IF(A422="",AR421,A422)</f>
        <v>VAKINAKARATRA</v>
      </c>
      <c r="AS422" s="80" t="str">
        <f>AR422&amp;B422</f>
        <v>VAKINAKARATRA</v>
      </c>
      <c r="AT422" s="78">
        <f>AF422+AH422+2*AI422+3*AJ422+4*AK422+5*AL422</f>
        <v>0</v>
      </c>
    </row>
    <row r="423" spans="1:46" ht="14.45" customHeight="1">
      <c r="A423" s="205" t="s">
        <v>5</v>
      </c>
      <c r="B423" s="8" t="s">
        <v>90</v>
      </c>
      <c r="C423" s="71">
        <v>10</v>
      </c>
      <c r="D423" s="71">
        <v>3</v>
      </c>
      <c r="E423" s="71">
        <v>247</v>
      </c>
      <c r="F423" s="71">
        <v>128</v>
      </c>
      <c r="G423" s="71">
        <v>133</v>
      </c>
      <c r="H423" s="71">
        <v>62</v>
      </c>
      <c r="I423" s="71">
        <v>412</v>
      </c>
      <c r="J423" s="71">
        <v>180</v>
      </c>
      <c r="K423" s="125">
        <v>802</v>
      </c>
      <c r="L423" s="125">
        <v>373</v>
      </c>
      <c r="M423" s="71">
        <v>1</v>
      </c>
      <c r="N423" s="71">
        <v>12</v>
      </c>
      <c r="O423" s="71">
        <v>7</v>
      </c>
      <c r="P423" s="71">
        <v>17</v>
      </c>
      <c r="Q423" s="125">
        <v>37</v>
      </c>
      <c r="R423" s="205" t="s">
        <v>5</v>
      </c>
      <c r="S423" s="8" t="s">
        <v>90</v>
      </c>
      <c r="T423" s="125">
        <v>30</v>
      </c>
      <c r="U423" s="71">
        <v>26</v>
      </c>
      <c r="V423" s="71">
        <v>6</v>
      </c>
      <c r="W423" s="71">
        <v>2</v>
      </c>
      <c r="X423" s="71">
        <v>33</v>
      </c>
      <c r="Y423" s="71">
        <v>33</v>
      </c>
      <c r="Z423" s="71">
        <v>13</v>
      </c>
      <c r="AA423" s="71">
        <v>10</v>
      </c>
      <c r="AB423" s="71">
        <v>6</v>
      </c>
      <c r="AC423" s="71">
        <v>18</v>
      </c>
      <c r="AD423" s="205" t="s">
        <v>5</v>
      </c>
      <c r="AE423" s="8" t="s">
        <v>90</v>
      </c>
      <c r="AF423" s="71">
        <v>312</v>
      </c>
      <c r="AG423" s="71">
        <v>225</v>
      </c>
      <c r="AH423" s="71">
        <v>0</v>
      </c>
      <c r="AI423" s="71">
        <v>10</v>
      </c>
      <c r="AJ423" s="71">
        <v>20</v>
      </c>
      <c r="AK423" s="71">
        <v>43</v>
      </c>
      <c r="AL423" s="71">
        <v>20</v>
      </c>
      <c r="AM423" s="71">
        <v>19</v>
      </c>
      <c r="AN423" s="71">
        <v>28</v>
      </c>
      <c r="AO423" s="71">
        <v>25</v>
      </c>
      <c r="AP423" s="71">
        <v>22</v>
      </c>
      <c r="AR423" s="80" t="s">
        <v>5</v>
      </c>
      <c r="AS423" s="80" t="s">
        <v>2718</v>
      </c>
      <c r="AT423" s="78">
        <v>664</v>
      </c>
    </row>
    <row r="424" spans="1:46">
      <c r="A424" s="205"/>
      <c r="B424" s="8" t="s">
        <v>91</v>
      </c>
      <c r="C424" s="71">
        <v>0</v>
      </c>
      <c r="D424" s="71">
        <v>0</v>
      </c>
      <c r="E424" s="71">
        <v>280</v>
      </c>
      <c r="F424" s="71">
        <v>138</v>
      </c>
      <c r="G424" s="71">
        <v>345</v>
      </c>
      <c r="H424" s="71">
        <v>171</v>
      </c>
      <c r="I424" s="71">
        <v>432</v>
      </c>
      <c r="J424" s="71">
        <v>226</v>
      </c>
      <c r="K424" s="125">
        <v>1057</v>
      </c>
      <c r="L424" s="125">
        <v>535</v>
      </c>
      <c r="M424" s="71">
        <v>0</v>
      </c>
      <c r="N424" s="71">
        <v>18</v>
      </c>
      <c r="O424" s="71">
        <v>17</v>
      </c>
      <c r="P424" s="71">
        <v>21</v>
      </c>
      <c r="Q424" s="125">
        <v>56</v>
      </c>
      <c r="R424" s="205"/>
      <c r="S424" s="8" t="s">
        <v>91</v>
      </c>
      <c r="T424" s="125">
        <v>44</v>
      </c>
      <c r="U424" s="71">
        <v>43</v>
      </c>
      <c r="V424" s="71">
        <v>31</v>
      </c>
      <c r="W424" s="71">
        <v>1</v>
      </c>
      <c r="X424" s="71">
        <v>45</v>
      </c>
      <c r="Y424" s="71">
        <v>43</v>
      </c>
      <c r="Z424" s="71">
        <v>3</v>
      </c>
      <c r="AA424" s="71">
        <v>27</v>
      </c>
      <c r="AB424" s="71">
        <v>17</v>
      </c>
      <c r="AC424" s="71">
        <v>22</v>
      </c>
      <c r="AD424" s="205"/>
      <c r="AE424" s="8" t="s">
        <v>91</v>
      </c>
      <c r="AF424" s="71">
        <v>413</v>
      </c>
      <c r="AG424" s="71">
        <v>207</v>
      </c>
      <c r="AH424" s="71">
        <v>8</v>
      </c>
      <c r="AI424" s="71">
        <v>104</v>
      </c>
      <c r="AJ424" s="71">
        <v>71</v>
      </c>
      <c r="AK424" s="71">
        <v>5</v>
      </c>
      <c r="AL424" s="71">
        <v>31</v>
      </c>
      <c r="AM424" s="71">
        <v>37</v>
      </c>
      <c r="AN424" s="71">
        <v>54</v>
      </c>
      <c r="AO424" s="71">
        <v>52</v>
      </c>
      <c r="AP424" s="71">
        <v>50</v>
      </c>
      <c r="AR424" s="80" t="s">
        <v>5</v>
      </c>
      <c r="AS424" s="80" t="s">
        <v>2719</v>
      </c>
      <c r="AT424" s="78">
        <v>1017</v>
      </c>
    </row>
    <row r="425" spans="1:46">
      <c r="A425" s="205"/>
      <c r="B425" s="25" t="s">
        <v>73</v>
      </c>
      <c r="C425" s="26">
        <v>10</v>
      </c>
      <c r="D425" s="26">
        <v>3</v>
      </c>
      <c r="E425" s="26">
        <v>527</v>
      </c>
      <c r="F425" s="26">
        <v>266</v>
      </c>
      <c r="G425" s="26">
        <v>478</v>
      </c>
      <c r="H425" s="26">
        <v>233</v>
      </c>
      <c r="I425" s="26">
        <v>844</v>
      </c>
      <c r="J425" s="26">
        <v>406</v>
      </c>
      <c r="K425" s="26">
        <v>1859</v>
      </c>
      <c r="L425" s="26">
        <v>908</v>
      </c>
      <c r="M425" s="26">
        <v>1</v>
      </c>
      <c r="N425" s="26">
        <v>30</v>
      </c>
      <c r="O425" s="26">
        <v>24</v>
      </c>
      <c r="P425" s="26">
        <v>38</v>
      </c>
      <c r="Q425" s="26">
        <v>93</v>
      </c>
      <c r="R425" s="205"/>
      <c r="S425" s="25" t="s">
        <v>73</v>
      </c>
      <c r="T425" s="26">
        <v>74</v>
      </c>
      <c r="U425" s="26">
        <v>69</v>
      </c>
      <c r="V425" s="26">
        <v>37</v>
      </c>
      <c r="W425" s="26">
        <v>3</v>
      </c>
      <c r="X425" s="26">
        <v>78</v>
      </c>
      <c r="Y425" s="26">
        <v>76</v>
      </c>
      <c r="Z425" s="26">
        <v>16</v>
      </c>
      <c r="AA425" s="26">
        <v>37</v>
      </c>
      <c r="AB425" s="26">
        <v>23</v>
      </c>
      <c r="AC425" s="26">
        <v>40</v>
      </c>
      <c r="AD425" s="205"/>
      <c r="AE425" s="25" t="s">
        <v>73</v>
      </c>
      <c r="AF425" s="26">
        <v>725</v>
      </c>
      <c r="AG425" s="26">
        <v>432</v>
      </c>
      <c r="AH425" s="26">
        <v>8</v>
      </c>
      <c r="AI425" s="26">
        <v>114</v>
      </c>
      <c r="AJ425" s="26">
        <v>91</v>
      </c>
      <c r="AK425" s="26">
        <v>48</v>
      </c>
      <c r="AL425" s="26">
        <v>51</v>
      </c>
      <c r="AM425" s="26">
        <v>56</v>
      </c>
      <c r="AN425" s="26">
        <v>82</v>
      </c>
      <c r="AO425" s="26">
        <v>77</v>
      </c>
      <c r="AP425" s="26">
        <v>72</v>
      </c>
      <c r="AR425" s="80" t="s">
        <v>5</v>
      </c>
      <c r="AS425" s="80" t="s">
        <v>2720</v>
      </c>
      <c r="AT425" s="78">
        <v>1681</v>
      </c>
    </row>
    <row r="426" spans="1:46" ht="14.45" customHeight="1">
      <c r="A426" s="205" t="s">
        <v>226</v>
      </c>
      <c r="B426" s="8" t="s">
        <v>90</v>
      </c>
      <c r="C426" s="71">
        <v>2</v>
      </c>
      <c r="D426" s="71">
        <v>0</v>
      </c>
      <c r="E426" s="71">
        <v>257</v>
      </c>
      <c r="F426" s="71">
        <v>123</v>
      </c>
      <c r="G426" s="71">
        <v>220</v>
      </c>
      <c r="H426" s="71">
        <v>103</v>
      </c>
      <c r="I426" s="71">
        <v>534</v>
      </c>
      <c r="J426" s="71">
        <v>263</v>
      </c>
      <c r="K426" s="125">
        <v>1013</v>
      </c>
      <c r="L426" s="125">
        <v>489</v>
      </c>
      <c r="M426" s="71">
        <v>1</v>
      </c>
      <c r="N426" s="71">
        <v>11</v>
      </c>
      <c r="O426" s="71">
        <v>7</v>
      </c>
      <c r="P426" s="71">
        <v>19</v>
      </c>
      <c r="Q426" s="125">
        <v>38</v>
      </c>
      <c r="R426" s="205" t="s">
        <v>226</v>
      </c>
      <c r="S426" s="8" t="s">
        <v>90</v>
      </c>
      <c r="T426" s="125">
        <v>29</v>
      </c>
      <c r="U426" s="71">
        <v>26</v>
      </c>
      <c r="V426" s="71">
        <v>14</v>
      </c>
      <c r="W426" s="71">
        <v>3</v>
      </c>
      <c r="X426" s="71">
        <v>32</v>
      </c>
      <c r="Y426" s="71">
        <v>32</v>
      </c>
      <c r="Z426" s="71">
        <v>7</v>
      </c>
      <c r="AA426" s="71">
        <v>12</v>
      </c>
      <c r="AB426" s="71">
        <v>8</v>
      </c>
      <c r="AC426" s="71">
        <v>17</v>
      </c>
      <c r="AD426" s="205" t="s">
        <v>226</v>
      </c>
      <c r="AE426" s="8" t="s">
        <v>90</v>
      </c>
      <c r="AF426" s="71">
        <v>643</v>
      </c>
      <c r="AG426" s="71">
        <v>287</v>
      </c>
      <c r="AH426" s="71">
        <v>0</v>
      </c>
      <c r="AI426" s="71">
        <v>117</v>
      </c>
      <c r="AJ426" s="71">
        <v>60</v>
      </c>
      <c r="AK426" s="71">
        <v>0</v>
      </c>
      <c r="AL426" s="71">
        <v>12</v>
      </c>
      <c r="AM426" s="71">
        <v>18</v>
      </c>
      <c r="AN426" s="71">
        <v>33</v>
      </c>
      <c r="AO426" s="71">
        <v>28</v>
      </c>
      <c r="AP426" s="71">
        <v>26</v>
      </c>
      <c r="AR426" s="80" t="s">
        <v>226</v>
      </c>
      <c r="AS426" s="80" t="s">
        <v>2721</v>
      </c>
      <c r="AT426" s="78">
        <v>1117</v>
      </c>
    </row>
    <row r="427" spans="1:46">
      <c r="A427" s="205"/>
      <c r="B427" s="8" t="s">
        <v>91</v>
      </c>
      <c r="C427" s="71">
        <v>0</v>
      </c>
      <c r="D427" s="71">
        <v>0</v>
      </c>
      <c r="E427" s="71">
        <v>0</v>
      </c>
      <c r="F427" s="71">
        <v>0</v>
      </c>
      <c r="G427" s="71">
        <v>0</v>
      </c>
      <c r="H427" s="71">
        <v>0</v>
      </c>
      <c r="I427" s="71">
        <v>0</v>
      </c>
      <c r="J427" s="71">
        <v>0</v>
      </c>
      <c r="K427" s="125">
        <v>0</v>
      </c>
      <c r="L427" s="125">
        <v>0</v>
      </c>
      <c r="M427" s="71">
        <v>0</v>
      </c>
      <c r="N427" s="71">
        <v>0</v>
      </c>
      <c r="O427" s="71">
        <v>0</v>
      </c>
      <c r="P427" s="71">
        <v>0</v>
      </c>
      <c r="Q427" s="125">
        <v>0</v>
      </c>
      <c r="R427" s="205"/>
      <c r="S427" s="8" t="s">
        <v>91</v>
      </c>
      <c r="T427" s="125">
        <v>0</v>
      </c>
      <c r="U427" s="71">
        <v>0</v>
      </c>
      <c r="V427" s="71">
        <v>0</v>
      </c>
      <c r="W427" s="71">
        <v>0</v>
      </c>
      <c r="X427" s="71">
        <v>0</v>
      </c>
      <c r="Y427" s="71">
        <v>0</v>
      </c>
      <c r="Z427" s="71">
        <v>0</v>
      </c>
      <c r="AA427" s="71">
        <v>0</v>
      </c>
      <c r="AB427" s="71">
        <v>0</v>
      </c>
      <c r="AC427" s="71">
        <v>0</v>
      </c>
      <c r="AD427" s="205"/>
      <c r="AE427" s="8" t="s">
        <v>91</v>
      </c>
      <c r="AF427" s="71">
        <v>0</v>
      </c>
      <c r="AG427" s="71">
        <v>0</v>
      </c>
      <c r="AH427" s="71">
        <v>0</v>
      </c>
      <c r="AI427" s="71">
        <v>0</v>
      </c>
      <c r="AJ427" s="71">
        <v>0</v>
      </c>
      <c r="AK427" s="71">
        <v>0</v>
      </c>
      <c r="AL427" s="71">
        <v>0</v>
      </c>
      <c r="AM427" s="71">
        <v>0</v>
      </c>
      <c r="AN427" s="71">
        <v>0</v>
      </c>
      <c r="AO427" s="71">
        <v>0</v>
      </c>
      <c r="AP427" s="71">
        <v>0</v>
      </c>
      <c r="AR427" s="80" t="s">
        <v>226</v>
      </c>
      <c r="AS427" s="80" t="s">
        <v>2722</v>
      </c>
      <c r="AT427" s="78">
        <v>0</v>
      </c>
    </row>
    <row r="428" spans="1:46">
      <c r="A428" s="205"/>
      <c r="B428" s="25" t="s">
        <v>73</v>
      </c>
      <c r="C428" s="26">
        <v>2</v>
      </c>
      <c r="D428" s="26">
        <v>0</v>
      </c>
      <c r="E428" s="26">
        <v>257</v>
      </c>
      <c r="F428" s="26">
        <v>123</v>
      </c>
      <c r="G428" s="26">
        <v>220</v>
      </c>
      <c r="H428" s="26">
        <v>103</v>
      </c>
      <c r="I428" s="26">
        <v>534</v>
      </c>
      <c r="J428" s="26">
        <v>263</v>
      </c>
      <c r="K428" s="26">
        <v>1013</v>
      </c>
      <c r="L428" s="26">
        <v>489</v>
      </c>
      <c r="M428" s="26">
        <v>1</v>
      </c>
      <c r="N428" s="26">
        <v>11</v>
      </c>
      <c r="O428" s="26">
        <v>7</v>
      </c>
      <c r="P428" s="26">
        <v>19</v>
      </c>
      <c r="Q428" s="26">
        <v>38</v>
      </c>
      <c r="R428" s="205"/>
      <c r="S428" s="25" t="s">
        <v>73</v>
      </c>
      <c r="T428" s="26">
        <v>29</v>
      </c>
      <c r="U428" s="26">
        <v>26</v>
      </c>
      <c r="V428" s="26">
        <v>14</v>
      </c>
      <c r="W428" s="26">
        <v>3</v>
      </c>
      <c r="X428" s="26">
        <v>32</v>
      </c>
      <c r="Y428" s="26">
        <v>32</v>
      </c>
      <c r="Z428" s="26">
        <v>7</v>
      </c>
      <c r="AA428" s="26">
        <v>12</v>
      </c>
      <c r="AB428" s="26">
        <v>8</v>
      </c>
      <c r="AC428" s="26">
        <v>17</v>
      </c>
      <c r="AD428" s="205"/>
      <c r="AE428" s="25" t="s">
        <v>73</v>
      </c>
      <c r="AF428" s="26">
        <v>643</v>
      </c>
      <c r="AG428" s="26">
        <v>287</v>
      </c>
      <c r="AH428" s="26">
        <v>0</v>
      </c>
      <c r="AI428" s="26">
        <v>117</v>
      </c>
      <c r="AJ428" s="26">
        <v>60</v>
      </c>
      <c r="AK428" s="26">
        <v>0</v>
      </c>
      <c r="AL428" s="26">
        <v>12</v>
      </c>
      <c r="AM428" s="26">
        <v>18</v>
      </c>
      <c r="AN428" s="26">
        <v>33</v>
      </c>
      <c r="AO428" s="26">
        <v>28</v>
      </c>
      <c r="AP428" s="26">
        <v>26</v>
      </c>
      <c r="AR428" s="80" t="s">
        <v>226</v>
      </c>
      <c r="AS428" s="80" t="s">
        <v>2723</v>
      </c>
      <c r="AT428" s="78">
        <v>1117</v>
      </c>
    </row>
    <row r="429" spans="1:46">
      <c r="A429" s="205" t="s">
        <v>227</v>
      </c>
      <c r="B429" s="8" t="s">
        <v>90</v>
      </c>
      <c r="C429" s="71">
        <v>0</v>
      </c>
      <c r="D429" s="71">
        <v>0</v>
      </c>
      <c r="E429" s="71">
        <v>0</v>
      </c>
      <c r="F429" s="71">
        <v>0</v>
      </c>
      <c r="G429" s="71">
        <v>0</v>
      </c>
      <c r="H429" s="71">
        <v>0</v>
      </c>
      <c r="I429" s="71">
        <v>0</v>
      </c>
      <c r="J429" s="71">
        <v>0</v>
      </c>
      <c r="K429" s="125">
        <v>0</v>
      </c>
      <c r="L429" s="125">
        <v>0</v>
      </c>
      <c r="M429" s="71">
        <v>0</v>
      </c>
      <c r="N429" s="71">
        <v>0</v>
      </c>
      <c r="O429" s="71">
        <v>0</v>
      </c>
      <c r="P429" s="71">
        <v>0</v>
      </c>
      <c r="Q429" s="125">
        <v>0</v>
      </c>
      <c r="R429" s="205" t="s">
        <v>227</v>
      </c>
      <c r="S429" s="8" t="s">
        <v>90</v>
      </c>
      <c r="T429" s="125">
        <v>0</v>
      </c>
      <c r="U429" s="71">
        <v>0</v>
      </c>
      <c r="V429" s="71">
        <v>0</v>
      </c>
      <c r="W429" s="71">
        <v>0</v>
      </c>
      <c r="X429" s="71">
        <v>0</v>
      </c>
      <c r="Y429" s="71">
        <v>0</v>
      </c>
      <c r="Z429" s="71">
        <v>0</v>
      </c>
      <c r="AA429" s="71">
        <v>0</v>
      </c>
      <c r="AB429" s="71">
        <v>0</v>
      </c>
      <c r="AC429" s="71">
        <v>0</v>
      </c>
      <c r="AD429" s="205" t="s">
        <v>227</v>
      </c>
      <c r="AE429" s="8" t="s">
        <v>90</v>
      </c>
      <c r="AF429" s="71">
        <v>0</v>
      </c>
      <c r="AG429" s="71">
        <v>0</v>
      </c>
      <c r="AH429" s="71">
        <v>0</v>
      </c>
      <c r="AI429" s="71">
        <v>0</v>
      </c>
      <c r="AJ429" s="71">
        <v>0</v>
      </c>
      <c r="AK429" s="71">
        <v>0</v>
      </c>
      <c r="AL429" s="71">
        <v>0</v>
      </c>
      <c r="AM429" s="71">
        <v>0</v>
      </c>
      <c r="AN429" s="71">
        <v>0</v>
      </c>
      <c r="AO429" s="71">
        <v>0</v>
      </c>
      <c r="AP429" s="71">
        <v>0</v>
      </c>
      <c r="AR429" s="80" t="s">
        <v>227</v>
      </c>
      <c r="AS429" s="80" t="s">
        <v>2724</v>
      </c>
      <c r="AT429" s="78">
        <v>0</v>
      </c>
    </row>
    <row r="430" spans="1:46">
      <c r="A430" s="205"/>
      <c r="B430" s="8" t="s">
        <v>91</v>
      </c>
      <c r="C430" s="71">
        <v>178</v>
      </c>
      <c r="D430" s="71">
        <v>85</v>
      </c>
      <c r="E430" s="71">
        <v>2060</v>
      </c>
      <c r="F430" s="71">
        <v>1034</v>
      </c>
      <c r="G430" s="71">
        <v>3684</v>
      </c>
      <c r="H430" s="71">
        <v>1863</v>
      </c>
      <c r="I430" s="71">
        <v>4131</v>
      </c>
      <c r="J430" s="71">
        <v>2071</v>
      </c>
      <c r="K430" s="125">
        <v>10053</v>
      </c>
      <c r="L430" s="125">
        <v>5053</v>
      </c>
      <c r="M430" s="71">
        <v>20</v>
      </c>
      <c r="N430" s="71">
        <v>122</v>
      </c>
      <c r="O430" s="71">
        <v>151</v>
      </c>
      <c r="P430" s="71">
        <v>166</v>
      </c>
      <c r="Q430" s="125">
        <v>459</v>
      </c>
      <c r="R430" s="205"/>
      <c r="S430" s="8" t="s">
        <v>91</v>
      </c>
      <c r="T430" s="125">
        <v>355</v>
      </c>
      <c r="U430" s="71">
        <v>351</v>
      </c>
      <c r="V430" s="71">
        <v>317</v>
      </c>
      <c r="W430" s="71">
        <v>20</v>
      </c>
      <c r="X430" s="71">
        <v>385</v>
      </c>
      <c r="Y430" s="71">
        <v>382</v>
      </c>
      <c r="Z430" s="71">
        <v>74</v>
      </c>
      <c r="AA430" s="71">
        <v>225</v>
      </c>
      <c r="AB430" s="71">
        <v>141</v>
      </c>
      <c r="AC430" s="71">
        <v>130</v>
      </c>
      <c r="AD430" s="205"/>
      <c r="AE430" s="8" t="s">
        <v>91</v>
      </c>
      <c r="AF430" s="71">
        <v>6559</v>
      </c>
      <c r="AG430" s="71">
        <v>2066</v>
      </c>
      <c r="AH430" s="71">
        <v>218</v>
      </c>
      <c r="AI430" s="71">
        <v>2631</v>
      </c>
      <c r="AJ430" s="71">
        <v>437</v>
      </c>
      <c r="AK430" s="71">
        <v>219</v>
      </c>
      <c r="AL430" s="71">
        <v>72</v>
      </c>
      <c r="AM430" s="71">
        <v>348</v>
      </c>
      <c r="AN430" s="71">
        <v>415</v>
      </c>
      <c r="AO430" s="71">
        <v>389</v>
      </c>
      <c r="AP430" s="71">
        <v>371</v>
      </c>
      <c r="AR430" s="80" t="s">
        <v>227</v>
      </c>
      <c r="AS430" s="80" t="s">
        <v>2725</v>
      </c>
      <c r="AT430" s="78">
        <v>14586</v>
      </c>
    </row>
    <row r="431" spans="1:46">
      <c r="A431" s="205"/>
      <c r="B431" s="25" t="s">
        <v>73</v>
      </c>
      <c r="C431" s="26">
        <v>178</v>
      </c>
      <c r="D431" s="26">
        <v>85</v>
      </c>
      <c r="E431" s="26">
        <v>2060</v>
      </c>
      <c r="F431" s="26">
        <v>1034</v>
      </c>
      <c r="G431" s="26">
        <v>3684</v>
      </c>
      <c r="H431" s="26">
        <v>1863</v>
      </c>
      <c r="I431" s="26">
        <v>4131</v>
      </c>
      <c r="J431" s="26">
        <v>2071</v>
      </c>
      <c r="K431" s="26">
        <v>10053</v>
      </c>
      <c r="L431" s="26">
        <v>5053</v>
      </c>
      <c r="M431" s="26">
        <v>20</v>
      </c>
      <c r="N431" s="26">
        <v>122</v>
      </c>
      <c r="O431" s="26">
        <v>151</v>
      </c>
      <c r="P431" s="26">
        <v>166</v>
      </c>
      <c r="Q431" s="26">
        <v>459</v>
      </c>
      <c r="R431" s="205"/>
      <c r="S431" s="25" t="s">
        <v>73</v>
      </c>
      <c r="T431" s="26">
        <v>355</v>
      </c>
      <c r="U431" s="26">
        <v>351</v>
      </c>
      <c r="V431" s="26">
        <v>317</v>
      </c>
      <c r="W431" s="26">
        <v>20</v>
      </c>
      <c r="X431" s="26">
        <v>385</v>
      </c>
      <c r="Y431" s="26">
        <v>382</v>
      </c>
      <c r="Z431" s="26">
        <v>74</v>
      </c>
      <c r="AA431" s="26">
        <v>225</v>
      </c>
      <c r="AB431" s="26">
        <v>141</v>
      </c>
      <c r="AC431" s="26">
        <v>130</v>
      </c>
      <c r="AD431" s="205"/>
      <c r="AE431" s="25" t="s">
        <v>73</v>
      </c>
      <c r="AF431" s="26">
        <v>6559</v>
      </c>
      <c r="AG431" s="26">
        <v>2066</v>
      </c>
      <c r="AH431" s="26">
        <v>218</v>
      </c>
      <c r="AI431" s="26">
        <v>2631</v>
      </c>
      <c r="AJ431" s="26">
        <v>437</v>
      </c>
      <c r="AK431" s="26">
        <v>219</v>
      </c>
      <c r="AL431" s="26">
        <v>72</v>
      </c>
      <c r="AM431" s="26">
        <v>348</v>
      </c>
      <c r="AN431" s="26">
        <v>415</v>
      </c>
      <c r="AO431" s="26">
        <v>389</v>
      </c>
      <c r="AP431" s="26">
        <v>371</v>
      </c>
      <c r="AR431" s="80" t="s">
        <v>227</v>
      </c>
      <c r="AS431" s="80" t="s">
        <v>2726</v>
      </c>
      <c r="AT431" s="78">
        <v>14586</v>
      </c>
    </row>
    <row r="432" spans="1:46">
      <c r="A432" s="205" t="s">
        <v>228</v>
      </c>
      <c r="B432" s="8" t="s">
        <v>90</v>
      </c>
      <c r="C432" s="71">
        <v>0</v>
      </c>
      <c r="D432" s="71">
        <v>0</v>
      </c>
      <c r="E432" s="71">
        <v>189</v>
      </c>
      <c r="F432" s="71">
        <v>97</v>
      </c>
      <c r="G432" s="71">
        <v>605</v>
      </c>
      <c r="H432" s="71">
        <v>299</v>
      </c>
      <c r="I432" s="71">
        <v>1411</v>
      </c>
      <c r="J432" s="71">
        <v>679</v>
      </c>
      <c r="K432" s="125">
        <v>2205</v>
      </c>
      <c r="L432" s="125">
        <v>1075</v>
      </c>
      <c r="M432" s="71">
        <v>0</v>
      </c>
      <c r="N432" s="71">
        <v>13</v>
      </c>
      <c r="O432" s="71">
        <v>28</v>
      </c>
      <c r="P432" s="71">
        <v>48</v>
      </c>
      <c r="Q432" s="125">
        <v>89</v>
      </c>
      <c r="R432" s="205" t="s">
        <v>228</v>
      </c>
      <c r="S432" s="8" t="s">
        <v>90</v>
      </c>
      <c r="T432" s="125">
        <v>87</v>
      </c>
      <c r="U432" s="71">
        <v>70</v>
      </c>
      <c r="V432" s="71">
        <v>31</v>
      </c>
      <c r="W432" s="71">
        <v>1</v>
      </c>
      <c r="X432" s="71">
        <v>73</v>
      </c>
      <c r="Y432" s="71">
        <v>67</v>
      </c>
      <c r="Z432" s="71">
        <v>2</v>
      </c>
      <c r="AA432" s="71">
        <v>25</v>
      </c>
      <c r="AB432" s="71">
        <v>18</v>
      </c>
      <c r="AC432" s="71">
        <v>48</v>
      </c>
      <c r="AD432" s="205" t="s">
        <v>228</v>
      </c>
      <c r="AE432" s="8" t="s">
        <v>90</v>
      </c>
      <c r="AF432" s="71">
        <v>806</v>
      </c>
      <c r="AG432" s="71">
        <v>413</v>
      </c>
      <c r="AH432" s="71">
        <v>68</v>
      </c>
      <c r="AI432" s="71">
        <v>259</v>
      </c>
      <c r="AJ432" s="71">
        <v>147</v>
      </c>
      <c r="AK432" s="71">
        <v>71</v>
      </c>
      <c r="AL432" s="71">
        <v>33</v>
      </c>
      <c r="AM432" s="71">
        <v>59</v>
      </c>
      <c r="AN432" s="71">
        <v>85</v>
      </c>
      <c r="AO432" s="71">
        <v>74</v>
      </c>
      <c r="AP432" s="71">
        <v>67</v>
      </c>
      <c r="AR432" s="80" t="s">
        <v>228</v>
      </c>
      <c r="AS432" s="80" t="s">
        <v>2727</v>
      </c>
      <c r="AT432" s="78">
        <v>2282</v>
      </c>
    </row>
    <row r="433" spans="1:46">
      <c r="A433" s="205"/>
      <c r="B433" s="8" t="s">
        <v>91</v>
      </c>
      <c r="C433" s="71">
        <v>0</v>
      </c>
      <c r="D433" s="71">
        <v>0</v>
      </c>
      <c r="E433" s="71">
        <v>0</v>
      </c>
      <c r="F433" s="71">
        <v>0</v>
      </c>
      <c r="G433" s="71">
        <v>0</v>
      </c>
      <c r="H433" s="71">
        <v>0</v>
      </c>
      <c r="I433" s="71">
        <v>0</v>
      </c>
      <c r="J433" s="71">
        <v>0</v>
      </c>
      <c r="K433" s="125">
        <v>0</v>
      </c>
      <c r="L433" s="125">
        <v>0</v>
      </c>
      <c r="M433" s="71">
        <v>0</v>
      </c>
      <c r="N433" s="71">
        <v>0</v>
      </c>
      <c r="O433" s="71">
        <v>0</v>
      </c>
      <c r="P433" s="71">
        <v>0</v>
      </c>
      <c r="Q433" s="125">
        <v>0</v>
      </c>
      <c r="R433" s="205"/>
      <c r="S433" s="8" t="s">
        <v>91</v>
      </c>
      <c r="T433" s="125">
        <v>0</v>
      </c>
      <c r="U433" s="71">
        <v>0</v>
      </c>
      <c r="V433" s="71">
        <v>0</v>
      </c>
      <c r="W433" s="71">
        <v>0</v>
      </c>
      <c r="X433" s="71">
        <v>0</v>
      </c>
      <c r="Y433" s="71">
        <v>0</v>
      </c>
      <c r="Z433" s="71">
        <v>0</v>
      </c>
      <c r="AA433" s="71">
        <v>0</v>
      </c>
      <c r="AB433" s="71">
        <v>0</v>
      </c>
      <c r="AC433" s="71">
        <v>0</v>
      </c>
      <c r="AD433" s="205"/>
      <c r="AE433" s="8" t="s">
        <v>91</v>
      </c>
      <c r="AF433" s="71">
        <v>0</v>
      </c>
      <c r="AG433" s="71">
        <v>0</v>
      </c>
      <c r="AH433" s="71">
        <v>0</v>
      </c>
      <c r="AI433" s="71">
        <v>0</v>
      </c>
      <c r="AJ433" s="71">
        <v>0</v>
      </c>
      <c r="AK433" s="71">
        <v>0</v>
      </c>
      <c r="AL433" s="71">
        <v>0</v>
      </c>
      <c r="AM433" s="71">
        <v>0</v>
      </c>
      <c r="AN433" s="71">
        <v>0</v>
      </c>
      <c r="AO433" s="71">
        <v>0</v>
      </c>
      <c r="AP433" s="71">
        <v>0</v>
      </c>
      <c r="AR433" s="80" t="s">
        <v>228</v>
      </c>
      <c r="AS433" s="80" t="s">
        <v>2728</v>
      </c>
      <c r="AT433" s="78">
        <v>0</v>
      </c>
    </row>
    <row r="434" spans="1:46">
      <c r="A434" s="205"/>
      <c r="B434" s="25" t="s">
        <v>73</v>
      </c>
      <c r="C434" s="26">
        <v>0</v>
      </c>
      <c r="D434" s="26">
        <v>0</v>
      </c>
      <c r="E434" s="26">
        <v>189</v>
      </c>
      <c r="F434" s="26">
        <v>97</v>
      </c>
      <c r="G434" s="26">
        <v>605</v>
      </c>
      <c r="H434" s="26">
        <v>299</v>
      </c>
      <c r="I434" s="26">
        <v>1411</v>
      </c>
      <c r="J434" s="26">
        <v>679</v>
      </c>
      <c r="K434" s="26">
        <v>2205</v>
      </c>
      <c r="L434" s="26">
        <v>1075</v>
      </c>
      <c r="M434" s="26">
        <v>0</v>
      </c>
      <c r="N434" s="26">
        <v>13</v>
      </c>
      <c r="O434" s="26">
        <v>28</v>
      </c>
      <c r="P434" s="26">
        <v>48</v>
      </c>
      <c r="Q434" s="26">
        <v>89</v>
      </c>
      <c r="R434" s="205"/>
      <c r="S434" s="25" t="s">
        <v>73</v>
      </c>
      <c r="T434" s="26">
        <v>87</v>
      </c>
      <c r="U434" s="26">
        <v>70</v>
      </c>
      <c r="V434" s="26">
        <v>31</v>
      </c>
      <c r="W434" s="26">
        <v>1</v>
      </c>
      <c r="X434" s="26">
        <v>73</v>
      </c>
      <c r="Y434" s="26">
        <v>67</v>
      </c>
      <c r="Z434" s="26">
        <v>2</v>
      </c>
      <c r="AA434" s="26">
        <v>25</v>
      </c>
      <c r="AB434" s="26">
        <v>18</v>
      </c>
      <c r="AC434" s="26">
        <v>48</v>
      </c>
      <c r="AD434" s="205"/>
      <c r="AE434" s="25" t="s">
        <v>73</v>
      </c>
      <c r="AF434" s="26">
        <v>806</v>
      </c>
      <c r="AG434" s="26">
        <v>413</v>
      </c>
      <c r="AH434" s="26">
        <v>68</v>
      </c>
      <c r="AI434" s="26">
        <v>259</v>
      </c>
      <c r="AJ434" s="26">
        <v>147</v>
      </c>
      <c r="AK434" s="26">
        <v>71</v>
      </c>
      <c r="AL434" s="26">
        <v>33</v>
      </c>
      <c r="AM434" s="26">
        <v>59</v>
      </c>
      <c r="AN434" s="26">
        <v>85</v>
      </c>
      <c r="AO434" s="26">
        <v>74</v>
      </c>
      <c r="AP434" s="26">
        <v>67</v>
      </c>
      <c r="AR434" s="80" t="s">
        <v>228</v>
      </c>
      <c r="AS434" s="80" t="s">
        <v>2729</v>
      </c>
      <c r="AT434" s="78">
        <v>2282</v>
      </c>
    </row>
    <row r="435" spans="1:46">
      <c r="A435" s="205" t="s">
        <v>229</v>
      </c>
      <c r="B435" s="8" t="s">
        <v>90</v>
      </c>
      <c r="C435" s="71">
        <v>0</v>
      </c>
      <c r="D435" s="71">
        <v>0</v>
      </c>
      <c r="E435" s="71">
        <v>14</v>
      </c>
      <c r="F435" s="71">
        <v>3</v>
      </c>
      <c r="G435" s="71">
        <v>34</v>
      </c>
      <c r="H435" s="71">
        <v>17</v>
      </c>
      <c r="I435" s="71">
        <v>151</v>
      </c>
      <c r="J435" s="71">
        <v>75</v>
      </c>
      <c r="K435" s="125">
        <v>199</v>
      </c>
      <c r="L435" s="125">
        <v>95</v>
      </c>
      <c r="M435" s="71">
        <v>0</v>
      </c>
      <c r="N435" s="71">
        <v>3</v>
      </c>
      <c r="O435" s="71">
        <v>3</v>
      </c>
      <c r="P435" s="71">
        <v>7</v>
      </c>
      <c r="Q435" s="125">
        <v>13</v>
      </c>
      <c r="R435" s="205" t="s">
        <v>229</v>
      </c>
      <c r="S435" s="8" t="s">
        <v>90</v>
      </c>
      <c r="T435" s="125">
        <v>10</v>
      </c>
      <c r="U435" s="71">
        <v>9</v>
      </c>
      <c r="V435" s="71">
        <v>3</v>
      </c>
      <c r="W435" s="71">
        <v>1</v>
      </c>
      <c r="X435" s="71">
        <v>10</v>
      </c>
      <c r="Y435" s="71">
        <v>9</v>
      </c>
      <c r="Z435" s="71">
        <v>0</v>
      </c>
      <c r="AA435" s="71">
        <v>9</v>
      </c>
      <c r="AB435" s="71">
        <v>6</v>
      </c>
      <c r="AC435" s="71">
        <v>7</v>
      </c>
      <c r="AD435" s="205" t="s">
        <v>229</v>
      </c>
      <c r="AE435" s="8" t="s">
        <v>90</v>
      </c>
      <c r="AF435" s="71">
        <v>110</v>
      </c>
      <c r="AG435" s="71">
        <v>26</v>
      </c>
      <c r="AH435" s="71">
        <v>0</v>
      </c>
      <c r="AI435" s="71">
        <v>6</v>
      </c>
      <c r="AJ435" s="71">
        <v>18</v>
      </c>
      <c r="AK435" s="71">
        <v>1</v>
      </c>
      <c r="AL435" s="71">
        <v>0</v>
      </c>
      <c r="AM435" s="71">
        <v>2</v>
      </c>
      <c r="AN435" s="71">
        <v>10</v>
      </c>
      <c r="AO435" s="71">
        <v>8</v>
      </c>
      <c r="AP435" s="71">
        <v>5</v>
      </c>
      <c r="AR435" s="80" t="s">
        <v>229</v>
      </c>
      <c r="AS435" s="80" t="s">
        <v>2730</v>
      </c>
      <c r="AT435" s="78">
        <v>180</v>
      </c>
    </row>
    <row r="436" spans="1:46">
      <c r="A436" s="205"/>
      <c r="B436" s="8" t="s">
        <v>91</v>
      </c>
      <c r="C436" s="71">
        <v>20</v>
      </c>
      <c r="D436" s="71">
        <v>10</v>
      </c>
      <c r="E436" s="71">
        <v>185</v>
      </c>
      <c r="F436" s="71">
        <v>100</v>
      </c>
      <c r="G436" s="71">
        <v>183</v>
      </c>
      <c r="H436" s="71">
        <v>93</v>
      </c>
      <c r="I436" s="71">
        <v>354</v>
      </c>
      <c r="J436" s="71">
        <v>161</v>
      </c>
      <c r="K436" s="125">
        <v>742</v>
      </c>
      <c r="L436" s="125">
        <v>364</v>
      </c>
      <c r="M436" s="71">
        <v>2</v>
      </c>
      <c r="N436" s="71">
        <v>7</v>
      </c>
      <c r="O436" s="71">
        <v>9</v>
      </c>
      <c r="P436" s="71">
        <v>9</v>
      </c>
      <c r="Q436" s="125">
        <v>27</v>
      </c>
      <c r="R436" s="205"/>
      <c r="S436" s="8" t="s">
        <v>91</v>
      </c>
      <c r="T436" s="125">
        <v>23</v>
      </c>
      <c r="U436" s="71">
        <v>23</v>
      </c>
      <c r="V436" s="71">
        <v>14</v>
      </c>
      <c r="W436" s="71">
        <v>0</v>
      </c>
      <c r="X436" s="71">
        <v>24</v>
      </c>
      <c r="Y436" s="71">
        <v>24</v>
      </c>
      <c r="Z436" s="71">
        <v>1</v>
      </c>
      <c r="AA436" s="71">
        <v>14</v>
      </c>
      <c r="AB436" s="71">
        <v>8</v>
      </c>
      <c r="AC436" s="71">
        <v>5</v>
      </c>
      <c r="AD436" s="205"/>
      <c r="AE436" s="8" t="s">
        <v>91</v>
      </c>
      <c r="AF436" s="71">
        <v>422</v>
      </c>
      <c r="AG436" s="71">
        <v>282</v>
      </c>
      <c r="AH436" s="71">
        <v>76</v>
      </c>
      <c r="AI436" s="71">
        <v>87</v>
      </c>
      <c r="AJ436" s="71">
        <v>16</v>
      </c>
      <c r="AK436" s="71">
        <v>6</v>
      </c>
      <c r="AL436" s="71">
        <v>0</v>
      </c>
      <c r="AM436" s="71">
        <v>29</v>
      </c>
      <c r="AN436" s="71">
        <v>22</v>
      </c>
      <c r="AO436" s="71">
        <v>17</v>
      </c>
      <c r="AP436" s="71">
        <v>17</v>
      </c>
      <c r="AR436" s="80" t="s">
        <v>229</v>
      </c>
      <c r="AS436" s="80" t="s">
        <v>2731</v>
      </c>
      <c r="AT436" s="78">
        <v>744</v>
      </c>
    </row>
    <row r="437" spans="1:46">
      <c r="A437" s="205"/>
      <c r="B437" s="25" t="s">
        <v>73</v>
      </c>
      <c r="C437" s="26">
        <v>20</v>
      </c>
      <c r="D437" s="26">
        <v>10</v>
      </c>
      <c r="E437" s="26">
        <v>199</v>
      </c>
      <c r="F437" s="26">
        <v>103</v>
      </c>
      <c r="G437" s="26">
        <v>217</v>
      </c>
      <c r="H437" s="26">
        <v>110</v>
      </c>
      <c r="I437" s="26">
        <v>505</v>
      </c>
      <c r="J437" s="26">
        <v>236</v>
      </c>
      <c r="K437" s="26">
        <v>941</v>
      </c>
      <c r="L437" s="26">
        <v>459</v>
      </c>
      <c r="M437" s="26">
        <v>2</v>
      </c>
      <c r="N437" s="26">
        <v>10</v>
      </c>
      <c r="O437" s="26">
        <v>12</v>
      </c>
      <c r="P437" s="26">
        <v>16</v>
      </c>
      <c r="Q437" s="26">
        <v>40</v>
      </c>
      <c r="R437" s="205"/>
      <c r="S437" s="25" t="s">
        <v>73</v>
      </c>
      <c r="T437" s="26">
        <v>33</v>
      </c>
      <c r="U437" s="26">
        <v>32</v>
      </c>
      <c r="V437" s="26">
        <v>17</v>
      </c>
      <c r="W437" s="26">
        <v>1</v>
      </c>
      <c r="X437" s="26">
        <v>34</v>
      </c>
      <c r="Y437" s="26">
        <v>33</v>
      </c>
      <c r="Z437" s="26">
        <v>1</v>
      </c>
      <c r="AA437" s="26">
        <v>23</v>
      </c>
      <c r="AB437" s="26">
        <v>14</v>
      </c>
      <c r="AC437" s="26">
        <v>12</v>
      </c>
      <c r="AD437" s="205"/>
      <c r="AE437" s="25" t="s">
        <v>73</v>
      </c>
      <c r="AF437" s="26">
        <v>532</v>
      </c>
      <c r="AG437" s="26">
        <v>308</v>
      </c>
      <c r="AH437" s="26">
        <v>76</v>
      </c>
      <c r="AI437" s="26">
        <v>93</v>
      </c>
      <c r="AJ437" s="26">
        <v>34</v>
      </c>
      <c r="AK437" s="26">
        <v>7</v>
      </c>
      <c r="AL437" s="26">
        <v>0</v>
      </c>
      <c r="AM437" s="26">
        <v>31</v>
      </c>
      <c r="AN437" s="26">
        <v>32</v>
      </c>
      <c r="AO437" s="26">
        <v>25</v>
      </c>
      <c r="AP437" s="26">
        <v>22</v>
      </c>
      <c r="AR437" s="80" t="s">
        <v>229</v>
      </c>
      <c r="AS437" s="80" t="s">
        <v>2732</v>
      </c>
      <c r="AT437" s="78">
        <v>924</v>
      </c>
    </row>
    <row r="438" spans="1:46">
      <c r="A438" s="205" t="s">
        <v>230</v>
      </c>
      <c r="B438" s="8" t="s">
        <v>90</v>
      </c>
      <c r="C438" s="71">
        <v>0</v>
      </c>
      <c r="D438" s="71">
        <v>0</v>
      </c>
      <c r="E438" s="71">
        <v>11</v>
      </c>
      <c r="F438" s="71">
        <v>6</v>
      </c>
      <c r="G438" s="71">
        <v>141</v>
      </c>
      <c r="H438" s="71">
        <v>74</v>
      </c>
      <c r="I438" s="71">
        <v>242</v>
      </c>
      <c r="J438" s="71">
        <v>125</v>
      </c>
      <c r="K438" s="125">
        <v>394</v>
      </c>
      <c r="L438" s="125">
        <v>205</v>
      </c>
      <c r="M438" s="71">
        <v>0</v>
      </c>
      <c r="N438" s="71">
        <v>3</v>
      </c>
      <c r="O438" s="71">
        <v>9</v>
      </c>
      <c r="P438" s="71">
        <v>11</v>
      </c>
      <c r="Q438" s="125">
        <v>23</v>
      </c>
      <c r="R438" s="205" t="s">
        <v>230</v>
      </c>
      <c r="S438" s="8" t="s">
        <v>90</v>
      </c>
      <c r="T438" s="125">
        <v>15</v>
      </c>
      <c r="U438" s="71">
        <v>14</v>
      </c>
      <c r="V438" s="71">
        <v>8</v>
      </c>
      <c r="W438" s="71">
        <v>2</v>
      </c>
      <c r="X438" s="71">
        <v>16</v>
      </c>
      <c r="Y438" s="71">
        <v>16</v>
      </c>
      <c r="Z438" s="71">
        <v>5</v>
      </c>
      <c r="AA438" s="71">
        <v>6</v>
      </c>
      <c r="AB438" s="71">
        <v>3</v>
      </c>
      <c r="AC438" s="71">
        <v>13</v>
      </c>
      <c r="AD438" s="205" t="s">
        <v>230</v>
      </c>
      <c r="AE438" s="8" t="s">
        <v>90</v>
      </c>
      <c r="AF438" s="71">
        <v>97</v>
      </c>
      <c r="AG438" s="71">
        <v>52</v>
      </c>
      <c r="AH438" s="71">
        <v>0</v>
      </c>
      <c r="AI438" s="71">
        <v>73</v>
      </c>
      <c r="AJ438" s="71">
        <v>36</v>
      </c>
      <c r="AK438" s="71">
        <v>12</v>
      </c>
      <c r="AL438" s="71">
        <v>4</v>
      </c>
      <c r="AM438" s="71">
        <v>9</v>
      </c>
      <c r="AN438" s="71">
        <v>15</v>
      </c>
      <c r="AO438" s="71">
        <v>16</v>
      </c>
      <c r="AP438" s="71">
        <v>16</v>
      </c>
      <c r="AR438" s="80" t="s">
        <v>230</v>
      </c>
      <c r="AS438" s="80" t="s">
        <v>2733</v>
      </c>
      <c r="AT438" s="78">
        <v>419</v>
      </c>
    </row>
    <row r="439" spans="1:46">
      <c r="A439" s="205"/>
      <c r="B439" s="8" t="s">
        <v>91</v>
      </c>
      <c r="C439" s="71">
        <v>0</v>
      </c>
      <c r="D439" s="71">
        <v>0</v>
      </c>
      <c r="E439" s="71">
        <v>0</v>
      </c>
      <c r="F439" s="71">
        <v>0</v>
      </c>
      <c r="G439" s="71">
        <v>0</v>
      </c>
      <c r="H439" s="71">
        <v>0</v>
      </c>
      <c r="I439" s="71">
        <v>0</v>
      </c>
      <c r="J439" s="71">
        <v>0</v>
      </c>
      <c r="K439" s="125">
        <v>0</v>
      </c>
      <c r="L439" s="125">
        <v>0</v>
      </c>
      <c r="M439" s="71">
        <v>0</v>
      </c>
      <c r="N439" s="71">
        <v>0</v>
      </c>
      <c r="O439" s="71">
        <v>0</v>
      </c>
      <c r="P439" s="71">
        <v>0</v>
      </c>
      <c r="Q439" s="125">
        <v>0</v>
      </c>
      <c r="R439" s="205"/>
      <c r="S439" s="8" t="s">
        <v>91</v>
      </c>
      <c r="T439" s="125">
        <v>0</v>
      </c>
      <c r="U439" s="71">
        <v>0</v>
      </c>
      <c r="V439" s="71">
        <v>0</v>
      </c>
      <c r="W439" s="71">
        <v>0</v>
      </c>
      <c r="X439" s="71">
        <v>0</v>
      </c>
      <c r="Y439" s="71">
        <v>0</v>
      </c>
      <c r="Z439" s="71">
        <v>0</v>
      </c>
      <c r="AA439" s="71">
        <v>0</v>
      </c>
      <c r="AB439" s="71">
        <v>0</v>
      </c>
      <c r="AC439" s="71">
        <v>0</v>
      </c>
      <c r="AD439" s="205"/>
      <c r="AE439" s="8" t="s">
        <v>91</v>
      </c>
      <c r="AF439" s="71">
        <v>0</v>
      </c>
      <c r="AG439" s="71">
        <v>0</v>
      </c>
      <c r="AH439" s="71">
        <v>0</v>
      </c>
      <c r="AI439" s="71">
        <v>0</v>
      </c>
      <c r="AJ439" s="71">
        <v>0</v>
      </c>
      <c r="AK439" s="71">
        <v>0</v>
      </c>
      <c r="AL439" s="71">
        <v>0</v>
      </c>
      <c r="AM439" s="71">
        <v>0</v>
      </c>
      <c r="AN439" s="71">
        <v>0</v>
      </c>
      <c r="AO439" s="71">
        <v>0</v>
      </c>
      <c r="AP439" s="71">
        <v>0</v>
      </c>
      <c r="AR439" s="80" t="s">
        <v>230</v>
      </c>
      <c r="AS439" s="80" t="s">
        <v>2734</v>
      </c>
      <c r="AT439" s="78">
        <v>0</v>
      </c>
    </row>
    <row r="440" spans="1:46">
      <c r="A440" s="205"/>
      <c r="B440" s="25" t="s">
        <v>73</v>
      </c>
      <c r="C440" s="26">
        <v>0</v>
      </c>
      <c r="D440" s="26">
        <v>0</v>
      </c>
      <c r="E440" s="26">
        <v>11</v>
      </c>
      <c r="F440" s="26">
        <v>6</v>
      </c>
      <c r="G440" s="26">
        <v>141</v>
      </c>
      <c r="H440" s="26">
        <v>74</v>
      </c>
      <c r="I440" s="26">
        <v>242</v>
      </c>
      <c r="J440" s="26">
        <v>125</v>
      </c>
      <c r="K440" s="26">
        <v>394</v>
      </c>
      <c r="L440" s="26">
        <v>205</v>
      </c>
      <c r="M440" s="26">
        <v>0</v>
      </c>
      <c r="N440" s="26">
        <v>3</v>
      </c>
      <c r="O440" s="26">
        <v>9</v>
      </c>
      <c r="P440" s="26">
        <v>11</v>
      </c>
      <c r="Q440" s="26">
        <v>23</v>
      </c>
      <c r="R440" s="205"/>
      <c r="S440" s="25" t="s">
        <v>73</v>
      </c>
      <c r="T440" s="26">
        <v>15</v>
      </c>
      <c r="U440" s="26">
        <v>14</v>
      </c>
      <c r="V440" s="26">
        <v>8</v>
      </c>
      <c r="W440" s="26">
        <v>2</v>
      </c>
      <c r="X440" s="26">
        <v>16</v>
      </c>
      <c r="Y440" s="26">
        <v>16</v>
      </c>
      <c r="Z440" s="26">
        <v>5</v>
      </c>
      <c r="AA440" s="26">
        <v>6</v>
      </c>
      <c r="AB440" s="26">
        <v>3</v>
      </c>
      <c r="AC440" s="26">
        <v>13</v>
      </c>
      <c r="AD440" s="205"/>
      <c r="AE440" s="25" t="s">
        <v>73</v>
      </c>
      <c r="AF440" s="26">
        <v>97</v>
      </c>
      <c r="AG440" s="26">
        <v>52</v>
      </c>
      <c r="AH440" s="26">
        <v>0</v>
      </c>
      <c r="AI440" s="26">
        <v>73</v>
      </c>
      <c r="AJ440" s="26">
        <v>36</v>
      </c>
      <c r="AK440" s="26">
        <v>12</v>
      </c>
      <c r="AL440" s="26">
        <v>4</v>
      </c>
      <c r="AM440" s="26">
        <v>9</v>
      </c>
      <c r="AN440" s="26">
        <v>15</v>
      </c>
      <c r="AO440" s="26">
        <v>16</v>
      </c>
      <c r="AP440" s="26">
        <v>16</v>
      </c>
      <c r="AR440" s="80" t="s">
        <v>230</v>
      </c>
      <c r="AS440" s="80" t="s">
        <v>2735</v>
      </c>
      <c r="AT440" s="78">
        <v>419</v>
      </c>
    </row>
    <row r="441" spans="1:46">
      <c r="A441" s="205" t="s">
        <v>231</v>
      </c>
      <c r="B441" s="8" t="s">
        <v>90</v>
      </c>
      <c r="C441" s="71">
        <v>3</v>
      </c>
      <c r="D441" s="71">
        <v>1</v>
      </c>
      <c r="E441" s="71">
        <v>100</v>
      </c>
      <c r="F441" s="71">
        <v>44</v>
      </c>
      <c r="G441" s="71">
        <v>219</v>
      </c>
      <c r="H441" s="71">
        <v>112</v>
      </c>
      <c r="I441" s="71">
        <v>346</v>
      </c>
      <c r="J441" s="71">
        <v>171</v>
      </c>
      <c r="K441" s="125">
        <v>668</v>
      </c>
      <c r="L441" s="125">
        <v>328</v>
      </c>
      <c r="M441" s="71">
        <v>1</v>
      </c>
      <c r="N441" s="71">
        <v>6</v>
      </c>
      <c r="O441" s="71">
        <v>7</v>
      </c>
      <c r="P441" s="71">
        <v>10</v>
      </c>
      <c r="Q441" s="125">
        <v>24</v>
      </c>
      <c r="R441" s="205" t="s">
        <v>231</v>
      </c>
      <c r="S441" s="8" t="s">
        <v>90</v>
      </c>
      <c r="T441" s="125">
        <v>18</v>
      </c>
      <c r="U441" s="71">
        <v>18</v>
      </c>
      <c r="V441" s="71">
        <v>7</v>
      </c>
      <c r="W441" s="71">
        <v>0</v>
      </c>
      <c r="X441" s="71">
        <v>18</v>
      </c>
      <c r="Y441" s="71">
        <v>17</v>
      </c>
      <c r="Z441" s="71">
        <v>5</v>
      </c>
      <c r="AA441" s="71">
        <v>11</v>
      </c>
      <c r="AB441" s="71">
        <v>3</v>
      </c>
      <c r="AC441" s="71">
        <v>10</v>
      </c>
      <c r="AD441" s="205" t="s">
        <v>231</v>
      </c>
      <c r="AE441" s="8" t="s">
        <v>90</v>
      </c>
      <c r="AF441" s="71">
        <v>340</v>
      </c>
      <c r="AG441" s="71">
        <v>102</v>
      </c>
      <c r="AH441" s="71">
        <v>6</v>
      </c>
      <c r="AI441" s="71">
        <v>60</v>
      </c>
      <c r="AJ441" s="71">
        <v>45</v>
      </c>
      <c r="AK441" s="71">
        <v>15</v>
      </c>
      <c r="AL441" s="71">
        <v>14</v>
      </c>
      <c r="AM441" s="71">
        <v>9</v>
      </c>
      <c r="AN441" s="71">
        <v>20</v>
      </c>
      <c r="AO441" s="71">
        <v>17</v>
      </c>
      <c r="AP441" s="71">
        <v>17</v>
      </c>
      <c r="AR441" s="80" t="s">
        <v>231</v>
      </c>
      <c r="AS441" s="80" t="s">
        <v>2736</v>
      </c>
      <c r="AT441" s="78">
        <v>731</v>
      </c>
    </row>
    <row r="442" spans="1:46">
      <c r="A442" s="205"/>
      <c r="B442" s="8" t="s">
        <v>91</v>
      </c>
      <c r="C442" s="71">
        <v>0</v>
      </c>
      <c r="D442" s="71">
        <v>0</v>
      </c>
      <c r="E442" s="71">
        <v>0</v>
      </c>
      <c r="F442" s="71">
        <v>0</v>
      </c>
      <c r="G442" s="71">
        <v>0</v>
      </c>
      <c r="H442" s="71">
        <v>0</v>
      </c>
      <c r="I442" s="71">
        <v>0</v>
      </c>
      <c r="J442" s="71">
        <v>0</v>
      </c>
      <c r="K442" s="125">
        <v>0</v>
      </c>
      <c r="L442" s="125">
        <v>0</v>
      </c>
      <c r="M442" s="71">
        <v>0</v>
      </c>
      <c r="N442" s="71">
        <v>0</v>
      </c>
      <c r="O442" s="71">
        <v>0</v>
      </c>
      <c r="P442" s="71">
        <v>0</v>
      </c>
      <c r="Q442" s="125">
        <v>0</v>
      </c>
      <c r="R442" s="205"/>
      <c r="S442" s="8" t="s">
        <v>91</v>
      </c>
      <c r="T442" s="125">
        <v>0</v>
      </c>
      <c r="U442" s="71">
        <v>0</v>
      </c>
      <c r="V442" s="71">
        <v>0</v>
      </c>
      <c r="W442" s="71">
        <v>0</v>
      </c>
      <c r="X442" s="71">
        <v>0</v>
      </c>
      <c r="Y442" s="71">
        <v>0</v>
      </c>
      <c r="Z442" s="71">
        <v>0</v>
      </c>
      <c r="AA442" s="71">
        <v>0</v>
      </c>
      <c r="AB442" s="71">
        <v>0</v>
      </c>
      <c r="AC442" s="71">
        <v>0</v>
      </c>
      <c r="AD442" s="205"/>
      <c r="AE442" s="8" t="s">
        <v>91</v>
      </c>
      <c r="AF442" s="71">
        <v>0</v>
      </c>
      <c r="AG442" s="71">
        <v>0</v>
      </c>
      <c r="AH442" s="71">
        <v>0</v>
      </c>
      <c r="AI442" s="71">
        <v>0</v>
      </c>
      <c r="AJ442" s="71">
        <v>0</v>
      </c>
      <c r="AK442" s="71">
        <v>0</v>
      </c>
      <c r="AL442" s="71">
        <v>0</v>
      </c>
      <c r="AM442" s="71">
        <v>0</v>
      </c>
      <c r="AN442" s="71">
        <v>0</v>
      </c>
      <c r="AO442" s="71">
        <v>0</v>
      </c>
      <c r="AP442" s="71">
        <v>0</v>
      </c>
      <c r="AR442" s="80" t="s">
        <v>231</v>
      </c>
      <c r="AS442" s="80" t="s">
        <v>2737</v>
      </c>
      <c r="AT442" s="78">
        <v>0</v>
      </c>
    </row>
    <row r="443" spans="1:46">
      <c r="A443" s="205"/>
      <c r="B443" s="25" t="s">
        <v>73</v>
      </c>
      <c r="C443" s="26">
        <v>3</v>
      </c>
      <c r="D443" s="26">
        <v>1</v>
      </c>
      <c r="E443" s="26">
        <v>100</v>
      </c>
      <c r="F443" s="26">
        <v>44</v>
      </c>
      <c r="G443" s="26">
        <v>219</v>
      </c>
      <c r="H443" s="26">
        <v>112</v>
      </c>
      <c r="I443" s="26">
        <v>346</v>
      </c>
      <c r="J443" s="26">
        <v>171</v>
      </c>
      <c r="K443" s="26">
        <v>668</v>
      </c>
      <c r="L443" s="26">
        <v>328</v>
      </c>
      <c r="M443" s="26">
        <v>1</v>
      </c>
      <c r="N443" s="26">
        <v>6</v>
      </c>
      <c r="O443" s="26">
        <v>7</v>
      </c>
      <c r="P443" s="26">
        <v>10</v>
      </c>
      <c r="Q443" s="26">
        <v>24</v>
      </c>
      <c r="R443" s="205"/>
      <c r="S443" s="25" t="s">
        <v>73</v>
      </c>
      <c r="T443" s="26">
        <v>18</v>
      </c>
      <c r="U443" s="26">
        <v>18</v>
      </c>
      <c r="V443" s="26">
        <v>7</v>
      </c>
      <c r="W443" s="26">
        <v>0</v>
      </c>
      <c r="X443" s="26">
        <v>18</v>
      </c>
      <c r="Y443" s="26">
        <v>17</v>
      </c>
      <c r="Z443" s="26">
        <v>5</v>
      </c>
      <c r="AA443" s="26">
        <v>11</v>
      </c>
      <c r="AB443" s="26">
        <v>3</v>
      </c>
      <c r="AC443" s="26">
        <v>10</v>
      </c>
      <c r="AD443" s="205"/>
      <c r="AE443" s="25" t="s">
        <v>73</v>
      </c>
      <c r="AF443" s="26">
        <v>340</v>
      </c>
      <c r="AG443" s="26">
        <v>102</v>
      </c>
      <c r="AH443" s="26">
        <v>6</v>
      </c>
      <c r="AI443" s="26">
        <v>60</v>
      </c>
      <c r="AJ443" s="26">
        <v>45</v>
      </c>
      <c r="AK443" s="26">
        <v>15</v>
      </c>
      <c r="AL443" s="26">
        <v>14</v>
      </c>
      <c r="AM443" s="26">
        <v>9</v>
      </c>
      <c r="AN443" s="26">
        <v>20</v>
      </c>
      <c r="AO443" s="26">
        <v>17</v>
      </c>
      <c r="AP443" s="26">
        <v>17</v>
      </c>
      <c r="AR443" s="80" t="s">
        <v>231</v>
      </c>
      <c r="AS443" s="80" t="s">
        <v>2738</v>
      </c>
      <c r="AT443" s="78">
        <v>731</v>
      </c>
    </row>
    <row r="444" spans="1:46">
      <c r="A444" s="7" t="s">
        <v>2056</v>
      </c>
      <c r="B444" s="8"/>
      <c r="C444" s="22"/>
      <c r="D444" s="22"/>
      <c r="E444" s="22"/>
      <c r="F444" s="22"/>
      <c r="G444" s="22"/>
      <c r="H444" s="22"/>
      <c r="I444" s="22"/>
      <c r="J444" s="22"/>
      <c r="K444" s="7"/>
      <c r="L444" s="7"/>
      <c r="M444" s="22"/>
      <c r="N444" s="22"/>
      <c r="O444" s="22"/>
      <c r="P444" s="22"/>
      <c r="Q444" s="7"/>
      <c r="R444" s="7" t="s">
        <v>2056</v>
      </c>
      <c r="S444" s="23"/>
      <c r="T444" s="17"/>
      <c r="U444" s="17"/>
      <c r="V444" s="17"/>
      <c r="W444" s="17"/>
      <c r="X444" s="19"/>
      <c r="Y444" s="17"/>
      <c r="Z444" s="17"/>
      <c r="AA444" s="19"/>
      <c r="AB444" s="17"/>
      <c r="AC444" s="19"/>
      <c r="AD444" s="7" t="s">
        <v>2056</v>
      </c>
      <c r="AE444" s="8"/>
      <c r="AF444" s="22"/>
      <c r="AG444" s="22"/>
      <c r="AH444" s="22"/>
      <c r="AI444" s="22"/>
      <c r="AJ444" s="22"/>
      <c r="AK444" s="22"/>
      <c r="AL444" s="22"/>
      <c r="AM444" s="22"/>
      <c r="AN444" s="22"/>
      <c r="AO444" s="22"/>
      <c r="AP444" s="22"/>
      <c r="AR444" s="80" t="str">
        <f>IF(A444="",AR443,A444)</f>
        <v>VATOVAVY</v>
      </c>
      <c r="AS444" s="80" t="str">
        <f>AR444&amp;B444</f>
        <v>VATOVAVY</v>
      </c>
      <c r="AT444" s="78">
        <f>AF444+AH444+2*AI444+3*AJ444+4*AK444+5*AL444</f>
        <v>0</v>
      </c>
    </row>
    <row r="445" spans="1:46">
      <c r="A445" s="205" t="s">
        <v>232</v>
      </c>
      <c r="B445" s="8" t="s">
        <v>90</v>
      </c>
      <c r="C445" s="71">
        <v>0</v>
      </c>
      <c r="D445" s="71">
        <v>0</v>
      </c>
      <c r="E445" s="71">
        <v>40</v>
      </c>
      <c r="F445" s="71">
        <v>23</v>
      </c>
      <c r="G445" s="71">
        <v>154</v>
      </c>
      <c r="H445" s="71">
        <v>84</v>
      </c>
      <c r="I445" s="71">
        <v>250</v>
      </c>
      <c r="J445" s="71">
        <v>125</v>
      </c>
      <c r="K445" s="125">
        <v>444</v>
      </c>
      <c r="L445" s="125">
        <v>232</v>
      </c>
      <c r="M445" s="71">
        <v>0</v>
      </c>
      <c r="N445" s="71">
        <v>3</v>
      </c>
      <c r="O445" s="71">
        <v>6</v>
      </c>
      <c r="P445" s="71">
        <v>7</v>
      </c>
      <c r="Q445" s="125">
        <v>16</v>
      </c>
      <c r="R445" s="205" t="s">
        <v>232</v>
      </c>
      <c r="S445" s="8" t="s">
        <v>90</v>
      </c>
      <c r="T445" s="125">
        <v>10</v>
      </c>
      <c r="U445" s="71">
        <v>8</v>
      </c>
      <c r="V445" s="71">
        <v>8</v>
      </c>
      <c r="W445" s="71">
        <v>1</v>
      </c>
      <c r="X445" s="71">
        <v>11</v>
      </c>
      <c r="Y445" s="71">
        <v>9</v>
      </c>
      <c r="Z445" s="71">
        <v>0</v>
      </c>
      <c r="AA445" s="71">
        <v>12</v>
      </c>
      <c r="AB445" s="71">
        <v>9</v>
      </c>
      <c r="AC445" s="71">
        <v>7</v>
      </c>
      <c r="AD445" s="205" t="s">
        <v>232</v>
      </c>
      <c r="AE445" s="8" t="s">
        <v>90</v>
      </c>
      <c r="AF445" s="71">
        <v>319</v>
      </c>
      <c r="AG445" s="71">
        <v>51</v>
      </c>
      <c r="AH445" s="71">
        <v>0</v>
      </c>
      <c r="AI445" s="71">
        <v>64</v>
      </c>
      <c r="AJ445" s="71">
        <v>3</v>
      </c>
      <c r="AK445" s="71">
        <v>0</v>
      </c>
      <c r="AL445" s="71">
        <v>0</v>
      </c>
      <c r="AM445" s="71">
        <v>8</v>
      </c>
      <c r="AN445" s="71">
        <v>15</v>
      </c>
      <c r="AO445" s="71">
        <v>14</v>
      </c>
      <c r="AP445" s="71">
        <v>14</v>
      </c>
      <c r="AR445" s="80" t="s">
        <v>232</v>
      </c>
      <c r="AS445" s="80" t="s">
        <v>2742</v>
      </c>
      <c r="AT445" s="78">
        <v>456</v>
      </c>
    </row>
    <row r="446" spans="1:46">
      <c r="A446" s="205"/>
      <c r="B446" s="8" t="s">
        <v>91</v>
      </c>
      <c r="C446" s="71">
        <v>0</v>
      </c>
      <c r="D446" s="71">
        <v>0</v>
      </c>
      <c r="E446" s="71">
        <v>57</v>
      </c>
      <c r="F446" s="71">
        <v>22</v>
      </c>
      <c r="G446" s="71">
        <v>102</v>
      </c>
      <c r="H446" s="71">
        <v>47</v>
      </c>
      <c r="I446" s="71">
        <v>140</v>
      </c>
      <c r="J446" s="71">
        <v>74</v>
      </c>
      <c r="K446" s="125">
        <v>299</v>
      </c>
      <c r="L446" s="125">
        <v>143</v>
      </c>
      <c r="M446" s="71">
        <v>0</v>
      </c>
      <c r="N446" s="71">
        <v>2</v>
      </c>
      <c r="O446" s="71">
        <v>4</v>
      </c>
      <c r="P446" s="71">
        <v>4</v>
      </c>
      <c r="Q446" s="125">
        <v>10</v>
      </c>
      <c r="R446" s="205"/>
      <c r="S446" s="8" t="s">
        <v>91</v>
      </c>
      <c r="T446" s="125">
        <v>10</v>
      </c>
      <c r="U446" s="71">
        <v>10</v>
      </c>
      <c r="V446" s="71">
        <v>10</v>
      </c>
      <c r="W446" s="71">
        <v>0</v>
      </c>
      <c r="X446" s="71">
        <v>9</v>
      </c>
      <c r="Y446" s="71">
        <v>9</v>
      </c>
      <c r="Z446" s="71">
        <v>1</v>
      </c>
      <c r="AA446" s="71">
        <v>5</v>
      </c>
      <c r="AB446" s="71">
        <v>5</v>
      </c>
      <c r="AC446" s="71">
        <v>3</v>
      </c>
      <c r="AD446" s="205"/>
      <c r="AE446" s="8" t="s">
        <v>91</v>
      </c>
      <c r="AF446" s="71">
        <v>139</v>
      </c>
      <c r="AG446" s="71">
        <v>27</v>
      </c>
      <c r="AH446" s="71">
        <v>0</v>
      </c>
      <c r="AI446" s="71">
        <v>7</v>
      </c>
      <c r="AJ446" s="71">
        <v>36</v>
      </c>
      <c r="AK446" s="71">
        <v>0</v>
      </c>
      <c r="AL446" s="71">
        <v>18</v>
      </c>
      <c r="AM446" s="71">
        <v>7</v>
      </c>
      <c r="AN446" s="71">
        <v>13</v>
      </c>
      <c r="AO446" s="71">
        <v>9</v>
      </c>
      <c r="AP446" s="71">
        <v>7</v>
      </c>
      <c r="AR446" s="80" t="s">
        <v>232</v>
      </c>
      <c r="AS446" s="80" t="s">
        <v>2743</v>
      </c>
      <c r="AT446" s="78">
        <v>351</v>
      </c>
    </row>
    <row r="447" spans="1:46">
      <c r="A447" s="205"/>
      <c r="B447" s="25" t="s">
        <v>73</v>
      </c>
      <c r="C447" s="26">
        <v>0</v>
      </c>
      <c r="D447" s="26">
        <v>0</v>
      </c>
      <c r="E447" s="26">
        <v>97</v>
      </c>
      <c r="F447" s="26">
        <v>45</v>
      </c>
      <c r="G447" s="26">
        <v>256</v>
      </c>
      <c r="H447" s="26">
        <v>131</v>
      </c>
      <c r="I447" s="26">
        <v>390</v>
      </c>
      <c r="J447" s="26">
        <v>199</v>
      </c>
      <c r="K447" s="26">
        <v>743</v>
      </c>
      <c r="L447" s="26">
        <v>375</v>
      </c>
      <c r="M447" s="26">
        <v>0</v>
      </c>
      <c r="N447" s="26">
        <v>5</v>
      </c>
      <c r="O447" s="26">
        <v>10</v>
      </c>
      <c r="P447" s="26">
        <v>11</v>
      </c>
      <c r="Q447" s="26">
        <v>26</v>
      </c>
      <c r="R447" s="205"/>
      <c r="S447" s="25" t="s">
        <v>73</v>
      </c>
      <c r="T447" s="26">
        <v>20</v>
      </c>
      <c r="U447" s="26">
        <v>18</v>
      </c>
      <c r="V447" s="26">
        <v>18</v>
      </c>
      <c r="W447" s="26">
        <v>1</v>
      </c>
      <c r="X447" s="26">
        <v>20</v>
      </c>
      <c r="Y447" s="26">
        <v>18</v>
      </c>
      <c r="Z447" s="26">
        <v>1</v>
      </c>
      <c r="AA447" s="26">
        <v>17</v>
      </c>
      <c r="AB447" s="26">
        <v>14</v>
      </c>
      <c r="AC447" s="26">
        <v>10</v>
      </c>
      <c r="AD447" s="205"/>
      <c r="AE447" s="25" t="s">
        <v>73</v>
      </c>
      <c r="AF447" s="26">
        <v>458</v>
      </c>
      <c r="AG447" s="26">
        <v>78</v>
      </c>
      <c r="AH447" s="26">
        <v>0</v>
      </c>
      <c r="AI447" s="26">
        <v>71</v>
      </c>
      <c r="AJ447" s="26">
        <v>39</v>
      </c>
      <c r="AK447" s="26">
        <v>0</v>
      </c>
      <c r="AL447" s="26">
        <v>18</v>
      </c>
      <c r="AM447" s="26">
        <v>15</v>
      </c>
      <c r="AN447" s="26">
        <v>28</v>
      </c>
      <c r="AO447" s="26">
        <v>23</v>
      </c>
      <c r="AP447" s="26">
        <v>21</v>
      </c>
      <c r="AR447" s="80" t="s">
        <v>232</v>
      </c>
      <c r="AS447" s="80" t="s">
        <v>2744</v>
      </c>
      <c r="AT447" s="78">
        <v>807</v>
      </c>
    </row>
    <row r="448" spans="1:46">
      <c r="A448" s="205" t="s">
        <v>235</v>
      </c>
      <c r="B448" s="8" t="s">
        <v>90</v>
      </c>
      <c r="C448" s="71">
        <v>12</v>
      </c>
      <c r="D448" s="71">
        <v>6</v>
      </c>
      <c r="E448" s="71">
        <v>254</v>
      </c>
      <c r="F448" s="71">
        <v>142</v>
      </c>
      <c r="G448" s="71">
        <v>323</v>
      </c>
      <c r="H448" s="71">
        <v>165</v>
      </c>
      <c r="I448" s="71">
        <v>486</v>
      </c>
      <c r="J448" s="71">
        <v>238</v>
      </c>
      <c r="K448" s="125">
        <v>1075</v>
      </c>
      <c r="L448" s="125">
        <v>551</v>
      </c>
      <c r="M448" s="71">
        <v>1</v>
      </c>
      <c r="N448" s="71">
        <v>8</v>
      </c>
      <c r="O448" s="71">
        <v>9</v>
      </c>
      <c r="P448" s="71">
        <v>13</v>
      </c>
      <c r="Q448" s="125">
        <v>31</v>
      </c>
      <c r="R448" s="205" t="s">
        <v>235</v>
      </c>
      <c r="S448" s="8" t="s">
        <v>90</v>
      </c>
      <c r="T448" s="125">
        <v>25</v>
      </c>
      <c r="U448" s="71">
        <v>24</v>
      </c>
      <c r="V448" s="71">
        <v>5</v>
      </c>
      <c r="W448" s="71">
        <v>0</v>
      </c>
      <c r="X448" s="71">
        <v>26</v>
      </c>
      <c r="Y448" s="71">
        <v>25</v>
      </c>
      <c r="Z448" s="71">
        <v>1</v>
      </c>
      <c r="AA448" s="71">
        <v>7</v>
      </c>
      <c r="AB448" s="71">
        <v>6</v>
      </c>
      <c r="AC448" s="71">
        <v>12</v>
      </c>
      <c r="AD448" s="205" t="s">
        <v>235</v>
      </c>
      <c r="AE448" s="8" t="s">
        <v>90</v>
      </c>
      <c r="AF448" s="71">
        <v>417</v>
      </c>
      <c r="AG448" s="71">
        <v>136</v>
      </c>
      <c r="AH448" s="71">
        <v>8</v>
      </c>
      <c r="AI448" s="71">
        <v>222</v>
      </c>
      <c r="AJ448" s="71">
        <v>59</v>
      </c>
      <c r="AK448" s="71">
        <v>22</v>
      </c>
      <c r="AL448" s="71">
        <v>0</v>
      </c>
      <c r="AM448" s="71">
        <v>13</v>
      </c>
      <c r="AN448" s="71">
        <v>24</v>
      </c>
      <c r="AO448" s="71">
        <v>16</v>
      </c>
      <c r="AP448" s="71">
        <v>15</v>
      </c>
      <c r="AR448" s="80" t="s">
        <v>235</v>
      </c>
      <c r="AS448" s="80" t="s">
        <v>2745</v>
      </c>
      <c r="AT448" s="78">
        <v>1134</v>
      </c>
    </row>
    <row r="449" spans="1:46">
      <c r="A449" s="205"/>
      <c r="B449" s="8" t="s">
        <v>91</v>
      </c>
      <c r="C449" s="71">
        <v>37</v>
      </c>
      <c r="D449" s="71">
        <v>18</v>
      </c>
      <c r="E449" s="71">
        <v>299</v>
      </c>
      <c r="F449" s="71">
        <v>150</v>
      </c>
      <c r="G449" s="71">
        <v>287</v>
      </c>
      <c r="H449" s="71">
        <v>140</v>
      </c>
      <c r="I449" s="71">
        <v>669</v>
      </c>
      <c r="J449" s="71">
        <v>344</v>
      </c>
      <c r="K449" s="125">
        <v>1292</v>
      </c>
      <c r="L449" s="125">
        <v>652</v>
      </c>
      <c r="M449" s="71">
        <v>3</v>
      </c>
      <c r="N449" s="71">
        <v>11</v>
      </c>
      <c r="O449" s="71">
        <v>8</v>
      </c>
      <c r="P449" s="71">
        <v>16</v>
      </c>
      <c r="Q449" s="125">
        <v>38</v>
      </c>
      <c r="R449" s="205"/>
      <c r="S449" s="8" t="s">
        <v>91</v>
      </c>
      <c r="T449" s="125">
        <v>33</v>
      </c>
      <c r="U449" s="71">
        <v>33</v>
      </c>
      <c r="V449" s="71">
        <v>32</v>
      </c>
      <c r="W449" s="71">
        <v>5</v>
      </c>
      <c r="X449" s="71">
        <v>42</v>
      </c>
      <c r="Y449" s="71">
        <v>42</v>
      </c>
      <c r="Z449" s="71">
        <v>4</v>
      </c>
      <c r="AA449" s="71">
        <v>33</v>
      </c>
      <c r="AB449" s="71">
        <v>15</v>
      </c>
      <c r="AC449" s="71">
        <v>8</v>
      </c>
      <c r="AD449" s="205"/>
      <c r="AE449" s="8" t="s">
        <v>91</v>
      </c>
      <c r="AF449" s="71">
        <v>565</v>
      </c>
      <c r="AG449" s="71">
        <v>38</v>
      </c>
      <c r="AH449" s="71">
        <v>0</v>
      </c>
      <c r="AI449" s="71">
        <v>107</v>
      </c>
      <c r="AJ449" s="71">
        <v>0</v>
      </c>
      <c r="AK449" s="71">
        <v>1</v>
      </c>
      <c r="AL449" s="71">
        <v>0</v>
      </c>
      <c r="AM449" s="71">
        <v>23</v>
      </c>
      <c r="AN449" s="71">
        <v>27</v>
      </c>
      <c r="AO449" s="71">
        <v>22</v>
      </c>
      <c r="AP449" s="71">
        <v>19</v>
      </c>
      <c r="AR449" s="80" t="s">
        <v>235</v>
      </c>
      <c r="AS449" s="80" t="s">
        <v>2746</v>
      </c>
      <c r="AT449" s="78">
        <v>783</v>
      </c>
    </row>
    <row r="450" spans="1:46">
      <c r="A450" s="205"/>
      <c r="B450" s="25" t="s">
        <v>73</v>
      </c>
      <c r="C450" s="26">
        <v>49</v>
      </c>
      <c r="D450" s="26">
        <v>24</v>
      </c>
      <c r="E450" s="26">
        <v>553</v>
      </c>
      <c r="F450" s="26">
        <v>292</v>
      </c>
      <c r="G450" s="26">
        <v>610</v>
      </c>
      <c r="H450" s="26">
        <v>305</v>
      </c>
      <c r="I450" s="26">
        <v>1155</v>
      </c>
      <c r="J450" s="26">
        <v>582</v>
      </c>
      <c r="K450" s="26">
        <v>2367</v>
      </c>
      <c r="L450" s="26">
        <v>1203</v>
      </c>
      <c r="M450" s="26">
        <v>4</v>
      </c>
      <c r="N450" s="26">
        <v>19</v>
      </c>
      <c r="O450" s="26">
        <v>17</v>
      </c>
      <c r="P450" s="26">
        <v>29</v>
      </c>
      <c r="Q450" s="26">
        <v>69</v>
      </c>
      <c r="R450" s="205"/>
      <c r="S450" s="25" t="s">
        <v>73</v>
      </c>
      <c r="T450" s="26">
        <v>58</v>
      </c>
      <c r="U450" s="26">
        <v>57</v>
      </c>
      <c r="V450" s="26">
        <v>37</v>
      </c>
      <c r="W450" s="26">
        <v>5</v>
      </c>
      <c r="X450" s="26">
        <v>68</v>
      </c>
      <c r="Y450" s="26">
        <v>67</v>
      </c>
      <c r="Z450" s="26">
        <v>5</v>
      </c>
      <c r="AA450" s="26">
        <v>40</v>
      </c>
      <c r="AB450" s="26">
        <v>21</v>
      </c>
      <c r="AC450" s="26">
        <v>20</v>
      </c>
      <c r="AD450" s="205"/>
      <c r="AE450" s="25" t="s">
        <v>73</v>
      </c>
      <c r="AF450" s="26">
        <v>982</v>
      </c>
      <c r="AG450" s="26">
        <v>174</v>
      </c>
      <c r="AH450" s="26">
        <v>8</v>
      </c>
      <c r="AI450" s="26">
        <v>329</v>
      </c>
      <c r="AJ450" s="26">
        <v>59</v>
      </c>
      <c r="AK450" s="26">
        <v>23</v>
      </c>
      <c r="AL450" s="26">
        <v>0</v>
      </c>
      <c r="AM450" s="26">
        <v>36</v>
      </c>
      <c r="AN450" s="26">
        <v>51</v>
      </c>
      <c r="AO450" s="26">
        <v>38</v>
      </c>
      <c r="AP450" s="26">
        <v>34</v>
      </c>
      <c r="AR450" s="80" t="s">
        <v>235</v>
      </c>
      <c r="AS450" s="80" t="s">
        <v>2747</v>
      </c>
      <c r="AT450" s="78">
        <v>1917</v>
      </c>
    </row>
    <row r="451" spans="1:46">
      <c r="A451" s="205" t="s">
        <v>2055</v>
      </c>
      <c r="B451" s="8" t="s">
        <v>90</v>
      </c>
      <c r="C451" s="71">
        <v>0</v>
      </c>
      <c r="D451" s="71">
        <v>0</v>
      </c>
      <c r="E451" s="71">
        <v>220</v>
      </c>
      <c r="F451" s="71">
        <v>108</v>
      </c>
      <c r="G451" s="71">
        <v>300</v>
      </c>
      <c r="H451" s="71">
        <v>139</v>
      </c>
      <c r="I451" s="71">
        <v>476</v>
      </c>
      <c r="J451" s="71">
        <v>253</v>
      </c>
      <c r="K451" s="125">
        <v>996</v>
      </c>
      <c r="L451" s="125">
        <v>500</v>
      </c>
      <c r="M451" s="71">
        <v>0</v>
      </c>
      <c r="N451" s="71">
        <v>10</v>
      </c>
      <c r="O451" s="71">
        <v>11</v>
      </c>
      <c r="P451" s="71">
        <v>20</v>
      </c>
      <c r="Q451" s="125">
        <v>41</v>
      </c>
      <c r="R451" s="205" t="s">
        <v>2055</v>
      </c>
      <c r="S451" s="8" t="s">
        <v>90</v>
      </c>
      <c r="T451" s="125">
        <v>32</v>
      </c>
      <c r="U451" s="71">
        <v>20</v>
      </c>
      <c r="V451" s="71">
        <v>5</v>
      </c>
      <c r="W451" s="71">
        <v>3</v>
      </c>
      <c r="X451" s="71">
        <v>32</v>
      </c>
      <c r="Y451" s="71">
        <v>30</v>
      </c>
      <c r="Z451" s="71">
        <v>0</v>
      </c>
      <c r="AA451" s="71">
        <v>14</v>
      </c>
      <c r="AB451" s="71">
        <v>6</v>
      </c>
      <c r="AC451" s="71">
        <v>20</v>
      </c>
      <c r="AD451" s="205" t="s">
        <v>2055</v>
      </c>
      <c r="AE451" s="8" t="s">
        <v>90</v>
      </c>
      <c r="AF451" s="71">
        <v>328</v>
      </c>
      <c r="AG451" s="71">
        <v>54</v>
      </c>
      <c r="AH451" s="71">
        <v>29</v>
      </c>
      <c r="AI451" s="71">
        <v>94</v>
      </c>
      <c r="AJ451" s="71">
        <v>36</v>
      </c>
      <c r="AK451" s="71">
        <v>21</v>
      </c>
      <c r="AL451" s="71">
        <v>22</v>
      </c>
      <c r="AM451" s="71">
        <v>15</v>
      </c>
      <c r="AN451" s="71">
        <v>32</v>
      </c>
      <c r="AO451" s="71">
        <v>21</v>
      </c>
      <c r="AP451" s="71">
        <v>24</v>
      </c>
      <c r="AR451" s="80" t="s">
        <v>2055</v>
      </c>
      <c r="AS451" s="80" t="s">
        <v>2748</v>
      </c>
      <c r="AT451" s="78">
        <v>847</v>
      </c>
    </row>
    <row r="452" spans="1:46">
      <c r="A452" s="205"/>
      <c r="B452" s="8" t="s">
        <v>91</v>
      </c>
      <c r="C452" s="71">
        <v>0</v>
      </c>
      <c r="D452" s="71">
        <v>0</v>
      </c>
      <c r="E452" s="71">
        <v>0</v>
      </c>
      <c r="F452" s="71">
        <v>0</v>
      </c>
      <c r="G452" s="71">
        <v>0</v>
      </c>
      <c r="H452" s="71">
        <v>0</v>
      </c>
      <c r="I452" s="71">
        <v>0</v>
      </c>
      <c r="J452" s="71">
        <v>0</v>
      </c>
      <c r="K452" s="125">
        <v>0</v>
      </c>
      <c r="L452" s="125">
        <v>0</v>
      </c>
      <c r="M452" s="71">
        <v>0</v>
      </c>
      <c r="N452" s="71">
        <v>0</v>
      </c>
      <c r="O452" s="71">
        <v>0</v>
      </c>
      <c r="P452" s="71">
        <v>0</v>
      </c>
      <c r="Q452" s="125">
        <v>0</v>
      </c>
      <c r="R452" s="205"/>
      <c r="S452" s="8" t="s">
        <v>91</v>
      </c>
      <c r="T452" s="125">
        <v>0</v>
      </c>
      <c r="U452" s="71">
        <v>0</v>
      </c>
      <c r="V452" s="71">
        <v>0</v>
      </c>
      <c r="W452" s="71">
        <v>0</v>
      </c>
      <c r="X452" s="71">
        <v>0</v>
      </c>
      <c r="Y452" s="71">
        <v>0</v>
      </c>
      <c r="Z452" s="71">
        <v>0</v>
      </c>
      <c r="AA452" s="71">
        <v>0</v>
      </c>
      <c r="AB452" s="71">
        <v>0</v>
      </c>
      <c r="AC452" s="71">
        <v>0</v>
      </c>
      <c r="AD452" s="205"/>
      <c r="AE452" s="8" t="s">
        <v>91</v>
      </c>
      <c r="AF452" s="71">
        <v>0</v>
      </c>
      <c r="AG452" s="71">
        <v>0</v>
      </c>
      <c r="AH452" s="71">
        <v>0</v>
      </c>
      <c r="AI452" s="71">
        <v>0</v>
      </c>
      <c r="AJ452" s="71">
        <v>0</v>
      </c>
      <c r="AK452" s="71">
        <v>0</v>
      </c>
      <c r="AL452" s="71">
        <v>0</v>
      </c>
      <c r="AM452" s="71">
        <v>0</v>
      </c>
      <c r="AN452" s="71">
        <v>0</v>
      </c>
      <c r="AO452" s="71">
        <v>0</v>
      </c>
      <c r="AP452" s="71">
        <v>0</v>
      </c>
      <c r="AR452" s="80" t="s">
        <v>2055</v>
      </c>
      <c r="AS452" s="80" t="s">
        <v>2749</v>
      </c>
      <c r="AT452" s="78">
        <v>0</v>
      </c>
    </row>
    <row r="453" spans="1:46">
      <c r="A453" s="205"/>
      <c r="B453" s="25" t="s">
        <v>73</v>
      </c>
      <c r="C453" s="26">
        <v>0</v>
      </c>
      <c r="D453" s="26">
        <v>0</v>
      </c>
      <c r="E453" s="26">
        <v>220</v>
      </c>
      <c r="F453" s="26">
        <v>108</v>
      </c>
      <c r="G453" s="26">
        <v>300</v>
      </c>
      <c r="H453" s="26">
        <v>139</v>
      </c>
      <c r="I453" s="26">
        <v>476</v>
      </c>
      <c r="J453" s="26">
        <v>253</v>
      </c>
      <c r="K453" s="26">
        <v>996</v>
      </c>
      <c r="L453" s="26">
        <v>500</v>
      </c>
      <c r="M453" s="26">
        <v>0</v>
      </c>
      <c r="N453" s="26">
        <v>10</v>
      </c>
      <c r="O453" s="26">
        <v>11</v>
      </c>
      <c r="P453" s="26">
        <v>20</v>
      </c>
      <c r="Q453" s="26">
        <v>41</v>
      </c>
      <c r="R453" s="205"/>
      <c r="S453" s="25" t="s">
        <v>73</v>
      </c>
      <c r="T453" s="26">
        <v>32</v>
      </c>
      <c r="U453" s="26">
        <v>20</v>
      </c>
      <c r="V453" s="26">
        <v>5</v>
      </c>
      <c r="W453" s="26">
        <v>3</v>
      </c>
      <c r="X453" s="26">
        <v>32</v>
      </c>
      <c r="Y453" s="26">
        <v>30</v>
      </c>
      <c r="Z453" s="26">
        <v>0</v>
      </c>
      <c r="AA453" s="26">
        <v>14</v>
      </c>
      <c r="AB453" s="26">
        <v>6</v>
      </c>
      <c r="AC453" s="26">
        <v>20</v>
      </c>
      <c r="AD453" s="205"/>
      <c r="AE453" s="25" t="s">
        <v>73</v>
      </c>
      <c r="AF453" s="26">
        <v>328</v>
      </c>
      <c r="AG453" s="26">
        <v>54</v>
      </c>
      <c r="AH453" s="26">
        <v>29</v>
      </c>
      <c r="AI453" s="26">
        <v>94</v>
      </c>
      <c r="AJ453" s="26">
        <v>36</v>
      </c>
      <c r="AK453" s="26">
        <v>21</v>
      </c>
      <c r="AL453" s="26">
        <v>22</v>
      </c>
      <c r="AM453" s="26">
        <v>15</v>
      </c>
      <c r="AN453" s="26">
        <v>32</v>
      </c>
      <c r="AO453" s="26">
        <v>21</v>
      </c>
      <c r="AP453" s="26">
        <v>24</v>
      </c>
      <c r="AR453" s="80" t="s">
        <v>2055</v>
      </c>
      <c r="AS453" s="80" t="s">
        <v>2750</v>
      </c>
      <c r="AT453" s="78">
        <v>847</v>
      </c>
    </row>
  </sheetData>
  <mergeCells count="576">
    <mergeCell ref="AP87:AP88"/>
    <mergeCell ref="AG87:AG88"/>
    <mergeCell ref="AH87:AH88"/>
    <mergeCell ref="AI87:AI88"/>
    <mergeCell ref="AJ87:AJ88"/>
    <mergeCell ref="AK87:AK88"/>
    <mergeCell ref="AL87:AL88"/>
    <mergeCell ref="AM87:AM88"/>
    <mergeCell ref="AN87:AN88"/>
    <mergeCell ref="AO87:AO88"/>
    <mergeCell ref="AC86:AC88"/>
    <mergeCell ref="AD86:AD88"/>
    <mergeCell ref="AE86:AE88"/>
    <mergeCell ref="AF86:AP86"/>
    <mergeCell ref="C87:C88"/>
    <mergeCell ref="D87:D88"/>
    <mergeCell ref="E87:E88"/>
    <mergeCell ref="F87:F88"/>
    <mergeCell ref="G87:G88"/>
    <mergeCell ref="H87:H88"/>
    <mergeCell ref="I87:I88"/>
    <mergeCell ref="J87:J88"/>
    <mergeCell ref="K87:K88"/>
    <mergeCell ref="L87:L88"/>
    <mergeCell ref="M87:M88"/>
    <mergeCell ref="N87:N88"/>
    <mergeCell ref="O87:O88"/>
    <mergeCell ref="P87:P88"/>
    <mergeCell ref="Q87:Q88"/>
    <mergeCell ref="T87:T88"/>
    <mergeCell ref="U87:U88"/>
    <mergeCell ref="V87:V88"/>
    <mergeCell ref="W87:W88"/>
    <mergeCell ref="AF87:AF88"/>
    <mergeCell ref="A451:A453"/>
    <mergeCell ref="R451:R453"/>
    <mergeCell ref="AD451:AD453"/>
    <mergeCell ref="A448:A450"/>
    <mergeCell ref="R448:R450"/>
    <mergeCell ref="AD448:AD450"/>
    <mergeCell ref="A441:A443"/>
    <mergeCell ref="R441:R443"/>
    <mergeCell ref="AD441:AD443"/>
    <mergeCell ref="A445:A447"/>
    <mergeCell ref="R445:R447"/>
    <mergeCell ref="AD445:AD447"/>
    <mergeCell ref="A438:A440"/>
    <mergeCell ref="R438:R440"/>
    <mergeCell ref="AD438:AD440"/>
    <mergeCell ref="A432:A434"/>
    <mergeCell ref="R432:R434"/>
    <mergeCell ref="AD432:AD434"/>
    <mergeCell ref="A435:A437"/>
    <mergeCell ref="R435:R437"/>
    <mergeCell ref="AD435:AD437"/>
    <mergeCell ref="A429:A431"/>
    <mergeCell ref="R429:R431"/>
    <mergeCell ref="AD429:AD431"/>
    <mergeCell ref="A419:A421"/>
    <mergeCell ref="R419:R421"/>
    <mergeCell ref="AD419:AD421"/>
    <mergeCell ref="A423:A425"/>
    <mergeCell ref="R423:R425"/>
    <mergeCell ref="AD423:AD425"/>
    <mergeCell ref="A413:A415"/>
    <mergeCell ref="R413:R415"/>
    <mergeCell ref="AD413:AD415"/>
    <mergeCell ref="A416:A418"/>
    <mergeCell ref="R416:R418"/>
    <mergeCell ref="AD416:AD418"/>
    <mergeCell ref="A426:A428"/>
    <mergeCell ref="R426:R428"/>
    <mergeCell ref="AD426:AD428"/>
    <mergeCell ref="A407:A409"/>
    <mergeCell ref="R407:R409"/>
    <mergeCell ref="AD407:AD409"/>
    <mergeCell ref="A410:A412"/>
    <mergeCell ref="R410:R412"/>
    <mergeCell ref="AD410:AD412"/>
    <mergeCell ref="A401:A403"/>
    <mergeCell ref="R401:R403"/>
    <mergeCell ref="AD401:AD403"/>
    <mergeCell ref="A404:A406"/>
    <mergeCell ref="R404:R406"/>
    <mergeCell ref="AD404:AD406"/>
    <mergeCell ref="A394:A396"/>
    <mergeCell ref="R394:R396"/>
    <mergeCell ref="AD394:AD396"/>
    <mergeCell ref="A397:A399"/>
    <mergeCell ref="R397:R399"/>
    <mergeCell ref="AD397:AD399"/>
    <mergeCell ref="A388:A390"/>
    <mergeCell ref="R388:R390"/>
    <mergeCell ref="AD388:AD390"/>
    <mergeCell ref="A391:A393"/>
    <mergeCell ref="R391:R393"/>
    <mergeCell ref="AD391:AD393"/>
    <mergeCell ref="A372:A374"/>
    <mergeCell ref="R372:R374"/>
    <mergeCell ref="AD372:AD374"/>
    <mergeCell ref="A368:A370"/>
    <mergeCell ref="A381:A383"/>
    <mergeCell ref="R381:R383"/>
    <mergeCell ref="AD381:AD383"/>
    <mergeCell ref="A384:A386"/>
    <mergeCell ref="R384:R386"/>
    <mergeCell ref="AD384:AD386"/>
    <mergeCell ref="A375:A377"/>
    <mergeCell ref="R375:R377"/>
    <mergeCell ref="AD375:AD377"/>
    <mergeCell ref="A378:A380"/>
    <mergeCell ref="R378:R380"/>
    <mergeCell ref="AD378:AD380"/>
    <mergeCell ref="R368:R370"/>
    <mergeCell ref="AD368:AD370"/>
    <mergeCell ref="A362:A364"/>
    <mergeCell ref="R362:R364"/>
    <mergeCell ref="AD362:AD364"/>
    <mergeCell ref="A365:A367"/>
    <mergeCell ref="R365:R367"/>
    <mergeCell ref="AD365:AD367"/>
    <mergeCell ref="A356:A358"/>
    <mergeCell ref="R356:R358"/>
    <mergeCell ref="AD356:AD358"/>
    <mergeCell ref="A359:A361"/>
    <mergeCell ref="R359:R361"/>
    <mergeCell ref="AD359:AD361"/>
    <mergeCell ref="A349:A351"/>
    <mergeCell ref="R349:R351"/>
    <mergeCell ref="AD349:AD351"/>
    <mergeCell ref="A352:A354"/>
    <mergeCell ref="R352:R354"/>
    <mergeCell ref="AD352:AD354"/>
    <mergeCell ref="A342:A344"/>
    <mergeCell ref="R342:R344"/>
    <mergeCell ref="AD342:AD344"/>
    <mergeCell ref="A346:A348"/>
    <mergeCell ref="R346:R348"/>
    <mergeCell ref="AD346:AD348"/>
    <mergeCell ref="A336:A338"/>
    <mergeCell ref="R336:R338"/>
    <mergeCell ref="AD336:AD338"/>
    <mergeCell ref="A339:A341"/>
    <mergeCell ref="R339:R341"/>
    <mergeCell ref="AD339:AD341"/>
    <mergeCell ref="A329:A331"/>
    <mergeCell ref="R329:R331"/>
    <mergeCell ref="AD329:AD331"/>
    <mergeCell ref="A332:A334"/>
    <mergeCell ref="R332:R334"/>
    <mergeCell ref="AD332:AD334"/>
    <mergeCell ref="A323:A325"/>
    <mergeCell ref="R323:R325"/>
    <mergeCell ref="AD323:AD325"/>
    <mergeCell ref="A326:A328"/>
    <mergeCell ref="R326:R328"/>
    <mergeCell ref="AD326:AD328"/>
    <mergeCell ref="A317:A319"/>
    <mergeCell ref="R317:R319"/>
    <mergeCell ref="AD317:AD319"/>
    <mergeCell ref="A320:A322"/>
    <mergeCell ref="R320:R322"/>
    <mergeCell ref="AD320:AD322"/>
    <mergeCell ref="A300:A302"/>
    <mergeCell ref="R300:R302"/>
    <mergeCell ref="AD300:AD302"/>
    <mergeCell ref="A314:A316"/>
    <mergeCell ref="R314:R316"/>
    <mergeCell ref="AD314:AD316"/>
    <mergeCell ref="A310:A312"/>
    <mergeCell ref="R310:R312"/>
    <mergeCell ref="AD310:AD312"/>
    <mergeCell ref="A304:A306"/>
    <mergeCell ref="R304:R306"/>
    <mergeCell ref="AD304:AD306"/>
    <mergeCell ref="A307:A309"/>
    <mergeCell ref="R307:R309"/>
    <mergeCell ref="AD307:AD309"/>
    <mergeCell ref="A294:A296"/>
    <mergeCell ref="R294:R296"/>
    <mergeCell ref="AD294:AD296"/>
    <mergeCell ref="A297:A299"/>
    <mergeCell ref="R297:R299"/>
    <mergeCell ref="AD297:AD299"/>
    <mergeCell ref="A288:A290"/>
    <mergeCell ref="R288:R290"/>
    <mergeCell ref="AD288:AD290"/>
    <mergeCell ref="A291:A293"/>
    <mergeCell ref="R291:R293"/>
    <mergeCell ref="AD291:AD293"/>
    <mergeCell ref="A281:A283"/>
    <mergeCell ref="R281:R283"/>
    <mergeCell ref="AD281:AD283"/>
    <mergeCell ref="A284:A286"/>
    <mergeCell ref="R284:R286"/>
    <mergeCell ref="AD284:AD286"/>
    <mergeCell ref="A274:A276"/>
    <mergeCell ref="R274:R276"/>
    <mergeCell ref="AD274:AD276"/>
    <mergeCell ref="A277:A279"/>
    <mergeCell ref="R277:R279"/>
    <mergeCell ref="AD277:AD279"/>
    <mergeCell ref="A268:A270"/>
    <mergeCell ref="R268:R270"/>
    <mergeCell ref="AD268:AD270"/>
    <mergeCell ref="A271:A273"/>
    <mergeCell ref="R271:R273"/>
    <mergeCell ref="AD271:AD273"/>
    <mergeCell ref="A262:A264"/>
    <mergeCell ref="R262:R264"/>
    <mergeCell ref="AD262:AD264"/>
    <mergeCell ref="A265:A267"/>
    <mergeCell ref="R265:R267"/>
    <mergeCell ref="AD265:AD267"/>
    <mergeCell ref="A255:A257"/>
    <mergeCell ref="R255:R257"/>
    <mergeCell ref="AD255:AD257"/>
    <mergeCell ref="A258:A260"/>
    <mergeCell ref="R258:R260"/>
    <mergeCell ref="AD258:AD260"/>
    <mergeCell ref="A252:A254"/>
    <mergeCell ref="R252:R254"/>
    <mergeCell ref="AD252:AD254"/>
    <mergeCell ref="A248:A250"/>
    <mergeCell ref="R248:R250"/>
    <mergeCell ref="AD248:AD250"/>
    <mergeCell ref="A242:A244"/>
    <mergeCell ref="R242:R244"/>
    <mergeCell ref="AD242:AD244"/>
    <mergeCell ref="A245:A247"/>
    <mergeCell ref="R245:R247"/>
    <mergeCell ref="AD245:AD247"/>
    <mergeCell ref="A236:A238"/>
    <mergeCell ref="R236:R238"/>
    <mergeCell ref="AD236:AD238"/>
    <mergeCell ref="A239:A241"/>
    <mergeCell ref="R239:R241"/>
    <mergeCell ref="AD239:AD241"/>
    <mergeCell ref="A230:A232"/>
    <mergeCell ref="R230:R232"/>
    <mergeCell ref="AD230:AD232"/>
    <mergeCell ref="A233:A235"/>
    <mergeCell ref="R233:R235"/>
    <mergeCell ref="AD233:AD235"/>
    <mergeCell ref="A214:A216"/>
    <mergeCell ref="R214:R216"/>
    <mergeCell ref="AD214:AD216"/>
    <mergeCell ref="A223:A225"/>
    <mergeCell ref="R223:R225"/>
    <mergeCell ref="AD223:AD225"/>
    <mergeCell ref="A226:A228"/>
    <mergeCell ref="R226:R228"/>
    <mergeCell ref="AD226:AD228"/>
    <mergeCell ref="A217:A219"/>
    <mergeCell ref="R217:R219"/>
    <mergeCell ref="AD217:AD219"/>
    <mergeCell ref="A220:A222"/>
    <mergeCell ref="R220:R222"/>
    <mergeCell ref="AD220:AD222"/>
    <mergeCell ref="A210:A212"/>
    <mergeCell ref="R210:R212"/>
    <mergeCell ref="AD210:AD212"/>
    <mergeCell ref="A204:A206"/>
    <mergeCell ref="R204:R206"/>
    <mergeCell ref="AD204:AD206"/>
    <mergeCell ref="A207:A209"/>
    <mergeCell ref="R207:R209"/>
    <mergeCell ref="AD207:AD209"/>
    <mergeCell ref="A198:A200"/>
    <mergeCell ref="R198:R200"/>
    <mergeCell ref="AD198:AD200"/>
    <mergeCell ref="A201:A203"/>
    <mergeCell ref="R201:R203"/>
    <mergeCell ref="AD201:AD203"/>
    <mergeCell ref="A192:A194"/>
    <mergeCell ref="R192:R194"/>
    <mergeCell ref="AD192:AD194"/>
    <mergeCell ref="A195:A197"/>
    <mergeCell ref="R195:R197"/>
    <mergeCell ref="AD195:AD197"/>
    <mergeCell ref="AD186:AD188"/>
    <mergeCell ref="A189:A191"/>
    <mergeCell ref="R189:R191"/>
    <mergeCell ref="AD189:AD191"/>
    <mergeCell ref="A179:A181"/>
    <mergeCell ref="R179:R181"/>
    <mergeCell ref="AD179:AD181"/>
    <mergeCell ref="A182:A184"/>
    <mergeCell ref="R182:R184"/>
    <mergeCell ref="AD182:AD184"/>
    <mergeCell ref="A186:A188"/>
    <mergeCell ref="R186:R188"/>
    <mergeCell ref="A172:A174"/>
    <mergeCell ref="R172:R174"/>
    <mergeCell ref="AD172:AD174"/>
    <mergeCell ref="A176:A178"/>
    <mergeCell ref="R176:R178"/>
    <mergeCell ref="AD176:AD178"/>
    <mergeCell ref="A166:A168"/>
    <mergeCell ref="R166:R168"/>
    <mergeCell ref="AD166:AD168"/>
    <mergeCell ref="A169:A171"/>
    <mergeCell ref="R169:R171"/>
    <mergeCell ref="AD169:AD171"/>
    <mergeCell ref="A163:A165"/>
    <mergeCell ref="R163:R165"/>
    <mergeCell ref="AD163:AD165"/>
    <mergeCell ref="A147:A149"/>
    <mergeCell ref="R147:R149"/>
    <mergeCell ref="AD147:AD149"/>
    <mergeCell ref="A150:A152"/>
    <mergeCell ref="R150:R152"/>
    <mergeCell ref="AD150:AD152"/>
    <mergeCell ref="A159:A161"/>
    <mergeCell ref="R159:R161"/>
    <mergeCell ref="AD159:AD161"/>
    <mergeCell ref="A153:A155"/>
    <mergeCell ref="R153:R155"/>
    <mergeCell ref="AD153:AD155"/>
    <mergeCell ref="A156:A158"/>
    <mergeCell ref="R156:R158"/>
    <mergeCell ref="AD156:AD158"/>
    <mergeCell ref="A140:A142"/>
    <mergeCell ref="R140:R142"/>
    <mergeCell ref="AD140:AD142"/>
    <mergeCell ref="A144:A146"/>
    <mergeCell ref="R144:R146"/>
    <mergeCell ref="AD144:AD146"/>
    <mergeCell ref="A134:A136"/>
    <mergeCell ref="R134:R136"/>
    <mergeCell ref="AD134:AD136"/>
    <mergeCell ref="A137:A139"/>
    <mergeCell ref="R137:R139"/>
    <mergeCell ref="AD137:AD139"/>
    <mergeCell ref="A128:A130"/>
    <mergeCell ref="R128:R130"/>
    <mergeCell ref="AD128:AD130"/>
    <mergeCell ref="A131:A133"/>
    <mergeCell ref="R131:R133"/>
    <mergeCell ref="AD131:AD133"/>
    <mergeCell ref="A122:A124"/>
    <mergeCell ref="R122:R124"/>
    <mergeCell ref="AD122:AD124"/>
    <mergeCell ref="A125:A127"/>
    <mergeCell ref="R125:R127"/>
    <mergeCell ref="AD125:AD127"/>
    <mergeCell ref="AD115:AD117"/>
    <mergeCell ref="A109:A111"/>
    <mergeCell ref="R109:R111"/>
    <mergeCell ref="AD109:AD111"/>
    <mergeCell ref="A112:A114"/>
    <mergeCell ref="R112:R114"/>
    <mergeCell ref="AD112:AD114"/>
    <mergeCell ref="A119:A121"/>
    <mergeCell ref="R119:R121"/>
    <mergeCell ref="AD119:AD121"/>
    <mergeCell ref="A81:A83"/>
    <mergeCell ref="R81:R83"/>
    <mergeCell ref="AD81:AD83"/>
    <mergeCell ref="A90:A92"/>
    <mergeCell ref="R90:R92"/>
    <mergeCell ref="AD90:AD92"/>
    <mergeCell ref="A93:A95"/>
    <mergeCell ref="R93:R95"/>
    <mergeCell ref="AD93:AD95"/>
    <mergeCell ref="A84:Q84"/>
    <mergeCell ref="R84:AC84"/>
    <mergeCell ref="A86:A88"/>
    <mergeCell ref="B86:B88"/>
    <mergeCell ref="C86:D86"/>
    <mergeCell ref="E86:F86"/>
    <mergeCell ref="G86:H86"/>
    <mergeCell ref="I86:J86"/>
    <mergeCell ref="K86:L86"/>
    <mergeCell ref="M86:Q86"/>
    <mergeCell ref="R86:R88"/>
    <mergeCell ref="S86:S88"/>
    <mergeCell ref="T86:W86"/>
    <mergeCell ref="X86:Z87"/>
    <mergeCell ref="AA86:AB87"/>
    <mergeCell ref="R102:R104"/>
    <mergeCell ref="AD102:AD104"/>
    <mergeCell ref="A106:A108"/>
    <mergeCell ref="R106:R108"/>
    <mergeCell ref="AD106:AD108"/>
    <mergeCell ref="A96:A98"/>
    <mergeCell ref="R96:R98"/>
    <mergeCell ref="AD96:AD98"/>
    <mergeCell ref="A99:A101"/>
    <mergeCell ref="R99:R101"/>
    <mergeCell ref="AD99:AD101"/>
    <mergeCell ref="A102:A104"/>
    <mergeCell ref="A48:A50"/>
    <mergeCell ref="R48:R50"/>
    <mergeCell ref="AD48:AD50"/>
    <mergeCell ref="AC45:AC47"/>
    <mergeCell ref="AD45:AD47"/>
    <mergeCell ref="A60:A62"/>
    <mergeCell ref="R60:R62"/>
    <mergeCell ref="AD60:AD62"/>
    <mergeCell ref="A54:A56"/>
    <mergeCell ref="R54:R56"/>
    <mergeCell ref="AD54:AD56"/>
    <mergeCell ref="A57:A59"/>
    <mergeCell ref="R57:R59"/>
    <mergeCell ref="AD57:AD59"/>
    <mergeCell ref="A51:A53"/>
    <mergeCell ref="R51:R53"/>
    <mergeCell ref="AD51:AD53"/>
    <mergeCell ref="B45:B47"/>
    <mergeCell ref="R45:R47"/>
    <mergeCell ref="S45:S47"/>
    <mergeCell ref="X45:Z46"/>
    <mergeCell ref="AA45:AB46"/>
    <mergeCell ref="W46:W47"/>
    <mergeCell ref="AF45:AP45"/>
    <mergeCell ref="A43:Q43"/>
    <mergeCell ref="R43:AC43"/>
    <mergeCell ref="AD43:AP43"/>
    <mergeCell ref="A44:Q44"/>
    <mergeCell ref="R44:AC44"/>
    <mergeCell ref="AD44:AP44"/>
    <mergeCell ref="A34:A36"/>
    <mergeCell ref="R34:R36"/>
    <mergeCell ref="AD34:AD36"/>
    <mergeCell ref="A37:A39"/>
    <mergeCell ref="R37:R39"/>
    <mergeCell ref="AD37:AD39"/>
    <mergeCell ref="A40:A42"/>
    <mergeCell ref="R40:R42"/>
    <mergeCell ref="AD40:AD42"/>
    <mergeCell ref="K45:L45"/>
    <mergeCell ref="M45:Q45"/>
    <mergeCell ref="T45:W45"/>
    <mergeCell ref="C45:D45"/>
    <mergeCell ref="E45:F45"/>
    <mergeCell ref="G45:H45"/>
    <mergeCell ref="I45:J45"/>
    <mergeCell ref="A45:A47"/>
    <mergeCell ref="R28:R30"/>
    <mergeCell ref="AD28:AD30"/>
    <mergeCell ref="A31:A33"/>
    <mergeCell ref="R31:R33"/>
    <mergeCell ref="AD31:AD33"/>
    <mergeCell ref="A22:A24"/>
    <mergeCell ref="R22:R24"/>
    <mergeCell ref="AD22:AD24"/>
    <mergeCell ref="A25:A27"/>
    <mergeCell ref="R25:R27"/>
    <mergeCell ref="AD25:AD27"/>
    <mergeCell ref="AD16:AD18"/>
    <mergeCell ref="A19:A21"/>
    <mergeCell ref="R19:R21"/>
    <mergeCell ref="AD19:AD21"/>
    <mergeCell ref="A10:A12"/>
    <mergeCell ref="R10:R12"/>
    <mergeCell ref="AD10:AD12"/>
    <mergeCell ref="A13:A15"/>
    <mergeCell ref="R13:R15"/>
    <mergeCell ref="AD13:AD15"/>
    <mergeCell ref="AD7:AD9"/>
    <mergeCell ref="K4:L4"/>
    <mergeCell ref="M4:Q4"/>
    <mergeCell ref="R4:R6"/>
    <mergeCell ref="S4:S6"/>
    <mergeCell ref="T4:W4"/>
    <mergeCell ref="A4:A6"/>
    <mergeCell ref="B4:B6"/>
    <mergeCell ref="C4:D4"/>
    <mergeCell ref="E4:F4"/>
    <mergeCell ref="G4:H4"/>
    <mergeCell ref="I4:J4"/>
    <mergeCell ref="AC4:AC6"/>
    <mergeCell ref="U5:U6"/>
    <mergeCell ref="V5:V6"/>
    <mergeCell ref="W5:W6"/>
    <mergeCell ref="C5:C6"/>
    <mergeCell ref="D5:D6"/>
    <mergeCell ref="E5:E6"/>
    <mergeCell ref="F5:F6"/>
    <mergeCell ref="P5:P6"/>
    <mergeCell ref="Q5:Q6"/>
    <mergeCell ref="X4:Z5"/>
    <mergeCell ref="AA4:AB5"/>
    <mergeCell ref="AF4:AP4"/>
    <mergeCell ref="A1:Q1"/>
    <mergeCell ref="R1:AC1"/>
    <mergeCell ref="AD1:AP1"/>
    <mergeCell ref="A2:Q2"/>
    <mergeCell ref="R2:AC2"/>
    <mergeCell ref="AD2:AP2"/>
    <mergeCell ref="A3:Q3"/>
    <mergeCell ref="R3:AC3"/>
    <mergeCell ref="AD3:AP3"/>
    <mergeCell ref="AD4:AD6"/>
    <mergeCell ref="AE4:AE6"/>
    <mergeCell ref="AF5:AF6"/>
    <mergeCell ref="AG5:AG6"/>
    <mergeCell ref="AH5:AH6"/>
    <mergeCell ref="AI5:AI6"/>
    <mergeCell ref="AJ5:AJ6"/>
    <mergeCell ref="AK5:AK6"/>
    <mergeCell ref="AL5:AL6"/>
    <mergeCell ref="AM5:AM6"/>
    <mergeCell ref="AN5:AN6"/>
    <mergeCell ref="AO5:AO6"/>
    <mergeCell ref="AP5:AP6"/>
    <mergeCell ref="T5:T6"/>
    <mergeCell ref="AD84:AP84"/>
    <mergeCell ref="A85:Q85"/>
    <mergeCell ref="R85:AC85"/>
    <mergeCell ref="AD85:AP85"/>
    <mergeCell ref="A115:A117"/>
    <mergeCell ref="R115:R117"/>
    <mergeCell ref="A63:A65"/>
    <mergeCell ref="R63:R65"/>
    <mergeCell ref="AD63:AD65"/>
    <mergeCell ref="A72:A74"/>
    <mergeCell ref="R72:R74"/>
    <mergeCell ref="AD72:AD74"/>
    <mergeCell ref="A75:A77"/>
    <mergeCell ref="R75:R77"/>
    <mergeCell ref="AD75:AD77"/>
    <mergeCell ref="A66:A68"/>
    <mergeCell ref="R66:R68"/>
    <mergeCell ref="AD66:AD68"/>
    <mergeCell ref="A69:A71"/>
    <mergeCell ref="R69:R71"/>
    <mergeCell ref="AD69:AD71"/>
    <mergeCell ref="A78:A80"/>
    <mergeCell ref="R78:R80"/>
    <mergeCell ref="AD78:AD80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A7:A9"/>
    <mergeCell ref="R7:R9"/>
    <mergeCell ref="A16:A18"/>
    <mergeCell ref="R16:R18"/>
    <mergeCell ref="A28:A30"/>
    <mergeCell ref="AE45:AE47"/>
    <mergeCell ref="C46:C47"/>
    <mergeCell ref="D46:D47"/>
    <mergeCell ref="E46:E47"/>
    <mergeCell ref="F46:F47"/>
    <mergeCell ref="G46:G47"/>
    <mergeCell ref="H46:H47"/>
    <mergeCell ref="I46:I47"/>
    <mergeCell ref="J46:J47"/>
    <mergeCell ref="K46:K47"/>
    <mergeCell ref="L46:L47"/>
    <mergeCell ref="M46:M47"/>
    <mergeCell ref="N46:N47"/>
    <mergeCell ref="O46:O47"/>
    <mergeCell ref="P46:P47"/>
    <mergeCell ref="Q46:Q47"/>
    <mergeCell ref="T46:T47"/>
    <mergeCell ref="U46:U47"/>
    <mergeCell ref="V46:V47"/>
    <mergeCell ref="AO46:AO47"/>
    <mergeCell ref="AP46:AP47"/>
    <mergeCell ref="AF46:AF47"/>
    <mergeCell ref="AG46:AG47"/>
    <mergeCell ref="AH46:AH47"/>
    <mergeCell ref="AI46:AI47"/>
    <mergeCell ref="AJ46:AJ47"/>
    <mergeCell ref="AK46:AK47"/>
    <mergeCell ref="AL46:AL47"/>
    <mergeCell ref="AM46:AM47"/>
    <mergeCell ref="AN46:AN47"/>
  </mergeCells>
  <printOptions horizontalCentered="1"/>
  <pageMargins left="0.23622047244094491" right="0.23622047244094491" top="0.35433070866141736" bottom="0.35433070866141736" header="0.11811023622047245" footer="0.11811023622047245"/>
  <pageSetup paperSize="9" scale="84" firstPageNumber="272" orientation="landscape" horizontalDpi="300" verticalDpi="300" r:id="rId1"/>
  <headerFooter>
    <oddFooter>&amp;R&amp;8&amp;P</oddFooter>
  </headerFooter>
  <rowBreaks count="11" manualBreakCount="11">
    <brk id="42" max="42" man="1"/>
    <brk id="83" max="42" man="1"/>
    <brk id="127" max="41" man="1"/>
    <brk id="161" max="41" man="1"/>
    <brk id="200" max="41" man="1"/>
    <brk id="238" max="41" man="1"/>
    <brk id="276" max="41" man="1"/>
    <brk id="312" max="41" man="1"/>
    <brk id="344" max="41" man="1"/>
    <brk id="383" max="41" man="1"/>
    <brk id="421" max="41" man="1"/>
  </rowBreaks>
  <colBreaks count="2" manualBreakCount="2">
    <brk id="17" max="1048575" man="1"/>
    <brk id="29" max="483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Feuil39">
    <tabColor rgb="FF00B0F0"/>
  </sheetPr>
  <dimension ref="A1:CA453"/>
  <sheetViews>
    <sheetView view="pageBreakPreview" zoomScale="90" zoomScaleNormal="90" zoomScaleSheetLayoutView="90" workbookViewId="0">
      <selection sqref="A1:N1"/>
    </sheetView>
  </sheetViews>
  <sheetFormatPr baseColWidth="10" defaultColWidth="11.5703125" defaultRowHeight="15"/>
  <cols>
    <col min="1" max="1" width="14.5703125" customWidth="1"/>
    <col min="2" max="2" width="14.140625" customWidth="1"/>
    <col min="3" max="14" width="11.7109375" customWidth="1"/>
    <col min="16" max="16" width="14.140625" customWidth="1"/>
    <col min="17" max="28" width="12" customWidth="1"/>
    <col min="30" max="30" width="14.140625" customWidth="1"/>
    <col min="31" max="35" width="12.7109375" customWidth="1"/>
    <col min="36" max="36" width="13.140625" customWidth="1"/>
    <col min="37" max="37" width="14.7109375" customWidth="1"/>
    <col min="38" max="38" width="13.140625" customWidth="1"/>
    <col min="39" max="40" width="12.7109375" customWidth="1"/>
    <col min="41" max="41" width="13.140625" customWidth="1"/>
    <col min="43" max="43" width="14.140625" customWidth="1"/>
    <col min="44" max="52" width="15.85546875" customWidth="1"/>
    <col min="53" max="53" width="17.28515625" customWidth="1"/>
    <col min="54" max="54" width="14.140625" customWidth="1"/>
    <col min="55" max="55" width="19.7109375" style="67" customWidth="1"/>
    <col min="56" max="57" width="19.7109375" customWidth="1"/>
    <col min="58" max="58" width="19.7109375" style="67" customWidth="1"/>
    <col min="59" max="61" width="19.7109375" customWidth="1"/>
    <col min="63" max="63" width="14.140625" customWidth="1"/>
    <col min="64" max="71" width="11.85546875" customWidth="1"/>
    <col min="72" max="72" width="13.7109375" customWidth="1"/>
    <col min="73" max="75" width="11.85546875" customWidth="1"/>
    <col min="76" max="76" width="2.28515625" bestFit="1" customWidth="1"/>
    <col min="77" max="77" width="11.5703125" style="80"/>
    <col min="78" max="79" width="11.5703125" style="77"/>
  </cols>
  <sheetData>
    <row r="1" spans="1:79" ht="21">
      <c r="A1" s="241" t="s">
        <v>347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 t="s">
        <v>348</v>
      </c>
      <c r="P1" s="241"/>
      <c r="Q1" s="241"/>
      <c r="R1" s="241"/>
      <c r="S1" s="241"/>
      <c r="T1" s="241"/>
      <c r="U1" s="241"/>
      <c r="V1" s="241"/>
      <c r="W1" s="241"/>
      <c r="X1" s="241"/>
      <c r="Y1" s="241"/>
      <c r="Z1" s="241"/>
      <c r="AA1" s="241"/>
      <c r="AB1" s="241"/>
      <c r="AC1" s="241" t="s">
        <v>2233</v>
      </c>
      <c r="AD1" s="241"/>
      <c r="AE1" s="241"/>
      <c r="AF1" s="241"/>
      <c r="AG1" s="241"/>
      <c r="AH1" s="241"/>
      <c r="AI1" s="241"/>
      <c r="AJ1" s="241"/>
      <c r="AK1" s="241"/>
      <c r="AL1" s="241"/>
      <c r="AM1" s="241"/>
      <c r="AN1" s="241"/>
      <c r="AO1" s="241"/>
      <c r="AP1" s="237" t="s">
        <v>349</v>
      </c>
      <c r="AQ1" s="237"/>
      <c r="AR1" s="237"/>
      <c r="AS1" s="237"/>
      <c r="AT1" s="237"/>
      <c r="AU1" s="237"/>
      <c r="AV1" s="237"/>
      <c r="AW1" s="237"/>
      <c r="AX1" s="237"/>
      <c r="AY1" s="237"/>
      <c r="AZ1" s="237"/>
      <c r="BA1" s="242" t="s">
        <v>350</v>
      </c>
      <c r="BB1" s="242"/>
      <c r="BC1" s="242"/>
      <c r="BD1" s="242"/>
      <c r="BE1" s="242"/>
      <c r="BF1" s="242"/>
      <c r="BG1" s="242"/>
      <c r="BH1" s="242"/>
      <c r="BI1" s="242"/>
      <c r="BJ1" s="237" t="s">
        <v>250</v>
      </c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</row>
    <row r="2" spans="1:79">
      <c r="A2" s="230" t="s">
        <v>2234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 t="s">
        <v>2240</v>
      </c>
      <c r="P2" s="230"/>
      <c r="Q2" s="230"/>
      <c r="R2" s="230"/>
      <c r="S2" s="230"/>
      <c r="T2" s="230"/>
      <c r="U2" s="230"/>
      <c r="V2" s="230"/>
      <c r="W2" s="230"/>
      <c r="X2" s="230"/>
      <c r="Y2" s="230"/>
      <c r="Z2" s="230"/>
      <c r="AA2" s="230"/>
      <c r="AB2" s="230"/>
      <c r="AC2" s="230" t="s">
        <v>2235</v>
      </c>
      <c r="AD2" s="230"/>
      <c r="AE2" s="230"/>
      <c r="AF2" s="230"/>
      <c r="AG2" s="230"/>
      <c r="AH2" s="230"/>
      <c r="AI2" s="230"/>
      <c r="AJ2" s="230"/>
      <c r="AK2" s="230"/>
      <c r="AL2" s="230"/>
      <c r="AM2" s="230"/>
      <c r="AN2" s="230"/>
      <c r="AO2" s="230"/>
      <c r="AP2" s="240" t="s">
        <v>351</v>
      </c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06" t="s">
        <v>352</v>
      </c>
      <c r="BB2" s="206"/>
      <c r="BC2" s="206"/>
      <c r="BD2" s="206"/>
      <c r="BE2" s="206"/>
      <c r="BF2" s="206"/>
      <c r="BG2" s="206"/>
      <c r="BH2" s="206"/>
      <c r="BI2" s="206"/>
      <c r="BJ2" s="240" t="s">
        <v>353</v>
      </c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</row>
    <row r="3" spans="1:79">
      <c r="A3" s="230" t="str">
        <f>"ANNEE SCOLAIRE "&amp;annee_scolaire</f>
        <v>ANNEE SCOLAIRE 2022-2023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 t="str">
        <f>"ANNEE SCOLAIRE "&amp;annee_scolaire</f>
        <v>ANNEE SCOLAIRE 2022-2023</v>
      </c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230"/>
      <c r="AA3" s="230"/>
      <c r="AB3" s="230"/>
      <c r="AC3" s="230" t="str">
        <f>"ANNEE SCOLAIRE "&amp;annee_scolaire</f>
        <v>ANNEE SCOLAIRE 2022-2023</v>
      </c>
      <c r="AD3" s="230"/>
      <c r="AE3" s="230"/>
      <c r="AF3" s="230"/>
      <c r="AG3" s="230"/>
      <c r="AH3" s="230"/>
      <c r="AI3" s="230"/>
      <c r="AJ3" s="230"/>
      <c r="AK3" s="230"/>
      <c r="AL3" s="230"/>
      <c r="AM3" s="230"/>
      <c r="AN3" s="230"/>
      <c r="AO3" s="230"/>
      <c r="AP3" s="240" t="str">
        <f>"ANNEE SCOLAIRE "&amp;annee_scolaire</f>
        <v>ANNEE SCOLAIRE 2022-2023</v>
      </c>
      <c r="AQ3" s="240"/>
      <c r="AR3" s="240"/>
      <c r="AS3" s="240"/>
      <c r="AT3" s="240"/>
      <c r="AU3" s="240"/>
      <c r="AV3" s="240"/>
      <c r="AW3" s="240"/>
      <c r="AX3" s="240"/>
      <c r="AY3" s="240"/>
      <c r="AZ3" s="240"/>
      <c r="BA3" s="206" t="str">
        <f>"ANNEE SCOLAIRE "&amp;annee_scolaire</f>
        <v>ANNEE SCOLAIRE 2022-2023</v>
      </c>
      <c r="BB3" s="206"/>
      <c r="BC3" s="206"/>
      <c r="BD3" s="206"/>
      <c r="BE3" s="206"/>
      <c r="BF3" s="206"/>
      <c r="BG3" s="206"/>
      <c r="BH3" s="206"/>
      <c r="BI3" s="206"/>
      <c r="BJ3" s="230" t="str">
        <f>"ANNEE SCOLAIRE "&amp;annee_scolaire</f>
        <v>ANNEE SCOLAIRE 2022-2023</v>
      </c>
      <c r="BK3" s="230"/>
      <c r="BL3" s="230"/>
      <c r="BM3" s="230"/>
      <c r="BN3" s="230"/>
      <c r="BO3" s="230"/>
      <c r="BP3" s="230"/>
      <c r="BQ3" s="230"/>
      <c r="BR3" s="230"/>
      <c r="BS3" s="230"/>
      <c r="BT3" s="230"/>
      <c r="BU3" s="230"/>
      <c r="BV3" s="230"/>
      <c r="BW3" s="230"/>
    </row>
    <row r="4" spans="1:79" ht="14.45" customHeight="1">
      <c r="A4" s="229" t="s">
        <v>1</v>
      </c>
      <c r="B4" s="238" t="s">
        <v>270</v>
      </c>
      <c r="C4" s="230" t="s">
        <v>2067</v>
      </c>
      <c r="D4" s="230"/>
      <c r="E4" s="230" t="s">
        <v>2068</v>
      </c>
      <c r="F4" s="230"/>
      <c r="G4" s="230" t="s">
        <v>2069</v>
      </c>
      <c r="H4" s="230"/>
      <c r="I4" s="230" t="s">
        <v>2070</v>
      </c>
      <c r="J4" s="230"/>
      <c r="K4" s="230" t="s">
        <v>2071</v>
      </c>
      <c r="L4" s="230"/>
      <c r="M4" s="229" t="s">
        <v>2072</v>
      </c>
      <c r="N4" s="229"/>
      <c r="O4" s="229" t="s">
        <v>1</v>
      </c>
      <c r="P4" s="238" t="s">
        <v>270</v>
      </c>
      <c r="Q4" s="230" t="s">
        <v>2067</v>
      </c>
      <c r="R4" s="230"/>
      <c r="S4" s="230" t="s">
        <v>2068</v>
      </c>
      <c r="T4" s="230"/>
      <c r="U4" s="230" t="s">
        <v>2069</v>
      </c>
      <c r="V4" s="230"/>
      <c r="W4" s="230" t="s">
        <v>2070</v>
      </c>
      <c r="X4" s="230"/>
      <c r="Y4" s="230" t="s">
        <v>2071</v>
      </c>
      <c r="Z4" s="230"/>
      <c r="AA4" s="229" t="s">
        <v>2072</v>
      </c>
      <c r="AB4" s="229"/>
      <c r="AC4" s="229" t="s">
        <v>1</v>
      </c>
      <c r="AD4" s="238" t="s">
        <v>84</v>
      </c>
      <c r="AE4" s="239" t="s">
        <v>254</v>
      </c>
      <c r="AF4" s="239"/>
      <c r="AG4" s="239"/>
      <c r="AH4" s="239"/>
      <c r="AI4" s="239"/>
      <c r="AJ4" s="239"/>
      <c r="AK4" s="240" t="s">
        <v>134</v>
      </c>
      <c r="AL4" s="240"/>
      <c r="AM4" s="240"/>
      <c r="AN4" s="240"/>
      <c r="AO4" s="239" t="s">
        <v>255</v>
      </c>
      <c r="AP4" s="229" t="s">
        <v>1</v>
      </c>
      <c r="AQ4" s="238" t="s">
        <v>270</v>
      </c>
      <c r="AR4" s="240" t="s">
        <v>256</v>
      </c>
      <c r="AS4" s="240"/>
      <c r="AT4" s="240"/>
      <c r="AU4" s="240"/>
      <c r="AV4" s="240"/>
      <c r="AW4" s="240"/>
      <c r="AX4" s="240"/>
      <c r="AY4" s="240"/>
      <c r="AZ4" s="240"/>
      <c r="BA4" s="238" t="s">
        <v>1</v>
      </c>
      <c r="BB4" s="238" t="s">
        <v>270</v>
      </c>
      <c r="BC4" s="206" t="s">
        <v>135</v>
      </c>
      <c r="BD4" s="206"/>
      <c r="BE4" s="206"/>
      <c r="BF4" s="202" t="s">
        <v>136</v>
      </c>
      <c r="BG4" s="202"/>
      <c r="BH4" s="202" t="s">
        <v>357</v>
      </c>
      <c r="BI4" s="202"/>
      <c r="BJ4" s="229" t="s">
        <v>1</v>
      </c>
      <c r="BK4" s="238" t="s">
        <v>270</v>
      </c>
      <c r="BL4" s="240" t="s">
        <v>257</v>
      </c>
      <c r="BM4" s="240"/>
      <c r="BN4" s="240"/>
      <c r="BO4" s="240"/>
      <c r="BP4" s="240"/>
      <c r="BQ4" s="240"/>
      <c r="BR4" s="240"/>
      <c r="BS4" s="240"/>
      <c r="BT4" s="240"/>
      <c r="BU4" s="240"/>
      <c r="BV4" s="240"/>
      <c r="BW4" s="240"/>
    </row>
    <row r="5" spans="1:79">
      <c r="A5" s="229"/>
      <c r="B5" s="238"/>
      <c r="C5" s="210" t="s">
        <v>139</v>
      </c>
      <c r="D5" s="210" t="s">
        <v>48</v>
      </c>
      <c r="E5" s="210" t="s">
        <v>139</v>
      </c>
      <c r="F5" s="210" t="s">
        <v>48</v>
      </c>
      <c r="G5" s="210" t="s">
        <v>139</v>
      </c>
      <c r="H5" s="210" t="s">
        <v>48</v>
      </c>
      <c r="I5" s="210" t="s">
        <v>139</v>
      </c>
      <c r="J5" s="210" t="s">
        <v>48</v>
      </c>
      <c r="K5" s="210" t="s">
        <v>139</v>
      </c>
      <c r="L5" s="210" t="s">
        <v>48</v>
      </c>
      <c r="M5" s="210" t="s">
        <v>139</v>
      </c>
      <c r="N5" s="210" t="s">
        <v>48</v>
      </c>
      <c r="O5" s="229"/>
      <c r="P5" s="238"/>
      <c r="Q5" s="210" t="s">
        <v>139</v>
      </c>
      <c r="R5" s="210" t="s">
        <v>48</v>
      </c>
      <c r="S5" s="210" t="s">
        <v>139</v>
      </c>
      <c r="T5" s="210" t="s">
        <v>48</v>
      </c>
      <c r="U5" s="210" t="s">
        <v>139</v>
      </c>
      <c r="V5" s="210" t="s">
        <v>48</v>
      </c>
      <c r="W5" s="210" t="s">
        <v>139</v>
      </c>
      <c r="X5" s="210" t="s">
        <v>48</v>
      </c>
      <c r="Y5" s="210" t="s">
        <v>139</v>
      </c>
      <c r="Z5" s="210" t="s">
        <v>48</v>
      </c>
      <c r="AA5" s="210" t="s">
        <v>139</v>
      </c>
      <c r="AB5" s="210" t="s">
        <v>48</v>
      </c>
      <c r="AC5" s="229"/>
      <c r="AD5" s="238"/>
      <c r="AE5" s="210" t="s">
        <v>2067</v>
      </c>
      <c r="AF5" s="210" t="s">
        <v>2068</v>
      </c>
      <c r="AG5" s="210" t="s">
        <v>2069</v>
      </c>
      <c r="AH5" s="210" t="s">
        <v>2070</v>
      </c>
      <c r="AI5" s="210" t="s">
        <v>2071</v>
      </c>
      <c r="AJ5" s="210" t="s">
        <v>47</v>
      </c>
      <c r="AK5" s="210" t="s">
        <v>258</v>
      </c>
      <c r="AL5" s="210" t="s">
        <v>237</v>
      </c>
      <c r="AM5" s="210" t="s">
        <v>141</v>
      </c>
      <c r="AN5" s="210" t="s">
        <v>142</v>
      </c>
      <c r="AO5" s="239"/>
      <c r="AP5" s="229"/>
      <c r="AQ5" s="238"/>
      <c r="AR5" s="210" t="s">
        <v>335</v>
      </c>
      <c r="AS5" s="210" t="s">
        <v>278</v>
      </c>
      <c r="AT5" s="210" t="s">
        <v>336</v>
      </c>
      <c r="AU5" s="210" t="s">
        <v>337</v>
      </c>
      <c r="AV5" s="210" t="s">
        <v>338</v>
      </c>
      <c r="AW5" s="210" t="s">
        <v>144</v>
      </c>
      <c r="AX5" s="210" t="s">
        <v>145</v>
      </c>
      <c r="AY5" s="210" t="s">
        <v>57</v>
      </c>
      <c r="AZ5" s="210" t="s">
        <v>58</v>
      </c>
      <c r="BA5" s="238"/>
      <c r="BB5" s="238"/>
      <c r="BC5" s="210" t="s">
        <v>47</v>
      </c>
      <c r="BD5" s="210" t="s">
        <v>143</v>
      </c>
      <c r="BE5" s="210" t="s">
        <v>238</v>
      </c>
      <c r="BF5" s="210" t="s">
        <v>55</v>
      </c>
      <c r="BG5" s="210" t="s">
        <v>143</v>
      </c>
      <c r="BH5" s="210" t="s">
        <v>55</v>
      </c>
      <c r="BI5" s="210" t="s">
        <v>143</v>
      </c>
      <c r="BJ5" s="229"/>
      <c r="BK5" s="238"/>
      <c r="BL5" s="210" t="s">
        <v>271</v>
      </c>
      <c r="BM5" s="210" t="s">
        <v>2082</v>
      </c>
      <c r="BN5" s="210" t="s">
        <v>282</v>
      </c>
      <c r="BO5" s="210" t="s">
        <v>279</v>
      </c>
      <c r="BP5" s="210" t="s">
        <v>280</v>
      </c>
      <c r="BQ5" s="210" t="s">
        <v>2083</v>
      </c>
      <c r="BR5" s="210" t="s">
        <v>2084</v>
      </c>
      <c r="BS5" s="210" t="s">
        <v>281</v>
      </c>
      <c r="BT5" s="210" t="s">
        <v>272</v>
      </c>
      <c r="BU5" s="210" t="s">
        <v>259</v>
      </c>
      <c r="BV5" s="210" t="s">
        <v>56</v>
      </c>
      <c r="BW5" s="210" t="s">
        <v>0</v>
      </c>
    </row>
    <row r="6" spans="1:79">
      <c r="A6" s="229"/>
      <c r="B6" s="238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29"/>
      <c r="P6" s="238"/>
      <c r="Q6" s="210"/>
      <c r="R6" s="210"/>
      <c r="S6" s="210"/>
      <c r="T6" s="210"/>
      <c r="U6" s="210"/>
      <c r="V6" s="210"/>
      <c r="W6" s="210"/>
      <c r="X6" s="210"/>
      <c r="Y6" s="210"/>
      <c r="Z6" s="210"/>
      <c r="AA6" s="210"/>
      <c r="AB6" s="210"/>
      <c r="AC6" s="229"/>
      <c r="AD6" s="238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39"/>
      <c r="AP6" s="229"/>
      <c r="AQ6" s="238"/>
      <c r="AR6" s="210"/>
      <c r="AS6" s="210"/>
      <c r="AT6" s="210"/>
      <c r="AU6" s="210"/>
      <c r="AV6" s="210"/>
      <c r="AW6" s="210"/>
      <c r="AX6" s="210"/>
      <c r="AY6" s="210"/>
      <c r="AZ6" s="210"/>
      <c r="BA6" s="238"/>
      <c r="BB6" s="238"/>
      <c r="BC6" s="210"/>
      <c r="BD6" s="210"/>
      <c r="BE6" s="210"/>
      <c r="BF6" s="210"/>
      <c r="BG6" s="210"/>
      <c r="BH6" s="210"/>
      <c r="BI6" s="210"/>
      <c r="BJ6" s="229"/>
      <c r="BK6" s="238"/>
      <c r="BL6" s="210"/>
      <c r="BM6" s="210"/>
      <c r="BN6" s="210"/>
      <c r="BO6" s="210"/>
      <c r="BP6" s="210"/>
      <c r="BQ6" s="210"/>
      <c r="BR6" s="210"/>
      <c r="BS6" s="210"/>
      <c r="BT6" s="210"/>
      <c r="BU6" s="210"/>
      <c r="BV6" s="210"/>
      <c r="BW6" s="210"/>
      <c r="CA6" s="78" t="s">
        <v>390</v>
      </c>
    </row>
    <row r="7" spans="1:79" ht="14.45" customHeight="1">
      <c r="A7" s="226" t="s">
        <v>95</v>
      </c>
      <c r="B7" s="148" t="s">
        <v>90</v>
      </c>
      <c r="C7" s="71">
        <v>6347</v>
      </c>
      <c r="D7" s="71">
        <v>3173</v>
      </c>
      <c r="E7" s="71">
        <v>5833</v>
      </c>
      <c r="F7" s="71">
        <v>2827</v>
      </c>
      <c r="G7" s="71">
        <v>5635</v>
      </c>
      <c r="H7" s="71">
        <v>2778</v>
      </c>
      <c r="I7" s="71">
        <v>4861</v>
      </c>
      <c r="J7" s="71">
        <v>2445</v>
      </c>
      <c r="K7" s="71">
        <v>4099</v>
      </c>
      <c r="L7" s="71">
        <v>2108</v>
      </c>
      <c r="M7" s="146">
        <v>26775</v>
      </c>
      <c r="N7" s="146">
        <v>13331</v>
      </c>
      <c r="O7" s="226" t="s">
        <v>95</v>
      </c>
      <c r="P7" s="148" t="s">
        <v>90</v>
      </c>
      <c r="Q7" s="71">
        <v>469</v>
      </c>
      <c r="R7" s="71">
        <v>194</v>
      </c>
      <c r="S7" s="71">
        <v>465</v>
      </c>
      <c r="T7" s="71">
        <v>173</v>
      </c>
      <c r="U7" s="71">
        <v>505</v>
      </c>
      <c r="V7" s="71">
        <v>233</v>
      </c>
      <c r="W7" s="71">
        <v>423</v>
      </c>
      <c r="X7" s="71">
        <v>197</v>
      </c>
      <c r="Y7" s="71">
        <v>250</v>
      </c>
      <c r="Z7" s="71">
        <v>114</v>
      </c>
      <c r="AA7" s="146">
        <v>2112</v>
      </c>
      <c r="AB7" s="146">
        <v>911</v>
      </c>
      <c r="AC7" s="226" t="s">
        <v>95</v>
      </c>
      <c r="AD7" s="148" t="s">
        <v>90</v>
      </c>
      <c r="AE7" s="31">
        <v>236</v>
      </c>
      <c r="AF7" s="31">
        <v>233</v>
      </c>
      <c r="AG7" s="31">
        <v>232</v>
      </c>
      <c r="AH7" s="31">
        <v>238</v>
      </c>
      <c r="AI7" s="31">
        <v>225</v>
      </c>
      <c r="AJ7" s="146">
        <v>1164</v>
      </c>
      <c r="AK7" s="125">
        <v>942</v>
      </c>
      <c r="AL7" s="71">
        <v>838</v>
      </c>
      <c r="AM7" s="71">
        <v>185</v>
      </c>
      <c r="AN7" s="71">
        <v>33</v>
      </c>
      <c r="AO7" s="71">
        <v>224</v>
      </c>
      <c r="AP7" s="226" t="s">
        <v>95</v>
      </c>
      <c r="AQ7" s="148" t="s">
        <v>90</v>
      </c>
      <c r="AR7" s="71">
        <v>266</v>
      </c>
      <c r="AS7" s="71">
        <v>4950</v>
      </c>
      <c r="AT7" s="71">
        <v>3321</v>
      </c>
      <c r="AU7" s="71">
        <v>1793</v>
      </c>
      <c r="AV7" s="71">
        <v>515</v>
      </c>
      <c r="AW7" s="71">
        <v>302</v>
      </c>
      <c r="AX7" s="71">
        <v>1058</v>
      </c>
      <c r="AY7" s="71">
        <v>873</v>
      </c>
      <c r="AZ7" s="71">
        <v>856</v>
      </c>
      <c r="BA7" s="226" t="s">
        <v>95</v>
      </c>
      <c r="BB7" s="148" t="s">
        <v>90</v>
      </c>
      <c r="BC7" s="152">
        <v>910</v>
      </c>
      <c r="BD7" s="71">
        <v>685</v>
      </c>
      <c r="BE7" s="71">
        <v>66</v>
      </c>
      <c r="BF7" s="152">
        <v>131</v>
      </c>
      <c r="BG7" s="32">
        <v>78</v>
      </c>
      <c r="BH7" s="152">
        <v>1041</v>
      </c>
      <c r="BI7" s="152">
        <v>763</v>
      </c>
      <c r="BJ7" s="226" t="s">
        <v>95</v>
      </c>
      <c r="BK7" s="148" t="s">
        <v>90</v>
      </c>
      <c r="BL7" s="71">
        <v>5434</v>
      </c>
      <c r="BM7" s="71">
        <v>1259</v>
      </c>
      <c r="BN7" s="71">
        <v>2134</v>
      </c>
      <c r="BO7" s="71">
        <v>3101</v>
      </c>
      <c r="BP7" s="71">
        <v>623</v>
      </c>
      <c r="BQ7" s="71">
        <v>2479</v>
      </c>
      <c r="BR7" s="71">
        <v>2732</v>
      </c>
      <c r="BS7" s="71">
        <v>1805</v>
      </c>
      <c r="BT7" s="71">
        <v>129</v>
      </c>
      <c r="BU7" s="71">
        <v>414</v>
      </c>
      <c r="BV7" s="71">
        <v>198</v>
      </c>
      <c r="BW7" s="71">
        <v>492</v>
      </c>
      <c r="BX7" s="79"/>
      <c r="BY7" s="80" t="s">
        <v>95</v>
      </c>
      <c r="BZ7" s="80" t="s">
        <v>2339</v>
      </c>
      <c r="CA7" s="78">
        <v>29876</v>
      </c>
    </row>
    <row r="8" spans="1:79">
      <c r="A8" s="226"/>
      <c r="B8" s="148" t="s">
        <v>91</v>
      </c>
      <c r="C8" s="71">
        <v>2742</v>
      </c>
      <c r="D8" s="71">
        <v>1361</v>
      </c>
      <c r="E8" s="71">
        <v>2612</v>
      </c>
      <c r="F8" s="71">
        <v>1295</v>
      </c>
      <c r="G8" s="71">
        <v>2494</v>
      </c>
      <c r="H8" s="71">
        <v>1219</v>
      </c>
      <c r="I8" s="71">
        <v>2291</v>
      </c>
      <c r="J8" s="71">
        <v>1152</v>
      </c>
      <c r="K8" s="71">
        <v>1958</v>
      </c>
      <c r="L8" s="71">
        <v>1014</v>
      </c>
      <c r="M8" s="146">
        <v>12097</v>
      </c>
      <c r="N8" s="146">
        <v>6041</v>
      </c>
      <c r="O8" s="226"/>
      <c r="P8" s="148" t="s">
        <v>91</v>
      </c>
      <c r="Q8" s="71">
        <v>109</v>
      </c>
      <c r="R8" s="71">
        <v>39</v>
      </c>
      <c r="S8" s="71">
        <v>100</v>
      </c>
      <c r="T8" s="71">
        <v>42</v>
      </c>
      <c r="U8" s="71">
        <v>128</v>
      </c>
      <c r="V8" s="71">
        <v>51</v>
      </c>
      <c r="W8" s="71">
        <v>107</v>
      </c>
      <c r="X8" s="71">
        <v>56</v>
      </c>
      <c r="Y8" s="71">
        <v>63</v>
      </c>
      <c r="Z8" s="71">
        <v>27</v>
      </c>
      <c r="AA8" s="146">
        <v>507</v>
      </c>
      <c r="AB8" s="146">
        <v>215</v>
      </c>
      <c r="AC8" s="226"/>
      <c r="AD8" s="148" t="s">
        <v>91</v>
      </c>
      <c r="AE8" s="31">
        <v>105</v>
      </c>
      <c r="AF8" s="31">
        <v>93</v>
      </c>
      <c r="AG8" s="31">
        <v>94</v>
      </c>
      <c r="AH8" s="31">
        <v>89</v>
      </c>
      <c r="AI8" s="31">
        <v>85</v>
      </c>
      <c r="AJ8" s="146">
        <v>466</v>
      </c>
      <c r="AK8" s="125">
        <v>407</v>
      </c>
      <c r="AL8" s="71">
        <v>365</v>
      </c>
      <c r="AM8" s="71">
        <v>292</v>
      </c>
      <c r="AN8" s="71">
        <v>10</v>
      </c>
      <c r="AO8" s="71">
        <v>83</v>
      </c>
      <c r="AP8" s="226"/>
      <c r="AQ8" s="148" t="s">
        <v>91</v>
      </c>
      <c r="AR8" s="71">
        <v>128</v>
      </c>
      <c r="AS8" s="71">
        <v>3064</v>
      </c>
      <c r="AT8" s="71">
        <v>940</v>
      </c>
      <c r="AU8" s="71">
        <v>573</v>
      </c>
      <c r="AV8" s="71">
        <v>99</v>
      </c>
      <c r="AW8" s="71">
        <v>182</v>
      </c>
      <c r="AX8" s="71">
        <v>422</v>
      </c>
      <c r="AY8" s="71">
        <v>332</v>
      </c>
      <c r="AZ8" s="71">
        <v>326</v>
      </c>
      <c r="BA8" s="226"/>
      <c r="BB8" s="148" t="s">
        <v>91</v>
      </c>
      <c r="BC8" s="152">
        <v>420</v>
      </c>
      <c r="BD8" s="71">
        <v>374</v>
      </c>
      <c r="BE8" s="71">
        <v>61</v>
      </c>
      <c r="BF8" s="152">
        <v>113</v>
      </c>
      <c r="BG8" s="32">
        <v>68</v>
      </c>
      <c r="BH8" s="152">
        <v>533</v>
      </c>
      <c r="BI8" s="152">
        <v>442</v>
      </c>
      <c r="BJ8" s="226"/>
      <c r="BK8" s="148" t="s">
        <v>91</v>
      </c>
      <c r="BL8" s="71">
        <v>3076</v>
      </c>
      <c r="BM8" s="71">
        <v>143</v>
      </c>
      <c r="BN8" s="71">
        <v>1274</v>
      </c>
      <c r="BO8" s="71">
        <v>1612</v>
      </c>
      <c r="BP8" s="71">
        <v>311</v>
      </c>
      <c r="BQ8" s="71">
        <v>1239</v>
      </c>
      <c r="BR8" s="71">
        <v>1421</v>
      </c>
      <c r="BS8" s="71">
        <v>899</v>
      </c>
      <c r="BT8" s="71">
        <v>55</v>
      </c>
      <c r="BU8" s="71">
        <v>124</v>
      </c>
      <c r="BV8" s="71">
        <v>131</v>
      </c>
      <c r="BW8" s="71">
        <v>63</v>
      </c>
      <c r="BX8" s="79"/>
      <c r="BY8" s="80" t="s">
        <v>95</v>
      </c>
      <c r="BZ8" s="80" t="s">
        <v>2340</v>
      </c>
      <c r="CA8" s="78">
        <v>11863</v>
      </c>
    </row>
    <row r="9" spans="1:79">
      <c r="A9" s="226"/>
      <c r="B9" s="25" t="s">
        <v>73</v>
      </c>
      <c r="C9" s="26">
        <v>9089</v>
      </c>
      <c r="D9" s="26">
        <v>4534</v>
      </c>
      <c r="E9" s="26">
        <v>8445</v>
      </c>
      <c r="F9" s="26">
        <v>4122</v>
      </c>
      <c r="G9" s="26">
        <v>8129</v>
      </c>
      <c r="H9" s="26">
        <v>3997</v>
      </c>
      <c r="I9" s="26">
        <v>7152</v>
      </c>
      <c r="J9" s="26">
        <v>3597</v>
      </c>
      <c r="K9" s="26">
        <v>6057</v>
      </c>
      <c r="L9" s="26">
        <v>3122</v>
      </c>
      <c r="M9" s="41">
        <v>38872</v>
      </c>
      <c r="N9" s="41">
        <v>19372</v>
      </c>
      <c r="O9" s="226"/>
      <c r="P9" s="42" t="s">
        <v>73</v>
      </c>
      <c r="Q9" s="26">
        <v>578</v>
      </c>
      <c r="R9" s="26">
        <v>233</v>
      </c>
      <c r="S9" s="26">
        <v>565</v>
      </c>
      <c r="T9" s="26">
        <v>215</v>
      </c>
      <c r="U9" s="26">
        <v>633</v>
      </c>
      <c r="V9" s="26">
        <v>284</v>
      </c>
      <c r="W9" s="26">
        <v>530</v>
      </c>
      <c r="X9" s="26">
        <v>253</v>
      </c>
      <c r="Y9" s="26">
        <v>313</v>
      </c>
      <c r="Z9" s="26">
        <v>141</v>
      </c>
      <c r="AA9" s="41">
        <v>2619</v>
      </c>
      <c r="AB9" s="41">
        <v>1126</v>
      </c>
      <c r="AC9" s="226"/>
      <c r="AD9" s="42" t="s">
        <v>73</v>
      </c>
      <c r="AE9" s="41">
        <v>341</v>
      </c>
      <c r="AF9" s="41">
        <v>326</v>
      </c>
      <c r="AG9" s="41">
        <v>326</v>
      </c>
      <c r="AH9" s="41">
        <v>327</v>
      </c>
      <c r="AI9" s="41">
        <v>310</v>
      </c>
      <c r="AJ9" s="41">
        <v>1630</v>
      </c>
      <c r="AK9" s="26">
        <v>1349</v>
      </c>
      <c r="AL9" s="26">
        <v>1203</v>
      </c>
      <c r="AM9" s="26">
        <v>477</v>
      </c>
      <c r="AN9" s="26">
        <v>43</v>
      </c>
      <c r="AO9" s="26">
        <v>307</v>
      </c>
      <c r="AP9" s="226"/>
      <c r="AQ9" s="42" t="s">
        <v>73</v>
      </c>
      <c r="AR9" s="26">
        <v>394</v>
      </c>
      <c r="AS9" s="26">
        <v>8014</v>
      </c>
      <c r="AT9" s="26">
        <v>4261</v>
      </c>
      <c r="AU9" s="26">
        <v>2366</v>
      </c>
      <c r="AV9" s="26">
        <v>614</v>
      </c>
      <c r="AW9" s="26">
        <v>484</v>
      </c>
      <c r="AX9" s="26">
        <v>1480</v>
      </c>
      <c r="AY9" s="26">
        <v>1205</v>
      </c>
      <c r="AZ9" s="26">
        <v>1182</v>
      </c>
      <c r="BA9" s="226"/>
      <c r="BB9" s="42" t="s">
        <v>73</v>
      </c>
      <c r="BC9" s="41">
        <v>1330</v>
      </c>
      <c r="BD9" s="26">
        <v>1059</v>
      </c>
      <c r="BE9" s="26">
        <v>127</v>
      </c>
      <c r="BF9" s="41">
        <v>244</v>
      </c>
      <c r="BG9" s="41">
        <v>146</v>
      </c>
      <c r="BH9" s="41">
        <v>1574</v>
      </c>
      <c r="BI9" s="41">
        <v>1205</v>
      </c>
      <c r="BJ9" s="226"/>
      <c r="BK9" s="42" t="s">
        <v>73</v>
      </c>
      <c r="BL9" s="41">
        <v>8510</v>
      </c>
      <c r="BM9" s="41">
        <v>1402</v>
      </c>
      <c r="BN9" s="41">
        <v>3408</v>
      </c>
      <c r="BO9" s="41">
        <v>4713</v>
      </c>
      <c r="BP9" s="41">
        <v>934</v>
      </c>
      <c r="BQ9" s="41">
        <v>3718</v>
      </c>
      <c r="BR9" s="41">
        <v>4153</v>
      </c>
      <c r="BS9" s="41">
        <v>2704</v>
      </c>
      <c r="BT9" s="41">
        <v>184</v>
      </c>
      <c r="BU9" s="41">
        <v>538</v>
      </c>
      <c r="BV9" s="41">
        <v>329</v>
      </c>
      <c r="BW9" s="41">
        <v>555</v>
      </c>
      <c r="BX9" s="79"/>
      <c r="BY9" s="80" t="s">
        <v>95</v>
      </c>
      <c r="BZ9" s="80" t="s">
        <v>2341</v>
      </c>
      <c r="CA9" s="78">
        <v>41739</v>
      </c>
    </row>
    <row r="10" spans="1:79" ht="14.45" customHeight="1">
      <c r="A10" s="226" t="s">
        <v>96</v>
      </c>
      <c r="B10" s="148" t="s">
        <v>90</v>
      </c>
      <c r="C10" s="71">
        <v>6406</v>
      </c>
      <c r="D10" s="71">
        <v>3160</v>
      </c>
      <c r="E10" s="71">
        <v>5148</v>
      </c>
      <c r="F10" s="71">
        <v>2583</v>
      </c>
      <c r="G10" s="71">
        <v>4806</v>
      </c>
      <c r="H10" s="71">
        <v>2272</v>
      </c>
      <c r="I10" s="71">
        <v>4017</v>
      </c>
      <c r="J10" s="71">
        <v>1987</v>
      </c>
      <c r="K10" s="71">
        <v>3346</v>
      </c>
      <c r="L10" s="71">
        <v>1673</v>
      </c>
      <c r="M10" s="146">
        <v>23723</v>
      </c>
      <c r="N10" s="146">
        <v>11675</v>
      </c>
      <c r="O10" s="226" t="s">
        <v>96</v>
      </c>
      <c r="P10" s="148" t="s">
        <v>90</v>
      </c>
      <c r="Q10" s="71">
        <v>1153</v>
      </c>
      <c r="R10" s="71">
        <v>489</v>
      </c>
      <c r="S10" s="71">
        <v>925</v>
      </c>
      <c r="T10" s="71">
        <v>425</v>
      </c>
      <c r="U10" s="71">
        <v>876</v>
      </c>
      <c r="V10" s="71">
        <v>391</v>
      </c>
      <c r="W10" s="71">
        <v>645</v>
      </c>
      <c r="X10" s="71">
        <v>299</v>
      </c>
      <c r="Y10" s="71">
        <v>532</v>
      </c>
      <c r="Z10" s="71">
        <v>267</v>
      </c>
      <c r="AA10" s="146">
        <v>4131</v>
      </c>
      <c r="AB10" s="146">
        <v>1871</v>
      </c>
      <c r="AC10" s="226" t="s">
        <v>96</v>
      </c>
      <c r="AD10" s="148" t="s">
        <v>90</v>
      </c>
      <c r="AE10" s="31">
        <v>211</v>
      </c>
      <c r="AF10" s="31">
        <v>197</v>
      </c>
      <c r="AG10" s="31">
        <v>190</v>
      </c>
      <c r="AH10" s="31">
        <v>198</v>
      </c>
      <c r="AI10" s="31">
        <v>202</v>
      </c>
      <c r="AJ10" s="146">
        <v>998</v>
      </c>
      <c r="AK10" s="125">
        <v>694</v>
      </c>
      <c r="AL10" s="71">
        <v>332</v>
      </c>
      <c r="AM10" s="71">
        <v>45</v>
      </c>
      <c r="AN10" s="71">
        <v>39</v>
      </c>
      <c r="AO10" s="71">
        <v>193</v>
      </c>
      <c r="AP10" s="226" t="s">
        <v>96</v>
      </c>
      <c r="AQ10" s="148" t="s">
        <v>90</v>
      </c>
      <c r="AR10" s="71">
        <v>128</v>
      </c>
      <c r="AS10" s="71">
        <v>2722</v>
      </c>
      <c r="AT10" s="71">
        <v>2599</v>
      </c>
      <c r="AU10" s="71">
        <v>2041</v>
      </c>
      <c r="AV10" s="71">
        <v>477</v>
      </c>
      <c r="AW10" s="71">
        <v>184</v>
      </c>
      <c r="AX10" s="71">
        <v>782</v>
      </c>
      <c r="AY10" s="71">
        <v>534</v>
      </c>
      <c r="AZ10" s="71">
        <v>504</v>
      </c>
      <c r="BA10" s="226" t="s">
        <v>96</v>
      </c>
      <c r="BB10" s="148" t="s">
        <v>90</v>
      </c>
      <c r="BC10" s="152">
        <v>640</v>
      </c>
      <c r="BD10" s="71">
        <v>415</v>
      </c>
      <c r="BE10" s="71">
        <v>39</v>
      </c>
      <c r="BF10" s="152">
        <v>47</v>
      </c>
      <c r="BG10" s="32">
        <v>24</v>
      </c>
      <c r="BH10" s="152">
        <v>687</v>
      </c>
      <c r="BI10" s="152">
        <v>439</v>
      </c>
      <c r="BJ10" s="226" t="s">
        <v>96</v>
      </c>
      <c r="BK10" s="148" t="s">
        <v>90</v>
      </c>
      <c r="BL10" s="71">
        <v>3450</v>
      </c>
      <c r="BM10" s="71">
        <v>191</v>
      </c>
      <c r="BN10" s="71">
        <v>1582</v>
      </c>
      <c r="BO10" s="71">
        <v>3355</v>
      </c>
      <c r="BP10" s="71">
        <v>466</v>
      </c>
      <c r="BQ10" s="71">
        <v>2477</v>
      </c>
      <c r="BR10" s="71">
        <v>4256</v>
      </c>
      <c r="BS10" s="71">
        <v>2431</v>
      </c>
      <c r="BT10" s="71">
        <v>54</v>
      </c>
      <c r="BU10" s="71">
        <v>243</v>
      </c>
      <c r="BV10" s="71">
        <v>155</v>
      </c>
      <c r="BW10" s="71">
        <v>166</v>
      </c>
      <c r="BX10" s="79"/>
      <c r="BY10" s="80" t="s">
        <v>96</v>
      </c>
      <c r="BZ10" s="80" t="s">
        <v>2358</v>
      </c>
      <c r="CA10" s="78">
        <v>23918</v>
      </c>
    </row>
    <row r="11" spans="1:79">
      <c r="A11" s="226"/>
      <c r="B11" s="148" t="s">
        <v>91</v>
      </c>
      <c r="C11" s="71">
        <v>1162</v>
      </c>
      <c r="D11" s="71">
        <v>585</v>
      </c>
      <c r="E11" s="71">
        <v>1126</v>
      </c>
      <c r="F11" s="71">
        <v>577</v>
      </c>
      <c r="G11" s="71">
        <v>1066</v>
      </c>
      <c r="H11" s="71">
        <v>509</v>
      </c>
      <c r="I11" s="71">
        <v>933</v>
      </c>
      <c r="J11" s="71">
        <v>470</v>
      </c>
      <c r="K11" s="71">
        <v>814</v>
      </c>
      <c r="L11" s="71">
        <v>425</v>
      </c>
      <c r="M11" s="146">
        <v>5101</v>
      </c>
      <c r="N11" s="146">
        <v>2566</v>
      </c>
      <c r="O11" s="226"/>
      <c r="P11" s="148" t="s">
        <v>91</v>
      </c>
      <c r="Q11" s="71">
        <v>85</v>
      </c>
      <c r="R11" s="71">
        <v>42</v>
      </c>
      <c r="S11" s="71">
        <v>70</v>
      </c>
      <c r="T11" s="71">
        <v>30</v>
      </c>
      <c r="U11" s="71">
        <v>73</v>
      </c>
      <c r="V11" s="71">
        <v>26</v>
      </c>
      <c r="W11" s="71">
        <v>89</v>
      </c>
      <c r="X11" s="71">
        <v>40</v>
      </c>
      <c r="Y11" s="71">
        <v>32</v>
      </c>
      <c r="Z11" s="71">
        <v>18</v>
      </c>
      <c r="AA11" s="146">
        <v>349</v>
      </c>
      <c r="AB11" s="146">
        <v>156</v>
      </c>
      <c r="AC11" s="226"/>
      <c r="AD11" s="148" t="s">
        <v>91</v>
      </c>
      <c r="AE11" s="31">
        <v>38</v>
      </c>
      <c r="AF11" s="31">
        <v>38</v>
      </c>
      <c r="AG11" s="31">
        <v>37</v>
      </c>
      <c r="AH11" s="31">
        <v>36</v>
      </c>
      <c r="AI11" s="31">
        <v>37</v>
      </c>
      <c r="AJ11" s="146">
        <v>186</v>
      </c>
      <c r="AK11" s="125">
        <v>155</v>
      </c>
      <c r="AL11" s="71">
        <v>133</v>
      </c>
      <c r="AM11" s="71">
        <v>130</v>
      </c>
      <c r="AN11" s="71">
        <v>9</v>
      </c>
      <c r="AO11" s="71">
        <v>32</v>
      </c>
      <c r="AP11" s="226"/>
      <c r="AQ11" s="148" t="s">
        <v>91</v>
      </c>
      <c r="AR11" s="71">
        <v>662</v>
      </c>
      <c r="AS11" s="71">
        <v>1774</v>
      </c>
      <c r="AT11" s="71">
        <v>351</v>
      </c>
      <c r="AU11" s="71">
        <v>127</v>
      </c>
      <c r="AV11" s="71">
        <v>75</v>
      </c>
      <c r="AW11" s="71">
        <v>112</v>
      </c>
      <c r="AX11" s="71">
        <v>175</v>
      </c>
      <c r="AY11" s="71">
        <v>160</v>
      </c>
      <c r="AZ11" s="71">
        <v>149</v>
      </c>
      <c r="BA11" s="226"/>
      <c r="BB11" s="148" t="s">
        <v>91</v>
      </c>
      <c r="BC11" s="152">
        <v>164</v>
      </c>
      <c r="BD11" s="71">
        <v>136</v>
      </c>
      <c r="BE11" s="71">
        <v>34</v>
      </c>
      <c r="BF11" s="152">
        <v>34</v>
      </c>
      <c r="BG11" s="32">
        <v>24</v>
      </c>
      <c r="BH11" s="152">
        <v>198</v>
      </c>
      <c r="BI11" s="152">
        <v>160</v>
      </c>
      <c r="BJ11" s="226"/>
      <c r="BK11" s="148" t="s">
        <v>91</v>
      </c>
      <c r="BL11" s="71">
        <v>713</v>
      </c>
      <c r="BM11" s="71">
        <v>52</v>
      </c>
      <c r="BN11" s="71">
        <v>489</v>
      </c>
      <c r="BO11" s="71">
        <v>725</v>
      </c>
      <c r="BP11" s="71">
        <v>80</v>
      </c>
      <c r="BQ11" s="71">
        <v>462</v>
      </c>
      <c r="BR11" s="71">
        <v>957</v>
      </c>
      <c r="BS11" s="71">
        <v>405</v>
      </c>
      <c r="BT11" s="71">
        <v>17</v>
      </c>
      <c r="BU11" s="71">
        <v>31</v>
      </c>
      <c r="BV11" s="71">
        <v>34</v>
      </c>
      <c r="BW11" s="71">
        <v>10</v>
      </c>
      <c r="BX11" s="79"/>
      <c r="BY11" s="80" t="s">
        <v>96</v>
      </c>
      <c r="BZ11" s="80" t="s">
        <v>2359</v>
      </c>
      <c r="CA11" s="78">
        <v>6146</v>
      </c>
    </row>
    <row r="12" spans="1:79">
      <c r="A12" s="226"/>
      <c r="B12" s="25" t="s">
        <v>73</v>
      </c>
      <c r="C12" s="26">
        <v>7568</v>
      </c>
      <c r="D12" s="26">
        <v>3745</v>
      </c>
      <c r="E12" s="26">
        <v>6274</v>
      </c>
      <c r="F12" s="26">
        <v>3160</v>
      </c>
      <c r="G12" s="26">
        <v>5872</v>
      </c>
      <c r="H12" s="26">
        <v>2781</v>
      </c>
      <c r="I12" s="26">
        <v>4950</v>
      </c>
      <c r="J12" s="26">
        <v>2457</v>
      </c>
      <c r="K12" s="26">
        <v>4160</v>
      </c>
      <c r="L12" s="26">
        <v>2098</v>
      </c>
      <c r="M12" s="41">
        <v>28824</v>
      </c>
      <c r="N12" s="41">
        <v>14241</v>
      </c>
      <c r="O12" s="226"/>
      <c r="P12" s="42" t="s">
        <v>73</v>
      </c>
      <c r="Q12" s="26">
        <v>1238</v>
      </c>
      <c r="R12" s="26">
        <v>531</v>
      </c>
      <c r="S12" s="26">
        <v>995</v>
      </c>
      <c r="T12" s="26">
        <v>455</v>
      </c>
      <c r="U12" s="26">
        <v>949</v>
      </c>
      <c r="V12" s="26">
        <v>417</v>
      </c>
      <c r="W12" s="26">
        <v>734</v>
      </c>
      <c r="X12" s="26">
        <v>339</v>
      </c>
      <c r="Y12" s="26">
        <v>564</v>
      </c>
      <c r="Z12" s="26">
        <v>285</v>
      </c>
      <c r="AA12" s="41">
        <v>4480</v>
      </c>
      <c r="AB12" s="41">
        <v>2027</v>
      </c>
      <c r="AC12" s="226"/>
      <c r="AD12" s="42" t="s">
        <v>73</v>
      </c>
      <c r="AE12" s="41">
        <v>249</v>
      </c>
      <c r="AF12" s="41">
        <v>235</v>
      </c>
      <c r="AG12" s="41">
        <v>227</v>
      </c>
      <c r="AH12" s="41">
        <v>234</v>
      </c>
      <c r="AI12" s="41">
        <v>239</v>
      </c>
      <c r="AJ12" s="41">
        <v>1184</v>
      </c>
      <c r="AK12" s="26">
        <v>849</v>
      </c>
      <c r="AL12" s="26">
        <v>465</v>
      </c>
      <c r="AM12" s="26">
        <v>175</v>
      </c>
      <c r="AN12" s="26">
        <v>48</v>
      </c>
      <c r="AO12" s="26">
        <v>225</v>
      </c>
      <c r="AP12" s="226"/>
      <c r="AQ12" s="42" t="s">
        <v>73</v>
      </c>
      <c r="AR12" s="26">
        <v>790</v>
      </c>
      <c r="AS12" s="26">
        <v>4496</v>
      </c>
      <c r="AT12" s="26">
        <v>2950</v>
      </c>
      <c r="AU12" s="26">
        <v>2168</v>
      </c>
      <c r="AV12" s="26">
        <v>552</v>
      </c>
      <c r="AW12" s="26">
        <v>296</v>
      </c>
      <c r="AX12" s="26">
        <v>957</v>
      </c>
      <c r="AY12" s="26">
        <v>694</v>
      </c>
      <c r="AZ12" s="26">
        <v>653</v>
      </c>
      <c r="BA12" s="226"/>
      <c r="BB12" s="42" t="s">
        <v>73</v>
      </c>
      <c r="BC12" s="41">
        <v>804</v>
      </c>
      <c r="BD12" s="26">
        <v>551</v>
      </c>
      <c r="BE12" s="26">
        <v>73</v>
      </c>
      <c r="BF12" s="41">
        <v>81</v>
      </c>
      <c r="BG12" s="41">
        <v>48</v>
      </c>
      <c r="BH12" s="41">
        <v>885</v>
      </c>
      <c r="BI12" s="41">
        <v>599</v>
      </c>
      <c r="BJ12" s="226"/>
      <c r="BK12" s="42" t="s">
        <v>73</v>
      </c>
      <c r="BL12" s="41">
        <v>4163</v>
      </c>
      <c r="BM12" s="41">
        <v>243</v>
      </c>
      <c r="BN12" s="41">
        <v>2071</v>
      </c>
      <c r="BO12" s="41">
        <v>4080</v>
      </c>
      <c r="BP12" s="41">
        <v>546</v>
      </c>
      <c r="BQ12" s="41">
        <v>2939</v>
      </c>
      <c r="BR12" s="41">
        <v>5213</v>
      </c>
      <c r="BS12" s="41">
        <v>2836</v>
      </c>
      <c r="BT12" s="41">
        <v>71</v>
      </c>
      <c r="BU12" s="41">
        <v>274</v>
      </c>
      <c r="BV12" s="41">
        <v>189</v>
      </c>
      <c r="BW12" s="41">
        <v>176</v>
      </c>
      <c r="BX12" s="79"/>
      <c r="BY12" s="80" t="s">
        <v>96</v>
      </c>
      <c r="BZ12" s="80" t="s">
        <v>2360</v>
      </c>
      <c r="CA12" s="78">
        <v>30064</v>
      </c>
    </row>
    <row r="13" spans="1:79">
      <c r="A13" s="226" t="s">
        <v>97</v>
      </c>
      <c r="B13" s="148" t="s">
        <v>90</v>
      </c>
      <c r="C13" s="71">
        <v>40105</v>
      </c>
      <c r="D13" s="71">
        <v>19485</v>
      </c>
      <c r="E13" s="71">
        <v>35060</v>
      </c>
      <c r="F13" s="71">
        <v>16964</v>
      </c>
      <c r="G13" s="71">
        <v>34260</v>
      </c>
      <c r="H13" s="71">
        <v>16735</v>
      </c>
      <c r="I13" s="71">
        <v>29805</v>
      </c>
      <c r="J13" s="71">
        <v>14527</v>
      </c>
      <c r="K13" s="71">
        <v>27146</v>
      </c>
      <c r="L13" s="71">
        <v>13376</v>
      </c>
      <c r="M13" s="146">
        <v>166376</v>
      </c>
      <c r="N13" s="146">
        <v>81087</v>
      </c>
      <c r="O13" s="226" t="s">
        <v>97</v>
      </c>
      <c r="P13" s="148" t="s">
        <v>90</v>
      </c>
      <c r="Q13" s="71">
        <v>3002</v>
      </c>
      <c r="R13" s="71">
        <v>1255</v>
      </c>
      <c r="S13" s="71">
        <v>2510</v>
      </c>
      <c r="T13" s="71">
        <v>1004</v>
      </c>
      <c r="U13" s="71">
        <v>2896</v>
      </c>
      <c r="V13" s="71">
        <v>1144</v>
      </c>
      <c r="W13" s="71">
        <v>2327</v>
      </c>
      <c r="X13" s="71">
        <v>947</v>
      </c>
      <c r="Y13" s="71">
        <v>1645</v>
      </c>
      <c r="Z13" s="71">
        <v>729</v>
      </c>
      <c r="AA13" s="146">
        <v>12380</v>
      </c>
      <c r="AB13" s="146">
        <v>5079</v>
      </c>
      <c r="AC13" s="226" t="s">
        <v>97</v>
      </c>
      <c r="AD13" s="148" t="s">
        <v>90</v>
      </c>
      <c r="AE13" s="31">
        <v>1795</v>
      </c>
      <c r="AF13" s="31">
        <v>1747</v>
      </c>
      <c r="AG13" s="31">
        <v>1734</v>
      </c>
      <c r="AH13" s="31">
        <v>1633</v>
      </c>
      <c r="AI13" s="31">
        <v>1613</v>
      </c>
      <c r="AJ13" s="146">
        <v>8522</v>
      </c>
      <c r="AK13" s="125">
        <v>6618</v>
      </c>
      <c r="AL13" s="71">
        <v>6303</v>
      </c>
      <c r="AM13" s="71">
        <v>4109</v>
      </c>
      <c r="AN13" s="71">
        <v>281</v>
      </c>
      <c r="AO13" s="71">
        <v>1522</v>
      </c>
      <c r="AP13" s="226" t="s">
        <v>97</v>
      </c>
      <c r="AQ13" s="148" t="s">
        <v>90</v>
      </c>
      <c r="AR13" s="71">
        <v>4689</v>
      </c>
      <c r="AS13" s="71">
        <v>41098</v>
      </c>
      <c r="AT13" s="71">
        <v>20725</v>
      </c>
      <c r="AU13" s="71">
        <v>9048</v>
      </c>
      <c r="AV13" s="71">
        <v>1969</v>
      </c>
      <c r="AW13" s="71">
        <v>3972</v>
      </c>
      <c r="AX13" s="71">
        <v>7430</v>
      </c>
      <c r="AY13" s="71">
        <v>6324</v>
      </c>
      <c r="AZ13" s="71">
        <v>6167</v>
      </c>
      <c r="BA13" s="226" t="s">
        <v>97</v>
      </c>
      <c r="BB13" s="148" t="s">
        <v>90</v>
      </c>
      <c r="BC13" s="152">
        <v>6714</v>
      </c>
      <c r="BD13" s="71">
        <v>5859</v>
      </c>
      <c r="BE13" s="71">
        <v>989</v>
      </c>
      <c r="BF13" s="152">
        <v>1758</v>
      </c>
      <c r="BG13" s="32">
        <v>1084</v>
      </c>
      <c r="BH13" s="152">
        <v>8472</v>
      </c>
      <c r="BI13" s="152">
        <v>6943</v>
      </c>
      <c r="BJ13" s="226" t="s">
        <v>97</v>
      </c>
      <c r="BK13" s="148" t="s">
        <v>90</v>
      </c>
      <c r="BL13" s="71">
        <v>25787</v>
      </c>
      <c r="BM13" s="71">
        <v>9895</v>
      </c>
      <c r="BN13" s="71">
        <v>15838</v>
      </c>
      <c r="BO13" s="71">
        <v>24736</v>
      </c>
      <c r="BP13" s="71">
        <v>7039</v>
      </c>
      <c r="BQ13" s="71">
        <v>18416</v>
      </c>
      <c r="BR13" s="71">
        <v>25774</v>
      </c>
      <c r="BS13" s="71">
        <v>16702</v>
      </c>
      <c r="BT13" s="71">
        <v>1050</v>
      </c>
      <c r="BU13" s="71">
        <v>2149</v>
      </c>
      <c r="BV13" s="71">
        <v>2310</v>
      </c>
      <c r="BW13" s="71">
        <v>4582</v>
      </c>
      <c r="BX13" s="79"/>
      <c r="BY13" s="80" t="s">
        <v>97</v>
      </c>
      <c r="BZ13" s="80" t="s">
        <v>2373</v>
      </c>
      <c r="CA13" s="78">
        <v>195097</v>
      </c>
    </row>
    <row r="14" spans="1:79">
      <c r="A14" s="226"/>
      <c r="B14" s="148" t="s">
        <v>91</v>
      </c>
      <c r="C14" s="71">
        <v>18299</v>
      </c>
      <c r="D14" s="71">
        <v>8923</v>
      </c>
      <c r="E14" s="71">
        <v>17058</v>
      </c>
      <c r="F14" s="71">
        <v>8358</v>
      </c>
      <c r="G14" s="71">
        <v>16687</v>
      </c>
      <c r="H14" s="71">
        <v>8162</v>
      </c>
      <c r="I14" s="71">
        <v>14723</v>
      </c>
      <c r="J14" s="71">
        <v>7246</v>
      </c>
      <c r="K14" s="71">
        <v>14108</v>
      </c>
      <c r="L14" s="71">
        <v>6953</v>
      </c>
      <c r="M14" s="146">
        <v>80875</v>
      </c>
      <c r="N14" s="146">
        <v>39642</v>
      </c>
      <c r="O14" s="226"/>
      <c r="P14" s="148" t="s">
        <v>91</v>
      </c>
      <c r="Q14" s="71">
        <v>822</v>
      </c>
      <c r="R14" s="71">
        <v>335</v>
      </c>
      <c r="S14" s="71">
        <v>838</v>
      </c>
      <c r="T14" s="71">
        <v>339</v>
      </c>
      <c r="U14" s="71">
        <v>935</v>
      </c>
      <c r="V14" s="71">
        <v>356</v>
      </c>
      <c r="W14" s="71">
        <v>756</v>
      </c>
      <c r="X14" s="71">
        <v>332</v>
      </c>
      <c r="Y14" s="71">
        <v>676</v>
      </c>
      <c r="Z14" s="71">
        <v>287</v>
      </c>
      <c r="AA14" s="146">
        <v>4027</v>
      </c>
      <c r="AB14" s="146">
        <v>1649</v>
      </c>
      <c r="AC14" s="226"/>
      <c r="AD14" s="148" t="s">
        <v>91</v>
      </c>
      <c r="AE14" s="31">
        <v>656</v>
      </c>
      <c r="AF14" s="31">
        <v>613</v>
      </c>
      <c r="AG14" s="31">
        <v>625</v>
      </c>
      <c r="AH14" s="31">
        <v>592</v>
      </c>
      <c r="AI14" s="31">
        <v>604</v>
      </c>
      <c r="AJ14" s="146">
        <v>3090</v>
      </c>
      <c r="AK14" s="125">
        <v>2826</v>
      </c>
      <c r="AL14" s="71">
        <v>2778</v>
      </c>
      <c r="AM14" s="71">
        <v>2639</v>
      </c>
      <c r="AN14" s="71">
        <v>67</v>
      </c>
      <c r="AO14" s="71">
        <v>526</v>
      </c>
      <c r="AP14" s="226"/>
      <c r="AQ14" s="148" t="s">
        <v>91</v>
      </c>
      <c r="AR14" s="71">
        <v>2657</v>
      </c>
      <c r="AS14" s="71">
        <v>21043</v>
      </c>
      <c r="AT14" s="71">
        <v>9485</v>
      </c>
      <c r="AU14" s="71">
        <v>3548</v>
      </c>
      <c r="AV14" s="71">
        <v>943</v>
      </c>
      <c r="AW14" s="71">
        <v>2248</v>
      </c>
      <c r="AX14" s="71">
        <v>3199</v>
      </c>
      <c r="AY14" s="71">
        <v>2890</v>
      </c>
      <c r="AZ14" s="71">
        <v>2818</v>
      </c>
      <c r="BA14" s="226"/>
      <c r="BB14" s="148" t="s">
        <v>91</v>
      </c>
      <c r="BC14" s="152">
        <v>2908</v>
      </c>
      <c r="BD14" s="71">
        <v>2718</v>
      </c>
      <c r="BE14" s="71">
        <v>499</v>
      </c>
      <c r="BF14" s="152">
        <v>918</v>
      </c>
      <c r="BG14" s="32">
        <v>572</v>
      </c>
      <c r="BH14" s="152">
        <v>3826</v>
      </c>
      <c r="BI14" s="152">
        <v>3290</v>
      </c>
      <c r="BJ14" s="226"/>
      <c r="BK14" s="148" t="s">
        <v>91</v>
      </c>
      <c r="BL14" s="71">
        <v>10706</v>
      </c>
      <c r="BM14" s="71">
        <v>1171</v>
      </c>
      <c r="BN14" s="71">
        <v>7199</v>
      </c>
      <c r="BO14" s="71">
        <v>10450</v>
      </c>
      <c r="BP14" s="71">
        <v>2054</v>
      </c>
      <c r="BQ14" s="71">
        <v>7437</v>
      </c>
      <c r="BR14" s="71">
        <v>9733</v>
      </c>
      <c r="BS14" s="71">
        <v>6801</v>
      </c>
      <c r="BT14" s="71">
        <v>446</v>
      </c>
      <c r="BU14" s="71">
        <v>520</v>
      </c>
      <c r="BV14" s="71">
        <v>637</v>
      </c>
      <c r="BW14" s="71">
        <v>1607</v>
      </c>
      <c r="BX14" s="79"/>
      <c r="BY14" s="80" t="s">
        <v>97</v>
      </c>
      <c r="BZ14" s="80" t="s">
        <v>2374</v>
      </c>
      <c r="CA14" s="78">
        <v>92105</v>
      </c>
    </row>
    <row r="15" spans="1:79">
      <c r="A15" s="226"/>
      <c r="B15" s="25" t="s">
        <v>73</v>
      </c>
      <c r="C15" s="26">
        <v>58404</v>
      </c>
      <c r="D15" s="26">
        <v>28408</v>
      </c>
      <c r="E15" s="26">
        <v>52118</v>
      </c>
      <c r="F15" s="26">
        <v>25322</v>
      </c>
      <c r="G15" s="26">
        <v>50947</v>
      </c>
      <c r="H15" s="26">
        <v>24897</v>
      </c>
      <c r="I15" s="26">
        <v>44528</v>
      </c>
      <c r="J15" s="26">
        <v>21773</v>
      </c>
      <c r="K15" s="26">
        <v>41254</v>
      </c>
      <c r="L15" s="26">
        <v>20329</v>
      </c>
      <c r="M15" s="41">
        <v>247251</v>
      </c>
      <c r="N15" s="41">
        <v>120729</v>
      </c>
      <c r="O15" s="226"/>
      <c r="P15" s="42" t="s">
        <v>73</v>
      </c>
      <c r="Q15" s="26">
        <v>3824</v>
      </c>
      <c r="R15" s="26">
        <v>1590</v>
      </c>
      <c r="S15" s="26">
        <v>3348</v>
      </c>
      <c r="T15" s="26">
        <v>1343</v>
      </c>
      <c r="U15" s="26">
        <v>3831</v>
      </c>
      <c r="V15" s="26">
        <v>1500</v>
      </c>
      <c r="W15" s="26">
        <v>3083</v>
      </c>
      <c r="X15" s="26">
        <v>1279</v>
      </c>
      <c r="Y15" s="26">
        <v>2321</v>
      </c>
      <c r="Z15" s="26">
        <v>1016</v>
      </c>
      <c r="AA15" s="41">
        <v>16407</v>
      </c>
      <c r="AB15" s="41">
        <v>6728</v>
      </c>
      <c r="AC15" s="226"/>
      <c r="AD15" s="42" t="s">
        <v>73</v>
      </c>
      <c r="AE15" s="41">
        <v>2451</v>
      </c>
      <c r="AF15" s="41">
        <v>2360</v>
      </c>
      <c r="AG15" s="41">
        <v>2359</v>
      </c>
      <c r="AH15" s="41">
        <v>2225</v>
      </c>
      <c r="AI15" s="41">
        <v>2217</v>
      </c>
      <c r="AJ15" s="41">
        <v>11612</v>
      </c>
      <c r="AK15" s="26">
        <v>9444</v>
      </c>
      <c r="AL15" s="26">
        <v>9081</v>
      </c>
      <c r="AM15" s="26">
        <v>6748</v>
      </c>
      <c r="AN15" s="26">
        <v>348</v>
      </c>
      <c r="AO15" s="26">
        <v>2048</v>
      </c>
      <c r="AP15" s="226"/>
      <c r="AQ15" s="42" t="s">
        <v>73</v>
      </c>
      <c r="AR15" s="26">
        <v>7346</v>
      </c>
      <c r="AS15" s="26">
        <v>62141</v>
      </c>
      <c r="AT15" s="26">
        <v>30210</v>
      </c>
      <c r="AU15" s="26">
        <v>12596</v>
      </c>
      <c r="AV15" s="26">
        <v>2912</v>
      </c>
      <c r="AW15" s="26">
        <v>6220</v>
      </c>
      <c r="AX15" s="26">
        <v>10629</v>
      </c>
      <c r="AY15" s="26">
        <v>9214</v>
      </c>
      <c r="AZ15" s="26">
        <v>8985</v>
      </c>
      <c r="BA15" s="226"/>
      <c r="BB15" s="42" t="s">
        <v>73</v>
      </c>
      <c r="BC15" s="41">
        <v>9622</v>
      </c>
      <c r="BD15" s="26">
        <v>8577</v>
      </c>
      <c r="BE15" s="26">
        <v>1488</v>
      </c>
      <c r="BF15" s="41">
        <v>2676</v>
      </c>
      <c r="BG15" s="41">
        <v>1656</v>
      </c>
      <c r="BH15" s="41">
        <v>12298</v>
      </c>
      <c r="BI15" s="41">
        <v>10233</v>
      </c>
      <c r="BJ15" s="226"/>
      <c r="BK15" s="42" t="s">
        <v>73</v>
      </c>
      <c r="BL15" s="41">
        <v>36493</v>
      </c>
      <c r="BM15" s="41">
        <v>11066</v>
      </c>
      <c r="BN15" s="41">
        <v>23037</v>
      </c>
      <c r="BO15" s="41">
        <v>35186</v>
      </c>
      <c r="BP15" s="41">
        <v>9093</v>
      </c>
      <c r="BQ15" s="41">
        <v>25853</v>
      </c>
      <c r="BR15" s="41">
        <v>35507</v>
      </c>
      <c r="BS15" s="41">
        <v>23503</v>
      </c>
      <c r="BT15" s="41">
        <v>1496</v>
      </c>
      <c r="BU15" s="41">
        <v>2669</v>
      </c>
      <c r="BV15" s="41">
        <v>2947</v>
      </c>
      <c r="BW15" s="41">
        <v>6189</v>
      </c>
      <c r="BX15" s="79"/>
      <c r="BY15" s="80" t="s">
        <v>97</v>
      </c>
      <c r="BZ15" s="80" t="s">
        <v>2375</v>
      </c>
      <c r="CA15" s="78">
        <v>287202</v>
      </c>
    </row>
    <row r="16" spans="1:79">
      <c r="A16" s="226" t="s">
        <v>98</v>
      </c>
      <c r="B16" s="148" t="s">
        <v>90</v>
      </c>
      <c r="C16" s="71">
        <v>3601</v>
      </c>
      <c r="D16" s="71">
        <v>1816</v>
      </c>
      <c r="E16" s="71">
        <v>3279</v>
      </c>
      <c r="F16" s="71">
        <v>1659</v>
      </c>
      <c r="G16" s="71">
        <v>3270</v>
      </c>
      <c r="H16" s="71">
        <v>1616</v>
      </c>
      <c r="I16" s="71">
        <v>2791</v>
      </c>
      <c r="J16" s="71">
        <v>1387</v>
      </c>
      <c r="K16" s="71">
        <v>2414</v>
      </c>
      <c r="L16" s="71">
        <v>1303</v>
      </c>
      <c r="M16" s="146">
        <v>15355</v>
      </c>
      <c r="N16" s="146">
        <v>7781</v>
      </c>
      <c r="O16" s="226" t="s">
        <v>98</v>
      </c>
      <c r="P16" s="148" t="s">
        <v>90</v>
      </c>
      <c r="Q16" s="71">
        <v>476</v>
      </c>
      <c r="R16" s="71">
        <v>207</v>
      </c>
      <c r="S16" s="71">
        <v>393</v>
      </c>
      <c r="T16" s="71">
        <v>153</v>
      </c>
      <c r="U16" s="71">
        <v>389</v>
      </c>
      <c r="V16" s="71">
        <v>178</v>
      </c>
      <c r="W16" s="71">
        <v>333</v>
      </c>
      <c r="X16" s="71">
        <v>150</v>
      </c>
      <c r="Y16" s="71">
        <v>189</v>
      </c>
      <c r="Z16" s="71">
        <v>107</v>
      </c>
      <c r="AA16" s="146">
        <v>1780</v>
      </c>
      <c r="AB16" s="146">
        <v>795</v>
      </c>
      <c r="AC16" s="226" t="s">
        <v>98</v>
      </c>
      <c r="AD16" s="148" t="s">
        <v>90</v>
      </c>
      <c r="AE16" s="31">
        <v>108</v>
      </c>
      <c r="AF16" s="31">
        <v>104</v>
      </c>
      <c r="AG16" s="31">
        <v>108</v>
      </c>
      <c r="AH16" s="31">
        <v>103</v>
      </c>
      <c r="AI16" s="31">
        <v>97</v>
      </c>
      <c r="AJ16" s="146">
        <v>520</v>
      </c>
      <c r="AK16" s="125">
        <v>457</v>
      </c>
      <c r="AL16" s="71">
        <v>307</v>
      </c>
      <c r="AM16" s="71">
        <v>87</v>
      </c>
      <c r="AN16" s="71">
        <v>21</v>
      </c>
      <c r="AO16" s="71">
        <v>100</v>
      </c>
      <c r="AP16" s="226" t="s">
        <v>98</v>
      </c>
      <c r="AQ16" s="148" t="s">
        <v>90</v>
      </c>
      <c r="AR16" s="71">
        <v>1</v>
      </c>
      <c r="AS16" s="71">
        <v>2548</v>
      </c>
      <c r="AT16" s="71">
        <v>2695</v>
      </c>
      <c r="AU16" s="71">
        <v>374</v>
      </c>
      <c r="AV16" s="71">
        <v>116</v>
      </c>
      <c r="AW16" s="71">
        <v>57</v>
      </c>
      <c r="AX16" s="71">
        <v>501</v>
      </c>
      <c r="AY16" s="71">
        <v>319</v>
      </c>
      <c r="AZ16" s="71">
        <v>315</v>
      </c>
      <c r="BA16" s="226" t="s">
        <v>98</v>
      </c>
      <c r="BB16" s="148" t="s">
        <v>90</v>
      </c>
      <c r="BC16" s="152">
        <v>389</v>
      </c>
      <c r="BD16" s="71">
        <v>207</v>
      </c>
      <c r="BE16" s="71">
        <v>8</v>
      </c>
      <c r="BF16" s="152">
        <v>57</v>
      </c>
      <c r="BG16" s="32">
        <v>28</v>
      </c>
      <c r="BH16" s="152">
        <v>446</v>
      </c>
      <c r="BI16" s="152">
        <v>235</v>
      </c>
      <c r="BJ16" s="226" t="s">
        <v>98</v>
      </c>
      <c r="BK16" s="148" t="s">
        <v>90</v>
      </c>
      <c r="BL16" s="71">
        <v>788</v>
      </c>
      <c r="BM16" s="71">
        <v>306</v>
      </c>
      <c r="BN16" s="71">
        <v>672</v>
      </c>
      <c r="BO16" s="71">
        <v>900</v>
      </c>
      <c r="BP16" s="71">
        <v>257</v>
      </c>
      <c r="BQ16" s="71">
        <v>507</v>
      </c>
      <c r="BR16" s="71">
        <v>1132</v>
      </c>
      <c r="BS16" s="71">
        <v>457</v>
      </c>
      <c r="BT16" s="71">
        <v>154</v>
      </c>
      <c r="BU16" s="71">
        <v>217</v>
      </c>
      <c r="BV16" s="71">
        <v>63</v>
      </c>
      <c r="BW16" s="71">
        <v>159</v>
      </c>
      <c r="BX16" s="79"/>
      <c r="BY16" s="80" t="s">
        <v>98</v>
      </c>
      <c r="BZ16" s="80" t="s">
        <v>2400</v>
      </c>
      <c r="CA16" s="78">
        <v>15258</v>
      </c>
    </row>
    <row r="17" spans="1:79">
      <c r="A17" s="226"/>
      <c r="B17" s="148" t="s">
        <v>91</v>
      </c>
      <c r="C17" s="71">
        <v>2862</v>
      </c>
      <c r="D17" s="71">
        <v>1411</v>
      </c>
      <c r="E17" s="71">
        <v>2683</v>
      </c>
      <c r="F17" s="71">
        <v>1342</v>
      </c>
      <c r="G17" s="71">
        <v>2462</v>
      </c>
      <c r="H17" s="71">
        <v>1277</v>
      </c>
      <c r="I17" s="71">
        <v>2352</v>
      </c>
      <c r="J17" s="71">
        <v>1166</v>
      </c>
      <c r="K17" s="71">
        <v>2100</v>
      </c>
      <c r="L17" s="71">
        <v>1104</v>
      </c>
      <c r="M17" s="146">
        <v>12459</v>
      </c>
      <c r="N17" s="146">
        <v>6300</v>
      </c>
      <c r="O17" s="226"/>
      <c r="P17" s="148" t="s">
        <v>91</v>
      </c>
      <c r="Q17" s="71">
        <v>192</v>
      </c>
      <c r="R17" s="71">
        <v>84</v>
      </c>
      <c r="S17" s="71">
        <v>169</v>
      </c>
      <c r="T17" s="71">
        <v>71</v>
      </c>
      <c r="U17" s="71">
        <v>180</v>
      </c>
      <c r="V17" s="71">
        <v>72</v>
      </c>
      <c r="W17" s="71">
        <v>186</v>
      </c>
      <c r="X17" s="71">
        <v>87</v>
      </c>
      <c r="Y17" s="71">
        <v>86</v>
      </c>
      <c r="Z17" s="71">
        <v>37</v>
      </c>
      <c r="AA17" s="146">
        <v>813</v>
      </c>
      <c r="AB17" s="146">
        <v>351</v>
      </c>
      <c r="AC17" s="226"/>
      <c r="AD17" s="148" t="s">
        <v>91</v>
      </c>
      <c r="AE17" s="31">
        <v>80</v>
      </c>
      <c r="AF17" s="31">
        <v>75</v>
      </c>
      <c r="AG17" s="31">
        <v>72</v>
      </c>
      <c r="AH17" s="31">
        <v>68</v>
      </c>
      <c r="AI17" s="31">
        <v>64</v>
      </c>
      <c r="AJ17" s="146">
        <v>359</v>
      </c>
      <c r="AK17" s="125">
        <v>341</v>
      </c>
      <c r="AL17" s="71">
        <v>307</v>
      </c>
      <c r="AM17" s="71">
        <v>275</v>
      </c>
      <c r="AN17" s="71">
        <v>8</v>
      </c>
      <c r="AO17" s="71">
        <v>58</v>
      </c>
      <c r="AP17" s="226"/>
      <c r="AQ17" s="148" t="s">
        <v>91</v>
      </c>
      <c r="AR17" s="71">
        <v>103</v>
      </c>
      <c r="AS17" s="71">
        <v>3661</v>
      </c>
      <c r="AT17" s="71">
        <v>1392</v>
      </c>
      <c r="AU17" s="71">
        <v>491</v>
      </c>
      <c r="AV17" s="71">
        <v>230</v>
      </c>
      <c r="AW17" s="71">
        <v>165</v>
      </c>
      <c r="AX17" s="71">
        <v>377</v>
      </c>
      <c r="AY17" s="71">
        <v>283</v>
      </c>
      <c r="AZ17" s="71">
        <v>266</v>
      </c>
      <c r="BA17" s="226"/>
      <c r="BB17" s="148" t="s">
        <v>91</v>
      </c>
      <c r="BC17" s="152">
        <v>334</v>
      </c>
      <c r="BD17" s="71">
        <v>230</v>
      </c>
      <c r="BE17" s="71">
        <v>23</v>
      </c>
      <c r="BF17" s="152">
        <v>123</v>
      </c>
      <c r="BG17" s="32">
        <v>67</v>
      </c>
      <c r="BH17" s="152">
        <v>457</v>
      </c>
      <c r="BI17" s="152">
        <v>297</v>
      </c>
      <c r="BJ17" s="226"/>
      <c r="BK17" s="148" t="s">
        <v>91</v>
      </c>
      <c r="BL17" s="71">
        <v>1724</v>
      </c>
      <c r="BM17" s="71">
        <v>48</v>
      </c>
      <c r="BN17" s="71">
        <v>543</v>
      </c>
      <c r="BO17" s="71">
        <v>709</v>
      </c>
      <c r="BP17" s="71">
        <v>434</v>
      </c>
      <c r="BQ17" s="71">
        <v>107</v>
      </c>
      <c r="BR17" s="71">
        <v>611</v>
      </c>
      <c r="BS17" s="71">
        <v>257</v>
      </c>
      <c r="BT17" s="71">
        <v>38</v>
      </c>
      <c r="BU17" s="71">
        <v>63</v>
      </c>
      <c r="BV17" s="71">
        <v>35</v>
      </c>
      <c r="BW17" s="71">
        <v>174</v>
      </c>
      <c r="BX17" s="79"/>
      <c r="BY17" s="80" t="s">
        <v>98</v>
      </c>
      <c r="BZ17" s="80" t="s">
        <v>2401</v>
      </c>
      <c r="CA17" s="78">
        <v>14715</v>
      </c>
    </row>
    <row r="18" spans="1:79">
      <c r="A18" s="226"/>
      <c r="B18" s="25" t="s">
        <v>73</v>
      </c>
      <c r="C18" s="26">
        <v>6463</v>
      </c>
      <c r="D18" s="26">
        <v>3227</v>
      </c>
      <c r="E18" s="26">
        <v>5962</v>
      </c>
      <c r="F18" s="26">
        <v>3001</v>
      </c>
      <c r="G18" s="26">
        <v>5732</v>
      </c>
      <c r="H18" s="26">
        <v>2893</v>
      </c>
      <c r="I18" s="26">
        <v>5143</v>
      </c>
      <c r="J18" s="26">
        <v>2553</v>
      </c>
      <c r="K18" s="26">
        <v>4514</v>
      </c>
      <c r="L18" s="26">
        <v>2407</v>
      </c>
      <c r="M18" s="41">
        <v>27814</v>
      </c>
      <c r="N18" s="41">
        <v>14081</v>
      </c>
      <c r="O18" s="226"/>
      <c r="P18" s="42" t="s">
        <v>73</v>
      </c>
      <c r="Q18" s="26">
        <v>668</v>
      </c>
      <c r="R18" s="26">
        <v>291</v>
      </c>
      <c r="S18" s="26">
        <v>562</v>
      </c>
      <c r="T18" s="26">
        <v>224</v>
      </c>
      <c r="U18" s="26">
        <v>569</v>
      </c>
      <c r="V18" s="26">
        <v>250</v>
      </c>
      <c r="W18" s="26">
        <v>519</v>
      </c>
      <c r="X18" s="26">
        <v>237</v>
      </c>
      <c r="Y18" s="26">
        <v>275</v>
      </c>
      <c r="Z18" s="26">
        <v>144</v>
      </c>
      <c r="AA18" s="41">
        <v>2593</v>
      </c>
      <c r="AB18" s="41">
        <v>1146</v>
      </c>
      <c r="AC18" s="226"/>
      <c r="AD18" s="42" t="s">
        <v>73</v>
      </c>
      <c r="AE18" s="41">
        <v>188</v>
      </c>
      <c r="AF18" s="41">
        <v>179</v>
      </c>
      <c r="AG18" s="41">
        <v>180</v>
      </c>
      <c r="AH18" s="41">
        <v>171</v>
      </c>
      <c r="AI18" s="41">
        <v>161</v>
      </c>
      <c r="AJ18" s="41">
        <v>879</v>
      </c>
      <c r="AK18" s="26">
        <v>798</v>
      </c>
      <c r="AL18" s="26">
        <v>614</v>
      </c>
      <c r="AM18" s="26">
        <v>362</v>
      </c>
      <c r="AN18" s="26">
        <v>29</v>
      </c>
      <c r="AO18" s="26">
        <v>158</v>
      </c>
      <c r="AP18" s="226"/>
      <c r="AQ18" s="42" t="s">
        <v>73</v>
      </c>
      <c r="AR18" s="26">
        <v>104</v>
      </c>
      <c r="AS18" s="26">
        <v>6209</v>
      </c>
      <c r="AT18" s="26">
        <v>4087</v>
      </c>
      <c r="AU18" s="26">
        <v>865</v>
      </c>
      <c r="AV18" s="26">
        <v>346</v>
      </c>
      <c r="AW18" s="26">
        <v>222</v>
      </c>
      <c r="AX18" s="26">
        <v>878</v>
      </c>
      <c r="AY18" s="26">
        <v>602</v>
      </c>
      <c r="AZ18" s="26">
        <v>581</v>
      </c>
      <c r="BA18" s="226"/>
      <c r="BB18" s="42" t="s">
        <v>73</v>
      </c>
      <c r="BC18" s="41">
        <v>723</v>
      </c>
      <c r="BD18" s="26">
        <v>437</v>
      </c>
      <c r="BE18" s="26">
        <v>31</v>
      </c>
      <c r="BF18" s="41">
        <v>180</v>
      </c>
      <c r="BG18" s="41">
        <v>95</v>
      </c>
      <c r="BH18" s="41">
        <v>903</v>
      </c>
      <c r="BI18" s="41">
        <v>532</v>
      </c>
      <c r="BJ18" s="226"/>
      <c r="BK18" s="42" t="s">
        <v>73</v>
      </c>
      <c r="BL18" s="41">
        <v>2512</v>
      </c>
      <c r="BM18" s="41">
        <v>354</v>
      </c>
      <c r="BN18" s="41">
        <v>1215</v>
      </c>
      <c r="BO18" s="41">
        <v>1609</v>
      </c>
      <c r="BP18" s="41">
        <v>691</v>
      </c>
      <c r="BQ18" s="41">
        <v>614</v>
      </c>
      <c r="BR18" s="41">
        <v>1743</v>
      </c>
      <c r="BS18" s="41">
        <v>714</v>
      </c>
      <c r="BT18" s="41">
        <v>192</v>
      </c>
      <c r="BU18" s="41">
        <v>280</v>
      </c>
      <c r="BV18" s="41">
        <v>98</v>
      </c>
      <c r="BW18" s="41">
        <v>333</v>
      </c>
      <c r="BX18" s="79"/>
      <c r="BY18" s="80" t="s">
        <v>98</v>
      </c>
      <c r="BZ18" s="80" t="s">
        <v>2402</v>
      </c>
      <c r="CA18" s="78">
        <v>29973</v>
      </c>
    </row>
    <row r="19" spans="1:79">
      <c r="A19" s="226" t="s">
        <v>99</v>
      </c>
      <c r="B19" s="148" t="s">
        <v>90</v>
      </c>
      <c r="C19" s="71">
        <v>2225</v>
      </c>
      <c r="D19" s="71">
        <v>1099</v>
      </c>
      <c r="E19" s="71">
        <v>1308</v>
      </c>
      <c r="F19" s="71">
        <v>686</v>
      </c>
      <c r="G19" s="71">
        <v>1297</v>
      </c>
      <c r="H19" s="71">
        <v>695</v>
      </c>
      <c r="I19" s="71">
        <v>722</v>
      </c>
      <c r="J19" s="71">
        <v>352</v>
      </c>
      <c r="K19" s="71">
        <v>453</v>
      </c>
      <c r="L19" s="71">
        <v>229</v>
      </c>
      <c r="M19" s="146">
        <v>6005</v>
      </c>
      <c r="N19" s="146">
        <v>3061</v>
      </c>
      <c r="O19" s="226" t="s">
        <v>99</v>
      </c>
      <c r="P19" s="148" t="s">
        <v>90</v>
      </c>
      <c r="Q19" s="71">
        <v>378</v>
      </c>
      <c r="R19" s="71">
        <v>180</v>
      </c>
      <c r="S19" s="71">
        <v>168</v>
      </c>
      <c r="T19" s="71">
        <v>84</v>
      </c>
      <c r="U19" s="71">
        <v>149</v>
      </c>
      <c r="V19" s="71">
        <v>86</v>
      </c>
      <c r="W19" s="71">
        <v>49</v>
      </c>
      <c r="X19" s="71">
        <v>25</v>
      </c>
      <c r="Y19" s="71">
        <v>10</v>
      </c>
      <c r="Z19" s="71">
        <v>6</v>
      </c>
      <c r="AA19" s="146">
        <v>754</v>
      </c>
      <c r="AB19" s="146">
        <v>381</v>
      </c>
      <c r="AC19" s="226" t="s">
        <v>99</v>
      </c>
      <c r="AD19" s="148" t="s">
        <v>90</v>
      </c>
      <c r="AE19" s="31">
        <v>36</v>
      </c>
      <c r="AF19" s="31">
        <v>34</v>
      </c>
      <c r="AG19" s="31">
        <v>35</v>
      </c>
      <c r="AH19" s="31">
        <v>27</v>
      </c>
      <c r="AI19" s="31">
        <v>24</v>
      </c>
      <c r="AJ19" s="146">
        <v>156</v>
      </c>
      <c r="AK19" s="125">
        <v>89</v>
      </c>
      <c r="AL19" s="71">
        <v>71</v>
      </c>
      <c r="AM19" s="71">
        <v>24</v>
      </c>
      <c r="AN19" s="71">
        <v>4</v>
      </c>
      <c r="AO19" s="71">
        <v>30</v>
      </c>
      <c r="AP19" s="226" t="s">
        <v>99</v>
      </c>
      <c r="AQ19" s="148" t="s">
        <v>90</v>
      </c>
      <c r="AR19" s="71">
        <v>19</v>
      </c>
      <c r="AS19" s="71">
        <v>1197</v>
      </c>
      <c r="AT19" s="71">
        <v>448</v>
      </c>
      <c r="AU19" s="71">
        <v>98</v>
      </c>
      <c r="AV19" s="71">
        <v>59</v>
      </c>
      <c r="AW19" s="71">
        <v>43</v>
      </c>
      <c r="AX19" s="71">
        <v>107</v>
      </c>
      <c r="AY19" s="71">
        <v>81</v>
      </c>
      <c r="AZ19" s="71">
        <v>76</v>
      </c>
      <c r="BA19" s="226" t="s">
        <v>99</v>
      </c>
      <c r="BB19" s="148" t="s">
        <v>90</v>
      </c>
      <c r="BC19" s="152">
        <v>99</v>
      </c>
      <c r="BD19" s="71">
        <v>47</v>
      </c>
      <c r="BE19" s="71">
        <v>3</v>
      </c>
      <c r="BF19" s="152">
        <v>9</v>
      </c>
      <c r="BG19" s="32">
        <v>6</v>
      </c>
      <c r="BH19" s="152">
        <v>108</v>
      </c>
      <c r="BI19" s="152">
        <v>53</v>
      </c>
      <c r="BJ19" s="226" t="s">
        <v>99</v>
      </c>
      <c r="BK19" s="148" t="s">
        <v>90</v>
      </c>
      <c r="BL19" s="71">
        <v>436</v>
      </c>
      <c r="BM19" s="71">
        <v>80</v>
      </c>
      <c r="BN19" s="71">
        <v>112</v>
      </c>
      <c r="BO19" s="71">
        <v>281</v>
      </c>
      <c r="BP19" s="71">
        <v>29</v>
      </c>
      <c r="BQ19" s="71">
        <v>202</v>
      </c>
      <c r="BR19" s="71">
        <v>300</v>
      </c>
      <c r="BS19" s="71">
        <v>89</v>
      </c>
      <c r="BT19" s="71">
        <v>12</v>
      </c>
      <c r="BU19" s="71">
        <v>19</v>
      </c>
      <c r="BV19" s="71">
        <v>21</v>
      </c>
      <c r="BW19" s="71">
        <v>3</v>
      </c>
      <c r="BX19" s="79"/>
      <c r="BY19" s="80" t="s">
        <v>99</v>
      </c>
      <c r="BZ19" s="80" t="s">
        <v>2421</v>
      </c>
      <c r="CA19" s="78">
        <v>4444</v>
      </c>
    </row>
    <row r="20" spans="1:79">
      <c r="A20" s="226"/>
      <c r="B20" s="148" t="s">
        <v>91</v>
      </c>
      <c r="C20" s="71">
        <v>1026</v>
      </c>
      <c r="D20" s="71">
        <v>535</v>
      </c>
      <c r="E20" s="71">
        <v>806</v>
      </c>
      <c r="F20" s="71">
        <v>422</v>
      </c>
      <c r="G20" s="71">
        <v>961</v>
      </c>
      <c r="H20" s="71">
        <v>476</v>
      </c>
      <c r="I20" s="71">
        <v>518</v>
      </c>
      <c r="J20" s="71">
        <v>274</v>
      </c>
      <c r="K20" s="71">
        <v>437</v>
      </c>
      <c r="L20" s="71">
        <v>225</v>
      </c>
      <c r="M20" s="146">
        <v>3748</v>
      </c>
      <c r="N20" s="146">
        <v>1932</v>
      </c>
      <c r="O20" s="226"/>
      <c r="P20" s="148" t="s">
        <v>91</v>
      </c>
      <c r="Q20" s="71">
        <v>110</v>
      </c>
      <c r="R20" s="71">
        <v>56</v>
      </c>
      <c r="S20" s="71">
        <v>68</v>
      </c>
      <c r="T20" s="71">
        <v>36</v>
      </c>
      <c r="U20" s="71">
        <v>86</v>
      </c>
      <c r="V20" s="71">
        <v>51</v>
      </c>
      <c r="W20" s="71">
        <v>27</v>
      </c>
      <c r="X20" s="71">
        <v>14</v>
      </c>
      <c r="Y20" s="71">
        <v>30</v>
      </c>
      <c r="Z20" s="71">
        <v>17</v>
      </c>
      <c r="AA20" s="146">
        <v>321</v>
      </c>
      <c r="AB20" s="146">
        <v>174</v>
      </c>
      <c r="AC20" s="226"/>
      <c r="AD20" s="148" t="s">
        <v>91</v>
      </c>
      <c r="AE20" s="31">
        <v>17</v>
      </c>
      <c r="AF20" s="31">
        <v>17</v>
      </c>
      <c r="AG20" s="31">
        <v>22</v>
      </c>
      <c r="AH20" s="31">
        <v>14</v>
      </c>
      <c r="AI20" s="31">
        <v>13</v>
      </c>
      <c r="AJ20" s="146">
        <v>83</v>
      </c>
      <c r="AK20" s="125">
        <v>61</v>
      </c>
      <c r="AL20" s="71">
        <v>54</v>
      </c>
      <c r="AM20" s="71">
        <v>19</v>
      </c>
      <c r="AN20" s="71">
        <v>0</v>
      </c>
      <c r="AO20" s="71">
        <v>12</v>
      </c>
      <c r="AP20" s="226"/>
      <c r="AQ20" s="148" t="s">
        <v>91</v>
      </c>
      <c r="AR20" s="71">
        <v>0</v>
      </c>
      <c r="AS20" s="71">
        <v>606</v>
      </c>
      <c r="AT20" s="71">
        <v>586</v>
      </c>
      <c r="AU20" s="71">
        <v>88</v>
      </c>
      <c r="AV20" s="71">
        <v>52</v>
      </c>
      <c r="AW20" s="71">
        <v>58</v>
      </c>
      <c r="AX20" s="71">
        <v>68</v>
      </c>
      <c r="AY20" s="71">
        <v>55</v>
      </c>
      <c r="AZ20" s="71">
        <v>51</v>
      </c>
      <c r="BA20" s="226"/>
      <c r="BB20" s="148" t="s">
        <v>91</v>
      </c>
      <c r="BC20" s="152">
        <v>63</v>
      </c>
      <c r="BD20" s="71">
        <v>36</v>
      </c>
      <c r="BE20" s="71">
        <v>5</v>
      </c>
      <c r="BF20" s="152">
        <v>12</v>
      </c>
      <c r="BG20" s="32">
        <v>7</v>
      </c>
      <c r="BH20" s="152">
        <v>75</v>
      </c>
      <c r="BI20" s="152">
        <v>43</v>
      </c>
      <c r="BJ20" s="226"/>
      <c r="BK20" s="148" t="s">
        <v>91</v>
      </c>
      <c r="BL20" s="71">
        <v>71</v>
      </c>
      <c r="BM20" s="71">
        <v>36</v>
      </c>
      <c r="BN20" s="71">
        <v>368</v>
      </c>
      <c r="BO20" s="71">
        <v>170</v>
      </c>
      <c r="BP20" s="71">
        <v>186</v>
      </c>
      <c r="BQ20" s="71">
        <v>73</v>
      </c>
      <c r="BR20" s="71">
        <v>190</v>
      </c>
      <c r="BS20" s="71">
        <v>62</v>
      </c>
      <c r="BT20" s="71">
        <v>0</v>
      </c>
      <c r="BU20" s="71">
        <v>20</v>
      </c>
      <c r="BV20" s="71">
        <v>0</v>
      </c>
      <c r="BW20" s="71">
        <v>47</v>
      </c>
      <c r="BX20" s="79"/>
      <c r="BY20" s="80" t="s">
        <v>99</v>
      </c>
      <c r="BZ20" s="80" t="s">
        <v>2422</v>
      </c>
      <c r="CA20" s="78">
        <v>3582</v>
      </c>
    </row>
    <row r="21" spans="1:79">
      <c r="A21" s="226"/>
      <c r="B21" s="25" t="s">
        <v>73</v>
      </c>
      <c r="C21" s="26">
        <v>3251</v>
      </c>
      <c r="D21" s="26">
        <v>1634</v>
      </c>
      <c r="E21" s="26">
        <v>2114</v>
      </c>
      <c r="F21" s="26">
        <v>1108</v>
      </c>
      <c r="G21" s="26">
        <v>2258</v>
      </c>
      <c r="H21" s="26">
        <v>1171</v>
      </c>
      <c r="I21" s="26">
        <v>1240</v>
      </c>
      <c r="J21" s="26">
        <v>626</v>
      </c>
      <c r="K21" s="26">
        <v>890</v>
      </c>
      <c r="L21" s="26">
        <v>454</v>
      </c>
      <c r="M21" s="41">
        <v>9753</v>
      </c>
      <c r="N21" s="41">
        <v>4993</v>
      </c>
      <c r="O21" s="226"/>
      <c r="P21" s="42" t="s">
        <v>73</v>
      </c>
      <c r="Q21" s="26">
        <v>488</v>
      </c>
      <c r="R21" s="26">
        <v>236</v>
      </c>
      <c r="S21" s="26">
        <v>236</v>
      </c>
      <c r="T21" s="26">
        <v>120</v>
      </c>
      <c r="U21" s="26">
        <v>235</v>
      </c>
      <c r="V21" s="26">
        <v>137</v>
      </c>
      <c r="W21" s="26">
        <v>76</v>
      </c>
      <c r="X21" s="26">
        <v>39</v>
      </c>
      <c r="Y21" s="26">
        <v>40</v>
      </c>
      <c r="Z21" s="26">
        <v>23</v>
      </c>
      <c r="AA21" s="41">
        <v>1075</v>
      </c>
      <c r="AB21" s="41">
        <v>555</v>
      </c>
      <c r="AC21" s="226"/>
      <c r="AD21" s="42" t="s">
        <v>73</v>
      </c>
      <c r="AE21" s="41">
        <v>53</v>
      </c>
      <c r="AF21" s="41">
        <v>51</v>
      </c>
      <c r="AG21" s="41">
        <v>57</v>
      </c>
      <c r="AH21" s="41">
        <v>41</v>
      </c>
      <c r="AI21" s="41">
        <v>37</v>
      </c>
      <c r="AJ21" s="41">
        <v>239</v>
      </c>
      <c r="AK21" s="26">
        <v>150</v>
      </c>
      <c r="AL21" s="26">
        <v>125</v>
      </c>
      <c r="AM21" s="26">
        <v>43</v>
      </c>
      <c r="AN21" s="26">
        <v>4</v>
      </c>
      <c r="AO21" s="26">
        <v>42</v>
      </c>
      <c r="AP21" s="226"/>
      <c r="AQ21" s="42" t="s">
        <v>73</v>
      </c>
      <c r="AR21" s="26">
        <v>19</v>
      </c>
      <c r="AS21" s="26">
        <v>1803</v>
      </c>
      <c r="AT21" s="26">
        <v>1034</v>
      </c>
      <c r="AU21" s="26">
        <v>186</v>
      </c>
      <c r="AV21" s="26">
        <v>111</v>
      </c>
      <c r="AW21" s="26">
        <v>101</v>
      </c>
      <c r="AX21" s="26">
        <v>175</v>
      </c>
      <c r="AY21" s="26">
        <v>136</v>
      </c>
      <c r="AZ21" s="26">
        <v>127</v>
      </c>
      <c r="BA21" s="226"/>
      <c r="BB21" s="42" t="s">
        <v>73</v>
      </c>
      <c r="BC21" s="41">
        <v>162</v>
      </c>
      <c r="BD21" s="26">
        <v>83</v>
      </c>
      <c r="BE21" s="26">
        <v>8</v>
      </c>
      <c r="BF21" s="41">
        <v>21</v>
      </c>
      <c r="BG21" s="41">
        <v>13</v>
      </c>
      <c r="BH21" s="41">
        <v>183</v>
      </c>
      <c r="BI21" s="41">
        <v>96</v>
      </c>
      <c r="BJ21" s="226"/>
      <c r="BK21" s="42" t="s">
        <v>73</v>
      </c>
      <c r="BL21" s="41">
        <v>507</v>
      </c>
      <c r="BM21" s="41">
        <v>116</v>
      </c>
      <c r="BN21" s="41">
        <v>480</v>
      </c>
      <c r="BO21" s="41">
        <v>451</v>
      </c>
      <c r="BP21" s="41">
        <v>215</v>
      </c>
      <c r="BQ21" s="41">
        <v>275</v>
      </c>
      <c r="BR21" s="41">
        <v>490</v>
      </c>
      <c r="BS21" s="41">
        <v>151</v>
      </c>
      <c r="BT21" s="41">
        <v>12</v>
      </c>
      <c r="BU21" s="41">
        <v>39</v>
      </c>
      <c r="BV21" s="41">
        <v>21</v>
      </c>
      <c r="BW21" s="41">
        <v>50</v>
      </c>
      <c r="BX21" s="79"/>
      <c r="BY21" s="80" t="s">
        <v>99</v>
      </c>
      <c r="BZ21" s="80" t="s">
        <v>2423</v>
      </c>
      <c r="CA21" s="78">
        <v>8026</v>
      </c>
    </row>
    <row r="22" spans="1:79">
      <c r="A22" s="226" t="s">
        <v>6</v>
      </c>
      <c r="B22" s="148" t="s">
        <v>90</v>
      </c>
      <c r="C22" s="71">
        <v>1330</v>
      </c>
      <c r="D22" s="71">
        <v>674</v>
      </c>
      <c r="E22" s="71">
        <v>1020</v>
      </c>
      <c r="F22" s="71">
        <v>501</v>
      </c>
      <c r="G22" s="71">
        <v>692</v>
      </c>
      <c r="H22" s="71">
        <v>371</v>
      </c>
      <c r="I22" s="71">
        <v>519</v>
      </c>
      <c r="J22" s="71">
        <v>272</v>
      </c>
      <c r="K22" s="71">
        <v>379</v>
      </c>
      <c r="L22" s="71">
        <v>191</v>
      </c>
      <c r="M22" s="146">
        <v>3940</v>
      </c>
      <c r="N22" s="146">
        <v>2009</v>
      </c>
      <c r="O22" s="226" t="s">
        <v>6</v>
      </c>
      <c r="P22" s="148" t="s">
        <v>90</v>
      </c>
      <c r="Q22" s="71">
        <v>219</v>
      </c>
      <c r="R22" s="71">
        <v>99</v>
      </c>
      <c r="S22" s="71">
        <v>70</v>
      </c>
      <c r="T22" s="71">
        <v>26</v>
      </c>
      <c r="U22" s="71">
        <v>55</v>
      </c>
      <c r="V22" s="71">
        <v>30</v>
      </c>
      <c r="W22" s="71">
        <v>21</v>
      </c>
      <c r="X22" s="71">
        <v>13</v>
      </c>
      <c r="Y22" s="71">
        <v>19</v>
      </c>
      <c r="Z22" s="71">
        <v>9</v>
      </c>
      <c r="AA22" s="146">
        <v>384</v>
      </c>
      <c r="AB22" s="146">
        <v>177</v>
      </c>
      <c r="AC22" s="226" t="s">
        <v>6</v>
      </c>
      <c r="AD22" s="148" t="s">
        <v>90</v>
      </c>
      <c r="AE22" s="31">
        <v>42</v>
      </c>
      <c r="AF22" s="31">
        <v>38</v>
      </c>
      <c r="AG22" s="31">
        <v>35</v>
      </c>
      <c r="AH22" s="31">
        <v>30</v>
      </c>
      <c r="AI22" s="31">
        <v>23</v>
      </c>
      <c r="AJ22" s="146">
        <v>168</v>
      </c>
      <c r="AK22" s="125">
        <v>119</v>
      </c>
      <c r="AL22" s="71">
        <v>98</v>
      </c>
      <c r="AM22" s="71">
        <v>28</v>
      </c>
      <c r="AN22" s="71">
        <v>3</v>
      </c>
      <c r="AO22" s="71">
        <v>36</v>
      </c>
      <c r="AP22" s="226" t="s">
        <v>6</v>
      </c>
      <c r="AQ22" s="148" t="s">
        <v>90</v>
      </c>
      <c r="AR22" s="71">
        <v>5</v>
      </c>
      <c r="AS22" s="71">
        <v>1380</v>
      </c>
      <c r="AT22" s="71">
        <v>313</v>
      </c>
      <c r="AU22" s="71">
        <v>200</v>
      </c>
      <c r="AV22" s="71">
        <v>31</v>
      </c>
      <c r="AW22" s="71">
        <v>54</v>
      </c>
      <c r="AX22" s="71">
        <v>133</v>
      </c>
      <c r="AY22" s="71">
        <v>106</v>
      </c>
      <c r="AZ22" s="71">
        <v>103</v>
      </c>
      <c r="BA22" s="226" t="s">
        <v>6</v>
      </c>
      <c r="BB22" s="148" t="s">
        <v>90</v>
      </c>
      <c r="BC22" s="152">
        <v>122</v>
      </c>
      <c r="BD22" s="71">
        <v>53</v>
      </c>
      <c r="BE22" s="71">
        <v>12</v>
      </c>
      <c r="BF22" s="152">
        <v>12</v>
      </c>
      <c r="BG22" s="32">
        <v>8</v>
      </c>
      <c r="BH22" s="152">
        <v>134</v>
      </c>
      <c r="BI22" s="152">
        <v>61</v>
      </c>
      <c r="BJ22" s="226" t="s">
        <v>6</v>
      </c>
      <c r="BK22" s="148" t="s">
        <v>90</v>
      </c>
      <c r="BL22" s="71">
        <v>243</v>
      </c>
      <c r="BM22" s="71">
        <v>236</v>
      </c>
      <c r="BN22" s="71">
        <v>482</v>
      </c>
      <c r="BO22" s="71">
        <v>517</v>
      </c>
      <c r="BP22" s="71">
        <v>160</v>
      </c>
      <c r="BQ22" s="71">
        <v>429</v>
      </c>
      <c r="BR22" s="71">
        <v>758</v>
      </c>
      <c r="BS22" s="71">
        <v>458</v>
      </c>
      <c r="BT22" s="71">
        <v>5</v>
      </c>
      <c r="BU22" s="71">
        <v>38</v>
      </c>
      <c r="BV22" s="71">
        <v>1</v>
      </c>
      <c r="BW22" s="71">
        <v>0</v>
      </c>
      <c r="BX22" s="79"/>
      <c r="BY22" s="80" t="s">
        <v>6</v>
      </c>
      <c r="BZ22" s="80" t="s">
        <v>2436</v>
      </c>
      <c r="CA22" s="78">
        <v>4659</v>
      </c>
    </row>
    <row r="23" spans="1:79">
      <c r="A23" s="226"/>
      <c r="B23" s="148" t="s">
        <v>91</v>
      </c>
      <c r="C23" s="71">
        <v>1778</v>
      </c>
      <c r="D23" s="71">
        <v>868</v>
      </c>
      <c r="E23" s="71">
        <v>1437</v>
      </c>
      <c r="F23" s="71">
        <v>742</v>
      </c>
      <c r="G23" s="71">
        <v>1511</v>
      </c>
      <c r="H23" s="71">
        <v>739</v>
      </c>
      <c r="I23" s="71">
        <v>1070</v>
      </c>
      <c r="J23" s="71">
        <v>542</v>
      </c>
      <c r="K23" s="71">
        <v>939</v>
      </c>
      <c r="L23" s="71">
        <v>481</v>
      </c>
      <c r="M23" s="146">
        <v>6735</v>
      </c>
      <c r="N23" s="146">
        <v>3372</v>
      </c>
      <c r="O23" s="226"/>
      <c r="P23" s="148" t="s">
        <v>91</v>
      </c>
      <c r="Q23" s="71">
        <v>118</v>
      </c>
      <c r="R23" s="71">
        <v>58</v>
      </c>
      <c r="S23" s="71">
        <v>92</v>
      </c>
      <c r="T23" s="71">
        <v>50</v>
      </c>
      <c r="U23" s="71">
        <v>84</v>
      </c>
      <c r="V23" s="71">
        <v>40</v>
      </c>
      <c r="W23" s="71">
        <v>34</v>
      </c>
      <c r="X23" s="71">
        <v>13</v>
      </c>
      <c r="Y23" s="71">
        <v>16</v>
      </c>
      <c r="Z23" s="71">
        <v>5</v>
      </c>
      <c r="AA23" s="146">
        <v>344</v>
      </c>
      <c r="AB23" s="146">
        <v>166</v>
      </c>
      <c r="AC23" s="226"/>
      <c r="AD23" s="148" t="s">
        <v>91</v>
      </c>
      <c r="AE23" s="31">
        <v>45</v>
      </c>
      <c r="AF23" s="31">
        <v>37</v>
      </c>
      <c r="AG23" s="31">
        <v>41</v>
      </c>
      <c r="AH23" s="31">
        <v>34</v>
      </c>
      <c r="AI23" s="31">
        <v>33</v>
      </c>
      <c r="AJ23" s="146">
        <v>190</v>
      </c>
      <c r="AK23" s="125">
        <v>180</v>
      </c>
      <c r="AL23" s="71">
        <v>177</v>
      </c>
      <c r="AM23" s="71">
        <v>164</v>
      </c>
      <c r="AN23" s="71">
        <v>5</v>
      </c>
      <c r="AO23" s="71">
        <v>24</v>
      </c>
      <c r="AP23" s="226"/>
      <c r="AQ23" s="148" t="s">
        <v>91</v>
      </c>
      <c r="AR23" s="71">
        <v>181</v>
      </c>
      <c r="AS23" s="71">
        <v>2254</v>
      </c>
      <c r="AT23" s="71">
        <v>329</v>
      </c>
      <c r="AU23" s="71">
        <v>191</v>
      </c>
      <c r="AV23" s="71">
        <v>42</v>
      </c>
      <c r="AW23" s="71">
        <v>90</v>
      </c>
      <c r="AX23" s="71">
        <v>191</v>
      </c>
      <c r="AY23" s="71">
        <v>179</v>
      </c>
      <c r="AZ23" s="71">
        <v>174</v>
      </c>
      <c r="BA23" s="226"/>
      <c r="BB23" s="148" t="s">
        <v>91</v>
      </c>
      <c r="BC23" s="152">
        <v>178</v>
      </c>
      <c r="BD23" s="71">
        <v>120</v>
      </c>
      <c r="BE23" s="71">
        <v>21</v>
      </c>
      <c r="BF23" s="152">
        <v>31</v>
      </c>
      <c r="BG23" s="32">
        <v>23</v>
      </c>
      <c r="BH23" s="152">
        <v>209</v>
      </c>
      <c r="BI23" s="152">
        <v>143</v>
      </c>
      <c r="BJ23" s="226"/>
      <c r="BK23" s="148" t="s">
        <v>91</v>
      </c>
      <c r="BL23" s="71">
        <v>836</v>
      </c>
      <c r="BM23" s="71">
        <v>101</v>
      </c>
      <c r="BN23" s="71">
        <v>504</v>
      </c>
      <c r="BO23" s="71">
        <v>646</v>
      </c>
      <c r="BP23" s="71">
        <v>90</v>
      </c>
      <c r="BQ23" s="71">
        <v>518</v>
      </c>
      <c r="BR23" s="71">
        <v>1178</v>
      </c>
      <c r="BS23" s="71">
        <v>356</v>
      </c>
      <c r="BT23" s="71">
        <v>26</v>
      </c>
      <c r="BU23" s="71">
        <v>66</v>
      </c>
      <c r="BV23" s="71">
        <v>50</v>
      </c>
      <c r="BW23" s="71">
        <v>86</v>
      </c>
      <c r="BX23" s="79"/>
      <c r="BY23" s="80" t="s">
        <v>6</v>
      </c>
      <c r="BZ23" s="80" t="s">
        <v>2437</v>
      </c>
      <c r="CA23" s="78">
        <v>6650</v>
      </c>
    </row>
    <row r="24" spans="1:79">
      <c r="A24" s="226"/>
      <c r="B24" s="25" t="s">
        <v>73</v>
      </c>
      <c r="C24" s="26">
        <v>3108</v>
      </c>
      <c r="D24" s="26">
        <v>1542</v>
      </c>
      <c r="E24" s="26">
        <v>2457</v>
      </c>
      <c r="F24" s="26">
        <v>1243</v>
      </c>
      <c r="G24" s="26">
        <v>2203</v>
      </c>
      <c r="H24" s="26">
        <v>1110</v>
      </c>
      <c r="I24" s="26">
        <v>1589</v>
      </c>
      <c r="J24" s="26">
        <v>814</v>
      </c>
      <c r="K24" s="26">
        <v>1318</v>
      </c>
      <c r="L24" s="26">
        <v>672</v>
      </c>
      <c r="M24" s="41">
        <v>10675</v>
      </c>
      <c r="N24" s="41">
        <v>5381</v>
      </c>
      <c r="O24" s="226"/>
      <c r="P24" s="42" t="s">
        <v>73</v>
      </c>
      <c r="Q24" s="26">
        <v>337</v>
      </c>
      <c r="R24" s="26">
        <v>157</v>
      </c>
      <c r="S24" s="26">
        <v>162</v>
      </c>
      <c r="T24" s="26">
        <v>76</v>
      </c>
      <c r="U24" s="26">
        <v>139</v>
      </c>
      <c r="V24" s="26">
        <v>70</v>
      </c>
      <c r="W24" s="26">
        <v>55</v>
      </c>
      <c r="X24" s="26">
        <v>26</v>
      </c>
      <c r="Y24" s="26">
        <v>35</v>
      </c>
      <c r="Z24" s="26">
        <v>14</v>
      </c>
      <c r="AA24" s="41">
        <v>728</v>
      </c>
      <c r="AB24" s="41">
        <v>343</v>
      </c>
      <c r="AC24" s="226"/>
      <c r="AD24" s="42" t="s">
        <v>73</v>
      </c>
      <c r="AE24" s="41">
        <v>87</v>
      </c>
      <c r="AF24" s="41">
        <v>75</v>
      </c>
      <c r="AG24" s="41">
        <v>76</v>
      </c>
      <c r="AH24" s="41">
        <v>64</v>
      </c>
      <c r="AI24" s="41">
        <v>56</v>
      </c>
      <c r="AJ24" s="41">
        <v>358</v>
      </c>
      <c r="AK24" s="26">
        <v>299</v>
      </c>
      <c r="AL24" s="26">
        <v>275</v>
      </c>
      <c r="AM24" s="26">
        <v>192</v>
      </c>
      <c r="AN24" s="26">
        <v>8</v>
      </c>
      <c r="AO24" s="26">
        <v>60</v>
      </c>
      <c r="AP24" s="226"/>
      <c r="AQ24" s="42" t="s">
        <v>73</v>
      </c>
      <c r="AR24" s="26">
        <v>186</v>
      </c>
      <c r="AS24" s="26">
        <v>3634</v>
      </c>
      <c r="AT24" s="26">
        <v>642</v>
      </c>
      <c r="AU24" s="26">
        <v>391</v>
      </c>
      <c r="AV24" s="26">
        <v>73</v>
      </c>
      <c r="AW24" s="26">
        <v>144</v>
      </c>
      <c r="AX24" s="26">
        <v>324</v>
      </c>
      <c r="AY24" s="26">
        <v>285</v>
      </c>
      <c r="AZ24" s="26">
        <v>277</v>
      </c>
      <c r="BA24" s="226"/>
      <c r="BB24" s="42" t="s">
        <v>73</v>
      </c>
      <c r="BC24" s="41">
        <v>300</v>
      </c>
      <c r="BD24" s="26">
        <v>173</v>
      </c>
      <c r="BE24" s="26">
        <v>33</v>
      </c>
      <c r="BF24" s="41">
        <v>43</v>
      </c>
      <c r="BG24" s="41">
        <v>31</v>
      </c>
      <c r="BH24" s="41">
        <v>343</v>
      </c>
      <c r="BI24" s="41">
        <v>204</v>
      </c>
      <c r="BJ24" s="226"/>
      <c r="BK24" s="42" t="s">
        <v>73</v>
      </c>
      <c r="BL24" s="41">
        <v>1079</v>
      </c>
      <c r="BM24" s="41">
        <v>337</v>
      </c>
      <c r="BN24" s="41">
        <v>986</v>
      </c>
      <c r="BO24" s="41">
        <v>1163</v>
      </c>
      <c r="BP24" s="41">
        <v>250</v>
      </c>
      <c r="BQ24" s="41">
        <v>947</v>
      </c>
      <c r="BR24" s="41">
        <v>1936</v>
      </c>
      <c r="BS24" s="41">
        <v>814</v>
      </c>
      <c r="BT24" s="41">
        <v>31</v>
      </c>
      <c r="BU24" s="41">
        <v>104</v>
      </c>
      <c r="BV24" s="41">
        <v>51</v>
      </c>
      <c r="BW24" s="41">
        <v>86</v>
      </c>
      <c r="BX24" s="79"/>
      <c r="BY24" s="80" t="s">
        <v>6</v>
      </c>
      <c r="BZ24" s="80" t="s">
        <v>2438</v>
      </c>
      <c r="CA24" s="78">
        <v>11309</v>
      </c>
    </row>
    <row r="25" spans="1:79" ht="14.45" customHeight="1">
      <c r="A25" s="226" t="s">
        <v>3</v>
      </c>
      <c r="B25" s="148" t="s">
        <v>90</v>
      </c>
      <c r="C25" s="71">
        <v>6460</v>
      </c>
      <c r="D25" s="71">
        <v>3345</v>
      </c>
      <c r="E25" s="71">
        <v>4958</v>
      </c>
      <c r="F25" s="71">
        <v>2612</v>
      </c>
      <c r="G25" s="71">
        <v>4600</v>
      </c>
      <c r="H25" s="71">
        <v>2374</v>
      </c>
      <c r="I25" s="71">
        <v>3571</v>
      </c>
      <c r="J25" s="71">
        <v>1934</v>
      </c>
      <c r="K25" s="71">
        <v>2748</v>
      </c>
      <c r="L25" s="71">
        <v>1490</v>
      </c>
      <c r="M25" s="146">
        <v>22337</v>
      </c>
      <c r="N25" s="146">
        <v>11755</v>
      </c>
      <c r="O25" s="226" t="s">
        <v>3</v>
      </c>
      <c r="P25" s="148" t="s">
        <v>90</v>
      </c>
      <c r="Q25" s="71">
        <v>589</v>
      </c>
      <c r="R25" s="71">
        <v>290</v>
      </c>
      <c r="S25" s="71">
        <v>499</v>
      </c>
      <c r="T25" s="71">
        <v>247</v>
      </c>
      <c r="U25" s="71">
        <v>455</v>
      </c>
      <c r="V25" s="71">
        <v>234</v>
      </c>
      <c r="W25" s="71">
        <v>249</v>
      </c>
      <c r="X25" s="71">
        <v>157</v>
      </c>
      <c r="Y25" s="71">
        <v>57</v>
      </c>
      <c r="Z25" s="71">
        <v>30</v>
      </c>
      <c r="AA25" s="146">
        <v>1849</v>
      </c>
      <c r="AB25" s="146">
        <v>958</v>
      </c>
      <c r="AC25" s="226" t="s">
        <v>3</v>
      </c>
      <c r="AD25" s="148" t="s">
        <v>90</v>
      </c>
      <c r="AE25" s="31">
        <v>168</v>
      </c>
      <c r="AF25" s="31">
        <v>161</v>
      </c>
      <c r="AG25" s="31">
        <v>157</v>
      </c>
      <c r="AH25" s="31">
        <v>143</v>
      </c>
      <c r="AI25" s="31">
        <v>134</v>
      </c>
      <c r="AJ25" s="146">
        <v>763</v>
      </c>
      <c r="AK25" s="125">
        <v>534</v>
      </c>
      <c r="AL25" s="71">
        <v>498</v>
      </c>
      <c r="AM25" s="71">
        <v>131</v>
      </c>
      <c r="AN25" s="71">
        <v>10</v>
      </c>
      <c r="AO25" s="71">
        <v>142</v>
      </c>
      <c r="AP25" s="226" t="s">
        <v>3</v>
      </c>
      <c r="AQ25" s="148" t="s">
        <v>90</v>
      </c>
      <c r="AR25" s="71">
        <v>95</v>
      </c>
      <c r="AS25" s="71">
        <v>4502</v>
      </c>
      <c r="AT25" s="71">
        <v>1365</v>
      </c>
      <c r="AU25" s="71">
        <v>1103</v>
      </c>
      <c r="AV25" s="71">
        <v>216</v>
      </c>
      <c r="AW25" s="71">
        <v>215</v>
      </c>
      <c r="AX25" s="71">
        <v>573</v>
      </c>
      <c r="AY25" s="71">
        <v>449</v>
      </c>
      <c r="AZ25" s="71">
        <v>430</v>
      </c>
      <c r="BA25" s="226" t="s">
        <v>3</v>
      </c>
      <c r="BB25" s="148" t="s">
        <v>90</v>
      </c>
      <c r="BC25" s="152">
        <v>526</v>
      </c>
      <c r="BD25" s="71">
        <v>270</v>
      </c>
      <c r="BE25" s="71">
        <v>30</v>
      </c>
      <c r="BF25" s="152">
        <v>92</v>
      </c>
      <c r="BG25" s="32">
        <v>47</v>
      </c>
      <c r="BH25" s="152">
        <v>618</v>
      </c>
      <c r="BI25" s="152">
        <v>317</v>
      </c>
      <c r="BJ25" s="226" t="s">
        <v>3</v>
      </c>
      <c r="BK25" s="148" t="s">
        <v>90</v>
      </c>
      <c r="BL25" s="71">
        <v>1274</v>
      </c>
      <c r="BM25" s="71">
        <v>329</v>
      </c>
      <c r="BN25" s="71">
        <v>1148</v>
      </c>
      <c r="BO25" s="71">
        <v>908</v>
      </c>
      <c r="BP25" s="71">
        <v>410</v>
      </c>
      <c r="BQ25" s="71">
        <v>713</v>
      </c>
      <c r="BR25" s="71">
        <v>1338</v>
      </c>
      <c r="BS25" s="71">
        <v>687</v>
      </c>
      <c r="BT25" s="71">
        <v>85</v>
      </c>
      <c r="BU25" s="71">
        <v>140</v>
      </c>
      <c r="BV25" s="71">
        <v>24</v>
      </c>
      <c r="BW25" s="71">
        <v>73</v>
      </c>
      <c r="BX25" s="79"/>
      <c r="BY25" s="80" t="s">
        <v>3</v>
      </c>
      <c r="BZ25" s="80" t="s">
        <v>2448</v>
      </c>
      <c r="CA25" s="78">
        <v>18686</v>
      </c>
    </row>
    <row r="26" spans="1:79">
      <c r="A26" s="226"/>
      <c r="B26" s="148" t="s">
        <v>91</v>
      </c>
      <c r="C26" s="71">
        <v>3042</v>
      </c>
      <c r="D26" s="71">
        <v>1535</v>
      </c>
      <c r="E26" s="71">
        <v>2854</v>
      </c>
      <c r="F26" s="71">
        <v>1452</v>
      </c>
      <c r="G26" s="71">
        <v>2691</v>
      </c>
      <c r="H26" s="71">
        <v>1364</v>
      </c>
      <c r="I26" s="71">
        <v>2476</v>
      </c>
      <c r="J26" s="71">
        <v>1264</v>
      </c>
      <c r="K26" s="71">
        <v>2157</v>
      </c>
      <c r="L26" s="71">
        <v>1116</v>
      </c>
      <c r="M26" s="146">
        <v>13220</v>
      </c>
      <c r="N26" s="146">
        <v>6731</v>
      </c>
      <c r="O26" s="226"/>
      <c r="P26" s="148" t="s">
        <v>91</v>
      </c>
      <c r="Q26" s="71">
        <v>187</v>
      </c>
      <c r="R26" s="71">
        <v>77</v>
      </c>
      <c r="S26" s="71">
        <v>199</v>
      </c>
      <c r="T26" s="71">
        <v>91</v>
      </c>
      <c r="U26" s="71">
        <v>206</v>
      </c>
      <c r="V26" s="71">
        <v>81</v>
      </c>
      <c r="W26" s="71">
        <v>150</v>
      </c>
      <c r="X26" s="71">
        <v>79</v>
      </c>
      <c r="Y26" s="71">
        <v>115</v>
      </c>
      <c r="Z26" s="71">
        <v>56</v>
      </c>
      <c r="AA26" s="146">
        <v>857</v>
      </c>
      <c r="AB26" s="146">
        <v>384</v>
      </c>
      <c r="AC26" s="226"/>
      <c r="AD26" s="148" t="s">
        <v>91</v>
      </c>
      <c r="AE26" s="31">
        <v>88</v>
      </c>
      <c r="AF26" s="31">
        <v>88</v>
      </c>
      <c r="AG26" s="31">
        <v>85</v>
      </c>
      <c r="AH26" s="31">
        <v>89</v>
      </c>
      <c r="AI26" s="31">
        <v>83</v>
      </c>
      <c r="AJ26" s="146">
        <v>433</v>
      </c>
      <c r="AK26" s="125">
        <v>393</v>
      </c>
      <c r="AL26" s="71">
        <v>379</v>
      </c>
      <c r="AM26" s="71">
        <v>332</v>
      </c>
      <c r="AN26" s="71">
        <v>11</v>
      </c>
      <c r="AO26" s="71">
        <v>67</v>
      </c>
      <c r="AP26" s="226"/>
      <c r="AQ26" s="148" t="s">
        <v>91</v>
      </c>
      <c r="AR26" s="71">
        <v>213</v>
      </c>
      <c r="AS26" s="71">
        <v>2480</v>
      </c>
      <c r="AT26" s="71">
        <v>1168</v>
      </c>
      <c r="AU26" s="71">
        <v>1433</v>
      </c>
      <c r="AV26" s="71">
        <v>186</v>
      </c>
      <c r="AW26" s="71">
        <v>254</v>
      </c>
      <c r="AX26" s="71">
        <v>415</v>
      </c>
      <c r="AY26" s="71">
        <v>379</v>
      </c>
      <c r="AZ26" s="71">
        <v>398</v>
      </c>
      <c r="BA26" s="226"/>
      <c r="BB26" s="148" t="s">
        <v>91</v>
      </c>
      <c r="BC26" s="152">
        <v>383</v>
      </c>
      <c r="BD26" s="71">
        <v>309</v>
      </c>
      <c r="BE26" s="71">
        <v>44</v>
      </c>
      <c r="BF26" s="152">
        <v>159</v>
      </c>
      <c r="BG26" s="32">
        <v>92</v>
      </c>
      <c r="BH26" s="152">
        <v>542</v>
      </c>
      <c r="BI26" s="152">
        <v>401</v>
      </c>
      <c r="BJ26" s="226"/>
      <c r="BK26" s="148" t="s">
        <v>91</v>
      </c>
      <c r="BL26" s="71">
        <v>1439</v>
      </c>
      <c r="BM26" s="71">
        <v>344</v>
      </c>
      <c r="BN26" s="71">
        <v>816</v>
      </c>
      <c r="BO26" s="71">
        <v>1347</v>
      </c>
      <c r="BP26" s="71">
        <v>249</v>
      </c>
      <c r="BQ26" s="71">
        <v>765</v>
      </c>
      <c r="BR26" s="71">
        <v>1333</v>
      </c>
      <c r="BS26" s="71">
        <v>848</v>
      </c>
      <c r="BT26" s="71">
        <v>80</v>
      </c>
      <c r="BU26" s="71">
        <v>113</v>
      </c>
      <c r="BV26" s="71">
        <v>70</v>
      </c>
      <c r="BW26" s="71">
        <v>418</v>
      </c>
      <c r="BX26" s="79"/>
      <c r="BY26" s="80" t="s">
        <v>3</v>
      </c>
      <c r="BZ26" s="80" t="s">
        <v>2449</v>
      </c>
      <c r="CA26" s="78">
        <v>15339</v>
      </c>
    </row>
    <row r="27" spans="1:79">
      <c r="A27" s="226"/>
      <c r="B27" s="25" t="s">
        <v>73</v>
      </c>
      <c r="C27" s="26">
        <v>9502</v>
      </c>
      <c r="D27" s="26">
        <v>4880</v>
      </c>
      <c r="E27" s="26">
        <v>7812</v>
      </c>
      <c r="F27" s="26">
        <v>4064</v>
      </c>
      <c r="G27" s="26">
        <v>7291</v>
      </c>
      <c r="H27" s="26">
        <v>3738</v>
      </c>
      <c r="I27" s="26">
        <v>6047</v>
      </c>
      <c r="J27" s="26">
        <v>3198</v>
      </c>
      <c r="K27" s="26">
        <v>4905</v>
      </c>
      <c r="L27" s="26">
        <v>2606</v>
      </c>
      <c r="M27" s="41">
        <v>35557</v>
      </c>
      <c r="N27" s="41">
        <v>18486</v>
      </c>
      <c r="O27" s="226"/>
      <c r="P27" s="42" t="s">
        <v>73</v>
      </c>
      <c r="Q27" s="26">
        <v>776</v>
      </c>
      <c r="R27" s="26">
        <v>367</v>
      </c>
      <c r="S27" s="26">
        <v>698</v>
      </c>
      <c r="T27" s="26">
        <v>338</v>
      </c>
      <c r="U27" s="26">
        <v>661</v>
      </c>
      <c r="V27" s="26">
        <v>315</v>
      </c>
      <c r="W27" s="26">
        <v>399</v>
      </c>
      <c r="X27" s="26">
        <v>236</v>
      </c>
      <c r="Y27" s="26">
        <v>172</v>
      </c>
      <c r="Z27" s="26">
        <v>86</v>
      </c>
      <c r="AA27" s="41">
        <v>2706</v>
      </c>
      <c r="AB27" s="41">
        <v>1342</v>
      </c>
      <c r="AC27" s="226"/>
      <c r="AD27" s="42" t="s">
        <v>73</v>
      </c>
      <c r="AE27" s="41">
        <v>256</v>
      </c>
      <c r="AF27" s="41">
        <v>249</v>
      </c>
      <c r="AG27" s="41">
        <v>242</v>
      </c>
      <c r="AH27" s="41">
        <v>232</v>
      </c>
      <c r="AI27" s="41">
        <v>217</v>
      </c>
      <c r="AJ27" s="41">
        <v>1196</v>
      </c>
      <c r="AK27" s="26">
        <v>927</v>
      </c>
      <c r="AL27" s="26">
        <v>877</v>
      </c>
      <c r="AM27" s="26">
        <v>463</v>
      </c>
      <c r="AN27" s="26">
        <v>21</v>
      </c>
      <c r="AO27" s="26">
        <v>209</v>
      </c>
      <c r="AP27" s="226"/>
      <c r="AQ27" s="42" t="s">
        <v>73</v>
      </c>
      <c r="AR27" s="26">
        <v>308</v>
      </c>
      <c r="AS27" s="26">
        <v>6982</v>
      </c>
      <c r="AT27" s="26">
        <v>2533</v>
      </c>
      <c r="AU27" s="26">
        <v>2536</v>
      </c>
      <c r="AV27" s="26">
        <v>402</v>
      </c>
      <c r="AW27" s="26">
        <v>469</v>
      </c>
      <c r="AX27" s="26">
        <v>988</v>
      </c>
      <c r="AY27" s="26">
        <v>828</v>
      </c>
      <c r="AZ27" s="26">
        <v>828</v>
      </c>
      <c r="BA27" s="226"/>
      <c r="BB27" s="42" t="s">
        <v>73</v>
      </c>
      <c r="BC27" s="41">
        <v>909</v>
      </c>
      <c r="BD27" s="26">
        <v>579</v>
      </c>
      <c r="BE27" s="26">
        <v>74</v>
      </c>
      <c r="BF27" s="41">
        <v>251</v>
      </c>
      <c r="BG27" s="41">
        <v>139</v>
      </c>
      <c r="BH27" s="41">
        <v>1160</v>
      </c>
      <c r="BI27" s="41">
        <v>718</v>
      </c>
      <c r="BJ27" s="226"/>
      <c r="BK27" s="42" t="s">
        <v>73</v>
      </c>
      <c r="BL27" s="41">
        <v>2713</v>
      </c>
      <c r="BM27" s="41">
        <v>673</v>
      </c>
      <c r="BN27" s="41">
        <v>1964</v>
      </c>
      <c r="BO27" s="41">
        <v>2255</v>
      </c>
      <c r="BP27" s="41">
        <v>659</v>
      </c>
      <c r="BQ27" s="41">
        <v>1478</v>
      </c>
      <c r="BR27" s="41">
        <v>2671</v>
      </c>
      <c r="BS27" s="41">
        <v>1535</v>
      </c>
      <c r="BT27" s="41">
        <v>165</v>
      </c>
      <c r="BU27" s="41">
        <v>253</v>
      </c>
      <c r="BV27" s="41">
        <v>94</v>
      </c>
      <c r="BW27" s="41">
        <v>491</v>
      </c>
      <c r="BX27" s="79"/>
      <c r="BY27" s="80" t="s">
        <v>3</v>
      </c>
      <c r="BZ27" s="80" t="s">
        <v>2450</v>
      </c>
      <c r="CA27" s="78">
        <v>34025</v>
      </c>
    </row>
    <row r="28" spans="1:79" ht="14.45" customHeight="1">
      <c r="A28" s="226" t="s">
        <v>100</v>
      </c>
      <c r="B28" s="148" t="s">
        <v>90</v>
      </c>
      <c r="C28" s="71">
        <v>915</v>
      </c>
      <c r="D28" s="71">
        <v>429</v>
      </c>
      <c r="E28" s="71">
        <v>825</v>
      </c>
      <c r="F28" s="71">
        <v>447</v>
      </c>
      <c r="G28" s="71">
        <v>818</v>
      </c>
      <c r="H28" s="71">
        <v>388</v>
      </c>
      <c r="I28" s="71">
        <v>639</v>
      </c>
      <c r="J28" s="71">
        <v>303</v>
      </c>
      <c r="K28" s="71">
        <v>555</v>
      </c>
      <c r="L28" s="71">
        <v>291</v>
      </c>
      <c r="M28" s="146">
        <v>3752</v>
      </c>
      <c r="N28" s="146">
        <v>1858</v>
      </c>
      <c r="O28" s="226" t="s">
        <v>100</v>
      </c>
      <c r="P28" s="148" t="s">
        <v>90</v>
      </c>
      <c r="Q28" s="71">
        <v>136</v>
      </c>
      <c r="R28" s="71">
        <v>53</v>
      </c>
      <c r="S28" s="71">
        <v>99</v>
      </c>
      <c r="T28" s="71">
        <v>52</v>
      </c>
      <c r="U28" s="71">
        <v>72</v>
      </c>
      <c r="V28" s="71">
        <v>30</v>
      </c>
      <c r="W28" s="71">
        <v>62</v>
      </c>
      <c r="X28" s="71">
        <v>27</v>
      </c>
      <c r="Y28" s="71">
        <v>16</v>
      </c>
      <c r="Z28" s="71">
        <v>5</v>
      </c>
      <c r="AA28" s="146">
        <v>385</v>
      </c>
      <c r="AB28" s="146">
        <v>167</v>
      </c>
      <c r="AC28" s="226" t="s">
        <v>100</v>
      </c>
      <c r="AD28" s="148" t="s">
        <v>90</v>
      </c>
      <c r="AE28" s="31">
        <v>27</v>
      </c>
      <c r="AF28" s="31">
        <v>26</v>
      </c>
      <c r="AG28" s="31">
        <v>25</v>
      </c>
      <c r="AH28" s="31">
        <v>23</v>
      </c>
      <c r="AI28" s="31">
        <v>25</v>
      </c>
      <c r="AJ28" s="146">
        <v>126</v>
      </c>
      <c r="AK28" s="125">
        <v>111</v>
      </c>
      <c r="AL28" s="71">
        <v>104</v>
      </c>
      <c r="AM28" s="71">
        <v>26</v>
      </c>
      <c r="AN28" s="71">
        <v>4</v>
      </c>
      <c r="AO28" s="71">
        <v>24</v>
      </c>
      <c r="AP28" s="226" t="s">
        <v>100</v>
      </c>
      <c r="AQ28" s="148" t="s">
        <v>90</v>
      </c>
      <c r="AR28" s="71">
        <v>0</v>
      </c>
      <c r="AS28" s="71">
        <v>1166</v>
      </c>
      <c r="AT28" s="71">
        <v>227</v>
      </c>
      <c r="AU28" s="71">
        <v>69</v>
      </c>
      <c r="AV28" s="71">
        <v>13</v>
      </c>
      <c r="AW28" s="71">
        <v>53</v>
      </c>
      <c r="AX28" s="71">
        <v>142</v>
      </c>
      <c r="AY28" s="71">
        <v>99</v>
      </c>
      <c r="AZ28" s="71">
        <v>93</v>
      </c>
      <c r="BA28" s="226" t="s">
        <v>100</v>
      </c>
      <c r="BB28" s="148" t="s">
        <v>90</v>
      </c>
      <c r="BC28" s="152">
        <v>126</v>
      </c>
      <c r="BD28" s="71">
        <v>57</v>
      </c>
      <c r="BE28" s="71">
        <v>12</v>
      </c>
      <c r="BF28" s="152">
        <v>15</v>
      </c>
      <c r="BG28" s="32">
        <v>6</v>
      </c>
      <c r="BH28" s="152">
        <v>141</v>
      </c>
      <c r="BI28" s="152">
        <v>63</v>
      </c>
      <c r="BJ28" s="226" t="s">
        <v>100</v>
      </c>
      <c r="BK28" s="148" t="s">
        <v>90</v>
      </c>
      <c r="BL28" s="71">
        <v>284</v>
      </c>
      <c r="BM28" s="71">
        <v>18</v>
      </c>
      <c r="BN28" s="71">
        <v>270</v>
      </c>
      <c r="BO28" s="71">
        <v>304</v>
      </c>
      <c r="BP28" s="71">
        <v>175</v>
      </c>
      <c r="BQ28" s="71">
        <v>253</v>
      </c>
      <c r="BR28" s="71">
        <v>321</v>
      </c>
      <c r="BS28" s="71">
        <v>279</v>
      </c>
      <c r="BT28" s="71">
        <v>8</v>
      </c>
      <c r="BU28" s="71">
        <v>25</v>
      </c>
      <c r="BV28" s="71">
        <v>4</v>
      </c>
      <c r="BW28" s="71">
        <v>15</v>
      </c>
      <c r="BX28" s="79"/>
      <c r="BY28" s="80" t="s">
        <v>100</v>
      </c>
      <c r="BZ28" s="80" t="s">
        <v>2478</v>
      </c>
      <c r="CA28" s="78">
        <v>3354</v>
      </c>
    </row>
    <row r="29" spans="1:79">
      <c r="A29" s="226"/>
      <c r="B29" s="148" t="s">
        <v>91</v>
      </c>
      <c r="C29" s="71">
        <v>1041</v>
      </c>
      <c r="D29" s="71">
        <v>517</v>
      </c>
      <c r="E29" s="71">
        <v>966</v>
      </c>
      <c r="F29" s="71">
        <v>479</v>
      </c>
      <c r="G29" s="71">
        <v>1386</v>
      </c>
      <c r="H29" s="71">
        <v>700</v>
      </c>
      <c r="I29" s="71">
        <v>806</v>
      </c>
      <c r="J29" s="71">
        <v>376</v>
      </c>
      <c r="K29" s="71">
        <v>796</v>
      </c>
      <c r="L29" s="71">
        <v>390</v>
      </c>
      <c r="M29" s="146">
        <v>4995</v>
      </c>
      <c r="N29" s="146">
        <v>2462</v>
      </c>
      <c r="O29" s="226"/>
      <c r="P29" s="148" t="s">
        <v>91</v>
      </c>
      <c r="Q29" s="71">
        <v>54</v>
      </c>
      <c r="R29" s="71">
        <v>15</v>
      </c>
      <c r="S29" s="71">
        <v>52</v>
      </c>
      <c r="T29" s="71">
        <v>25</v>
      </c>
      <c r="U29" s="71">
        <v>52</v>
      </c>
      <c r="V29" s="71">
        <v>22</v>
      </c>
      <c r="W29" s="71">
        <v>55</v>
      </c>
      <c r="X29" s="71">
        <v>22</v>
      </c>
      <c r="Y29" s="71">
        <v>12</v>
      </c>
      <c r="Z29" s="71">
        <v>4</v>
      </c>
      <c r="AA29" s="146">
        <v>225</v>
      </c>
      <c r="AB29" s="146">
        <v>88</v>
      </c>
      <c r="AC29" s="226"/>
      <c r="AD29" s="148" t="s">
        <v>91</v>
      </c>
      <c r="AE29" s="31">
        <v>28</v>
      </c>
      <c r="AF29" s="31">
        <v>26</v>
      </c>
      <c r="AG29" s="31">
        <v>30</v>
      </c>
      <c r="AH29" s="31">
        <v>21</v>
      </c>
      <c r="AI29" s="31">
        <v>22</v>
      </c>
      <c r="AJ29" s="146">
        <v>127</v>
      </c>
      <c r="AK29" s="125">
        <v>129</v>
      </c>
      <c r="AL29" s="71">
        <v>116</v>
      </c>
      <c r="AM29" s="71">
        <v>113</v>
      </c>
      <c r="AN29" s="71">
        <v>0</v>
      </c>
      <c r="AO29" s="71">
        <v>15</v>
      </c>
      <c r="AP29" s="226"/>
      <c r="AQ29" s="148" t="s">
        <v>91</v>
      </c>
      <c r="AR29" s="71">
        <v>100</v>
      </c>
      <c r="AS29" s="71">
        <v>3524</v>
      </c>
      <c r="AT29" s="71">
        <v>120</v>
      </c>
      <c r="AU29" s="71">
        <v>26</v>
      </c>
      <c r="AV29" s="71">
        <v>78</v>
      </c>
      <c r="AW29" s="71">
        <v>102</v>
      </c>
      <c r="AX29" s="71">
        <v>150</v>
      </c>
      <c r="AY29" s="71">
        <v>142</v>
      </c>
      <c r="AZ29" s="71">
        <v>122</v>
      </c>
      <c r="BA29" s="226"/>
      <c r="BB29" s="148" t="s">
        <v>91</v>
      </c>
      <c r="BC29" s="152">
        <v>140</v>
      </c>
      <c r="BD29" s="71">
        <v>106</v>
      </c>
      <c r="BE29" s="71">
        <v>29</v>
      </c>
      <c r="BF29" s="152">
        <v>39</v>
      </c>
      <c r="BG29" s="32">
        <v>15</v>
      </c>
      <c r="BH29" s="152">
        <v>179</v>
      </c>
      <c r="BI29" s="152">
        <v>121</v>
      </c>
      <c r="BJ29" s="226"/>
      <c r="BK29" s="148" t="s">
        <v>91</v>
      </c>
      <c r="BL29" s="71">
        <v>13</v>
      </c>
      <c r="BM29" s="71">
        <v>39</v>
      </c>
      <c r="BN29" s="71">
        <v>458</v>
      </c>
      <c r="BO29" s="71">
        <v>385</v>
      </c>
      <c r="BP29" s="71">
        <v>20</v>
      </c>
      <c r="BQ29" s="71">
        <v>230</v>
      </c>
      <c r="BR29" s="71">
        <v>405</v>
      </c>
      <c r="BS29" s="71">
        <v>225</v>
      </c>
      <c r="BT29" s="71">
        <v>8</v>
      </c>
      <c r="BU29" s="71">
        <v>10</v>
      </c>
      <c r="BV29" s="71">
        <v>6</v>
      </c>
      <c r="BW29" s="71">
        <v>0</v>
      </c>
      <c r="BX29" s="79"/>
      <c r="BY29" s="80" t="s">
        <v>100</v>
      </c>
      <c r="BZ29" s="80" t="s">
        <v>2479</v>
      </c>
      <c r="CA29" s="78">
        <v>8002</v>
      </c>
    </row>
    <row r="30" spans="1:79">
      <c r="A30" s="226"/>
      <c r="B30" s="25" t="s">
        <v>73</v>
      </c>
      <c r="C30" s="26">
        <v>1956</v>
      </c>
      <c r="D30" s="26">
        <v>946</v>
      </c>
      <c r="E30" s="26">
        <v>1791</v>
      </c>
      <c r="F30" s="26">
        <v>926</v>
      </c>
      <c r="G30" s="26">
        <v>2204</v>
      </c>
      <c r="H30" s="26">
        <v>1088</v>
      </c>
      <c r="I30" s="26">
        <v>1445</v>
      </c>
      <c r="J30" s="26">
        <v>679</v>
      </c>
      <c r="K30" s="26">
        <v>1351</v>
      </c>
      <c r="L30" s="26">
        <v>681</v>
      </c>
      <c r="M30" s="41">
        <v>8747</v>
      </c>
      <c r="N30" s="41">
        <v>4320</v>
      </c>
      <c r="O30" s="226"/>
      <c r="P30" s="42" t="s">
        <v>73</v>
      </c>
      <c r="Q30" s="26">
        <v>190</v>
      </c>
      <c r="R30" s="26">
        <v>68</v>
      </c>
      <c r="S30" s="26">
        <v>151</v>
      </c>
      <c r="T30" s="26">
        <v>77</v>
      </c>
      <c r="U30" s="26">
        <v>124</v>
      </c>
      <c r="V30" s="26">
        <v>52</v>
      </c>
      <c r="W30" s="26">
        <v>117</v>
      </c>
      <c r="X30" s="26">
        <v>49</v>
      </c>
      <c r="Y30" s="26">
        <v>28</v>
      </c>
      <c r="Z30" s="26">
        <v>9</v>
      </c>
      <c r="AA30" s="41">
        <v>610</v>
      </c>
      <c r="AB30" s="41">
        <v>255</v>
      </c>
      <c r="AC30" s="226"/>
      <c r="AD30" s="42" t="s">
        <v>73</v>
      </c>
      <c r="AE30" s="41">
        <v>55</v>
      </c>
      <c r="AF30" s="41">
        <v>52</v>
      </c>
      <c r="AG30" s="41">
        <v>55</v>
      </c>
      <c r="AH30" s="41">
        <v>44</v>
      </c>
      <c r="AI30" s="41">
        <v>47</v>
      </c>
      <c r="AJ30" s="41">
        <v>253</v>
      </c>
      <c r="AK30" s="26">
        <v>240</v>
      </c>
      <c r="AL30" s="26">
        <v>220</v>
      </c>
      <c r="AM30" s="26">
        <v>139</v>
      </c>
      <c r="AN30" s="26">
        <v>4</v>
      </c>
      <c r="AO30" s="26">
        <v>39</v>
      </c>
      <c r="AP30" s="226"/>
      <c r="AQ30" s="42" t="s">
        <v>73</v>
      </c>
      <c r="AR30" s="26">
        <v>100</v>
      </c>
      <c r="AS30" s="26">
        <v>4690</v>
      </c>
      <c r="AT30" s="26">
        <v>347</v>
      </c>
      <c r="AU30" s="26">
        <v>95</v>
      </c>
      <c r="AV30" s="26">
        <v>91</v>
      </c>
      <c r="AW30" s="26">
        <v>155</v>
      </c>
      <c r="AX30" s="26">
        <v>292</v>
      </c>
      <c r="AY30" s="26">
        <v>241</v>
      </c>
      <c r="AZ30" s="26">
        <v>215</v>
      </c>
      <c r="BA30" s="226"/>
      <c r="BB30" s="42" t="s">
        <v>73</v>
      </c>
      <c r="BC30" s="41">
        <v>266</v>
      </c>
      <c r="BD30" s="26">
        <v>163</v>
      </c>
      <c r="BE30" s="26">
        <v>41</v>
      </c>
      <c r="BF30" s="41">
        <v>54</v>
      </c>
      <c r="BG30" s="41">
        <v>21</v>
      </c>
      <c r="BH30" s="41">
        <v>320</v>
      </c>
      <c r="BI30" s="41">
        <v>184</v>
      </c>
      <c r="BJ30" s="226"/>
      <c r="BK30" s="42" t="s">
        <v>73</v>
      </c>
      <c r="BL30" s="41">
        <v>297</v>
      </c>
      <c r="BM30" s="41">
        <v>57</v>
      </c>
      <c r="BN30" s="41">
        <v>728</v>
      </c>
      <c r="BO30" s="41">
        <v>689</v>
      </c>
      <c r="BP30" s="41">
        <v>195</v>
      </c>
      <c r="BQ30" s="41">
        <v>483</v>
      </c>
      <c r="BR30" s="41">
        <v>726</v>
      </c>
      <c r="BS30" s="41">
        <v>504</v>
      </c>
      <c r="BT30" s="41">
        <v>16</v>
      </c>
      <c r="BU30" s="41">
        <v>35</v>
      </c>
      <c r="BV30" s="41">
        <v>10</v>
      </c>
      <c r="BW30" s="41">
        <v>15</v>
      </c>
      <c r="BX30" s="79"/>
      <c r="BY30" s="80" t="s">
        <v>100</v>
      </c>
      <c r="BZ30" s="80" t="s">
        <v>2480</v>
      </c>
      <c r="CA30" s="78">
        <v>11356</v>
      </c>
    </row>
    <row r="31" spans="1:79">
      <c r="A31" s="226" t="s">
        <v>101</v>
      </c>
      <c r="B31" s="148" t="s">
        <v>90</v>
      </c>
      <c r="C31" s="71">
        <v>2272</v>
      </c>
      <c r="D31" s="71">
        <v>1130</v>
      </c>
      <c r="E31" s="71">
        <v>2042</v>
      </c>
      <c r="F31" s="71">
        <v>1030</v>
      </c>
      <c r="G31" s="71">
        <v>1951</v>
      </c>
      <c r="H31" s="71">
        <v>931</v>
      </c>
      <c r="I31" s="71">
        <v>1651</v>
      </c>
      <c r="J31" s="71">
        <v>848</v>
      </c>
      <c r="K31" s="71">
        <v>1673</v>
      </c>
      <c r="L31" s="71">
        <v>849</v>
      </c>
      <c r="M31" s="146">
        <v>9589</v>
      </c>
      <c r="N31" s="146">
        <v>4788</v>
      </c>
      <c r="O31" s="226" t="s">
        <v>101</v>
      </c>
      <c r="P31" s="148" t="s">
        <v>90</v>
      </c>
      <c r="Q31" s="71">
        <v>166</v>
      </c>
      <c r="R31" s="71">
        <v>82</v>
      </c>
      <c r="S31" s="71">
        <v>183</v>
      </c>
      <c r="T31" s="71">
        <v>76</v>
      </c>
      <c r="U31" s="71">
        <v>210</v>
      </c>
      <c r="V31" s="71">
        <v>87</v>
      </c>
      <c r="W31" s="71">
        <v>131</v>
      </c>
      <c r="X31" s="71">
        <v>61</v>
      </c>
      <c r="Y31" s="71">
        <v>100</v>
      </c>
      <c r="Z31" s="71">
        <v>50</v>
      </c>
      <c r="AA31" s="146">
        <v>790</v>
      </c>
      <c r="AB31" s="146">
        <v>356</v>
      </c>
      <c r="AC31" s="226" t="s">
        <v>101</v>
      </c>
      <c r="AD31" s="148" t="s">
        <v>90</v>
      </c>
      <c r="AE31" s="31">
        <v>90</v>
      </c>
      <c r="AF31" s="31">
        <v>87</v>
      </c>
      <c r="AG31" s="31">
        <v>86</v>
      </c>
      <c r="AH31" s="31">
        <v>83</v>
      </c>
      <c r="AI31" s="31">
        <v>85</v>
      </c>
      <c r="AJ31" s="146">
        <v>431</v>
      </c>
      <c r="AK31" s="125">
        <v>344</v>
      </c>
      <c r="AL31" s="71">
        <v>276</v>
      </c>
      <c r="AM31" s="71">
        <v>127</v>
      </c>
      <c r="AN31" s="71">
        <v>12</v>
      </c>
      <c r="AO31" s="71">
        <v>88</v>
      </c>
      <c r="AP31" s="226" t="s">
        <v>101</v>
      </c>
      <c r="AQ31" s="148" t="s">
        <v>90</v>
      </c>
      <c r="AR31" s="71">
        <v>193</v>
      </c>
      <c r="AS31" s="71">
        <v>2460</v>
      </c>
      <c r="AT31" s="71">
        <v>1222</v>
      </c>
      <c r="AU31" s="71">
        <v>119</v>
      </c>
      <c r="AV31" s="71">
        <v>27</v>
      </c>
      <c r="AW31" s="71">
        <v>109</v>
      </c>
      <c r="AX31" s="71">
        <v>414</v>
      </c>
      <c r="AY31" s="71">
        <v>343</v>
      </c>
      <c r="AZ31" s="71">
        <v>339</v>
      </c>
      <c r="BA31" s="226" t="s">
        <v>101</v>
      </c>
      <c r="BB31" s="148" t="s">
        <v>90</v>
      </c>
      <c r="BC31" s="152">
        <v>355</v>
      </c>
      <c r="BD31" s="71">
        <v>265</v>
      </c>
      <c r="BE31" s="71">
        <v>22</v>
      </c>
      <c r="BF31" s="152">
        <v>65</v>
      </c>
      <c r="BG31" s="32">
        <v>39</v>
      </c>
      <c r="BH31" s="152">
        <v>420</v>
      </c>
      <c r="BI31" s="152">
        <v>304</v>
      </c>
      <c r="BJ31" s="226" t="s">
        <v>101</v>
      </c>
      <c r="BK31" s="148" t="s">
        <v>90</v>
      </c>
      <c r="BL31" s="71">
        <v>1251</v>
      </c>
      <c r="BM31" s="71">
        <v>61</v>
      </c>
      <c r="BN31" s="71">
        <v>866</v>
      </c>
      <c r="BO31" s="71">
        <v>1158</v>
      </c>
      <c r="BP31" s="71">
        <v>422</v>
      </c>
      <c r="BQ31" s="71">
        <v>927</v>
      </c>
      <c r="BR31" s="71">
        <v>1069</v>
      </c>
      <c r="BS31" s="71">
        <v>775</v>
      </c>
      <c r="BT31" s="71">
        <v>41</v>
      </c>
      <c r="BU31" s="71">
        <v>93</v>
      </c>
      <c r="BV31" s="71">
        <v>102</v>
      </c>
      <c r="BW31" s="71">
        <v>76</v>
      </c>
      <c r="BX31" s="79"/>
      <c r="BY31" s="80" t="s">
        <v>101</v>
      </c>
      <c r="BZ31" s="80" t="s">
        <v>2496</v>
      </c>
      <c r="CA31" s="78">
        <v>9390</v>
      </c>
    </row>
    <row r="32" spans="1:79">
      <c r="A32" s="226"/>
      <c r="B32" s="148" t="s">
        <v>91</v>
      </c>
      <c r="C32" s="71">
        <v>7323</v>
      </c>
      <c r="D32" s="71">
        <v>3687</v>
      </c>
      <c r="E32" s="71">
        <v>7007</v>
      </c>
      <c r="F32" s="71">
        <v>3490</v>
      </c>
      <c r="G32" s="71">
        <v>6534</v>
      </c>
      <c r="H32" s="71">
        <v>3267</v>
      </c>
      <c r="I32" s="71">
        <v>5760</v>
      </c>
      <c r="J32" s="71">
        <v>2869</v>
      </c>
      <c r="K32" s="71">
        <v>5104</v>
      </c>
      <c r="L32" s="71">
        <v>2633</v>
      </c>
      <c r="M32" s="146">
        <v>31728</v>
      </c>
      <c r="N32" s="146">
        <v>15946</v>
      </c>
      <c r="O32" s="226"/>
      <c r="P32" s="148" t="s">
        <v>91</v>
      </c>
      <c r="Q32" s="71">
        <v>371</v>
      </c>
      <c r="R32" s="71">
        <v>154</v>
      </c>
      <c r="S32" s="71">
        <v>374</v>
      </c>
      <c r="T32" s="71">
        <v>152</v>
      </c>
      <c r="U32" s="71">
        <v>374</v>
      </c>
      <c r="V32" s="71">
        <v>140</v>
      </c>
      <c r="W32" s="71">
        <v>327</v>
      </c>
      <c r="X32" s="71">
        <v>139</v>
      </c>
      <c r="Y32" s="71">
        <v>157</v>
      </c>
      <c r="Z32" s="71">
        <v>64</v>
      </c>
      <c r="AA32" s="146">
        <v>1603</v>
      </c>
      <c r="AB32" s="146">
        <v>649</v>
      </c>
      <c r="AC32" s="226"/>
      <c r="AD32" s="148" t="s">
        <v>91</v>
      </c>
      <c r="AE32" s="31">
        <v>261</v>
      </c>
      <c r="AF32" s="31">
        <v>255</v>
      </c>
      <c r="AG32" s="31">
        <v>249</v>
      </c>
      <c r="AH32" s="31">
        <v>230</v>
      </c>
      <c r="AI32" s="31">
        <v>226</v>
      </c>
      <c r="AJ32" s="146">
        <v>1221</v>
      </c>
      <c r="AK32" s="125">
        <v>1045</v>
      </c>
      <c r="AL32" s="71">
        <v>996</v>
      </c>
      <c r="AM32" s="71">
        <v>914</v>
      </c>
      <c r="AN32" s="71">
        <v>38</v>
      </c>
      <c r="AO32" s="71">
        <v>187</v>
      </c>
      <c r="AP32" s="226"/>
      <c r="AQ32" s="148" t="s">
        <v>91</v>
      </c>
      <c r="AR32" s="71">
        <v>923</v>
      </c>
      <c r="AS32" s="71">
        <v>8933</v>
      </c>
      <c r="AT32" s="71">
        <v>3350</v>
      </c>
      <c r="AU32" s="71">
        <v>1041</v>
      </c>
      <c r="AV32" s="71">
        <v>599</v>
      </c>
      <c r="AW32" s="71">
        <v>663</v>
      </c>
      <c r="AX32" s="71">
        <v>1163</v>
      </c>
      <c r="AY32" s="71">
        <v>984</v>
      </c>
      <c r="AZ32" s="71">
        <v>943</v>
      </c>
      <c r="BA32" s="226"/>
      <c r="BB32" s="148" t="s">
        <v>91</v>
      </c>
      <c r="BC32" s="152">
        <v>1055</v>
      </c>
      <c r="BD32" s="71">
        <v>950</v>
      </c>
      <c r="BE32" s="71">
        <v>236</v>
      </c>
      <c r="BF32" s="152">
        <v>430</v>
      </c>
      <c r="BG32" s="32">
        <v>257</v>
      </c>
      <c r="BH32" s="152">
        <v>1485</v>
      </c>
      <c r="BI32" s="152">
        <v>1207</v>
      </c>
      <c r="BJ32" s="226"/>
      <c r="BK32" s="148" t="s">
        <v>91</v>
      </c>
      <c r="BL32" s="71">
        <v>6978</v>
      </c>
      <c r="BM32" s="71">
        <v>1100</v>
      </c>
      <c r="BN32" s="71">
        <v>3220</v>
      </c>
      <c r="BO32" s="71">
        <v>4252</v>
      </c>
      <c r="BP32" s="71">
        <v>1631</v>
      </c>
      <c r="BQ32" s="71">
        <v>3212</v>
      </c>
      <c r="BR32" s="71">
        <v>4790</v>
      </c>
      <c r="BS32" s="71">
        <v>3325</v>
      </c>
      <c r="BT32" s="71">
        <v>450</v>
      </c>
      <c r="BU32" s="71">
        <v>308</v>
      </c>
      <c r="BV32" s="71">
        <v>240</v>
      </c>
      <c r="BW32" s="71">
        <v>1518</v>
      </c>
      <c r="BX32" s="79"/>
      <c r="BY32" s="80" t="s">
        <v>101</v>
      </c>
      <c r="BZ32" s="80" t="s">
        <v>2497</v>
      </c>
      <c r="CA32" s="78">
        <v>35998</v>
      </c>
    </row>
    <row r="33" spans="1:79">
      <c r="A33" s="226"/>
      <c r="B33" s="25" t="s">
        <v>73</v>
      </c>
      <c r="C33" s="26">
        <v>9595</v>
      </c>
      <c r="D33" s="26">
        <v>4817</v>
      </c>
      <c r="E33" s="26">
        <v>9049</v>
      </c>
      <c r="F33" s="26">
        <v>4520</v>
      </c>
      <c r="G33" s="26">
        <v>8485</v>
      </c>
      <c r="H33" s="26">
        <v>4198</v>
      </c>
      <c r="I33" s="26">
        <v>7411</v>
      </c>
      <c r="J33" s="26">
        <v>3717</v>
      </c>
      <c r="K33" s="26">
        <v>6777</v>
      </c>
      <c r="L33" s="26">
        <v>3482</v>
      </c>
      <c r="M33" s="41">
        <v>41317</v>
      </c>
      <c r="N33" s="41">
        <v>20734</v>
      </c>
      <c r="O33" s="226"/>
      <c r="P33" s="42" t="s">
        <v>73</v>
      </c>
      <c r="Q33" s="26">
        <v>537</v>
      </c>
      <c r="R33" s="26">
        <v>236</v>
      </c>
      <c r="S33" s="26">
        <v>557</v>
      </c>
      <c r="T33" s="26">
        <v>228</v>
      </c>
      <c r="U33" s="26">
        <v>584</v>
      </c>
      <c r="V33" s="26">
        <v>227</v>
      </c>
      <c r="W33" s="26">
        <v>458</v>
      </c>
      <c r="X33" s="26">
        <v>200</v>
      </c>
      <c r="Y33" s="26">
        <v>257</v>
      </c>
      <c r="Z33" s="26">
        <v>114</v>
      </c>
      <c r="AA33" s="41">
        <v>2393</v>
      </c>
      <c r="AB33" s="41">
        <v>1005</v>
      </c>
      <c r="AC33" s="226"/>
      <c r="AD33" s="42" t="s">
        <v>73</v>
      </c>
      <c r="AE33" s="41">
        <v>351</v>
      </c>
      <c r="AF33" s="41">
        <v>342</v>
      </c>
      <c r="AG33" s="41">
        <v>335</v>
      </c>
      <c r="AH33" s="41">
        <v>313</v>
      </c>
      <c r="AI33" s="41">
        <v>311</v>
      </c>
      <c r="AJ33" s="41">
        <v>1652</v>
      </c>
      <c r="AK33" s="26">
        <v>1389</v>
      </c>
      <c r="AL33" s="26">
        <v>1272</v>
      </c>
      <c r="AM33" s="26">
        <v>1041</v>
      </c>
      <c r="AN33" s="26">
        <v>50</v>
      </c>
      <c r="AO33" s="26">
        <v>275</v>
      </c>
      <c r="AP33" s="226"/>
      <c r="AQ33" s="42" t="s">
        <v>73</v>
      </c>
      <c r="AR33" s="26">
        <v>1116</v>
      </c>
      <c r="AS33" s="26">
        <v>11393</v>
      </c>
      <c r="AT33" s="26">
        <v>4572</v>
      </c>
      <c r="AU33" s="26">
        <v>1160</v>
      </c>
      <c r="AV33" s="26">
        <v>626</v>
      </c>
      <c r="AW33" s="26">
        <v>772</v>
      </c>
      <c r="AX33" s="26">
        <v>1577</v>
      </c>
      <c r="AY33" s="26">
        <v>1327</v>
      </c>
      <c r="AZ33" s="26">
        <v>1282</v>
      </c>
      <c r="BA33" s="226"/>
      <c r="BB33" s="42" t="s">
        <v>73</v>
      </c>
      <c r="BC33" s="41">
        <v>1410</v>
      </c>
      <c r="BD33" s="26">
        <v>1215</v>
      </c>
      <c r="BE33" s="26">
        <v>258</v>
      </c>
      <c r="BF33" s="41">
        <v>495</v>
      </c>
      <c r="BG33" s="41">
        <v>296</v>
      </c>
      <c r="BH33" s="41">
        <v>1905</v>
      </c>
      <c r="BI33" s="41">
        <v>1511</v>
      </c>
      <c r="BJ33" s="226"/>
      <c r="BK33" s="42" t="s">
        <v>73</v>
      </c>
      <c r="BL33" s="41">
        <v>8229</v>
      </c>
      <c r="BM33" s="41">
        <v>1161</v>
      </c>
      <c r="BN33" s="41">
        <v>4086</v>
      </c>
      <c r="BO33" s="41">
        <v>5410</v>
      </c>
      <c r="BP33" s="41">
        <v>2053</v>
      </c>
      <c r="BQ33" s="41">
        <v>4139</v>
      </c>
      <c r="BR33" s="41">
        <v>5859</v>
      </c>
      <c r="BS33" s="41">
        <v>4100</v>
      </c>
      <c r="BT33" s="41">
        <v>491</v>
      </c>
      <c r="BU33" s="41">
        <v>401</v>
      </c>
      <c r="BV33" s="41">
        <v>342</v>
      </c>
      <c r="BW33" s="41">
        <v>1594</v>
      </c>
      <c r="BX33" s="79"/>
      <c r="BY33" s="80" t="s">
        <v>101</v>
      </c>
      <c r="BZ33" s="80" t="s">
        <v>2498</v>
      </c>
      <c r="CA33" s="78">
        <v>45388</v>
      </c>
    </row>
    <row r="34" spans="1:79">
      <c r="A34" s="226" t="s">
        <v>102</v>
      </c>
      <c r="B34" s="148" t="s">
        <v>90</v>
      </c>
      <c r="C34" s="71">
        <v>1037</v>
      </c>
      <c r="D34" s="71">
        <v>494</v>
      </c>
      <c r="E34" s="71">
        <v>1016</v>
      </c>
      <c r="F34" s="71">
        <v>477</v>
      </c>
      <c r="G34" s="71">
        <v>963</v>
      </c>
      <c r="H34" s="71">
        <v>446</v>
      </c>
      <c r="I34" s="71">
        <v>727</v>
      </c>
      <c r="J34" s="71">
        <v>358</v>
      </c>
      <c r="K34" s="71">
        <v>640</v>
      </c>
      <c r="L34" s="71">
        <v>326</v>
      </c>
      <c r="M34" s="146">
        <v>4383</v>
      </c>
      <c r="N34" s="146">
        <v>2101</v>
      </c>
      <c r="O34" s="226" t="s">
        <v>102</v>
      </c>
      <c r="P34" s="148" t="s">
        <v>90</v>
      </c>
      <c r="Q34" s="71">
        <v>99</v>
      </c>
      <c r="R34" s="71">
        <v>45</v>
      </c>
      <c r="S34" s="71">
        <v>109</v>
      </c>
      <c r="T34" s="71">
        <v>51</v>
      </c>
      <c r="U34" s="71">
        <v>126</v>
      </c>
      <c r="V34" s="71">
        <v>53</v>
      </c>
      <c r="W34" s="71">
        <v>87</v>
      </c>
      <c r="X34" s="71">
        <v>38</v>
      </c>
      <c r="Y34" s="71">
        <v>33</v>
      </c>
      <c r="Z34" s="71">
        <v>13</v>
      </c>
      <c r="AA34" s="146">
        <v>454</v>
      </c>
      <c r="AB34" s="146">
        <v>200</v>
      </c>
      <c r="AC34" s="226" t="s">
        <v>102</v>
      </c>
      <c r="AD34" s="148" t="s">
        <v>90</v>
      </c>
      <c r="AE34" s="31">
        <v>33</v>
      </c>
      <c r="AF34" s="31">
        <v>32</v>
      </c>
      <c r="AG34" s="31">
        <v>31</v>
      </c>
      <c r="AH34" s="31">
        <v>29</v>
      </c>
      <c r="AI34" s="31">
        <v>28</v>
      </c>
      <c r="AJ34" s="146">
        <v>153</v>
      </c>
      <c r="AK34" s="125">
        <v>134</v>
      </c>
      <c r="AL34" s="71">
        <v>122</v>
      </c>
      <c r="AM34" s="71">
        <v>10</v>
      </c>
      <c r="AN34" s="71">
        <v>11</v>
      </c>
      <c r="AO34" s="71">
        <v>28</v>
      </c>
      <c r="AP34" s="226" t="s">
        <v>102</v>
      </c>
      <c r="AQ34" s="148" t="s">
        <v>90</v>
      </c>
      <c r="AR34" s="71">
        <v>198</v>
      </c>
      <c r="AS34" s="71">
        <v>1166</v>
      </c>
      <c r="AT34" s="71">
        <v>721</v>
      </c>
      <c r="AU34" s="71">
        <v>132</v>
      </c>
      <c r="AV34" s="71">
        <v>104</v>
      </c>
      <c r="AW34" s="71">
        <v>61</v>
      </c>
      <c r="AX34" s="71">
        <v>155</v>
      </c>
      <c r="AY34" s="71">
        <v>118</v>
      </c>
      <c r="AZ34" s="71">
        <v>112</v>
      </c>
      <c r="BA34" s="226" t="s">
        <v>102</v>
      </c>
      <c r="BB34" s="148" t="s">
        <v>90</v>
      </c>
      <c r="BC34" s="152">
        <v>126</v>
      </c>
      <c r="BD34" s="71">
        <v>88</v>
      </c>
      <c r="BE34" s="71">
        <v>7</v>
      </c>
      <c r="BF34" s="152">
        <v>10</v>
      </c>
      <c r="BG34" s="32">
        <v>3</v>
      </c>
      <c r="BH34" s="152">
        <v>136</v>
      </c>
      <c r="BI34" s="152">
        <v>91</v>
      </c>
      <c r="BJ34" s="226" t="s">
        <v>102</v>
      </c>
      <c r="BK34" s="148" t="s">
        <v>90</v>
      </c>
      <c r="BL34" s="71">
        <v>952</v>
      </c>
      <c r="BM34" s="71">
        <v>331</v>
      </c>
      <c r="BN34" s="71">
        <v>239</v>
      </c>
      <c r="BO34" s="71">
        <v>370</v>
      </c>
      <c r="BP34" s="71">
        <v>37</v>
      </c>
      <c r="BQ34" s="71">
        <v>349</v>
      </c>
      <c r="BR34" s="71">
        <v>426</v>
      </c>
      <c r="BS34" s="71">
        <v>326</v>
      </c>
      <c r="BT34" s="71">
        <v>21</v>
      </c>
      <c r="BU34" s="71">
        <v>26</v>
      </c>
      <c r="BV34" s="71">
        <v>65</v>
      </c>
      <c r="BW34" s="71">
        <v>116</v>
      </c>
      <c r="BX34" s="79"/>
      <c r="BY34" s="80" t="s">
        <v>102</v>
      </c>
      <c r="BZ34" s="80" t="s">
        <v>2520</v>
      </c>
      <c r="CA34" s="78">
        <v>5741</v>
      </c>
    </row>
    <row r="35" spans="1:79">
      <c r="A35" s="226"/>
      <c r="B35" s="148" t="s">
        <v>91</v>
      </c>
      <c r="C35" s="71">
        <v>644</v>
      </c>
      <c r="D35" s="71">
        <v>308</v>
      </c>
      <c r="E35" s="71">
        <v>675</v>
      </c>
      <c r="F35" s="71">
        <v>322</v>
      </c>
      <c r="G35" s="71">
        <v>644</v>
      </c>
      <c r="H35" s="71">
        <v>316</v>
      </c>
      <c r="I35" s="71">
        <v>573</v>
      </c>
      <c r="J35" s="71">
        <v>286</v>
      </c>
      <c r="K35" s="71">
        <v>498</v>
      </c>
      <c r="L35" s="71">
        <v>249</v>
      </c>
      <c r="M35" s="146">
        <v>3034</v>
      </c>
      <c r="N35" s="146">
        <v>1481</v>
      </c>
      <c r="O35" s="226"/>
      <c r="P35" s="148" t="s">
        <v>91</v>
      </c>
      <c r="Q35" s="71">
        <v>52</v>
      </c>
      <c r="R35" s="71">
        <v>21</v>
      </c>
      <c r="S35" s="71">
        <v>54</v>
      </c>
      <c r="T35" s="71">
        <v>24</v>
      </c>
      <c r="U35" s="71">
        <v>57</v>
      </c>
      <c r="V35" s="71">
        <v>17</v>
      </c>
      <c r="W35" s="71">
        <v>52</v>
      </c>
      <c r="X35" s="71">
        <v>21</v>
      </c>
      <c r="Y35" s="71">
        <v>35</v>
      </c>
      <c r="Z35" s="71">
        <v>16</v>
      </c>
      <c r="AA35" s="146">
        <v>250</v>
      </c>
      <c r="AB35" s="146">
        <v>99</v>
      </c>
      <c r="AC35" s="226"/>
      <c r="AD35" s="148" t="s">
        <v>91</v>
      </c>
      <c r="AE35" s="31">
        <v>16</v>
      </c>
      <c r="AF35" s="31">
        <v>16</v>
      </c>
      <c r="AG35" s="31">
        <v>16</v>
      </c>
      <c r="AH35" s="31">
        <v>16</v>
      </c>
      <c r="AI35" s="31">
        <v>15</v>
      </c>
      <c r="AJ35" s="146">
        <v>79</v>
      </c>
      <c r="AK35" s="125">
        <v>71</v>
      </c>
      <c r="AL35" s="71">
        <v>66</v>
      </c>
      <c r="AM35" s="71">
        <v>51</v>
      </c>
      <c r="AN35" s="71">
        <v>0</v>
      </c>
      <c r="AO35" s="71">
        <v>10</v>
      </c>
      <c r="AP35" s="226"/>
      <c r="AQ35" s="148" t="s">
        <v>91</v>
      </c>
      <c r="AR35" s="71">
        <v>54</v>
      </c>
      <c r="AS35" s="71">
        <v>631</v>
      </c>
      <c r="AT35" s="71">
        <v>481</v>
      </c>
      <c r="AU35" s="71">
        <v>65</v>
      </c>
      <c r="AV35" s="71">
        <v>24</v>
      </c>
      <c r="AW35" s="71">
        <v>65</v>
      </c>
      <c r="AX35" s="71">
        <v>80</v>
      </c>
      <c r="AY35" s="71">
        <v>70</v>
      </c>
      <c r="AZ35" s="71">
        <v>58</v>
      </c>
      <c r="BA35" s="226"/>
      <c r="BB35" s="148" t="s">
        <v>91</v>
      </c>
      <c r="BC35" s="152">
        <v>78</v>
      </c>
      <c r="BD35" s="71">
        <v>63</v>
      </c>
      <c r="BE35" s="71">
        <v>4</v>
      </c>
      <c r="BF35" s="152">
        <v>29</v>
      </c>
      <c r="BG35" s="32">
        <v>15</v>
      </c>
      <c r="BH35" s="152">
        <v>107</v>
      </c>
      <c r="BI35" s="152">
        <v>78</v>
      </c>
      <c r="BJ35" s="226"/>
      <c r="BK35" s="148" t="s">
        <v>91</v>
      </c>
      <c r="BL35" s="71">
        <v>464</v>
      </c>
      <c r="BM35" s="71">
        <v>271</v>
      </c>
      <c r="BN35" s="71">
        <v>77</v>
      </c>
      <c r="BO35" s="71">
        <v>240</v>
      </c>
      <c r="BP35" s="71">
        <v>12</v>
      </c>
      <c r="BQ35" s="71">
        <v>78</v>
      </c>
      <c r="BR35" s="71">
        <v>269</v>
      </c>
      <c r="BS35" s="71">
        <v>95</v>
      </c>
      <c r="BT35" s="71">
        <v>7</v>
      </c>
      <c r="BU35" s="71">
        <v>30</v>
      </c>
      <c r="BV35" s="71">
        <v>19</v>
      </c>
      <c r="BW35" s="71">
        <v>141</v>
      </c>
      <c r="BX35" s="79"/>
      <c r="BY35" s="80" t="s">
        <v>102</v>
      </c>
      <c r="BZ35" s="80" t="s">
        <v>2521</v>
      </c>
      <c r="CA35" s="78">
        <v>3139</v>
      </c>
    </row>
    <row r="36" spans="1:79">
      <c r="A36" s="226"/>
      <c r="B36" s="25" t="s">
        <v>73</v>
      </c>
      <c r="C36" s="26">
        <v>1681</v>
      </c>
      <c r="D36" s="26">
        <v>802</v>
      </c>
      <c r="E36" s="26">
        <v>1691</v>
      </c>
      <c r="F36" s="26">
        <v>799</v>
      </c>
      <c r="G36" s="26">
        <v>1607</v>
      </c>
      <c r="H36" s="26">
        <v>762</v>
      </c>
      <c r="I36" s="26">
        <v>1300</v>
      </c>
      <c r="J36" s="26">
        <v>644</v>
      </c>
      <c r="K36" s="26">
        <v>1138</v>
      </c>
      <c r="L36" s="26">
        <v>575</v>
      </c>
      <c r="M36" s="41">
        <v>7417</v>
      </c>
      <c r="N36" s="41">
        <v>3582</v>
      </c>
      <c r="O36" s="226"/>
      <c r="P36" s="42" t="s">
        <v>73</v>
      </c>
      <c r="Q36" s="26">
        <v>151</v>
      </c>
      <c r="R36" s="26">
        <v>66</v>
      </c>
      <c r="S36" s="26">
        <v>163</v>
      </c>
      <c r="T36" s="26">
        <v>75</v>
      </c>
      <c r="U36" s="26">
        <v>183</v>
      </c>
      <c r="V36" s="26">
        <v>70</v>
      </c>
      <c r="W36" s="26">
        <v>139</v>
      </c>
      <c r="X36" s="26">
        <v>59</v>
      </c>
      <c r="Y36" s="26">
        <v>68</v>
      </c>
      <c r="Z36" s="26">
        <v>29</v>
      </c>
      <c r="AA36" s="41">
        <v>704</v>
      </c>
      <c r="AB36" s="41">
        <v>299</v>
      </c>
      <c r="AC36" s="226"/>
      <c r="AD36" s="42" t="s">
        <v>73</v>
      </c>
      <c r="AE36" s="41">
        <v>49</v>
      </c>
      <c r="AF36" s="41">
        <v>48</v>
      </c>
      <c r="AG36" s="41">
        <v>47</v>
      </c>
      <c r="AH36" s="41">
        <v>45</v>
      </c>
      <c r="AI36" s="41">
        <v>43</v>
      </c>
      <c r="AJ36" s="41">
        <v>232</v>
      </c>
      <c r="AK36" s="26">
        <v>205</v>
      </c>
      <c r="AL36" s="26">
        <v>188</v>
      </c>
      <c r="AM36" s="26">
        <v>61</v>
      </c>
      <c r="AN36" s="26">
        <v>11</v>
      </c>
      <c r="AO36" s="26">
        <v>38</v>
      </c>
      <c r="AP36" s="226"/>
      <c r="AQ36" s="42" t="s">
        <v>73</v>
      </c>
      <c r="AR36" s="26">
        <v>252</v>
      </c>
      <c r="AS36" s="26">
        <v>1797</v>
      </c>
      <c r="AT36" s="26">
        <v>1202</v>
      </c>
      <c r="AU36" s="26">
        <v>197</v>
      </c>
      <c r="AV36" s="26">
        <v>128</v>
      </c>
      <c r="AW36" s="26">
        <v>126</v>
      </c>
      <c r="AX36" s="26">
        <v>235</v>
      </c>
      <c r="AY36" s="26">
        <v>188</v>
      </c>
      <c r="AZ36" s="26">
        <v>170</v>
      </c>
      <c r="BA36" s="226"/>
      <c r="BB36" s="42" t="s">
        <v>73</v>
      </c>
      <c r="BC36" s="41">
        <v>204</v>
      </c>
      <c r="BD36" s="26">
        <v>151</v>
      </c>
      <c r="BE36" s="26">
        <v>11</v>
      </c>
      <c r="BF36" s="41">
        <v>39</v>
      </c>
      <c r="BG36" s="41">
        <v>18</v>
      </c>
      <c r="BH36" s="41">
        <v>243</v>
      </c>
      <c r="BI36" s="41">
        <v>169</v>
      </c>
      <c r="BJ36" s="226"/>
      <c r="BK36" s="42" t="s">
        <v>73</v>
      </c>
      <c r="BL36" s="41">
        <v>1416</v>
      </c>
      <c r="BM36" s="41">
        <v>602</v>
      </c>
      <c r="BN36" s="41">
        <v>316</v>
      </c>
      <c r="BO36" s="41">
        <v>610</v>
      </c>
      <c r="BP36" s="41">
        <v>49</v>
      </c>
      <c r="BQ36" s="41">
        <v>427</v>
      </c>
      <c r="BR36" s="41">
        <v>695</v>
      </c>
      <c r="BS36" s="41">
        <v>421</v>
      </c>
      <c r="BT36" s="41">
        <v>28</v>
      </c>
      <c r="BU36" s="41">
        <v>56</v>
      </c>
      <c r="BV36" s="41">
        <v>84</v>
      </c>
      <c r="BW36" s="41">
        <v>257</v>
      </c>
      <c r="BX36" s="79"/>
      <c r="BY36" s="80" t="s">
        <v>102</v>
      </c>
      <c r="BZ36" s="80" t="s">
        <v>2522</v>
      </c>
      <c r="CA36" s="78">
        <v>8880</v>
      </c>
    </row>
    <row r="37" spans="1:79">
      <c r="A37" s="226" t="s">
        <v>103</v>
      </c>
      <c r="B37" s="148" t="s">
        <v>90</v>
      </c>
      <c r="C37" s="71">
        <v>2527</v>
      </c>
      <c r="D37" s="71">
        <v>1235</v>
      </c>
      <c r="E37" s="71">
        <v>2435</v>
      </c>
      <c r="F37" s="71">
        <v>1206</v>
      </c>
      <c r="G37" s="71">
        <v>2209</v>
      </c>
      <c r="H37" s="71">
        <v>1108</v>
      </c>
      <c r="I37" s="71">
        <v>1859</v>
      </c>
      <c r="J37" s="71">
        <v>954</v>
      </c>
      <c r="K37" s="71">
        <v>1576</v>
      </c>
      <c r="L37" s="71">
        <v>831</v>
      </c>
      <c r="M37" s="146">
        <v>10606</v>
      </c>
      <c r="N37" s="146">
        <v>5334</v>
      </c>
      <c r="O37" s="226" t="s">
        <v>103</v>
      </c>
      <c r="P37" s="148" t="s">
        <v>90</v>
      </c>
      <c r="Q37" s="71">
        <v>239</v>
      </c>
      <c r="R37" s="71">
        <v>104</v>
      </c>
      <c r="S37" s="71">
        <v>200</v>
      </c>
      <c r="T37" s="71">
        <v>82</v>
      </c>
      <c r="U37" s="71">
        <v>212</v>
      </c>
      <c r="V37" s="71">
        <v>100</v>
      </c>
      <c r="W37" s="71">
        <v>149</v>
      </c>
      <c r="X37" s="71">
        <v>69</v>
      </c>
      <c r="Y37" s="71">
        <v>107</v>
      </c>
      <c r="Z37" s="71">
        <v>52</v>
      </c>
      <c r="AA37" s="146">
        <v>907</v>
      </c>
      <c r="AB37" s="146">
        <v>407</v>
      </c>
      <c r="AC37" s="226" t="s">
        <v>103</v>
      </c>
      <c r="AD37" s="148" t="s">
        <v>90</v>
      </c>
      <c r="AE37" s="31">
        <v>77</v>
      </c>
      <c r="AF37" s="31">
        <v>78</v>
      </c>
      <c r="AG37" s="31">
        <v>73</v>
      </c>
      <c r="AH37" s="31">
        <v>71</v>
      </c>
      <c r="AI37" s="31">
        <v>66</v>
      </c>
      <c r="AJ37" s="146">
        <v>365</v>
      </c>
      <c r="AK37" s="125">
        <v>293</v>
      </c>
      <c r="AL37" s="71">
        <v>235</v>
      </c>
      <c r="AM37" s="71">
        <v>78</v>
      </c>
      <c r="AN37" s="71">
        <v>20</v>
      </c>
      <c r="AO37" s="71">
        <v>71</v>
      </c>
      <c r="AP37" s="226" t="s">
        <v>103</v>
      </c>
      <c r="AQ37" s="148" t="s">
        <v>90</v>
      </c>
      <c r="AR37" s="71">
        <v>57</v>
      </c>
      <c r="AS37" s="71">
        <v>2996</v>
      </c>
      <c r="AT37" s="71">
        <v>865</v>
      </c>
      <c r="AU37" s="71">
        <v>224</v>
      </c>
      <c r="AV37" s="71">
        <v>83</v>
      </c>
      <c r="AW37" s="71">
        <v>72</v>
      </c>
      <c r="AX37" s="71">
        <v>298</v>
      </c>
      <c r="AY37" s="71">
        <v>259</v>
      </c>
      <c r="AZ37" s="71">
        <v>265</v>
      </c>
      <c r="BA37" s="226" t="s">
        <v>103</v>
      </c>
      <c r="BB37" s="148" t="s">
        <v>90</v>
      </c>
      <c r="BC37" s="152">
        <v>282</v>
      </c>
      <c r="BD37" s="71">
        <v>187</v>
      </c>
      <c r="BE37" s="71">
        <v>21</v>
      </c>
      <c r="BF37" s="152">
        <v>44</v>
      </c>
      <c r="BG37" s="32">
        <v>21</v>
      </c>
      <c r="BH37" s="152">
        <v>326</v>
      </c>
      <c r="BI37" s="152">
        <v>208</v>
      </c>
      <c r="BJ37" s="226" t="s">
        <v>103</v>
      </c>
      <c r="BK37" s="148" t="s">
        <v>90</v>
      </c>
      <c r="BL37" s="71">
        <v>746</v>
      </c>
      <c r="BM37" s="71">
        <v>176</v>
      </c>
      <c r="BN37" s="71">
        <v>727</v>
      </c>
      <c r="BO37" s="71">
        <v>2144</v>
      </c>
      <c r="BP37" s="71">
        <v>310</v>
      </c>
      <c r="BQ37" s="71">
        <v>535</v>
      </c>
      <c r="BR37" s="71">
        <v>1038</v>
      </c>
      <c r="BS37" s="71">
        <v>299</v>
      </c>
      <c r="BT37" s="71">
        <v>87</v>
      </c>
      <c r="BU37" s="71">
        <v>161</v>
      </c>
      <c r="BV37" s="71">
        <v>82</v>
      </c>
      <c r="BW37" s="71">
        <v>84</v>
      </c>
      <c r="BX37" s="79"/>
      <c r="BY37" s="80" t="s">
        <v>103</v>
      </c>
      <c r="BZ37" s="80" t="s">
        <v>2532</v>
      </c>
      <c r="CA37" s="78">
        <v>9955</v>
      </c>
    </row>
    <row r="38" spans="1:79">
      <c r="A38" s="226"/>
      <c r="B38" s="148" t="s">
        <v>91</v>
      </c>
      <c r="C38" s="71">
        <v>6283</v>
      </c>
      <c r="D38" s="71">
        <v>3155</v>
      </c>
      <c r="E38" s="71">
        <v>6172</v>
      </c>
      <c r="F38" s="71">
        <v>2999</v>
      </c>
      <c r="G38" s="71">
        <v>5583</v>
      </c>
      <c r="H38" s="71">
        <v>2737</v>
      </c>
      <c r="I38" s="71">
        <v>4795</v>
      </c>
      <c r="J38" s="71">
        <v>2431</v>
      </c>
      <c r="K38" s="71">
        <v>4342</v>
      </c>
      <c r="L38" s="71">
        <v>2182</v>
      </c>
      <c r="M38" s="146">
        <v>27175</v>
      </c>
      <c r="N38" s="146">
        <v>13504</v>
      </c>
      <c r="O38" s="226"/>
      <c r="P38" s="148" t="s">
        <v>91</v>
      </c>
      <c r="Q38" s="71">
        <v>394</v>
      </c>
      <c r="R38" s="71">
        <v>182</v>
      </c>
      <c r="S38" s="71">
        <v>423</v>
      </c>
      <c r="T38" s="71">
        <v>164</v>
      </c>
      <c r="U38" s="71">
        <v>351</v>
      </c>
      <c r="V38" s="71">
        <v>163</v>
      </c>
      <c r="W38" s="71">
        <v>331</v>
      </c>
      <c r="X38" s="71">
        <v>130</v>
      </c>
      <c r="Y38" s="71">
        <v>206</v>
      </c>
      <c r="Z38" s="71">
        <v>96</v>
      </c>
      <c r="AA38" s="146">
        <v>1705</v>
      </c>
      <c r="AB38" s="146">
        <v>735</v>
      </c>
      <c r="AC38" s="226"/>
      <c r="AD38" s="148" t="s">
        <v>91</v>
      </c>
      <c r="AE38" s="31">
        <v>205</v>
      </c>
      <c r="AF38" s="31">
        <v>196</v>
      </c>
      <c r="AG38" s="31">
        <v>187</v>
      </c>
      <c r="AH38" s="31">
        <v>178</v>
      </c>
      <c r="AI38" s="31">
        <v>175</v>
      </c>
      <c r="AJ38" s="146">
        <v>941</v>
      </c>
      <c r="AK38" s="125">
        <v>832</v>
      </c>
      <c r="AL38" s="71">
        <v>780</v>
      </c>
      <c r="AM38" s="71">
        <v>670</v>
      </c>
      <c r="AN38" s="71">
        <v>31</v>
      </c>
      <c r="AO38" s="71">
        <v>155</v>
      </c>
      <c r="AP38" s="226"/>
      <c r="AQ38" s="148" t="s">
        <v>91</v>
      </c>
      <c r="AR38" s="71">
        <v>662</v>
      </c>
      <c r="AS38" s="71">
        <v>7291</v>
      </c>
      <c r="AT38" s="71">
        <v>3468</v>
      </c>
      <c r="AU38" s="71">
        <v>601</v>
      </c>
      <c r="AV38" s="71">
        <v>226</v>
      </c>
      <c r="AW38" s="71">
        <v>520</v>
      </c>
      <c r="AX38" s="71">
        <v>1061</v>
      </c>
      <c r="AY38" s="71">
        <v>767</v>
      </c>
      <c r="AZ38" s="71">
        <v>723</v>
      </c>
      <c r="BA38" s="226"/>
      <c r="BB38" s="148" t="s">
        <v>91</v>
      </c>
      <c r="BC38" s="152">
        <v>823</v>
      </c>
      <c r="BD38" s="71">
        <v>704</v>
      </c>
      <c r="BE38" s="71">
        <v>93</v>
      </c>
      <c r="BF38" s="152">
        <v>310</v>
      </c>
      <c r="BG38" s="32">
        <v>185</v>
      </c>
      <c r="BH38" s="152">
        <v>1133</v>
      </c>
      <c r="BI38" s="152">
        <v>889</v>
      </c>
      <c r="BJ38" s="226"/>
      <c r="BK38" s="148" t="s">
        <v>91</v>
      </c>
      <c r="BL38" s="71">
        <v>4117</v>
      </c>
      <c r="BM38" s="71">
        <v>149</v>
      </c>
      <c r="BN38" s="71">
        <v>2023</v>
      </c>
      <c r="BO38" s="71">
        <v>2573</v>
      </c>
      <c r="BP38" s="71">
        <v>520</v>
      </c>
      <c r="BQ38" s="71">
        <v>2379</v>
      </c>
      <c r="BR38" s="71">
        <v>3200</v>
      </c>
      <c r="BS38" s="71">
        <v>2285</v>
      </c>
      <c r="BT38" s="71">
        <v>276</v>
      </c>
      <c r="BU38" s="71">
        <v>280</v>
      </c>
      <c r="BV38" s="71">
        <v>187</v>
      </c>
      <c r="BW38" s="71">
        <v>318</v>
      </c>
      <c r="BX38" s="79"/>
      <c r="BY38" s="80" t="s">
        <v>103</v>
      </c>
      <c r="BZ38" s="80" t="s">
        <v>2533</v>
      </c>
      <c r="CA38" s="78">
        <v>29182</v>
      </c>
    </row>
    <row r="39" spans="1:79">
      <c r="A39" s="226"/>
      <c r="B39" s="25" t="s">
        <v>73</v>
      </c>
      <c r="C39" s="26">
        <v>8810</v>
      </c>
      <c r="D39" s="26">
        <v>4390</v>
      </c>
      <c r="E39" s="26">
        <v>8607</v>
      </c>
      <c r="F39" s="26">
        <v>4205</v>
      </c>
      <c r="G39" s="26">
        <v>7792</v>
      </c>
      <c r="H39" s="26">
        <v>3845</v>
      </c>
      <c r="I39" s="26">
        <v>6654</v>
      </c>
      <c r="J39" s="26">
        <v>3385</v>
      </c>
      <c r="K39" s="26">
        <v>5918</v>
      </c>
      <c r="L39" s="26">
        <v>3013</v>
      </c>
      <c r="M39" s="41">
        <v>37781</v>
      </c>
      <c r="N39" s="41">
        <v>18838</v>
      </c>
      <c r="O39" s="226"/>
      <c r="P39" s="42" t="s">
        <v>73</v>
      </c>
      <c r="Q39" s="26">
        <v>633</v>
      </c>
      <c r="R39" s="26">
        <v>286</v>
      </c>
      <c r="S39" s="26">
        <v>623</v>
      </c>
      <c r="T39" s="26">
        <v>246</v>
      </c>
      <c r="U39" s="26">
        <v>563</v>
      </c>
      <c r="V39" s="26">
        <v>263</v>
      </c>
      <c r="W39" s="26">
        <v>480</v>
      </c>
      <c r="X39" s="26">
        <v>199</v>
      </c>
      <c r="Y39" s="26">
        <v>313</v>
      </c>
      <c r="Z39" s="26">
        <v>148</v>
      </c>
      <c r="AA39" s="41">
        <v>2612</v>
      </c>
      <c r="AB39" s="41">
        <v>1142</v>
      </c>
      <c r="AC39" s="226"/>
      <c r="AD39" s="42" t="s">
        <v>73</v>
      </c>
      <c r="AE39" s="41">
        <v>282</v>
      </c>
      <c r="AF39" s="41">
        <v>274</v>
      </c>
      <c r="AG39" s="41">
        <v>260</v>
      </c>
      <c r="AH39" s="41">
        <v>249</v>
      </c>
      <c r="AI39" s="41">
        <v>241</v>
      </c>
      <c r="AJ39" s="41">
        <v>1306</v>
      </c>
      <c r="AK39" s="26">
        <v>1125</v>
      </c>
      <c r="AL39" s="26">
        <v>1015</v>
      </c>
      <c r="AM39" s="26">
        <v>748</v>
      </c>
      <c r="AN39" s="26">
        <v>51</v>
      </c>
      <c r="AO39" s="26">
        <v>226</v>
      </c>
      <c r="AP39" s="226"/>
      <c r="AQ39" s="42" t="s">
        <v>73</v>
      </c>
      <c r="AR39" s="26">
        <v>719</v>
      </c>
      <c r="AS39" s="26">
        <v>10287</v>
      </c>
      <c r="AT39" s="26">
        <v>4333</v>
      </c>
      <c r="AU39" s="26">
        <v>825</v>
      </c>
      <c r="AV39" s="26">
        <v>309</v>
      </c>
      <c r="AW39" s="26">
        <v>592</v>
      </c>
      <c r="AX39" s="26">
        <v>1359</v>
      </c>
      <c r="AY39" s="26">
        <v>1026</v>
      </c>
      <c r="AZ39" s="26">
        <v>988</v>
      </c>
      <c r="BA39" s="226"/>
      <c r="BB39" s="42" t="s">
        <v>73</v>
      </c>
      <c r="BC39" s="41">
        <v>1105</v>
      </c>
      <c r="BD39" s="26">
        <v>891</v>
      </c>
      <c r="BE39" s="26">
        <v>114</v>
      </c>
      <c r="BF39" s="41">
        <v>354</v>
      </c>
      <c r="BG39" s="41">
        <v>206</v>
      </c>
      <c r="BH39" s="41">
        <v>1459</v>
      </c>
      <c r="BI39" s="41">
        <v>1097</v>
      </c>
      <c r="BJ39" s="226"/>
      <c r="BK39" s="42" t="s">
        <v>73</v>
      </c>
      <c r="BL39" s="41">
        <v>4863</v>
      </c>
      <c r="BM39" s="41">
        <v>325</v>
      </c>
      <c r="BN39" s="41">
        <v>2750</v>
      </c>
      <c r="BO39" s="41">
        <v>4717</v>
      </c>
      <c r="BP39" s="41">
        <v>830</v>
      </c>
      <c r="BQ39" s="41">
        <v>2914</v>
      </c>
      <c r="BR39" s="41">
        <v>4238</v>
      </c>
      <c r="BS39" s="41">
        <v>2584</v>
      </c>
      <c r="BT39" s="41">
        <v>363</v>
      </c>
      <c r="BU39" s="41">
        <v>441</v>
      </c>
      <c r="BV39" s="41">
        <v>269</v>
      </c>
      <c r="BW39" s="41">
        <v>402</v>
      </c>
      <c r="BX39" s="79"/>
      <c r="BY39" s="80" t="s">
        <v>103</v>
      </c>
      <c r="BZ39" s="80" t="s">
        <v>2534</v>
      </c>
      <c r="CA39" s="78">
        <v>39137</v>
      </c>
    </row>
    <row r="40" spans="1:79">
      <c r="A40" s="226" t="s">
        <v>106</v>
      </c>
      <c r="B40" s="148" t="s">
        <v>90</v>
      </c>
      <c r="C40" s="71">
        <v>9734</v>
      </c>
      <c r="D40" s="71">
        <v>4691</v>
      </c>
      <c r="E40" s="71">
        <v>7700</v>
      </c>
      <c r="F40" s="71">
        <v>3664</v>
      </c>
      <c r="G40" s="71">
        <v>7043</v>
      </c>
      <c r="H40" s="71">
        <v>3419</v>
      </c>
      <c r="I40" s="71">
        <v>5857</v>
      </c>
      <c r="J40" s="71">
        <v>2935</v>
      </c>
      <c r="K40" s="71">
        <v>5034</v>
      </c>
      <c r="L40" s="71">
        <v>2582</v>
      </c>
      <c r="M40" s="146">
        <v>35368</v>
      </c>
      <c r="N40" s="146">
        <v>17291</v>
      </c>
      <c r="O40" s="226" t="s">
        <v>106</v>
      </c>
      <c r="P40" s="148" t="s">
        <v>90</v>
      </c>
      <c r="Q40" s="71">
        <v>1440</v>
      </c>
      <c r="R40" s="71">
        <v>599</v>
      </c>
      <c r="S40" s="71">
        <v>1277</v>
      </c>
      <c r="T40" s="71">
        <v>547</v>
      </c>
      <c r="U40" s="71">
        <v>1283</v>
      </c>
      <c r="V40" s="71">
        <v>594</v>
      </c>
      <c r="W40" s="71">
        <v>942</v>
      </c>
      <c r="X40" s="71">
        <v>431</v>
      </c>
      <c r="Y40" s="71">
        <v>816</v>
      </c>
      <c r="Z40" s="71">
        <v>428</v>
      </c>
      <c r="AA40" s="146">
        <v>5758</v>
      </c>
      <c r="AB40" s="146">
        <v>2599</v>
      </c>
      <c r="AC40" s="226" t="s">
        <v>106</v>
      </c>
      <c r="AD40" s="148" t="s">
        <v>90</v>
      </c>
      <c r="AE40" s="31">
        <v>291</v>
      </c>
      <c r="AF40" s="31">
        <v>274</v>
      </c>
      <c r="AG40" s="31">
        <v>272</v>
      </c>
      <c r="AH40" s="31">
        <v>265</v>
      </c>
      <c r="AI40" s="31">
        <v>268</v>
      </c>
      <c r="AJ40" s="146">
        <v>1370</v>
      </c>
      <c r="AK40" s="125">
        <v>987</v>
      </c>
      <c r="AL40" s="71">
        <v>693</v>
      </c>
      <c r="AM40" s="71">
        <v>98</v>
      </c>
      <c r="AN40" s="71">
        <v>54</v>
      </c>
      <c r="AO40" s="71">
        <v>261</v>
      </c>
      <c r="AP40" s="226" t="s">
        <v>106</v>
      </c>
      <c r="AQ40" s="148" t="s">
        <v>90</v>
      </c>
      <c r="AR40" s="71">
        <v>74</v>
      </c>
      <c r="AS40" s="71">
        <v>3291</v>
      </c>
      <c r="AT40" s="71">
        <v>3207</v>
      </c>
      <c r="AU40" s="71">
        <v>2820</v>
      </c>
      <c r="AV40" s="71">
        <v>1363</v>
      </c>
      <c r="AW40" s="71">
        <v>275</v>
      </c>
      <c r="AX40" s="71">
        <v>1044</v>
      </c>
      <c r="AY40" s="71">
        <v>797</v>
      </c>
      <c r="AZ40" s="71">
        <v>768</v>
      </c>
      <c r="BA40" s="226" t="s">
        <v>106</v>
      </c>
      <c r="BB40" s="148" t="s">
        <v>90</v>
      </c>
      <c r="BC40" s="152">
        <v>969</v>
      </c>
      <c r="BD40" s="71">
        <v>578</v>
      </c>
      <c r="BE40" s="71">
        <v>24</v>
      </c>
      <c r="BF40" s="152">
        <v>57</v>
      </c>
      <c r="BG40" s="32">
        <v>32</v>
      </c>
      <c r="BH40" s="152">
        <v>1026</v>
      </c>
      <c r="BI40" s="152">
        <v>610</v>
      </c>
      <c r="BJ40" s="226" t="s">
        <v>106</v>
      </c>
      <c r="BK40" s="148" t="s">
        <v>90</v>
      </c>
      <c r="BL40" s="71">
        <v>3733</v>
      </c>
      <c r="BM40" s="71">
        <v>1329</v>
      </c>
      <c r="BN40" s="71">
        <v>2947</v>
      </c>
      <c r="BO40" s="71">
        <v>4588</v>
      </c>
      <c r="BP40" s="71">
        <v>790</v>
      </c>
      <c r="BQ40" s="71">
        <v>2305</v>
      </c>
      <c r="BR40" s="71">
        <v>4824</v>
      </c>
      <c r="BS40" s="71">
        <v>2200</v>
      </c>
      <c r="BT40" s="71">
        <v>112</v>
      </c>
      <c r="BU40" s="71">
        <v>603</v>
      </c>
      <c r="BV40" s="71">
        <v>318</v>
      </c>
      <c r="BW40" s="71">
        <v>244</v>
      </c>
      <c r="BX40" s="79"/>
      <c r="BY40" s="80" t="s">
        <v>106</v>
      </c>
      <c r="BZ40" s="80" t="s">
        <v>2553</v>
      </c>
      <c r="CA40" s="78">
        <v>34372</v>
      </c>
    </row>
    <row r="41" spans="1:79">
      <c r="A41" s="226"/>
      <c r="B41" s="148" t="s">
        <v>91</v>
      </c>
      <c r="C41" s="71">
        <v>903</v>
      </c>
      <c r="D41" s="71">
        <v>458</v>
      </c>
      <c r="E41" s="71">
        <v>812</v>
      </c>
      <c r="F41" s="71">
        <v>388</v>
      </c>
      <c r="G41" s="71">
        <v>751</v>
      </c>
      <c r="H41" s="71">
        <v>370</v>
      </c>
      <c r="I41" s="71">
        <v>637</v>
      </c>
      <c r="J41" s="71">
        <v>322</v>
      </c>
      <c r="K41" s="71">
        <v>518</v>
      </c>
      <c r="L41" s="71">
        <v>262</v>
      </c>
      <c r="M41" s="146">
        <v>3621</v>
      </c>
      <c r="N41" s="146">
        <v>1800</v>
      </c>
      <c r="O41" s="226"/>
      <c r="P41" s="148" t="s">
        <v>91</v>
      </c>
      <c r="Q41" s="71">
        <v>74</v>
      </c>
      <c r="R41" s="71">
        <v>37</v>
      </c>
      <c r="S41" s="71">
        <v>50</v>
      </c>
      <c r="T41" s="71">
        <v>22</v>
      </c>
      <c r="U41" s="71">
        <v>56</v>
      </c>
      <c r="V41" s="71">
        <v>26</v>
      </c>
      <c r="W41" s="71">
        <v>24</v>
      </c>
      <c r="X41" s="71">
        <v>11</v>
      </c>
      <c r="Y41" s="71">
        <v>19</v>
      </c>
      <c r="Z41" s="71">
        <v>3</v>
      </c>
      <c r="AA41" s="146">
        <v>223</v>
      </c>
      <c r="AB41" s="146">
        <v>99</v>
      </c>
      <c r="AC41" s="226"/>
      <c r="AD41" s="148" t="s">
        <v>91</v>
      </c>
      <c r="AE41" s="31">
        <v>27</v>
      </c>
      <c r="AF41" s="31">
        <v>24</v>
      </c>
      <c r="AG41" s="31">
        <v>24</v>
      </c>
      <c r="AH41" s="31">
        <v>25</v>
      </c>
      <c r="AI41" s="31">
        <v>20</v>
      </c>
      <c r="AJ41" s="146">
        <v>120</v>
      </c>
      <c r="AK41" s="125">
        <v>111</v>
      </c>
      <c r="AL41" s="71">
        <v>105</v>
      </c>
      <c r="AM41" s="71">
        <v>102</v>
      </c>
      <c r="AN41" s="71">
        <v>0</v>
      </c>
      <c r="AO41" s="71">
        <v>20</v>
      </c>
      <c r="AP41" s="226"/>
      <c r="AQ41" s="148" t="s">
        <v>91</v>
      </c>
      <c r="AR41" s="71">
        <v>120</v>
      </c>
      <c r="AS41" s="71">
        <v>717</v>
      </c>
      <c r="AT41" s="71">
        <v>566</v>
      </c>
      <c r="AU41" s="71">
        <v>200</v>
      </c>
      <c r="AV41" s="71">
        <v>82</v>
      </c>
      <c r="AW41" s="71">
        <v>70</v>
      </c>
      <c r="AX41" s="71">
        <v>114</v>
      </c>
      <c r="AY41" s="71">
        <v>113</v>
      </c>
      <c r="AZ41" s="71">
        <v>104</v>
      </c>
      <c r="BA41" s="226"/>
      <c r="BB41" s="148" t="s">
        <v>91</v>
      </c>
      <c r="BC41" s="152">
        <v>103</v>
      </c>
      <c r="BD41" s="71">
        <v>85</v>
      </c>
      <c r="BE41" s="71">
        <v>14</v>
      </c>
      <c r="BF41" s="152">
        <v>24</v>
      </c>
      <c r="BG41" s="32">
        <v>10</v>
      </c>
      <c r="BH41" s="152">
        <v>127</v>
      </c>
      <c r="BI41" s="152">
        <v>95</v>
      </c>
      <c r="BJ41" s="226"/>
      <c r="BK41" s="148" t="s">
        <v>91</v>
      </c>
      <c r="BL41" s="71">
        <v>327</v>
      </c>
      <c r="BM41" s="71">
        <v>64</v>
      </c>
      <c r="BN41" s="71">
        <v>462</v>
      </c>
      <c r="BO41" s="71">
        <v>556</v>
      </c>
      <c r="BP41" s="71">
        <v>169</v>
      </c>
      <c r="BQ41" s="71">
        <v>93</v>
      </c>
      <c r="BR41" s="71">
        <v>630</v>
      </c>
      <c r="BS41" s="71">
        <v>302</v>
      </c>
      <c r="BT41" s="71">
        <v>4</v>
      </c>
      <c r="BU41" s="71">
        <v>40</v>
      </c>
      <c r="BV41" s="71">
        <v>5</v>
      </c>
      <c r="BW41" s="71">
        <v>204</v>
      </c>
      <c r="BX41" s="79"/>
      <c r="BY41" s="80" t="s">
        <v>106</v>
      </c>
      <c r="BZ41" s="80" t="s">
        <v>2554</v>
      </c>
      <c r="CA41" s="78">
        <v>4462</v>
      </c>
    </row>
    <row r="42" spans="1:79">
      <c r="A42" s="226"/>
      <c r="B42" s="25" t="s">
        <v>73</v>
      </c>
      <c r="C42" s="26">
        <v>10637</v>
      </c>
      <c r="D42" s="26">
        <v>5149</v>
      </c>
      <c r="E42" s="26">
        <v>8512</v>
      </c>
      <c r="F42" s="26">
        <v>4052</v>
      </c>
      <c r="G42" s="26">
        <v>7794</v>
      </c>
      <c r="H42" s="26">
        <v>3789</v>
      </c>
      <c r="I42" s="26">
        <v>6494</v>
      </c>
      <c r="J42" s="26">
        <v>3257</v>
      </c>
      <c r="K42" s="26">
        <v>5552</v>
      </c>
      <c r="L42" s="26">
        <v>2844</v>
      </c>
      <c r="M42" s="41">
        <v>38989</v>
      </c>
      <c r="N42" s="41">
        <v>19091</v>
      </c>
      <c r="O42" s="226"/>
      <c r="P42" s="42" t="s">
        <v>73</v>
      </c>
      <c r="Q42" s="26">
        <v>1514</v>
      </c>
      <c r="R42" s="26">
        <v>636</v>
      </c>
      <c r="S42" s="26">
        <v>1327</v>
      </c>
      <c r="T42" s="26">
        <v>569</v>
      </c>
      <c r="U42" s="26">
        <v>1339</v>
      </c>
      <c r="V42" s="26">
        <v>620</v>
      </c>
      <c r="W42" s="26">
        <v>966</v>
      </c>
      <c r="X42" s="26">
        <v>442</v>
      </c>
      <c r="Y42" s="26">
        <v>835</v>
      </c>
      <c r="Z42" s="26">
        <v>431</v>
      </c>
      <c r="AA42" s="41">
        <v>5981</v>
      </c>
      <c r="AB42" s="41">
        <v>2698</v>
      </c>
      <c r="AC42" s="226"/>
      <c r="AD42" s="42" t="s">
        <v>73</v>
      </c>
      <c r="AE42" s="41">
        <v>318</v>
      </c>
      <c r="AF42" s="41">
        <v>298</v>
      </c>
      <c r="AG42" s="41">
        <v>296</v>
      </c>
      <c r="AH42" s="41">
        <v>290</v>
      </c>
      <c r="AI42" s="41">
        <v>288</v>
      </c>
      <c r="AJ42" s="41">
        <v>1490</v>
      </c>
      <c r="AK42" s="26">
        <v>1098</v>
      </c>
      <c r="AL42" s="26">
        <v>798</v>
      </c>
      <c r="AM42" s="26">
        <v>200</v>
      </c>
      <c r="AN42" s="26">
        <v>54</v>
      </c>
      <c r="AO42" s="26">
        <v>281</v>
      </c>
      <c r="AP42" s="226"/>
      <c r="AQ42" s="42" t="s">
        <v>73</v>
      </c>
      <c r="AR42" s="26">
        <v>194</v>
      </c>
      <c r="AS42" s="26">
        <v>4008</v>
      </c>
      <c r="AT42" s="26">
        <v>3773</v>
      </c>
      <c r="AU42" s="26">
        <v>3020</v>
      </c>
      <c r="AV42" s="26">
        <v>1445</v>
      </c>
      <c r="AW42" s="26">
        <v>345</v>
      </c>
      <c r="AX42" s="26">
        <v>1158</v>
      </c>
      <c r="AY42" s="26">
        <v>910</v>
      </c>
      <c r="AZ42" s="26">
        <v>872</v>
      </c>
      <c r="BA42" s="226"/>
      <c r="BB42" s="42" t="s">
        <v>73</v>
      </c>
      <c r="BC42" s="41">
        <v>1072</v>
      </c>
      <c r="BD42" s="26">
        <v>663</v>
      </c>
      <c r="BE42" s="26">
        <v>38</v>
      </c>
      <c r="BF42" s="41">
        <v>81</v>
      </c>
      <c r="BG42" s="41">
        <v>42</v>
      </c>
      <c r="BH42" s="41">
        <v>1153</v>
      </c>
      <c r="BI42" s="41">
        <v>705</v>
      </c>
      <c r="BJ42" s="226"/>
      <c r="BK42" s="42" t="s">
        <v>73</v>
      </c>
      <c r="BL42" s="41">
        <v>4060</v>
      </c>
      <c r="BM42" s="41">
        <v>1393</v>
      </c>
      <c r="BN42" s="41">
        <v>3409</v>
      </c>
      <c r="BO42" s="41">
        <v>5144</v>
      </c>
      <c r="BP42" s="41">
        <v>959</v>
      </c>
      <c r="BQ42" s="41">
        <v>2398</v>
      </c>
      <c r="BR42" s="41">
        <v>5454</v>
      </c>
      <c r="BS42" s="41">
        <v>2502</v>
      </c>
      <c r="BT42" s="41">
        <v>116</v>
      </c>
      <c r="BU42" s="41">
        <v>643</v>
      </c>
      <c r="BV42" s="41">
        <v>323</v>
      </c>
      <c r="BW42" s="41">
        <v>448</v>
      </c>
      <c r="BX42" s="79"/>
      <c r="BY42" s="80" t="s">
        <v>106</v>
      </c>
      <c r="BZ42" s="80" t="s">
        <v>2555</v>
      </c>
      <c r="CA42" s="78">
        <v>38834</v>
      </c>
    </row>
    <row r="43" spans="1:79">
      <c r="A43" s="230" t="s">
        <v>2234</v>
      </c>
      <c r="B43" s="230"/>
      <c r="C43" s="230"/>
      <c r="D43" s="230"/>
      <c r="E43" s="230"/>
      <c r="F43" s="230"/>
      <c r="G43" s="230"/>
      <c r="H43" s="230"/>
      <c r="I43" s="230"/>
      <c r="J43" s="230"/>
      <c r="K43" s="230"/>
      <c r="L43" s="230"/>
      <c r="M43" s="230"/>
      <c r="N43" s="230"/>
      <c r="O43" s="230" t="s">
        <v>2240</v>
      </c>
      <c r="P43" s="230"/>
      <c r="Q43" s="230"/>
      <c r="R43" s="230"/>
      <c r="S43" s="230"/>
      <c r="T43" s="230"/>
      <c r="U43" s="230"/>
      <c r="V43" s="230"/>
      <c r="W43" s="230"/>
      <c r="X43" s="230"/>
      <c r="Y43" s="230"/>
      <c r="Z43" s="230"/>
      <c r="AA43" s="230"/>
      <c r="AB43" s="230"/>
      <c r="AC43" s="230" t="s">
        <v>2235</v>
      </c>
      <c r="AD43" s="230"/>
      <c r="AE43" s="230"/>
      <c r="AF43" s="230"/>
      <c r="AG43" s="230"/>
      <c r="AH43" s="230"/>
      <c r="AI43" s="230"/>
      <c r="AJ43" s="230"/>
      <c r="AK43" s="230"/>
      <c r="AL43" s="230"/>
      <c r="AM43" s="230"/>
      <c r="AN43" s="230"/>
      <c r="AO43" s="230"/>
      <c r="AP43" s="240" t="s">
        <v>351</v>
      </c>
      <c r="AQ43" s="240"/>
      <c r="AR43" s="240"/>
      <c r="AS43" s="240"/>
      <c r="AT43" s="240"/>
      <c r="AU43" s="240"/>
      <c r="AV43" s="240"/>
      <c r="AW43" s="240"/>
      <c r="AX43" s="240"/>
      <c r="AY43" s="240"/>
      <c r="AZ43" s="240"/>
      <c r="BA43" s="206" t="s">
        <v>352</v>
      </c>
      <c r="BB43" s="206"/>
      <c r="BC43" s="206"/>
      <c r="BD43" s="206"/>
      <c r="BE43" s="206"/>
      <c r="BF43" s="206"/>
      <c r="BG43" s="206"/>
      <c r="BH43" s="206"/>
      <c r="BI43" s="206"/>
      <c r="BJ43" s="240" t="s">
        <v>353</v>
      </c>
      <c r="BK43" s="240"/>
      <c r="BL43" s="240"/>
      <c r="BM43" s="240"/>
      <c r="BN43" s="240"/>
      <c r="BO43" s="240"/>
      <c r="BP43" s="240"/>
      <c r="BQ43" s="240"/>
      <c r="BR43" s="240"/>
      <c r="BS43" s="240"/>
      <c r="BT43" s="240"/>
      <c r="BU43" s="240"/>
      <c r="BV43" s="240"/>
      <c r="BW43" s="240"/>
      <c r="BX43" s="79"/>
      <c r="BY43" s="80" t="str">
        <f>IF(A43="",BY42,A43)</f>
        <v xml:space="preserve"> REPARTITION DES EFFECTIFS DES ELEVES DES ECOLES PRIMAIRES PRIVEES PAR DREN, PAR MILIEU DE RESIDENCE ET PAR GENRE</v>
      </c>
      <c r="BZ43" s="80" t="str">
        <f>BY43&amp;B43</f>
        <v xml:space="preserve"> REPARTITION DES EFFECTIFS DES ELEVES DES ECOLES PRIMAIRES PRIVEES PAR DREN, PAR MILIEU DE RESIDENCE ET PAR GENRE</v>
      </c>
      <c r="CA43" s="78">
        <f>(AR43+2*AS43+3*AT43+4*AU43+5*AV43)</f>
        <v>0</v>
      </c>
    </row>
    <row r="44" spans="1:79">
      <c r="A44" s="230" t="str">
        <f>"ANNEE SCOLAIRE "&amp;annee_scolaire</f>
        <v>ANNEE SCOLAIRE 2022-2023</v>
      </c>
      <c r="B44" s="230"/>
      <c r="C44" s="230"/>
      <c r="D44" s="230"/>
      <c r="E44" s="230"/>
      <c r="F44" s="230"/>
      <c r="G44" s="230"/>
      <c r="H44" s="230"/>
      <c r="I44" s="230"/>
      <c r="J44" s="230"/>
      <c r="K44" s="230"/>
      <c r="L44" s="230"/>
      <c r="M44" s="230"/>
      <c r="N44" s="230"/>
      <c r="O44" s="230" t="str">
        <f>"ANNEE SCOLAIRE "&amp;annee_scolaire</f>
        <v>ANNEE SCOLAIRE 2022-2023</v>
      </c>
      <c r="P44" s="230"/>
      <c r="Q44" s="230"/>
      <c r="R44" s="230"/>
      <c r="S44" s="230"/>
      <c r="T44" s="230"/>
      <c r="U44" s="230"/>
      <c r="V44" s="230"/>
      <c r="W44" s="230"/>
      <c r="X44" s="230"/>
      <c r="Y44" s="230"/>
      <c r="Z44" s="230"/>
      <c r="AA44" s="230"/>
      <c r="AB44" s="230"/>
      <c r="AC44" s="230" t="str">
        <f>"ANNEE SCOLAIRE "&amp;annee_scolaire</f>
        <v>ANNEE SCOLAIRE 2022-2023</v>
      </c>
      <c r="AD44" s="230"/>
      <c r="AE44" s="230"/>
      <c r="AF44" s="230"/>
      <c r="AG44" s="230"/>
      <c r="AH44" s="230"/>
      <c r="AI44" s="230"/>
      <c r="AJ44" s="230"/>
      <c r="AK44" s="230"/>
      <c r="AL44" s="230"/>
      <c r="AM44" s="230"/>
      <c r="AN44" s="230"/>
      <c r="AO44" s="230"/>
      <c r="AP44" s="240" t="str">
        <f>"ANNEE SCOLAIRE "&amp;annee_scolaire</f>
        <v>ANNEE SCOLAIRE 2022-2023</v>
      </c>
      <c r="AQ44" s="240"/>
      <c r="AR44" s="240"/>
      <c r="AS44" s="240"/>
      <c r="AT44" s="240"/>
      <c r="AU44" s="240"/>
      <c r="AV44" s="240"/>
      <c r="AW44" s="240"/>
      <c r="AX44" s="240"/>
      <c r="AY44" s="240"/>
      <c r="AZ44" s="240"/>
      <c r="BA44" s="206" t="str">
        <f>"ANNEE SCOLAIRE "&amp;annee_scolaire</f>
        <v>ANNEE SCOLAIRE 2022-2023</v>
      </c>
      <c r="BB44" s="206"/>
      <c r="BC44" s="206"/>
      <c r="BD44" s="206"/>
      <c r="BE44" s="206"/>
      <c r="BF44" s="206"/>
      <c r="BG44" s="206"/>
      <c r="BH44" s="206"/>
      <c r="BI44" s="206"/>
      <c r="BJ44" s="230" t="str">
        <f>"ANNEE SCOLAIRE "&amp;annee_scolaire</f>
        <v>ANNEE SCOLAIRE 2022-2023</v>
      </c>
      <c r="BK44" s="230"/>
      <c r="BL44" s="230"/>
      <c r="BM44" s="230"/>
      <c r="BN44" s="230"/>
      <c r="BO44" s="230"/>
      <c r="BP44" s="230"/>
      <c r="BQ44" s="230"/>
      <c r="BR44" s="230"/>
      <c r="BS44" s="230"/>
      <c r="BT44" s="230"/>
      <c r="BU44" s="230"/>
      <c r="BV44" s="230"/>
      <c r="BW44" s="230"/>
      <c r="BX44" s="79"/>
      <c r="BY44" s="80" t="str">
        <f>IF(A44="",BY43,A44)</f>
        <v>ANNEE SCOLAIRE 2022-2023</v>
      </c>
      <c r="BZ44" s="80" t="str">
        <f>BY44&amp;B44</f>
        <v>ANNEE SCOLAIRE 2022-2023</v>
      </c>
      <c r="CA44" s="78">
        <f>(AR44+2*AS44+3*AT44+4*AU44+5*AV44)</f>
        <v>0</v>
      </c>
    </row>
    <row r="45" spans="1:79" ht="14.45" customHeight="1">
      <c r="A45" s="229" t="s">
        <v>1</v>
      </c>
      <c r="B45" s="238" t="s">
        <v>270</v>
      </c>
      <c r="C45" s="230" t="s">
        <v>2067</v>
      </c>
      <c r="D45" s="230"/>
      <c r="E45" s="230" t="s">
        <v>2068</v>
      </c>
      <c r="F45" s="230"/>
      <c r="G45" s="230" t="s">
        <v>2069</v>
      </c>
      <c r="H45" s="230"/>
      <c r="I45" s="230" t="s">
        <v>2070</v>
      </c>
      <c r="J45" s="230"/>
      <c r="K45" s="230" t="s">
        <v>2071</v>
      </c>
      <c r="L45" s="230"/>
      <c r="M45" s="229" t="s">
        <v>2072</v>
      </c>
      <c r="N45" s="229"/>
      <c r="O45" s="229" t="s">
        <v>1</v>
      </c>
      <c r="P45" s="238" t="s">
        <v>270</v>
      </c>
      <c r="Q45" s="230" t="s">
        <v>2067</v>
      </c>
      <c r="R45" s="230"/>
      <c r="S45" s="230" t="s">
        <v>2068</v>
      </c>
      <c r="T45" s="230"/>
      <c r="U45" s="230" t="s">
        <v>2069</v>
      </c>
      <c r="V45" s="230"/>
      <c r="W45" s="230" t="s">
        <v>2070</v>
      </c>
      <c r="X45" s="230"/>
      <c r="Y45" s="230" t="s">
        <v>2071</v>
      </c>
      <c r="Z45" s="230"/>
      <c r="AA45" s="229" t="s">
        <v>2072</v>
      </c>
      <c r="AB45" s="229"/>
      <c r="AC45" s="229" t="s">
        <v>1</v>
      </c>
      <c r="AD45" s="238" t="s">
        <v>84</v>
      </c>
      <c r="AE45" s="239" t="s">
        <v>254</v>
      </c>
      <c r="AF45" s="239"/>
      <c r="AG45" s="239"/>
      <c r="AH45" s="239"/>
      <c r="AI45" s="239"/>
      <c r="AJ45" s="239"/>
      <c r="AK45" s="240" t="s">
        <v>134</v>
      </c>
      <c r="AL45" s="240"/>
      <c r="AM45" s="240"/>
      <c r="AN45" s="240"/>
      <c r="AO45" s="239" t="s">
        <v>255</v>
      </c>
      <c r="AP45" s="229" t="s">
        <v>1</v>
      </c>
      <c r="AQ45" s="238" t="s">
        <v>270</v>
      </c>
      <c r="AR45" s="240" t="s">
        <v>256</v>
      </c>
      <c r="AS45" s="240"/>
      <c r="AT45" s="240"/>
      <c r="AU45" s="240"/>
      <c r="AV45" s="240"/>
      <c r="AW45" s="240"/>
      <c r="AX45" s="240"/>
      <c r="AY45" s="240"/>
      <c r="AZ45" s="240"/>
      <c r="BA45" s="238" t="s">
        <v>1</v>
      </c>
      <c r="BB45" s="238" t="s">
        <v>270</v>
      </c>
      <c r="BC45" s="206" t="s">
        <v>135</v>
      </c>
      <c r="BD45" s="206"/>
      <c r="BE45" s="206"/>
      <c r="BF45" s="202" t="s">
        <v>136</v>
      </c>
      <c r="BG45" s="202"/>
      <c r="BH45" s="202" t="s">
        <v>357</v>
      </c>
      <c r="BI45" s="202"/>
      <c r="BJ45" s="229" t="s">
        <v>1</v>
      </c>
      <c r="BK45" s="238" t="s">
        <v>270</v>
      </c>
      <c r="BL45" s="240" t="s">
        <v>257</v>
      </c>
      <c r="BM45" s="240"/>
      <c r="BN45" s="240"/>
      <c r="BO45" s="240"/>
      <c r="BP45" s="240"/>
      <c r="BQ45" s="240"/>
      <c r="BR45" s="240"/>
      <c r="BS45" s="240"/>
      <c r="BT45" s="240"/>
      <c r="BU45" s="240"/>
      <c r="BV45" s="240"/>
      <c r="BW45" s="240"/>
      <c r="BX45" s="79"/>
      <c r="BY45" s="80" t="str">
        <f>IF(A45="",BY44,A45)</f>
        <v>DREN</v>
      </c>
      <c r="BZ45" s="80" t="str">
        <f>BY45&amp;B45</f>
        <v>DRENMILIEU DE
RESIDENCE</v>
      </c>
      <c r="CA45" s="78" t="e">
        <f>(AR45+2*AS45+3*AT45+4*AU45+5*AV45)</f>
        <v>#VALUE!</v>
      </c>
    </row>
    <row r="46" spans="1:79">
      <c r="A46" s="229"/>
      <c r="B46" s="238"/>
      <c r="C46" s="210" t="s">
        <v>139</v>
      </c>
      <c r="D46" s="210" t="s">
        <v>48</v>
      </c>
      <c r="E46" s="210" t="s">
        <v>139</v>
      </c>
      <c r="F46" s="210" t="s">
        <v>48</v>
      </c>
      <c r="G46" s="210" t="s">
        <v>139</v>
      </c>
      <c r="H46" s="210" t="s">
        <v>48</v>
      </c>
      <c r="I46" s="210" t="s">
        <v>139</v>
      </c>
      <c r="J46" s="210" t="s">
        <v>48</v>
      </c>
      <c r="K46" s="210" t="s">
        <v>139</v>
      </c>
      <c r="L46" s="210" t="s">
        <v>48</v>
      </c>
      <c r="M46" s="210" t="s">
        <v>139</v>
      </c>
      <c r="N46" s="210" t="s">
        <v>48</v>
      </c>
      <c r="O46" s="229"/>
      <c r="P46" s="238"/>
      <c r="Q46" s="210" t="s">
        <v>139</v>
      </c>
      <c r="R46" s="210" t="s">
        <v>48</v>
      </c>
      <c r="S46" s="210" t="s">
        <v>139</v>
      </c>
      <c r="T46" s="210" t="s">
        <v>48</v>
      </c>
      <c r="U46" s="210" t="s">
        <v>139</v>
      </c>
      <c r="V46" s="210" t="s">
        <v>48</v>
      </c>
      <c r="W46" s="210" t="s">
        <v>139</v>
      </c>
      <c r="X46" s="210" t="s">
        <v>48</v>
      </c>
      <c r="Y46" s="210" t="s">
        <v>139</v>
      </c>
      <c r="Z46" s="210" t="s">
        <v>48</v>
      </c>
      <c r="AA46" s="210" t="s">
        <v>139</v>
      </c>
      <c r="AB46" s="210" t="s">
        <v>48</v>
      </c>
      <c r="AC46" s="229"/>
      <c r="AD46" s="238"/>
      <c r="AE46" s="210" t="s">
        <v>2067</v>
      </c>
      <c r="AF46" s="210" t="s">
        <v>2068</v>
      </c>
      <c r="AG46" s="210" t="s">
        <v>2069</v>
      </c>
      <c r="AH46" s="210" t="s">
        <v>2070</v>
      </c>
      <c r="AI46" s="210" t="s">
        <v>2071</v>
      </c>
      <c r="AJ46" s="210" t="s">
        <v>47</v>
      </c>
      <c r="AK46" s="210" t="s">
        <v>258</v>
      </c>
      <c r="AL46" s="210" t="s">
        <v>237</v>
      </c>
      <c r="AM46" s="210" t="s">
        <v>141</v>
      </c>
      <c r="AN46" s="210" t="s">
        <v>142</v>
      </c>
      <c r="AO46" s="239"/>
      <c r="AP46" s="229"/>
      <c r="AQ46" s="238"/>
      <c r="AR46" s="210" t="s">
        <v>335</v>
      </c>
      <c r="AS46" s="210" t="s">
        <v>278</v>
      </c>
      <c r="AT46" s="210" t="s">
        <v>336</v>
      </c>
      <c r="AU46" s="210" t="s">
        <v>337</v>
      </c>
      <c r="AV46" s="210" t="s">
        <v>338</v>
      </c>
      <c r="AW46" s="210" t="s">
        <v>144</v>
      </c>
      <c r="AX46" s="210" t="s">
        <v>145</v>
      </c>
      <c r="AY46" s="210" t="s">
        <v>57</v>
      </c>
      <c r="AZ46" s="210" t="s">
        <v>58</v>
      </c>
      <c r="BA46" s="238"/>
      <c r="BB46" s="238"/>
      <c r="BC46" s="210" t="s">
        <v>47</v>
      </c>
      <c r="BD46" s="210" t="s">
        <v>143</v>
      </c>
      <c r="BE46" s="210" t="s">
        <v>238</v>
      </c>
      <c r="BF46" s="210" t="s">
        <v>55</v>
      </c>
      <c r="BG46" s="210" t="s">
        <v>143</v>
      </c>
      <c r="BH46" s="210" t="s">
        <v>55</v>
      </c>
      <c r="BI46" s="210" t="s">
        <v>143</v>
      </c>
      <c r="BJ46" s="229"/>
      <c r="BK46" s="238"/>
      <c r="BL46" s="210" t="s">
        <v>271</v>
      </c>
      <c r="BM46" s="210" t="s">
        <v>2082</v>
      </c>
      <c r="BN46" s="210" t="s">
        <v>282</v>
      </c>
      <c r="BO46" s="210" t="s">
        <v>279</v>
      </c>
      <c r="BP46" s="210" t="s">
        <v>280</v>
      </c>
      <c r="BQ46" s="210" t="s">
        <v>2083</v>
      </c>
      <c r="BR46" s="210" t="s">
        <v>2084</v>
      </c>
      <c r="BS46" s="210" t="s">
        <v>281</v>
      </c>
      <c r="BT46" s="210" t="s">
        <v>272</v>
      </c>
      <c r="BU46" s="210" t="s">
        <v>259</v>
      </c>
      <c r="BV46" s="210" t="s">
        <v>56</v>
      </c>
      <c r="BW46" s="210" t="s">
        <v>0</v>
      </c>
      <c r="BX46" s="79"/>
      <c r="BY46" s="80" t="str">
        <f>IF(A46="",BY45,A46)</f>
        <v>DREN</v>
      </c>
      <c r="BZ46" s="80" t="str">
        <f>BY46&amp;B46</f>
        <v>DREN</v>
      </c>
      <c r="CA46" s="78" t="e">
        <f>(AR46+2*AS46+3*AT46+4*AU46+5*AV46)</f>
        <v>#VALUE!</v>
      </c>
    </row>
    <row r="47" spans="1:79">
      <c r="A47" s="229"/>
      <c r="B47" s="238"/>
      <c r="C47" s="210"/>
      <c r="D47" s="210"/>
      <c r="E47" s="210"/>
      <c r="F47" s="210"/>
      <c r="G47" s="210"/>
      <c r="H47" s="210"/>
      <c r="I47" s="210"/>
      <c r="J47" s="210"/>
      <c r="K47" s="210"/>
      <c r="L47" s="210"/>
      <c r="M47" s="210"/>
      <c r="N47" s="210"/>
      <c r="O47" s="229"/>
      <c r="P47" s="238"/>
      <c r="Q47" s="210"/>
      <c r="R47" s="210"/>
      <c r="S47" s="210"/>
      <c r="T47" s="210"/>
      <c r="U47" s="210"/>
      <c r="V47" s="210"/>
      <c r="W47" s="210"/>
      <c r="X47" s="210"/>
      <c r="Y47" s="210"/>
      <c r="Z47" s="210"/>
      <c r="AA47" s="210"/>
      <c r="AB47" s="210"/>
      <c r="AC47" s="229"/>
      <c r="AD47" s="238"/>
      <c r="AE47" s="210"/>
      <c r="AF47" s="210"/>
      <c r="AG47" s="210"/>
      <c r="AH47" s="210"/>
      <c r="AI47" s="210"/>
      <c r="AJ47" s="210"/>
      <c r="AK47" s="210"/>
      <c r="AL47" s="210"/>
      <c r="AM47" s="210"/>
      <c r="AN47" s="210"/>
      <c r="AO47" s="239"/>
      <c r="AP47" s="229"/>
      <c r="AQ47" s="238"/>
      <c r="AR47" s="210"/>
      <c r="AS47" s="210"/>
      <c r="AT47" s="210"/>
      <c r="AU47" s="210"/>
      <c r="AV47" s="210"/>
      <c r="AW47" s="210"/>
      <c r="AX47" s="210"/>
      <c r="AY47" s="210"/>
      <c r="AZ47" s="210"/>
      <c r="BA47" s="238"/>
      <c r="BB47" s="238"/>
      <c r="BC47" s="210"/>
      <c r="BD47" s="210"/>
      <c r="BE47" s="210"/>
      <c r="BF47" s="210"/>
      <c r="BG47" s="210"/>
      <c r="BH47" s="210"/>
      <c r="BI47" s="210"/>
      <c r="BJ47" s="229"/>
      <c r="BK47" s="238"/>
      <c r="BL47" s="210"/>
      <c r="BM47" s="210"/>
      <c r="BN47" s="210"/>
      <c r="BO47" s="210"/>
      <c r="BP47" s="210"/>
      <c r="BQ47" s="210"/>
      <c r="BR47" s="210"/>
      <c r="BS47" s="210"/>
      <c r="BT47" s="210"/>
      <c r="BU47" s="210"/>
      <c r="BV47" s="210"/>
      <c r="BW47" s="210"/>
      <c r="BX47" s="79"/>
      <c r="BY47" s="80" t="str">
        <f>IF(A47="",BY46,A47)</f>
        <v>DREN</v>
      </c>
      <c r="BZ47" s="80" t="str">
        <f>BY47&amp;B47</f>
        <v>DREN</v>
      </c>
      <c r="CA47" s="78">
        <f>(AR47+2*AS47+3*AT47+4*AU47+5*AV47)</f>
        <v>0</v>
      </c>
    </row>
    <row r="48" spans="1:79">
      <c r="A48" s="226" t="s">
        <v>107</v>
      </c>
      <c r="B48" s="148" t="s">
        <v>90</v>
      </c>
      <c r="C48" s="71">
        <v>3597</v>
      </c>
      <c r="D48" s="71">
        <v>1813</v>
      </c>
      <c r="E48" s="71">
        <v>3196</v>
      </c>
      <c r="F48" s="71">
        <v>1629</v>
      </c>
      <c r="G48" s="71">
        <v>2933</v>
      </c>
      <c r="H48" s="71">
        <v>1524</v>
      </c>
      <c r="I48" s="71">
        <v>2320</v>
      </c>
      <c r="J48" s="71">
        <v>1212</v>
      </c>
      <c r="K48" s="71">
        <v>1928</v>
      </c>
      <c r="L48" s="71">
        <v>1027</v>
      </c>
      <c r="M48" s="146">
        <v>13974</v>
      </c>
      <c r="N48" s="146">
        <v>7205</v>
      </c>
      <c r="O48" s="226" t="s">
        <v>107</v>
      </c>
      <c r="P48" s="148" t="s">
        <v>90</v>
      </c>
      <c r="Q48" s="71">
        <v>325</v>
      </c>
      <c r="R48" s="71">
        <v>148</v>
      </c>
      <c r="S48" s="71">
        <v>262</v>
      </c>
      <c r="T48" s="71">
        <v>129</v>
      </c>
      <c r="U48" s="71">
        <v>332</v>
      </c>
      <c r="V48" s="71">
        <v>144</v>
      </c>
      <c r="W48" s="71">
        <v>224</v>
      </c>
      <c r="X48" s="71">
        <v>114</v>
      </c>
      <c r="Y48" s="71">
        <v>160</v>
      </c>
      <c r="Z48" s="71">
        <v>80</v>
      </c>
      <c r="AA48" s="146">
        <v>1303</v>
      </c>
      <c r="AB48" s="146">
        <v>615</v>
      </c>
      <c r="AC48" s="226" t="s">
        <v>107</v>
      </c>
      <c r="AD48" s="148" t="s">
        <v>90</v>
      </c>
      <c r="AE48" s="31">
        <v>130</v>
      </c>
      <c r="AF48" s="31">
        <v>116</v>
      </c>
      <c r="AG48" s="31">
        <v>116</v>
      </c>
      <c r="AH48" s="31">
        <v>113</v>
      </c>
      <c r="AI48" s="31">
        <v>103</v>
      </c>
      <c r="AJ48" s="146">
        <v>578</v>
      </c>
      <c r="AK48" s="125">
        <v>452</v>
      </c>
      <c r="AL48" s="71">
        <v>334</v>
      </c>
      <c r="AM48" s="71">
        <v>85</v>
      </c>
      <c r="AN48" s="71">
        <v>8</v>
      </c>
      <c r="AO48" s="71">
        <v>117</v>
      </c>
      <c r="AP48" s="226" t="s">
        <v>107</v>
      </c>
      <c r="AQ48" s="148" t="s">
        <v>90</v>
      </c>
      <c r="AR48" s="31">
        <v>1</v>
      </c>
      <c r="AS48" s="31">
        <v>2877</v>
      </c>
      <c r="AT48" s="31">
        <v>1927</v>
      </c>
      <c r="AU48" s="31">
        <v>484</v>
      </c>
      <c r="AV48" s="31">
        <v>30</v>
      </c>
      <c r="AW48" s="31">
        <v>44</v>
      </c>
      <c r="AX48" s="31">
        <v>523</v>
      </c>
      <c r="AY48" s="31">
        <v>269</v>
      </c>
      <c r="AZ48" s="31">
        <v>248</v>
      </c>
      <c r="BA48" s="226" t="s">
        <v>107</v>
      </c>
      <c r="BB48" s="148" t="s">
        <v>90</v>
      </c>
      <c r="BC48" s="152">
        <v>406</v>
      </c>
      <c r="BD48" s="71">
        <v>262</v>
      </c>
      <c r="BE48" s="71">
        <v>10</v>
      </c>
      <c r="BF48" s="152">
        <v>45</v>
      </c>
      <c r="BG48" s="32">
        <v>23</v>
      </c>
      <c r="BH48" s="152">
        <v>451</v>
      </c>
      <c r="BI48" s="152">
        <v>285</v>
      </c>
      <c r="BJ48" s="226" t="s">
        <v>107</v>
      </c>
      <c r="BK48" s="148" t="s">
        <v>90</v>
      </c>
      <c r="BL48" s="71">
        <v>708</v>
      </c>
      <c r="BM48" s="71">
        <v>392</v>
      </c>
      <c r="BN48" s="71">
        <v>637</v>
      </c>
      <c r="BO48" s="71">
        <v>646</v>
      </c>
      <c r="BP48" s="71">
        <v>219</v>
      </c>
      <c r="BQ48" s="71">
        <v>245</v>
      </c>
      <c r="BR48" s="71">
        <v>498</v>
      </c>
      <c r="BS48" s="71">
        <v>325</v>
      </c>
      <c r="BT48" s="71">
        <v>24</v>
      </c>
      <c r="BU48" s="71">
        <v>73</v>
      </c>
      <c r="BV48" s="71">
        <v>25</v>
      </c>
      <c r="BW48" s="71">
        <v>8</v>
      </c>
      <c r="BX48" s="79"/>
      <c r="BY48" s="80" t="s">
        <v>107</v>
      </c>
      <c r="BZ48" s="80" t="s">
        <v>2562</v>
      </c>
      <c r="CA48" s="78">
        <v>0</v>
      </c>
    </row>
    <row r="49" spans="1:79">
      <c r="A49" s="226"/>
      <c r="B49" s="148" t="s">
        <v>91</v>
      </c>
      <c r="C49" s="71">
        <v>7625</v>
      </c>
      <c r="D49" s="71">
        <v>3806</v>
      </c>
      <c r="E49" s="71">
        <v>7121</v>
      </c>
      <c r="F49" s="71">
        <v>3610</v>
      </c>
      <c r="G49" s="71">
        <v>7268</v>
      </c>
      <c r="H49" s="71">
        <v>3709</v>
      </c>
      <c r="I49" s="71">
        <v>5931</v>
      </c>
      <c r="J49" s="71">
        <v>3063</v>
      </c>
      <c r="K49" s="71">
        <v>5325</v>
      </c>
      <c r="L49" s="71">
        <v>2844</v>
      </c>
      <c r="M49" s="146">
        <v>33270</v>
      </c>
      <c r="N49" s="146">
        <v>17032</v>
      </c>
      <c r="O49" s="226"/>
      <c r="P49" s="148" t="s">
        <v>91</v>
      </c>
      <c r="Q49" s="71">
        <v>421</v>
      </c>
      <c r="R49" s="71">
        <v>161</v>
      </c>
      <c r="S49" s="71">
        <v>406</v>
      </c>
      <c r="T49" s="71">
        <v>185</v>
      </c>
      <c r="U49" s="71">
        <v>485</v>
      </c>
      <c r="V49" s="71">
        <v>195</v>
      </c>
      <c r="W49" s="71">
        <v>305</v>
      </c>
      <c r="X49" s="71">
        <v>139</v>
      </c>
      <c r="Y49" s="71">
        <v>138</v>
      </c>
      <c r="Z49" s="71">
        <v>70</v>
      </c>
      <c r="AA49" s="146">
        <v>1755</v>
      </c>
      <c r="AB49" s="146">
        <v>750</v>
      </c>
      <c r="AC49" s="226"/>
      <c r="AD49" s="148" t="s">
        <v>91</v>
      </c>
      <c r="AE49" s="31">
        <v>244</v>
      </c>
      <c r="AF49" s="31">
        <v>236</v>
      </c>
      <c r="AG49" s="31">
        <v>244</v>
      </c>
      <c r="AH49" s="31">
        <v>220</v>
      </c>
      <c r="AI49" s="31">
        <v>209</v>
      </c>
      <c r="AJ49" s="146">
        <v>1153</v>
      </c>
      <c r="AK49" s="125">
        <v>1080</v>
      </c>
      <c r="AL49" s="71">
        <v>1047</v>
      </c>
      <c r="AM49" s="71">
        <v>794</v>
      </c>
      <c r="AN49" s="71">
        <v>9</v>
      </c>
      <c r="AO49" s="71">
        <v>204</v>
      </c>
      <c r="AP49" s="226"/>
      <c r="AQ49" s="148" t="s">
        <v>91</v>
      </c>
      <c r="AR49" s="31">
        <v>115</v>
      </c>
      <c r="AS49" s="31">
        <v>9630</v>
      </c>
      <c r="AT49" s="31">
        <v>3968</v>
      </c>
      <c r="AU49" s="31">
        <v>1828</v>
      </c>
      <c r="AV49" s="31">
        <v>420</v>
      </c>
      <c r="AW49" s="31">
        <v>396</v>
      </c>
      <c r="AX49" s="31">
        <v>1156</v>
      </c>
      <c r="AY49" s="31">
        <v>979</v>
      </c>
      <c r="AZ49" s="31">
        <v>961</v>
      </c>
      <c r="BA49" s="226"/>
      <c r="BB49" s="148" t="s">
        <v>91</v>
      </c>
      <c r="BC49" s="152">
        <v>1087</v>
      </c>
      <c r="BD49" s="71">
        <v>903</v>
      </c>
      <c r="BE49" s="71">
        <v>77</v>
      </c>
      <c r="BF49" s="152">
        <v>284</v>
      </c>
      <c r="BG49" s="32">
        <v>172</v>
      </c>
      <c r="BH49" s="152">
        <v>1371</v>
      </c>
      <c r="BI49" s="152">
        <v>1075</v>
      </c>
      <c r="BJ49" s="226"/>
      <c r="BK49" s="148" t="s">
        <v>91</v>
      </c>
      <c r="BL49" s="71">
        <v>2055</v>
      </c>
      <c r="BM49" s="71">
        <v>873</v>
      </c>
      <c r="BN49" s="71">
        <v>1620</v>
      </c>
      <c r="BO49" s="71">
        <v>3012</v>
      </c>
      <c r="BP49" s="71">
        <v>421</v>
      </c>
      <c r="BQ49" s="71">
        <v>1575</v>
      </c>
      <c r="BR49" s="71">
        <v>1720</v>
      </c>
      <c r="BS49" s="71">
        <v>1135</v>
      </c>
      <c r="BT49" s="71">
        <v>105</v>
      </c>
      <c r="BU49" s="71">
        <v>230</v>
      </c>
      <c r="BV49" s="71">
        <v>159</v>
      </c>
      <c r="BW49" s="71">
        <v>260</v>
      </c>
      <c r="BX49" s="79"/>
      <c r="BY49" s="80" t="s">
        <v>107</v>
      </c>
      <c r="BZ49" s="80" t="s">
        <v>2563</v>
      </c>
      <c r="CA49" s="78">
        <v>0</v>
      </c>
    </row>
    <row r="50" spans="1:79">
      <c r="A50" s="226"/>
      <c r="B50" s="25" t="s">
        <v>73</v>
      </c>
      <c r="C50" s="26">
        <v>11222</v>
      </c>
      <c r="D50" s="26">
        <v>5619</v>
      </c>
      <c r="E50" s="26">
        <v>10317</v>
      </c>
      <c r="F50" s="26">
        <v>5239</v>
      </c>
      <c r="G50" s="26">
        <v>10201</v>
      </c>
      <c r="H50" s="26">
        <v>5233</v>
      </c>
      <c r="I50" s="26">
        <v>8251</v>
      </c>
      <c r="J50" s="26">
        <v>4275</v>
      </c>
      <c r="K50" s="26">
        <v>7253</v>
      </c>
      <c r="L50" s="26">
        <v>3871</v>
      </c>
      <c r="M50" s="41">
        <v>47244</v>
      </c>
      <c r="N50" s="41">
        <v>24237</v>
      </c>
      <c r="O50" s="226"/>
      <c r="P50" s="42" t="s">
        <v>73</v>
      </c>
      <c r="Q50" s="26">
        <v>746</v>
      </c>
      <c r="R50" s="26">
        <v>309</v>
      </c>
      <c r="S50" s="26">
        <v>668</v>
      </c>
      <c r="T50" s="26">
        <v>314</v>
      </c>
      <c r="U50" s="26">
        <v>817</v>
      </c>
      <c r="V50" s="26">
        <v>339</v>
      </c>
      <c r="W50" s="26">
        <v>529</v>
      </c>
      <c r="X50" s="26">
        <v>253</v>
      </c>
      <c r="Y50" s="26">
        <v>298</v>
      </c>
      <c r="Z50" s="26">
        <v>150</v>
      </c>
      <c r="AA50" s="41">
        <v>3058</v>
      </c>
      <c r="AB50" s="41">
        <v>1365</v>
      </c>
      <c r="AC50" s="226"/>
      <c r="AD50" s="42" t="s">
        <v>73</v>
      </c>
      <c r="AE50" s="41">
        <v>374</v>
      </c>
      <c r="AF50" s="41">
        <v>352</v>
      </c>
      <c r="AG50" s="41">
        <v>360</v>
      </c>
      <c r="AH50" s="41">
        <v>333</v>
      </c>
      <c r="AI50" s="41">
        <v>312</v>
      </c>
      <c r="AJ50" s="41">
        <v>1731</v>
      </c>
      <c r="AK50" s="26">
        <v>1532</v>
      </c>
      <c r="AL50" s="26">
        <v>1381</v>
      </c>
      <c r="AM50" s="26">
        <v>879</v>
      </c>
      <c r="AN50" s="26">
        <v>17</v>
      </c>
      <c r="AO50" s="26">
        <v>321</v>
      </c>
      <c r="AP50" s="226"/>
      <c r="AQ50" s="42" t="s">
        <v>73</v>
      </c>
      <c r="AR50" s="26">
        <v>116</v>
      </c>
      <c r="AS50" s="26">
        <v>12507</v>
      </c>
      <c r="AT50" s="26">
        <v>5895</v>
      </c>
      <c r="AU50" s="26">
        <v>2312</v>
      </c>
      <c r="AV50" s="26">
        <v>450</v>
      </c>
      <c r="AW50" s="26">
        <v>440</v>
      </c>
      <c r="AX50" s="26">
        <v>1679</v>
      </c>
      <c r="AY50" s="26">
        <v>1248</v>
      </c>
      <c r="AZ50" s="26">
        <v>1209</v>
      </c>
      <c r="BA50" s="226"/>
      <c r="BB50" s="42" t="s">
        <v>73</v>
      </c>
      <c r="BC50" s="41">
        <v>1493</v>
      </c>
      <c r="BD50" s="26">
        <v>1165</v>
      </c>
      <c r="BE50" s="26">
        <v>87</v>
      </c>
      <c r="BF50" s="41">
        <v>329</v>
      </c>
      <c r="BG50" s="41">
        <v>195</v>
      </c>
      <c r="BH50" s="41">
        <v>1822</v>
      </c>
      <c r="BI50" s="41">
        <v>1360</v>
      </c>
      <c r="BJ50" s="226"/>
      <c r="BK50" s="42" t="s">
        <v>73</v>
      </c>
      <c r="BL50" s="41">
        <v>2763</v>
      </c>
      <c r="BM50" s="41">
        <v>1265</v>
      </c>
      <c r="BN50" s="41">
        <v>2257</v>
      </c>
      <c r="BO50" s="41">
        <v>3658</v>
      </c>
      <c r="BP50" s="41">
        <v>640</v>
      </c>
      <c r="BQ50" s="41">
        <v>1820</v>
      </c>
      <c r="BR50" s="41">
        <v>2218</v>
      </c>
      <c r="BS50" s="41">
        <v>1460</v>
      </c>
      <c r="BT50" s="41">
        <v>129</v>
      </c>
      <c r="BU50" s="41">
        <v>303</v>
      </c>
      <c r="BV50" s="41">
        <v>184</v>
      </c>
      <c r="BW50" s="41">
        <v>268</v>
      </c>
      <c r="BX50" s="79"/>
      <c r="BY50" s="80" t="s">
        <v>107</v>
      </c>
      <c r="BZ50" s="80" t="s">
        <v>2564</v>
      </c>
      <c r="CA50" s="78">
        <v>0</v>
      </c>
    </row>
    <row r="51" spans="1:79">
      <c r="A51" s="226" t="s">
        <v>2054</v>
      </c>
      <c r="B51" s="148" t="s">
        <v>90</v>
      </c>
      <c r="C51" s="71">
        <v>2765</v>
      </c>
      <c r="D51" s="71">
        <v>1390</v>
      </c>
      <c r="E51" s="71">
        <v>2398</v>
      </c>
      <c r="F51" s="71">
        <v>1192</v>
      </c>
      <c r="G51" s="71">
        <v>2389</v>
      </c>
      <c r="H51" s="71">
        <v>1183</v>
      </c>
      <c r="I51" s="71">
        <v>1926</v>
      </c>
      <c r="J51" s="71">
        <v>1045</v>
      </c>
      <c r="K51" s="71">
        <v>1558</v>
      </c>
      <c r="L51" s="71">
        <v>793</v>
      </c>
      <c r="M51" s="146">
        <v>11036</v>
      </c>
      <c r="N51" s="146">
        <v>5603</v>
      </c>
      <c r="O51" s="226" t="s">
        <v>2054</v>
      </c>
      <c r="P51" s="148" t="s">
        <v>90</v>
      </c>
      <c r="Q51" s="71">
        <v>352</v>
      </c>
      <c r="R51" s="71">
        <v>174</v>
      </c>
      <c r="S51" s="71">
        <v>258</v>
      </c>
      <c r="T51" s="71">
        <v>133</v>
      </c>
      <c r="U51" s="71">
        <v>258</v>
      </c>
      <c r="V51" s="71">
        <v>123</v>
      </c>
      <c r="W51" s="71">
        <v>178</v>
      </c>
      <c r="X51" s="71">
        <v>81</v>
      </c>
      <c r="Y51" s="71">
        <v>97</v>
      </c>
      <c r="Z51" s="71">
        <v>43</v>
      </c>
      <c r="AA51" s="146">
        <v>1143</v>
      </c>
      <c r="AB51" s="146">
        <v>554</v>
      </c>
      <c r="AC51" s="226" t="s">
        <v>2054</v>
      </c>
      <c r="AD51" s="148" t="s">
        <v>90</v>
      </c>
      <c r="AE51" s="31">
        <v>82</v>
      </c>
      <c r="AF51" s="31">
        <v>82</v>
      </c>
      <c r="AG51" s="31">
        <v>83</v>
      </c>
      <c r="AH51" s="31">
        <v>79</v>
      </c>
      <c r="AI51" s="31">
        <v>75</v>
      </c>
      <c r="AJ51" s="146">
        <v>401</v>
      </c>
      <c r="AK51" s="125">
        <v>320</v>
      </c>
      <c r="AL51" s="71">
        <v>194</v>
      </c>
      <c r="AM51" s="71">
        <v>41</v>
      </c>
      <c r="AN51" s="71">
        <v>14</v>
      </c>
      <c r="AO51" s="71">
        <v>78</v>
      </c>
      <c r="AP51" s="226" t="s">
        <v>2054</v>
      </c>
      <c r="AQ51" s="148" t="s">
        <v>90</v>
      </c>
      <c r="AR51" s="31">
        <v>29</v>
      </c>
      <c r="AS51" s="31">
        <v>2361</v>
      </c>
      <c r="AT51" s="31">
        <v>1387</v>
      </c>
      <c r="AU51" s="31">
        <v>364</v>
      </c>
      <c r="AV51" s="31">
        <v>85</v>
      </c>
      <c r="AW51" s="31">
        <v>77</v>
      </c>
      <c r="AX51" s="31">
        <v>312</v>
      </c>
      <c r="AY51" s="31">
        <v>217</v>
      </c>
      <c r="AZ51" s="31">
        <v>206</v>
      </c>
      <c r="BA51" s="226" t="s">
        <v>2054</v>
      </c>
      <c r="BB51" s="148" t="s">
        <v>90</v>
      </c>
      <c r="BC51" s="152">
        <v>331</v>
      </c>
      <c r="BD51" s="71">
        <v>135</v>
      </c>
      <c r="BE51" s="71">
        <v>13</v>
      </c>
      <c r="BF51" s="152">
        <v>24</v>
      </c>
      <c r="BG51" s="32">
        <v>12</v>
      </c>
      <c r="BH51" s="152">
        <v>355</v>
      </c>
      <c r="BI51" s="152">
        <v>147</v>
      </c>
      <c r="BJ51" s="226" t="s">
        <v>2054</v>
      </c>
      <c r="BK51" s="148" t="s">
        <v>90</v>
      </c>
      <c r="BL51" s="71">
        <v>1314</v>
      </c>
      <c r="BM51" s="71">
        <v>616</v>
      </c>
      <c r="BN51" s="71">
        <v>1932</v>
      </c>
      <c r="BO51" s="71">
        <v>1550</v>
      </c>
      <c r="BP51" s="71">
        <v>457</v>
      </c>
      <c r="BQ51" s="71">
        <v>926</v>
      </c>
      <c r="BR51" s="71">
        <v>1832</v>
      </c>
      <c r="BS51" s="71">
        <v>852</v>
      </c>
      <c r="BT51" s="71">
        <v>85</v>
      </c>
      <c r="BU51" s="71">
        <v>155</v>
      </c>
      <c r="BV51" s="71">
        <v>104</v>
      </c>
      <c r="BW51" s="71">
        <v>321</v>
      </c>
      <c r="BX51" s="79"/>
      <c r="BY51" s="80" t="s">
        <v>2054</v>
      </c>
      <c r="BZ51" s="80" t="s">
        <v>2580</v>
      </c>
      <c r="CA51" s="78">
        <v>0</v>
      </c>
    </row>
    <row r="52" spans="1:79">
      <c r="A52" s="226"/>
      <c r="B52" s="148" t="s">
        <v>91</v>
      </c>
      <c r="C52" s="71">
        <v>1332</v>
      </c>
      <c r="D52" s="71">
        <v>627</v>
      </c>
      <c r="E52" s="71">
        <v>1225</v>
      </c>
      <c r="F52" s="71">
        <v>591</v>
      </c>
      <c r="G52" s="71">
        <v>1370</v>
      </c>
      <c r="H52" s="71">
        <v>678</v>
      </c>
      <c r="I52" s="71">
        <v>1060</v>
      </c>
      <c r="J52" s="71">
        <v>506</v>
      </c>
      <c r="K52" s="71">
        <v>915</v>
      </c>
      <c r="L52" s="71">
        <v>453</v>
      </c>
      <c r="M52" s="146">
        <v>5902</v>
      </c>
      <c r="N52" s="146">
        <v>2855</v>
      </c>
      <c r="O52" s="226"/>
      <c r="P52" s="148" t="s">
        <v>91</v>
      </c>
      <c r="Q52" s="71">
        <v>110</v>
      </c>
      <c r="R52" s="71">
        <v>45</v>
      </c>
      <c r="S52" s="71">
        <v>84</v>
      </c>
      <c r="T52" s="71">
        <v>35</v>
      </c>
      <c r="U52" s="71">
        <v>99</v>
      </c>
      <c r="V52" s="71">
        <v>36</v>
      </c>
      <c r="W52" s="71">
        <v>84</v>
      </c>
      <c r="X52" s="71">
        <v>36</v>
      </c>
      <c r="Y52" s="71">
        <v>47</v>
      </c>
      <c r="Z52" s="71">
        <v>21</v>
      </c>
      <c r="AA52" s="146">
        <v>424</v>
      </c>
      <c r="AB52" s="146">
        <v>173</v>
      </c>
      <c r="AC52" s="226"/>
      <c r="AD52" s="148" t="s">
        <v>91</v>
      </c>
      <c r="AE52" s="31">
        <v>40</v>
      </c>
      <c r="AF52" s="31">
        <v>39</v>
      </c>
      <c r="AG52" s="31">
        <v>42</v>
      </c>
      <c r="AH52" s="31">
        <v>37</v>
      </c>
      <c r="AI52" s="31">
        <v>34</v>
      </c>
      <c r="AJ52" s="146">
        <v>192</v>
      </c>
      <c r="AK52" s="125">
        <v>178</v>
      </c>
      <c r="AL52" s="71">
        <v>166</v>
      </c>
      <c r="AM52" s="71">
        <v>147</v>
      </c>
      <c r="AN52" s="71">
        <v>6</v>
      </c>
      <c r="AO52" s="71">
        <v>33</v>
      </c>
      <c r="AP52" s="226"/>
      <c r="AQ52" s="148" t="s">
        <v>91</v>
      </c>
      <c r="AR52" s="31">
        <v>106</v>
      </c>
      <c r="AS52" s="31">
        <v>2020</v>
      </c>
      <c r="AT52" s="31">
        <v>686</v>
      </c>
      <c r="AU52" s="31">
        <v>41</v>
      </c>
      <c r="AV52" s="31">
        <v>8</v>
      </c>
      <c r="AW52" s="31">
        <v>87</v>
      </c>
      <c r="AX52" s="31">
        <v>170</v>
      </c>
      <c r="AY52" s="31">
        <v>156</v>
      </c>
      <c r="AZ52" s="31">
        <v>148</v>
      </c>
      <c r="BA52" s="226"/>
      <c r="BB52" s="148" t="s">
        <v>91</v>
      </c>
      <c r="BC52" s="152">
        <v>203</v>
      </c>
      <c r="BD52" s="71">
        <v>155</v>
      </c>
      <c r="BE52" s="71">
        <v>34</v>
      </c>
      <c r="BF52" s="152">
        <v>55</v>
      </c>
      <c r="BG52" s="32">
        <v>23</v>
      </c>
      <c r="BH52" s="152">
        <v>258</v>
      </c>
      <c r="BI52" s="152">
        <v>178</v>
      </c>
      <c r="BJ52" s="226"/>
      <c r="BK52" s="148" t="s">
        <v>91</v>
      </c>
      <c r="BL52" s="71">
        <v>743</v>
      </c>
      <c r="BM52" s="71">
        <v>34</v>
      </c>
      <c r="BN52" s="71">
        <v>259</v>
      </c>
      <c r="BO52" s="71">
        <v>967</v>
      </c>
      <c r="BP52" s="71">
        <v>132</v>
      </c>
      <c r="BQ52" s="71">
        <v>396</v>
      </c>
      <c r="BR52" s="71">
        <v>661</v>
      </c>
      <c r="BS52" s="71">
        <v>483</v>
      </c>
      <c r="BT52" s="71">
        <v>128</v>
      </c>
      <c r="BU52" s="71">
        <v>46</v>
      </c>
      <c r="BV52" s="71">
        <v>17</v>
      </c>
      <c r="BW52" s="71">
        <v>66</v>
      </c>
      <c r="BX52" s="79"/>
      <c r="BY52" s="80" t="s">
        <v>2054</v>
      </c>
      <c r="BZ52" s="80" t="s">
        <v>2581</v>
      </c>
      <c r="CA52" s="78">
        <v>0</v>
      </c>
    </row>
    <row r="53" spans="1:79">
      <c r="A53" s="226"/>
      <c r="B53" s="25" t="s">
        <v>73</v>
      </c>
      <c r="C53" s="26">
        <v>4097</v>
      </c>
      <c r="D53" s="26">
        <v>2017</v>
      </c>
      <c r="E53" s="26">
        <v>3623</v>
      </c>
      <c r="F53" s="26">
        <v>1783</v>
      </c>
      <c r="G53" s="26">
        <v>3759</v>
      </c>
      <c r="H53" s="26">
        <v>1861</v>
      </c>
      <c r="I53" s="26">
        <v>2986</v>
      </c>
      <c r="J53" s="26">
        <v>1551</v>
      </c>
      <c r="K53" s="26">
        <v>2473</v>
      </c>
      <c r="L53" s="26">
        <v>1246</v>
      </c>
      <c r="M53" s="41">
        <v>16938</v>
      </c>
      <c r="N53" s="41">
        <v>8458</v>
      </c>
      <c r="O53" s="226"/>
      <c r="P53" s="42" t="s">
        <v>73</v>
      </c>
      <c r="Q53" s="26">
        <v>462</v>
      </c>
      <c r="R53" s="26">
        <v>219</v>
      </c>
      <c r="S53" s="26">
        <v>342</v>
      </c>
      <c r="T53" s="26">
        <v>168</v>
      </c>
      <c r="U53" s="26">
        <v>357</v>
      </c>
      <c r="V53" s="26">
        <v>159</v>
      </c>
      <c r="W53" s="26">
        <v>262</v>
      </c>
      <c r="X53" s="26">
        <v>117</v>
      </c>
      <c r="Y53" s="26">
        <v>144</v>
      </c>
      <c r="Z53" s="26">
        <v>64</v>
      </c>
      <c r="AA53" s="41">
        <v>1567</v>
      </c>
      <c r="AB53" s="41">
        <v>727</v>
      </c>
      <c r="AC53" s="226"/>
      <c r="AD53" s="42" t="s">
        <v>73</v>
      </c>
      <c r="AE53" s="41">
        <v>122</v>
      </c>
      <c r="AF53" s="41">
        <v>121</v>
      </c>
      <c r="AG53" s="41">
        <v>125</v>
      </c>
      <c r="AH53" s="41">
        <v>116</v>
      </c>
      <c r="AI53" s="41">
        <v>109</v>
      </c>
      <c r="AJ53" s="41">
        <v>593</v>
      </c>
      <c r="AK53" s="26">
        <v>498</v>
      </c>
      <c r="AL53" s="26">
        <v>360</v>
      </c>
      <c r="AM53" s="26">
        <v>188</v>
      </c>
      <c r="AN53" s="26">
        <v>20</v>
      </c>
      <c r="AO53" s="26">
        <v>111</v>
      </c>
      <c r="AP53" s="226"/>
      <c r="AQ53" s="42" t="s">
        <v>73</v>
      </c>
      <c r="AR53" s="26">
        <v>135</v>
      </c>
      <c r="AS53" s="26">
        <v>4381</v>
      </c>
      <c r="AT53" s="26">
        <v>2073</v>
      </c>
      <c r="AU53" s="26">
        <v>405</v>
      </c>
      <c r="AV53" s="26">
        <v>93</v>
      </c>
      <c r="AW53" s="26">
        <v>164</v>
      </c>
      <c r="AX53" s="26">
        <v>482</v>
      </c>
      <c r="AY53" s="26">
        <v>373</v>
      </c>
      <c r="AZ53" s="26">
        <v>354</v>
      </c>
      <c r="BA53" s="226"/>
      <c r="BB53" s="42" t="s">
        <v>73</v>
      </c>
      <c r="BC53" s="41">
        <v>534</v>
      </c>
      <c r="BD53" s="26">
        <v>290</v>
      </c>
      <c r="BE53" s="26">
        <v>47</v>
      </c>
      <c r="BF53" s="41">
        <v>79</v>
      </c>
      <c r="BG53" s="41">
        <v>35</v>
      </c>
      <c r="BH53" s="41">
        <v>613</v>
      </c>
      <c r="BI53" s="41">
        <v>325</v>
      </c>
      <c r="BJ53" s="226"/>
      <c r="BK53" s="42" t="s">
        <v>73</v>
      </c>
      <c r="BL53" s="41">
        <v>2057</v>
      </c>
      <c r="BM53" s="41">
        <v>650</v>
      </c>
      <c r="BN53" s="41">
        <v>2191</v>
      </c>
      <c r="BO53" s="41">
        <v>2517</v>
      </c>
      <c r="BP53" s="41">
        <v>589</v>
      </c>
      <c r="BQ53" s="41">
        <v>1322</v>
      </c>
      <c r="BR53" s="41">
        <v>2493</v>
      </c>
      <c r="BS53" s="41">
        <v>1335</v>
      </c>
      <c r="BT53" s="41">
        <v>213</v>
      </c>
      <c r="BU53" s="41">
        <v>201</v>
      </c>
      <c r="BV53" s="41">
        <v>121</v>
      </c>
      <c r="BW53" s="41">
        <v>387</v>
      </c>
      <c r="BX53" s="79"/>
      <c r="BY53" s="80" t="s">
        <v>2054</v>
      </c>
      <c r="BZ53" s="80" t="s">
        <v>2582</v>
      </c>
      <c r="CA53" s="78">
        <v>0</v>
      </c>
    </row>
    <row r="54" spans="1:79" ht="14.45" customHeight="1">
      <c r="A54" s="226" t="s">
        <v>108</v>
      </c>
      <c r="B54" s="148" t="s">
        <v>90</v>
      </c>
      <c r="C54" s="71">
        <v>15740</v>
      </c>
      <c r="D54" s="71">
        <v>7742</v>
      </c>
      <c r="E54" s="71">
        <v>11615</v>
      </c>
      <c r="F54" s="71">
        <v>5767</v>
      </c>
      <c r="G54" s="71">
        <v>10467</v>
      </c>
      <c r="H54" s="71">
        <v>5163</v>
      </c>
      <c r="I54" s="71">
        <v>8427</v>
      </c>
      <c r="J54" s="71">
        <v>4315</v>
      </c>
      <c r="K54" s="71">
        <v>6463</v>
      </c>
      <c r="L54" s="71">
        <v>3401</v>
      </c>
      <c r="M54" s="146">
        <v>52712</v>
      </c>
      <c r="N54" s="146">
        <v>26388</v>
      </c>
      <c r="O54" s="226" t="s">
        <v>108</v>
      </c>
      <c r="P54" s="148" t="s">
        <v>90</v>
      </c>
      <c r="Q54" s="71">
        <v>2721</v>
      </c>
      <c r="R54" s="71">
        <v>1248</v>
      </c>
      <c r="S54" s="71">
        <v>2011</v>
      </c>
      <c r="T54" s="71">
        <v>919</v>
      </c>
      <c r="U54" s="71">
        <v>1808</v>
      </c>
      <c r="V54" s="71">
        <v>825</v>
      </c>
      <c r="W54" s="71">
        <v>1277</v>
      </c>
      <c r="X54" s="71">
        <v>615</v>
      </c>
      <c r="Y54" s="71">
        <v>779</v>
      </c>
      <c r="Z54" s="71">
        <v>423</v>
      </c>
      <c r="AA54" s="146">
        <v>8596</v>
      </c>
      <c r="AB54" s="146">
        <v>4030</v>
      </c>
      <c r="AC54" s="226" t="s">
        <v>108</v>
      </c>
      <c r="AD54" s="148" t="s">
        <v>90</v>
      </c>
      <c r="AE54" s="31">
        <v>475</v>
      </c>
      <c r="AF54" s="31">
        <v>453</v>
      </c>
      <c r="AG54" s="31">
        <v>451</v>
      </c>
      <c r="AH54" s="31">
        <v>434</v>
      </c>
      <c r="AI54" s="31">
        <v>423</v>
      </c>
      <c r="AJ54" s="146">
        <v>2236</v>
      </c>
      <c r="AK54" s="125">
        <v>1394</v>
      </c>
      <c r="AL54" s="71">
        <v>816</v>
      </c>
      <c r="AM54" s="71">
        <v>98</v>
      </c>
      <c r="AN54" s="71">
        <v>103</v>
      </c>
      <c r="AO54" s="71">
        <v>443</v>
      </c>
      <c r="AP54" s="226" t="s">
        <v>108</v>
      </c>
      <c r="AQ54" s="148" t="s">
        <v>90</v>
      </c>
      <c r="AR54" s="31">
        <v>65</v>
      </c>
      <c r="AS54" s="31">
        <v>5399</v>
      </c>
      <c r="AT54" s="31">
        <v>4808</v>
      </c>
      <c r="AU54" s="31">
        <v>4688</v>
      </c>
      <c r="AV54" s="31">
        <v>1581</v>
      </c>
      <c r="AW54" s="31">
        <v>437</v>
      </c>
      <c r="AX54" s="31">
        <v>1801</v>
      </c>
      <c r="AY54" s="31">
        <v>1144</v>
      </c>
      <c r="AZ54" s="31">
        <v>1118</v>
      </c>
      <c r="BA54" s="226" t="s">
        <v>108</v>
      </c>
      <c r="BB54" s="148" t="s">
        <v>90</v>
      </c>
      <c r="BC54" s="152">
        <v>1364</v>
      </c>
      <c r="BD54" s="71">
        <v>783</v>
      </c>
      <c r="BE54" s="71">
        <v>86</v>
      </c>
      <c r="BF54" s="152">
        <v>109</v>
      </c>
      <c r="BG54" s="32">
        <v>51</v>
      </c>
      <c r="BH54" s="152">
        <v>1473</v>
      </c>
      <c r="BI54" s="152">
        <v>834</v>
      </c>
      <c r="BJ54" s="226" t="s">
        <v>108</v>
      </c>
      <c r="BK54" s="148" t="s">
        <v>90</v>
      </c>
      <c r="BL54" s="71">
        <v>10108</v>
      </c>
      <c r="BM54" s="71">
        <v>2691</v>
      </c>
      <c r="BN54" s="71">
        <v>4496</v>
      </c>
      <c r="BO54" s="71">
        <v>7407</v>
      </c>
      <c r="BP54" s="71">
        <v>1125</v>
      </c>
      <c r="BQ54" s="71">
        <v>5592</v>
      </c>
      <c r="BR54" s="71">
        <v>8704</v>
      </c>
      <c r="BS54" s="71">
        <v>4688</v>
      </c>
      <c r="BT54" s="71">
        <v>299</v>
      </c>
      <c r="BU54" s="71">
        <v>1098</v>
      </c>
      <c r="BV54" s="71">
        <v>539</v>
      </c>
      <c r="BW54" s="71">
        <v>1820</v>
      </c>
      <c r="BX54" s="79"/>
      <c r="BY54" s="80" t="s">
        <v>108</v>
      </c>
      <c r="BZ54" s="80" t="s">
        <v>2592</v>
      </c>
      <c r="CA54" s="78">
        <v>0</v>
      </c>
    </row>
    <row r="55" spans="1:79">
      <c r="A55" s="226"/>
      <c r="B55" s="148" t="s">
        <v>91</v>
      </c>
      <c r="C55" s="71">
        <v>3460</v>
      </c>
      <c r="D55" s="71">
        <v>1727</v>
      </c>
      <c r="E55" s="71">
        <v>3329</v>
      </c>
      <c r="F55" s="71">
        <v>1642</v>
      </c>
      <c r="G55" s="71">
        <v>3184</v>
      </c>
      <c r="H55" s="71">
        <v>1599</v>
      </c>
      <c r="I55" s="71">
        <v>2879</v>
      </c>
      <c r="J55" s="71">
        <v>1395</v>
      </c>
      <c r="K55" s="71">
        <v>2676</v>
      </c>
      <c r="L55" s="71">
        <v>1342</v>
      </c>
      <c r="M55" s="146">
        <v>15528</v>
      </c>
      <c r="N55" s="146">
        <v>7705</v>
      </c>
      <c r="O55" s="226"/>
      <c r="P55" s="148" t="s">
        <v>91</v>
      </c>
      <c r="Q55" s="71">
        <v>176</v>
      </c>
      <c r="R55" s="71">
        <v>71</v>
      </c>
      <c r="S55" s="71">
        <v>229</v>
      </c>
      <c r="T55" s="71">
        <v>95</v>
      </c>
      <c r="U55" s="71">
        <v>205</v>
      </c>
      <c r="V55" s="71">
        <v>80</v>
      </c>
      <c r="W55" s="71">
        <v>196</v>
      </c>
      <c r="X55" s="71">
        <v>83</v>
      </c>
      <c r="Y55" s="71">
        <v>115</v>
      </c>
      <c r="Z55" s="71">
        <v>49</v>
      </c>
      <c r="AA55" s="146">
        <v>921</v>
      </c>
      <c r="AB55" s="146">
        <v>378</v>
      </c>
      <c r="AC55" s="226"/>
      <c r="AD55" s="148" t="s">
        <v>91</v>
      </c>
      <c r="AE55" s="31">
        <v>135</v>
      </c>
      <c r="AF55" s="31">
        <v>131</v>
      </c>
      <c r="AG55" s="31">
        <v>128</v>
      </c>
      <c r="AH55" s="31">
        <v>122</v>
      </c>
      <c r="AI55" s="31">
        <v>118</v>
      </c>
      <c r="AJ55" s="146">
        <v>634</v>
      </c>
      <c r="AK55" s="125">
        <v>568</v>
      </c>
      <c r="AL55" s="71">
        <v>532</v>
      </c>
      <c r="AM55" s="71">
        <v>465</v>
      </c>
      <c r="AN55" s="71">
        <v>41</v>
      </c>
      <c r="AO55" s="71">
        <v>110</v>
      </c>
      <c r="AP55" s="226"/>
      <c r="AQ55" s="148" t="s">
        <v>91</v>
      </c>
      <c r="AR55" s="31">
        <v>484</v>
      </c>
      <c r="AS55" s="31">
        <v>5765</v>
      </c>
      <c r="AT55" s="31">
        <v>1694</v>
      </c>
      <c r="AU55" s="31">
        <v>664</v>
      </c>
      <c r="AV55" s="31">
        <v>103</v>
      </c>
      <c r="AW55" s="31">
        <v>356</v>
      </c>
      <c r="AX55" s="31">
        <v>640</v>
      </c>
      <c r="AY55" s="31">
        <v>546</v>
      </c>
      <c r="AZ55" s="31">
        <v>516</v>
      </c>
      <c r="BA55" s="226"/>
      <c r="BB55" s="148" t="s">
        <v>91</v>
      </c>
      <c r="BC55" s="152">
        <v>571</v>
      </c>
      <c r="BD55" s="71">
        <v>481</v>
      </c>
      <c r="BE55" s="71">
        <v>99</v>
      </c>
      <c r="BF55" s="152">
        <v>273</v>
      </c>
      <c r="BG55" s="32">
        <v>133</v>
      </c>
      <c r="BH55" s="152">
        <v>844</v>
      </c>
      <c r="BI55" s="152">
        <v>614</v>
      </c>
      <c r="BJ55" s="226"/>
      <c r="BK55" s="148" t="s">
        <v>91</v>
      </c>
      <c r="BL55" s="71">
        <v>4558</v>
      </c>
      <c r="BM55" s="71">
        <v>573</v>
      </c>
      <c r="BN55" s="71">
        <v>1996</v>
      </c>
      <c r="BO55" s="71">
        <v>3738</v>
      </c>
      <c r="BP55" s="71">
        <v>896</v>
      </c>
      <c r="BQ55" s="71">
        <v>1521</v>
      </c>
      <c r="BR55" s="71">
        <v>3308</v>
      </c>
      <c r="BS55" s="71">
        <v>1895</v>
      </c>
      <c r="BT55" s="71">
        <v>391</v>
      </c>
      <c r="BU55" s="71">
        <v>261</v>
      </c>
      <c r="BV55" s="71">
        <v>247</v>
      </c>
      <c r="BW55" s="71">
        <v>719</v>
      </c>
      <c r="BX55" s="79"/>
      <c r="BY55" s="80" t="s">
        <v>108</v>
      </c>
      <c r="BZ55" s="80" t="s">
        <v>2593</v>
      </c>
      <c r="CA55" s="78">
        <v>0</v>
      </c>
    </row>
    <row r="56" spans="1:79">
      <c r="A56" s="226"/>
      <c r="B56" s="25" t="s">
        <v>73</v>
      </c>
      <c r="C56" s="26">
        <v>19200</v>
      </c>
      <c r="D56" s="26">
        <v>9469</v>
      </c>
      <c r="E56" s="26">
        <v>14944</v>
      </c>
      <c r="F56" s="26">
        <v>7409</v>
      </c>
      <c r="G56" s="26">
        <v>13651</v>
      </c>
      <c r="H56" s="26">
        <v>6762</v>
      </c>
      <c r="I56" s="26">
        <v>11306</v>
      </c>
      <c r="J56" s="26">
        <v>5710</v>
      </c>
      <c r="K56" s="26">
        <v>9139</v>
      </c>
      <c r="L56" s="26">
        <v>4743</v>
      </c>
      <c r="M56" s="41">
        <v>68240</v>
      </c>
      <c r="N56" s="41">
        <v>34093</v>
      </c>
      <c r="O56" s="226"/>
      <c r="P56" s="42" t="s">
        <v>73</v>
      </c>
      <c r="Q56" s="26">
        <v>2897</v>
      </c>
      <c r="R56" s="26">
        <v>1319</v>
      </c>
      <c r="S56" s="26">
        <v>2240</v>
      </c>
      <c r="T56" s="26">
        <v>1014</v>
      </c>
      <c r="U56" s="26">
        <v>2013</v>
      </c>
      <c r="V56" s="26">
        <v>905</v>
      </c>
      <c r="W56" s="26">
        <v>1473</v>
      </c>
      <c r="X56" s="26">
        <v>698</v>
      </c>
      <c r="Y56" s="26">
        <v>894</v>
      </c>
      <c r="Z56" s="26">
        <v>472</v>
      </c>
      <c r="AA56" s="41">
        <v>9517</v>
      </c>
      <c r="AB56" s="41">
        <v>4408</v>
      </c>
      <c r="AC56" s="226"/>
      <c r="AD56" s="42" t="s">
        <v>73</v>
      </c>
      <c r="AE56" s="41">
        <v>610</v>
      </c>
      <c r="AF56" s="41">
        <v>584</v>
      </c>
      <c r="AG56" s="41">
        <v>579</v>
      </c>
      <c r="AH56" s="41">
        <v>556</v>
      </c>
      <c r="AI56" s="41">
        <v>541</v>
      </c>
      <c r="AJ56" s="41">
        <v>2870</v>
      </c>
      <c r="AK56" s="26">
        <v>1962</v>
      </c>
      <c r="AL56" s="26">
        <v>1348</v>
      </c>
      <c r="AM56" s="26">
        <v>563</v>
      </c>
      <c r="AN56" s="26">
        <v>144</v>
      </c>
      <c r="AO56" s="26">
        <v>553</v>
      </c>
      <c r="AP56" s="226"/>
      <c r="AQ56" s="42" t="s">
        <v>73</v>
      </c>
      <c r="AR56" s="26">
        <v>549</v>
      </c>
      <c r="AS56" s="26">
        <v>11164</v>
      </c>
      <c r="AT56" s="26">
        <v>6502</v>
      </c>
      <c r="AU56" s="26">
        <v>5352</v>
      </c>
      <c r="AV56" s="26">
        <v>1684</v>
      </c>
      <c r="AW56" s="26">
        <v>793</v>
      </c>
      <c r="AX56" s="26">
        <v>2441</v>
      </c>
      <c r="AY56" s="26">
        <v>1690</v>
      </c>
      <c r="AZ56" s="26">
        <v>1634</v>
      </c>
      <c r="BA56" s="226"/>
      <c r="BB56" s="42" t="s">
        <v>73</v>
      </c>
      <c r="BC56" s="41">
        <v>1935</v>
      </c>
      <c r="BD56" s="26">
        <v>1264</v>
      </c>
      <c r="BE56" s="26">
        <v>185</v>
      </c>
      <c r="BF56" s="41">
        <v>382</v>
      </c>
      <c r="BG56" s="41">
        <v>184</v>
      </c>
      <c r="BH56" s="41">
        <v>2317</v>
      </c>
      <c r="BI56" s="41">
        <v>1448</v>
      </c>
      <c r="BJ56" s="226"/>
      <c r="BK56" s="42" t="s">
        <v>73</v>
      </c>
      <c r="BL56" s="41">
        <v>14666</v>
      </c>
      <c r="BM56" s="41">
        <v>3264</v>
      </c>
      <c r="BN56" s="41">
        <v>6492</v>
      </c>
      <c r="BO56" s="41">
        <v>11145</v>
      </c>
      <c r="BP56" s="41">
        <v>2021</v>
      </c>
      <c r="BQ56" s="41">
        <v>7113</v>
      </c>
      <c r="BR56" s="41">
        <v>12012</v>
      </c>
      <c r="BS56" s="41">
        <v>6583</v>
      </c>
      <c r="BT56" s="41">
        <v>690</v>
      </c>
      <c r="BU56" s="41">
        <v>1359</v>
      </c>
      <c r="BV56" s="41">
        <v>786</v>
      </c>
      <c r="BW56" s="41">
        <v>2539</v>
      </c>
      <c r="BX56" s="79"/>
      <c r="BY56" s="80" t="s">
        <v>108</v>
      </c>
      <c r="BZ56" s="80" t="s">
        <v>2594</v>
      </c>
      <c r="CA56" s="78">
        <v>0</v>
      </c>
    </row>
    <row r="57" spans="1:79">
      <c r="A57" s="226" t="s">
        <v>109</v>
      </c>
      <c r="B57" s="148" t="s">
        <v>90</v>
      </c>
      <c r="C57" s="71">
        <v>2341</v>
      </c>
      <c r="D57" s="71">
        <v>1249</v>
      </c>
      <c r="E57" s="71">
        <v>1995</v>
      </c>
      <c r="F57" s="71">
        <v>1000</v>
      </c>
      <c r="G57" s="71">
        <v>1802</v>
      </c>
      <c r="H57" s="71">
        <v>992</v>
      </c>
      <c r="I57" s="71">
        <v>1335</v>
      </c>
      <c r="J57" s="71">
        <v>692</v>
      </c>
      <c r="K57" s="71">
        <v>1068</v>
      </c>
      <c r="L57" s="71">
        <v>565</v>
      </c>
      <c r="M57" s="146">
        <v>8541</v>
      </c>
      <c r="N57" s="146">
        <v>4498</v>
      </c>
      <c r="O57" s="226" t="s">
        <v>109</v>
      </c>
      <c r="P57" s="148" t="s">
        <v>90</v>
      </c>
      <c r="Q57" s="71">
        <v>228</v>
      </c>
      <c r="R57" s="71">
        <v>108</v>
      </c>
      <c r="S57" s="71">
        <v>160</v>
      </c>
      <c r="T57" s="71">
        <v>70</v>
      </c>
      <c r="U57" s="71">
        <v>131</v>
      </c>
      <c r="V57" s="71">
        <v>62</v>
      </c>
      <c r="W57" s="71">
        <v>88</v>
      </c>
      <c r="X57" s="71">
        <v>39</v>
      </c>
      <c r="Y57" s="71">
        <v>36</v>
      </c>
      <c r="Z57" s="71">
        <v>21</v>
      </c>
      <c r="AA57" s="146">
        <v>643</v>
      </c>
      <c r="AB57" s="146">
        <v>300</v>
      </c>
      <c r="AC57" s="226" t="s">
        <v>109</v>
      </c>
      <c r="AD57" s="148" t="s">
        <v>90</v>
      </c>
      <c r="AE57" s="31">
        <v>65</v>
      </c>
      <c r="AF57" s="31">
        <v>67</v>
      </c>
      <c r="AG57" s="31">
        <v>62</v>
      </c>
      <c r="AH57" s="31">
        <v>59</v>
      </c>
      <c r="AI57" s="31">
        <v>53</v>
      </c>
      <c r="AJ57" s="146">
        <v>306</v>
      </c>
      <c r="AK57" s="125">
        <v>238</v>
      </c>
      <c r="AL57" s="71">
        <v>224</v>
      </c>
      <c r="AM57" s="71">
        <v>47</v>
      </c>
      <c r="AN57" s="71">
        <v>3</v>
      </c>
      <c r="AO57" s="71">
        <v>57</v>
      </c>
      <c r="AP57" s="226" t="s">
        <v>109</v>
      </c>
      <c r="AQ57" s="148" t="s">
        <v>90</v>
      </c>
      <c r="AR57" s="31">
        <v>46</v>
      </c>
      <c r="AS57" s="31">
        <v>3016</v>
      </c>
      <c r="AT57" s="31">
        <v>440</v>
      </c>
      <c r="AU57" s="31">
        <v>136</v>
      </c>
      <c r="AV57" s="31">
        <v>53</v>
      </c>
      <c r="AW57" s="31">
        <v>90</v>
      </c>
      <c r="AX57" s="31">
        <v>256</v>
      </c>
      <c r="AY57" s="31">
        <v>205</v>
      </c>
      <c r="AZ57" s="31">
        <v>201</v>
      </c>
      <c r="BA57" s="226" t="s">
        <v>109</v>
      </c>
      <c r="BB57" s="148" t="s">
        <v>90</v>
      </c>
      <c r="BC57" s="152">
        <v>229</v>
      </c>
      <c r="BD57" s="71">
        <v>151</v>
      </c>
      <c r="BE57" s="71">
        <v>18</v>
      </c>
      <c r="BF57" s="152">
        <v>25</v>
      </c>
      <c r="BG57" s="32">
        <v>18</v>
      </c>
      <c r="BH57" s="152">
        <v>254</v>
      </c>
      <c r="BI57" s="152">
        <v>169</v>
      </c>
      <c r="BJ57" s="226" t="s">
        <v>109</v>
      </c>
      <c r="BK57" s="148" t="s">
        <v>90</v>
      </c>
      <c r="BL57" s="71">
        <v>859</v>
      </c>
      <c r="BM57" s="71">
        <v>145</v>
      </c>
      <c r="BN57" s="71">
        <v>1094</v>
      </c>
      <c r="BO57" s="71">
        <v>793</v>
      </c>
      <c r="BP57" s="71">
        <v>196</v>
      </c>
      <c r="BQ57" s="71">
        <v>618</v>
      </c>
      <c r="BR57" s="71">
        <v>988</v>
      </c>
      <c r="BS57" s="71">
        <v>532</v>
      </c>
      <c r="BT57" s="71">
        <v>25</v>
      </c>
      <c r="BU57" s="71">
        <v>79</v>
      </c>
      <c r="BV57" s="71">
        <v>42</v>
      </c>
      <c r="BW57" s="71">
        <v>118</v>
      </c>
      <c r="BX57" s="79"/>
      <c r="BY57" s="80" t="s">
        <v>109</v>
      </c>
      <c r="BZ57" s="80" t="s">
        <v>2616</v>
      </c>
      <c r="CA57" s="78">
        <v>0</v>
      </c>
    </row>
    <row r="58" spans="1:79">
      <c r="A58" s="226"/>
      <c r="B58" s="148" t="s">
        <v>91</v>
      </c>
      <c r="C58" s="71">
        <v>595</v>
      </c>
      <c r="D58" s="71">
        <v>299</v>
      </c>
      <c r="E58" s="71">
        <v>590</v>
      </c>
      <c r="F58" s="71">
        <v>292</v>
      </c>
      <c r="G58" s="71">
        <v>570</v>
      </c>
      <c r="H58" s="71">
        <v>293</v>
      </c>
      <c r="I58" s="71">
        <v>524</v>
      </c>
      <c r="J58" s="71">
        <v>246</v>
      </c>
      <c r="K58" s="71">
        <v>463</v>
      </c>
      <c r="L58" s="71">
        <v>240</v>
      </c>
      <c r="M58" s="146">
        <v>2742</v>
      </c>
      <c r="N58" s="146">
        <v>1370</v>
      </c>
      <c r="O58" s="226"/>
      <c r="P58" s="148" t="s">
        <v>91</v>
      </c>
      <c r="Q58" s="71">
        <v>42</v>
      </c>
      <c r="R58" s="71">
        <v>17</v>
      </c>
      <c r="S58" s="71">
        <v>37</v>
      </c>
      <c r="T58" s="71">
        <v>15</v>
      </c>
      <c r="U58" s="71">
        <v>24</v>
      </c>
      <c r="V58" s="71">
        <v>14</v>
      </c>
      <c r="W58" s="71">
        <v>25</v>
      </c>
      <c r="X58" s="71">
        <v>6</v>
      </c>
      <c r="Y58" s="71">
        <v>12</v>
      </c>
      <c r="Z58" s="71">
        <v>5</v>
      </c>
      <c r="AA58" s="146">
        <v>140</v>
      </c>
      <c r="AB58" s="146">
        <v>57</v>
      </c>
      <c r="AC58" s="226"/>
      <c r="AD58" s="148" t="s">
        <v>91</v>
      </c>
      <c r="AE58" s="31">
        <v>19</v>
      </c>
      <c r="AF58" s="31">
        <v>18</v>
      </c>
      <c r="AG58" s="31">
        <v>18</v>
      </c>
      <c r="AH58" s="31">
        <v>17</v>
      </c>
      <c r="AI58" s="31">
        <v>16</v>
      </c>
      <c r="AJ58" s="146">
        <v>88</v>
      </c>
      <c r="AK58" s="125">
        <v>86</v>
      </c>
      <c r="AL58" s="71">
        <v>84</v>
      </c>
      <c r="AM58" s="71">
        <v>79</v>
      </c>
      <c r="AN58" s="71">
        <v>0</v>
      </c>
      <c r="AO58" s="71">
        <v>13</v>
      </c>
      <c r="AP58" s="226"/>
      <c r="AQ58" s="148" t="s">
        <v>91</v>
      </c>
      <c r="AR58" s="31">
        <v>22</v>
      </c>
      <c r="AS58" s="31">
        <v>1025</v>
      </c>
      <c r="AT58" s="31">
        <v>344</v>
      </c>
      <c r="AU58" s="31">
        <v>11</v>
      </c>
      <c r="AV58" s="31">
        <v>0</v>
      </c>
      <c r="AW58" s="31">
        <v>63</v>
      </c>
      <c r="AX58" s="31">
        <v>86</v>
      </c>
      <c r="AY58" s="31">
        <v>82</v>
      </c>
      <c r="AZ58" s="31">
        <v>78</v>
      </c>
      <c r="BA58" s="226"/>
      <c r="BB58" s="148" t="s">
        <v>91</v>
      </c>
      <c r="BC58" s="152">
        <v>84</v>
      </c>
      <c r="BD58" s="71">
        <v>75</v>
      </c>
      <c r="BE58" s="71">
        <v>16</v>
      </c>
      <c r="BF58" s="152">
        <v>9</v>
      </c>
      <c r="BG58" s="32">
        <v>1</v>
      </c>
      <c r="BH58" s="152">
        <v>93</v>
      </c>
      <c r="BI58" s="152">
        <v>76</v>
      </c>
      <c r="BJ58" s="226"/>
      <c r="BK58" s="148" t="s">
        <v>91</v>
      </c>
      <c r="BL58" s="71">
        <v>31</v>
      </c>
      <c r="BM58" s="71">
        <v>0</v>
      </c>
      <c r="BN58" s="71">
        <v>385</v>
      </c>
      <c r="BO58" s="71">
        <v>266</v>
      </c>
      <c r="BP58" s="71">
        <v>106</v>
      </c>
      <c r="BQ58" s="71">
        <v>110</v>
      </c>
      <c r="BR58" s="71">
        <v>386</v>
      </c>
      <c r="BS58" s="71">
        <v>196</v>
      </c>
      <c r="BT58" s="71">
        <v>19</v>
      </c>
      <c r="BU58" s="71">
        <v>25</v>
      </c>
      <c r="BV58" s="71">
        <v>13</v>
      </c>
      <c r="BW58" s="71">
        <v>5</v>
      </c>
      <c r="BX58" s="79"/>
      <c r="BY58" s="80" t="s">
        <v>109</v>
      </c>
      <c r="BZ58" s="80" t="s">
        <v>2617</v>
      </c>
      <c r="CA58" s="78">
        <v>0</v>
      </c>
    </row>
    <row r="59" spans="1:79">
      <c r="A59" s="226"/>
      <c r="B59" s="25" t="s">
        <v>73</v>
      </c>
      <c r="C59" s="26">
        <v>2936</v>
      </c>
      <c r="D59" s="26">
        <v>1548</v>
      </c>
      <c r="E59" s="26">
        <v>2585</v>
      </c>
      <c r="F59" s="26">
        <v>1292</v>
      </c>
      <c r="G59" s="26">
        <v>2372</v>
      </c>
      <c r="H59" s="26">
        <v>1285</v>
      </c>
      <c r="I59" s="26">
        <v>1859</v>
      </c>
      <c r="J59" s="26">
        <v>938</v>
      </c>
      <c r="K59" s="26">
        <v>1531</v>
      </c>
      <c r="L59" s="26">
        <v>805</v>
      </c>
      <c r="M59" s="41">
        <v>11283</v>
      </c>
      <c r="N59" s="41">
        <v>5868</v>
      </c>
      <c r="O59" s="226"/>
      <c r="P59" s="42" t="s">
        <v>73</v>
      </c>
      <c r="Q59" s="26">
        <v>270</v>
      </c>
      <c r="R59" s="26">
        <v>125</v>
      </c>
      <c r="S59" s="26">
        <v>197</v>
      </c>
      <c r="T59" s="26">
        <v>85</v>
      </c>
      <c r="U59" s="26">
        <v>155</v>
      </c>
      <c r="V59" s="26">
        <v>76</v>
      </c>
      <c r="W59" s="26">
        <v>113</v>
      </c>
      <c r="X59" s="26">
        <v>45</v>
      </c>
      <c r="Y59" s="26">
        <v>48</v>
      </c>
      <c r="Z59" s="26">
        <v>26</v>
      </c>
      <c r="AA59" s="41">
        <v>783</v>
      </c>
      <c r="AB59" s="41">
        <v>357</v>
      </c>
      <c r="AC59" s="226"/>
      <c r="AD59" s="42" t="s">
        <v>73</v>
      </c>
      <c r="AE59" s="41">
        <v>84</v>
      </c>
      <c r="AF59" s="41">
        <v>85</v>
      </c>
      <c r="AG59" s="41">
        <v>80</v>
      </c>
      <c r="AH59" s="41">
        <v>76</v>
      </c>
      <c r="AI59" s="41">
        <v>69</v>
      </c>
      <c r="AJ59" s="41">
        <v>394</v>
      </c>
      <c r="AK59" s="26">
        <v>324</v>
      </c>
      <c r="AL59" s="26">
        <v>308</v>
      </c>
      <c r="AM59" s="26">
        <v>126</v>
      </c>
      <c r="AN59" s="26">
        <v>3</v>
      </c>
      <c r="AO59" s="26">
        <v>70</v>
      </c>
      <c r="AP59" s="226"/>
      <c r="AQ59" s="42" t="s">
        <v>73</v>
      </c>
      <c r="AR59" s="26">
        <v>68</v>
      </c>
      <c r="AS59" s="26">
        <v>4041</v>
      </c>
      <c r="AT59" s="26">
        <v>784</v>
      </c>
      <c r="AU59" s="26">
        <v>147</v>
      </c>
      <c r="AV59" s="26">
        <v>53</v>
      </c>
      <c r="AW59" s="26">
        <v>153</v>
      </c>
      <c r="AX59" s="26">
        <v>342</v>
      </c>
      <c r="AY59" s="26">
        <v>287</v>
      </c>
      <c r="AZ59" s="26">
        <v>279</v>
      </c>
      <c r="BA59" s="226"/>
      <c r="BB59" s="42" t="s">
        <v>73</v>
      </c>
      <c r="BC59" s="41">
        <v>313</v>
      </c>
      <c r="BD59" s="26">
        <v>226</v>
      </c>
      <c r="BE59" s="26">
        <v>34</v>
      </c>
      <c r="BF59" s="41">
        <v>34</v>
      </c>
      <c r="BG59" s="41">
        <v>19</v>
      </c>
      <c r="BH59" s="41">
        <v>347</v>
      </c>
      <c r="BI59" s="41">
        <v>245</v>
      </c>
      <c r="BJ59" s="226"/>
      <c r="BK59" s="42" t="s">
        <v>73</v>
      </c>
      <c r="BL59" s="41">
        <v>890</v>
      </c>
      <c r="BM59" s="41">
        <v>145</v>
      </c>
      <c r="BN59" s="41">
        <v>1479</v>
      </c>
      <c r="BO59" s="41">
        <v>1059</v>
      </c>
      <c r="BP59" s="41">
        <v>302</v>
      </c>
      <c r="BQ59" s="41">
        <v>728</v>
      </c>
      <c r="BR59" s="41">
        <v>1374</v>
      </c>
      <c r="BS59" s="41">
        <v>728</v>
      </c>
      <c r="BT59" s="41">
        <v>44</v>
      </c>
      <c r="BU59" s="41">
        <v>104</v>
      </c>
      <c r="BV59" s="41">
        <v>55</v>
      </c>
      <c r="BW59" s="41">
        <v>123</v>
      </c>
      <c r="BX59" s="79"/>
      <c r="BY59" s="80" t="s">
        <v>109</v>
      </c>
      <c r="BZ59" s="80" t="s">
        <v>2618</v>
      </c>
      <c r="CA59" s="78">
        <v>0</v>
      </c>
    </row>
    <row r="60" spans="1:79">
      <c r="A60" s="226" t="s">
        <v>110</v>
      </c>
      <c r="B60" s="148" t="s">
        <v>90</v>
      </c>
      <c r="C60" s="71">
        <v>13163</v>
      </c>
      <c r="D60" s="71">
        <v>6412</v>
      </c>
      <c r="E60" s="71">
        <v>10359</v>
      </c>
      <c r="F60" s="71">
        <v>4949</v>
      </c>
      <c r="G60" s="71">
        <v>9805</v>
      </c>
      <c r="H60" s="71">
        <v>4759</v>
      </c>
      <c r="I60" s="71">
        <v>8416</v>
      </c>
      <c r="J60" s="71">
        <v>4127</v>
      </c>
      <c r="K60" s="71">
        <v>6360</v>
      </c>
      <c r="L60" s="71">
        <v>3301</v>
      </c>
      <c r="M60" s="146">
        <v>48103</v>
      </c>
      <c r="N60" s="146">
        <v>23548</v>
      </c>
      <c r="O60" s="226" t="s">
        <v>110</v>
      </c>
      <c r="P60" s="148" t="s">
        <v>90</v>
      </c>
      <c r="Q60" s="71">
        <v>2570</v>
      </c>
      <c r="R60" s="71">
        <v>1188</v>
      </c>
      <c r="S60" s="71">
        <v>1776</v>
      </c>
      <c r="T60" s="71">
        <v>772</v>
      </c>
      <c r="U60" s="71">
        <v>1850</v>
      </c>
      <c r="V60" s="71">
        <v>811</v>
      </c>
      <c r="W60" s="71">
        <v>1558</v>
      </c>
      <c r="X60" s="71">
        <v>716</v>
      </c>
      <c r="Y60" s="71">
        <v>878</v>
      </c>
      <c r="Z60" s="71">
        <v>447</v>
      </c>
      <c r="AA60" s="146">
        <v>8632</v>
      </c>
      <c r="AB60" s="146">
        <v>3934</v>
      </c>
      <c r="AC60" s="226" t="s">
        <v>110</v>
      </c>
      <c r="AD60" s="148" t="s">
        <v>90</v>
      </c>
      <c r="AE60" s="31">
        <v>438</v>
      </c>
      <c r="AF60" s="31">
        <v>419</v>
      </c>
      <c r="AG60" s="31">
        <v>431</v>
      </c>
      <c r="AH60" s="31">
        <v>414</v>
      </c>
      <c r="AI60" s="31">
        <v>412</v>
      </c>
      <c r="AJ60" s="146">
        <v>2114</v>
      </c>
      <c r="AK60" s="125">
        <v>1416</v>
      </c>
      <c r="AL60" s="71">
        <v>1001</v>
      </c>
      <c r="AM60" s="71">
        <v>182</v>
      </c>
      <c r="AN60" s="71">
        <v>66</v>
      </c>
      <c r="AO60" s="71">
        <v>414</v>
      </c>
      <c r="AP60" s="226" t="s">
        <v>110</v>
      </c>
      <c r="AQ60" s="148" t="s">
        <v>90</v>
      </c>
      <c r="AR60" s="31">
        <v>191</v>
      </c>
      <c r="AS60" s="31">
        <v>5230</v>
      </c>
      <c r="AT60" s="31">
        <v>4363</v>
      </c>
      <c r="AU60" s="31">
        <v>4109</v>
      </c>
      <c r="AV60" s="31">
        <v>1667</v>
      </c>
      <c r="AW60" s="31">
        <v>476</v>
      </c>
      <c r="AX60" s="31">
        <v>1677</v>
      </c>
      <c r="AY60" s="31">
        <v>1172</v>
      </c>
      <c r="AZ60" s="31">
        <v>1135</v>
      </c>
      <c r="BA60" s="226" t="s">
        <v>110</v>
      </c>
      <c r="BB60" s="148" t="s">
        <v>90</v>
      </c>
      <c r="BC60" s="152">
        <v>1388</v>
      </c>
      <c r="BD60" s="71">
        <v>898</v>
      </c>
      <c r="BE60" s="71">
        <v>55</v>
      </c>
      <c r="BF60" s="152">
        <v>54</v>
      </c>
      <c r="BG60" s="32">
        <v>30</v>
      </c>
      <c r="BH60" s="152">
        <v>1442</v>
      </c>
      <c r="BI60" s="152">
        <v>928</v>
      </c>
      <c r="BJ60" s="226" t="s">
        <v>110</v>
      </c>
      <c r="BK60" s="148" t="s">
        <v>90</v>
      </c>
      <c r="BL60" s="71">
        <v>9404</v>
      </c>
      <c r="BM60" s="71">
        <v>2359</v>
      </c>
      <c r="BN60" s="71">
        <v>3401</v>
      </c>
      <c r="BO60" s="71">
        <v>8247</v>
      </c>
      <c r="BP60" s="71">
        <v>1050</v>
      </c>
      <c r="BQ60" s="71">
        <v>7129</v>
      </c>
      <c r="BR60" s="71">
        <v>10452</v>
      </c>
      <c r="BS60" s="71">
        <v>6041</v>
      </c>
      <c r="BT60" s="71">
        <v>241</v>
      </c>
      <c r="BU60" s="71">
        <v>1024</v>
      </c>
      <c r="BV60" s="71">
        <v>753</v>
      </c>
      <c r="BW60" s="71">
        <v>785</v>
      </c>
      <c r="BX60" s="79"/>
      <c r="BY60" s="80" t="s">
        <v>110</v>
      </c>
      <c r="BZ60" s="80" t="s">
        <v>2628</v>
      </c>
      <c r="CA60" s="78">
        <v>0</v>
      </c>
    </row>
    <row r="61" spans="1:79">
      <c r="A61" s="226"/>
      <c r="B61" s="148" t="s">
        <v>91</v>
      </c>
      <c r="C61" s="71">
        <v>2862</v>
      </c>
      <c r="D61" s="71">
        <v>1376</v>
      </c>
      <c r="E61" s="71">
        <v>2673</v>
      </c>
      <c r="F61" s="71">
        <v>1311</v>
      </c>
      <c r="G61" s="71">
        <v>2433</v>
      </c>
      <c r="H61" s="71">
        <v>1186</v>
      </c>
      <c r="I61" s="71">
        <v>2280</v>
      </c>
      <c r="J61" s="71">
        <v>1088</v>
      </c>
      <c r="K61" s="71">
        <v>1854</v>
      </c>
      <c r="L61" s="71">
        <v>927</v>
      </c>
      <c r="M61" s="146">
        <v>12102</v>
      </c>
      <c r="N61" s="146">
        <v>5888</v>
      </c>
      <c r="O61" s="226"/>
      <c r="P61" s="148" t="s">
        <v>91</v>
      </c>
      <c r="Q61" s="71">
        <v>279</v>
      </c>
      <c r="R61" s="71">
        <v>111</v>
      </c>
      <c r="S61" s="71">
        <v>230</v>
      </c>
      <c r="T61" s="71">
        <v>103</v>
      </c>
      <c r="U61" s="71">
        <v>230</v>
      </c>
      <c r="V61" s="71">
        <v>90</v>
      </c>
      <c r="W61" s="71">
        <v>210</v>
      </c>
      <c r="X61" s="71">
        <v>94</v>
      </c>
      <c r="Y61" s="71">
        <v>124</v>
      </c>
      <c r="Z61" s="71">
        <v>61</v>
      </c>
      <c r="AA61" s="146">
        <v>1073</v>
      </c>
      <c r="AB61" s="146">
        <v>459</v>
      </c>
      <c r="AC61" s="226"/>
      <c r="AD61" s="148" t="s">
        <v>91</v>
      </c>
      <c r="AE61" s="31">
        <v>85</v>
      </c>
      <c r="AF61" s="31">
        <v>84</v>
      </c>
      <c r="AG61" s="31">
        <v>83</v>
      </c>
      <c r="AH61" s="31">
        <v>85</v>
      </c>
      <c r="AI61" s="31">
        <v>80</v>
      </c>
      <c r="AJ61" s="146">
        <v>417</v>
      </c>
      <c r="AK61" s="125">
        <v>363</v>
      </c>
      <c r="AL61" s="71">
        <v>333</v>
      </c>
      <c r="AM61" s="71">
        <v>219</v>
      </c>
      <c r="AN61" s="71">
        <v>16</v>
      </c>
      <c r="AO61" s="71">
        <v>74</v>
      </c>
      <c r="AP61" s="226"/>
      <c r="AQ61" s="148" t="s">
        <v>91</v>
      </c>
      <c r="AR61" s="31">
        <v>78</v>
      </c>
      <c r="AS61" s="31">
        <v>2228</v>
      </c>
      <c r="AT61" s="31">
        <v>1135</v>
      </c>
      <c r="AU61" s="31">
        <v>863</v>
      </c>
      <c r="AV61" s="31">
        <v>257</v>
      </c>
      <c r="AW61" s="31">
        <v>214</v>
      </c>
      <c r="AX61" s="31">
        <v>423</v>
      </c>
      <c r="AY61" s="31">
        <v>302</v>
      </c>
      <c r="AZ61" s="31">
        <v>295</v>
      </c>
      <c r="BA61" s="226"/>
      <c r="BB61" s="148" t="s">
        <v>91</v>
      </c>
      <c r="BC61" s="152">
        <v>342</v>
      </c>
      <c r="BD61" s="71">
        <v>286</v>
      </c>
      <c r="BE61" s="71">
        <v>41</v>
      </c>
      <c r="BF61" s="152">
        <v>44</v>
      </c>
      <c r="BG61" s="32">
        <v>20</v>
      </c>
      <c r="BH61" s="152">
        <v>386</v>
      </c>
      <c r="BI61" s="152">
        <v>306</v>
      </c>
      <c r="BJ61" s="226"/>
      <c r="BK61" s="148" t="s">
        <v>91</v>
      </c>
      <c r="BL61" s="71">
        <v>1492</v>
      </c>
      <c r="BM61" s="71">
        <v>251</v>
      </c>
      <c r="BN61" s="71">
        <v>464</v>
      </c>
      <c r="BO61" s="71">
        <v>950</v>
      </c>
      <c r="BP61" s="71">
        <v>223</v>
      </c>
      <c r="BQ61" s="71">
        <v>1137</v>
      </c>
      <c r="BR61" s="71">
        <v>949</v>
      </c>
      <c r="BS61" s="71">
        <v>690</v>
      </c>
      <c r="BT61" s="71">
        <v>36</v>
      </c>
      <c r="BU61" s="71">
        <v>118</v>
      </c>
      <c r="BV61" s="71">
        <v>99</v>
      </c>
      <c r="BW61" s="71">
        <v>471</v>
      </c>
      <c r="BX61" s="79"/>
      <c r="BY61" s="80" t="s">
        <v>110</v>
      </c>
      <c r="BZ61" s="80" t="s">
        <v>2629</v>
      </c>
      <c r="CA61" s="78">
        <v>0</v>
      </c>
    </row>
    <row r="62" spans="1:79">
      <c r="A62" s="226"/>
      <c r="B62" s="25" t="s">
        <v>73</v>
      </c>
      <c r="C62" s="26">
        <v>16025</v>
      </c>
      <c r="D62" s="26">
        <v>7788</v>
      </c>
      <c r="E62" s="26">
        <v>13032</v>
      </c>
      <c r="F62" s="26">
        <v>6260</v>
      </c>
      <c r="G62" s="26">
        <v>12238</v>
      </c>
      <c r="H62" s="26">
        <v>5945</v>
      </c>
      <c r="I62" s="26">
        <v>10696</v>
      </c>
      <c r="J62" s="26">
        <v>5215</v>
      </c>
      <c r="K62" s="26">
        <v>8214</v>
      </c>
      <c r="L62" s="26">
        <v>4228</v>
      </c>
      <c r="M62" s="41">
        <v>60205</v>
      </c>
      <c r="N62" s="41">
        <v>29436</v>
      </c>
      <c r="O62" s="226"/>
      <c r="P62" s="42" t="s">
        <v>73</v>
      </c>
      <c r="Q62" s="26">
        <v>2849</v>
      </c>
      <c r="R62" s="26">
        <v>1299</v>
      </c>
      <c r="S62" s="26">
        <v>2006</v>
      </c>
      <c r="T62" s="26">
        <v>875</v>
      </c>
      <c r="U62" s="26">
        <v>2080</v>
      </c>
      <c r="V62" s="26">
        <v>901</v>
      </c>
      <c r="W62" s="26">
        <v>1768</v>
      </c>
      <c r="X62" s="26">
        <v>810</v>
      </c>
      <c r="Y62" s="26">
        <v>1002</v>
      </c>
      <c r="Z62" s="26">
        <v>508</v>
      </c>
      <c r="AA62" s="41">
        <v>9705</v>
      </c>
      <c r="AB62" s="41">
        <v>4393</v>
      </c>
      <c r="AC62" s="226"/>
      <c r="AD62" s="42" t="s">
        <v>73</v>
      </c>
      <c r="AE62" s="41">
        <v>523</v>
      </c>
      <c r="AF62" s="41">
        <v>503</v>
      </c>
      <c r="AG62" s="41">
        <v>514</v>
      </c>
      <c r="AH62" s="41">
        <v>499</v>
      </c>
      <c r="AI62" s="41">
        <v>492</v>
      </c>
      <c r="AJ62" s="41">
        <v>2531</v>
      </c>
      <c r="AK62" s="26">
        <v>1779</v>
      </c>
      <c r="AL62" s="26">
        <v>1334</v>
      </c>
      <c r="AM62" s="26">
        <v>401</v>
      </c>
      <c r="AN62" s="26">
        <v>82</v>
      </c>
      <c r="AO62" s="26">
        <v>488</v>
      </c>
      <c r="AP62" s="226"/>
      <c r="AQ62" s="42" t="s">
        <v>73</v>
      </c>
      <c r="AR62" s="26">
        <v>269</v>
      </c>
      <c r="AS62" s="26">
        <v>7458</v>
      </c>
      <c r="AT62" s="26">
        <v>5498</v>
      </c>
      <c r="AU62" s="26">
        <v>4972</v>
      </c>
      <c r="AV62" s="26">
        <v>1924</v>
      </c>
      <c r="AW62" s="26">
        <v>690</v>
      </c>
      <c r="AX62" s="26">
        <v>2100</v>
      </c>
      <c r="AY62" s="26">
        <v>1474</v>
      </c>
      <c r="AZ62" s="26">
        <v>1430</v>
      </c>
      <c r="BA62" s="226"/>
      <c r="BB62" s="42" t="s">
        <v>73</v>
      </c>
      <c r="BC62" s="41">
        <v>1730</v>
      </c>
      <c r="BD62" s="26">
        <v>1184</v>
      </c>
      <c r="BE62" s="26">
        <v>96</v>
      </c>
      <c r="BF62" s="41">
        <v>98</v>
      </c>
      <c r="BG62" s="41">
        <v>50</v>
      </c>
      <c r="BH62" s="41">
        <v>1828</v>
      </c>
      <c r="BI62" s="41">
        <v>1234</v>
      </c>
      <c r="BJ62" s="226"/>
      <c r="BK62" s="42" t="s">
        <v>73</v>
      </c>
      <c r="BL62" s="41">
        <v>10896</v>
      </c>
      <c r="BM62" s="41">
        <v>2610</v>
      </c>
      <c r="BN62" s="41">
        <v>3865</v>
      </c>
      <c r="BO62" s="41">
        <v>9197</v>
      </c>
      <c r="BP62" s="41">
        <v>1273</v>
      </c>
      <c r="BQ62" s="41">
        <v>8266</v>
      </c>
      <c r="BR62" s="41">
        <v>11401</v>
      </c>
      <c r="BS62" s="41">
        <v>6731</v>
      </c>
      <c r="BT62" s="41">
        <v>277</v>
      </c>
      <c r="BU62" s="41">
        <v>1142</v>
      </c>
      <c r="BV62" s="41">
        <v>852</v>
      </c>
      <c r="BW62" s="41">
        <v>1256</v>
      </c>
      <c r="BX62" s="79"/>
      <c r="BY62" s="80" t="s">
        <v>110</v>
      </c>
      <c r="BZ62" s="80" t="s">
        <v>2630</v>
      </c>
      <c r="CA62" s="78">
        <v>0</v>
      </c>
    </row>
    <row r="63" spans="1:79">
      <c r="A63" s="226" t="s">
        <v>111</v>
      </c>
      <c r="B63" s="148" t="s">
        <v>90</v>
      </c>
      <c r="C63" s="71">
        <v>682</v>
      </c>
      <c r="D63" s="71">
        <v>340</v>
      </c>
      <c r="E63" s="71">
        <v>575</v>
      </c>
      <c r="F63" s="71">
        <v>297</v>
      </c>
      <c r="G63" s="71">
        <v>434</v>
      </c>
      <c r="H63" s="71">
        <v>226</v>
      </c>
      <c r="I63" s="71">
        <v>406</v>
      </c>
      <c r="J63" s="71">
        <v>204</v>
      </c>
      <c r="K63" s="71">
        <v>299</v>
      </c>
      <c r="L63" s="71">
        <v>152</v>
      </c>
      <c r="M63" s="146">
        <v>2396</v>
      </c>
      <c r="N63" s="146">
        <v>1219</v>
      </c>
      <c r="O63" s="226" t="s">
        <v>111</v>
      </c>
      <c r="P63" s="148" t="s">
        <v>90</v>
      </c>
      <c r="Q63" s="71">
        <v>67</v>
      </c>
      <c r="R63" s="71">
        <v>33</v>
      </c>
      <c r="S63" s="71">
        <v>46</v>
      </c>
      <c r="T63" s="71">
        <v>23</v>
      </c>
      <c r="U63" s="71">
        <v>59</v>
      </c>
      <c r="V63" s="71">
        <v>25</v>
      </c>
      <c r="W63" s="71">
        <v>35</v>
      </c>
      <c r="X63" s="71">
        <v>16</v>
      </c>
      <c r="Y63" s="71">
        <v>8</v>
      </c>
      <c r="Z63" s="71">
        <v>6</v>
      </c>
      <c r="AA63" s="146">
        <v>215</v>
      </c>
      <c r="AB63" s="146">
        <v>103</v>
      </c>
      <c r="AC63" s="226" t="s">
        <v>111</v>
      </c>
      <c r="AD63" s="148" t="s">
        <v>90</v>
      </c>
      <c r="AE63" s="31">
        <v>19</v>
      </c>
      <c r="AF63" s="31">
        <v>21</v>
      </c>
      <c r="AG63" s="31">
        <v>18</v>
      </c>
      <c r="AH63" s="31">
        <v>17</v>
      </c>
      <c r="AI63" s="31">
        <v>17</v>
      </c>
      <c r="AJ63" s="146">
        <v>92</v>
      </c>
      <c r="AK63" s="125">
        <v>65</v>
      </c>
      <c r="AL63" s="71">
        <v>63</v>
      </c>
      <c r="AM63" s="71">
        <v>24</v>
      </c>
      <c r="AN63" s="71">
        <v>4</v>
      </c>
      <c r="AO63" s="71">
        <v>18</v>
      </c>
      <c r="AP63" s="226" t="s">
        <v>111</v>
      </c>
      <c r="AQ63" s="148" t="s">
        <v>90</v>
      </c>
      <c r="AR63" s="71">
        <v>28</v>
      </c>
      <c r="AS63" s="71">
        <v>1792</v>
      </c>
      <c r="AT63" s="71">
        <v>310</v>
      </c>
      <c r="AU63" s="71">
        <v>83</v>
      </c>
      <c r="AV63" s="71">
        <v>11</v>
      </c>
      <c r="AW63" s="71">
        <v>31</v>
      </c>
      <c r="AX63" s="71">
        <v>89</v>
      </c>
      <c r="AY63" s="71">
        <v>58</v>
      </c>
      <c r="AZ63" s="71">
        <v>62</v>
      </c>
      <c r="BA63" s="226" t="s">
        <v>111</v>
      </c>
      <c r="BB63" s="148" t="s">
        <v>90</v>
      </c>
      <c r="BC63" s="152">
        <v>71</v>
      </c>
      <c r="BD63" s="71">
        <v>40</v>
      </c>
      <c r="BE63" s="71">
        <v>5</v>
      </c>
      <c r="BF63" s="152">
        <v>7</v>
      </c>
      <c r="BG63" s="32">
        <v>4</v>
      </c>
      <c r="BH63" s="152">
        <v>78</v>
      </c>
      <c r="BI63" s="152">
        <v>44</v>
      </c>
      <c r="BJ63" s="226" t="s">
        <v>111</v>
      </c>
      <c r="BK63" s="148" t="s">
        <v>90</v>
      </c>
      <c r="BL63" s="71">
        <v>216</v>
      </c>
      <c r="BM63" s="71">
        <v>19</v>
      </c>
      <c r="BN63" s="71">
        <v>197</v>
      </c>
      <c r="BO63" s="71">
        <v>201</v>
      </c>
      <c r="BP63" s="71">
        <v>26</v>
      </c>
      <c r="BQ63" s="71">
        <v>61</v>
      </c>
      <c r="BR63" s="71">
        <v>163</v>
      </c>
      <c r="BS63" s="71">
        <v>165</v>
      </c>
      <c r="BT63" s="71">
        <v>5</v>
      </c>
      <c r="BU63" s="71">
        <v>29</v>
      </c>
      <c r="BV63" s="71">
        <v>18</v>
      </c>
      <c r="BW63" s="71">
        <v>5</v>
      </c>
      <c r="BX63" s="79"/>
      <c r="BY63" s="80" t="s">
        <v>111</v>
      </c>
      <c r="BZ63" s="80" t="s">
        <v>2640</v>
      </c>
      <c r="CA63" s="78">
        <v>4929</v>
      </c>
    </row>
    <row r="64" spans="1:79">
      <c r="A64" s="226"/>
      <c r="B64" s="148" t="s">
        <v>91</v>
      </c>
      <c r="C64" s="71">
        <v>476</v>
      </c>
      <c r="D64" s="71">
        <v>233</v>
      </c>
      <c r="E64" s="71">
        <v>458</v>
      </c>
      <c r="F64" s="71">
        <v>232</v>
      </c>
      <c r="G64" s="71">
        <v>388</v>
      </c>
      <c r="H64" s="71">
        <v>192</v>
      </c>
      <c r="I64" s="71">
        <v>283</v>
      </c>
      <c r="J64" s="71">
        <v>147</v>
      </c>
      <c r="K64" s="71">
        <v>263</v>
      </c>
      <c r="L64" s="71">
        <v>127</v>
      </c>
      <c r="M64" s="146">
        <v>1868</v>
      </c>
      <c r="N64" s="146">
        <v>931</v>
      </c>
      <c r="O64" s="226"/>
      <c r="P64" s="148" t="s">
        <v>91</v>
      </c>
      <c r="Q64" s="71">
        <v>30</v>
      </c>
      <c r="R64" s="71">
        <v>13</v>
      </c>
      <c r="S64" s="71">
        <v>57</v>
      </c>
      <c r="T64" s="71">
        <v>28</v>
      </c>
      <c r="U64" s="71">
        <v>24</v>
      </c>
      <c r="V64" s="71">
        <v>13</v>
      </c>
      <c r="W64" s="71">
        <v>34</v>
      </c>
      <c r="X64" s="71">
        <v>19</v>
      </c>
      <c r="Y64" s="71">
        <v>5</v>
      </c>
      <c r="Z64" s="71">
        <v>3</v>
      </c>
      <c r="AA64" s="146">
        <v>150</v>
      </c>
      <c r="AB64" s="146">
        <v>76</v>
      </c>
      <c r="AC64" s="226"/>
      <c r="AD64" s="148" t="s">
        <v>91</v>
      </c>
      <c r="AE64" s="31">
        <v>14</v>
      </c>
      <c r="AF64" s="31">
        <v>14</v>
      </c>
      <c r="AG64" s="31">
        <v>14</v>
      </c>
      <c r="AH64" s="31">
        <v>13</v>
      </c>
      <c r="AI64" s="31">
        <v>11</v>
      </c>
      <c r="AJ64" s="146">
        <v>66</v>
      </c>
      <c r="AK64" s="125">
        <v>67</v>
      </c>
      <c r="AL64" s="71">
        <v>62</v>
      </c>
      <c r="AM64" s="71">
        <v>41</v>
      </c>
      <c r="AN64" s="71">
        <v>0</v>
      </c>
      <c r="AO64" s="71">
        <v>9</v>
      </c>
      <c r="AP64" s="226"/>
      <c r="AQ64" s="148" t="s">
        <v>91</v>
      </c>
      <c r="AR64" s="71">
        <v>58</v>
      </c>
      <c r="AS64" s="71">
        <v>1108</v>
      </c>
      <c r="AT64" s="71">
        <v>5</v>
      </c>
      <c r="AU64" s="71">
        <v>2</v>
      </c>
      <c r="AV64" s="71">
        <v>0</v>
      </c>
      <c r="AW64" s="71">
        <v>62</v>
      </c>
      <c r="AX64" s="71">
        <v>74</v>
      </c>
      <c r="AY64" s="71">
        <v>45</v>
      </c>
      <c r="AZ64" s="71">
        <v>60</v>
      </c>
      <c r="BA64" s="226"/>
      <c r="BB64" s="148" t="s">
        <v>91</v>
      </c>
      <c r="BC64" s="152">
        <v>64</v>
      </c>
      <c r="BD64" s="71">
        <v>54</v>
      </c>
      <c r="BE64" s="71">
        <v>2</v>
      </c>
      <c r="BF64" s="152">
        <v>25</v>
      </c>
      <c r="BG64" s="32">
        <v>16</v>
      </c>
      <c r="BH64" s="152">
        <v>89</v>
      </c>
      <c r="BI64" s="152">
        <v>70</v>
      </c>
      <c r="BJ64" s="226"/>
      <c r="BK64" s="148" t="s">
        <v>91</v>
      </c>
      <c r="BL64" s="71">
        <v>24</v>
      </c>
      <c r="BM64" s="71">
        <v>159</v>
      </c>
      <c r="BN64" s="71">
        <v>2</v>
      </c>
      <c r="BO64" s="71">
        <v>5</v>
      </c>
      <c r="BP64" s="71">
        <v>2</v>
      </c>
      <c r="BQ64" s="71">
        <v>2</v>
      </c>
      <c r="BR64" s="71">
        <v>2</v>
      </c>
      <c r="BS64" s="71">
        <v>2</v>
      </c>
      <c r="BT64" s="71">
        <v>0</v>
      </c>
      <c r="BU64" s="71">
        <v>0</v>
      </c>
      <c r="BV64" s="71">
        <v>0</v>
      </c>
      <c r="BW64" s="71">
        <v>0</v>
      </c>
      <c r="BX64" s="79"/>
      <c r="BY64" s="80" t="s">
        <v>111</v>
      </c>
      <c r="BZ64" s="80" t="s">
        <v>2641</v>
      </c>
      <c r="CA64" s="78">
        <v>2297</v>
      </c>
    </row>
    <row r="65" spans="1:79">
      <c r="A65" s="226"/>
      <c r="B65" s="25" t="s">
        <v>73</v>
      </c>
      <c r="C65" s="26">
        <v>1158</v>
      </c>
      <c r="D65" s="26">
        <v>573</v>
      </c>
      <c r="E65" s="26">
        <v>1033</v>
      </c>
      <c r="F65" s="26">
        <v>529</v>
      </c>
      <c r="G65" s="26">
        <v>822</v>
      </c>
      <c r="H65" s="26">
        <v>418</v>
      </c>
      <c r="I65" s="26">
        <v>689</v>
      </c>
      <c r="J65" s="26">
        <v>351</v>
      </c>
      <c r="K65" s="26">
        <v>562</v>
      </c>
      <c r="L65" s="26">
        <v>279</v>
      </c>
      <c r="M65" s="41">
        <v>4264</v>
      </c>
      <c r="N65" s="41">
        <v>2150</v>
      </c>
      <c r="O65" s="226"/>
      <c r="P65" s="42" t="s">
        <v>73</v>
      </c>
      <c r="Q65" s="26">
        <v>97</v>
      </c>
      <c r="R65" s="26">
        <v>46</v>
      </c>
      <c r="S65" s="26">
        <v>103</v>
      </c>
      <c r="T65" s="26">
        <v>51</v>
      </c>
      <c r="U65" s="26">
        <v>83</v>
      </c>
      <c r="V65" s="26">
        <v>38</v>
      </c>
      <c r="W65" s="26">
        <v>69</v>
      </c>
      <c r="X65" s="26">
        <v>35</v>
      </c>
      <c r="Y65" s="26">
        <v>13</v>
      </c>
      <c r="Z65" s="26">
        <v>9</v>
      </c>
      <c r="AA65" s="41">
        <v>365</v>
      </c>
      <c r="AB65" s="41">
        <v>179</v>
      </c>
      <c r="AC65" s="226"/>
      <c r="AD65" s="42" t="s">
        <v>73</v>
      </c>
      <c r="AE65" s="41">
        <v>33</v>
      </c>
      <c r="AF65" s="41">
        <v>35</v>
      </c>
      <c r="AG65" s="41">
        <v>32</v>
      </c>
      <c r="AH65" s="41">
        <v>30</v>
      </c>
      <c r="AI65" s="41">
        <v>28</v>
      </c>
      <c r="AJ65" s="41">
        <v>158</v>
      </c>
      <c r="AK65" s="26">
        <v>132</v>
      </c>
      <c r="AL65" s="26">
        <v>125</v>
      </c>
      <c r="AM65" s="26">
        <v>65</v>
      </c>
      <c r="AN65" s="26">
        <v>4</v>
      </c>
      <c r="AO65" s="26">
        <v>27</v>
      </c>
      <c r="AP65" s="226"/>
      <c r="AQ65" s="42" t="s">
        <v>73</v>
      </c>
      <c r="AR65" s="26">
        <v>86</v>
      </c>
      <c r="AS65" s="26">
        <v>2900</v>
      </c>
      <c r="AT65" s="26">
        <v>315</v>
      </c>
      <c r="AU65" s="26">
        <v>85</v>
      </c>
      <c r="AV65" s="26">
        <v>11</v>
      </c>
      <c r="AW65" s="26">
        <v>93</v>
      </c>
      <c r="AX65" s="26">
        <v>163</v>
      </c>
      <c r="AY65" s="26">
        <v>103</v>
      </c>
      <c r="AZ65" s="26">
        <v>122</v>
      </c>
      <c r="BA65" s="226"/>
      <c r="BB65" s="42" t="s">
        <v>73</v>
      </c>
      <c r="BC65" s="41">
        <v>135</v>
      </c>
      <c r="BD65" s="26">
        <v>94</v>
      </c>
      <c r="BE65" s="26">
        <v>7</v>
      </c>
      <c r="BF65" s="41">
        <v>32</v>
      </c>
      <c r="BG65" s="41">
        <v>20</v>
      </c>
      <c r="BH65" s="41">
        <v>167</v>
      </c>
      <c r="BI65" s="41">
        <v>114</v>
      </c>
      <c r="BJ65" s="226"/>
      <c r="BK65" s="42" t="s">
        <v>73</v>
      </c>
      <c r="BL65" s="41">
        <v>240</v>
      </c>
      <c r="BM65" s="41">
        <v>178</v>
      </c>
      <c r="BN65" s="41">
        <v>199</v>
      </c>
      <c r="BO65" s="41">
        <v>206</v>
      </c>
      <c r="BP65" s="41">
        <v>28</v>
      </c>
      <c r="BQ65" s="41">
        <v>63</v>
      </c>
      <c r="BR65" s="41">
        <v>165</v>
      </c>
      <c r="BS65" s="41">
        <v>167</v>
      </c>
      <c r="BT65" s="41">
        <v>5</v>
      </c>
      <c r="BU65" s="41">
        <v>29</v>
      </c>
      <c r="BV65" s="41">
        <v>18</v>
      </c>
      <c r="BW65" s="41">
        <v>5</v>
      </c>
      <c r="BX65" s="79"/>
      <c r="BY65" s="80" t="s">
        <v>111</v>
      </c>
      <c r="BZ65" s="80" t="s">
        <v>2642</v>
      </c>
      <c r="CA65" s="78">
        <v>7226</v>
      </c>
    </row>
    <row r="66" spans="1:79">
      <c r="A66" s="226" t="s">
        <v>112</v>
      </c>
      <c r="B66" s="148" t="s">
        <v>90</v>
      </c>
      <c r="C66" s="71">
        <v>3320</v>
      </c>
      <c r="D66" s="71">
        <v>1595</v>
      </c>
      <c r="E66" s="71">
        <v>2969</v>
      </c>
      <c r="F66" s="71">
        <v>1466</v>
      </c>
      <c r="G66" s="71">
        <v>2602</v>
      </c>
      <c r="H66" s="71">
        <v>1340</v>
      </c>
      <c r="I66" s="71">
        <v>1939</v>
      </c>
      <c r="J66" s="71">
        <v>987</v>
      </c>
      <c r="K66" s="71">
        <v>1625</v>
      </c>
      <c r="L66" s="71">
        <v>868</v>
      </c>
      <c r="M66" s="146">
        <v>12455</v>
      </c>
      <c r="N66" s="146">
        <v>6256</v>
      </c>
      <c r="O66" s="226" t="s">
        <v>112</v>
      </c>
      <c r="P66" s="148" t="s">
        <v>90</v>
      </c>
      <c r="Q66" s="71">
        <v>364</v>
      </c>
      <c r="R66" s="71">
        <v>172</v>
      </c>
      <c r="S66" s="71">
        <v>310</v>
      </c>
      <c r="T66" s="71">
        <v>137</v>
      </c>
      <c r="U66" s="71">
        <v>281</v>
      </c>
      <c r="V66" s="71">
        <v>140</v>
      </c>
      <c r="W66" s="71">
        <v>161</v>
      </c>
      <c r="X66" s="71">
        <v>92</v>
      </c>
      <c r="Y66" s="71">
        <v>84</v>
      </c>
      <c r="Z66" s="71">
        <v>52</v>
      </c>
      <c r="AA66" s="146">
        <v>1200</v>
      </c>
      <c r="AB66" s="146">
        <v>593</v>
      </c>
      <c r="AC66" s="226" t="s">
        <v>112</v>
      </c>
      <c r="AD66" s="148" t="s">
        <v>90</v>
      </c>
      <c r="AE66" s="31">
        <v>90</v>
      </c>
      <c r="AF66" s="31">
        <v>89</v>
      </c>
      <c r="AG66" s="31">
        <v>84</v>
      </c>
      <c r="AH66" s="31">
        <v>82</v>
      </c>
      <c r="AI66" s="31">
        <v>72</v>
      </c>
      <c r="AJ66" s="146">
        <v>417</v>
      </c>
      <c r="AK66" s="125">
        <v>353</v>
      </c>
      <c r="AL66" s="71">
        <v>310</v>
      </c>
      <c r="AM66" s="71">
        <v>66</v>
      </c>
      <c r="AN66" s="71">
        <v>25</v>
      </c>
      <c r="AO66" s="71">
        <v>77</v>
      </c>
      <c r="AP66" s="226" t="s">
        <v>112</v>
      </c>
      <c r="AQ66" s="148" t="s">
        <v>90</v>
      </c>
      <c r="AR66" s="71">
        <v>101</v>
      </c>
      <c r="AS66" s="71">
        <v>4060</v>
      </c>
      <c r="AT66" s="71">
        <v>576</v>
      </c>
      <c r="AU66" s="71">
        <v>349</v>
      </c>
      <c r="AV66" s="71">
        <v>38</v>
      </c>
      <c r="AW66" s="71">
        <v>118</v>
      </c>
      <c r="AX66" s="71">
        <v>406</v>
      </c>
      <c r="AY66" s="71">
        <v>299</v>
      </c>
      <c r="AZ66" s="71">
        <v>284</v>
      </c>
      <c r="BA66" s="226" t="s">
        <v>112</v>
      </c>
      <c r="BB66" s="148" t="s">
        <v>90</v>
      </c>
      <c r="BC66" s="152">
        <v>326</v>
      </c>
      <c r="BD66" s="71">
        <v>192</v>
      </c>
      <c r="BE66" s="71">
        <v>11</v>
      </c>
      <c r="BF66" s="152">
        <v>37</v>
      </c>
      <c r="BG66" s="32">
        <v>25</v>
      </c>
      <c r="BH66" s="152">
        <v>363</v>
      </c>
      <c r="BI66" s="152">
        <v>217</v>
      </c>
      <c r="BJ66" s="226" t="s">
        <v>112</v>
      </c>
      <c r="BK66" s="148" t="s">
        <v>90</v>
      </c>
      <c r="BL66" s="71">
        <v>892</v>
      </c>
      <c r="BM66" s="71">
        <v>281</v>
      </c>
      <c r="BN66" s="71">
        <v>864</v>
      </c>
      <c r="BO66" s="71">
        <v>848</v>
      </c>
      <c r="BP66" s="71">
        <v>228</v>
      </c>
      <c r="BQ66" s="71">
        <v>474</v>
      </c>
      <c r="BR66" s="71">
        <v>624</v>
      </c>
      <c r="BS66" s="71">
        <v>469</v>
      </c>
      <c r="BT66" s="71">
        <v>122</v>
      </c>
      <c r="BU66" s="71">
        <v>85</v>
      </c>
      <c r="BV66" s="71">
        <v>58</v>
      </c>
      <c r="BW66" s="71">
        <v>317</v>
      </c>
      <c r="BX66" s="79"/>
      <c r="BY66" s="80" t="s">
        <v>112</v>
      </c>
      <c r="BZ66" s="80" t="s">
        <v>2658</v>
      </c>
      <c r="CA66" s="78">
        <v>11535</v>
      </c>
    </row>
    <row r="67" spans="1:79">
      <c r="A67" s="226"/>
      <c r="B67" s="148" t="s">
        <v>91</v>
      </c>
      <c r="C67" s="71">
        <v>1382</v>
      </c>
      <c r="D67" s="71">
        <v>677</v>
      </c>
      <c r="E67" s="71">
        <v>1406</v>
      </c>
      <c r="F67" s="71">
        <v>718</v>
      </c>
      <c r="G67" s="71">
        <v>1339</v>
      </c>
      <c r="H67" s="71">
        <v>690</v>
      </c>
      <c r="I67" s="71">
        <v>1252</v>
      </c>
      <c r="J67" s="71">
        <v>657</v>
      </c>
      <c r="K67" s="71">
        <v>1152</v>
      </c>
      <c r="L67" s="71">
        <v>604</v>
      </c>
      <c r="M67" s="146">
        <v>6531</v>
      </c>
      <c r="N67" s="146">
        <v>3346</v>
      </c>
      <c r="O67" s="226"/>
      <c r="P67" s="148" t="s">
        <v>91</v>
      </c>
      <c r="Q67" s="71">
        <v>83</v>
      </c>
      <c r="R67" s="71">
        <v>34</v>
      </c>
      <c r="S67" s="71">
        <v>113</v>
      </c>
      <c r="T67" s="71">
        <v>51</v>
      </c>
      <c r="U67" s="71">
        <v>98</v>
      </c>
      <c r="V67" s="71">
        <v>46</v>
      </c>
      <c r="W67" s="71">
        <v>80</v>
      </c>
      <c r="X67" s="71">
        <v>44</v>
      </c>
      <c r="Y67" s="71">
        <v>38</v>
      </c>
      <c r="Z67" s="71">
        <v>19</v>
      </c>
      <c r="AA67" s="146">
        <v>412</v>
      </c>
      <c r="AB67" s="146">
        <v>194</v>
      </c>
      <c r="AC67" s="226"/>
      <c r="AD67" s="148" t="s">
        <v>91</v>
      </c>
      <c r="AE67" s="31">
        <v>45</v>
      </c>
      <c r="AF67" s="31">
        <v>45</v>
      </c>
      <c r="AG67" s="31">
        <v>46</v>
      </c>
      <c r="AH67" s="31">
        <v>44</v>
      </c>
      <c r="AI67" s="31">
        <v>45</v>
      </c>
      <c r="AJ67" s="146">
        <v>225</v>
      </c>
      <c r="AK67" s="125">
        <v>199</v>
      </c>
      <c r="AL67" s="71">
        <v>188</v>
      </c>
      <c r="AM67" s="71">
        <v>148</v>
      </c>
      <c r="AN67" s="71">
        <v>5</v>
      </c>
      <c r="AO67" s="71">
        <v>38</v>
      </c>
      <c r="AP67" s="226"/>
      <c r="AQ67" s="148" t="s">
        <v>91</v>
      </c>
      <c r="AR67" s="71">
        <v>280</v>
      </c>
      <c r="AS67" s="71">
        <v>2175</v>
      </c>
      <c r="AT67" s="71">
        <v>424</v>
      </c>
      <c r="AU67" s="71">
        <v>284</v>
      </c>
      <c r="AV67" s="71">
        <v>96</v>
      </c>
      <c r="AW67" s="71">
        <v>116</v>
      </c>
      <c r="AX67" s="71">
        <v>252</v>
      </c>
      <c r="AY67" s="71">
        <v>190</v>
      </c>
      <c r="AZ67" s="71">
        <v>194</v>
      </c>
      <c r="BA67" s="226"/>
      <c r="BB67" s="148" t="s">
        <v>91</v>
      </c>
      <c r="BC67" s="152">
        <v>205</v>
      </c>
      <c r="BD67" s="71">
        <v>158</v>
      </c>
      <c r="BE67" s="71">
        <v>12</v>
      </c>
      <c r="BF67" s="152">
        <v>71</v>
      </c>
      <c r="BG67" s="32">
        <v>44</v>
      </c>
      <c r="BH67" s="152">
        <v>276</v>
      </c>
      <c r="BI67" s="152">
        <v>202</v>
      </c>
      <c r="BJ67" s="226"/>
      <c r="BK67" s="148" t="s">
        <v>91</v>
      </c>
      <c r="BL67" s="71">
        <v>1111</v>
      </c>
      <c r="BM67" s="71">
        <v>143</v>
      </c>
      <c r="BN67" s="71">
        <v>568</v>
      </c>
      <c r="BO67" s="71">
        <v>1240</v>
      </c>
      <c r="BP67" s="71">
        <v>247</v>
      </c>
      <c r="BQ67" s="71">
        <v>708</v>
      </c>
      <c r="BR67" s="71">
        <v>614</v>
      </c>
      <c r="BS67" s="71">
        <v>587</v>
      </c>
      <c r="BT67" s="71">
        <v>229</v>
      </c>
      <c r="BU67" s="71">
        <v>49</v>
      </c>
      <c r="BV67" s="71">
        <v>130</v>
      </c>
      <c r="BW67" s="71">
        <v>1</v>
      </c>
      <c r="BX67" s="79"/>
      <c r="BY67" s="80" t="s">
        <v>112</v>
      </c>
      <c r="BZ67" s="80" t="s">
        <v>2659</v>
      </c>
      <c r="CA67" s="78">
        <v>7518</v>
      </c>
    </row>
    <row r="68" spans="1:79">
      <c r="A68" s="226"/>
      <c r="B68" s="25" t="s">
        <v>73</v>
      </c>
      <c r="C68" s="26">
        <v>4702</v>
      </c>
      <c r="D68" s="26">
        <v>2272</v>
      </c>
      <c r="E68" s="26">
        <v>4375</v>
      </c>
      <c r="F68" s="26">
        <v>2184</v>
      </c>
      <c r="G68" s="26">
        <v>3941</v>
      </c>
      <c r="H68" s="26">
        <v>2030</v>
      </c>
      <c r="I68" s="26">
        <v>3191</v>
      </c>
      <c r="J68" s="26">
        <v>1644</v>
      </c>
      <c r="K68" s="26">
        <v>2777</v>
      </c>
      <c r="L68" s="26">
        <v>1472</v>
      </c>
      <c r="M68" s="41">
        <v>18986</v>
      </c>
      <c r="N68" s="41">
        <v>9602</v>
      </c>
      <c r="O68" s="226"/>
      <c r="P68" s="42" t="s">
        <v>73</v>
      </c>
      <c r="Q68" s="26">
        <v>447</v>
      </c>
      <c r="R68" s="26">
        <v>206</v>
      </c>
      <c r="S68" s="26">
        <v>423</v>
      </c>
      <c r="T68" s="26">
        <v>188</v>
      </c>
      <c r="U68" s="26">
        <v>379</v>
      </c>
      <c r="V68" s="26">
        <v>186</v>
      </c>
      <c r="W68" s="26">
        <v>241</v>
      </c>
      <c r="X68" s="26">
        <v>136</v>
      </c>
      <c r="Y68" s="26">
        <v>122</v>
      </c>
      <c r="Z68" s="26">
        <v>71</v>
      </c>
      <c r="AA68" s="41">
        <v>1612</v>
      </c>
      <c r="AB68" s="41">
        <v>787</v>
      </c>
      <c r="AC68" s="226"/>
      <c r="AD68" s="42" t="s">
        <v>73</v>
      </c>
      <c r="AE68" s="41">
        <v>135</v>
      </c>
      <c r="AF68" s="41">
        <v>134</v>
      </c>
      <c r="AG68" s="41">
        <v>130</v>
      </c>
      <c r="AH68" s="41">
        <v>126</v>
      </c>
      <c r="AI68" s="41">
        <v>117</v>
      </c>
      <c r="AJ68" s="41">
        <v>642</v>
      </c>
      <c r="AK68" s="26">
        <v>552</v>
      </c>
      <c r="AL68" s="26">
        <v>498</v>
      </c>
      <c r="AM68" s="26">
        <v>214</v>
      </c>
      <c r="AN68" s="26">
        <v>30</v>
      </c>
      <c r="AO68" s="26">
        <v>115</v>
      </c>
      <c r="AP68" s="226"/>
      <c r="AQ68" s="42" t="s">
        <v>73</v>
      </c>
      <c r="AR68" s="26">
        <v>381</v>
      </c>
      <c r="AS68" s="26">
        <v>6235</v>
      </c>
      <c r="AT68" s="26">
        <v>1000</v>
      </c>
      <c r="AU68" s="26">
        <v>633</v>
      </c>
      <c r="AV68" s="26">
        <v>134</v>
      </c>
      <c r="AW68" s="26">
        <v>234</v>
      </c>
      <c r="AX68" s="26">
        <v>658</v>
      </c>
      <c r="AY68" s="26">
        <v>489</v>
      </c>
      <c r="AZ68" s="26">
        <v>478</v>
      </c>
      <c r="BA68" s="226"/>
      <c r="BB68" s="42" t="s">
        <v>73</v>
      </c>
      <c r="BC68" s="41">
        <v>531</v>
      </c>
      <c r="BD68" s="26">
        <v>350</v>
      </c>
      <c r="BE68" s="26">
        <v>23</v>
      </c>
      <c r="BF68" s="41">
        <v>108</v>
      </c>
      <c r="BG68" s="41">
        <v>69</v>
      </c>
      <c r="BH68" s="41">
        <v>639</v>
      </c>
      <c r="BI68" s="41">
        <v>419</v>
      </c>
      <c r="BJ68" s="226"/>
      <c r="BK68" s="42" t="s">
        <v>73</v>
      </c>
      <c r="BL68" s="41">
        <v>2003</v>
      </c>
      <c r="BM68" s="41">
        <v>424</v>
      </c>
      <c r="BN68" s="41">
        <v>1432</v>
      </c>
      <c r="BO68" s="41">
        <v>2088</v>
      </c>
      <c r="BP68" s="41">
        <v>475</v>
      </c>
      <c r="BQ68" s="41">
        <v>1182</v>
      </c>
      <c r="BR68" s="41">
        <v>1238</v>
      </c>
      <c r="BS68" s="41">
        <v>1056</v>
      </c>
      <c r="BT68" s="41">
        <v>351</v>
      </c>
      <c r="BU68" s="41">
        <v>134</v>
      </c>
      <c r="BV68" s="41">
        <v>188</v>
      </c>
      <c r="BW68" s="41">
        <v>318</v>
      </c>
      <c r="BX68" s="79"/>
      <c r="BY68" s="80" t="s">
        <v>112</v>
      </c>
      <c r="BZ68" s="80" t="s">
        <v>2660</v>
      </c>
      <c r="CA68" s="78">
        <v>19053</v>
      </c>
    </row>
    <row r="69" spans="1:79">
      <c r="A69" s="226" t="s">
        <v>113</v>
      </c>
      <c r="B69" s="148" t="s">
        <v>90</v>
      </c>
      <c r="C69" s="71">
        <v>7941</v>
      </c>
      <c r="D69" s="71">
        <v>3972</v>
      </c>
      <c r="E69" s="71">
        <v>7199</v>
      </c>
      <c r="F69" s="71">
        <v>3587</v>
      </c>
      <c r="G69" s="71">
        <v>7048</v>
      </c>
      <c r="H69" s="71">
        <v>3563</v>
      </c>
      <c r="I69" s="71">
        <v>5800</v>
      </c>
      <c r="J69" s="71">
        <v>3021</v>
      </c>
      <c r="K69" s="71">
        <v>5926</v>
      </c>
      <c r="L69" s="71">
        <v>2992</v>
      </c>
      <c r="M69" s="146">
        <v>33914</v>
      </c>
      <c r="N69" s="146">
        <v>17135</v>
      </c>
      <c r="O69" s="226" t="s">
        <v>113</v>
      </c>
      <c r="P69" s="148" t="s">
        <v>90</v>
      </c>
      <c r="Q69" s="71">
        <v>956</v>
      </c>
      <c r="R69" s="71">
        <v>430</v>
      </c>
      <c r="S69" s="71">
        <v>684</v>
      </c>
      <c r="T69" s="71">
        <v>312</v>
      </c>
      <c r="U69" s="71">
        <v>814</v>
      </c>
      <c r="V69" s="71">
        <v>376</v>
      </c>
      <c r="W69" s="71">
        <v>541</v>
      </c>
      <c r="X69" s="71">
        <v>270</v>
      </c>
      <c r="Y69" s="71">
        <v>672</v>
      </c>
      <c r="Z69" s="71">
        <v>328</v>
      </c>
      <c r="AA69" s="146">
        <v>3667</v>
      </c>
      <c r="AB69" s="146">
        <v>1716</v>
      </c>
      <c r="AC69" s="226" t="s">
        <v>113</v>
      </c>
      <c r="AD69" s="148" t="s">
        <v>90</v>
      </c>
      <c r="AE69" s="31">
        <v>322</v>
      </c>
      <c r="AF69" s="31">
        <v>316</v>
      </c>
      <c r="AG69" s="31">
        <v>314</v>
      </c>
      <c r="AH69" s="31">
        <v>300</v>
      </c>
      <c r="AI69" s="31">
        <v>292</v>
      </c>
      <c r="AJ69" s="146">
        <v>1544</v>
      </c>
      <c r="AK69" s="125">
        <v>1210</v>
      </c>
      <c r="AL69" s="71">
        <v>537</v>
      </c>
      <c r="AM69" s="71">
        <v>102</v>
      </c>
      <c r="AN69" s="71">
        <v>46</v>
      </c>
      <c r="AO69" s="71">
        <v>318</v>
      </c>
      <c r="AP69" s="226" t="s">
        <v>113</v>
      </c>
      <c r="AQ69" s="148" t="s">
        <v>90</v>
      </c>
      <c r="AR69" s="71">
        <v>155</v>
      </c>
      <c r="AS69" s="71">
        <v>6424</v>
      </c>
      <c r="AT69" s="71">
        <v>3935</v>
      </c>
      <c r="AU69" s="71">
        <v>2122</v>
      </c>
      <c r="AV69" s="71">
        <v>942</v>
      </c>
      <c r="AW69" s="71">
        <v>71</v>
      </c>
      <c r="AX69" s="71">
        <v>1347</v>
      </c>
      <c r="AY69" s="71">
        <v>557</v>
      </c>
      <c r="AZ69" s="71">
        <v>491</v>
      </c>
      <c r="BA69" s="226" t="s">
        <v>113</v>
      </c>
      <c r="BB69" s="148" t="s">
        <v>90</v>
      </c>
      <c r="BC69" s="152">
        <v>1033</v>
      </c>
      <c r="BD69" s="71">
        <v>409</v>
      </c>
      <c r="BE69" s="71">
        <v>24</v>
      </c>
      <c r="BF69" s="152">
        <v>75</v>
      </c>
      <c r="BG69" s="32">
        <v>32</v>
      </c>
      <c r="BH69" s="152">
        <v>1108</v>
      </c>
      <c r="BI69" s="152">
        <v>441</v>
      </c>
      <c r="BJ69" s="226" t="s">
        <v>113</v>
      </c>
      <c r="BK69" s="148" t="s">
        <v>90</v>
      </c>
      <c r="BL69" s="71">
        <v>2220</v>
      </c>
      <c r="BM69" s="71">
        <v>1127</v>
      </c>
      <c r="BN69" s="71">
        <v>1904</v>
      </c>
      <c r="BO69" s="71">
        <v>1823</v>
      </c>
      <c r="BP69" s="71">
        <v>881</v>
      </c>
      <c r="BQ69" s="71">
        <v>1002</v>
      </c>
      <c r="BR69" s="71">
        <v>2384</v>
      </c>
      <c r="BS69" s="71">
        <v>918</v>
      </c>
      <c r="BT69" s="71">
        <v>255</v>
      </c>
      <c r="BU69" s="71">
        <v>468</v>
      </c>
      <c r="BV69" s="71">
        <v>234</v>
      </c>
      <c r="BW69" s="71">
        <v>167</v>
      </c>
      <c r="BX69" s="79"/>
      <c r="BY69" s="80" t="s">
        <v>113</v>
      </c>
      <c r="BZ69" s="80" t="s">
        <v>2676</v>
      </c>
      <c r="CA69" s="78">
        <v>38006</v>
      </c>
    </row>
    <row r="70" spans="1:79">
      <c r="A70" s="226"/>
      <c r="B70" s="148" t="s">
        <v>91</v>
      </c>
      <c r="C70" s="71">
        <v>4195</v>
      </c>
      <c r="D70" s="71">
        <v>2093</v>
      </c>
      <c r="E70" s="71">
        <v>4036</v>
      </c>
      <c r="F70" s="71">
        <v>2033</v>
      </c>
      <c r="G70" s="71">
        <v>3740</v>
      </c>
      <c r="H70" s="71">
        <v>2004</v>
      </c>
      <c r="I70" s="71">
        <v>3486</v>
      </c>
      <c r="J70" s="71">
        <v>1853</v>
      </c>
      <c r="K70" s="71">
        <v>3176</v>
      </c>
      <c r="L70" s="71">
        <v>1661</v>
      </c>
      <c r="M70" s="146">
        <v>18633</v>
      </c>
      <c r="N70" s="146">
        <v>9644</v>
      </c>
      <c r="O70" s="226"/>
      <c r="P70" s="148" t="s">
        <v>91</v>
      </c>
      <c r="Q70" s="71">
        <v>354</v>
      </c>
      <c r="R70" s="71">
        <v>154</v>
      </c>
      <c r="S70" s="71">
        <v>316</v>
      </c>
      <c r="T70" s="71">
        <v>153</v>
      </c>
      <c r="U70" s="71">
        <v>261</v>
      </c>
      <c r="V70" s="71">
        <v>112</v>
      </c>
      <c r="W70" s="71">
        <v>243</v>
      </c>
      <c r="X70" s="71">
        <v>126</v>
      </c>
      <c r="Y70" s="71">
        <v>228</v>
      </c>
      <c r="Z70" s="71">
        <v>121</v>
      </c>
      <c r="AA70" s="146">
        <v>1402</v>
      </c>
      <c r="AB70" s="146">
        <v>666</v>
      </c>
      <c r="AC70" s="226"/>
      <c r="AD70" s="148" t="s">
        <v>91</v>
      </c>
      <c r="AE70" s="31">
        <v>131</v>
      </c>
      <c r="AF70" s="31">
        <v>130</v>
      </c>
      <c r="AG70" s="31">
        <v>126</v>
      </c>
      <c r="AH70" s="31">
        <v>120</v>
      </c>
      <c r="AI70" s="31">
        <v>117</v>
      </c>
      <c r="AJ70" s="146">
        <v>624</v>
      </c>
      <c r="AK70" s="125">
        <v>598</v>
      </c>
      <c r="AL70" s="71">
        <v>503</v>
      </c>
      <c r="AM70" s="71">
        <v>322</v>
      </c>
      <c r="AN70" s="71">
        <v>12</v>
      </c>
      <c r="AO70" s="71">
        <v>112</v>
      </c>
      <c r="AP70" s="226"/>
      <c r="AQ70" s="148" t="s">
        <v>91</v>
      </c>
      <c r="AR70" s="71">
        <v>400</v>
      </c>
      <c r="AS70" s="71">
        <v>5373</v>
      </c>
      <c r="AT70" s="71">
        <v>2140</v>
      </c>
      <c r="AU70" s="71">
        <v>566</v>
      </c>
      <c r="AV70" s="71">
        <v>355</v>
      </c>
      <c r="AW70" s="71">
        <v>153</v>
      </c>
      <c r="AX70" s="71">
        <v>611</v>
      </c>
      <c r="AY70" s="71">
        <v>407</v>
      </c>
      <c r="AZ70" s="71">
        <v>409</v>
      </c>
      <c r="BA70" s="226"/>
      <c r="BB70" s="148" t="s">
        <v>91</v>
      </c>
      <c r="BC70" s="152">
        <v>536</v>
      </c>
      <c r="BD70" s="71">
        <v>376</v>
      </c>
      <c r="BE70" s="71">
        <v>37</v>
      </c>
      <c r="BF70" s="152">
        <v>133</v>
      </c>
      <c r="BG70" s="32">
        <v>64</v>
      </c>
      <c r="BH70" s="152">
        <v>669</v>
      </c>
      <c r="BI70" s="152">
        <v>440</v>
      </c>
      <c r="BJ70" s="226"/>
      <c r="BK70" s="148" t="s">
        <v>91</v>
      </c>
      <c r="BL70" s="71">
        <v>1424</v>
      </c>
      <c r="BM70" s="71">
        <v>532</v>
      </c>
      <c r="BN70" s="71">
        <v>1034</v>
      </c>
      <c r="BO70" s="71">
        <v>1854</v>
      </c>
      <c r="BP70" s="71">
        <v>459</v>
      </c>
      <c r="BQ70" s="71">
        <v>1025</v>
      </c>
      <c r="BR70" s="71">
        <v>1743</v>
      </c>
      <c r="BS70" s="71">
        <v>817</v>
      </c>
      <c r="BT70" s="71">
        <v>82</v>
      </c>
      <c r="BU70" s="71">
        <v>155</v>
      </c>
      <c r="BV70" s="71">
        <v>62</v>
      </c>
      <c r="BW70" s="71">
        <v>143</v>
      </c>
      <c r="BX70" s="79"/>
      <c r="BY70" s="80" t="s">
        <v>113</v>
      </c>
      <c r="BZ70" s="80" t="s">
        <v>2677</v>
      </c>
      <c r="CA70" s="78">
        <v>21605</v>
      </c>
    </row>
    <row r="71" spans="1:79">
      <c r="A71" s="226"/>
      <c r="B71" s="25" t="s">
        <v>73</v>
      </c>
      <c r="C71" s="26">
        <v>12136</v>
      </c>
      <c r="D71" s="26">
        <v>6065</v>
      </c>
      <c r="E71" s="26">
        <v>11235</v>
      </c>
      <c r="F71" s="26">
        <v>5620</v>
      </c>
      <c r="G71" s="26">
        <v>10788</v>
      </c>
      <c r="H71" s="26">
        <v>5567</v>
      </c>
      <c r="I71" s="26">
        <v>9286</v>
      </c>
      <c r="J71" s="26">
        <v>4874</v>
      </c>
      <c r="K71" s="26">
        <v>9102</v>
      </c>
      <c r="L71" s="26">
        <v>4653</v>
      </c>
      <c r="M71" s="41">
        <v>52547</v>
      </c>
      <c r="N71" s="41">
        <v>26779</v>
      </c>
      <c r="O71" s="226"/>
      <c r="P71" s="42" t="s">
        <v>73</v>
      </c>
      <c r="Q71" s="26">
        <v>1310</v>
      </c>
      <c r="R71" s="26">
        <v>584</v>
      </c>
      <c r="S71" s="26">
        <v>1000</v>
      </c>
      <c r="T71" s="26">
        <v>465</v>
      </c>
      <c r="U71" s="26">
        <v>1075</v>
      </c>
      <c r="V71" s="26">
        <v>488</v>
      </c>
      <c r="W71" s="26">
        <v>784</v>
      </c>
      <c r="X71" s="26">
        <v>396</v>
      </c>
      <c r="Y71" s="26">
        <v>900</v>
      </c>
      <c r="Z71" s="26">
        <v>449</v>
      </c>
      <c r="AA71" s="41">
        <v>5069</v>
      </c>
      <c r="AB71" s="41">
        <v>2382</v>
      </c>
      <c r="AC71" s="226"/>
      <c r="AD71" s="42" t="s">
        <v>73</v>
      </c>
      <c r="AE71" s="41">
        <v>453</v>
      </c>
      <c r="AF71" s="41">
        <v>446</v>
      </c>
      <c r="AG71" s="41">
        <v>440</v>
      </c>
      <c r="AH71" s="41">
        <v>420</v>
      </c>
      <c r="AI71" s="41">
        <v>409</v>
      </c>
      <c r="AJ71" s="41">
        <v>2168</v>
      </c>
      <c r="AK71" s="26">
        <v>1808</v>
      </c>
      <c r="AL71" s="26">
        <v>1040</v>
      </c>
      <c r="AM71" s="26">
        <v>424</v>
      </c>
      <c r="AN71" s="26">
        <v>58</v>
      </c>
      <c r="AO71" s="26">
        <v>430</v>
      </c>
      <c r="AP71" s="226"/>
      <c r="AQ71" s="42" t="s">
        <v>73</v>
      </c>
      <c r="AR71" s="26">
        <v>555</v>
      </c>
      <c r="AS71" s="26">
        <v>11797</v>
      </c>
      <c r="AT71" s="26">
        <v>6075</v>
      </c>
      <c r="AU71" s="26">
        <v>2688</v>
      </c>
      <c r="AV71" s="26">
        <v>1297</v>
      </c>
      <c r="AW71" s="26">
        <v>224</v>
      </c>
      <c r="AX71" s="26">
        <v>1958</v>
      </c>
      <c r="AY71" s="26">
        <v>964</v>
      </c>
      <c r="AZ71" s="26">
        <v>900</v>
      </c>
      <c r="BA71" s="226"/>
      <c r="BB71" s="42" t="s">
        <v>73</v>
      </c>
      <c r="BC71" s="41">
        <v>1569</v>
      </c>
      <c r="BD71" s="26">
        <v>785</v>
      </c>
      <c r="BE71" s="26">
        <v>61</v>
      </c>
      <c r="BF71" s="41">
        <v>208</v>
      </c>
      <c r="BG71" s="41">
        <v>96</v>
      </c>
      <c r="BH71" s="41">
        <v>1777</v>
      </c>
      <c r="BI71" s="41">
        <v>881</v>
      </c>
      <c r="BJ71" s="226"/>
      <c r="BK71" s="42" t="s">
        <v>73</v>
      </c>
      <c r="BL71" s="41">
        <v>3644</v>
      </c>
      <c r="BM71" s="41">
        <v>1659</v>
      </c>
      <c r="BN71" s="41">
        <v>2938</v>
      </c>
      <c r="BO71" s="41">
        <v>3677</v>
      </c>
      <c r="BP71" s="41">
        <v>1340</v>
      </c>
      <c r="BQ71" s="41">
        <v>2027</v>
      </c>
      <c r="BR71" s="41">
        <v>4127</v>
      </c>
      <c r="BS71" s="41">
        <v>1735</v>
      </c>
      <c r="BT71" s="41">
        <v>337</v>
      </c>
      <c r="BU71" s="41">
        <v>623</v>
      </c>
      <c r="BV71" s="41">
        <v>296</v>
      </c>
      <c r="BW71" s="41">
        <v>310</v>
      </c>
      <c r="BX71" s="79"/>
      <c r="BY71" s="80" t="s">
        <v>113</v>
      </c>
      <c r="BZ71" s="80" t="s">
        <v>2678</v>
      </c>
      <c r="CA71" s="78">
        <v>59611</v>
      </c>
    </row>
    <row r="72" spans="1:79">
      <c r="A72" s="226" t="s">
        <v>114</v>
      </c>
      <c r="B72" s="148" t="s">
        <v>90</v>
      </c>
      <c r="C72" s="71">
        <v>6366</v>
      </c>
      <c r="D72" s="71">
        <v>3167</v>
      </c>
      <c r="E72" s="71">
        <v>6133</v>
      </c>
      <c r="F72" s="71">
        <v>3061</v>
      </c>
      <c r="G72" s="71">
        <v>5850</v>
      </c>
      <c r="H72" s="71">
        <v>2901</v>
      </c>
      <c r="I72" s="71">
        <v>5071</v>
      </c>
      <c r="J72" s="71">
        <v>2550</v>
      </c>
      <c r="K72" s="71">
        <v>4575</v>
      </c>
      <c r="L72" s="71">
        <v>2394</v>
      </c>
      <c r="M72" s="146">
        <v>27995</v>
      </c>
      <c r="N72" s="146">
        <v>14073</v>
      </c>
      <c r="O72" s="226" t="s">
        <v>114</v>
      </c>
      <c r="P72" s="148" t="s">
        <v>90</v>
      </c>
      <c r="Q72" s="71">
        <v>719</v>
      </c>
      <c r="R72" s="71">
        <v>311</v>
      </c>
      <c r="S72" s="71">
        <v>604</v>
      </c>
      <c r="T72" s="71">
        <v>277</v>
      </c>
      <c r="U72" s="71">
        <v>678</v>
      </c>
      <c r="V72" s="71">
        <v>300</v>
      </c>
      <c r="W72" s="71">
        <v>457</v>
      </c>
      <c r="X72" s="71">
        <v>211</v>
      </c>
      <c r="Y72" s="71">
        <v>426</v>
      </c>
      <c r="Z72" s="71">
        <v>215</v>
      </c>
      <c r="AA72" s="146">
        <v>2884</v>
      </c>
      <c r="AB72" s="146">
        <v>1314</v>
      </c>
      <c r="AC72" s="226" t="s">
        <v>114</v>
      </c>
      <c r="AD72" s="148" t="s">
        <v>90</v>
      </c>
      <c r="AE72" s="31">
        <v>296</v>
      </c>
      <c r="AF72" s="31">
        <v>292</v>
      </c>
      <c r="AG72" s="31">
        <v>280</v>
      </c>
      <c r="AH72" s="31">
        <v>272</v>
      </c>
      <c r="AI72" s="31">
        <v>246</v>
      </c>
      <c r="AJ72" s="146">
        <v>1386</v>
      </c>
      <c r="AK72" s="125">
        <v>793</v>
      </c>
      <c r="AL72" s="71">
        <v>525</v>
      </c>
      <c r="AM72" s="71">
        <v>69</v>
      </c>
      <c r="AN72" s="71">
        <v>36</v>
      </c>
      <c r="AO72" s="71">
        <v>214</v>
      </c>
      <c r="AP72" s="226" t="s">
        <v>114</v>
      </c>
      <c r="AQ72" s="148" t="s">
        <v>90</v>
      </c>
      <c r="AR72" s="71">
        <v>76</v>
      </c>
      <c r="AS72" s="71">
        <v>4940</v>
      </c>
      <c r="AT72" s="71">
        <v>3440</v>
      </c>
      <c r="AU72" s="71">
        <v>1284</v>
      </c>
      <c r="AV72" s="71">
        <v>477</v>
      </c>
      <c r="AW72" s="71">
        <v>148</v>
      </c>
      <c r="AX72" s="71">
        <v>920</v>
      </c>
      <c r="AY72" s="71">
        <v>584</v>
      </c>
      <c r="AZ72" s="71">
        <v>549</v>
      </c>
      <c r="BA72" s="226" t="s">
        <v>114</v>
      </c>
      <c r="BB72" s="148" t="s">
        <v>90</v>
      </c>
      <c r="BC72" s="152">
        <v>806</v>
      </c>
      <c r="BD72" s="71">
        <v>389</v>
      </c>
      <c r="BE72" s="71">
        <v>17</v>
      </c>
      <c r="BF72" s="152">
        <v>73</v>
      </c>
      <c r="BG72" s="32">
        <v>28</v>
      </c>
      <c r="BH72" s="152">
        <v>879</v>
      </c>
      <c r="BI72" s="152">
        <v>417</v>
      </c>
      <c r="BJ72" s="226" t="s">
        <v>114</v>
      </c>
      <c r="BK72" s="148" t="s">
        <v>90</v>
      </c>
      <c r="BL72" s="71">
        <v>3444</v>
      </c>
      <c r="BM72" s="71">
        <v>658</v>
      </c>
      <c r="BN72" s="71">
        <v>1662</v>
      </c>
      <c r="BO72" s="71">
        <v>2019</v>
      </c>
      <c r="BP72" s="71">
        <v>516</v>
      </c>
      <c r="BQ72" s="71">
        <v>959</v>
      </c>
      <c r="BR72" s="71">
        <v>1848</v>
      </c>
      <c r="BS72" s="71">
        <v>827</v>
      </c>
      <c r="BT72" s="71">
        <v>149</v>
      </c>
      <c r="BU72" s="71">
        <v>247</v>
      </c>
      <c r="BV72" s="71">
        <v>125</v>
      </c>
      <c r="BW72" s="71">
        <v>224</v>
      </c>
      <c r="BX72" s="79"/>
      <c r="BY72" s="80" t="s">
        <v>114</v>
      </c>
      <c r="BZ72" s="80" t="s">
        <v>2691</v>
      </c>
      <c r="CA72" s="78">
        <v>27797</v>
      </c>
    </row>
    <row r="73" spans="1:79">
      <c r="A73" s="226"/>
      <c r="B73" s="148" t="s">
        <v>91</v>
      </c>
      <c r="C73" s="71">
        <v>3787</v>
      </c>
      <c r="D73" s="71">
        <v>1873</v>
      </c>
      <c r="E73" s="71">
        <v>3808</v>
      </c>
      <c r="F73" s="71">
        <v>1812</v>
      </c>
      <c r="G73" s="71">
        <v>3654</v>
      </c>
      <c r="H73" s="71">
        <v>1815</v>
      </c>
      <c r="I73" s="71">
        <v>3189</v>
      </c>
      <c r="J73" s="71">
        <v>1585</v>
      </c>
      <c r="K73" s="71">
        <v>2826</v>
      </c>
      <c r="L73" s="71">
        <v>1447</v>
      </c>
      <c r="M73" s="146">
        <v>17264</v>
      </c>
      <c r="N73" s="146">
        <v>8532</v>
      </c>
      <c r="O73" s="226"/>
      <c r="P73" s="148" t="s">
        <v>91</v>
      </c>
      <c r="Q73" s="71">
        <v>273</v>
      </c>
      <c r="R73" s="71">
        <v>117</v>
      </c>
      <c r="S73" s="71">
        <v>284</v>
      </c>
      <c r="T73" s="71">
        <v>108</v>
      </c>
      <c r="U73" s="71">
        <v>269</v>
      </c>
      <c r="V73" s="71">
        <v>134</v>
      </c>
      <c r="W73" s="71">
        <v>227</v>
      </c>
      <c r="X73" s="71">
        <v>100</v>
      </c>
      <c r="Y73" s="71">
        <v>189</v>
      </c>
      <c r="Z73" s="71">
        <v>95</v>
      </c>
      <c r="AA73" s="146">
        <v>1242</v>
      </c>
      <c r="AB73" s="146">
        <v>554</v>
      </c>
      <c r="AC73" s="226"/>
      <c r="AD73" s="148" t="s">
        <v>91</v>
      </c>
      <c r="AE73" s="31">
        <v>106</v>
      </c>
      <c r="AF73" s="31">
        <v>113</v>
      </c>
      <c r="AG73" s="31">
        <v>101</v>
      </c>
      <c r="AH73" s="31">
        <v>99</v>
      </c>
      <c r="AI73" s="31">
        <v>97</v>
      </c>
      <c r="AJ73" s="146">
        <v>516</v>
      </c>
      <c r="AK73" s="125">
        <v>451</v>
      </c>
      <c r="AL73" s="71">
        <v>399</v>
      </c>
      <c r="AM73" s="71">
        <v>277</v>
      </c>
      <c r="AN73" s="71">
        <v>15</v>
      </c>
      <c r="AO73" s="71">
        <v>81</v>
      </c>
      <c r="AP73" s="226"/>
      <c r="AQ73" s="148" t="s">
        <v>91</v>
      </c>
      <c r="AR73" s="71">
        <v>31</v>
      </c>
      <c r="AS73" s="71">
        <v>3358</v>
      </c>
      <c r="AT73" s="71">
        <v>2784</v>
      </c>
      <c r="AU73" s="71">
        <v>594</v>
      </c>
      <c r="AV73" s="71">
        <v>113</v>
      </c>
      <c r="AW73" s="71">
        <v>151</v>
      </c>
      <c r="AX73" s="71">
        <v>492</v>
      </c>
      <c r="AY73" s="71">
        <v>368</v>
      </c>
      <c r="AZ73" s="71">
        <v>359</v>
      </c>
      <c r="BA73" s="226"/>
      <c r="BB73" s="148" t="s">
        <v>91</v>
      </c>
      <c r="BC73" s="152">
        <v>449</v>
      </c>
      <c r="BD73" s="71">
        <v>320</v>
      </c>
      <c r="BE73" s="71">
        <v>15</v>
      </c>
      <c r="BF73" s="152">
        <v>131</v>
      </c>
      <c r="BG73" s="32">
        <v>66</v>
      </c>
      <c r="BH73" s="152">
        <v>580</v>
      </c>
      <c r="BI73" s="152">
        <v>386</v>
      </c>
      <c r="BJ73" s="226"/>
      <c r="BK73" s="148" t="s">
        <v>91</v>
      </c>
      <c r="BL73" s="71">
        <v>2591</v>
      </c>
      <c r="BM73" s="71">
        <v>856</v>
      </c>
      <c r="BN73" s="71">
        <v>1531</v>
      </c>
      <c r="BO73" s="71">
        <v>1696</v>
      </c>
      <c r="BP73" s="71">
        <v>649</v>
      </c>
      <c r="BQ73" s="71">
        <v>2050</v>
      </c>
      <c r="BR73" s="71">
        <v>2613</v>
      </c>
      <c r="BS73" s="71">
        <v>1552</v>
      </c>
      <c r="BT73" s="71">
        <v>185</v>
      </c>
      <c r="BU73" s="71">
        <v>112</v>
      </c>
      <c r="BV73" s="71">
        <v>51</v>
      </c>
      <c r="BW73" s="71">
        <v>412</v>
      </c>
      <c r="BX73" s="79"/>
      <c r="BY73" s="80" t="s">
        <v>114</v>
      </c>
      <c r="BZ73" s="80" t="s">
        <v>2692</v>
      </c>
      <c r="CA73" s="78">
        <v>18040</v>
      </c>
    </row>
    <row r="74" spans="1:79">
      <c r="A74" s="226"/>
      <c r="B74" s="25" t="s">
        <v>73</v>
      </c>
      <c r="C74" s="26">
        <v>10153</v>
      </c>
      <c r="D74" s="26">
        <v>5040</v>
      </c>
      <c r="E74" s="26">
        <v>9941</v>
      </c>
      <c r="F74" s="26">
        <v>4873</v>
      </c>
      <c r="G74" s="26">
        <v>9504</v>
      </c>
      <c r="H74" s="26">
        <v>4716</v>
      </c>
      <c r="I74" s="26">
        <v>8260</v>
      </c>
      <c r="J74" s="26">
        <v>4135</v>
      </c>
      <c r="K74" s="26">
        <v>7401</v>
      </c>
      <c r="L74" s="26">
        <v>3841</v>
      </c>
      <c r="M74" s="41">
        <v>45259</v>
      </c>
      <c r="N74" s="41">
        <v>22605</v>
      </c>
      <c r="O74" s="226"/>
      <c r="P74" s="42" t="s">
        <v>73</v>
      </c>
      <c r="Q74" s="26">
        <v>992</v>
      </c>
      <c r="R74" s="26">
        <v>428</v>
      </c>
      <c r="S74" s="26">
        <v>888</v>
      </c>
      <c r="T74" s="26">
        <v>385</v>
      </c>
      <c r="U74" s="26">
        <v>947</v>
      </c>
      <c r="V74" s="26">
        <v>434</v>
      </c>
      <c r="W74" s="26">
        <v>684</v>
      </c>
      <c r="X74" s="26">
        <v>311</v>
      </c>
      <c r="Y74" s="26">
        <v>615</v>
      </c>
      <c r="Z74" s="26">
        <v>310</v>
      </c>
      <c r="AA74" s="41">
        <v>4126</v>
      </c>
      <c r="AB74" s="41">
        <v>1868</v>
      </c>
      <c r="AC74" s="226"/>
      <c r="AD74" s="42" t="s">
        <v>73</v>
      </c>
      <c r="AE74" s="41">
        <v>402</v>
      </c>
      <c r="AF74" s="41">
        <v>405</v>
      </c>
      <c r="AG74" s="41">
        <v>381</v>
      </c>
      <c r="AH74" s="41">
        <v>371</v>
      </c>
      <c r="AI74" s="41">
        <v>343</v>
      </c>
      <c r="AJ74" s="41">
        <v>1902</v>
      </c>
      <c r="AK74" s="26">
        <v>1244</v>
      </c>
      <c r="AL74" s="26">
        <v>924</v>
      </c>
      <c r="AM74" s="26">
        <v>346</v>
      </c>
      <c r="AN74" s="26">
        <v>51</v>
      </c>
      <c r="AO74" s="26">
        <v>295</v>
      </c>
      <c r="AP74" s="226"/>
      <c r="AQ74" s="42" t="s">
        <v>73</v>
      </c>
      <c r="AR74" s="26">
        <v>107</v>
      </c>
      <c r="AS74" s="26">
        <v>8298</v>
      </c>
      <c r="AT74" s="26">
        <v>6224</v>
      </c>
      <c r="AU74" s="26">
        <v>1878</v>
      </c>
      <c r="AV74" s="26">
        <v>590</v>
      </c>
      <c r="AW74" s="26">
        <v>299</v>
      </c>
      <c r="AX74" s="26">
        <v>1412</v>
      </c>
      <c r="AY74" s="26">
        <v>952</v>
      </c>
      <c r="AZ74" s="26">
        <v>908</v>
      </c>
      <c r="BA74" s="226"/>
      <c r="BB74" s="42" t="s">
        <v>73</v>
      </c>
      <c r="BC74" s="41">
        <v>1255</v>
      </c>
      <c r="BD74" s="26">
        <v>709</v>
      </c>
      <c r="BE74" s="26">
        <v>32</v>
      </c>
      <c r="BF74" s="41">
        <v>204</v>
      </c>
      <c r="BG74" s="41">
        <v>94</v>
      </c>
      <c r="BH74" s="41">
        <v>1459</v>
      </c>
      <c r="BI74" s="41">
        <v>803</v>
      </c>
      <c r="BJ74" s="226"/>
      <c r="BK74" s="42" t="s">
        <v>73</v>
      </c>
      <c r="BL74" s="41">
        <v>6035</v>
      </c>
      <c r="BM74" s="41">
        <v>1514</v>
      </c>
      <c r="BN74" s="41">
        <v>3193</v>
      </c>
      <c r="BO74" s="41">
        <v>3715</v>
      </c>
      <c r="BP74" s="41">
        <v>1165</v>
      </c>
      <c r="BQ74" s="41">
        <v>3009</v>
      </c>
      <c r="BR74" s="41">
        <v>4461</v>
      </c>
      <c r="BS74" s="41">
        <v>2379</v>
      </c>
      <c r="BT74" s="41">
        <v>334</v>
      </c>
      <c r="BU74" s="41">
        <v>359</v>
      </c>
      <c r="BV74" s="41">
        <v>176</v>
      </c>
      <c r="BW74" s="41">
        <v>636</v>
      </c>
      <c r="BX74" s="79"/>
      <c r="BY74" s="80" t="s">
        <v>114</v>
      </c>
      <c r="BZ74" s="80" t="s">
        <v>2693</v>
      </c>
      <c r="CA74" s="78">
        <v>45837</v>
      </c>
    </row>
    <row r="75" spans="1:79" ht="14.45" customHeight="1">
      <c r="A75" s="226" t="s">
        <v>115</v>
      </c>
      <c r="B75" s="148" t="s">
        <v>90</v>
      </c>
      <c r="C75" s="71">
        <v>30427</v>
      </c>
      <c r="D75" s="71">
        <v>14748</v>
      </c>
      <c r="E75" s="71">
        <v>24107</v>
      </c>
      <c r="F75" s="71">
        <v>11456</v>
      </c>
      <c r="G75" s="71">
        <v>22329</v>
      </c>
      <c r="H75" s="71">
        <v>10766</v>
      </c>
      <c r="I75" s="71">
        <v>18032</v>
      </c>
      <c r="J75" s="71">
        <v>8898</v>
      </c>
      <c r="K75" s="71">
        <v>14598</v>
      </c>
      <c r="L75" s="71">
        <v>7468</v>
      </c>
      <c r="M75" s="146">
        <v>109493</v>
      </c>
      <c r="N75" s="146">
        <v>53336</v>
      </c>
      <c r="O75" s="226" t="s">
        <v>115</v>
      </c>
      <c r="P75" s="148" t="s">
        <v>90</v>
      </c>
      <c r="Q75" s="71">
        <v>5306</v>
      </c>
      <c r="R75" s="71">
        <v>2407</v>
      </c>
      <c r="S75" s="71">
        <v>3330</v>
      </c>
      <c r="T75" s="71">
        <v>1428</v>
      </c>
      <c r="U75" s="71">
        <v>3371</v>
      </c>
      <c r="V75" s="71">
        <v>1499</v>
      </c>
      <c r="W75" s="71">
        <v>2325</v>
      </c>
      <c r="X75" s="71">
        <v>1070</v>
      </c>
      <c r="Y75" s="71">
        <v>1735</v>
      </c>
      <c r="Z75" s="71">
        <v>855</v>
      </c>
      <c r="AA75" s="146">
        <v>16067</v>
      </c>
      <c r="AB75" s="146">
        <v>7259</v>
      </c>
      <c r="AC75" s="226" t="s">
        <v>115</v>
      </c>
      <c r="AD75" s="148" t="s">
        <v>90</v>
      </c>
      <c r="AE75" s="31">
        <v>963</v>
      </c>
      <c r="AF75" s="31">
        <v>935</v>
      </c>
      <c r="AG75" s="31">
        <v>928</v>
      </c>
      <c r="AH75" s="31">
        <v>923</v>
      </c>
      <c r="AI75" s="31">
        <v>914</v>
      </c>
      <c r="AJ75" s="146">
        <v>4663</v>
      </c>
      <c r="AK75" s="125">
        <v>2977</v>
      </c>
      <c r="AL75" s="71">
        <v>2164</v>
      </c>
      <c r="AM75" s="71">
        <v>235</v>
      </c>
      <c r="AN75" s="71">
        <v>98</v>
      </c>
      <c r="AO75" s="71">
        <v>914</v>
      </c>
      <c r="AP75" s="226" t="s">
        <v>115</v>
      </c>
      <c r="AQ75" s="148" t="s">
        <v>90</v>
      </c>
      <c r="AR75" s="71">
        <v>366</v>
      </c>
      <c r="AS75" s="71">
        <v>10485</v>
      </c>
      <c r="AT75" s="71">
        <v>10583</v>
      </c>
      <c r="AU75" s="71">
        <v>9930</v>
      </c>
      <c r="AV75" s="71">
        <v>3907</v>
      </c>
      <c r="AW75" s="71">
        <v>1185</v>
      </c>
      <c r="AX75" s="71">
        <v>3599</v>
      </c>
      <c r="AY75" s="71">
        <v>2574</v>
      </c>
      <c r="AZ75" s="71">
        <v>2525</v>
      </c>
      <c r="BA75" s="226" t="s">
        <v>115</v>
      </c>
      <c r="BB75" s="148" t="s">
        <v>90</v>
      </c>
      <c r="BC75" s="152">
        <v>2777</v>
      </c>
      <c r="BD75" s="71">
        <v>1630</v>
      </c>
      <c r="BE75" s="71">
        <v>243</v>
      </c>
      <c r="BF75" s="152">
        <v>158</v>
      </c>
      <c r="BG75" s="32">
        <v>74</v>
      </c>
      <c r="BH75" s="152">
        <v>2935</v>
      </c>
      <c r="BI75" s="152">
        <v>1704</v>
      </c>
      <c r="BJ75" s="226" t="s">
        <v>115</v>
      </c>
      <c r="BK75" s="148" t="s">
        <v>90</v>
      </c>
      <c r="BL75" s="71">
        <v>27942</v>
      </c>
      <c r="BM75" s="71">
        <v>7167</v>
      </c>
      <c r="BN75" s="71">
        <v>9152</v>
      </c>
      <c r="BO75" s="71">
        <v>18898</v>
      </c>
      <c r="BP75" s="71">
        <v>2605</v>
      </c>
      <c r="BQ75" s="71">
        <v>16657</v>
      </c>
      <c r="BR75" s="71">
        <v>24117</v>
      </c>
      <c r="BS75" s="71">
        <v>15086</v>
      </c>
      <c r="BT75" s="71">
        <v>692</v>
      </c>
      <c r="BU75" s="71">
        <v>1961</v>
      </c>
      <c r="BV75" s="71">
        <v>1951</v>
      </c>
      <c r="BW75" s="71">
        <v>2173</v>
      </c>
      <c r="BX75" s="79"/>
      <c r="BY75" s="80" t="s">
        <v>115</v>
      </c>
      <c r="BZ75" s="80" t="s">
        <v>2715</v>
      </c>
      <c r="CA75" s="78">
        <v>112340</v>
      </c>
    </row>
    <row r="76" spans="1:79">
      <c r="A76" s="226"/>
      <c r="B76" s="148" t="s">
        <v>91</v>
      </c>
      <c r="C76" s="71">
        <v>6120</v>
      </c>
      <c r="D76" s="71">
        <v>3038</v>
      </c>
      <c r="E76" s="71">
        <v>5748</v>
      </c>
      <c r="F76" s="71">
        <v>2793</v>
      </c>
      <c r="G76" s="71">
        <v>5476</v>
      </c>
      <c r="H76" s="71">
        <v>2617</v>
      </c>
      <c r="I76" s="71">
        <v>4936</v>
      </c>
      <c r="J76" s="71">
        <v>2429</v>
      </c>
      <c r="K76" s="71">
        <v>4513</v>
      </c>
      <c r="L76" s="71">
        <v>2256</v>
      </c>
      <c r="M76" s="146">
        <v>26793</v>
      </c>
      <c r="N76" s="146">
        <v>13133</v>
      </c>
      <c r="O76" s="226"/>
      <c r="P76" s="148" t="s">
        <v>91</v>
      </c>
      <c r="Q76" s="71">
        <v>418</v>
      </c>
      <c r="R76" s="71">
        <v>192</v>
      </c>
      <c r="S76" s="71">
        <v>335</v>
      </c>
      <c r="T76" s="71">
        <v>138</v>
      </c>
      <c r="U76" s="71">
        <v>363</v>
      </c>
      <c r="V76" s="71">
        <v>144</v>
      </c>
      <c r="W76" s="71">
        <v>330</v>
      </c>
      <c r="X76" s="71">
        <v>142</v>
      </c>
      <c r="Y76" s="71">
        <v>208</v>
      </c>
      <c r="Z76" s="71">
        <v>92</v>
      </c>
      <c r="AA76" s="146">
        <v>1654</v>
      </c>
      <c r="AB76" s="146">
        <v>708</v>
      </c>
      <c r="AC76" s="226"/>
      <c r="AD76" s="148" t="s">
        <v>91</v>
      </c>
      <c r="AE76" s="31">
        <v>240</v>
      </c>
      <c r="AF76" s="31">
        <v>242</v>
      </c>
      <c r="AG76" s="31">
        <v>231</v>
      </c>
      <c r="AH76" s="31">
        <v>223</v>
      </c>
      <c r="AI76" s="31">
        <v>215</v>
      </c>
      <c r="AJ76" s="146">
        <v>1151</v>
      </c>
      <c r="AK76" s="125">
        <v>992</v>
      </c>
      <c r="AL76" s="71">
        <v>953</v>
      </c>
      <c r="AM76" s="71">
        <v>809</v>
      </c>
      <c r="AN76" s="71">
        <v>28</v>
      </c>
      <c r="AO76" s="71">
        <v>191</v>
      </c>
      <c r="AP76" s="226"/>
      <c r="AQ76" s="148" t="s">
        <v>91</v>
      </c>
      <c r="AR76" s="71">
        <v>691</v>
      </c>
      <c r="AS76" s="71">
        <v>7815</v>
      </c>
      <c r="AT76" s="71">
        <v>3176</v>
      </c>
      <c r="AU76" s="71">
        <v>859</v>
      </c>
      <c r="AV76" s="71">
        <v>133</v>
      </c>
      <c r="AW76" s="71">
        <v>719</v>
      </c>
      <c r="AX76" s="71">
        <v>1065</v>
      </c>
      <c r="AY76" s="71">
        <v>921</v>
      </c>
      <c r="AZ76" s="71">
        <v>904</v>
      </c>
      <c r="BA76" s="226"/>
      <c r="BB76" s="148" t="s">
        <v>91</v>
      </c>
      <c r="BC76" s="152">
        <v>989</v>
      </c>
      <c r="BD76" s="71">
        <v>890</v>
      </c>
      <c r="BE76" s="71">
        <v>197</v>
      </c>
      <c r="BF76" s="152">
        <v>312</v>
      </c>
      <c r="BG76" s="32">
        <v>184</v>
      </c>
      <c r="BH76" s="152">
        <v>1301</v>
      </c>
      <c r="BI76" s="152">
        <v>1074</v>
      </c>
      <c r="BJ76" s="226"/>
      <c r="BK76" s="148" t="s">
        <v>91</v>
      </c>
      <c r="BL76" s="71">
        <v>6207</v>
      </c>
      <c r="BM76" s="71">
        <v>1963</v>
      </c>
      <c r="BN76" s="71">
        <v>2835</v>
      </c>
      <c r="BO76" s="71">
        <v>5136</v>
      </c>
      <c r="BP76" s="71">
        <v>1292</v>
      </c>
      <c r="BQ76" s="71">
        <v>3044</v>
      </c>
      <c r="BR76" s="71">
        <v>5282</v>
      </c>
      <c r="BS76" s="71">
        <v>3037</v>
      </c>
      <c r="BT76" s="71">
        <v>580</v>
      </c>
      <c r="BU76" s="71">
        <v>534</v>
      </c>
      <c r="BV76" s="71">
        <v>456</v>
      </c>
      <c r="BW76" s="71">
        <v>2086</v>
      </c>
      <c r="BX76" s="79"/>
      <c r="BY76" s="80" t="s">
        <v>115</v>
      </c>
      <c r="BZ76" s="80" t="s">
        <v>2716</v>
      </c>
      <c r="CA76" s="78">
        <v>29950</v>
      </c>
    </row>
    <row r="77" spans="1:79">
      <c r="A77" s="226"/>
      <c r="B77" s="25" t="s">
        <v>73</v>
      </c>
      <c r="C77" s="26">
        <v>36547</v>
      </c>
      <c r="D77" s="26">
        <v>17786</v>
      </c>
      <c r="E77" s="26">
        <v>29855</v>
      </c>
      <c r="F77" s="26">
        <v>14249</v>
      </c>
      <c r="G77" s="26">
        <v>27805</v>
      </c>
      <c r="H77" s="26">
        <v>13383</v>
      </c>
      <c r="I77" s="26">
        <v>22968</v>
      </c>
      <c r="J77" s="26">
        <v>11327</v>
      </c>
      <c r="K77" s="26">
        <v>19111</v>
      </c>
      <c r="L77" s="26">
        <v>9724</v>
      </c>
      <c r="M77" s="41">
        <v>136286</v>
      </c>
      <c r="N77" s="41">
        <v>66469</v>
      </c>
      <c r="O77" s="226"/>
      <c r="P77" s="42" t="s">
        <v>73</v>
      </c>
      <c r="Q77" s="26">
        <v>5724</v>
      </c>
      <c r="R77" s="26">
        <v>2599</v>
      </c>
      <c r="S77" s="26">
        <v>3665</v>
      </c>
      <c r="T77" s="26">
        <v>1566</v>
      </c>
      <c r="U77" s="26">
        <v>3734</v>
      </c>
      <c r="V77" s="26">
        <v>1643</v>
      </c>
      <c r="W77" s="26">
        <v>2655</v>
      </c>
      <c r="X77" s="26">
        <v>1212</v>
      </c>
      <c r="Y77" s="26">
        <v>1943</v>
      </c>
      <c r="Z77" s="26">
        <v>947</v>
      </c>
      <c r="AA77" s="41">
        <v>17721</v>
      </c>
      <c r="AB77" s="41">
        <v>7967</v>
      </c>
      <c r="AC77" s="226"/>
      <c r="AD77" s="42" t="s">
        <v>73</v>
      </c>
      <c r="AE77" s="41">
        <v>1203</v>
      </c>
      <c r="AF77" s="41">
        <v>1177</v>
      </c>
      <c r="AG77" s="41">
        <v>1159</v>
      </c>
      <c r="AH77" s="41">
        <v>1146</v>
      </c>
      <c r="AI77" s="41">
        <v>1129</v>
      </c>
      <c r="AJ77" s="41">
        <v>5814</v>
      </c>
      <c r="AK77" s="26">
        <v>3969</v>
      </c>
      <c r="AL77" s="26">
        <v>3117</v>
      </c>
      <c r="AM77" s="26">
        <v>1044</v>
      </c>
      <c r="AN77" s="26">
        <v>126</v>
      </c>
      <c r="AO77" s="26">
        <v>1105</v>
      </c>
      <c r="AP77" s="226"/>
      <c r="AQ77" s="42" t="s">
        <v>73</v>
      </c>
      <c r="AR77" s="26">
        <v>1057</v>
      </c>
      <c r="AS77" s="26">
        <v>18300</v>
      </c>
      <c r="AT77" s="26">
        <v>13759</v>
      </c>
      <c r="AU77" s="26">
        <v>10789</v>
      </c>
      <c r="AV77" s="26">
        <v>4040</v>
      </c>
      <c r="AW77" s="26">
        <v>1904</v>
      </c>
      <c r="AX77" s="26">
        <v>4664</v>
      </c>
      <c r="AY77" s="26">
        <v>3495</v>
      </c>
      <c r="AZ77" s="26">
        <v>3429</v>
      </c>
      <c r="BA77" s="226"/>
      <c r="BB77" s="42" t="s">
        <v>73</v>
      </c>
      <c r="BC77" s="41">
        <v>3766</v>
      </c>
      <c r="BD77" s="26">
        <v>2520</v>
      </c>
      <c r="BE77" s="26">
        <v>440</v>
      </c>
      <c r="BF77" s="41">
        <v>470</v>
      </c>
      <c r="BG77" s="41">
        <v>258</v>
      </c>
      <c r="BH77" s="41">
        <v>4236</v>
      </c>
      <c r="BI77" s="41">
        <v>2778</v>
      </c>
      <c r="BJ77" s="226"/>
      <c r="BK77" s="42" t="s">
        <v>73</v>
      </c>
      <c r="BL77" s="41">
        <v>34149</v>
      </c>
      <c r="BM77" s="41">
        <v>9130</v>
      </c>
      <c r="BN77" s="41">
        <v>11987</v>
      </c>
      <c r="BO77" s="41">
        <v>24034</v>
      </c>
      <c r="BP77" s="41">
        <v>3897</v>
      </c>
      <c r="BQ77" s="41">
        <v>19701</v>
      </c>
      <c r="BR77" s="41">
        <v>29399</v>
      </c>
      <c r="BS77" s="41">
        <v>18123</v>
      </c>
      <c r="BT77" s="41">
        <v>1272</v>
      </c>
      <c r="BU77" s="41">
        <v>2495</v>
      </c>
      <c r="BV77" s="41">
        <v>2407</v>
      </c>
      <c r="BW77" s="41">
        <v>4259</v>
      </c>
      <c r="BX77" s="79"/>
      <c r="BY77" s="80" t="s">
        <v>115</v>
      </c>
      <c r="BZ77" s="80" t="s">
        <v>2717</v>
      </c>
      <c r="CA77" s="78">
        <v>142290</v>
      </c>
    </row>
    <row r="78" spans="1:79">
      <c r="A78" s="226" t="s">
        <v>2056</v>
      </c>
      <c r="B78" s="148" t="s">
        <v>90</v>
      </c>
      <c r="C78" s="71">
        <v>1881</v>
      </c>
      <c r="D78" s="71">
        <v>930</v>
      </c>
      <c r="E78" s="71">
        <v>1670</v>
      </c>
      <c r="F78" s="71">
        <v>836</v>
      </c>
      <c r="G78" s="71">
        <v>1600</v>
      </c>
      <c r="H78" s="71">
        <v>794</v>
      </c>
      <c r="I78" s="71">
        <v>1305</v>
      </c>
      <c r="J78" s="71">
        <v>649</v>
      </c>
      <c r="K78" s="71">
        <v>1104</v>
      </c>
      <c r="L78" s="71">
        <v>580</v>
      </c>
      <c r="M78" s="146">
        <v>7560</v>
      </c>
      <c r="N78" s="146">
        <v>3789</v>
      </c>
      <c r="O78" s="226" t="s">
        <v>2056</v>
      </c>
      <c r="P78" s="148" t="s">
        <v>90</v>
      </c>
      <c r="Q78" s="71">
        <v>255</v>
      </c>
      <c r="R78" s="71">
        <v>128</v>
      </c>
      <c r="S78" s="71">
        <v>211</v>
      </c>
      <c r="T78" s="71">
        <v>92</v>
      </c>
      <c r="U78" s="71">
        <v>152</v>
      </c>
      <c r="V78" s="71">
        <v>63</v>
      </c>
      <c r="W78" s="71">
        <v>96</v>
      </c>
      <c r="X78" s="71">
        <v>44</v>
      </c>
      <c r="Y78" s="71">
        <v>72</v>
      </c>
      <c r="Z78" s="71">
        <v>31</v>
      </c>
      <c r="AA78" s="146">
        <v>786</v>
      </c>
      <c r="AB78" s="146">
        <v>358</v>
      </c>
      <c r="AC78" s="226" t="s">
        <v>2056</v>
      </c>
      <c r="AD78" s="148" t="s">
        <v>90</v>
      </c>
      <c r="AE78" s="31">
        <v>54</v>
      </c>
      <c r="AF78" s="31">
        <v>53</v>
      </c>
      <c r="AG78" s="31">
        <v>52</v>
      </c>
      <c r="AH78" s="31">
        <v>49</v>
      </c>
      <c r="AI78" s="31">
        <v>48</v>
      </c>
      <c r="AJ78" s="146">
        <v>256</v>
      </c>
      <c r="AK78" s="125">
        <v>207</v>
      </c>
      <c r="AL78" s="71">
        <v>147</v>
      </c>
      <c r="AM78" s="71">
        <v>49</v>
      </c>
      <c r="AN78" s="71">
        <v>6</v>
      </c>
      <c r="AO78" s="71">
        <v>50</v>
      </c>
      <c r="AP78" s="226" t="s">
        <v>2056</v>
      </c>
      <c r="AQ78" s="148" t="s">
        <v>90</v>
      </c>
      <c r="AR78" s="71">
        <v>268</v>
      </c>
      <c r="AS78" s="71">
        <v>1388</v>
      </c>
      <c r="AT78" s="71">
        <v>654</v>
      </c>
      <c r="AU78" s="71">
        <v>485</v>
      </c>
      <c r="AV78" s="71">
        <v>81</v>
      </c>
      <c r="AW78" s="71">
        <v>89</v>
      </c>
      <c r="AX78" s="71">
        <v>228</v>
      </c>
      <c r="AY78" s="71">
        <v>166</v>
      </c>
      <c r="AZ78" s="71">
        <v>144</v>
      </c>
      <c r="BA78" s="226" t="s">
        <v>2056</v>
      </c>
      <c r="BB78" s="148" t="s">
        <v>90</v>
      </c>
      <c r="BC78" s="152">
        <v>207</v>
      </c>
      <c r="BD78" s="71">
        <v>125</v>
      </c>
      <c r="BE78" s="71">
        <v>7</v>
      </c>
      <c r="BF78" s="152">
        <v>36</v>
      </c>
      <c r="BG78" s="32">
        <v>24</v>
      </c>
      <c r="BH78" s="152">
        <v>243</v>
      </c>
      <c r="BI78" s="152">
        <v>149</v>
      </c>
      <c r="BJ78" s="226" t="s">
        <v>2056</v>
      </c>
      <c r="BK78" s="148" t="s">
        <v>90</v>
      </c>
      <c r="BL78" s="71">
        <v>566</v>
      </c>
      <c r="BM78" s="71">
        <v>684</v>
      </c>
      <c r="BN78" s="71">
        <v>1124</v>
      </c>
      <c r="BO78" s="71">
        <v>1566</v>
      </c>
      <c r="BP78" s="71">
        <v>519</v>
      </c>
      <c r="BQ78" s="71">
        <v>783</v>
      </c>
      <c r="BR78" s="71">
        <v>1480</v>
      </c>
      <c r="BS78" s="71">
        <v>644</v>
      </c>
      <c r="BT78" s="71">
        <v>34</v>
      </c>
      <c r="BU78" s="71">
        <v>79</v>
      </c>
      <c r="BV78" s="71">
        <v>63</v>
      </c>
      <c r="BW78" s="71">
        <v>157</v>
      </c>
      <c r="BX78" s="79"/>
      <c r="BY78" s="80" t="s">
        <v>2056</v>
      </c>
      <c r="BZ78" s="80" t="s">
        <v>2739</v>
      </c>
      <c r="CA78" s="78">
        <v>7351</v>
      </c>
    </row>
    <row r="79" spans="1:79">
      <c r="A79" s="226"/>
      <c r="B79" s="148" t="s">
        <v>91</v>
      </c>
      <c r="C79" s="71">
        <v>679</v>
      </c>
      <c r="D79" s="71">
        <v>299</v>
      </c>
      <c r="E79" s="71">
        <v>622</v>
      </c>
      <c r="F79" s="71">
        <v>309</v>
      </c>
      <c r="G79" s="71">
        <v>582</v>
      </c>
      <c r="H79" s="71">
        <v>282</v>
      </c>
      <c r="I79" s="71">
        <v>530</v>
      </c>
      <c r="J79" s="71">
        <v>266</v>
      </c>
      <c r="K79" s="71">
        <v>471</v>
      </c>
      <c r="L79" s="71">
        <v>238</v>
      </c>
      <c r="M79" s="146">
        <v>2884</v>
      </c>
      <c r="N79" s="146">
        <v>1394</v>
      </c>
      <c r="O79" s="226"/>
      <c r="P79" s="148" t="s">
        <v>91</v>
      </c>
      <c r="Q79" s="71">
        <v>26</v>
      </c>
      <c r="R79" s="71">
        <v>9</v>
      </c>
      <c r="S79" s="71">
        <v>46</v>
      </c>
      <c r="T79" s="71">
        <v>15</v>
      </c>
      <c r="U79" s="71">
        <v>40</v>
      </c>
      <c r="V79" s="71">
        <v>16</v>
      </c>
      <c r="W79" s="71">
        <v>38</v>
      </c>
      <c r="X79" s="71">
        <v>20</v>
      </c>
      <c r="Y79" s="71">
        <v>3</v>
      </c>
      <c r="Z79" s="71">
        <v>0</v>
      </c>
      <c r="AA79" s="146">
        <v>153</v>
      </c>
      <c r="AB79" s="146">
        <v>60</v>
      </c>
      <c r="AC79" s="226"/>
      <c r="AD79" s="148" t="s">
        <v>91</v>
      </c>
      <c r="AE79" s="31">
        <v>18</v>
      </c>
      <c r="AF79" s="31">
        <v>17</v>
      </c>
      <c r="AG79" s="31">
        <v>15</v>
      </c>
      <c r="AH79" s="31">
        <v>16</v>
      </c>
      <c r="AI79" s="31">
        <v>13</v>
      </c>
      <c r="AJ79" s="146">
        <v>79</v>
      </c>
      <c r="AK79" s="125">
        <v>74</v>
      </c>
      <c r="AL79" s="71">
        <v>73</v>
      </c>
      <c r="AM79" s="71">
        <v>69</v>
      </c>
      <c r="AN79" s="71">
        <v>5</v>
      </c>
      <c r="AO79" s="71">
        <v>10</v>
      </c>
      <c r="AP79" s="226"/>
      <c r="AQ79" s="148" t="s">
        <v>91</v>
      </c>
      <c r="AR79" s="71">
        <v>6</v>
      </c>
      <c r="AS79" s="71">
        <v>451</v>
      </c>
      <c r="AT79" s="71">
        <v>283</v>
      </c>
      <c r="AU79" s="71">
        <v>264</v>
      </c>
      <c r="AV79" s="71">
        <v>0</v>
      </c>
      <c r="AW79" s="71">
        <v>61</v>
      </c>
      <c r="AX79" s="71">
        <v>72</v>
      </c>
      <c r="AY79" s="71">
        <v>69</v>
      </c>
      <c r="AZ79" s="71">
        <v>70</v>
      </c>
      <c r="BA79" s="226"/>
      <c r="BB79" s="148" t="s">
        <v>91</v>
      </c>
      <c r="BC79" s="152">
        <v>88</v>
      </c>
      <c r="BD79" s="71">
        <v>70</v>
      </c>
      <c r="BE79" s="71">
        <v>4</v>
      </c>
      <c r="BF79" s="152">
        <v>38</v>
      </c>
      <c r="BG79" s="32">
        <v>20</v>
      </c>
      <c r="BH79" s="152">
        <v>126</v>
      </c>
      <c r="BI79" s="152">
        <v>90</v>
      </c>
      <c r="BJ79" s="226"/>
      <c r="BK79" s="148" t="s">
        <v>91</v>
      </c>
      <c r="BL79" s="71">
        <v>141</v>
      </c>
      <c r="BM79" s="71">
        <v>53</v>
      </c>
      <c r="BN79" s="71">
        <v>148</v>
      </c>
      <c r="BO79" s="71">
        <v>181</v>
      </c>
      <c r="BP79" s="71">
        <v>0</v>
      </c>
      <c r="BQ79" s="71">
        <v>140</v>
      </c>
      <c r="BR79" s="71">
        <v>476</v>
      </c>
      <c r="BS79" s="71">
        <v>144</v>
      </c>
      <c r="BT79" s="71">
        <v>3</v>
      </c>
      <c r="BU79" s="71">
        <v>0</v>
      </c>
      <c r="BV79" s="71">
        <v>0</v>
      </c>
      <c r="BW79" s="71">
        <v>1</v>
      </c>
      <c r="BX79" s="79"/>
      <c r="BY79" s="80" t="s">
        <v>2056</v>
      </c>
      <c r="BZ79" s="80" t="s">
        <v>2740</v>
      </c>
      <c r="CA79" s="78">
        <v>2813</v>
      </c>
    </row>
    <row r="80" spans="1:79">
      <c r="A80" s="226"/>
      <c r="B80" s="25" t="s">
        <v>73</v>
      </c>
      <c r="C80" s="26">
        <v>2560</v>
      </c>
      <c r="D80" s="26">
        <v>1229</v>
      </c>
      <c r="E80" s="26">
        <v>2292</v>
      </c>
      <c r="F80" s="26">
        <v>1145</v>
      </c>
      <c r="G80" s="26">
        <v>2182</v>
      </c>
      <c r="H80" s="26">
        <v>1076</v>
      </c>
      <c r="I80" s="26">
        <v>1835</v>
      </c>
      <c r="J80" s="26">
        <v>915</v>
      </c>
      <c r="K80" s="26">
        <v>1575</v>
      </c>
      <c r="L80" s="26">
        <v>818</v>
      </c>
      <c r="M80" s="41">
        <v>10444</v>
      </c>
      <c r="N80" s="41">
        <v>5183</v>
      </c>
      <c r="O80" s="226"/>
      <c r="P80" s="42" t="s">
        <v>73</v>
      </c>
      <c r="Q80" s="26">
        <v>281</v>
      </c>
      <c r="R80" s="26">
        <v>137</v>
      </c>
      <c r="S80" s="26">
        <v>257</v>
      </c>
      <c r="T80" s="26">
        <v>107</v>
      </c>
      <c r="U80" s="26">
        <v>192</v>
      </c>
      <c r="V80" s="26">
        <v>79</v>
      </c>
      <c r="W80" s="26">
        <v>134</v>
      </c>
      <c r="X80" s="26">
        <v>64</v>
      </c>
      <c r="Y80" s="26">
        <v>75</v>
      </c>
      <c r="Z80" s="26">
        <v>31</v>
      </c>
      <c r="AA80" s="41">
        <v>939</v>
      </c>
      <c r="AB80" s="41">
        <v>418</v>
      </c>
      <c r="AC80" s="226"/>
      <c r="AD80" s="42" t="s">
        <v>73</v>
      </c>
      <c r="AE80" s="41">
        <v>72</v>
      </c>
      <c r="AF80" s="41">
        <v>70</v>
      </c>
      <c r="AG80" s="41">
        <v>67</v>
      </c>
      <c r="AH80" s="41">
        <v>65</v>
      </c>
      <c r="AI80" s="41">
        <v>61</v>
      </c>
      <c r="AJ80" s="41">
        <v>335</v>
      </c>
      <c r="AK80" s="26">
        <v>281</v>
      </c>
      <c r="AL80" s="26">
        <v>220</v>
      </c>
      <c r="AM80" s="26">
        <v>118</v>
      </c>
      <c r="AN80" s="26">
        <v>11</v>
      </c>
      <c r="AO80" s="26">
        <v>60</v>
      </c>
      <c r="AP80" s="226"/>
      <c r="AQ80" s="42" t="s">
        <v>73</v>
      </c>
      <c r="AR80" s="26">
        <v>274</v>
      </c>
      <c r="AS80" s="26">
        <v>1839</v>
      </c>
      <c r="AT80" s="26">
        <v>937</v>
      </c>
      <c r="AU80" s="26">
        <v>749</v>
      </c>
      <c r="AV80" s="26">
        <v>81</v>
      </c>
      <c r="AW80" s="26">
        <v>150</v>
      </c>
      <c r="AX80" s="26">
        <v>300</v>
      </c>
      <c r="AY80" s="26">
        <v>235</v>
      </c>
      <c r="AZ80" s="26">
        <v>214</v>
      </c>
      <c r="BA80" s="226"/>
      <c r="BB80" s="42" t="s">
        <v>73</v>
      </c>
      <c r="BC80" s="41">
        <v>295</v>
      </c>
      <c r="BD80" s="26">
        <v>195</v>
      </c>
      <c r="BE80" s="26">
        <v>11</v>
      </c>
      <c r="BF80" s="41">
        <v>74</v>
      </c>
      <c r="BG80" s="41">
        <v>44</v>
      </c>
      <c r="BH80" s="41">
        <v>369</v>
      </c>
      <c r="BI80" s="41">
        <v>239</v>
      </c>
      <c r="BJ80" s="226"/>
      <c r="BK80" s="42" t="s">
        <v>73</v>
      </c>
      <c r="BL80" s="41">
        <v>707</v>
      </c>
      <c r="BM80" s="41">
        <v>737</v>
      </c>
      <c r="BN80" s="41">
        <v>1272</v>
      </c>
      <c r="BO80" s="41">
        <v>1747</v>
      </c>
      <c r="BP80" s="41">
        <v>519</v>
      </c>
      <c r="BQ80" s="41">
        <v>923</v>
      </c>
      <c r="BR80" s="41">
        <v>1956</v>
      </c>
      <c r="BS80" s="41">
        <v>788</v>
      </c>
      <c r="BT80" s="41">
        <v>37</v>
      </c>
      <c r="BU80" s="41">
        <v>79</v>
      </c>
      <c r="BV80" s="41">
        <v>63</v>
      </c>
      <c r="BW80" s="41">
        <v>158</v>
      </c>
      <c r="BX80" s="79"/>
      <c r="BY80" s="80" t="s">
        <v>2056</v>
      </c>
      <c r="BZ80" s="80" t="s">
        <v>2741</v>
      </c>
      <c r="CA80" s="78">
        <v>10164</v>
      </c>
    </row>
    <row r="81" spans="1:79">
      <c r="A81" s="225" t="s">
        <v>146</v>
      </c>
      <c r="B81" s="97" t="s">
        <v>90</v>
      </c>
      <c r="C81" s="34">
        <f t="shared" ref="C81:N81" si="0">C7+C10+C13+C16+C19+C22+C25+C28+C31+C34+C37+C40+C48+C51+C54+C57+C60+C63+C66+C69+C72+C75+C78</f>
        <v>171182</v>
      </c>
      <c r="D81" s="34">
        <f t="shared" si="0"/>
        <v>84089</v>
      </c>
      <c r="E81" s="34">
        <f t="shared" si="0"/>
        <v>142840</v>
      </c>
      <c r="F81" s="34">
        <f t="shared" si="0"/>
        <v>69896</v>
      </c>
      <c r="G81" s="34">
        <f t="shared" si="0"/>
        <v>134803</v>
      </c>
      <c r="H81" s="34">
        <f t="shared" si="0"/>
        <v>66344</v>
      </c>
      <c r="I81" s="34">
        <f t="shared" si="0"/>
        <v>111996</v>
      </c>
      <c r="J81" s="34">
        <f t="shared" si="0"/>
        <v>56002</v>
      </c>
      <c r="K81" s="34">
        <f t="shared" si="0"/>
        <v>95567</v>
      </c>
      <c r="L81" s="34">
        <f t="shared" si="0"/>
        <v>48790</v>
      </c>
      <c r="M81" s="34">
        <f t="shared" si="0"/>
        <v>656388</v>
      </c>
      <c r="N81" s="34">
        <f t="shared" si="0"/>
        <v>325121</v>
      </c>
      <c r="O81" s="225" t="s">
        <v>146</v>
      </c>
      <c r="P81" s="97" t="s">
        <v>90</v>
      </c>
      <c r="Q81" s="34">
        <f t="shared" ref="Q81:AB81" si="1">Q7+Q10+Q13+Q16+Q19+Q22+Q25+Q28+Q31+Q34+Q37+Q40+Q48+Q51+Q54+Q57+Q60+Q63+Q66+Q69+Q72+Q75+Q78</f>
        <v>22229</v>
      </c>
      <c r="R81" s="34">
        <f t="shared" si="1"/>
        <v>9944</v>
      </c>
      <c r="S81" s="34">
        <f t="shared" si="1"/>
        <v>16550</v>
      </c>
      <c r="T81" s="34">
        <f t="shared" si="1"/>
        <v>7212</v>
      </c>
      <c r="U81" s="34">
        <f t="shared" si="1"/>
        <v>16962</v>
      </c>
      <c r="V81" s="34">
        <f t="shared" si="1"/>
        <v>7528</v>
      </c>
      <c r="W81" s="34">
        <f t="shared" si="1"/>
        <v>12358</v>
      </c>
      <c r="X81" s="34">
        <f t="shared" si="1"/>
        <v>5682</v>
      </c>
      <c r="Y81" s="34">
        <f t="shared" si="1"/>
        <v>8721</v>
      </c>
      <c r="Z81" s="34">
        <f t="shared" si="1"/>
        <v>4311</v>
      </c>
      <c r="AA81" s="34">
        <f t="shared" si="1"/>
        <v>76820</v>
      </c>
      <c r="AB81" s="34">
        <f t="shared" si="1"/>
        <v>34677</v>
      </c>
      <c r="AC81" s="225" t="s">
        <v>146</v>
      </c>
      <c r="AD81" s="97" t="s">
        <v>90</v>
      </c>
      <c r="AE81" s="34">
        <f t="shared" ref="AE81:AO81" si="2">AE7+AE10+AE13+AE16+AE19+AE22+AE25+AE28+AE31+AE34+AE37+AE40+AE48+AE51+AE54+AE57+AE60+AE63+AE66+AE69+AE72+AE75+AE78</f>
        <v>6048</v>
      </c>
      <c r="AF81" s="34">
        <f t="shared" si="2"/>
        <v>5854</v>
      </c>
      <c r="AG81" s="34">
        <f t="shared" si="2"/>
        <v>5797</v>
      </c>
      <c r="AH81" s="34">
        <f t="shared" si="2"/>
        <v>5585</v>
      </c>
      <c r="AI81" s="34">
        <f t="shared" si="2"/>
        <v>5445</v>
      </c>
      <c r="AJ81" s="34">
        <f t="shared" si="2"/>
        <v>28729</v>
      </c>
      <c r="AK81" s="34">
        <f t="shared" si="2"/>
        <v>20747</v>
      </c>
      <c r="AL81" s="34">
        <f t="shared" si="2"/>
        <v>16192</v>
      </c>
      <c r="AM81" s="34">
        <f t="shared" si="2"/>
        <v>5946</v>
      </c>
      <c r="AN81" s="34">
        <f t="shared" si="2"/>
        <v>901</v>
      </c>
      <c r="AO81" s="34">
        <f t="shared" si="2"/>
        <v>5419</v>
      </c>
      <c r="AP81" s="225" t="s">
        <v>146</v>
      </c>
      <c r="AQ81" s="97" t="s">
        <v>90</v>
      </c>
      <c r="AR81" s="34">
        <f t="shared" ref="AR81:AZ81" si="3">AR7+AR10+AR13+AR16+AR19+AR22+AR25+AR28+AR31+AR34+AR37+AR40+AR48+AR51+AR54+AR57+AR60+AR63+AR66+AR69+AR72+AR75+AR78</f>
        <v>7051</v>
      </c>
      <c r="AS81" s="34">
        <f t="shared" si="3"/>
        <v>117448</v>
      </c>
      <c r="AT81" s="34">
        <f t="shared" si="3"/>
        <v>70131</v>
      </c>
      <c r="AU81" s="34">
        <f t="shared" si="3"/>
        <v>42055</v>
      </c>
      <c r="AV81" s="34">
        <f t="shared" si="3"/>
        <v>13845</v>
      </c>
      <c r="AW81" s="34">
        <f t="shared" si="3"/>
        <v>8163</v>
      </c>
      <c r="AX81" s="34">
        <f t="shared" si="3"/>
        <v>23795</v>
      </c>
      <c r="AY81" s="34">
        <f t="shared" si="3"/>
        <v>17547</v>
      </c>
      <c r="AZ81" s="34">
        <f t="shared" si="3"/>
        <v>16991</v>
      </c>
      <c r="BA81" s="225" t="s">
        <v>146</v>
      </c>
      <c r="BB81" s="97" t="s">
        <v>90</v>
      </c>
      <c r="BC81" s="34">
        <f t="shared" ref="BC81:BI83" si="4">BC7+BC10+BC13+BC16+BC19+BC22+BC25+BC28+BC31+BC34+BC37+BC40+BC48+BC51+BC54+BC57+BC60+BC63+BC66+BC69+BC72+BC75+BC78</f>
        <v>20196</v>
      </c>
      <c r="BD81" s="34">
        <f t="shared" si="4"/>
        <v>13725</v>
      </c>
      <c r="BE81" s="34">
        <f t="shared" si="4"/>
        <v>1722</v>
      </c>
      <c r="BF81" s="34">
        <f t="shared" si="4"/>
        <v>2940</v>
      </c>
      <c r="BG81" s="34">
        <f t="shared" si="4"/>
        <v>1697</v>
      </c>
      <c r="BH81" s="34">
        <f t="shared" si="4"/>
        <v>23136</v>
      </c>
      <c r="BI81" s="34">
        <f t="shared" si="4"/>
        <v>15422</v>
      </c>
      <c r="BJ81" s="225" t="s">
        <v>146</v>
      </c>
      <c r="BK81" s="97" t="s">
        <v>90</v>
      </c>
      <c r="BL81" s="34">
        <f t="shared" ref="BL81:BW81" si="5">BL7+BL10+BL13+BL16+BL19+BL22+BL25+BL28+BL31+BL34+BL37+BL40+BL48+BL51+BL54+BL57+BL60+BL63+BL66+BL69+BL72+BL75+BL78</f>
        <v>102051</v>
      </c>
      <c r="BM81" s="34">
        <f t="shared" si="5"/>
        <v>30350</v>
      </c>
      <c r="BN81" s="34">
        <f t="shared" si="5"/>
        <v>53480</v>
      </c>
      <c r="BO81" s="34">
        <f t="shared" si="5"/>
        <v>86360</v>
      </c>
      <c r="BP81" s="34">
        <f t="shared" si="5"/>
        <v>18540</v>
      </c>
      <c r="BQ81" s="34">
        <f t="shared" si="5"/>
        <v>64038</v>
      </c>
      <c r="BR81" s="34">
        <f t="shared" si="5"/>
        <v>97058</v>
      </c>
      <c r="BS81" s="34">
        <f t="shared" si="5"/>
        <v>57055</v>
      </c>
      <c r="BT81" s="34">
        <f t="shared" si="5"/>
        <v>3689</v>
      </c>
      <c r="BU81" s="34">
        <f t="shared" si="5"/>
        <v>9426</v>
      </c>
      <c r="BV81" s="34">
        <f t="shared" si="5"/>
        <v>7255</v>
      </c>
      <c r="BW81" s="34">
        <f t="shared" si="5"/>
        <v>12105</v>
      </c>
      <c r="BX81" s="79"/>
      <c r="BY81" s="80" t="str">
        <f t="shared" ref="BY81:BY88" si="6">IF(A81="",BY80,A81)</f>
        <v xml:space="preserve">MADAGASCAR </v>
      </c>
      <c r="BZ81" s="80" t="str">
        <f t="shared" ref="BZ81:BZ88" si="7">BY81&amp;B81</f>
        <v>MADAGASCAR RURAL</v>
      </c>
      <c r="CA81" s="78">
        <f t="shared" ref="CA81:CA88" si="8">(AR81+2*AS81+3*AT81+4*AU81+5*AV81)</f>
        <v>689785</v>
      </c>
    </row>
    <row r="82" spans="1:79">
      <c r="A82" s="225"/>
      <c r="B82" s="94" t="s">
        <v>91</v>
      </c>
      <c r="C82" s="34">
        <f t="shared" ref="C82:N82" si="9">C8+C11+C14+C17+C20+C23+C26+C29+C32+C35+C38+C41+C49+C52+C55+C58+C61+C64+C67+C70+C73+C76+C79</f>
        <v>79618</v>
      </c>
      <c r="D82" s="34">
        <f t="shared" si="9"/>
        <v>39391</v>
      </c>
      <c r="E82" s="34">
        <f t="shared" si="9"/>
        <v>75224</v>
      </c>
      <c r="F82" s="34">
        <f t="shared" si="9"/>
        <v>37209</v>
      </c>
      <c r="G82" s="34">
        <f t="shared" si="9"/>
        <v>72774</v>
      </c>
      <c r="H82" s="34">
        <f t="shared" si="9"/>
        <v>36201</v>
      </c>
      <c r="I82" s="34">
        <f t="shared" si="9"/>
        <v>63284</v>
      </c>
      <c r="J82" s="34">
        <f t="shared" si="9"/>
        <v>31633</v>
      </c>
      <c r="K82" s="34">
        <f t="shared" si="9"/>
        <v>57405</v>
      </c>
      <c r="L82" s="34">
        <f t="shared" si="9"/>
        <v>29173</v>
      </c>
      <c r="M82" s="34">
        <f t="shared" si="9"/>
        <v>348305</v>
      </c>
      <c r="N82" s="34">
        <f t="shared" si="9"/>
        <v>173607</v>
      </c>
      <c r="O82" s="225"/>
      <c r="P82" s="94" t="s">
        <v>91</v>
      </c>
      <c r="Q82" s="34">
        <f t="shared" ref="Q82:AB82" si="10">Q8+Q11+Q14+Q17+Q20+Q23+Q26+Q29+Q32+Q35+Q38+Q41+Q49+Q52+Q55+Q58+Q61+Q64+Q67+Q70+Q73+Q76+Q79</f>
        <v>4780</v>
      </c>
      <c r="R82" s="34">
        <f t="shared" si="10"/>
        <v>2024</v>
      </c>
      <c r="S82" s="34">
        <f t="shared" si="10"/>
        <v>4626</v>
      </c>
      <c r="T82" s="34">
        <f t="shared" si="10"/>
        <v>1972</v>
      </c>
      <c r="U82" s="34">
        <f t="shared" si="10"/>
        <v>4680</v>
      </c>
      <c r="V82" s="34">
        <f t="shared" si="10"/>
        <v>1925</v>
      </c>
      <c r="W82" s="34">
        <f t="shared" si="10"/>
        <v>3910</v>
      </c>
      <c r="X82" s="34">
        <f t="shared" si="10"/>
        <v>1753</v>
      </c>
      <c r="Y82" s="34">
        <f t="shared" si="10"/>
        <v>2554</v>
      </c>
      <c r="Z82" s="34">
        <f t="shared" si="10"/>
        <v>1166</v>
      </c>
      <c r="AA82" s="34">
        <f t="shared" si="10"/>
        <v>20550</v>
      </c>
      <c r="AB82" s="34">
        <f t="shared" si="10"/>
        <v>8840</v>
      </c>
      <c r="AC82" s="225"/>
      <c r="AD82" s="94" t="s">
        <v>91</v>
      </c>
      <c r="AE82" s="34">
        <f t="shared" ref="AE82:AO82" si="11">AE8+AE11+AE14+AE17+AE20+AE23+AE26+AE29+AE32+AE35+AE38+AE41+AE49+AE52+AE55+AE58+AE61+AE64+AE67+AE70+AE73+AE76+AE79</f>
        <v>2643</v>
      </c>
      <c r="AF82" s="34">
        <f t="shared" si="11"/>
        <v>2547</v>
      </c>
      <c r="AG82" s="34">
        <f t="shared" si="11"/>
        <v>2530</v>
      </c>
      <c r="AH82" s="34">
        <f t="shared" si="11"/>
        <v>2388</v>
      </c>
      <c r="AI82" s="34">
        <f t="shared" si="11"/>
        <v>2332</v>
      </c>
      <c r="AJ82" s="34">
        <f t="shared" si="11"/>
        <v>12440</v>
      </c>
      <c r="AK82" s="34">
        <f t="shared" si="11"/>
        <v>11207</v>
      </c>
      <c r="AL82" s="34">
        <f t="shared" si="11"/>
        <v>10596</v>
      </c>
      <c r="AM82" s="34">
        <f t="shared" si="11"/>
        <v>9071</v>
      </c>
      <c r="AN82" s="34">
        <f t="shared" si="11"/>
        <v>316</v>
      </c>
      <c r="AO82" s="34">
        <f t="shared" si="11"/>
        <v>2064</v>
      </c>
      <c r="AP82" s="225"/>
      <c r="AQ82" s="94" t="s">
        <v>91</v>
      </c>
      <c r="AR82" s="34">
        <f t="shared" ref="AR82:AZ82" si="12">AR8+AR11+AR14+AR17+AR20+AR23+AR26+AR29+AR32+AR35+AR38+AR41+AR49+AR52+AR55+AR58+AR61+AR64+AR67+AR70+AR73+AR76+AR79</f>
        <v>8074</v>
      </c>
      <c r="AS82" s="34">
        <f t="shared" si="12"/>
        <v>96926</v>
      </c>
      <c r="AT82" s="34">
        <f t="shared" si="12"/>
        <v>38875</v>
      </c>
      <c r="AU82" s="34">
        <f t="shared" si="12"/>
        <v>14360</v>
      </c>
      <c r="AV82" s="34">
        <f t="shared" si="12"/>
        <v>4121</v>
      </c>
      <c r="AW82" s="34">
        <f t="shared" si="12"/>
        <v>6907</v>
      </c>
      <c r="AX82" s="34">
        <f t="shared" si="12"/>
        <v>12456</v>
      </c>
      <c r="AY82" s="34">
        <f t="shared" si="12"/>
        <v>10419</v>
      </c>
      <c r="AZ82" s="34">
        <f t="shared" si="12"/>
        <v>10126</v>
      </c>
      <c r="BA82" s="225"/>
      <c r="BB82" s="94" t="s">
        <v>91</v>
      </c>
      <c r="BC82" s="34">
        <f t="shared" si="4"/>
        <v>11267</v>
      </c>
      <c r="BD82" s="34">
        <f t="shared" si="4"/>
        <v>9599</v>
      </c>
      <c r="BE82" s="34">
        <f t="shared" si="4"/>
        <v>1597</v>
      </c>
      <c r="BF82" s="34">
        <f t="shared" si="4"/>
        <v>3597</v>
      </c>
      <c r="BG82" s="34">
        <f t="shared" si="4"/>
        <v>2078</v>
      </c>
      <c r="BH82" s="34">
        <f t="shared" si="4"/>
        <v>14864</v>
      </c>
      <c r="BI82" s="34">
        <f t="shared" si="4"/>
        <v>11677</v>
      </c>
      <c r="BJ82" s="225"/>
      <c r="BK82" s="94" t="s">
        <v>91</v>
      </c>
      <c r="BL82" s="34">
        <f t="shared" ref="BL82:BW82" si="13">BL8+BL11+BL14+BL17+BL20+BL23+BL26+BL29+BL32+BL35+BL38+BL41+BL49+BL52+BL55+BL58+BL61+BL64+BL67+BL70+BL73+BL76+BL79</f>
        <v>50841</v>
      </c>
      <c r="BM82" s="34">
        <f t="shared" si="13"/>
        <v>8955</v>
      </c>
      <c r="BN82" s="34">
        <f t="shared" si="13"/>
        <v>28275</v>
      </c>
      <c r="BO82" s="34">
        <f t="shared" si="13"/>
        <v>42710</v>
      </c>
      <c r="BP82" s="34">
        <f t="shared" si="13"/>
        <v>10183</v>
      </c>
      <c r="BQ82" s="34">
        <f t="shared" si="13"/>
        <v>28301</v>
      </c>
      <c r="BR82" s="34">
        <f t="shared" si="13"/>
        <v>42471</v>
      </c>
      <c r="BS82" s="34">
        <f t="shared" si="13"/>
        <v>26398</v>
      </c>
      <c r="BT82" s="34">
        <f t="shared" si="13"/>
        <v>3165</v>
      </c>
      <c r="BU82" s="34">
        <f t="shared" si="13"/>
        <v>3135</v>
      </c>
      <c r="BV82" s="34">
        <f t="shared" si="13"/>
        <v>2648</v>
      </c>
      <c r="BW82" s="34">
        <f t="shared" si="13"/>
        <v>8750</v>
      </c>
      <c r="BX82" s="79"/>
      <c r="BY82" s="80" t="str">
        <f t="shared" si="6"/>
        <v xml:space="preserve">MADAGASCAR </v>
      </c>
      <c r="BZ82" s="80" t="str">
        <f t="shared" si="7"/>
        <v>MADAGASCAR URBAIN</v>
      </c>
      <c r="CA82" s="78">
        <f t="shared" si="8"/>
        <v>396596</v>
      </c>
    </row>
    <row r="83" spans="1:79">
      <c r="A83" s="225"/>
      <c r="B83" s="94" t="s">
        <v>73</v>
      </c>
      <c r="C83" s="34">
        <f t="shared" ref="C83:N83" si="14">C9+C12+C15+C18+C21+C24+C27+C30+C33+C36+C39+C42+C50+C53+C56+C59+C62+C65+C68+C71+C74+C77+C80</f>
        <v>250800</v>
      </c>
      <c r="D83" s="34">
        <f t="shared" si="14"/>
        <v>123480</v>
      </c>
      <c r="E83" s="34">
        <f t="shared" si="14"/>
        <v>218064</v>
      </c>
      <c r="F83" s="34">
        <f t="shared" si="14"/>
        <v>107105</v>
      </c>
      <c r="G83" s="34">
        <f t="shared" si="14"/>
        <v>207577</v>
      </c>
      <c r="H83" s="34">
        <f t="shared" si="14"/>
        <v>102545</v>
      </c>
      <c r="I83" s="34">
        <f t="shared" si="14"/>
        <v>175280</v>
      </c>
      <c r="J83" s="34">
        <f t="shared" si="14"/>
        <v>87635</v>
      </c>
      <c r="K83" s="34">
        <f t="shared" si="14"/>
        <v>152972</v>
      </c>
      <c r="L83" s="34">
        <f t="shared" si="14"/>
        <v>77963</v>
      </c>
      <c r="M83" s="34">
        <f t="shared" si="14"/>
        <v>1004693</v>
      </c>
      <c r="N83" s="34">
        <f t="shared" si="14"/>
        <v>498728</v>
      </c>
      <c r="O83" s="225"/>
      <c r="P83" s="94" t="s">
        <v>73</v>
      </c>
      <c r="Q83" s="34">
        <f t="shared" ref="Q83:AB83" si="15">Q9+Q12+Q15+Q18+Q21+Q24+Q27+Q30+Q33+Q36+Q39+Q42+Q50+Q53+Q56+Q59+Q62+Q65+Q68+Q71+Q74+Q77+Q80</f>
        <v>27009</v>
      </c>
      <c r="R83" s="34">
        <f t="shared" si="15"/>
        <v>11968</v>
      </c>
      <c r="S83" s="34">
        <f t="shared" si="15"/>
        <v>21176</v>
      </c>
      <c r="T83" s="34">
        <f t="shared" si="15"/>
        <v>9184</v>
      </c>
      <c r="U83" s="34">
        <f t="shared" si="15"/>
        <v>21642</v>
      </c>
      <c r="V83" s="34">
        <f t="shared" si="15"/>
        <v>9453</v>
      </c>
      <c r="W83" s="34">
        <f t="shared" si="15"/>
        <v>16268</v>
      </c>
      <c r="X83" s="34">
        <f t="shared" si="15"/>
        <v>7435</v>
      </c>
      <c r="Y83" s="34">
        <f t="shared" si="15"/>
        <v>11275</v>
      </c>
      <c r="Z83" s="34">
        <f t="shared" si="15"/>
        <v>5477</v>
      </c>
      <c r="AA83" s="34">
        <f t="shared" si="15"/>
        <v>97370</v>
      </c>
      <c r="AB83" s="34">
        <f t="shared" si="15"/>
        <v>43517</v>
      </c>
      <c r="AC83" s="225"/>
      <c r="AD83" s="94" t="s">
        <v>73</v>
      </c>
      <c r="AE83" s="34">
        <f t="shared" ref="AE83:AO83" si="16">AE9+AE12+AE15+AE18+AE21+AE24+AE27+AE30+AE33+AE36+AE39+AE42+AE50+AE53+AE56+AE59+AE62+AE65+AE68+AE71+AE74+AE77+AE80</f>
        <v>8691</v>
      </c>
      <c r="AF83" s="34">
        <f t="shared" si="16"/>
        <v>8401</v>
      </c>
      <c r="AG83" s="34">
        <f t="shared" si="16"/>
        <v>8327</v>
      </c>
      <c r="AH83" s="34">
        <f t="shared" si="16"/>
        <v>7973</v>
      </c>
      <c r="AI83" s="34">
        <f t="shared" si="16"/>
        <v>7777</v>
      </c>
      <c r="AJ83" s="34">
        <f t="shared" si="16"/>
        <v>41169</v>
      </c>
      <c r="AK83" s="34">
        <f t="shared" si="16"/>
        <v>31954</v>
      </c>
      <c r="AL83" s="34">
        <f t="shared" si="16"/>
        <v>26788</v>
      </c>
      <c r="AM83" s="34">
        <f t="shared" si="16"/>
        <v>15017</v>
      </c>
      <c r="AN83" s="34">
        <f t="shared" si="16"/>
        <v>1217</v>
      </c>
      <c r="AO83" s="34">
        <f t="shared" si="16"/>
        <v>7483</v>
      </c>
      <c r="AP83" s="225"/>
      <c r="AQ83" s="94" t="s">
        <v>73</v>
      </c>
      <c r="AR83" s="34">
        <f t="shared" ref="AR83:AZ83" si="17">AR9+AR12+AR15+AR18+AR21+AR24+AR27+AR30+AR33+AR36+AR39+AR42+AR50+AR53+AR56+AR59+AR62+AR65+AR68+AR71+AR74+AR77+AR80</f>
        <v>15125</v>
      </c>
      <c r="AS83" s="34">
        <f t="shared" si="17"/>
        <v>214374</v>
      </c>
      <c r="AT83" s="34">
        <f t="shared" si="17"/>
        <v>109006</v>
      </c>
      <c r="AU83" s="34">
        <f t="shared" si="17"/>
        <v>56415</v>
      </c>
      <c r="AV83" s="34">
        <f t="shared" si="17"/>
        <v>17966</v>
      </c>
      <c r="AW83" s="34">
        <f t="shared" si="17"/>
        <v>15070</v>
      </c>
      <c r="AX83" s="34">
        <f t="shared" si="17"/>
        <v>36251</v>
      </c>
      <c r="AY83" s="34">
        <f t="shared" si="17"/>
        <v>27966</v>
      </c>
      <c r="AZ83" s="34">
        <f t="shared" si="17"/>
        <v>27117</v>
      </c>
      <c r="BA83" s="225"/>
      <c r="BB83" s="94" t="s">
        <v>73</v>
      </c>
      <c r="BC83" s="34">
        <f t="shared" si="4"/>
        <v>31463</v>
      </c>
      <c r="BD83" s="34">
        <f t="shared" si="4"/>
        <v>23324</v>
      </c>
      <c r="BE83" s="34">
        <f t="shared" si="4"/>
        <v>3319</v>
      </c>
      <c r="BF83" s="34">
        <f t="shared" si="4"/>
        <v>6537</v>
      </c>
      <c r="BG83" s="34">
        <f t="shared" si="4"/>
        <v>3775</v>
      </c>
      <c r="BH83" s="34">
        <f t="shared" si="4"/>
        <v>38000</v>
      </c>
      <c r="BI83" s="34">
        <f t="shared" si="4"/>
        <v>27099</v>
      </c>
      <c r="BJ83" s="225"/>
      <c r="BK83" s="94" t="s">
        <v>73</v>
      </c>
      <c r="BL83" s="34">
        <f t="shared" ref="BL83:BW83" si="18">BL9+BL12+BL15+BL18+BL21+BL24+BL27+BL30+BL33+BL36+BL39+BL42+BL50+BL53+BL56+BL59+BL62+BL65+BL68+BL71+BL74+BL77+BL80</f>
        <v>152892</v>
      </c>
      <c r="BM83" s="34">
        <f t="shared" si="18"/>
        <v>39305</v>
      </c>
      <c r="BN83" s="34">
        <f t="shared" si="18"/>
        <v>81755</v>
      </c>
      <c r="BO83" s="34">
        <f t="shared" si="18"/>
        <v>129070</v>
      </c>
      <c r="BP83" s="34">
        <f t="shared" si="18"/>
        <v>28723</v>
      </c>
      <c r="BQ83" s="34">
        <f t="shared" si="18"/>
        <v>92339</v>
      </c>
      <c r="BR83" s="34">
        <f t="shared" si="18"/>
        <v>139529</v>
      </c>
      <c r="BS83" s="34">
        <f t="shared" si="18"/>
        <v>83453</v>
      </c>
      <c r="BT83" s="34">
        <f t="shared" si="18"/>
        <v>6854</v>
      </c>
      <c r="BU83" s="34">
        <f t="shared" si="18"/>
        <v>12561</v>
      </c>
      <c r="BV83" s="34">
        <f t="shared" si="18"/>
        <v>9903</v>
      </c>
      <c r="BW83" s="34">
        <f t="shared" si="18"/>
        <v>20855</v>
      </c>
      <c r="BX83" s="79"/>
      <c r="BY83" s="80" t="str">
        <f t="shared" si="6"/>
        <v xml:space="preserve">MADAGASCAR </v>
      </c>
      <c r="BZ83" s="80" t="str">
        <f t="shared" si="7"/>
        <v>MADAGASCAR TOTAL</v>
      </c>
      <c r="CA83" s="78">
        <f t="shared" si="8"/>
        <v>1086381</v>
      </c>
    </row>
    <row r="84" spans="1:79">
      <c r="A84" s="230" t="s">
        <v>2236</v>
      </c>
      <c r="B84" s="230"/>
      <c r="C84" s="230"/>
      <c r="D84" s="230"/>
      <c r="E84" s="230"/>
      <c r="F84" s="230"/>
      <c r="G84" s="230"/>
      <c r="H84" s="230"/>
      <c r="I84" s="230"/>
      <c r="J84" s="230"/>
      <c r="K84" s="230"/>
      <c r="L84" s="230"/>
      <c r="M84" s="230"/>
      <c r="N84" s="230"/>
      <c r="O84" s="230" t="s">
        <v>2241</v>
      </c>
      <c r="P84" s="230"/>
      <c r="Q84" s="230"/>
      <c r="R84" s="230"/>
      <c r="S84" s="230"/>
      <c r="T84" s="230"/>
      <c r="U84" s="230"/>
      <c r="V84" s="230"/>
      <c r="W84" s="230"/>
      <c r="X84" s="230"/>
      <c r="Y84" s="230"/>
      <c r="Z84" s="230"/>
      <c r="AA84" s="230"/>
      <c r="AB84" s="230"/>
      <c r="AC84" s="230" t="s">
        <v>2237</v>
      </c>
      <c r="AD84" s="230"/>
      <c r="AE84" s="230"/>
      <c r="AF84" s="230"/>
      <c r="AG84" s="230"/>
      <c r="AH84" s="230"/>
      <c r="AI84" s="230"/>
      <c r="AJ84" s="230"/>
      <c r="AK84" s="230"/>
      <c r="AL84" s="230"/>
      <c r="AM84" s="230"/>
      <c r="AN84" s="230"/>
      <c r="AO84" s="230"/>
      <c r="AP84" s="240" t="s">
        <v>354</v>
      </c>
      <c r="AQ84" s="240"/>
      <c r="AR84" s="240"/>
      <c r="AS84" s="240"/>
      <c r="AT84" s="240"/>
      <c r="AU84" s="240"/>
      <c r="AV84" s="240"/>
      <c r="AW84" s="240"/>
      <c r="AX84" s="240"/>
      <c r="AY84" s="240"/>
      <c r="AZ84" s="240"/>
      <c r="BA84" s="206" t="s">
        <v>355</v>
      </c>
      <c r="BB84" s="206"/>
      <c r="BC84" s="206"/>
      <c r="BD84" s="206"/>
      <c r="BE84" s="206"/>
      <c r="BF84" s="206"/>
      <c r="BG84" s="206"/>
      <c r="BH84" s="206"/>
      <c r="BI84" s="206"/>
      <c r="BJ84" s="230" t="s">
        <v>356</v>
      </c>
      <c r="BK84" s="230"/>
      <c r="BL84" s="230"/>
      <c r="BM84" s="230"/>
      <c r="BN84" s="230"/>
      <c r="BO84" s="230"/>
      <c r="BP84" s="230"/>
      <c r="BQ84" s="230"/>
      <c r="BR84" s="230"/>
      <c r="BS84" s="230"/>
      <c r="BT84" s="230"/>
      <c r="BU84" s="230"/>
      <c r="BV84" s="230"/>
      <c r="BW84" s="230"/>
      <c r="BX84" s="79"/>
      <c r="BY84" s="80" t="str">
        <f t="shared" si="6"/>
        <v>REPARTITION DES EFFECTIFS DES ELEVES DES ECOLES PRIMAIRES PRIVEES PAR CISCO, PAR MILIEU DE RESIDENCE ET PAR GENRE</v>
      </c>
      <c r="BZ84" s="80" t="str">
        <f t="shared" si="7"/>
        <v>REPARTITION DES EFFECTIFS DES ELEVES DES ECOLES PRIMAIRES PRIVEES PAR CISCO, PAR MILIEU DE RESIDENCE ET PAR GENRE</v>
      </c>
      <c r="CA84" s="78">
        <f t="shared" si="8"/>
        <v>0</v>
      </c>
    </row>
    <row r="85" spans="1:79">
      <c r="A85" s="230" t="str">
        <f>"ANNEE SCOLAIRE "&amp;annee_scolaire</f>
        <v>ANNEE SCOLAIRE 2022-2023</v>
      </c>
      <c r="B85" s="230"/>
      <c r="C85" s="230"/>
      <c r="D85" s="230"/>
      <c r="E85" s="230"/>
      <c r="F85" s="230"/>
      <c r="G85" s="230"/>
      <c r="H85" s="230"/>
      <c r="I85" s="230"/>
      <c r="J85" s="230"/>
      <c r="K85" s="230"/>
      <c r="L85" s="230"/>
      <c r="M85" s="230"/>
      <c r="N85" s="230"/>
      <c r="O85" s="230" t="str">
        <f>"ANNEE SCOLAIRE "&amp;annee_scolaire</f>
        <v>ANNEE SCOLAIRE 2022-2023</v>
      </c>
      <c r="P85" s="230"/>
      <c r="Q85" s="230"/>
      <c r="R85" s="230"/>
      <c r="S85" s="230"/>
      <c r="T85" s="230"/>
      <c r="U85" s="230"/>
      <c r="V85" s="230"/>
      <c r="W85" s="230"/>
      <c r="X85" s="230"/>
      <c r="Y85" s="230"/>
      <c r="Z85" s="230"/>
      <c r="AA85" s="230"/>
      <c r="AB85" s="230"/>
      <c r="AC85" s="230" t="str">
        <f>"ANNEE SCOLAIRE "&amp;annee_scolaire</f>
        <v>ANNEE SCOLAIRE 2022-2023</v>
      </c>
      <c r="AD85" s="230"/>
      <c r="AE85" s="230"/>
      <c r="AF85" s="230"/>
      <c r="AG85" s="230"/>
      <c r="AH85" s="230"/>
      <c r="AI85" s="230"/>
      <c r="AJ85" s="230"/>
      <c r="AK85" s="230"/>
      <c r="AL85" s="230"/>
      <c r="AM85" s="230"/>
      <c r="AN85" s="230"/>
      <c r="AO85" s="230"/>
      <c r="AP85" s="240" t="str">
        <f>"ANNEE SCOLAIRE "&amp;annee_scolaire</f>
        <v>ANNEE SCOLAIRE 2022-2023</v>
      </c>
      <c r="AQ85" s="240"/>
      <c r="AR85" s="240"/>
      <c r="AS85" s="240"/>
      <c r="AT85" s="240"/>
      <c r="AU85" s="240"/>
      <c r="AV85" s="240"/>
      <c r="AW85" s="240"/>
      <c r="AX85" s="240"/>
      <c r="AY85" s="240"/>
      <c r="AZ85" s="240"/>
      <c r="BA85" s="206" t="str">
        <f>"ANNEE SCOLAIRE "&amp;annee_scolaire</f>
        <v>ANNEE SCOLAIRE 2022-2023</v>
      </c>
      <c r="BB85" s="206"/>
      <c r="BC85" s="206"/>
      <c r="BD85" s="206"/>
      <c r="BE85" s="206"/>
      <c r="BF85" s="206"/>
      <c r="BG85" s="206"/>
      <c r="BH85" s="206"/>
      <c r="BI85" s="206"/>
      <c r="BJ85" s="230" t="str">
        <f>"ANNEE SCOLAIRE "&amp;annee_scolaire</f>
        <v>ANNEE SCOLAIRE 2022-2023</v>
      </c>
      <c r="BK85" s="230"/>
      <c r="BL85" s="230"/>
      <c r="BM85" s="230"/>
      <c r="BN85" s="230"/>
      <c r="BO85" s="230"/>
      <c r="BP85" s="230"/>
      <c r="BQ85" s="230"/>
      <c r="BR85" s="230"/>
      <c r="BS85" s="230"/>
      <c r="BT85" s="230"/>
      <c r="BU85" s="230"/>
      <c r="BV85" s="230"/>
      <c r="BW85" s="230"/>
      <c r="BX85" s="79"/>
      <c r="BY85" s="80" t="str">
        <f t="shared" si="6"/>
        <v>ANNEE SCOLAIRE 2022-2023</v>
      </c>
      <c r="BZ85" s="80" t="str">
        <f t="shared" si="7"/>
        <v>ANNEE SCOLAIRE 2022-2023</v>
      </c>
      <c r="CA85" s="78">
        <f t="shared" si="8"/>
        <v>0</v>
      </c>
    </row>
    <row r="86" spans="1:79" ht="14.45" customHeight="1">
      <c r="A86" s="229" t="s">
        <v>2</v>
      </c>
      <c r="B86" s="238" t="s">
        <v>270</v>
      </c>
      <c r="C86" s="230" t="s">
        <v>2067</v>
      </c>
      <c r="D86" s="230"/>
      <c r="E86" s="230" t="s">
        <v>2068</v>
      </c>
      <c r="F86" s="230"/>
      <c r="G86" s="230" t="s">
        <v>2069</v>
      </c>
      <c r="H86" s="230"/>
      <c r="I86" s="230" t="s">
        <v>2070</v>
      </c>
      <c r="J86" s="230"/>
      <c r="K86" s="230" t="s">
        <v>2071</v>
      </c>
      <c r="L86" s="230"/>
      <c r="M86" s="229" t="s">
        <v>2072</v>
      </c>
      <c r="N86" s="229"/>
      <c r="O86" s="229" t="s">
        <v>2</v>
      </c>
      <c r="P86" s="238" t="s">
        <v>270</v>
      </c>
      <c r="Q86" s="230" t="s">
        <v>2067</v>
      </c>
      <c r="R86" s="230"/>
      <c r="S86" s="230" t="s">
        <v>2068</v>
      </c>
      <c r="T86" s="230"/>
      <c r="U86" s="230" t="s">
        <v>2069</v>
      </c>
      <c r="V86" s="230"/>
      <c r="W86" s="230" t="s">
        <v>2070</v>
      </c>
      <c r="X86" s="230"/>
      <c r="Y86" s="230" t="s">
        <v>2071</v>
      </c>
      <c r="Z86" s="230"/>
      <c r="AA86" s="229" t="s">
        <v>2072</v>
      </c>
      <c r="AB86" s="229"/>
      <c r="AC86" s="229" t="s">
        <v>2</v>
      </c>
      <c r="AD86" s="238" t="s">
        <v>84</v>
      </c>
      <c r="AE86" s="239" t="s">
        <v>254</v>
      </c>
      <c r="AF86" s="239"/>
      <c r="AG86" s="239"/>
      <c r="AH86" s="239"/>
      <c r="AI86" s="239"/>
      <c r="AJ86" s="239"/>
      <c r="AK86" s="240" t="s">
        <v>134</v>
      </c>
      <c r="AL86" s="240"/>
      <c r="AM86" s="240"/>
      <c r="AN86" s="240"/>
      <c r="AO86" s="239" t="s">
        <v>255</v>
      </c>
      <c r="AP86" s="229" t="s">
        <v>2</v>
      </c>
      <c r="AQ86" s="238" t="s">
        <v>270</v>
      </c>
      <c r="AR86" s="240" t="s">
        <v>256</v>
      </c>
      <c r="AS86" s="240"/>
      <c r="AT86" s="240"/>
      <c r="AU86" s="240"/>
      <c r="AV86" s="240"/>
      <c r="AW86" s="240"/>
      <c r="AX86" s="240"/>
      <c r="AY86" s="240"/>
      <c r="AZ86" s="240"/>
      <c r="BA86" s="238" t="s">
        <v>2</v>
      </c>
      <c r="BB86" s="238" t="s">
        <v>270</v>
      </c>
      <c r="BC86" s="206" t="s">
        <v>135</v>
      </c>
      <c r="BD86" s="206"/>
      <c r="BE86" s="206"/>
      <c r="BF86" s="202" t="s">
        <v>136</v>
      </c>
      <c r="BG86" s="202"/>
      <c r="BH86" s="202" t="s">
        <v>357</v>
      </c>
      <c r="BI86" s="202"/>
      <c r="BJ86" s="229" t="s">
        <v>2</v>
      </c>
      <c r="BK86" s="238" t="s">
        <v>270</v>
      </c>
      <c r="BL86" s="240" t="s">
        <v>257</v>
      </c>
      <c r="BM86" s="240"/>
      <c r="BN86" s="240"/>
      <c r="BO86" s="240"/>
      <c r="BP86" s="240"/>
      <c r="BQ86" s="240"/>
      <c r="BR86" s="240"/>
      <c r="BS86" s="240"/>
      <c r="BT86" s="240"/>
      <c r="BU86" s="240"/>
      <c r="BV86" s="240"/>
      <c r="BW86" s="240"/>
      <c r="BX86" s="79"/>
      <c r="BY86" s="80" t="str">
        <f t="shared" si="6"/>
        <v>CISCO</v>
      </c>
      <c r="BZ86" s="80" t="str">
        <f t="shared" si="7"/>
        <v>CISCOMILIEU DE
RESIDENCE</v>
      </c>
      <c r="CA86" s="78" t="e">
        <f t="shared" si="8"/>
        <v>#VALUE!</v>
      </c>
    </row>
    <row r="87" spans="1:79">
      <c r="A87" s="229"/>
      <c r="B87" s="238"/>
      <c r="C87" s="210" t="s">
        <v>139</v>
      </c>
      <c r="D87" s="210" t="s">
        <v>48</v>
      </c>
      <c r="E87" s="210" t="s">
        <v>139</v>
      </c>
      <c r="F87" s="210" t="s">
        <v>48</v>
      </c>
      <c r="G87" s="210" t="s">
        <v>139</v>
      </c>
      <c r="H87" s="210" t="s">
        <v>48</v>
      </c>
      <c r="I87" s="210" t="s">
        <v>139</v>
      </c>
      <c r="J87" s="210" t="s">
        <v>48</v>
      </c>
      <c r="K87" s="210" t="s">
        <v>139</v>
      </c>
      <c r="L87" s="210" t="s">
        <v>48</v>
      </c>
      <c r="M87" s="210" t="s">
        <v>139</v>
      </c>
      <c r="N87" s="210" t="s">
        <v>48</v>
      </c>
      <c r="O87" s="229"/>
      <c r="P87" s="238"/>
      <c r="Q87" s="210" t="s">
        <v>139</v>
      </c>
      <c r="R87" s="210" t="s">
        <v>48</v>
      </c>
      <c r="S87" s="210" t="s">
        <v>139</v>
      </c>
      <c r="T87" s="210" t="s">
        <v>48</v>
      </c>
      <c r="U87" s="210" t="s">
        <v>139</v>
      </c>
      <c r="V87" s="210" t="s">
        <v>48</v>
      </c>
      <c r="W87" s="210" t="s">
        <v>139</v>
      </c>
      <c r="X87" s="210" t="s">
        <v>48</v>
      </c>
      <c r="Y87" s="210" t="s">
        <v>139</v>
      </c>
      <c r="Z87" s="210" t="s">
        <v>48</v>
      </c>
      <c r="AA87" s="210" t="s">
        <v>139</v>
      </c>
      <c r="AB87" s="210" t="s">
        <v>48</v>
      </c>
      <c r="AC87" s="229"/>
      <c r="AD87" s="238"/>
      <c r="AE87" s="210" t="s">
        <v>2067</v>
      </c>
      <c r="AF87" s="210" t="s">
        <v>2068</v>
      </c>
      <c r="AG87" s="210" t="s">
        <v>2069</v>
      </c>
      <c r="AH87" s="210" t="s">
        <v>2070</v>
      </c>
      <c r="AI87" s="210" t="s">
        <v>2071</v>
      </c>
      <c r="AJ87" s="210" t="s">
        <v>47</v>
      </c>
      <c r="AK87" s="210" t="s">
        <v>258</v>
      </c>
      <c r="AL87" s="210" t="s">
        <v>237</v>
      </c>
      <c r="AM87" s="210" t="s">
        <v>141</v>
      </c>
      <c r="AN87" s="210" t="s">
        <v>142</v>
      </c>
      <c r="AO87" s="239"/>
      <c r="AP87" s="229"/>
      <c r="AQ87" s="238"/>
      <c r="AR87" s="210" t="s">
        <v>335</v>
      </c>
      <c r="AS87" s="210" t="s">
        <v>278</v>
      </c>
      <c r="AT87" s="210" t="s">
        <v>336</v>
      </c>
      <c r="AU87" s="210" t="s">
        <v>337</v>
      </c>
      <c r="AV87" s="210" t="s">
        <v>338</v>
      </c>
      <c r="AW87" s="210" t="s">
        <v>144</v>
      </c>
      <c r="AX87" s="210" t="s">
        <v>145</v>
      </c>
      <c r="AY87" s="210" t="s">
        <v>57</v>
      </c>
      <c r="AZ87" s="210" t="s">
        <v>58</v>
      </c>
      <c r="BA87" s="238"/>
      <c r="BB87" s="238"/>
      <c r="BC87" s="210" t="s">
        <v>47</v>
      </c>
      <c r="BD87" s="210" t="s">
        <v>143</v>
      </c>
      <c r="BE87" s="210" t="s">
        <v>238</v>
      </c>
      <c r="BF87" s="210" t="s">
        <v>55</v>
      </c>
      <c r="BG87" s="210" t="s">
        <v>143</v>
      </c>
      <c r="BH87" s="210" t="s">
        <v>55</v>
      </c>
      <c r="BI87" s="210" t="s">
        <v>143</v>
      </c>
      <c r="BJ87" s="229"/>
      <c r="BK87" s="238"/>
      <c r="BL87" s="210" t="s">
        <v>271</v>
      </c>
      <c r="BM87" s="210" t="s">
        <v>2082</v>
      </c>
      <c r="BN87" s="210" t="s">
        <v>282</v>
      </c>
      <c r="BO87" s="210" t="s">
        <v>279</v>
      </c>
      <c r="BP87" s="210" t="s">
        <v>280</v>
      </c>
      <c r="BQ87" s="210" t="s">
        <v>2083</v>
      </c>
      <c r="BR87" s="210" t="s">
        <v>2084</v>
      </c>
      <c r="BS87" s="210" t="s">
        <v>281</v>
      </c>
      <c r="BT87" s="210" t="s">
        <v>272</v>
      </c>
      <c r="BU87" s="210" t="s">
        <v>259</v>
      </c>
      <c r="BV87" s="210" t="s">
        <v>56</v>
      </c>
      <c r="BW87" s="210" t="s">
        <v>0</v>
      </c>
      <c r="BX87" s="79"/>
      <c r="BY87" s="80" t="str">
        <f t="shared" si="6"/>
        <v>CISCO</v>
      </c>
      <c r="BZ87" s="80" t="str">
        <f t="shared" si="7"/>
        <v>CISCO</v>
      </c>
      <c r="CA87" s="78" t="e">
        <f t="shared" si="8"/>
        <v>#VALUE!</v>
      </c>
    </row>
    <row r="88" spans="1:79">
      <c r="A88" s="229"/>
      <c r="B88" s="238"/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  <c r="O88" s="229"/>
      <c r="P88" s="238"/>
      <c r="Q88" s="210"/>
      <c r="R88" s="210"/>
      <c r="S88" s="210"/>
      <c r="T88" s="210"/>
      <c r="U88" s="210"/>
      <c r="V88" s="210"/>
      <c r="W88" s="210"/>
      <c r="X88" s="210"/>
      <c r="Y88" s="210"/>
      <c r="Z88" s="210"/>
      <c r="AA88" s="210"/>
      <c r="AB88" s="210"/>
      <c r="AC88" s="229"/>
      <c r="AD88" s="238"/>
      <c r="AE88" s="210"/>
      <c r="AF88" s="210"/>
      <c r="AG88" s="210"/>
      <c r="AH88" s="210"/>
      <c r="AI88" s="210"/>
      <c r="AJ88" s="210"/>
      <c r="AK88" s="210"/>
      <c r="AL88" s="210"/>
      <c r="AM88" s="210"/>
      <c r="AN88" s="210"/>
      <c r="AO88" s="239"/>
      <c r="AP88" s="229"/>
      <c r="AQ88" s="238"/>
      <c r="AR88" s="210"/>
      <c r="AS88" s="210"/>
      <c r="AT88" s="210"/>
      <c r="AU88" s="210"/>
      <c r="AV88" s="210"/>
      <c r="AW88" s="210"/>
      <c r="AX88" s="210"/>
      <c r="AY88" s="210"/>
      <c r="AZ88" s="210"/>
      <c r="BA88" s="238"/>
      <c r="BB88" s="238"/>
      <c r="BC88" s="210"/>
      <c r="BD88" s="210"/>
      <c r="BE88" s="210"/>
      <c r="BF88" s="210"/>
      <c r="BG88" s="210"/>
      <c r="BH88" s="210"/>
      <c r="BI88" s="210"/>
      <c r="BJ88" s="229"/>
      <c r="BK88" s="238"/>
      <c r="BL88" s="210"/>
      <c r="BM88" s="210"/>
      <c r="BN88" s="210"/>
      <c r="BO88" s="210"/>
      <c r="BP88" s="210"/>
      <c r="BQ88" s="210"/>
      <c r="BR88" s="210"/>
      <c r="BS88" s="210"/>
      <c r="BT88" s="210"/>
      <c r="BU88" s="210"/>
      <c r="BV88" s="210"/>
      <c r="BW88" s="210"/>
      <c r="BX88" s="79"/>
      <c r="BY88" s="80" t="str">
        <f t="shared" si="6"/>
        <v>CISCO</v>
      </c>
      <c r="BZ88" s="80" t="str">
        <f t="shared" si="7"/>
        <v>CISCO</v>
      </c>
      <c r="CA88" s="78">
        <f t="shared" si="8"/>
        <v>0</v>
      </c>
    </row>
    <row r="89" spans="1:79">
      <c r="A89" s="33" t="s">
        <v>95</v>
      </c>
      <c r="B89" s="33"/>
      <c r="C89" s="146"/>
      <c r="D89" s="146"/>
      <c r="E89" s="146"/>
      <c r="F89" s="146"/>
      <c r="G89" s="146"/>
      <c r="H89" s="146"/>
      <c r="I89" s="146"/>
      <c r="J89" s="146"/>
      <c r="K89" s="146"/>
      <c r="L89" s="146"/>
      <c r="M89" s="146"/>
      <c r="N89" s="146"/>
      <c r="O89" s="33" t="s">
        <v>95</v>
      </c>
      <c r="P89" s="33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46"/>
      <c r="AC89" s="33" t="s">
        <v>95</v>
      </c>
      <c r="AD89" s="33"/>
      <c r="AE89" s="146"/>
      <c r="AF89" s="146"/>
      <c r="AG89" s="146"/>
      <c r="AH89" s="146"/>
      <c r="AI89" s="146"/>
      <c r="AJ89" s="146"/>
      <c r="AK89" s="146"/>
      <c r="AL89" s="146"/>
      <c r="AM89" s="146"/>
      <c r="AN89" s="146"/>
      <c r="AO89" s="146"/>
      <c r="AP89" s="33" t="s">
        <v>95</v>
      </c>
      <c r="AQ89" s="33"/>
      <c r="AR89" s="31"/>
      <c r="AS89" s="31"/>
      <c r="AT89" s="31"/>
      <c r="AU89" s="31"/>
      <c r="AV89" s="31"/>
      <c r="AW89" s="31"/>
      <c r="AX89" s="31"/>
      <c r="AY89" s="31"/>
      <c r="AZ89" s="31"/>
      <c r="BA89" s="33" t="s">
        <v>95</v>
      </c>
      <c r="BB89" s="33"/>
      <c r="BC89" s="152"/>
      <c r="BD89" s="152"/>
      <c r="BE89" s="152"/>
      <c r="BF89" s="152"/>
      <c r="BG89" s="152"/>
      <c r="BH89" s="152"/>
      <c r="BI89" s="152"/>
      <c r="BJ89" s="33" t="s">
        <v>95</v>
      </c>
      <c r="BK89" s="33"/>
      <c r="BL89" s="146"/>
      <c r="BM89" s="146"/>
      <c r="BN89" s="146"/>
      <c r="BO89" s="146"/>
      <c r="BP89" s="146"/>
      <c r="BQ89" s="146"/>
      <c r="BR89" s="146"/>
      <c r="BS89" s="146"/>
      <c r="BT89" s="146"/>
      <c r="BU89" s="146"/>
      <c r="BV89" s="146"/>
      <c r="BW89" s="146"/>
      <c r="BX89" s="79"/>
      <c r="BY89" s="80" t="s">
        <v>95</v>
      </c>
      <c r="BZ89" s="80" t="s">
        <v>95</v>
      </c>
      <c r="CA89" s="78">
        <v>0</v>
      </c>
    </row>
    <row r="90" spans="1:79" ht="14.45" customHeight="1">
      <c r="A90" s="226" t="s">
        <v>149</v>
      </c>
      <c r="B90" s="148" t="s">
        <v>90</v>
      </c>
      <c r="C90" s="71">
        <v>2599</v>
      </c>
      <c r="D90" s="71">
        <v>1285</v>
      </c>
      <c r="E90" s="71">
        <v>2332</v>
      </c>
      <c r="F90" s="71">
        <v>1103</v>
      </c>
      <c r="G90" s="71">
        <v>2309</v>
      </c>
      <c r="H90" s="71">
        <v>1150</v>
      </c>
      <c r="I90" s="71">
        <v>1958</v>
      </c>
      <c r="J90" s="71">
        <v>965</v>
      </c>
      <c r="K90" s="71">
        <v>1612</v>
      </c>
      <c r="L90" s="71">
        <v>842</v>
      </c>
      <c r="M90" s="146">
        <v>10810</v>
      </c>
      <c r="N90" s="146">
        <v>5345</v>
      </c>
      <c r="O90" s="226" t="s">
        <v>149</v>
      </c>
      <c r="P90" s="148" t="s">
        <v>90</v>
      </c>
      <c r="Q90" s="71">
        <v>172</v>
      </c>
      <c r="R90" s="71">
        <v>66</v>
      </c>
      <c r="S90" s="71">
        <v>177</v>
      </c>
      <c r="T90" s="71">
        <v>70</v>
      </c>
      <c r="U90" s="71">
        <v>237</v>
      </c>
      <c r="V90" s="71">
        <v>111</v>
      </c>
      <c r="W90" s="71">
        <v>180</v>
      </c>
      <c r="X90" s="71">
        <v>82</v>
      </c>
      <c r="Y90" s="71">
        <v>137</v>
      </c>
      <c r="Z90" s="71">
        <v>64</v>
      </c>
      <c r="AA90" s="146">
        <v>903</v>
      </c>
      <c r="AB90" s="146">
        <v>393</v>
      </c>
      <c r="AC90" s="226" t="s">
        <v>149</v>
      </c>
      <c r="AD90" s="148" t="s">
        <v>90</v>
      </c>
      <c r="AE90" s="31">
        <v>93</v>
      </c>
      <c r="AF90" s="31">
        <v>92</v>
      </c>
      <c r="AG90" s="31">
        <v>92</v>
      </c>
      <c r="AH90" s="31">
        <v>99</v>
      </c>
      <c r="AI90" s="31">
        <v>88</v>
      </c>
      <c r="AJ90" s="146">
        <v>464</v>
      </c>
      <c r="AK90" s="125">
        <v>361</v>
      </c>
      <c r="AL90" s="71">
        <v>322</v>
      </c>
      <c r="AM90" s="71">
        <v>58</v>
      </c>
      <c r="AN90" s="71">
        <v>14</v>
      </c>
      <c r="AO90" s="71">
        <v>88</v>
      </c>
      <c r="AP90" s="226" t="s">
        <v>149</v>
      </c>
      <c r="AQ90" s="148" t="s">
        <v>90</v>
      </c>
      <c r="AR90" s="71">
        <v>59</v>
      </c>
      <c r="AS90" s="71">
        <v>1463</v>
      </c>
      <c r="AT90" s="71">
        <v>1158</v>
      </c>
      <c r="AU90" s="71">
        <v>931</v>
      </c>
      <c r="AV90" s="71">
        <v>250</v>
      </c>
      <c r="AW90" s="71">
        <v>76</v>
      </c>
      <c r="AX90" s="71">
        <v>422</v>
      </c>
      <c r="AY90" s="71">
        <v>343</v>
      </c>
      <c r="AZ90" s="71">
        <v>323</v>
      </c>
      <c r="BA90" s="226" t="s">
        <v>149</v>
      </c>
      <c r="BB90" s="148" t="s">
        <v>90</v>
      </c>
      <c r="BC90" s="152">
        <v>358</v>
      </c>
      <c r="BD90" s="71">
        <v>256</v>
      </c>
      <c r="BE90" s="71">
        <v>27</v>
      </c>
      <c r="BF90" s="152">
        <v>37</v>
      </c>
      <c r="BG90" s="32">
        <v>23</v>
      </c>
      <c r="BH90" s="152">
        <v>395</v>
      </c>
      <c r="BI90" s="152">
        <v>279</v>
      </c>
      <c r="BJ90" s="226" t="s">
        <v>149</v>
      </c>
      <c r="BK90" s="148" t="s">
        <v>90</v>
      </c>
      <c r="BL90" s="71">
        <v>1702</v>
      </c>
      <c r="BM90" s="71">
        <v>979</v>
      </c>
      <c r="BN90" s="71">
        <v>719</v>
      </c>
      <c r="BO90" s="71">
        <v>1216</v>
      </c>
      <c r="BP90" s="71">
        <v>115</v>
      </c>
      <c r="BQ90" s="71">
        <v>645</v>
      </c>
      <c r="BR90" s="71">
        <v>755</v>
      </c>
      <c r="BS90" s="71">
        <v>511</v>
      </c>
      <c r="BT90" s="71">
        <v>40</v>
      </c>
      <c r="BU90" s="71">
        <v>163</v>
      </c>
      <c r="BV90" s="71">
        <v>70</v>
      </c>
      <c r="BW90" s="71">
        <v>190</v>
      </c>
      <c r="BX90" s="79"/>
      <c r="BY90" s="80" t="s">
        <v>149</v>
      </c>
      <c r="BZ90" s="80" t="s">
        <v>2342</v>
      </c>
      <c r="CA90" s="78">
        <v>11433</v>
      </c>
    </row>
    <row r="91" spans="1:79">
      <c r="A91" s="226"/>
      <c r="B91" s="148" t="s">
        <v>91</v>
      </c>
      <c r="C91" s="71">
        <v>752</v>
      </c>
      <c r="D91" s="71">
        <v>401</v>
      </c>
      <c r="E91" s="71">
        <v>705</v>
      </c>
      <c r="F91" s="71">
        <v>334</v>
      </c>
      <c r="G91" s="71">
        <v>675</v>
      </c>
      <c r="H91" s="71">
        <v>330</v>
      </c>
      <c r="I91" s="71">
        <v>674</v>
      </c>
      <c r="J91" s="71">
        <v>323</v>
      </c>
      <c r="K91" s="71">
        <v>577</v>
      </c>
      <c r="L91" s="71">
        <v>275</v>
      </c>
      <c r="M91" s="146">
        <v>3383</v>
      </c>
      <c r="N91" s="146">
        <v>1663</v>
      </c>
      <c r="O91" s="226"/>
      <c r="P91" s="148" t="s">
        <v>91</v>
      </c>
      <c r="Q91" s="71">
        <v>22</v>
      </c>
      <c r="R91" s="71">
        <v>10</v>
      </c>
      <c r="S91" s="71">
        <v>12</v>
      </c>
      <c r="T91" s="71">
        <v>4</v>
      </c>
      <c r="U91" s="71">
        <v>19</v>
      </c>
      <c r="V91" s="71">
        <v>5</v>
      </c>
      <c r="W91" s="71">
        <v>22</v>
      </c>
      <c r="X91" s="71">
        <v>9</v>
      </c>
      <c r="Y91" s="71">
        <v>7</v>
      </c>
      <c r="Z91" s="71">
        <v>1</v>
      </c>
      <c r="AA91" s="146">
        <v>82</v>
      </c>
      <c r="AB91" s="146">
        <v>29</v>
      </c>
      <c r="AC91" s="226"/>
      <c r="AD91" s="148" t="s">
        <v>91</v>
      </c>
      <c r="AE91" s="31">
        <v>25</v>
      </c>
      <c r="AF91" s="31">
        <v>24</v>
      </c>
      <c r="AG91" s="31">
        <v>25</v>
      </c>
      <c r="AH91" s="31">
        <v>25</v>
      </c>
      <c r="AI91" s="31">
        <v>22</v>
      </c>
      <c r="AJ91" s="146">
        <v>121</v>
      </c>
      <c r="AK91" s="125">
        <v>109</v>
      </c>
      <c r="AL91" s="71">
        <v>108</v>
      </c>
      <c r="AM91" s="71">
        <v>101</v>
      </c>
      <c r="AN91" s="71">
        <v>1</v>
      </c>
      <c r="AO91" s="71">
        <v>20</v>
      </c>
      <c r="AP91" s="226"/>
      <c r="AQ91" s="148" t="s">
        <v>91</v>
      </c>
      <c r="AR91" s="71">
        <v>50</v>
      </c>
      <c r="AS91" s="71">
        <v>1090</v>
      </c>
      <c r="AT91" s="71">
        <v>356</v>
      </c>
      <c r="AU91" s="71">
        <v>111</v>
      </c>
      <c r="AV91" s="71">
        <v>28</v>
      </c>
      <c r="AW91" s="71">
        <v>82</v>
      </c>
      <c r="AX91" s="71">
        <v>119</v>
      </c>
      <c r="AY91" s="71">
        <v>106</v>
      </c>
      <c r="AZ91" s="71">
        <v>103</v>
      </c>
      <c r="BA91" s="226"/>
      <c r="BB91" s="148" t="s">
        <v>91</v>
      </c>
      <c r="BC91" s="152">
        <v>118</v>
      </c>
      <c r="BD91" s="71">
        <v>105</v>
      </c>
      <c r="BE91" s="71">
        <v>32</v>
      </c>
      <c r="BF91" s="152">
        <v>32</v>
      </c>
      <c r="BG91" s="32">
        <v>15</v>
      </c>
      <c r="BH91" s="152">
        <v>150</v>
      </c>
      <c r="BI91" s="152">
        <v>120</v>
      </c>
      <c r="BJ91" s="226"/>
      <c r="BK91" s="148" t="s">
        <v>91</v>
      </c>
      <c r="BL91" s="71">
        <v>1244</v>
      </c>
      <c r="BM91" s="71">
        <v>114</v>
      </c>
      <c r="BN91" s="71">
        <v>724</v>
      </c>
      <c r="BO91" s="71">
        <v>480</v>
      </c>
      <c r="BP91" s="71">
        <v>224</v>
      </c>
      <c r="BQ91" s="71">
        <v>578</v>
      </c>
      <c r="BR91" s="71">
        <v>539</v>
      </c>
      <c r="BS91" s="71">
        <v>305</v>
      </c>
      <c r="BT91" s="71">
        <v>5</v>
      </c>
      <c r="BU91" s="71">
        <v>40</v>
      </c>
      <c r="BV91" s="71">
        <v>22</v>
      </c>
      <c r="BW91" s="71">
        <v>60</v>
      </c>
      <c r="BX91" s="79"/>
      <c r="BY91" s="80" t="s">
        <v>149</v>
      </c>
      <c r="BZ91" s="80" t="s">
        <v>2343</v>
      </c>
      <c r="CA91" s="78">
        <v>3882</v>
      </c>
    </row>
    <row r="92" spans="1:79">
      <c r="A92" s="226"/>
      <c r="B92" s="25" t="s">
        <v>73</v>
      </c>
      <c r="C92" s="26">
        <v>3351</v>
      </c>
      <c r="D92" s="26">
        <v>1686</v>
      </c>
      <c r="E92" s="26">
        <v>3037</v>
      </c>
      <c r="F92" s="26">
        <v>1437</v>
      </c>
      <c r="G92" s="26">
        <v>2984</v>
      </c>
      <c r="H92" s="26">
        <v>1480</v>
      </c>
      <c r="I92" s="26">
        <v>2632</v>
      </c>
      <c r="J92" s="26">
        <v>1288</v>
      </c>
      <c r="K92" s="26">
        <v>2189</v>
      </c>
      <c r="L92" s="26">
        <v>1117</v>
      </c>
      <c r="M92" s="41">
        <v>14193</v>
      </c>
      <c r="N92" s="41">
        <v>7008</v>
      </c>
      <c r="O92" s="226"/>
      <c r="P92" s="42" t="s">
        <v>73</v>
      </c>
      <c r="Q92" s="26">
        <v>194</v>
      </c>
      <c r="R92" s="26">
        <v>76</v>
      </c>
      <c r="S92" s="26">
        <v>189</v>
      </c>
      <c r="T92" s="26">
        <v>74</v>
      </c>
      <c r="U92" s="26">
        <v>256</v>
      </c>
      <c r="V92" s="26">
        <v>116</v>
      </c>
      <c r="W92" s="26">
        <v>202</v>
      </c>
      <c r="X92" s="26">
        <v>91</v>
      </c>
      <c r="Y92" s="26">
        <v>144</v>
      </c>
      <c r="Z92" s="26">
        <v>65</v>
      </c>
      <c r="AA92" s="41">
        <v>985</v>
      </c>
      <c r="AB92" s="41">
        <v>422</v>
      </c>
      <c r="AC92" s="226"/>
      <c r="AD92" s="42" t="s">
        <v>73</v>
      </c>
      <c r="AE92" s="41">
        <v>118</v>
      </c>
      <c r="AF92" s="41">
        <v>116</v>
      </c>
      <c r="AG92" s="41">
        <v>117</v>
      </c>
      <c r="AH92" s="41">
        <v>124</v>
      </c>
      <c r="AI92" s="41">
        <v>110</v>
      </c>
      <c r="AJ92" s="41">
        <v>585</v>
      </c>
      <c r="AK92" s="26">
        <v>470</v>
      </c>
      <c r="AL92" s="26">
        <v>430</v>
      </c>
      <c r="AM92" s="26">
        <v>159</v>
      </c>
      <c r="AN92" s="26">
        <v>15</v>
      </c>
      <c r="AO92" s="26">
        <v>108</v>
      </c>
      <c r="AP92" s="226"/>
      <c r="AQ92" s="42" t="s">
        <v>73</v>
      </c>
      <c r="AR92" s="26">
        <v>109</v>
      </c>
      <c r="AS92" s="26">
        <v>2553</v>
      </c>
      <c r="AT92" s="26">
        <v>1514</v>
      </c>
      <c r="AU92" s="26">
        <v>1042</v>
      </c>
      <c r="AV92" s="26">
        <v>278</v>
      </c>
      <c r="AW92" s="26">
        <v>158</v>
      </c>
      <c r="AX92" s="26">
        <v>541</v>
      </c>
      <c r="AY92" s="26">
        <v>449</v>
      </c>
      <c r="AZ92" s="26">
        <v>426</v>
      </c>
      <c r="BA92" s="226"/>
      <c r="BB92" s="42" t="s">
        <v>73</v>
      </c>
      <c r="BC92" s="41">
        <v>476</v>
      </c>
      <c r="BD92" s="26">
        <v>361</v>
      </c>
      <c r="BE92" s="26">
        <v>59</v>
      </c>
      <c r="BF92" s="41">
        <v>69</v>
      </c>
      <c r="BG92" s="41">
        <v>38</v>
      </c>
      <c r="BH92" s="41">
        <v>545</v>
      </c>
      <c r="BI92" s="41">
        <v>399</v>
      </c>
      <c r="BJ92" s="226"/>
      <c r="BK92" s="42" t="s">
        <v>73</v>
      </c>
      <c r="BL92" s="41">
        <v>2946</v>
      </c>
      <c r="BM92" s="41">
        <v>1093</v>
      </c>
      <c r="BN92" s="41">
        <v>1443</v>
      </c>
      <c r="BO92" s="41">
        <v>1696</v>
      </c>
      <c r="BP92" s="41">
        <v>339</v>
      </c>
      <c r="BQ92" s="41">
        <v>1223</v>
      </c>
      <c r="BR92" s="41">
        <v>1294</v>
      </c>
      <c r="BS92" s="41">
        <v>816</v>
      </c>
      <c r="BT92" s="41">
        <v>45</v>
      </c>
      <c r="BU92" s="41">
        <v>203</v>
      </c>
      <c r="BV92" s="41">
        <v>92</v>
      </c>
      <c r="BW92" s="41">
        <v>250</v>
      </c>
      <c r="BX92" s="79"/>
      <c r="BY92" s="80" t="s">
        <v>149</v>
      </c>
      <c r="BZ92" s="80" t="s">
        <v>2344</v>
      </c>
      <c r="CA92" s="78">
        <v>15315</v>
      </c>
    </row>
    <row r="93" spans="1:79" ht="14.45" customHeight="1">
      <c r="A93" s="226" t="s">
        <v>150</v>
      </c>
      <c r="B93" s="148" t="s">
        <v>90</v>
      </c>
      <c r="C93" s="71">
        <v>2077</v>
      </c>
      <c r="D93" s="71">
        <v>1050</v>
      </c>
      <c r="E93" s="71">
        <v>1888</v>
      </c>
      <c r="F93" s="71">
        <v>911</v>
      </c>
      <c r="G93" s="71">
        <v>1798</v>
      </c>
      <c r="H93" s="71">
        <v>862</v>
      </c>
      <c r="I93" s="71">
        <v>1598</v>
      </c>
      <c r="J93" s="71">
        <v>810</v>
      </c>
      <c r="K93" s="71">
        <v>1355</v>
      </c>
      <c r="L93" s="71">
        <v>691</v>
      </c>
      <c r="M93" s="146">
        <v>8716</v>
      </c>
      <c r="N93" s="146">
        <v>4324</v>
      </c>
      <c r="O93" s="226" t="s">
        <v>150</v>
      </c>
      <c r="P93" s="148" t="s">
        <v>90</v>
      </c>
      <c r="Q93" s="71">
        <v>134</v>
      </c>
      <c r="R93" s="71">
        <v>54</v>
      </c>
      <c r="S93" s="71">
        <v>143</v>
      </c>
      <c r="T93" s="71">
        <v>45</v>
      </c>
      <c r="U93" s="71">
        <v>121</v>
      </c>
      <c r="V93" s="71">
        <v>53</v>
      </c>
      <c r="W93" s="71">
        <v>109</v>
      </c>
      <c r="X93" s="71">
        <v>47</v>
      </c>
      <c r="Y93" s="71">
        <v>66</v>
      </c>
      <c r="Z93" s="71">
        <v>33</v>
      </c>
      <c r="AA93" s="146">
        <v>573</v>
      </c>
      <c r="AB93" s="146">
        <v>232</v>
      </c>
      <c r="AC93" s="226" t="s">
        <v>150</v>
      </c>
      <c r="AD93" s="148" t="s">
        <v>90</v>
      </c>
      <c r="AE93" s="31">
        <v>71</v>
      </c>
      <c r="AF93" s="31">
        <v>68</v>
      </c>
      <c r="AG93" s="31">
        <v>70</v>
      </c>
      <c r="AH93" s="31">
        <v>68</v>
      </c>
      <c r="AI93" s="31">
        <v>68</v>
      </c>
      <c r="AJ93" s="146">
        <v>345</v>
      </c>
      <c r="AK93" s="125">
        <v>308</v>
      </c>
      <c r="AL93" s="71">
        <v>271</v>
      </c>
      <c r="AM93" s="71">
        <v>54</v>
      </c>
      <c r="AN93" s="71">
        <v>8</v>
      </c>
      <c r="AO93" s="71">
        <v>66</v>
      </c>
      <c r="AP93" s="226" t="s">
        <v>150</v>
      </c>
      <c r="AQ93" s="148" t="s">
        <v>90</v>
      </c>
      <c r="AR93" s="71">
        <v>102</v>
      </c>
      <c r="AS93" s="71">
        <v>1471</v>
      </c>
      <c r="AT93" s="71">
        <v>1235</v>
      </c>
      <c r="AU93" s="71">
        <v>637</v>
      </c>
      <c r="AV93" s="71">
        <v>111</v>
      </c>
      <c r="AW93" s="71">
        <v>135</v>
      </c>
      <c r="AX93" s="71">
        <v>344</v>
      </c>
      <c r="AY93" s="71">
        <v>292</v>
      </c>
      <c r="AZ93" s="71">
        <v>291</v>
      </c>
      <c r="BA93" s="226" t="s">
        <v>150</v>
      </c>
      <c r="BB93" s="148" t="s">
        <v>90</v>
      </c>
      <c r="BC93" s="152">
        <v>287</v>
      </c>
      <c r="BD93" s="71">
        <v>214</v>
      </c>
      <c r="BE93" s="71">
        <v>13</v>
      </c>
      <c r="BF93" s="152">
        <v>46</v>
      </c>
      <c r="BG93" s="32">
        <v>22</v>
      </c>
      <c r="BH93" s="152">
        <v>333</v>
      </c>
      <c r="BI93" s="152">
        <v>236</v>
      </c>
      <c r="BJ93" s="226" t="s">
        <v>150</v>
      </c>
      <c r="BK93" s="148" t="s">
        <v>90</v>
      </c>
      <c r="BL93" s="71">
        <v>1867</v>
      </c>
      <c r="BM93" s="71">
        <v>17</v>
      </c>
      <c r="BN93" s="71">
        <v>791</v>
      </c>
      <c r="BO93" s="71">
        <v>894</v>
      </c>
      <c r="BP93" s="71">
        <v>170</v>
      </c>
      <c r="BQ93" s="71">
        <v>746</v>
      </c>
      <c r="BR93" s="71">
        <v>1001</v>
      </c>
      <c r="BS93" s="71">
        <v>648</v>
      </c>
      <c r="BT93" s="71">
        <v>64</v>
      </c>
      <c r="BU93" s="71">
        <v>137</v>
      </c>
      <c r="BV93" s="71">
        <v>54</v>
      </c>
      <c r="BW93" s="71">
        <v>194</v>
      </c>
      <c r="BX93" s="79"/>
      <c r="BY93" s="80" t="s">
        <v>150</v>
      </c>
      <c r="BZ93" s="80" t="s">
        <v>2345</v>
      </c>
      <c r="CA93" s="78">
        <v>9852</v>
      </c>
    </row>
    <row r="94" spans="1:79">
      <c r="A94" s="226"/>
      <c r="B94" s="148" t="s">
        <v>91</v>
      </c>
      <c r="C94" s="71">
        <v>494</v>
      </c>
      <c r="D94" s="71">
        <v>221</v>
      </c>
      <c r="E94" s="71">
        <v>433</v>
      </c>
      <c r="F94" s="71">
        <v>214</v>
      </c>
      <c r="G94" s="71">
        <v>440</v>
      </c>
      <c r="H94" s="71">
        <v>227</v>
      </c>
      <c r="I94" s="71">
        <v>375</v>
      </c>
      <c r="J94" s="71">
        <v>184</v>
      </c>
      <c r="K94" s="71">
        <v>330</v>
      </c>
      <c r="L94" s="71">
        <v>181</v>
      </c>
      <c r="M94" s="146">
        <v>2072</v>
      </c>
      <c r="N94" s="146">
        <v>1027</v>
      </c>
      <c r="O94" s="226"/>
      <c r="P94" s="148" t="s">
        <v>91</v>
      </c>
      <c r="Q94" s="71">
        <v>37</v>
      </c>
      <c r="R94" s="71">
        <v>13</v>
      </c>
      <c r="S94" s="71">
        <v>38</v>
      </c>
      <c r="T94" s="71">
        <v>13</v>
      </c>
      <c r="U94" s="71">
        <v>32</v>
      </c>
      <c r="V94" s="71">
        <v>13</v>
      </c>
      <c r="W94" s="71">
        <v>26</v>
      </c>
      <c r="X94" s="71">
        <v>11</v>
      </c>
      <c r="Y94" s="71">
        <v>29</v>
      </c>
      <c r="Z94" s="71">
        <v>11</v>
      </c>
      <c r="AA94" s="146">
        <v>162</v>
      </c>
      <c r="AB94" s="146">
        <v>61</v>
      </c>
      <c r="AC94" s="226"/>
      <c r="AD94" s="148" t="s">
        <v>91</v>
      </c>
      <c r="AE94" s="31">
        <v>16</v>
      </c>
      <c r="AF94" s="31">
        <v>16</v>
      </c>
      <c r="AG94" s="31">
        <v>17</v>
      </c>
      <c r="AH94" s="31">
        <v>16</v>
      </c>
      <c r="AI94" s="31">
        <v>16</v>
      </c>
      <c r="AJ94" s="146">
        <v>81</v>
      </c>
      <c r="AK94" s="125">
        <v>72</v>
      </c>
      <c r="AL94" s="71">
        <v>69</v>
      </c>
      <c r="AM94" s="71">
        <v>20</v>
      </c>
      <c r="AN94" s="71">
        <v>3</v>
      </c>
      <c r="AO94" s="71">
        <v>16</v>
      </c>
      <c r="AP94" s="226"/>
      <c r="AQ94" s="148" t="s">
        <v>91</v>
      </c>
      <c r="AR94" s="71">
        <v>0</v>
      </c>
      <c r="AS94" s="71">
        <v>364</v>
      </c>
      <c r="AT94" s="71">
        <v>195</v>
      </c>
      <c r="AU94" s="71">
        <v>154</v>
      </c>
      <c r="AV94" s="71">
        <v>48</v>
      </c>
      <c r="AW94" s="71">
        <v>24</v>
      </c>
      <c r="AX94" s="71">
        <v>75</v>
      </c>
      <c r="AY94" s="71">
        <v>56</v>
      </c>
      <c r="AZ94" s="71">
        <v>56</v>
      </c>
      <c r="BA94" s="226"/>
      <c r="BB94" s="148" t="s">
        <v>91</v>
      </c>
      <c r="BC94" s="152">
        <v>68</v>
      </c>
      <c r="BD94" s="71">
        <v>53</v>
      </c>
      <c r="BE94" s="71">
        <v>9</v>
      </c>
      <c r="BF94" s="152">
        <v>6</v>
      </c>
      <c r="BG94" s="32">
        <v>3</v>
      </c>
      <c r="BH94" s="152">
        <v>74</v>
      </c>
      <c r="BI94" s="152">
        <v>56</v>
      </c>
      <c r="BJ94" s="226"/>
      <c r="BK94" s="148" t="s">
        <v>91</v>
      </c>
      <c r="BL94" s="71">
        <v>1134</v>
      </c>
      <c r="BM94" s="71">
        <v>11</v>
      </c>
      <c r="BN94" s="71">
        <v>449</v>
      </c>
      <c r="BO94" s="71">
        <v>708</v>
      </c>
      <c r="BP94" s="71">
        <v>20</v>
      </c>
      <c r="BQ94" s="71">
        <v>325</v>
      </c>
      <c r="BR94" s="71">
        <v>445</v>
      </c>
      <c r="BS94" s="71">
        <v>218</v>
      </c>
      <c r="BT94" s="71">
        <v>36</v>
      </c>
      <c r="BU94" s="71">
        <v>52</v>
      </c>
      <c r="BV94" s="71">
        <v>73</v>
      </c>
      <c r="BW94" s="71">
        <v>0</v>
      </c>
      <c r="BX94" s="79"/>
      <c r="BY94" s="80" t="s">
        <v>150</v>
      </c>
      <c r="BZ94" s="80" t="s">
        <v>2346</v>
      </c>
      <c r="CA94" s="78">
        <v>2169</v>
      </c>
    </row>
    <row r="95" spans="1:79">
      <c r="A95" s="226"/>
      <c r="B95" s="25" t="s">
        <v>73</v>
      </c>
      <c r="C95" s="26">
        <v>2571</v>
      </c>
      <c r="D95" s="26">
        <v>1271</v>
      </c>
      <c r="E95" s="26">
        <v>2321</v>
      </c>
      <c r="F95" s="26">
        <v>1125</v>
      </c>
      <c r="G95" s="26">
        <v>2238</v>
      </c>
      <c r="H95" s="26">
        <v>1089</v>
      </c>
      <c r="I95" s="26">
        <v>1973</v>
      </c>
      <c r="J95" s="26">
        <v>994</v>
      </c>
      <c r="K95" s="26">
        <v>1685</v>
      </c>
      <c r="L95" s="26">
        <v>872</v>
      </c>
      <c r="M95" s="41">
        <v>10788</v>
      </c>
      <c r="N95" s="41">
        <v>5351</v>
      </c>
      <c r="O95" s="226"/>
      <c r="P95" s="42" t="s">
        <v>73</v>
      </c>
      <c r="Q95" s="26">
        <v>171</v>
      </c>
      <c r="R95" s="26">
        <v>67</v>
      </c>
      <c r="S95" s="26">
        <v>181</v>
      </c>
      <c r="T95" s="26">
        <v>58</v>
      </c>
      <c r="U95" s="26">
        <v>153</v>
      </c>
      <c r="V95" s="26">
        <v>66</v>
      </c>
      <c r="W95" s="26">
        <v>135</v>
      </c>
      <c r="X95" s="26">
        <v>58</v>
      </c>
      <c r="Y95" s="26">
        <v>95</v>
      </c>
      <c r="Z95" s="26">
        <v>44</v>
      </c>
      <c r="AA95" s="41">
        <v>735</v>
      </c>
      <c r="AB95" s="41">
        <v>293</v>
      </c>
      <c r="AC95" s="226"/>
      <c r="AD95" s="42" t="s">
        <v>73</v>
      </c>
      <c r="AE95" s="41">
        <v>87</v>
      </c>
      <c r="AF95" s="41">
        <v>84</v>
      </c>
      <c r="AG95" s="41">
        <v>87</v>
      </c>
      <c r="AH95" s="41">
        <v>84</v>
      </c>
      <c r="AI95" s="41">
        <v>84</v>
      </c>
      <c r="AJ95" s="41">
        <v>426</v>
      </c>
      <c r="AK95" s="26">
        <v>380</v>
      </c>
      <c r="AL95" s="26">
        <v>340</v>
      </c>
      <c r="AM95" s="26">
        <v>74</v>
      </c>
      <c r="AN95" s="26">
        <v>11</v>
      </c>
      <c r="AO95" s="26">
        <v>82</v>
      </c>
      <c r="AP95" s="226"/>
      <c r="AQ95" s="42" t="s">
        <v>73</v>
      </c>
      <c r="AR95" s="26">
        <v>102</v>
      </c>
      <c r="AS95" s="26">
        <v>1835</v>
      </c>
      <c r="AT95" s="26">
        <v>1430</v>
      </c>
      <c r="AU95" s="26">
        <v>791</v>
      </c>
      <c r="AV95" s="26">
        <v>159</v>
      </c>
      <c r="AW95" s="26">
        <v>159</v>
      </c>
      <c r="AX95" s="26">
        <v>419</v>
      </c>
      <c r="AY95" s="26">
        <v>348</v>
      </c>
      <c r="AZ95" s="26">
        <v>347</v>
      </c>
      <c r="BA95" s="226"/>
      <c r="BB95" s="42" t="s">
        <v>73</v>
      </c>
      <c r="BC95" s="41">
        <v>355</v>
      </c>
      <c r="BD95" s="26">
        <v>267</v>
      </c>
      <c r="BE95" s="26">
        <v>22</v>
      </c>
      <c r="BF95" s="41">
        <v>52</v>
      </c>
      <c r="BG95" s="41">
        <v>25</v>
      </c>
      <c r="BH95" s="41">
        <v>407</v>
      </c>
      <c r="BI95" s="41">
        <v>292</v>
      </c>
      <c r="BJ95" s="226"/>
      <c r="BK95" s="42" t="s">
        <v>73</v>
      </c>
      <c r="BL95" s="41">
        <v>3001</v>
      </c>
      <c r="BM95" s="41">
        <v>28</v>
      </c>
      <c r="BN95" s="41">
        <v>1240</v>
      </c>
      <c r="BO95" s="41">
        <v>1602</v>
      </c>
      <c r="BP95" s="41">
        <v>190</v>
      </c>
      <c r="BQ95" s="41">
        <v>1071</v>
      </c>
      <c r="BR95" s="41">
        <v>1446</v>
      </c>
      <c r="BS95" s="41">
        <v>866</v>
      </c>
      <c r="BT95" s="41">
        <v>100</v>
      </c>
      <c r="BU95" s="41">
        <v>189</v>
      </c>
      <c r="BV95" s="41">
        <v>127</v>
      </c>
      <c r="BW95" s="41">
        <v>194</v>
      </c>
      <c r="BX95" s="79"/>
      <c r="BY95" s="80" t="s">
        <v>150</v>
      </c>
      <c r="BZ95" s="80" t="s">
        <v>2347</v>
      </c>
      <c r="CA95" s="78">
        <v>12021</v>
      </c>
    </row>
    <row r="96" spans="1:79">
      <c r="A96" s="226" t="s">
        <v>151</v>
      </c>
      <c r="B96" s="148" t="s">
        <v>90</v>
      </c>
      <c r="C96" s="71">
        <v>142</v>
      </c>
      <c r="D96" s="71">
        <v>71</v>
      </c>
      <c r="E96" s="71">
        <v>146</v>
      </c>
      <c r="F96" s="71">
        <v>71</v>
      </c>
      <c r="G96" s="71">
        <v>142</v>
      </c>
      <c r="H96" s="71">
        <v>69</v>
      </c>
      <c r="I96" s="71">
        <v>103</v>
      </c>
      <c r="J96" s="71">
        <v>52</v>
      </c>
      <c r="K96" s="71">
        <v>107</v>
      </c>
      <c r="L96" s="71">
        <v>43</v>
      </c>
      <c r="M96" s="146">
        <v>640</v>
      </c>
      <c r="N96" s="146">
        <v>306</v>
      </c>
      <c r="O96" s="226" t="s">
        <v>151</v>
      </c>
      <c r="P96" s="148" t="s">
        <v>90</v>
      </c>
      <c r="Q96" s="71">
        <v>23</v>
      </c>
      <c r="R96" s="71">
        <v>13</v>
      </c>
      <c r="S96" s="71">
        <v>10</v>
      </c>
      <c r="T96" s="71">
        <v>5</v>
      </c>
      <c r="U96" s="71">
        <v>21</v>
      </c>
      <c r="V96" s="71">
        <v>8</v>
      </c>
      <c r="W96" s="71">
        <v>12</v>
      </c>
      <c r="X96" s="71">
        <v>8</v>
      </c>
      <c r="Y96" s="71">
        <v>10</v>
      </c>
      <c r="Z96" s="71">
        <v>5</v>
      </c>
      <c r="AA96" s="146">
        <v>76</v>
      </c>
      <c r="AB96" s="146">
        <v>39</v>
      </c>
      <c r="AC96" s="226" t="s">
        <v>151</v>
      </c>
      <c r="AD96" s="148" t="s">
        <v>90</v>
      </c>
      <c r="AE96" s="31">
        <v>4</v>
      </c>
      <c r="AF96" s="31">
        <v>4</v>
      </c>
      <c r="AG96" s="31">
        <v>4</v>
      </c>
      <c r="AH96" s="31">
        <v>4</v>
      </c>
      <c r="AI96" s="31">
        <v>4</v>
      </c>
      <c r="AJ96" s="146">
        <v>20</v>
      </c>
      <c r="AK96" s="125">
        <v>18</v>
      </c>
      <c r="AL96" s="71">
        <v>13</v>
      </c>
      <c r="AM96" s="71">
        <v>0</v>
      </c>
      <c r="AN96" s="71">
        <v>0</v>
      </c>
      <c r="AO96" s="71">
        <v>4</v>
      </c>
      <c r="AP96" s="226" t="s">
        <v>151</v>
      </c>
      <c r="AQ96" s="148" t="s">
        <v>90</v>
      </c>
      <c r="AR96" s="71">
        <v>0</v>
      </c>
      <c r="AS96" s="71">
        <v>238</v>
      </c>
      <c r="AT96" s="71">
        <v>53</v>
      </c>
      <c r="AU96" s="71">
        <v>0</v>
      </c>
      <c r="AV96" s="71">
        <v>0</v>
      </c>
      <c r="AW96" s="71">
        <v>2</v>
      </c>
      <c r="AX96" s="71">
        <v>18</v>
      </c>
      <c r="AY96" s="71">
        <v>13</v>
      </c>
      <c r="AZ96" s="71">
        <v>13</v>
      </c>
      <c r="BA96" s="226" t="s">
        <v>151</v>
      </c>
      <c r="BB96" s="148" t="s">
        <v>90</v>
      </c>
      <c r="BC96" s="152">
        <v>17</v>
      </c>
      <c r="BD96" s="71">
        <v>11</v>
      </c>
      <c r="BE96" s="71">
        <v>1</v>
      </c>
      <c r="BF96" s="152">
        <v>8</v>
      </c>
      <c r="BG96" s="32">
        <v>4</v>
      </c>
      <c r="BH96" s="152">
        <v>25</v>
      </c>
      <c r="BI96" s="152">
        <v>15</v>
      </c>
      <c r="BJ96" s="226" t="s">
        <v>151</v>
      </c>
      <c r="BK96" s="148" t="s">
        <v>90</v>
      </c>
      <c r="BL96" s="71">
        <v>55</v>
      </c>
      <c r="BM96" s="71">
        <v>19</v>
      </c>
      <c r="BN96" s="71">
        <v>0</v>
      </c>
      <c r="BO96" s="71">
        <v>26</v>
      </c>
      <c r="BP96" s="71">
        <v>0</v>
      </c>
      <c r="BQ96" s="71">
        <v>42</v>
      </c>
      <c r="BR96" s="71">
        <v>46</v>
      </c>
      <c r="BS96" s="71">
        <v>35</v>
      </c>
      <c r="BT96" s="71">
        <v>0</v>
      </c>
      <c r="BU96" s="71">
        <v>10</v>
      </c>
      <c r="BV96" s="71">
        <v>5</v>
      </c>
      <c r="BW96" s="71">
        <v>0</v>
      </c>
      <c r="BX96" s="79"/>
      <c r="BY96" s="80" t="s">
        <v>151</v>
      </c>
      <c r="BZ96" s="80" t="s">
        <v>2348</v>
      </c>
      <c r="CA96" s="78">
        <v>635</v>
      </c>
    </row>
    <row r="97" spans="1:79">
      <c r="A97" s="226"/>
      <c r="B97" s="148" t="s">
        <v>91</v>
      </c>
      <c r="C97" s="71">
        <v>453</v>
      </c>
      <c r="D97" s="71">
        <v>226</v>
      </c>
      <c r="E97" s="71">
        <v>447</v>
      </c>
      <c r="F97" s="71">
        <v>208</v>
      </c>
      <c r="G97" s="71">
        <v>402</v>
      </c>
      <c r="H97" s="71">
        <v>189</v>
      </c>
      <c r="I97" s="71">
        <v>363</v>
      </c>
      <c r="J97" s="71">
        <v>181</v>
      </c>
      <c r="K97" s="71">
        <v>311</v>
      </c>
      <c r="L97" s="71">
        <v>170</v>
      </c>
      <c r="M97" s="146">
        <v>1976</v>
      </c>
      <c r="N97" s="146">
        <v>974</v>
      </c>
      <c r="O97" s="226"/>
      <c r="P97" s="148" t="s">
        <v>91</v>
      </c>
      <c r="Q97" s="71">
        <v>15</v>
      </c>
      <c r="R97" s="71">
        <v>4</v>
      </c>
      <c r="S97" s="71">
        <v>26</v>
      </c>
      <c r="T97" s="71">
        <v>15</v>
      </c>
      <c r="U97" s="71">
        <v>44</v>
      </c>
      <c r="V97" s="71">
        <v>19</v>
      </c>
      <c r="W97" s="71">
        <v>39</v>
      </c>
      <c r="X97" s="71">
        <v>24</v>
      </c>
      <c r="Y97" s="71">
        <v>12</v>
      </c>
      <c r="Z97" s="71">
        <v>7</v>
      </c>
      <c r="AA97" s="146">
        <v>136</v>
      </c>
      <c r="AB97" s="146">
        <v>69</v>
      </c>
      <c r="AC97" s="226"/>
      <c r="AD97" s="148" t="s">
        <v>91</v>
      </c>
      <c r="AE97" s="31">
        <v>13</v>
      </c>
      <c r="AF97" s="31">
        <v>13</v>
      </c>
      <c r="AG97" s="31">
        <v>12</v>
      </c>
      <c r="AH97" s="31">
        <v>12</v>
      </c>
      <c r="AI97" s="31">
        <v>12</v>
      </c>
      <c r="AJ97" s="146">
        <v>62</v>
      </c>
      <c r="AK97" s="125">
        <v>56</v>
      </c>
      <c r="AL97" s="71">
        <v>22</v>
      </c>
      <c r="AM97" s="71">
        <v>33</v>
      </c>
      <c r="AN97" s="71">
        <v>0</v>
      </c>
      <c r="AO97" s="71">
        <v>10</v>
      </c>
      <c r="AP97" s="226"/>
      <c r="AQ97" s="148" t="s">
        <v>91</v>
      </c>
      <c r="AR97" s="71">
        <v>1</v>
      </c>
      <c r="AS97" s="71">
        <v>399</v>
      </c>
      <c r="AT97" s="71">
        <v>82</v>
      </c>
      <c r="AU97" s="71">
        <v>194</v>
      </c>
      <c r="AV97" s="71">
        <v>15</v>
      </c>
      <c r="AW97" s="71">
        <v>5</v>
      </c>
      <c r="AX97" s="71">
        <v>61</v>
      </c>
      <c r="AY97" s="71">
        <v>40</v>
      </c>
      <c r="AZ97" s="71">
        <v>40</v>
      </c>
      <c r="BA97" s="226"/>
      <c r="BB97" s="148" t="s">
        <v>91</v>
      </c>
      <c r="BC97" s="152">
        <v>59</v>
      </c>
      <c r="BD97" s="71">
        <v>47</v>
      </c>
      <c r="BE97" s="71">
        <v>5</v>
      </c>
      <c r="BF97" s="152">
        <v>12</v>
      </c>
      <c r="BG97" s="32">
        <v>5</v>
      </c>
      <c r="BH97" s="152">
        <v>71</v>
      </c>
      <c r="BI97" s="152">
        <v>52</v>
      </c>
      <c r="BJ97" s="226"/>
      <c r="BK97" s="148" t="s">
        <v>91</v>
      </c>
      <c r="BL97" s="71">
        <v>23</v>
      </c>
      <c r="BM97" s="71">
        <v>0</v>
      </c>
      <c r="BN97" s="71">
        <v>4</v>
      </c>
      <c r="BO97" s="71">
        <v>17</v>
      </c>
      <c r="BP97" s="71">
        <v>3</v>
      </c>
      <c r="BQ97" s="71">
        <v>8</v>
      </c>
      <c r="BR97" s="71">
        <v>32</v>
      </c>
      <c r="BS97" s="71">
        <v>6</v>
      </c>
      <c r="BT97" s="71">
        <v>0</v>
      </c>
      <c r="BU97" s="71">
        <v>5</v>
      </c>
      <c r="BV97" s="71">
        <v>0</v>
      </c>
      <c r="BW97" s="71">
        <v>0</v>
      </c>
      <c r="BX97" s="79"/>
      <c r="BY97" s="80" t="s">
        <v>151</v>
      </c>
      <c r="BZ97" s="80" t="s">
        <v>2349</v>
      </c>
      <c r="CA97" s="78">
        <v>1896</v>
      </c>
    </row>
    <row r="98" spans="1:79">
      <c r="A98" s="226"/>
      <c r="B98" s="25" t="s">
        <v>73</v>
      </c>
      <c r="C98" s="26">
        <v>595</v>
      </c>
      <c r="D98" s="26">
        <v>297</v>
      </c>
      <c r="E98" s="26">
        <v>593</v>
      </c>
      <c r="F98" s="26">
        <v>279</v>
      </c>
      <c r="G98" s="26">
        <v>544</v>
      </c>
      <c r="H98" s="26">
        <v>258</v>
      </c>
      <c r="I98" s="26">
        <v>466</v>
      </c>
      <c r="J98" s="26">
        <v>233</v>
      </c>
      <c r="K98" s="26">
        <v>418</v>
      </c>
      <c r="L98" s="26">
        <v>213</v>
      </c>
      <c r="M98" s="41">
        <v>2616</v>
      </c>
      <c r="N98" s="41">
        <v>1280</v>
      </c>
      <c r="O98" s="226"/>
      <c r="P98" s="42" t="s">
        <v>73</v>
      </c>
      <c r="Q98" s="26">
        <v>38</v>
      </c>
      <c r="R98" s="26">
        <v>17</v>
      </c>
      <c r="S98" s="26">
        <v>36</v>
      </c>
      <c r="T98" s="26">
        <v>20</v>
      </c>
      <c r="U98" s="26">
        <v>65</v>
      </c>
      <c r="V98" s="26">
        <v>27</v>
      </c>
      <c r="W98" s="26">
        <v>51</v>
      </c>
      <c r="X98" s="26">
        <v>32</v>
      </c>
      <c r="Y98" s="26">
        <v>22</v>
      </c>
      <c r="Z98" s="26">
        <v>12</v>
      </c>
      <c r="AA98" s="41">
        <v>212</v>
      </c>
      <c r="AB98" s="41">
        <v>108</v>
      </c>
      <c r="AC98" s="226"/>
      <c r="AD98" s="42" t="s">
        <v>73</v>
      </c>
      <c r="AE98" s="41">
        <v>17</v>
      </c>
      <c r="AF98" s="41">
        <v>17</v>
      </c>
      <c r="AG98" s="41">
        <v>16</v>
      </c>
      <c r="AH98" s="41">
        <v>16</v>
      </c>
      <c r="AI98" s="41">
        <v>16</v>
      </c>
      <c r="AJ98" s="41">
        <v>82</v>
      </c>
      <c r="AK98" s="26">
        <v>74</v>
      </c>
      <c r="AL98" s="26">
        <v>35</v>
      </c>
      <c r="AM98" s="26">
        <v>33</v>
      </c>
      <c r="AN98" s="26">
        <v>0</v>
      </c>
      <c r="AO98" s="26">
        <v>14</v>
      </c>
      <c r="AP98" s="226"/>
      <c r="AQ98" s="42" t="s">
        <v>73</v>
      </c>
      <c r="AR98" s="26">
        <v>1</v>
      </c>
      <c r="AS98" s="26">
        <v>637</v>
      </c>
      <c r="AT98" s="26">
        <v>135</v>
      </c>
      <c r="AU98" s="26">
        <v>194</v>
      </c>
      <c r="AV98" s="26">
        <v>15</v>
      </c>
      <c r="AW98" s="26">
        <v>7</v>
      </c>
      <c r="AX98" s="26">
        <v>79</v>
      </c>
      <c r="AY98" s="26">
        <v>53</v>
      </c>
      <c r="AZ98" s="26">
        <v>53</v>
      </c>
      <c r="BA98" s="226"/>
      <c r="BB98" s="42" t="s">
        <v>73</v>
      </c>
      <c r="BC98" s="41">
        <v>76</v>
      </c>
      <c r="BD98" s="26">
        <v>58</v>
      </c>
      <c r="BE98" s="26">
        <v>6</v>
      </c>
      <c r="BF98" s="41">
        <v>20</v>
      </c>
      <c r="BG98" s="41">
        <v>9</v>
      </c>
      <c r="BH98" s="41">
        <v>96</v>
      </c>
      <c r="BI98" s="41">
        <v>67</v>
      </c>
      <c r="BJ98" s="226"/>
      <c r="BK98" s="42" t="s">
        <v>73</v>
      </c>
      <c r="BL98" s="41">
        <v>78</v>
      </c>
      <c r="BM98" s="41">
        <v>19</v>
      </c>
      <c r="BN98" s="41">
        <v>4</v>
      </c>
      <c r="BO98" s="41">
        <v>43</v>
      </c>
      <c r="BP98" s="41">
        <v>3</v>
      </c>
      <c r="BQ98" s="41">
        <v>50</v>
      </c>
      <c r="BR98" s="41">
        <v>78</v>
      </c>
      <c r="BS98" s="41">
        <v>41</v>
      </c>
      <c r="BT98" s="41">
        <v>0</v>
      </c>
      <c r="BU98" s="41">
        <v>15</v>
      </c>
      <c r="BV98" s="41">
        <v>5</v>
      </c>
      <c r="BW98" s="41">
        <v>0</v>
      </c>
      <c r="BX98" s="79"/>
      <c r="BY98" s="80" t="s">
        <v>151</v>
      </c>
      <c r="BZ98" s="80" t="s">
        <v>2350</v>
      </c>
      <c r="CA98" s="78">
        <v>2531</v>
      </c>
    </row>
    <row r="99" spans="1:79" ht="14.45" customHeight="1">
      <c r="A99" s="226" t="s">
        <v>152</v>
      </c>
      <c r="B99" s="148" t="s">
        <v>90</v>
      </c>
      <c r="C99" s="71">
        <v>98</v>
      </c>
      <c r="D99" s="71">
        <v>51</v>
      </c>
      <c r="E99" s="71">
        <v>112</v>
      </c>
      <c r="F99" s="71">
        <v>64</v>
      </c>
      <c r="G99" s="71">
        <v>89</v>
      </c>
      <c r="H99" s="71">
        <v>49</v>
      </c>
      <c r="I99" s="71">
        <v>85</v>
      </c>
      <c r="J99" s="71">
        <v>45</v>
      </c>
      <c r="K99" s="71">
        <v>55</v>
      </c>
      <c r="L99" s="71">
        <v>26</v>
      </c>
      <c r="M99" s="146">
        <v>439</v>
      </c>
      <c r="N99" s="146">
        <v>235</v>
      </c>
      <c r="O99" s="226" t="s">
        <v>152</v>
      </c>
      <c r="P99" s="148" t="s">
        <v>90</v>
      </c>
      <c r="Q99" s="71">
        <v>9</v>
      </c>
      <c r="R99" s="71">
        <v>4</v>
      </c>
      <c r="S99" s="71">
        <v>19</v>
      </c>
      <c r="T99" s="71">
        <v>10</v>
      </c>
      <c r="U99" s="71">
        <v>13</v>
      </c>
      <c r="V99" s="71">
        <v>6</v>
      </c>
      <c r="W99" s="71">
        <v>10</v>
      </c>
      <c r="X99" s="71">
        <v>3</v>
      </c>
      <c r="Y99" s="71">
        <v>0</v>
      </c>
      <c r="Z99" s="71">
        <v>0</v>
      </c>
      <c r="AA99" s="146">
        <v>51</v>
      </c>
      <c r="AB99" s="146">
        <v>23</v>
      </c>
      <c r="AC99" s="226" t="s">
        <v>152</v>
      </c>
      <c r="AD99" s="148" t="s">
        <v>90</v>
      </c>
      <c r="AE99" s="31">
        <v>4</v>
      </c>
      <c r="AF99" s="31">
        <v>5</v>
      </c>
      <c r="AG99" s="31">
        <v>4</v>
      </c>
      <c r="AH99" s="31">
        <v>4</v>
      </c>
      <c r="AI99" s="31">
        <v>3</v>
      </c>
      <c r="AJ99" s="146">
        <v>20</v>
      </c>
      <c r="AK99" s="125">
        <v>17</v>
      </c>
      <c r="AL99" s="71">
        <v>10</v>
      </c>
      <c r="AM99" s="71">
        <v>14</v>
      </c>
      <c r="AN99" s="71">
        <v>0</v>
      </c>
      <c r="AO99" s="71">
        <v>3</v>
      </c>
      <c r="AP99" s="226" t="s">
        <v>152</v>
      </c>
      <c r="AQ99" s="148" t="s">
        <v>90</v>
      </c>
      <c r="AR99" s="71">
        <v>0</v>
      </c>
      <c r="AS99" s="71">
        <v>236</v>
      </c>
      <c r="AT99" s="71">
        <v>2</v>
      </c>
      <c r="AU99" s="71">
        <v>0</v>
      </c>
      <c r="AV99" s="71">
        <v>0</v>
      </c>
      <c r="AW99" s="71">
        <v>10</v>
      </c>
      <c r="AX99" s="71">
        <v>19</v>
      </c>
      <c r="AY99" s="71">
        <v>16</v>
      </c>
      <c r="AZ99" s="71">
        <v>16</v>
      </c>
      <c r="BA99" s="226" t="s">
        <v>152</v>
      </c>
      <c r="BB99" s="148" t="s">
        <v>90</v>
      </c>
      <c r="BC99" s="152">
        <v>16</v>
      </c>
      <c r="BD99" s="71">
        <v>13</v>
      </c>
      <c r="BE99" s="71">
        <v>3</v>
      </c>
      <c r="BF99" s="152">
        <v>1</v>
      </c>
      <c r="BG99" s="32">
        <v>1</v>
      </c>
      <c r="BH99" s="152">
        <v>17</v>
      </c>
      <c r="BI99" s="152">
        <v>14</v>
      </c>
      <c r="BJ99" s="226" t="s">
        <v>152</v>
      </c>
      <c r="BK99" s="148" t="s">
        <v>90</v>
      </c>
      <c r="BL99" s="71">
        <v>446</v>
      </c>
      <c r="BM99" s="71">
        <v>135</v>
      </c>
      <c r="BN99" s="71">
        <v>127</v>
      </c>
      <c r="BO99" s="71">
        <v>5</v>
      </c>
      <c r="BP99" s="71">
        <v>258</v>
      </c>
      <c r="BQ99" s="71">
        <v>290</v>
      </c>
      <c r="BR99" s="71">
        <v>192</v>
      </c>
      <c r="BS99" s="71">
        <v>4</v>
      </c>
      <c r="BT99" s="71">
        <v>3</v>
      </c>
      <c r="BU99" s="71">
        <v>15</v>
      </c>
      <c r="BV99" s="71">
        <v>33</v>
      </c>
      <c r="BW99" s="71">
        <v>3</v>
      </c>
      <c r="BX99" s="79"/>
      <c r="BY99" s="80" t="s">
        <v>152</v>
      </c>
      <c r="BZ99" s="80" t="s">
        <v>2351</v>
      </c>
      <c r="CA99" s="78">
        <v>478</v>
      </c>
    </row>
    <row r="100" spans="1:79">
      <c r="A100" s="226"/>
      <c r="B100" s="148" t="s">
        <v>91</v>
      </c>
      <c r="C100" s="71">
        <v>0</v>
      </c>
      <c r="D100" s="71">
        <v>0</v>
      </c>
      <c r="E100" s="71">
        <v>0</v>
      </c>
      <c r="F100" s="71">
        <v>0</v>
      </c>
      <c r="G100" s="71">
        <v>0</v>
      </c>
      <c r="H100" s="71">
        <v>0</v>
      </c>
      <c r="I100" s="71">
        <v>0</v>
      </c>
      <c r="J100" s="71">
        <v>0</v>
      </c>
      <c r="K100" s="71">
        <v>0</v>
      </c>
      <c r="L100" s="71">
        <v>0</v>
      </c>
      <c r="M100" s="146">
        <v>0</v>
      </c>
      <c r="N100" s="146">
        <v>0</v>
      </c>
      <c r="O100" s="226"/>
      <c r="P100" s="148" t="s">
        <v>91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146">
        <v>0</v>
      </c>
      <c r="AB100" s="146">
        <v>0</v>
      </c>
      <c r="AC100" s="226"/>
      <c r="AD100" s="148" t="s">
        <v>91</v>
      </c>
      <c r="AE100" s="31">
        <v>0</v>
      </c>
      <c r="AF100" s="31">
        <v>0</v>
      </c>
      <c r="AG100" s="31">
        <v>0</v>
      </c>
      <c r="AH100" s="31">
        <v>0</v>
      </c>
      <c r="AI100" s="31">
        <v>0</v>
      </c>
      <c r="AJ100" s="146">
        <v>0</v>
      </c>
      <c r="AK100" s="125">
        <v>0</v>
      </c>
      <c r="AL100" s="71">
        <v>0</v>
      </c>
      <c r="AM100" s="71">
        <v>0</v>
      </c>
      <c r="AN100" s="71">
        <v>0</v>
      </c>
      <c r="AO100" s="71">
        <v>0</v>
      </c>
      <c r="AP100" s="226"/>
      <c r="AQ100" s="148" t="s">
        <v>91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226"/>
      <c r="BB100" s="148" t="s">
        <v>91</v>
      </c>
      <c r="BC100" s="152">
        <v>0</v>
      </c>
      <c r="BD100" s="71">
        <v>0</v>
      </c>
      <c r="BE100" s="71">
        <v>0</v>
      </c>
      <c r="BF100" s="152">
        <v>0</v>
      </c>
      <c r="BG100" s="32">
        <v>0</v>
      </c>
      <c r="BH100" s="152">
        <v>0</v>
      </c>
      <c r="BI100" s="152">
        <v>0</v>
      </c>
      <c r="BJ100" s="226"/>
      <c r="BK100" s="148" t="s">
        <v>91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1">
        <v>0</v>
      </c>
      <c r="BT100" s="71">
        <v>0</v>
      </c>
      <c r="BU100" s="71">
        <v>0</v>
      </c>
      <c r="BV100" s="71">
        <v>0</v>
      </c>
      <c r="BW100" s="71">
        <v>0</v>
      </c>
      <c r="BX100" s="79"/>
      <c r="BY100" s="80" t="s">
        <v>152</v>
      </c>
      <c r="BZ100" s="80" t="s">
        <v>2352</v>
      </c>
      <c r="CA100" s="78">
        <v>0</v>
      </c>
    </row>
    <row r="101" spans="1:79">
      <c r="A101" s="226"/>
      <c r="B101" s="25" t="s">
        <v>73</v>
      </c>
      <c r="C101" s="26">
        <v>98</v>
      </c>
      <c r="D101" s="26">
        <v>51</v>
      </c>
      <c r="E101" s="26">
        <v>112</v>
      </c>
      <c r="F101" s="26">
        <v>64</v>
      </c>
      <c r="G101" s="26">
        <v>89</v>
      </c>
      <c r="H101" s="26">
        <v>49</v>
      </c>
      <c r="I101" s="26">
        <v>85</v>
      </c>
      <c r="J101" s="26">
        <v>45</v>
      </c>
      <c r="K101" s="26">
        <v>55</v>
      </c>
      <c r="L101" s="26">
        <v>26</v>
      </c>
      <c r="M101" s="41">
        <v>439</v>
      </c>
      <c r="N101" s="41">
        <v>235</v>
      </c>
      <c r="O101" s="226"/>
      <c r="P101" s="42" t="s">
        <v>73</v>
      </c>
      <c r="Q101" s="26">
        <v>9</v>
      </c>
      <c r="R101" s="26">
        <v>4</v>
      </c>
      <c r="S101" s="26">
        <v>19</v>
      </c>
      <c r="T101" s="26">
        <v>10</v>
      </c>
      <c r="U101" s="26">
        <v>13</v>
      </c>
      <c r="V101" s="26">
        <v>6</v>
      </c>
      <c r="W101" s="26">
        <v>10</v>
      </c>
      <c r="X101" s="26">
        <v>3</v>
      </c>
      <c r="Y101" s="26">
        <v>0</v>
      </c>
      <c r="Z101" s="26">
        <v>0</v>
      </c>
      <c r="AA101" s="41">
        <v>51</v>
      </c>
      <c r="AB101" s="41">
        <v>23</v>
      </c>
      <c r="AC101" s="226"/>
      <c r="AD101" s="42" t="s">
        <v>73</v>
      </c>
      <c r="AE101" s="41">
        <v>4</v>
      </c>
      <c r="AF101" s="41">
        <v>5</v>
      </c>
      <c r="AG101" s="41">
        <v>4</v>
      </c>
      <c r="AH101" s="41">
        <v>4</v>
      </c>
      <c r="AI101" s="41">
        <v>3</v>
      </c>
      <c r="AJ101" s="41">
        <v>20</v>
      </c>
      <c r="AK101" s="26">
        <v>17</v>
      </c>
      <c r="AL101" s="26">
        <v>10</v>
      </c>
      <c r="AM101" s="26">
        <v>14</v>
      </c>
      <c r="AN101" s="26">
        <v>0</v>
      </c>
      <c r="AO101" s="26">
        <v>3</v>
      </c>
      <c r="AP101" s="226"/>
      <c r="AQ101" s="42" t="s">
        <v>73</v>
      </c>
      <c r="AR101" s="26">
        <v>0</v>
      </c>
      <c r="AS101" s="26">
        <v>236</v>
      </c>
      <c r="AT101" s="26">
        <v>2</v>
      </c>
      <c r="AU101" s="26">
        <v>0</v>
      </c>
      <c r="AV101" s="26">
        <v>0</v>
      </c>
      <c r="AW101" s="26">
        <v>10</v>
      </c>
      <c r="AX101" s="26">
        <v>19</v>
      </c>
      <c r="AY101" s="26">
        <v>16</v>
      </c>
      <c r="AZ101" s="26">
        <v>16</v>
      </c>
      <c r="BA101" s="226"/>
      <c r="BB101" s="42" t="s">
        <v>73</v>
      </c>
      <c r="BC101" s="41">
        <v>16</v>
      </c>
      <c r="BD101" s="26">
        <v>13</v>
      </c>
      <c r="BE101" s="26">
        <v>3</v>
      </c>
      <c r="BF101" s="41">
        <v>1</v>
      </c>
      <c r="BG101" s="41">
        <v>1</v>
      </c>
      <c r="BH101" s="41">
        <v>17</v>
      </c>
      <c r="BI101" s="41">
        <v>14</v>
      </c>
      <c r="BJ101" s="226"/>
      <c r="BK101" s="42" t="s">
        <v>73</v>
      </c>
      <c r="BL101" s="41">
        <v>446</v>
      </c>
      <c r="BM101" s="41">
        <v>135</v>
      </c>
      <c r="BN101" s="41">
        <v>127</v>
      </c>
      <c r="BO101" s="41">
        <v>5</v>
      </c>
      <c r="BP101" s="41">
        <v>258</v>
      </c>
      <c r="BQ101" s="41">
        <v>290</v>
      </c>
      <c r="BR101" s="41">
        <v>192</v>
      </c>
      <c r="BS101" s="41">
        <v>4</v>
      </c>
      <c r="BT101" s="41">
        <v>3</v>
      </c>
      <c r="BU101" s="41">
        <v>15</v>
      </c>
      <c r="BV101" s="41">
        <v>33</v>
      </c>
      <c r="BW101" s="41">
        <v>3</v>
      </c>
      <c r="BX101" s="79"/>
      <c r="BY101" s="80" t="s">
        <v>152</v>
      </c>
      <c r="BZ101" s="80" t="s">
        <v>2353</v>
      </c>
      <c r="CA101" s="78">
        <v>478</v>
      </c>
    </row>
    <row r="102" spans="1:79">
      <c r="A102" s="226" t="s">
        <v>153</v>
      </c>
      <c r="B102" s="148" t="s">
        <v>90</v>
      </c>
      <c r="C102" s="71">
        <v>1431</v>
      </c>
      <c r="D102" s="71">
        <v>716</v>
      </c>
      <c r="E102" s="71">
        <v>1355</v>
      </c>
      <c r="F102" s="71">
        <v>678</v>
      </c>
      <c r="G102" s="71">
        <v>1297</v>
      </c>
      <c r="H102" s="71">
        <v>648</v>
      </c>
      <c r="I102" s="71">
        <v>1117</v>
      </c>
      <c r="J102" s="71">
        <v>573</v>
      </c>
      <c r="K102" s="71">
        <v>970</v>
      </c>
      <c r="L102" s="71">
        <v>506</v>
      </c>
      <c r="M102" s="146">
        <v>6170</v>
      </c>
      <c r="N102" s="146">
        <v>3121</v>
      </c>
      <c r="O102" s="226" t="s">
        <v>153</v>
      </c>
      <c r="P102" s="148" t="s">
        <v>90</v>
      </c>
      <c r="Q102" s="71">
        <v>131</v>
      </c>
      <c r="R102" s="71">
        <v>57</v>
      </c>
      <c r="S102" s="71">
        <v>116</v>
      </c>
      <c r="T102" s="71">
        <v>43</v>
      </c>
      <c r="U102" s="71">
        <v>113</v>
      </c>
      <c r="V102" s="71">
        <v>55</v>
      </c>
      <c r="W102" s="71">
        <v>112</v>
      </c>
      <c r="X102" s="71">
        <v>57</v>
      </c>
      <c r="Y102" s="71">
        <v>37</v>
      </c>
      <c r="Z102" s="71">
        <v>12</v>
      </c>
      <c r="AA102" s="146">
        <v>509</v>
      </c>
      <c r="AB102" s="146">
        <v>224</v>
      </c>
      <c r="AC102" s="226" t="s">
        <v>153</v>
      </c>
      <c r="AD102" s="148" t="s">
        <v>90</v>
      </c>
      <c r="AE102" s="31">
        <v>64</v>
      </c>
      <c r="AF102" s="31">
        <v>64</v>
      </c>
      <c r="AG102" s="31">
        <v>62</v>
      </c>
      <c r="AH102" s="31">
        <v>63</v>
      </c>
      <c r="AI102" s="31">
        <v>62</v>
      </c>
      <c r="AJ102" s="146">
        <v>315</v>
      </c>
      <c r="AK102" s="125">
        <v>238</v>
      </c>
      <c r="AL102" s="71">
        <v>222</v>
      </c>
      <c r="AM102" s="71">
        <v>59</v>
      </c>
      <c r="AN102" s="71">
        <v>11</v>
      </c>
      <c r="AO102" s="71">
        <v>63</v>
      </c>
      <c r="AP102" s="226" t="s">
        <v>153</v>
      </c>
      <c r="AQ102" s="148" t="s">
        <v>90</v>
      </c>
      <c r="AR102" s="71">
        <v>105</v>
      </c>
      <c r="AS102" s="71">
        <v>1542</v>
      </c>
      <c r="AT102" s="71">
        <v>873</v>
      </c>
      <c r="AU102" s="71">
        <v>225</v>
      </c>
      <c r="AV102" s="71">
        <v>154</v>
      </c>
      <c r="AW102" s="71">
        <v>79</v>
      </c>
      <c r="AX102" s="71">
        <v>255</v>
      </c>
      <c r="AY102" s="71">
        <v>209</v>
      </c>
      <c r="AZ102" s="71">
        <v>213</v>
      </c>
      <c r="BA102" s="226" t="s">
        <v>153</v>
      </c>
      <c r="BB102" s="148" t="s">
        <v>90</v>
      </c>
      <c r="BC102" s="152">
        <v>232</v>
      </c>
      <c r="BD102" s="71">
        <v>191</v>
      </c>
      <c r="BE102" s="71">
        <v>22</v>
      </c>
      <c r="BF102" s="152">
        <v>39</v>
      </c>
      <c r="BG102" s="32">
        <v>28</v>
      </c>
      <c r="BH102" s="152">
        <v>271</v>
      </c>
      <c r="BI102" s="152">
        <v>219</v>
      </c>
      <c r="BJ102" s="226" t="s">
        <v>153</v>
      </c>
      <c r="BK102" s="148" t="s">
        <v>90</v>
      </c>
      <c r="BL102" s="71">
        <v>1364</v>
      </c>
      <c r="BM102" s="71">
        <v>109</v>
      </c>
      <c r="BN102" s="71">
        <v>497</v>
      </c>
      <c r="BO102" s="71">
        <v>960</v>
      </c>
      <c r="BP102" s="71">
        <v>80</v>
      </c>
      <c r="BQ102" s="71">
        <v>756</v>
      </c>
      <c r="BR102" s="71">
        <v>738</v>
      </c>
      <c r="BS102" s="71">
        <v>607</v>
      </c>
      <c r="BT102" s="71">
        <v>22</v>
      </c>
      <c r="BU102" s="71">
        <v>89</v>
      </c>
      <c r="BV102" s="71">
        <v>36</v>
      </c>
      <c r="BW102" s="71">
        <v>105</v>
      </c>
      <c r="BX102" s="79"/>
      <c r="BY102" s="80" t="s">
        <v>153</v>
      </c>
      <c r="BZ102" s="80" t="s">
        <v>2354</v>
      </c>
      <c r="CA102" s="78">
        <v>7478</v>
      </c>
    </row>
    <row r="103" spans="1:79">
      <c r="A103" s="226"/>
      <c r="B103" s="148" t="s">
        <v>91</v>
      </c>
      <c r="C103" s="71">
        <v>1043</v>
      </c>
      <c r="D103" s="71">
        <v>513</v>
      </c>
      <c r="E103" s="71">
        <v>1027</v>
      </c>
      <c r="F103" s="71">
        <v>539</v>
      </c>
      <c r="G103" s="71">
        <v>977</v>
      </c>
      <c r="H103" s="71">
        <v>473</v>
      </c>
      <c r="I103" s="71">
        <v>879</v>
      </c>
      <c r="J103" s="71">
        <v>464</v>
      </c>
      <c r="K103" s="71">
        <v>740</v>
      </c>
      <c r="L103" s="71">
        <v>388</v>
      </c>
      <c r="M103" s="146">
        <v>4666</v>
      </c>
      <c r="N103" s="146">
        <v>2377</v>
      </c>
      <c r="O103" s="226"/>
      <c r="P103" s="148" t="s">
        <v>91</v>
      </c>
      <c r="Q103" s="71">
        <v>35</v>
      </c>
      <c r="R103" s="71">
        <v>12</v>
      </c>
      <c r="S103" s="71">
        <v>24</v>
      </c>
      <c r="T103" s="71">
        <v>10</v>
      </c>
      <c r="U103" s="71">
        <v>33</v>
      </c>
      <c r="V103" s="71">
        <v>14</v>
      </c>
      <c r="W103" s="71">
        <v>20</v>
      </c>
      <c r="X103" s="71">
        <v>12</v>
      </c>
      <c r="Y103" s="71">
        <v>15</v>
      </c>
      <c r="Z103" s="71">
        <v>8</v>
      </c>
      <c r="AA103" s="146">
        <v>127</v>
      </c>
      <c r="AB103" s="146">
        <v>56</v>
      </c>
      <c r="AC103" s="226"/>
      <c r="AD103" s="148" t="s">
        <v>91</v>
      </c>
      <c r="AE103" s="31">
        <v>51</v>
      </c>
      <c r="AF103" s="31">
        <v>40</v>
      </c>
      <c r="AG103" s="31">
        <v>40</v>
      </c>
      <c r="AH103" s="31">
        <v>36</v>
      </c>
      <c r="AI103" s="31">
        <v>35</v>
      </c>
      <c r="AJ103" s="146">
        <v>202</v>
      </c>
      <c r="AK103" s="125">
        <v>170</v>
      </c>
      <c r="AL103" s="71">
        <v>166</v>
      </c>
      <c r="AM103" s="71">
        <v>138</v>
      </c>
      <c r="AN103" s="71">
        <v>6</v>
      </c>
      <c r="AO103" s="71">
        <v>37</v>
      </c>
      <c r="AP103" s="226"/>
      <c r="AQ103" s="148" t="s">
        <v>91</v>
      </c>
      <c r="AR103" s="71">
        <v>77</v>
      </c>
      <c r="AS103" s="71">
        <v>1211</v>
      </c>
      <c r="AT103" s="71">
        <v>307</v>
      </c>
      <c r="AU103" s="71">
        <v>114</v>
      </c>
      <c r="AV103" s="71">
        <v>8</v>
      </c>
      <c r="AW103" s="71">
        <v>71</v>
      </c>
      <c r="AX103" s="71">
        <v>167</v>
      </c>
      <c r="AY103" s="71">
        <v>130</v>
      </c>
      <c r="AZ103" s="71">
        <v>127</v>
      </c>
      <c r="BA103" s="226"/>
      <c r="BB103" s="148" t="s">
        <v>91</v>
      </c>
      <c r="BC103" s="152">
        <v>175</v>
      </c>
      <c r="BD103" s="71">
        <v>169</v>
      </c>
      <c r="BE103" s="71">
        <v>15</v>
      </c>
      <c r="BF103" s="152">
        <v>63</v>
      </c>
      <c r="BG103" s="32">
        <v>45</v>
      </c>
      <c r="BH103" s="152">
        <v>238</v>
      </c>
      <c r="BI103" s="152">
        <v>214</v>
      </c>
      <c r="BJ103" s="226"/>
      <c r="BK103" s="148" t="s">
        <v>91</v>
      </c>
      <c r="BL103" s="71">
        <v>675</v>
      </c>
      <c r="BM103" s="71">
        <v>18</v>
      </c>
      <c r="BN103" s="71">
        <v>97</v>
      </c>
      <c r="BO103" s="71">
        <v>407</v>
      </c>
      <c r="BP103" s="71">
        <v>64</v>
      </c>
      <c r="BQ103" s="71">
        <v>328</v>
      </c>
      <c r="BR103" s="71">
        <v>405</v>
      </c>
      <c r="BS103" s="71">
        <v>370</v>
      </c>
      <c r="BT103" s="71">
        <v>14</v>
      </c>
      <c r="BU103" s="71">
        <v>27</v>
      </c>
      <c r="BV103" s="71">
        <v>36</v>
      </c>
      <c r="BW103" s="71">
        <v>3</v>
      </c>
      <c r="BX103" s="79"/>
      <c r="BY103" s="80" t="s">
        <v>153</v>
      </c>
      <c r="BZ103" s="80" t="s">
        <v>2355</v>
      </c>
      <c r="CA103" s="78">
        <v>3916</v>
      </c>
    </row>
    <row r="104" spans="1:79">
      <c r="A104" s="226"/>
      <c r="B104" s="25" t="s">
        <v>73</v>
      </c>
      <c r="C104" s="26">
        <v>2474</v>
      </c>
      <c r="D104" s="26">
        <v>1229</v>
      </c>
      <c r="E104" s="26">
        <v>2382</v>
      </c>
      <c r="F104" s="26">
        <v>1217</v>
      </c>
      <c r="G104" s="26">
        <v>2274</v>
      </c>
      <c r="H104" s="26">
        <v>1121</v>
      </c>
      <c r="I104" s="26">
        <v>1996</v>
      </c>
      <c r="J104" s="26">
        <v>1037</v>
      </c>
      <c r="K104" s="26">
        <v>1710</v>
      </c>
      <c r="L104" s="26">
        <v>894</v>
      </c>
      <c r="M104" s="41">
        <v>10836</v>
      </c>
      <c r="N104" s="41">
        <v>5498</v>
      </c>
      <c r="O104" s="226"/>
      <c r="P104" s="42" t="s">
        <v>73</v>
      </c>
      <c r="Q104" s="26">
        <v>166</v>
      </c>
      <c r="R104" s="26">
        <v>69</v>
      </c>
      <c r="S104" s="26">
        <v>140</v>
      </c>
      <c r="T104" s="26">
        <v>53</v>
      </c>
      <c r="U104" s="26">
        <v>146</v>
      </c>
      <c r="V104" s="26">
        <v>69</v>
      </c>
      <c r="W104" s="26">
        <v>132</v>
      </c>
      <c r="X104" s="26">
        <v>69</v>
      </c>
      <c r="Y104" s="26">
        <v>52</v>
      </c>
      <c r="Z104" s="26">
        <v>20</v>
      </c>
      <c r="AA104" s="41">
        <v>636</v>
      </c>
      <c r="AB104" s="41">
        <v>280</v>
      </c>
      <c r="AC104" s="226"/>
      <c r="AD104" s="42" t="s">
        <v>73</v>
      </c>
      <c r="AE104" s="41">
        <v>115</v>
      </c>
      <c r="AF104" s="41">
        <v>104</v>
      </c>
      <c r="AG104" s="41">
        <v>102</v>
      </c>
      <c r="AH104" s="41">
        <v>99</v>
      </c>
      <c r="AI104" s="41">
        <v>97</v>
      </c>
      <c r="AJ104" s="41">
        <v>517</v>
      </c>
      <c r="AK104" s="26">
        <v>408</v>
      </c>
      <c r="AL104" s="26">
        <v>388</v>
      </c>
      <c r="AM104" s="26">
        <v>197</v>
      </c>
      <c r="AN104" s="26">
        <v>17</v>
      </c>
      <c r="AO104" s="26">
        <v>100</v>
      </c>
      <c r="AP104" s="226"/>
      <c r="AQ104" s="42" t="s">
        <v>73</v>
      </c>
      <c r="AR104" s="26">
        <v>182</v>
      </c>
      <c r="AS104" s="26">
        <v>2753</v>
      </c>
      <c r="AT104" s="26">
        <v>1180</v>
      </c>
      <c r="AU104" s="26">
        <v>339</v>
      </c>
      <c r="AV104" s="26">
        <v>162</v>
      </c>
      <c r="AW104" s="26">
        <v>150</v>
      </c>
      <c r="AX104" s="26">
        <v>422</v>
      </c>
      <c r="AY104" s="26">
        <v>339</v>
      </c>
      <c r="AZ104" s="26">
        <v>340</v>
      </c>
      <c r="BA104" s="226"/>
      <c r="BB104" s="42" t="s">
        <v>73</v>
      </c>
      <c r="BC104" s="41">
        <v>407</v>
      </c>
      <c r="BD104" s="26">
        <v>360</v>
      </c>
      <c r="BE104" s="26">
        <v>37</v>
      </c>
      <c r="BF104" s="41">
        <v>102</v>
      </c>
      <c r="BG104" s="41">
        <v>73</v>
      </c>
      <c r="BH104" s="41">
        <v>509</v>
      </c>
      <c r="BI104" s="41">
        <v>433</v>
      </c>
      <c r="BJ104" s="226"/>
      <c r="BK104" s="42" t="s">
        <v>73</v>
      </c>
      <c r="BL104" s="41">
        <v>2039</v>
      </c>
      <c r="BM104" s="41">
        <v>127</v>
      </c>
      <c r="BN104" s="41">
        <v>594</v>
      </c>
      <c r="BO104" s="41">
        <v>1367</v>
      </c>
      <c r="BP104" s="41">
        <v>144</v>
      </c>
      <c r="BQ104" s="41">
        <v>1084</v>
      </c>
      <c r="BR104" s="41">
        <v>1143</v>
      </c>
      <c r="BS104" s="41">
        <v>977</v>
      </c>
      <c r="BT104" s="41">
        <v>36</v>
      </c>
      <c r="BU104" s="41">
        <v>116</v>
      </c>
      <c r="BV104" s="41">
        <v>72</v>
      </c>
      <c r="BW104" s="41">
        <v>108</v>
      </c>
      <c r="BX104" s="79"/>
      <c r="BY104" s="80" t="s">
        <v>153</v>
      </c>
      <c r="BZ104" s="80" t="s">
        <v>2356</v>
      </c>
      <c r="CA104" s="78">
        <v>11394</v>
      </c>
    </row>
    <row r="105" spans="1:79">
      <c r="A105" s="33" t="s">
        <v>96</v>
      </c>
      <c r="B105" s="148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146"/>
      <c r="N105" s="146"/>
      <c r="O105" s="33" t="s">
        <v>96</v>
      </c>
      <c r="P105" s="33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33" t="s">
        <v>96</v>
      </c>
      <c r="AD105" s="33"/>
      <c r="AE105" s="146"/>
      <c r="AF105" s="146"/>
      <c r="AG105" s="146"/>
      <c r="AH105" s="146"/>
      <c r="AI105" s="146"/>
      <c r="AJ105" s="146"/>
      <c r="AK105" s="146"/>
      <c r="AL105" s="146"/>
      <c r="AM105" s="146"/>
      <c r="AN105" s="146"/>
      <c r="AO105" s="146"/>
      <c r="AP105" s="33" t="s">
        <v>96</v>
      </c>
      <c r="AQ105" s="148"/>
      <c r="AR105" s="31"/>
      <c r="AS105" s="31"/>
      <c r="AT105" s="31"/>
      <c r="AU105" s="31"/>
      <c r="AV105" s="31"/>
      <c r="AW105" s="31"/>
      <c r="AX105" s="31"/>
      <c r="AY105" s="31"/>
      <c r="AZ105" s="31"/>
      <c r="BA105" s="33" t="s">
        <v>96</v>
      </c>
      <c r="BB105" s="148"/>
      <c r="BC105" s="152"/>
      <c r="BD105" s="152"/>
      <c r="BE105" s="152"/>
      <c r="BF105" s="152"/>
      <c r="BG105" s="32"/>
      <c r="BH105" s="32"/>
      <c r="BI105" s="32"/>
      <c r="BJ105" s="33" t="s">
        <v>96</v>
      </c>
      <c r="BK105" s="148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79"/>
      <c r="BY105" s="80" t="s">
        <v>96</v>
      </c>
      <c r="BZ105" s="80" t="s">
        <v>96</v>
      </c>
      <c r="CA105" s="78">
        <v>0</v>
      </c>
    </row>
    <row r="106" spans="1:79" ht="14.45" customHeight="1">
      <c r="A106" s="226" t="s">
        <v>154</v>
      </c>
      <c r="B106" s="148" t="s">
        <v>90</v>
      </c>
      <c r="C106" s="71">
        <v>2014</v>
      </c>
      <c r="D106" s="71">
        <v>1014</v>
      </c>
      <c r="E106" s="71">
        <v>1677</v>
      </c>
      <c r="F106" s="71">
        <v>855</v>
      </c>
      <c r="G106" s="71">
        <v>1518</v>
      </c>
      <c r="H106" s="71">
        <v>729</v>
      </c>
      <c r="I106" s="71">
        <v>1190</v>
      </c>
      <c r="J106" s="71">
        <v>588</v>
      </c>
      <c r="K106" s="71">
        <v>1122</v>
      </c>
      <c r="L106" s="71">
        <v>567</v>
      </c>
      <c r="M106" s="146">
        <v>7521</v>
      </c>
      <c r="N106" s="146">
        <v>3753</v>
      </c>
      <c r="O106" s="226" t="s">
        <v>154</v>
      </c>
      <c r="P106" s="148" t="s">
        <v>90</v>
      </c>
      <c r="Q106" s="71">
        <v>310</v>
      </c>
      <c r="R106" s="71">
        <v>139</v>
      </c>
      <c r="S106" s="71">
        <v>246</v>
      </c>
      <c r="T106" s="71">
        <v>127</v>
      </c>
      <c r="U106" s="71">
        <v>188</v>
      </c>
      <c r="V106" s="71">
        <v>77</v>
      </c>
      <c r="W106" s="71">
        <v>120</v>
      </c>
      <c r="X106" s="71">
        <v>59</v>
      </c>
      <c r="Y106" s="71">
        <v>209</v>
      </c>
      <c r="Z106" s="71">
        <v>105</v>
      </c>
      <c r="AA106" s="146">
        <v>1073</v>
      </c>
      <c r="AB106" s="146">
        <v>507</v>
      </c>
      <c r="AC106" s="226" t="s">
        <v>154</v>
      </c>
      <c r="AD106" s="148" t="s">
        <v>90</v>
      </c>
      <c r="AE106" s="31">
        <v>52</v>
      </c>
      <c r="AF106" s="31">
        <v>50</v>
      </c>
      <c r="AG106" s="31">
        <v>47</v>
      </c>
      <c r="AH106" s="31">
        <v>45</v>
      </c>
      <c r="AI106" s="31">
        <v>45</v>
      </c>
      <c r="AJ106" s="146">
        <v>239</v>
      </c>
      <c r="AK106" s="125">
        <v>173</v>
      </c>
      <c r="AL106" s="71">
        <v>97</v>
      </c>
      <c r="AM106" s="71">
        <v>6</v>
      </c>
      <c r="AN106" s="71">
        <v>6</v>
      </c>
      <c r="AO106" s="71">
        <v>46</v>
      </c>
      <c r="AP106" s="226" t="s">
        <v>154</v>
      </c>
      <c r="AQ106" s="148" t="s">
        <v>90</v>
      </c>
      <c r="AR106" s="71">
        <v>25</v>
      </c>
      <c r="AS106" s="71">
        <v>351</v>
      </c>
      <c r="AT106" s="71">
        <v>857</v>
      </c>
      <c r="AU106" s="71">
        <v>697</v>
      </c>
      <c r="AV106" s="71">
        <v>91</v>
      </c>
      <c r="AW106" s="71">
        <v>46</v>
      </c>
      <c r="AX106" s="71">
        <v>186</v>
      </c>
      <c r="AY106" s="71">
        <v>125</v>
      </c>
      <c r="AZ106" s="71">
        <v>112</v>
      </c>
      <c r="BA106" s="226" t="s">
        <v>154</v>
      </c>
      <c r="BB106" s="148" t="s">
        <v>90</v>
      </c>
      <c r="BC106" s="152">
        <v>162</v>
      </c>
      <c r="BD106" s="71">
        <v>93</v>
      </c>
      <c r="BE106" s="71">
        <v>4</v>
      </c>
      <c r="BF106" s="152">
        <v>8</v>
      </c>
      <c r="BG106" s="32">
        <v>6</v>
      </c>
      <c r="BH106" s="152">
        <v>170</v>
      </c>
      <c r="BI106" s="152">
        <v>99</v>
      </c>
      <c r="BJ106" s="226" t="s">
        <v>154</v>
      </c>
      <c r="BK106" s="148" t="s">
        <v>90</v>
      </c>
      <c r="BL106" s="71">
        <v>671</v>
      </c>
      <c r="BM106" s="71">
        <v>72</v>
      </c>
      <c r="BN106" s="71">
        <v>167</v>
      </c>
      <c r="BO106" s="71">
        <v>464</v>
      </c>
      <c r="BP106" s="71">
        <v>65</v>
      </c>
      <c r="BQ106" s="71">
        <v>466</v>
      </c>
      <c r="BR106" s="71">
        <v>695</v>
      </c>
      <c r="BS106" s="71">
        <v>466</v>
      </c>
      <c r="BT106" s="71">
        <v>8</v>
      </c>
      <c r="BU106" s="71">
        <v>104</v>
      </c>
      <c r="BV106" s="71">
        <v>66</v>
      </c>
      <c r="BW106" s="71">
        <v>35</v>
      </c>
      <c r="BX106" s="79"/>
      <c r="BY106" s="80" t="s">
        <v>154</v>
      </c>
      <c r="BZ106" s="80" t="s">
        <v>2361</v>
      </c>
      <c r="CA106" s="78">
        <v>6541</v>
      </c>
    </row>
    <row r="107" spans="1:79">
      <c r="A107" s="226"/>
      <c r="B107" s="148" t="s">
        <v>91</v>
      </c>
      <c r="C107" s="71">
        <v>204</v>
      </c>
      <c r="D107" s="71">
        <v>105</v>
      </c>
      <c r="E107" s="71">
        <v>202</v>
      </c>
      <c r="F107" s="71">
        <v>110</v>
      </c>
      <c r="G107" s="71">
        <v>149</v>
      </c>
      <c r="H107" s="71">
        <v>76</v>
      </c>
      <c r="I107" s="71">
        <v>159</v>
      </c>
      <c r="J107" s="71">
        <v>88</v>
      </c>
      <c r="K107" s="71">
        <v>116</v>
      </c>
      <c r="L107" s="71">
        <v>68</v>
      </c>
      <c r="M107" s="146">
        <v>830</v>
      </c>
      <c r="N107" s="146">
        <v>447</v>
      </c>
      <c r="O107" s="226"/>
      <c r="P107" s="148" t="s">
        <v>91</v>
      </c>
      <c r="Q107" s="71">
        <v>23</v>
      </c>
      <c r="R107" s="71">
        <v>13</v>
      </c>
      <c r="S107" s="71">
        <v>28</v>
      </c>
      <c r="T107" s="71">
        <v>16</v>
      </c>
      <c r="U107" s="71">
        <v>13</v>
      </c>
      <c r="V107" s="71">
        <v>6</v>
      </c>
      <c r="W107" s="71">
        <v>35</v>
      </c>
      <c r="X107" s="71">
        <v>20</v>
      </c>
      <c r="Y107" s="71">
        <v>11</v>
      </c>
      <c r="Z107" s="71">
        <v>5</v>
      </c>
      <c r="AA107" s="146">
        <v>110</v>
      </c>
      <c r="AB107" s="146">
        <v>60</v>
      </c>
      <c r="AC107" s="226"/>
      <c r="AD107" s="148" t="s">
        <v>91</v>
      </c>
      <c r="AE107" s="31">
        <v>7</v>
      </c>
      <c r="AF107" s="31">
        <v>7</v>
      </c>
      <c r="AG107" s="31">
        <v>7</v>
      </c>
      <c r="AH107" s="31">
        <v>7</v>
      </c>
      <c r="AI107" s="31">
        <v>6</v>
      </c>
      <c r="AJ107" s="146">
        <v>34</v>
      </c>
      <c r="AK107" s="125">
        <v>23</v>
      </c>
      <c r="AL107" s="71">
        <v>16</v>
      </c>
      <c r="AM107" s="71">
        <v>18</v>
      </c>
      <c r="AN107" s="71">
        <v>1</v>
      </c>
      <c r="AO107" s="71">
        <v>6</v>
      </c>
      <c r="AP107" s="226"/>
      <c r="AQ107" s="148" t="s">
        <v>91</v>
      </c>
      <c r="AR107" s="71">
        <v>0</v>
      </c>
      <c r="AS107" s="71">
        <v>410</v>
      </c>
      <c r="AT107" s="71">
        <v>0</v>
      </c>
      <c r="AU107" s="71">
        <v>34</v>
      </c>
      <c r="AV107" s="71">
        <v>0</v>
      </c>
      <c r="AW107" s="71">
        <v>12</v>
      </c>
      <c r="AX107" s="71">
        <v>29</v>
      </c>
      <c r="AY107" s="71">
        <v>25</v>
      </c>
      <c r="AZ107" s="71">
        <v>20</v>
      </c>
      <c r="BA107" s="226"/>
      <c r="BB107" s="148" t="s">
        <v>91</v>
      </c>
      <c r="BC107" s="152">
        <v>24</v>
      </c>
      <c r="BD107" s="71">
        <v>21</v>
      </c>
      <c r="BE107" s="71">
        <v>4</v>
      </c>
      <c r="BF107" s="152">
        <v>3</v>
      </c>
      <c r="BG107" s="32">
        <v>2</v>
      </c>
      <c r="BH107" s="152">
        <v>27</v>
      </c>
      <c r="BI107" s="152">
        <v>23</v>
      </c>
      <c r="BJ107" s="226"/>
      <c r="BK107" s="148" t="s">
        <v>91</v>
      </c>
      <c r="BL107" s="71">
        <v>126</v>
      </c>
      <c r="BM107" s="71">
        <v>0</v>
      </c>
      <c r="BN107" s="71">
        <v>9</v>
      </c>
      <c r="BO107" s="71">
        <v>92</v>
      </c>
      <c r="BP107" s="71">
        <v>10</v>
      </c>
      <c r="BQ107" s="71">
        <v>176</v>
      </c>
      <c r="BR107" s="71">
        <v>194</v>
      </c>
      <c r="BS107" s="71">
        <v>196</v>
      </c>
      <c r="BT107" s="71">
        <v>0</v>
      </c>
      <c r="BU107" s="71">
        <v>3</v>
      </c>
      <c r="BV107" s="71">
        <v>0</v>
      </c>
      <c r="BW107" s="71">
        <v>0</v>
      </c>
      <c r="BX107" s="79"/>
      <c r="BY107" s="80" t="s">
        <v>154</v>
      </c>
      <c r="BZ107" s="80" t="s">
        <v>2362</v>
      </c>
      <c r="CA107" s="78">
        <v>956</v>
      </c>
    </row>
    <row r="108" spans="1:79">
      <c r="A108" s="226"/>
      <c r="B108" s="25" t="s">
        <v>73</v>
      </c>
      <c r="C108" s="26">
        <v>2218</v>
      </c>
      <c r="D108" s="26">
        <v>1119</v>
      </c>
      <c r="E108" s="26">
        <v>1879</v>
      </c>
      <c r="F108" s="26">
        <v>965</v>
      </c>
      <c r="G108" s="26">
        <v>1667</v>
      </c>
      <c r="H108" s="26">
        <v>805</v>
      </c>
      <c r="I108" s="26">
        <v>1349</v>
      </c>
      <c r="J108" s="26">
        <v>676</v>
      </c>
      <c r="K108" s="26">
        <v>1238</v>
      </c>
      <c r="L108" s="26">
        <v>635</v>
      </c>
      <c r="M108" s="41">
        <v>8351</v>
      </c>
      <c r="N108" s="41">
        <v>4200</v>
      </c>
      <c r="O108" s="226"/>
      <c r="P108" s="42" t="s">
        <v>73</v>
      </c>
      <c r="Q108" s="26">
        <v>333</v>
      </c>
      <c r="R108" s="26">
        <v>152</v>
      </c>
      <c r="S108" s="26">
        <v>274</v>
      </c>
      <c r="T108" s="26">
        <v>143</v>
      </c>
      <c r="U108" s="26">
        <v>201</v>
      </c>
      <c r="V108" s="26">
        <v>83</v>
      </c>
      <c r="W108" s="26">
        <v>155</v>
      </c>
      <c r="X108" s="26">
        <v>79</v>
      </c>
      <c r="Y108" s="26">
        <v>220</v>
      </c>
      <c r="Z108" s="26">
        <v>110</v>
      </c>
      <c r="AA108" s="41">
        <v>1183</v>
      </c>
      <c r="AB108" s="41">
        <v>567</v>
      </c>
      <c r="AC108" s="226"/>
      <c r="AD108" s="42" t="s">
        <v>73</v>
      </c>
      <c r="AE108" s="41">
        <v>59</v>
      </c>
      <c r="AF108" s="41">
        <v>57</v>
      </c>
      <c r="AG108" s="41">
        <v>54</v>
      </c>
      <c r="AH108" s="41">
        <v>52</v>
      </c>
      <c r="AI108" s="41">
        <v>51</v>
      </c>
      <c r="AJ108" s="41">
        <v>273</v>
      </c>
      <c r="AK108" s="26">
        <v>196</v>
      </c>
      <c r="AL108" s="26">
        <v>113</v>
      </c>
      <c r="AM108" s="26">
        <v>24</v>
      </c>
      <c r="AN108" s="26">
        <v>7</v>
      </c>
      <c r="AO108" s="26">
        <v>52</v>
      </c>
      <c r="AP108" s="226"/>
      <c r="AQ108" s="42" t="s">
        <v>73</v>
      </c>
      <c r="AR108" s="26">
        <v>25</v>
      </c>
      <c r="AS108" s="26">
        <v>761</v>
      </c>
      <c r="AT108" s="26">
        <v>857</v>
      </c>
      <c r="AU108" s="26">
        <v>731</v>
      </c>
      <c r="AV108" s="26">
        <v>91</v>
      </c>
      <c r="AW108" s="26">
        <v>58</v>
      </c>
      <c r="AX108" s="26">
        <v>215</v>
      </c>
      <c r="AY108" s="26">
        <v>150</v>
      </c>
      <c r="AZ108" s="26">
        <v>132</v>
      </c>
      <c r="BA108" s="226"/>
      <c r="BB108" s="42" t="s">
        <v>73</v>
      </c>
      <c r="BC108" s="41">
        <v>186</v>
      </c>
      <c r="BD108" s="26">
        <v>114</v>
      </c>
      <c r="BE108" s="26">
        <v>8</v>
      </c>
      <c r="BF108" s="41">
        <v>11</v>
      </c>
      <c r="BG108" s="41">
        <v>8</v>
      </c>
      <c r="BH108" s="41">
        <v>197</v>
      </c>
      <c r="BI108" s="41">
        <v>122</v>
      </c>
      <c r="BJ108" s="226"/>
      <c r="BK108" s="42" t="s">
        <v>73</v>
      </c>
      <c r="BL108" s="41">
        <v>797</v>
      </c>
      <c r="BM108" s="41">
        <v>72</v>
      </c>
      <c r="BN108" s="41">
        <v>176</v>
      </c>
      <c r="BO108" s="41">
        <v>556</v>
      </c>
      <c r="BP108" s="41">
        <v>75</v>
      </c>
      <c r="BQ108" s="41">
        <v>642</v>
      </c>
      <c r="BR108" s="41">
        <v>889</v>
      </c>
      <c r="BS108" s="41">
        <v>662</v>
      </c>
      <c r="BT108" s="41">
        <v>8</v>
      </c>
      <c r="BU108" s="41">
        <v>107</v>
      </c>
      <c r="BV108" s="41">
        <v>66</v>
      </c>
      <c r="BW108" s="41">
        <v>35</v>
      </c>
      <c r="BX108" s="79"/>
      <c r="BY108" s="80" t="s">
        <v>154</v>
      </c>
      <c r="BZ108" s="80" t="s">
        <v>2363</v>
      </c>
      <c r="CA108" s="78">
        <v>7497</v>
      </c>
    </row>
    <row r="109" spans="1:79">
      <c r="A109" s="226" t="s">
        <v>155</v>
      </c>
      <c r="B109" s="148" t="s">
        <v>90</v>
      </c>
      <c r="C109" s="71">
        <v>1871</v>
      </c>
      <c r="D109" s="71">
        <v>926</v>
      </c>
      <c r="E109" s="71">
        <v>1745</v>
      </c>
      <c r="F109" s="71">
        <v>891</v>
      </c>
      <c r="G109" s="71">
        <v>1657</v>
      </c>
      <c r="H109" s="71">
        <v>806</v>
      </c>
      <c r="I109" s="71">
        <v>1353</v>
      </c>
      <c r="J109" s="71">
        <v>669</v>
      </c>
      <c r="K109" s="71">
        <v>1126</v>
      </c>
      <c r="L109" s="71">
        <v>541</v>
      </c>
      <c r="M109" s="146">
        <v>7752</v>
      </c>
      <c r="N109" s="146">
        <v>3833</v>
      </c>
      <c r="O109" s="226" t="s">
        <v>155</v>
      </c>
      <c r="P109" s="148" t="s">
        <v>90</v>
      </c>
      <c r="Q109" s="71">
        <v>354</v>
      </c>
      <c r="R109" s="71">
        <v>148</v>
      </c>
      <c r="S109" s="71">
        <v>334</v>
      </c>
      <c r="T109" s="71">
        <v>153</v>
      </c>
      <c r="U109" s="71">
        <v>348</v>
      </c>
      <c r="V109" s="71">
        <v>154</v>
      </c>
      <c r="W109" s="71">
        <v>239</v>
      </c>
      <c r="X109" s="71">
        <v>110</v>
      </c>
      <c r="Y109" s="71">
        <v>160</v>
      </c>
      <c r="Z109" s="71">
        <v>74</v>
      </c>
      <c r="AA109" s="146">
        <v>1435</v>
      </c>
      <c r="AB109" s="146">
        <v>639</v>
      </c>
      <c r="AC109" s="226" t="s">
        <v>155</v>
      </c>
      <c r="AD109" s="148" t="s">
        <v>90</v>
      </c>
      <c r="AE109" s="31">
        <v>74</v>
      </c>
      <c r="AF109" s="31">
        <v>63</v>
      </c>
      <c r="AG109" s="31">
        <v>62</v>
      </c>
      <c r="AH109" s="31">
        <v>61</v>
      </c>
      <c r="AI109" s="31">
        <v>62</v>
      </c>
      <c r="AJ109" s="146">
        <v>322</v>
      </c>
      <c r="AK109" s="125">
        <v>227</v>
      </c>
      <c r="AL109" s="71">
        <v>96</v>
      </c>
      <c r="AM109" s="71">
        <v>11</v>
      </c>
      <c r="AN109" s="71">
        <v>20</v>
      </c>
      <c r="AO109" s="71">
        <v>65</v>
      </c>
      <c r="AP109" s="226" t="s">
        <v>155</v>
      </c>
      <c r="AQ109" s="148" t="s">
        <v>90</v>
      </c>
      <c r="AR109" s="71">
        <v>1</v>
      </c>
      <c r="AS109" s="71">
        <v>1320</v>
      </c>
      <c r="AT109" s="71">
        <v>805</v>
      </c>
      <c r="AU109" s="71">
        <v>587</v>
      </c>
      <c r="AV109" s="71">
        <v>162</v>
      </c>
      <c r="AW109" s="71">
        <v>64</v>
      </c>
      <c r="AX109" s="71">
        <v>248</v>
      </c>
      <c r="AY109" s="71">
        <v>158</v>
      </c>
      <c r="AZ109" s="71">
        <v>143</v>
      </c>
      <c r="BA109" s="226" t="s">
        <v>155</v>
      </c>
      <c r="BB109" s="148" t="s">
        <v>90</v>
      </c>
      <c r="BC109" s="152">
        <v>206</v>
      </c>
      <c r="BD109" s="71">
        <v>133</v>
      </c>
      <c r="BE109" s="71">
        <v>24</v>
      </c>
      <c r="BF109" s="152">
        <v>14</v>
      </c>
      <c r="BG109" s="32">
        <v>8</v>
      </c>
      <c r="BH109" s="152">
        <v>220</v>
      </c>
      <c r="BI109" s="152">
        <v>141</v>
      </c>
      <c r="BJ109" s="226" t="s">
        <v>155</v>
      </c>
      <c r="BK109" s="148" t="s">
        <v>90</v>
      </c>
      <c r="BL109" s="71">
        <v>877</v>
      </c>
      <c r="BM109" s="71">
        <v>44</v>
      </c>
      <c r="BN109" s="71">
        <v>689</v>
      </c>
      <c r="BO109" s="71">
        <v>1255</v>
      </c>
      <c r="BP109" s="71">
        <v>299</v>
      </c>
      <c r="BQ109" s="71">
        <v>737</v>
      </c>
      <c r="BR109" s="71">
        <v>1462</v>
      </c>
      <c r="BS109" s="71">
        <v>756</v>
      </c>
      <c r="BT109" s="71">
        <v>23</v>
      </c>
      <c r="BU109" s="71">
        <v>71</v>
      </c>
      <c r="BV109" s="71">
        <v>35</v>
      </c>
      <c r="BW109" s="71">
        <v>37</v>
      </c>
      <c r="BX109" s="79"/>
      <c r="BY109" s="80" t="s">
        <v>155</v>
      </c>
      <c r="BZ109" s="80" t="s">
        <v>2364</v>
      </c>
      <c r="CA109" s="78">
        <v>8214</v>
      </c>
    </row>
    <row r="110" spans="1:79">
      <c r="A110" s="226"/>
      <c r="B110" s="148" t="s">
        <v>91</v>
      </c>
      <c r="C110" s="71">
        <v>700</v>
      </c>
      <c r="D110" s="71">
        <v>353</v>
      </c>
      <c r="E110" s="71">
        <v>680</v>
      </c>
      <c r="F110" s="71">
        <v>348</v>
      </c>
      <c r="G110" s="71">
        <v>657</v>
      </c>
      <c r="H110" s="71">
        <v>301</v>
      </c>
      <c r="I110" s="71">
        <v>546</v>
      </c>
      <c r="J110" s="71">
        <v>270</v>
      </c>
      <c r="K110" s="71">
        <v>520</v>
      </c>
      <c r="L110" s="71">
        <v>265</v>
      </c>
      <c r="M110" s="146">
        <v>3103</v>
      </c>
      <c r="N110" s="146">
        <v>1537</v>
      </c>
      <c r="O110" s="226"/>
      <c r="P110" s="148" t="s">
        <v>91</v>
      </c>
      <c r="Q110" s="71">
        <v>20</v>
      </c>
      <c r="R110" s="71">
        <v>7</v>
      </c>
      <c r="S110" s="71">
        <v>16</v>
      </c>
      <c r="T110" s="71">
        <v>6</v>
      </c>
      <c r="U110" s="71">
        <v>29</v>
      </c>
      <c r="V110" s="71">
        <v>11</v>
      </c>
      <c r="W110" s="71">
        <v>22</v>
      </c>
      <c r="X110" s="71">
        <v>6</v>
      </c>
      <c r="Y110" s="71">
        <v>14</v>
      </c>
      <c r="Z110" s="71">
        <v>8</v>
      </c>
      <c r="AA110" s="146">
        <v>101</v>
      </c>
      <c r="AB110" s="146">
        <v>38</v>
      </c>
      <c r="AC110" s="226"/>
      <c r="AD110" s="148" t="s">
        <v>91</v>
      </c>
      <c r="AE110" s="31">
        <v>22</v>
      </c>
      <c r="AF110" s="31">
        <v>22</v>
      </c>
      <c r="AG110" s="31">
        <v>21</v>
      </c>
      <c r="AH110" s="31">
        <v>20</v>
      </c>
      <c r="AI110" s="31">
        <v>22</v>
      </c>
      <c r="AJ110" s="146">
        <v>107</v>
      </c>
      <c r="AK110" s="125">
        <v>89</v>
      </c>
      <c r="AL110" s="71">
        <v>88</v>
      </c>
      <c r="AM110" s="71">
        <v>87</v>
      </c>
      <c r="AN110" s="71">
        <v>2</v>
      </c>
      <c r="AO110" s="71">
        <v>18</v>
      </c>
      <c r="AP110" s="226"/>
      <c r="AQ110" s="148" t="s">
        <v>91</v>
      </c>
      <c r="AR110" s="71">
        <v>20</v>
      </c>
      <c r="AS110" s="71">
        <v>1182</v>
      </c>
      <c r="AT110" s="71">
        <v>272</v>
      </c>
      <c r="AU110" s="71">
        <v>32</v>
      </c>
      <c r="AV110" s="71">
        <v>0</v>
      </c>
      <c r="AW110" s="71">
        <v>66</v>
      </c>
      <c r="AX110" s="71">
        <v>103</v>
      </c>
      <c r="AY110" s="71">
        <v>96</v>
      </c>
      <c r="AZ110" s="71">
        <v>89</v>
      </c>
      <c r="BA110" s="226"/>
      <c r="BB110" s="148" t="s">
        <v>91</v>
      </c>
      <c r="BC110" s="152">
        <v>99</v>
      </c>
      <c r="BD110" s="71">
        <v>86</v>
      </c>
      <c r="BE110" s="71">
        <v>19</v>
      </c>
      <c r="BF110" s="152">
        <v>19</v>
      </c>
      <c r="BG110" s="32">
        <v>12</v>
      </c>
      <c r="BH110" s="152">
        <v>118</v>
      </c>
      <c r="BI110" s="152">
        <v>98</v>
      </c>
      <c r="BJ110" s="226"/>
      <c r="BK110" s="148" t="s">
        <v>91</v>
      </c>
      <c r="BL110" s="71">
        <v>166</v>
      </c>
      <c r="BM110" s="71">
        <v>1</v>
      </c>
      <c r="BN110" s="71">
        <v>12</v>
      </c>
      <c r="BO110" s="71">
        <v>228</v>
      </c>
      <c r="BP110" s="71">
        <v>5</v>
      </c>
      <c r="BQ110" s="71">
        <v>60</v>
      </c>
      <c r="BR110" s="71">
        <v>383</v>
      </c>
      <c r="BS110" s="71">
        <v>55</v>
      </c>
      <c r="BT110" s="71">
        <v>5</v>
      </c>
      <c r="BU110" s="71">
        <v>13</v>
      </c>
      <c r="BV110" s="71">
        <v>0</v>
      </c>
      <c r="BW110" s="71">
        <v>10</v>
      </c>
      <c r="BX110" s="79"/>
      <c r="BY110" s="80" t="s">
        <v>155</v>
      </c>
      <c r="BZ110" s="80" t="s">
        <v>2365</v>
      </c>
      <c r="CA110" s="78">
        <v>3328</v>
      </c>
    </row>
    <row r="111" spans="1:79">
      <c r="A111" s="226"/>
      <c r="B111" s="25" t="s">
        <v>73</v>
      </c>
      <c r="C111" s="26">
        <v>2571</v>
      </c>
      <c r="D111" s="26">
        <v>1279</v>
      </c>
      <c r="E111" s="26">
        <v>2425</v>
      </c>
      <c r="F111" s="26">
        <v>1239</v>
      </c>
      <c r="G111" s="26">
        <v>2314</v>
      </c>
      <c r="H111" s="26">
        <v>1107</v>
      </c>
      <c r="I111" s="26">
        <v>1899</v>
      </c>
      <c r="J111" s="26">
        <v>939</v>
      </c>
      <c r="K111" s="26">
        <v>1646</v>
      </c>
      <c r="L111" s="26">
        <v>806</v>
      </c>
      <c r="M111" s="41">
        <v>10855</v>
      </c>
      <c r="N111" s="41">
        <v>5370</v>
      </c>
      <c r="O111" s="226"/>
      <c r="P111" s="42" t="s">
        <v>73</v>
      </c>
      <c r="Q111" s="26">
        <v>374</v>
      </c>
      <c r="R111" s="26">
        <v>155</v>
      </c>
      <c r="S111" s="26">
        <v>350</v>
      </c>
      <c r="T111" s="26">
        <v>159</v>
      </c>
      <c r="U111" s="26">
        <v>377</v>
      </c>
      <c r="V111" s="26">
        <v>165</v>
      </c>
      <c r="W111" s="26">
        <v>261</v>
      </c>
      <c r="X111" s="26">
        <v>116</v>
      </c>
      <c r="Y111" s="26">
        <v>174</v>
      </c>
      <c r="Z111" s="26">
        <v>82</v>
      </c>
      <c r="AA111" s="41">
        <v>1536</v>
      </c>
      <c r="AB111" s="41">
        <v>677</v>
      </c>
      <c r="AC111" s="226"/>
      <c r="AD111" s="42" t="s">
        <v>73</v>
      </c>
      <c r="AE111" s="41">
        <v>96</v>
      </c>
      <c r="AF111" s="41">
        <v>85</v>
      </c>
      <c r="AG111" s="41">
        <v>83</v>
      </c>
      <c r="AH111" s="41">
        <v>81</v>
      </c>
      <c r="AI111" s="41">
        <v>84</v>
      </c>
      <c r="AJ111" s="41">
        <v>429</v>
      </c>
      <c r="AK111" s="26">
        <v>316</v>
      </c>
      <c r="AL111" s="26">
        <v>184</v>
      </c>
      <c r="AM111" s="26">
        <v>98</v>
      </c>
      <c r="AN111" s="26">
        <v>22</v>
      </c>
      <c r="AO111" s="26">
        <v>83</v>
      </c>
      <c r="AP111" s="226"/>
      <c r="AQ111" s="42" t="s">
        <v>73</v>
      </c>
      <c r="AR111" s="26">
        <v>21</v>
      </c>
      <c r="AS111" s="26">
        <v>2502</v>
      </c>
      <c r="AT111" s="26">
        <v>1077</v>
      </c>
      <c r="AU111" s="26">
        <v>619</v>
      </c>
      <c r="AV111" s="26">
        <v>162</v>
      </c>
      <c r="AW111" s="26">
        <v>130</v>
      </c>
      <c r="AX111" s="26">
        <v>351</v>
      </c>
      <c r="AY111" s="26">
        <v>254</v>
      </c>
      <c r="AZ111" s="26">
        <v>232</v>
      </c>
      <c r="BA111" s="226"/>
      <c r="BB111" s="42" t="s">
        <v>73</v>
      </c>
      <c r="BC111" s="41">
        <v>305</v>
      </c>
      <c r="BD111" s="26">
        <v>219</v>
      </c>
      <c r="BE111" s="26">
        <v>43</v>
      </c>
      <c r="BF111" s="41">
        <v>33</v>
      </c>
      <c r="BG111" s="41">
        <v>20</v>
      </c>
      <c r="BH111" s="41">
        <v>338</v>
      </c>
      <c r="BI111" s="41">
        <v>239</v>
      </c>
      <c r="BJ111" s="226"/>
      <c r="BK111" s="42" t="s">
        <v>73</v>
      </c>
      <c r="BL111" s="41">
        <v>1043</v>
      </c>
      <c r="BM111" s="41">
        <v>45</v>
      </c>
      <c r="BN111" s="41">
        <v>701</v>
      </c>
      <c r="BO111" s="41">
        <v>1483</v>
      </c>
      <c r="BP111" s="41">
        <v>304</v>
      </c>
      <c r="BQ111" s="41">
        <v>797</v>
      </c>
      <c r="BR111" s="41">
        <v>1845</v>
      </c>
      <c r="BS111" s="41">
        <v>811</v>
      </c>
      <c r="BT111" s="41">
        <v>28</v>
      </c>
      <c r="BU111" s="41">
        <v>84</v>
      </c>
      <c r="BV111" s="41">
        <v>35</v>
      </c>
      <c r="BW111" s="41">
        <v>47</v>
      </c>
      <c r="BX111" s="79"/>
      <c r="BY111" s="80" t="s">
        <v>155</v>
      </c>
      <c r="BZ111" s="80" t="s">
        <v>2366</v>
      </c>
      <c r="CA111" s="78">
        <v>11542</v>
      </c>
    </row>
    <row r="112" spans="1:79">
      <c r="A112" s="226" t="s">
        <v>156</v>
      </c>
      <c r="B112" s="148" t="s">
        <v>90</v>
      </c>
      <c r="C112" s="71">
        <v>1812</v>
      </c>
      <c r="D112" s="71">
        <v>885</v>
      </c>
      <c r="E112" s="71">
        <v>1284</v>
      </c>
      <c r="F112" s="71">
        <v>607</v>
      </c>
      <c r="G112" s="71">
        <v>1274</v>
      </c>
      <c r="H112" s="71">
        <v>567</v>
      </c>
      <c r="I112" s="71">
        <v>1146</v>
      </c>
      <c r="J112" s="71">
        <v>580</v>
      </c>
      <c r="K112" s="71">
        <v>874</v>
      </c>
      <c r="L112" s="71">
        <v>449</v>
      </c>
      <c r="M112" s="146">
        <v>6390</v>
      </c>
      <c r="N112" s="146">
        <v>3088</v>
      </c>
      <c r="O112" s="226" t="s">
        <v>156</v>
      </c>
      <c r="P112" s="148" t="s">
        <v>90</v>
      </c>
      <c r="Q112" s="71">
        <v>399</v>
      </c>
      <c r="R112" s="71">
        <v>165</v>
      </c>
      <c r="S112" s="71">
        <v>278</v>
      </c>
      <c r="T112" s="71">
        <v>117</v>
      </c>
      <c r="U112" s="71">
        <v>297</v>
      </c>
      <c r="V112" s="71">
        <v>141</v>
      </c>
      <c r="W112" s="71">
        <v>222</v>
      </c>
      <c r="X112" s="71">
        <v>101</v>
      </c>
      <c r="Y112" s="71">
        <v>121</v>
      </c>
      <c r="Z112" s="71">
        <v>66</v>
      </c>
      <c r="AA112" s="146">
        <v>1317</v>
      </c>
      <c r="AB112" s="146">
        <v>590</v>
      </c>
      <c r="AC112" s="226" t="s">
        <v>156</v>
      </c>
      <c r="AD112" s="148" t="s">
        <v>90</v>
      </c>
      <c r="AE112" s="31">
        <v>63</v>
      </c>
      <c r="AF112" s="31">
        <v>64</v>
      </c>
      <c r="AG112" s="31">
        <v>60</v>
      </c>
      <c r="AH112" s="31">
        <v>72</v>
      </c>
      <c r="AI112" s="31">
        <v>78</v>
      </c>
      <c r="AJ112" s="146">
        <v>337</v>
      </c>
      <c r="AK112" s="125">
        <v>222</v>
      </c>
      <c r="AL112" s="71">
        <v>99</v>
      </c>
      <c r="AM112" s="71">
        <v>10</v>
      </c>
      <c r="AN112" s="71">
        <v>9</v>
      </c>
      <c r="AO112" s="71">
        <v>61</v>
      </c>
      <c r="AP112" s="226" t="s">
        <v>156</v>
      </c>
      <c r="AQ112" s="148" t="s">
        <v>90</v>
      </c>
      <c r="AR112" s="71">
        <v>102</v>
      </c>
      <c r="AS112" s="71">
        <v>663</v>
      </c>
      <c r="AT112" s="71">
        <v>729</v>
      </c>
      <c r="AU112" s="71">
        <v>617</v>
      </c>
      <c r="AV112" s="71">
        <v>130</v>
      </c>
      <c r="AW112" s="71">
        <v>54</v>
      </c>
      <c r="AX112" s="71">
        <v>263</v>
      </c>
      <c r="AY112" s="71">
        <v>187</v>
      </c>
      <c r="AZ112" s="71">
        <v>183</v>
      </c>
      <c r="BA112" s="226" t="s">
        <v>156</v>
      </c>
      <c r="BB112" s="148" t="s">
        <v>90</v>
      </c>
      <c r="BC112" s="152">
        <v>205</v>
      </c>
      <c r="BD112" s="71">
        <v>141</v>
      </c>
      <c r="BE112" s="71">
        <v>7</v>
      </c>
      <c r="BF112" s="152">
        <v>17</v>
      </c>
      <c r="BG112" s="32">
        <v>9</v>
      </c>
      <c r="BH112" s="152">
        <v>222</v>
      </c>
      <c r="BI112" s="152">
        <v>150</v>
      </c>
      <c r="BJ112" s="226" t="s">
        <v>156</v>
      </c>
      <c r="BK112" s="148" t="s">
        <v>90</v>
      </c>
      <c r="BL112" s="71">
        <v>1638</v>
      </c>
      <c r="BM112" s="71">
        <v>42</v>
      </c>
      <c r="BN112" s="71">
        <v>456</v>
      </c>
      <c r="BO112" s="71">
        <v>1275</v>
      </c>
      <c r="BP112" s="71">
        <v>98</v>
      </c>
      <c r="BQ112" s="71">
        <v>994</v>
      </c>
      <c r="BR112" s="71">
        <v>1514</v>
      </c>
      <c r="BS112" s="71">
        <v>926</v>
      </c>
      <c r="BT112" s="71">
        <v>13</v>
      </c>
      <c r="BU112" s="71">
        <v>52</v>
      </c>
      <c r="BV112" s="71">
        <v>40</v>
      </c>
      <c r="BW112" s="71">
        <v>79</v>
      </c>
      <c r="BX112" s="79"/>
      <c r="BY112" s="80" t="s">
        <v>156</v>
      </c>
      <c r="BZ112" s="80" t="s">
        <v>2367</v>
      </c>
      <c r="CA112" s="78">
        <v>6733</v>
      </c>
    </row>
    <row r="113" spans="1:79">
      <c r="A113" s="226"/>
      <c r="B113" s="148" t="s">
        <v>91</v>
      </c>
      <c r="C113" s="71">
        <v>258</v>
      </c>
      <c r="D113" s="71">
        <v>127</v>
      </c>
      <c r="E113" s="71">
        <v>244</v>
      </c>
      <c r="F113" s="71">
        <v>119</v>
      </c>
      <c r="G113" s="71">
        <v>260</v>
      </c>
      <c r="H113" s="71">
        <v>132</v>
      </c>
      <c r="I113" s="71">
        <v>228</v>
      </c>
      <c r="J113" s="71">
        <v>112</v>
      </c>
      <c r="K113" s="71">
        <v>178</v>
      </c>
      <c r="L113" s="71">
        <v>92</v>
      </c>
      <c r="M113" s="146">
        <v>1168</v>
      </c>
      <c r="N113" s="146">
        <v>582</v>
      </c>
      <c r="O113" s="226"/>
      <c r="P113" s="148" t="s">
        <v>91</v>
      </c>
      <c r="Q113" s="71">
        <v>42</v>
      </c>
      <c r="R113" s="71">
        <v>22</v>
      </c>
      <c r="S113" s="71">
        <v>26</v>
      </c>
      <c r="T113" s="71">
        <v>8</v>
      </c>
      <c r="U113" s="71">
        <v>31</v>
      </c>
      <c r="V113" s="71">
        <v>9</v>
      </c>
      <c r="W113" s="71">
        <v>32</v>
      </c>
      <c r="X113" s="71">
        <v>14</v>
      </c>
      <c r="Y113" s="71">
        <v>7</v>
      </c>
      <c r="Z113" s="71">
        <v>5</v>
      </c>
      <c r="AA113" s="146">
        <v>138</v>
      </c>
      <c r="AB113" s="146">
        <v>58</v>
      </c>
      <c r="AC113" s="226"/>
      <c r="AD113" s="148" t="s">
        <v>91</v>
      </c>
      <c r="AE113" s="31">
        <v>9</v>
      </c>
      <c r="AF113" s="31">
        <v>9</v>
      </c>
      <c r="AG113" s="31">
        <v>9</v>
      </c>
      <c r="AH113" s="31">
        <v>9</v>
      </c>
      <c r="AI113" s="31">
        <v>9</v>
      </c>
      <c r="AJ113" s="146">
        <v>45</v>
      </c>
      <c r="AK113" s="125">
        <v>43</v>
      </c>
      <c r="AL113" s="71">
        <v>29</v>
      </c>
      <c r="AM113" s="71">
        <v>25</v>
      </c>
      <c r="AN113" s="71">
        <v>6</v>
      </c>
      <c r="AO113" s="71">
        <v>8</v>
      </c>
      <c r="AP113" s="226"/>
      <c r="AQ113" s="148" t="s">
        <v>91</v>
      </c>
      <c r="AR113" s="71">
        <v>642</v>
      </c>
      <c r="AS113" s="71">
        <v>182</v>
      </c>
      <c r="AT113" s="71">
        <v>79</v>
      </c>
      <c r="AU113" s="71">
        <v>61</v>
      </c>
      <c r="AV113" s="71">
        <v>75</v>
      </c>
      <c r="AW113" s="71">
        <v>34</v>
      </c>
      <c r="AX113" s="71">
        <v>43</v>
      </c>
      <c r="AY113" s="71">
        <v>39</v>
      </c>
      <c r="AZ113" s="71">
        <v>40</v>
      </c>
      <c r="BA113" s="226"/>
      <c r="BB113" s="148" t="s">
        <v>91</v>
      </c>
      <c r="BC113" s="152">
        <v>41</v>
      </c>
      <c r="BD113" s="71">
        <v>29</v>
      </c>
      <c r="BE113" s="71">
        <v>11</v>
      </c>
      <c r="BF113" s="152">
        <v>12</v>
      </c>
      <c r="BG113" s="32">
        <v>10</v>
      </c>
      <c r="BH113" s="152">
        <v>53</v>
      </c>
      <c r="BI113" s="152">
        <v>39</v>
      </c>
      <c r="BJ113" s="226"/>
      <c r="BK113" s="148" t="s">
        <v>91</v>
      </c>
      <c r="BL113" s="71">
        <v>421</v>
      </c>
      <c r="BM113" s="71">
        <v>51</v>
      </c>
      <c r="BN113" s="71">
        <v>468</v>
      </c>
      <c r="BO113" s="71">
        <v>405</v>
      </c>
      <c r="BP113" s="71">
        <v>65</v>
      </c>
      <c r="BQ113" s="71">
        <v>226</v>
      </c>
      <c r="BR113" s="71">
        <v>380</v>
      </c>
      <c r="BS113" s="71">
        <v>154</v>
      </c>
      <c r="BT113" s="71">
        <v>12</v>
      </c>
      <c r="BU113" s="71">
        <v>15</v>
      </c>
      <c r="BV113" s="71">
        <v>34</v>
      </c>
      <c r="BW113" s="71">
        <v>0</v>
      </c>
      <c r="BX113" s="79"/>
      <c r="BY113" s="80" t="s">
        <v>156</v>
      </c>
      <c r="BZ113" s="80" t="s">
        <v>2368</v>
      </c>
      <c r="CA113" s="78">
        <v>1862</v>
      </c>
    </row>
    <row r="114" spans="1:79">
      <c r="A114" s="226"/>
      <c r="B114" s="25" t="s">
        <v>73</v>
      </c>
      <c r="C114" s="26">
        <v>2070</v>
      </c>
      <c r="D114" s="26">
        <v>1012</v>
      </c>
      <c r="E114" s="26">
        <v>1528</v>
      </c>
      <c r="F114" s="26">
        <v>726</v>
      </c>
      <c r="G114" s="26">
        <v>1534</v>
      </c>
      <c r="H114" s="26">
        <v>699</v>
      </c>
      <c r="I114" s="26">
        <v>1374</v>
      </c>
      <c r="J114" s="26">
        <v>692</v>
      </c>
      <c r="K114" s="26">
        <v>1052</v>
      </c>
      <c r="L114" s="26">
        <v>541</v>
      </c>
      <c r="M114" s="41">
        <v>7558</v>
      </c>
      <c r="N114" s="41">
        <v>3670</v>
      </c>
      <c r="O114" s="226"/>
      <c r="P114" s="42" t="s">
        <v>73</v>
      </c>
      <c r="Q114" s="26">
        <v>441</v>
      </c>
      <c r="R114" s="26">
        <v>187</v>
      </c>
      <c r="S114" s="26">
        <v>304</v>
      </c>
      <c r="T114" s="26">
        <v>125</v>
      </c>
      <c r="U114" s="26">
        <v>328</v>
      </c>
      <c r="V114" s="26">
        <v>150</v>
      </c>
      <c r="W114" s="26">
        <v>254</v>
      </c>
      <c r="X114" s="26">
        <v>115</v>
      </c>
      <c r="Y114" s="26">
        <v>128</v>
      </c>
      <c r="Z114" s="26">
        <v>71</v>
      </c>
      <c r="AA114" s="41">
        <v>1455</v>
      </c>
      <c r="AB114" s="41">
        <v>648</v>
      </c>
      <c r="AC114" s="226"/>
      <c r="AD114" s="42" t="s">
        <v>73</v>
      </c>
      <c r="AE114" s="41">
        <v>72</v>
      </c>
      <c r="AF114" s="41">
        <v>73</v>
      </c>
      <c r="AG114" s="41">
        <v>69</v>
      </c>
      <c r="AH114" s="41">
        <v>81</v>
      </c>
      <c r="AI114" s="41">
        <v>87</v>
      </c>
      <c r="AJ114" s="41">
        <v>382</v>
      </c>
      <c r="AK114" s="26">
        <v>265</v>
      </c>
      <c r="AL114" s="26">
        <v>128</v>
      </c>
      <c r="AM114" s="26">
        <v>35</v>
      </c>
      <c r="AN114" s="26">
        <v>15</v>
      </c>
      <c r="AO114" s="26">
        <v>69</v>
      </c>
      <c r="AP114" s="226"/>
      <c r="AQ114" s="42" t="s">
        <v>73</v>
      </c>
      <c r="AR114" s="26">
        <v>744</v>
      </c>
      <c r="AS114" s="26">
        <v>845</v>
      </c>
      <c r="AT114" s="26">
        <v>808</v>
      </c>
      <c r="AU114" s="26">
        <v>678</v>
      </c>
      <c r="AV114" s="26">
        <v>205</v>
      </c>
      <c r="AW114" s="26">
        <v>88</v>
      </c>
      <c r="AX114" s="26">
        <v>306</v>
      </c>
      <c r="AY114" s="26">
        <v>226</v>
      </c>
      <c r="AZ114" s="26">
        <v>223</v>
      </c>
      <c r="BA114" s="226"/>
      <c r="BB114" s="42" t="s">
        <v>73</v>
      </c>
      <c r="BC114" s="41">
        <v>246</v>
      </c>
      <c r="BD114" s="26">
        <v>170</v>
      </c>
      <c r="BE114" s="26">
        <v>18</v>
      </c>
      <c r="BF114" s="41">
        <v>29</v>
      </c>
      <c r="BG114" s="41">
        <v>19</v>
      </c>
      <c r="BH114" s="41">
        <v>275</v>
      </c>
      <c r="BI114" s="41">
        <v>189</v>
      </c>
      <c r="BJ114" s="226"/>
      <c r="BK114" s="42" t="s">
        <v>73</v>
      </c>
      <c r="BL114" s="41">
        <v>2059</v>
      </c>
      <c r="BM114" s="41">
        <v>93</v>
      </c>
      <c r="BN114" s="41">
        <v>924</v>
      </c>
      <c r="BO114" s="41">
        <v>1680</v>
      </c>
      <c r="BP114" s="41">
        <v>163</v>
      </c>
      <c r="BQ114" s="41">
        <v>1220</v>
      </c>
      <c r="BR114" s="41">
        <v>1894</v>
      </c>
      <c r="BS114" s="41">
        <v>1080</v>
      </c>
      <c r="BT114" s="41">
        <v>25</v>
      </c>
      <c r="BU114" s="41">
        <v>67</v>
      </c>
      <c r="BV114" s="41">
        <v>74</v>
      </c>
      <c r="BW114" s="41">
        <v>79</v>
      </c>
      <c r="BX114" s="79"/>
      <c r="BY114" s="80" t="s">
        <v>156</v>
      </c>
      <c r="BZ114" s="80" t="s">
        <v>2369</v>
      </c>
      <c r="CA114" s="78">
        <v>8595</v>
      </c>
    </row>
    <row r="115" spans="1:79" ht="14.45" customHeight="1">
      <c r="A115" s="226" t="s">
        <v>157</v>
      </c>
      <c r="B115" s="148" t="s">
        <v>90</v>
      </c>
      <c r="C115" s="71">
        <v>709</v>
      </c>
      <c r="D115" s="71">
        <v>335</v>
      </c>
      <c r="E115" s="71">
        <v>442</v>
      </c>
      <c r="F115" s="71">
        <v>230</v>
      </c>
      <c r="G115" s="71">
        <v>357</v>
      </c>
      <c r="H115" s="71">
        <v>170</v>
      </c>
      <c r="I115" s="71">
        <v>328</v>
      </c>
      <c r="J115" s="71">
        <v>150</v>
      </c>
      <c r="K115" s="71">
        <v>224</v>
      </c>
      <c r="L115" s="71">
        <v>116</v>
      </c>
      <c r="M115" s="146">
        <v>2060</v>
      </c>
      <c r="N115" s="146">
        <v>1001</v>
      </c>
      <c r="O115" s="226" t="s">
        <v>157</v>
      </c>
      <c r="P115" s="148" t="s">
        <v>90</v>
      </c>
      <c r="Q115" s="71">
        <v>90</v>
      </c>
      <c r="R115" s="71">
        <v>37</v>
      </c>
      <c r="S115" s="71">
        <v>67</v>
      </c>
      <c r="T115" s="71">
        <v>28</v>
      </c>
      <c r="U115" s="71">
        <v>43</v>
      </c>
      <c r="V115" s="71">
        <v>19</v>
      </c>
      <c r="W115" s="71">
        <v>64</v>
      </c>
      <c r="X115" s="71">
        <v>29</v>
      </c>
      <c r="Y115" s="71">
        <v>42</v>
      </c>
      <c r="Z115" s="71">
        <v>22</v>
      </c>
      <c r="AA115" s="146">
        <v>306</v>
      </c>
      <c r="AB115" s="146">
        <v>135</v>
      </c>
      <c r="AC115" s="226" t="s">
        <v>157</v>
      </c>
      <c r="AD115" s="148" t="s">
        <v>90</v>
      </c>
      <c r="AE115" s="31">
        <v>22</v>
      </c>
      <c r="AF115" s="31">
        <v>20</v>
      </c>
      <c r="AG115" s="31">
        <v>21</v>
      </c>
      <c r="AH115" s="31">
        <v>20</v>
      </c>
      <c r="AI115" s="31">
        <v>17</v>
      </c>
      <c r="AJ115" s="146">
        <v>100</v>
      </c>
      <c r="AK115" s="125">
        <v>72</v>
      </c>
      <c r="AL115" s="71">
        <v>40</v>
      </c>
      <c r="AM115" s="71">
        <v>18</v>
      </c>
      <c r="AN115" s="71">
        <v>4</v>
      </c>
      <c r="AO115" s="71">
        <v>21</v>
      </c>
      <c r="AP115" s="226" t="s">
        <v>157</v>
      </c>
      <c r="AQ115" s="148" t="s">
        <v>90</v>
      </c>
      <c r="AR115" s="71">
        <v>0</v>
      </c>
      <c r="AS115" s="71">
        <v>388</v>
      </c>
      <c r="AT115" s="71">
        <v>208</v>
      </c>
      <c r="AU115" s="71">
        <v>140</v>
      </c>
      <c r="AV115" s="71">
        <v>94</v>
      </c>
      <c r="AW115" s="71">
        <v>20</v>
      </c>
      <c r="AX115" s="71">
        <v>85</v>
      </c>
      <c r="AY115" s="71">
        <v>64</v>
      </c>
      <c r="AZ115" s="71">
        <v>66</v>
      </c>
      <c r="BA115" s="226" t="s">
        <v>157</v>
      </c>
      <c r="BB115" s="148" t="s">
        <v>90</v>
      </c>
      <c r="BC115" s="152">
        <v>67</v>
      </c>
      <c r="BD115" s="71">
        <v>48</v>
      </c>
      <c r="BE115" s="71">
        <v>4</v>
      </c>
      <c r="BF115" s="152">
        <v>8</v>
      </c>
      <c r="BG115" s="32">
        <v>1</v>
      </c>
      <c r="BH115" s="152">
        <v>75</v>
      </c>
      <c r="BI115" s="152">
        <v>49</v>
      </c>
      <c r="BJ115" s="226" t="s">
        <v>157</v>
      </c>
      <c r="BK115" s="148" t="s">
        <v>90</v>
      </c>
      <c r="BL115" s="71">
        <v>264</v>
      </c>
      <c r="BM115" s="71">
        <v>33</v>
      </c>
      <c r="BN115" s="71">
        <v>270</v>
      </c>
      <c r="BO115" s="71">
        <v>361</v>
      </c>
      <c r="BP115" s="71">
        <v>4</v>
      </c>
      <c r="BQ115" s="71">
        <v>280</v>
      </c>
      <c r="BR115" s="71">
        <v>585</v>
      </c>
      <c r="BS115" s="71">
        <v>283</v>
      </c>
      <c r="BT115" s="71">
        <v>10</v>
      </c>
      <c r="BU115" s="71">
        <v>16</v>
      </c>
      <c r="BV115" s="71">
        <v>14</v>
      </c>
      <c r="BW115" s="71">
        <v>15</v>
      </c>
      <c r="BX115" s="79"/>
      <c r="BY115" s="80" t="s">
        <v>157</v>
      </c>
      <c r="BZ115" s="80" t="s">
        <v>2370</v>
      </c>
      <c r="CA115" s="78">
        <v>2430</v>
      </c>
    </row>
    <row r="116" spans="1:79">
      <c r="A116" s="226"/>
      <c r="B116" s="148" t="s">
        <v>91</v>
      </c>
      <c r="C116" s="71">
        <v>0</v>
      </c>
      <c r="D116" s="71">
        <v>0</v>
      </c>
      <c r="E116" s="71">
        <v>0</v>
      </c>
      <c r="F116" s="71">
        <v>0</v>
      </c>
      <c r="G116" s="71">
        <v>0</v>
      </c>
      <c r="H116" s="71">
        <v>0</v>
      </c>
      <c r="I116" s="71">
        <v>0</v>
      </c>
      <c r="J116" s="71">
        <v>0</v>
      </c>
      <c r="K116" s="71">
        <v>0</v>
      </c>
      <c r="L116" s="71">
        <v>0</v>
      </c>
      <c r="M116" s="146">
        <v>0</v>
      </c>
      <c r="N116" s="146">
        <v>0</v>
      </c>
      <c r="O116" s="226"/>
      <c r="P116" s="148" t="s">
        <v>91</v>
      </c>
      <c r="Q116" s="71">
        <v>0</v>
      </c>
      <c r="R116" s="71">
        <v>0</v>
      </c>
      <c r="S116" s="71">
        <v>0</v>
      </c>
      <c r="T116" s="71">
        <v>0</v>
      </c>
      <c r="U116" s="71">
        <v>0</v>
      </c>
      <c r="V116" s="71">
        <v>0</v>
      </c>
      <c r="W116" s="71">
        <v>0</v>
      </c>
      <c r="X116" s="71">
        <v>0</v>
      </c>
      <c r="Y116" s="71">
        <v>0</v>
      </c>
      <c r="Z116" s="71">
        <v>0</v>
      </c>
      <c r="AA116" s="146">
        <v>0</v>
      </c>
      <c r="AB116" s="146">
        <v>0</v>
      </c>
      <c r="AC116" s="226"/>
      <c r="AD116" s="148" t="s">
        <v>91</v>
      </c>
      <c r="AE116" s="31">
        <v>0</v>
      </c>
      <c r="AF116" s="31">
        <v>0</v>
      </c>
      <c r="AG116" s="31">
        <v>0</v>
      </c>
      <c r="AH116" s="31">
        <v>0</v>
      </c>
      <c r="AI116" s="31">
        <v>0</v>
      </c>
      <c r="AJ116" s="146">
        <v>0</v>
      </c>
      <c r="AK116" s="125">
        <v>0</v>
      </c>
      <c r="AL116" s="71">
        <v>0</v>
      </c>
      <c r="AM116" s="71">
        <v>0</v>
      </c>
      <c r="AN116" s="71">
        <v>0</v>
      </c>
      <c r="AO116" s="71">
        <v>0</v>
      </c>
      <c r="AP116" s="226"/>
      <c r="AQ116" s="148" t="s">
        <v>91</v>
      </c>
      <c r="AR116" s="71">
        <v>0</v>
      </c>
      <c r="AS116" s="71">
        <v>0</v>
      </c>
      <c r="AT116" s="71">
        <v>0</v>
      </c>
      <c r="AU116" s="71">
        <v>0</v>
      </c>
      <c r="AV116" s="71">
        <v>0</v>
      </c>
      <c r="AW116" s="71">
        <v>0</v>
      </c>
      <c r="AX116" s="71">
        <v>0</v>
      </c>
      <c r="AY116" s="71">
        <v>0</v>
      </c>
      <c r="AZ116" s="71">
        <v>0</v>
      </c>
      <c r="BA116" s="226"/>
      <c r="BB116" s="148" t="s">
        <v>91</v>
      </c>
      <c r="BC116" s="152">
        <v>0</v>
      </c>
      <c r="BD116" s="71">
        <v>0</v>
      </c>
      <c r="BE116" s="71">
        <v>0</v>
      </c>
      <c r="BF116" s="152">
        <v>0</v>
      </c>
      <c r="BG116" s="32">
        <v>0</v>
      </c>
      <c r="BH116" s="152">
        <v>0</v>
      </c>
      <c r="BI116" s="152">
        <v>0</v>
      </c>
      <c r="BJ116" s="226"/>
      <c r="BK116" s="148" t="s">
        <v>91</v>
      </c>
      <c r="BL116" s="71">
        <v>0</v>
      </c>
      <c r="BM116" s="71">
        <v>0</v>
      </c>
      <c r="BN116" s="71">
        <v>0</v>
      </c>
      <c r="BO116" s="71">
        <v>0</v>
      </c>
      <c r="BP116" s="71">
        <v>0</v>
      </c>
      <c r="BQ116" s="71">
        <v>0</v>
      </c>
      <c r="BR116" s="71">
        <v>0</v>
      </c>
      <c r="BS116" s="71">
        <v>0</v>
      </c>
      <c r="BT116" s="71">
        <v>0</v>
      </c>
      <c r="BU116" s="71">
        <v>0</v>
      </c>
      <c r="BV116" s="71">
        <v>0</v>
      </c>
      <c r="BW116" s="71">
        <v>0</v>
      </c>
      <c r="BX116" s="79"/>
      <c r="BY116" s="80" t="s">
        <v>157</v>
      </c>
      <c r="BZ116" s="80" t="s">
        <v>2371</v>
      </c>
      <c r="CA116" s="78">
        <v>0</v>
      </c>
    </row>
    <row r="117" spans="1:79">
      <c r="A117" s="226"/>
      <c r="B117" s="25" t="s">
        <v>73</v>
      </c>
      <c r="C117" s="26">
        <v>709</v>
      </c>
      <c r="D117" s="26">
        <v>335</v>
      </c>
      <c r="E117" s="26">
        <v>442</v>
      </c>
      <c r="F117" s="26">
        <v>230</v>
      </c>
      <c r="G117" s="26">
        <v>357</v>
      </c>
      <c r="H117" s="26">
        <v>170</v>
      </c>
      <c r="I117" s="26">
        <v>328</v>
      </c>
      <c r="J117" s="26">
        <v>150</v>
      </c>
      <c r="K117" s="26">
        <v>224</v>
      </c>
      <c r="L117" s="26">
        <v>116</v>
      </c>
      <c r="M117" s="41">
        <v>2060</v>
      </c>
      <c r="N117" s="41">
        <v>1001</v>
      </c>
      <c r="O117" s="226"/>
      <c r="P117" s="42" t="s">
        <v>73</v>
      </c>
      <c r="Q117" s="26">
        <v>90</v>
      </c>
      <c r="R117" s="26">
        <v>37</v>
      </c>
      <c r="S117" s="26">
        <v>67</v>
      </c>
      <c r="T117" s="26">
        <v>28</v>
      </c>
      <c r="U117" s="26">
        <v>43</v>
      </c>
      <c r="V117" s="26">
        <v>19</v>
      </c>
      <c r="W117" s="26">
        <v>64</v>
      </c>
      <c r="X117" s="26">
        <v>29</v>
      </c>
      <c r="Y117" s="26">
        <v>42</v>
      </c>
      <c r="Z117" s="26">
        <v>22</v>
      </c>
      <c r="AA117" s="41">
        <v>306</v>
      </c>
      <c r="AB117" s="41">
        <v>135</v>
      </c>
      <c r="AC117" s="226"/>
      <c r="AD117" s="42" t="s">
        <v>73</v>
      </c>
      <c r="AE117" s="41">
        <v>22</v>
      </c>
      <c r="AF117" s="41">
        <v>20</v>
      </c>
      <c r="AG117" s="41">
        <v>21</v>
      </c>
      <c r="AH117" s="41">
        <v>20</v>
      </c>
      <c r="AI117" s="41">
        <v>17</v>
      </c>
      <c r="AJ117" s="41">
        <v>100</v>
      </c>
      <c r="AK117" s="26">
        <v>72</v>
      </c>
      <c r="AL117" s="26">
        <v>40</v>
      </c>
      <c r="AM117" s="26">
        <v>18</v>
      </c>
      <c r="AN117" s="26">
        <v>4</v>
      </c>
      <c r="AO117" s="26">
        <v>21</v>
      </c>
      <c r="AP117" s="226"/>
      <c r="AQ117" s="42" t="s">
        <v>73</v>
      </c>
      <c r="AR117" s="26">
        <v>0</v>
      </c>
      <c r="AS117" s="26">
        <v>388</v>
      </c>
      <c r="AT117" s="26">
        <v>208</v>
      </c>
      <c r="AU117" s="26">
        <v>140</v>
      </c>
      <c r="AV117" s="26">
        <v>94</v>
      </c>
      <c r="AW117" s="26">
        <v>20</v>
      </c>
      <c r="AX117" s="26">
        <v>85</v>
      </c>
      <c r="AY117" s="26">
        <v>64</v>
      </c>
      <c r="AZ117" s="26">
        <v>66</v>
      </c>
      <c r="BA117" s="226"/>
      <c r="BB117" s="42" t="s">
        <v>73</v>
      </c>
      <c r="BC117" s="41">
        <v>67</v>
      </c>
      <c r="BD117" s="26">
        <v>48</v>
      </c>
      <c r="BE117" s="26">
        <v>4</v>
      </c>
      <c r="BF117" s="41">
        <v>8</v>
      </c>
      <c r="BG117" s="41">
        <v>1</v>
      </c>
      <c r="BH117" s="41">
        <v>75</v>
      </c>
      <c r="BI117" s="41">
        <v>49</v>
      </c>
      <c r="BJ117" s="226"/>
      <c r="BK117" s="42" t="s">
        <v>73</v>
      </c>
      <c r="BL117" s="41">
        <v>264</v>
      </c>
      <c r="BM117" s="41">
        <v>33</v>
      </c>
      <c r="BN117" s="41">
        <v>270</v>
      </c>
      <c r="BO117" s="41">
        <v>361</v>
      </c>
      <c r="BP117" s="41">
        <v>4</v>
      </c>
      <c r="BQ117" s="41">
        <v>280</v>
      </c>
      <c r="BR117" s="41">
        <v>585</v>
      </c>
      <c r="BS117" s="41">
        <v>283</v>
      </c>
      <c r="BT117" s="41">
        <v>10</v>
      </c>
      <c r="BU117" s="41">
        <v>16</v>
      </c>
      <c r="BV117" s="41">
        <v>14</v>
      </c>
      <c r="BW117" s="41">
        <v>15</v>
      </c>
      <c r="BX117" s="79"/>
      <c r="BY117" s="80" t="s">
        <v>157</v>
      </c>
      <c r="BZ117" s="80" t="s">
        <v>2372</v>
      </c>
      <c r="CA117" s="78">
        <v>2430</v>
      </c>
    </row>
    <row r="118" spans="1:79">
      <c r="A118" s="33" t="s">
        <v>97</v>
      </c>
      <c r="B118" s="148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146"/>
      <c r="N118" s="146"/>
      <c r="O118" s="33" t="s">
        <v>97</v>
      </c>
      <c r="P118" s="33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33" t="s">
        <v>97</v>
      </c>
      <c r="AD118" s="33"/>
      <c r="AE118" s="146"/>
      <c r="AF118" s="146"/>
      <c r="AG118" s="146"/>
      <c r="AH118" s="146"/>
      <c r="AI118" s="146"/>
      <c r="AJ118" s="146"/>
      <c r="AK118" s="146"/>
      <c r="AL118" s="146"/>
      <c r="AM118" s="146"/>
      <c r="AN118" s="146"/>
      <c r="AO118" s="146"/>
      <c r="AP118" s="33" t="s">
        <v>97</v>
      </c>
      <c r="AQ118" s="148"/>
      <c r="AR118" s="31"/>
      <c r="AS118" s="31"/>
      <c r="AT118" s="31"/>
      <c r="AU118" s="31"/>
      <c r="AV118" s="31"/>
      <c r="AW118" s="31"/>
      <c r="AX118" s="31"/>
      <c r="AY118" s="31"/>
      <c r="AZ118" s="31"/>
      <c r="BA118" s="33" t="s">
        <v>97</v>
      </c>
      <c r="BB118" s="148"/>
      <c r="BC118" s="152"/>
      <c r="BD118" s="152"/>
      <c r="BE118" s="152"/>
      <c r="BF118" s="152"/>
      <c r="BG118" s="32"/>
      <c r="BH118" s="32"/>
      <c r="BI118" s="32"/>
      <c r="BJ118" s="33" t="s">
        <v>97</v>
      </c>
      <c r="BK118" s="148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79"/>
      <c r="BY118" s="80" t="str">
        <f>IF(A118="",BY117,A118)</f>
        <v>ANALAMANGA</v>
      </c>
      <c r="BZ118" s="80" t="str">
        <f>BY118&amp;B118</f>
        <v>ANALAMANGA</v>
      </c>
      <c r="CA118" s="78">
        <f>(AR118+2*AS118+3*AT118+4*AU118+5*AV118)</f>
        <v>0</v>
      </c>
    </row>
    <row r="119" spans="1:79" ht="14.45" customHeight="1">
      <c r="A119" s="226" t="s">
        <v>158</v>
      </c>
      <c r="B119" s="148" t="s">
        <v>90</v>
      </c>
      <c r="C119" s="71">
        <v>8479</v>
      </c>
      <c r="D119" s="71">
        <v>4136</v>
      </c>
      <c r="E119" s="71">
        <v>7447</v>
      </c>
      <c r="F119" s="71">
        <v>3663</v>
      </c>
      <c r="G119" s="71">
        <v>7334</v>
      </c>
      <c r="H119" s="71">
        <v>3587</v>
      </c>
      <c r="I119" s="71">
        <v>6545</v>
      </c>
      <c r="J119" s="71">
        <v>3138</v>
      </c>
      <c r="K119" s="71">
        <v>6011</v>
      </c>
      <c r="L119" s="71">
        <v>2968</v>
      </c>
      <c r="M119" s="146">
        <v>35816</v>
      </c>
      <c r="N119" s="146">
        <v>17492</v>
      </c>
      <c r="O119" s="226" t="s">
        <v>158</v>
      </c>
      <c r="P119" s="148" t="s">
        <v>90</v>
      </c>
      <c r="Q119" s="71">
        <v>531</v>
      </c>
      <c r="R119" s="71">
        <v>210</v>
      </c>
      <c r="S119" s="71">
        <v>407</v>
      </c>
      <c r="T119" s="71">
        <v>173</v>
      </c>
      <c r="U119" s="71">
        <v>486</v>
      </c>
      <c r="V119" s="71">
        <v>184</v>
      </c>
      <c r="W119" s="71">
        <v>430</v>
      </c>
      <c r="X119" s="71">
        <v>176</v>
      </c>
      <c r="Y119" s="71">
        <v>344</v>
      </c>
      <c r="Z119" s="71">
        <v>152</v>
      </c>
      <c r="AA119" s="146">
        <v>2198</v>
      </c>
      <c r="AB119" s="146">
        <v>895</v>
      </c>
      <c r="AC119" s="226" t="s">
        <v>158</v>
      </c>
      <c r="AD119" s="148" t="s">
        <v>90</v>
      </c>
      <c r="AE119" s="31">
        <v>399</v>
      </c>
      <c r="AF119" s="31">
        <v>381</v>
      </c>
      <c r="AG119" s="31">
        <v>386</v>
      </c>
      <c r="AH119" s="31">
        <v>350</v>
      </c>
      <c r="AI119" s="31">
        <v>351</v>
      </c>
      <c r="AJ119" s="146">
        <v>1867</v>
      </c>
      <c r="AK119" s="125">
        <v>1502</v>
      </c>
      <c r="AL119" s="71">
        <v>1456</v>
      </c>
      <c r="AM119" s="71">
        <v>983</v>
      </c>
      <c r="AN119" s="71">
        <v>70</v>
      </c>
      <c r="AO119" s="71">
        <v>329</v>
      </c>
      <c r="AP119" s="226" t="s">
        <v>158</v>
      </c>
      <c r="AQ119" s="148" t="s">
        <v>90</v>
      </c>
      <c r="AR119" s="71">
        <v>1524</v>
      </c>
      <c r="AS119" s="71">
        <v>8770</v>
      </c>
      <c r="AT119" s="71">
        <v>4504</v>
      </c>
      <c r="AU119" s="71">
        <v>2021</v>
      </c>
      <c r="AV119" s="71">
        <v>438</v>
      </c>
      <c r="AW119" s="71">
        <v>1016</v>
      </c>
      <c r="AX119" s="71">
        <v>1638</v>
      </c>
      <c r="AY119" s="71">
        <v>1481</v>
      </c>
      <c r="AZ119" s="71">
        <v>1427</v>
      </c>
      <c r="BA119" s="226" t="s">
        <v>158</v>
      </c>
      <c r="BB119" s="148" t="s">
        <v>90</v>
      </c>
      <c r="BC119" s="152">
        <v>1591</v>
      </c>
      <c r="BD119" s="71">
        <v>1387</v>
      </c>
      <c r="BE119" s="71">
        <v>204</v>
      </c>
      <c r="BF119" s="152">
        <v>410</v>
      </c>
      <c r="BG119" s="32">
        <v>230</v>
      </c>
      <c r="BH119" s="152">
        <v>2001</v>
      </c>
      <c r="BI119" s="152">
        <v>1617</v>
      </c>
      <c r="BJ119" s="226" t="s">
        <v>158</v>
      </c>
      <c r="BK119" s="148" t="s">
        <v>90</v>
      </c>
      <c r="BL119" s="71">
        <v>4826</v>
      </c>
      <c r="BM119" s="71">
        <v>1813</v>
      </c>
      <c r="BN119" s="71">
        <v>3820</v>
      </c>
      <c r="BO119" s="71">
        <v>4729</v>
      </c>
      <c r="BP119" s="71">
        <v>1448</v>
      </c>
      <c r="BQ119" s="71">
        <v>3493</v>
      </c>
      <c r="BR119" s="71">
        <v>4748</v>
      </c>
      <c r="BS119" s="71">
        <v>2709</v>
      </c>
      <c r="BT119" s="71">
        <v>221</v>
      </c>
      <c r="BU119" s="71">
        <v>275</v>
      </c>
      <c r="BV119" s="71">
        <v>326</v>
      </c>
      <c r="BW119" s="71">
        <v>712</v>
      </c>
      <c r="BX119" s="79"/>
      <c r="BY119" s="80" t="s">
        <v>158</v>
      </c>
      <c r="BZ119" s="80" t="s">
        <v>2376</v>
      </c>
      <c r="CA119" s="78">
        <v>42850</v>
      </c>
    </row>
    <row r="120" spans="1:79">
      <c r="A120" s="226"/>
      <c r="B120" s="148" t="s">
        <v>91</v>
      </c>
      <c r="C120" s="71">
        <v>554</v>
      </c>
      <c r="D120" s="71">
        <v>262</v>
      </c>
      <c r="E120" s="71">
        <v>490</v>
      </c>
      <c r="F120" s="71">
        <v>219</v>
      </c>
      <c r="G120" s="71">
        <v>488</v>
      </c>
      <c r="H120" s="71">
        <v>235</v>
      </c>
      <c r="I120" s="71">
        <v>445</v>
      </c>
      <c r="J120" s="71">
        <v>231</v>
      </c>
      <c r="K120" s="71">
        <v>359</v>
      </c>
      <c r="L120" s="71">
        <v>170</v>
      </c>
      <c r="M120" s="146">
        <v>2336</v>
      </c>
      <c r="N120" s="146">
        <v>1117</v>
      </c>
      <c r="O120" s="226"/>
      <c r="P120" s="148" t="s">
        <v>91</v>
      </c>
      <c r="Q120" s="71">
        <v>32</v>
      </c>
      <c r="R120" s="71">
        <v>15</v>
      </c>
      <c r="S120" s="71">
        <v>34</v>
      </c>
      <c r="T120" s="71">
        <v>18</v>
      </c>
      <c r="U120" s="71">
        <v>38</v>
      </c>
      <c r="V120" s="71">
        <v>17</v>
      </c>
      <c r="W120" s="71">
        <v>31</v>
      </c>
      <c r="X120" s="71">
        <v>19</v>
      </c>
      <c r="Y120" s="71">
        <v>21</v>
      </c>
      <c r="Z120" s="71">
        <v>13</v>
      </c>
      <c r="AA120" s="146">
        <v>156</v>
      </c>
      <c r="AB120" s="146">
        <v>82</v>
      </c>
      <c r="AC120" s="226"/>
      <c r="AD120" s="148" t="s">
        <v>91</v>
      </c>
      <c r="AE120" s="31">
        <v>20</v>
      </c>
      <c r="AF120" s="31">
        <v>19</v>
      </c>
      <c r="AG120" s="31">
        <v>19</v>
      </c>
      <c r="AH120" s="31">
        <v>19</v>
      </c>
      <c r="AI120" s="31">
        <v>20</v>
      </c>
      <c r="AJ120" s="146">
        <v>97</v>
      </c>
      <c r="AK120" s="125">
        <v>86</v>
      </c>
      <c r="AL120" s="71">
        <v>84</v>
      </c>
      <c r="AM120" s="71">
        <v>56</v>
      </c>
      <c r="AN120" s="71">
        <v>1</v>
      </c>
      <c r="AO120" s="71">
        <v>18</v>
      </c>
      <c r="AP120" s="226"/>
      <c r="AQ120" s="148" t="s">
        <v>91</v>
      </c>
      <c r="AR120" s="71">
        <v>18</v>
      </c>
      <c r="AS120" s="71">
        <v>578</v>
      </c>
      <c r="AT120" s="71">
        <v>309</v>
      </c>
      <c r="AU120" s="71">
        <v>75</v>
      </c>
      <c r="AV120" s="71">
        <v>7</v>
      </c>
      <c r="AW120" s="71">
        <v>57</v>
      </c>
      <c r="AX120" s="71">
        <v>98</v>
      </c>
      <c r="AY120" s="71">
        <v>81</v>
      </c>
      <c r="AZ120" s="71">
        <v>70</v>
      </c>
      <c r="BA120" s="226"/>
      <c r="BB120" s="148" t="s">
        <v>91</v>
      </c>
      <c r="BC120" s="152">
        <v>96</v>
      </c>
      <c r="BD120" s="71">
        <v>92</v>
      </c>
      <c r="BE120" s="71">
        <v>21</v>
      </c>
      <c r="BF120" s="152">
        <v>24</v>
      </c>
      <c r="BG120" s="32">
        <v>18</v>
      </c>
      <c r="BH120" s="152">
        <v>120</v>
      </c>
      <c r="BI120" s="152">
        <v>110</v>
      </c>
      <c r="BJ120" s="226"/>
      <c r="BK120" s="148" t="s">
        <v>91</v>
      </c>
      <c r="BL120" s="71">
        <v>105</v>
      </c>
      <c r="BM120" s="71">
        <v>119</v>
      </c>
      <c r="BN120" s="71">
        <v>289</v>
      </c>
      <c r="BO120" s="71">
        <v>347</v>
      </c>
      <c r="BP120" s="71">
        <v>18</v>
      </c>
      <c r="BQ120" s="71">
        <v>165</v>
      </c>
      <c r="BR120" s="71">
        <v>220</v>
      </c>
      <c r="BS120" s="71">
        <v>258</v>
      </c>
      <c r="BT120" s="71">
        <v>16</v>
      </c>
      <c r="BU120" s="71">
        <v>30</v>
      </c>
      <c r="BV120" s="71">
        <v>45</v>
      </c>
      <c r="BW120" s="71">
        <v>207</v>
      </c>
      <c r="BX120" s="79"/>
      <c r="BY120" s="80" t="s">
        <v>158</v>
      </c>
      <c r="BZ120" s="80" t="s">
        <v>2377</v>
      </c>
      <c r="CA120" s="78">
        <v>2436</v>
      </c>
    </row>
    <row r="121" spans="1:79">
      <c r="A121" s="226"/>
      <c r="B121" s="25" t="s">
        <v>73</v>
      </c>
      <c r="C121" s="26">
        <v>9033</v>
      </c>
      <c r="D121" s="26">
        <v>4398</v>
      </c>
      <c r="E121" s="26">
        <v>7937</v>
      </c>
      <c r="F121" s="26">
        <v>3882</v>
      </c>
      <c r="G121" s="26">
        <v>7822</v>
      </c>
      <c r="H121" s="26">
        <v>3822</v>
      </c>
      <c r="I121" s="26">
        <v>6990</v>
      </c>
      <c r="J121" s="26">
        <v>3369</v>
      </c>
      <c r="K121" s="26">
        <v>6370</v>
      </c>
      <c r="L121" s="26">
        <v>3138</v>
      </c>
      <c r="M121" s="41">
        <v>38152</v>
      </c>
      <c r="N121" s="41">
        <v>18609</v>
      </c>
      <c r="O121" s="226"/>
      <c r="P121" s="42" t="s">
        <v>73</v>
      </c>
      <c r="Q121" s="26">
        <v>563</v>
      </c>
      <c r="R121" s="26">
        <v>225</v>
      </c>
      <c r="S121" s="26">
        <v>441</v>
      </c>
      <c r="T121" s="26">
        <v>191</v>
      </c>
      <c r="U121" s="26">
        <v>524</v>
      </c>
      <c r="V121" s="26">
        <v>201</v>
      </c>
      <c r="W121" s="26">
        <v>461</v>
      </c>
      <c r="X121" s="26">
        <v>195</v>
      </c>
      <c r="Y121" s="26">
        <v>365</v>
      </c>
      <c r="Z121" s="26">
        <v>165</v>
      </c>
      <c r="AA121" s="41">
        <v>2354</v>
      </c>
      <c r="AB121" s="41">
        <v>977</v>
      </c>
      <c r="AC121" s="226"/>
      <c r="AD121" s="42" t="s">
        <v>73</v>
      </c>
      <c r="AE121" s="41">
        <v>419</v>
      </c>
      <c r="AF121" s="41">
        <v>400</v>
      </c>
      <c r="AG121" s="41">
        <v>405</v>
      </c>
      <c r="AH121" s="41">
        <v>369</v>
      </c>
      <c r="AI121" s="41">
        <v>371</v>
      </c>
      <c r="AJ121" s="41">
        <v>1964</v>
      </c>
      <c r="AK121" s="26">
        <v>1588</v>
      </c>
      <c r="AL121" s="26">
        <v>1540</v>
      </c>
      <c r="AM121" s="26">
        <v>1039</v>
      </c>
      <c r="AN121" s="26">
        <v>71</v>
      </c>
      <c r="AO121" s="26">
        <v>347</v>
      </c>
      <c r="AP121" s="226"/>
      <c r="AQ121" s="42" t="s">
        <v>73</v>
      </c>
      <c r="AR121" s="26">
        <v>1542</v>
      </c>
      <c r="AS121" s="26">
        <v>9348</v>
      </c>
      <c r="AT121" s="26">
        <v>4813</v>
      </c>
      <c r="AU121" s="26">
        <v>2096</v>
      </c>
      <c r="AV121" s="26">
        <v>445</v>
      </c>
      <c r="AW121" s="26">
        <v>1073</v>
      </c>
      <c r="AX121" s="26">
        <v>1736</v>
      </c>
      <c r="AY121" s="26">
        <v>1562</v>
      </c>
      <c r="AZ121" s="26">
        <v>1497</v>
      </c>
      <c r="BA121" s="226"/>
      <c r="BB121" s="42" t="s">
        <v>73</v>
      </c>
      <c r="BC121" s="41">
        <v>1687</v>
      </c>
      <c r="BD121" s="26">
        <v>1479</v>
      </c>
      <c r="BE121" s="26">
        <v>225</v>
      </c>
      <c r="BF121" s="41">
        <v>434</v>
      </c>
      <c r="BG121" s="41">
        <v>248</v>
      </c>
      <c r="BH121" s="41">
        <v>2121</v>
      </c>
      <c r="BI121" s="41">
        <v>1727</v>
      </c>
      <c r="BJ121" s="226"/>
      <c r="BK121" s="42" t="s">
        <v>73</v>
      </c>
      <c r="BL121" s="41">
        <v>4931</v>
      </c>
      <c r="BM121" s="41">
        <v>1932</v>
      </c>
      <c r="BN121" s="41">
        <v>4109</v>
      </c>
      <c r="BO121" s="41">
        <v>5076</v>
      </c>
      <c r="BP121" s="41">
        <v>1466</v>
      </c>
      <c r="BQ121" s="41">
        <v>3658</v>
      </c>
      <c r="BR121" s="41">
        <v>4968</v>
      </c>
      <c r="BS121" s="41">
        <v>2967</v>
      </c>
      <c r="BT121" s="41">
        <v>237</v>
      </c>
      <c r="BU121" s="41">
        <v>305</v>
      </c>
      <c r="BV121" s="41">
        <v>371</v>
      </c>
      <c r="BW121" s="41">
        <v>919</v>
      </c>
      <c r="BX121" s="79"/>
      <c r="BY121" s="80" t="s">
        <v>158</v>
      </c>
      <c r="BZ121" s="80" t="s">
        <v>2378</v>
      </c>
      <c r="CA121" s="78">
        <v>45286</v>
      </c>
    </row>
    <row r="122" spans="1:79">
      <c r="A122" s="226" t="s">
        <v>159</v>
      </c>
      <c r="B122" s="148" t="s">
        <v>90</v>
      </c>
      <c r="C122" s="71">
        <v>2918</v>
      </c>
      <c r="D122" s="71">
        <v>1380</v>
      </c>
      <c r="E122" s="71">
        <v>2186</v>
      </c>
      <c r="F122" s="71">
        <v>1071</v>
      </c>
      <c r="G122" s="71">
        <v>2257</v>
      </c>
      <c r="H122" s="71">
        <v>1075</v>
      </c>
      <c r="I122" s="71">
        <v>1978</v>
      </c>
      <c r="J122" s="71">
        <v>971</v>
      </c>
      <c r="K122" s="71">
        <v>1637</v>
      </c>
      <c r="L122" s="71">
        <v>797</v>
      </c>
      <c r="M122" s="146">
        <v>10976</v>
      </c>
      <c r="N122" s="146">
        <v>5294</v>
      </c>
      <c r="O122" s="226" t="s">
        <v>159</v>
      </c>
      <c r="P122" s="148" t="s">
        <v>90</v>
      </c>
      <c r="Q122" s="71">
        <v>512</v>
      </c>
      <c r="R122" s="71">
        <v>204</v>
      </c>
      <c r="S122" s="71">
        <v>316</v>
      </c>
      <c r="T122" s="71">
        <v>134</v>
      </c>
      <c r="U122" s="71">
        <v>343</v>
      </c>
      <c r="V122" s="71">
        <v>140</v>
      </c>
      <c r="W122" s="71">
        <v>294</v>
      </c>
      <c r="X122" s="71">
        <v>121</v>
      </c>
      <c r="Y122" s="71">
        <v>168</v>
      </c>
      <c r="Z122" s="71">
        <v>72</v>
      </c>
      <c r="AA122" s="146">
        <v>1633</v>
      </c>
      <c r="AB122" s="146">
        <v>671</v>
      </c>
      <c r="AC122" s="226" t="s">
        <v>159</v>
      </c>
      <c r="AD122" s="148" t="s">
        <v>90</v>
      </c>
      <c r="AE122" s="31">
        <v>140</v>
      </c>
      <c r="AF122" s="31">
        <v>139</v>
      </c>
      <c r="AG122" s="31">
        <v>137</v>
      </c>
      <c r="AH122" s="31">
        <v>136</v>
      </c>
      <c r="AI122" s="31">
        <v>136</v>
      </c>
      <c r="AJ122" s="146">
        <v>688</v>
      </c>
      <c r="AK122" s="125">
        <v>426</v>
      </c>
      <c r="AL122" s="71">
        <v>374</v>
      </c>
      <c r="AM122" s="71">
        <v>38</v>
      </c>
      <c r="AN122" s="71">
        <v>26</v>
      </c>
      <c r="AO122" s="71">
        <v>138</v>
      </c>
      <c r="AP122" s="226" t="s">
        <v>159</v>
      </c>
      <c r="AQ122" s="148" t="s">
        <v>90</v>
      </c>
      <c r="AR122" s="71">
        <v>94</v>
      </c>
      <c r="AS122" s="71">
        <v>1507</v>
      </c>
      <c r="AT122" s="71">
        <v>1425</v>
      </c>
      <c r="AU122" s="71">
        <v>1379</v>
      </c>
      <c r="AV122" s="71">
        <v>134</v>
      </c>
      <c r="AW122" s="71">
        <v>238</v>
      </c>
      <c r="AX122" s="71">
        <v>545</v>
      </c>
      <c r="AY122" s="71">
        <v>383</v>
      </c>
      <c r="AZ122" s="71">
        <v>368</v>
      </c>
      <c r="BA122" s="226" t="s">
        <v>159</v>
      </c>
      <c r="BB122" s="148" t="s">
        <v>90</v>
      </c>
      <c r="BC122" s="152">
        <v>385</v>
      </c>
      <c r="BD122" s="71">
        <v>271</v>
      </c>
      <c r="BE122" s="71">
        <v>36</v>
      </c>
      <c r="BF122" s="152">
        <v>13</v>
      </c>
      <c r="BG122" s="32">
        <v>4</v>
      </c>
      <c r="BH122" s="152">
        <v>398</v>
      </c>
      <c r="BI122" s="152">
        <v>275</v>
      </c>
      <c r="BJ122" s="226" t="s">
        <v>159</v>
      </c>
      <c r="BK122" s="148" t="s">
        <v>90</v>
      </c>
      <c r="BL122" s="71">
        <v>3592</v>
      </c>
      <c r="BM122" s="71">
        <v>2577</v>
      </c>
      <c r="BN122" s="71">
        <v>1669</v>
      </c>
      <c r="BO122" s="71">
        <v>3338</v>
      </c>
      <c r="BP122" s="71">
        <v>659</v>
      </c>
      <c r="BQ122" s="71">
        <v>3199</v>
      </c>
      <c r="BR122" s="71">
        <v>4668</v>
      </c>
      <c r="BS122" s="71">
        <v>2872</v>
      </c>
      <c r="BT122" s="71">
        <v>83</v>
      </c>
      <c r="BU122" s="71">
        <v>437</v>
      </c>
      <c r="BV122" s="71">
        <v>481</v>
      </c>
      <c r="BW122" s="71">
        <v>927</v>
      </c>
      <c r="BX122" s="79"/>
      <c r="BY122" s="80" t="s">
        <v>159</v>
      </c>
      <c r="BZ122" s="80" t="s">
        <v>2379</v>
      </c>
      <c r="CA122" s="78">
        <v>13569</v>
      </c>
    </row>
    <row r="123" spans="1:79">
      <c r="A123" s="226"/>
      <c r="B123" s="148" t="s">
        <v>91</v>
      </c>
      <c r="C123" s="71">
        <v>0</v>
      </c>
      <c r="D123" s="71">
        <v>0</v>
      </c>
      <c r="E123" s="71">
        <v>0</v>
      </c>
      <c r="F123" s="71">
        <v>0</v>
      </c>
      <c r="G123" s="71">
        <v>0</v>
      </c>
      <c r="H123" s="71">
        <v>0</v>
      </c>
      <c r="I123" s="71">
        <v>0</v>
      </c>
      <c r="J123" s="71">
        <v>0</v>
      </c>
      <c r="K123" s="71">
        <v>0</v>
      </c>
      <c r="L123" s="71">
        <v>0</v>
      </c>
      <c r="M123" s="146">
        <v>0</v>
      </c>
      <c r="N123" s="146">
        <v>0</v>
      </c>
      <c r="O123" s="226"/>
      <c r="P123" s="148" t="s">
        <v>91</v>
      </c>
      <c r="Q123" s="71">
        <v>0</v>
      </c>
      <c r="R123" s="71">
        <v>0</v>
      </c>
      <c r="S123" s="71">
        <v>0</v>
      </c>
      <c r="T123" s="71">
        <v>0</v>
      </c>
      <c r="U123" s="71">
        <v>0</v>
      </c>
      <c r="V123" s="71">
        <v>0</v>
      </c>
      <c r="W123" s="71">
        <v>0</v>
      </c>
      <c r="X123" s="71">
        <v>0</v>
      </c>
      <c r="Y123" s="71">
        <v>0</v>
      </c>
      <c r="Z123" s="71">
        <v>0</v>
      </c>
      <c r="AA123" s="146">
        <v>0</v>
      </c>
      <c r="AB123" s="146">
        <v>0</v>
      </c>
      <c r="AC123" s="226"/>
      <c r="AD123" s="148" t="s">
        <v>91</v>
      </c>
      <c r="AE123" s="31">
        <v>0</v>
      </c>
      <c r="AF123" s="31">
        <v>0</v>
      </c>
      <c r="AG123" s="31">
        <v>0</v>
      </c>
      <c r="AH123" s="31">
        <v>0</v>
      </c>
      <c r="AI123" s="31">
        <v>0</v>
      </c>
      <c r="AJ123" s="146">
        <v>0</v>
      </c>
      <c r="AK123" s="125">
        <v>0</v>
      </c>
      <c r="AL123" s="71">
        <v>0</v>
      </c>
      <c r="AM123" s="71">
        <v>0</v>
      </c>
      <c r="AN123" s="71">
        <v>0</v>
      </c>
      <c r="AO123" s="71">
        <v>0</v>
      </c>
      <c r="AP123" s="226"/>
      <c r="AQ123" s="148" t="s">
        <v>91</v>
      </c>
      <c r="AR123" s="71">
        <v>0</v>
      </c>
      <c r="AS123" s="71">
        <v>0</v>
      </c>
      <c r="AT123" s="71">
        <v>0</v>
      </c>
      <c r="AU123" s="71">
        <v>0</v>
      </c>
      <c r="AV123" s="71">
        <v>0</v>
      </c>
      <c r="AW123" s="71">
        <v>0</v>
      </c>
      <c r="AX123" s="71">
        <v>0</v>
      </c>
      <c r="AY123" s="71">
        <v>0</v>
      </c>
      <c r="AZ123" s="71">
        <v>0</v>
      </c>
      <c r="BA123" s="226"/>
      <c r="BB123" s="148" t="s">
        <v>91</v>
      </c>
      <c r="BC123" s="152">
        <v>0</v>
      </c>
      <c r="BD123" s="71">
        <v>0</v>
      </c>
      <c r="BE123" s="71">
        <v>0</v>
      </c>
      <c r="BF123" s="152">
        <v>0</v>
      </c>
      <c r="BG123" s="32">
        <v>0</v>
      </c>
      <c r="BH123" s="152">
        <v>0</v>
      </c>
      <c r="BI123" s="152">
        <v>0</v>
      </c>
      <c r="BJ123" s="226"/>
      <c r="BK123" s="148" t="s">
        <v>91</v>
      </c>
      <c r="BL123" s="71">
        <v>0</v>
      </c>
      <c r="BM123" s="71">
        <v>0</v>
      </c>
      <c r="BN123" s="71">
        <v>0</v>
      </c>
      <c r="BO123" s="71">
        <v>0</v>
      </c>
      <c r="BP123" s="71">
        <v>0</v>
      </c>
      <c r="BQ123" s="71">
        <v>0</v>
      </c>
      <c r="BR123" s="71">
        <v>0</v>
      </c>
      <c r="BS123" s="71">
        <v>0</v>
      </c>
      <c r="BT123" s="71">
        <v>0</v>
      </c>
      <c r="BU123" s="71">
        <v>0</v>
      </c>
      <c r="BV123" s="71">
        <v>0</v>
      </c>
      <c r="BW123" s="71">
        <v>0</v>
      </c>
      <c r="BX123" s="79"/>
      <c r="BY123" s="80" t="s">
        <v>159</v>
      </c>
      <c r="BZ123" s="80" t="s">
        <v>2380</v>
      </c>
      <c r="CA123" s="78">
        <v>0</v>
      </c>
    </row>
    <row r="124" spans="1:79">
      <c r="A124" s="226"/>
      <c r="B124" s="25" t="s">
        <v>73</v>
      </c>
      <c r="C124" s="26">
        <v>2918</v>
      </c>
      <c r="D124" s="26">
        <v>1380</v>
      </c>
      <c r="E124" s="26">
        <v>2186</v>
      </c>
      <c r="F124" s="26">
        <v>1071</v>
      </c>
      <c r="G124" s="26">
        <v>2257</v>
      </c>
      <c r="H124" s="26">
        <v>1075</v>
      </c>
      <c r="I124" s="26">
        <v>1978</v>
      </c>
      <c r="J124" s="26">
        <v>971</v>
      </c>
      <c r="K124" s="26">
        <v>1637</v>
      </c>
      <c r="L124" s="26">
        <v>797</v>
      </c>
      <c r="M124" s="41">
        <v>10976</v>
      </c>
      <c r="N124" s="41">
        <v>5294</v>
      </c>
      <c r="O124" s="226"/>
      <c r="P124" s="42" t="s">
        <v>73</v>
      </c>
      <c r="Q124" s="26">
        <v>512</v>
      </c>
      <c r="R124" s="26">
        <v>204</v>
      </c>
      <c r="S124" s="26">
        <v>316</v>
      </c>
      <c r="T124" s="26">
        <v>134</v>
      </c>
      <c r="U124" s="26">
        <v>343</v>
      </c>
      <c r="V124" s="26">
        <v>140</v>
      </c>
      <c r="W124" s="26">
        <v>294</v>
      </c>
      <c r="X124" s="26">
        <v>121</v>
      </c>
      <c r="Y124" s="26">
        <v>168</v>
      </c>
      <c r="Z124" s="26">
        <v>72</v>
      </c>
      <c r="AA124" s="41">
        <v>1633</v>
      </c>
      <c r="AB124" s="41">
        <v>671</v>
      </c>
      <c r="AC124" s="226"/>
      <c r="AD124" s="42" t="s">
        <v>73</v>
      </c>
      <c r="AE124" s="41">
        <v>140</v>
      </c>
      <c r="AF124" s="41">
        <v>139</v>
      </c>
      <c r="AG124" s="41">
        <v>137</v>
      </c>
      <c r="AH124" s="41">
        <v>136</v>
      </c>
      <c r="AI124" s="41">
        <v>136</v>
      </c>
      <c r="AJ124" s="41">
        <v>688</v>
      </c>
      <c r="AK124" s="26">
        <v>426</v>
      </c>
      <c r="AL124" s="26">
        <v>374</v>
      </c>
      <c r="AM124" s="26">
        <v>38</v>
      </c>
      <c r="AN124" s="26">
        <v>26</v>
      </c>
      <c r="AO124" s="26">
        <v>138</v>
      </c>
      <c r="AP124" s="226"/>
      <c r="AQ124" s="42" t="s">
        <v>73</v>
      </c>
      <c r="AR124" s="26">
        <v>94</v>
      </c>
      <c r="AS124" s="26">
        <v>1507</v>
      </c>
      <c r="AT124" s="26">
        <v>1425</v>
      </c>
      <c r="AU124" s="26">
        <v>1379</v>
      </c>
      <c r="AV124" s="26">
        <v>134</v>
      </c>
      <c r="AW124" s="26">
        <v>238</v>
      </c>
      <c r="AX124" s="26">
        <v>545</v>
      </c>
      <c r="AY124" s="26">
        <v>383</v>
      </c>
      <c r="AZ124" s="26">
        <v>368</v>
      </c>
      <c r="BA124" s="226"/>
      <c r="BB124" s="42" t="s">
        <v>73</v>
      </c>
      <c r="BC124" s="41">
        <v>385</v>
      </c>
      <c r="BD124" s="26">
        <v>271</v>
      </c>
      <c r="BE124" s="26">
        <v>36</v>
      </c>
      <c r="BF124" s="41">
        <v>13</v>
      </c>
      <c r="BG124" s="41">
        <v>4</v>
      </c>
      <c r="BH124" s="41">
        <v>398</v>
      </c>
      <c r="BI124" s="41">
        <v>275</v>
      </c>
      <c r="BJ124" s="226"/>
      <c r="BK124" s="42" t="s">
        <v>73</v>
      </c>
      <c r="BL124" s="41">
        <v>3592</v>
      </c>
      <c r="BM124" s="41">
        <v>2577</v>
      </c>
      <c r="BN124" s="41">
        <v>1669</v>
      </c>
      <c r="BO124" s="41">
        <v>3338</v>
      </c>
      <c r="BP124" s="41">
        <v>659</v>
      </c>
      <c r="BQ124" s="41">
        <v>3199</v>
      </c>
      <c r="BR124" s="41">
        <v>4668</v>
      </c>
      <c r="BS124" s="41">
        <v>2872</v>
      </c>
      <c r="BT124" s="41">
        <v>83</v>
      </c>
      <c r="BU124" s="41">
        <v>437</v>
      </c>
      <c r="BV124" s="41">
        <v>481</v>
      </c>
      <c r="BW124" s="41">
        <v>927</v>
      </c>
      <c r="BX124" s="79"/>
      <c r="BY124" s="80" t="s">
        <v>159</v>
      </c>
      <c r="BZ124" s="80" t="s">
        <v>2381</v>
      </c>
      <c r="CA124" s="78">
        <v>13569</v>
      </c>
    </row>
    <row r="125" spans="1:79">
      <c r="A125" s="226" t="s">
        <v>160</v>
      </c>
      <c r="B125" s="148" t="s">
        <v>90</v>
      </c>
      <c r="C125" s="71">
        <v>1726</v>
      </c>
      <c r="D125" s="71">
        <v>837</v>
      </c>
      <c r="E125" s="71">
        <v>1380</v>
      </c>
      <c r="F125" s="71">
        <v>639</v>
      </c>
      <c r="G125" s="71">
        <v>1338</v>
      </c>
      <c r="H125" s="71">
        <v>691</v>
      </c>
      <c r="I125" s="71">
        <v>1189</v>
      </c>
      <c r="J125" s="71">
        <v>612</v>
      </c>
      <c r="K125" s="71">
        <v>1012</v>
      </c>
      <c r="L125" s="71">
        <v>522</v>
      </c>
      <c r="M125" s="146">
        <v>6645</v>
      </c>
      <c r="N125" s="146">
        <v>3301</v>
      </c>
      <c r="O125" s="226" t="s">
        <v>160</v>
      </c>
      <c r="P125" s="148" t="s">
        <v>90</v>
      </c>
      <c r="Q125" s="71">
        <v>218</v>
      </c>
      <c r="R125" s="71">
        <v>106</v>
      </c>
      <c r="S125" s="71">
        <v>211</v>
      </c>
      <c r="T125" s="71">
        <v>83</v>
      </c>
      <c r="U125" s="71">
        <v>196</v>
      </c>
      <c r="V125" s="71">
        <v>97</v>
      </c>
      <c r="W125" s="71">
        <v>150</v>
      </c>
      <c r="X125" s="71">
        <v>79</v>
      </c>
      <c r="Y125" s="71">
        <v>168</v>
      </c>
      <c r="Z125" s="71">
        <v>82</v>
      </c>
      <c r="AA125" s="146">
        <v>943</v>
      </c>
      <c r="AB125" s="146">
        <v>447</v>
      </c>
      <c r="AC125" s="226" t="s">
        <v>160</v>
      </c>
      <c r="AD125" s="148" t="s">
        <v>90</v>
      </c>
      <c r="AE125" s="31">
        <v>82</v>
      </c>
      <c r="AF125" s="31">
        <v>82</v>
      </c>
      <c r="AG125" s="31">
        <v>82</v>
      </c>
      <c r="AH125" s="31">
        <v>82</v>
      </c>
      <c r="AI125" s="31">
        <v>79</v>
      </c>
      <c r="AJ125" s="146">
        <v>407</v>
      </c>
      <c r="AK125" s="125">
        <v>244</v>
      </c>
      <c r="AL125" s="71">
        <v>173</v>
      </c>
      <c r="AM125" s="71">
        <v>19</v>
      </c>
      <c r="AN125" s="71">
        <v>16</v>
      </c>
      <c r="AO125" s="71">
        <v>79</v>
      </c>
      <c r="AP125" s="226" t="s">
        <v>160</v>
      </c>
      <c r="AQ125" s="148" t="s">
        <v>90</v>
      </c>
      <c r="AR125" s="71">
        <v>2</v>
      </c>
      <c r="AS125" s="71">
        <v>995</v>
      </c>
      <c r="AT125" s="71">
        <v>718</v>
      </c>
      <c r="AU125" s="71">
        <v>503</v>
      </c>
      <c r="AV125" s="71">
        <v>189</v>
      </c>
      <c r="AW125" s="71">
        <v>82</v>
      </c>
      <c r="AX125" s="71">
        <v>334</v>
      </c>
      <c r="AY125" s="71">
        <v>182</v>
      </c>
      <c r="AZ125" s="71">
        <v>175</v>
      </c>
      <c r="BA125" s="226" t="s">
        <v>160</v>
      </c>
      <c r="BB125" s="148" t="s">
        <v>90</v>
      </c>
      <c r="BC125" s="152">
        <v>245</v>
      </c>
      <c r="BD125" s="71">
        <v>155</v>
      </c>
      <c r="BE125" s="71">
        <v>17</v>
      </c>
      <c r="BF125" s="152">
        <v>16</v>
      </c>
      <c r="BG125" s="32">
        <v>5</v>
      </c>
      <c r="BH125" s="152">
        <v>261</v>
      </c>
      <c r="BI125" s="152">
        <v>160</v>
      </c>
      <c r="BJ125" s="226" t="s">
        <v>160</v>
      </c>
      <c r="BK125" s="148" t="s">
        <v>90</v>
      </c>
      <c r="BL125" s="71">
        <v>1779</v>
      </c>
      <c r="BM125" s="71">
        <v>229</v>
      </c>
      <c r="BN125" s="71">
        <v>570</v>
      </c>
      <c r="BO125" s="71">
        <v>1522</v>
      </c>
      <c r="BP125" s="71">
        <v>383</v>
      </c>
      <c r="BQ125" s="71">
        <v>1569</v>
      </c>
      <c r="BR125" s="71">
        <v>1766</v>
      </c>
      <c r="BS125" s="71">
        <v>1333</v>
      </c>
      <c r="BT125" s="71">
        <v>60</v>
      </c>
      <c r="BU125" s="71">
        <v>184</v>
      </c>
      <c r="BV125" s="71">
        <v>183</v>
      </c>
      <c r="BW125" s="71">
        <v>99</v>
      </c>
      <c r="BX125" s="79"/>
      <c r="BY125" s="80" t="s">
        <v>160</v>
      </c>
      <c r="BZ125" s="80" t="s">
        <v>2382</v>
      </c>
      <c r="CA125" s="78">
        <v>7103</v>
      </c>
    </row>
    <row r="126" spans="1:79">
      <c r="A126" s="226"/>
      <c r="B126" s="148" t="s">
        <v>91</v>
      </c>
      <c r="C126" s="71">
        <v>205</v>
      </c>
      <c r="D126" s="71">
        <v>101</v>
      </c>
      <c r="E126" s="71">
        <v>165</v>
      </c>
      <c r="F126" s="71">
        <v>91</v>
      </c>
      <c r="G126" s="71">
        <v>174</v>
      </c>
      <c r="H126" s="71">
        <v>85</v>
      </c>
      <c r="I126" s="71">
        <v>143</v>
      </c>
      <c r="J126" s="71">
        <v>66</v>
      </c>
      <c r="K126" s="71">
        <v>113</v>
      </c>
      <c r="L126" s="71">
        <v>59</v>
      </c>
      <c r="M126" s="146">
        <v>800</v>
      </c>
      <c r="N126" s="146">
        <v>402</v>
      </c>
      <c r="O126" s="226"/>
      <c r="P126" s="148" t="s">
        <v>91</v>
      </c>
      <c r="Q126" s="71">
        <v>18</v>
      </c>
      <c r="R126" s="71">
        <v>7</v>
      </c>
      <c r="S126" s="71">
        <v>20</v>
      </c>
      <c r="T126" s="71">
        <v>15</v>
      </c>
      <c r="U126" s="71">
        <v>19</v>
      </c>
      <c r="V126" s="71">
        <v>6</v>
      </c>
      <c r="W126" s="71">
        <v>20</v>
      </c>
      <c r="X126" s="71">
        <v>7</v>
      </c>
      <c r="Y126" s="71">
        <v>12</v>
      </c>
      <c r="Z126" s="71">
        <v>5</v>
      </c>
      <c r="AA126" s="146">
        <v>89</v>
      </c>
      <c r="AB126" s="146">
        <v>40</v>
      </c>
      <c r="AC126" s="226"/>
      <c r="AD126" s="148" t="s">
        <v>91</v>
      </c>
      <c r="AE126" s="31">
        <v>10</v>
      </c>
      <c r="AF126" s="31">
        <v>10</v>
      </c>
      <c r="AG126" s="31">
        <v>11</v>
      </c>
      <c r="AH126" s="31">
        <v>10</v>
      </c>
      <c r="AI126" s="31">
        <v>10</v>
      </c>
      <c r="AJ126" s="146">
        <v>51</v>
      </c>
      <c r="AK126" s="125">
        <v>33</v>
      </c>
      <c r="AL126" s="71">
        <v>32</v>
      </c>
      <c r="AM126" s="71">
        <v>13</v>
      </c>
      <c r="AN126" s="71">
        <v>0</v>
      </c>
      <c r="AO126" s="71">
        <v>10</v>
      </c>
      <c r="AP126" s="226"/>
      <c r="AQ126" s="148" t="s">
        <v>91</v>
      </c>
      <c r="AR126" s="71">
        <v>0</v>
      </c>
      <c r="AS126" s="71">
        <v>259</v>
      </c>
      <c r="AT126" s="71">
        <v>62</v>
      </c>
      <c r="AU126" s="71">
        <v>15</v>
      </c>
      <c r="AV126" s="71">
        <v>3</v>
      </c>
      <c r="AW126" s="71">
        <v>14</v>
      </c>
      <c r="AX126" s="71">
        <v>34</v>
      </c>
      <c r="AY126" s="71">
        <v>24</v>
      </c>
      <c r="AZ126" s="71">
        <v>26</v>
      </c>
      <c r="BA126" s="226"/>
      <c r="BB126" s="148" t="s">
        <v>91</v>
      </c>
      <c r="BC126" s="152">
        <v>33</v>
      </c>
      <c r="BD126" s="71">
        <v>29</v>
      </c>
      <c r="BE126" s="71">
        <v>4</v>
      </c>
      <c r="BF126" s="152">
        <v>7</v>
      </c>
      <c r="BG126" s="32">
        <v>6</v>
      </c>
      <c r="BH126" s="152">
        <v>40</v>
      </c>
      <c r="BI126" s="152">
        <v>35</v>
      </c>
      <c r="BJ126" s="226"/>
      <c r="BK126" s="148" t="s">
        <v>91</v>
      </c>
      <c r="BL126" s="71">
        <v>387</v>
      </c>
      <c r="BM126" s="71">
        <v>10</v>
      </c>
      <c r="BN126" s="71">
        <v>143</v>
      </c>
      <c r="BO126" s="71">
        <v>246</v>
      </c>
      <c r="BP126" s="71">
        <v>21</v>
      </c>
      <c r="BQ126" s="71">
        <v>270</v>
      </c>
      <c r="BR126" s="71">
        <v>421</v>
      </c>
      <c r="BS126" s="71">
        <v>199</v>
      </c>
      <c r="BT126" s="71">
        <v>10</v>
      </c>
      <c r="BU126" s="71">
        <v>35</v>
      </c>
      <c r="BV126" s="71">
        <v>10</v>
      </c>
      <c r="BW126" s="71">
        <v>10</v>
      </c>
      <c r="BX126" s="79"/>
      <c r="BY126" s="80" t="s">
        <v>160</v>
      </c>
      <c r="BZ126" s="80" t="s">
        <v>2383</v>
      </c>
      <c r="CA126" s="78">
        <v>779</v>
      </c>
    </row>
    <row r="127" spans="1:79">
      <c r="A127" s="226"/>
      <c r="B127" s="25" t="s">
        <v>73</v>
      </c>
      <c r="C127" s="26">
        <v>1931</v>
      </c>
      <c r="D127" s="26">
        <v>938</v>
      </c>
      <c r="E127" s="26">
        <v>1545</v>
      </c>
      <c r="F127" s="26">
        <v>730</v>
      </c>
      <c r="G127" s="26">
        <v>1512</v>
      </c>
      <c r="H127" s="26">
        <v>776</v>
      </c>
      <c r="I127" s="26">
        <v>1332</v>
      </c>
      <c r="J127" s="26">
        <v>678</v>
      </c>
      <c r="K127" s="26">
        <v>1125</v>
      </c>
      <c r="L127" s="26">
        <v>581</v>
      </c>
      <c r="M127" s="41">
        <v>7445</v>
      </c>
      <c r="N127" s="41">
        <v>3703</v>
      </c>
      <c r="O127" s="226"/>
      <c r="P127" s="42" t="s">
        <v>73</v>
      </c>
      <c r="Q127" s="26">
        <v>236</v>
      </c>
      <c r="R127" s="26">
        <v>113</v>
      </c>
      <c r="S127" s="26">
        <v>231</v>
      </c>
      <c r="T127" s="26">
        <v>98</v>
      </c>
      <c r="U127" s="26">
        <v>215</v>
      </c>
      <c r="V127" s="26">
        <v>103</v>
      </c>
      <c r="W127" s="26">
        <v>170</v>
      </c>
      <c r="X127" s="26">
        <v>86</v>
      </c>
      <c r="Y127" s="26">
        <v>180</v>
      </c>
      <c r="Z127" s="26">
        <v>87</v>
      </c>
      <c r="AA127" s="41">
        <v>1032</v>
      </c>
      <c r="AB127" s="41">
        <v>487</v>
      </c>
      <c r="AC127" s="226"/>
      <c r="AD127" s="42" t="s">
        <v>73</v>
      </c>
      <c r="AE127" s="41">
        <v>92</v>
      </c>
      <c r="AF127" s="41">
        <v>92</v>
      </c>
      <c r="AG127" s="41">
        <v>93</v>
      </c>
      <c r="AH127" s="41">
        <v>92</v>
      </c>
      <c r="AI127" s="41">
        <v>89</v>
      </c>
      <c r="AJ127" s="41">
        <v>458</v>
      </c>
      <c r="AK127" s="26">
        <v>277</v>
      </c>
      <c r="AL127" s="26">
        <v>205</v>
      </c>
      <c r="AM127" s="26">
        <v>32</v>
      </c>
      <c r="AN127" s="26">
        <v>16</v>
      </c>
      <c r="AO127" s="26">
        <v>89</v>
      </c>
      <c r="AP127" s="226"/>
      <c r="AQ127" s="42" t="s">
        <v>73</v>
      </c>
      <c r="AR127" s="26">
        <v>2</v>
      </c>
      <c r="AS127" s="26">
        <v>1254</v>
      </c>
      <c r="AT127" s="26">
        <v>780</v>
      </c>
      <c r="AU127" s="26">
        <v>518</v>
      </c>
      <c r="AV127" s="26">
        <v>192</v>
      </c>
      <c r="AW127" s="26">
        <v>96</v>
      </c>
      <c r="AX127" s="26">
        <v>368</v>
      </c>
      <c r="AY127" s="26">
        <v>206</v>
      </c>
      <c r="AZ127" s="26">
        <v>201</v>
      </c>
      <c r="BA127" s="226"/>
      <c r="BB127" s="42" t="s">
        <v>73</v>
      </c>
      <c r="BC127" s="41">
        <v>278</v>
      </c>
      <c r="BD127" s="26">
        <v>184</v>
      </c>
      <c r="BE127" s="26">
        <v>21</v>
      </c>
      <c r="BF127" s="41">
        <v>23</v>
      </c>
      <c r="BG127" s="41">
        <v>11</v>
      </c>
      <c r="BH127" s="41">
        <v>301</v>
      </c>
      <c r="BI127" s="41">
        <v>195</v>
      </c>
      <c r="BJ127" s="226"/>
      <c r="BK127" s="42" t="s">
        <v>73</v>
      </c>
      <c r="BL127" s="41">
        <v>2166</v>
      </c>
      <c r="BM127" s="41">
        <v>239</v>
      </c>
      <c r="BN127" s="41">
        <v>713</v>
      </c>
      <c r="BO127" s="41">
        <v>1768</v>
      </c>
      <c r="BP127" s="41">
        <v>404</v>
      </c>
      <c r="BQ127" s="41">
        <v>1839</v>
      </c>
      <c r="BR127" s="41">
        <v>2187</v>
      </c>
      <c r="BS127" s="41">
        <v>1532</v>
      </c>
      <c r="BT127" s="41">
        <v>70</v>
      </c>
      <c r="BU127" s="41">
        <v>219</v>
      </c>
      <c r="BV127" s="41">
        <v>193</v>
      </c>
      <c r="BW127" s="41">
        <v>109</v>
      </c>
      <c r="BX127" s="79"/>
      <c r="BY127" s="80" t="s">
        <v>160</v>
      </c>
      <c r="BZ127" s="80" t="s">
        <v>2384</v>
      </c>
      <c r="CA127" s="78">
        <v>7882</v>
      </c>
    </row>
    <row r="128" spans="1:79">
      <c r="A128" s="226" t="s">
        <v>161</v>
      </c>
      <c r="B128" s="148" t="s">
        <v>90</v>
      </c>
      <c r="C128" s="71">
        <v>1879</v>
      </c>
      <c r="D128" s="71">
        <v>907</v>
      </c>
      <c r="E128" s="71">
        <v>1351</v>
      </c>
      <c r="F128" s="71">
        <v>631</v>
      </c>
      <c r="G128" s="71">
        <v>1283</v>
      </c>
      <c r="H128" s="71">
        <v>629</v>
      </c>
      <c r="I128" s="71">
        <v>1063</v>
      </c>
      <c r="J128" s="71">
        <v>524</v>
      </c>
      <c r="K128" s="71">
        <v>836</v>
      </c>
      <c r="L128" s="71">
        <v>398</v>
      </c>
      <c r="M128" s="146">
        <v>6412</v>
      </c>
      <c r="N128" s="146">
        <v>3089</v>
      </c>
      <c r="O128" s="226" t="s">
        <v>161</v>
      </c>
      <c r="P128" s="148" t="s">
        <v>90</v>
      </c>
      <c r="Q128" s="71">
        <v>287</v>
      </c>
      <c r="R128" s="71">
        <v>130</v>
      </c>
      <c r="S128" s="71">
        <v>217</v>
      </c>
      <c r="T128" s="71">
        <v>87</v>
      </c>
      <c r="U128" s="71">
        <v>232</v>
      </c>
      <c r="V128" s="71">
        <v>102</v>
      </c>
      <c r="W128" s="71">
        <v>172</v>
      </c>
      <c r="X128" s="71">
        <v>93</v>
      </c>
      <c r="Y128" s="71">
        <v>106</v>
      </c>
      <c r="Z128" s="71">
        <v>50</v>
      </c>
      <c r="AA128" s="146">
        <v>1014</v>
      </c>
      <c r="AB128" s="146">
        <v>462</v>
      </c>
      <c r="AC128" s="226" t="s">
        <v>161</v>
      </c>
      <c r="AD128" s="148" t="s">
        <v>90</v>
      </c>
      <c r="AE128" s="31">
        <v>68</v>
      </c>
      <c r="AF128" s="31">
        <v>66</v>
      </c>
      <c r="AG128" s="31">
        <v>67</v>
      </c>
      <c r="AH128" s="31">
        <v>66</v>
      </c>
      <c r="AI128" s="31">
        <v>66</v>
      </c>
      <c r="AJ128" s="146">
        <v>333</v>
      </c>
      <c r="AK128" s="125">
        <v>222</v>
      </c>
      <c r="AL128" s="71">
        <v>191</v>
      </c>
      <c r="AM128" s="71">
        <v>23</v>
      </c>
      <c r="AN128" s="71">
        <v>10</v>
      </c>
      <c r="AO128" s="71">
        <v>63</v>
      </c>
      <c r="AP128" s="226" t="s">
        <v>161</v>
      </c>
      <c r="AQ128" s="148" t="s">
        <v>90</v>
      </c>
      <c r="AR128" s="71">
        <v>0</v>
      </c>
      <c r="AS128" s="71">
        <v>1405</v>
      </c>
      <c r="AT128" s="71">
        <v>478</v>
      </c>
      <c r="AU128" s="71">
        <v>544</v>
      </c>
      <c r="AV128" s="71">
        <v>151</v>
      </c>
      <c r="AW128" s="71">
        <v>77</v>
      </c>
      <c r="AX128" s="71">
        <v>265</v>
      </c>
      <c r="AY128" s="71">
        <v>177</v>
      </c>
      <c r="AZ128" s="71">
        <v>161</v>
      </c>
      <c r="BA128" s="226" t="s">
        <v>161</v>
      </c>
      <c r="BB128" s="148" t="s">
        <v>90</v>
      </c>
      <c r="BC128" s="152">
        <v>214</v>
      </c>
      <c r="BD128" s="71">
        <v>153</v>
      </c>
      <c r="BE128" s="71">
        <v>19</v>
      </c>
      <c r="BF128" s="152">
        <v>21</v>
      </c>
      <c r="BG128" s="32">
        <v>13</v>
      </c>
      <c r="BH128" s="152">
        <v>235</v>
      </c>
      <c r="BI128" s="152">
        <v>166</v>
      </c>
      <c r="BJ128" s="226" t="s">
        <v>161</v>
      </c>
      <c r="BK128" s="148" t="s">
        <v>90</v>
      </c>
      <c r="BL128" s="71">
        <v>1409</v>
      </c>
      <c r="BM128" s="71">
        <v>324</v>
      </c>
      <c r="BN128" s="71">
        <v>574</v>
      </c>
      <c r="BO128" s="71">
        <v>901</v>
      </c>
      <c r="BP128" s="71">
        <v>85</v>
      </c>
      <c r="BQ128" s="71">
        <v>697</v>
      </c>
      <c r="BR128" s="71">
        <v>1225</v>
      </c>
      <c r="BS128" s="71">
        <v>651</v>
      </c>
      <c r="BT128" s="71">
        <v>65</v>
      </c>
      <c r="BU128" s="71">
        <v>169</v>
      </c>
      <c r="BV128" s="71">
        <v>144</v>
      </c>
      <c r="BW128" s="71">
        <v>117</v>
      </c>
      <c r="BX128" s="79"/>
      <c r="BY128" s="80" t="s">
        <v>161</v>
      </c>
      <c r="BZ128" s="80" t="s">
        <v>2385</v>
      </c>
      <c r="CA128" s="78">
        <v>7175</v>
      </c>
    </row>
    <row r="129" spans="1:79">
      <c r="A129" s="226"/>
      <c r="B129" s="148" t="s">
        <v>91</v>
      </c>
      <c r="C129" s="71">
        <v>399</v>
      </c>
      <c r="D129" s="71">
        <v>195</v>
      </c>
      <c r="E129" s="71">
        <v>365</v>
      </c>
      <c r="F129" s="71">
        <v>186</v>
      </c>
      <c r="G129" s="71">
        <v>356</v>
      </c>
      <c r="H129" s="71">
        <v>172</v>
      </c>
      <c r="I129" s="71">
        <v>306</v>
      </c>
      <c r="J129" s="71">
        <v>144</v>
      </c>
      <c r="K129" s="71">
        <v>319</v>
      </c>
      <c r="L129" s="71">
        <v>152</v>
      </c>
      <c r="M129" s="146">
        <v>1745</v>
      </c>
      <c r="N129" s="146">
        <v>849</v>
      </c>
      <c r="O129" s="226"/>
      <c r="P129" s="148" t="s">
        <v>91</v>
      </c>
      <c r="Q129" s="71">
        <v>45</v>
      </c>
      <c r="R129" s="71">
        <v>18</v>
      </c>
      <c r="S129" s="71">
        <v>32</v>
      </c>
      <c r="T129" s="71">
        <v>14</v>
      </c>
      <c r="U129" s="71">
        <v>26</v>
      </c>
      <c r="V129" s="71">
        <v>8</v>
      </c>
      <c r="W129" s="71">
        <v>23</v>
      </c>
      <c r="X129" s="71">
        <v>9</v>
      </c>
      <c r="Y129" s="71">
        <v>27</v>
      </c>
      <c r="Z129" s="71">
        <v>8</v>
      </c>
      <c r="AA129" s="146">
        <v>153</v>
      </c>
      <c r="AB129" s="146">
        <v>57</v>
      </c>
      <c r="AC129" s="226"/>
      <c r="AD129" s="148" t="s">
        <v>91</v>
      </c>
      <c r="AE129" s="31">
        <v>14</v>
      </c>
      <c r="AF129" s="31">
        <v>14</v>
      </c>
      <c r="AG129" s="31">
        <v>14</v>
      </c>
      <c r="AH129" s="31">
        <v>14</v>
      </c>
      <c r="AI129" s="31">
        <v>14</v>
      </c>
      <c r="AJ129" s="146">
        <v>70</v>
      </c>
      <c r="AK129" s="125">
        <v>56</v>
      </c>
      <c r="AL129" s="71">
        <v>46</v>
      </c>
      <c r="AM129" s="71">
        <v>32</v>
      </c>
      <c r="AN129" s="71">
        <v>0</v>
      </c>
      <c r="AO129" s="71">
        <v>14</v>
      </c>
      <c r="AP129" s="226"/>
      <c r="AQ129" s="148" t="s">
        <v>91</v>
      </c>
      <c r="AR129" s="71">
        <v>0</v>
      </c>
      <c r="AS129" s="71">
        <v>232</v>
      </c>
      <c r="AT129" s="71">
        <v>149</v>
      </c>
      <c r="AU129" s="71">
        <v>124</v>
      </c>
      <c r="AV129" s="71">
        <v>60</v>
      </c>
      <c r="AW129" s="71">
        <v>21</v>
      </c>
      <c r="AX129" s="71">
        <v>60</v>
      </c>
      <c r="AY129" s="71">
        <v>45</v>
      </c>
      <c r="AZ129" s="71">
        <v>52</v>
      </c>
      <c r="BA129" s="226"/>
      <c r="BB129" s="148" t="s">
        <v>91</v>
      </c>
      <c r="BC129" s="152">
        <v>51</v>
      </c>
      <c r="BD129" s="71">
        <v>44</v>
      </c>
      <c r="BE129" s="71">
        <v>5</v>
      </c>
      <c r="BF129" s="152">
        <v>15</v>
      </c>
      <c r="BG129" s="32">
        <v>10</v>
      </c>
      <c r="BH129" s="152">
        <v>66</v>
      </c>
      <c r="BI129" s="152">
        <v>54</v>
      </c>
      <c r="BJ129" s="226"/>
      <c r="BK129" s="148" t="s">
        <v>91</v>
      </c>
      <c r="BL129" s="71">
        <v>400</v>
      </c>
      <c r="BM129" s="71">
        <v>60</v>
      </c>
      <c r="BN129" s="71">
        <v>37</v>
      </c>
      <c r="BO129" s="71">
        <v>293</v>
      </c>
      <c r="BP129" s="71">
        <v>43</v>
      </c>
      <c r="BQ129" s="71">
        <v>143</v>
      </c>
      <c r="BR129" s="71">
        <v>164</v>
      </c>
      <c r="BS129" s="71">
        <v>127</v>
      </c>
      <c r="BT129" s="71">
        <v>23</v>
      </c>
      <c r="BU129" s="71">
        <v>42</v>
      </c>
      <c r="BV129" s="71">
        <v>13</v>
      </c>
      <c r="BW129" s="71">
        <v>0</v>
      </c>
      <c r="BX129" s="79"/>
      <c r="BY129" s="80" t="s">
        <v>161</v>
      </c>
      <c r="BZ129" s="80" t="s">
        <v>2386</v>
      </c>
      <c r="CA129" s="78">
        <v>1707</v>
      </c>
    </row>
    <row r="130" spans="1:79">
      <c r="A130" s="226"/>
      <c r="B130" s="25" t="s">
        <v>73</v>
      </c>
      <c r="C130" s="26">
        <v>2278</v>
      </c>
      <c r="D130" s="26">
        <v>1102</v>
      </c>
      <c r="E130" s="26">
        <v>1716</v>
      </c>
      <c r="F130" s="26">
        <v>817</v>
      </c>
      <c r="G130" s="26">
        <v>1639</v>
      </c>
      <c r="H130" s="26">
        <v>801</v>
      </c>
      <c r="I130" s="26">
        <v>1369</v>
      </c>
      <c r="J130" s="26">
        <v>668</v>
      </c>
      <c r="K130" s="26">
        <v>1155</v>
      </c>
      <c r="L130" s="26">
        <v>550</v>
      </c>
      <c r="M130" s="41">
        <v>8157</v>
      </c>
      <c r="N130" s="41">
        <v>3938</v>
      </c>
      <c r="O130" s="226"/>
      <c r="P130" s="42" t="s">
        <v>73</v>
      </c>
      <c r="Q130" s="26">
        <v>332</v>
      </c>
      <c r="R130" s="26">
        <v>148</v>
      </c>
      <c r="S130" s="26">
        <v>249</v>
      </c>
      <c r="T130" s="26">
        <v>101</v>
      </c>
      <c r="U130" s="26">
        <v>258</v>
      </c>
      <c r="V130" s="26">
        <v>110</v>
      </c>
      <c r="W130" s="26">
        <v>195</v>
      </c>
      <c r="X130" s="26">
        <v>102</v>
      </c>
      <c r="Y130" s="26">
        <v>133</v>
      </c>
      <c r="Z130" s="26">
        <v>58</v>
      </c>
      <c r="AA130" s="41">
        <v>1167</v>
      </c>
      <c r="AB130" s="41">
        <v>519</v>
      </c>
      <c r="AC130" s="226"/>
      <c r="AD130" s="42" t="s">
        <v>73</v>
      </c>
      <c r="AE130" s="41">
        <v>82</v>
      </c>
      <c r="AF130" s="41">
        <v>80</v>
      </c>
      <c r="AG130" s="41">
        <v>81</v>
      </c>
      <c r="AH130" s="41">
        <v>80</v>
      </c>
      <c r="AI130" s="41">
        <v>80</v>
      </c>
      <c r="AJ130" s="41">
        <v>403</v>
      </c>
      <c r="AK130" s="26">
        <v>278</v>
      </c>
      <c r="AL130" s="26">
        <v>237</v>
      </c>
      <c r="AM130" s="26">
        <v>55</v>
      </c>
      <c r="AN130" s="26">
        <v>10</v>
      </c>
      <c r="AO130" s="26">
        <v>77</v>
      </c>
      <c r="AP130" s="226"/>
      <c r="AQ130" s="42" t="s">
        <v>73</v>
      </c>
      <c r="AR130" s="26">
        <v>0</v>
      </c>
      <c r="AS130" s="26">
        <v>1637</v>
      </c>
      <c r="AT130" s="26">
        <v>627</v>
      </c>
      <c r="AU130" s="26">
        <v>668</v>
      </c>
      <c r="AV130" s="26">
        <v>211</v>
      </c>
      <c r="AW130" s="26">
        <v>98</v>
      </c>
      <c r="AX130" s="26">
        <v>325</v>
      </c>
      <c r="AY130" s="26">
        <v>222</v>
      </c>
      <c r="AZ130" s="26">
        <v>213</v>
      </c>
      <c r="BA130" s="226"/>
      <c r="BB130" s="42" t="s">
        <v>73</v>
      </c>
      <c r="BC130" s="41">
        <v>265</v>
      </c>
      <c r="BD130" s="26">
        <v>197</v>
      </c>
      <c r="BE130" s="26">
        <v>24</v>
      </c>
      <c r="BF130" s="41">
        <v>36</v>
      </c>
      <c r="BG130" s="41">
        <v>23</v>
      </c>
      <c r="BH130" s="41">
        <v>301</v>
      </c>
      <c r="BI130" s="41">
        <v>220</v>
      </c>
      <c r="BJ130" s="226"/>
      <c r="BK130" s="42" t="s">
        <v>73</v>
      </c>
      <c r="BL130" s="41">
        <v>1809</v>
      </c>
      <c r="BM130" s="41">
        <v>384</v>
      </c>
      <c r="BN130" s="41">
        <v>611</v>
      </c>
      <c r="BO130" s="41">
        <v>1194</v>
      </c>
      <c r="BP130" s="41">
        <v>128</v>
      </c>
      <c r="BQ130" s="41">
        <v>840</v>
      </c>
      <c r="BR130" s="41">
        <v>1389</v>
      </c>
      <c r="BS130" s="41">
        <v>778</v>
      </c>
      <c r="BT130" s="41">
        <v>88</v>
      </c>
      <c r="BU130" s="41">
        <v>211</v>
      </c>
      <c r="BV130" s="41">
        <v>157</v>
      </c>
      <c r="BW130" s="41">
        <v>117</v>
      </c>
      <c r="BX130" s="79"/>
      <c r="BY130" s="80" t="s">
        <v>161</v>
      </c>
      <c r="BZ130" s="80" t="s">
        <v>2387</v>
      </c>
      <c r="CA130" s="78">
        <v>8882</v>
      </c>
    </row>
    <row r="131" spans="1:79" ht="14.45" customHeight="1">
      <c r="A131" s="226" t="s">
        <v>162</v>
      </c>
      <c r="B131" s="148" t="s">
        <v>90</v>
      </c>
      <c r="C131" s="71">
        <v>13922</v>
      </c>
      <c r="D131" s="71">
        <v>6843</v>
      </c>
      <c r="E131" s="71">
        <v>12402</v>
      </c>
      <c r="F131" s="71">
        <v>6043</v>
      </c>
      <c r="G131" s="71">
        <v>11782</v>
      </c>
      <c r="H131" s="71">
        <v>5732</v>
      </c>
      <c r="I131" s="71">
        <v>10330</v>
      </c>
      <c r="J131" s="71">
        <v>5045</v>
      </c>
      <c r="K131" s="71">
        <v>9543</v>
      </c>
      <c r="L131" s="71">
        <v>4737</v>
      </c>
      <c r="M131" s="146">
        <v>57979</v>
      </c>
      <c r="N131" s="146">
        <v>28400</v>
      </c>
      <c r="O131" s="226" t="s">
        <v>162</v>
      </c>
      <c r="P131" s="148" t="s">
        <v>90</v>
      </c>
      <c r="Q131" s="71">
        <v>616</v>
      </c>
      <c r="R131" s="71">
        <v>274</v>
      </c>
      <c r="S131" s="71">
        <v>592</v>
      </c>
      <c r="T131" s="71">
        <v>220</v>
      </c>
      <c r="U131" s="71">
        <v>757</v>
      </c>
      <c r="V131" s="71">
        <v>279</v>
      </c>
      <c r="W131" s="71">
        <v>585</v>
      </c>
      <c r="X131" s="71">
        <v>211</v>
      </c>
      <c r="Y131" s="71">
        <v>397</v>
      </c>
      <c r="Z131" s="71">
        <v>174</v>
      </c>
      <c r="AA131" s="146">
        <v>2947</v>
      </c>
      <c r="AB131" s="146">
        <v>1158</v>
      </c>
      <c r="AC131" s="226" t="s">
        <v>162</v>
      </c>
      <c r="AD131" s="148" t="s">
        <v>90</v>
      </c>
      <c r="AE131" s="31">
        <v>590</v>
      </c>
      <c r="AF131" s="31">
        <v>569</v>
      </c>
      <c r="AG131" s="31">
        <v>557</v>
      </c>
      <c r="AH131" s="31">
        <v>517</v>
      </c>
      <c r="AI131" s="31">
        <v>502</v>
      </c>
      <c r="AJ131" s="146">
        <v>2735</v>
      </c>
      <c r="AK131" s="125">
        <v>2216</v>
      </c>
      <c r="AL131" s="71">
        <v>2170</v>
      </c>
      <c r="AM131" s="71">
        <v>1802</v>
      </c>
      <c r="AN131" s="71">
        <v>74</v>
      </c>
      <c r="AO131" s="71">
        <v>448</v>
      </c>
      <c r="AP131" s="226" t="s">
        <v>162</v>
      </c>
      <c r="AQ131" s="148" t="s">
        <v>90</v>
      </c>
      <c r="AR131" s="71">
        <v>1548</v>
      </c>
      <c r="AS131" s="71">
        <v>14265</v>
      </c>
      <c r="AT131" s="71">
        <v>7896</v>
      </c>
      <c r="AU131" s="71">
        <v>2702</v>
      </c>
      <c r="AV131" s="71">
        <v>492</v>
      </c>
      <c r="AW131" s="71">
        <v>1362</v>
      </c>
      <c r="AX131" s="71">
        <v>2429</v>
      </c>
      <c r="AY131" s="71">
        <v>2109</v>
      </c>
      <c r="AZ131" s="71">
        <v>1981</v>
      </c>
      <c r="BA131" s="226" t="s">
        <v>162</v>
      </c>
      <c r="BB131" s="148" t="s">
        <v>90</v>
      </c>
      <c r="BC131" s="152">
        <v>2273</v>
      </c>
      <c r="BD131" s="71">
        <v>2097</v>
      </c>
      <c r="BE131" s="71">
        <v>365</v>
      </c>
      <c r="BF131" s="152">
        <v>777</v>
      </c>
      <c r="BG131" s="32">
        <v>494</v>
      </c>
      <c r="BH131" s="152">
        <v>3050</v>
      </c>
      <c r="BI131" s="152">
        <v>2591</v>
      </c>
      <c r="BJ131" s="226" t="s">
        <v>162</v>
      </c>
      <c r="BK131" s="148" t="s">
        <v>90</v>
      </c>
      <c r="BL131" s="71">
        <v>3892</v>
      </c>
      <c r="BM131" s="71">
        <v>2036</v>
      </c>
      <c r="BN131" s="71">
        <v>3592</v>
      </c>
      <c r="BO131" s="71">
        <v>4263</v>
      </c>
      <c r="BP131" s="71">
        <v>1233</v>
      </c>
      <c r="BQ131" s="71">
        <v>3137</v>
      </c>
      <c r="BR131" s="71">
        <v>3907</v>
      </c>
      <c r="BS131" s="71">
        <v>2991</v>
      </c>
      <c r="BT131" s="71">
        <v>195</v>
      </c>
      <c r="BU131" s="71">
        <v>272</v>
      </c>
      <c r="BV131" s="71">
        <v>324</v>
      </c>
      <c r="BW131" s="71">
        <v>824</v>
      </c>
      <c r="BX131" s="79"/>
      <c r="BY131" s="80" t="s">
        <v>162</v>
      </c>
      <c r="BZ131" s="80" t="s">
        <v>2388</v>
      </c>
      <c r="CA131" s="78">
        <v>67034</v>
      </c>
    </row>
    <row r="132" spans="1:79">
      <c r="A132" s="226"/>
      <c r="B132" s="148" t="s">
        <v>91</v>
      </c>
      <c r="C132" s="71">
        <v>0</v>
      </c>
      <c r="D132" s="71">
        <v>0</v>
      </c>
      <c r="E132" s="71">
        <v>0</v>
      </c>
      <c r="F132" s="71">
        <v>0</v>
      </c>
      <c r="G132" s="71">
        <v>0</v>
      </c>
      <c r="H132" s="71">
        <v>0</v>
      </c>
      <c r="I132" s="71">
        <v>0</v>
      </c>
      <c r="J132" s="71">
        <v>0</v>
      </c>
      <c r="K132" s="71">
        <v>0</v>
      </c>
      <c r="L132" s="71">
        <v>0</v>
      </c>
      <c r="M132" s="146">
        <v>0</v>
      </c>
      <c r="N132" s="146">
        <v>0</v>
      </c>
      <c r="O132" s="226"/>
      <c r="P132" s="148" t="s">
        <v>91</v>
      </c>
      <c r="Q132" s="71">
        <v>0</v>
      </c>
      <c r="R132" s="71">
        <v>0</v>
      </c>
      <c r="S132" s="71">
        <v>0</v>
      </c>
      <c r="T132" s="71">
        <v>0</v>
      </c>
      <c r="U132" s="71">
        <v>0</v>
      </c>
      <c r="V132" s="71">
        <v>0</v>
      </c>
      <c r="W132" s="71">
        <v>0</v>
      </c>
      <c r="X132" s="71">
        <v>0</v>
      </c>
      <c r="Y132" s="71">
        <v>0</v>
      </c>
      <c r="Z132" s="71">
        <v>0</v>
      </c>
      <c r="AA132" s="146">
        <v>0</v>
      </c>
      <c r="AB132" s="146">
        <v>0</v>
      </c>
      <c r="AC132" s="226"/>
      <c r="AD132" s="148" t="s">
        <v>91</v>
      </c>
      <c r="AE132" s="31">
        <v>0</v>
      </c>
      <c r="AF132" s="31">
        <v>0</v>
      </c>
      <c r="AG132" s="31">
        <v>0</v>
      </c>
      <c r="AH132" s="31">
        <v>0</v>
      </c>
      <c r="AI132" s="31">
        <v>0</v>
      </c>
      <c r="AJ132" s="146">
        <v>0</v>
      </c>
      <c r="AK132" s="125">
        <v>0</v>
      </c>
      <c r="AL132" s="71">
        <v>0</v>
      </c>
      <c r="AM132" s="71">
        <v>0</v>
      </c>
      <c r="AN132" s="71">
        <v>0</v>
      </c>
      <c r="AO132" s="71">
        <v>0</v>
      </c>
      <c r="AP132" s="226"/>
      <c r="AQ132" s="148" t="s">
        <v>91</v>
      </c>
      <c r="AR132" s="71">
        <v>0</v>
      </c>
      <c r="AS132" s="71">
        <v>0</v>
      </c>
      <c r="AT132" s="71">
        <v>0</v>
      </c>
      <c r="AU132" s="71">
        <v>0</v>
      </c>
      <c r="AV132" s="71">
        <v>0</v>
      </c>
      <c r="AW132" s="71">
        <v>0</v>
      </c>
      <c r="AX132" s="71">
        <v>0</v>
      </c>
      <c r="AY132" s="71">
        <v>0</v>
      </c>
      <c r="AZ132" s="71">
        <v>0</v>
      </c>
      <c r="BA132" s="226"/>
      <c r="BB132" s="148" t="s">
        <v>91</v>
      </c>
      <c r="BC132" s="152">
        <v>0</v>
      </c>
      <c r="BD132" s="71">
        <v>0</v>
      </c>
      <c r="BE132" s="71">
        <v>0</v>
      </c>
      <c r="BF132" s="152">
        <v>0</v>
      </c>
      <c r="BG132" s="32">
        <v>0</v>
      </c>
      <c r="BH132" s="152">
        <v>0</v>
      </c>
      <c r="BI132" s="152">
        <v>0</v>
      </c>
      <c r="BJ132" s="226"/>
      <c r="BK132" s="148" t="s">
        <v>91</v>
      </c>
      <c r="BL132" s="71">
        <v>0</v>
      </c>
      <c r="BM132" s="71">
        <v>0</v>
      </c>
      <c r="BN132" s="71">
        <v>0</v>
      </c>
      <c r="BO132" s="71">
        <v>0</v>
      </c>
      <c r="BP132" s="71">
        <v>0</v>
      </c>
      <c r="BQ132" s="71">
        <v>0</v>
      </c>
      <c r="BR132" s="71">
        <v>0</v>
      </c>
      <c r="BS132" s="71">
        <v>0</v>
      </c>
      <c r="BT132" s="71">
        <v>0</v>
      </c>
      <c r="BU132" s="71">
        <v>0</v>
      </c>
      <c r="BV132" s="71">
        <v>0</v>
      </c>
      <c r="BW132" s="71">
        <v>0</v>
      </c>
      <c r="BX132" s="79"/>
      <c r="BY132" s="80" t="s">
        <v>162</v>
      </c>
      <c r="BZ132" s="80" t="s">
        <v>2389</v>
      </c>
      <c r="CA132" s="78">
        <v>0</v>
      </c>
    </row>
    <row r="133" spans="1:79">
      <c r="A133" s="226"/>
      <c r="B133" s="25" t="s">
        <v>73</v>
      </c>
      <c r="C133" s="26">
        <v>13922</v>
      </c>
      <c r="D133" s="26">
        <v>6843</v>
      </c>
      <c r="E133" s="26">
        <v>12402</v>
      </c>
      <c r="F133" s="26">
        <v>6043</v>
      </c>
      <c r="G133" s="26">
        <v>11782</v>
      </c>
      <c r="H133" s="26">
        <v>5732</v>
      </c>
      <c r="I133" s="26">
        <v>10330</v>
      </c>
      <c r="J133" s="26">
        <v>5045</v>
      </c>
      <c r="K133" s="26">
        <v>9543</v>
      </c>
      <c r="L133" s="26">
        <v>4737</v>
      </c>
      <c r="M133" s="41">
        <v>57979</v>
      </c>
      <c r="N133" s="41">
        <v>28400</v>
      </c>
      <c r="O133" s="226"/>
      <c r="P133" s="42" t="s">
        <v>73</v>
      </c>
      <c r="Q133" s="26">
        <v>616</v>
      </c>
      <c r="R133" s="26">
        <v>274</v>
      </c>
      <c r="S133" s="26">
        <v>592</v>
      </c>
      <c r="T133" s="26">
        <v>220</v>
      </c>
      <c r="U133" s="26">
        <v>757</v>
      </c>
      <c r="V133" s="26">
        <v>279</v>
      </c>
      <c r="W133" s="26">
        <v>585</v>
      </c>
      <c r="X133" s="26">
        <v>211</v>
      </c>
      <c r="Y133" s="26">
        <v>397</v>
      </c>
      <c r="Z133" s="26">
        <v>174</v>
      </c>
      <c r="AA133" s="41">
        <v>2947</v>
      </c>
      <c r="AB133" s="41">
        <v>1158</v>
      </c>
      <c r="AC133" s="226"/>
      <c r="AD133" s="42" t="s">
        <v>73</v>
      </c>
      <c r="AE133" s="41">
        <v>590</v>
      </c>
      <c r="AF133" s="41">
        <v>569</v>
      </c>
      <c r="AG133" s="41">
        <v>557</v>
      </c>
      <c r="AH133" s="41">
        <v>517</v>
      </c>
      <c r="AI133" s="41">
        <v>502</v>
      </c>
      <c r="AJ133" s="41">
        <v>2735</v>
      </c>
      <c r="AK133" s="26">
        <v>2216</v>
      </c>
      <c r="AL133" s="26">
        <v>2170</v>
      </c>
      <c r="AM133" s="26">
        <v>1802</v>
      </c>
      <c r="AN133" s="26">
        <v>74</v>
      </c>
      <c r="AO133" s="26">
        <v>448</v>
      </c>
      <c r="AP133" s="226"/>
      <c r="AQ133" s="42" t="s">
        <v>73</v>
      </c>
      <c r="AR133" s="26">
        <v>1548</v>
      </c>
      <c r="AS133" s="26">
        <v>14265</v>
      </c>
      <c r="AT133" s="26">
        <v>7896</v>
      </c>
      <c r="AU133" s="26">
        <v>2702</v>
      </c>
      <c r="AV133" s="26">
        <v>492</v>
      </c>
      <c r="AW133" s="26">
        <v>1362</v>
      </c>
      <c r="AX133" s="26">
        <v>2429</v>
      </c>
      <c r="AY133" s="26">
        <v>2109</v>
      </c>
      <c r="AZ133" s="26">
        <v>1981</v>
      </c>
      <c r="BA133" s="226"/>
      <c r="BB133" s="42" t="s">
        <v>73</v>
      </c>
      <c r="BC133" s="41">
        <v>2273</v>
      </c>
      <c r="BD133" s="26">
        <v>2097</v>
      </c>
      <c r="BE133" s="26">
        <v>365</v>
      </c>
      <c r="BF133" s="41">
        <v>777</v>
      </c>
      <c r="BG133" s="41">
        <v>494</v>
      </c>
      <c r="BH133" s="41">
        <v>3050</v>
      </c>
      <c r="BI133" s="41">
        <v>2591</v>
      </c>
      <c r="BJ133" s="226"/>
      <c r="BK133" s="42" t="s">
        <v>73</v>
      </c>
      <c r="BL133" s="41">
        <v>3892</v>
      </c>
      <c r="BM133" s="41">
        <v>2036</v>
      </c>
      <c r="BN133" s="41">
        <v>3592</v>
      </c>
      <c r="BO133" s="41">
        <v>4263</v>
      </c>
      <c r="BP133" s="41">
        <v>1233</v>
      </c>
      <c r="BQ133" s="41">
        <v>3137</v>
      </c>
      <c r="BR133" s="41">
        <v>3907</v>
      </c>
      <c r="BS133" s="41">
        <v>2991</v>
      </c>
      <c r="BT133" s="41">
        <v>195</v>
      </c>
      <c r="BU133" s="41">
        <v>272</v>
      </c>
      <c r="BV133" s="41">
        <v>324</v>
      </c>
      <c r="BW133" s="41">
        <v>824</v>
      </c>
      <c r="BX133" s="79"/>
      <c r="BY133" s="80" t="s">
        <v>162</v>
      </c>
      <c r="BZ133" s="80" t="s">
        <v>2390</v>
      </c>
      <c r="CA133" s="78">
        <v>67034</v>
      </c>
    </row>
    <row r="134" spans="1:79" ht="14.45" customHeight="1">
      <c r="A134" s="226" t="s">
        <v>163</v>
      </c>
      <c r="B134" s="148" t="s">
        <v>90</v>
      </c>
      <c r="C134" s="71">
        <v>9113</v>
      </c>
      <c r="D134" s="71">
        <v>4396</v>
      </c>
      <c r="E134" s="71">
        <v>8415</v>
      </c>
      <c r="F134" s="71">
        <v>4035</v>
      </c>
      <c r="G134" s="71">
        <v>8251</v>
      </c>
      <c r="H134" s="71">
        <v>4030</v>
      </c>
      <c r="I134" s="71">
        <v>7086</v>
      </c>
      <c r="J134" s="71">
        <v>3455</v>
      </c>
      <c r="K134" s="71">
        <v>6593</v>
      </c>
      <c r="L134" s="71">
        <v>3215</v>
      </c>
      <c r="M134" s="146">
        <v>39458</v>
      </c>
      <c r="N134" s="146">
        <v>19131</v>
      </c>
      <c r="O134" s="226" t="s">
        <v>163</v>
      </c>
      <c r="P134" s="148" t="s">
        <v>90</v>
      </c>
      <c r="Q134" s="71">
        <v>592</v>
      </c>
      <c r="R134" s="71">
        <v>221</v>
      </c>
      <c r="S134" s="71">
        <v>557</v>
      </c>
      <c r="T134" s="71">
        <v>222</v>
      </c>
      <c r="U134" s="71">
        <v>642</v>
      </c>
      <c r="V134" s="71">
        <v>244</v>
      </c>
      <c r="W134" s="71">
        <v>483</v>
      </c>
      <c r="X134" s="71">
        <v>179</v>
      </c>
      <c r="Y134" s="71">
        <v>309</v>
      </c>
      <c r="Z134" s="71">
        <v>137</v>
      </c>
      <c r="AA134" s="146">
        <v>2583</v>
      </c>
      <c r="AB134" s="146">
        <v>1003</v>
      </c>
      <c r="AC134" s="226" t="s">
        <v>163</v>
      </c>
      <c r="AD134" s="148" t="s">
        <v>90</v>
      </c>
      <c r="AE134" s="31">
        <v>398</v>
      </c>
      <c r="AF134" s="31">
        <v>390</v>
      </c>
      <c r="AG134" s="31">
        <v>387</v>
      </c>
      <c r="AH134" s="31">
        <v>366</v>
      </c>
      <c r="AI134" s="31">
        <v>364</v>
      </c>
      <c r="AJ134" s="146">
        <v>1905</v>
      </c>
      <c r="AK134" s="125">
        <v>1607</v>
      </c>
      <c r="AL134" s="71">
        <v>1581</v>
      </c>
      <c r="AM134" s="71">
        <v>1128</v>
      </c>
      <c r="AN134" s="71">
        <v>73</v>
      </c>
      <c r="AO134" s="71">
        <v>346</v>
      </c>
      <c r="AP134" s="226" t="s">
        <v>163</v>
      </c>
      <c r="AQ134" s="148" t="s">
        <v>90</v>
      </c>
      <c r="AR134" s="71">
        <v>1360</v>
      </c>
      <c r="AS134" s="71">
        <v>11645</v>
      </c>
      <c r="AT134" s="71">
        <v>4737</v>
      </c>
      <c r="AU134" s="71">
        <v>1403</v>
      </c>
      <c r="AV134" s="71">
        <v>412</v>
      </c>
      <c r="AW134" s="71">
        <v>962</v>
      </c>
      <c r="AX134" s="71">
        <v>1734</v>
      </c>
      <c r="AY134" s="71">
        <v>1605</v>
      </c>
      <c r="AZ134" s="71">
        <v>1675</v>
      </c>
      <c r="BA134" s="226" t="s">
        <v>163</v>
      </c>
      <c r="BB134" s="148" t="s">
        <v>90</v>
      </c>
      <c r="BC134" s="152">
        <v>1628</v>
      </c>
      <c r="BD134" s="71">
        <v>1491</v>
      </c>
      <c r="BE134" s="71">
        <v>309</v>
      </c>
      <c r="BF134" s="152">
        <v>492</v>
      </c>
      <c r="BG134" s="32">
        <v>320</v>
      </c>
      <c r="BH134" s="152">
        <v>2120</v>
      </c>
      <c r="BI134" s="152">
        <v>1811</v>
      </c>
      <c r="BJ134" s="226" t="s">
        <v>163</v>
      </c>
      <c r="BK134" s="148" t="s">
        <v>90</v>
      </c>
      <c r="BL134" s="71">
        <v>8266</v>
      </c>
      <c r="BM134" s="71">
        <v>2353</v>
      </c>
      <c r="BN134" s="71">
        <v>4612</v>
      </c>
      <c r="BO134" s="71">
        <v>7720</v>
      </c>
      <c r="BP134" s="71">
        <v>2808</v>
      </c>
      <c r="BQ134" s="71">
        <v>4591</v>
      </c>
      <c r="BR134" s="71">
        <v>6872</v>
      </c>
      <c r="BS134" s="71">
        <v>4484</v>
      </c>
      <c r="BT134" s="71">
        <v>342</v>
      </c>
      <c r="BU134" s="71">
        <v>426</v>
      </c>
      <c r="BV134" s="71">
        <v>559</v>
      </c>
      <c r="BW134" s="71">
        <v>1587</v>
      </c>
      <c r="BX134" s="79"/>
      <c r="BY134" s="80" t="s">
        <v>163</v>
      </c>
      <c r="BZ134" s="80" t="s">
        <v>2391</v>
      </c>
      <c r="CA134" s="78">
        <v>46533</v>
      </c>
    </row>
    <row r="135" spans="1:79">
      <c r="A135" s="226"/>
      <c r="B135" s="148" t="s">
        <v>91</v>
      </c>
      <c r="C135" s="71">
        <v>0</v>
      </c>
      <c r="D135" s="71">
        <v>0</v>
      </c>
      <c r="E135" s="71">
        <v>0</v>
      </c>
      <c r="F135" s="71">
        <v>0</v>
      </c>
      <c r="G135" s="71">
        <v>0</v>
      </c>
      <c r="H135" s="71">
        <v>0</v>
      </c>
      <c r="I135" s="71">
        <v>0</v>
      </c>
      <c r="J135" s="71">
        <v>0</v>
      </c>
      <c r="K135" s="71">
        <v>0</v>
      </c>
      <c r="L135" s="71">
        <v>0</v>
      </c>
      <c r="M135" s="146">
        <v>0</v>
      </c>
      <c r="N135" s="146">
        <v>0</v>
      </c>
      <c r="O135" s="226"/>
      <c r="P135" s="148" t="s">
        <v>91</v>
      </c>
      <c r="Q135" s="71">
        <v>0</v>
      </c>
      <c r="R135" s="71">
        <v>0</v>
      </c>
      <c r="S135" s="71">
        <v>0</v>
      </c>
      <c r="T135" s="71">
        <v>0</v>
      </c>
      <c r="U135" s="71">
        <v>0</v>
      </c>
      <c r="V135" s="71">
        <v>0</v>
      </c>
      <c r="W135" s="71">
        <v>0</v>
      </c>
      <c r="X135" s="71">
        <v>0</v>
      </c>
      <c r="Y135" s="71">
        <v>0</v>
      </c>
      <c r="Z135" s="71">
        <v>0</v>
      </c>
      <c r="AA135" s="146">
        <v>0</v>
      </c>
      <c r="AB135" s="146">
        <v>0</v>
      </c>
      <c r="AC135" s="226"/>
      <c r="AD135" s="148" t="s">
        <v>91</v>
      </c>
      <c r="AE135" s="31">
        <v>0</v>
      </c>
      <c r="AF135" s="31">
        <v>0</v>
      </c>
      <c r="AG135" s="31">
        <v>0</v>
      </c>
      <c r="AH135" s="31">
        <v>0</v>
      </c>
      <c r="AI135" s="31">
        <v>0</v>
      </c>
      <c r="AJ135" s="146">
        <v>0</v>
      </c>
      <c r="AK135" s="125">
        <v>0</v>
      </c>
      <c r="AL135" s="71">
        <v>0</v>
      </c>
      <c r="AM135" s="71">
        <v>0</v>
      </c>
      <c r="AN135" s="71">
        <v>0</v>
      </c>
      <c r="AO135" s="71">
        <v>0</v>
      </c>
      <c r="AP135" s="226"/>
      <c r="AQ135" s="148" t="s">
        <v>91</v>
      </c>
      <c r="AR135" s="71">
        <v>0</v>
      </c>
      <c r="AS135" s="71">
        <v>0</v>
      </c>
      <c r="AT135" s="71">
        <v>0</v>
      </c>
      <c r="AU135" s="71">
        <v>0</v>
      </c>
      <c r="AV135" s="71">
        <v>0</v>
      </c>
      <c r="AW135" s="71">
        <v>0</v>
      </c>
      <c r="AX135" s="71">
        <v>0</v>
      </c>
      <c r="AY135" s="71">
        <v>0</v>
      </c>
      <c r="AZ135" s="71">
        <v>0</v>
      </c>
      <c r="BA135" s="226"/>
      <c r="BB135" s="148" t="s">
        <v>91</v>
      </c>
      <c r="BC135" s="152">
        <v>0</v>
      </c>
      <c r="BD135" s="71">
        <v>0</v>
      </c>
      <c r="BE135" s="71">
        <v>0</v>
      </c>
      <c r="BF135" s="152">
        <v>0</v>
      </c>
      <c r="BG135" s="32">
        <v>0</v>
      </c>
      <c r="BH135" s="152">
        <v>0</v>
      </c>
      <c r="BI135" s="152">
        <v>0</v>
      </c>
      <c r="BJ135" s="226"/>
      <c r="BK135" s="148" t="s">
        <v>91</v>
      </c>
      <c r="BL135" s="71">
        <v>0</v>
      </c>
      <c r="BM135" s="71">
        <v>0</v>
      </c>
      <c r="BN135" s="71">
        <v>0</v>
      </c>
      <c r="BO135" s="71">
        <v>0</v>
      </c>
      <c r="BP135" s="71">
        <v>0</v>
      </c>
      <c r="BQ135" s="71">
        <v>0</v>
      </c>
      <c r="BR135" s="71">
        <v>0</v>
      </c>
      <c r="BS135" s="71">
        <v>0</v>
      </c>
      <c r="BT135" s="71">
        <v>0</v>
      </c>
      <c r="BU135" s="71">
        <v>0</v>
      </c>
      <c r="BV135" s="71">
        <v>0</v>
      </c>
      <c r="BW135" s="71">
        <v>0</v>
      </c>
      <c r="BX135" s="79"/>
      <c r="BY135" s="80" t="s">
        <v>163</v>
      </c>
      <c r="BZ135" s="80" t="s">
        <v>2392</v>
      </c>
      <c r="CA135" s="78">
        <v>0</v>
      </c>
    </row>
    <row r="136" spans="1:79">
      <c r="A136" s="226"/>
      <c r="B136" s="25" t="s">
        <v>73</v>
      </c>
      <c r="C136" s="26">
        <v>9113</v>
      </c>
      <c r="D136" s="26">
        <v>4396</v>
      </c>
      <c r="E136" s="26">
        <v>8415</v>
      </c>
      <c r="F136" s="26">
        <v>4035</v>
      </c>
      <c r="G136" s="26">
        <v>8251</v>
      </c>
      <c r="H136" s="26">
        <v>4030</v>
      </c>
      <c r="I136" s="26">
        <v>7086</v>
      </c>
      <c r="J136" s="26">
        <v>3455</v>
      </c>
      <c r="K136" s="26">
        <v>6593</v>
      </c>
      <c r="L136" s="26">
        <v>3215</v>
      </c>
      <c r="M136" s="41">
        <v>39458</v>
      </c>
      <c r="N136" s="41">
        <v>19131</v>
      </c>
      <c r="O136" s="226"/>
      <c r="P136" s="42" t="s">
        <v>73</v>
      </c>
      <c r="Q136" s="26">
        <v>592</v>
      </c>
      <c r="R136" s="26">
        <v>221</v>
      </c>
      <c r="S136" s="26">
        <v>557</v>
      </c>
      <c r="T136" s="26">
        <v>222</v>
      </c>
      <c r="U136" s="26">
        <v>642</v>
      </c>
      <c r="V136" s="26">
        <v>244</v>
      </c>
      <c r="W136" s="26">
        <v>483</v>
      </c>
      <c r="X136" s="26">
        <v>179</v>
      </c>
      <c r="Y136" s="26">
        <v>309</v>
      </c>
      <c r="Z136" s="26">
        <v>137</v>
      </c>
      <c r="AA136" s="41">
        <v>2583</v>
      </c>
      <c r="AB136" s="41">
        <v>1003</v>
      </c>
      <c r="AC136" s="226"/>
      <c r="AD136" s="42" t="s">
        <v>73</v>
      </c>
      <c r="AE136" s="41">
        <v>398</v>
      </c>
      <c r="AF136" s="41">
        <v>390</v>
      </c>
      <c r="AG136" s="41">
        <v>387</v>
      </c>
      <c r="AH136" s="41">
        <v>366</v>
      </c>
      <c r="AI136" s="41">
        <v>364</v>
      </c>
      <c r="AJ136" s="41">
        <v>1905</v>
      </c>
      <c r="AK136" s="26">
        <v>1607</v>
      </c>
      <c r="AL136" s="26">
        <v>1581</v>
      </c>
      <c r="AM136" s="26">
        <v>1128</v>
      </c>
      <c r="AN136" s="26">
        <v>73</v>
      </c>
      <c r="AO136" s="26">
        <v>346</v>
      </c>
      <c r="AP136" s="226"/>
      <c r="AQ136" s="42" t="s">
        <v>73</v>
      </c>
      <c r="AR136" s="26">
        <v>1360</v>
      </c>
      <c r="AS136" s="26">
        <v>11645</v>
      </c>
      <c r="AT136" s="26">
        <v>4737</v>
      </c>
      <c r="AU136" s="26">
        <v>1403</v>
      </c>
      <c r="AV136" s="26">
        <v>412</v>
      </c>
      <c r="AW136" s="26">
        <v>962</v>
      </c>
      <c r="AX136" s="26">
        <v>1734</v>
      </c>
      <c r="AY136" s="26">
        <v>1605</v>
      </c>
      <c r="AZ136" s="26">
        <v>1675</v>
      </c>
      <c r="BA136" s="226"/>
      <c r="BB136" s="42" t="s">
        <v>73</v>
      </c>
      <c r="BC136" s="41">
        <v>1628</v>
      </c>
      <c r="BD136" s="26">
        <v>1491</v>
      </c>
      <c r="BE136" s="26">
        <v>309</v>
      </c>
      <c r="BF136" s="41">
        <v>492</v>
      </c>
      <c r="BG136" s="41">
        <v>320</v>
      </c>
      <c r="BH136" s="41">
        <v>2120</v>
      </c>
      <c r="BI136" s="41">
        <v>1811</v>
      </c>
      <c r="BJ136" s="226"/>
      <c r="BK136" s="42" t="s">
        <v>73</v>
      </c>
      <c r="BL136" s="41">
        <v>8266</v>
      </c>
      <c r="BM136" s="41">
        <v>2353</v>
      </c>
      <c r="BN136" s="41">
        <v>4612</v>
      </c>
      <c r="BO136" s="41">
        <v>7720</v>
      </c>
      <c r="BP136" s="41">
        <v>2808</v>
      </c>
      <c r="BQ136" s="41">
        <v>4591</v>
      </c>
      <c r="BR136" s="41">
        <v>6872</v>
      </c>
      <c r="BS136" s="41">
        <v>4484</v>
      </c>
      <c r="BT136" s="41">
        <v>342</v>
      </c>
      <c r="BU136" s="41">
        <v>426</v>
      </c>
      <c r="BV136" s="41">
        <v>559</v>
      </c>
      <c r="BW136" s="41">
        <v>1587</v>
      </c>
      <c r="BX136" s="79"/>
      <c r="BY136" s="80" t="s">
        <v>163</v>
      </c>
      <c r="BZ136" s="80" t="s">
        <v>2393</v>
      </c>
      <c r="CA136" s="78">
        <v>46533</v>
      </c>
    </row>
    <row r="137" spans="1:79" ht="14.45" customHeight="1">
      <c r="A137" s="226" t="s">
        <v>164</v>
      </c>
      <c r="B137" s="148" t="s">
        <v>90</v>
      </c>
      <c r="C137" s="71">
        <v>0</v>
      </c>
      <c r="D137" s="71">
        <v>0</v>
      </c>
      <c r="E137" s="71">
        <v>0</v>
      </c>
      <c r="F137" s="71">
        <v>0</v>
      </c>
      <c r="G137" s="71">
        <v>0</v>
      </c>
      <c r="H137" s="71">
        <v>0</v>
      </c>
      <c r="I137" s="71">
        <v>0</v>
      </c>
      <c r="J137" s="71">
        <v>0</v>
      </c>
      <c r="K137" s="71">
        <v>0</v>
      </c>
      <c r="L137" s="71">
        <v>0</v>
      </c>
      <c r="M137" s="146">
        <v>0</v>
      </c>
      <c r="N137" s="146">
        <v>0</v>
      </c>
      <c r="O137" s="226" t="s">
        <v>164</v>
      </c>
      <c r="P137" s="148" t="s">
        <v>90</v>
      </c>
      <c r="Q137" s="71">
        <v>0</v>
      </c>
      <c r="R137" s="71">
        <v>0</v>
      </c>
      <c r="S137" s="71">
        <v>0</v>
      </c>
      <c r="T137" s="71">
        <v>0</v>
      </c>
      <c r="U137" s="71">
        <v>0</v>
      </c>
      <c r="V137" s="71">
        <v>0</v>
      </c>
      <c r="W137" s="71">
        <v>0</v>
      </c>
      <c r="X137" s="71">
        <v>0</v>
      </c>
      <c r="Y137" s="71">
        <v>0</v>
      </c>
      <c r="Z137" s="71">
        <v>0</v>
      </c>
      <c r="AA137" s="146">
        <v>0</v>
      </c>
      <c r="AB137" s="146">
        <v>0</v>
      </c>
      <c r="AC137" s="226" t="s">
        <v>164</v>
      </c>
      <c r="AD137" s="148" t="s">
        <v>90</v>
      </c>
      <c r="AE137" s="31">
        <v>0</v>
      </c>
      <c r="AF137" s="31">
        <v>0</v>
      </c>
      <c r="AG137" s="31">
        <v>0</v>
      </c>
      <c r="AH137" s="31">
        <v>0</v>
      </c>
      <c r="AI137" s="31">
        <v>0</v>
      </c>
      <c r="AJ137" s="146">
        <v>0</v>
      </c>
      <c r="AK137" s="125">
        <v>0</v>
      </c>
      <c r="AL137" s="71">
        <v>0</v>
      </c>
      <c r="AM137" s="71">
        <v>0</v>
      </c>
      <c r="AN137" s="71">
        <v>0</v>
      </c>
      <c r="AO137" s="71">
        <v>0</v>
      </c>
      <c r="AP137" s="226" t="s">
        <v>164</v>
      </c>
      <c r="AQ137" s="148" t="s">
        <v>90</v>
      </c>
      <c r="AR137" s="71">
        <v>0</v>
      </c>
      <c r="AS137" s="71">
        <v>0</v>
      </c>
      <c r="AT137" s="71">
        <v>0</v>
      </c>
      <c r="AU137" s="71">
        <v>0</v>
      </c>
      <c r="AV137" s="71">
        <v>0</v>
      </c>
      <c r="AW137" s="71">
        <v>0</v>
      </c>
      <c r="AX137" s="71">
        <v>0</v>
      </c>
      <c r="AY137" s="71">
        <v>0</v>
      </c>
      <c r="AZ137" s="71">
        <v>0</v>
      </c>
      <c r="BA137" s="226" t="s">
        <v>164</v>
      </c>
      <c r="BB137" s="148" t="s">
        <v>90</v>
      </c>
      <c r="BC137" s="152">
        <v>0</v>
      </c>
      <c r="BD137" s="71">
        <v>0</v>
      </c>
      <c r="BE137" s="71">
        <v>0</v>
      </c>
      <c r="BF137" s="152">
        <v>0</v>
      </c>
      <c r="BG137" s="32">
        <v>0</v>
      </c>
      <c r="BH137" s="152">
        <v>0</v>
      </c>
      <c r="BI137" s="152">
        <v>0</v>
      </c>
      <c r="BJ137" s="226" t="s">
        <v>164</v>
      </c>
      <c r="BK137" s="148" t="s">
        <v>90</v>
      </c>
      <c r="BL137" s="71">
        <v>0</v>
      </c>
      <c r="BM137" s="71">
        <v>0</v>
      </c>
      <c r="BN137" s="71">
        <v>0</v>
      </c>
      <c r="BO137" s="71">
        <v>0</v>
      </c>
      <c r="BP137" s="71">
        <v>0</v>
      </c>
      <c r="BQ137" s="71">
        <v>0</v>
      </c>
      <c r="BR137" s="71">
        <v>0</v>
      </c>
      <c r="BS137" s="71">
        <v>0</v>
      </c>
      <c r="BT137" s="71">
        <v>0</v>
      </c>
      <c r="BU137" s="71">
        <v>0</v>
      </c>
      <c r="BV137" s="71">
        <v>0</v>
      </c>
      <c r="BW137" s="71">
        <v>0</v>
      </c>
      <c r="BX137" s="79"/>
      <c r="BY137" s="80" t="s">
        <v>164</v>
      </c>
      <c r="BZ137" s="80" t="s">
        <v>2394</v>
      </c>
      <c r="CA137" s="78">
        <v>0</v>
      </c>
    </row>
    <row r="138" spans="1:79">
      <c r="A138" s="226"/>
      <c r="B138" s="148" t="s">
        <v>91</v>
      </c>
      <c r="C138" s="71">
        <v>16874</v>
      </c>
      <c r="D138" s="71">
        <v>8238</v>
      </c>
      <c r="E138" s="71">
        <v>15776</v>
      </c>
      <c r="F138" s="71">
        <v>7737</v>
      </c>
      <c r="G138" s="71">
        <v>15432</v>
      </c>
      <c r="H138" s="71">
        <v>7539</v>
      </c>
      <c r="I138" s="71">
        <v>13609</v>
      </c>
      <c r="J138" s="71">
        <v>6689</v>
      </c>
      <c r="K138" s="71">
        <v>13088</v>
      </c>
      <c r="L138" s="71">
        <v>6469</v>
      </c>
      <c r="M138" s="146">
        <v>74779</v>
      </c>
      <c r="N138" s="146">
        <v>36672</v>
      </c>
      <c r="O138" s="226"/>
      <c r="P138" s="148" t="s">
        <v>91</v>
      </c>
      <c r="Q138" s="71">
        <v>711</v>
      </c>
      <c r="R138" s="71">
        <v>292</v>
      </c>
      <c r="S138" s="71">
        <v>741</v>
      </c>
      <c r="T138" s="71">
        <v>291</v>
      </c>
      <c r="U138" s="71">
        <v>834</v>
      </c>
      <c r="V138" s="71">
        <v>321</v>
      </c>
      <c r="W138" s="71">
        <v>662</v>
      </c>
      <c r="X138" s="71">
        <v>286</v>
      </c>
      <c r="Y138" s="71">
        <v>604</v>
      </c>
      <c r="Z138" s="71">
        <v>260</v>
      </c>
      <c r="AA138" s="146">
        <v>3552</v>
      </c>
      <c r="AB138" s="146">
        <v>1450</v>
      </c>
      <c r="AC138" s="226"/>
      <c r="AD138" s="148" t="s">
        <v>91</v>
      </c>
      <c r="AE138" s="31">
        <v>599</v>
      </c>
      <c r="AF138" s="31">
        <v>557</v>
      </c>
      <c r="AG138" s="31">
        <v>566</v>
      </c>
      <c r="AH138" s="31">
        <v>535</v>
      </c>
      <c r="AI138" s="31">
        <v>546</v>
      </c>
      <c r="AJ138" s="146">
        <v>2803</v>
      </c>
      <c r="AK138" s="125">
        <v>2599</v>
      </c>
      <c r="AL138" s="71">
        <v>2565</v>
      </c>
      <c r="AM138" s="71">
        <v>2514</v>
      </c>
      <c r="AN138" s="71">
        <v>66</v>
      </c>
      <c r="AO138" s="71">
        <v>473</v>
      </c>
      <c r="AP138" s="226"/>
      <c r="AQ138" s="148" t="s">
        <v>91</v>
      </c>
      <c r="AR138" s="71">
        <v>2639</v>
      </c>
      <c r="AS138" s="71">
        <v>19553</v>
      </c>
      <c r="AT138" s="71">
        <v>8837</v>
      </c>
      <c r="AU138" s="71">
        <v>3330</v>
      </c>
      <c r="AV138" s="71">
        <v>863</v>
      </c>
      <c r="AW138" s="71">
        <v>2110</v>
      </c>
      <c r="AX138" s="71">
        <v>2936</v>
      </c>
      <c r="AY138" s="71">
        <v>2674</v>
      </c>
      <c r="AZ138" s="71">
        <v>2612</v>
      </c>
      <c r="BA138" s="226"/>
      <c r="BB138" s="148" t="s">
        <v>91</v>
      </c>
      <c r="BC138" s="152">
        <v>2671</v>
      </c>
      <c r="BD138" s="71">
        <v>2503</v>
      </c>
      <c r="BE138" s="71">
        <v>465</v>
      </c>
      <c r="BF138" s="152">
        <v>854</v>
      </c>
      <c r="BG138" s="32">
        <v>530</v>
      </c>
      <c r="BH138" s="152">
        <v>3525</v>
      </c>
      <c r="BI138" s="152">
        <v>3033</v>
      </c>
      <c r="BJ138" s="226"/>
      <c r="BK138" s="148" t="s">
        <v>91</v>
      </c>
      <c r="BL138" s="71">
        <v>9593</v>
      </c>
      <c r="BM138" s="71">
        <v>954</v>
      </c>
      <c r="BN138" s="71">
        <v>6538</v>
      </c>
      <c r="BO138" s="71">
        <v>9226</v>
      </c>
      <c r="BP138" s="71">
        <v>1935</v>
      </c>
      <c r="BQ138" s="71">
        <v>6710</v>
      </c>
      <c r="BR138" s="71">
        <v>8622</v>
      </c>
      <c r="BS138" s="71">
        <v>6046</v>
      </c>
      <c r="BT138" s="71">
        <v>395</v>
      </c>
      <c r="BU138" s="71">
        <v>368</v>
      </c>
      <c r="BV138" s="71">
        <v>548</v>
      </c>
      <c r="BW138" s="71">
        <v>1340</v>
      </c>
      <c r="BX138" s="79"/>
      <c r="BY138" s="80" t="s">
        <v>164</v>
      </c>
      <c r="BZ138" s="80" t="s">
        <v>2395</v>
      </c>
      <c r="CA138" s="78">
        <v>85891</v>
      </c>
    </row>
    <row r="139" spans="1:79">
      <c r="A139" s="226"/>
      <c r="B139" s="25" t="s">
        <v>73</v>
      </c>
      <c r="C139" s="26">
        <v>16874</v>
      </c>
      <c r="D139" s="26">
        <v>8238</v>
      </c>
      <c r="E139" s="26">
        <v>15776</v>
      </c>
      <c r="F139" s="26">
        <v>7737</v>
      </c>
      <c r="G139" s="26">
        <v>15432</v>
      </c>
      <c r="H139" s="26">
        <v>7539</v>
      </c>
      <c r="I139" s="26">
        <v>13609</v>
      </c>
      <c r="J139" s="26">
        <v>6689</v>
      </c>
      <c r="K139" s="26">
        <v>13088</v>
      </c>
      <c r="L139" s="26">
        <v>6469</v>
      </c>
      <c r="M139" s="41">
        <v>74779</v>
      </c>
      <c r="N139" s="41">
        <v>36672</v>
      </c>
      <c r="O139" s="226"/>
      <c r="P139" s="42" t="s">
        <v>73</v>
      </c>
      <c r="Q139" s="26">
        <v>711</v>
      </c>
      <c r="R139" s="26">
        <v>292</v>
      </c>
      <c r="S139" s="26">
        <v>741</v>
      </c>
      <c r="T139" s="26">
        <v>291</v>
      </c>
      <c r="U139" s="26">
        <v>834</v>
      </c>
      <c r="V139" s="26">
        <v>321</v>
      </c>
      <c r="W139" s="26">
        <v>662</v>
      </c>
      <c r="X139" s="26">
        <v>286</v>
      </c>
      <c r="Y139" s="26">
        <v>604</v>
      </c>
      <c r="Z139" s="26">
        <v>260</v>
      </c>
      <c r="AA139" s="41">
        <v>3552</v>
      </c>
      <c r="AB139" s="41">
        <v>1450</v>
      </c>
      <c r="AC139" s="226"/>
      <c r="AD139" s="42" t="s">
        <v>73</v>
      </c>
      <c r="AE139" s="41">
        <v>599</v>
      </c>
      <c r="AF139" s="41">
        <v>557</v>
      </c>
      <c r="AG139" s="41">
        <v>566</v>
      </c>
      <c r="AH139" s="41">
        <v>535</v>
      </c>
      <c r="AI139" s="41">
        <v>546</v>
      </c>
      <c r="AJ139" s="41">
        <v>2803</v>
      </c>
      <c r="AK139" s="26">
        <v>2599</v>
      </c>
      <c r="AL139" s="26">
        <v>2565</v>
      </c>
      <c r="AM139" s="26">
        <v>2514</v>
      </c>
      <c r="AN139" s="26">
        <v>66</v>
      </c>
      <c r="AO139" s="26">
        <v>473</v>
      </c>
      <c r="AP139" s="226"/>
      <c r="AQ139" s="42" t="s">
        <v>73</v>
      </c>
      <c r="AR139" s="26">
        <v>2639</v>
      </c>
      <c r="AS139" s="26">
        <v>19553</v>
      </c>
      <c r="AT139" s="26">
        <v>8837</v>
      </c>
      <c r="AU139" s="26">
        <v>3330</v>
      </c>
      <c r="AV139" s="26">
        <v>863</v>
      </c>
      <c r="AW139" s="26">
        <v>2110</v>
      </c>
      <c r="AX139" s="26">
        <v>2936</v>
      </c>
      <c r="AY139" s="26">
        <v>2674</v>
      </c>
      <c r="AZ139" s="26">
        <v>2612</v>
      </c>
      <c r="BA139" s="226"/>
      <c r="BB139" s="42" t="s">
        <v>73</v>
      </c>
      <c r="BC139" s="41">
        <v>2671</v>
      </c>
      <c r="BD139" s="26">
        <v>2503</v>
      </c>
      <c r="BE139" s="26">
        <v>465</v>
      </c>
      <c r="BF139" s="41">
        <v>854</v>
      </c>
      <c r="BG139" s="41">
        <v>530</v>
      </c>
      <c r="BH139" s="41">
        <v>3525</v>
      </c>
      <c r="BI139" s="41">
        <v>3033</v>
      </c>
      <c r="BJ139" s="226"/>
      <c r="BK139" s="42" t="s">
        <v>73</v>
      </c>
      <c r="BL139" s="41">
        <v>9593</v>
      </c>
      <c r="BM139" s="41">
        <v>954</v>
      </c>
      <c r="BN139" s="41">
        <v>6538</v>
      </c>
      <c r="BO139" s="41">
        <v>9226</v>
      </c>
      <c r="BP139" s="41">
        <v>1935</v>
      </c>
      <c r="BQ139" s="41">
        <v>6710</v>
      </c>
      <c r="BR139" s="41">
        <v>8622</v>
      </c>
      <c r="BS139" s="41">
        <v>6046</v>
      </c>
      <c r="BT139" s="41">
        <v>395</v>
      </c>
      <c r="BU139" s="41">
        <v>368</v>
      </c>
      <c r="BV139" s="41">
        <v>548</v>
      </c>
      <c r="BW139" s="41">
        <v>1340</v>
      </c>
      <c r="BX139" s="79"/>
      <c r="BY139" s="80" t="s">
        <v>164</v>
      </c>
      <c r="BZ139" s="80" t="s">
        <v>2396</v>
      </c>
      <c r="CA139" s="78">
        <v>85891</v>
      </c>
    </row>
    <row r="140" spans="1:79" ht="14.45" customHeight="1">
      <c r="A140" s="226" t="s">
        <v>165</v>
      </c>
      <c r="B140" s="148" t="s">
        <v>90</v>
      </c>
      <c r="C140" s="71">
        <v>2068</v>
      </c>
      <c r="D140" s="71">
        <v>986</v>
      </c>
      <c r="E140" s="71">
        <v>1879</v>
      </c>
      <c r="F140" s="71">
        <v>882</v>
      </c>
      <c r="G140" s="71">
        <v>2015</v>
      </c>
      <c r="H140" s="71">
        <v>991</v>
      </c>
      <c r="I140" s="71">
        <v>1614</v>
      </c>
      <c r="J140" s="71">
        <v>782</v>
      </c>
      <c r="K140" s="71">
        <v>1514</v>
      </c>
      <c r="L140" s="71">
        <v>739</v>
      </c>
      <c r="M140" s="146">
        <v>9090</v>
      </c>
      <c r="N140" s="146">
        <v>4380</v>
      </c>
      <c r="O140" s="226" t="s">
        <v>165</v>
      </c>
      <c r="P140" s="148" t="s">
        <v>90</v>
      </c>
      <c r="Q140" s="71">
        <v>246</v>
      </c>
      <c r="R140" s="71">
        <v>110</v>
      </c>
      <c r="S140" s="71">
        <v>210</v>
      </c>
      <c r="T140" s="71">
        <v>85</v>
      </c>
      <c r="U140" s="71">
        <v>240</v>
      </c>
      <c r="V140" s="71">
        <v>98</v>
      </c>
      <c r="W140" s="71">
        <v>213</v>
      </c>
      <c r="X140" s="71">
        <v>88</v>
      </c>
      <c r="Y140" s="71">
        <v>153</v>
      </c>
      <c r="Z140" s="71">
        <v>62</v>
      </c>
      <c r="AA140" s="146">
        <v>1062</v>
      </c>
      <c r="AB140" s="146">
        <v>443</v>
      </c>
      <c r="AC140" s="226" t="s">
        <v>165</v>
      </c>
      <c r="AD140" s="148" t="s">
        <v>90</v>
      </c>
      <c r="AE140" s="31">
        <v>118</v>
      </c>
      <c r="AF140" s="31">
        <v>120</v>
      </c>
      <c r="AG140" s="31">
        <v>118</v>
      </c>
      <c r="AH140" s="31">
        <v>116</v>
      </c>
      <c r="AI140" s="31">
        <v>115</v>
      </c>
      <c r="AJ140" s="146">
        <v>587</v>
      </c>
      <c r="AK140" s="125">
        <v>401</v>
      </c>
      <c r="AL140" s="71">
        <v>358</v>
      </c>
      <c r="AM140" s="71">
        <v>116</v>
      </c>
      <c r="AN140" s="71">
        <v>12</v>
      </c>
      <c r="AO140" s="71">
        <v>119</v>
      </c>
      <c r="AP140" s="226" t="s">
        <v>165</v>
      </c>
      <c r="AQ140" s="148" t="s">
        <v>90</v>
      </c>
      <c r="AR140" s="71">
        <v>161</v>
      </c>
      <c r="AS140" s="71">
        <v>2511</v>
      </c>
      <c r="AT140" s="71">
        <v>967</v>
      </c>
      <c r="AU140" s="71">
        <v>496</v>
      </c>
      <c r="AV140" s="71">
        <v>153</v>
      </c>
      <c r="AW140" s="71">
        <v>235</v>
      </c>
      <c r="AX140" s="71">
        <v>485</v>
      </c>
      <c r="AY140" s="71">
        <v>387</v>
      </c>
      <c r="AZ140" s="71">
        <v>380</v>
      </c>
      <c r="BA140" s="226" t="s">
        <v>165</v>
      </c>
      <c r="BB140" s="148" t="s">
        <v>90</v>
      </c>
      <c r="BC140" s="152">
        <v>378</v>
      </c>
      <c r="BD140" s="71">
        <v>305</v>
      </c>
      <c r="BE140" s="71">
        <v>39</v>
      </c>
      <c r="BF140" s="152">
        <v>29</v>
      </c>
      <c r="BG140" s="32">
        <v>18</v>
      </c>
      <c r="BH140" s="152">
        <v>407</v>
      </c>
      <c r="BI140" s="152">
        <v>323</v>
      </c>
      <c r="BJ140" s="226" t="s">
        <v>165</v>
      </c>
      <c r="BK140" s="148" t="s">
        <v>90</v>
      </c>
      <c r="BL140" s="71">
        <v>2023</v>
      </c>
      <c r="BM140" s="71">
        <v>563</v>
      </c>
      <c r="BN140" s="71">
        <v>1001</v>
      </c>
      <c r="BO140" s="71">
        <v>2263</v>
      </c>
      <c r="BP140" s="71">
        <v>423</v>
      </c>
      <c r="BQ140" s="71">
        <v>1730</v>
      </c>
      <c r="BR140" s="71">
        <v>2588</v>
      </c>
      <c r="BS140" s="71">
        <v>1662</v>
      </c>
      <c r="BT140" s="71">
        <v>84</v>
      </c>
      <c r="BU140" s="71">
        <v>386</v>
      </c>
      <c r="BV140" s="71">
        <v>293</v>
      </c>
      <c r="BW140" s="71">
        <v>316</v>
      </c>
      <c r="BX140" s="79"/>
      <c r="BY140" s="80" t="s">
        <v>165</v>
      </c>
      <c r="BZ140" s="80" t="s">
        <v>2397</v>
      </c>
      <c r="CA140" s="78">
        <v>10833</v>
      </c>
    </row>
    <row r="141" spans="1:79">
      <c r="A141" s="226"/>
      <c r="B141" s="148" t="s">
        <v>91</v>
      </c>
      <c r="C141" s="71">
        <v>267</v>
      </c>
      <c r="D141" s="71">
        <v>127</v>
      </c>
      <c r="E141" s="71">
        <v>262</v>
      </c>
      <c r="F141" s="71">
        <v>125</v>
      </c>
      <c r="G141" s="71">
        <v>237</v>
      </c>
      <c r="H141" s="71">
        <v>131</v>
      </c>
      <c r="I141" s="71">
        <v>220</v>
      </c>
      <c r="J141" s="71">
        <v>116</v>
      </c>
      <c r="K141" s="71">
        <v>229</v>
      </c>
      <c r="L141" s="71">
        <v>103</v>
      </c>
      <c r="M141" s="146">
        <v>1215</v>
      </c>
      <c r="N141" s="146">
        <v>602</v>
      </c>
      <c r="O141" s="226"/>
      <c r="P141" s="148" t="s">
        <v>91</v>
      </c>
      <c r="Q141" s="71">
        <v>16</v>
      </c>
      <c r="R141" s="71">
        <v>3</v>
      </c>
      <c r="S141" s="71">
        <v>11</v>
      </c>
      <c r="T141" s="71">
        <v>1</v>
      </c>
      <c r="U141" s="71">
        <v>18</v>
      </c>
      <c r="V141" s="71">
        <v>4</v>
      </c>
      <c r="W141" s="71">
        <v>20</v>
      </c>
      <c r="X141" s="71">
        <v>11</v>
      </c>
      <c r="Y141" s="71">
        <v>12</v>
      </c>
      <c r="Z141" s="71">
        <v>1</v>
      </c>
      <c r="AA141" s="146">
        <v>77</v>
      </c>
      <c r="AB141" s="146">
        <v>20</v>
      </c>
      <c r="AC141" s="226"/>
      <c r="AD141" s="148" t="s">
        <v>91</v>
      </c>
      <c r="AE141" s="31">
        <v>13</v>
      </c>
      <c r="AF141" s="31">
        <v>13</v>
      </c>
      <c r="AG141" s="31">
        <v>15</v>
      </c>
      <c r="AH141" s="31">
        <v>14</v>
      </c>
      <c r="AI141" s="31">
        <v>14</v>
      </c>
      <c r="AJ141" s="146">
        <v>69</v>
      </c>
      <c r="AK141" s="125">
        <v>52</v>
      </c>
      <c r="AL141" s="71">
        <v>51</v>
      </c>
      <c r="AM141" s="71">
        <v>24</v>
      </c>
      <c r="AN141" s="71">
        <v>0</v>
      </c>
      <c r="AO141" s="71">
        <v>11</v>
      </c>
      <c r="AP141" s="226"/>
      <c r="AQ141" s="148" t="s">
        <v>91</v>
      </c>
      <c r="AR141" s="71">
        <v>0</v>
      </c>
      <c r="AS141" s="71">
        <v>421</v>
      </c>
      <c r="AT141" s="71">
        <v>128</v>
      </c>
      <c r="AU141" s="71">
        <v>4</v>
      </c>
      <c r="AV141" s="71">
        <v>10</v>
      </c>
      <c r="AW141" s="71">
        <v>46</v>
      </c>
      <c r="AX141" s="71">
        <v>71</v>
      </c>
      <c r="AY141" s="71">
        <v>66</v>
      </c>
      <c r="AZ141" s="71">
        <v>58</v>
      </c>
      <c r="BA141" s="226"/>
      <c r="BB141" s="148" t="s">
        <v>91</v>
      </c>
      <c r="BC141" s="152">
        <v>57</v>
      </c>
      <c r="BD141" s="71">
        <v>50</v>
      </c>
      <c r="BE141" s="71">
        <v>4</v>
      </c>
      <c r="BF141" s="152">
        <v>18</v>
      </c>
      <c r="BG141" s="32">
        <v>8</v>
      </c>
      <c r="BH141" s="152">
        <v>75</v>
      </c>
      <c r="BI141" s="152">
        <v>58</v>
      </c>
      <c r="BJ141" s="226"/>
      <c r="BK141" s="148" t="s">
        <v>91</v>
      </c>
      <c r="BL141" s="71">
        <v>221</v>
      </c>
      <c r="BM141" s="71">
        <v>28</v>
      </c>
      <c r="BN141" s="71">
        <v>192</v>
      </c>
      <c r="BO141" s="71">
        <v>338</v>
      </c>
      <c r="BP141" s="71">
        <v>37</v>
      </c>
      <c r="BQ141" s="71">
        <v>149</v>
      </c>
      <c r="BR141" s="71">
        <v>306</v>
      </c>
      <c r="BS141" s="71">
        <v>171</v>
      </c>
      <c r="BT141" s="71">
        <v>2</v>
      </c>
      <c r="BU141" s="71">
        <v>45</v>
      </c>
      <c r="BV141" s="71">
        <v>21</v>
      </c>
      <c r="BW141" s="71">
        <v>50</v>
      </c>
      <c r="BX141" s="79"/>
      <c r="BY141" s="80" t="s">
        <v>165</v>
      </c>
      <c r="BZ141" s="80" t="s">
        <v>2398</v>
      </c>
      <c r="CA141" s="78">
        <v>1292</v>
      </c>
    </row>
    <row r="142" spans="1:79">
      <c r="A142" s="226"/>
      <c r="B142" s="25" t="s">
        <v>73</v>
      </c>
      <c r="C142" s="26">
        <v>2335</v>
      </c>
      <c r="D142" s="26">
        <v>1113</v>
      </c>
      <c r="E142" s="26">
        <v>2141</v>
      </c>
      <c r="F142" s="26">
        <v>1007</v>
      </c>
      <c r="G142" s="26">
        <v>2252</v>
      </c>
      <c r="H142" s="26">
        <v>1122</v>
      </c>
      <c r="I142" s="26">
        <v>1834</v>
      </c>
      <c r="J142" s="26">
        <v>898</v>
      </c>
      <c r="K142" s="26">
        <v>1743</v>
      </c>
      <c r="L142" s="26">
        <v>842</v>
      </c>
      <c r="M142" s="41">
        <v>10305</v>
      </c>
      <c r="N142" s="41">
        <v>4982</v>
      </c>
      <c r="O142" s="226"/>
      <c r="P142" s="42" t="s">
        <v>73</v>
      </c>
      <c r="Q142" s="26">
        <v>262</v>
      </c>
      <c r="R142" s="26">
        <v>113</v>
      </c>
      <c r="S142" s="26">
        <v>221</v>
      </c>
      <c r="T142" s="26">
        <v>86</v>
      </c>
      <c r="U142" s="26">
        <v>258</v>
      </c>
      <c r="V142" s="26">
        <v>102</v>
      </c>
      <c r="W142" s="26">
        <v>233</v>
      </c>
      <c r="X142" s="26">
        <v>99</v>
      </c>
      <c r="Y142" s="26">
        <v>165</v>
      </c>
      <c r="Z142" s="26">
        <v>63</v>
      </c>
      <c r="AA142" s="41">
        <v>1139</v>
      </c>
      <c r="AB142" s="41">
        <v>463</v>
      </c>
      <c r="AC142" s="226"/>
      <c r="AD142" s="42" t="s">
        <v>73</v>
      </c>
      <c r="AE142" s="41">
        <v>131</v>
      </c>
      <c r="AF142" s="41">
        <v>133</v>
      </c>
      <c r="AG142" s="41">
        <v>133</v>
      </c>
      <c r="AH142" s="41">
        <v>130</v>
      </c>
      <c r="AI142" s="41">
        <v>129</v>
      </c>
      <c r="AJ142" s="41">
        <v>656</v>
      </c>
      <c r="AK142" s="26">
        <v>453</v>
      </c>
      <c r="AL142" s="26">
        <v>409</v>
      </c>
      <c r="AM142" s="26">
        <v>140</v>
      </c>
      <c r="AN142" s="26">
        <v>12</v>
      </c>
      <c r="AO142" s="26">
        <v>130</v>
      </c>
      <c r="AP142" s="226"/>
      <c r="AQ142" s="42" t="s">
        <v>73</v>
      </c>
      <c r="AR142" s="26">
        <v>161</v>
      </c>
      <c r="AS142" s="26">
        <v>2932</v>
      </c>
      <c r="AT142" s="26">
        <v>1095</v>
      </c>
      <c r="AU142" s="26">
        <v>500</v>
      </c>
      <c r="AV142" s="26">
        <v>163</v>
      </c>
      <c r="AW142" s="26">
        <v>281</v>
      </c>
      <c r="AX142" s="26">
        <v>556</v>
      </c>
      <c r="AY142" s="26">
        <v>453</v>
      </c>
      <c r="AZ142" s="26">
        <v>438</v>
      </c>
      <c r="BA142" s="226"/>
      <c r="BB142" s="42" t="s">
        <v>73</v>
      </c>
      <c r="BC142" s="41">
        <v>435</v>
      </c>
      <c r="BD142" s="26">
        <v>355</v>
      </c>
      <c r="BE142" s="26">
        <v>43</v>
      </c>
      <c r="BF142" s="41">
        <v>47</v>
      </c>
      <c r="BG142" s="41">
        <v>26</v>
      </c>
      <c r="BH142" s="41">
        <v>482</v>
      </c>
      <c r="BI142" s="41">
        <v>381</v>
      </c>
      <c r="BJ142" s="226"/>
      <c r="BK142" s="42" t="s">
        <v>73</v>
      </c>
      <c r="BL142" s="41">
        <v>2244</v>
      </c>
      <c r="BM142" s="41">
        <v>591</v>
      </c>
      <c r="BN142" s="41">
        <v>1193</v>
      </c>
      <c r="BO142" s="41">
        <v>2601</v>
      </c>
      <c r="BP142" s="41">
        <v>460</v>
      </c>
      <c r="BQ142" s="41">
        <v>1879</v>
      </c>
      <c r="BR142" s="41">
        <v>2894</v>
      </c>
      <c r="BS142" s="41">
        <v>1833</v>
      </c>
      <c r="BT142" s="41">
        <v>86</v>
      </c>
      <c r="BU142" s="41">
        <v>431</v>
      </c>
      <c r="BV142" s="41">
        <v>314</v>
      </c>
      <c r="BW142" s="41">
        <v>366</v>
      </c>
      <c r="BX142" s="79"/>
      <c r="BY142" s="80" t="s">
        <v>165</v>
      </c>
      <c r="BZ142" s="80" t="s">
        <v>2399</v>
      </c>
      <c r="CA142" s="78">
        <v>12125</v>
      </c>
    </row>
    <row r="143" spans="1:79">
      <c r="A143" s="35" t="s">
        <v>98</v>
      </c>
      <c r="B143" s="148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146"/>
      <c r="N143" s="146"/>
      <c r="O143" s="35" t="s">
        <v>98</v>
      </c>
      <c r="P143" s="33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35" t="s">
        <v>98</v>
      </c>
      <c r="AD143" s="33"/>
      <c r="AE143" s="146"/>
      <c r="AF143" s="146"/>
      <c r="AG143" s="146"/>
      <c r="AH143" s="146"/>
      <c r="AI143" s="146"/>
      <c r="AJ143" s="146"/>
      <c r="AK143" s="146"/>
      <c r="AL143" s="146"/>
      <c r="AM143" s="146"/>
      <c r="AN143" s="146"/>
      <c r="AO143" s="146"/>
      <c r="AP143" s="35" t="s">
        <v>98</v>
      </c>
      <c r="AQ143" s="43"/>
      <c r="AR143" s="31"/>
      <c r="AS143" s="31"/>
      <c r="AT143" s="31"/>
      <c r="AU143" s="31"/>
      <c r="AV143" s="31"/>
      <c r="AW143" s="31"/>
      <c r="AX143" s="31"/>
      <c r="AY143" s="31"/>
      <c r="AZ143" s="31"/>
      <c r="BA143" s="35" t="s">
        <v>98</v>
      </c>
      <c r="BB143" s="148"/>
      <c r="BC143" s="152"/>
      <c r="BD143" s="152"/>
      <c r="BE143" s="152"/>
      <c r="BF143" s="152"/>
      <c r="BG143" s="32"/>
      <c r="BH143" s="32"/>
      <c r="BI143" s="32"/>
      <c r="BJ143" s="35" t="s">
        <v>98</v>
      </c>
      <c r="BK143" s="43"/>
      <c r="BL143" s="31"/>
      <c r="BM143" s="31"/>
      <c r="BN143" s="31"/>
      <c r="BO143" s="31"/>
      <c r="BP143" s="31"/>
      <c r="BQ143" s="31"/>
      <c r="BR143" s="31"/>
      <c r="BS143" s="31"/>
      <c r="BT143" s="31"/>
      <c r="BU143" s="31"/>
      <c r="BV143" s="31"/>
      <c r="BW143" s="31"/>
      <c r="BX143" s="79"/>
      <c r="BY143" s="80" t="str">
        <f>IF(A143="",BY142,A143)</f>
        <v>ANALANJIROFO</v>
      </c>
      <c r="BZ143" s="80" t="str">
        <f>BY143&amp;B143</f>
        <v>ANALANJIROFO</v>
      </c>
      <c r="CA143" s="78">
        <f>(AR143+2*AS143+3*AT143+4*AU143+5*AV143)</f>
        <v>0</v>
      </c>
    </row>
    <row r="144" spans="1:79">
      <c r="A144" s="226" t="s">
        <v>2057</v>
      </c>
      <c r="B144" s="148" t="s">
        <v>90</v>
      </c>
      <c r="C144" s="71">
        <v>1479</v>
      </c>
      <c r="D144" s="71">
        <v>747</v>
      </c>
      <c r="E144" s="71">
        <v>1391</v>
      </c>
      <c r="F144" s="71">
        <v>706</v>
      </c>
      <c r="G144" s="71">
        <v>1312</v>
      </c>
      <c r="H144" s="71">
        <v>650</v>
      </c>
      <c r="I144" s="71">
        <v>1069</v>
      </c>
      <c r="J144" s="71">
        <v>540</v>
      </c>
      <c r="K144" s="71">
        <v>1066</v>
      </c>
      <c r="L144" s="71">
        <v>554</v>
      </c>
      <c r="M144" s="146">
        <v>6317</v>
      </c>
      <c r="N144" s="146">
        <v>3197</v>
      </c>
      <c r="O144" s="226" t="s">
        <v>2057</v>
      </c>
      <c r="P144" s="148" t="s">
        <v>90</v>
      </c>
      <c r="Q144" s="71">
        <v>138</v>
      </c>
      <c r="R144" s="71">
        <v>61</v>
      </c>
      <c r="S144" s="71">
        <v>122</v>
      </c>
      <c r="T144" s="71">
        <v>54</v>
      </c>
      <c r="U144" s="71">
        <v>94</v>
      </c>
      <c r="V144" s="71">
        <v>48</v>
      </c>
      <c r="W144" s="71">
        <v>82</v>
      </c>
      <c r="X144" s="71">
        <v>37</v>
      </c>
      <c r="Y144" s="71">
        <v>90</v>
      </c>
      <c r="Z144" s="71">
        <v>48</v>
      </c>
      <c r="AA144" s="146">
        <v>526</v>
      </c>
      <c r="AB144" s="146">
        <v>248</v>
      </c>
      <c r="AC144" s="226" t="s">
        <v>2057</v>
      </c>
      <c r="AD144" s="148" t="s">
        <v>90</v>
      </c>
      <c r="AE144" s="31">
        <v>40</v>
      </c>
      <c r="AF144" s="31">
        <v>40</v>
      </c>
      <c r="AG144" s="31">
        <v>41</v>
      </c>
      <c r="AH144" s="31">
        <v>38</v>
      </c>
      <c r="AI144" s="31">
        <v>36</v>
      </c>
      <c r="AJ144" s="146">
        <v>195</v>
      </c>
      <c r="AK144" s="125">
        <v>175</v>
      </c>
      <c r="AL144" s="71">
        <v>112</v>
      </c>
      <c r="AM144" s="71">
        <v>26</v>
      </c>
      <c r="AN144" s="71">
        <v>18</v>
      </c>
      <c r="AO144" s="71">
        <v>38</v>
      </c>
      <c r="AP144" s="226" t="s">
        <v>2057</v>
      </c>
      <c r="AQ144" s="148" t="s">
        <v>90</v>
      </c>
      <c r="AR144" s="71">
        <v>0</v>
      </c>
      <c r="AS144" s="71">
        <v>911</v>
      </c>
      <c r="AT144" s="71">
        <v>1214</v>
      </c>
      <c r="AU144" s="71">
        <v>112</v>
      </c>
      <c r="AV144" s="71">
        <v>34</v>
      </c>
      <c r="AW144" s="71">
        <v>22</v>
      </c>
      <c r="AX144" s="71">
        <v>182</v>
      </c>
      <c r="AY144" s="71">
        <v>121</v>
      </c>
      <c r="AZ144" s="71">
        <v>121</v>
      </c>
      <c r="BA144" s="226" t="s">
        <v>2057</v>
      </c>
      <c r="BB144" s="148" t="s">
        <v>90</v>
      </c>
      <c r="BC144" s="152">
        <v>155</v>
      </c>
      <c r="BD144" s="71">
        <v>87</v>
      </c>
      <c r="BE144" s="71">
        <v>2</v>
      </c>
      <c r="BF144" s="152">
        <v>11</v>
      </c>
      <c r="BG144" s="32">
        <v>6</v>
      </c>
      <c r="BH144" s="152">
        <v>166</v>
      </c>
      <c r="BI144" s="152">
        <v>93</v>
      </c>
      <c r="BJ144" s="226" t="s">
        <v>2057</v>
      </c>
      <c r="BK144" s="148" t="s">
        <v>90</v>
      </c>
      <c r="BL144" s="71">
        <v>318</v>
      </c>
      <c r="BM144" s="71">
        <v>152</v>
      </c>
      <c r="BN144" s="71">
        <v>228</v>
      </c>
      <c r="BO144" s="71">
        <v>444</v>
      </c>
      <c r="BP144" s="71">
        <v>123</v>
      </c>
      <c r="BQ144" s="71">
        <v>170</v>
      </c>
      <c r="BR144" s="71">
        <v>451</v>
      </c>
      <c r="BS144" s="71">
        <v>210</v>
      </c>
      <c r="BT144" s="71">
        <v>86</v>
      </c>
      <c r="BU144" s="71">
        <v>38</v>
      </c>
      <c r="BV144" s="71">
        <v>16</v>
      </c>
      <c r="BW144" s="71">
        <v>67</v>
      </c>
      <c r="BX144" s="79"/>
      <c r="BY144" s="80" t="s">
        <v>2057</v>
      </c>
      <c r="BZ144" s="80" t="s">
        <v>2403</v>
      </c>
      <c r="CA144" s="78">
        <v>6082</v>
      </c>
    </row>
    <row r="145" spans="1:79">
      <c r="A145" s="226"/>
      <c r="B145" s="148" t="s">
        <v>91</v>
      </c>
      <c r="C145" s="71">
        <v>748</v>
      </c>
      <c r="D145" s="71">
        <v>370</v>
      </c>
      <c r="E145" s="71">
        <v>728</v>
      </c>
      <c r="F145" s="71">
        <v>369</v>
      </c>
      <c r="G145" s="71">
        <v>682</v>
      </c>
      <c r="H145" s="71">
        <v>359</v>
      </c>
      <c r="I145" s="71">
        <v>626</v>
      </c>
      <c r="J145" s="71">
        <v>296</v>
      </c>
      <c r="K145" s="71">
        <v>564</v>
      </c>
      <c r="L145" s="71">
        <v>293</v>
      </c>
      <c r="M145" s="146">
        <v>3348</v>
      </c>
      <c r="N145" s="146">
        <v>1687</v>
      </c>
      <c r="O145" s="226"/>
      <c r="P145" s="148" t="s">
        <v>91</v>
      </c>
      <c r="Q145" s="71">
        <v>40</v>
      </c>
      <c r="R145" s="71">
        <v>13</v>
      </c>
      <c r="S145" s="71">
        <v>32</v>
      </c>
      <c r="T145" s="71">
        <v>12</v>
      </c>
      <c r="U145" s="71">
        <v>33</v>
      </c>
      <c r="V145" s="71">
        <v>11</v>
      </c>
      <c r="W145" s="71">
        <v>22</v>
      </c>
      <c r="X145" s="71">
        <v>11</v>
      </c>
      <c r="Y145" s="71">
        <v>14</v>
      </c>
      <c r="Z145" s="71">
        <v>5</v>
      </c>
      <c r="AA145" s="146">
        <v>141</v>
      </c>
      <c r="AB145" s="146">
        <v>52</v>
      </c>
      <c r="AC145" s="226"/>
      <c r="AD145" s="148" t="s">
        <v>91</v>
      </c>
      <c r="AE145" s="31">
        <v>23</v>
      </c>
      <c r="AF145" s="31">
        <v>22</v>
      </c>
      <c r="AG145" s="31">
        <v>20</v>
      </c>
      <c r="AH145" s="31">
        <v>19</v>
      </c>
      <c r="AI145" s="31">
        <v>19</v>
      </c>
      <c r="AJ145" s="146">
        <v>103</v>
      </c>
      <c r="AK145" s="125">
        <v>102</v>
      </c>
      <c r="AL145" s="71">
        <v>91</v>
      </c>
      <c r="AM145" s="71">
        <v>97</v>
      </c>
      <c r="AN145" s="71">
        <v>1</v>
      </c>
      <c r="AO145" s="71">
        <v>16</v>
      </c>
      <c r="AP145" s="226"/>
      <c r="AQ145" s="148" t="s">
        <v>91</v>
      </c>
      <c r="AR145" s="71">
        <v>56</v>
      </c>
      <c r="AS145" s="71">
        <v>1231</v>
      </c>
      <c r="AT145" s="71">
        <v>395</v>
      </c>
      <c r="AU145" s="71">
        <v>55</v>
      </c>
      <c r="AV145" s="71">
        <v>12</v>
      </c>
      <c r="AW145" s="71">
        <v>62</v>
      </c>
      <c r="AX145" s="71">
        <v>109</v>
      </c>
      <c r="AY145" s="71">
        <v>99</v>
      </c>
      <c r="AZ145" s="71">
        <v>84</v>
      </c>
      <c r="BA145" s="226"/>
      <c r="BB145" s="148" t="s">
        <v>91</v>
      </c>
      <c r="BC145" s="152">
        <v>98</v>
      </c>
      <c r="BD145" s="71">
        <v>83</v>
      </c>
      <c r="BE145" s="71">
        <v>3</v>
      </c>
      <c r="BF145" s="152">
        <v>32</v>
      </c>
      <c r="BG145" s="32">
        <v>21</v>
      </c>
      <c r="BH145" s="152">
        <v>130</v>
      </c>
      <c r="BI145" s="152">
        <v>104</v>
      </c>
      <c r="BJ145" s="226"/>
      <c r="BK145" s="148" t="s">
        <v>91</v>
      </c>
      <c r="BL145" s="71">
        <v>250</v>
      </c>
      <c r="BM145" s="71">
        <v>3</v>
      </c>
      <c r="BN145" s="71">
        <v>62</v>
      </c>
      <c r="BO145" s="71">
        <v>96</v>
      </c>
      <c r="BP145" s="71">
        <v>9</v>
      </c>
      <c r="BQ145" s="71">
        <v>9</v>
      </c>
      <c r="BR145" s="71">
        <v>89</v>
      </c>
      <c r="BS145" s="71">
        <v>9</v>
      </c>
      <c r="BT145" s="71">
        <v>5</v>
      </c>
      <c r="BU145" s="71">
        <v>17</v>
      </c>
      <c r="BV145" s="71">
        <v>12</v>
      </c>
      <c r="BW145" s="71">
        <v>0</v>
      </c>
      <c r="BX145" s="79"/>
      <c r="BY145" s="80" t="s">
        <v>2057</v>
      </c>
      <c r="BZ145" s="80" t="s">
        <v>2404</v>
      </c>
      <c r="CA145" s="78">
        <v>3983</v>
      </c>
    </row>
    <row r="146" spans="1:79">
      <c r="A146" s="226"/>
      <c r="B146" s="25" t="s">
        <v>73</v>
      </c>
      <c r="C146" s="26">
        <v>2227</v>
      </c>
      <c r="D146" s="26">
        <v>1117</v>
      </c>
      <c r="E146" s="26">
        <v>2119</v>
      </c>
      <c r="F146" s="26">
        <v>1075</v>
      </c>
      <c r="G146" s="26">
        <v>1994</v>
      </c>
      <c r="H146" s="26">
        <v>1009</v>
      </c>
      <c r="I146" s="26">
        <v>1695</v>
      </c>
      <c r="J146" s="26">
        <v>836</v>
      </c>
      <c r="K146" s="26">
        <v>1630</v>
      </c>
      <c r="L146" s="26">
        <v>847</v>
      </c>
      <c r="M146" s="41">
        <v>9665</v>
      </c>
      <c r="N146" s="41">
        <v>4884</v>
      </c>
      <c r="O146" s="226"/>
      <c r="P146" s="42" t="s">
        <v>73</v>
      </c>
      <c r="Q146" s="26">
        <v>178</v>
      </c>
      <c r="R146" s="26">
        <v>74</v>
      </c>
      <c r="S146" s="26">
        <v>154</v>
      </c>
      <c r="T146" s="26">
        <v>66</v>
      </c>
      <c r="U146" s="26">
        <v>127</v>
      </c>
      <c r="V146" s="26">
        <v>59</v>
      </c>
      <c r="W146" s="26">
        <v>104</v>
      </c>
      <c r="X146" s="26">
        <v>48</v>
      </c>
      <c r="Y146" s="26">
        <v>104</v>
      </c>
      <c r="Z146" s="26">
        <v>53</v>
      </c>
      <c r="AA146" s="41">
        <v>667</v>
      </c>
      <c r="AB146" s="41">
        <v>300</v>
      </c>
      <c r="AC146" s="226"/>
      <c r="AD146" s="42" t="s">
        <v>73</v>
      </c>
      <c r="AE146" s="41">
        <v>63</v>
      </c>
      <c r="AF146" s="41">
        <v>62</v>
      </c>
      <c r="AG146" s="41">
        <v>61</v>
      </c>
      <c r="AH146" s="41">
        <v>57</v>
      </c>
      <c r="AI146" s="41">
        <v>55</v>
      </c>
      <c r="AJ146" s="41">
        <v>298</v>
      </c>
      <c r="AK146" s="26">
        <v>277</v>
      </c>
      <c r="AL146" s="26">
        <v>203</v>
      </c>
      <c r="AM146" s="26">
        <v>123</v>
      </c>
      <c r="AN146" s="26">
        <v>19</v>
      </c>
      <c r="AO146" s="26">
        <v>54</v>
      </c>
      <c r="AP146" s="226"/>
      <c r="AQ146" s="42" t="s">
        <v>73</v>
      </c>
      <c r="AR146" s="26">
        <v>56</v>
      </c>
      <c r="AS146" s="26">
        <v>2142</v>
      </c>
      <c r="AT146" s="26">
        <v>1609</v>
      </c>
      <c r="AU146" s="26">
        <v>167</v>
      </c>
      <c r="AV146" s="26">
        <v>46</v>
      </c>
      <c r="AW146" s="26">
        <v>84</v>
      </c>
      <c r="AX146" s="26">
        <v>291</v>
      </c>
      <c r="AY146" s="26">
        <v>220</v>
      </c>
      <c r="AZ146" s="26">
        <v>205</v>
      </c>
      <c r="BA146" s="226"/>
      <c r="BB146" s="42" t="s">
        <v>73</v>
      </c>
      <c r="BC146" s="41">
        <v>253</v>
      </c>
      <c r="BD146" s="26">
        <v>170</v>
      </c>
      <c r="BE146" s="26">
        <v>5</v>
      </c>
      <c r="BF146" s="41">
        <v>43</v>
      </c>
      <c r="BG146" s="41">
        <v>27</v>
      </c>
      <c r="BH146" s="41">
        <v>296</v>
      </c>
      <c r="BI146" s="41">
        <v>197</v>
      </c>
      <c r="BJ146" s="226"/>
      <c r="BK146" s="42" t="s">
        <v>73</v>
      </c>
      <c r="BL146" s="41">
        <v>568</v>
      </c>
      <c r="BM146" s="41">
        <v>155</v>
      </c>
      <c r="BN146" s="41">
        <v>290</v>
      </c>
      <c r="BO146" s="41">
        <v>540</v>
      </c>
      <c r="BP146" s="41">
        <v>132</v>
      </c>
      <c r="BQ146" s="41">
        <v>179</v>
      </c>
      <c r="BR146" s="41">
        <v>540</v>
      </c>
      <c r="BS146" s="41">
        <v>219</v>
      </c>
      <c r="BT146" s="41">
        <v>91</v>
      </c>
      <c r="BU146" s="41">
        <v>55</v>
      </c>
      <c r="BV146" s="41">
        <v>28</v>
      </c>
      <c r="BW146" s="41">
        <v>67</v>
      </c>
      <c r="BX146" s="79"/>
      <c r="BY146" s="80" t="s">
        <v>2057</v>
      </c>
      <c r="BZ146" s="80" t="s">
        <v>2405</v>
      </c>
      <c r="CA146" s="78">
        <v>10065</v>
      </c>
    </row>
    <row r="147" spans="1:79" ht="14.45" customHeight="1">
      <c r="A147" s="226" t="s">
        <v>2058</v>
      </c>
      <c r="B147" s="148" t="s">
        <v>90</v>
      </c>
      <c r="C147" s="71">
        <v>766</v>
      </c>
      <c r="D147" s="71">
        <v>382</v>
      </c>
      <c r="E147" s="71">
        <v>601</v>
      </c>
      <c r="F147" s="71">
        <v>273</v>
      </c>
      <c r="G147" s="71">
        <v>709</v>
      </c>
      <c r="H147" s="71">
        <v>333</v>
      </c>
      <c r="I147" s="71">
        <v>636</v>
      </c>
      <c r="J147" s="71">
        <v>318</v>
      </c>
      <c r="K147" s="71">
        <v>511</v>
      </c>
      <c r="L147" s="71">
        <v>285</v>
      </c>
      <c r="M147" s="146">
        <v>3223</v>
      </c>
      <c r="N147" s="146">
        <v>1591</v>
      </c>
      <c r="O147" s="226" t="s">
        <v>2058</v>
      </c>
      <c r="P147" s="148" t="s">
        <v>90</v>
      </c>
      <c r="Q147" s="71">
        <v>124</v>
      </c>
      <c r="R147" s="71">
        <v>49</v>
      </c>
      <c r="S147" s="71">
        <v>82</v>
      </c>
      <c r="T147" s="71">
        <v>25</v>
      </c>
      <c r="U147" s="71">
        <v>117</v>
      </c>
      <c r="V147" s="71">
        <v>46</v>
      </c>
      <c r="W147" s="71">
        <v>79</v>
      </c>
      <c r="X147" s="71">
        <v>41</v>
      </c>
      <c r="Y147" s="71">
        <v>38</v>
      </c>
      <c r="Z147" s="71">
        <v>22</v>
      </c>
      <c r="AA147" s="146">
        <v>440</v>
      </c>
      <c r="AB147" s="146">
        <v>183</v>
      </c>
      <c r="AC147" s="226" t="s">
        <v>2058</v>
      </c>
      <c r="AD147" s="148" t="s">
        <v>90</v>
      </c>
      <c r="AE147" s="31">
        <v>22</v>
      </c>
      <c r="AF147" s="31">
        <v>20</v>
      </c>
      <c r="AG147" s="31">
        <v>21</v>
      </c>
      <c r="AH147" s="31">
        <v>21</v>
      </c>
      <c r="AI147" s="31">
        <v>18</v>
      </c>
      <c r="AJ147" s="146">
        <v>102</v>
      </c>
      <c r="AK147" s="125">
        <v>97</v>
      </c>
      <c r="AL147" s="71">
        <v>49</v>
      </c>
      <c r="AM147" s="71">
        <v>16</v>
      </c>
      <c r="AN147" s="71">
        <v>0</v>
      </c>
      <c r="AO147" s="71">
        <v>21</v>
      </c>
      <c r="AP147" s="226" t="s">
        <v>2058</v>
      </c>
      <c r="AQ147" s="148" t="s">
        <v>90</v>
      </c>
      <c r="AR147" s="71">
        <v>0</v>
      </c>
      <c r="AS147" s="71">
        <v>175</v>
      </c>
      <c r="AT147" s="71">
        <v>762</v>
      </c>
      <c r="AU147" s="71">
        <v>195</v>
      </c>
      <c r="AV147" s="71">
        <v>10</v>
      </c>
      <c r="AW147" s="71">
        <v>7</v>
      </c>
      <c r="AX147" s="71">
        <v>114</v>
      </c>
      <c r="AY147" s="71">
        <v>72</v>
      </c>
      <c r="AZ147" s="71">
        <v>58</v>
      </c>
      <c r="BA147" s="226" t="s">
        <v>2058</v>
      </c>
      <c r="BB147" s="148" t="s">
        <v>90</v>
      </c>
      <c r="BC147" s="152">
        <v>82</v>
      </c>
      <c r="BD147" s="71">
        <v>44</v>
      </c>
      <c r="BE147" s="71">
        <v>1</v>
      </c>
      <c r="BF147" s="152">
        <v>15</v>
      </c>
      <c r="BG147" s="32">
        <v>8</v>
      </c>
      <c r="BH147" s="152">
        <v>97</v>
      </c>
      <c r="BI147" s="152">
        <v>52</v>
      </c>
      <c r="BJ147" s="226" t="s">
        <v>2058</v>
      </c>
      <c r="BK147" s="148" t="s">
        <v>90</v>
      </c>
      <c r="BL147" s="71">
        <v>63</v>
      </c>
      <c r="BM147" s="71">
        <v>19</v>
      </c>
      <c r="BN147" s="71">
        <v>111</v>
      </c>
      <c r="BO147" s="71">
        <v>133</v>
      </c>
      <c r="BP147" s="71">
        <v>38</v>
      </c>
      <c r="BQ147" s="71">
        <v>47</v>
      </c>
      <c r="BR147" s="71">
        <v>144</v>
      </c>
      <c r="BS147" s="71">
        <v>56</v>
      </c>
      <c r="BT147" s="71">
        <v>22</v>
      </c>
      <c r="BU147" s="71">
        <v>50</v>
      </c>
      <c r="BV147" s="71">
        <v>10</v>
      </c>
      <c r="BW147" s="71">
        <v>55</v>
      </c>
      <c r="BX147" s="79"/>
      <c r="BY147" s="80" t="s">
        <v>2058</v>
      </c>
      <c r="BZ147" s="80" t="s">
        <v>2406</v>
      </c>
      <c r="CA147" s="78">
        <v>3466</v>
      </c>
    </row>
    <row r="148" spans="1:79">
      <c r="A148" s="226"/>
      <c r="B148" s="148" t="s">
        <v>91</v>
      </c>
      <c r="C148" s="71">
        <v>714</v>
      </c>
      <c r="D148" s="71">
        <v>347</v>
      </c>
      <c r="E148" s="71">
        <v>654</v>
      </c>
      <c r="F148" s="71">
        <v>319</v>
      </c>
      <c r="G148" s="71">
        <v>589</v>
      </c>
      <c r="H148" s="71">
        <v>313</v>
      </c>
      <c r="I148" s="71">
        <v>627</v>
      </c>
      <c r="J148" s="71">
        <v>322</v>
      </c>
      <c r="K148" s="71">
        <v>489</v>
      </c>
      <c r="L148" s="71">
        <v>268</v>
      </c>
      <c r="M148" s="146">
        <v>3073</v>
      </c>
      <c r="N148" s="146">
        <v>1569</v>
      </c>
      <c r="O148" s="226"/>
      <c r="P148" s="148" t="s">
        <v>91</v>
      </c>
      <c r="Q148" s="71">
        <v>62</v>
      </c>
      <c r="R148" s="71">
        <v>28</v>
      </c>
      <c r="S148" s="71">
        <v>69</v>
      </c>
      <c r="T148" s="71">
        <v>30</v>
      </c>
      <c r="U148" s="71">
        <v>73</v>
      </c>
      <c r="V148" s="71">
        <v>37</v>
      </c>
      <c r="W148" s="71">
        <v>91</v>
      </c>
      <c r="X148" s="71">
        <v>47</v>
      </c>
      <c r="Y148" s="71">
        <v>16</v>
      </c>
      <c r="Z148" s="71">
        <v>8</v>
      </c>
      <c r="AA148" s="146">
        <v>311</v>
      </c>
      <c r="AB148" s="146">
        <v>150</v>
      </c>
      <c r="AC148" s="226"/>
      <c r="AD148" s="148" t="s">
        <v>91</v>
      </c>
      <c r="AE148" s="31">
        <v>18</v>
      </c>
      <c r="AF148" s="31">
        <v>18</v>
      </c>
      <c r="AG148" s="31">
        <v>17</v>
      </c>
      <c r="AH148" s="31">
        <v>16</v>
      </c>
      <c r="AI148" s="31">
        <v>15</v>
      </c>
      <c r="AJ148" s="146">
        <v>84</v>
      </c>
      <c r="AK148" s="125">
        <v>85</v>
      </c>
      <c r="AL148" s="71">
        <v>80</v>
      </c>
      <c r="AM148" s="71">
        <v>60</v>
      </c>
      <c r="AN148" s="71">
        <v>4</v>
      </c>
      <c r="AO148" s="71">
        <v>14</v>
      </c>
      <c r="AP148" s="226"/>
      <c r="AQ148" s="148" t="s">
        <v>91</v>
      </c>
      <c r="AR148" s="71">
        <v>0</v>
      </c>
      <c r="AS148" s="71">
        <v>844</v>
      </c>
      <c r="AT148" s="71">
        <v>412</v>
      </c>
      <c r="AU148" s="71">
        <v>104</v>
      </c>
      <c r="AV148" s="71">
        <v>0</v>
      </c>
      <c r="AW148" s="71">
        <v>40</v>
      </c>
      <c r="AX148" s="71">
        <v>101</v>
      </c>
      <c r="AY148" s="71">
        <v>61</v>
      </c>
      <c r="AZ148" s="71">
        <v>61</v>
      </c>
      <c r="BA148" s="226"/>
      <c r="BB148" s="148" t="s">
        <v>91</v>
      </c>
      <c r="BC148" s="152">
        <v>82</v>
      </c>
      <c r="BD148" s="71">
        <v>52</v>
      </c>
      <c r="BE148" s="71">
        <v>4</v>
      </c>
      <c r="BF148" s="152">
        <v>30</v>
      </c>
      <c r="BG148" s="32">
        <v>14</v>
      </c>
      <c r="BH148" s="152">
        <v>112</v>
      </c>
      <c r="BI148" s="152">
        <v>66</v>
      </c>
      <c r="BJ148" s="226"/>
      <c r="BK148" s="148" t="s">
        <v>91</v>
      </c>
      <c r="BL148" s="71">
        <v>372</v>
      </c>
      <c r="BM148" s="71">
        <v>20</v>
      </c>
      <c r="BN148" s="71">
        <v>23</v>
      </c>
      <c r="BO148" s="71">
        <v>157</v>
      </c>
      <c r="BP148" s="71">
        <v>19</v>
      </c>
      <c r="BQ148" s="71">
        <v>9</v>
      </c>
      <c r="BR148" s="71">
        <v>234</v>
      </c>
      <c r="BS148" s="71">
        <v>162</v>
      </c>
      <c r="BT148" s="71">
        <v>7</v>
      </c>
      <c r="BU148" s="71">
        <v>15</v>
      </c>
      <c r="BV148" s="71">
        <v>0</v>
      </c>
      <c r="BW148" s="71">
        <v>7</v>
      </c>
      <c r="BX148" s="79"/>
      <c r="BY148" s="80" t="s">
        <v>2058</v>
      </c>
      <c r="BZ148" s="80" t="s">
        <v>2407</v>
      </c>
      <c r="CA148" s="78">
        <v>3340</v>
      </c>
    </row>
    <row r="149" spans="1:79">
      <c r="A149" s="226"/>
      <c r="B149" s="25" t="s">
        <v>73</v>
      </c>
      <c r="C149" s="26">
        <v>1480</v>
      </c>
      <c r="D149" s="26">
        <v>729</v>
      </c>
      <c r="E149" s="26">
        <v>1255</v>
      </c>
      <c r="F149" s="26">
        <v>592</v>
      </c>
      <c r="G149" s="26">
        <v>1298</v>
      </c>
      <c r="H149" s="26">
        <v>646</v>
      </c>
      <c r="I149" s="26">
        <v>1263</v>
      </c>
      <c r="J149" s="26">
        <v>640</v>
      </c>
      <c r="K149" s="26">
        <v>1000</v>
      </c>
      <c r="L149" s="26">
        <v>553</v>
      </c>
      <c r="M149" s="41">
        <v>6296</v>
      </c>
      <c r="N149" s="41">
        <v>3160</v>
      </c>
      <c r="O149" s="226"/>
      <c r="P149" s="42" t="s">
        <v>73</v>
      </c>
      <c r="Q149" s="26">
        <v>186</v>
      </c>
      <c r="R149" s="26">
        <v>77</v>
      </c>
      <c r="S149" s="26">
        <v>151</v>
      </c>
      <c r="T149" s="26">
        <v>55</v>
      </c>
      <c r="U149" s="26">
        <v>190</v>
      </c>
      <c r="V149" s="26">
        <v>83</v>
      </c>
      <c r="W149" s="26">
        <v>170</v>
      </c>
      <c r="X149" s="26">
        <v>88</v>
      </c>
      <c r="Y149" s="26">
        <v>54</v>
      </c>
      <c r="Z149" s="26">
        <v>30</v>
      </c>
      <c r="AA149" s="41">
        <v>751</v>
      </c>
      <c r="AB149" s="41">
        <v>333</v>
      </c>
      <c r="AC149" s="226"/>
      <c r="AD149" s="42" t="s">
        <v>73</v>
      </c>
      <c r="AE149" s="41">
        <v>40</v>
      </c>
      <c r="AF149" s="41">
        <v>38</v>
      </c>
      <c r="AG149" s="41">
        <v>38</v>
      </c>
      <c r="AH149" s="41">
        <v>37</v>
      </c>
      <c r="AI149" s="41">
        <v>33</v>
      </c>
      <c r="AJ149" s="41">
        <v>186</v>
      </c>
      <c r="AK149" s="26">
        <v>182</v>
      </c>
      <c r="AL149" s="26">
        <v>129</v>
      </c>
      <c r="AM149" s="26">
        <v>76</v>
      </c>
      <c r="AN149" s="26">
        <v>4</v>
      </c>
      <c r="AO149" s="26">
        <v>35</v>
      </c>
      <c r="AP149" s="226"/>
      <c r="AQ149" s="42" t="s">
        <v>73</v>
      </c>
      <c r="AR149" s="26">
        <v>0</v>
      </c>
      <c r="AS149" s="26">
        <v>1019</v>
      </c>
      <c r="AT149" s="26">
        <v>1174</v>
      </c>
      <c r="AU149" s="26">
        <v>299</v>
      </c>
      <c r="AV149" s="26">
        <v>10</v>
      </c>
      <c r="AW149" s="26">
        <v>47</v>
      </c>
      <c r="AX149" s="26">
        <v>215</v>
      </c>
      <c r="AY149" s="26">
        <v>133</v>
      </c>
      <c r="AZ149" s="26">
        <v>119</v>
      </c>
      <c r="BA149" s="226"/>
      <c r="BB149" s="42" t="s">
        <v>73</v>
      </c>
      <c r="BC149" s="41">
        <v>164</v>
      </c>
      <c r="BD149" s="26">
        <v>96</v>
      </c>
      <c r="BE149" s="26">
        <v>5</v>
      </c>
      <c r="BF149" s="41">
        <v>45</v>
      </c>
      <c r="BG149" s="41">
        <v>22</v>
      </c>
      <c r="BH149" s="41">
        <v>209</v>
      </c>
      <c r="BI149" s="41">
        <v>118</v>
      </c>
      <c r="BJ149" s="226"/>
      <c r="BK149" s="42" t="s">
        <v>73</v>
      </c>
      <c r="BL149" s="41">
        <v>435</v>
      </c>
      <c r="BM149" s="41">
        <v>39</v>
      </c>
      <c r="BN149" s="41">
        <v>134</v>
      </c>
      <c r="BO149" s="41">
        <v>290</v>
      </c>
      <c r="BP149" s="41">
        <v>57</v>
      </c>
      <c r="BQ149" s="41">
        <v>56</v>
      </c>
      <c r="BR149" s="41">
        <v>378</v>
      </c>
      <c r="BS149" s="41">
        <v>218</v>
      </c>
      <c r="BT149" s="41">
        <v>29</v>
      </c>
      <c r="BU149" s="41">
        <v>65</v>
      </c>
      <c r="BV149" s="41">
        <v>10</v>
      </c>
      <c r="BW149" s="41">
        <v>62</v>
      </c>
      <c r="BX149" s="79"/>
      <c r="BY149" s="80" t="s">
        <v>2058</v>
      </c>
      <c r="BZ149" s="80" t="s">
        <v>2408</v>
      </c>
      <c r="CA149" s="78">
        <v>6806</v>
      </c>
    </row>
    <row r="150" spans="1:79" ht="14.45" customHeight="1">
      <c r="A150" s="226" t="s">
        <v>166</v>
      </c>
      <c r="B150" s="148" t="s">
        <v>90</v>
      </c>
      <c r="C150" s="71">
        <v>222</v>
      </c>
      <c r="D150" s="71">
        <v>116</v>
      </c>
      <c r="E150" s="71">
        <v>227</v>
      </c>
      <c r="F150" s="71">
        <v>119</v>
      </c>
      <c r="G150" s="71">
        <v>258</v>
      </c>
      <c r="H150" s="71">
        <v>136</v>
      </c>
      <c r="I150" s="71">
        <v>241</v>
      </c>
      <c r="J150" s="71">
        <v>108</v>
      </c>
      <c r="K150" s="71">
        <v>133</v>
      </c>
      <c r="L150" s="71">
        <v>81</v>
      </c>
      <c r="M150" s="146">
        <v>1081</v>
      </c>
      <c r="N150" s="146">
        <v>560</v>
      </c>
      <c r="O150" s="226" t="s">
        <v>166</v>
      </c>
      <c r="P150" s="148" t="s">
        <v>90</v>
      </c>
      <c r="Q150" s="71">
        <v>33</v>
      </c>
      <c r="R150" s="71">
        <v>11</v>
      </c>
      <c r="S150" s="71">
        <v>31</v>
      </c>
      <c r="T150" s="71">
        <v>10</v>
      </c>
      <c r="U150" s="71">
        <v>58</v>
      </c>
      <c r="V150" s="71">
        <v>22</v>
      </c>
      <c r="W150" s="71">
        <v>69</v>
      </c>
      <c r="X150" s="71">
        <v>28</v>
      </c>
      <c r="Y150" s="71">
        <v>0</v>
      </c>
      <c r="Z150" s="71">
        <v>0</v>
      </c>
      <c r="AA150" s="146">
        <v>191</v>
      </c>
      <c r="AB150" s="146">
        <v>71</v>
      </c>
      <c r="AC150" s="226" t="s">
        <v>166</v>
      </c>
      <c r="AD150" s="148" t="s">
        <v>90</v>
      </c>
      <c r="AE150" s="31">
        <v>5</v>
      </c>
      <c r="AF150" s="31">
        <v>5</v>
      </c>
      <c r="AG150" s="31">
        <v>5</v>
      </c>
      <c r="AH150" s="31">
        <v>6</v>
      </c>
      <c r="AI150" s="31">
        <v>4</v>
      </c>
      <c r="AJ150" s="146">
        <v>25</v>
      </c>
      <c r="AK150" s="125">
        <v>25</v>
      </c>
      <c r="AL150" s="71">
        <v>14</v>
      </c>
      <c r="AM150" s="71">
        <v>3</v>
      </c>
      <c r="AN150" s="71">
        <v>0</v>
      </c>
      <c r="AO150" s="71">
        <v>3</v>
      </c>
      <c r="AP150" s="226" t="s">
        <v>166</v>
      </c>
      <c r="AQ150" s="148" t="s">
        <v>90</v>
      </c>
      <c r="AR150" s="71">
        <v>0</v>
      </c>
      <c r="AS150" s="71">
        <v>91</v>
      </c>
      <c r="AT150" s="71">
        <v>279</v>
      </c>
      <c r="AU150" s="71">
        <v>4</v>
      </c>
      <c r="AV150" s="71">
        <v>36</v>
      </c>
      <c r="AW150" s="71">
        <v>8</v>
      </c>
      <c r="AX150" s="71">
        <v>31</v>
      </c>
      <c r="AY150" s="71">
        <v>14</v>
      </c>
      <c r="AZ150" s="71">
        <v>14</v>
      </c>
      <c r="BA150" s="226" t="s">
        <v>166</v>
      </c>
      <c r="BB150" s="148" t="s">
        <v>90</v>
      </c>
      <c r="BC150" s="152">
        <v>25</v>
      </c>
      <c r="BD150" s="71">
        <v>13</v>
      </c>
      <c r="BE150" s="71">
        <v>0</v>
      </c>
      <c r="BF150" s="152">
        <v>5</v>
      </c>
      <c r="BG150" s="32">
        <v>3</v>
      </c>
      <c r="BH150" s="152">
        <v>30</v>
      </c>
      <c r="BI150" s="152">
        <v>16</v>
      </c>
      <c r="BJ150" s="226" t="s">
        <v>166</v>
      </c>
      <c r="BK150" s="148" t="s">
        <v>90</v>
      </c>
      <c r="BL150" s="71">
        <v>32</v>
      </c>
      <c r="BM150" s="71">
        <v>9</v>
      </c>
      <c r="BN150" s="71">
        <v>18</v>
      </c>
      <c r="BO150" s="71">
        <v>19</v>
      </c>
      <c r="BP150" s="71">
        <v>5</v>
      </c>
      <c r="BQ150" s="71">
        <v>6</v>
      </c>
      <c r="BR150" s="71">
        <v>15</v>
      </c>
      <c r="BS150" s="71">
        <v>9</v>
      </c>
      <c r="BT150" s="71">
        <v>4</v>
      </c>
      <c r="BU150" s="71">
        <v>14</v>
      </c>
      <c r="BV150" s="71">
        <v>0</v>
      </c>
      <c r="BW150" s="71">
        <v>0</v>
      </c>
      <c r="BX150" s="79"/>
      <c r="BY150" s="80" t="s">
        <v>166</v>
      </c>
      <c r="BZ150" s="80" t="s">
        <v>2409</v>
      </c>
      <c r="CA150" s="78">
        <v>1215</v>
      </c>
    </row>
    <row r="151" spans="1:79">
      <c r="A151" s="226"/>
      <c r="B151" s="148" t="s">
        <v>91</v>
      </c>
      <c r="C151" s="71">
        <v>766</v>
      </c>
      <c r="D151" s="71">
        <v>386</v>
      </c>
      <c r="E151" s="71">
        <v>703</v>
      </c>
      <c r="F151" s="71">
        <v>359</v>
      </c>
      <c r="G151" s="71">
        <v>671</v>
      </c>
      <c r="H151" s="71">
        <v>329</v>
      </c>
      <c r="I151" s="71">
        <v>637</v>
      </c>
      <c r="J151" s="71">
        <v>316</v>
      </c>
      <c r="K151" s="71">
        <v>566</v>
      </c>
      <c r="L151" s="71">
        <v>291</v>
      </c>
      <c r="M151" s="146">
        <v>3343</v>
      </c>
      <c r="N151" s="146">
        <v>1681</v>
      </c>
      <c r="O151" s="226"/>
      <c r="P151" s="148" t="s">
        <v>91</v>
      </c>
      <c r="Q151" s="71">
        <v>38</v>
      </c>
      <c r="R151" s="71">
        <v>16</v>
      </c>
      <c r="S151" s="71">
        <v>27</v>
      </c>
      <c r="T151" s="71">
        <v>11</v>
      </c>
      <c r="U151" s="71">
        <v>32</v>
      </c>
      <c r="V151" s="71">
        <v>8</v>
      </c>
      <c r="W151" s="71">
        <v>21</v>
      </c>
      <c r="X151" s="71">
        <v>11</v>
      </c>
      <c r="Y151" s="71">
        <v>18</v>
      </c>
      <c r="Z151" s="71">
        <v>6</v>
      </c>
      <c r="AA151" s="146">
        <v>136</v>
      </c>
      <c r="AB151" s="146">
        <v>52</v>
      </c>
      <c r="AC151" s="226"/>
      <c r="AD151" s="148" t="s">
        <v>91</v>
      </c>
      <c r="AE151" s="31">
        <v>17</v>
      </c>
      <c r="AF151" s="31">
        <v>16</v>
      </c>
      <c r="AG151" s="31">
        <v>15</v>
      </c>
      <c r="AH151" s="31">
        <v>15</v>
      </c>
      <c r="AI151" s="31">
        <v>13</v>
      </c>
      <c r="AJ151" s="146">
        <v>76</v>
      </c>
      <c r="AK151" s="125">
        <v>75</v>
      </c>
      <c r="AL151" s="71">
        <v>62</v>
      </c>
      <c r="AM151" s="71">
        <v>62</v>
      </c>
      <c r="AN151" s="71">
        <v>0</v>
      </c>
      <c r="AO151" s="71">
        <v>12</v>
      </c>
      <c r="AP151" s="226"/>
      <c r="AQ151" s="148" t="s">
        <v>91</v>
      </c>
      <c r="AR151" s="71">
        <v>46</v>
      </c>
      <c r="AS151" s="71">
        <v>563</v>
      </c>
      <c r="AT151" s="71">
        <v>425</v>
      </c>
      <c r="AU151" s="71">
        <v>273</v>
      </c>
      <c r="AV151" s="71">
        <v>218</v>
      </c>
      <c r="AW151" s="71">
        <v>29</v>
      </c>
      <c r="AX151" s="71">
        <v>85</v>
      </c>
      <c r="AY151" s="71">
        <v>49</v>
      </c>
      <c r="AZ151" s="71">
        <v>50</v>
      </c>
      <c r="BA151" s="226"/>
      <c r="BB151" s="148" t="s">
        <v>91</v>
      </c>
      <c r="BC151" s="152">
        <v>78</v>
      </c>
      <c r="BD151" s="71">
        <v>45</v>
      </c>
      <c r="BE151" s="71">
        <v>13</v>
      </c>
      <c r="BF151" s="152">
        <v>29</v>
      </c>
      <c r="BG151" s="32">
        <v>18</v>
      </c>
      <c r="BH151" s="152">
        <v>107</v>
      </c>
      <c r="BI151" s="152">
        <v>63</v>
      </c>
      <c r="BJ151" s="226"/>
      <c r="BK151" s="148" t="s">
        <v>91</v>
      </c>
      <c r="BL151" s="71">
        <v>464</v>
      </c>
      <c r="BM151" s="71">
        <v>20</v>
      </c>
      <c r="BN151" s="71">
        <v>234</v>
      </c>
      <c r="BO151" s="71">
        <v>155</v>
      </c>
      <c r="BP151" s="71">
        <v>169</v>
      </c>
      <c r="BQ151" s="71">
        <v>0</v>
      </c>
      <c r="BR151" s="71">
        <v>14</v>
      </c>
      <c r="BS151" s="71">
        <v>24</v>
      </c>
      <c r="BT151" s="71">
        <v>0</v>
      </c>
      <c r="BU151" s="71">
        <v>0</v>
      </c>
      <c r="BV151" s="71">
        <v>0</v>
      </c>
      <c r="BW151" s="71">
        <v>0</v>
      </c>
      <c r="BX151" s="79"/>
      <c r="BY151" s="80" t="s">
        <v>166</v>
      </c>
      <c r="BZ151" s="80" t="s">
        <v>2410</v>
      </c>
      <c r="CA151" s="78">
        <v>4629</v>
      </c>
    </row>
    <row r="152" spans="1:79">
      <c r="A152" s="226"/>
      <c r="B152" s="25" t="s">
        <v>73</v>
      </c>
      <c r="C152" s="26">
        <v>988</v>
      </c>
      <c r="D152" s="26">
        <v>502</v>
      </c>
      <c r="E152" s="26">
        <v>930</v>
      </c>
      <c r="F152" s="26">
        <v>478</v>
      </c>
      <c r="G152" s="26">
        <v>929</v>
      </c>
      <c r="H152" s="26">
        <v>465</v>
      </c>
      <c r="I152" s="26">
        <v>878</v>
      </c>
      <c r="J152" s="26">
        <v>424</v>
      </c>
      <c r="K152" s="26">
        <v>699</v>
      </c>
      <c r="L152" s="26">
        <v>372</v>
      </c>
      <c r="M152" s="41">
        <v>4424</v>
      </c>
      <c r="N152" s="41">
        <v>2241</v>
      </c>
      <c r="O152" s="226"/>
      <c r="P152" s="42" t="s">
        <v>73</v>
      </c>
      <c r="Q152" s="26">
        <v>71</v>
      </c>
      <c r="R152" s="26">
        <v>27</v>
      </c>
      <c r="S152" s="26">
        <v>58</v>
      </c>
      <c r="T152" s="26">
        <v>21</v>
      </c>
      <c r="U152" s="26">
        <v>90</v>
      </c>
      <c r="V152" s="26">
        <v>30</v>
      </c>
      <c r="W152" s="26">
        <v>90</v>
      </c>
      <c r="X152" s="26">
        <v>39</v>
      </c>
      <c r="Y152" s="26">
        <v>18</v>
      </c>
      <c r="Z152" s="26">
        <v>6</v>
      </c>
      <c r="AA152" s="41">
        <v>327</v>
      </c>
      <c r="AB152" s="41">
        <v>123</v>
      </c>
      <c r="AC152" s="226"/>
      <c r="AD152" s="42" t="s">
        <v>73</v>
      </c>
      <c r="AE152" s="41">
        <v>22</v>
      </c>
      <c r="AF152" s="41">
        <v>21</v>
      </c>
      <c r="AG152" s="41">
        <v>20</v>
      </c>
      <c r="AH152" s="41">
        <v>21</v>
      </c>
      <c r="AI152" s="41">
        <v>17</v>
      </c>
      <c r="AJ152" s="41">
        <v>101</v>
      </c>
      <c r="AK152" s="26">
        <v>100</v>
      </c>
      <c r="AL152" s="26">
        <v>76</v>
      </c>
      <c r="AM152" s="26">
        <v>65</v>
      </c>
      <c r="AN152" s="26">
        <v>0</v>
      </c>
      <c r="AO152" s="26">
        <v>15</v>
      </c>
      <c r="AP152" s="226"/>
      <c r="AQ152" s="42" t="s">
        <v>73</v>
      </c>
      <c r="AR152" s="26">
        <v>46</v>
      </c>
      <c r="AS152" s="26">
        <v>654</v>
      </c>
      <c r="AT152" s="26">
        <v>704</v>
      </c>
      <c r="AU152" s="26">
        <v>277</v>
      </c>
      <c r="AV152" s="26">
        <v>254</v>
      </c>
      <c r="AW152" s="26">
        <v>37</v>
      </c>
      <c r="AX152" s="26">
        <v>116</v>
      </c>
      <c r="AY152" s="26">
        <v>63</v>
      </c>
      <c r="AZ152" s="26">
        <v>64</v>
      </c>
      <c r="BA152" s="226"/>
      <c r="BB152" s="42" t="s">
        <v>73</v>
      </c>
      <c r="BC152" s="41">
        <v>103</v>
      </c>
      <c r="BD152" s="26">
        <v>58</v>
      </c>
      <c r="BE152" s="26">
        <v>13</v>
      </c>
      <c r="BF152" s="41">
        <v>34</v>
      </c>
      <c r="BG152" s="41">
        <v>21</v>
      </c>
      <c r="BH152" s="41">
        <v>137</v>
      </c>
      <c r="BI152" s="41">
        <v>79</v>
      </c>
      <c r="BJ152" s="226"/>
      <c r="BK152" s="42" t="s">
        <v>73</v>
      </c>
      <c r="BL152" s="41">
        <v>496</v>
      </c>
      <c r="BM152" s="41">
        <v>29</v>
      </c>
      <c r="BN152" s="41">
        <v>252</v>
      </c>
      <c r="BO152" s="41">
        <v>174</v>
      </c>
      <c r="BP152" s="41">
        <v>174</v>
      </c>
      <c r="BQ152" s="41">
        <v>6</v>
      </c>
      <c r="BR152" s="41">
        <v>29</v>
      </c>
      <c r="BS152" s="41">
        <v>33</v>
      </c>
      <c r="BT152" s="41">
        <v>4</v>
      </c>
      <c r="BU152" s="41">
        <v>14</v>
      </c>
      <c r="BV152" s="41">
        <v>0</v>
      </c>
      <c r="BW152" s="41">
        <v>0</v>
      </c>
      <c r="BX152" s="79"/>
      <c r="BY152" s="80" t="s">
        <v>166</v>
      </c>
      <c r="BZ152" s="80" t="s">
        <v>2411</v>
      </c>
      <c r="CA152" s="78">
        <v>5844</v>
      </c>
    </row>
    <row r="153" spans="1:79">
      <c r="A153" s="226" t="s">
        <v>2059</v>
      </c>
      <c r="B153" s="148" t="s">
        <v>90</v>
      </c>
      <c r="C153" s="71">
        <v>0</v>
      </c>
      <c r="D153" s="71">
        <v>0</v>
      </c>
      <c r="E153" s="71">
        <v>0</v>
      </c>
      <c r="F153" s="71">
        <v>0</v>
      </c>
      <c r="G153" s="71">
        <v>0</v>
      </c>
      <c r="H153" s="71">
        <v>0</v>
      </c>
      <c r="I153" s="71">
        <v>0</v>
      </c>
      <c r="J153" s="71">
        <v>0</v>
      </c>
      <c r="K153" s="71">
        <v>0</v>
      </c>
      <c r="L153" s="71">
        <v>0</v>
      </c>
      <c r="M153" s="146">
        <v>0</v>
      </c>
      <c r="N153" s="146">
        <v>0</v>
      </c>
      <c r="O153" s="226" t="s">
        <v>2059</v>
      </c>
      <c r="P153" s="148" t="s">
        <v>90</v>
      </c>
      <c r="Q153" s="71">
        <v>0</v>
      </c>
      <c r="R153" s="71">
        <v>0</v>
      </c>
      <c r="S153" s="71">
        <v>0</v>
      </c>
      <c r="T153" s="71">
        <v>0</v>
      </c>
      <c r="U153" s="71">
        <v>0</v>
      </c>
      <c r="V153" s="71">
        <v>0</v>
      </c>
      <c r="W153" s="71">
        <v>0</v>
      </c>
      <c r="X153" s="71">
        <v>0</v>
      </c>
      <c r="Y153" s="71">
        <v>0</v>
      </c>
      <c r="Z153" s="71">
        <v>0</v>
      </c>
      <c r="AA153" s="146">
        <v>0</v>
      </c>
      <c r="AB153" s="146">
        <v>0</v>
      </c>
      <c r="AC153" s="226" t="s">
        <v>2059</v>
      </c>
      <c r="AD153" s="148" t="s">
        <v>90</v>
      </c>
      <c r="AE153" s="31">
        <v>0</v>
      </c>
      <c r="AF153" s="31">
        <v>0</v>
      </c>
      <c r="AG153" s="31">
        <v>0</v>
      </c>
      <c r="AH153" s="31">
        <v>0</v>
      </c>
      <c r="AI153" s="31">
        <v>0</v>
      </c>
      <c r="AJ153" s="146">
        <v>0</v>
      </c>
      <c r="AK153" s="125">
        <v>0</v>
      </c>
      <c r="AL153" s="71">
        <v>0</v>
      </c>
      <c r="AM153" s="71">
        <v>0</v>
      </c>
      <c r="AN153" s="71">
        <v>0</v>
      </c>
      <c r="AO153" s="71">
        <v>0</v>
      </c>
      <c r="AP153" s="226" t="s">
        <v>2059</v>
      </c>
      <c r="AQ153" s="148" t="s">
        <v>90</v>
      </c>
      <c r="AR153" s="71">
        <v>0</v>
      </c>
      <c r="AS153" s="71">
        <v>0</v>
      </c>
      <c r="AT153" s="71">
        <v>0</v>
      </c>
      <c r="AU153" s="71">
        <v>0</v>
      </c>
      <c r="AV153" s="71">
        <v>0</v>
      </c>
      <c r="AW153" s="71">
        <v>0</v>
      </c>
      <c r="AX153" s="71">
        <v>0</v>
      </c>
      <c r="AY153" s="71">
        <v>0</v>
      </c>
      <c r="AZ153" s="71">
        <v>0</v>
      </c>
      <c r="BA153" s="226" t="s">
        <v>2059</v>
      </c>
      <c r="BB153" s="148" t="s">
        <v>90</v>
      </c>
      <c r="BC153" s="152">
        <v>0</v>
      </c>
      <c r="BD153" s="71">
        <v>0</v>
      </c>
      <c r="BE153" s="71">
        <v>0</v>
      </c>
      <c r="BF153" s="152">
        <v>0</v>
      </c>
      <c r="BG153" s="32">
        <v>0</v>
      </c>
      <c r="BH153" s="152">
        <v>0</v>
      </c>
      <c r="BI153" s="152">
        <v>0</v>
      </c>
      <c r="BJ153" s="226" t="s">
        <v>2059</v>
      </c>
      <c r="BK153" s="148" t="s">
        <v>90</v>
      </c>
      <c r="BL153" s="71">
        <v>0</v>
      </c>
      <c r="BM153" s="71">
        <v>0</v>
      </c>
      <c r="BN153" s="71">
        <v>0</v>
      </c>
      <c r="BO153" s="71">
        <v>0</v>
      </c>
      <c r="BP153" s="71">
        <v>0</v>
      </c>
      <c r="BQ153" s="71">
        <v>0</v>
      </c>
      <c r="BR153" s="71">
        <v>0</v>
      </c>
      <c r="BS153" s="71">
        <v>0</v>
      </c>
      <c r="BT153" s="71">
        <v>0</v>
      </c>
      <c r="BU153" s="71">
        <v>0</v>
      </c>
      <c r="BV153" s="71">
        <v>0</v>
      </c>
      <c r="BW153" s="71">
        <v>0</v>
      </c>
      <c r="BX153" s="79"/>
      <c r="BY153" s="80" t="s">
        <v>2059</v>
      </c>
      <c r="BZ153" s="80" t="s">
        <v>2412</v>
      </c>
      <c r="CA153" s="78">
        <v>0</v>
      </c>
    </row>
    <row r="154" spans="1:79">
      <c r="A154" s="226"/>
      <c r="B154" s="148" t="s">
        <v>91</v>
      </c>
      <c r="C154" s="71">
        <v>255</v>
      </c>
      <c r="D154" s="71">
        <v>105</v>
      </c>
      <c r="E154" s="71">
        <v>240</v>
      </c>
      <c r="F154" s="71">
        <v>103</v>
      </c>
      <c r="G154" s="71">
        <v>233</v>
      </c>
      <c r="H154" s="71">
        <v>132</v>
      </c>
      <c r="I154" s="71">
        <v>211</v>
      </c>
      <c r="J154" s="71">
        <v>108</v>
      </c>
      <c r="K154" s="71">
        <v>156</v>
      </c>
      <c r="L154" s="71">
        <v>79</v>
      </c>
      <c r="M154" s="146">
        <v>1095</v>
      </c>
      <c r="N154" s="146">
        <v>527</v>
      </c>
      <c r="O154" s="226"/>
      <c r="P154" s="148" t="s">
        <v>91</v>
      </c>
      <c r="Q154" s="71">
        <v>26</v>
      </c>
      <c r="R154" s="71">
        <v>11</v>
      </c>
      <c r="S154" s="71">
        <v>21</v>
      </c>
      <c r="T154" s="71">
        <v>10</v>
      </c>
      <c r="U154" s="71">
        <v>12</v>
      </c>
      <c r="V154" s="71">
        <v>6</v>
      </c>
      <c r="W154" s="71">
        <v>26</v>
      </c>
      <c r="X154" s="71">
        <v>9</v>
      </c>
      <c r="Y154" s="71">
        <v>9</v>
      </c>
      <c r="Z154" s="71">
        <v>4</v>
      </c>
      <c r="AA154" s="146">
        <v>94</v>
      </c>
      <c r="AB154" s="146">
        <v>40</v>
      </c>
      <c r="AC154" s="226"/>
      <c r="AD154" s="148" t="s">
        <v>91</v>
      </c>
      <c r="AE154" s="31">
        <v>10</v>
      </c>
      <c r="AF154" s="31">
        <v>9</v>
      </c>
      <c r="AG154" s="31">
        <v>9</v>
      </c>
      <c r="AH154" s="31">
        <v>9</v>
      </c>
      <c r="AI154" s="31">
        <v>8</v>
      </c>
      <c r="AJ154" s="146">
        <v>45</v>
      </c>
      <c r="AK154" s="125">
        <v>36</v>
      </c>
      <c r="AL154" s="71">
        <v>36</v>
      </c>
      <c r="AM154" s="71">
        <v>29</v>
      </c>
      <c r="AN154" s="71">
        <v>1</v>
      </c>
      <c r="AO154" s="71">
        <v>8</v>
      </c>
      <c r="AP154" s="226"/>
      <c r="AQ154" s="148" t="s">
        <v>91</v>
      </c>
      <c r="AR154" s="71">
        <v>1</v>
      </c>
      <c r="AS154" s="71">
        <v>515</v>
      </c>
      <c r="AT154" s="71">
        <v>20</v>
      </c>
      <c r="AU154" s="71">
        <v>35</v>
      </c>
      <c r="AV154" s="71">
        <v>0</v>
      </c>
      <c r="AW154" s="71">
        <v>13</v>
      </c>
      <c r="AX154" s="71">
        <v>41</v>
      </c>
      <c r="AY154" s="71">
        <v>38</v>
      </c>
      <c r="AZ154" s="71">
        <v>38</v>
      </c>
      <c r="BA154" s="226"/>
      <c r="BB154" s="148" t="s">
        <v>91</v>
      </c>
      <c r="BC154" s="152">
        <v>37</v>
      </c>
      <c r="BD154" s="71">
        <v>24</v>
      </c>
      <c r="BE154" s="71">
        <v>1</v>
      </c>
      <c r="BF154" s="152">
        <v>15</v>
      </c>
      <c r="BG154" s="32">
        <v>8</v>
      </c>
      <c r="BH154" s="152">
        <v>52</v>
      </c>
      <c r="BI154" s="152">
        <v>32</v>
      </c>
      <c r="BJ154" s="226"/>
      <c r="BK154" s="148" t="s">
        <v>91</v>
      </c>
      <c r="BL154" s="71">
        <v>61</v>
      </c>
      <c r="BM154" s="71">
        <v>0</v>
      </c>
      <c r="BN154" s="71">
        <v>30</v>
      </c>
      <c r="BO154" s="71">
        <v>136</v>
      </c>
      <c r="BP154" s="71">
        <v>55</v>
      </c>
      <c r="BQ154" s="71">
        <v>65</v>
      </c>
      <c r="BR154" s="71">
        <v>153</v>
      </c>
      <c r="BS154" s="71">
        <v>34</v>
      </c>
      <c r="BT154" s="71">
        <v>15</v>
      </c>
      <c r="BU154" s="71">
        <v>21</v>
      </c>
      <c r="BV154" s="71">
        <v>13</v>
      </c>
      <c r="BW154" s="71">
        <v>15</v>
      </c>
      <c r="BX154" s="79"/>
      <c r="BY154" s="80" t="s">
        <v>2059</v>
      </c>
      <c r="BZ154" s="80" t="s">
        <v>2413</v>
      </c>
      <c r="CA154" s="78">
        <v>1231</v>
      </c>
    </row>
    <row r="155" spans="1:79">
      <c r="A155" s="226"/>
      <c r="B155" s="25" t="s">
        <v>73</v>
      </c>
      <c r="C155" s="26">
        <v>255</v>
      </c>
      <c r="D155" s="26">
        <v>105</v>
      </c>
      <c r="E155" s="26">
        <v>240</v>
      </c>
      <c r="F155" s="26">
        <v>103</v>
      </c>
      <c r="G155" s="26">
        <v>233</v>
      </c>
      <c r="H155" s="26">
        <v>132</v>
      </c>
      <c r="I155" s="26">
        <v>211</v>
      </c>
      <c r="J155" s="26">
        <v>108</v>
      </c>
      <c r="K155" s="26">
        <v>156</v>
      </c>
      <c r="L155" s="26">
        <v>79</v>
      </c>
      <c r="M155" s="41">
        <v>1095</v>
      </c>
      <c r="N155" s="41">
        <v>527</v>
      </c>
      <c r="O155" s="226"/>
      <c r="P155" s="42" t="s">
        <v>73</v>
      </c>
      <c r="Q155" s="26">
        <v>26</v>
      </c>
      <c r="R155" s="26">
        <v>11</v>
      </c>
      <c r="S155" s="26">
        <v>21</v>
      </c>
      <c r="T155" s="26">
        <v>10</v>
      </c>
      <c r="U155" s="26">
        <v>12</v>
      </c>
      <c r="V155" s="26">
        <v>6</v>
      </c>
      <c r="W155" s="26">
        <v>26</v>
      </c>
      <c r="X155" s="26">
        <v>9</v>
      </c>
      <c r="Y155" s="26">
        <v>9</v>
      </c>
      <c r="Z155" s="26">
        <v>4</v>
      </c>
      <c r="AA155" s="41">
        <v>94</v>
      </c>
      <c r="AB155" s="41">
        <v>40</v>
      </c>
      <c r="AC155" s="226"/>
      <c r="AD155" s="42" t="s">
        <v>73</v>
      </c>
      <c r="AE155" s="41">
        <v>10</v>
      </c>
      <c r="AF155" s="41">
        <v>9</v>
      </c>
      <c r="AG155" s="41">
        <v>9</v>
      </c>
      <c r="AH155" s="41">
        <v>9</v>
      </c>
      <c r="AI155" s="41">
        <v>8</v>
      </c>
      <c r="AJ155" s="41">
        <v>45</v>
      </c>
      <c r="AK155" s="26">
        <v>36</v>
      </c>
      <c r="AL155" s="26">
        <v>36</v>
      </c>
      <c r="AM155" s="26">
        <v>29</v>
      </c>
      <c r="AN155" s="26">
        <v>1</v>
      </c>
      <c r="AO155" s="26">
        <v>8</v>
      </c>
      <c r="AP155" s="226"/>
      <c r="AQ155" s="42" t="s">
        <v>73</v>
      </c>
      <c r="AR155" s="26">
        <v>1</v>
      </c>
      <c r="AS155" s="26">
        <v>515</v>
      </c>
      <c r="AT155" s="26">
        <v>20</v>
      </c>
      <c r="AU155" s="26">
        <v>35</v>
      </c>
      <c r="AV155" s="26">
        <v>0</v>
      </c>
      <c r="AW155" s="26">
        <v>13</v>
      </c>
      <c r="AX155" s="26">
        <v>41</v>
      </c>
      <c r="AY155" s="26">
        <v>38</v>
      </c>
      <c r="AZ155" s="26">
        <v>38</v>
      </c>
      <c r="BA155" s="226"/>
      <c r="BB155" s="42" t="s">
        <v>73</v>
      </c>
      <c r="BC155" s="41">
        <v>37</v>
      </c>
      <c r="BD155" s="26">
        <v>24</v>
      </c>
      <c r="BE155" s="26">
        <v>1</v>
      </c>
      <c r="BF155" s="41">
        <v>15</v>
      </c>
      <c r="BG155" s="41">
        <v>8</v>
      </c>
      <c r="BH155" s="41">
        <v>52</v>
      </c>
      <c r="BI155" s="41">
        <v>32</v>
      </c>
      <c r="BJ155" s="226"/>
      <c r="BK155" s="42" t="s">
        <v>73</v>
      </c>
      <c r="BL155" s="41">
        <v>61</v>
      </c>
      <c r="BM155" s="41">
        <v>0</v>
      </c>
      <c r="BN155" s="41">
        <v>30</v>
      </c>
      <c r="BO155" s="41">
        <v>136</v>
      </c>
      <c r="BP155" s="41">
        <v>55</v>
      </c>
      <c r="BQ155" s="41">
        <v>65</v>
      </c>
      <c r="BR155" s="41">
        <v>153</v>
      </c>
      <c r="BS155" s="41">
        <v>34</v>
      </c>
      <c r="BT155" s="41">
        <v>15</v>
      </c>
      <c r="BU155" s="41">
        <v>21</v>
      </c>
      <c r="BV155" s="41">
        <v>13</v>
      </c>
      <c r="BW155" s="41">
        <v>15</v>
      </c>
      <c r="BX155" s="79"/>
      <c r="BY155" s="80" t="s">
        <v>2059</v>
      </c>
      <c r="BZ155" s="80" t="s">
        <v>2414</v>
      </c>
      <c r="CA155" s="78">
        <v>1231</v>
      </c>
    </row>
    <row r="156" spans="1:79" ht="14.45" customHeight="1">
      <c r="A156" s="226" t="s">
        <v>167</v>
      </c>
      <c r="B156" s="148" t="s">
        <v>90</v>
      </c>
      <c r="C156" s="71">
        <v>704</v>
      </c>
      <c r="D156" s="71">
        <v>350</v>
      </c>
      <c r="E156" s="71">
        <v>657</v>
      </c>
      <c r="F156" s="71">
        <v>352</v>
      </c>
      <c r="G156" s="71">
        <v>647</v>
      </c>
      <c r="H156" s="71">
        <v>319</v>
      </c>
      <c r="I156" s="71">
        <v>554</v>
      </c>
      <c r="J156" s="71">
        <v>282</v>
      </c>
      <c r="K156" s="71">
        <v>444</v>
      </c>
      <c r="L156" s="71">
        <v>241</v>
      </c>
      <c r="M156" s="146">
        <v>3006</v>
      </c>
      <c r="N156" s="146">
        <v>1544</v>
      </c>
      <c r="O156" s="226" t="s">
        <v>167</v>
      </c>
      <c r="P156" s="148" t="s">
        <v>90</v>
      </c>
      <c r="Q156" s="71">
        <v>91</v>
      </c>
      <c r="R156" s="71">
        <v>40</v>
      </c>
      <c r="S156" s="71">
        <v>74</v>
      </c>
      <c r="T156" s="71">
        <v>31</v>
      </c>
      <c r="U156" s="71">
        <v>78</v>
      </c>
      <c r="V156" s="71">
        <v>42</v>
      </c>
      <c r="W156" s="71">
        <v>70</v>
      </c>
      <c r="X156" s="71">
        <v>33</v>
      </c>
      <c r="Y156" s="71">
        <v>54</v>
      </c>
      <c r="Z156" s="71">
        <v>34</v>
      </c>
      <c r="AA156" s="146">
        <v>367</v>
      </c>
      <c r="AB156" s="146">
        <v>180</v>
      </c>
      <c r="AC156" s="226" t="s">
        <v>167</v>
      </c>
      <c r="AD156" s="148" t="s">
        <v>90</v>
      </c>
      <c r="AE156" s="31">
        <v>25</v>
      </c>
      <c r="AF156" s="31">
        <v>23</v>
      </c>
      <c r="AG156" s="31">
        <v>25</v>
      </c>
      <c r="AH156" s="31">
        <v>22</v>
      </c>
      <c r="AI156" s="31">
        <v>23</v>
      </c>
      <c r="AJ156" s="146">
        <v>118</v>
      </c>
      <c r="AK156" s="125">
        <v>100</v>
      </c>
      <c r="AL156" s="71">
        <v>94</v>
      </c>
      <c r="AM156" s="71">
        <v>38</v>
      </c>
      <c r="AN156" s="71">
        <v>3</v>
      </c>
      <c r="AO156" s="71">
        <v>22</v>
      </c>
      <c r="AP156" s="226" t="s">
        <v>167</v>
      </c>
      <c r="AQ156" s="148" t="s">
        <v>90</v>
      </c>
      <c r="AR156" s="71">
        <v>1</v>
      </c>
      <c r="AS156" s="71">
        <v>963</v>
      </c>
      <c r="AT156" s="71">
        <v>292</v>
      </c>
      <c r="AU156" s="71">
        <v>22</v>
      </c>
      <c r="AV156" s="71">
        <v>5</v>
      </c>
      <c r="AW156" s="71">
        <v>20</v>
      </c>
      <c r="AX156" s="71">
        <v>111</v>
      </c>
      <c r="AY156" s="71">
        <v>64</v>
      </c>
      <c r="AZ156" s="71">
        <v>75</v>
      </c>
      <c r="BA156" s="226" t="s">
        <v>167</v>
      </c>
      <c r="BB156" s="148" t="s">
        <v>90</v>
      </c>
      <c r="BC156" s="152">
        <v>91</v>
      </c>
      <c r="BD156" s="71">
        <v>43</v>
      </c>
      <c r="BE156" s="71">
        <v>4</v>
      </c>
      <c r="BF156" s="152">
        <v>22</v>
      </c>
      <c r="BG156" s="32">
        <v>9</v>
      </c>
      <c r="BH156" s="152">
        <v>113</v>
      </c>
      <c r="BI156" s="152">
        <v>52</v>
      </c>
      <c r="BJ156" s="226" t="s">
        <v>167</v>
      </c>
      <c r="BK156" s="148" t="s">
        <v>90</v>
      </c>
      <c r="BL156" s="71">
        <v>340</v>
      </c>
      <c r="BM156" s="71">
        <v>124</v>
      </c>
      <c r="BN156" s="71">
        <v>224</v>
      </c>
      <c r="BO156" s="71">
        <v>242</v>
      </c>
      <c r="BP156" s="71">
        <v>81</v>
      </c>
      <c r="BQ156" s="71">
        <v>261</v>
      </c>
      <c r="BR156" s="71">
        <v>358</v>
      </c>
      <c r="BS156" s="71">
        <v>164</v>
      </c>
      <c r="BT156" s="71">
        <v>33</v>
      </c>
      <c r="BU156" s="71">
        <v>76</v>
      </c>
      <c r="BV156" s="71">
        <v>19</v>
      </c>
      <c r="BW156" s="71">
        <v>32</v>
      </c>
      <c r="BX156" s="79"/>
      <c r="BY156" s="80" t="s">
        <v>167</v>
      </c>
      <c r="BZ156" s="80" t="s">
        <v>2415</v>
      </c>
      <c r="CA156" s="78">
        <v>2916</v>
      </c>
    </row>
    <row r="157" spans="1:79">
      <c r="A157" s="226"/>
      <c r="B157" s="148" t="s">
        <v>91</v>
      </c>
      <c r="C157" s="71">
        <v>0</v>
      </c>
      <c r="D157" s="71">
        <v>0</v>
      </c>
      <c r="E157" s="71">
        <v>0</v>
      </c>
      <c r="F157" s="71">
        <v>0</v>
      </c>
      <c r="G157" s="71">
        <v>0</v>
      </c>
      <c r="H157" s="71">
        <v>0</v>
      </c>
      <c r="I157" s="71">
        <v>0</v>
      </c>
      <c r="J157" s="71">
        <v>0</v>
      </c>
      <c r="K157" s="71">
        <v>0</v>
      </c>
      <c r="L157" s="71">
        <v>0</v>
      </c>
      <c r="M157" s="146">
        <v>0</v>
      </c>
      <c r="N157" s="146">
        <v>0</v>
      </c>
      <c r="O157" s="226"/>
      <c r="P157" s="148" t="s">
        <v>91</v>
      </c>
      <c r="Q157" s="71">
        <v>0</v>
      </c>
      <c r="R157" s="71">
        <v>0</v>
      </c>
      <c r="S157" s="71">
        <v>0</v>
      </c>
      <c r="T157" s="71">
        <v>0</v>
      </c>
      <c r="U157" s="71">
        <v>0</v>
      </c>
      <c r="V157" s="71">
        <v>0</v>
      </c>
      <c r="W157" s="71">
        <v>0</v>
      </c>
      <c r="X157" s="71">
        <v>0</v>
      </c>
      <c r="Y157" s="71">
        <v>0</v>
      </c>
      <c r="Z157" s="71">
        <v>0</v>
      </c>
      <c r="AA157" s="146">
        <v>0</v>
      </c>
      <c r="AB157" s="146">
        <v>0</v>
      </c>
      <c r="AC157" s="226"/>
      <c r="AD157" s="148" t="s">
        <v>91</v>
      </c>
      <c r="AE157" s="31">
        <v>0</v>
      </c>
      <c r="AF157" s="31">
        <v>0</v>
      </c>
      <c r="AG157" s="31">
        <v>0</v>
      </c>
      <c r="AH157" s="31">
        <v>0</v>
      </c>
      <c r="AI157" s="31">
        <v>0</v>
      </c>
      <c r="AJ157" s="146">
        <v>0</v>
      </c>
      <c r="AK157" s="125">
        <v>0</v>
      </c>
      <c r="AL157" s="71">
        <v>0</v>
      </c>
      <c r="AM157" s="71">
        <v>0</v>
      </c>
      <c r="AN157" s="71">
        <v>0</v>
      </c>
      <c r="AO157" s="71">
        <v>0</v>
      </c>
      <c r="AP157" s="226"/>
      <c r="AQ157" s="148" t="s">
        <v>91</v>
      </c>
      <c r="AR157" s="71">
        <v>0</v>
      </c>
      <c r="AS157" s="71">
        <v>0</v>
      </c>
      <c r="AT157" s="71">
        <v>0</v>
      </c>
      <c r="AU157" s="71">
        <v>0</v>
      </c>
      <c r="AV157" s="71">
        <v>0</v>
      </c>
      <c r="AW157" s="71">
        <v>0</v>
      </c>
      <c r="AX157" s="71">
        <v>0</v>
      </c>
      <c r="AY157" s="71">
        <v>0</v>
      </c>
      <c r="AZ157" s="71">
        <v>0</v>
      </c>
      <c r="BA157" s="226"/>
      <c r="BB157" s="148" t="s">
        <v>91</v>
      </c>
      <c r="BC157" s="152">
        <v>0</v>
      </c>
      <c r="BD157" s="71">
        <v>0</v>
      </c>
      <c r="BE157" s="71">
        <v>0</v>
      </c>
      <c r="BF157" s="152">
        <v>0</v>
      </c>
      <c r="BG157" s="32">
        <v>0</v>
      </c>
      <c r="BH157" s="152">
        <v>0</v>
      </c>
      <c r="BI157" s="152">
        <v>0</v>
      </c>
      <c r="BJ157" s="226"/>
      <c r="BK157" s="148" t="s">
        <v>91</v>
      </c>
      <c r="BL157" s="71">
        <v>0</v>
      </c>
      <c r="BM157" s="71">
        <v>0</v>
      </c>
      <c r="BN157" s="71">
        <v>0</v>
      </c>
      <c r="BO157" s="71">
        <v>0</v>
      </c>
      <c r="BP157" s="71">
        <v>0</v>
      </c>
      <c r="BQ157" s="71">
        <v>0</v>
      </c>
      <c r="BR157" s="71">
        <v>0</v>
      </c>
      <c r="BS157" s="71">
        <v>0</v>
      </c>
      <c r="BT157" s="71">
        <v>0</v>
      </c>
      <c r="BU157" s="71">
        <v>0</v>
      </c>
      <c r="BV157" s="71">
        <v>0</v>
      </c>
      <c r="BW157" s="71">
        <v>0</v>
      </c>
      <c r="BX157" s="79"/>
      <c r="BY157" s="80" t="s">
        <v>167</v>
      </c>
      <c r="BZ157" s="80" t="s">
        <v>2416</v>
      </c>
      <c r="CA157" s="78">
        <v>0</v>
      </c>
    </row>
    <row r="158" spans="1:79">
      <c r="A158" s="226"/>
      <c r="B158" s="25" t="s">
        <v>73</v>
      </c>
      <c r="C158" s="26">
        <v>704</v>
      </c>
      <c r="D158" s="26">
        <v>350</v>
      </c>
      <c r="E158" s="26">
        <v>657</v>
      </c>
      <c r="F158" s="26">
        <v>352</v>
      </c>
      <c r="G158" s="26">
        <v>647</v>
      </c>
      <c r="H158" s="26">
        <v>319</v>
      </c>
      <c r="I158" s="26">
        <v>554</v>
      </c>
      <c r="J158" s="26">
        <v>282</v>
      </c>
      <c r="K158" s="26">
        <v>444</v>
      </c>
      <c r="L158" s="26">
        <v>241</v>
      </c>
      <c r="M158" s="41">
        <v>3006</v>
      </c>
      <c r="N158" s="41">
        <v>1544</v>
      </c>
      <c r="O158" s="226"/>
      <c r="P158" s="42" t="s">
        <v>73</v>
      </c>
      <c r="Q158" s="26">
        <v>91</v>
      </c>
      <c r="R158" s="26">
        <v>40</v>
      </c>
      <c r="S158" s="26">
        <v>74</v>
      </c>
      <c r="T158" s="26">
        <v>31</v>
      </c>
      <c r="U158" s="26">
        <v>78</v>
      </c>
      <c r="V158" s="26">
        <v>42</v>
      </c>
      <c r="W158" s="26">
        <v>70</v>
      </c>
      <c r="X158" s="26">
        <v>33</v>
      </c>
      <c r="Y158" s="26">
        <v>54</v>
      </c>
      <c r="Z158" s="26">
        <v>34</v>
      </c>
      <c r="AA158" s="41">
        <v>367</v>
      </c>
      <c r="AB158" s="41">
        <v>180</v>
      </c>
      <c r="AC158" s="226"/>
      <c r="AD158" s="42" t="s">
        <v>73</v>
      </c>
      <c r="AE158" s="41">
        <v>25</v>
      </c>
      <c r="AF158" s="41">
        <v>23</v>
      </c>
      <c r="AG158" s="41">
        <v>25</v>
      </c>
      <c r="AH158" s="41">
        <v>22</v>
      </c>
      <c r="AI158" s="41">
        <v>23</v>
      </c>
      <c r="AJ158" s="41">
        <v>118</v>
      </c>
      <c r="AK158" s="26">
        <v>100</v>
      </c>
      <c r="AL158" s="26">
        <v>94</v>
      </c>
      <c r="AM158" s="26">
        <v>38</v>
      </c>
      <c r="AN158" s="26">
        <v>3</v>
      </c>
      <c r="AO158" s="26">
        <v>22</v>
      </c>
      <c r="AP158" s="226"/>
      <c r="AQ158" s="42" t="s">
        <v>73</v>
      </c>
      <c r="AR158" s="26">
        <v>1</v>
      </c>
      <c r="AS158" s="26">
        <v>963</v>
      </c>
      <c r="AT158" s="26">
        <v>292</v>
      </c>
      <c r="AU158" s="26">
        <v>22</v>
      </c>
      <c r="AV158" s="26">
        <v>5</v>
      </c>
      <c r="AW158" s="26">
        <v>20</v>
      </c>
      <c r="AX158" s="26">
        <v>111</v>
      </c>
      <c r="AY158" s="26">
        <v>64</v>
      </c>
      <c r="AZ158" s="26">
        <v>75</v>
      </c>
      <c r="BA158" s="226"/>
      <c r="BB158" s="42" t="s">
        <v>73</v>
      </c>
      <c r="BC158" s="41">
        <v>91</v>
      </c>
      <c r="BD158" s="26">
        <v>43</v>
      </c>
      <c r="BE158" s="26">
        <v>4</v>
      </c>
      <c r="BF158" s="41">
        <v>22</v>
      </c>
      <c r="BG158" s="41">
        <v>9</v>
      </c>
      <c r="BH158" s="41">
        <v>113</v>
      </c>
      <c r="BI158" s="41">
        <v>52</v>
      </c>
      <c r="BJ158" s="226"/>
      <c r="BK158" s="42" t="s">
        <v>73</v>
      </c>
      <c r="BL158" s="41">
        <v>340</v>
      </c>
      <c r="BM158" s="41">
        <v>124</v>
      </c>
      <c r="BN158" s="41">
        <v>224</v>
      </c>
      <c r="BO158" s="41">
        <v>242</v>
      </c>
      <c r="BP158" s="41">
        <v>81</v>
      </c>
      <c r="BQ158" s="41">
        <v>261</v>
      </c>
      <c r="BR158" s="41">
        <v>358</v>
      </c>
      <c r="BS158" s="41">
        <v>164</v>
      </c>
      <c r="BT158" s="41">
        <v>33</v>
      </c>
      <c r="BU158" s="41">
        <v>76</v>
      </c>
      <c r="BV158" s="41">
        <v>19</v>
      </c>
      <c r="BW158" s="41">
        <v>32</v>
      </c>
      <c r="BX158" s="79"/>
      <c r="BY158" s="80" t="s">
        <v>167</v>
      </c>
      <c r="BZ158" s="80" t="s">
        <v>2417</v>
      </c>
      <c r="CA158" s="78">
        <v>2916</v>
      </c>
    </row>
    <row r="159" spans="1:79">
      <c r="A159" s="226" t="s">
        <v>168</v>
      </c>
      <c r="B159" s="148" t="s">
        <v>90</v>
      </c>
      <c r="C159" s="71">
        <v>430</v>
      </c>
      <c r="D159" s="71">
        <v>221</v>
      </c>
      <c r="E159" s="71">
        <v>403</v>
      </c>
      <c r="F159" s="71">
        <v>209</v>
      </c>
      <c r="G159" s="71">
        <v>344</v>
      </c>
      <c r="H159" s="71">
        <v>178</v>
      </c>
      <c r="I159" s="71">
        <v>291</v>
      </c>
      <c r="J159" s="71">
        <v>139</v>
      </c>
      <c r="K159" s="71">
        <v>260</v>
      </c>
      <c r="L159" s="71">
        <v>142</v>
      </c>
      <c r="M159" s="146">
        <v>1728</v>
      </c>
      <c r="N159" s="146">
        <v>889</v>
      </c>
      <c r="O159" s="226" t="s">
        <v>168</v>
      </c>
      <c r="P159" s="148" t="s">
        <v>90</v>
      </c>
      <c r="Q159" s="71">
        <v>90</v>
      </c>
      <c r="R159" s="71">
        <v>46</v>
      </c>
      <c r="S159" s="71">
        <v>84</v>
      </c>
      <c r="T159" s="71">
        <v>33</v>
      </c>
      <c r="U159" s="71">
        <v>42</v>
      </c>
      <c r="V159" s="71">
        <v>20</v>
      </c>
      <c r="W159" s="71">
        <v>33</v>
      </c>
      <c r="X159" s="71">
        <v>11</v>
      </c>
      <c r="Y159" s="71">
        <v>7</v>
      </c>
      <c r="Z159" s="71">
        <v>3</v>
      </c>
      <c r="AA159" s="146">
        <v>256</v>
      </c>
      <c r="AB159" s="146">
        <v>113</v>
      </c>
      <c r="AC159" s="226" t="s">
        <v>168</v>
      </c>
      <c r="AD159" s="148" t="s">
        <v>90</v>
      </c>
      <c r="AE159" s="31">
        <v>16</v>
      </c>
      <c r="AF159" s="31">
        <v>16</v>
      </c>
      <c r="AG159" s="31">
        <v>16</v>
      </c>
      <c r="AH159" s="31">
        <v>16</v>
      </c>
      <c r="AI159" s="31">
        <v>16</v>
      </c>
      <c r="AJ159" s="146">
        <v>80</v>
      </c>
      <c r="AK159" s="125">
        <v>60</v>
      </c>
      <c r="AL159" s="71">
        <v>38</v>
      </c>
      <c r="AM159" s="71">
        <v>4</v>
      </c>
      <c r="AN159" s="71">
        <v>0</v>
      </c>
      <c r="AO159" s="71">
        <v>16</v>
      </c>
      <c r="AP159" s="226" t="s">
        <v>168</v>
      </c>
      <c r="AQ159" s="148" t="s">
        <v>90</v>
      </c>
      <c r="AR159" s="71">
        <v>0</v>
      </c>
      <c r="AS159" s="71">
        <v>408</v>
      </c>
      <c r="AT159" s="71">
        <v>148</v>
      </c>
      <c r="AU159" s="71">
        <v>41</v>
      </c>
      <c r="AV159" s="71">
        <v>31</v>
      </c>
      <c r="AW159" s="71">
        <v>0</v>
      </c>
      <c r="AX159" s="71">
        <v>63</v>
      </c>
      <c r="AY159" s="71">
        <v>48</v>
      </c>
      <c r="AZ159" s="71">
        <v>47</v>
      </c>
      <c r="BA159" s="226" t="s">
        <v>168</v>
      </c>
      <c r="BB159" s="148" t="s">
        <v>90</v>
      </c>
      <c r="BC159" s="152">
        <v>36</v>
      </c>
      <c r="BD159" s="71">
        <v>20</v>
      </c>
      <c r="BE159" s="71">
        <v>1</v>
      </c>
      <c r="BF159" s="152">
        <v>4</v>
      </c>
      <c r="BG159" s="32">
        <v>2</v>
      </c>
      <c r="BH159" s="152">
        <v>40</v>
      </c>
      <c r="BI159" s="152">
        <v>22</v>
      </c>
      <c r="BJ159" s="226" t="s">
        <v>168</v>
      </c>
      <c r="BK159" s="148" t="s">
        <v>90</v>
      </c>
      <c r="BL159" s="71">
        <v>35</v>
      </c>
      <c r="BM159" s="71">
        <v>2</v>
      </c>
      <c r="BN159" s="71">
        <v>91</v>
      </c>
      <c r="BO159" s="71">
        <v>62</v>
      </c>
      <c r="BP159" s="71">
        <v>10</v>
      </c>
      <c r="BQ159" s="71">
        <v>23</v>
      </c>
      <c r="BR159" s="71">
        <v>164</v>
      </c>
      <c r="BS159" s="71">
        <v>18</v>
      </c>
      <c r="BT159" s="71">
        <v>9</v>
      </c>
      <c r="BU159" s="71">
        <v>39</v>
      </c>
      <c r="BV159" s="71">
        <v>18</v>
      </c>
      <c r="BW159" s="71">
        <v>5</v>
      </c>
      <c r="BX159" s="79"/>
      <c r="BY159" s="80" t="s">
        <v>168</v>
      </c>
      <c r="BZ159" s="80" t="s">
        <v>2418</v>
      </c>
      <c r="CA159" s="78">
        <v>1579</v>
      </c>
    </row>
    <row r="160" spans="1:79">
      <c r="A160" s="226"/>
      <c r="B160" s="148" t="s">
        <v>91</v>
      </c>
      <c r="C160" s="71">
        <v>379</v>
      </c>
      <c r="D160" s="71">
        <v>203</v>
      </c>
      <c r="E160" s="71">
        <v>358</v>
      </c>
      <c r="F160" s="71">
        <v>192</v>
      </c>
      <c r="G160" s="71">
        <v>287</v>
      </c>
      <c r="H160" s="71">
        <v>144</v>
      </c>
      <c r="I160" s="71">
        <v>251</v>
      </c>
      <c r="J160" s="71">
        <v>124</v>
      </c>
      <c r="K160" s="71">
        <v>325</v>
      </c>
      <c r="L160" s="71">
        <v>173</v>
      </c>
      <c r="M160" s="146">
        <v>1600</v>
      </c>
      <c r="N160" s="146">
        <v>836</v>
      </c>
      <c r="O160" s="226"/>
      <c r="P160" s="148" t="s">
        <v>91</v>
      </c>
      <c r="Q160" s="71">
        <v>26</v>
      </c>
      <c r="R160" s="71">
        <v>16</v>
      </c>
      <c r="S160" s="71">
        <v>20</v>
      </c>
      <c r="T160" s="71">
        <v>8</v>
      </c>
      <c r="U160" s="71">
        <v>30</v>
      </c>
      <c r="V160" s="71">
        <v>10</v>
      </c>
      <c r="W160" s="71">
        <v>26</v>
      </c>
      <c r="X160" s="71">
        <v>9</v>
      </c>
      <c r="Y160" s="71">
        <v>29</v>
      </c>
      <c r="Z160" s="71">
        <v>14</v>
      </c>
      <c r="AA160" s="146">
        <v>131</v>
      </c>
      <c r="AB160" s="146">
        <v>57</v>
      </c>
      <c r="AC160" s="226"/>
      <c r="AD160" s="148" t="s">
        <v>91</v>
      </c>
      <c r="AE160" s="31">
        <v>12</v>
      </c>
      <c r="AF160" s="31">
        <v>10</v>
      </c>
      <c r="AG160" s="31">
        <v>11</v>
      </c>
      <c r="AH160" s="31">
        <v>9</v>
      </c>
      <c r="AI160" s="31">
        <v>9</v>
      </c>
      <c r="AJ160" s="146">
        <v>51</v>
      </c>
      <c r="AK160" s="125">
        <v>43</v>
      </c>
      <c r="AL160" s="71">
        <v>38</v>
      </c>
      <c r="AM160" s="71">
        <v>27</v>
      </c>
      <c r="AN160" s="71">
        <v>2</v>
      </c>
      <c r="AO160" s="71">
        <v>8</v>
      </c>
      <c r="AP160" s="226"/>
      <c r="AQ160" s="148" t="s">
        <v>91</v>
      </c>
      <c r="AR160" s="71">
        <v>0</v>
      </c>
      <c r="AS160" s="71">
        <v>508</v>
      </c>
      <c r="AT160" s="71">
        <v>140</v>
      </c>
      <c r="AU160" s="71">
        <v>24</v>
      </c>
      <c r="AV160" s="71">
        <v>0</v>
      </c>
      <c r="AW160" s="71">
        <v>21</v>
      </c>
      <c r="AX160" s="71">
        <v>41</v>
      </c>
      <c r="AY160" s="71">
        <v>36</v>
      </c>
      <c r="AZ160" s="71">
        <v>33</v>
      </c>
      <c r="BA160" s="226"/>
      <c r="BB160" s="148" t="s">
        <v>91</v>
      </c>
      <c r="BC160" s="152">
        <v>39</v>
      </c>
      <c r="BD160" s="71">
        <v>26</v>
      </c>
      <c r="BE160" s="71">
        <v>2</v>
      </c>
      <c r="BF160" s="152">
        <v>17</v>
      </c>
      <c r="BG160" s="32">
        <v>6</v>
      </c>
      <c r="BH160" s="152">
        <v>56</v>
      </c>
      <c r="BI160" s="152">
        <v>32</v>
      </c>
      <c r="BJ160" s="226"/>
      <c r="BK160" s="148" t="s">
        <v>91</v>
      </c>
      <c r="BL160" s="71">
        <v>577</v>
      </c>
      <c r="BM160" s="71">
        <v>5</v>
      </c>
      <c r="BN160" s="71">
        <v>194</v>
      </c>
      <c r="BO160" s="71">
        <v>165</v>
      </c>
      <c r="BP160" s="71">
        <v>182</v>
      </c>
      <c r="BQ160" s="71">
        <v>24</v>
      </c>
      <c r="BR160" s="71">
        <v>121</v>
      </c>
      <c r="BS160" s="71">
        <v>28</v>
      </c>
      <c r="BT160" s="71">
        <v>11</v>
      </c>
      <c r="BU160" s="71">
        <v>10</v>
      </c>
      <c r="BV160" s="71">
        <v>10</v>
      </c>
      <c r="BW160" s="71">
        <v>152</v>
      </c>
      <c r="BX160" s="79"/>
      <c r="BY160" s="80" t="s">
        <v>168</v>
      </c>
      <c r="BZ160" s="80" t="s">
        <v>2419</v>
      </c>
      <c r="CA160" s="78">
        <v>1532</v>
      </c>
    </row>
    <row r="161" spans="1:79">
      <c r="A161" s="226"/>
      <c r="B161" s="25" t="s">
        <v>73</v>
      </c>
      <c r="C161" s="26">
        <v>809</v>
      </c>
      <c r="D161" s="26">
        <v>424</v>
      </c>
      <c r="E161" s="26">
        <v>761</v>
      </c>
      <c r="F161" s="26">
        <v>401</v>
      </c>
      <c r="G161" s="26">
        <v>631</v>
      </c>
      <c r="H161" s="26">
        <v>322</v>
      </c>
      <c r="I161" s="26">
        <v>542</v>
      </c>
      <c r="J161" s="26">
        <v>263</v>
      </c>
      <c r="K161" s="26">
        <v>585</v>
      </c>
      <c r="L161" s="26">
        <v>315</v>
      </c>
      <c r="M161" s="41">
        <v>3328</v>
      </c>
      <c r="N161" s="41">
        <v>1725</v>
      </c>
      <c r="O161" s="226"/>
      <c r="P161" s="42" t="s">
        <v>73</v>
      </c>
      <c r="Q161" s="26">
        <v>116</v>
      </c>
      <c r="R161" s="26">
        <v>62</v>
      </c>
      <c r="S161" s="26">
        <v>104</v>
      </c>
      <c r="T161" s="26">
        <v>41</v>
      </c>
      <c r="U161" s="26">
        <v>72</v>
      </c>
      <c r="V161" s="26">
        <v>30</v>
      </c>
      <c r="W161" s="26">
        <v>59</v>
      </c>
      <c r="X161" s="26">
        <v>20</v>
      </c>
      <c r="Y161" s="26">
        <v>36</v>
      </c>
      <c r="Z161" s="26">
        <v>17</v>
      </c>
      <c r="AA161" s="41">
        <v>387</v>
      </c>
      <c r="AB161" s="41">
        <v>170</v>
      </c>
      <c r="AC161" s="226"/>
      <c r="AD161" s="42" t="s">
        <v>73</v>
      </c>
      <c r="AE161" s="41">
        <v>28</v>
      </c>
      <c r="AF161" s="41">
        <v>26</v>
      </c>
      <c r="AG161" s="41">
        <v>27</v>
      </c>
      <c r="AH161" s="41">
        <v>25</v>
      </c>
      <c r="AI161" s="41">
        <v>25</v>
      </c>
      <c r="AJ161" s="41">
        <v>131</v>
      </c>
      <c r="AK161" s="26">
        <v>103</v>
      </c>
      <c r="AL161" s="26">
        <v>76</v>
      </c>
      <c r="AM161" s="26">
        <v>31</v>
      </c>
      <c r="AN161" s="26">
        <v>2</v>
      </c>
      <c r="AO161" s="26">
        <v>24</v>
      </c>
      <c r="AP161" s="226"/>
      <c r="AQ161" s="42" t="s">
        <v>73</v>
      </c>
      <c r="AR161" s="26">
        <v>0</v>
      </c>
      <c r="AS161" s="26">
        <v>916</v>
      </c>
      <c r="AT161" s="26">
        <v>288</v>
      </c>
      <c r="AU161" s="26">
        <v>65</v>
      </c>
      <c r="AV161" s="26">
        <v>31</v>
      </c>
      <c r="AW161" s="26">
        <v>21</v>
      </c>
      <c r="AX161" s="26">
        <v>104</v>
      </c>
      <c r="AY161" s="26">
        <v>84</v>
      </c>
      <c r="AZ161" s="26">
        <v>80</v>
      </c>
      <c r="BA161" s="226"/>
      <c r="BB161" s="42" t="s">
        <v>73</v>
      </c>
      <c r="BC161" s="41">
        <v>75</v>
      </c>
      <c r="BD161" s="26">
        <v>46</v>
      </c>
      <c r="BE161" s="26">
        <v>3</v>
      </c>
      <c r="BF161" s="41">
        <v>21</v>
      </c>
      <c r="BG161" s="41">
        <v>8</v>
      </c>
      <c r="BH161" s="41">
        <v>96</v>
      </c>
      <c r="BI161" s="41">
        <v>54</v>
      </c>
      <c r="BJ161" s="226"/>
      <c r="BK161" s="42" t="s">
        <v>73</v>
      </c>
      <c r="BL161" s="41">
        <v>612</v>
      </c>
      <c r="BM161" s="41">
        <v>7</v>
      </c>
      <c r="BN161" s="41">
        <v>285</v>
      </c>
      <c r="BO161" s="41">
        <v>227</v>
      </c>
      <c r="BP161" s="41">
        <v>192</v>
      </c>
      <c r="BQ161" s="41">
        <v>47</v>
      </c>
      <c r="BR161" s="41">
        <v>285</v>
      </c>
      <c r="BS161" s="41">
        <v>46</v>
      </c>
      <c r="BT161" s="41">
        <v>20</v>
      </c>
      <c r="BU161" s="41">
        <v>49</v>
      </c>
      <c r="BV161" s="41">
        <v>28</v>
      </c>
      <c r="BW161" s="41">
        <v>157</v>
      </c>
      <c r="BX161" s="79"/>
      <c r="BY161" s="80" t="s">
        <v>168</v>
      </c>
      <c r="BZ161" s="80" t="s">
        <v>2420</v>
      </c>
      <c r="CA161" s="78">
        <v>3111</v>
      </c>
    </row>
    <row r="162" spans="1:79">
      <c r="A162" s="33" t="s">
        <v>99</v>
      </c>
      <c r="B162" s="148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146"/>
      <c r="N162" s="146"/>
      <c r="O162" s="33" t="s">
        <v>99</v>
      </c>
      <c r="P162" s="33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33" t="s">
        <v>99</v>
      </c>
      <c r="AD162" s="33"/>
      <c r="AE162" s="146"/>
      <c r="AF162" s="146"/>
      <c r="AG162" s="146"/>
      <c r="AH162" s="146"/>
      <c r="AI162" s="146"/>
      <c r="AJ162" s="146"/>
      <c r="AK162" s="146"/>
      <c r="AL162" s="146"/>
      <c r="AM162" s="146"/>
      <c r="AN162" s="146"/>
      <c r="AO162" s="146"/>
      <c r="AP162" s="33" t="s">
        <v>99</v>
      </c>
      <c r="AQ162" s="148"/>
      <c r="AR162" s="31"/>
      <c r="AS162" s="31"/>
      <c r="AT162" s="31"/>
      <c r="AU162" s="31"/>
      <c r="AV162" s="31"/>
      <c r="AW162" s="31"/>
      <c r="AX162" s="31"/>
      <c r="AY162" s="31"/>
      <c r="AZ162" s="31"/>
      <c r="BA162" s="33" t="s">
        <v>99</v>
      </c>
      <c r="BB162" s="148"/>
      <c r="BC162" s="152"/>
      <c r="BD162" s="152"/>
      <c r="BE162" s="152"/>
      <c r="BF162" s="152"/>
      <c r="BG162" s="32"/>
      <c r="BH162" s="32"/>
      <c r="BI162" s="32"/>
      <c r="BJ162" s="33" t="s">
        <v>99</v>
      </c>
      <c r="BK162" s="148"/>
      <c r="BL162" s="31"/>
      <c r="BM162" s="31"/>
      <c r="BN162" s="31"/>
      <c r="BO162" s="31"/>
      <c r="BP162" s="31"/>
      <c r="BQ162" s="31"/>
      <c r="BR162" s="31"/>
      <c r="BS162" s="31"/>
      <c r="BT162" s="31"/>
      <c r="BU162" s="31"/>
      <c r="BV162" s="31"/>
      <c r="BW162" s="31"/>
      <c r="BX162" s="79"/>
      <c r="BY162" s="80" t="str">
        <f>IF(A162="",BY161,A162)</f>
        <v>ANDROY</v>
      </c>
      <c r="BZ162" s="80" t="str">
        <f>BY162&amp;B162</f>
        <v>ANDROY</v>
      </c>
      <c r="CA162" s="78">
        <f>(AR162+2*AS162+3*AT162+4*AU162+5*AV162)</f>
        <v>0</v>
      </c>
    </row>
    <row r="163" spans="1:79">
      <c r="A163" s="226" t="s">
        <v>169</v>
      </c>
      <c r="B163" s="148" t="s">
        <v>90</v>
      </c>
      <c r="C163" s="71">
        <v>1200</v>
      </c>
      <c r="D163" s="71">
        <v>619</v>
      </c>
      <c r="E163" s="71">
        <v>593</v>
      </c>
      <c r="F163" s="71">
        <v>316</v>
      </c>
      <c r="G163" s="71">
        <v>477</v>
      </c>
      <c r="H163" s="71">
        <v>250</v>
      </c>
      <c r="I163" s="71">
        <v>355</v>
      </c>
      <c r="J163" s="71">
        <v>191</v>
      </c>
      <c r="K163" s="71">
        <v>205</v>
      </c>
      <c r="L163" s="71">
        <v>109</v>
      </c>
      <c r="M163" s="146">
        <v>2830</v>
      </c>
      <c r="N163" s="146">
        <v>1485</v>
      </c>
      <c r="O163" s="226" t="s">
        <v>169</v>
      </c>
      <c r="P163" s="148" t="s">
        <v>90</v>
      </c>
      <c r="Q163" s="71">
        <v>188</v>
      </c>
      <c r="R163" s="71">
        <v>96</v>
      </c>
      <c r="S163" s="71">
        <v>104</v>
      </c>
      <c r="T163" s="71">
        <v>56</v>
      </c>
      <c r="U163" s="71">
        <v>77</v>
      </c>
      <c r="V163" s="71">
        <v>42</v>
      </c>
      <c r="W163" s="71">
        <v>31</v>
      </c>
      <c r="X163" s="71">
        <v>16</v>
      </c>
      <c r="Y163" s="71">
        <v>7</v>
      </c>
      <c r="Z163" s="71">
        <v>5</v>
      </c>
      <c r="AA163" s="146">
        <v>407</v>
      </c>
      <c r="AB163" s="146">
        <v>215</v>
      </c>
      <c r="AC163" s="226" t="s">
        <v>169</v>
      </c>
      <c r="AD163" s="148" t="s">
        <v>90</v>
      </c>
      <c r="AE163" s="31">
        <v>18</v>
      </c>
      <c r="AF163" s="31">
        <v>17</v>
      </c>
      <c r="AG163" s="31">
        <v>17</v>
      </c>
      <c r="AH163" s="31">
        <v>15</v>
      </c>
      <c r="AI163" s="31">
        <v>13</v>
      </c>
      <c r="AJ163" s="146">
        <v>80</v>
      </c>
      <c r="AK163" s="125">
        <v>41</v>
      </c>
      <c r="AL163" s="71">
        <v>25</v>
      </c>
      <c r="AM163" s="71">
        <v>0</v>
      </c>
      <c r="AN163" s="71">
        <v>2</v>
      </c>
      <c r="AO163" s="71">
        <v>16</v>
      </c>
      <c r="AP163" s="226" t="s">
        <v>169</v>
      </c>
      <c r="AQ163" s="148" t="s">
        <v>90</v>
      </c>
      <c r="AR163" s="71">
        <v>0</v>
      </c>
      <c r="AS163" s="71">
        <v>197</v>
      </c>
      <c r="AT163" s="71">
        <v>340</v>
      </c>
      <c r="AU163" s="71">
        <v>73</v>
      </c>
      <c r="AV163" s="71">
        <v>49</v>
      </c>
      <c r="AW163" s="71">
        <v>25</v>
      </c>
      <c r="AX163" s="71">
        <v>54</v>
      </c>
      <c r="AY163" s="71">
        <v>40</v>
      </c>
      <c r="AZ163" s="71">
        <v>36</v>
      </c>
      <c r="BA163" s="226" t="s">
        <v>169</v>
      </c>
      <c r="BB163" s="148" t="s">
        <v>90</v>
      </c>
      <c r="BC163" s="152">
        <v>39</v>
      </c>
      <c r="BD163" s="71">
        <v>11</v>
      </c>
      <c r="BE163" s="71">
        <v>0</v>
      </c>
      <c r="BF163" s="152">
        <v>3</v>
      </c>
      <c r="BG163" s="32">
        <v>2</v>
      </c>
      <c r="BH163" s="152">
        <v>42</v>
      </c>
      <c r="BI163" s="152">
        <v>13</v>
      </c>
      <c r="BJ163" s="226" t="s">
        <v>169</v>
      </c>
      <c r="BK163" s="148" t="s">
        <v>90</v>
      </c>
      <c r="BL163" s="71">
        <v>324</v>
      </c>
      <c r="BM163" s="71">
        <v>52</v>
      </c>
      <c r="BN163" s="71">
        <v>59</v>
      </c>
      <c r="BO163" s="71">
        <v>166</v>
      </c>
      <c r="BP163" s="71">
        <v>25</v>
      </c>
      <c r="BQ163" s="71">
        <v>152</v>
      </c>
      <c r="BR163" s="71">
        <v>243</v>
      </c>
      <c r="BS163" s="71">
        <v>61</v>
      </c>
      <c r="BT163" s="71">
        <v>9</v>
      </c>
      <c r="BU163" s="71">
        <v>13</v>
      </c>
      <c r="BV163" s="71">
        <v>15</v>
      </c>
      <c r="BW163" s="71">
        <v>3</v>
      </c>
      <c r="BX163" s="79"/>
      <c r="BY163" s="80" t="s">
        <v>169</v>
      </c>
      <c r="BZ163" s="80" t="s">
        <v>2424</v>
      </c>
      <c r="CA163" s="78">
        <v>1951</v>
      </c>
    </row>
    <row r="164" spans="1:79">
      <c r="A164" s="226"/>
      <c r="B164" s="148" t="s">
        <v>91</v>
      </c>
      <c r="C164" s="71">
        <v>829</v>
      </c>
      <c r="D164" s="71">
        <v>444</v>
      </c>
      <c r="E164" s="71">
        <v>617</v>
      </c>
      <c r="F164" s="71">
        <v>328</v>
      </c>
      <c r="G164" s="71">
        <v>680</v>
      </c>
      <c r="H164" s="71">
        <v>341</v>
      </c>
      <c r="I164" s="71">
        <v>400</v>
      </c>
      <c r="J164" s="71">
        <v>204</v>
      </c>
      <c r="K164" s="71">
        <v>331</v>
      </c>
      <c r="L164" s="71">
        <v>165</v>
      </c>
      <c r="M164" s="146">
        <v>2857</v>
      </c>
      <c r="N164" s="146">
        <v>1482</v>
      </c>
      <c r="O164" s="226"/>
      <c r="P164" s="148" t="s">
        <v>91</v>
      </c>
      <c r="Q164" s="71">
        <v>85</v>
      </c>
      <c r="R164" s="71">
        <v>46</v>
      </c>
      <c r="S164" s="71">
        <v>54</v>
      </c>
      <c r="T164" s="71">
        <v>27</v>
      </c>
      <c r="U164" s="71">
        <v>57</v>
      </c>
      <c r="V164" s="71">
        <v>34</v>
      </c>
      <c r="W164" s="71">
        <v>24</v>
      </c>
      <c r="X164" s="71">
        <v>11</v>
      </c>
      <c r="Y164" s="71">
        <v>30</v>
      </c>
      <c r="Z164" s="71">
        <v>17</v>
      </c>
      <c r="AA164" s="146">
        <v>250</v>
      </c>
      <c r="AB164" s="146">
        <v>135</v>
      </c>
      <c r="AC164" s="226"/>
      <c r="AD164" s="148" t="s">
        <v>91</v>
      </c>
      <c r="AE164" s="31">
        <v>12</v>
      </c>
      <c r="AF164" s="31">
        <v>12</v>
      </c>
      <c r="AG164" s="31">
        <v>15</v>
      </c>
      <c r="AH164" s="31">
        <v>10</v>
      </c>
      <c r="AI164" s="31">
        <v>9</v>
      </c>
      <c r="AJ164" s="146">
        <v>58</v>
      </c>
      <c r="AK164" s="125">
        <v>39</v>
      </c>
      <c r="AL164" s="71">
        <v>32</v>
      </c>
      <c r="AM164" s="71">
        <v>4</v>
      </c>
      <c r="AN164" s="71">
        <v>0</v>
      </c>
      <c r="AO164" s="71">
        <v>9</v>
      </c>
      <c r="AP164" s="226"/>
      <c r="AQ164" s="148" t="s">
        <v>91</v>
      </c>
      <c r="AR164" s="71">
        <v>0</v>
      </c>
      <c r="AS164" s="71">
        <v>116</v>
      </c>
      <c r="AT164" s="71">
        <v>566</v>
      </c>
      <c r="AU164" s="71">
        <v>88</v>
      </c>
      <c r="AV164" s="71">
        <v>52</v>
      </c>
      <c r="AW164" s="71">
        <v>40</v>
      </c>
      <c r="AX164" s="71">
        <v>41</v>
      </c>
      <c r="AY164" s="71">
        <v>33</v>
      </c>
      <c r="AZ164" s="71">
        <v>29</v>
      </c>
      <c r="BA164" s="226"/>
      <c r="BB164" s="148" t="s">
        <v>91</v>
      </c>
      <c r="BC164" s="152">
        <v>41</v>
      </c>
      <c r="BD164" s="71">
        <v>24</v>
      </c>
      <c r="BE164" s="71">
        <v>1</v>
      </c>
      <c r="BF164" s="152">
        <v>8</v>
      </c>
      <c r="BG164" s="32">
        <v>5</v>
      </c>
      <c r="BH164" s="152">
        <v>49</v>
      </c>
      <c r="BI164" s="152">
        <v>29</v>
      </c>
      <c r="BJ164" s="226"/>
      <c r="BK164" s="148" t="s">
        <v>91</v>
      </c>
      <c r="BL164" s="71">
        <v>71</v>
      </c>
      <c r="BM164" s="71">
        <v>36</v>
      </c>
      <c r="BN164" s="71">
        <v>368</v>
      </c>
      <c r="BO164" s="71">
        <v>170</v>
      </c>
      <c r="BP164" s="71">
        <v>186</v>
      </c>
      <c r="BQ164" s="71">
        <v>73</v>
      </c>
      <c r="BR164" s="71">
        <v>190</v>
      </c>
      <c r="BS164" s="71">
        <v>62</v>
      </c>
      <c r="BT164" s="71">
        <v>0</v>
      </c>
      <c r="BU164" s="71">
        <v>20</v>
      </c>
      <c r="BV164" s="71">
        <v>0</v>
      </c>
      <c r="BW164" s="71">
        <v>47</v>
      </c>
      <c r="BX164" s="79"/>
      <c r="BY164" s="80" t="s">
        <v>169</v>
      </c>
      <c r="BZ164" s="80" t="s">
        <v>2425</v>
      </c>
      <c r="CA164" s="78">
        <v>2542</v>
      </c>
    </row>
    <row r="165" spans="1:79">
      <c r="A165" s="226"/>
      <c r="B165" s="25" t="s">
        <v>73</v>
      </c>
      <c r="C165" s="26">
        <v>2029</v>
      </c>
      <c r="D165" s="26">
        <v>1063</v>
      </c>
      <c r="E165" s="26">
        <v>1210</v>
      </c>
      <c r="F165" s="26">
        <v>644</v>
      </c>
      <c r="G165" s="26">
        <v>1157</v>
      </c>
      <c r="H165" s="26">
        <v>591</v>
      </c>
      <c r="I165" s="26">
        <v>755</v>
      </c>
      <c r="J165" s="26">
        <v>395</v>
      </c>
      <c r="K165" s="26">
        <v>536</v>
      </c>
      <c r="L165" s="26">
        <v>274</v>
      </c>
      <c r="M165" s="41">
        <v>5687</v>
      </c>
      <c r="N165" s="41">
        <v>2967</v>
      </c>
      <c r="O165" s="226"/>
      <c r="P165" s="42" t="s">
        <v>73</v>
      </c>
      <c r="Q165" s="26">
        <v>273</v>
      </c>
      <c r="R165" s="26">
        <v>142</v>
      </c>
      <c r="S165" s="26">
        <v>158</v>
      </c>
      <c r="T165" s="26">
        <v>83</v>
      </c>
      <c r="U165" s="26">
        <v>134</v>
      </c>
      <c r="V165" s="26">
        <v>76</v>
      </c>
      <c r="W165" s="26">
        <v>55</v>
      </c>
      <c r="X165" s="26">
        <v>27</v>
      </c>
      <c r="Y165" s="26">
        <v>37</v>
      </c>
      <c r="Z165" s="26">
        <v>22</v>
      </c>
      <c r="AA165" s="41">
        <v>657</v>
      </c>
      <c r="AB165" s="41">
        <v>350</v>
      </c>
      <c r="AC165" s="226"/>
      <c r="AD165" s="42" t="s">
        <v>73</v>
      </c>
      <c r="AE165" s="41">
        <v>30</v>
      </c>
      <c r="AF165" s="41">
        <v>29</v>
      </c>
      <c r="AG165" s="41">
        <v>32</v>
      </c>
      <c r="AH165" s="41">
        <v>25</v>
      </c>
      <c r="AI165" s="41">
        <v>22</v>
      </c>
      <c r="AJ165" s="41">
        <v>138</v>
      </c>
      <c r="AK165" s="26">
        <v>80</v>
      </c>
      <c r="AL165" s="26">
        <v>57</v>
      </c>
      <c r="AM165" s="26">
        <v>4</v>
      </c>
      <c r="AN165" s="26">
        <v>2</v>
      </c>
      <c r="AO165" s="26">
        <v>25</v>
      </c>
      <c r="AP165" s="226"/>
      <c r="AQ165" s="42" t="s">
        <v>73</v>
      </c>
      <c r="AR165" s="26">
        <v>0</v>
      </c>
      <c r="AS165" s="26">
        <v>313</v>
      </c>
      <c r="AT165" s="26">
        <v>906</v>
      </c>
      <c r="AU165" s="26">
        <v>161</v>
      </c>
      <c r="AV165" s="26">
        <v>101</v>
      </c>
      <c r="AW165" s="26">
        <v>65</v>
      </c>
      <c r="AX165" s="26">
        <v>95</v>
      </c>
      <c r="AY165" s="26">
        <v>73</v>
      </c>
      <c r="AZ165" s="26">
        <v>65</v>
      </c>
      <c r="BA165" s="226"/>
      <c r="BB165" s="42" t="s">
        <v>73</v>
      </c>
      <c r="BC165" s="41">
        <v>80</v>
      </c>
      <c r="BD165" s="26">
        <v>35</v>
      </c>
      <c r="BE165" s="26">
        <v>1</v>
      </c>
      <c r="BF165" s="41">
        <v>11</v>
      </c>
      <c r="BG165" s="41">
        <v>7</v>
      </c>
      <c r="BH165" s="41">
        <v>91</v>
      </c>
      <c r="BI165" s="41">
        <v>42</v>
      </c>
      <c r="BJ165" s="226"/>
      <c r="BK165" s="42" t="s">
        <v>73</v>
      </c>
      <c r="BL165" s="41">
        <v>395</v>
      </c>
      <c r="BM165" s="41">
        <v>88</v>
      </c>
      <c r="BN165" s="41">
        <v>427</v>
      </c>
      <c r="BO165" s="41">
        <v>336</v>
      </c>
      <c r="BP165" s="41">
        <v>211</v>
      </c>
      <c r="BQ165" s="41">
        <v>225</v>
      </c>
      <c r="BR165" s="41">
        <v>433</v>
      </c>
      <c r="BS165" s="41">
        <v>123</v>
      </c>
      <c r="BT165" s="41">
        <v>9</v>
      </c>
      <c r="BU165" s="41">
        <v>33</v>
      </c>
      <c r="BV165" s="41">
        <v>15</v>
      </c>
      <c r="BW165" s="41">
        <v>50</v>
      </c>
      <c r="BX165" s="79"/>
      <c r="BY165" s="80" t="s">
        <v>169</v>
      </c>
      <c r="BZ165" s="80" t="s">
        <v>2426</v>
      </c>
      <c r="CA165" s="78">
        <v>4493</v>
      </c>
    </row>
    <row r="166" spans="1:79">
      <c r="A166" s="226" t="s">
        <v>7</v>
      </c>
      <c r="B166" s="148" t="s">
        <v>90</v>
      </c>
      <c r="C166" s="71">
        <v>340</v>
      </c>
      <c r="D166" s="71">
        <v>163</v>
      </c>
      <c r="E166" s="71">
        <v>224</v>
      </c>
      <c r="F166" s="71">
        <v>119</v>
      </c>
      <c r="G166" s="71">
        <v>176</v>
      </c>
      <c r="H166" s="71">
        <v>93</v>
      </c>
      <c r="I166" s="71">
        <v>110</v>
      </c>
      <c r="J166" s="71">
        <v>45</v>
      </c>
      <c r="K166" s="71">
        <v>52</v>
      </c>
      <c r="L166" s="71">
        <v>27</v>
      </c>
      <c r="M166" s="146">
        <v>902</v>
      </c>
      <c r="N166" s="146">
        <v>447</v>
      </c>
      <c r="O166" s="226" t="s">
        <v>7</v>
      </c>
      <c r="P166" s="148" t="s">
        <v>90</v>
      </c>
      <c r="Q166" s="71">
        <v>93</v>
      </c>
      <c r="R166" s="71">
        <v>40</v>
      </c>
      <c r="S166" s="71">
        <v>33</v>
      </c>
      <c r="T166" s="71">
        <v>15</v>
      </c>
      <c r="U166" s="71">
        <v>34</v>
      </c>
      <c r="V166" s="71">
        <v>19</v>
      </c>
      <c r="W166" s="71">
        <v>13</v>
      </c>
      <c r="X166" s="71">
        <v>6</v>
      </c>
      <c r="Y166" s="71">
        <v>3</v>
      </c>
      <c r="Z166" s="71">
        <v>1</v>
      </c>
      <c r="AA166" s="146">
        <v>176</v>
      </c>
      <c r="AB166" s="146">
        <v>81</v>
      </c>
      <c r="AC166" s="226" t="s">
        <v>7</v>
      </c>
      <c r="AD166" s="148" t="s">
        <v>90</v>
      </c>
      <c r="AE166" s="31">
        <v>8</v>
      </c>
      <c r="AF166" s="31">
        <v>8</v>
      </c>
      <c r="AG166" s="31">
        <v>8</v>
      </c>
      <c r="AH166" s="31">
        <v>7</v>
      </c>
      <c r="AI166" s="31">
        <v>5</v>
      </c>
      <c r="AJ166" s="146">
        <v>36</v>
      </c>
      <c r="AK166" s="125">
        <v>15</v>
      </c>
      <c r="AL166" s="71">
        <v>14</v>
      </c>
      <c r="AM166" s="71">
        <v>0</v>
      </c>
      <c r="AN166" s="71">
        <v>1</v>
      </c>
      <c r="AO166" s="71">
        <v>8</v>
      </c>
      <c r="AP166" s="226" t="s">
        <v>7</v>
      </c>
      <c r="AQ166" s="148" t="s">
        <v>90</v>
      </c>
      <c r="AR166" s="71">
        <v>19</v>
      </c>
      <c r="AS166" s="71">
        <v>235</v>
      </c>
      <c r="AT166" s="71">
        <v>39</v>
      </c>
      <c r="AU166" s="71">
        <v>14</v>
      </c>
      <c r="AV166" s="71">
        <v>0</v>
      </c>
      <c r="AW166" s="71">
        <v>1</v>
      </c>
      <c r="AX166" s="71">
        <v>17</v>
      </c>
      <c r="AY166" s="71">
        <v>6</v>
      </c>
      <c r="AZ166" s="71">
        <v>5</v>
      </c>
      <c r="BA166" s="226" t="s">
        <v>7</v>
      </c>
      <c r="BB166" s="148" t="s">
        <v>90</v>
      </c>
      <c r="BC166" s="152">
        <v>17</v>
      </c>
      <c r="BD166" s="71">
        <v>9</v>
      </c>
      <c r="BE166" s="71">
        <v>0</v>
      </c>
      <c r="BF166" s="152">
        <v>1</v>
      </c>
      <c r="BG166" s="32">
        <v>1</v>
      </c>
      <c r="BH166" s="152">
        <v>18</v>
      </c>
      <c r="BI166" s="152">
        <v>10</v>
      </c>
      <c r="BJ166" s="226" t="s">
        <v>7</v>
      </c>
      <c r="BK166" s="148" t="s">
        <v>90</v>
      </c>
      <c r="BL166" s="71">
        <v>1</v>
      </c>
      <c r="BM166" s="71">
        <v>0</v>
      </c>
      <c r="BN166" s="71">
        <v>43</v>
      </c>
      <c r="BO166" s="71">
        <v>61</v>
      </c>
      <c r="BP166" s="71">
        <v>3</v>
      </c>
      <c r="BQ166" s="71">
        <v>30</v>
      </c>
      <c r="BR166" s="71">
        <v>24</v>
      </c>
      <c r="BS166" s="71">
        <v>19</v>
      </c>
      <c r="BT166" s="71">
        <v>0</v>
      </c>
      <c r="BU166" s="71">
        <v>3</v>
      </c>
      <c r="BV166" s="71">
        <v>3</v>
      </c>
      <c r="BW166" s="71">
        <v>0</v>
      </c>
      <c r="BX166" s="79"/>
      <c r="BY166" s="80" t="s">
        <v>7</v>
      </c>
      <c r="BZ166" s="80" t="s">
        <v>2427</v>
      </c>
      <c r="CA166" s="78">
        <v>662</v>
      </c>
    </row>
    <row r="167" spans="1:79">
      <c r="A167" s="226"/>
      <c r="B167" s="148" t="s">
        <v>91</v>
      </c>
      <c r="C167" s="71">
        <v>197</v>
      </c>
      <c r="D167" s="71">
        <v>91</v>
      </c>
      <c r="E167" s="71">
        <v>189</v>
      </c>
      <c r="F167" s="71">
        <v>94</v>
      </c>
      <c r="G167" s="71">
        <v>281</v>
      </c>
      <c r="H167" s="71">
        <v>135</v>
      </c>
      <c r="I167" s="71">
        <v>118</v>
      </c>
      <c r="J167" s="71">
        <v>70</v>
      </c>
      <c r="K167" s="71">
        <v>106</v>
      </c>
      <c r="L167" s="71">
        <v>60</v>
      </c>
      <c r="M167" s="146">
        <v>891</v>
      </c>
      <c r="N167" s="146">
        <v>450</v>
      </c>
      <c r="O167" s="226"/>
      <c r="P167" s="148" t="s">
        <v>91</v>
      </c>
      <c r="Q167" s="71">
        <v>25</v>
      </c>
      <c r="R167" s="71">
        <v>10</v>
      </c>
      <c r="S167" s="71">
        <v>14</v>
      </c>
      <c r="T167" s="71">
        <v>9</v>
      </c>
      <c r="U167" s="71">
        <v>29</v>
      </c>
      <c r="V167" s="71">
        <v>17</v>
      </c>
      <c r="W167" s="71">
        <v>3</v>
      </c>
      <c r="X167" s="71">
        <v>3</v>
      </c>
      <c r="Y167" s="71">
        <v>0</v>
      </c>
      <c r="Z167" s="71">
        <v>0</v>
      </c>
      <c r="AA167" s="146">
        <v>71</v>
      </c>
      <c r="AB167" s="146">
        <v>39</v>
      </c>
      <c r="AC167" s="226"/>
      <c r="AD167" s="148" t="s">
        <v>91</v>
      </c>
      <c r="AE167" s="31">
        <v>5</v>
      </c>
      <c r="AF167" s="31">
        <v>5</v>
      </c>
      <c r="AG167" s="31">
        <v>7</v>
      </c>
      <c r="AH167" s="31">
        <v>4</v>
      </c>
      <c r="AI167" s="31">
        <v>4</v>
      </c>
      <c r="AJ167" s="146">
        <v>25</v>
      </c>
      <c r="AK167" s="125">
        <v>22</v>
      </c>
      <c r="AL167" s="71">
        <v>22</v>
      </c>
      <c r="AM167" s="71">
        <v>15</v>
      </c>
      <c r="AN167" s="71">
        <v>0</v>
      </c>
      <c r="AO167" s="71">
        <v>3</v>
      </c>
      <c r="AP167" s="226"/>
      <c r="AQ167" s="148" t="s">
        <v>91</v>
      </c>
      <c r="AR167" s="71">
        <v>0</v>
      </c>
      <c r="AS167" s="71">
        <v>490</v>
      </c>
      <c r="AT167" s="71">
        <v>20</v>
      </c>
      <c r="AU167" s="71">
        <v>0</v>
      </c>
      <c r="AV167" s="71">
        <v>0</v>
      </c>
      <c r="AW167" s="71">
        <v>18</v>
      </c>
      <c r="AX167" s="71">
        <v>27</v>
      </c>
      <c r="AY167" s="71">
        <v>22</v>
      </c>
      <c r="AZ167" s="71">
        <v>22</v>
      </c>
      <c r="BA167" s="226"/>
      <c r="BB167" s="148" t="s">
        <v>91</v>
      </c>
      <c r="BC167" s="152">
        <v>22</v>
      </c>
      <c r="BD167" s="71">
        <v>12</v>
      </c>
      <c r="BE167" s="71">
        <v>4</v>
      </c>
      <c r="BF167" s="152">
        <v>4</v>
      </c>
      <c r="BG167" s="32">
        <v>2</v>
      </c>
      <c r="BH167" s="152">
        <v>26</v>
      </c>
      <c r="BI167" s="152">
        <v>14</v>
      </c>
      <c r="BJ167" s="226"/>
      <c r="BK167" s="148" t="s">
        <v>91</v>
      </c>
      <c r="BL167" s="71">
        <v>0</v>
      </c>
      <c r="BM167" s="71">
        <v>0</v>
      </c>
      <c r="BN167" s="71">
        <v>0</v>
      </c>
      <c r="BO167" s="71">
        <v>0</v>
      </c>
      <c r="BP167" s="71">
        <v>0</v>
      </c>
      <c r="BQ167" s="71">
        <v>0</v>
      </c>
      <c r="BR167" s="71">
        <v>0</v>
      </c>
      <c r="BS167" s="71">
        <v>0</v>
      </c>
      <c r="BT167" s="71">
        <v>0</v>
      </c>
      <c r="BU167" s="71">
        <v>0</v>
      </c>
      <c r="BV167" s="71">
        <v>0</v>
      </c>
      <c r="BW167" s="71">
        <v>0</v>
      </c>
      <c r="BX167" s="79"/>
      <c r="BY167" s="80" t="s">
        <v>7</v>
      </c>
      <c r="BZ167" s="80" t="s">
        <v>2428</v>
      </c>
      <c r="CA167" s="78">
        <v>1040</v>
      </c>
    </row>
    <row r="168" spans="1:79">
      <c r="A168" s="226"/>
      <c r="B168" s="25" t="s">
        <v>73</v>
      </c>
      <c r="C168" s="26">
        <v>537</v>
      </c>
      <c r="D168" s="26">
        <v>254</v>
      </c>
      <c r="E168" s="26">
        <v>413</v>
      </c>
      <c r="F168" s="26">
        <v>213</v>
      </c>
      <c r="G168" s="26">
        <v>457</v>
      </c>
      <c r="H168" s="26">
        <v>228</v>
      </c>
      <c r="I168" s="26">
        <v>228</v>
      </c>
      <c r="J168" s="26">
        <v>115</v>
      </c>
      <c r="K168" s="26">
        <v>158</v>
      </c>
      <c r="L168" s="26">
        <v>87</v>
      </c>
      <c r="M168" s="41">
        <v>1793</v>
      </c>
      <c r="N168" s="41">
        <v>897</v>
      </c>
      <c r="O168" s="226"/>
      <c r="P168" s="42" t="s">
        <v>73</v>
      </c>
      <c r="Q168" s="26">
        <v>118</v>
      </c>
      <c r="R168" s="26">
        <v>50</v>
      </c>
      <c r="S168" s="26">
        <v>47</v>
      </c>
      <c r="T168" s="26">
        <v>24</v>
      </c>
      <c r="U168" s="26">
        <v>63</v>
      </c>
      <c r="V168" s="26">
        <v>36</v>
      </c>
      <c r="W168" s="26">
        <v>16</v>
      </c>
      <c r="X168" s="26">
        <v>9</v>
      </c>
      <c r="Y168" s="26">
        <v>3</v>
      </c>
      <c r="Z168" s="26">
        <v>1</v>
      </c>
      <c r="AA168" s="41">
        <v>247</v>
      </c>
      <c r="AB168" s="41">
        <v>120</v>
      </c>
      <c r="AC168" s="226"/>
      <c r="AD168" s="42" t="s">
        <v>73</v>
      </c>
      <c r="AE168" s="41">
        <v>13</v>
      </c>
      <c r="AF168" s="41">
        <v>13</v>
      </c>
      <c r="AG168" s="41">
        <v>15</v>
      </c>
      <c r="AH168" s="41">
        <v>11</v>
      </c>
      <c r="AI168" s="41">
        <v>9</v>
      </c>
      <c r="AJ168" s="41">
        <v>61</v>
      </c>
      <c r="AK168" s="26">
        <v>37</v>
      </c>
      <c r="AL168" s="26">
        <v>36</v>
      </c>
      <c r="AM168" s="26">
        <v>15</v>
      </c>
      <c r="AN168" s="26">
        <v>1</v>
      </c>
      <c r="AO168" s="26">
        <v>11</v>
      </c>
      <c r="AP168" s="226"/>
      <c r="AQ168" s="42" t="s">
        <v>73</v>
      </c>
      <c r="AR168" s="26">
        <v>19</v>
      </c>
      <c r="AS168" s="26">
        <v>725</v>
      </c>
      <c r="AT168" s="26">
        <v>59</v>
      </c>
      <c r="AU168" s="26">
        <v>14</v>
      </c>
      <c r="AV168" s="26">
        <v>0</v>
      </c>
      <c r="AW168" s="26">
        <v>19</v>
      </c>
      <c r="AX168" s="26">
        <v>44</v>
      </c>
      <c r="AY168" s="26">
        <v>28</v>
      </c>
      <c r="AZ168" s="26">
        <v>27</v>
      </c>
      <c r="BA168" s="226"/>
      <c r="BB168" s="42" t="s">
        <v>73</v>
      </c>
      <c r="BC168" s="41">
        <v>39</v>
      </c>
      <c r="BD168" s="26">
        <v>21</v>
      </c>
      <c r="BE168" s="26">
        <v>4</v>
      </c>
      <c r="BF168" s="41">
        <v>5</v>
      </c>
      <c r="BG168" s="41">
        <v>3</v>
      </c>
      <c r="BH168" s="41">
        <v>44</v>
      </c>
      <c r="BI168" s="41">
        <v>24</v>
      </c>
      <c r="BJ168" s="226"/>
      <c r="BK168" s="42" t="s">
        <v>73</v>
      </c>
      <c r="BL168" s="41">
        <v>1</v>
      </c>
      <c r="BM168" s="41">
        <v>0</v>
      </c>
      <c r="BN168" s="41">
        <v>43</v>
      </c>
      <c r="BO168" s="41">
        <v>61</v>
      </c>
      <c r="BP168" s="41">
        <v>3</v>
      </c>
      <c r="BQ168" s="41">
        <v>30</v>
      </c>
      <c r="BR168" s="41">
        <v>24</v>
      </c>
      <c r="BS168" s="41">
        <v>19</v>
      </c>
      <c r="BT168" s="41">
        <v>0</v>
      </c>
      <c r="BU168" s="41">
        <v>3</v>
      </c>
      <c r="BV168" s="41">
        <v>3</v>
      </c>
      <c r="BW168" s="41">
        <v>0</v>
      </c>
      <c r="BX168" s="79"/>
      <c r="BY168" s="80" t="s">
        <v>7</v>
      </c>
      <c r="BZ168" s="80" t="s">
        <v>2429</v>
      </c>
      <c r="CA168" s="78">
        <v>1702</v>
      </c>
    </row>
    <row r="169" spans="1:79">
      <c r="A169" s="226" t="s">
        <v>170</v>
      </c>
      <c r="B169" s="148" t="s">
        <v>90</v>
      </c>
      <c r="C169" s="71">
        <v>370</v>
      </c>
      <c r="D169" s="71">
        <v>187</v>
      </c>
      <c r="E169" s="71">
        <v>249</v>
      </c>
      <c r="F169" s="71">
        <v>129</v>
      </c>
      <c r="G169" s="71">
        <v>289</v>
      </c>
      <c r="H169" s="71">
        <v>159</v>
      </c>
      <c r="I169" s="71">
        <v>101</v>
      </c>
      <c r="J169" s="71">
        <v>54</v>
      </c>
      <c r="K169" s="71">
        <v>95</v>
      </c>
      <c r="L169" s="71">
        <v>48</v>
      </c>
      <c r="M169" s="146">
        <v>1104</v>
      </c>
      <c r="N169" s="146">
        <v>577</v>
      </c>
      <c r="O169" s="226" t="s">
        <v>170</v>
      </c>
      <c r="P169" s="148" t="s">
        <v>90</v>
      </c>
      <c r="Q169" s="71">
        <v>70</v>
      </c>
      <c r="R169" s="71">
        <v>34</v>
      </c>
      <c r="S169" s="71">
        <v>24</v>
      </c>
      <c r="T169" s="71">
        <v>10</v>
      </c>
      <c r="U169" s="71">
        <v>15</v>
      </c>
      <c r="V169" s="71">
        <v>9</v>
      </c>
      <c r="W169" s="71">
        <v>1</v>
      </c>
      <c r="X169" s="71">
        <v>1</v>
      </c>
      <c r="Y169" s="71">
        <v>0</v>
      </c>
      <c r="Z169" s="71">
        <v>0</v>
      </c>
      <c r="AA169" s="146">
        <v>110</v>
      </c>
      <c r="AB169" s="146">
        <v>54</v>
      </c>
      <c r="AC169" s="226" t="s">
        <v>170</v>
      </c>
      <c r="AD169" s="148" t="s">
        <v>90</v>
      </c>
      <c r="AE169" s="31">
        <v>5</v>
      </c>
      <c r="AF169" s="31">
        <v>4</v>
      </c>
      <c r="AG169" s="31">
        <v>6</v>
      </c>
      <c r="AH169" s="31">
        <v>2</v>
      </c>
      <c r="AI169" s="31">
        <v>3</v>
      </c>
      <c r="AJ169" s="146">
        <v>20</v>
      </c>
      <c r="AK169" s="125">
        <v>16</v>
      </c>
      <c r="AL169" s="71">
        <v>16</v>
      </c>
      <c r="AM169" s="71">
        <v>13</v>
      </c>
      <c r="AN169" s="71">
        <v>1</v>
      </c>
      <c r="AO169" s="71">
        <v>3</v>
      </c>
      <c r="AP169" s="226" t="s">
        <v>170</v>
      </c>
      <c r="AQ169" s="148" t="s">
        <v>90</v>
      </c>
      <c r="AR169" s="71">
        <v>0</v>
      </c>
      <c r="AS169" s="71">
        <v>257</v>
      </c>
      <c r="AT169" s="71">
        <v>56</v>
      </c>
      <c r="AU169" s="71">
        <v>1</v>
      </c>
      <c r="AV169" s="71">
        <v>0</v>
      </c>
      <c r="AW169" s="71">
        <v>11</v>
      </c>
      <c r="AX169" s="71">
        <v>17</v>
      </c>
      <c r="AY169" s="71">
        <v>18</v>
      </c>
      <c r="AZ169" s="71">
        <v>18</v>
      </c>
      <c r="BA169" s="226" t="s">
        <v>170</v>
      </c>
      <c r="BB169" s="148" t="s">
        <v>90</v>
      </c>
      <c r="BC169" s="152">
        <v>22</v>
      </c>
      <c r="BD169" s="71">
        <v>13</v>
      </c>
      <c r="BE169" s="71">
        <v>1</v>
      </c>
      <c r="BF169" s="152">
        <v>1</v>
      </c>
      <c r="BG169" s="32">
        <v>1</v>
      </c>
      <c r="BH169" s="152">
        <v>23</v>
      </c>
      <c r="BI169" s="152">
        <v>14</v>
      </c>
      <c r="BJ169" s="226" t="s">
        <v>170</v>
      </c>
      <c r="BK169" s="148" t="s">
        <v>90</v>
      </c>
      <c r="BL169" s="71">
        <v>0</v>
      </c>
      <c r="BM169" s="71">
        <v>0</v>
      </c>
      <c r="BN169" s="71">
        <v>3</v>
      </c>
      <c r="BO169" s="71">
        <v>2</v>
      </c>
      <c r="BP169" s="71">
        <v>1</v>
      </c>
      <c r="BQ169" s="71">
        <v>1</v>
      </c>
      <c r="BR169" s="71">
        <v>1</v>
      </c>
      <c r="BS169" s="71">
        <v>1</v>
      </c>
      <c r="BT169" s="71">
        <v>0</v>
      </c>
      <c r="BU169" s="71">
        <v>0</v>
      </c>
      <c r="BV169" s="71">
        <v>0</v>
      </c>
      <c r="BW169" s="71">
        <v>0</v>
      </c>
      <c r="BX169" s="79"/>
      <c r="BY169" s="80" t="s">
        <v>170</v>
      </c>
      <c r="BZ169" s="80" t="s">
        <v>2430</v>
      </c>
      <c r="CA169" s="78">
        <v>686</v>
      </c>
    </row>
    <row r="170" spans="1:79">
      <c r="A170" s="226"/>
      <c r="B170" s="148" t="s">
        <v>91</v>
      </c>
      <c r="C170" s="71">
        <v>0</v>
      </c>
      <c r="D170" s="71">
        <v>0</v>
      </c>
      <c r="E170" s="71">
        <v>0</v>
      </c>
      <c r="F170" s="71">
        <v>0</v>
      </c>
      <c r="G170" s="71">
        <v>0</v>
      </c>
      <c r="H170" s="71">
        <v>0</v>
      </c>
      <c r="I170" s="71">
        <v>0</v>
      </c>
      <c r="J170" s="71">
        <v>0</v>
      </c>
      <c r="K170" s="71">
        <v>0</v>
      </c>
      <c r="L170" s="71">
        <v>0</v>
      </c>
      <c r="M170" s="146">
        <v>0</v>
      </c>
      <c r="N170" s="146">
        <v>0</v>
      </c>
      <c r="O170" s="226"/>
      <c r="P170" s="148" t="s">
        <v>91</v>
      </c>
      <c r="Q170" s="71">
        <v>0</v>
      </c>
      <c r="R170" s="71">
        <v>0</v>
      </c>
      <c r="S170" s="71">
        <v>0</v>
      </c>
      <c r="T170" s="71">
        <v>0</v>
      </c>
      <c r="U170" s="71">
        <v>0</v>
      </c>
      <c r="V170" s="71">
        <v>0</v>
      </c>
      <c r="W170" s="71">
        <v>0</v>
      </c>
      <c r="X170" s="71">
        <v>0</v>
      </c>
      <c r="Y170" s="71">
        <v>0</v>
      </c>
      <c r="Z170" s="71">
        <v>0</v>
      </c>
      <c r="AA170" s="146">
        <v>0</v>
      </c>
      <c r="AB170" s="146">
        <v>0</v>
      </c>
      <c r="AC170" s="226"/>
      <c r="AD170" s="148" t="s">
        <v>91</v>
      </c>
      <c r="AE170" s="31">
        <v>0</v>
      </c>
      <c r="AF170" s="31">
        <v>0</v>
      </c>
      <c r="AG170" s="31">
        <v>0</v>
      </c>
      <c r="AH170" s="31">
        <v>0</v>
      </c>
      <c r="AI170" s="31">
        <v>0</v>
      </c>
      <c r="AJ170" s="146">
        <v>0</v>
      </c>
      <c r="AK170" s="125">
        <v>0</v>
      </c>
      <c r="AL170" s="71">
        <v>0</v>
      </c>
      <c r="AM170" s="71">
        <v>0</v>
      </c>
      <c r="AN170" s="71">
        <v>0</v>
      </c>
      <c r="AO170" s="71">
        <v>0</v>
      </c>
      <c r="AP170" s="226"/>
      <c r="AQ170" s="148" t="s">
        <v>91</v>
      </c>
      <c r="AR170" s="71">
        <v>0</v>
      </c>
      <c r="AS170" s="71">
        <v>0</v>
      </c>
      <c r="AT170" s="71">
        <v>0</v>
      </c>
      <c r="AU170" s="71">
        <v>0</v>
      </c>
      <c r="AV170" s="71">
        <v>0</v>
      </c>
      <c r="AW170" s="71">
        <v>0</v>
      </c>
      <c r="AX170" s="71">
        <v>0</v>
      </c>
      <c r="AY170" s="71">
        <v>0</v>
      </c>
      <c r="AZ170" s="71">
        <v>0</v>
      </c>
      <c r="BA170" s="226"/>
      <c r="BB170" s="148" t="s">
        <v>91</v>
      </c>
      <c r="BC170" s="152">
        <v>0</v>
      </c>
      <c r="BD170" s="71">
        <v>0</v>
      </c>
      <c r="BE170" s="71">
        <v>0</v>
      </c>
      <c r="BF170" s="152">
        <v>0</v>
      </c>
      <c r="BG170" s="32">
        <v>0</v>
      </c>
      <c r="BH170" s="152">
        <v>0</v>
      </c>
      <c r="BI170" s="152">
        <v>0</v>
      </c>
      <c r="BJ170" s="226"/>
      <c r="BK170" s="148" t="s">
        <v>91</v>
      </c>
      <c r="BL170" s="71">
        <v>0</v>
      </c>
      <c r="BM170" s="71">
        <v>0</v>
      </c>
      <c r="BN170" s="71">
        <v>0</v>
      </c>
      <c r="BO170" s="71">
        <v>0</v>
      </c>
      <c r="BP170" s="71">
        <v>0</v>
      </c>
      <c r="BQ170" s="71">
        <v>0</v>
      </c>
      <c r="BR170" s="71">
        <v>0</v>
      </c>
      <c r="BS170" s="71">
        <v>0</v>
      </c>
      <c r="BT170" s="71">
        <v>0</v>
      </c>
      <c r="BU170" s="71">
        <v>0</v>
      </c>
      <c r="BV170" s="71">
        <v>0</v>
      </c>
      <c r="BW170" s="71">
        <v>0</v>
      </c>
      <c r="BX170" s="79"/>
      <c r="BY170" s="80" t="s">
        <v>170</v>
      </c>
      <c r="BZ170" s="80" t="s">
        <v>2431</v>
      </c>
      <c r="CA170" s="78">
        <v>0</v>
      </c>
    </row>
    <row r="171" spans="1:79">
      <c r="A171" s="226"/>
      <c r="B171" s="25" t="s">
        <v>73</v>
      </c>
      <c r="C171" s="26">
        <v>370</v>
      </c>
      <c r="D171" s="26">
        <v>187</v>
      </c>
      <c r="E171" s="26">
        <v>249</v>
      </c>
      <c r="F171" s="26">
        <v>129</v>
      </c>
      <c r="G171" s="26">
        <v>289</v>
      </c>
      <c r="H171" s="26">
        <v>159</v>
      </c>
      <c r="I171" s="26">
        <v>101</v>
      </c>
      <c r="J171" s="26">
        <v>54</v>
      </c>
      <c r="K171" s="26">
        <v>95</v>
      </c>
      <c r="L171" s="26">
        <v>48</v>
      </c>
      <c r="M171" s="41">
        <v>1104</v>
      </c>
      <c r="N171" s="41">
        <v>577</v>
      </c>
      <c r="O171" s="226"/>
      <c r="P171" s="42" t="s">
        <v>73</v>
      </c>
      <c r="Q171" s="26">
        <v>70</v>
      </c>
      <c r="R171" s="26">
        <v>34</v>
      </c>
      <c r="S171" s="26">
        <v>24</v>
      </c>
      <c r="T171" s="26">
        <v>10</v>
      </c>
      <c r="U171" s="26">
        <v>15</v>
      </c>
      <c r="V171" s="26">
        <v>9</v>
      </c>
      <c r="W171" s="26">
        <v>1</v>
      </c>
      <c r="X171" s="26">
        <v>1</v>
      </c>
      <c r="Y171" s="26">
        <v>0</v>
      </c>
      <c r="Z171" s="26">
        <v>0</v>
      </c>
      <c r="AA171" s="41">
        <v>110</v>
      </c>
      <c r="AB171" s="41">
        <v>54</v>
      </c>
      <c r="AC171" s="226"/>
      <c r="AD171" s="42" t="s">
        <v>73</v>
      </c>
      <c r="AE171" s="41">
        <v>5</v>
      </c>
      <c r="AF171" s="41">
        <v>4</v>
      </c>
      <c r="AG171" s="41">
        <v>6</v>
      </c>
      <c r="AH171" s="41">
        <v>2</v>
      </c>
      <c r="AI171" s="41">
        <v>3</v>
      </c>
      <c r="AJ171" s="41">
        <v>20</v>
      </c>
      <c r="AK171" s="26">
        <v>16</v>
      </c>
      <c r="AL171" s="26">
        <v>16</v>
      </c>
      <c r="AM171" s="26">
        <v>13</v>
      </c>
      <c r="AN171" s="26">
        <v>1</v>
      </c>
      <c r="AO171" s="26">
        <v>3</v>
      </c>
      <c r="AP171" s="226"/>
      <c r="AQ171" s="42" t="s">
        <v>73</v>
      </c>
      <c r="AR171" s="26">
        <v>0</v>
      </c>
      <c r="AS171" s="26">
        <v>257</v>
      </c>
      <c r="AT171" s="26">
        <v>56</v>
      </c>
      <c r="AU171" s="26">
        <v>1</v>
      </c>
      <c r="AV171" s="26">
        <v>0</v>
      </c>
      <c r="AW171" s="26">
        <v>11</v>
      </c>
      <c r="AX171" s="26">
        <v>17</v>
      </c>
      <c r="AY171" s="26">
        <v>18</v>
      </c>
      <c r="AZ171" s="26">
        <v>18</v>
      </c>
      <c r="BA171" s="226"/>
      <c r="BB171" s="42" t="s">
        <v>73</v>
      </c>
      <c r="BC171" s="41">
        <v>22</v>
      </c>
      <c r="BD171" s="26">
        <v>13</v>
      </c>
      <c r="BE171" s="26">
        <v>1</v>
      </c>
      <c r="BF171" s="41">
        <v>1</v>
      </c>
      <c r="BG171" s="41">
        <v>1</v>
      </c>
      <c r="BH171" s="41">
        <v>23</v>
      </c>
      <c r="BI171" s="41">
        <v>14</v>
      </c>
      <c r="BJ171" s="226"/>
      <c r="BK171" s="42" t="s">
        <v>73</v>
      </c>
      <c r="BL171" s="41">
        <v>0</v>
      </c>
      <c r="BM171" s="41">
        <v>0</v>
      </c>
      <c r="BN171" s="41">
        <v>3</v>
      </c>
      <c r="BO171" s="41">
        <v>2</v>
      </c>
      <c r="BP171" s="41">
        <v>1</v>
      </c>
      <c r="BQ171" s="41">
        <v>1</v>
      </c>
      <c r="BR171" s="41">
        <v>1</v>
      </c>
      <c r="BS171" s="41">
        <v>1</v>
      </c>
      <c r="BT171" s="41">
        <v>0</v>
      </c>
      <c r="BU171" s="41">
        <v>0</v>
      </c>
      <c r="BV171" s="41">
        <v>0</v>
      </c>
      <c r="BW171" s="41">
        <v>0</v>
      </c>
      <c r="BX171" s="79"/>
      <c r="BY171" s="80" t="s">
        <v>170</v>
      </c>
      <c r="BZ171" s="80" t="s">
        <v>2432</v>
      </c>
      <c r="CA171" s="78">
        <v>686</v>
      </c>
    </row>
    <row r="172" spans="1:79">
      <c r="A172" s="226" t="s">
        <v>171</v>
      </c>
      <c r="B172" s="148" t="s">
        <v>90</v>
      </c>
      <c r="C172" s="71">
        <v>315</v>
      </c>
      <c r="D172" s="71">
        <v>130</v>
      </c>
      <c r="E172" s="71">
        <v>242</v>
      </c>
      <c r="F172" s="71">
        <v>122</v>
      </c>
      <c r="G172" s="71">
        <v>355</v>
      </c>
      <c r="H172" s="71">
        <v>193</v>
      </c>
      <c r="I172" s="71">
        <v>156</v>
      </c>
      <c r="J172" s="71">
        <v>62</v>
      </c>
      <c r="K172" s="71">
        <v>101</v>
      </c>
      <c r="L172" s="71">
        <v>45</v>
      </c>
      <c r="M172" s="146">
        <v>1169</v>
      </c>
      <c r="N172" s="146">
        <v>552</v>
      </c>
      <c r="O172" s="226" t="s">
        <v>171</v>
      </c>
      <c r="P172" s="148" t="s">
        <v>90</v>
      </c>
      <c r="Q172" s="71">
        <v>27</v>
      </c>
      <c r="R172" s="71">
        <v>10</v>
      </c>
      <c r="S172" s="71">
        <v>7</v>
      </c>
      <c r="T172" s="71">
        <v>3</v>
      </c>
      <c r="U172" s="71">
        <v>23</v>
      </c>
      <c r="V172" s="71">
        <v>16</v>
      </c>
      <c r="W172" s="71">
        <v>4</v>
      </c>
      <c r="X172" s="71">
        <v>2</v>
      </c>
      <c r="Y172" s="71">
        <v>0</v>
      </c>
      <c r="Z172" s="71">
        <v>0</v>
      </c>
      <c r="AA172" s="146">
        <v>61</v>
      </c>
      <c r="AB172" s="146">
        <v>31</v>
      </c>
      <c r="AC172" s="226" t="s">
        <v>171</v>
      </c>
      <c r="AD172" s="148" t="s">
        <v>90</v>
      </c>
      <c r="AE172" s="31">
        <v>5</v>
      </c>
      <c r="AF172" s="31">
        <v>5</v>
      </c>
      <c r="AG172" s="31">
        <v>4</v>
      </c>
      <c r="AH172" s="31">
        <v>3</v>
      </c>
      <c r="AI172" s="31">
        <v>3</v>
      </c>
      <c r="AJ172" s="146">
        <v>20</v>
      </c>
      <c r="AK172" s="125">
        <v>17</v>
      </c>
      <c r="AL172" s="71">
        <v>16</v>
      </c>
      <c r="AM172" s="71">
        <v>11</v>
      </c>
      <c r="AN172" s="71">
        <v>0</v>
      </c>
      <c r="AO172" s="71">
        <v>3</v>
      </c>
      <c r="AP172" s="226" t="s">
        <v>171</v>
      </c>
      <c r="AQ172" s="148" t="s">
        <v>90</v>
      </c>
      <c r="AR172" s="71">
        <v>0</v>
      </c>
      <c r="AS172" s="71">
        <v>508</v>
      </c>
      <c r="AT172" s="71">
        <v>13</v>
      </c>
      <c r="AU172" s="71">
        <v>10</v>
      </c>
      <c r="AV172" s="71">
        <v>10</v>
      </c>
      <c r="AW172" s="71">
        <v>6</v>
      </c>
      <c r="AX172" s="71">
        <v>19</v>
      </c>
      <c r="AY172" s="71">
        <v>17</v>
      </c>
      <c r="AZ172" s="71">
        <v>17</v>
      </c>
      <c r="BA172" s="226" t="s">
        <v>171</v>
      </c>
      <c r="BB172" s="148" t="s">
        <v>90</v>
      </c>
      <c r="BC172" s="152">
        <v>21</v>
      </c>
      <c r="BD172" s="71">
        <v>14</v>
      </c>
      <c r="BE172" s="71">
        <v>2</v>
      </c>
      <c r="BF172" s="152">
        <v>4</v>
      </c>
      <c r="BG172" s="32">
        <v>2</v>
      </c>
      <c r="BH172" s="152">
        <v>25</v>
      </c>
      <c r="BI172" s="152">
        <v>16</v>
      </c>
      <c r="BJ172" s="226" t="s">
        <v>171</v>
      </c>
      <c r="BK172" s="148" t="s">
        <v>90</v>
      </c>
      <c r="BL172" s="71">
        <v>111</v>
      </c>
      <c r="BM172" s="71">
        <v>28</v>
      </c>
      <c r="BN172" s="71">
        <v>7</v>
      </c>
      <c r="BO172" s="71">
        <v>52</v>
      </c>
      <c r="BP172" s="71">
        <v>0</v>
      </c>
      <c r="BQ172" s="71">
        <v>19</v>
      </c>
      <c r="BR172" s="71">
        <v>32</v>
      </c>
      <c r="BS172" s="71">
        <v>8</v>
      </c>
      <c r="BT172" s="71">
        <v>3</v>
      </c>
      <c r="BU172" s="71">
        <v>3</v>
      </c>
      <c r="BV172" s="71">
        <v>3</v>
      </c>
      <c r="BW172" s="71">
        <v>0</v>
      </c>
      <c r="BX172" s="79"/>
      <c r="BY172" s="80" t="s">
        <v>171</v>
      </c>
      <c r="BZ172" s="80" t="s">
        <v>2433</v>
      </c>
      <c r="CA172" s="78">
        <v>1145</v>
      </c>
    </row>
    <row r="173" spans="1:79">
      <c r="A173" s="226"/>
      <c r="B173" s="148" t="s">
        <v>91</v>
      </c>
      <c r="C173" s="71">
        <v>0</v>
      </c>
      <c r="D173" s="71">
        <v>0</v>
      </c>
      <c r="E173" s="71">
        <v>0</v>
      </c>
      <c r="F173" s="71">
        <v>0</v>
      </c>
      <c r="G173" s="71">
        <v>0</v>
      </c>
      <c r="H173" s="71">
        <v>0</v>
      </c>
      <c r="I173" s="71">
        <v>0</v>
      </c>
      <c r="J173" s="71">
        <v>0</v>
      </c>
      <c r="K173" s="71">
        <v>0</v>
      </c>
      <c r="L173" s="71">
        <v>0</v>
      </c>
      <c r="M173" s="146">
        <v>0</v>
      </c>
      <c r="N173" s="146">
        <v>0</v>
      </c>
      <c r="O173" s="226"/>
      <c r="P173" s="148" t="s">
        <v>91</v>
      </c>
      <c r="Q173" s="71">
        <v>0</v>
      </c>
      <c r="R173" s="71">
        <v>0</v>
      </c>
      <c r="S173" s="71">
        <v>0</v>
      </c>
      <c r="T173" s="71">
        <v>0</v>
      </c>
      <c r="U173" s="71">
        <v>0</v>
      </c>
      <c r="V173" s="71">
        <v>0</v>
      </c>
      <c r="W173" s="71">
        <v>0</v>
      </c>
      <c r="X173" s="71">
        <v>0</v>
      </c>
      <c r="Y173" s="71">
        <v>0</v>
      </c>
      <c r="Z173" s="71">
        <v>0</v>
      </c>
      <c r="AA173" s="146">
        <v>0</v>
      </c>
      <c r="AB173" s="146">
        <v>0</v>
      </c>
      <c r="AC173" s="226"/>
      <c r="AD173" s="148" t="s">
        <v>91</v>
      </c>
      <c r="AE173" s="31">
        <v>0</v>
      </c>
      <c r="AF173" s="31">
        <v>0</v>
      </c>
      <c r="AG173" s="31">
        <v>0</v>
      </c>
      <c r="AH173" s="31">
        <v>0</v>
      </c>
      <c r="AI173" s="31">
        <v>0</v>
      </c>
      <c r="AJ173" s="146">
        <v>0</v>
      </c>
      <c r="AK173" s="125">
        <v>0</v>
      </c>
      <c r="AL173" s="71">
        <v>0</v>
      </c>
      <c r="AM173" s="71">
        <v>0</v>
      </c>
      <c r="AN173" s="71">
        <v>0</v>
      </c>
      <c r="AO173" s="71">
        <v>0</v>
      </c>
      <c r="AP173" s="226"/>
      <c r="AQ173" s="148" t="s">
        <v>91</v>
      </c>
      <c r="AR173" s="71">
        <v>0</v>
      </c>
      <c r="AS173" s="71">
        <v>0</v>
      </c>
      <c r="AT173" s="71">
        <v>0</v>
      </c>
      <c r="AU173" s="71">
        <v>0</v>
      </c>
      <c r="AV173" s="71">
        <v>0</v>
      </c>
      <c r="AW173" s="71">
        <v>0</v>
      </c>
      <c r="AX173" s="71">
        <v>0</v>
      </c>
      <c r="AY173" s="71">
        <v>0</v>
      </c>
      <c r="AZ173" s="71">
        <v>0</v>
      </c>
      <c r="BA173" s="226"/>
      <c r="BB173" s="148" t="s">
        <v>91</v>
      </c>
      <c r="BC173" s="152">
        <v>0</v>
      </c>
      <c r="BD173" s="71">
        <v>0</v>
      </c>
      <c r="BE173" s="71">
        <v>0</v>
      </c>
      <c r="BF173" s="152">
        <v>0</v>
      </c>
      <c r="BG173" s="32">
        <v>0</v>
      </c>
      <c r="BH173" s="152">
        <v>0</v>
      </c>
      <c r="BI173" s="152">
        <v>0</v>
      </c>
      <c r="BJ173" s="226"/>
      <c r="BK173" s="148" t="s">
        <v>91</v>
      </c>
      <c r="BL173" s="71">
        <v>0</v>
      </c>
      <c r="BM173" s="71">
        <v>0</v>
      </c>
      <c r="BN173" s="71">
        <v>0</v>
      </c>
      <c r="BO173" s="71">
        <v>0</v>
      </c>
      <c r="BP173" s="71">
        <v>0</v>
      </c>
      <c r="BQ173" s="71">
        <v>0</v>
      </c>
      <c r="BR173" s="71">
        <v>0</v>
      </c>
      <c r="BS173" s="71">
        <v>0</v>
      </c>
      <c r="BT173" s="71">
        <v>0</v>
      </c>
      <c r="BU173" s="71">
        <v>0</v>
      </c>
      <c r="BV173" s="71">
        <v>0</v>
      </c>
      <c r="BW173" s="71">
        <v>0</v>
      </c>
      <c r="BX173" s="79"/>
      <c r="BY173" s="80" t="s">
        <v>171</v>
      </c>
      <c r="BZ173" s="80" t="s">
        <v>2434</v>
      </c>
      <c r="CA173" s="78">
        <v>0</v>
      </c>
    </row>
    <row r="174" spans="1:79">
      <c r="A174" s="226"/>
      <c r="B174" s="25" t="s">
        <v>73</v>
      </c>
      <c r="C174" s="26">
        <v>315</v>
      </c>
      <c r="D174" s="26">
        <v>130</v>
      </c>
      <c r="E174" s="26">
        <v>242</v>
      </c>
      <c r="F174" s="26">
        <v>122</v>
      </c>
      <c r="G174" s="26">
        <v>355</v>
      </c>
      <c r="H174" s="26">
        <v>193</v>
      </c>
      <c r="I174" s="26">
        <v>156</v>
      </c>
      <c r="J174" s="26">
        <v>62</v>
      </c>
      <c r="K174" s="26">
        <v>101</v>
      </c>
      <c r="L174" s="26">
        <v>45</v>
      </c>
      <c r="M174" s="41">
        <v>1169</v>
      </c>
      <c r="N174" s="41">
        <v>552</v>
      </c>
      <c r="O174" s="226"/>
      <c r="P174" s="42" t="s">
        <v>73</v>
      </c>
      <c r="Q174" s="26">
        <v>27</v>
      </c>
      <c r="R174" s="26">
        <v>10</v>
      </c>
      <c r="S174" s="26">
        <v>7</v>
      </c>
      <c r="T174" s="26">
        <v>3</v>
      </c>
      <c r="U174" s="26">
        <v>23</v>
      </c>
      <c r="V174" s="26">
        <v>16</v>
      </c>
      <c r="W174" s="26">
        <v>4</v>
      </c>
      <c r="X174" s="26">
        <v>2</v>
      </c>
      <c r="Y174" s="26">
        <v>0</v>
      </c>
      <c r="Z174" s="26">
        <v>0</v>
      </c>
      <c r="AA174" s="41">
        <v>61</v>
      </c>
      <c r="AB174" s="41">
        <v>31</v>
      </c>
      <c r="AC174" s="226"/>
      <c r="AD174" s="42" t="s">
        <v>73</v>
      </c>
      <c r="AE174" s="41">
        <v>5</v>
      </c>
      <c r="AF174" s="41">
        <v>5</v>
      </c>
      <c r="AG174" s="41">
        <v>4</v>
      </c>
      <c r="AH174" s="41">
        <v>3</v>
      </c>
      <c r="AI174" s="41">
        <v>3</v>
      </c>
      <c r="AJ174" s="41">
        <v>20</v>
      </c>
      <c r="AK174" s="26">
        <v>17</v>
      </c>
      <c r="AL174" s="26">
        <v>16</v>
      </c>
      <c r="AM174" s="26">
        <v>11</v>
      </c>
      <c r="AN174" s="26">
        <v>0</v>
      </c>
      <c r="AO174" s="26">
        <v>3</v>
      </c>
      <c r="AP174" s="226"/>
      <c r="AQ174" s="42" t="s">
        <v>73</v>
      </c>
      <c r="AR174" s="26">
        <v>0</v>
      </c>
      <c r="AS174" s="26">
        <v>508</v>
      </c>
      <c r="AT174" s="26">
        <v>13</v>
      </c>
      <c r="AU174" s="26">
        <v>10</v>
      </c>
      <c r="AV174" s="26">
        <v>10</v>
      </c>
      <c r="AW174" s="26">
        <v>6</v>
      </c>
      <c r="AX174" s="26">
        <v>19</v>
      </c>
      <c r="AY174" s="26">
        <v>17</v>
      </c>
      <c r="AZ174" s="26">
        <v>17</v>
      </c>
      <c r="BA174" s="226"/>
      <c r="BB174" s="42" t="s">
        <v>73</v>
      </c>
      <c r="BC174" s="41">
        <v>21</v>
      </c>
      <c r="BD174" s="26">
        <v>14</v>
      </c>
      <c r="BE174" s="26">
        <v>2</v>
      </c>
      <c r="BF174" s="41">
        <v>4</v>
      </c>
      <c r="BG174" s="41">
        <v>2</v>
      </c>
      <c r="BH174" s="41">
        <v>25</v>
      </c>
      <c r="BI174" s="41">
        <v>16</v>
      </c>
      <c r="BJ174" s="226"/>
      <c r="BK174" s="42" t="s">
        <v>73</v>
      </c>
      <c r="BL174" s="41">
        <v>111</v>
      </c>
      <c r="BM174" s="41">
        <v>28</v>
      </c>
      <c r="BN174" s="41">
        <v>7</v>
      </c>
      <c r="BO174" s="41">
        <v>52</v>
      </c>
      <c r="BP174" s="41">
        <v>0</v>
      </c>
      <c r="BQ174" s="41">
        <v>19</v>
      </c>
      <c r="BR174" s="41">
        <v>32</v>
      </c>
      <c r="BS174" s="41">
        <v>8</v>
      </c>
      <c r="BT174" s="41">
        <v>3</v>
      </c>
      <c r="BU174" s="41">
        <v>3</v>
      </c>
      <c r="BV174" s="41">
        <v>3</v>
      </c>
      <c r="BW174" s="41">
        <v>0</v>
      </c>
      <c r="BX174" s="79"/>
      <c r="BY174" s="80" t="s">
        <v>171</v>
      </c>
      <c r="BZ174" s="80" t="s">
        <v>2435</v>
      </c>
      <c r="CA174" s="78">
        <v>1145</v>
      </c>
    </row>
    <row r="175" spans="1:79" ht="13.15" customHeight="1">
      <c r="A175" s="33" t="s">
        <v>6</v>
      </c>
      <c r="B175" s="148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146"/>
      <c r="N175" s="146"/>
      <c r="O175" s="33" t="s">
        <v>6</v>
      </c>
      <c r="P175" s="33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33" t="s">
        <v>6</v>
      </c>
      <c r="AD175" s="33"/>
      <c r="AE175" s="146"/>
      <c r="AF175" s="146"/>
      <c r="AG175" s="146"/>
      <c r="AH175" s="146"/>
      <c r="AI175" s="146"/>
      <c r="AJ175" s="146"/>
      <c r="AK175" s="146"/>
      <c r="AL175" s="146"/>
      <c r="AM175" s="146"/>
      <c r="AN175" s="146"/>
      <c r="AO175" s="146"/>
      <c r="AP175" s="33" t="s">
        <v>6</v>
      </c>
      <c r="AQ175" s="148"/>
      <c r="AR175" s="31"/>
      <c r="AS175" s="31"/>
      <c r="AT175" s="31"/>
      <c r="AU175" s="31"/>
      <c r="AV175" s="31"/>
      <c r="AW175" s="31"/>
      <c r="AX175" s="31"/>
      <c r="AY175" s="31"/>
      <c r="AZ175" s="31"/>
      <c r="BA175" s="33" t="s">
        <v>6</v>
      </c>
      <c r="BB175" s="148"/>
      <c r="BC175" s="152"/>
      <c r="BD175" s="32"/>
      <c r="BE175" s="32"/>
      <c r="BF175" s="152"/>
      <c r="BG175" s="32"/>
      <c r="BH175" s="32"/>
      <c r="BI175" s="32"/>
      <c r="BJ175" s="33" t="s">
        <v>6</v>
      </c>
      <c r="BK175" s="148"/>
      <c r="BL175" s="31"/>
      <c r="BM175" s="31"/>
      <c r="BN175" s="31"/>
      <c r="BO175" s="31"/>
      <c r="BP175" s="31"/>
      <c r="BQ175" s="31"/>
      <c r="BR175" s="31"/>
      <c r="BS175" s="31"/>
      <c r="BT175" s="31"/>
      <c r="BU175" s="31"/>
      <c r="BV175" s="31"/>
      <c r="BW175" s="31"/>
      <c r="BX175" s="79"/>
      <c r="BY175" s="80" t="str">
        <f>IF(A175="",BY174,A175)</f>
        <v>ANOSY</v>
      </c>
      <c r="BZ175" s="80" t="str">
        <f>BY175&amp;B175</f>
        <v>ANOSY</v>
      </c>
      <c r="CA175" s="78">
        <f>(AR175+2*AS175+3*AT175+4*AU175+5*AV175)</f>
        <v>0</v>
      </c>
    </row>
    <row r="176" spans="1:79" ht="13.15" customHeight="1">
      <c r="A176" s="226" t="s">
        <v>1573</v>
      </c>
      <c r="B176" s="148" t="s">
        <v>90</v>
      </c>
      <c r="C176" s="71">
        <v>322</v>
      </c>
      <c r="D176" s="71">
        <v>168</v>
      </c>
      <c r="E176" s="71">
        <v>249</v>
      </c>
      <c r="F176" s="71">
        <v>135</v>
      </c>
      <c r="G176" s="71">
        <v>122</v>
      </c>
      <c r="H176" s="71">
        <v>77</v>
      </c>
      <c r="I176" s="71">
        <v>102</v>
      </c>
      <c r="J176" s="71">
        <v>57</v>
      </c>
      <c r="K176" s="71">
        <v>72</v>
      </c>
      <c r="L176" s="71">
        <v>32</v>
      </c>
      <c r="M176" s="146">
        <v>867</v>
      </c>
      <c r="N176" s="146">
        <v>469</v>
      </c>
      <c r="O176" s="226" t="s">
        <v>1573</v>
      </c>
      <c r="P176" s="148" t="s">
        <v>90</v>
      </c>
      <c r="Q176" s="71">
        <v>60</v>
      </c>
      <c r="R176" s="71">
        <v>26</v>
      </c>
      <c r="S176" s="71">
        <v>18</v>
      </c>
      <c r="T176" s="71">
        <v>6</v>
      </c>
      <c r="U176" s="71">
        <v>10</v>
      </c>
      <c r="V176" s="71">
        <v>8</v>
      </c>
      <c r="W176" s="71">
        <v>11</v>
      </c>
      <c r="X176" s="71">
        <v>5</v>
      </c>
      <c r="Y176" s="71">
        <v>1</v>
      </c>
      <c r="Z176" s="71">
        <v>0</v>
      </c>
      <c r="AA176" s="146">
        <v>100</v>
      </c>
      <c r="AB176" s="146">
        <v>45</v>
      </c>
      <c r="AC176" s="226" t="s">
        <v>1573</v>
      </c>
      <c r="AD176" s="148" t="s">
        <v>90</v>
      </c>
      <c r="AE176" s="31">
        <v>6</v>
      </c>
      <c r="AF176" s="31">
        <v>5</v>
      </c>
      <c r="AG176" s="31">
        <v>4</v>
      </c>
      <c r="AH176" s="31">
        <v>4</v>
      </c>
      <c r="AI176" s="31">
        <v>4</v>
      </c>
      <c r="AJ176" s="146">
        <v>23</v>
      </c>
      <c r="AK176" s="125">
        <v>21</v>
      </c>
      <c r="AL176" s="71">
        <v>12</v>
      </c>
      <c r="AM176" s="71">
        <v>7</v>
      </c>
      <c r="AN176" s="71">
        <v>0</v>
      </c>
      <c r="AO176" s="71">
        <v>5</v>
      </c>
      <c r="AP176" s="226" t="s">
        <v>1573</v>
      </c>
      <c r="AQ176" s="148" t="s">
        <v>90</v>
      </c>
      <c r="AR176" s="71">
        <v>0</v>
      </c>
      <c r="AS176" s="71">
        <v>44</v>
      </c>
      <c r="AT176" s="71">
        <v>76</v>
      </c>
      <c r="AU176" s="71">
        <v>57</v>
      </c>
      <c r="AV176" s="71">
        <v>26</v>
      </c>
      <c r="AW176" s="71">
        <v>6</v>
      </c>
      <c r="AX176" s="71">
        <v>25</v>
      </c>
      <c r="AY176" s="71">
        <v>16</v>
      </c>
      <c r="AZ176" s="71">
        <v>16</v>
      </c>
      <c r="BA176" s="226" t="s">
        <v>1573</v>
      </c>
      <c r="BB176" s="148" t="s">
        <v>90</v>
      </c>
      <c r="BC176" s="152">
        <v>22</v>
      </c>
      <c r="BD176" s="71">
        <v>6</v>
      </c>
      <c r="BE176" s="71">
        <v>2</v>
      </c>
      <c r="BF176" s="152">
        <v>1</v>
      </c>
      <c r="BG176" s="32">
        <v>0</v>
      </c>
      <c r="BH176" s="152">
        <v>23</v>
      </c>
      <c r="BI176" s="152">
        <v>6</v>
      </c>
      <c r="BJ176" s="226" t="s">
        <v>1573</v>
      </c>
      <c r="BK176" s="148" t="s">
        <v>90</v>
      </c>
      <c r="BL176" s="71">
        <v>0</v>
      </c>
      <c r="BM176" s="71">
        <v>2</v>
      </c>
      <c r="BN176" s="71">
        <v>13</v>
      </c>
      <c r="BO176" s="71">
        <v>16</v>
      </c>
      <c r="BP176" s="71">
        <v>5</v>
      </c>
      <c r="BQ176" s="71">
        <v>36</v>
      </c>
      <c r="BR176" s="71">
        <v>105</v>
      </c>
      <c r="BS176" s="71">
        <v>55</v>
      </c>
      <c r="BT176" s="71">
        <v>0</v>
      </c>
      <c r="BU176" s="71">
        <v>0</v>
      </c>
      <c r="BV176" s="71">
        <v>0</v>
      </c>
      <c r="BW176" s="71">
        <v>0</v>
      </c>
      <c r="BX176" s="79"/>
      <c r="BY176" s="80" t="s">
        <v>1573</v>
      </c>
      <c r="BZ176" s="80" t="s">
        <v>2439</v>
      </c>
      <c r="CA176" s="78">
        <v>674</v>
      </c>
    </row>
    <row r="177" spans="1:79" ht="13.15" customHeight="1">
      <c r="A177" s="226"/>
      <c r="B177" s="148" t="s">
        <v>91</v>
      </c>
      <c r="C177" s="71">
        <v>453</v>
      </c>
      <c r="D177" s="71">
        <v>240</v>
      </c>
      <c r="E177" s="71">
        <v>430</v>
      </c>
      <c r="F177" s="71">
        <v>216</v>
      </c>
      <c r="G177" s="71">
        <v>448</v>
      </c>
      <c r="H177" s="71">
        <v>224</v>
      </c>
      <c r="I177" s="71">
        <v>293</v>
      </c>
      <c r="J177" s="71">
        <v>140</v>
      </c>
      <c r="K177" s="71">
        <v>248</v>
      </c>
      <c r="L177" s="71">
        <v>131</v>
      </c>
      <c r="M177" s="146">
        <v>1872</v>
      </c>
      <c r="N177" s="146">
        <v>951</v>
      </c>
      <c r="O177" s="226"/>
      <c r="P177" s="148" t="s">
        <v>91</v>
      </c>
      <c r="Q177" s="71">
        <v>15</v>
      </c>
      <c r="R177" s="71">
        <v>9</v>
      </c>
      <c r="S177" s="71">
        <v>20</v>
      </c>
      <c r="T177" s="71">
        <v>11</v>
      </c>
      <c r="U177" s="71">
        <v>12</v>
      </c>
      <c r="V177" s="71">
        <v>6</v>
      </c>
      <c r="W177" s="71">
        <v>7</v>
      </c>
      <c r="X177" s="71">
        <v>4</v>
      </c>
      <c r="Y177" s="71">
        <v>0</v>
      </c>
      <c r="Z177" s="71">
        <v>0</v>
      </c>
      <c r="AA177" s="146">
        <v>54</v>
      </c>
      <c r="AB177" s="146">
        <v>30</v>
      </c>
      <c r="AC177" s="226"/>
      <c r="AD177" s="148" t="s">
        <v>91</v>
      </c>
      <c r="AE177" s="31">
        <v>12</v>
      </c>
      <c r="AF177" s="31">
        <v>11</v>
      </c>
      <c r="AG177" s="31">
        <v>12</v>
      </c>
      <c r="AH177" s="31">
        <v>11</v>
      </c>
      <c r="AI177" s="31">
        <v>10</v>
      </c>
      <c r="AJ177" s="146">
        <v>56</v>
      </c>
      <c r="AK177" s="125">
        <v>45</v>
      </c>
      <c r="AL177" s="71">
        <v>45</v>
      </c>
      <c r="AM177" s="71">
        <v>36</v>
      </c>
      <c r="AN177" s="71">
        <v>0</v>
      </c>
      <c r="AO177" s="71">
        <v>7</v>
      </c>
      <c r="AP177" s="226"/>
      <c r="AQ177" s="148" t="s">
        <v>91</v>
      </c>
      <c r="AR177" s="71">
        <v>96</v>
      </c>
      <c r="AS177" s="71">
        <v>657</v>
      </c>
      <c r="AT177" s="71">
        <v>98</v>
      </c>
      <c r="AU177" s="71">
        <v>0</v>
      </c>
      <c r="AV177" s="71">
        <v>0</v>
      </c>
      <c r="AW177" s="71">
        <v>14</v>
      </c>
      <c r="AX177" s="71">
        <v>44</v>
      </c>
      <c r="AY177" s="71">
        <v>43</v>
      </c>
      <c r="AZ177" s="71">
        <v>39</v>
      </c>
      <c r="BA177" s="226"/>
      <c r="BB177" s="148" t="s">
        <v>91</v>
      </c>
      <c r="BC177" s="152">
        <v>45</v>
      </c>
      <c r="BD177" s="71">
        <v>24</v>
      </c>
      <c r="BE177" s="71">
        <v>5</v>
      </c>
      <c r="BF177" s="152">
        <v>2</v>
      </c>
      <c r="BG177" s="32">
        <v>0</v>
      </c>
      <c r="BH177" s="152">
        <v>47</v>
      </c>
      <c r="BI177" s="152">
        <v>24</v>
      </c>
      <c r="BJ177" s="226"/>
      <c r="BK177" s="148" t="s">
        <v>91</v>
      </c>
      <c r="BL177" s="71">
        <v>3</v>
      </c>
      <c r="BM177" s="71">
        <v>6</v>
      </c>
      <c r="BN177" s="71">
        <v>37</v>
      </c>
      <c r="BO177" s="71">
        <v>14</v>
      </c>
      <c r="BP177" s="71">
        <v>1</v>
      </c>
      <c r="BQ177" s="71">
        <v>5</v>
      </c>
      <c r="BR177" s="71">
        <v>78</v>
      </c>
      <c r="BS177" s="71">
        <v>4</v>
      </c>
      <c r="BT177" s="71">
        <v>2</v>
      </c>
      <c r="BU177" s="71">
        <v>0</v>
      </c>
      <c r="BV177" s="71">
        <v>1</v>
      </c>
      <c r="BW177" s="71">
        <v>0</v>
      </c>
      <c r="BX177" s="79"/>
      <c r="BY177" s="80" t="s">
        <v>1573</v>
      </c>
      <c r="BZ177" s="80" t="s">
        <v>2440</v>
      </c>
      <c r="CA177" s="78">
        <v>1704</v>
      </c>
    </row>
    <row r="178" spans="1:79" ht="13.15" customHeight="1">
      <c r="A178" s="226"/>
      <c r="B178" s="25" t="s">
        <v>73</v>
      </c>
      <c r="C178" s="26">
        <v>775</v>
      </c>
      <c r="D178" s="26">
        <v>408</v>
      </c>
      <c r="E178" s="26">
        <v>679</v>
      </c>
      <c r="F178" s="26">
        <v>351</v>
      </c>
      <c r="G178" s="26">
        <v>570</v>
      </c>
      <c r="H178" s="26">
        <v>301</v>
      </c>
      <c r="I178" s="26">
        <v>395</v>
      </c>
      <c r="J178" s="26">
        <v>197</v>
      </c>
      <c r="K178" s="26">
        <v>320</v>
      </c>
      <c r="L178" s="26">
        <v>163</v>
      </c>
      <c r="M178" s="41">
        <v>2739</v>
      </c>
      <c r="N178" s="41">
        <v>1420</v>
      </c>
      <c r="O178" s="226"/>
      <c r="P178" s="42" t="s">
        <v>73</v>
      </c>
      <c r="Q178" s="26">
        <v>75</v>
      </c>
      <c r="R178" s="26">
        <v>35</v>
      </c>
      <c r="S178" s="26">
        <v>38</v>
      </c>
      <c r="T178" s="26">
        <v>17</v>
      </c>
      <c r="U178" s="26">
        <v>22</v>
      </c>
      <c r="V178" s="26">
        <v>14</v>
      </c>
      <c r="W178" s="26">
        <v>18</v>
      </c>
      <c r="X178" s="26">
        <v>9</v>
      </c>
      <c r="Y178" s="26">
        <v>1</v>
      </c>
      <c r="Z178" s="26">
        <v>0</v>
      </c>
      <c r="AA178" s="41">
        <v>154</v>
      </c>
      <c r="AB178" s="41">
        <v>75</v>
      </c>
      <c r="AC178" s="226"/>
      <c r="AD178" s="42" t="s">
        <v>73</v>
      </c>
      <c r="AE178" s="41">
        <v>18</v>
      </c>
      <c r="AF178" s="41">
        <v>16</v>
      </c>
      <c r="AG178" s="41">
        <v>16</v>
      </c>
      <c r="AH178" s="41">
        <v>15</v>
      </c>
      <c r="AI178" s="41">
        <v>14</v>
      </c>
      <c r="AJ178" s="41">
        <v>79</v>
      </c>
      <c r="AK178" s="26">
        <v>66</v>
      </c>
      <c r="AL178" s="26">
        <v>57</v>
      </c>
      <c r="AM178" s="26">
        <v>43</v>
      </c>
      <c r="AN178" s="26">
        <v>0</v>
      </c>
      <c r="AO178" s="26">
        <v>12</v>
      </c>
      <c r="AP178" s="226"/>
      <c r="AQ178" s="42" t="s">
        <v>73</v>
      </c>
      <c r="AR178" s="26">
        <v>96</v>
      </c>
      <c r="AS178" s="26">
        <v>701</v>
      </c>
      <c r="AT178" s="26">
        <v>174</v>
      </c>
      <c r="AU178" s="26">
        <v>57</v>
      </c>
      <c r="AV178" s="26">
        <v>26</v>
      </c>
      <c r="AW178" s="26">
        <v>20</v>
      </c>
      <c r="AX178" s="26">
        <v>69</v>
      </c>
      <c r="AY178" s="26">
        <v>59</v>
      </c>
      <c r="AZ178" s="26">
        <v>55</v>
      </c>
      <c r="BA178" s="226"/>
      <c r="BB178" s="42" t="s">
        <v>73</v>
      </c>
      <c r="BC178" s="41">
        <v>67</v>
      </c>
      <c r="BD178" s="26">
        <v>30</v>
      </c>
      <c r="BE178" s="26">
        <v>7</v>
      </c>
      <c r="BF178" s="41">
        <v>3</v>
      </c>
      <c r="BG178" s="41">
        <v>0</v>
      </c>
      <c r="BH178" s="41">
        <v>70</v>
      </c>
      <c r="BI178" s="41">
        <v>30</v>
      </c>
      <c r="BJ178" s="226"/>
      <c r="BK178" s="42" t="s">
        <v>73</v>
      </c>
      <c r="BL178" s="41">
        <v>3</v>
      </c>
      <c r="BM178" s="41">
        <v>8</v>
      </c>
      <c r="BN178" s="41">
        <v>50</v>
      </c>
      <c r="BO178" s="41">
        <v>30</v>
      </c>
      <c r="BP178" s="41">
        <v>6</v>
      </c>
      <c r="BQ178" s="41">
        <v>41</v>
      </c>
      <c r="BR178" s="41">
        <v>183</v>
      </c>
      <c r="BS178" s="41">
        <v>59</v>
      </c>
      <c r="BT178" s="41">
        <v>2</v>
      </c>
      <c r="BU178" s="41">
        <v>0</v>
      </c>
      <c r="BV178" s="41">
        <v>1</v>
      </c>
      <c r="BW178" s="41">
        <v>0</v>
      </c>
      <c r="BX178" s="79"/>
      <c r="BY178" s="80" t="s">
        <v>1573</v>
      </c>
      <c r="BZ178" s="80" t="s">
        <v>2441</v>
      </c>
      <c r="CA178" s="78">
        <v>2378</v>
      </c>
    </row>
    <row r="179" spans="1:79" ht="13.15" customHeight="1">
      <c r="A179" s="226" t="s">
        <v>172</v>
      </c>
      <c r="B179" s="148" t="s">
        <v>90</v>
      </c>
      <c r="C179" s="71">
        <v>580</v>
      </c>
      <c r="D179" s="71">
        <v>300</v>
      </c>
      <c r="E179" s="71">
        <v>423</v>
      </c>
      <c r="F179" s="71">
        <v>197</v>
      </c>
      <c r="G179" s="71">
        <v>295</v>
      </c>
      <c r="H179" s="71">
        <v>158</v>
      </c>
      <c r="I179" s="71">
        <v>251</v>
      </c>
      <c r="J179" s="71">
        <v>130</v>
      </c>
      <c r="K179" s="71">
        <v>188</v>
      </c>
      <c r="L179" s="71">
        <v>91</v>
      </c>
      <c r="M179" s="146">
        <v>1737</v>
      </c>
      <c r="N179" s="146">
        <v>876</v>
      </c>
      <c r="O179" s="226" t="s">
        <v>172</v>
      </c>
      <c r="P179" s="148" t="s">
        <v>90</v>
      </c>
      <c r="Q179" s="71">
        <v>63</v>
      </c>
      <c r="R179" s="71">
        <v>28</v>
      </c>
      <c r="S179" s="71">
        <v>26</v>
      </c>
      <c r="T179" s="71">
        <v>11</v>
      </c>
      <c r="U179" s="71">
        <v>23</v>
      </c>
      <c r="V179" s="71">
        <v>10</v>
      </c>
      <c r="W179" s="71">
        <v>6</v>
      </c>
      <c r="X179" s="71">
        <v>5</v>
      </c>
      <c r="Y179" s="71">
        <v>11</v>
      </c>
      <c r="Z179" s="71">
        <v>5</v>
      </c>
      <c r="AA179" s="146">
        <v>129</v>
      </c>
      <c r="AB179" s="146">
        <v>59</v>
      </c>
      <c r="AC179" s="226" t="s">
        <v>172</v>
      </c>
      <c r="AD179" s="148" t="s">
        <v>90</v>
      </c>
      <c r="AE179" s="31">
        <v>22</v>
      </c>
      <c r="AF179" s="31">
        <v>20</v>
      </c>
      <c r="AG179" s="31">
        <v>19</v>
      </c>
      <c r="AH179" s="31">
        <v>19</v>
      </c>
      <c r="AI179" s="31">
        <v>14</v>
      </c>
      <c r="AJ179" s="146">
        <v>94</v>
      </c>
      <c r="AK179" s="125">
        <v>62</v>
      </c>
      <c r="AL179" s="71">
        <v>54</v>
      </c>
      <c r="AM179" s="71">
        <v>14</v>
      </c>
      <c r="AN179" s="71">
        <v>1</v>
      </c>
      <c r="AO179" s="71">
        <v>19</v>
      </c>
      <c r="AP179" s="226" t="s">
        <v>172</v>
      </c>
      <c r="AQ179" s="148" t="s">
        <v>90</v>
      </c>
      <c r="AR179" s="71">
        <v>5</v>
      </c>
      <c r="AS179" s="71">
        <v>972</v>
      </c>
      <c r="AT179" s="71">
        <v>148</v>
      </c>
      <c r="AU179" s="71">
        <v>70</v>
      </c>
      <c r="AV179" s="71">
        <v>5</v>
      </c>
      <c r="AW179" s="71">
        <v>14</v>
      </c>
      <c r="AX179" s="71">
        <v>64</v>
      </c>
      <c r="AY179" s="71">
        <v>54</v>
      </c>
      <c r="AZ179" s="71">
        <v>50</v>
      </c>
      <c r="BA179" s="226" t="s">
        <v>172</v>
      </c>
      <c r="BB179" s="148" t="s">
        <v>90</v>
      </c>
      <c r="BC179" s="152">
        <v>65</v>
      </c>
      <c r="BD179" s="71">
        <v>38</v>
      </c>
      <c r="BE179" s="71">
        <v>4</v>
      </c>
      <c r="BF179" s="152">
        <v>9</v>
      </c>
      <c r="BG179" s="32">
        <v>6</v>
      </c>
      <c r="BH179" s="152">
        <v>74</v>
      </c>
      <c r="BI179" s="152">
        <v>44</v>
      </c>
      <c r="BJ179" s="226" t="s">
        <v>172</v>
      </c>
      <c r="BK179" s="148" t="s">
        <v>90</v>
      </c>
      <c r="BL179" s="71">
        <v>223</v>
      </c>
      <c r="BM179" s="71">
        <v>199</v>
      </c>
      <c r="BN179" s="71">
        <v>264</v>
      </c>
      <c r="BO179" s="71">
        <v>337</v>
      </c>
      <c r="BP179" s="71">
        <v>148</v>
      </c>
      <c r="BQ179" s="71">
        <v>341</v>
      </c>
      <c r="BR179" s="71">
        <v>408</v>
      </c>
      <c r="BS179" s="71">
        <v>291</v>
      </c>
      <c r="BT179" s="71">
        <v>5</v>
      </c>
      <c r="BU179" s="71">
        <v>15</v>
      </c>
      <c r="BV179" s="71">
        <v>1</v>
      </c>
      <c r="BW179" s="71">
        <v>0</v>
      </c>
      <c r="BX179" s="79"/>
      <c r="BY179" s="80" t="s">
        <v>172</v>
      </c>
      <c r="BZ179" s="80" t="s">
        <v>2442</v>
      </c>
      <c r="CA179" s="78">
        <v>2698</v>
      </c>
    </row>
    <row r="180" spans="1:79" ht="13.15" customHeight="1">
      <c r="A180" s="226"/>
      <c r="B180" s="148" t="s">
        <v>91</v>
      </c>
      <c r="C180" s="71">
        <v>545</v>
      </c>
      <c r="D180" s="71">
        <v>260</v>
      </c>
      <c r="E180" s="71">
        <v>330</v>
      </c>
      <c r="F180" s="71">
        <v>167</v>
      </c>
      <c r="G180" s="71">
        <v>312</v>
      </c>
      <c r="H180" s="71">
        <v>146</v>
      </c>
      <c r="I180" s="71">
        <v>210</v>
      </c>
      <c r="J180" s="71">
        <v>107</v>
      </c>
      <c r="K180" s="71">
        <v>223</v>
      </c>
      <c r="L180" s="71">
        <v>119</v>
      </c>
      <c r="M180" s="146">
        <v>1620</v>
      </c>
      <c r="N180" s="146">
        <v>799</v>
      </c>
      <c r="O180" s="226"/>
      <c r="P180" s="148" t="s">
        <v>91</v>
      </c>
      <c r="Q180" s="71">
        <v>36</v>
      </c>
      <c r="R180" s="71">
        <v>18</v>
      </c>
      <c r="S180" s="71">
        <v>36</v>
      </c>
      <c r="T180" s="71">
        <v>19</v>
      </c>
      <c r="U180" s="71">
        <v>35</v>
      </c>
      <c r="V180" s="71">
        <v>18</v>
      </c>
      <c r="W180" s="71">
        <v>11</v>
      </c>
      <c r="X180" s="71">
        <v>4</v>
      </c>
      <c r="Y180" s="71">
        <v>3</v>
      </c>
      <c r="Z180" s="71">
        <v>0</v>
      </c>
      <c r="AA180" s="146">
        <v>121</v>
      </c>
      <c r="AB180" s="146">
        <v>59</v>
      </c>
      <c r="AC180" s="226"/>
      <c r="AD180" s="148" t="s">
        <v>91</v>
      </c>
      <c r="AE180" s="31">
        <v>12</v>
      </c>
      <c r="AF180" s="31">
        <v>8</v>
      </c>
      <c r="AG180" s="31">
        <v>8</v>
      </c>
      <c r="AH180" s="31">
        <v>6</v>
      </c>
      <c r="AI180" s="31">
        <v>7</v>
      </c>
      <c r="AJ180" s="146">
        <v>41</v>
      </c>
      <c r="AK180" s="125">
        <v>36</v>
      </c>
      <c r="AL180" s="71">
        <v>36</v>
      </c>
      <c r="AM180" s="71">
        <v>36</v>
      </c>
      <c r="AN180" s="71">
        <v>5</v>
      </c>
      <c r="AO180" s="71">
        <v>5</v>
      </c>
      <c r="AP180" s="226"/>
      <c r="AQ180" s="148" t="s">
        <v>91</v>
      </c>
      <c r="AR180" s="71">
        <v>0</v>
      </c>
      <c r="AS180" s="71">
        <v>585</v>
      </c>
      <c r="AT180" s="71">
        <v>35</v>
      </c>
      <c r="AU180" s="71">
        <v>14</v>
      </c>
      <c r="AV180" s="71">
        <v>5</v>
      </c>
      <c r="AW180" s="71">
        <v>21</v>
      </c>
      <c r="AX180" s="71">
        <v>41</v>
      </c>
      <c r="AY180" s="71">
        <v>38</v>
      </c>
      <c r="AZ180" s="71">
        <v>38</v>
      </c>
      <c r="BA180" s="226"/>
      <c r="BB180" s="148" t="s">
        <v>91</v>
      </c>
      <c r="BC180" s="152">
        <v>39</v>
      </c>
      <c r="BD180" s="71">
        <v>27</v>
      </c>
      <c r="BE180" s="71">
        <v>2</v>
      </c>
      <c r="BF180" s="152">
        <v>7</v>
      </c>
      <c r="BG180" s="32">
        <v>6</v>
      </c>
      <c r="BH180" s="152">
        <v>46</v>
      </c>
      <c r="BI180" s="152">
        <v>33</v>
      </c>
      <c r="BJ180" s="226"/>
      <c r="BK180" s="148" t="s">
        <v>91</v>
      </c>
      <c r="BL180" s="71">
        <v>504</v>
      </c>
      <c r="BM180" s="71">
        <v>24</v>
      </c>
      <c r="BN180" s="71">
        <v>317</v>
      </c>
      <c r="BO180" s="71">
        <v>262</v>
      </c>
      <c r="BP180" s="71">
        <v>9</v>
      </c>
      <c r="BQ180" s="71">
        <v>320</v>
      </c>
      <c r="BR180" s="71">
        <v>354</v>
      </c>
      <c r="BS180" s="71">
        <v>178</v>
      </c>
      <c r="BT180" s="71">
        <v>11</v>
      </c>
      <c r="BU180" s="71">
        <v>18</v>
      </c>
      <c r="BV180" s="71">
        <v>10</v>
      </c>
      <c r="BW180" s="71">
        <v>10</v>
      </c>
      <c r="BX180" s="79"/>
      <c r="BY180" s="80" t="s">
        <v>172</v>
      </c>
      <c r="BZ180" s="80" t="s">
        <v>2443</v>
      </c>
      <c r="CA180" s="78">
        <v>1356</v>
      </c>
    </row>
    <row r="181" spans="1:79" ht="13.15" customHeight="1">
      <c r="A181" s="226"/>
      <c r="B181" s="25" t="s">
        <v>73</v>
      </c>
      <c r="C181" s="26">
        <v>1125</v>
      </c>
      <c r="D181" s="26">
        <v>560</v>
      </c>
      <c r="E181" s="26">
        <v>753</v>
      </c>
      <c r="F181" s="26">
        <v>364</v>
      </c>
      <c r="G181" s="26">
        <v>607</v>
      </c>
      <c r="H181" s="26">
        <v>304</v>
      </c>
      <c r="I181" s="26">
        <v>461</v>
      </c>
      <c r="J181" s="26">
        <v>237</v>
      </c>
      <c r="K181" s="26">
        <v>411</v>
      </c>
      <c r="L181" s="26">
        <v>210</v>
      </c>
      <c r="M181" s="41">
        <v>3357</v>
      </c>
      <c r="N181" s="41">
        <v>1675</v>
      </c>
      <c r="O181" s="226"/>
      <c r="P181" s="42" t="s">
        <v>73</v>
      </c>
      <c r="Q181" s="26">
        <v>99</v>
      </c>
      <c r="R181" s="26">
        <v>46</v>
      </c>
      <c r="S181" s="26">
        <v>62</v>
      </c>
      <c r="T181" s="26">
        <v>30</v>
      </c>
      <c r="U181" s="26">
        <v>58</v>
      </c>
      <c r="V181" s="26">
        <v>28</v>
      </c>
      <c r="W181" s="26">
        <v>17</v>
      </c>
      <c r="X181" s="26">
        <v>9</v>
      </c>
      <c r="Y181" s="26">
        <v>14</v>
      </c>
      <c r="Z181" s="26">
        <v>5</v>
      </c>
      <c r="AA181" s="41">
        <v>250</v>
      </c>
      <c r="AB181" s="41">
        <v>118</v>
      </c>
      <c r="AC181" s="226"/>
      <c r="AD181" s="42" t="s">
        <v>73</v>
      </c>
      <c r="AE181" s="41">
        <v>34</v>
      </c>
      <c r="AF181" s="41">
        <v>28</v>
      </c>
      <c r="AG181" s="41">
        <v>27</v>
      </c>
      <c r="AH181" s="41">
        <v>25</v>
      </c>
      <c r="AI181" s="41">
        <v>21</v>
      </c>
      <c r="AJ181" s="41">
        <v>135</v>
      </c>
      <c r="AK181" s="26">
        <v>98</v>
      </c>
      <c r="AL181" s="26">
        <v>90</v>
      </c>
      <c r="AM181" s="26">
        <v>50</v>
      </c>
      <c r="AN181" s="26">
        <v>6</v>
      </c>
      <c r="AO181" s="26">
        <v>24</v>
      </c>
      <c r="AP181" s="226"/>
      <c r="AQ181" s="42" t="s">
        <v>73</v>
      </c>
      <c r="AR181" s="26">
        <v>5</v>
      </c>
      <c r="AS181" s="26">
        <v>1557</v>
      </c>
      <c r="AT181" s="26">
        <v>183</v>
      </c>
      <c r="AU181" s="26">
        <v>84</v>
      </c>
      <c r="AV181" s="26">
        <v>10</v>
      </c>
      <c r="AW181" s="26">
        <v>35</v>
      </c>
      <c r="AX181" s="26">
        <v>105</v>
      </c>
      <c r="AY181" s="26">
        <v>92</v>
      </c>
      <c r="AZ181" s="26">
        <v>88</v>
      </c>
      <c r="BA181" s="226"/>
      <c r="BB181" s="42" t="s">
        <v>73</v>
      </c>
      <c r="BC181" s="41">
        <v>104</v>
      </c>
      <c r="BD181" s="26">
        <v>65</v>
      </c>
      <c r="BE181" s="26">
        <v>6</v>
      </c>
      <c r="BF181" s="41">
        <v>16</v>
      </c>
      <c r="BG181" s="41">
        <v>12</v>
      </c>
      <c r="BH181" s="41">
        <v>120</v>
      </c>
      <c r="BI181" s="41">
        <v>77</v>
      </c>
      <c r="BJ181" s="226"/>
      <c r="BK181" s="42" t="s">
        <v>73</v>
      </c>
      <c r="BL181" s="41">
        <v>727</v>
      </c>
      <c r="BM181" s="41">
        <v>223</v>
      </c>
      <c r="BN181" s="41">
        <v>581</v>
      </c>
      <c r="BO181" s="41">
        <v>599</v>
      </c>
      <c r="BP181" s="41">
        <v>157</v>
      </c>
      <c r="BQ181" s="41">
        <v>661</v>
      </c>
      <c r="BR181" s="41">
        <v>762</v>
      </c>
      <c r="BS181" s="41">
        <v>469</v>
      </c>
      <c r="BT181" s="41">
        <v>16</v>
      </c>
      <c r="BU181" s="41">
        <v>33</v>
      </c>
      <c r="BV181" s="41">
        <v>11</v>
      </c>
      <c r="BW181" s="41">
        <v>10</v>
      </c>
      <c r="BX181" s="79"/>
      <c r="BY181" s="80" t="s">
        <v>172</v>
      </c>
      <c r="BZ181" s="80" t="s">
        <v>2444</v>
      </c>
      <c r="CA181" s="78">
        <v>4054</v>
      </c>
    </row>
    <row r="182" spans="1:79" ht="13.15" customHeight="1">
      <c r="A182" s="226" t="s">
        <v>2060</v>
      </c>
      <c r="B182" s="148" t="s">
        <v>90</v>
      </c>
      <c r="C182" s="71">
        <v>428</v>
      </c>
      <c r="D182" s="71">
        <v>206</v>
      </c>
      <c r="E182" s="71">
        <v>348</v>
      </c>
      <c r="F182" s="71">
        <v>169</v>
      </c>
      <c r="G182" s="71">
        <v>275</v>
      </c>
      <c r="H182" s="71">
        <v>136</v>
      </c>
      <c r="I182" s="71">
        <v>166</v>
      </c>
      <c r="J182" s="71">
        <v>85</v>
      </c>
      <c r="K182" s="71">
        <v>119</v>
      </c>
      <c r="L182" s="71">
        <v>68</v>
      </c>
      <c r="M182" s="146">
        <v>1336</v>
      </c>
      <c r="N182" s="146">
        <v>664</v>
      </c>
      <c r="O182" s="226" t="s">
        <v>2060</v>
      </c>
      <c r="P182" s="148" t="s">
        <v>90</v>
      </c>
      <c r="Q182" s="71">
        <v>96</v>
      </c>
      <c r="R182" s="71">
        <v>45</v>
      </c>
      <c r="S182" s="71">
        <v>26</v>
      </c>
      <c r="T182" s="71">
        <v>9</v>
      </c>
      <c r="U182" s="71">
        <v>22</v>
      </c>
      <c r="V182" s="71">
        <v>12</v>
      </c>
      <c r="W182" s="71">
        <v>4</v>
      </c>
      <c r="X182" s="71">
        <v>3</v>
      </c>
      <c r="Y182" s="71">
        <v>7</v>
      </c>
      <c r="Z182" s="71">
        <v>4</v>
      </c>
      <c r="AA182" s="146">
        <v>155</v>
      </c>
      <c r="AB182" s="146">
        <v>73</v>
      </c>
      <c r="AC182" s="226" t="s">
        <v>2060</v>
      </c>
      <c r="AD182" s="148" t="s">
        <v>90</v>
      </c>
      <c r="AE182" s="31">
        <v>14</v>
      </c>
      <c r="AF182" s="31">
        <v>13</v>
      </c>
      <c r="AG182" s="31">
        <v>12</v>
      </c>
      <c r="AH182" s="31">
        <v>7</v>
      </c>
      <c r="AI182" s="31">
        <v>5</v>
      </c>
      <c r="AJ182" s="146">
        <v>51</v>
      </c>
      <c r="AK182" s="125">
        <v>36</v>
      </c>
      <c r="AL182" s="71">
        <v>32</v>
      </c>
      <c r="AM182" s="71">
        <v>7</v>
      </c>
      <c r="AN182" s="71">
        <v>2</v>
      </c>
      <c r="AO182" s="71">
        <v>12</v>
      </c>
      <c r="AP182" s="226" t="s">
        <v>2060</v>
      </c>
      <c r="AQ182" s="148" t="s">
        <v>90</v>
      </c>
      <c r="AR182" s="71">
        <v>0</v>
      </c>
      <c r="AS182" s="71">
        <v>364</v>
      </c>
      <c r="AT182" s="71">
        <v>89</v>
      </c>
      <c r="AU182" s="71">
        <v>73</v>
      </c>
      <c r="AV182" s="71">
        <v>0</v>
      </c>
      <c r="AW182" s="71">
        <v>34</v>
      </c>
      <c r="AX182" s="71">
        <v>44</v>
      </c>
      <c r="AY182" s="71">
        <v>36</v>
      </c>
      <c r="AZ182" s="71">
        <v>37</v>
      </c>
      <c r="BA182" s="226" t="s">
        <v>2060</v>
      </c>
      <c r="BB182" s="148" t="s">
        <v>90</v>
      </c>
      <c r="BC182" s="152">
        <v>35</v>
      </c>
      <c r="BD182" s="71">
        <v>9</v>
      </c>
      <c r="BE182" s="71">
        <v>6</v>
      </c>
      <c r="BF182" s="152">
        <v>2</v>
      </c>
      <c r="BG182" s="32">
        <v>2</v>
      </c>
      <c r="BH182" s="152">
        <v>37</v>
      </c>
      <c r="BI182" s="152">
        <v>11</v>
      </c>
      <c r="BJ182" s="226" t="s">
        <v>2060</v>
      </c>
      <c r="BK182" s="148" t="s">
        <v>90</v>
      </c>
      <c r="BL182" s="71">
        <v>20</v>
      </c>
      <c r="BM182" s="71">
        <v>35</v>
      </c>
      <c r="BN182" s="71">
        <v>205</v>
      </c>
      <c r="BO182" s="71">
        <v>164</v>
      </c>
      <c r="BP182" s="71">
        <v>7</v>
      </c>
      <c r="BQ182" s="71">
        <v>52</v>
      </c>
      <c r="BR182" s="71">
        <v>245</v>
      </c>
      <c r="BS182" s="71">
        <v>112</v>
      </c>
      <c r="BT182" s="71">
        <v>0</v>
      </c>
      <c r="BU182" s="71">
        <v>23</v>
      </c>
      <c r="BV182" s="71">
        <v>0</v>
      </c>
      <c r="BW182" s="71">
        <v>0</v>
      </c>
      <c r="BX182" s="79"/>
      <c r="BY182" s="80" t="s">
        <v>2060</v>
      </c>
      <c r="BZ182" s="80" t="s">
        <v>2445</v>
      </c>
      <c r="CA182" s="78">
        <v>1287</v>
      </c>
    </row>
    <row r="183" spans="1:79" ht="13.15" customHeight="1">
      <c r="A183" s="226"/>
      <c r="B183" s="148" t="s">
        <v>91</v>
      </c>
      <c r="C183" s="71">
        <v>780</v>
      </c>
      <c r="D183" s="71">
        <v>368</v>
      </c>
      <c r="E183" s="71">
        <v>677</v>
      </c>
      <c r="F183" s="71">
        <v>359</v>
      </c>
      <c r="G183" s="71">
        <v>751</v>
      </c>
      <c r="H183" s="71">
        <v>369</v>
      </c>
      <c r="I183" s="71">
        <v>567</v>
      </c>
      <c r="J183" s="71">
        <v>295</v>
      </c>
      <c r="K183" s="71">
        <v>468</v>
      </c>
      <c r="L183" s="71">
        <v>231</v>
      </c>
      <c r="M183" s="146">
        <v>3243</v>
      </c>
      <c r="N183" s="146">
        <v>1622</v>
      </c>
      <c r="O183" s="226"/>
      <c r="P183" s="148" t="s">
        <v>91</v>
      </c>
      <c r="Q183" s="71">
        <v>67</v>
      </c>
      <c r="R183" s="71">
        <v>31</v>
      </c>
      <c r="S183" s="71">
        <v>36</v>
      </c>
      <c r="T183" s="71">
        <v>20</v>
      </c>
      <c r="U183" s="71">
        <v>37</v>
      </c>
      <c r="V183" s="71">
        <v>16</v>
      </c>
      <c r="W183" s="71">
        <v>16</v>
      </c>
      <c r="X183" s="71">
        <v>5</v>
      </c>
      <c r="Y183" s="71">
        <v>13</v>
      </c>
      <c r="Z183" s="71">
        <v>5</v>
      </c>
      <c r="AA183" s="146">
        <v>169</v>
      </c>
      <c r="AB183" s="146">
        <v>77</v>
      </c>
      <c r="AC183" s="226"/>
      <c r="AD183" s="148" t="s">
        <v>91</v>
      </c>
      <c r="AE183" s="31">
        <v>21</v>
      </c>
      <c r="AF183" s="31">
        <v>18</v>
      </c>
      <c r="AG183" s="31">
        <v>21</v>
      </c>
      <c r="AH183" s="31">
        <v>17</v>
      </c>
      <c r="AI183" s="31">
        <v>16</v>
      </c>
      <c r="AJ183" s="146">
        <v>93</v>
      </c>
      <c r="AK183" s="125">
        <v>99</v>
      </c>
      <c r="AL183" s="71">
        <v>96</v>
      </c>
      <c r="AM183" s="71">
        <v>92</v>
      </c>
      <c r="AN183" s="71">
        <v>0</v>
      </c>
      <c r="AO183" s="71">
        <v>12</v>
      </c>
      <c r="AP183" s="226"/>
      <c r="AQ183" s="148" t="s">
        <v>91</v>
      </c>
      <c r="AR183" s="71">
        <v>85</v>
      </c>
      <c r="AS183" s="71">
        <v>1012</v>
      </c>
      <c r="AT183" s="71">
        <v>196</v>
      </c>
      <c r="AU183" s="71">
        <v>177</v>
      </c>
      <c r="AV183" s="71">
        <v>37</v>
      </c>
      <c r="AW183" s="71">
        <v>55</v>
      </c>
      <c r="AX183" s="71">
        <v>106</v>
      </c>
      <c r="AY183" s="71">
        <v>98</v>
      </c>
      <c r="AZ183" s="71">
        <v>97</v>
      </c>
      <c r="BA183" s="226"/>
      <c r="BB183" s="148" t="s">
        <v>91</v>
      </c>
      <c r="BC183" s="152">
        <v>94</v>
      </c>
      <c r="BD183" s="71">
        <v>69</v>
      </c>
      <c r="BE183" s="71">
        <v>14</v>
      </c>
      <c r="BF183" s="152">
        <v>22</v>
      </c>
      <c r="BG183" s="32">
        <v>17</v>
      </c>
      <c r="BH183" s="152">
        <v>116</v>
      </c>
      <c r="BI183" s="152">
        <v>86</v>
      </c>
      <c r="BJ183" s="226"/>
      <c r="BK183" s="148" t="s">
        <v>91</v>
      </c>
      <c r="BL183" s="71">
        <v>329</v>
      </c>
      <c r="BM183" s="71">
        <v>71</v>
      </c>
      <c r="BN183" s="71">
        <v>150</v>
      </c>
      <c r="BO183" s="71">
        <v>370</v>
      </c>
      <c r="BP183" s="71">
        <v>80</v>
      </c>
      <c r="BQ183" s="71">
        <v>193</v>
      </c>
      <c r="BR183" s="71">
        <v>746</v>
      </c>
      <c r="BS183" s="71">
        <v>174</v>
      </c>
      <c r="BT183" s="71">
        <v>13</v>
      </c>
      <c r="BU183" s="71">
        <v>48</v>
      </c>
      <c r="BV183" s="71">
        <v>39</v>
      </c>
      <c r="BW183" s="71">
        <v>76</v>
      </c>
      <c r="BX183" s="79"/>
      <c r="BY183" s="80" t="s">
        <v>2060</v>
      </c>
      <c r="BZ183" s="80" t="s">
        <v>2446</v>
      </c>
      <c r="CA183" s="78">
        <v>3590</v>
      </c>
    </row>
    <row r="184" spans="1:79" ht="13.15" customHeight="1">
      <c r="A184" s="226"/>
      <c r="B184" s="25" t="s">
        <v>73</v>
      </c>
      <c r="C184" s="26">
        <v>1208</v>
      </c>
      <c r="D184" s="26">
        <v>574</v>
      </c>
      <c r="E184" s="26">
        <v>1025</v>
      </c>
      <c r="F184" s="26">
        <v>528</v>
      </c>
      <c r="G184" s="26">
        <v>1026</v>
      </c>
      <c r="H184" s="26">
        <v>505</v>
      </c>
      <c r="I184" s="26">
        <v>733</v>
      </c>
      <c r="J184" s="26">
        <v>380</v>
      </c>
      <c r="K184" s="26">
        <v>587</v>
      </c>
      <c r="L184" s="26">
        <v>299</v>
      </c>
      <c r="M184" s="41">
        <v>4579</v>
      </c>
      <c r="N184" s="41">
        <v>2286</v>
      </c>
      <c r="O184" s="226"/>
      <c r="P184" s="42" t="s">
        <v>73</v>
      </c>
      <c r="Q184" s="26">
        <v>163</v>
      </c>
      <c r="R184" s="26">
        <v>76</v>
      </c>
      <c r="S184" s="26">
        <v>62</v>
      </c>
      <c r="T184" s="26">
        <v>29</v>
      </c>
      <c r="U184" s="26">
        <v>59</v>
      </c>
      <c r="V184" s="26">
        <v>28</v>
      </c>
      <c r="W184" s="26">
        <v>20</v>
      </c>
      <c r="X184" s="26">
        <v>8</v>
      </c>
      <c r="Y184" s="26">
        <v>20</v>
      </c>
      <c r="Z184" s="26">
        <v>9</v>
      </c>
      <c r="AA184" s="41">
        <v>324</v>
      </c>
      <c r="AB184" s="41">
        <v>150</v>
      </c>
      <c r="AC184" s="226"/>
      <c r="AD184" s="42" t="s">
        <v>73</v>
      </c>
      <c r="AE184" s="41">
        <v>35</v>
      </c>
      <c r="AF184" s="41">
        <v>31</v>
      </c>
      <c r="AG184" s="41">
        <v>33</v>
      </c>
      <c r="AH184" s="41">
        <v>24</v>
      </c>
      <c r="AI184" s="41">
        <v>21</v>
      </c>
      <c r="AJ184" s="41">
        <v>144</v>
      </c>
      <c r="AK184" s="26">
        <v>135</v>
      </c>
      <c r="AL184" s="26">
        <v>128</v>
      </c>
      <c r="AM184" s="26">
        <v>99</v>
      </c>
      <c r="AN184" s="26">
        <v>2</v>
      </c>
      <c r="AO184" s="26">
        <v>24</v>
      </c>
      <c r="AP184" s="226"/>
      <c r="AQ184" s="42" t="s">
        <v>73</v>
      </c>
      <c r="AR184" s="26">
        <v>85</v>
      </c>
      <c r="AS184" s="26">
        <v>1376</v>
      </c>
      <c r="AT184" s="26">
        <v>285</v>
      </c>
      <c r="AU184" s="26">
        <v>250</v>
      </c>
      <c r="AV184" s="26">
        <v>37</v>
      </c>
      <c r="AW184" s="26">
        <v>89</v>
      </c>
      <c r="AX184" s="26">
        <v>150</v>
      </c>
      <c r="AY184" s="26">
        <v>134</v>
      </c>
      <c r="AZ184" s="26">
        <v>134</v>
      </c>
      <c r="BA184" s="226"/>
      <c r="BB184" s="42" t="s">
        <v>73</v>
      </c>
      <c r="BC184" s="41">
        <v>129</v>
      </c>
      <c r="BD184" s="26">
        <v>78</v>
      </c>
      <c r="BE184" s="26">
        <v>20</v>
      </c>
      <c r="BF184" s="41">
        <v>24</v>
      </c>
      <c r="BG184" s="41">
        <v>19</v>
      </c>
      <c r="BH184" s="41">
        <v>153</v>
      </c>
      <c r="BI184" s="41">
        <v>97</v>
      </c>
      <c r="BJ184" s="226"/>
      <c r="BK184" s="42" t="s">
        <v>73</v>
      </c>
      <c r="BL184" s="41">
        <v>349</v>
      </c>
      <c r="BM184" s="41">
        <v>106</v>
      </c>
      <c r="BN184" s="41">
        <v>355</v>
      </c>
      <c r="BO184" s="41">
        <v>534</v>
      </c>
      <c r="BP184" s="41">
        <v>87</v>
      </c>
      <c r="BQ184" s="41">
        <v>245</v>
      </c>
      <c r="BR184" s="41">
        <v>991</v>
      </c>
      <c r="BS184" s="41">
        <v>286</v>
      </c>
      <c r="BT184" s="41">
        <v>13</v>
      </c>
      <c r="BU184" s="41">
        <v>71</v>
      </c>
      <c r="BV184" s="41">
        <v>39</v>
      </c>
      <c r="BW184" s="41">
        <v>76</v>
      </c>
      <c r="BX184" s="79"/>
      <c r="BY184" s="80" t="s">
        <v>2060</v>
      </c>
      <c r="BZ184" s="80" t="s">
        <v>2447</v>
      </c>
      <c r="CA184" s="78">
        <v>4877</v>
      </c>
    </row>
    <row r="185" spans="1:79" ht="13.15" customHeight="1">
      <c r="A185" s="33" t="s">
        <v>3</v>
      </c>
      <c r="B185" s="148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146"/>
      <c r="N185" s="146"/>
      <c r="O185" s="33" t="s">
        <v>3</v>
      </c>
      <c r="P185" s="33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33" t="s">
        <v>3</v>
      </c>
      <c r="AD185" s="33"/>
      <c r="AE185" s="146"/>
      <c r="AF185" s="146"/>
      <c r="AG185" s="146"/>
      <c r="AH185" s="146"/>
      <c r="AI185" s="146"/>
      <c r="AJ185" s="146"/>
      <c r="AK185" s="146"/>
      <c r="AL185" s="146"/>
      <c r="AM185" s="146"/>
      <c r="AN185" s="146"/>
      <c r="AO185" s="146"/>
      <c r="AP185" s="33" t="s">
        <v>3</v>
      </c>
      <c r="AQ185" s="148"/>
      <c r="AR185" s="31"/>
      <c r="AS185" s="31"/>
      <c r="AT185" s="31"/>
      <c r="AU185" s="31"/>
      <c r="AV185" s="31"/>
      <c r="AW185" s="31"/>
      <c r="AX185" s="31"/>
      <c r="AY185" s="31"/>
      <c r="AZ185" s="31"/>
      <c r="BA185" s="33" t="s">
        <v>3</v>
      </c>
      <c r="BB185" s="148"/>
      <c r="BC185" s="152"/>
      <c r="BD185" s="32"/>
      <c r="BE185" s="32"/>
      <c r="BF185" s="152"/>
      <c r="BG185" s="32"/>
      <c r="BH185" s="32"/>
      <c r="BI185" s="32"/>
      <c r="BJ185" s="33" t="s">
        <v>3</v>
      </c>
      <c r="BK185" s="148"/>
      <c r="BL185" s="31"/>
      <c r="BM185" s="31"/>
      <c r="BN185" s="31"/>
      <c r="BO185" s="31"/>
      <c r="BP185" s="31"/>
      <c r="BQ185" s="31"/>
      <c r="BR185" s="31"/>
      <c r="BS185" s="31"/>
      <c r="BT185" s="31"/>
      <c r="BU185" s="31"/>
      <c r="BV185" s="31"/>
      <c r="BW185" s="31"/>
      <c r="BX185" s="79"/>
      <c r="BY185" s="80" t="str">
        <f>IF(A185="",BY184,A185)</f>
        <v>ATSIMO-ANDREFANA</v>
      </c>
      <c r="BZ185" s="80" t="str">
        <f>BY185&amp;B185</f>
        <v>ATSIMO-ANDREFANA</v>
      </c>
      <c r="CA185" s="78">
        <f>(AR185+2*AS185+3*AT185+4*AU185+5*AV185)</f>
        <v>0</v>
      </c>
    </row>
    <row r="186" spans="1:79" ht="13.15" customHeight="1">
      <c r="A186" s="226" t="s">
        <v>10</v>
      </c>
      <c r="B186" s="148" t="s">
        <v>90</v>
      </c>
      <c r="C186" s="71">
        <v>790</v>
      </c>
      <c r="D186" s="71">
        <v>424</v>
      </c>
      <c r="E186" s="71">
        <v>533</v>
      </c>
      <c r="F186" s="71">
        <v>272</v>
      </c>
      <c r="G186" s="71">
        <v>466</v>
      </c>
      <c r="H186" s="71">
        <v>248</v>
      </c>
      <c r="I186" s="71">
        <v>369</v>
      </c>
      <c r="J186" s="71">
        <v>224</v>
      </c>
      <c r="K186" s="71">
        <v>294</v>
      </c>
      <c r="L186" s="71">
        <v>172</v>
      </c>
      <c r="M186" s="146">
        <v>2452</v>
      </c>
      <c r="N186" s="146">
        <v>1340</v>
      </c>
      <c r="O186" s="226" t="s">
        <v>10</v>
      </c>
      <c r="P186" s="148" t="s">
        <v>90</v>
      </c>
      <c r="Q186" s="71">
        <v>110</v>
      </c>
      <c r="R186" s="71">
        <v>50</v>
      </c>
      <c r="S186" s="71">
        <v>59</v>
      </c>
      <c r="T186" s="71">
        <v>30</v>
      </c>
      <c r="U186" s="71">
        <v>84</v>
      </c>
      <c r="V186" s="71">
        <v>38</v>
      </c>
      <c r="W186" s="71">
        <v>52</v>
      </c>
      <c r="X186" s="71">
        <v>33</v>
      </c>
      <c r="Y186" s="71">
        <v>2</v>
      </c>
      <c r="Z186" s="71">
        <v>1</v>
      </c>
      <c r="AA186" s="146">
        <v>307</v>
      </c>
      <c r="AB186" s="146">
        <v>152</v>
      </c>
      <c r="AC186" s="226" t="s">
        <v>10</v>
      </c>
      <c r="AD186" s="148" t="s">
        <v>90</v>
      </c>
      <c r="AE186" s="31">
        <v>16</v>
      </c>
      <c r="AF186" s="31">
        <v>16</v>
      </c>
      <c r="AG186" s="31">
        <v>16</v>
      </c>
      <c r="AH186" s="31">
        <v>15</v>
      </c>
      <c r="AI186" s="31">
        <v>15</v>
      </c>
      <c r="AJ186" s="146">
        <v>78</v>
      </c>
      <c r="AK186" s="125">
        <v>50</v>
      </c>
      <c r="AL186" s="71">
        <v>49</v>
      </c>
      <c r="AM186" s="71">
        <v>14</v>
      </c>
      <c r="AN186" s="71">
        <v>0</v>
      </c>
      <c r="AO186" s="71">
        <v>13</v>
      </c>
      <c r="AP186" s="226" t="s">
        <v>10</v>
      </c>
      <c r="AQ186" s="148" t="s">
        <v>90</v>
      </c>
      <c r="AR186" s="71">
        <v>0</v>
      </c>
      <c r="AS186" s="71">
        <v>532</v>
      </c>
      <c r="AT186" s="71">
        <v>0</v>
      </c>
      <c r="AU186" s="71">
        <v>176</v>
      </c>
      <c r="AV186" s="71">
        <v>32</v>
      </c>
      <c r="AW186" s="71">
        <v>18</v>
      </c>
      <c r="AX186" s="71">
        <v>52</v>
      </c>
      <c r="AY186" s="71">
        <v>55</v>
      </c>
      <c r="AZ186" s="71">
        <v>47</v>
      </c>
      <c r="BA186" s="226" t="s">
        <v>10</v>
      </c>
      <c r="BB186" s="148" t="s">
        <v>90</v>
      </c>
      <c r="BC186" s="152">
        <v>51</v>
      </c>
      <c r="BD186" s="71">
        <v>22</v>
      </c>
      <c r="BE186" s="71">
        <v>0</v>
      </c>
      <c r="BF186" s="152">
        <v>1</v>
      </c>
      <c r="BG186" s="32">
        <v>1</v>
      </c>
      <c r="BH186" s="152">
        <v>52</v>
      </c>
      <c r="BI186" s="152">
        <v>23</v>
      </c>
      <c r="BJ186" s="226" t="s">
        <v>10</v>
      </c>
      <c r="BK186" s="148" t="s">
        <v>90</v>
      </c>
      <c r="BL186" s="71">
        <v>34</v>
      </c>
      <c r="BM186" s="71">
        <v>0</v>
      </c>
      <c r="BN186" s="71">
        <v>138</v>
      </c>
      <c r="BO186" s="71">
        <v>47</v>
      </c>
      <c r="BP186" s="71">
        <v>151</v>
      </c>
      <c r="BQ186" s="71">
        <v>60</v>
      </c>
      <c r="BR186" s="71">
        <v>161</v>
      </c>
      <c r="BS186" s="71">
        <v>31</v>
      </c>
      <c r="BT186" s="71">
        <v>10</v>
      </c>
      <c r="BU186" s="71">
        <v>23</v>
      </c>
      <c r="BV186" s="71">
        <v>5</v>
      </c>
      <c r="BW186" s="71">
        <v>10</v>
      </c>
      <c r="BX186" s="79"/>
      <c r="BY186" s="80" t="s">
        <v>10</v>
      </c>
      <c r="BZ186" s="80" t="s">
        <v>2451</v>
      </c>
      <c r="CA186" s="78">
        <v>1928</v>
      </c>
    </row>
    <row r="187" spans="1:79" ht="13.15" customHeight="1">
      <c r="A187" s="226"/>
      <c r="B187" s="148" t="s">
        <v>91</v>
      </c>
      <c r="C187" s="71">
        <v>104</v>
      </c>
      <c r="D187" s="71">
        <v>45</v>
      </c>
      <c r="E187" s="71">
        <v>95</v>
      </c>
      <c r="F187" s="71">
        <v>40</v>
      </c>
      <c r="G187" s="71">
        <v>67</v>
      </c>
      <c r="H187" s="71">
        <v>32</v>
      </c>
      <c r="I187" s="71">
        <v>70</v>
      </c>
      <c r="J187" s="71">
        <v>27</v>
      </c>
      <c r="K187" s="71">
        <v>41</v>
      </c>
      <c r="L187" s="71">
        <v>25</v>
      </c>
      <c r="M187" s="146">
        <v>377</v>
      </c>
      <c r="N187" s="146">
        <v>169</v>
      </c>
      <c r="O187" s="226"/>
      <c r="P187" s="148" t="s">
        <v>91</v>
      </c>
      <c r="Q187" s="71">
        <v>2</v>
      </c>
      <c r="R187" s="71">
        <v>0</v>
      </c>
      <c r="S187" s="71">
        <v>0</v>
      </c>
      <c r="T187" s="71">
        <v>0</v>
      </c>
      <c r="U187" s="71">
        <v>2</v>
      </c>
      <c r="V187" s="71">
        <v>1</v>
      </c>
      <c r="W187" s="71">
        <v>3</v>
      </c>
      <c r="X187" s="71">
        <v>3</v>
      </c>
      <c r="Y187" s="71">
        <v>0</v>
      </c>
      <c r="Z187" s="71">
        <v>0</v>
      </c>
      <c r="AA187" s="146">
        <v>7</v>
      </c>
      <c r="AB187" s="146">
        <v>4</v>
      </c>
      <c r="AC187" s="226"/>
      <c r="AD187" s="148" t="s">
        <v>91</v>
      </c>
      <c r="AE187" s="31">
        <v>2</v>
      </c>
      <c r="AF187" s="31">
        <v>2</v>
      </c>
      <c r="AG187" s="31">
        <v>2</v>
      </c>
      <c r="AH187" s="31">
        <v>2</v>
      </c>
      <c r="AI187" s="31">
        <v>2</v>
      </c>
      <c r="AJ187" s="146">
        <v>10</v>
      </c>
      <c r="AK187" s="125">
        <v>9</v>
      </c>
      <c r="AL187" s="71">
        <v>9</v>
      </c>
      <c r="AM187" s="71">
        <v>1</v>
      </c>
      <c r="AN187" s="71">
        <v>0</v>
      </c>
      <c r="AO187" s="71">
        <v>2</v>
      </c>
      <c r="AP187" s="226"/>
      <c r="AQ187" s="148" t="s">
        <v>91</v>
      </c>
      <c r="AR187" s="71">
        <v>0</v>
      </c>
      <c r="AS187" s="71">
        <v>79</v>
      </c>
      <c r="AT187" s="71">
        <v>1</v>
      </c>
      <c r="AU187" s="71">
        <v>0</v>
      </c>
      <c r="AV187" s="71">
        <v>0</v>
      </c>
      <c r="AW187" s="71">
        <v>0</v>
      </c>
      <c r="AX187" s="71">
        <v>7</v>
      </c>
      <c r="AY187" s="71">
        <v>6</v>
      </c>
      <c r="AZ187" s="71">
        <v>5</v>
      </c>
      <c r="BA187" s="226"/>
      <c r="BB187" s="148" t="s">
        <v>91</v>
      </c>
      <c r="BC187" s="152">
        <v>4</v>
      </c>
      <c r="BD187" s="71">
        <v>4</v>
      </c>
      <c r="BE187" s="71">
        <v>0</v>
      </c>
      <c r="BF187" s="152">
        <v>1</v>
      </c>
      <c r="BG187" s="32">
        <v>1</v>
      </c>
      <c r="BH187" s="152">
        <v>5</v>
      </c>
      <c r="BI187" s="152">
        <v>5</v>
      </c>
      <c r="BJ187" s="226"/>
      <c r="BK187" s="148" t="s">
        <v>91</v>
      </c>
      <c r="BL187" s="71">
        <v>130</v>
      </c>
      <c r="BM187" s="71">
        <v>5</v>
      </c>
      <c r="BN187" s="71">
        <v>120</v>
      </c>
      <c r="BO187" s="71">
        <v>18</v>
      </c>
      <c r="BP187" s="71">
        <v>35</v>
      </c>
      <c r="BQ187" s="71">
        <v>35</v>
      </c>
      <c r="BR187" s="71">
        <v>60</v>
      </c>
      <c r="BS187" s="71">
        <v>30</v>
      </c>
      <c r="BT187" s="71">
        <v>0</v>
      </c>
      <c r="BU187" s="71">
        <v>5</v>
      </c>
      <c r="BV187" s="71">
        <v>5</v>
      </c>
      <c r="BW187" s="71">
        <v>0</v>
      </c>
      <c r="BX187" s="79"/>
      <c r="BY187" s="80" t="s">
        <v>10</v>
      </c>
      <c r="BZ187" s="80" t="s">
        <v>2452</v>
      </c>
      <c r="CA187" s="78">
        <v>161</v>
      </c>
    </row>
    <row r="188" spans="1:79" ht="13.15" customHeight="1">
      <c r="A188" s="226"/>
      <c r="B188" s="25" t="s">
        <v>73</v>
      </c>
      <c r="C188" s="26">
        <v>894</v>
      </c>
      <c r="D188" s="26">
        <v>469</v>
      </c>
      <c r="E188" s="26">
        <v>628</v>
      </c>
      <c r="F188" s="26">
        <v>312</v>
      </c>
      <c r="G188" s="26">
        <v>533</v>
      </c>
      <c r="H188" s="26">
        <v>280</v>
      </c>
      <c r="I188" s="26">
        <v>439</v>
      </c>
      <c r="J188" s="26">
        <v>251</v>
      </c>
      <c r="K188" s="26">
        <v>335</v>
      </c>
      <c r="L188" s="26">
        <v>197</v>
      </c>
      <c r="M188" s="41">
        <v>2829</v>
      </c>
      <c r="N188" s="41">
        <v>1509</v>
      </c>
      <c r="O188" s="226"/>
      <c r="P188" s="42" t="s">
        <v>73</v>
      </c>
      <c r="Q188" s="26">
        <v>112</v>
      </c>
      <c r="R188" s="26">
        <v>50</v>
      </c>
      <c r="S188" s="26">
        <v>59</v>
      </c>
      <c r="T188" s="26">
        <v>30</v>
      </c>
      <c r="U188" s="26">
        <v>86</v>
      </c>
      <c r="V188" s="26">
        <v>39</v>
      </c>
      <c r="W188" s="26">
        <v>55</v>
      </c>
      <c r="X188" s="26">
        <v>36</v>
      </c>
      <c r="Y188" s="26">
        <v>2</v>
      </c>
      <c r="Z188" s="26">
        <v>1</v>
      </c>
      <c r="AA188" s="41">
        <v>314</v>
      </c>
      <c r="AB188" s="41">
        <v>156</v>
      </c>
      <c r="AC188" s="226"/>
      <c r="AD188" s="42" t="s">
        <v>73</v>
      </c>
      <c r="AE188" s="41">
        <v>18</v>
      </c>
      <c r="AF188" s="41">
        <v>18</v>
      </c>
      <c r="AG188" s="41">
        <v>18</v>
      </c>
      <c r="AH188" s="41">
        <v>17</v>
      </c>
      <c r="AI188" s="41">
        <v>17</v>
      </c>
      <c r="AJ188" s="41">
        <v>88</v>
      </c>
      <c r="AK188" s="26">
        <v>59</v>
      </c>
      <c r="AL188" s="26">
        <v>58</v>
      </c>
      <c r="AM188" s="26">
        <v>15</v>
      </c>
      <c r="AN188" s="26">
        <v>0</v>
      </c>
      <c r="AO188" s="26">
        <v>15</v>
      </c>
      <c r="AP188" s="226"/>
      <c r="AQ188" s="42" t="s">
        <v>73</v>
      </c>
      <c r="AR188" s="26">
        <v>0</v>
      </c>
      <c r="AS188" s="26">
        <v>611</v>
      </c>
      <c r="AT188" s="26">
        <v>1</v>
      </c>
      <c r="AU188" s="26">
        <v>176</v>
      </c>
      <c r="AV188" s="26">
        <v>32</v>
      </c>
      <c r="AW188" s="26">
        <v>18</v>
      </c>
      <c r="AX188" s="26">
        <v>59</v>
      </c>
      <c r="AY188" s="26">
        <v>61</v>
      </c>
      <c r="AZ188" s="26">
        <v>52</v>
      </c>
      <c r="BA188" s="226"/>
      <c r="BB188" s="42" t="s">
        <v>73</v>
      </c>
      <c r="BC188" s="41">
        <v>55</v>
      </c>
      <c r="BD188" s="26">
        <v>26</v>
      </c>
      <c r="BE188" s="26">
        <v>0</v>
      </c>
      <c r="BF188" s="41">
        <v>2</v>
      </c>
      <c r="BG188" s="41">
        <v>2</v>
      </c>
      <c r="BH188" s="41">
        <v>57</v>
      </c>
      <c r="BI188" s="41">
        <v>28</v>
      </c>
      <c r="BJ188" s="226"/>
      <c r="BK188" s="42" t="s">
        <v>73</v>
      </c>
      <c r="BL188" s="41">
        <v>164</v>
      </c>
      <c r="BM188" s="41">
        <v>5</v>
      </c>
      <c r="BN188" s="41">
        <v>258</v>
      </c>
      <c r="BO188" s="41">
        <v>65</v>
      </c>
      <c r="BP188" s="41">
        <v>186</v>
      </c>
      <c r="BQ188" s="41">
        <v>95</v>
      </c>
      <c r="BR188" s="41">
        <v>221</v>
      </c>
      <c r="BS188" s="41">
        <v>61</v>
      </c>
      <c r="BT188" s="41">
        <v>10</v>
      </c>
      <c r="BU188" s="41">
        <v>28</v>
      </c>
      <c r="BV188" s="41">
        <v>10</v>
      </c>
      <c r="BW188" s="41">
        <v>10</v>
      </c>
      <c r="BX188" s="79"/>
      <c r="BY188" s="80" t="s">
        <v>10</v>
      </c>
      <c r="BZ188" s="80" t="s">
        <v>2453</v>
      </c>
      <c r="CA188" s="78">
        <v>2089</v>
      </c>
    </row>
    <row r="189" spans="1:79" ht="13.15" customHeight="1">
      <c r="A189" s="226" t="s">
        <v>11</v>
      </c>
      <c r="B189" s="148" t="s">
        <v>90</v>
      </c>
      <c r="C189" s="71">
        <v>375</v>
      </c>
      <c r="D189" s="71">
        <v>193</v>
      </c>
      <c r="E189" s="71">
        <v>350</v>
      </c>
      <c r="F189" s="71">
        <v>200</v>
      </c>
      <c r="G189" s="71">
        <v>317</v>
      </c>
      <c r="H189" s="71">
        <v>161</v>
      </c>
      <c r="I189" s="71">
        <v>260</v>
      </c>
      <c r="J189" s="71">
        <v>142</v>
      </c>
      <c r="K189" s="71">
        <v>185</v>
      </c>
      <c r="L189" s="71">
        <v>100</v>
      </c>
      <c r="M189" s="146">
        <v>1487</v>
      </c>
      <c r="N189" s="146">
        <v>796</v>
      </c>
      <c r="O189" s="226" t="s">
        <v>11</v>
      </c>
      <c r="P189" s="148" t="s">
        <v>90</v>
      </c>
      <c r="Q189" s="71">
        <v>2</v>
      </c>
      <c r="R189" s="71">
        <v>1</v>
      </c>
      <c r="S189" s="71">
        <v>6</v>
      </c>
      <c r="T189" s="71">
        <v>2</v>
      </c>
      <c r="U189" s="71">
        <v>7</v>
      </c>
      <c r="V189" s="71">
        <v>5</v>
      </c>
      <c r="W189" s="71">
        <v>5</v>
      </c>
      <c r="X189" s="71">
        <v>2</v>
      </c>
      <c r="Y189" s="71">
        <v>3</v>
      </c>
      <c r="Z189" s="71">
        <v>3</v>
      </c>
      <c r="AA189" s="146">
        <v>23</v>
      </c>
      <c r="AB189" s="146">
        <v>13</v>
      </c>
      <c r="AC189" s="226" t="s">
        <v>11</v>
      </c>
      <c r="AD189" s="148" t="s">
        <v>90</v>
      </c>
      <c r="AE189" s="31">
        <v>14</v>
      </c>
      <c r="AF189" s="31">
        <v>14</v>
      </c>
      <c r="AG189" s="31">
        <v>12</v>
      </c>
      <c r="AH189" s="31">
        <v>11</v>
      </c>
      <c r="AI189" s="31">
        <v>10</v>
      </c>
      <c r="AJ189" s="146">
        <v>61</v>
      </c>
      <c r="AK189" s="125">
        <v>37</v>
      </c>
      <c r="AL189" s="71">
        <v>33</v>
      </c>
      <c r="AM189" s="71">
        <v>17</v>
      </c>
      <c r="AN189" s="71">
        <v>2</v>
      </c>
      <c r="AO189" s="71">
        <v>12</v>
      </c>
      <c r="AP189" s="226" t="s">
        <v>11</v>
      </c>
      <c r="AQ189" s="148" t="s">
        <v>90</v>
      </c>
      <c r="AR189" s="71">
        <v>0</v>
      </c>
      <c r="AS189" s="71">
        <v>179</v>
      </c>
      <c r="AT189" s="71">
        <v>145</v>
      </c>
      <c r="AU189" s="71">
        <v>102</v>
      </c>
      <c r="AV189" s="71">
        <v>5</v>
      </c>
      <c r="AW189" s="71">
        <v>23</v>
      </c>
      <c r="AX189" s="71">
        <v>66</v>
      </c>
      <c r="AY189" s="71">
        <v>34</v>
      </c>
      <c r="AZ189" s="71">
        <v>34</v>
      </c>
      <c r="BA189" s="226" t="s">
        <v>11</v>
      </c>
      <c r="BB189" s="148" t="s">
        <v>90</v>
      </c>
      <c r="BC189" s="152">
        <v>39</v>
      </c>
      <c r="BD189" s="71">
        <v>25</v>
      </c>
      <c r="BE189" s="71">
        <v>2</v>
      </c>
      <c r="BF189" s="152">
        <v>1</v>
      </c>
      <c r="BG189" s="32">
        <v>0</v>
      </c>
      <c r="BH189" s="152">
        <v>40</v>
      </c>
      <c r="BI189" s="152">
        <v>25</v>
      </c>
      <c r="BJ189" s="226" t="s">
        <v>11</v>
      </c>
      <c r="BK189" s="148" t="s">
        <v>90</v>
      </c>
      <c r="BL189" s="71">
        <v>26</v>
      </c>
      <c r="BM189" s="71">
        <v>1</v>
      </c>
      <c r="BN189" s="71">
        <v>21</v>
      </c>
      <c r="BO189" s="71">
        <v>17</v>
      </c>
      <c r="BP189" s="71">
        <v>4</v>
      </c>
      <c r="BQ189" s="71">
        <v>10</v>
      </c>
      <c r="BR189" s="71">
        <v>26</v>
      </c>
      <c r="BS189" s="71">
        <v>13</v>
      </c>
      <c r="BT189" s="71">
        <v>0</v>
      </c>
      <c r="BU189" s="71">
        <v>50</v>
      </c>
      <c r="BV189" s="71">
        <v>0</v>
      </c>
      <c r="BW189" s="71">
        <v>0</v>
      </c>
      <c r="BX189" s="79"/>
      <c r="BY189" s="80" t="s">
        <v>11</v>
      </c>
      <c r="BZ189" s="80" t="s">
        <v>2454</v>
      </c>
      <c r="CA189" s="78">
        <v>1226</v>
      </c>
    </row>
    <row r="190" spans="1:79" ht="13.15" customHeight="1">
      <c r="A190" s="226"/>
      <c r="B190" s="148" t="s">
        <v>91</v>
      </c>
      <c r="C190" s="71">
        <v>0</v>
      </c>
      <c r="D190" s="71">
        <v>0</v>
      </c>
      <c r="E190" s="71">
        <v>0</v>
      </c>
      <c r="F190" s="71">
        <v>0</v>
      </c>
      <c r="G190" s="71">
        <v>0</v>
      </c>
      <c r="H190" s="71">
        <v>0</v>
      </c>
      <c r="I190" s="71">
        <v>0</v>
      </c>
      <c r="J190" s="71">
        <v>0</v>
      </c>
      <c r="K190" s="71">
        <v>0</v>
      </c>
      <c r="L190" s="71">
        <v>0</v>
      </c>
      <c r="M190" s="146">
        <v>0</v>
      </c>
      <c r="N190" s="146">
        <v>0</v>
      </c>
      <c r="O190" s="226"/>
      <c r="P190" s="148" t="s">
        <v>91</v>
      </c>
      <c r="Q190" s="71">
        <v>0</v>
      </c>
      <c r="R190" s="71">
        <v>0</v>
      </c>
      <c r="S190" s="71">
        <v>0</v>
      </c>
      <c r="T190" s="71">
        <v>0</v>
      </c>
      <c r="U190" s="71">
        <v>0</v>
      </c>
      <c r="V190" s="71">
        <v>0</v>
      </c>
      <c r="W190" s="71">
        <v>0</v>
      </c>
      <c r="X190" s="71">
        <v>0</v>
      </c>
      <c r="Y190" s="71">
        <v>0</v>
      </c>
      <c r="Z190" s="71">
        <v>0</v>
      </c>
      <c r="AA190" s="146">
        <v>0</v>
      </c>
      <c r="AB190" s="146">
        <v>0</v>
      </c>
      <c r="AC190" s="226"/>
      <c r="AD190" s="148" t="s">
        <v>91</v>
      </c>
      <c r="AE190" s="31">
        <v>0</v>
      </c>
      <c r="AF190" s="31">
        <v>0</v>
      </c>
      <c r="AG190" s="31">
        <v>0</v>
      </c>
      <c r="AH190" s="31">
        <v>0</v>
      </c>
      <c r="AI190" s="31">
        <v>0</v>
      </c>
      <c r="AJ190" s="146">
        <v>0</v>
      </c>
      <c r="AK190" s="125">
        <v>0</v>
      </c>
      <c r="AL190" s="71">
        <v>0</v>
      </c>
      <c r="AM190" s="71">
        <v>0</v>
      </c>
      <c r="AN190" s="71">
        <v>0</v>
      </c>
      <c r="AO190" s="71">
        <v>0</v>
      </c>
      <c r="AP190" s="226"/>
      <c r="AQ190" s="148" t="s">
        <v>91</v>
      </c>
      <c r="AR190" s="71">
        <v>0</v>
      </c>
      <c r="AS190" s="71">
        <v>0</v>
      </c>
      <c r="AT190" s="71">
        <v>0</v>
      </c>
      <c r="AU190" s="71">
        <v>0</v>
      </c>
      <c r="AV190" s="71">
        <v>0</v>
      </c>
      <c r="AW190" s="71">
        <v>0</v>
      </c>
      <c r="AX190" s="71">
        <v>0</v>
      </c>
      <c r="AY190" s="71">
        <v>0</v>
      </c>
      <c r="AZ190" s="71">
        <v>0</v>
      </c>
      <c r="BA190" s="226"/>
      <c r="BB190" s="148" t="s">
        <v>91</v>
      </c>
      <c r="BC190" s="152">
        <v>0</v>
      </c>
      <c r="BD190" s="71">
        <v>0</v>
      </c>
      <c r="BE190" s="71">
        <v>0</v>
      </c>
      <c r="BF190" s="152">
        <v>0</v>
      </c>
      <c r="BG190" s="32">
        <v>0</v>
      </c>
      <c r="BH190" s="152">
        <v>0</v>
      </c>
      <c r="BI190" s="152">
        <v>0</v>
      </c>
      <c r="BJ190" s="226"/>
      <c r="BK190" s="148" t="s">
        <v>91</v>
      </c>
      <c r="BL190" s="71">
        <v>0</v>
      </c>
      <c r="BM190" s="71">
        <v>0</v>
      </c>
      <c r="BN190" s="71">
        <v>0</v>
      </c>
      <c r="BO190" s="71">
        <v>0</v>
      </c>
      <c r="BP190" s="71">
        <v>0</v>
      </c>
      <c r="BQ190" s="71">
        <v>0</v>
      </c>
      <c r="BR190" s="71">
        <v>0</v>
      </c>
      <c r="BS190" s="71">
        <v>0</v>
      </c>
      <c r="BT190" s="71">
        <v>0</v>
      </c>
      <c r="BU190" s="71">
        <v>0</v>
      </c>
      <c r="BV190" s="71">
        <v>0</v>
      </c>
      <c r="BW190" s="71">
        <v>0</v>
      </c>
      <c r="BX190" s="79"/>
      <c r="BY190" s="80" t="s">
        <v>11</v>
      </c>
      <c r="BZ190" s="80" t="s">
        <v>2455</v>
      </c>
      <c r="CA190" s="78">
        <v>0</v>
      </c>
    </row>
    <row r="191" spans="1:79" ht="13.15" customHeight="1">
      <c r="A191" s="226"/>
      <c r="B191" s="25" t="s">
        <v>73</v>
      </c>
      <c r="C191" s="26">
        <v>375</v>
      </c>
      <c r="D191" s="26">
        <v>193</v>
      </c>
      <c r="E191" s="26">
        <v>350</v>
      </c>
      <c r="F191" s="26">
        <v>200</v>
      </c>
      <c r="G191" s="26">
        <v>317</v>
      </c>
      <c r="H191" s="26">
        <v>161</v>
      </c>
      <c r="I191" s="26">
        <v>260</v>
      </c>
      <c r="J191" s="26">
        <v>142</v>
      </c>
      <c r="K191" s="26">
        <v>185</v>
      </c>
      <c r="L191" s="26">
        <v>100</v>
      </c>
      <c r="M191" s="41">
        <v>1487</v>
      </c>
      <c r="N191" s="41">
        <v>796</v>
      </c>
      <c r="O191" s="226"/>
      <c r="P191" s="42" t="s">
        <v>73</v>
      </c>
      <c r="Q191" s="26">
        <v>2</v>
      </c>
      <c r="R191" s="26">
        <v>1</v>
      </c>
      <c r="S191" s="26">
        <v>6</v>
      </c>
      <c r="T191" s="26">
        <v>2</v>
      </c>
      <c r="U191" s="26">
        <v>7</v>
      </c>
      <c r="V191" s="26">
        <v>5</v>
      </c>
      <c r="W191" s="26">
        <v>5</v>
      </c>
      <c r="X191" s="26">
        <v>2</v>
      </c>
      <c r="Y191" s="26">
        <v>3</v>
      </c>
      <c r="Z191" s="26">
        <v>3</v>
      </c>
      <c r="AA191" s="41">
        <v>23</v>
      </c>
      <c r="AB191" s="41">
        <v>13</v>
      </c>
      <c r="AC191" s="226"/>
      <c r="AD191" s="42" t="s">
        <v>73</v>
      </c>
      <c r="AE191" s="41">
        <v>14</v>
      </c>
      <c r="AF191" s="41">
        <v>14</v>
      </c>
      <c r="AG191" s="41">
        <v>12</v>
      </c>
      <c r="AH191" s="41">
        <v>11</v>
      </c>
      <c r="AI191" s="41">
        <v>10</v>
      </c>
      <c r="AJ191" s="41">
        <v>61</v>
      </c>
      <c r="AK191" s="26">
        <v>37</v>
      </c>
      <c r="AL191" s="26">
        <v>33</v>
      </c>
      <c r="AM191" s="26">
        <v>17</v>
      </c>
      <c r="AN191" s="26">
        <v>2</v>
      </c>
      <c r="AO191" s="26">
        <v>12</v>
      </c>
      <c r="AP191" s="226"/>
      <c r="AQ191" s="42" t="s">
        <v>73</v>
      </c>
      <c r="AR191" s="26">
        <v>0</v>
      </c>
      <c r="AS191" s="26">
        <v>179</v>
      </c>
      <c r="AT191" s="26">
        <v>145</v>
      </c>
      <c r="AU191" s="26">
        <v>102</v>
      </c>
      <c r="AV191" s="26">
        <v>5</v>
      </c>
      <c r="AW191" s="26">
        <v>23</v>
      </c>
      <c r="AX191" s="26">
        <v>66</v>
      </c>
      <c r="AY191" s="26">
        <v>34</v>
      </c>
      <c r="AZ191" s="26">
        <v>34</v>
      </c>
      <c r="BA191" s="226"/>
      <c r="BB191" s="42" t="s">
        <v>73</v>
      </c>
      <c r="BC191" s="41">
        <v>39</v>
      </c>
      <c r="BD191" s="26">
        <v>25</v>
      </c>
      <c r="BE191" s="26">
        <v>2</v>
      </c>
      <c r="BF191" s="41">
        <v>1</v>
      </c>
      <c r="BG191" s="41">
        <v>0</v>
      </c>
      <c r="BH191" s="41">
        <v>40</v>
      </c>
      <c r="BI191" s="41">
        <v>25</v>
      </c>
      <c r="BJ191" s="226"/>
      <c r="BK191" s="42" t="s">
        <v>73</v>
      </c>
      <c r="BL191" s="41">
        <v>26</v>
      </c>
      <c r="BM191" s="41">
        <v>1</v>
      </c>
      <c r="BN191" s="41">
        <v>21</v>
      </c>
      <c r="BO191" s="41">
        <v>17</v>
      </c>
      <c r="BP191" s="41">
        <v>4</v>
      </c>
      <c r="BQ191" s="41">
        <v>10</v>
      </c>
      <c r="BR191" s="41">
        <v>26</v>
      </c>
      <c r="BS191" s="41">
        <v>13</v>
      </c>
      <c r="BT191" s="41">
        <v>0</v>
      </c>
      <c r="BU191" s="41">
        <v>50</v>
      </c>
      <c r="BV191" s="41">
        <v>0</v>
      </c>
      <c r="BW191" s="41">
        <v>0</v>
      </c>
      <c r="BX191" s="79"/>
      <c r="BY191" s="80" t="s">
        <v>11</v>
      </c>
      <c r="BZ191" s="80" t="s">
        <v>2456</v>
      </c>
      <c r="CA191" s="78">
        <v>1226</v>
      </c>
    </row>
    <row r="192" spans="1:79" ht="13.15" customHeight="1">
      <c r="A192" s="226" t="s">
        <v>12</v>
      </c>
      <c r="B192" s="148" t="s">
        <v>90</v>
      </c>
      <c r="C192" s="71">
        <v>70</v>
      </c>
      <c r="D192" s="71">
        <v>33</v>
      </c>
      <c r="E192" s="71">
        <v>36</v>
      </c>
      <c r="F192" s="71">
        <v>18</v>
      </c>
      <c r="G192" s="71">
        <v>40</v>
      </c>
      <c r="H192" s="71">
        <v>18</v>
      </c>
      <c r="I192" s="71">
        <v>39</v>
      </c>
      <c r="J192" s="71">
        <v>22</v>
      </c>
      <c r="K192" s="71">
        <v>17</v>
      </c>
      <c r="L192" s="71">
        <v>12</v>
      </c>
      <c r="M192" s="146">
        <v>202</v>
      </c>
      <c r="N192" s="146">
        <v>103</v>
      </c>
      <c r="O192" s="226" t="s">
        <v>12</v>
      </c>
      <c r="P192" s="148" t="s">
        <v>90</v>
      </c>
      <c r="Q192" s="71">
        <v>5</v>
      </c>
      <c r="R192" s="71">
        <v>2</v>
      </c>
      <c r="S192" s="71">
        <v>1</v>
      </c>
      <c r="T192" s="71">
        <v>0</v>
      </c>
      <c r="U192" s="71">
        <v>1</v>
      </c>
      <c r="V192" s="71">
        <v>1</v>
      </c>
      <c r="W192" s="71">
        <v>3</v>
      </c>
      <c r="X192" s="71">
        <v>2</v>
      </c>
      <c r="Y192" s="71">
        <v>0</v>
      </c>
      <c r="Z192" s="71">
        <v>0</v>
      </c>
      <c r="AA192" s="146">
        <v>10</v>
      </c>
      <c r="AB192" s="146">
        <v>5</v>
      </c>
      <c r="AC192" s="226" t="s">
        <v>12</v>
      </c>
      <c r="AD192" s="148" t="s">
        <v>90</v>
      </c>
      <c r="AE192" s="31">
        <v>1</v>
      </c>
      <c r="AF192" s="31">
        <v>1</v>
      </c>
      <c r="AG192" s="31">
        <v>1</v>
      </c>
      <c r="AH192" s="31">
        <v>1</v>
      </c>
      <c r="AI192" s="31">
        <v>1</v>
      </c>
      <c r="AJ192" s="146">
        <v>5</v>
      </c>
      <c r="AK192" s="125">
        <v>5</v>
      </c>
      <c r="AL192" s="71">
        <v>5</v>
      </c>
      <c r="AM192" s="71">
        <v>5</v>
      </c>
      <c r="AN192" s="71">
        <v>0</v>
      </c>
      <c r="AO192" s="71">
        <v>1</v>
      </c>
      <c r="AP192" s="226" t="s">
        <v>12</v>
      </c>
      <c r="AQ192" s="148" t="s">
        <v>90</v>
      </c>
      <c r="AR192" s="71">
        <v>0</v>
      </c>
      <c r="AS192" s="71">
        <v>72</v>
      </c>
      <c r="AT192" s="71">
        <v>0</v>
      </c>
      <c r="AU192" s="71">
        <v>0</v>
      </c>
      <c r="AV192" s="71">
        <v>0</v>
      </c>
      <c r="AW192" s="71">
        <v>0</v>
      </c>
      <c r="AX192" s="71">
        <v>4</v>
      </c>
      <c r="AY192" s="71">
        <v>4</v>
      </c>
      <c r="AZ192" s="71">
        <v>4</v>
      </c>
      <c r="BA192" s="226" t="s">
        <v>12</v>
      </c>
      <c r="BB192" s="148" t="s">
        <v>90</v>
      </c>
      <c r="BC192" s="152">
        <v>5</v>
      </c>
      <c r="BD192" s="71">
        <v>4</v>
      </c>
      <c r="BE192" s="71">
        <v>0</v>
      </c>
      <c r="BF192" s="152">
        <v>0</v>
      </c>
      <c r="BG192" s="32">
        <v>0</v>
      </c>
      <c r="BH192" s="152">
        <v>5</v>
      </c>
      <c r="BI192" s="152">
        <v>4</v>
      </c>
      <c r="BJ192" s="226" t="s">
        <v>12</v>
      </c>
      <c r="BK192" s="148" t="s">
        <v>90</v>
      </c>
      <c r="BL192" s="71">
        <v>0</v>
      </c>
      <c r="BM192" s="71">
        <v>0</v>
      </c>
      <c r="BN192" s="71">
        <v>0</v>
      </c>
      <c r="BO192" s="71">
        <v>0</v>
      </c>
      <c r="BP192" s="71">
        <v>0</v>
      </c>
      <c r="BQ192" s="71">
        <v>0</v>
      </c>
      <c r="BR192" s="71">
        <v>0</v>
      </c>
      <c r="BS192" s="71">
        <v>0</v>
      </c>
      <c r="BT192" s="71">
        <v>0</v>
      </c>
      <c r="BU192" s="71">
        <v>0</v>
      </c>
      <c r="BV192" s="71">
        <v>0</v>
      </c>
      <c r="BW192" s="71">
        <v>0</v>
      </c>
      <c r="BX192" s="79"/>
      <c r="BY192" s="80" t="s">
        <v>12</v>
      </c>
      <c r="BZ192" s="80" t="s">
        <v>2457</v>
      </c>
      <c r="CA192" s="78">
        <v>144</v>
      </c>
    </row>
    <row r="193" spans="1:79" ht="13.15" customHeight="1">
      <c r="A193" s="226"/>
      <c r="B193" s="148" t="s">
        <v>91</v>
      </c>
      <c r="C193" s="71">
        <v>0</v>
      </c>
      <c r="D193" s="71">
        <v>0</v>
      </c>
      <c r="E193" s="71">
        <v>0</v>
      </c>
      <c r="F193" s="71">
        <v>0</v>
      </c>
      <c r="G193" s="71">
        <v>0</v>
      </c>
      <c r="H193" s="71">
        <v>0</v>
      </c>
      <c r="I193" s="71">
        <v>0</v>
      </c>
      <c r="J193" s="71">
        <v>0</v>
      </c>
      <c r="K193" s="71">
        <v>0</v>
      </c>
      <c r="L193" s="71">
        <v>0</v>
      </c>
      <c r="M193" s="146">
        <v>0</v>
      </c>
      <c r="N193" s="146">
        <v>0</v>
      </c>
      <c r="O193" s="226"/>
      <c r="P193" s="148" t="s">
        <v>91</v>
      </c>
      <c r="Q193" s="71">
        <v>0</v>
      </c>
      <c r="R193" s="71">
        <v>0</v>
      </c>
      <c r="S193" s="71">
        <v>0</v>
      </c>
      <c r="T193" s="71">
        <v>0</v>
      </c>
      <c r="U193" s="71">
        <v>0</v>
      </c>
      <c r="V193" s="71">
        <v>0</v>
      </c>
      <c r="W193" s="71">
        <v>0</v>
      </c>
      <c r="X193" s="71">
        <v>0</v>
      </c>
      <c r="Y193" s="71">
        <v>0</v>
      </c>
      <c r="Z193" s="71">
        <v>0</v>
      </c>
      <c r="AA193" s="146">
        <v>0</v>
      </c>
      <c r="AB193" s="146">
        <v>0</v>
      </c>
      <c r="AC193" s="226"/>
      <c r="AD193" s="148" t="s">
        <v>91</v>
      </c>
      <c r="AE193" s="31">
        <v>0</v>
      </c>
      <c r="AF193" s="31">
        <v>0</v>
      </c>
      <c r="AG193" s="31">
        <v>0</v>
      </c>
      <c r="AH193" s="31">
        <v>0</v>
      </c>
      <c r="AI193" s="31">
        <v>0</v>
      </c>
      <c r="AJ193" s="146">
        <v>0</v>
      </c>
      <c r="AK193" s="125">
        <v>0</v>
      </c>
      <c r="AL193" s="71">
        <v>0</v>
      </c>
      <c r="AM193" s="71">
        <v>0</v>
      </c>
      <c r="AN193" s="71">
        <v>0</v>
      </c>
      <c r="AO193" s="71">
        <v>0</v>
      </c>
      <c r="AP193" s="226"/>
      <c r="AQ193" s="148" t="s">
        <v>91</v>
      </c>
      <c r="AR193" s="71">
        <v>0</v>
      </c>
      <c r="AS193" s="71">
        <v>0</v>
      </c>
      <c r="AT193" s="71">
        <v>0</v>
      </c>
      <c r="AU193" s="71">
        <v>0</v>
      </c>
      <c r="AV193" s="71">
        <v>0</v>
      </c>
      <c r="AW193" s="71">
        <v>0</v>
      </c>
      <c r="AX193" s="71">
        <v>0</v>
      </c>
      <c r="AY193" s="71">
        <v>0</v>
      </c>
      <c r="AZ193" s="71">
        <v>0</v>
      </c>
      <c r="BA193" s="226"/>
      <c r="BB193" s="148" t="s">
        <v>91</v>
      </c>
      <c r="BC193" s="152">
        <v>0</v>
      </c>
      <c r="BD193" s="71">
        <v>0</v>
      </c>
      <c r="BE193" s="71">
        <v>0</v>
      </c>
      <c r="BF193" s="152">
        <v>0</v>
      </c>
      <c r="BG193" s="32">
        <v>0</v>
      </c>
      <c r="BH193" s="152">
        <v>0</v>
      </c>
      <c r="BI193" s="152">
        <v>0</v>
      </c>
      <c r="BJ193" s="226"/>
      <c r="BK193" s="148" t="s">
        <v>91</v>
      </c>
      <c r="BL193" s="71">
        <v>0</v>
      </c>
      <c r="BM193" s="71">
        <v>0</v>
      </c>
      <c r="BN193" s="71">
        <v>0</v>
      </c>
      <c r="BO193" s="71">
        <v>0</v>
      </c>
      <c r="BP193" s="71">
        <v>0</v>
      </c>
      <c r="BQ193" s="71">
        <v>0</v>
      </c>
      <c r="BR193" s="71">
        <v>0</v>
      </c>
      <c r="BS193" s="71">
        <v>0</v>
      </c>
      <c r="BT193" s="71">
        <v>0</v>
      </c>
      <c r="BU193" s="71">
        <v>0</v>
      </c>
      <c r="BV193" s="71">
        <v>0</v>
      </c>
      <c r="BW193" s="71">
        <v>0</v>
      </c>
      <c r="BX193" s="79"/>
      <c r="BY193" s="80" t="s">
        <v>12</v>
      </c>
      <c r="BZ193" s="80" t="s">
        <v>2458</v>
      </c>
      <c r="CA193" s="78">
        <v>0</v>
      </c>
    </row>
    <row r="194" spans="1:79" ht="13.15" customHeight="1">
      <c r="A194" s="226"/>
      <c r="B194" s="25" t="s">
        <v>73</v>
      </c>
      <c r="C194" s="26">
        <v>70</v>
      </c>
      <c r="D194" s="26">
        <v>33</v>
      </c>
      <c r="E194" s="26">
        <v>36</v>
      </c>
      <c r="F194" s="26">
        <v>18</v>
      </c>
      <c r="G194" s="26">
        <v>40</v>
      </c>
      <c r="H194" s="26">
        <v>18</v>
      </c>
      <c r="I194" s="26">
        <v>39</v>
      </c>
      <c r="J194" s="26">
        <v>22</v>
      </c>
      <c r="K194" s="26">
        <v>17</v>
      </c>
      <c r="L194" s="26">
        <v>12</v>
      </c>
      <c r="M194" s="41">
        <v>202</v>
      </c>
      <c r="N194" s="41">
        <v>103</v>
      </c>
      <c r="O194" s="226"/>
      <c r="P194" s="42" t="s">
        <v>73</v>
      </c>
      <c r="Q194" s="26">
        <v>5</v>
      </c>
      <c r="R194" s="26">
        <v>2</v>
      </c>
      <c r="S194" s="26">
        <v>1</v>
      </c>
      <c r="T194" s="26">
        <v>0</v>
      </c>
      <c r="U194" s="26">
        <v>1</v>
      </c>
      <c r="V194" s="26">
        <v>1</v>
      </c>
      <c r="W194" s="26">
        <v>3</v>
      </c>
      <c r="X194" s="26">
        <v>2</v>
      </c>
      <c r="Y194" s="26">
        <v>0</v>
      </c>
      <c r="Z194" s="26">
        <v>0</v>
      </c>
      <c r="AA194" s="41">
        <v>10</v>
      </c>
      <c r="AB194" s="41">
        <v>5</v>
      </c>
      <c r="AC194" s="226"/>
      <c r="AD194" s="42" t="s">
        <v>73</v>
      </c>
      <c r="AE194" s="41">
        <v>1</v>
      </c>
      <c r="AF194" s="41">
        <v>1</v>
      </c>
      <c r="AG194" s="41">
        <v>1</v>
      </c>
      <c r="AH194" s="41">
        <v>1</v>
      </c>
      <c r="AI194" s="41">
        <v>1</v>
      </c>
      <c r="AJ194" s="41">
        <v>5</v>
      </c>
      <c r="AK194" s="26">
        <v>5</v>
      </c>
      <c r="AL194" s="26">
        <v>5</v>
      </c>
      <c r="AM194" s="26">
        <v>5</v>
      </c>
      <c r="AN194" s="26">
        <v>0</v>
      </c>
      <c r="AO194" s="26">
        <v>1</v>
      </c>
      <c r="AP194" s="226"/>
      <c r="AQ194" s="42" t="s">
        <v>73</v>
      </c>
      <c r="AR194" s="26">
        <v>0</v>
      </c>
      <c r="AS194" s="26">
        <v>72</v>
      </c>
      <c r="AT194" s="26">
        <v>0</v>
      </c>
      <c r="AU194" s="26">
        <v>0</v>
      </c>
      <c r="AV194" s="26">
        <v>0</v>
      </c>
      <c r="AW194" s="26">
        <v>0</v>
      </c>
      <c r="AX194" s="26">
        <v>4</v>
      </c>
      <c r="AY194" s="26">
        <v>4</v>
      </c>
      <c r="AZ194" s="26">
        <v>4</v>
      </c>
      <c r="BA194" s="226"/>
      <c r="BB194" s="42" t="s">
        <v>73</v>
      </c>
      <c r="BC194" s="41">
        <v>5</v>
      </c>
      <c r="BD194" s="26">
        <v>4</v>
      </c>
      <c r="BE194" s="26">
        <v>0</v>
      </c>
      <c r="BF194" s="41">
        <v>0</v>
      </c>
      <c r="BG194" s="41">
        <v>0</v>
      </c>
      <c r="BH194" s="41">
        <v>5</v>
      </c>
      <c r="BI194" s="41">
        <v>4</v>
      </c>
      <c r="BJ194" s="226"/>
      <c r="BK194" s="42" t="s">
        <v>73</v>
      </c>
      <c r="BL194" s="41">
        <v>0</v>
      </c>
      <c r="BM194" s="41">
        <v>0</v>
      </c>
      <c r="BN194" s="41">
        <v>0</v>
      </c>
      <c r="BO194" s="41">
        <v>0</v>
      </c>
      <c r="BP194" s="41">
        <v>0</v>
      </c>
      <c r="BQ194" s="41">
        <v>0</v>
      </c>
      <c r="BR194" s="41">
        <v>0</v>
      </c>
      <c r="BS194" s="41">
        <v>0</v>
      </c>
      <c r="BT194" s="41">
        <v>0</v>
      </c>
      <c r="BU194" s="41">
        <v>0</v>
      </c>
      <c r="BV194" s="41">
        <v>0</v>
      </c>
      <c r="BW194" s="41">
        <v>0</v>
      </c>
      <c r="BX194" s="79"/>
      <c r="BY194" s="80" t="s">
        <v>12</v>
      </c>
      <c r="BZ194" s="80" t="s">
        <v>2459</v>
      </c>
      <c r="CA194" s="78">
        <v>144</v>
      </c>
    </row>
    <row r="195" spans="1:79" ht="13.15" customHeight="1">
      <c r="A195" s="226" t="s">
        <v>13</v>
      </c>
      <c r="B195" s="148" t="s">
        <v>90</v>
      </c>
      <c r="C195" s="71">
        <v>193</v>
      </c>
      <c r="D195" s="71">
        <v>93</v>
      </c>
      <c r="E195" s="71">
        <v>121</v>
      </c>
      <c r="F195" s="71">
        <v>55</v>
      </c>
      <c r="G195" s="71">
        <v>137</v>
      </c>
      <c r="H195" s="71">
        <v>75</v>
      </c>
      <c r="I195" s="71">
        <v>105</v>
      </c>
      <c r="J195" s="71">
        <v>52</v>
      </c>
      <c r="K195" s="71">
        <v>78</v>
      </c>
      <c r="L195" s="71">
        <v>43</v>
      </c>
      <c r="M195" s="146">
        <v>634</v>
      </c>
      <c r="N195" s="146">
        <v>318</v>
      </c>
      <c r="O195" s="226" t="s">
        <v>13</v>
      </c>
      <c r="P195" s="148" t="s">
        <v>90</v>
      </c>
      <c r="Q195" s="71">
        <v>7</v>
      </c>
      <c r="R195" s="71">
        <v>1</v>
      </c>
      <c r="S195" s="71">
        <v>2</v>
      </c>
      <c r="T195" s="71">
        <v>0</v>
      </c>
      <c r="U195" s="71">
        <v>4</v>
      </c>
      <c r="V195" s="71">
        <v>1</v>
      </c>
      <c r="W195" s="71">
        <v>0</v>
      </c>
      <c r="X195" s="71">
        <v>0</v>
      </c>
      <c r="Y195" s="71">
        <v>2</v>
      </c>
      <c r="Z195" s="71">
        <v>1</v>
      </c>
      <c r="AA195" s="146">
        <v>15</v>
      </c>
      <c r="AB195" s="146">
        <v>3</v>
      </c>
      <c r="AC195" s="226" t="s">
        <v>13</v>
      </c>
      <c r="AD195" s="148" t="s">
        <v>90</v>
      </c>
      <c r="AE195" s="31">
        <v>5</v>
      </c>
      <c r="AF195" s="31">
        <v>5</v>
      </c>
      <c r="AG195" s="31">
        <v>4</v>
      </c>
      <c r="AH195" s="31">
        <v>4</v>
      </c>
      <c r="AI195" s="31">
        <v>5</v>
      </c>
      <c r="AJ195" s="146">
        <v>23</v>
      </c>
      <c r="AK195" s="125">
        <v>18</v>
      </c>
      <c r="AL195" s="71">
        <v>14</v>
      </c>
      <c r="AM195" s="71">
        <v>3</v>
      </c>
      <c r="AN195" s="71">
        <v>0</v>
      </c>
      <c r="AO195" s="71">
        <v>4</v>
      </c>
      <c r="AP195" s="226" t="s">
        <v>13</v>
      </c>
      <c r="AQ195" s="148" t="s">
        <v>90</v>
      </c>
      <c r="AR195" s="71">
        <v>0</v>
      </c>
      <c r="AS195" s="71">
        <v>173</v>
      </c>
      <c r="AT195" s="71">
        <v>20</v>
      </c>
      <c r="AU195" s="71">
        <v>12</v>
      </c>
      <c r="AV195" s="71">
        <v>23</v>
      </c>
      <c r="AW195" s="71">
        <v>0</v>
      </c>
      <c r="AX195" s="71">
        <v>18</v>
      </c>
      <c r="AY195" s="71">
        <v>14</v>
      </c>
      <c r="AZ195" s="71">
        <v>14</v>
      </c>
      <c r="BA195" s="226" t="s">
        <v>13</v>
      </c>
      <c r="BB195" s="148" t="s">
        <v>90</v>
      </c>
      <c r="BC195" s="152">
        <v>21</v>
      </c>
      <c r="BD195" s="71">
        <v>11</v>
      </c>
      <c r="BE195" s="71">
        <v>0</v>
      </c>
      <c r="BF195" s="152">
        <v>3</v>
      </c>
      <c r="BG195" s="32">
        <v>2</v>
      </c>
      <c r="BH195" s="152">
        <v>24</v>
      </c>
      <c r="BI195" s="152">
        <v>13</v>
      </c>
      <c r="BJ195" s="226" t="s">
        <v>13</v>
      </c>
      <c r="BK195" s="148" t="s">
        <v>90</v>
      </c>
      <c r="BL195" s="71">
        <v>28</v>
      </c>
      <c r="BM195" s="71">
        <v>10</v>
      </c>
      <c r="BN195" s="71">
        <v>10</v>
      </c>
      <c r="BO195" s="71">
        <v>40</v>
      </c>
      <c r="BP195" s="71">
        <v>8</v>
      </c>
      <c r="BQ195" s="71">
        <v>20</v>
      </c>
      <c r="BR195" s="71">
        <v>33</v>
      </c>
      <c r="BS195" s="71">
        <v>12</v>
      </c>
      <c r="BT195" s="71">
        <v>0</v>
      </c>
      <c r="BU195" s="71">
        <v>0</v>
      </c>
      <c r="BV195" s="71">
        <v>0</v>
      </c>
      <c r="BW195" s="71">
        <v>0</v>
      </c>
      <c r="BX195" s="79"/>
      <c r="BY195" s="80" t="s">
        <v>13</v>
      </c>
      <c r="BZ195" s="80" t="s">
        <v>2460</v>
      </c>
      <c r="CA195" s="78">
        <v>569</v>
      </c>
    </row>
    <row r="196" spans="1:79" ht="13.15" customHeight="1">
      <c r="A196" s="226"/>
      <c r="B196" s="148" t="s">
        <v>91</v>
      </c>
      <c r="C196" s="71">
        <v>0</v>
      </c>
      <c r="D196" s="71">
        <v>0</v>
      </c>
      <c r="E196" s="71">
        <v>0</v>
      </c>
      <c r="F196" s="71">
        <v>0</v>
      </c>
      <c r="G196" s="71">
        <v>0</v>
      </c>
      <c r="H196" s="71">
        <v>0</v>
      </c>
      <c r="I196" s="71">
        <v>0</v>
      </c>
      <c r="J196" s="71">
        <v>0</v>
      </c>
      <c r="K196" s="71">
        <v>0</v>
      </c>
      <c r="L196" s="71">
        <v>0</v>
      </c>
      <c r="M196" s="146">
        <v>0</v>
      </c>
      <c r="N196" s="146">
        <v>0</v>
      </c>
      <c r="O196" s="226"/>
      <c r="P196" s="148" t="s">
        <v>91</v>
      </c>
      <c r="Q196" s="71">
        <v>0</v>
      </c>
      <c r="R196" s="71">
        <v>0</v>
      </c>
      <c r="S196" s="71">
        <v>0</v>
      </c>
      <c r="T196" s="71">
        <v>0</v>
      </c>
      <c r="U196" s="71">
        <v>0</v>
      </c>
      <c r="V196" s="71">
        <v>0</v>
      </c>
      <c r="W196" s="71">
        <v>0</v>
      </c>
      <c r="X196" s="71">
        <v>0</v>
      </c>
      <c r="Y196" s="71">
        <v>0</v>
      </c>
      <c r="Z196" s="71">
        <v>0</v>
      </c>
      <c r="AA196" s="146">
        <v>0</v>
      </c>
      <c r="AB196" s="146">
        <v>0</v>
      </c>
      <c r="AC196" s="226"/>
      <c r="AD196" s="148" t="s">
        <v>91</v>
      </c>
      <c r="AE196" s="31">
        <v>0</v>
      </c>
      <c r="AF196" s="31">
        <v>0</v>
      </c>
      <c r="AG196" s="31">
        <v>0</v>
      </c>
      <c r="AH196" s="31">
        <v>0</v>
      </c>
      <c r="AI196" s="31">
        <v>0</v>
      </c>
      <c r="AJ196" s="146">
        <v>0</v>
      </c>
      <c r="AK196" s="125">
        <v>0</v>
      </c>
      <c r="AL196" s="71">
        <v>0</v>
      </c>
      <c r="AM196" s="71">
        <v>0</v>
      </c>
      <c r="AN196" s="71">
        <v>0</v>
      </c>
      <c r="AO196" s="71">
        <v>0</v>
      </c>
      <c r="AP196" s="226"/>
      <c r="AQ196" s="148" t="s">
        <v>91</v>
      </c>
      <c r="AR196" s="71">
        <v>0</v>
      </c>
      <c r="AS196" s="71">
        <v>0</v>
      </c>
      <c r="AT196" s="71">
        <v>0</v>
      </c>
      <c r="AU196" s="71">
        <v>0</v>
      </c>
      <c r="AV196" s="71">
        <v>0</v>
      </c>
      <c r="AW196" s="71">
        <v>0</v>
      </c>
      <c r="AX196" s="71">
        <v>0</v>
      </c>
      <c r="AY196" s="71">
        <v>0</v>
      </c>
      <c r="AZ196" s="71">
        <v>0</v>
      </c>
      <c r="BA196" s="226"/>
      <c r="BB196" s="148" t="s">
        <v>91</v>
      </c>
      <c r="BC196" s="152">
        <v>0</v>
      </c>
      <c r="BD196" s="71">
        <v>0</v>
      </c>
      <c r="BE196" s="71">
        <v>0</v>
      </c>
      <c r="BF196" s="152">
        <v>0</v>
      </c>
      <c r="BG196" s="32">
        <v>0</v>
      </c>
      <c r="BH196" s="152">
        <v>0</v>
      </c>
      <c r="BI196" s="152">
        <v>0</v>
      </c>
      <c r="BJ196" s="226"/>
      <c r="BK196" s="148" t="s">
        <v>91</v>
      </c>
      <c r="BL196" s="71">
        <v>0</v>
      </c>
      <c r="BM196" s="71">
        <v>0</v>
      </c>
      <c r="BN196" s="71">
        <v>0</v>
      </c>
      <c r="BO196" s="71">
        <v>0</v>
      </c>
      <c r="BP196" s="71">
        <v>0</v>
      </c>
      <c r="BQ196" s="71">
        <v>0</v>
      </c>
      <c r="BR196" s="71">
        <v>0</v>
      </c>
      <c r="BS196" s="71">
        <v>0</v>
      </c>
      <c r="BT196" s="71">
        <v>0</v>
      </c>
      <c r="BU196" s="71">
        <v>0</v>
      </c>
      <c r="BV196" s="71">
        <v>0</v>
      </c>
      <c r="BW196" s="71">
        <v>0</v>
      </c>
      <c r="BX196" s="79"/>
      <c r="BY196" s="80" t="s">
        <v>13</v>
      </c>
      <c r="BZ196" s="80" t="s">
        <v>2461</v>
      </c>
      <c r="CA196" s="78">
        <v>0</v>
      </c>
    </row>
    <row r="197" spans="1:79" ht="13.15" customHeight="1">
      <c r="A197" s="226"/>
      <c r="B197" s="25" t="s">
        <v>73</v>
      </c>
      <c r="C197" s="26">
        <v>193</v>
      </c>
      <c r="D197" s="26">
        <v>93</v>
      </c>
      <c r="E197" s="26">
        <v>121</v>
      </c>
      <c r="F197" s="26">
        <v>55</v>
      </c>
      <c r="G197" s="26">
        <v>137</v>
      </c>
      <c r="H197" s="26">
        <v>75</v>
      </c>
      <c r="I197" s="26">
        <v>105</v>
      </c>
      <c r="J197" s="26">
        <v>52</v>
      </c>
      <c r="K197" s="26">
        <v>78</v>
      </c>
      <c r="L197" s="26">
        <v>43</v>
      </c>
      <c r="M197" s="41">
        <v>634</v>
      </c>
      <c r="N197" s="41">
        <v>318</v>
      </c>
      <c r="O197" s="226"/>
      <c r="P197" s="42" t="s">
        <v>73</v>
      </c>
      <c r="Q197" s="26">
        <v>7</v>
      </c>
      <c r="R197" s="26">
        <v>1</v>
      </c>
      <c r="S197" s="26">
        <v>2</v>
      </c>
      <c r="T197" s="26">
        <v>0</v>
      </c>
      <c r="U197" s="26">
        <v>4</v>
      </c>
      <c r="V197" s="26">
        <v>1</v>
      </c>
      <c r="W197" s="26">
        <v>0</v>
      </c>
      <c r="X197" s="26">
        <v>0</v>
      </c>
      <c r="Y197" s="26">
        <v>2</v>
      </c>
      <c r="Z197" s="26">
        <v>1</v>
      </c>
      <c r="AA197" s="41">
        <v>15</v>
      </c>
      <c r="AB197" s="41">
        <v>3</v>
      </c>
      <c r="AC197" s="226"/>
      <c r="AD197" s="42" t="s">
        <v>73</v>
      </c>
      <c r="AE197" s="41">
        <v>5</v>
      </c>
      <c r="AF197" s="41">
        <v>5</v>
      </c>
      <c r="AG197" s="41">
        <v>4</v>
      </c>
      <c r="AH197" s="41">
        <v>4</v>
      </c>
      <c r="AI197" s="41">
        <v>5</v>
      </c>
      <c r="AJ197" s="41">
        <v>23</v>
      </c>
      <c r="AK197" s="26">
        <v>18</v>
      </c>
      <c r="AL197" s="26">
        <v>14</v>
      </c>
      <c r="AM197" s="26">
        <v>3</v>
      </c>
      <c r="AN197" s="26">
        <v>0</v>
      </c>
      <c r="AO197" s="26">
        <v>4</v>
      </c>
      <c r="AP197" s="226"/>
      <c r="AQ197" s="42" t="s">
        <v>73</v>
      </c>
      <c r="AR197" s="26">
        <v>0</v>
      </c>
      <c r="AS197" s="26">
        <v>173</v>
      </c>
      <c r="AT197" s="26">
        <v>20</v>
      </c>
      <c r="AU197" s="26">
        <v>12</v>
      </c>
      <c r="AV197" s="26">
        <v>23</v>
      </c>
      <c r="AW197" s="26">
        <v>0</v>
      </c>
      <c r="AX197" s="26">
        <v>18</v>
      </c>
      <c r="AY197" s="26">
        <v>14</v>
      </c>
      <c r="AZ197" s="26">
        <v>14</v>
      </c>
      <c r="BA197" s="226"/>
      <c r="BB197" s="42" t="s">
        <v>73</v>
      </c>
      <c r="BC197" s="41">
        <v>21</v>
      </c>
      <c r="BD197" s="26">
        <v>11</v>
      </c>
      <c r="BE197" s="26">
        <v>0</v>
      </c>
      <c r="BF197" s="41">
        <v>3</v>
      </c>
      <c r="BG197" s="41">
        <v>2</v>
      </c>
      <c r="BH197" s="41">
        <v>24</v>
      </c>
      <c r="BI197" s="41">
        <v>13</v>
      </c>
      <c r="BJ197" s="226"/>
      <c r="BK197" s="42" t="s">
        <v>73</v>
      </c>
      <c r="BL197" s="41">
        <v>28</v>
      </c>
      <c r="BM197" s="41">
        <v>10</v>
      </c>
      <c r="BN197" s="41">
        <v>10</v>
      </c>
      <c r="BO197" s="41">
        <v>40</v>
      </c>
      <c r="BP197" s="41">
        <v>8</v>
      </c>
      <c r="BQ197" s="41">
        <v>20</v>
      </c>
      <c r="BR197" s="41">
        <v>33</v>
      </c>
      <c r="BS197" s="41">
        <v>12</v>
      </c>
      <c r="BT197" s="41">
        <v>0</v>
      </c>
      <c r="BU197" s="41">
        <v>0</v>
      </c>
      <c r="BV197" s="41">
        <v>0</v>
      </c>
      <c r="BW197" s="41">
        <v>0</v>
      </c>
      <c r="BX197" s="79"/>
      <c r="BY197" s="80" t="s">
        <v>13</v>
      </c>
      <c r="BZ197" s="80" t="s">
        <v>2462</v>
      </c>
      <c r="CA197" s="78">
        <v>569</v>
      </c>
    </row>
    <row r="198" spans="1:79" ht="13.15" customHeight="1">
      <c r="A198" s="226" t="s">
        <v>14</v>
      </c>
      <c r="B198" s="148" t="s">
        <v>90</v>
      </c>
      <c r="C198" s="71">
        <v>967</v>
      </c>
      <c r="D198" s="71">
        <v>507</v>
      </c>
      <c r="E198" s="71">
        <v>738</v>
      </c>
      <c r="F198" s="71">
        <v>425</v>
      </c>
      <c r="G198" s="71">
        <v>703</v>
      </c>
      <c r="H198" s="71">
        <v>362</v>
      </c>
      <c r="I198" s="71">
        <v>455</v>
      </c>
      <c r="J198" s="71">
        <v>269</v>
      </c>
      <c r="K198" s="71">
        <v>373</v>
      </c>
      <c r="L198" s="71">
        <v>213</v>
      </c>
      <c r="M198" s="146">
        <v>3236</v>
      </c>
      <c r="N198" s="146">
        <v>1776</v>
      </c>
      <c r="O198" s="226" t="s">
        <v>14</v>
      </c>
      <c r="P198" s="148" t="s">
        <v>90</v>
      </c>
      <c r="Q198" s="71">
        <v>73</v>
      </c>
      <c r="R198" s="71">
        <v>31</v>
      </c>
      <c r="S198" s="71">
        <v>92</v>
      </c>
      <c r="T198" s="71">
        <v>52</v>
      </c>
      <c r="U198" s="71">
        <v>55</v>
      </c>
      <c r="V198" s="71">
        <v>36</v>
      </c>
      <c r="W198" s="71">
        <v>23</v>
      </c>
      <c r="X198" s="71">
        <v>16</v>
      </c>
      <c r="Y198" s="71">
        <v>0</v>
      </c>
      <c r="Z198" s="71">
        <v>0</v>
      </c>
      <c r="AA198" s="146">
        <v>243</v>
      </c>
      <c r="AB198" s="146">
        <v>135</v>
      </c>
      <c r="AC198" s="226" t="s">
        <v>14</v>
      </c>
      <c r="AD198" s="148" t="s">
        <v>90</v>
      </c>
      <c r="AE198" s="31">
        <v>23</v>
      </c>
      <c r="AF198" s="31">
        <v>22</v>
      </c>
      <c r="AG198" s="31">
        <v>22</v>
      </c>
      <c r="AH198" s="31">
        <v>21</v>
      </c>
      <c r="AI198" s="31">
        <v>19</v>
      </c>
      <c r="AJ198" s="146">
        <v>107</v>
      </c>
      <c r="AK198" s="125">
        <v>60</v>
      </c>
      <c r="AL198" s="71">
        <v>55</v>
      </c>
      <c r="AM198" s="71">
        <v>18</v>
      </c>
      <c r="AN198" s="71">
        <v>0</v>
      </c>
      <c r="AO198" s="71">
        <v>21</v>
      </c>
      <c r="AP198" s="226" t="s">
        <v>14</v>
      </c>
      <c r="AQ198" s="148" t="s">
        <v>90</v>
      </c>
      <c r="AR198" s="71">
        <v>0</v>
      </c>
      <c r="AS198" s="71">
        <v>209</v>
      </c>
      <c r="AT198" s="71">
        <v>113</v>
      </c>
      <c r="AU198" s="71">
        <v>156</v>
      </c>
      <c r="AV198" s="71">
        <v>95</v>
      </c>
      <c r="AW198" s="71">
        <v>18</v>
      </c>
      <c r="AX198" s="71">
        <v>67</v>
      </c>
      <c r="AY198" s="71">
        <v>36</v>
      </c>
      <c r="AZ198" s="71">
        <v>41</v>
      </c>
      <c r="BA198" s="226" t="s">
        <v>14</v>
      </c>
      <c r="BB198" s="148" t="s">
        <v>90</v>
      </c>
      <c r="BC198" s="152">
        <v>49</v>
      </c>
      <c r="BD198" s="71">
        <v>21</v>
      </c>
      <c r="BE198" s="71">
        <v>6</v>
      </c>
      <c r="BF198" s="152">
        <v>11</v>
      </c>
      <c r="BG198" s="32">
        <v>6</v>
      </c>
      <c r="BH198" s="152">
        <v>60</v>
      </c>
      <c r="BI198" s="152">
        <v>27</v>
      </c>
      <c r="BJ198" s="226" t="s">
        <v>14</v>
      </c>
      <c r="BK198" s="148" t="s">
        <v>90</v>
      </c>
      <c r="BL198" s="71">
        <v>8</v>
      </c>
      <c r="BM198" s="71">
        <v>12</v>
      </c>
      <c r="BN198" s="71">
        <v>130</v>
      </c>
      <c r="BO198" s="71">
        <v>101</v>
      </c>
      <c r="BP198" s="71">
        <v>17</v>
      </c>
      <c r="BQ198" s="71">
        <v>55</v>
      </c>
      <c r="BR198" s="71">
        <v>66</v>
      </c>
      <c r="BS198" s="71">
        <v>45</v>
      </c>
      <c r="BT198" s="71">
        <v>10</v>
      </c>
      <c r="BU198" s="71">
        <v>12</v>
      </c>
      <c r="BV198" s="71">
        <v>0</v>
      </c>
      <c r="BW198" s="71">
        <v>0</v>
      </c>
      <c r="BX198" s="79"/>
      <c r="BY198" s="80" t="s">
        <v>14</v>
      </c>
      <c r="BZ198" s="80" t="s">
        <v>2463</v>
      </c>
      <c r="CA198" s="78">
        <v>1856</v>
      </c>
    </row>
    <row r="199" spans="1:79" ht="13.15" customHeight="1">
      <c r="A199" s="226"/>
      <c r="B199" s="148" t="s">
        <v>91</v>
      </c>
      <c r="C199" s="71">
        <v>154</v>
      </c>
      <c r="D199" s="71">
        <v>80</v>
      </c>
      <c r="E199" s="71">
        <v>166</v>
      </c>
      <c r="F199" s="71">
        <v>90</v>
      </c>
      <c r="G199" s="71">
        <v>122</v>
      </c>
      <c r="H199" s="71">
        <v>77</v>
      </c>
      <c r="I199" s="71">
        <v>167</v>
      </c>
      <c r="J199" s="71">
        <v>84</v>
      </c>
      <c r="K199" s="71">
        <v>149</v>
      </c>
      <c r="L199" s="71">
        <v>79</v>
      </c>
      <c r="M199" s="146">
        <v>758</v>
      </c>
      <c r="N199" s="146">
        <v>410</v>
      </c>
      <c r="O199" s="226"/>
      <c r="P199" s="148" t="s">
        <v>91</v>
      </c>
      <c r="Q199" s="71">
        <v>8</v>
      </c>
      <c r="R199" s="71">
        <v>1</v>
      </c>
      <c r="S199" s="71">
        <v>23</v>
      </c>
      <c r="T199" s="71">
        <v>3</v>
      </c>
      <c r="U199" s="71">
        <v>12</v>
      </c>
      <c r="V199" s="71">
        <v>8</v>
      </c>
      <c r="W199" s="71">
        <v>3</v>
      </c>
      <c r="X199" s="71">
        <v>1</v>
      </c>
      <c r="Y199" s="71">
        <v>0</v>
      </c>
      <c r="Z199" s="71">
        <v>0</v>
      </c>
      <c r="AA199" s="146">
        <v>46</v>
      </c>
      <c r="AB199" s="146">
        <v>13</v>
      </c>
      <c r="AC199" s="226"/>
      <c r="AD199" s="148" t="s">
        <v>91</v>
      </c>
      <c r="AE199" s="31">
        <v>5</v>
      </c>
      <c r="AF199" s="31">
        <v>5</v>
      </c>
      <c r="AG199" s="31">
        <v>5</v>
      </c>
      <c r="AH199" s="31">
        <v>5</v>
      </c>
      <c r="AI199" s="31">
        <v>6</v>
      </c>
      <c r="AJ199" s="146">
        <v>26</v>
      </c>
      <c r="AK199" s="125">
        <v>16</v>
      </c>
      <c r="AL199" s="71">
        <v>16</v>
      </c>
      <c r="AM199" s="71">
        <v>4</v>
      </c>
      <c r="AN199" s="71">
        <v>0</v>
      </c>
      <c r="AO199" s="71">
        <v>5</v>
      </c>
      <c r="AP199" s="226"/>
      <c r="AQ199" s="148" t="s">
        <v>91</v>
      </c>
      <c r="AR199" s="71">
        <v>77</v>
      </c>
      <c r="AS199" s="71">
        <v>100</v>
      </c>
      <c r="AT199" s="71">
        <v>16</v>
      </c>
      <c r="AU199" s="71">
        <v>102</v>
      </c>
      <c r="AV199" s="71">
        <v>0</v>
      </c>
      <c r="AW199" s="71">
        <v>4</v>
      </c>
      <c r="AX199" s="71">
        <v>9</v>
      </c>
      <c r="AY199" s="71">
        <v>5</v>
      </c>
      <c r="AZ199" s="71">
        <v>5</v>
      </c>
      <c r="BA199" s="226"/>
      <c r="BB199" s="148" t="s">
        <v>91</v>
      </c>
      <c r="BC199" s="152">
        <v>16</v>
      </c>
      <c r="BD199" s="71">
        <v>12</v>
      </c>
      <c r="BE199" s="71">
        <v>3</v>
      </c>
      <c r="BF199" s="152">
        <v>4</v>
      </c>
      <c r="BG199" s="32">
        <v>2</v>
      </c>
      <c r="BH199" s="152">
        <v>20</v>
      </c>
      <c r="BI199" s="152">
        <v>14</v>
      </c>
      <c r="BJ199" s="226"/>
      <c r="BK199" s="148" t="s">
        <v>91</v>
      </c>
      <c r="BL199" s="71">
        <v>0</v>
      </c>
      <c r="BM199" s="71">
        <v>0</v>
      </c>
      <c r="BN199" s="71">
        <v>0</v>
      </c>
      <c r="BO199" s="71">
        <v>0</v>
      </c>
      <c r="BP199" s="71">
        <v>0</v>
      </c>
      <c r="BQ199" s="71">
        <v>0</v>
      </c>
      <c r="BR199" s="71">
        <v>0</v>
      </c>
      <c r="BS199" s="71">
        <v>0</v>
      </c>
      <c r="BT199" s="71">
        <v>0</v>
      </c>
      <c r="BU199" s="71">
        <v>0</v>
      </c>
      <c r="BV199" s="71">
        <v>0</v>
      </c>
      <c r="BW199" s="71">
        <v>0</v>
      </c>
      <c r="BX199" s="79"/>
      <c r="BY199" s="80" t="s">
        <v>14</v>
      </c>
      <c r="BZ199" s="80" t="s">
        <v>2464</v>
      </c>
      <c r="CA199" s="78">
        <v>733</v>
      </c>
    </row>
    <row r="200" spans="1:79" ht="13.15" customHeight="1">
      <c r="A200" s="226"/>
      <c r="B200" s="25" t="s">
        <v>73</v>
      </c>
      <c r="C200" s="26">
        <v>1121</v>
      </c>
      <c r="D200" s="26">
        <v>587</v>
      </c>
      <c r="E200" s="26">
        <v>904</v>
      </c>
      <c r="F200" s="26">
        <v>515</v>
      </c>
      <c r="G200" s="26">
        <v>825</v>
      </c>
      <c r="H200" s="26">
        <v>439</v>
      </c>
      <c r="I200" s="26">
        <v>622</v>
      </c>
      <c r="J200" s="26">
        <v>353</v>
      </c>
      <c r="K200" s="26">
        <v>522</v>
      </c>
      <c r="L200" s="26">
        <v>292</v>
      </c>
      <c r="M200" s="41">
        <v>3994</v>
      </c>
      <c r="N200" s="41">
        <v>2186</v>
      </c>
      <c r="O200" s="226"/>
      <c r="P200" s="42" t="s">
        <v>73</v>
      </c>
      <c r="Q200" s="26">
        <v>81</v>
      </c>
      <c r="R200" s="26">
        <v>32</v>
      </c>
      <c r="S200" s="26">
        <v>115</v>
      </c>
      <c r="T200" s="26">
        <v>55</v>
      </c>
      <c r="U200" s="26">
        <v>67</v>
      </c>
      <c r="V200" s="26">
        <v>44</v>
      </c>
      <c r="W200" s="26">
        <v>26</v>
      </c>
      <c r="X200" s="26">
        <v>17</v>
      </c>
      <c r="Y200" s="26">
        <v>0</v>
      </c>
      <c r="Z200" s="26">
        <v>0</v>
      </c>
      <c r="AA200" s="41">
        <v>289</v>
      </c>
      <c r="AB200" s="41">
        <v>148</v>
      </c>
      <c r="AC200" s="226"/>
      <c r="AD200" s="42" t="s">
        <v>73</v>
      </c>
      <c r="AE200" s="41">
        <v>28</v>
      </c>
      <c r="AF200" s="41">
        <v>27</v>
      </c>
      <c r="AG200" s="41">
        <v>27</v>
      </c>
      <c r="AH200" s="41">
        <v>26</v>
      </c>
      <c r="AI200" s="41">
        <v>25</v>
      </c>
      <c r="AJ200" s="41">
        <v>133</v>
      </c>
      <c r="AK200" s="26">
        <v>76</v>
      </c>
      <c r="AL200" s="26">
        <v>71</v>
      </c>
      <c r="AM200" s="26">
        <v>22</v>
      </c>
      <c r="AN200" s="26">
        <v>0</v>
      </c>
      <c r="AO200" s="26">
        <v>26</v>
      </c>
      <c r="AP200" s="226"/>
      <c r="AQ200" s="42" t="s">
        <v>73</v>
      </c>
      <c r="AR200" s="26">
        <v>77</v>
      </c>
      <c r="AS200" s="26">
        <v>309</v>
      </c>
      <c r="AT200" s="26">
        <v>129</v>
      </c>
      <c r="AU200" s="26">
        <v>258</v>
      </c>
      <c r="AV200" s="26">
        <v>95</v>
      </c>
      <c r="AW200" s="26">
        <v>22</v>
      </c>
      <c r="AX200" s="26">
        <v>76</v>
      </c>
      <c r="AY200" s="26">
        <v>41</v>
      </c>
      <c r="AZ200" s="26">
        <v>46</v>
      </c>
      <c r="BA200" s="226"/>
      <c r="BB200" s="42" t="s">
        <v>73</v>
      </c>
      <c r="BC200" s="41">
        <v>65</v>
      </c>
      <c r="BD200" s="26">
        <v>33</v>
      </c>
      <c r="BE200" s="26">
        <v>9</v>
      </c>
      <c r="BF200" s="41">
        <v>15</v>
      </c>
      <c r="BG200" s="41">
        <v>8</v>
      </c>
      <c r="BH200" s="41">
        <v>80</v>
      </c>
      <c r="BI200" s="41">
        <v>41</v>
      </c>
      <c r="BJ200" s="226"/>
      <c r="BK200" s="42" t="s">
        <v>73</v>
      </c>
      <c r="BL200" s="41">
        <v>8</v>
      </c>
      <c r="BM200" s="41">
        <v>12</v>
      </c>
      <c r="BN200" s="41">
        <v>130</v>
      </c>
      <c r="BO200" s="41">
        <v>101</v>
      </c>
      <c r="BP200" s="41">
        <v>17</v>
      </c>
      <c r="BQ200" s="41">
        <v>55</v>
      </c>
      <c r="BR200" s="41">
        <v>66</v>
      </c>
      <c r="BS200" s="41">
        <v>45</v>
      </c>
      <c r="BT200" s="41">
        <v>10</v>
      </c>
      <c r="BU200" s="41">
        <v>12</v>
      </c>
      <c r="BV200" s="41">
        <v>0</v>
      </c>
      <c r="BW200" s="41">
        <v>0</v>
      </c>
      <c r="BX200" s="79"/>
      <c r="BY200" s="80" t="s">
        <v>14</v>
      </c>
      <c r="BZ200" s="80" t="s">
        <v>2465</v>
      </c>
      <c r="CA200" s="78">
        <v>2589</v>
      </c>
    </row>
    <row r="201" spans="1:79" ht="13.15" customHeight="1">
      <c r="A201" s="226" t="s">
        <v>15</v>
      </c>
      <c r="B201" s="148" t="s">
        <v>90</v>
      </c>
      <c r="C201" s="71">
        <v>1324</v>
      </c>
      <c r="D201" s="71">
        <v>703</v>
      </c>
      <c r="E201" s="71">
        <v>945</v>
      </c>
      <c r="F201" s="71">
        <v>549</v>
      </c>
      <c r="G201" s="71">
        <v>786</v>
      </c>
      <c r="H201" s="71">
        <v>404</v>
      </c>
      <c r="I201" s="71">
        <v>632</v>
      </c>
      <c r="J201" s="71">
        <v>332</v>
      </c>
      <c r="K201" s="71">
        <v>483</v>
      </c>
      <c r="L201" s="71">
        <v>253</v>
      </c>
      <c r="M201" s="146">
        <v>4170</v>
      </c>
      <c r="N201" s="146">
        <v>2241</v>
      </c>
      <c r="O201" s="226" t="s">
        <v>15</v>
      </c>
      <c r="P201" s="148" t="s">
        <v>90</v>
      </c>
      <c r="Q201" s="71">
        <v>194</v>
      </c>
      <c r="R201" s="71">
        <v>107</v>
      </c>
      <c r="S201" s="71">
        <v>108</v>
      </c>
      <c r="T201" s="71">
        <v>60</v>
      </c>
      <c r="U201" s="71">
        <v>58</v>
      </c>
      <c r="V201" s="71">
        <v>28</v>
      </c>
      <c r="W201" s="71">
        <v>38</v>
      </c>
      <c r="X201" s="71">
        <v>27</v>
      </c>
      <c r="Y201" s="71">
        <v>11</v>
      </c>
      <c r="Z201" s="71">
        <v>5</v>
      </c>
      <c r="AA201" s="146">
        <v>409</v>
      </c>
      <c r="AB201" s="146">
        <v>227</v>
      </c>
      <c r="AC201" s="226" t="s">
        <v>15</v>
      </c>
      <c r="AD201" s="148" t="s">
        <v>90</v>
      </c>
      <c r="AE201" s="31">
        <v>31</v>
      </c>
      <c r="AF201" s="31">
        <v>30</v>
      </c>
      <c r="AG201" s="31">
        <v>30</v>
      </c>
      <c r="AH201" s="31">
        <v>25</v>
      </c>
      <c r="AI201" s="31">
        <v>22</v>
      </c>
      <c r="AJ201" s="146">
        <v>138</v>
      </c>
      <c r="AK201" s="125">
        <v>73</v>
      </c>
      <c r="AL201" s="71">
        <v>64</v>
      </c>
      <c r="AM201" s="71">
        <v>8</v>
      </c>
      <c r="AN201" s="71">
        <v>1</v>
      </c>
      <c r="AO201" s="71">
        <v>28</v>
      </c>
      <c r="AP201" s="226" t="s">
        <v>15</v>
      </c>
      <c r="AQ201" s="148" t="s">
        <v>90</v>
      </c>
      <c r="AR201" s="71">
        <v>6</v>
      </c>
      <c r="AS201" s="71">
        <v>855</v>
      </c>
      <c r="AT201" s="71">
        <v>266</v>
      </c>
      <c r="AU201" s="71">
        <v>90</v>
      </c>
      <c r="AV201" s="71">
        <v>32</v>
      </c>
      <c r="AW201" s="71">
        <v>9</v>
      </c>
      <c r="AX201" s="71">
        <v>107</v>
      </c>
      <c r="AY201" s="71">
        <v>49</v>
      </c>
      <c r="AZ201" s="71">
        <v>45</v>
      </c>
      <c r="BA201" s="226" t="s">
        <v>15</v>
      </c>
      <c r="BB201" s="148" t="s">
        <v>90</v>
      </c>
      <c r="BC201" s="152">
        <v>82</v>
      </c>
      <c r="BD201" s="71">
        <v>32</v>
      </c>
      <c r="BE201" s="71">
        <v>3</v>
      </c>
      <c r="BF201" s="152">
        <v>11</v>
      </c>
      <c r="BG201" s="32">
        <v>7</v>
      </c>
      <c r="BH201" s="152">
        <v>93</v>
      </c>
      <c r="BI201" s="152">
        <v>39</v>
      </c>
      <c r="BJ201" s="226" t="s">
        <v>15</v>
      </c>
      <c r="BK201" s="148" t="s">
        <v>90</v>
      </c>
      <c r="BL201" s="71">
        <v>140</v>
      </c>
      <c r="BM201" s="71">
        <v>84</v>
      </c>
      <c r="BN201" s="71">
        <v>261</v>
      </c>
      <c r="BO201" s="71">
        <v>165</v>
      </c>
      <c r="BP201" s="71">
        <v>109</v>
      </c>
      <c r="BQ201" s="71">
        <v>121</v>
      </c>
      <c r="BR201" s="71">
        <v>274</v>
      </c>
      <c r="BS201" s="71">
        <v>145</v>
      </c>
      <c r="BT201" s="71">
        <v>36</v>
      </c>
      <c r="BU201" s="71">
        <v>27</v>
      </c>
      <c r="BV201" s="71">
        <v>5</v>
      </c>
      <c r="BW201" s="71">
        <v>0</v>
      </c>
      <c r="BX201" s="79"/>
      <c r="BY201" s="80" t="s">
        <v>15</v>
      </c>
      <c r="BZ201" s="80" t="s">
        <v>2466</v>
      </c>
      <c r="CA201" s="78">
        <v>3034</v>
      </c>
    </row>
    <row r="202" spans="1:79" ht="13.15" customHeight="1">
      <c r="A202" s="226"/>
      <c r="B202" s="148" t="s">
        <v>91</v>
      </c>
      <c r="C202" s="71">
        <v>160</v>
      </c>
      <c r="D202" s="71">
        <v>90</v>
      </c>
      <c r="E202" s="71">
        <v>110</v>
      </c>
      <c r="F202" s="71">
        <v>53</v>
      </c>
      <c r="G202" s="71">
        <v>144</v>
      </c>
      <c r="H202" s="71">
        <v>74</v>
      </c>
      <c r="I202" s="71">
        <v>112</v>
      </c>
      <c r="J202" s="71">
        <v>61</v>
      </c>
      <c r="K202" s="71">
        <v>94</v>
      </c>
      <c r="L202" s="71">
        <v>49</v>
      </c>
      <c r="M202" s="146">
        <v>620</v>
      </c>
      <c r="N202" s="146">
        <v>327</v>
      </c>
      <c r="O202" s="226"/>
      <c r="P202" s="148" t="s">
        <v>91</v>
      </c>
      <c r="Q202" s="71">
        <v>0</v>
      </c>
      <c r="R202" s="71">
        <v>0</v>
      </c>
      <c r="S202" s="71">
        <v>4</v>
      </c>
      <c r="T202" s="71">
        <v>2</v>
      </c>
      <c r="U202" s="71">
        <v>6</v>
      </c>
      <c r="V202" s="71">
        <v>4</v>
      </c>
      <c r="W202" s="71">
        <v>6</v>
      </c>
      <c r="X202" s="71">
        <v>4</v>
      </c>
      <c r="Y202" s="71">
        <v>5</v>
      </c>
      <c r="Z202" s="71">
        <v>3</v>
      </c>
      <c r="AA202" s="146">
        <v>21</v>
      </c>
      <c r="AB202" s="146">
        <v>13</v>
      </c>
      <c r="AC202" s="226"/>
      <c r="AD202" s="148" t="s">
        <v>91</v>
      </c>
      <c r="AE202" s="31">
        <v>5</v>
      </c>
      <c r="AF202" s="31">
        <v>5</v>
      </c>
      <c r="AG202" s="31">
        <v>5</v>
      </c>
      <c r="AH202" s="31">
        <v>5</v>
      </c>
      <c r="AI202" s="31">
        <v>5</v>
      </c>
      <c r="AJ202" s="146">
        <v>25</v>
      </c>
      <c r="AK202" s="125">
        <v>23</v>
      </c>
      <c r="AL202" s="71">
        <v>15</v>
      </c>
      <c r="AM202" s="71">
        <v>23</v>
      </c>
      <c r="AN202" s="71">
        <v>0</v>
      </c>
      <c r="AO202" s="71">
        <v>4</v>
      </c>
      <c r="AP202" s="226"/>
      <c r="AQ202" s="148" t="s">
        <v>91</v>
      </c>
      <c r="AR202" s="71">
        <v>0</v>
      </c>
      <c r="AS202" s="71">
        <v>43</v>
      </c>
      <c r="AT202" s="71">
        <v>112</v>
      </c>
      <c r="AU202" s="71">
        <v>0</v>
      </c>
      <c r="AV202" s="71">
        <v>0</v>
      </c>
      <c r="AW202" s="71">
        <v>6</v>
      </c>
      <c r="AX202" s="71">
        <v>18</v>
      </c>
      <c r="AY202" s="71">
        <v>11</v>
      </c>
      <c r="AZ202" s="71">
        <v>6</v>
      </c>
      <c r="BA202" s="226"/>
      <c r="BB202" s="148" t="s">
        <v>91</v>
      </c>
      <c r="BC202" s="152">
        <v>21</v>
      </c>
      <c r="BD202" s="71">
        <v>14</v>
      </c>
      <c r="BE202" s="71">
        <v>3</v>
      </c>
      <c r="BF202" s="152">
        <v>3</v>
      </c>
      <c r="BG202" s="32">
        <v>3</v>
      </c>
      <c r="BH202" s="152">
        <v>24</v>
      </c>
      <c r="BI202" s="152">
        <v>17</v>
      </c>
      <c r="BJ202" s="226"/>
      <c r="BK202" s="148" t="s">
        <v>91</v>
      </c>
      <c r="BL202" s="71">
        <v>0</v>
      </c>
      <c r="BM202" s="71">
        <v>0</v>
      </c>
      <c r="BN202" s="71">
        <v>65</v>
      </c>
      <c r="BO202" s="71">
        <v>76</v>
      </c>
      <c r="BP202" s="71">
        <v>36</v>
      </c>
      <c r="BQ202" s="71">
        <v>38</v>
      </c>
      <c r="BR202" s="71">
        <v>41</v>
      </c>
      <c r="BS202" s="71">
        <v>33</v>
      </c>
      <c r="BT202" s="71">
        <v>0</v>
      </c>
      <c r="BU202" s="71">
        <v>0</v>
      </c>
      <c r="BV202" s="71">
        <v>0</v>
      </c>
      <c r="BW202" s="71">
        <v>0</v>
      </c>
      <c r="BX202" s="79"/>
      <c r="BY202" s="80" t="s">
        <v>15</v>
      </c>
      <c r="BZ202" s="80" t="s">
        <v>2467</v>
      </c>
      <c r="CA202" s="78">
        <v>422</v>
      </c>
    </row>
    <row r="203" spans="1:79" ht="13.15" customHeight="1">
      <c r="A203" s="226"/>
      <c r="B203" s="25" t="s">
        <v>73</v>
      </c>
      <c r="C203" s="26">
        <v>1484</v>
      </c>
      <c r="D203" s="26">
        <v>793</v>
      </c>
      <c r="E203" s="26">
        <v>1055</v>
      </c>
      <c r="F203" s="26">
        <v>602</v>
      </c>
      <c r="G203" s="26">
        <v>930</v>
      </c>
      <c r="H203" s="26">
        <v>478</v>
      </c>
      <c r="I203" s="26">
        <v>744</v>
      </c>
      <c r="J203" s="26">
        <v>393</v>
      </c>
      <c r="K203" s="26">
        <v>577</v>
      </c>
      <c r="L203" s="26">
        <v>302</v>
      </c>
      <c r="M203" s="41">
        <v>4790</v>
      </c>
      <c r="N203" s="41">
        <v>2568</v>
      </c>
      <c r="O203" s="226"/>
      <c r="P203" s="42" t="s">
        <v>73</v>
      </c>
      <c r="Q203" s="26">
        <v>194</v>
      </c>
      <c r="R203" s="26">
        <v>107</v>
      </c>
      <c r="S203" s="26">
        <v>112</v>
      </c>
      <c r="T203" s="26">
        <v>62</v>
      </c>
      <c r="U203" s="26">
        <v>64</v>
      </c>
      <c r="V203" s="26">
        <v>32</v>
      </c>
      <c r="W203" s="26">
        <v>44</v>
      </c>
      <c r="X203" s="26">
        <v>31</v>
      </c>
      <c r="Y203" s="26">
        <v>16</v>
      </c>
      <c r="Z203" s="26">
        <v>8</v>
      </c>
      <c r="AA203" s="41">
        <v>430</v>
      </c>
      <c r="AB203" s="41">
        <v>240</v>
      </c>
      <c r="AC203" s="226"/>
      <c r="AD203" s="42" t="s">
        <v>73</v>
      </c>
      <c r="AE203" s="41">
        <v>36</v>
      </c>
      <c r="AF203" s="41">
        <v>35</v>
      </c>
      <c r="AG203" s="41">
        <v>35</v>
      </c>
      <c r="AH203" s="41">
        <v>30</v>
      </c>
      <c r="AI203" s="41">
        <v>27</v>
      </c>
      <c r="AJ203" s="41">
        <v>163</v>
      </c>
      <c r="AK203" s="26">
        <v>96</v>
      </c>
      <c r="AL203" s="26">
        <v>79</v>
      </c>
      <c r="AM203" s="26">
        <v>31</v>
      </c>
      <c r="AN203" s="26">
        <v>1</v>
      </c>
      <c r="AO203" s="26">
        <v>32</v>
      </c>
      <c r="AP203" s="226"/>
      <c r="AQ203" s="42" t="s">
        <v>73</v>
      </c>
      <c r="AR203" s="26">
        <v>6</v>
      </c>
      <c r="AS203" s="26">
        <v>898</v>
      </c>
      <c r="AT203" s="26">
        <v>378</v>
      </c>
      <c r="AU203" s="26">
        <v>90</v>
      </c>
      <c r="AV203" s="26">
        <v>32</v>
      </c>
      <c r="AW203" s="26">
        <v>15</v>
      </c>
      <c r="AX203" s="26">
        <v>125</v>
      </c>
      <c r="AY203" s="26">
        <v>60</v>
      </c>
      <c r="AZ203" s="26">
        <v>51</v>
      </c>
      <c r="BA203" s="226"/>
      <c r="BB203" s="42" t="s">
        <v>73</v>
      </c>
      <c r="BC203" s="41">
        <v>103</v>
      </c>
      <c r="BD203" s="26">
        <v>46</v>
      </c>
      <c r="BE203" s="26">
        <v>6</v>
      </c>
      <c r="BF203" s="41">
        <v>14</v>
      </c>
      <c r="BG203" s="41">
        <v>10</v>
      </c>
      <c r="BH203" s="41">
        <v>117</v>
      </c>
      <c r="BI203" s="41">
        <v>56</v>
      </c>
      <c r="BJ203" s="226"/>
      <c r="BK203" s="42" t="s">
        <v>73</v>
      </c>
      <c r="BL203" s="41">
        <v>140</v>
      </c>
      <c r="BM203" s="41">
        <v>84</v>
      </c>
      <c r="BN203" s="41">
        <v>326</v>
      </c>
      <c r="BO203" s="41">
        <v>241</v>
      </c>
      <c r="BP203" s="41">
        <v>145</v>
      </c>
      <c r="BQ203" s="41">
        <v>159</v>
      </c>
      <c r="BR203" s="41">
        <v>315</v>
      </c>
      <c r="BS203" s="41">
        <v>178</v>
      </c>
      <c r="BT203" s="41">
        <v>36</v>
      </c>
      <c r="BU203" s="41">
        <v>27</v>
      </c>
      <c r="BV203" s="41">
        <v>5</v>
      </c>
      <c r="BW203" s="41">
        <v>0</v>
      </c>
      <c r="BX203" s="79"/>
      <c r="BY203" s="80" t="s">
        <v>15</v>
      </c>
      <c r="BZ203" s="80" t="s">
        <v>2468</v>
      </c>
      <c r="CA203" s="78">
        <v>3456</v>
      </c>
    </row>
    <row r="204" spans="1:79" ht="13.15" customHeight="1">
      <c r="A204" s="226" t="s">
        <v>16</v>
      </c>
      <c r="B204" s="148" t="s">
        <v>90</v>
      </c>
      <c r="C204" s="71">
        <v>26</v>
      </c>
      <c r="D204" s="71">
        <v>12</v>
      </c>
      <c r="E204" s="71">
        <v>23</v>
      </c>
      <c r="F204" s="71">
        <v>11</v>
      </c>
      <c r="G204" s="71">
        <v>22</v>
      </c>
      <c r="H204" s="71">
        <v>9</v>
      </c>
      <c r="I204" s="71">
        <v>17</v>
      </c>
      <c r="J204" s="71">
        <v>7</v>
      </c>
      <c r="K204" s="71">
        <v>8</v>
      </c>
      <c r="L204" s="71">
        <v>5</v>
      </c>
      <c r="M204" s="146">
        <v>96</v>
      </c>
      <c r="N204" s="146">
        <v>44</v>
      </c>
      <c r="O204" s="226" t="s">
        <v>16</v>
      </c>
      <c r="P204" s="148" t="s">
        <v>90</v>
      </c>
      <c r="Q204" s="71">
        <v>0</v>
      </c>
      <c r="R204" s="71">
        <v>0</v>
      </c>
      <c r="S204" s="71">
        <v>7</v>
      </c>
      <c r="T204" s="71">
        <v>3</v>
      </c>
      <c r="U204" s="71">
        <v>6</v>
      </c>
      <c r="V204" s="71">
        <v>3</v>
      </c>
      <c r="W204" s="71">
        <v>6</v>
      </c>
      <c r="X204" s="71">
        <v>4</v>
      </c>
      <c r="Y204" s="71">
        <v>0</v>
      </c>
      <c r="Z204" s="71">
        <v>0</v>
      </c>
      <c r="AA204" s="146">
        <v>19</v>
      </c>
      <c r="AB204" s="146">
        <v>10</v>
      </c>
      <c r="AC204" s="226" t="s">
        <v>16</v>
      </c>
      <c r="AD204" s="148" t="s">
        <v>90</v>
      </c>
      <c r="AE204" s="31">
        <v>1</v>
      </c>
      <c r="AF204" s="31">
        <v>1</v>
      </c>
      <c r="AG204" s="31">
        <v>1</v>
      </c>
      <c r="AH204" s="31">
        <v>1</v>
      </c>
      <c r="AI204" s="31">
        <v>1</v>
      </c>
      <c r="AJ204" s="146">
        <v>5</v>
      </c>
      <c r="AK204" s="125">
        <v>4</v>
      </c>
      <c r="AL204" s="71">
        <v>3</v>
      </c>
      <c r="AM204" s="71">
        <v>0</v>
      </c>
      <c r="AN204" s="71">
        <v>0</v>
      </c>
      <c r="AO204" s="71">
        <v>1</v>
      </c>
      <c r="AP204" s="226" t="s">
        <v>16</v>
      </c>
      <c r="AQ204" s="148" t="s">
        <v>90</v>
      </c>
      <c r="AR204" s="71">
        <v>0</v>
      </c>
      <c r="AS204" s="71">
        <v>53</v>
      </c>
      <c r="AT204" s="71">
        <v>0</v>
      </c>
      <c r="AU204" s="71">
        <v>0</v>
      </c>
      <c r="AV204" s="71">
        <v>0</v>
      </c>
      <c r="AW204" s="71">
        <v>3</v>
      </c>
      <c r="AX204" s="71">
        <v>3</v>
      </c>
      <c r="AY204" s="71">
        <v>3</v>
      </c>
      <c r="AZ204" s="71">
        <v>3</v>
      </c>
      <c r="BA204" s="226" t="s">
        <v>16</v>
      </c>
      <c r="BB204" s="148" t="s">
        <v>90</v>
      </c>
      <c r="BC204" s="152">
        <v>1</v>
      </c>
      <c r="BD204" s="71">
        <v>0</v>
      </c>
      <c r="BE204" s="71">
        <v>0</v>
      </c>
      <c r="BF204" s="152">
        <v>0</v>
      </c>
      <c r="BG204" s="32">
        <v>0</v>
      </c>
      <c r="BH204" s="152">
        <v>1</v>
      </c>
      <c r="BI204" s="152">
        <v>0</v>
      </c>
      <c r="BJ204" s="226" t="s">
        <v>16</v>
      </c>
      <c r="BK204" s="148" t="s">
        <v>90</v>
      </c>
      <c r="BL204" s="71">
        <v>0</v>
      </c>
      <c r="BM204" s="71">
        <v>0</v>
      </c>
      <c r="BN204" s="71">
        <v>0</v>
      </c>
      <c r="BO204" s="71">
        <v>0</v>
      </c>
      <c r="BP204" s="71">
        <v>0</v>
      </c>
      <c r="BQ204" s="71">
        <v>0</v>
      </c>
      <c r="BR204" s="71">
        <v>0</v>
      </c>
      <c r="BS204" s="71">
        <v>0</v>
      </c>
      <c r="BT204" s="71">
        <v>0</v>
      </c>
      <c r="BU204" s="71">
        <v>0</v>
      </c>
      <c r="BV204" s="71">
        <v>0</v>
      </c>
      <c r="BW204" s="71">
        <v>0</v>
      </c>
      <c r="BX204" s="79"/>
      <c r="BY204" s="80" t="s">
        <v>16</v>
      </c>
      <c r="BZ204" s="80" t="s">
        <v>2469</v>
      </c>
      <c r="CA204" s="78">
        <v>106</v>
      </c>
    </row>
    <row r="205" spans="1:79" ht="13.15" customHeight="1">
      <c r="A205" s="226"/>
      <c r="B205" s="148" t="s">
        <v>91</v>
      </c>
      <c r="C205" s="71">
        <v>0</v>
      </c>
      <c r="D205" s="71">
        <v>0</v>
      </c>
      <c r="E205" s="71">
        <v>0</v>
      </c>
      <c r="F205" s="71">
        <v>0</v>
      </c>
      <c r="G205" s="71">
        <v>0</v>
      </c>
      <c r="H205" s="71">
        <v>0</v>
      </c>
      <c r="I205" s="71">
        <v>0</v>
      </c>
      <c r="J205" s="71">
        <v>0</v>
      </c>
      <c r="K205" s="71">
        <v>0</v>
      </c>
      <c r="L205" s="71">
        <v>0</v>
      </c>
      <c r="M205" s="146">
        <v>0</v>
      </c>
      <c r="N205" s="146">
        <v>0</v>
      </c>
      <c r="O205" s="226"/>
      <c r="P205" s="148" t="s">
        <v>91</v>
      </c>
      <c r="Q205" s="71">
        <v>0</v>
      </c>
      <c r="R205" s="71">
        <v>0</v>
      </c>
      <c r="S205" s="71">
        <v>0</v>
      </c>
      <c r="T205" s="71">
        <v>0</v>
      </c>
      <c r="U205" s="71">
        <v>0</v>
      </c>
      <c r="V205" s="71">
        <v>0</v>
      </c>
      <c r="W205" s="71">
        <v>0</v>
      </c>
      <c r="X205" s="71">
        <v>0</v>
      </c>
      <c r="Y205" s="71">
        <v>0</v>
      </c>
      <c r="Z205" s="71">
        <v>0</v>
      </c>
      <c r="AA205" s="146">
        <v>0</v>
      </c>
      <c r="AB205" s="146">
        <v>0</v>
      </c>
      <c r="AC205" s="226"/>
      <c r="AD205" s="148" t="s">
        <v>91</v>
      </c>
      <c r="AE205" s="31">
        <v>0</v>
      </c>
      <c r="AF205" s="31">
        <v>0</v>
      </c>
      <c r="AG205" s="31">
        <v>0</v>
      </c>
      <c r="AH205" s="31">
        <v>0</v>
      </c>
      <c r="AI205" s="31">
        <v>0</v>
      </c>
      <c r="AJ205" s="146">
        <v>0</v>
      </c>
      <c r="AK205" s="125">
        <v>0</v>
      </c>
      <c r="AL205" s="71">
        <v>0</v>
      </c>
      <c r="AM205" s="71">
        <v>0</v>
      </c>
      <c r="AN205" s="71">
        <v>0</v>
      </c>
      <c r="AO205" s="71">
        <v>0</v>
      </c>
      <c r="AP205" s="226"/>
      <c r="AQ205" s="148" t="s">
        <v>91</v>
      </c>
      <c r="AR205" s="71">
        <v>0</v>
      </c>
      <c r="AS205" s="71">
        <v>0</v>
      </c>
      <c r="AT205" s="71">
        <v>0</v>
      </c>
      <c r="AU205" s="71">
        <v>0</v>
      </c>
      <c r="AV205" s="71">
        <v>0</v>
      </c>
      <c r="AW205" s="71">
        <v>0</v>
      </c>
      <c r="AX205" s="71">
        <v>0</v>
      </c>
      <c r="AY205" s="71">
        <v>0</v>
      </c>
      <c r="AZ205" s="71">
        <v>0</v>
      </c>
      <c r="BA205" s="226"/>
      <c r="BB205" s="148" t="s">
        <v>91</v>
      </c>
      <c r="BC205" s="152">
        <v>0</v>
      </c>
      <c r="BD205" s="71">
        <v>0</v>
      </c>
      <c r="BE205" s="71">
        <v>0</v>
      </c>
      <c r="BF205" s="152">
        <v>0</v>
      </c>
      <c r="BG205" s="32">
        <v>0</v>
      </c>
      <c r="BH205" s="152">
        <v>0</v>
      </c>
      <c r="BI205" s="152">
        <v>0</v>
      </c>
      <c r="BJ205" s="226"/>
      <c r="BK205" s="148" t="s">
        <v>91</v>
      </c>
      <c r="BL205" s="71">
        <v>0</v>
      </c>
      <c r="BM205" s="71">
        <v>0</v>
      </c>
      <c r="BN205" s="71">
        <v>0</v>
      </c>
      <c r="BO205" s="71">
        <v>0</v>
      </c>
      <c r="BP205" s="71">
        <v>0</v>
      </c>
      <c r="BQ205" s="71">
        <v>0</v>
      </c>
      <c r="BR205" s="71">
        <v>0</v>
      </c>
      <c r="BS205" s="71">
        <v>0</v>
      </c>
      <c r="BT205" s="71">
        <v>0</v>
      </c>
      <c r="BU205" s="71">
        <v>0</v>
      </c>
      <c r="BV205" s="71">
        <v>0</v>
      </c>
      <c r="BW205" s="71">
        <v>0</v>
      </c>
      <c r="BX205" s="79"/>
      <c r="BY205" s="80" t="s">
        <v>16</v>
      </c>
      <c r="BZ205" s="80" t="s">
        <v>2470</v>
      </c>
      <c r="CA205" s="78">
        <v>0</v>
      </c>
    </row>
    <row r="206" spans="1:79" ht="13.15" customHeight="1">
      <c r="A206" s="226"/>
      <c r="B206" s="25" t="s">
        <v>73</v>
      </c>
      <c r="C206" s="26">
        <v>26</v>
      </c>
      <c r="D206" s="26">
        <v>12</v>
      </c>
      <c r="E206" s="26">
        <v>23</v>
      </c>
      <c r="F206" s="26">
        <v>11</v>
      </c>
      <c r="G206" s="26">
        <v>22</v>
      </c>
      <c r="H206" s="26">
        <v>9</v>
      </c>
      <c r="I206" s="26">
        <v>17</v>
      </c>
      <c r="J206" s="26">
        <v>7</v>
      </c>
      <c r="K206" s="26">
        <v>8</v>
      </c>
      <c r="L206" s="26">
        <v>5</v>
      </c>
      <c r="M206" s="41">
        <v>96</v>
      </c>
      <c r="N206" s="41">
        <v>44</v>
      </c>
      <c r="O206" s="226"/>
      <c r="P206" s="42" t="s">
        <v>73</v>
      </c>
      <c r="Q206" s="26">
        <v>0</v>
      </c>
      <c r="R206" s="26">
        <v>0</v>
      </c>
      <c r="S206" s="26">
        <v>7</v>
      </c>
      <c r="T206" s="26">
        <v>3</v>
      </c>
      <c r="U206" s="26">
        <v>6</v>
      </c>
      <c r="V206" s="26">
        <v>3</v>
      </c>
      <c r="W206" s="26">
        <v>6</v>
      </c>
      <c r="X206" s="26">
        <v>4</v>
      </c>
      <c r="Y206" s="26">
        <v>0</v>
      </c>
      <c r="Z206" s="26">
        <v>0</v>
      </c>
      <c r="AA206" s="41">
        <v>19</v>
      </c>
      <c r="AB206" s="41">
        <v>10</v>
      </c>
      <c r="AC206" s="226"/>
      <c r="AD206" s="42" t="s">
        <v>73</v>
      </c>
      <c r="AE206" s="41">
        <v>1</v>
      </c>
      <c r="AF206" s="41">
        <v>1</v>
      </c>
      <c r="AG206" s="41">
        <v>1</v>
      </c>
      <c r="AH206" s="41">
        <v>1</v>
      </c>
      <c r="AI206" s="41">
        <v>1</v>
      </c>
      <c r="AJ206" s="41">
        <v>5</v>
      </c>
      <c r="AK206" s="26">
        <v>4</v>
      </c>
      <c r="AL206" s="26">
        <v>3</v>
      </c>
      <c r="AM206" s="26">
        <v>0</v>
      </c>
      <c r="AN206" s="26">
        <v>0</v>
      </c>
      <c r="AO206" s="26">
        <v>1</v>
      </c>
      <c r="AP206" s="226"/>
      <c r="AQ206" s="42" t="s">
        <v>73</v>
      </c>
      <c r="AR206" s="26">
        <v>0</v>
      </c>
      <c r="AS206" s="26">
        <v>53</v>
      </c>
      <c r="AT206" s="26">
        <v>0</v>
      </c>
      <c r="AU206" s="26">
        <v>0</v>
      </c>
      <c r="AV206" s="26">
        <v>0</v>
      </c>
      <c r="AW206" s="26">
        <v>3</v>
      </c>
      <c r="AX206" s="26">
        <v>3</v>
      </c>
      <c r="AY206" s="26">
        <v>3</v>
      </c>
      <c r="AZ206" s="26">
        <v>3</v>
      </c>
      <c r="BA206" s="226"/>
      <c r="BB206" s="42" t="s">
        <v>73</v>
      </c>
      <c r="BC206" s="41">
        <v>1</v>
      </c>
      <c r="BD206" s="26">
        <v>0</v>
      </c>
      <c r="BE206" s="26">
        <v>0</v>
      </c>
      <c r="BF206" s="41">
        <v>0</v>
      </c>
      <c r="BG206" s="41">
        <v>0</v>
      </c>
      <c r="BH206" s="41">
        <v>1</v>
      </c>
      <c r="BI206" s="41">
        <v>0</v>
      </c>
      <c r="BJ206" s="226"/>
      <c r="BK206" s="42" t="s">
        <v>73</v>
      </c>
      <c r="BL206" s="41">
        <v>0</v>
      </c>
      <c r="BM206" s="41">
        <v>0</v>
      </c>
      <c r="BN206" s="41">
        <v>0</v>
      </c>
      <c r="BO206" s="41">
        <v>0</v>
      </c>
      <c r="BP206" s="41">
        <v>0</v>
      </c>
      <c r="BQ206" s="41">
        <v>0</v>
      </c>
      <c r="BR206" s="41">
        <v>0</v>
      </c>
      <c r="BS206" s="41">
        <v>0</v>
      </c>
      <c r="BT206" s="41">
        <v>0</v>
      </c>
      <c r="BU206" s="41">
        <v>0</v>
      </c>
      <c r="BV206" s="41">
        <v>0</v>
      </c>
      <c r="BW206" s="41">
        <v>0</v>
      </c>
      <c r="BX206" s="79"/>
      <c r="BY206" s="80" t="s">
        <v>16</v>
      </c>
      <c r="BZ206" s="80" t="s">
        <v>2471</v>
      </c>
      <c r="CA206" s="78">
        <v>106</v>
      </c>
    </row>
    <row r="207" spans="1:79" ht="13.15" customHeight="1">
      <c r="A207" s="226" t="s">
        <v>8</v>
      </c>
      <c r="B207" s="148" t="s">
        <v>90</v>
      </c>
      <c r="C207" s="71">
        <v>0</v>
      </c>
      <c r="D207" s="71">
        <v>0</v>
      </c>
      <c r="E207" s="71">
        <v>0</v>
      </c>
      <c r="F207" s="71">
        <v>0</v>
      </c>
      <c r="G207" s="71">
        <v>0</v>
      </c>
      <c r="H207" s="71">
        <v>0</v>
      </c>
      <c r="I207" s="71">
        <v>0</v>
      </c>
      <c r="J207" s="71">
        <v>0</v>
      </c>
      <c r="K207" s="71">
        <v>0</v>
      </c>
      <c r="L207" s="71">
        <v>0</v>
      </c>
      <c r="M207" s="146">
        <v>0</v>
      </c>
      <c r="N207" s="146">
        <v>0</v>
      </c>
      <c r="O207" s="226" t="s">
        <v>8</v>
      </c>
      <c r="P207" s="148" t="s">
        <v>90</v>
      </c>
      <c r="Q207" s="71">
        <v>0</v>
      </c>
      <c r="R207" s="71">
        <v>0</v>
      </c>
      <c r="S207" s="71">
        <v>0</v>
      </c>
      <c r="T207" s="71">
        <v>0</v>
      </c>
      <c r="U207" s="71">
        <v>0</v>
      </c>
      <c r="V207" s="71">
        <v>0</v>
      </c>
      <c r="W207" s="71">
        <v>0</v>
      </c>
      <c r="X207" s="71">
        <v>0</v>
      </c>
      <c r="Y207" s="71">
        <v>0</v>
      </c>
      <c r="Z207" s="71">
        <v>0</v>
      </c>
      <c r="AA207" s="146">
        <v>0</v>
      </c>
      <c r="AB207" s="146">
        <v>0</v>
      </c>
      <c r="AC207" s="226" t="s">
        <v>8</v>
      </c>
      <c r="AD207" s="148" t="s">
        <v>90</v>
      </c>
      <c r="AE207" s="31">
        <v>0</v>
      </c>
      <c r="AF207" s="31">
        <v>0</v>
      </c>
      <c r="AG207" s="31">
        <v>0</v>
      </c>
      <c r="AH207" s="31">
        <v>0</v>
      </c>
      <c r="AI207" s="31">
        <v>0</v>
      </c>
      <c r="AJ207" s="146">
        <v>0</v>
      </c>
      <c r="AK207" s="125">
        <v>0</v>
      </c>
      <c r="AL207" s="71">
        <v>0</v>
      </c>
      <c r="AM207" s="71">
        <v>0</v>
      </c>
      <c r="AN207" s="71">
        <v>0</v>
      </c>
      <c r="AO207" s="71">
        <v>0</v>
      </c>
      <c r="AP207" s="226" t="s">
        <v>8</v>
      </c>
      <c r="AQ207" s="148" t="s">
        <v>90</v>
      </c>
      <c r="AR207" s="71">
        <v>0</v>
      </c>
      <c r="AS207" s="71">
        <v>0</v>
      </c>
      <c r="AT207" s="71">
        <v>0</v>
      </c>
      <c r="AU207" s="71">
        <v>0</v>
      </c>
      <c r="AV207" s="71">
        <v>0</v>
      </c>
      <c r="AW207" s="71">
        <v>0</v>
      </c>
      <c r="AX207" s="71">
        <v>0</v>
      </c>
      <c r="AY207" s="71">
        <v>0</v>
      </c>
      <c r="AZ207" s="71">
        <v>0</v>
      </c>
      <c r="BA207" s="226" t="s">
        <v>8</v>
      </c>
      <c r="BB207" s="148" t="s">
        <v>90</v>
      </c>
      <c r="BC207" s="152">
        <v>0</v>
      </c>
      <c r="BD207" s="71">
        <v>0</v>
      </c>
      <c r="BE207" s="71">
        <v>0</v>
      </c>
      <c r="BF207" s="152">
        <v>0</v>
      </c>
      <c r="BG207" s="32">
        <v>0</v>
      </c>
      <c r="BH207" s="152">
        <v>0</v>
      </c>
      <c r="BI207" s="152">
        <v>0</v>
      </c>
      <c r="BJ207" s="226" t="s">
        <v>8</v>
      </c>
      <c r="BK207" s="148" t="s">
        <v>90</v>
      </c>
      <c r="BL207" s="71">
        <v>0</v>
      </c>
      <c r="BM207" s="71">
        <v>0</v>
      </c>
      <c r="BN207" s="71">
        <v>0</v>
      </c>
      <c r="BO207" s="71">
        <v>0</v>
      </c>
      <c r="BP207" s="71">
        <v>0</v>
      </c>
      <c r="BQ207" s="71">
        <v>0</v>
      </c>
      <c r="BR207" s="71">
        <v>0</v>
      </c>
      <c r="BS207" s="71">
        <v>0</v>
      </c>
      <c r="BT207" s="71">
        <v>0</v>
      </c>
      <c r="BU207" s="71">
        <v>0</v>
      </c>
      <c r="BV207" s="71">
        <v>0</v>
      </c>
      <c r="BW207" s="71">
        <v>0</v>
      </c>
      <c r="BX207" s="79"/>
      <c r="BY207" s="80" t="s">
        <v>8</v>
      </c>
      <c r="BZ207" s="80" t="s">
        <v>2472</v>
      </c>
      <c r="CA207" s="78">
        <v>0</v>
      </c>
    </row>
    <row r="208" spans="1:79" ht="13.15" customHeight="1">
      <c r="A208" s="226"/>
      <c r="B208" s="148" t="s">
        <v>91</v>
      </c>
      <c r="C208" s="71">
        <v>2624</v>
      </c>
      <c r="D208" s="71">
        <v>1320</v>
      </c>
      <c r="E208" s="71">
        <v>2483</v>
      </c>
      <c r="F208" s="71">
        <v>1269</v>
      </c>
      <c r="G208" s="71">
        <v>2358</v>
      </c>
      <c r="H208" s="71">
        <v>1181</v>
      </c>
      <c r="I208" s="71">
        <v>2127</v>
      </c>
      <c r="J208" s="71">
        <v>1092</v>
      </c>
      <c r="K208" s="71">
        <v>1873</v>
      </c>
      <c r="L208" s="71">
        <v>963</v>
      </c>
      <c r="M208" s="146">
        <v>11465</v>
      </c>
      <c r="N208" s="146">
        <v>5825</v>
      </c>
      <c r="O208" s="226"/>
      <c r="P208" s="148" t="s">
        <v>91</v>
      </c>
      <c r="Q208" s="71">
        <v>177</v>
      </c>
      <c r="R208" s="71">
        <v>76</v>
      </c>
      <c r="S208" s="71">
        <v>172</v>
      </c>
      <c r="T208" s="71">
        <v>86</v>
      </c>
      <c r="U208" s="71">
        <v>186</v>
      </c>
      <c r="V208" s="71">
        <v>68</v>
      </c>
      <c r="W208" s="71">
        <v>138</v>
      </c>
      <c r="X208" s="71">
        <v>71</v>
      </c>
      <c r="Y208" s="71">
        <v>110</v>
      </c>
      <c r="Z208" s="71">
        <v>53</v>
      </c>
      <c r="AA208" s="146">
        <v>783</v>
      </c>
      <c r="AB208" s="146">
        <v>354</v>
      </c>
      <c r="AC208" s="226"/>
      <c r="AD208" s="148" t="s">
        <v>91</v>
      </c>
      <c r="AE208" s="31">
        <v>76</v>
      </c>
      <c r="AF208" s="31">
        <v>76</v>
      </c>
      <c r="AG208" s="31">
        <v>73</v>
      </c>
      <c r="AH208" s="31">
        <v>77</v>
      </c>
      <c r="AI208" s="31">
        <v>70</v>
      </c>
      <c r="AJ208" s="146">
        <v>372</v>
      </c>
      <c r="AK208" s="125">
        <v>345</v>
      </c>
      <c r="AL208" s="71">
        <v>339</v>
      </c>
      <c r="AM208" s="71">
        <v>304</v>
      </c>
      <c r="AN208" s="71">
        <v>11</v>
      </c>
      <c r="AO208" s="71">
        <v>56</v>
      </c>
      <c r="AP208" s="226"/>
      <c r="AQ208" s="148" t="s">
        <v>91</v>
      </c>
      <c r="AR208" s="71">
        <v>136</v>
      </c>
      <c r="AS208" s="71">
        <v>2258</v>
      </c>
      <c r="AT208" s="71">
        <v>1039</v>
      </c>
      <c r="AU208" s="71">
        <v>1331</v>
      </c>
      <c r="AV208" s="71">
        <v>186</v>
      </c>
      <c r="AW208" s="71">
        <v>244</v>
      </c>
      <c r="AX208" s="71">
        <v>381</v>
      </c>
      <c r="AY208" s="71">
        <v>357</v>
      </c>
      <c r="AZ208" s="71">
        <v>382</v>
      </c>
      <c r="BA208" s="226"/>
      <c r="BB208" s="148" t="s">
        <v>91</v>
      </c>
      <c r="BC208" s="152">
        <v>342</v>
      </c>
      <c r="BD208" s="71">
        <v>279</v>
      </c>
      <c r="BE208" s="71">
        <v>38</v>
      </c>
      <c r="BF208" s="152">
        <v>151</v>
      </c>
      <c r="BG208" s="32">
        <v>86</v>
      </c>
      <c r="BH208" s="152">
        <v>493</v>
      </c>
      <c r="BI208" s="152">
        <v>365</v>
      </c>
      <c r="BJ208" s="226"/>
      <c r="BK208" s="148" t="s">
        <v>91</v>
      </c>
      <c r="BL208" s="71">
        <v>1309</v>
      </c>
      <c r="BM208" s="71">
        <v>339</v>
      </c>
      <c r="BN208" s="71">
        <v>631</v>
      </c>
      <c r="BO208" s="71">
        <v>1253</v>
      </c>
      <c r="BP208" s="71">
        <v>178</v>
      </c>
      <c r="BQ208" s="71">
        <v>692</v>
      </c>
      <c r="BR208" s="71">
        <v>1232</v>
      </c>
      <c r="BS208" s="71">
        <v>785</v>
      </c>
      <c r="BT208" s="71">
        <v>80</v>
      </c>
      <c r="BU208" s="71">
        <v>108</v>
      </c>
      <c r="BV208" s="71">
        <v>65</v>
      </c>
      <c r="BW208" s="71">
        <v>418</v>
      </c>
      <c r="BX208" s="79"/>
      <c r="BY208" s="80" t="s">
        <v>8</v>
      </c>
      <c r="BZ208" s="80" t="s">
        <v>2473</v>
      </c>
      <c r="CA208" s="78">
        <v>14023</v>
      </c>
    </row>
    <row r="209" spans="1:79" ht="13.15" customHeight="1">
      <c r="A209" s="226"/>
      <c r="B209" s="25" t="s">
        <v>73</v>
      </c>
      <c r="C209" s="26">
        <v>2624</v>
      </c>
      <c r="D209" s="26">
        <v>1320</v>
      </c>
      <c r="E209" s="26">
        <v>2483</v>
      </c>
      <c r="F209" s="26">
        <v>1269</v>
      </c>
      <c r="G209" s="26">
        <v>2358</v>
      </c>
      <c r="H209" s="26">
        <v>1181</v>
      </c>
      <c r="I209" s="26">
        <v>2127</v>
      </c>
      <c r="J209" s="26">
        <v>1092</v>
      </c>
      <c r="K209" s="26">
        <v>1873</v>
      </c>
      <c r="L209" s="26">
        <v>963</v>
      </c>
      <c r="M209" s="41">
        <v>11465</v>
      </c>
      <c r="N209" s="41">
        <v>5825</v>
      </c>
      <c r="O209" s="226"/>
      <c r="P209" s="42" t="s">
        <v>73</v>
      </c>
      <c r="Q209" s="26">
        <v>177</v>
      </c>
      <c r="R209" s="26">
        <v>76</v>
      </c>
      <c r="S209" s="26">
        <v>172</v>
      </c>
      <c r="T209" s="26">
        <v>86</v>
      </c>
      <c r="U209" s="26">
        <v>186</v>
      </c>
      <c r="V209" s="26">
        <v>68</v>
      </c>
      <c r="W209" s="26">
        <v>138</v>
      </c>
      <c r="X209" s="26">
        <v>71</v>
      </c>
      <c r="Y209" s="26">
        <v>110</v>
      </c>
      <c r="Z209" s="26">
        <v>53</v>
      </c>
      <c r="AA209" s="41">
        <v>783</v>
      </c>
      <c r="AB209" s="41">
        <v>354</v>
      </c>
      <c r="AC209" s="226"/>
      <c r="AD209" s="42" t="s">
        <v>73</v>
      </c>
      <c r="AE209" s="41">
        <v>76</v>
      </c>
      <c r="AF209" s="41">
        <v>76</v>
      </c>
      <c r="AG209" s="41">
        <v>73</v>
      </c>
      <c r="AH209" s="41">
        <v>77</v>
      </c>
      <c r="AI209" s="41">
        <v>70</v>
      </c>
      <c r="AJ209" s="41">
        <v>372</v>
      </c>
      <c r="AK209" s="26">
        <v>345</v>
      </c>
      <c r="AL209" s="26">
        <v>339</v>
      </c>
      <c r="AM209" s="26">
        <v>304</v>
      </c>
      <c r="AN209" s="26">
        <v>11</v>
      </c>
      <c r="AO209" s="26">
        <v>56</v>
      </c>
      <c r="AP209" s="226"/>
      <c r="AQ209" s="42" t="s">
        <v>73</v>
      </c>
      <c r="AR209" s="26">
        <v>136</v>
      </c>
      <c r="AS209" s="26">
        <v>2258</v>
      </c>
      <c r="AT209" s="26">
        <v>1039</v>
      </c>
      <c r="AU209" s="26">
        <v>1331</v>
      </c>
      <c r="AV209" s="26">
        <v>186</v>
      </c>
      <c r="AW209" s="26">
        <v>244</v>
      </c>
      <c r="AX209" s="26">
        <v>381</v>
      </c>
      <c r="AY209" s="26">
        <v>357</v>
      </c>
      <c r="AZ209" s="26">
        <v>382</v>
      </c>
      <c r="BA209" s="226"/>
      <c r="BB209" s="42" t="s">
        <v>73</v>
      </c>
      <c r="BC209" s="41">
        <v>342</v>
      </c>
      <c r="BD209" s="26">
        <v>279</v>
      </c>
      <c r="BE209" s="26">
        <v>38</v>
      </c>
      <c r="BF209" s="41">
        <v>151</v>
      </c>
      <c r="BG209" s="41">
        <v>86</v>
      </c>
      <c r="BH209" s="41">
        <v>493</v>
      </c>
      <c r="BI209" s="41">
        <v>365</v>
      </c>
      <c r="BJ209" s="226"/>
      <c r="BK209" s="42" t="s">
        <v>73</v>
      </c>
      <c r="BL209" s="41">
        <v>1309</v>
      </c>
      <c r="BM209" s="41">
        <v>339</v>
      </c>
      <c r="BN209" s="41">
        <v>631</v>
      </c>
      <c r="BO209" s="41">
        <v>1253</v>
      </c>
      <c r="BP209" s="41">
        <v>178</v>
      </c>
      <c r="BQ209" s="41">
        <v>692</v>
      </c>
      <c r="BR209" s="41">
        <v>1232</v>
      </c>
      <c r="BS209" s="41">
        <v>785</v>
      </c>
      <c r="BT209" s="41">
        <v>80</v>
      </c>
      <c r="BU209" s="41">
        <v>108</v>
      </c>
      <c r="BV209" s="41">
        <v>65</v>
      </c>
      <c r="BW209" s="41">
        <v>418</v>
      </c>
      <c r="BX209" s="79"/>
      <c r="BY209" s="80" t="s">
        <v>8</v>
      </c>
      <c r="BZ209" s="80" t="s">
        <v>2474</v>
      </c>
      <c r="CA209" s="78">
        <v>14023</v>
      </c>
    </row>
    <row r="210" spans="1:79" ht="13.15" customHeight="1">
      <c r="A210" s="226" t="s">
        <v>9</v>
      </c>
      <c r="B210" s="148" t="s">
        <v>90</v>
      </c>
      <c r="C210" s="71">
        <v>2715</v>
      </c>
      <c r="D210" s="71">
        <v>1380</v>
      </c>
      <c r="E210" s="71">
        <v>2212</v>
      </c>
      <c r="F210" s="71">
        <v>1082</v>
      </c>
      <c r="G210" s="71">
        <v>2129</v>
      </c>
      <c r="H210" s="71">
        <v>1097</v>
      </c>
      <c r="I210" s="71">
        <v>1694</v>
      </c>
      <c r="J210" s="71">
        <v>886</v>
      </c>
      <c r="K210" s="71">
        <v>1310</v>
      </c>
      <c r="L210" s="71">
        <v>692</v>
      </c>
      <c r="M210" s="146">
        <v>10060</v>
      </c>
      <c r="N210" s="146">
        <v>5137</v>
      </c>
      <c r="O210" s="226" t="s">
        <v>9</v>
      </c>
      <c r="P210" s="148" t="s">
        <v>90</v>
      </c>
      <c r="Q210" s="71">
        <v>198</v>
      </c>
      <c r="R210" s="71">
        <v>98</v>
      </c>
      <c r="S210" s="71">
        <v>224</v>
      </c>
      <c r="T210" s="71">
        <v>100</v>
      </c>
      <c r="U210" s="71">
        <v>240</v>
      </c>
      <c r="V210" s="71">
        <v>122</v>
      </c>
      <c r="W210" s="71">
        <v>122</v>
      </c>
      <c r="X210" s="71">
        <v>73</v>
      </c>
      <c r="Y210" s="71">
        <v>39</v>
      </c>
      <c r="Z210" s="71">
        <v>20</v>
      </c>
      <c r="AA210" s="146">
        <v>823</v>
      </c>
      <c r="AB210" s="146">
        <v>413</v>
      </c>
      <c r="AC210" s="226" t="s">
        <v>9</v>
      </c>
      <c r="AD210" s="148" t="s">
        <v>90</v>
      </c>
      <c r="AE210" s="31">
        <v>77</v>
      </c>
      <c r="AF210" s="31">
        <v>72</v>
      </c>
      <c r="AG210" s="31">
        <v>71</v>
      </c>
      <c r="AH210" s="31">
        <v>65</v>
      </c>
      <c r="AI210" s="31">
        <v>61</v>
      </c>
      <c r="AJ210" s="146">
        <v>346</v>
      </c>
      <c r="AK210" s="125">
        <v>287</v>
      </c>
      <c r="AL210" s="71">
        <v>275</v>
      </c>
      <c r="AM210" s="71">
        <v>66</v>
      </c>
      <c r="AN210" s="71">
        <v>7</v>
      </c>
      <c r="AO210" s="71">
        <v>62</v>
      </c>
      <c r="AP210" s="226" t="s">
        <v>9</v>
      </c>
      <c r="AQ210" s="148" t="s">
        <v>90</v>
      </c>
      <c r="AR210" s="71">
        <v>89</v>
      </c>
      <c r="AS210" s="71">
        <v>2429</v>
      </c>
      <c r="AT210" s="71">
        <v>821</v>
      </c>
      <c r="AU210" s="71">
        <v>567</v>
      </c>
      <c r="AV210" s="71">
        <v>29</v>
      </c>
      <c r="AW210" s="71">
        <v>144</v>
      </c>
      <c r="AX210" s="71">
        <v>256</v>
      </c>
      <c r="AY210" s="71">
        <v>254</v>
      </c>
      <c r="AZ210" s="71">
        <v>242</v>
      </c>
      <c r="BA210" s="226" t="s">
        <v>9</v>
      </c>
      <c r="BB210" s="148" t="s">
        <v>90</v>
      </c>
      <c r="BC210" s="152">
        <v>278</v>
      </c>
      <c r="BD210" s="71">
        <v>155</v>
      </c>
      <c r="BE210" s="71">
        <v>19</v>
      </c>
      <c r="BF210" s="152">
        <v>65</v>
      </c>
      <c r="BG210" s="32">
        <v>31</v>
      </c>
      <c r="BH210" s="152">
        <v>343</v>
      </c>
      <c r="BI210" s="152">
        <v>186</v>
      </c>
      <c r="BJ210" s="226" t="s">
        <v>9</v>
      </c>
      <c r="BK210" s="148" t="s">
        <v>90</v>
      </c>
      <c r="BL210" s="71">
        <v>1038</v>
      </c>
      <c r="BM210" s="71">
        <v>222</v>
      </c>
      <c r="BN210" s="71">
        <v>588</v>
      </c>
      <c r="BO210" s="71">
        <v>538</v>
      </c>
      <c r="BP210" s="71">
        <v>121</v>
      </c>
      <c r="BQ210" s="71">
        <v>447</v>
      </c>
      <c r="BR210" s="71">
        <v>778</v>
      </c>
      <c r="BS210" s="71">
        <v>441</v>
      </c>
      <c r="BT210" s="71">
        <v>29</v>
      </c>
      <c r="BU210" s="71">
        <v>28</v>
      </c>
      <c r="BV210" s="71">
        <v>14</v>
      </c>
      <c r="BW210" s="71">
        <v>63</v>
      </c>
      <c r="BX210" s="79"/>
      <c r="BY210" s="80" t="s">
        <v>9</v>
      </c>
      <c r="BZ210" s="80" t="s">
        <v>2475</v>
      </c>
      <c r="CA210" s="78">
        <v>9823</v>
      </c>
    </row>
    <row r="211" spans="1:79" ht="13.15" customHeight="1">
      <c r="A211" s="226"/>
      <c r="B211" s="148" t="s">
        <v>91</v>
      </c>
      <c r="C211" s="71">
        <v>0</v>
      </c>
      <c r="D211" s="71">
        <v>0</v>
      </c>
      <c r="E211" s="71">
        <v>0</v>
      </c>
      <c r="F211" s="71">
        <v>0</v>
      </c>
      <c r="G211" s="71">
        <v>0</v>
      </c>
      <c r="H211" s="71">
        <v>0</v>
      </c>
      <c r="I211" s="71">
        <v>0</v>
      </c>
      <c r="J211" s="71">
        <v>0</v>
      </c>
      <c r="K211" s="71">
        <v>0</v>
      </c>
      <c r="L211" s="71">
        <v>0</v>
      </c>
      <c r="M211" s="146">
        <v>0</v>
      </c>
      <c r="N211" s="146">
        <v>0</v>
      </c>
      <c r="O211" s="226"/>
      <c r="P211" s="148" t="s">
        <v>91</v>
      </c>
      <c r="Q211" s="71">
        <v>0</v>
      </c>
      <c r="R211" s="71">
        <v>0</v>
      </c>
      <c r="S211" s="71">
        <v>0</v>
      </c>
      <c r="T211" s="71">
        <v>0</v>
      </c>
      <c r="U211" s="71">
        <v>0</v>
      </c>
      <c r="V211" s="71">
        <v>0</v>
      </c>
      <c r="W211" s="71">
        <v>0</v>
      </c>
      <c r="X211" s="71">
        <v>0</v>
      </c>
      <c r="Y211" s="71">
        <v>0</v>
      </c>
      <c r="Z211" s="71">
        <v>0</v>
      </c>
      <c r="AA211" s="146">
        <v>0</v>
      </c>
      <c r="AB211" s="146">
        <v>0</v>
      </c>
      <c r="AC211" s="226"/>
      <c r="AD211" s="148" t="s">
        <v>91</v>
      </c>
      <c r="AE211" s="31">
        <v>0</v>
      </c>
      <c r="AF211" s="31">
        <v>0</v>
      </c>
      <c r="AG211" s="31">
        <v>0</v>
      </c>
      <c r="AH211" s="31">
        <v>0</v>
      </c>
      <c r="AI211" s="31">
        <v>0</v>
      </c>
      <c r="AJ211" s="146">
        <v>0</v>
      </c>
      <c r="AK211" s="125">
        <v>0</v>
      </c>
      <c r="AL211" s="71">
        <v>0</v>
      </c>
      <c r="AM211" s="71">
        <v>0</v>
      </c>
      <c r="AN211" s="71">
        <v>0</v>
      </c>
      <c r="AO211" s="71">
        <v>0</v>
      </c>
      <c r="AP211" s="226"/>
      <c r="AQ211" s="148" t="s">
        <v>91</v>
      </c>
      <c r="AR211" s="71">
        <v>0</v>
      </c>
      <c r="AS211" s="71">
        <v>0</v>
      </c>
      <c r="AT211" s="71">
        <v>0</v>
      </c>
      <c r="AU211" s="71">
        <v>0</v>
      </c>
      <c r="AV211" s="71">
        <v>0</v>
      </c>
      <c r="AW211" s="71">
        <v>0</v>
      </c>
      <c r="AX211" s="71">
        <v>0</v>
      </c>
      <c r="AY211" s="71">
        <v>0</v>
      </c>
      <c r="AZ211" s="71">
        <v>0</v>
      </c>
      <c r="BA211" s="226"/>
      <c r="BB211" s="148" t="s">
        <v>91</v>
      </c>
      <c r="BC211" s="152">
        <v>0</v>
      </c>
      <c r="BD211" s="71">
        <v>0</v>
      </c>
      <c r="BE211" s="71">
        <v>0</v>
      </c>
      <c r="BF211" s="152">
        <v>0</v>
      </c>
      <c r="BG211" s="32">
        <v>0</v>
      </c>
      <c r="BH211" s="152">
        <v>0</v>
      </c>
      <c r="BI211" s="152">
        <v>0</v>
      </c>
      <c r="BJ211" s="226"/>
      <c r="BK211" s="148" t="s">
        <v>91</v>
      </c>
      <c r="BL211" s="71">
        <v>0</v>
      </c>
      <c r="BM211" s="71">
        <v>0</v>
      </c>
      <c r="BN211" s="71">
        <v>0</v>
      </c>
      <c r="BO211" s="71">
        <v>0</v>
      </c>
      <c r="BP211" s="71">
        <v>0</v>
      </c>
      <c r="BQ211" s="71">
        <v>0</v>
      </c>
      <c r="BR211" s="71">
        <v>0</v>
      </c>
      <c r="BS211" s="71">
        <v>0</v>
      </c>
      <c r="BT211" s="71">
        <v>0</v>
      </c>
      <c r="BU211" s="71">
        <v>0</v>
      </c>
      <c r="BV211" s="71">
        <v>0</v>
      </c>
      <c r="BW211" s="71">
        <v>0</v>
      </c>
      <c r="BX211" s="79"/>
      <c r="BY211" s="80" t="s">
        <v>9</v>
      </c>
      <c r="BZ211" s="80" t="s">
        <v>2476</v>
      </c>
      <c r="CA211" s="78">
        <v>0</v>
      </c>
    </row>
    <row r="212" spans="1:79" ht="13.15" customHeight="1">
      <c r="A212" s="226"/>
      <c r="B212" s="25" t="s">
        <v>73</v>
      </c>
      <c r="C212" s="26">
        <v>2715</v>
      </c>
      <c r="D212" s="26">
        <v>1380</v>
      </c>
      <c r="E212" s="26">
        <v>2212</v>
      </c>
      <c r="F212" s="26">
        <v>1082</v>
      </c>
      <c r="G212" s="26">
        <v>2129</v>
      </c>
      <c r="H212" s="26">
        <v>1097</v>
      </c>
      <c r="I212" s="26">
        <v>1694</v>
      </c>
      <c r="J212" s="26">
        <v>886</v>
      </c>
      <c r="K212" s="26">
        <v>1310</v>
      </c>
      <c r="L212" s="26">
        <v>692</v>
      </c>
      <c r="M212" s="41">
        <v>10060</v>
      </c>
      <c r="N212" s="41">
        <v>5137</v>
      </c>
      <c r="O212" s="226"/>
      <c r="P212" s="42" t="s">
        <v>73</v>
      </c>
      <c r="Q212" s="26">
        <v>198</v>
      </c>
      <c r="R212" s="26">
        <v>98</v>
      </c>
      <c r="S212" s="26">
        <v>224</v>
      </c>
      <c r="T212" s="26">
        <v>100</v>
      </c>
      <c r="U212" s="26">
        <v>240</v>
      </c>
      <c r="V212" s="26">
        <v>122</v>
      </c>
      <c r="W212" s="26">
        <v>122</v>
      </c>
      <c r="X212" s="26">
        <v>73</v>
      </c>
      <c r="Y212" s="26">
        <v>39</v>
      </c>
      <c r="Z212" s="26">
        <v>20</v>
      </c>
      <c r="AA212" s="41">
        <v>823</v>
      </c>
      <c r="AB212" s="41">
        <v>413</v>
      </c>
      <c r="AC212" s="226"/>
      <c r="AD212" s="42" t="s">
        <v>73</v>
      </c>
      <c r="AE212" s="41">
        <v>77</v>
      </c>
      <c r="AF212" s="41">
        <v>72</v>
      </c>
      <c r="AG212" s="41">
        <v>71</v>
      </c>
      <c r="AH212" s="41">
        <v>65</v>
      </c>
      <c r="AI212" s="41">
        <v>61</v>
      </c>
      <c r="AJ212" s="41">
        <v>346</v>
      </c>
      <c r="AK212" s="26">
        <v>287</v>
      </c>
      <c r="AL212" s="26">
        <v>275</v>
      </c>
      <c r="AM212" s="26">
        <v>66</v>
      </c>
      <c r="AN212" s="26">
        <v>7</v>
      </c>
      <c r="AO212" s="26">
        <v>62</v>
      </c>
      <c r="AP212" s="226"/>
      <c r="AQ212" s="42" t="s">
        <v>73</v>
      </c>
      <c r="AR212" s="26">
        <v>89</v>
      </c>
      <c r="AS212" s="26">
        <v>2429</v>
      </c>
      <c r="AT212" s="26">
        <v>821</v>
      </c>
      <c r="AU212" s="26">
        <v>567</v>
      </c>
      <c r="AV212" s="26">
        <v>29</v>
      </c>
      <c r="AW212" s="26">
        <v>144</v>
      </c>
      <c r="AX212" s="26">
        <v>256</v>
      </c>
      <c r="AY212" s="26">
        <v>254</v>
      </c>
      <c r="AZ212" s="26">
        <v>242</v>
      </c>
      <c r="BA212" s="226"/>
      <c r="BB212" s="42" t="s">
        <v>73</v>
      </c>
      <c r="BC212" s="41">
        <v>278</v>
      </c>
      <c r="BD212" s="26">
        <v>155</v>
      </c>
      <c r="BE212" s="26">
        <v>19</v>
      </c>
      <c r="BF212" s="41">
        <v>65</v>
      </c>
      <c r="BG212" s="41">
        <v>31</v>
      </c>
      <c r="BH212" s="41">
        <v>343</v>
      </c>
      <c r="BI212" s="41">
        <v>186</v>
      </c>
      <c r="BJ212" s="226"/>
      <c r="BK212" s="42" t="s">
        <v>73</v>
      </c>
      <c r="BL212" s="41">
        <v>1038</v>
      </c>
      <c r="BM212" s="41">
        <v>222</v>
      </c>
      <c r="BN212" s="41">
        <v>588</v>
      </c>
      <c r="BO212" s="41">
        <v>538</v>
      </c>
      <c r="BP212" s="41">
        <v>121</v>
      </c>
      <c r="BQ212" s="41">
        <v>447</v>
      </c>
      <c r="BR212" s="41">
        <v>778</v>
      </c>
      <c r="BS212" s="41">
        <v>441</v>
      </c>
      <c r="BT212" s="41">
        <v>29</v>
      </c>
      <c r="BU212" s="41">
        <v>28</v>
      </c>
      <c r="BV212" s="41">
        <v>14</v>
      </c>
      <c r="BW212" s="41">
        <v>63</v>
      </c>
      <c r="BX212" s="79"/>
      <c r="BY212" s="80" t="s">
        <v>9</v>
      </c>
      <c r="BZ212" s="80" t="s">
        <v>2477</v>
      </c>
      <c r="CA212" s="78">
        <v>9823</v>
      </c>
    </row>
    <row r="213" spans="1:79" ht="13.15" customHeight="1">
      <c r="A213" s="33" t="s">
        <v>100</v>
      </c>
      <c r="B213" s="148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146"/>
      <c r="N213" s="146"/>
      <c r="O213" s="33" t="s">
        <v>100</v>
      </c>
      <c r="P213" s="33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33" t="s">
        <v>100</v>
      </c>
      <c r="AD213" s="33"/>
      <c r="AE213" s="146"/>
      <c r="AF213" s="146"/>
      <c r="AG213" s="146"/>
      <c r="AH213" s="146"/>
      <c r="AI213" s="146"/>
      <c r="AJ213" s="146"/>
      <c r="AK213" s="146"/>
      <c r="AL213" s="146"/>
      <c r="AM213" s="146"/>
      <c r="AN213" s="146"/>
      <c r="AO213" s="146"/>
      <c r="AP213" s="33" t="s">
        <v>100</v>
      </c>
      <c r="AQ213" s="148"/>
      <c r="AR213" s="31"/>
      <c r="AS213" s="31"/>
      <c r="AT213" s="31"/>
      <c r="AU213" s="31"/>
      <c r="AV213" s="31"/>
      <c r="AW213" s="31"/>
      <c r="AX213" s="31"/>
      <c r="AY213" s="31"/>
      <c r="AZ213" s="31"/>
      <c r="BA213" s="33" t="s">
        <v>100</v>
      </c>
      <c r="BB213" s="148"/>
      <c r="BC213" s="152"/>
      <c r="BD213" s="32"/>
      <c r="BE213" s="32"/>
      <c r="BF213" s="152"/>
      <c r="BG213" s="32"/>
      <c r="BH213" s="32"/>
      <c r="BI213" s="32"/>
      <c r="BJ213" s="33" t="s">
        <v>100</v>
      </c>
      <c r="BK213" s="148"/>
      <c r="BL213" s="31"/>
      <c r="BM213" s="31"/>
      <c r="BN213" s="31"/>
      <c r="BO213" s="31"/>
      <c r="BP213" s="31"/>
      <c r="BQ213" s="31"/>
      <c r="BR213" s="31"/>
      <c r="BS213" s="31"/>
      <c r="BT213" s="31"/>
      <c r="BU213" s="31"/>
      <c r="BV213" s="31"/>
      <c r="BW213" s="31"/>
      <c r="BX213" s="79"/>
      <c r="BY213" s="80" t="str">
        <f>IF(A213="",BY212,A213)</f>
        <v>ATSIMO-ATSINANANA</v>
      </c>
      <c r="BZ213" s="80" t="str">
        <f>BY213&amp;B213</f>
        <v>ATSIMO-ATSINANANA</v>
      </c>
      <c r="CA213" s="78">
        <f>(AR213+2*AS213+3*AT213+4*AU213+5*AV213)</f>
        <v>0</v>
      </c>
    </row>
    <row r="214" spans="1:79" ht="13.15" customHeight="1">
      <c r="A214" s="226" t="s">
        <v>18</v>
      </c>
      <c r="B214" s="148" t="s">
        <v>90</v>
      </c>
      <c r="C214" s="71">
        <v>85</v>
      </c>
      <c r="D214" s="71">
        <v>43</v>
      </c>
      <c r="E214" s="71">
        <v>69</v>
      </c>
      <c r="F214" s="71">
        <v>39</v>
      </c>
      <c r="G214" s="71">
        <v>73</v>
      </c>
      <c r="H214" s="71">
        <v>34</v>
      </c>
      <c r="I214" s="71">
        <v>78</v>
      </c>
      <c r="J214" s="71">
        <v>38</v>
      </c>
      <c r="K214" s="71">
        <v>60</v>
      </c>
      <c r="L214" s="71">
        <v>29</v>
      </c>
      <c r="M214" s="146">
        <v>365</v>
      </c>
      <c r="N214" s="146">
        <v>183</v>
      </c>
      <c r="O214" s="226" t="s">
        <v>18</v>
      </c>
      <c r="P214" s="148" t="s">
        <v>90</v>
      </c>
      <c r="Q214" s="71">
        <v>10</v>
      </c>
      <c r="R214" s="71">
        <v>5</v>
      </c>
      <c r="S214" s="71">
        <v>7</v>
      </c>
      <c r="T214" s="71">
        <v>5</v>
      </c>
      <c r="U214" s="71">
        <v>12</v>
      </c>
      <c r="V214" s="71">
        <v>5</v>
      </c>
      <c r="W214" s="71">
        <v>8</v>
      </c>
      <c r="X214" s="71">
        <v>2</v>
      </c>
      <c r="Y214" s="71">
        <v>2</v>
      </c>
      <c r="Z214" s="71">
        <v>1</v>
      </c>
      <c r="AA214" s="146">
        <v>39</v>
      </c>
      <c r="AB214" s="146">
        <v>18</v>
      </c>
      <c r="AC214" s="226" t="s">
        <v>18</v>
      </c>
      <c r="AD214" s="148" t="s">
        <v>90</v>
      </c>
      <c r="AE214" s="31">
        <v>2</v>
      </c>
      <c r="AF214" s="31">
        <v>2</v>
      </c>
      <c r="AG214" s="31">
        <v>2</v>
      </c>
      <c r="AH214" s="31">
        <v>2</v>
      </c>
      <c r="AI214" s="31">
        <v>2</v>
      </c>
      <c r="AJ214" s="146">
        <v>10</v>
      </c>
      <c r="AK214" s="125">
        <v>7</v>
      </c>
      <c r="AL214" s="71">
        <v>7</v>
      </c>
      <c r="AM214" s="71">
        <v>5</v>
      </c>
      <c r="AN214" s="71">
        <v>1</v>
      </c>
      <c r="AO214" s="71">
        <v>2</v>
      </c>
      <c r="AP214" s="226" t="s">
        <v>18</v>
      </c>
      <c r="AQ214" s="148" t="s">
        <v>90</v>
      </c>
      <c r="AR214" s="71">
        <v>0</v>
      </c>
      <c r="AS214" s="71">
        <v>136</v>
      </c>
      <c r="AT214" s="71">
        <v>20</v>
      </c>
      <c r="AU214" s="71">
        <v>10</v>
      </c>
      <c r="AV214" s="71">
        <v>10</v>
      </c>
      <c r="AW214" s="71">
        <v>0</v>
      </c>
      <c r="AX214" s="71">
        <v>6</v>
      </c>
      <c r="AY214" s="71">
        <v>5</v>
      </c>
      <c r="AZ214" s="71">
        <v>5</v>
      </c>
      <c r="BA214" s="226" t="s">
        <v>18</v>
      </c>
      <c r="BB214" s="148" t="s">
        <v>90</v>
      </c>
      <c r="BC214" s="152">
        <v>8</v>
      </c>
      <c r="BD214" s="71">
        <v>3</v>
      </c>
      <c r="BE214" s="71">
        <v>5</v>
      </c>
      <c r="BF214" s="152">
        <v>0</v>
      </c>
      <c r="BG214" s="32">
        <v>0</v>
      </c>
      <c r="BH214" s="152">
        <v>8</v>
      </c>
      <c r="BI214" s="152">
        <v>3</v>
      </c>
      <c r="BJ214" s="226" t="s">
        <v>18</v>
      </c>
      <c r="BK214" s="148" t="s">
        <v>90</v>
      </c>
      <c r="BL214" s="71">
        <v>20</v>
      </c>
      <c r="BM214" s="71">
        <v>0</v>
      </c>
      <c r="BN214" s="71">
        <v>0</v>
      </c>
      <c r="BO214" s="71">
        <v>0</v>
      </c>
      <c r="BP214" s="71">
        <v>0</v>
      </c>
      <c r="BQ214" s="71">
        <v>0</v>
      </c>
      <c r="BR214" s="71">
        <v>0</v>
      </c>
      <c r="BS214" s="71">
        <v>0</v>
      </c>
      <c r="BT214" s="71">
        <v>0</v>
      </c>
      <c r="BU214" s="71">
        <v>0</v>
      </c>
      <c r="BV214" s="71">
        <v>0</v>
      </c>
      <c r="BW214" s="71">
        <v>0</v>
      </c>
      <c r="BX214" s="79"/>
      <c r="BY214" s="80" t="s">
        <v>18</v>
      </c>
      <c r="BZ214" s="80" t="s">
        <v>2481</v>
      </c>
      <c r="CA214" s="78">
        <v>422</v>
      </c>
    </row>
    <row r="215" spans="1:79" ht="13.15" customHeight="1">
      <c r="A215" s="226"/>
      <c r="B215" s="148" t="s">
        <v>91</v>
      </c>
      <c r="C215" s="71">
        <v>0</v>
      </c>
      <c r="D215" s="71">
        <v>0</v>
      </c>
      <c r="E215" s="71">
        <v>0</v>
      </c>
      <c r="F215" s="71">
        <v>0</v>
      </c>
      <c r="G215" s="71">
        <v>0</v>
      </c>
      <c r="H215" s="71">
        <v>0</v>
      </c>
      <c r="I215" s="71">
        <v>0</v>
      </c>
      <c r="J215" s="71">
        <v>0</v>
      </c>
      <c r="K215" s="71">
        <v>0</v>
      </c>
      <c r="L215" s="71">
        <v>0</v>
      </c>
      <c r="M215" s="146">
        <v>0</v>
      </c>
      <c r="N215" s="146">
        <v>0</v>
      </c>
      <c r="O215" s="226"/>
      <c r="P215" s="148" t="s">
        <v>91</v>
      </c>
      <c r="Q215" s="71">
        <v>0</v>
      </c>
      <c r="R215" s="71">
        <v>0</v>
      </c>
      <c r="S215" s="71">
        <v>0</v>
      </c>
      <c r="T215" s="71">
        <v>0</v>
      </c>
      <c r="U215" s="71">
        <v>0</v>
      </c>
      <c r="V215" s="71">
        <v>0</v>
      </c>
      <c r="W215" s="71">
        <v>0</v>
      </c>
      <c r="X215" s="71">
        <v>0</v>
      </c>
      <c r="Y215" s="71">
        <v>0</v>
      </c>
      <c r="Z215" s="71">
        <v>0</v>
      </c>
      <c r="AA215" s="146">
        <v>0</v>
      </c>
      <c r="AB215" s="146">
        <v>0</v>
      </c>
      <c r="AC215" s="226"/>
      <c r="AD215" s="148" t="s">
        <v>91</v>
      </c>
      <c r="AE215" s="31">
        <v>0</v>
      </c>
      <c r="AF215" s="31">
        <v>0</v>
      </c>
      <c r="AG215" s="31">
        <v>0</v>
      </c>
      <c r="AH215" s="31">
        <v>0</v>
      </c>
      <c r="AI215" s="31">
        <v>0</v>
      </c>
      <c r="AJ215" s="146">
        <v>0</v>
      </c>
      <c r="AK215" s="125">
        <v>0</v>
      </c>
      <c r="AL215" s="71">
        <v>0</v>
      </c>
      <c r="AM215" s="71">
        <v>0</v>
      </c>
      <c r="AN215" s="71">
        <v>0</v>
      </c>
      <c r="AO215" s="71">
        <v>0</v>
      </c>
      <c r="AP215" s="226"/>
      <c r="AQ215" s="148" t="s">
        <v>91</v>
      </c>
      <c r="AR215" s="71">
        <v>0</v>
      </c>
      <c r="AS215" s="71">
        <v>0</v>
      </c>
      <c r="AT215" s="71">
        <v>0</v>
      </c>
      <c r="AU215" s="71">
        <v>0</v>
      </c>
      <c r="AV215" s="71">
        <v>0</v>
      </c>
      <c r="AW215" s="71">
        <v>0</v>
      </c>
      <c r="AX215" s="71">
        <v>0</v>
      </c>
      <c r="AY215" s="71">
        <v>0</v>
      </c>
      <c r="AZ215" s="71">
        <v>0</v>
      </c>
      <c r="BA215" s="226"/>
      <c r="BB215" s="148" t="s">
        <v>91</v>
      </c>
      <c r="BC215" s="152">
        <v>0</v>
      </c>
      <c r="BD215" s="71">
        <v>0</v>
      </c>
      <c r="BE215" s="71">
        <v>0</v>
      </c>
      <c r="BF215" s="152">
        <v>0</v>
      </c>
      <c r="BG215" s="32">
        <v>0</v>
      </c>
      <c r="BH215" s="152">
        <v>0</v>
      </c>
      <c r="BI215" s="152">
        <v>0</v>
      </c>
      <c r="BJ215" s="226"/>
      <c r="BK215" s="148" t="s">
        <v>91</v>
      </c>
      <c r="BL215" s="71">
        <v>0</v>
      </c>
      <c r="BM215" s="71">
        <v>0</v>
      </c>
      <c r="BN215" s="71">
        <v>0</v>
      </c>
      <c r="BO215" s="71">
        <v>0</v>
      </c>
      <c r="BP215" s="71">
        <v>0</v>
      </c>
      <c r="BQ215" s="71">
        <v>0</v>
      </c>
      <c r="BR215" s="71">
        <v>0</v>
      </c>
      <c r="BS215" s="71">
        <v>0</v>
      </c>
      <c r="BT215" s="71">
        <v>0</v>
      </c>
      <c r="BU215" s="71">
        <v>0</v>
      </c>
      <c r="BV215" s="71">
        <v>0</v>
      </c>
      <c r="BW215" s="71">
        <v>0</v>
      </c>
      <c r="BX215" s="79"/>
      <c r="BY215" s="80" t="s">
        <v>18</v>
      </c>
      <c r="BZ215" s="80" t="s">
        <v>2482</v>
      </c>
      <c r="CA215" s="78">
        <v>0</v>
      </c>
    </row>
    <row r="216" spans="1:79" ht="13.15" customHeight="1">
      <c r="A216" s="226"/>
      <c r="B216" s="25" t="s">
        <v>73</v>
      </c>
      <c r="C216" s="26">
        <v>85</v>
      </c>
      <c r="D216" s="26">
        <v>43</v>
      </c>
      <c r="E216" s="26">
        <v>69</v>
      </c>
      <c r="F216" s="26">
        <v>39</v>
      </c>
      <c r="G216" s="26">
        <v>73</v>
      </c>
      <c r="H216" s="26">
        <v>34</v>
      </c>
      <c r="I216" s="26">
        <v>78</v>
      </c>
      <c r="J216" s="26">
        <v>38</v>
      </c>
      <c r="K216" s="26">
        <v>60</v>
      </c>
      <c r="L216" s="26">
        <v>29</v>
      </c>
      <c r="M216" s="41">
        <v>365</v>
      </c>
      <c r="N216" s="41">
        <v>183</v>
      </c>
      <c r="O216" s="226"/>
      <c r="P216" s="42" t="s">
        <v>73</v>
      </c>
      <c r="Q216" s="26">
        <v>10</v>
      </c>
      <c r="R216" s="26">
        <v>5</v>
      </c>
      <c r="S216" s="26">
        <v>7</v>
      </c>
      <c r="T216" s="26">
        <v>5</v>
      </c>
      <c r="U216" s="26">
        <v>12</v>
      </c>
      <c r="V216" s="26">
        <v>5</v>
      </c>
      <c r="W216" s="26">
        <v>8</v>
      </c>
      <c r="X216" s="26">
        <v>2</v>
      </c>
      <c r="Y216" s="26">
        <v>2</v>
      </c>
      <c r="Z216" s="26">
        <v>1</v>
      </c>
      <c r="AA216" s="41">
        <v>39</v>
      </c>
      <c r="AB216" s="41">
        <v>18</v>
      </c>
      <c r="AC216" s="226"/>
      <c r="AD216" s="42" t="s">
        <v>73</v>
      </c>
      <c r="AE216" s="41">
        <v>2</v>
      </c>
      <c r="AF216" s="41">
        <v>2</v>
      </c>
      <c r="AG216" s="41">
        <v>2</v>
      </c>
      <c r="AH216" s="41">
        <v>2</v>
      </c>
      <c r="AI216" s="41">
        <v>2</v>
      </c>
      <c r="AJ216" s="41">
        <v>10</v>
      </c>
      <c r="AK216" s="26">
        <v>7</v>
      </c>
      <c r="AL216" s="26">
        <v>7</v>
      </c>
      <c r="AM216" s="26">
        <v>5</v>
      </c>
      <c r="AN216" s="26">
        <v>1</v>
      </c>
      <c r="AO216" s="26">
        <v>2</v>
      </c>
      <c r="AP216" s="226"/>
      <c r="AQ216" s="42" t="s">
        <v>73</v>
      </c>
      <c r="AR216" s="26">
        <v>0</v>
      </c>
      <c r="AS216" s="26">
        <v>136</v>
      </c>
      <c r="AT216" s="26">
        <v>20</v>
      </c>
      <c r="AU216" s="26">
        <v>10</v>
      </c>
      <c r="AV216" s="26">
        <v>10</v>
      </c>
      <c r="AW216" s="26">
        <v>0</v>
      </c>
      <c r="AX216" s="26">
        <v>6</v>
      </c>
      <c r="AY216" s="26">
        <v>5</v>
      </c>
      <c r="AZ216" s="26">
        <v>5</v>
      </c>
      <c r="BA216" s="226"/>
      <c r="BB216" s="42" t="s">
        <v>73</v>
      </c>
      <c r="BC216" s="41">
        <v>8</v>
      </c>
      <c r="BD216" s="26">
        <v>3</v>
      </c>
      <c r="BE216" s="26">
        <v>5</v>
      </c>
      <c r="BF216" s="41">
        <v>0</v>
      </c>
      <c r="BG216" s="41">
        <v>0</v>
      </c>
      <c r="BH216" s="41">
        <v>8</v>
      </c>
      <c r="BI216" s="41">
        <v>3</v>
      </c>
      <c r="BJ216" s="226"/>
      <c r="BK216" s="42" t="s">
        <v>73</v>
      </c>
      <c r="BL216" s="41">
        <v>20</v>
      </c>
      <c r="BM216" s="41">
        <v>0</v>
      </c>
      <c r="BN216" s="41">
        <v>0</v>
      </c>
      <c r="BO216" s="41">
        <v>0</v>
      </c>
      <c r="BP216" s="41">
        <v>0</v>
      </c>
      <c r="BQ216" s="41">
        <v>0</v>
      </c>
      <c r="BR216" s="41">
        <v>0</v>
      </c>
      <c r="BS216" s="41">
        <v>0</v>
      </c>
      <c r="BT216" s="41">
        <v>0</v>
      </c>
      <c r="BU216" s="41">
        <v>0</v>
      </c>
      <c r="BV216" s="41">
        <v>0</v>
      </c>
      <c r="BW216" s="41">
        <v>0</v>
      </c>
      <c r="BX216" s="79"/>
      <c r="BY216" s="80" t="s">
        <v>18</v>
      </c>
      <c r="BZ216" s="80" t="s">
        <v>2483</v>
      </c>
      <c r="CA216" s="78">
        <v>422</v>
      </c>
    </row>
    <row r="217" spans="1:79" ht="13.15" customHeight="1">
      <c r="A217" s="226" t="s">
        <v>173</v>
      </c>
      <c r="B217" s="148" t="s">
        <v>90</v>
      </c>
      <c r="C217" s="71">
        <v>242</v>
      </c>
      <c r="D217" s="71">
        <v>111</v>
      </c>
      <c r="E217" s="71">
        <v>165</v>
      </c>
      <c r="F217" s="71">
        <v>94</v>
      </c>
      <c r="G217" s="71">
        <v>187</v>
      </c>
      <c r="H217" s="71">
        <v>99</v>
      </c>
      <c r="I217" s="71">
        <v>111</v>
      </c>
      <c r="J217" s="71">
        <v>60</v>
      </c>
      <c r="K217" s="71">
        <v>127</v>
      </c>
      <c r="L217" s="71">
        <v>75</v>
      </c>
      <c r="M217" s="146">
        <v>832</v>
      </c>
      <c r="N217" s="146">
        <v>439</v>
      </c>
      <c r="O217" s="226" t="s">
        <v>173</v>
      </c>
      <c r="P217" s="148" t="s">
        <v>90</v>
      </c>
      <c r="Q217" s="71">
        <v>38</v>
      </c>
      <c r="R217" s="71">
        <v>16</v>
      </c>
      <c r="S217" s="71">
        <v>13</v>
      </c>
      <c r="T217" s="71">
        <v>5</v>
      </c>
      <c r="U217" s="71">
        <v>12</v>
      </c>
      <c r="V217" s="71">
        <v>8</v>
      </c>
      <c r="W217" s="71">
        <v>7</v>
      </c>
      <c r="X217" s="71">
        <v>1</v>
      </c>
      <c r="Y217" s="71">
        <v>7</v>
      </c>
      <c r="Z217" s="71">
        <v>2</v>
      </c>
      <c r="AA217" s="146">
        <v>77</v>
      </c>
      <c r="AB217" s="146">
        <v>32</v>
      </c>
      <c r="AC217" s="226" t="s">
        <v>173</v>
      </c>
      <c r="AD217" s="148" t="s">
        <v>90</v>
      </c>
      <c r="AE217" s="31">
        <v>8</v>
      </c>
      <c r="AF217" s="31">
        <v>8</v>
      </c>
      <c r="AG217" s="31">
        <v>7</v>
      </c>
      <c r="AH217" s="31">
        <v>6</v>
      </c>
      <c r="AI217" s="31">
        <v>7</v>
      </c>
      <c r="AJ217" s="146">
        <v>36</v>
      </c>
      <c r="AK217" s="125">
        <v>36</v>
      </c>
      <c r="AL217" s="71">
        <v>32</v>
      </c>
      <c r="AM217" s="71">
        <v>5</v>
      </c>
      <c r="AN217" s="71">
        <v>0</v>
      </c>
      <c r="AO217" s="71">
        <v>6</v>
      </c>
      <c r="AP217" s="226" t="s">
        <v>173</v>
      </c>
      <c r="AQ217" s="148" t="s">
        <v>90</v>
      </c>
      <c r="AR217" s="71">
        <v>0</v>
      </c>
      <c r="AS217" s="71">
        <v>402</v>
      </c>
      <c r="AT217" s="71">
        <v>2</v>
      </c>
      <c r="AU217" s="71">
        <v>11</v>
      </c>
      <c r="AV217" s="71">
        <v>3</v>
      </c>
      <c r="AW217" s="71">
        <v>19</v>
      </c>
      <c r="AX217" s="71">
        <v>40</v>
      </c>
      <c r="AY217" s="71">
        <v>30</v>
      </c>
      <c r="AZ217" s="71">
        <v>29</v>
      </c>
      <c r="BA217" s="226" t="s">
        <v>173</v>
      </c>
      <c r="BB217" s="148" t="s">
        <v>90</v>
      </c>
      <c r="BC217" s="152">
        <v>32</v>
      </c>
      <c r="BD217" s="71">
        <v>20</v>
      </c>
      <c r="BE217" s="71">
        <v>3</v>
      </c>
      <c r="BF217" s="152">
        <v>1</v>
      </c>
      <c r="BG217" s="32">
        <v>0</v>
      </c>
      <c r="BH217" s="152">
        <v>33</v>
      </c>
      <c r="BI217" s="152">
        <v>20</v>
      </c>
      <c r="BJ217" s="226" t="s">
        <v>173</v>
      </c>
      <c r="BK217" s="148" t="s">
        <v>90</v>
      </c>
      <c r="BL217" s="71">
        <v>156</v>
      </c>
      <c r="BM217" s="71">
        <v>8</v>
      </c>
      <c r="BN217" s="71">
        <v>39</v>
      </c>
      <c r="BO217" s="71">
        <v>61</v>
      </c>
      <c r="BP217" s="71">
        <v>33</v>
      </c>
      <c r="BQ217" s="71">
        <v>68</v>
      </c>
      <c r="BR217" s="71">
        <v>78</v>
      </c>
      <c r="BS217" s="71">
        <v>67</v>
      </c>
      <c r="BT217" s="71">
        <v>4</v>
      </c>
      <c r="BU217" s="71">
        <v>5</v>
      </c>
      <c r="BV217" s="71">
        <v>2</v>
      </c>
      <c r="BW217" s="71">
        <v>0</v>
      </c>
      <c r="BX217" s="79"/>
      <c r="BY217" s="80" t="s">
        <v>173</v>
      </c>
      <c r="BZ217" s="80" t="s">
        <v>2484</v>
      </c>
      <c r="CA217" s="78">
        <v>869</v>
      </c>
    </row>
    <row r="218" spans="1:79" ht="13.15" customHeight="1">
      <c r="A218" s="226"/>
      <c r="B218" s="148" t="s">
        <v>91</v>
      </c>
      <c r="C218" s="71">
        <v>650</v>
      </c>
      <c r="D218" s="71">
        <v>312</v>
      </c>
      <c r="E218" s="71">
        <v>608</v>
      </c>
      <c r="F218" s="71">
        <v>308</v>
      </c>
      <c r="G218" s="71">
        <v>832</v>
      </c>
      <c r="H218" s="71">
        <v>430</v>
      </c>
      <c r="I218" s="71">
        <v>496</v>
      </c>
      <c r="J218" s="71">
        <v>235</v>
      </c>
      <c r="K218" s="71">
        <v>429</v>
      </c>
      <c r="L218" s="71">
        <v>223</v>
      </c>
      <c r="M218" s="146">
        <v>3015</v>
      </c>
      <c r="N218" s="146">
        <v>1508</v>
      </c>
      <c r="O218" s="226"/>
      <c r="P218" s="148" t="s">
        <v>91</v>
      </c>
      <c r="Q218" s="71">
        <v>44</v>
      </c>
      <c r="R218" s="71">
        <v>12</v>
      </c>
      <c r="S218" s="71">
        <v>41</v>
      </c>
      <c r="T218" s="71">
        <v>19</v>
      </c>
      <c r="U218" s="71">
        <v>43</v>
      </c>
      <c r="V218" s="71">
        <v>17</v>
      </c>
      <c r="W218" s="71">
        <v>47</v>
      </c>
      <c r="X218" s="71">
        <v>19</v>
      </c>
      <c r="Y218" s="71">
        <v>9</v>
      </c>
      <c r="Z218" s="71">
        <v>3</v>
      </c>
      <c r="AA218" s="146">
        <v>184</v>
      </c>
      <c r="AB218" s="146">
        <v>70</v>
      </c>
      <c r="AC218" s="226"/>
      <c r="AD218" s="148" t="s">
        <v>91</v>
      </c>
      <c r="AE218" s="31">
        <v>19</v>
      </c>
      <c r="AF218" s="31">
        <v>18</v>
      </c>
      <c r="AG218" s="31">
        <v>21</v>
      </c>
      <c r="AH218" s="31">
        <v>14</v>
      </c>
      <c r="AI218" s="31">
        <v>13</v>
      </c>
      <c r="AJ218" s="146">
        <v>85</v>
      </c>
      <c r="AK218" s="125">
        <v>86</v>
      </c>
      <c r="AL218" s="71">
        <v>86</v>
      </c>
      <c r="AM218" s="71">
        <v>77</v>
      </c>
      <c r="AN218" s="71">
        <v>0</v>
      </c>
      <c r="AO218" s="71">
        <v>10</v>
      </c>
      <c r="AP218" s="226"/>
      <c r="AQ218" s="148" t="s">
        <v>91</v>
      </c>
      <c r="AR218" s="71">
        <v>100</v>
      </c>
      <c r="AS218" s="71">
        <v>1390</v>
      </c>
      <c r="AT218" s="71">
        <v>14</v>
      </c>
      <c r="AU218" s="71">
        <v>3</v>
      </c>
      <c r="AV218" s="71">
        <v>0</v>
      </c>
      <c r="AW218" s="71">
        <v>66</v>
      </c>
      <c r="AX218" s="71">
        <v>101</v>
      </c>
      <c r="AY218" s="71">
        <v>89</v>
      </c>
      <c r="AZ218" s="71">
        <v>86</v>
      </c>
      <c r="BA218" s="226"/>
      <c r="BB218" s="148" t="s">
        <v>91</v>
      </c>
      <c r="BC218" s="152">
        <v>95</v>
      </c>
      <c r="BD218" s="71">
        <v>71</v>
      </c>
      <c r="BE218" s="71">
        <v>17</v>
      </c>
      <c r="BF218" s="152">
        <v>30</v>
      </c>
      <c r="BG218" s="32">
        <v>13</v>
      </c>
      <c r="BH218" s="152">
        <v>125</v>
      </c>
      <c r="BI218" s="152">
        <v>84</v>
      </c>
      <c r="BJ218" s="226"/>
      <c r="BK218" s="148" t="s">
        <v>91</v>
      </c>
      <c r="BL218" s="71">
        <v>13</v>
      </c>
      <c r="BM218" s="71">
        <v>39</v>
      </c>
      <c r="BN218" s="71">
        <v>20</v>
      </c>
      <c r="BO218" s="71">
        <v>163</v>
      </c>
      <c r="BP218" s="71">
        <v>15</v>
      </c>
      <c r="BQ218" s="71">
        <v>16</v>
      </c>
      <c r="BR218" s="71">
        <v>30</v>
      </c>
      <c r="BS218" s="71">
        <v>14</v>
      </c>
      <c r="BT218" s="71">
        <v>3</v>
      </c>
      <c r="BU218" s="71">
        <v>5</v>
      </c>
      <c r="BV218" s="71">
        <v>1</v>
      </c>
      <c r="BW218" s="71">
        <v>0</v>
      </c>
      <c r="BX218" s="79"/>
      <c r="BY218" s="80" t="s">
        <v>173</v>
      </c>
      <c r="BZ218" s="80" t="s">
        <v>2485</v>
      </c>
      <c r="CA218" s="78">
        <v>2934</v>
      </c>
    </row>
    <row r="219" spans="1:79" ht="13.15" customHeight="1">
      <c r="A219" s="226"/>
      <c r="B219" s="25" t="s">
        <v>73</v>
      </c>
      <c r="C219" s="26">
        <v>892</v>
      </c>
      <c r="D219" s="26">
        <v>423</v>
      </c>
      <c r="E219" s="26">
        <v>773</v>
      </c>
      <c r="F219" s="26">
        <v>402</v>
      </c>
      <c r="G219" s="26">
        <v>1019</v>
      </c>
      <c r="H219" s="26">
        <v>529</v>
      </c>
      <c r="I219" s="26">
        <v>607</v>
      </c>
      <c r="J219" s="26">
        <v>295</v>
      </c>
      <c r="K219" s="26">
        <v>556</v>
      </c>
      <c r="L219" s="26">
        <v>298</v>
      </c>
      <c r="M219" s="41">
        <v>3847</v>
      </c>
      <c r="N219" s="41">
        <v>1947</v>
      </c>
      <c r="O219" s="226"/>
      <c r="P219" s="42" t="s">
        <v>73</v>
      </c>
      <c r="Q219" s="26">
        <v>82</v>
      </c>
      <c r="R219" s="26">
        <v>28</v>
      </c>
      <c r="S219" s="26">
        <v>54</v>
      </c>
      <c r="T219" s="26">
        <v>24</v>
      </c>
      <c r="U219" s="26">
        <v>55</v>
      </c>
      <c r="V219" s="26">
        <v>25</v>
      </c>
      <c r="W219" s="26">
        <v>54</v>
      </c>
      <c r="X219" s="26">
        <v>20</v>
      </c>
      <c r="Y219" s="26">
        <v>16</v>
      </c>
      <c r="Z219" s="26">
        <v>5</v>
      </c>
      <c r="AA219" s="41">
        <v>261</v>
      </c>
      <c r="AB219" s="41">
        <v>102</v>
      </c>
      <c r="AC219" s="226"/>
      <c r="AD219" s="42" t="s">
        <v>73</v>
      </c>
      <c r="AE219" s="41">
        <v>27</v>
      </c>
      <c r="AF219" s="41">
        <v>26</v>
      </c>
      <c r="AG219" s="41">
        <v>28</v>
      </c>
      <c r="AH219" s="41">
        <v>20</v>
      </c>
      <c r="AI219" s="41">
        <v>20</v>
      </c>
      <c r="AJ219" s="41">
        <v>121</v>
      </c>
      <c r="AK219" s="26">
        <v>122</v>
      </c>
      <c r="AL219" s="26">
        <v>118</v>
      </c>
      <c r="AM219" s="26">
        <v>82</v>
      </c>
      <c r="AN219" s="26">
        <v>0</v>
      </c>
      <c r="AO219" s="26">
        <v>16</v>
      </c>
      <c r="AP219" s="226"/>
      <c r="AQ219" s="42" t="s">
        <v>73</v>
      </c>
      <c r="AR219" s="26">
        <v>100</v>
      </c>
      <c r="AS219" s="26">
        <v>1792</v>
      </c>
      <c r="AT219" s="26">
        <v>16</v>
      </c>
      <c r="AU219" s="26">
        <v>14</v>
      </c>
      <c r="AV219" s="26">
        <v>3</v>
      </c>
      <c r="AW219" s="26">
        <v>85</v>
      </c>
      <c r="AX219" s="26">
        <v>141</v>
      </c>
      <c r="AY219" s="26">
        <v>119</v>
      </c>
      <c r="AZ219" s="26">
        <v>115</v>
      </c>
      <c r="BA219" s="226"/>
      <c r="BB219" s="42" t="s">
        <v>73</v>
      </c>
      <c r="BC219" s="41">
        <v>127</v>
      </c>
      <c r="BD219" s="26">
        <v>91</v>
      </c>
      <c r="BE219" s="26">
        <v>20</v>
      </c>
      <c r="BF219" s="41">
        <v>31</v>
      </c>
      <c r="BG219" s="41">
        <v>13</v>
      </c>
      <c r="BH219" s="41">
        <v>158</v>
      </c>
      <c r="BI219" s="41">
        <v>104</v>
      </c>
      <c r="BJ219" s="226"/>
      <c r="BK219" s="42" t="s">
        <v>73</v>
      </c>
      <c r="BL219" s="41">
        <v>169</v>
      </c>
      <c r="BM219" s="41">
        <v>47</v>
      </c>
      <c r="BN219" s="41">
        <v>59</v>
      </c>
      <c r="BO219" s="41">
        <v>224</v>
      </c>
      <c r="BP219" s="41">
        <v>48</v>
      </c>
      <c r="BQ219" s="41">
        <v>84</v>
      </c>
      <c r="BR219" s="41">
        <v>108</v>
      </c>
      <c r="BS219" s="41">
        <v>81</v>
      </c>
      <c r="BT219" s="41">
        <v>7</v>
      </c>
      <c r="BU219" s="41">
        <v>10</v>
      </c>
      <c r="BV219" s="41">
        <v>3</v>
      </c>
      <c r="BW219" s="41">
        <v>0</v>
      </c>
      <c r="BX219" s="79"/>
      <c r="BY219" s="80" t="s">
        <v>173</v>
      </c>
      <c r="BZ219" s="80" t="s">
        <v>2486</v>
      </c>
      <c r="CA219" s="78">
        <v>3803</v>
      </c>
    </row>
    <row r="220" spans="1:79" ht="13.15" customHeight="1">
      <c r="A220" s="226" t="s">
        <v>2061</v>
      </c>
      <c r="B220" s="148" t="s">
        <v>90</v>
      </c>
      <c r="C220" s="71">
        <v>128</v>
      </c>
      <c r="D220" s="71">
        <v>58</v>
      </c>
      <c r="E220" s="71">
        <v>131</v>
      </c>
      <c r="F220" s="71">
        <v>76</v>
      </c>
      <c r="G220" s="71">
        <v>120</v>
      </c>
      <c r="H220" s="71">
        <v>58</v>
      </c>
      <c r="I220" s="71">
        <v>93</v>
      </c>
      <c r="J220" s="71">
        <v>43</v>
      </c>
      <c r="K220" s="71">
        <v>101</v>
      </c>
      <c r="L220" s="71">
        <v>46</v>
      </c>
      <c r="M220" s="146">
        <v>573</v>
      </c>
      <c r="N220" s="146">
        <v>281</v>
      </c>
      <c r="O220" s="226" t="s">
        <v>2061</v>
      </c>
      <c r="P220" s="148" t="s">
        <v>90</v>
      </c>
      <c r="Q220" s="71">
        <v>11</v>
      </c>
      <c r="R220" s="71">
        <v>3</v>
      </c>
      <c r="S220" s="71">
        <v>6</v>
      </c>
      <c r="T220" s="71">
        <v>4</v>
      </c>
      <c r="U220" s="71">
        <v>9</v>
      </c>
      <c r="V220" s="71">
        <v>3</v>
      </c>
      <c r="W220" s="71">
        <v>16</v>
      </c>
      <c r="X220" s="71">
        <v>10</v>
      </c>
      <c r="Y220" s="71">
        <v>0</v>
      </c>
      <c r="Z220" s="71">
        <v>0</v>
      </c>
      <c r="AA220" s="146">
        <v>42</v>
      </c>
      <c r="AB220" s="146">
        <v>20</v>
      </c>
      <c r="AC220" s="226" t="s">
        <v>2061</v>
      </c>
      <c r="AD220" s="148" t="s">
        <v>90</v>
      </c>
      <c r="AE220" s="31">
        <v>4</v>
      </c>
      <c r="AF220" s="31">
        <v>4</v>
      </c>
      <c r="AG220" s="31">
        <v>4</v>
      </c>
      <c r="AH220" s="31">
        <v>4</v>
      </c>
      <c r="AI220" s="31">
        <v>4</v>
      </c>
      <c r="AJ220" s="146">
        <v>20</v>
      </c>
      <c r="AK220" s="125">
        <v>18</v>
      </c>
      <c r="AL220" s="71">
        <v>18</v>
      </c>
      <c r="AM220" s="71">
        <v>3</v>
      </c>
      <c r="AN220" s="71">
        <v>0</v>
      </c>
      <c r="AO220" s="71">
        <v>4</v>
      </c>
      <c r="AP220" s="226" t="s">
        <v>2061</v>
      </c>
      <c r="AQ220" s="148" t="s">
        <v>90</v>
      </c>
      <c r="AR220" s="71">
        <v>0</v>
      </c>
      <c r="AS220" s="71">
        <v>73</v>
      </c>
      <c r="AT220" s="71">
        <v>85</v>
      </c>
      <c r="AU220" s="71">
        <v>48</v>
      </c>
      <c r="AV220" s="71">
        <v>0</v>
      </c>
      <c r="AW220" s="71">
        <v>2</v>
      </c>
      <c r="AX220" s="71">
        <v>19</v>
      </c>
      <c r="AY220" s="71">
        <v>15</v>
      </c>
      <c r="AZ220" s="71">
        <v>15</v>
      </c>
      <c r="BA220" s="226" t="s">
        <v>2061</v>
      </c>
      <c r="BB220" s="148" t="s">
        <v>90</v>
      </c>
      <c r="BC220" s="152">
        <v>19</v>
      </c>
      <c r="BD220" s="71">
        <v>11</v>
      </c>
      <c r="BE220" s="71">
        <v>0</v>
      </c>
      <c r="BF220" s="152">
        <v>4</v>
      </c>
      <c r="BG220" s="32">
        <v>3</v>
      </c>
      <c r="BH220" s="152">
        <v>23</v>
      </c>
      <c r="BI220" s="152">
        <v>14</v>
      </c>
      <c r="BJ220" s="226" t="s">
        <v>2061</v>
      </c>
      <c r="BK220" s="148" t="s">
        <v>90</v>
      </c>
      <c r="BL220" s="71">
        <v>15</v>
      </c>
      <c r="BM220" s="71">
        <v>5</v>
      </c>
      <c r="BN220" s="71">
        <v>20</v>
      </c>
      <c r="BO220" s="71">
        <v>25</v>
      </c>
      <c r="BP220" s="71">
        <v>9</v>
      </c>
      <c r="BQ220" s="71">
        <v>9</v>
      </c>
      <c r="BR220" s="71">
        <v>10</v>
      </c>
      <c r="BS220" s="71">
        <v>8</v>
      </c>
      <c r="BT220" s="71">
        <v>0</v>
      </c>
      <c r="BU220" s="71">
        <v>15</v>
      </c>
      <c r="BV220" s="71">
        <v>0</v>
      </c>
      <c r="BW220" s="71">
        <v>0</v>
      </c>
      <c r="BX220" s="79"/>
      <c r="BY220" s="80" t="s">
        <v>2061</v>
      </c>
      <c r="BZ220" s="80" t="s">
        <v>2487</v>
      </c>
      <c r="CA220" s="78">
        <v>593</v>
      </c>
    </row>
    <row r="221" spans="1:79" ht="13.15" customHeight="1">
      <c r="A221" s="226"/>
      <c r="B221" s="148" t="s">
        <v>91</v>
      </c>
      <c r="C221" s="71">
        <v>0</v>
      </c>
      <c r="D221" s="71">
        <v>0</v>
      </c>
      <c r="E221" s="71">
        <v>0</v>
      </c>
      <c r="F221" s="71">
        <v>0</v>
      </c>
      <c r="G221" s="71">
        <v>0</v>
      </c>
      <c r="H221" s="71">
        <v>0</v>
      </c>
      <c r="I221" s="71">
        <v>0</v>
      </c>
      <c r="J221" s="71">
        <v>0</v>
      </c>
      <c r="K221" s="71">
        <v>0</v>
      </c>
      <c r="L221" s="71">
        <v>0</v>
      </c>
      <c r="M221" s="146">
        <v>0</v>
      </c>
      <c r="N221" s="146">
        <v>0</v>
      </c>
      <c r="O221" s="226"/>
      <c r="P221" s="148" t="s">
        <v>91</v>
      </c>
      <c r="Q221" s="71">
        <v>0</v>
      </c>
      <c r="R221" s="71">
        <v>0</v>
      </c>
      <c r="S221" s="71">
        <v>0</v>
      </c>
      <c r="T221" s="71">
        <v>0</v>
      </c>
      <c r="U221" s="71">
        <v>0</v>
      </c>
      <c r="V221" s="71">
        <v>0</v>
      </c>
      <c r="W221" s="71">
        <v>0</v>
      </c>
      <c r="X221" s="71">
        <v>0</v>
      </c>
      <c r="Y221" s="71">
        <v>0</v>
      </c>
      <c r="Z221" s="71">
        <v>0</v>
      </c>
      <c r="AA221" s="146">
        <v>0</v>
      </c>
      <c r="AB221" s="146">
        <v>0</v>
      </c>
      <c r="AC221" s="226"/>
      <c r="AD221" s="148" t="s">
        <v>91</v>
      </c>
      <c r="AE221" s="31">
        <v>0</v>
      </c>
      <c r="AF221" s="31">
        <v>0</v>
      </c>
      <c r="AG221" s="31">
        <v>0</v>
      </c>
      <c r="AH221" s="31">
        <v>0</v>
      </c>
      <c r="AI221" s="31">
        <v>0</v>
      </c>
      <c r="AJ221" s="146">
        <v>0</v>
      </c>
      <c r="AK221" s="125">
        <v>0</v>
      </c>
      <c r="AL221" s="71">
        <v>0</v>
      </c>
      <c r="AM221" s="71">
        <v>0</v>
      </c>
      <c r="AN221" s="71">
        <v>0</v>
      </c>
      <c r="AO221" s="71">
        <v>0</v>
      </c>
      <c r="AP221" s="226"/>
      <c r="AQ221" s="148" t="s">
        <v>91</v>
      </c>
      <c r="AR221" s="71">
        <v>0</v>
      </c>
      <c r="AS221" s="71">
        <v>0</v>
      </c>
      <c r="AT221" s="71">
        <v>0</v>
      </c>
      <c r="AU221" s="71">
        <v>0</v>
      </c>
      <c r="AV221" s="71">
        <v>0</v>
      </c>
      <c r="AW221" s="71">
        <v>0</v>
      </c>
      <c r="AX221" s="71">
        <v>0</v>
      </c>
      <c r="AY221" s="71">
        <v>0</v>
      </c>
      <c r="AZ221" s="71">
        <v>0</v>
      </c>
      <c r="BA221" s="226"/>
      <c r="BB221" s="148" t="s">
        <v>91</v>
      </c>
      <c r="BC221" s="152">
        <v>0</v>
      </c>
      <c r="BD221" s="71">
        <v>0</v>
      </c>
      <c r="BE221" s="71">
        <v>0</v>
      </c>
      <c r="BF221" s="152">
        <v>0</v>
      </c>
      <c r="BG221" s="32">
        <v>0</v>
      </c>
      <c r="BH221" s="152">
        <v>0</v>
      </c>
      <c r="BI221" s="152">
        <v>0</v>
      </c>
      <c r="BJ221" s="226"/>
      <c r="BK221" s="148" t="s">
        <v>91</v>
      </c>
      <c r="BL221" s="71">
        <v>0</v>
      </c>
      <c r="BM221" s="71">
        <v>0</v>
      </c>
      <c r="BN221" s="71">
        <v>0</v>
      </c>
      <c r="BO221" s="71">
        <v>0</v>
      </c>
      <c r="BP221" s="71">
        <v>0</v>
      </c>
      <c r="BQ221" s="71">
        <v>0</v>
      </c>
      <c r="BR221" s="71">
        <v>0</v>
      </c>
      <c r="BS221" s="71">
        <v>0</v>
      </c>
      <c r="BT221" s="71">
        <v>0</v>
      </c>
      <c r="BU221" s="71">
        <v>0</v>
      </c>
      <c r="BV221" s="71">
        <v>0</v>
      </c>
      <c r="BW221" s="71">
        <v>0</v>
      </c>
      <c r="BX221" s="79"/>
      <c r="BY221" s="80" t="s">
        <v>2061</v>
      </c>
      <c r="BZ221" s="80" t="s">
        <v>2488</v>
      </c>
      <c r="CA221" s="78">
        <v>0</v>
      </c>
    </row>
    <row r="222" spans="1:79" ht="13.15" customHeight="1">
      <c r="A222" s="226"/>
      <c r="B222" s="25" t="s">
        <v>73</v>
      </c>
      <c r="C222" s="26">
        <v>128</v>
      </c>
      <c r="D222" s="26">
        <v>58</v>
      </c>
      <c r="E222" s="26">
        <v>131</v>
      </c>
      <c r="F222" s="26">
        <v>76</v>
      </c>
      <c r="G222" s="26">
        <v>120</v>
      </c>
      <c r="H222" s="26">
        <v>58</v>
      </c>
      <c r="I222" s="26">
        <v>93</v>
      </c>
      <c r="J222" s="26">
        <v>43</v>
      </c>
      <c r="K222" s="26">
        <v>101</v>
      </c>
      <c r="L222" s="26">
        <v>46</v>
      </c>
      <c r="M222" s="41">
        <v>573</v>
      </c>
      <c r="N222" s="41">
        <v>281</v>
      </c>
      <c r="O222" s="226"/>
      <c r="P222" s="42" t="s">
        <v>73</v>
      </c>
      <c r="Q222" s="26">
        <v>11</v>
      </c>
      <c r="R222" s="26">
        <v>3</v>
      </c>
      <c r="S222" s="26">
        <v>6</v>
      </c>
      <c r="T222" s="26">
        <v>4</v>
      </c>
      <c r="U222" s="26">
        <v>9</v>
      </c>
      <c r="V222" s="26">
        <v>3</v>
      </c>
      <c r="W222" s="26">
        <v>16</v>
      </c>
      <c r="X222" s="26">
        <v>10</v>
      </c>
      <c r="Y222" s="26">
        <v>0</v>
      </c>
      <c r="Z222" s="26">
        <v>0</v>
      </c>
      <c r="AA222" s="41">
        <v>42</v>
      </c>
      <c r="AB222" s="41">
        <v>20</v>
      </c>
      <c r="AC222" s="226"/>
      <c r="AD222" s="42" t="s">
        <v>73</v>
      </c>
      <c r="AE222" s="41">
        <v>4</v>
      </c>
      <c r="AF222" s="41">
        <v>4</v>
      </c>
      <c r="AG222" s="41">
        <v>4</v>
      </c>
      <c r="AH222" s="41">
        <v>4</v>
      </c>
      <c r="AI222" s="41">
        <v>4</v>
      </c>
      <c r="AJ222" s="41">
        <v>20</v>
      </c>
      <c r="AK222" s="26">
        <v>18</v>
      </c>
      <c r="AL222" s="26">
        <v>18</v>
      </c>
      <c r="AM222" s="26">
        <v>3</v>
      </c>
      <c r="AN222" s="26">
        <v>0</v>
      </c>
      <c r="AO222" s="26">
        <v>4</v>
      </c>
      <c r="AP222" s="226"/>
      <c r="AQ222" s="42" t="s">
        <v>73</v>
      </c>
      <c r="AR222" s="26">
        <v>0</v>
      </c>
      <c r="AS222" s="26">
        <v>73</v>
      </c>
      <c r="AT222" s="26">
        <v>85</v>
      </c>
      <c r="AU222" s="26">
        <v>48</v>
      </c>
      <c r="AV222" s="26">
        <v>0</v>
      </c>
      <c r="AW222" s="26">
        <v>2</v>
      </c>
      <c r="AX222" s="26">
        <v>19</v>
      </c>
      <c r="AY222" s="26">
        <v>15</v>
      </c>
      <c r="AZ222" s="26">
        <v>15</v>
      </c>
      <c r="BA222" s="226"/>
      <c r="BB222" s="42" t="s">
        <v>73</v>
      </c>
      <c r="BC222" s="41">
        <v>19</v>
      </c>
      <c r="BD222" s="26">
        <v>11</v>
      </c>
      <c r="BE222" s="26">
        <v>0</v>
      </c>
      <c r="BF222" s="41">
        <v>4</v>
      </c>
      <c r="BG222" s="41">
        <v>3</v>
      </c>
      <c r="BH222" s="41">
        <v>23</v>
      </c>
      <c r="BI222" s="41">
        <v>14</v>
      </c>
      <c r="BJ222" s="226"/>
      <c r="BK222" s="42" t="s">
        <v>73</v>
      </c>
      <c r="BL222" s="41">
        <v>15</v>
      </c>
      <c r="BM222" s="41">
        <v>5</v>
      </c>
      <c r="BN222" s="41">
        <v>20</v>
      </c>
      <c r="BO222" s="41">
        <v>25</v>
      </c>
      <c r="BP222" s="41">
        <v>9</v>
      </c>
      <c r="BQ222" s="41">
        <v>9</v>
      </c>
      <c r="BR222" s="41">
        <v>10</v>
      </c>
      <c r="BS222" s="41">
        <v>8</v>
      </c>
      <c r="BT222" s="41">
        <v>0</v>
      </c>
      <c r="BU222" s="41">
        <v>15</v>
      </c>
      <c r="BV222" s="41">
        <v>0</v>
      </c>
      <c r="BW222" s="41">
        <v>0</v>
      </c>
      <c r="BX222" s="79"/>
      <c r="BY222" s="80" t="s">
        <v>2061</v>
      </c>
      <c r="BZ222" s="80" t="s">
        <v>2489</v>
      </c>
      <c r="CA222" s="78">
        <v>593</v>
      </c>
    </row>
    <row r="223" spans="1:79" ht="13.15" customHeight="1">
      <c r="A223" s="226" t="s">
        <v>174</v>
      </c>
      <c r="B223" s="148" t="s">
        <v>90</v>
      </c>
      <c r="C223" s="71">
        <v>235</v>
      </c>
      <c r="D223" s="71">
        <v>107</v>
      </c>
      <c r="E223" s="71">
        <v>209</v>
      </c>
      <c r="F223" s="71">
        <v>104</v>
      </c>
      <c r="G223" s="71">
        <v>193</v>
      </c>
      <c r="H223" s="71">
        <v>91</v>
      </c>
      <c r="I223" s="71">
        <v>177</v>
      </c>
      <c r="J223" s="71">
        <v>77</v>
      </c>
      <c r="K223" s="71">
        <v>121</v>
      </c>
      <c r="L223" s="71">
        <v>66</v>
      </c>
      <c r="M223" s="146">
        <v>935</v>
      </c>
      <c r="N223" s="146">
        <v>445</v>
      </c>
      <c r="O223" s="226" t="s">
        <v>174</v>
      </c>
      <c r="P223" s="148" t="s">
        <v>90</v>
      </c>
      <c r="Q223" s="71">
        <v>42</v>
      </c>
      <c r="R223" s="71">
        <v>15</v>
      </c>
      <c r="S223" s="71">
        <v>41</v>
      </c>
      <c r="T223" s="71">
        <v>20</v>
      </c>
      <c r="U223" s="71">
        <v>33</v>
      </c>
      <c r="V223" s="71">
        <v>13</v>
      </c>
      <c r="W223" s="71">
        <v>24</v>
      </c>
      <c r="X223" s="71">
        <v>12</v>
      </c>
      <c r="Y223" s="71">
        <v>0</v>
      </c>
      <c r="Z223" s="71">
        <v>0</v>
      </c>
      <c r="AA223" s="146">
        <v>140</v>
      </c>
      <c r="AB223" s="146">
        <v>60</v>
      </c>
      <c r="AC223" s="226" t="s">
        <v>174</v>
      </c>
      <c r="AD223" s="148" t="s">
        <v>90</v>
      </c>
      <c r="AE223" s="31">
        <v>6</v>
      </c>
      <c r="AF223" s="31">
        <v>5</v>
      </c>
      <c r="AG223" s="31">
        <v>5</v>
      </c>
      <c r="AH223" s="31">
        <v>5</v>
      </c>
      <c r="AI223" s="31">
        <v>5</v>
      </c>
      <c r="AJ223" s="146">
        <v>26</v>
      </c>
      <c r="AK223" s="125">
        <v>22</v>
      </c>
      <c r="AL223" s="71">
        <v>19</v>
      </c>
      <c r="AM223" s="71">
        <v>0</v>
      </c>
      <c r="AN223" s="71">
        <v>0</v>
      </c>
      <c r="AO223" s="71">
        <v>5</v>
      </c>
      <c r="AP223" s="226" t="s">
        <v>174</v>
      </c>
      <c r="AQ223" s="148" t="s">
        <v>90</v>
      </c>
      <c r="AR223" s="71">
        <v>0</v>
      </c>
      <c r="AS223" s="71">
        <v>477</v>
      </c>
      <c r="AT223" s="71">
        <v>21</v>
      </c>
      <c r="AU223" s="71">
        <v>0</v>
      </c>
      <c r="AV223" s="71">
        <v>0</v>
      </c>
      <c r="AW223" s="71">
        <v>28</v>
      </c>
      <c r="AX223" s="71">
        <v>33</v>
      </c>
      <c r="AY223" s="71">
        <v>28</v>
      </c>
      <c r="AZ223" s="71">
        <v>28</v>
      </c>
      <c r="BA223" s="226" t="s">
        <v>174</v>
      </c>
      <c r="BB223" s="148" t="s">
        <v>90</v>
      </c>
      <c r="BC223" s="152">
        <v>31</v>
      </c>
      <c r="BD223" s="71">
        <v>11</v>
      </c>
      <c r="BE223" s="71">
        <v>4</v>
      </c>
      <c r="BF223" s="152">
        <v>4</v>
      </c>
      <c r="BG223" s="32">
        <v>2</v>
      </c>
      <c r="BH223" s="152">
        <v>35</v>
      </c>
      <c r="BI223" s="152">
        <v>13</v>
      </c>
      <c r="BJ223" s="226" t="s">
        <v>174</v>
      </c>
      <c r="BK223" s="148" t="s">
        <v>90</v>
      </c>
      <c r="BL223" s="71">
        <v>70</v>
      </c>
      <c r="BM223" s="71">
        <v>0</v>
      </c>
      <c r="BN223" s="71">
        <v>67</v>
      </c>
      <c r="BO223" s="71">
        <v>45</v>
      </c>
      <c r="BP223" s="71">
        <v>24</v>
      </c>
      <c r="BQ223" s="71">
        <v>59</v>
      </c>
      <c r="BR223" s="71">
        <v>120</v>
      </c>
      <c r="BS223" s="71">
        <v>107</v>
      </c>
      <c r="BT223" s="71">
        <v>0</v>
      </c>
      <c r="BU223" s="71">
        <v>0</v>
      </c>
      <c r="BV223" s="71">
        <v>0</v>
      </c>
      <c r="BW223" s="71">
        <v>0</v>
      </c>
      <c r="BX223" s="79"/>
      <c r="BY223" s="80" t="s">
        <v>174</v>
      </c>
      <c r="BZ223" s="80" t="s">
        <v>2490</v>
      </c>
      <c r="CA223" s="78">
        <v>1017</v>
      </c>
    </row>
    <row r="224" spans="1:79" ht="13.15" customHeight="1">
      <c r="A224" s="226"/>
      <c r="B224" s="148" t="s">
        <v>91</v>
      </c>
      <c r="C224" s="71">
        <v>391</v>
      </c>
      <c r="D224" s="71">
        <v>205</v>
      </c>
      <c r="E224" s="71">
        <v>358</v>
      </c>
      <c r="F224" s="71">
        <v>171</v>
      </c>
      <c r="G224" s="71">
        <v>554</v>
      </c>
      <c r="H224" s="71">
        <v>270</v>
      </c>
      <c r="I224" s="71">
        <v>310</v>
      </c>
      <c r="J224" s="71">
        <v>141</v>
      </c>
      <c r="K224" s="71">
        <v>367</v>
      </c>
      <c r="L224" s="71">
        <v>167</v>
      </c>
      <c r="M224" s="146">
        <v>1980</v>
      </c>
      <c r="N224" s="146">
        <v>954</v>
      </c>
      <c r="O224" s="226"/>
      <c r="P224" s="148" t="s">
        <v>91</v>
      </c>
      <c r="Q224" s="71">
        <v>10</v>
      </c>
      <c r="R224" s="71">
        <v>3</v>
      </c>
      <c r="S224" s="71">
        <v>11</v>
      </c>
      <c r="T224" s="71">
        <v>6</v>
      </c>
      <c r="U224" s="71">
        <v>9</v>
      </c>
      <c r="V224" s="71">
        <v>5</v>
      </c>
      <c r="W224" s="71">
        <v>8</v>
      </c>
      <c r="X224" s="71">
        <v>3</v>
      </c>
      <c r="Y224" s="71">
        <v>3</v>
      </c>
      <c r="Z224" s="71">
        <v>1</v>
      </c>
      <c r="AA224" s="146">
        <v>41</v>
      </c>
      <c r="AB224" s="146">
        <v>18</v>
      </c>
      <c r="AC224" s="226"/>
      <c r="AD224" s="148" t="s">
        <v>91</v>
      </c>
      <c r="AE224" s="31">
        <v>9</v>
      </c>
      <c r="AF224" s="31">
        <v>8</v>
      </c>
      <c r="AG224" s="31">
        <v>9</v>
      </c>
      <c r="AH224" s="31">
        <v>7</v>
      </c>
      <c r="AI224" s="31">
        <v>9</v>
      </c>
      <c r="AJ224" s="146">
        <v>42</v>
      </c>
      <c r="AK224" s="125">
        <v>43</v>
      </c>
      <c r="AL224" s="71">
        <v>30</v>
      </c>
      <c r="AM224" s="71">
        <v>36</v>
      </c>
      <c r="AN224" s="71">
        <v>0</v>
      </c>
      <c r="AO224" s="71">
        <v>5</v>
      </c>
      <c r="AP224" s="226"/>
      <c r="AQ224" s="148" t="s">
        <v>91</v>
      </c>
      <c r="AR224" s="71">
        <v>0</v>
      </c>
      <c r="AS224" s="71">
        <v>2134</v>
      </c>
      <c r="AT224" s="71">
        <v>106</v>
      </c>
      <c r="AU224" s="71">
        <v>23</v>
      </c>
      <c r="AV224" s="71">
        <v>78</v>
      </c>
      <c r="AW224" s="71">
        <v>36</v>
      </c>
      <c r="AX224" s="71">
        <v>49</v>
      </c>
      <c r="AY224" s="71">
        <v>53</v>
      </c>
      <c r="AZ224" s="71">
        <v>36</v>
      </c>
      <c r="BA224" s="226"/>
      <c r="BB224" s="148" t="s">
        <v>91</v>
      </c>
      <c r="BC224" s="152">
        <v>45</v>
      </c>
      <c r="BD224" s="71">
        <v>35</v>
      </c>
      <c r="BE224" s="71">
        <v>12</v>
      </c>
      <c r="BF224" s="152">
        <v>9</v>
      </c>
      <c r="BG224" s="32">
        <v>2</v>
      </c>
      <c r="BH224" s="152">
        <v>54</v>
      </c>
      <c r="BI224" s="152">
        <v>37</v>
      </c>
      <c r="BJ224" s="226"/>
      <c r="BK224" s="148" t="s">
        <v>91</v>
      </c>
      <c r="BL224" s="71">
        <v>0</v>
      </c>
      <c r="BM224" s="71">
        <v>0</v>
      </c>
      <c r="BN224" s="71">
        <v>438</v>
      </c>
      <c r="BO224" s="71">
        <v>222</v>
      </c>
      <c r="BP224" s="71">
        <v>5</v>
      </c>
      <c r="BQ224" s="71">
        <v>214</v>
      </c>
      <c r="BR224" s="71">
        <v>375</v>
      </c>
      <c r="BS224" s="71">
        <v>211</v>
      </c>
      <c r="BT224" s="71">
        <v>5</v>
      </c>
      <c r="BU224" s="71">
        <v>5</v>
      </c>
      <c r="BV224" s="71">
        <v>5</v>
      </c>
      <c r="BW224" s="71">
        <v>0</v>
      </c>
      <c r="BX224" s="79"/>
      <c r="BY224" s="80" t="s">
        <v>174</v>
      </c>
      <c r="BZ224" s="80" t="s">
        <v>2491</v>
      </c>
      <c r="CA224" s="78">
        <v>5068</v>
      </c>
    </row>
    <row r="225" spans="1:79" ht="13.15" customHeight="1">
      <c r="A225" s="226"/>
      <c r="B225" s="25" t="s">
        <v>73</v>
      </c>
      <c r="C225" s="26">
        <v>626</v>
      </c>
      <c r="D225" s="26">
        <v>312</v>
      </c>
      <c r="E225" s="26">
        <v>567</v>
      </c>
      <c r="F225" s="26">
        <v>275</v>
      </c>
      <c r="G225" s="26">
        <v>747</v>
      </c>
      <c r="H225" s="26">
        <v>361</v>
      </c>
      <c r="I225" s="26">
        <v>487</v>
      </c>
      <c r="J225" s="26">
        <v>218</v>
      </c>
      <c r="K225" s="26">
        <v>488</v>
      </c>
      <c r="L225" s="26">
        <v>233</v>
      </c>
      <c r="M225" s="41">
        <v>2915</v>
      </c>
      <c r="N225" s="41">
        <v>1399</v>
      </c>
      <c r="O225" s="226"/>
      <c r="P225" s="42" t="s">
        <v>73</v>
      </c>
      <c r="Q225" s="26">
        <v>52</v>
      </c>
      <c r="R225" s="26">
        <v>18</v>
      </c>
      <c r="S225" s="26">
        <v>52</v>
      </c>
      <c r="T225" s="26">
        <v>26</v>
      </c>
      <c r="U225" s="26">
        <v>42</v>
      </c>
      <c r="V225" s="26">
        <v>18</v>
      </c>
      <c r="W225" s="26">
        <v>32</v>
      </c>
      <c r="X225" s="26">
        <v>15</v>
      </c>
      <c r="Y225" s="26">
        <v>3</v>
      </c>
      <c r="Z225" s="26">
        <v>1</v>
      </c>
      <c r="AA225" s="41">
        <v>181</v>
      </c>
      <c r="AB225" s="41">
        <v>78</v>
      </c>
      <c r="AC225" s="226"/>
      <c r="AD225" s="42" t="s">
        <v>73</v>
      </c>
      <c r="AE225" s="41">
        <v>15</v>
      </c>
      <c r="AF225" s="41">
        <v>13</v>
      </c>
      <c r="AG225" s="41">
        <v>14</v>
      </c>
      <c r="AH225" s="41">
        <v>12</v>
      </c>
      <c r="AI225" s="41">
        <v>14</v>
      </c>
      <c r="AJ225" s="41">
        <v>68</v>
      </c>
      <c r="AK225" s="26">
        <v>65</v>
      </c>
      <c r="AL225" s="26">
        <v>49</v>
      </c>
      <c r="AM225" s="26">
        <v>36</v>
      </c>
      <c r="AN225" s="26">
        <v>0</v>
      </c>
      <c r="AO225" s="26">
        <v>10</v>
      </c>
      <c r="AP225" s="226"/>
      <c r="AQ225" s="42" t="s">
        <v>73</v>
      </c>
      <c r="AR225" s="26">
        <v>0</v>
      </c>
      <c r="AS225" s="26">
        <v>2611</v>
      </c>
      <c r="AT225" s="26">
        <v>127</v>
      </c>
      <c r="AU225" s="26">
        <v>23</v>
      </c>
      <c r="AV225" s="26">
        <v>78</v>
      </c>
      <c r="AW225" s="26">
        <v>64</v>
      </c>
      <c r="AX225" s="26">
        <v>82</v>
      </c>
      <c r="AY225" s="26">
        <v>81</v>
      </c>
      <c r="AZ225" s="26">
        <v>64</v>
      </c>
      <c r="BA225" s="226"/>
      <c r="BB225" s="42" t="s">
        <v>73</v>
      </c>
      <c r="BC225" s="41">
        <v>76</v>
      </c>
      <c r="BD225" s="26">
        <v>46</v>
      </c>
      <c r="BE225" s="26">
        <v>16</v>
      </c>
      <c r="BF225" s="41">
        <v>13</v>
      </c>
      <c r="BG225" s="41">
        <v>4</v>
      </c>
      <c r="BH225" s="41">
        <v>89</v>
      </c>
      <c r="BI225" s="41">
        <v>50</v>
      </c>
      <c r="BJ225" s="226"/>
      <c r="BK225" s="42" t="s">
        <v>73</v>
      </c>
      <c r="BL225" s="41">
        <v>70</v>
      </c>
      <c r="BM225" s="41">
        <v>0</v>
      </c>
      <c r="BN225" s="41">
        <v>505</v>
      </c>
      <c r="BO225" s="41">
        <v>267</v>
      </c>
      <c r="BP225" s="41">
        <v>29</v>
      </c>
      <c r="BQ225" s="41">
        <v>273</v>
      </c>
      <c r="BR225" s="41">
        <v>495</v>
      </c>
      <c r="BS225" s="41">
        <v>318</v>
      </c>
      <c r="BT225" s="41">
        <v>5</v>
      </c>
      <c r="BU225" s="41">
        <v>5</v>
      </c>
      <c r="BV225" s="41">
        <v>5</v>
      </c>
      <c r="BW225" s="41">
        <v>0</v>
      </c>
      <c r="BX225" s="79"/>
      <c r="BY225" s="80" t="s">
        <v>174</v>
      </c>
      <c r="BZ225" s="80" t="s">
        <v>2492</v>
      </c>
      <c r="CA225" s="78">
        <v>6085</v>
      </c>
    </row>
    <row r="226" spans="1:79" ht="13.15" customHeight="1">
      <c r="A226" s="226" t="s">
        <v>175</v>
      </c>
      <c r="B226" s="148" t="s">
        <v>90</v>
      </c>
      <c r="C226" s="71">
        <v>225</v>
      </c>
      <c r="D226" s="71">
        <v>110</v>
      </c>
      <c r="E226" s="71">
        <v>251</v>
      </c>
      <c r="F226" s="71">
        <v>134</v>
      </c>
      <c r="G226" s="71">
        <v>245</v>
      </c>
      <c r="H226" s="71">
        <v>106</v>
      </c>
      <c r="I226" s="71">
        <v>180</v>
      </c>
      <c r="J226" s="71">
        <v>85</v>
      </c>
      <c r="K226" s="71">
        <v>146</v>
      </c>
      <c r="L226" s="71">
        <v>75</v>
      </c>
      <c r="M226" s="146">
        <v>1047</v>
      </c>
      <c r="N226" s="146">
        <v>510</v>
      </c>
      <c r="O226" s="226" t="s">
        <v>175</v>
      </c>
      <c r="P226" s="148" t="s">
        <v>90</v>
      </c>
      <c r="Q226" s="71">
        <v>35</v>
      </c>
      <c r="R226" s="71">
        <v>14</v>
      </c>
      <c r="S226" s="71">
        <v>32</v>
      </c>
      <c r="T226" s="71">
        <v>18</v>
      </c>
      <c r="U226" s="71">
        <v>6</v>
      </c>
      <c r="V226" s="71">
        <v>1</v>
      </c>
      <c r="W226" s="71">
        <v>7</v>
      </c>
      <c r="X226" s="71">
        <v>2</v>
      </c>
      <c r="Y226" s="71">
        <v>7</v>
      </c>
      <c r="Z226" s="71">
        <v>2</v>
      </c>
      <c r="AA226" s="146">
        <v>87</v>
      </c>
      <c r="AB226" s="146">
        <v>37</v>
      </c>
      <c r="AC226" s="226" t="s">
        <v>175</v>
      </c>
      <c r="AD226" s="148" t="s">
        <v>90</v>
      </c>
      <c r="AE226" s="31">
        <v>7</v>
      </c>
      <c r="AF226" s="31">
        <v>7</v>
      </c>
      <c r="AG226" s="31">
        <v>7</v>
      </c>
      <c r="AH226" s="31">
        <v>6</v>
      </c>
      <c r="AI226" s="31">
        <v>7</v>
      </c>
      <c r="AJ226" s="146">
        <v>34</v>
      </c>
      <c r="AK226" s="125">
        <v>28</v>
      </c>
      <c r="AL226" s="71">
        <v>28</v>
      </c>
      <c r="AM226" s="71">
        <v>13</v>
      </c>
      <c r="AN226" s="71">
        <v>3</v>
      </c>
      <c r="AO226" s="71">
        <v>7</v>
      </c>
      <c r="AP226" s="226" t="s">
        <v>175</v>
      </c>
      <c r="AQ226" s="148" t="s">
        <v>90</v>
      </c>
      <c r="AR226" s="71">
        <v>0</v>
      </c>
      <c r="AS226" s="71">
        <v>78</v>
      </c>
      <c r="AT226" s="71">
        <v>99</v>
      </c>
      <c r="AU226" s="71">
        <v>0</v>
      </c>
      <c r="AV226" s="71">
        <v>0</v>
      </c>
      <c r="AW226" s="71">
        <v>4</v>
      </c>
      <c r="AX226" s="71">
        <v>44</v>
      </c>
      <c r="AY226" s="71">
        <v>21</v>
      </c>
      <c r="AZ226" s="71">
        <v>16</v>
      </c>
      <c r="BA226" s="226" t="s">
        <v>175</v>
      </c>
      <c r="BB226" s="148" t="s">
        <v>90</v>
      </c>
      <c r="BC226" s="152">
        <v>36</v>
      </c>
      <c r="BD226" s="71">
        <v>12</v>
      </c>
      <c r="BE226" s="71">
        <v>0</v>
      </c>
      <c r="BF226" s="152">
        <v>6</v>
      </c>
      <c r="BG226" s="32">
        <v>1</v>
      </c>
      <c r="BH226" s="152">
        <v>42</v>
      </c>
      <c r="BI226" s="152">
        <v>13</v>
      </c>
      <c r="BJ226" s="226" t="s">
        <v>175</v>
      </c>
      <c r="BK226" s="148" t="s">
        <v>90</v>
      </c>
      <c r="BL226" s="71">
        <v>23</v>
      </c>
      <c r="BM226" s="71">
        <v>5</v>
      </c>
      <c r="BN226" s="71">
        <v>144</v>
      </c>
      <c r="BO226" s="71">
        <v>173</v>
      </c>
      <c r="BP226" s="71">
        <v>109</v>
      </c>
      <c r="BQ226" s="71">
        <v>117</v>
      </c>
      <c r="BR226" s="71">
        <v>113</v>
      </c>
      <c r="BS226" s="71">
        <v>97</v>
      </c>
      <c r="BT226" s="71">
        <v>4</v>
      </c>
      <c r="BU226" s="71">
        <v>5</v>
      </c>
      <c r="BV226" s="71">
        <v>2</v>
      </c>
      <c r="BW226" s="71">
        <v>15</v>
      </c>
      <c r="BX226" s="79"/>
      <c r="BY226" s="80" t="s">
        <v>175</v>
      </c>
      <c r="BZ226" s="80" t="s">
        <v>2493</v>
      </c>
      <c r="CA226" s="78">
        <v>453</v>
      </c>
    </row>
    <row r="227" spans="1:79" ht="13.15" customHeight="1">
      <c r="A227" s="226"/>
      <c r="B227" s="148" t="s">
        <v>91</v>
      </c>
      <c r="C227" s="71">
        <v>0</v>
      </c>
      <c r="D227" s="71">
        <v>0</v>
      </c>
      <c r="E227" s="71">
        <v>0</v>
      </c>
      <c r="F227" s="71">
        <v>0</v>
      </c>
      <c r="G227" s="71">
        <v>0</v>
      </c>
      <c r="H227" s="71">
        <v>0</v>
      </c>
      <c r="I227" s="71">
        <v>0</v>
      </c>
      <c r="J227" s="71">
        <v>0</v>
      </c>
      <c r="K227" s="71">
        <v>0</v>
      </c>
      <c r="L227" s="71">
        <v>0</v>
      </c>
      <c r="M227" s="146">
        <v>0</v>
      </c>
      <c r="N227" s="146">
        <v>0</v>
      </c>
      <c r="O227" s="226"/>
      <c r="P227" s="148" t="s">
        <v>91</v>
      </c>
      <c r="Q227" s="71">
        <v>0</v>
      </c>
      <c r="R227" s="71">
        <v>0</v>
      </c>
      <c r="S227" s="71">
        <v>0</v>
      </c>
      <c r="T227" s="71">
        <v>0</v>
      </c>
      <c r="U227" s="71">
        <v>0</v>
      </c>
      <c r="V227" s="71">
        <v>0</v>
      </c>
      <c r="W227" s="71">
        <v>0</v>
      </c>
      <c r="X227" s="71">
        <v>0</v>
      </c>
      <c r="Y227" s="71">
        <v>0</v>
      </c>
      <c r="Z227" s="71">
        <v>0</v>
      </c>
      <c r="AA227" s="146">
        <v>0</v>
      </c>
      <c r="AB227" s="146">
        <v>0</v>
      </c>
      <c r="AC227" s="226"/>
      <c r="AD227" s="148" t="s">
        <v>91</v>
      </c>
      <c r="AE227" s="31">
        <v>0</v>
      </c>
      <c r="AF227" s="31">
        <v>0</v>
      </c>
      <c r="AG227" s="31">
        <v>0</v>
      </c>
      <c r="AH227" s="31">
        <v>0</v>
      </c>
      <c r="AI227" s="31">
        <v>0</v>
      </c>
      <c r="AJ227" s="146">
        <v>0</v>
      </c>
      <c r="AK227" s="125">
        <v>0</v>
      </c>
      <c r="AL227" s="71">
        <v>0</v>
      </c>
      <c r="AM227" s="71">
        <v>0</v>
      </c>
      <c r="AN227" s="71">
        <v>0</v>
      </c>
      <c r="AO227" s="71">
        <v>0</v>
      </c>
      <c r="AP227" s="226"/>
      <c r="AQ227" s="148" t="s">
        <v>91</v>
      </c>
      <c r="AR227" s="71">
        <v>0</v>
      </c>
      <c r="AS227" s="71">
        <v>0</v>
      </c>
      <c r="AT227" s="71">
        <v>0</v>
      </c>
      <c r="AU227" s="71">
        <v>0</v>
      </c>
      <c r="AV227" s="71">
        <v>0</v>
      </c>
      <c r="AW227" s="71">
        <v>0</v>
      </c>
      <c r="AX227" s="71">
        <v>0</v>
      </c>
      <c r="AY227" s="71">
        <v>0</v>
      </c>
      <c r="AZ227" s="71">
        <v>0</v>
      </c>
      <c r="BA227" s="226"/>
      <c r="BB227" s="148" t="s">
        <v>91</v>
      </c>
      <c r="BC227" s="152">
        <v>0</v>
      </c>
      <c r="BD227" s="71">
        <v>0</v>
      </c>
      <c r="BE227" s="71">
        <v>0</v>
      </c>
      <c r="BF227" s="152">
        <v>0</v>
      </c>
      <c r="BG227" s="32">
        <v>0</v>
      </c>
      <c r="BH227" s="152">
        <v>0</v>
      </c>
      <c r="BI227" s="152">
        <v>0</v>
      </c>
      <c r="BJ227" s="226"/>
      <c r="BK227" s="148" t="s">
        <v>91</v>
      </c>
      <c r="BL227" s="71">
        <v>0</v>
      </c>
      <c r="BM227" s="71">
        <v>0</v>
      </c>
      <c r="BN227" s="71">
        <v>0</v>
      </c>
      <c r="BO227" s="71">
        <v>0</v>
      </c>
      <c r="BP227" s="71">
        <v>0</v>
      </c>
      <c r="BQ227" s="71">
        <v>0</v>
      </c>
      <c r="BR227" s="71">
        <v>0</v>
      </c>
      <c r="BS227" s="71">
        <v>0</v>
      </c>
      <c r="BT227" s="71">
        <v>0</v>
      </c>
      <c r="BU227" s="71">
        <v>0</v>
      </c>
      <c r="BV227" s="71">
        <v>0</v>
      </c>
      <c r="BW227" s="71">
        <v>0</v>
      </c>
      <c r="BX227" s="79"/>
      <c r="BY227" s="80" t="s">
        <v>175</v>
      </c>
      <c r="BZ227" s="80" t="s">
        <v>2494</v>
      </c>
      <c r="CA227" s="78">
        <v>0</v>
      </c>
    </row>
    <row r="228" spans="1:79" ht="13.15" customHeight="1">
      <c r="A228" s="226"/>
      <c r="B228" s="25" t="s">
        <v>73</v>
      </c>
      <c r="C228" s="26">
        <v>225</v>
      </c>
      <c r="D228" s="26">
        <v>110</v>
      </c>
      <c r="E228" s="26">
        <v>251</v>
      </c>
      <c r="F228" s="26">
        <v>134</v>
      </c>
      <c r="G228" s="26">
        <v>245</v>
      </c>
      <c r="H228" s="26">
        <v>106</v>
      </c>
      <c r="I228" s="26">
        <v>180</v>
      </c>
      <c r="J228" s="26">
        <v>85</v>
      </c>
      <c r="K228" s="26">
        <v>146</v>
      </c>
      <c r="L228" s="26">
        <v>75</v>
      </c>
      <c r="M228" s="41">
        <v>1047</v>
      </c>
      <c r="N228" s="41">
        <v>510</v>
      </c>
      <c r="O228" s="226"/>
      <c r="P228" s="42" t="s">
        <v>73</v>
      </c>
      <c r="Q228" s="26">
        <v>35</v>
      </c>
      <c r="R228" s="26">
        <v>14</v>
      </c>
      <c r="S228" s="26">
        <v>32</v>
      </c>
      <c r="T228" s="26">
        <v>18</v>
      </c>
      <c r="U228" s="26">
        <v>6</v>
      </c>
      <c r="V228" s="26">
        <v>1</v>
      </c>
      <c r="W228" s="26">
        <v>7</v>
      </c>
      <c r="X228" s="26">
        <v>2</v>
      </c>
      <c r="Y228" s="26">
        <v>7</v>
      </c>
      <c r="Z228" s="26">
        <v>2</v>
      </c>
      <c r="AA228" s="41">
        <v>87</v>
      </c>
      <c r="AB228" s="41">
        <v>37</v>
      </c>
      <c r="AC228" s="226"/>
      <c r="AD228" s="42" t="s">
        <v>73</v>
      </c>
      <c r="AE228" s="41">
        <v>7</v>
      </c>
      <c r="AF228" s="41">
        <v>7</v>
      </c>
      <c r="AG228" s="41">
        <v>7</v>
      </c>
      <c r="AH228" s="41">
        <v>6</v>
      </c>
      <c r="AI228" s="41">
        <v>7</v>
      </c>
      <c r="AJ228" s="41">
        <v>34</v>
      </c>
      <c r="AK228" s="26">
        <v>28</v>
      </c>
      <c r="AL228" s="26">
        <v>28</v>
      </c>
      <c r="AM228" s="26">
        <v>13</v>
      </c>
      <c r="AN228" s="26">
        <v>3</v>
      </c>
      <c r="AO228" s="26">
        <v>7</v>
      </c>
      <c r="AP228" s="226"/>
      <c r="AQ228" s="42" t="s">
        <v>73</v>
      </c>
      <c r="AR228" s="26">
        <v>0</v>
      </c>
      <c r="AS228" s="26">
        <v>78</v>
      </c>
      <c r="AT228" s="26">
        <v>99</v>
      </c>
      <c r="AU228" s="26">
        <v>0</v>
      </c>
      <c r="AV228" s="26">
        <v>0</v>
      </c>
      <c r="AW228" s="26">
        <v>4</v>
      </c>
      <c r="AX228" s="26">
        <v>44</v>
      </c>
      <c r="AY228" s="26">
        <v>21</v>
      </c>
      <c r="AZ228" s="26">
        <v>16</v>
      </c>
      <c r="BA228" s="226"/>
      <c r="BB228" s="42" t="s">
        <v>73</v>
      </c>
      <c r="BC228" s="41">
        <v>36</v>
      </c>
      <c r="BD228" s="26">
        <v>12</v>
      </c>
      <c r="BE228" s="26">
        <v>0</v>
      </c>
      <c r="BF228" s="41">
        <v>6</v>
      </c>
      <c r="BG228" s="41">
        <v>1</v>
      </c>
      <c r="BH228" s="41">
        <v>42</v>
      </c>
      <c r="BI228" s="41">
        <v>13</v>
      </c>
      <c r="BJ228" s="226"/>
      <c r="BK228" s="42" t="s">
        <v>73</v>
      </c>
      <c r="BL228" s="41">
        <v>23</v>
      </c>
      <c r="BM228" s="41">
        <v>5</v>
      </c>
      <c r="BN228" s="41">
        <v>144</v>
      </c>
      <c r="BO228" s="41">
        <v>173</v>
      </c>
      <c r="BP228" s="41">
        <v>109</v>
      </c>
      <c r="BQ228" s="41">
        <v>117</v>
      </c>
      <c r="BR228" s="41">
        <v>113</v>
      </c>
      <c r="BS228" s="41">
        <v>97</v>
      </c>
      <c r="BT228" s="41">
        <v>4</v>
      </c>
      <c r="BU228" s="41">
        <v>5</v>
      </c>
      <c r="BV228" s="41">
        <v>2</v>
      </c>
      <c r="BW228" s="41">
        <v>15</v>
      </c>
      <c r="BX228" s="79"/>
      <c r="BY228" s="80" t="s">
        <v>175</v>
      </c>
      <c r="BZ228" s="80" t="s">
        <v>2495</v>
      </c>
      <c r="CA228" s="78">
        <v>453</v>
      </c>
    </row>
    <row r="229" spans="1:79" ht="13.15" customHeight="1">
      <c r="A229" s="33" t="s">
        <v>101</v>
      </c>
      <c r="B229" s="148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146"/>
      <c r="N229" s="146"/>
      <c r="O229" s="33" t="s">
        <v>101</v>
      </c>
      <c r="P229" s="33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33" t="s">
        <v>101</v>
      </c>
      <c r="AD229" s="33"/>
      <c r="AE229" s="146"/>
      <c r="AF229" s="146"/>
      <c r="AG229" s="146"/>
      <c r="AH229" s="146"/>
      <c r="AI229" s="146"/>
      <c r="AJ229" s="146"/>
      <c r="AK229" s="146"/>
      <c r="AL229" s="146"/>
      <c r="AM229" s="146"/>
      <c r="AN229" s="146"/>
      <c r="AO229" s="146"/>
      <c r="AP229" s="33" t="s">
        <v>101</v>
      </c>
      <c r="AQ229" s="148"/>
      <c r="AR229" s="31"/>
      <c r="AS229" s="31"/>
      <c r="AT229" s="31"/>
      <c r="AU229" s="31"/>
      <c r="AV229" s="31"/>
      <c r="AW229" s="31"/>
      <c r="AX229" s="31"/>
      <c r="AY229" s="31"/>
      <c r="AZ229" s="31"/>
      <c r="BA229" s="33" t="s">
        <v>101</v>
      </c>
      <c r="BB229" s="148"/>
      <c r="BC229" s="152"/>
      <c r="BD229" s="32"/>
      <c r="BE229" s="32"/>
      <c r="BF229" s="152"/>
      <c r="BG229" s="32"/>
      <c r="BH229" s="32"/>
      <c r="BI229" s="32"/>
      <c r="BJ229" s="33" t="s">
        <v>101</v>
      </c>
      <c r="BK229" s="148"/>
      <c r="BL229" s="31"/>
      <c r="BM229" s="31"/>
      <c r="BN229" s="31"/>
      <c r="BO229" s="31"/>
      <c r="BP229" s="31"/>
      <c r="BQ229" s="31"/>
      <c r="BR229" s="31"/>
      <c r="BS229" s="31"/>
      <c r="BT229" s="31"/>
      <c r="BU229" s="31"/>
      <c r="BV229" s="31"/>
      <c r="BW229" s="31"/>
      <c r="BX229" s="79"/>
      <c r="BY229" s="80" t="str">
        <f>IF(A229="",BY228,A229)</f>
        <v>ATSINANANA</v>
      </c>
      <c r="BZ229" s="80" t="str">
        <f>BY229&amp;B229</f>
        <v>ATSINANANA</v>
      </c>
      <c r="CA229" s="78">
        <f>(AR229+2*AS229+3*AT229+4*AU229+5*AV229)</f>
        <v>0</v>
      </c>
    </row>
    <row r="230" spans="1:79" ht="13.15" customHeight="1">
      <c r="A230" s="226" t="s">
        <v>2062</v>
      </c>
      <c r="B230" s="148" t="s">
        <v>90</v>
      </c>
      <c r="C230" s="71">
        <v>37</v>
      </c>
      <c r="D230" s="71">
        <v>13</v>
      </c>
      <c r="E230" s="71">
        <v>53</v>
      </c>
      <c r="F230" s="71">
        <v>20</v>
      </c>
      <c r="G230" s="71">
        <v>53</v>
      </c>
      <c r="H230" s="71">
        <v>22</v>
      </c>
      <c r="I230" s="71">
        <v>40</v>
      </c>
      <c r="J230" s="71">
        <v>18</v>
      </c>
      <c r="K230" s="71">
        <v>32</v>
      </c>
      <c r="L230" s="71">
        <v>18</v>
      </c>
      <c r="M230" s="146">
        <v>215</v>
      </c>
      <c r="N230" s="146">
        <v>91</v>
      </c>
      <c r="O230" s="226" t="s">
        <v>2062</v>
      </c>
      <c r="P230" s="148" t="s">
        <v>90</v>
      </c>
      <c r="Q230" s="71">
        <v>5</v>
      </c>
      <c r="R230" s="71">
        <v>0</v>
      </c>
      <c r="S230" s="71">
        <v>9</v>
      </c>
      <c r="T230" s="71">
        <v>1</v>
      </c>
      <c r="U230" s="71">
        <v>1</v>
      </c>
      <c r="V230" s="71">
        <v>1</v>
      </c>
      <c r="W230" s="71">
        <v>6</v>
      </c>
      <c r="X230" s="71">
        <v>1</v>
      </c>
      <c r="Y230" s="71">
        <v>0</v>
      </c>
      <c r="Z230" s="71">
        <v>0</v>
      </c>
      <c r="AA230" s="146">
        <v>21</v>
      </c>
      <c r="AB230" s="146">
        <v>3</v>
      </c>
      <c r="AC230" s="226" t="s">
        <v>2062</v>
      </c>
      <c r="AD230" s="148" t="s">
        <v>90</v>
      </c>
      <c r="AE230" s="31">
        <v>1</v>
      </c>
      <c r="AF230" s="31">
        <v>1</v>
      </c>
      <c r="AG230" s="31">
        <v>1</v>
      </c>
      <c r="AH230" s="31">
        <v>1</v>
      </c>
      <c r="AI230" s="31">
        <v>1</v>
      </c>
      <c r="AJ230" s="146">
        <v>5</v>
      </c>
      <c r="AK230" s="125">
        <v>5</v>
      </c>
      <c r="AL230" s="71">
        <v>0</v>
      </c>
      <c r="AM230" s="71">
        <v>5</v>
      </c>
      <c r="AN230" s="71">
        <v>0</v>
      </c>
      <c r="AO230" s="71">
        <v>1</v>
      </c>
      <c r="AP230" s="226" t="s">
        <v>2062</v>
      </c>
      <c r="AQ230" s="148" t="s">
        <v>90</v>
      </c>
      <c r="AR230" s="71">
        <v>0</v>
      </c>
      <c r="AS230" s="71">
        <v>0</v>
      </c>
      <c r="AT230" s="71">
        <v>69</v>
      </c>
      <c r="AU230" s="71">
        <v>2</v>
      </c>
      <c r="AV230" s="71">
        <v>0</v>
      </c>
      <c r="AW230" s="71">
        <v>3</v>
      </c>
      <c r="AX230" s="71">
        <v>7</v>
      </c>
      <c r="AY230" s="71">
        <v>5</v>
      </c>
      <c r="AZ230" s="71">
        <v>5</v>
      </c>
      <c r="BA230" s="226" t="s">
        <v>2062</v>
      </c>
      <c r="BB230" s="148" t="s">
        <v>90</v>
      </c>
      <c r="BC230" s="152">
        <v>5</v>
      </c>
      <c r="BD230" s="71">
        <v>3</v>
      </c>
      <c r="BE230" s="71">
        <v>0</v>
      </c>
      <c r="BF230" s="152">
        <v>4</v>
      </c>
      <c r="BG230" s="32">
        <v>3</v>
      </c>
      <c r="BH230" s="152">
        <v>9</v>
      </c>
      <c r="BI230" s="152">
        <v>6</v>
      </c>
      <c r="BJ230" s="226" t="s">
        <v>2062</v>
      </c>
      <c r="BK230" s="148" t="s">
        <v>90</v>
      </c>
      <c r="BL230" s="71">
        <v>0</v>
      </c>
      <c r="BM230" s="71">
        <v>0</v>
      </c>
      <c r="BN230" s="71">
        <v>60</v>
      </c>
      <c r="BO230" s="71">
        <v>20</v>
      </c>
      <c r="BP230" s="71">
        <v>0</v>
      </c>
      <c r="BQ230" s="71">
        <v>60</v>
      </c>
      <c r="BR230" s="71">
        <v>60</v>
      </c>
      <c r="BS230" s="71">
        <v>0</v>
      </c>
      <c r="BT230" s="71">
        <v>0</v>
      </c>
      <c r="BU230" s="71">
        <v>0</v>
      </c>
      <c r="BV230" s="71">
        <v>0</v>
      </c>
      <c r="BW230" s="71">
        <v>0</v>
      </c>
      <c r="BX230" s="79"/>
      <c r="BY230" s="80" t="s">
        <v>2062</v>
      </c>
      <c r="BZ230" s="80" t="s">
        <v>2499</v>
      </c>
      <c r="CA230" s="78">
        <v>215</v>
      </c>
    </row>
    <row r="231" spans="1:79" ht="13.15" customHeight="1">
      <c r="A231" s="226"/>
      <c r="B231" s="148" t="s">
        <v>91</v>
      </c>
      <c r="C231" s="71">
        <v>0</v>
      </c>
      <c r="D231" s="71">
        <v>0</v>
      </c>
      <c r="E231" s="71">
        <v>0</v>
      </c>
      <c r="F231" s="71">
        <v>0</v>
      </c>
      <c r="G231" s="71">
        <v>0</v>
      </c>
      <c r="H231" s="71">
        <v>0</v>
      </c>
      <c r="I231" s="71">
        <v>0</v>
      </c>
      <c r="J231" s="71">
        <v>0</v>
      </c>
      <c r="K231" s="71">
        <v>0</v>
      </c>
      <c r="L231" s="71">
        <v>0</v>
      </c>
      <c r="M231" s="146">
        <v>0</v>
      </c>
      <c r="N231" s="146">
        <v>0</v>
      </c>
      <c r="O231" s="226"/>
      <c r="P231" s="148" t="s">
        <v>91</v>
      </c>
      <c r="Q231" s="71">
        <v>0</v>
      </c>
      <c r="R231" s="71">
        <v>0</v>
      </c>
      <c r="S231" s="71">
        <v>0</v>
      </c>
      <c r="T231" s="71">
        <v>0</v>
      </c>
      <c r="U231" s="71">
        <v>0</v>
      </c>
      <c r="V231" s="71">
        <v>0</v>
      </c>
      <c r="W231" s="71">
        <v>0</v>
      </c>
      <c r="X231" s="71">
        <v>0</v>
      </c>
      <c r="Y231" s="71">
        <v>0</v>
      </c>
      <c r="Z231" s="71">
        <v>0</v>
      </c>
      <c r="AA231" s="146">
        <v>0</v>
      </c>
      <c r="AB231" s="146">
        <v>0</v>
      </c>
      <c r="AC231" s="226"/>
      <c r="AD231" s="148" t="s">
        <v>91</v>
      </c>
      <c r="AE231" s="31">
        <v>0</v>
      </c>
      <c r="AF231" s="31">
        <v>0</v>
      </c>
      <c r="AG231" s="31">
        <v>0</v>
      </c>
      <c r="AH231" s="31">
        <v>0</v>
      </c>
      <c r="AI231" s="31">
        <v>0</v>
      </c>
      <c r="AJ231" s="146">
        <v>0</v>
      </c>
      <c r="AK231" s="125">
        <v>0</v>
      </c>
      <c r="AL231" s="71">
        <v>0</v>
      </c>
      <c r="AM231" s="71">
        <v>0</v>
      </c>
      <c r="AN231" s="71">
        <v>0</v>
      </c>
      <c r="AO231" s="71">
        <v>0</v>
      </c>
      <c r="AP231" s="226"/>
      <c r="AQ231" s="148" t="s">
        <v>91</v>
      </c>
      <c r="AR231" s="71">
        <v>0</v>
      </c>
      <c r="AS231" s="71">
        <v>0</v>
      </c>
      <c r="AT231" s="71">
        <v>0</v>
      </c>
      <c r="AU231" s="71">
        <v>0</v>
      </c>
      <c r="AV231" s="71">
        <v>0</v>
      </c>
      <c r="AW231" s="71">
        <v>0</v>
      </c>
      <c r="AX231" s="71">
        <v>0</v>
      </c>
      <c r="AY231" s="71">
        <v>0</v>
      </c>
      <c r="AZ231" s="71">
        <v>0</v>
      </c>
      <c r="BA231" s="226"/>
      <c r="BB231" s="148" t="s">
        <v>91</v>
      </c>
      <c r="BC231" s="152">
        <v>0</v>
      </c>
      <c r="BD231" s="71">
        <v>0</v>
      </c>
      <c r="BE231" s="71">
        <v>0</v>
      </c>
      <c r="BF231" s="152">
        <v>0</v>
      </c>
      <c r="BG231" s="32">
        <v>0</v>
      </c>
      <c r="BH231" s="152">
        <v>0</v>
      </c>
      <c r="BI231" s="152">
        <v>0</v>
      </c>
      <c r="BJ231" s="226"/>
      <c r="BK231" s="148" t="s">
        <v>91</v>
      </c>
      <c r="BL231" s="71">
        <v>0</v>
      </c>
      <c r="BM231" s="71">
        <v>0</v>
      </c>
      <c r="BN231" s="71">
        <v>0</v>
      </c>
      <c r="BO231" s="71">
        <v>0</v>
      </c>
      <c r="BP231" s="71">
        <v>0</v>
      </c>
      <c r="BQ231" s="71">
        <v>0</v>
      </c>
      <c r="BR231" s="71">
        <v>0</v>
      </c>
      <c r="BS231" s="71">
        <v>0</v>
      </c>
      <c r="BT231" s="71">
        <v>0</v>
      </c>
      <c r="BU231" s="71">
        <v>0</v>
      </c>
      <c r="BV231" s="71">
        <v>0</v>
      </c>
      <c r="BW231" s="71">
        <v>0</v>
      </c>
      <c r="BX231" s="79"/>
      <c r="BY231" s="80" t="s">
        <v>2062</v>
      </c>
      <c r="BZ231" s="80" t="s">
        <v>2500</v>
      </c>
      <c r="CA231" s="78">
        <v>0</v>
      </c>
    </row>
    <row r="232" spans="1:79" ht="13.15" customHeight="1">
      <c r="A232" s="226"/>
      <c r="B232" s="25" t="s">
        <v>73</v>
      </c>
      <c r="C232" s="26">
        <v>37</v>
      </c>
      <c r="D232" s="26">
        <v>13</v>
      </c>
      <c r="E232" s="26">
        <v>53</v>
      </c>
      <c r="F232" s="26">
        <v>20</v>
      </c>
      <c r="G232" s="26">
        <v>53</v>
      </c>
      <c r="H232" s="26">
        <v>22</v>
      </c>
      <c r="I232" s="26">
        <v>40</v>
      </c>
      <c r="J232" s="26">
        <v>18</v>
      </c>
      <c r="K232" s="26">
        <v>32</v>
      </c>
      <c r="L232" s="26">
        <v>18</v>
      </c>
      <c r="M232" s="41">
        <v>215</v>
      </c>
      <c r="N232" s="41">
        <v>91</v>
      </c>
      <c r="O232" s="226"/>
      <c r="P232" s="42" t="s">
        <v>73</v>
      </c>
      <c r="Q232" s="26">
        <v>5</v>
      </c>
      <c r="R232" s="26">
        <v>0</v>
      </c>
      <c r="S232" s="26">
        <v>9</v>
      </c>
      <c r="T232" s="26">
        <v>1</v>
      </c>
      <c r="U232" s="26">
        <v>1</v>
      </c>
      <c r="V232" s="26">
        <v>1</v>
      </c>
      <c r="W232" s="26">
        <v>6</v>
      </c>
      <c r="X232" s="26">
        <v>1</v>
      </c>
      <c r="Y232" s="26">
        <v>0</v>
      </c>
      <c r="Z232" s="26">
        <v>0</v>
      </c>
      <c r="AA232" s="41">
        <v>21</v>
      </c>
      <c r="AB232" s="41">
        <v>3</v>
      </c>
      <c r="AC232" s="226"/>
      <c r="AD232" s="42" t="s">
        <v>73</v>
      </c>
      <c r="AE232" s="41">
        <v>1</v>
      </c>
      <c r="AF232" s="41">
        <v>1</v>
      </c>
      <c r="AG232" s="41">
        <v>1</v>
      </c>
      <c r="AH232" s="41">
        <v>1</v>
      </c>
      <c r="AI232" s="41">
        <v>1</v>
      </c>
      <c r="AJ232" s="41">
        <v>5</v>
      </c>
      <c r="AK232" s="26">
        <v>5</v>
      </c>
      <c r="AL232" s="26">
        <v>0</v>
      </c>
      <c r="AM232" s="26">
        <v>5</v>
      </c>
      <c r="AN232" s="26">
        <v>0</v>
      </c>
      <c r="AO232" s="26">
        <v>1</v>
      </c>
      <c r="AP232" s="226"/>
      <c r="AQ232" s="42" t="s">
        <v>73</v>
      </c>
      <c r="AR232" s="26">
        <v>0</v>
      </c>
      <c r="AS232" s="26">
        <v>0</v>
      </c>
      <c r="AT232" s="26">
        <v>69</v>
      </c>
      <c r="AU232" s="26">
        <v>2</v>
      </c>
      <c r="AV232" s="26">
        <v>0</v>
      </c>
      <c r="AW232" s="26">
        <v>3</v>
      </c>
      <c r="AX232" s="26">
        <v>7</v>
      </c>
      <c r="AY232" s="26">
        <v>5</v>
      </c>
      <c r="AZ232" s="26">
        <v>5</v>
      </c>
      <c r="BA232" s="226"/>
      <c r="BB232" s="42" t="s">
        <v>73</v>
      </c>
      <c r="BC232" s="41">
        <v>5</v>
      </c>
      <c r="BD232" s="26">
        <v>3</v>
      </c>
      <c r="BE232" s="26">
        <v>0</v>
      </c>
      <c r="BF232" s="41">
        <v>4</v>
      </c>
      <c r="BG232" s="41">
        <v>3</v>
      </c>
      <c r="BH232" s="41">
        <v>9</v>
      </c>
      <c r="BI232" s="41">
        <v>6</v>
      </c>
      <c r="BJ232" s="226"/>
      <c r="BK232" s="42" t="s">
        <v>73</v>
      </c>
      <c r="BL232" s="41">
        <v>0</v>
      </c>
      <c r="BM232" s="41">
        <v>0</v>
      </c>
      <c r="BN232" s="41">
        <v>60</v>
      </c>
      <c r="BO232" s="41">
        <v>20</v>
      </c>
      <c r="BP232" s="41">
        <v>0</v>
      </c>
      <c r="BQ232" s="41">
        <v>60</v>
      </c>
      <c r="BR232" s="41">
        <v>60</v>
      </c>
      <c r="BS232" s="41">
        <v>0</v>
      </c>
      <c r="BT232" s="41">
        <v>0</v>
      </c>
      <c r="BU232" s="41">
        <v>0</v>
      </c>
      <c r="BV232" s="41">
        <v>0</v>
      </c>
      <c r="BW232" s="41">
        <v>0</v>
      </c>
      <c r="BX232" s="79"/>
      <c r="BY232" s="80" t="s">
        <v>2062</v>
      </c>
      <c r="BZ232" s="80" t="s">
        <v>2501</v>
      </c>
      <c r="CA232" s="78">
        <v>215</v>
      </c>
    </row>
    <row r="233" spans="1:79" ht="13.15" customHeight="1">
      <c r="A233" s="226" t="s">
        <v>176</v>
      </c>
      <c r="B233" s="148" t="s">
        <v>90</v>
      </c>
      <c r="C233" s="71">
        <v>373</v>
      </c>
      <c r="D233" s="71">
        <v>188</v>
      </c>
      <c r="E233" s="71">
        <v>377</v>
      </c>
      <c r="F233" s="71">
        <v>197</v>
      </c>
      <c r="G233" s="71">
        <v>348</v>
      </c>
      <c r="H233" s="71">
        <v>162</v>
      </c>
      <c r="I233" s="71">
        <v>320</v>
      </c>
      <c r="J233" s="71">
        <v>166</v>
      </c>
      <c r="K233" s="71">
        <v>267</v>
      </c>
      <c r="L233" s="71">
        <v>141</v>
      </c>
      <c r="M233" s="146">
        <v>1685</v>
      </c>
      <c r="N233" s="146">
        <v>854</v>
      </c>
      <c r="O233" s="226" t="s">
        <v>176</v>
      </c>
      <c r="P233" s="148" t="s">
        <v>90</v>
      </c>
      <c r="Q233" s="71">
        <v>25</v>
      </c>
      <c r="R233" s="71">
        <v>7</v>
      </c>
      <c r="S233" s="71">
        <v>29</v>
      </c>
      <c r="T233" s="71">
        <v>18</v>
      </c>
      <c r="U233" s="71">
        <v>39</v>
      </c>
      <c r="V233" s="71">
        <v>14</v>
      </c>
      <c r="W233" s="71">
        <v>35</v>
      </c>
      <c r="X233" s="71">
        <v>21</v>
      </c>
      <c r="Y233" s="71">
        <v>10</v>
      </c>
      <c r="Z233" s="71">
        <v>4</v>
      </c>
      <c r="AA233" s="146">
        <v>138</v>
      </c>
      <c r="AB233" s="146">
        <v>64</v>
      </c>
      <c r="AC233" s="226" t="s">
        <v>176</v>
      </c>
      <c r="AD233" s="148" t="s">
        <v>90</v>
      </c>
      <c r="AE233" s="31">
        <v>16</v>
      </c>
      <c r="AF233" s="31">
        <v>16</v>
      </c>
      <c r="AG233" s="31">
        <v>17</v>
      </c>
      <c r="AH233" s="31">
        <v>16</v>
      </c>
      <c r="AI233" s="31">
        <v>15</v>
      </c>
      <c r="AJ233" s="146">
        <v>80</v>
      </c>
      <c r="AK233" s="125">
        <v>59</v>
      </c>
      <c r="AL233" s="71">
        <v>43</v>
      </c>
      <c r="AM233" s="71">
        <v>17</v>
      </c>
      <c r="AN233" s="71">
        <v>1</v>
      </c>
      <c r="AO233" s="71">
        <v>16</v>
      </c>
      <c r="AP233" s="226" t="s">
        <v>176</v>
      </c>
      <c r="AQ233" s="148" t="s">
        <v>90</v>
      </c>
      <c r="AR233" s="71">
        <v>41</v>
      </c>
      <c r="AS233" s="71">
        <v>346</v>
      </c>
      <c r="AT233" s="71">
        <v>218</v>
      </c>
      <c r="AU233" s="71">
        <v>16</v>
      </c>
      <c r="AV233" s="71">
        <v>7</v>
      </c>
      <c r="AW233" s="71">
        <v>11</v>
      </c>
      <c r="AX233" s="71">
        <v>71</v>
      </c>
      <c r="AY233" s="71">
        <v>52</v>
      </c>
      <c r="AZ233" s="71">
        <v>49</v>
      </c>
      <c r="BA233" s="226" t="s">
        <v>176</v>
      </c>
      <c r="BB233" s="148" t="s">
        <v>90</v>
      </c>
      <c r="BC233" s="152">
        <v>63</v>
      </c>
      <c r="BD233" s="71">
        <v>49</v>
      </c>
      <c r="BE233" s="71">
        <v>8</v>
      </c>
      <c r="BF233" s="152">
        <v>6</v>
      </c>
      <c r="BG233" s="32">
        <v>3</v>
      </c>
      <c r="BH233" s="152">
        <v>69</v>
      </c>
      <c r="BI233" s="152">
        <v>52</v>
      </c>
      <c r="BJ233" s="226" t="s">
        <v>176</v>
      </c>
      <c r="BK233" s="148" t="s">
        <v>90</v>
      </c>
      <c r="BL233" s="71">
        <v>525</v>
      </c>
      <c r="BM233" s="71">
        <v>10</v>
      </c>
      <c r="BN233" s="71">
        <v>398</v>
      </c>
      <c r="BO233" s="71">
        <v>561</v>
      </c>
      <c r="BP233" s="71">
        <v>347</v>
      </c>
      <c r="BQ233" s="71">
        <v>450</v>
      </c>
      <c r="BR233" s="71">
        <v>481</v>
      </c>
      <c r="BS233" s="71">
        <v>525</v>
      </c>
      <c r="BT233" s="71">
        <v>25</v>
      </c>
      <c r="BU233" s="71">
        <v>29</v>
      </c>
      <c r="BV233" s="71">
        <v>71</v>
      </c>
      <c r="BW233" s="71">
        <v>8</v>
      </c>
      <c r="BX233" s="79"/>
      <c r="BY233" s="80" t="s">
        <v>176</v>
      </c>
      <c r="BZ233" s="80" t="s">
        <v>2502</v>
      </c>
      <c r="CA233" s="78">
        <v>1486</v>
      </c>
    </row>
    <row r="234" spans="1:79" ht="13.15" customHeight="1">
      <c r="A234" s="226"/>
      <c r="B234" s="148" t="s">
        <v>91</v>
      </c>
      <c r="C234" s="71">
        <v>163</v>
      </c>
      <c r="D234" s="71">
        <v>84</v>
      </c>
      <c r="E234" s="71">
        <v>134</v>
      </c>
      <c r="F234" s="71">
        <v>73</v>
      </c>
      <c r="G234" s="71">
        <v>203</v>
      </c>
      <c r="H234" s="71">
        <v>94</v>
      </c>
      <c r="I234" s="71">
        <v>122</v>
      </c>
      <c r="J234" s="71">
        <v>66</v>
      </c>
      <c r="K234" s="71">
        <v>110</v>
      </c>
      <c r="L234" s="71">
        <v>57</v>
      </c>
      <c r="M234" s="146">
        <v>732</v>
      </c>
      <c r="N234" s="146">
        <v>374</v>
      </c>
      <c r="O234" s="226"/>
      <c r="P234" s="148" t="s">
        <v>91</v>
      </c>
      <c r="Q234" s="71">
        <v>15</v>
      </c>
      <c r="R234" s="71">
        <v>6</v>
      </c>
      <c r="S234" s="71">
        <v>1</v>
      </c>
      <c r="T234" s="71">
        <v>1</v>
      </c>
      <c r="U234" s="71">
        <v>9</v>
      </c>
      <c r="V234" s="71">
        <v>1</v>
      </c>
      <c r="W234" s="71">
        <v>8</v>
      </c>
      <c r="X234" s="71">
        <v>5</v>
      </c>
      <c r="Y234" s="71">
        <v>0</v>
      </c>
      <c r="Z234" s="71">
        <v>0</v>
      </c>
      <c r="AA234" s="146">
        <v>33</v>
      </c>
      <c r="AB234" s="146">
        <v>13</v>
      </c>
      <c r="AC234" s="226"/>
      <c r="AD234" s="148" t="s">
        <v>91</v>
      </c>
      <c r="AE234" s="31">
        <v>4</v>
      </c>
      <c r="AF234" s="31">
        <v>3</v>
      </c>
      <c r="AG234" s="31">
        <v>5</v>
      </c>
      <c r="AH234" s="31">
        <v>3</v>
      </c>
      <c r="AI234" s="31">
        <v>3</v>
      </c>
      <c r="AJ234" s="146">
        <v>18</v>
      </c>
      <c r="AK234" s="125">
        <v>16</v>
      </c>
      <c r="AL234" s="71">
        <v>16</v>
      </c>
      <c r="AM234" s="71">
        <v>16</v>
      </c>
      <c r="AN234" s="71">
        <v>0</v>
      </c>
      <c r="AO234" s="71">
        <v>2</v>
      </c>
      <c r="AP234" s="226"/>
      <c r="AQ234" s="148" t="s">
        <v>91</v>
      </c>
      <c r="AR234" s="71">
        <v>0</v>
      </c>
      <c r="AS234" s="71">
        <v>283</v>
      </c>
      <c r="AT234" s="71">
        <v>47</v>
      </c>
      <c r="AU234" s="71">
        <v>0</v>
      </c>
      <c r="AV234" s="71">
        <v>0</v>
      </c>
      <c r="AW234" s="71">
        <v>16</v>
      </c>
      <c r="AX234" s="71">
        <v>19</v>
      </c>
      <c r="AY234" s="71">
        <v>17</v>
      </c>
      <c r="AZ234" s="71">
        <v>16</v>
      </c>
      <c r="BA234" s="226"/>
      <c r="BB234" s="148" t="s">
        <v>91</v>
      </c>
      <c r="BC234" s="152">
        <v>18</v>
      </c>
      <c r="BD234" s="71">
        <v>15</v>
      </c>
      <c r="BE234" s="71">
        <v>7</v>
      </c>
      <c r="BF234" s="152">
        <v>3</v>
      </c>
      <c r="BG234" s="32">
        <v>3</v>
      </c>
      <c r="BH234" s="152">
        <v>21</v>
      </c>
      <c r="BI234" s="152">
        <v>18</v>
      </c>
      <c r="BJ234" s="226"/>
      <c r="BK234" s="148" t="s">
        <v>91</v>
      </c>
      <c r="BL234" s="71">
        <v>0</v>
      </c>
      <c r="BM234" s="71">
        <v>0</v>
      </c>
      <c r="BN234" s="71">
        <v>0</v>
      </c>
      <c r="BO234" s="71">
        <v>0</v>
      </c>
      <c r="BP234" s="71">
        <v>0</v>
      </c>
      <c r="BQ234" s="71">
        <v>0</v>
      </c>
      <c r="BR234" s="71">
        <v>0</v>
      </c>
      <c r="BS234" s="71">
        <v>0</v>
      </c>
      <c r="BT234" s="71">
        <v>0</v>
      </c>
      <c r="BU234" s="71">
        <v>0</v>
      </c>
      <c r="BV234" s="71">
        <v>0</v>
      </c>
      <c r="BW234" s="71">
        <v>0</v>
      </c>
      <c r="BX234" s="79"/>
      <c r="BY234" s="80" t="s">
        <v>176</v>
      </c>
      <c r="BZ234" s="80" t="s">
        <v>2503</v>
      </c>
      <c r="CA234" s="78">
        <v>707</v>
      </c>
    </row>
    <row r="235" spans="1:79" ht="13.15" customHeight="1">
      <c r="A235" s="226"/>
      <c r="B235" s="25" t="s">
        <v>73</v>
      </c>
      <c r="C235" s="26">
        <v>536</v>
      </c>
      <c r="D235" s="26">
        <v>272</v>
      </c>
      <c r="E235" s="26">
        <v>511</v>
      </c>
      <c r="F235" s="26">
        <v>270</v>
      </c>
      <c r="G235" s="26">
        <v>551</v>
      </c>
      <c r="H235" s="26">
        <v>256</v>
      </c>
      <c r="I235" s="26">
        <v>442</v>
      </c>
      <c r="J235" s="26">
        <v>232</v>
      </c>
      <c r="K235" s="26">
        <v>377</v>
      </c>
      <c r="L235" s="26">
        <v>198</v>
      </c>
      <c r="M235" s="41">
        <v>2417</v>
      </c>
      <c r="N235" s="41">
        <v>1228</v>
      </c>
      <c r="O235" s="226"/>
      <c r="P235" s="42" t="s">
        <v>73</v>
      </c>
      <c r="Q235" s="26">
        <v>40</v>
      </c>
      <c r="R235" s="26">
        <v>13</v>
      </c>
      <c r="S235" s="26">
        <v>30</v>
      </c>
      <c r="T235" s="26">
        <v>19</v>
      </c>
      <c r="U235" s="26">
        <v>48</v>
      </c>
      <c r="V235" s="26">
        <v>15</v>
      </c>
      <c r="W235" s="26">
        <v>43</v>
      </c>
      <c r="X235" s="26">
        <v>26</v>
      </c>
      <c r="Y235" s="26">
        <v>10</v>
      </c>
      <c r="Z235" s="26">
        <v>4</v>
      </c>
      <c r="AA235" s="41">
        <v>171</v>
      </c>
      <c r="AB235" s="41">
        <v>77</v>
      </c>
      <c r="AC235" s="226"/>
      <c r="AD235" s="42" t="s">
        <v>73</v>
      </c>
      <c r="AE235" s="41">
        <v>20</v>
      </c>
      <c r="AF235" s="41">
        <v>19</v>
      </c>
      <c r="AG235" s="41">
        <v>22</v>
      </c>
      <c r="AH235" s="41">
        <v>19</v>
      </c>
      <c r="AI235" s="41">
        <v>18</v>
      </c>
      <c r="AJ235" s="41">
        <v>98</v>
      </c>
      <c r="AK235" s="26">
        <v>75</v>
      </c>
      <c r="AL235" s="26">
        <v>59</v>
      </c>
      <c r="AM235" s="26">
        <v>33</v>
      </c>
      <c r="AN235" s="26">
        <v>1</v>
      </c>
      <c r="AO235" s="26">
        <v>18</v>
      </c>
      <c r="AP235" s="226"/>
      <c r="AQ235" s="42" t="s">
        <v>73</v>
      </c>
      <c r="AR235" s="26">
        <v>41</v>
      </c>
      <c r="AS235" s="26">
        <v>629</v>
      </c>
      <c r="AT235" s="26">
        <v>265</v>
      </c>
      <c r="AU235" s="26">
        <v>16</v>
      </c>
      <c r="AV235" s="26">
        <v>7</v>
      </c>
      <c r="AW235" s="26">
        <v>27</v>
      </c>
      <c r="AX235" s="26">
        <v>90</v>
      </c>
      <c r="AY235" s="26">
        <v>69</v>
      </c>
      <c r="AZ235" s="26">
        <v>65</v>
      </c>
      <c r="BA235" s="226"/>
      <c r="BB235" s="42" t="s">
        <v>73</v>
      </c>
      <c r="BC235" s="41">
        <v>81</v>
      </c>
      <c r="BD235" s="26">
        <v>64</v>
      </c>
      <c r="BE235" s="26">
        <v>15</v>
      </c>
      <c r="BF235" s="41">
        <v>9</v>
      </c>
      <c r="BG235" s="41">
        <v>6</v>
      </c>
      <c r="BH235" s="41">
        <v>90</v>
      </c>
      <c r="BI235" s="41">
        <v>70</v>
      </c>
      <c r="BJ235" s="226"/>
      <c r="BK235" s="42" t="s">
        <v>73</v>
      </c>
      <c r="BL235" s="41">
        <v>525</v>
      </c>
      <c r="BM235" s="41">
        <v>10</v>
      </c>
      <c r="BN235" s="41">
        <v>398</v>
      </c>
      <c r="BO235" s="41">
        <v>561</v>
      </c>
      <c r="BP235" s="41">
        <v>347</v>
      </c>
      <c r="BQ235" s="41">
        <v>450</v>
      </c>
      <c r="BR235" s="41">
        <v>481</v>
      </c>
      <c r="BS235" s="41">
        <v>525</v>
      </c>
      <c r="BT235" s="41">
        <v>25</v>
      </c>
      <c r="BU235" s="41">
        <v>29</v>
      </c>
      <c r="BV235" s="41">
        <v>71</v>
      </c>
      <c r="BW235" s="41">
        <v>8</v>
      </c>
      <c r="BX235" s="79"/>
      <c r="BY235" s="80" t="s">
        <v>176</v>
      </c>
      <c r="BZ235" s="80" t="s">
        <v>2504</v>
      </c>
      <c r="CA235" s="78">
        <v>2193</v>
      </c>
    </row>
    <row r="236" spans="1:79" ht="13.15" customHeight="1">
      <c r="A236" s="226" t="s">
        <v>177</v>
      </c>
      <c r="B236" s="148" t="s">
        <v>90</v>
      </c>
      <c r="C236" s="71">
        <v>248</v>
      </c>
      <c r="D236" s="71">
        <v>112</v>
      </c>
      <c r="E236" s="71">
        <v>202</v>
      </c>
      <c r="F236" s="71">
        <v>113</v>
      </c>
      <c r="G236" s="71">
        <v>163</v>
      </c>
      <c r="H236" s="71">
        <v>84</v>
      </c>
      <c r="I236" s="71">
        <v>197</v>
      </c>
      <c r="J236" s="71">
        <v>96</v>
      </c>
      <c r="K236" s="71">
        <v>237</v>
      </c>
      <c r="L236" s="71">
        <v>103</v>
      </c>
      <c r="M236" s="146">
        <v>1047</v>
      </c>
      <c r="N236" s="146">
        <v>508</v>
      </c>
      <c r="O236" s="226" t="s">
        <v>177</v>
      </c>
      <c r="P236" s="148" t="s">
        <v>90</v>
      </c>
      <c r="Q236" s="71">
        <v>27</v>
      </c>
      <c r="R236" s="71">
        <v>8</v>
      </c>
      <c r="S236" s="71">
        <v>19</v>
      </c>
      <c r="T236" s="71">
        <v>9</v>
      </c>
      <c r="U236" s="71">
        <v>26</v>
      </c>
      <c r="V236" s="71">
        <v>16</v>
      </c>
      <c r="W236" s="71">
        <v>16</v>
      </c>
      <c r="X236" s="71">
        <v>8</v>
      </c>
      <c r="Y236" s="71">
        <v>34</v>
      </c>
      <c r="Z236" s="71">
        <v>22</v>
      </c>
      <c r="AA236" s="146">
        <v>122</v>
      </c>
      <c r="AB236" s="146">
        <v>63</v>
      </c>
      <c r="AC236" s="226" t="s">
        <v>177</v>
      </c>
      <c r="AD236" s="148" t="s">
        <v>90</v>
      </c>
      <c r="AE236" s="31">
        <v>8</v>
      </c>
      <c r="AF236" s="31">
        <v>7</v>
      </c>
      <c r="AG236" s="31">
        <v>7</v>
      </c>
      <c r="AH236" s="31">
        <v>7</v>
      </c>
      <c r="AI236" s="31">
        <v>6</v>
      </c>
      <c r="AJ236" s="146">
        <v>35</v>
      </c>
      <c r="AK236" s="125">
        <v>23</v>
      </c>
      <c r="AL236" s="71">
        <v>11</v>
      </c>
      <c r="AM236" s="71">
        <v>8</v>
      </c>
      <c r="AN236" s="71">
        <v>0</v>
      </c>
      <c r="AO236" s="71">
        <v>7</v>
      </c>
      <c r="AP236" s="226" t="s">
        <v>177</v>
      </c>
      <c r="AQ236" s="148" t="s">
        <v>90</v>
      </c>
      <c r="AR236" s="71">
        <v>43</v>
      </c>
      <c r="AS236" s="71">
        <v>274</v>
      </c>
      <c r="AT236" s="71">
        <v>98</v>
      </c>
      <c r="AU236" s="71">
        <v>17</v>
      </c>
      <c r="AV236" s="71">
        <v>3</v>
      </c>
      <c r="AW236" s="71">
        <v>9</v>
      </c>
      <c r="AX236" s="71">
        <v>37</v>
      </c>
      <c r="AY236" s="71">
        <v>35</v>
      </c>
      <c r="AZ236" s="71">
        <v>35</v>
      </c>
      <c r="BA236" s="226" t="s">
        <v>177</v>
      </c>
      <c r="BB236" s="148" t="s">
        <v>90</v>
      </c>
      <c r="BC236" s="152">
        <v>30</v>
      </c>
      <c r="BD236" s="71">
        <v>13</v>
      </c>
      <c r="BE236" s="71">
        <v>0</v>
      </c>
      <c r="BF236" s="152">
        <v>7</v>
      </c>
      <c r="BG236" s="32">
        <v>3</v>
      </c>
      <c r="BH236" s="152">
        <v>37</v>
      </c>
      <c r="BI236" s="152">
        <v>16</v>
      </c>
      <c r="BJ236" s="226" t="s">
        <v>177</v>
      </c>
      <c r="BK236" s="148" t="s">
        <v>90</v>
      </c>
      <c r="BL236" s="71">
        <v>167</v>
      </c>
      <c r="BM236" s="71">
        <v>20</v>
      </c>
      <c r="BN236" s="71">
        <v>224</v>
      </c>
      <c r="BO236" s="71">
        <v>131</v>
      </c>
      <c r="BP236" s="71">
        <v>15</v>
      </c>
      <c r="BQ236" s="71">
        <v>115</v>
      </c>
      <c r="BR236" s="71">
        <v>44</v>
      </c>
      <c r="BS236" s="71">
        <v>37</v>
      </c>
      <c r="BT236" s="71">
        <v>7</v>
      </c>
      <c r="BU236" s="71">
        <v>33</v>
      </c>
      <c r="BV236" s="71">
        <v>5</v>
      </c>
      <c r="BW236" s="71">
        <v>63</v>
      </c>
      <c r="BX236" s="79"/>
      <c r="BY236" s="80" t="s">
        <v>177</v>
      </c>
      <c r="BZ236" s="80" t="s">
        <v>2505</v>
      </c>
      <c r="CA236" s="78">
        <v>968</v>
      </c>
    </row>
    <row r="237" spans="1:79" ht="13.15" customHeight="1">
      <c r="A237" s="226"/>
      <c r="B237" s="148" t="s">
        <v>91</v>
      </c>
      <c r="C237" s="71">
        <v>676</v>
      </c>
      <c r="D237" s="71">
        <v>328</v>
      </c>
      <c r="E237" s="71">
        <v>463</v>
      </c>
      <c r="F237" s="71">
        <v>230</v>
      </c>
      <c r="G237" s="71">
        <v>412</v>
      </c>
      <c r="H237" s="71">
        <v>189</v>
      </c>
      <c r="I237" s="71">
        <v>363</v>
      </c>
      <c r="J237" s="71">
        <v>176</v>
      </c>
      <c r="K237" s="71">
        <v>246</v>
      </c>
      <c r="L237" s="71">
        <v>128</v>
      </c>
      <c r="M237" s="146">
        <v>2160</v>
      </c>
      <c r="N237" s="146">
        <v>1051</v>
      </c>
      <c r="O237" s="226"/>
      <c r="P237" s="148" t="s">
        <v>91</v>
      </c>
      <c r="Q237" s="71">
        <v>54</v>
      </c>
      <c r="R237" s="71">
        <v>25</v>
      </c>
      <c r="S237" s="71">
        <v>33</v>
      </c>
      <c r="T237" s="71">
        <v>13</v>
      </c>
      <c r="U237" s="71">
        <v>28</v>
      </c>
      <c r="V237" s="71">
        <v>8</v>
      </c>
      <c r="W237" s="71">
        <v>23</v>
      </c>
      <c r="X237" s="71">
        <v>8</v>
      </c>
      <c r="Y237" s="71">
        <v>26</v>
      </c>
      <c r="Z237" s="71">
        <v>10</v>
      </c>
      <c r="AA237" s="146">
        <v>164</v>
      </c>
      <c r="AB237" s="146">
        <v>64</v>
      </c>
      <c r="AC237" s="226"/>
      <c r="AD237" s="148" t="s">
        <v>91</v>
      </c>
      <c r="AE237" s="31">
        <v>16</v>
      </c>
      <c r="AF237" s="31">
        <v>10</v>
      </c>
      <c r="AG237" s="31">
        <v>9</v>
      </c>
      <c r="AH237" s="31">
        <v>9</v>
      </c>
      <c r="AI237" s="31">
        <v>7</v>
      </c>
      <c r="AJ237" s="146">
        <v>51</v>
      </c>
      <c r="AK237" s="125">
        <v>52</v>
      </c>
      <c r="AL237" s="71">
        <v>43</v>
      </c>
      <c r="AM237" s="71">
        <v>47</v>
      </c>
      <c r="AN237" s="71">
        <v>2</v>
      </c>
      <c r="AO237" s="71">
        <v>8</v>
      </c>
      <c r="AP237" s="226"/>
      <c r="AQ237" s="148" t="s">
        <v>91</v>
      </c>
      <c r="AR237" s="71">
        <v>11</v>
      </c>
      <c r="AS237" s="71">
        <v>774</v>
      </c>
      <c r="AT237" s="71">
        <v>26</v>
      </c>
      <c r="AU237" s="71">
        <v>57</v>
      </c>
      <c r="AV237" s="71">
        <v>37</v>
      </c>
      <c r="AW237" s="71">
        <v>30</v>
      </c>
      <c r="AX237" s="71">
        <v>49</v>
      </c>
      <c r="AY237" s="71">
        <v>45</v>
      </c>
      <c r="AZ237" s="71">
        <v>44</v>
      </c>
      <c r="BA237" s="226"/>
      <c r="BB237" s="148" t="s">
        <v>91</v>
      </c>
      <c r="BC237" s="152">
        <v>55</v>
      </c>
      <c r="BD237" s="71">
        <v>40</v>
      </c>
      <c r="BE237" s="71">
        <v>4</v>
      </c>
      <c r="BF237" s="152">
        <v>24</v>
      </c>
      <c r="BG237" s="32">
        <v>13</v>
      </c>
      <c r="BH237" s="152">
        <v>79</v>
      </c>
      <c r="BI237" s="152">
        <v>53</v>
      </c>
      <c r="BJ237" s="226"/>
      <c r="BK237" s="148" t="s">
        <v>91</v>
      </c>
      <c r="BL237" s="71">
        <v>83</v>
      </c>
      <c r="BM237" s="71">
        <v>5</v>
      </c>
      <c r="BN237" s="71">
        <v>227</v>
      </c>
      <c r="BO237" s="71">
        <v>181</v>
      </c>
      <c r="BP237" s="71">
        <v>0</v>
      </c>
      <c r="BQ237" s="71">
        <v>10</v>
      </c>
      <c r="BR237" s="71">
        <v>223</v>
      </c>
      <c r="BS237" s="71">
        <v>0</v>
      </c>
      <c r="BT237" s="71">
        <v>0</v>
      </c>
      <c r="BU237" s="71">
        <v>1</v>
      </c>
      <c r="BV237" s="71">
        <v>6</v>
      </c>
      <c r="BW237" s="71">
        <v>0</v>
      </c>
      <c r="BX237" s="79"/>
      <c r="BY237" s="80" t="s">
        <v>177</v>
      </c>
      <c r="BZ237" s="80" t="s">
        <v>2506</v>
      </c>
      <c r="CA237" s="78">
        <v>2050</v>
      </c>
    </row>
    <row r="238" spans="1:79" ht="13.15" customHeight="1">
      <c r="A238" s="226"/>
      <c r="B238" s="25" t="s">
        <v>73</v>
      </c>
      <c r="C238" s="26">
        <v>924</v>
      </c>
      <c r="D238" s="26">
        <v>440</v>
      </c>
      <c r="E238" s="26">
        <v>665</v>
      </c>
      <c r="F238" s="26">
        <v>343</v>
      </c>
      <c r="G238" s="26">
        <v>575</v>
      </c>
      <c r="H238" s="26">
        <v>273</v>
      </c>
      <c r="I238" s="26">
        <v>560</v>
      </c>
      <c r="J238" s="26">
        <v>272</v>
      </c>
      <c r="K238" s="26">
        <v>483</v>
      </c>
      <c r="L238" s="26">
        <v>231</v>
      </c>
      <c r="M238" s="41">
        <v>3207</v>
      </c>
      <c r="N238" s="41">
        <v>1559</v>
      </c>
      <c r="O238" s="226"/>
      <c r="P238" s="42" t="s">
        <v>73</v>
      </c>
      <c r="Q238" s="26">
        <v>81</v>
      </c>
      <c r="R238" s="26">
        <v>33</v>
      </c>
      <c r="S238" s="26">
        <v>52</v>
      </c>
      <c r="T238" s="26">
        <v>22</v>
      </c>
      <c r="U238" s="26">
        <v>54</v>
      </c>
      <c r="V238" s="26">
        <v>24</v>
      </c>
      <c r="W238" s="26">
        <v>39</v>
      </c>
      <c r="X238" s="26">
        <v>16</v>
      </c>
      <c r="Y238" s="26">
        <v>60</v>
      </c>
      <c r="Z238" s="26">
        <v>32</v>
      </c>
      <c r="AA238" s="41">
        <v>286</v>
      </c>
      <c r="AB238" s="41">
        <v>127</v>
      </c>
      <c r="AC238" s="226"/>
      <c r="AD238" s="42" t="s">
        <v>73</v>
      </c>
      <c r="AE238" s="41">
        <v>24</v>
      </c>
      <c r="AF238" s="41">
        <v>17</v>
      </c>
      <c r="AG238" s="41">
        <v>16</v>
      </c>
      <c r="AH238" s="41">
        <v>16</v>
      </c>
      <c r="AI238" s="41">
        <v>13</v>
      </c>
      <c r="AJ238" s="41">
        <v>86</v>
      </c>
      <c r="AK238" s="26">
        <v>75</v>
      </c>
      <c r="AL238" s="26">
        <v>54</v>
      </c>
      <c r="AM238" s="26">
        <v>55</v>
      </c>
      <c r="AN238" s="26">
        <v>2</v>
      </c>
      <c r="AO238" s="26">
        <v>15</v>
      </c>
      <c r="AP238" s="226"/>
      <c r="AQ238" s="42" t="s">
        <v>73</v>
      </c>
      <c r="AR238" s="26">
        <v>54</v>
      </c>
      <c r="AS238" s="26">
        <v>1048</v>
      </c>
      <c r="AT238" s="26">
        <v>124</v>
      </c>
      <c r="AU238" s="26">
        <v>74</v>
      </c>
      <c r="AV238" s="26">
        <v>40</v>
      </c>
      <c r="AW238" s="26">
        <v>39</v>
      </c>
      <c r="AX238" s="26">
        <v>86</v>
      </c>
      <c r="AY238" s="26">
        <v>80</v>
      </c>
      <c r="AZ238" s="26">
        <v>79</v>
      </c>
      <c r="BA238" s="226"/>
      <c r="BB238" s="42" t="s">
        <v>73</v>
      </c>
      <c r="BC238" s="41">
        <v>85</v>
      </c>
      <c r="BD238" s="26">
        <v>53</v>
      </c>
      <c r="BE238" s="26">
        <v>4</v>
      </c>
      <c r="BF238" s="41">
        <v>31</v>
      </c>
      <c r="BG238" s="41">
        <v>16</v>
      </c>
      <c r="BH238" s="41">
        <v>116</v>
      </c>
      <c r="BI238" s="41">
        <v>69</v>
      </c>
      <c r="BJ238" s="226"/>
      <c r="BK238" s="42" t="s">
        <v>73</v>
      </c>
      <c r="BL238" s="41">
        <v>250</v>
      </c>
      <c r="BM238" s="41">
        <v>25</v>
      </c>
      <c r="BN238" s="41">
        <v>451</v>
      </c>
      <c r="BO238" s="41">
        <v>312</v>
      </c>
      <c r="BP238" s="41">
        <v>15</v>
      </c>
      <c r="BQ238" s="41">
        <v>125</v>
      </c>
      <c r="BR238" s="41">
        <v>267</v>
      </c>
      <c r="BS238" s="41">
        <v>37</v>
      </c>
      <c r="BT238" s="41">
        <v>7</v>
      </c>
      <c r="BU238" s="41">
        <v>34</v>
      </c>
      <c r="BV238" s="41">
        <v>11</v>
      </c>
      <c r="BW238" s="41">
        <v>63</v>
      </c>
      <c r="BX238" s="79"/>
      <c r="BY238" s="80" t="s">
        <v>177</v>
      </c>
      <c r="BZ238" s="80" t="s">
        <v>2507</v>
      </c>
      <c r="CA238" s="78">
        <v>3018</v>
      </c>
    </row>
    <row r="239" spans="1:79" ht="13.15" customHeight="1">
      <c r="A239" s="226" t="s">
        <v>178</v>
      </c>
      <c r="B239" s="148" t="s">
        <v>90</v>
      </c>
      <c r="C239" s="71">
        <v>14</v>
      </c>
      <c r="D239" s="71">
        <v>6</v>
      </c>
      <c r="E239" s="71">
        <v>6</v>
      </c>
      <c r="F239" s="71">
        <v>1</v>
      </c>
      <c r="G239" s="71">
        <v>4</v>
      </c>
      <c r="H239" s="71">
        <v>2</v>
      </c>
      <c r="I239" s="71">
        <v>6</v>
      </c>
      <c r="J239" s="71">
        <v>3</v>
      </c>
      <c r="K239" s="71">
        <v>5</v>
      </c>
      <c r="L239" s="71">
        <v>1</v>
      </c>
      <c r="M239" s="146">
        <v>35</v>
      </c>
      <c r="N239" s="146">
        <v>13</v>
      </c>
      <c r="O239" s="226" t="s">
        <v>178</v>
      </c>
      <c r="P239" s="148" t="s">
        <v>90</v>
      </c>
      <c r="Q239" s="71">
        <v>0</v>
      </c>
      <c r="R239" s="71">
        <v>0</v>
      </c>
      <c r="S239" s="71">
        <v>0</v>
      </c>
      <c r="T239" s="71">
        <v>0</v>
      </c>
      <c r="U239" s="71">
        <v>0</v>
      </c>
      <c r="V239" s="71">
        <v>0</v>
      </c>
      <c r="W239" s="71">
        <v>0</v>
      </c>
      <c r="X239" s="71">
        <v>0</v>
      </c>
      <c r="Y239" s="71">
        <v>0</v>
      </c>
      <c r="Z239" s="71">
        <v>0</v>
      </c>
      <c r="AA239" s="146">
        <v>0</v>
      </c>
      <c r="AB239" s="146">
        <v>0</v>
      </c>
      <c r="AC239" s="226" t="s">
        <v>178</v>
      </c>
      <c r="AD239" s="148" t="s">
        <v>90</v>
      </c>
      <c r="AE239" s="31">
        <v>1</v>
      </c>
      <c r="AF239" s="31">
        <v>1</v>
      </c>
      <c r="AG239" s="31">
        <v>1</v>
      </c>
      <c r="AH239" s="31">
        <v>1</v>
      </c>
      <c r="AI239" s="31">
        <v>1</v>
      </c>
      <c r="AJ239" s="146">
        <v>5</v>
      </c>
      <c r="AK239" s="125">
        <v>0</v>
      </c>
      <c r="AL239" s="71">
        <v>0</v>
      </c>
      <c r="AM239" s="71">
        <v>0</v>
      </c>
      <c r="AN239" s="71">
        <v>0</v>
      </c>
      <c r="AO239" s="71">
        <v>1</v>
      </c>
      <c r="AP239" s="226" t="s">
        <v>178</v>
      </c>
      <c r="AQ239" s="148" t="s">
        <v>90</v>
      </c>
      <c r="AR239" s="71">
        <v>1</v>
      </c>
      <c r="AS239" s="71">
        <v>1</v>
      </c>
      <c r="AT239" s="71">
        <v>0</v>
      </c>
      <c r="AU239" s="71">
        <v>3</v>
      </c>
      <c r="AV239" s="71">
        <v>1</v>
      </c>
      <c r="AW239" s="71">
        <v>0</v>
      </c>
      <c r="AX239" s="71">
        <v>1</v>
      </c>
      <c r="AY239" s="71">
        <v>2</v>
      </c>
      <c r="AZ239" s="71">
        <v>2</v>
      </c>
      <c r="BA239" s="226" t="s">
        <v>178</v>
      </c>
      <c r="BB239" s="148" t="s">
        <v>90</v>
      </c>
      <c r="BC239" s="152">
        <v>3</v>
      </c>
      <c r="BD239" s="71">
        <v>2</v>
      </c>
      <c r="BE239" s="71">
        <v>0</v>
      </c>
      <c r="BF239" s="152">
        <v>2</v>
      </c>
      <c r="BG239" s="32">
        <v>1</v>
      </c>
      <c r="BH239" s="152">
        <v>5</v>
      </c>
      <c r="BI239" s="152">
        <v>3</v>
      </c>
      <c r="BJ239" s="226" t="s">
        <v>178</v>
      </c>
      <c r="BK239" s="148" t="s">
        <v>90</v>
      </c>
      <c r="BL239" s="71">
        <v>131</v>
      </c>
      <c r="BM239" s="71">
        <v>0</v>
      </c>
      <c r="BN239" s="71">
        <v>115</v>
      </c>
      <c r="BO239" s="71">
        <v>43</v>
      </c>
      <c r="BP239" s="71">
        <v>13</v>
      </c>
      <c r="BQ239" s="71">
        <v>61</v>
      </c>
      <c r="BR239" s="71">
        <v>98</v>
      </c>
      <c r="BS239" s="71">
        <v>45</v>
      </c>
      <c r="BT239" s="71">
        <v>0</v>
      </c>
      <c r="BU239" s="71">
        <v>0</v>
      </c>
      <c r="BV239" s="71">
        <v>0</v>
      </c>
      <c r="BW239" s="71">
        <v>0</v>
      </c>
      <c r="BX239" s="79"/>
      <c r="BY239" s="80" t="s">
        <v>178</v>
      </c>
      <c r="BZ239" s="80" t="s">
        <v>2508</v>
      </c>
      <c r="CA239" s="78">
        <v>20</v>
      </c>
    </row>
    <row r="240" spans="1:79" ht="13.15" customHeight="1">
      <c r="A240" s="226"/>
      <c r="B240" s="148" t="s">
        <v>91</v>
      </c>
      <c r="C240" s="71">
        <v>0</v>
      </c>
      <c r="D240" s="71">
        <v>0</v>
      </c>
      <c r="E240" s="71">
        <v>0</v>
      </c>
      <c r="F240" s="71">
        <v>0</v>
      </c>
      <c r="G240" s="71">
        <v>0</v>
      </c>
      <c r="H240" s="71">
        <v>0</v>
      </c>
      <c r="I240" s="71">
        <v>0</v>
      </c>
      <c r="J240" s="71">
        <v>0</v>
      </c>
      <c r="K240" s="71">
        <v>0</v>
      </c>
      <c r="L240" s="71">
        <v>0</v>
      </c>
      <c r="M240" s="146">
        <v>0</v>
      </c>
      <c r="N240" s="146">
        <v>0</v>
      </c>
      <c r="O240" s="226"/>
      <c r="P240" s="148" t="s">
        <v>91</v>
      </c>
      <c r="Q240" s="71">
        <v>0</v>
      </c>
      <c r="R240" s="71">
        <v>0</v>
      </c>
      <c r="S240" s="71">
        <v>0</v>
      </c>
      <c r="T240" s="71">
        <v>0</v>
      </c>
      <c r="U240" s="71">
        <v>0</v>
      </c>
      <c r="V240" s="71">
        <v>0</v>
      </c>
      <c r="W240" s="71">
        <v>0</v>
      </c>
      <c r="X240" s="71">
        <v>0</v>
      </c>
      <c r="Y240" s="71">
        <v>0</v>
      </c>
      <c r="Z240" s="71">
        <v>0</v>
      </c>
      <c r="AA240" s="146">
        <v>0</v>
      </c>
      <c r="AB240" s="146">
        <v>0</v>
      </c>
      <c r="AC240" s="226"/>
      <c r="AD240" s="148" t="s">
        <v>91</v>
      </c>
      <c r="AE240" s="31">
        <v>0</v>
      </c>
      <c r="AF240" s="31">
        <v>0</v>
      </c>
      <c r="AG240" s="31">
        <v>0</v>
      </c>
      <c r="AH240" s="31">
        <v>0</v>
      </c>
      <c r="AI240" s="31">
        <v>0</v>
      </c>
      <c r="AJ240" s="146">
        <v>0</v>
      </c>
      <c r="AK240" s="125">
        <v>0</v>
      </c>
      <c r="AL240" s="71">
        <v>0</v>
      </c>
      <c r="AM240" s="71">
        <v>0</v>
      </c>
      <c r="AN240" s="71">
        <v>0</v>
      </c>
      <c r="AO240" s="71">
        <v>0</v>
      </c>
      <c r="AP240" s="226"/>
      <c r="AQ240" s="148" t="s">
        <v>91</v>
      </c>
      <c r="AR240" s="71">
        <v>0</v>
      </c>
      <c r="AS240" s="71">
        <v>0</v>
      </c>
      <c r="AT240" s="71">
        <v>0</v>
      </c>
      <c r="AU240" s="71">
        <v>0</v>
      </c>
      <c r="AV240" s="71">
        <v>0</v>
      </c>
      <c r="AW240" s="71">
        <v>0</v>
      </c>
      <c r="AX240" s="71">
        <v>0</v>
      </c>
      <c r="AY240" s="71">
        <v>0</v>
      </c>
      <c r="AZ240" s="71">
        <v>0</v>
      </c>
      <c r="BA240" s="226"/>
      <c r="BB240" s="148" t="s">
        <v>91</v>
      </c>
      <c r="BC240" s="152">
        <v>0</v>
      </c>
      <c r="BD240" s="71">
        <v>0</v>
      </c>
      <c r="BE240" s="71">
        <v>0</v>
      </c>
      <c r="BF240" s="152">
        <v>0</v>
      </c>
      <c r="BG240" s="32">
        <v>0</v>
      </c>
      <c r="BH240" s="152">
        <v>0</v>
      </c>
      <c r="BI240" s="152">
        <v>0</v>
      </c>
      <c r="BJ240" s="226"/>
      <c r="BK240" s="148" t="s">
        <v>91</v>
      </c>
      <c r="BL240" s="71">
        <v>0</v>
      </c>
      <c r="BM240" s="71">
        <v>0</v>
      </c>
      <c r="BN240" s="71">
        <v>0</v>
      </c>
      <c r="BO240" s="71">
        <v>0</v>
      </c>
      <c r="BP240" s="71">
        <v>0</v>
      </c>
      <c r="BQ240" s="71">
        <v>0</v>
      </c>
      <c r="BR240" s="71">
        <v>0</v>
      </c>
      <c r="BS240" s="71">
        <v>0</v>
      </c>
      <c r="BT240" s="71">
        <v>0</v>
      </c>
      <c r="BU240" s="71">
        <v>0</v>
      </c>
      <c r="BV240" s="71">
        <v>0</v>
      </c>
      <c r="BW240" s="71">
        <v>0</v>
      </c>
      <c r="BX240" s="79"/>
      <c r="BY240" s="80" t="s">
        <v>178</v>
      </c>
      <c r="BZ240" s="80" t="s">
        <v>2509</v>
      </c>
      <c r="CA240" s="78">
        <v>0</v>
      </c>
    </row>
    <row r="241" spans="1:79" ht="13.15" customHeight="1">
      <c r="A241" s="226"/>
      <c r="B241" s="25" t="s">
        <v>73</v>
      </c>
      <c r="C241" s="26">
        <v>14</v>
      </c>
      <c r="D241" s="26">
        <v>6</v>
      </c>
      <c r="E241" s="26">
        <v>6</v>
      </c>
      <c r="F241" s="26">
        <v>1</v>
      </c>
      <c r="G241" s="26">
        <v>4</v>
      </c>
      <c r="H241" s="26">
        <v>2</v>
      </c>
      <c r="I241" s="26">
        <v>6</v>
      </c>
      <c r="J241" s="26">
        <v>3</v>
      </c>
      <c r="K241" s="26">
        <v>5</v>
      </c>
      <c r="L241" s="26">
        <v>1</v>
      </c>
      <c r="M241" s="41">
        <v>35</v>
      </c>
      <c r="N241" s="41">
        <v>13</v>
      </c>
      <c r="O241" s="226"/>
      <c r="P241" s="42" t="s">
        <v>73</v>
      </c>
      <c r="Q241" s="26">
        <v>0</v>
      </c>
      <c r="R241" s="26">
        <v>0</v>
      </c>
      <c r="S241" s="26">
        <v>0</v>
      </c>
      <c r="T241" s="26">
        <v>0</v>
      </c>
      <c r="U241" s="26">
        <v>0</v>
      </c>
      <c r="V241" s="26">
        <v>0</v>
      </c>
      <c r="W241" s="26">
        <v>0</v>
      </c>
      <c r="X241" s="26">
        <v>0</v>
      </c>
      <c r="Y241" s="26">
        <v>0</v>
      </c>
      <c r="Z241" s="26">
        <v>0</v>
      </c>
      <c r="AA241" s="41">
        <v>0</v>
      </c>
      <c r="AB241" s="41">
        <v>0</v>
      </c>
      <c r="AC241" s="226"/>
      <c r="AD241" s="42" t="s">
        <v>73</v>
      </c>
      <c r="AE241" s="41">
        <v>1</v>
      </c>
      <c r="AF241" s="41">
        <v>1</v>
      </c>
      <c r="AG241" s="41">
        <v>1</v>
      </c>
      <c r="AH241" s="41">
        <v>1</v>
      </c>
      <c r="AI241" s="41">
        <v>1</v>
      </c>
      <c r="AJ241" s="41">
        <v>5</v>
      </c>
      <c r="AK241" s="26">
        <v>0</v>
      </c>
      <c r="AL241" s="26">
        <v>0</v>
      </c>
      <c r="AM241" s="26">
        <v>0</v>
      </c>
      <c r="AN241" s="26">
        <v>0</v>
      </c>
      <c r="AO241" s="26">
        <v>1</v>
      </c>
      <c r="AP241" s="226"/>
      <c r="AQ241" s="42" t="s">
        <v>73</v>
      </c>
      <c r="AR241" s="26">
        <v>1</v>
      </c>
      <c r="AS241" s="26">
        <v>1</v>
      </c>
      <c r="AT241" s="26">
        <v>0</v>
      </c>
      <c r="AU241" s="26">
        <v>3</v>
      </c>
      <c r="AV241" s="26">
        <v>1</v>
      </c>
      <c r="AW241" s="26">
        <v>0</v>
      </c>
      <c r="AX241" s="26">
        <v>1</v>
      </c>
      <c r="AY241" s="26">
        <v>2</v>
      </c>
      <c r="AZ241" s="26">
        <v>2</v>
      </c>
      <c r="BA241" s="226"/>
      <c r="BB241" s="42" t="s">
        <v>73</v>
      </c>
      <c r="BC241" s="41">
        <v>3</v>
      </c>
      <c r="BD241" s="26">
        <v>2</v>
      </c>
      <c r="BE241" s="26">
        <v>0</v>
      </c>
      <c r="BF241" s="41">
        <v>2</v>
      </c>
      <c r="BG241" s="41">
        <v>1</v>
      </c>
      <c r="BH241" s="41">
        <v>5</v>
      </c>
      <c r="BI241" s="41">
        <v>3</v>
      </c>
      <c r="BJ241" s="226"/>
      <c r="BK241" s="42" t="s">
        <v>73</v>
      </c>
      <c r="BL241" s="41">
        <v>131</v>
      </c>
      <c r="BM241" s="41">
        <v>0</v>
      </c>
      <c r="BN241" s="41">
        <v>115</v>
      </c>
      <c r="BO241" s="41">
        <v>43</v>
      </c>
      <c r="BP241" s="41">
        <v>13</v>
      </c>
      <c r="BQ241" s="41">
        <v>61</v>
      </c>
      <c r="BR241" s="41">
        <v>98</v>
      </c>
      <c r="BS241" s="41">
        <v>45</v>
      </c>
      <c r="BT241" s="41">
        <v>0</v>
      </c>
      <c r="BU241" s="41">
        <v>0</v>
      </c>
      <c r="BV241" s="41">
        <v>0</v>
      </c>
      <c r="BW241" s="41">
        <v>0</v>
      </c>
      <c r="BX241" s="79"/>
      <c r="BY241" s="80" t="s">
        <v>178</v>
      </c>
      <c r="BZ241" s="80" t="s">
        <v>2510</v>
      </c>
      <c r="CA241" s="78">
        <v>20</v>
      </c>
    </row>
    <row r="242" spans="1:79" ht="13.15" customHeight="1">
      <c r="A242" s="226" t="s">
        <v>179</v>
      </c>
      <c r="B242" s="148" t="s">
        <v>90</v>
      </c>
      <c r="C242" s="71">
        <v>0</v>
      </c>
      <c r="D242" s="71">
        <v>0</v>
      </c>
      <c r="E242" s="71">
        <v>0</v>
      </c>
      <c r="F242" s="71">
        <v>0</v>
      </c>
      <c r="G242" s="71">
        <v>0</v>
      </c>
      <c r="H242" s="71">
        <v>0</v>
      </c>
      <c r="I242" s="71">
        <v>0</v>
      </c>
      <c r="J242" s="71">
        <v>0</v>
      </c>
      <c r="K242" s="71">
        <v>0</v>
      </c>
      <c r="L242" s="71">
        <v>0</v>
      </c>
      <c r="M242" s="146">
        <v>0</v>
      </c>
      <c r="N242" s="146">
        <v>0</v>
      </c>
      <c r="O242" s="226" t="s">
        <v>179</v>
      </c>
      <c r="P242" s="148" t="s">
        <v>90</v>
      </c>
      <c r="Q242" s="71">
        <v>0</v>
      </c>
      <c r="R242" s="71">
        <v>0</v>
      </c>
      <c r="S242" s="71">
        <v>0</v>
      </c>
      <c r="T242" s="71">
        <v>0</v>
      </c>
      <c r="U242" s="71">
        <v>0</v>
      </c>
      <c r="V242" s="71">
        <v>0</v>
      </c>
      <c r="W242" s="71">
        <v>0</v>
      </c>
      <c r="X242" s="71">
        <v>0</v>
      </c>
      <c r="Y242" s="71">
        <v>0</v>
      </c>
      <c r="Z242" s="71">
        <v>0</v>
      </c>
      <c r="AA242" s="146">
        <v>0</v>
      </c>
      <c r="AB242" s="146">
        <v>0</v>
      </c>
      <c r="AC242" s="226" t="s">
        <v>179</v>
      </c>
      <c r="AD242" s="148" t="s">
        <v>90</v>
      </c>
      <c r="AE242" s="31">
        <v>0</v>
      </c>
      <c r="AF242" s="31">
        <v>0</v>
      </c>
      <c r="AG242" s="31">
        <v>0</v>
      </c>
      <c r="AH242" s="31">
        <v>0</v>
      </c>
      <c r="AI242" s="31">
        <v>0</v>
      </c>
      <c r="AJ242" s="146">
        <v>0</v>
      </c>
      <c r="AK242" s="125">
        <v>0</v>
      </c>
      <c r="AL242" s="71">
        <v>0</v>
      </c>
      <c r="AM242" s="71">
        <v>0</v>
      </c>
      <c r="AN242" s="71">
        <v>0</v>
      </c>
      <c r="AO242" s="71">
        <v>0</v>
      </c>
      <c r="AP242" s="226" t="s">
        <v>179</v>
      </c>
      <c r="AQ242" s="148" t="s">
        <v>90</v>
      </c>
      <c r="AR242" s="71">
        <v>0</v>
      </c>
      <c r="AS242" s="71">
        <v>0</v>
      </c>
      <c r="AT242" s="71">
        <v>0</v>
      </c>
      <c r="AU242" s="71">
        <v>0</v>
      </c>
      <c r="AV242" s="71">
        <v>0</v>
      </c>
      <c r="AW242" s="71">
        <v>0</v>
      </c>
      <c r="AX242" s="71">
        <v>0</v>
      </c>
      <c r="AY242" s="71">
        <v>0</v>
      </c>
      <c r="AZ242" s="71">
        <v>0</v>
      </c>
      <c r="BA242" s="226" t="s">
        <v>179</v>
      </c>
      <c r="BB242" s="148" t="s">
        <v>90</v>
      </c>
      <c r="BC242" s="152">
        <v>0</v>
      </c>
      <c r="BD242" s="71">
        <v>0</v>
      </c>
      <c r="BE242" s="71">
        <v>0</v>
      </c>
      <c r="BF242" s="152">
        <v>0</v>
      </c>
      <c r="BG242" s="32">
        <v>0</v>
      </c>
      <c r="BH242" s="152">
        <v>0</v>
      </c>
      <c r="BI242" s="152">
        <v>0</v>
      </c>
      <c r="BJ242" s="226" t="s">
        <v>179</v>
      </c>
      <c r="BK242" s="148" t="s">
        <v>90</v>
      </c>
      <c r="BL242" s="71">
        <v>0</v>
      </c>
      <c r="BM242" s="71">
        <v>0</v>
      </c>
      <c r="BN242" s="71">
        <v>0</v>
      </c>
      <c r="BO242" s="71">
        <v>0</v>
      </c>
      <c r="BP242" s="71">
        <v>0</v>
      </c>
      <c r="BQ242" s="71">
        <v>0</v>
      </c>
      <c r="BR242" s="71">
        <v>0</v>
      </c>
      <c r="BS242" s="71">
        <v>0</v>
      </c>
      <c r="BT242" s="71">
        <v>0</v>
      </c>
      <c r="BU242" s="71">
        <v>0</v>
      </c>
      <c r="BV242" s="71">
        <v>0</v>
      </c>
      <c r="BW242" s="71">
        <v>0</v>
      </c>
      <c r="BX242" s="79"/>
      <c r="BY242" s="80" t="s">
        <v>179</v>
      </c>
      <c r="BZ242" s="80" t="s">
        <v>2511</v>
      </c>
      <c r="CA242" s="78">
        <v>0</v>
      </c>
    </row>
    <row r="243" spans="1:79" ht="13.15" customHeight="1">
      <c r="A243" s="226"/>
      <c r="B243" s="148" t="s">
        <v>91</v>
      </c>
      <c r="C243" s="71">
        <v>6277</v>
      </c>
      <c r="D243" s="71">
        <v>3170</v>
      </c>
      <c r="E243" s="71">
        <v>6190</v>
      </c>
      <c r="F243" s="71">
        <v>3086</v>
      </c>
      <c r="G243" s="71">
        <v>5731</v>
      </c>
      <c r="H243" s="71">
        <v>2898</v>
      </c>
      <c r="I243" s="71">
        <v>5098</v>
      </c>
      <c r="J243" s="71">
        <v>2537</v>
      </c>
      <c r="K243" s="71">
        <v>4578</v>
      </c>
      <c r="L243" s="71">
        <v>2359</v>
      </c>
      <c r="M243" s="146">
        <v>27874</v>
      </c>
      <c r="N243" s="146">
        <v>14050</v>
      </c>
      <c r="O243" s="226"/>
      <c r="P243" s="148" t="s">
        <v>91</v>
      </c>
      <c r="Q243" s="71">
        <v>293</v>
      </c>
      <c r="R243" s="71">
        <v>118</v>
      </c>
      <c r="S243" s="71">
        <v>323</v>
      </c>
      <c r="T243" s="71">
        <v>130</v>
      </c>
      <c r="U243" s="71">
        <v>325</v>
      </c>
      <c r="V243" s="71">
        <v>124</v>
      </c>
      <c r="W243" s="71">
        <v>293</v>
      </c>
      <c r="X243" s="71">
        <v>124</v>
      </c>
      <c r="Y243" s="71">
        <v>124</v>
      </c>
      <c r="Z243" s="71">
        <v>53</v>
      </c>
      <c r="AA243" s="146">
        <v>1358</v>
      </c>
      <c r="AB243" s="146">
        <v>549</v>
      </c>
      <c r="AC243" s="226"/>
      <c r="AD243" s="148" t="s">
        <v>91</v>
      </c>
      <c r="AE243" s="31">
        <v>232</v>
      </c>
      <c r="AF243" s="31">
        <v>233</v>
      </c>
      <c r="AG243" s="31">
        <v>226</v>
      </c>
      <c r="AH243" s="31">
        <v>210</v>
      </c>
      <c r="AI243" s="31">
        <v>209</v>
      </c>
      <c r="AJ243" s="146">
        <v>1110</v>
      </c>
      <c r="AK243" s="125">
        <v>940</v>
      </c>
      <c r="AL243" s="71">
        <v>904</v>
      </c>
      <c r="AM243" s="71">
        <v>828</v>
      </c>
      <c r="AN243" s="71">
        <v>36</v>
      </c>
      <c r="AO243" s="71">
        <v>171</v>
      </c>
      <c r="AP243" s="226"/>
      <c r="AQ243" s="148" t="s">
        <v>91</v>
      </c>
      <c r="AR243" s="71">
        <v>912</v>
      </c>
      <c r="AS243" s="71">
        <v>7459</v>
      </c>
      <c r="AT243" s="71">
        <v>3232</v>
      </c>
      <c r="AU243" s="71">
        <v>961</v>
      </c>
      <c r="AV243" s="71">
        <v>562</v>
      </c>
      <c r="AW243" s="71">
        <v>602</v>
      </c>
      <c r="AX243" s="71">
        <v>1055</v>
      </c>
      <c r="AY243" s="71">
        <v>883</v>
      </c>
      <c r="AZ243" s="71">
        <v>844</v>
      </c>
      <c r="BA243" s="226"/>
      <c r="BB243" s="148" t="s">
        <v>91</v>
      </c>
      <c r="BC243" s="152">
        <v>946</v>
      </c>
      <c r="BD243" s="71">
        <v>862</v>
      </c>
      <c r="BE243" s="71">
        <v>224</v>
      </c>
      <c r="BF243" s="152">
        <v>394</v>
      </c>
      <c r="BG243" s="32">
        <v>237</v>
      </c>
      <c r="BH243" s="152">
        <v>1340</v>
      </c>
      <c r="BI243" s="152">
        <v>1099</v>
      </c>
      <c r="BJ243" s="226"/>
      <c r="BK243" s="148" t="s">
        <v>91</v>
      </c>
      <c r="BL243" s="71">
        <v>6613</v>
      </c>
      <c r="BM243" s="71">
        <v>1075</v>
      </c>
      <c r="BN243" s="71">
        <v>2992</v>
      </c>
      <c r="BO243" s="71">
        <v>3813</v>
      </c>
      <c r="BP243" s="71">
        <v>1631</v>
      </c>
      <c r="BQ243" s="71">
        <v>2969</v>
      </c>
      <c r="BR243" s="71">
        <v>4166</v>
      </c>
      <c r="BS243" s="71">
        <v>3141</v>
      </c>
      <c r="BT243" s="71">
        <v>450</v>
      </c>
      <c r="BU243" s="71">
        <v>293</v>
      </c>
      <c r="BV243" s="71">
        <v>233</v>
      </c>
      <c r="BW243" s="71">
        <v>1518</v>
      </c>
      <c r="BX243" s="79"/>
      <c r="BY243" s="80" t="s">
        <v>179</v>
      </c>
      <c r="BZ243" s="80" t="s">
        <v>2512</v>
      </c>
      <c r="CA243" s="78">
        <v>32180</v>
      </c>
    </row>
    <row r="244" spans="1:79" ht="13.15" customHeight="1">
      <c r="A244" s="226"/>
      <c r="B244" s="25" t="s">
        <v>73</v>
      </c>
      <c r="C244" s="26">
        <v>6277</v>
      </c>
      <c r="D244" s="26">
        <v>3170</v>
      </c>
      <c r="E244" s="26">
        <v>6190</v>
      </c>
      <c r="F244" s="26">
        <v>3086</v>
      </c>
      <c r="G244" s="26">
        <v>5731</v>
      </c>
      <c r="H244" s="26">
        <v>2898</v>
      </c>
      <c r="I244" s="26">
        <v>5098</v>
      </c>
      <c r="J244" s="26">
        <v>2537</v>
      </c>
      <c r="K244" s="26">
        <v>4578</v>
      </c>
      <c r="L244" s="26">
        <v>2359</v>
      </c>
      <c r="M244" s="41">
        <v>27874</v>
      </c>
      <c r="N244" s="41">
        <v>14050</v>
      </c>
      <c r="O244" s="226"/>
      <c r="P244" s="42" t="s">
        <v>73</v>
      </c>
      <c r="Q244" s="26">
        <v>293</v>
      </c>
      <c r="R244" s="26">
        <v>118</v>
      </c>
      <c r="S244" s="26">
        <v>323</v>
      </c>
      <c r="T244" s="26">
        <v>130</v>
      </c>
      <c r="U244" s="26">
        <v>325</v>
      </c>
      <c r="V244" s="26">
        <v>124</v>
      </c>
      <c r="W244" s="26">
        <v>293</v>
      </c>
      <c r="X244" s="26">
        <v>124</v>
      </c>
      <c r="Y244" s="26">
        <v>124</v>
      </c>
      <c r="Z244" s="26">
        <v>53</v>
      </c>
      <c r="AA244" s="41">
        <v>1358</v>
      </c>
      <c r="AB244" s="41">
        <v>549</v>
      </c>
      <c r="AC244" s="226"/>
      <c r="AD244" s="42" t="s">
        <v>73</v>
      </c>
      <c r="AE244" s="41">
        <v>232</v>
      </c>
      <c r="AF244" s="41">
        <v>233</v>
      </c>
      <c r="AG244" s="41">
        <v>226</v>
      </c>
      <c r="AH244" s="41">
        <v>210</v>
      </c>
      <c r="AI244" s="41">
        <v>209</v>
      </c>
      <c r="AJ244" s="41">
        <v>1110</v>
      </c>
      <c r="AK244" s="26">
        <v>940</v>
      </c>
      <c r="AL244" s="26">
        <v>904</v>
      </c>
      <c r="AM244" s="26">
        <v>828</v>
      </c>
      <c r="AN244" s="26">
        <v>36</v>
      </c>
      <c r="AO244" s="26">
        <v>171</v>
      </c>
      <c r="AP244" s="226"/>
      <c r="AQ244" s="42" t="s">
        <v>73</v>
      </c>
      <c r="AR244" s="26">
        <v>912</v>
      </c>
      <c r="AS244" s="26">
        <v>7459</v>
      </c>
      <c r="AT244" s="26">
        <v>3232</v>
      </c>
      <c r="AU244" s="26">
        <v>961</v>
      </c>
      <c r="AV244" s="26">
        <v>562</v>
      </c>
      <c r="AW244" s="26">
        <v>602</v>
      </c>
      <c r="AX244" s="26">
        <v>1055</v>
      </c>
      <c r="AY244" s="26">
        <v>883</v>
      </c>
      <c r="AZ244" s="26">
        <v>844</v>
      </c>
      <c r="BA244" s="226"/>
      <c r="BB244" s="42" t="s">
        <v>73</v>
      </c>
      <c r="BC244" s="41">
        <v>946</v>
      </c>
      <c r="BD244" s="26">
        <v>862</v>
      </c>
      <c r="BE244" s="26">
        <v>224</v>
      </c>
      <c r="BF244" s="41">
        <v>394</v>
      </c>
      <c r="BG244" s="41">
        <v>237</v>
      </c>
      <c r="BH244" s="41">
        <v>1340</v>
      </c>
      <c r="BI244" s="41">
        <v>1099</v>
      </c>
      <c r="BJ244" s="226"/>
      <c r="BK244" s="42" t="s">
        <v>73</v>
      </c>
      <c r="BL244" s="41">
        <v>6613</v>
      </c>
      <c r="BM244" s="41">
        <v>1075</v>
      </c>
      <c r="BN244" s="41">
        <v>2992</v>
      </c>
      <c r="BO244" s="41">
        <v>3813</v>
      </c>
      <c r="BP244" s="41">
        <v>1631</v>
      </c>
      <c r="BQ244" s="41">
        <v>2969</v>
      </c>
      <c r="BR244" s="41">
        <v>4166</v>
      </c>
      <c r="BS244" s="41">
        <v>3141</v>
      </c>
      <c r="BT244" s="41">
        <v>450</v>
      </c>
      <c r="BU244" s="41">
        <v>293</v>
      </c>
      <c r="BV244" s="41">
        <v>233</v>
      </c>
      <c r="BW244" s="41">
        <v>1518</v>
      </c>
      <c r="BX244" s="79"/>
      <c r="BY244" s="80" t="s">
        <v>179</v>
      </c>
      <c r="BZ244" s="80" t="s">
        <v>2513</v>
      </c>
      <c r="CA244" s="78">
        <v>32180</v>
      </c>
    </row>
    <row r="245" spans="1:79" ht="13.15" customHeight="1">
      <c r="A245" s="226" t="s">
        <v>180</v>
      </c>
      <c r="B245" s="148" t="s">
        <v>90</v>
      </c>
      <c r="C245" s="71">
        <v>1359</v>
      </c>
      <c r="D245" s="71">
        <v>688</v>
      </c>
      <c r="E245" s="71">
        <v>1113</v>
      </c>
      <c r="F245" s="71">
        <v>540</v>
      </c>
      <c r="G245" s="71">
        <v>1153</v>
      </c>
      <c r="H245" s="71">
        <v>534</v>
      </c>
      <c r="I245" s="71">
        <v>905</v>
      </c>
      <c r="J245" s="71">
        <v>469</v>
      </c>
      <c r="K245" s="71">
        <v>920</v>
      </c>
      <c r="L245" s="71">
        <v>476</v>
      </c>
      <c r="M245" s="146">
        <v>5450</v>
      </c>
      <c r="N245" s="146">
        <v>2707</v>
      </c>
      <c r="O245" s="226" t="s">
        <v>180</v>
      </c>
      <c r="P245" s="148" t="s">
        <v>90</v>
      </c>
      <c r="Q245" s="71">
        <v>92</v>
      </c>
      <c r="R245" s="71">
        <v>57</v>
      </c>
      <c r="S245" s="71">
        <v>108</v>
      </c>
      <c r="T245" s="71">
        <v>41</v>
      </c>
      <c r="U245" s="71">
        <v>122</v>
      </c>
      <c r="V245" s="71">
        <v>44</v>
      </c>
      <c r="W245" s="71">
        <v>67</v>
      </c>
      <c r="X245" s="71">
        <v>27</v>
      </c>
      <c r="Y245" s="71">
        <v>56</v>
      </c>
      <c r="Z245" s="71">
        <v>24</v>
      </c>
      <c r="AA245" s="146">
        <v>445</v>
      </c>
      <c r="AB245" s="146">
        <v>193</v>
      </c>
      <c r="AC245" s="226" t="s">
        <v>180</v>
      </c>
      <c r="AD245" s="148" t="s">
        <v>90</v>
      </c>
      <c r="AE245" s="31">
        <v>55</v>
      </c>
      <c r="AF245" s="31">
        <v>54</v>
      </c>
      <c r="AG245" s="31">
        <v>53</v>
      </c>
      <c r="AH245" s="31">
        <v>51</v>
      </c>
      <c r="AI245" s="31">
        <v>52</v>
      </c>
      <c r="AJ245" s="146">
        <v>265</v>
      </c>
      <c r="AK245" s="125">
        <v>215</v>
      </c>
      <c r="AL245" s="71">
        <v>203</v>
      </c>
      <c r="AM245" s="71">
        <v>97</v>
      </c>
      <c r="AN245" s="71">
        <v>11</v>
      </c>
      <c r="AO245" s="71">
        <v>54</v>
      </c>
      <c r="AP245" s="226" t="s">
        <v>180</v>
      </c>
      <c r="AQ245" s="148" t="s">
        <v>90</v>
      </c>
      <c r="AR245" s="71">
        <v>97</v>
      </c>
      <c r="AS245" s="71">
        <v>1519</v>
      </c>
      <c r="AT245" s="71">
        <v>774</v>
      </c>
      <c r="AU245" s="71">
        <v>48</v>
      </c>
      <c r="AV245" s="71">
        <v>16</v>
      </c>
      <c r="AW245" s="71">
        <v>80</v>
      </c>
      <c r="AX245" s="71">
        <v>251</v>
      </c>
      <c r="AY245" s="71">
        <v>213</v>
      </c>
      <c r="AZ245" s="71">
        <v>212</v>
      </c>
      <c r="BA245" s="226" t="s">
        <v>180</v>
      </c>
      <c r="BB245" s="148" t="s">
        <v>90</v>
      </c>
      <c r="BC245" s="152">
        <v>215</v>
      </c>
      <c r="BD245" s="71">
        <v>173</v>
      </c>
      <c r="BE245" s="71">
        <v>13</v>
      </c>
      <c r="BF245" s="152">
        <v>41</v>
      </c>
      <c r="BG245" s="32">
        <v>24</v>
      </c>
      <c r="BH245" s="152">
        <v>256</v>
      </c>
      <c r="BI245" s="152">
        <v>197</v>
      </c>
      <c r="BJ245" s="226" t="s">
        <v>180</v>
      </c>
      <c r="BK245" s="148" t="s">
        <v>90</v>
      </c>
      <c r="BL245" s="71">
        <v>422</v>
      </c>
      <c r="BM245" s="71">
        <v>5</v>
      </c>
      <c r="BN245" s="71">
        <v>51</v>
      </c>
      <c r="BO245" s="71">
        <v>373</v>
      </c>
      <c r="BP245" s="71">
        <v>42</v>
      </c>
      <c r="BQ245" s="71">
        <v>227</v>
      </c>
      <c r="BR245" s="71">
        <v>376</v>
      </c>
      <c r="BS245" s="71">
        <v>164</v>
      </c>
      <c r="BT245" s="71">
        <v>9</v>
      </c>
      <c r="BU245" s="71">
        <v>26</v>
      </c>
      <c r="BV245" s="71">
        <v>26</v>
      </c>
      <c r="BW245" s="71">
        <v>5</v>
      </c>
      <c r="BX245" s="79"/>
      <c r="BY245" s="80" t="s">
        <v>180</v>
      </c>
      <c r="BZ245" s="80" t="s">
        <v>2514</v>
      </c>
      <c r="CA245" s="78">
        <v>5729</v>
      </c>
    </row>
    <row r="246" spans="1:79" ht="13.15" customHeight="1">
      <c r="A246" s="226"/>
      <c r="B246" s="148" t="s">
        <v>91</v>
      </c>
      <c r="C246" s="71">
        <v>0</v>
      </c>
      <c r="D246" s="71">
        <v>0</v>
      </c>
      <c r="E246" s="71">
        <v>0</v>
      </c>
      <c r="F246" s="71">
        <v>0</v>
      </c>
      <c r="G246" s="71">
        <v>0</v>
      </c>
      <c r="H246" s="71">
        <v>0</v>
      </c>
      <c r="I246" s="71">
        <v>0</v>
      </c>
      <c r="J246" s="71">
        <v>0</v>
      </c>
      <c r="K246" s="71">
        <v>0</v>
      </c>
      <c r="L246" s="71">
        <v>0</v>
      </c>
      <c r="M246" s="146">
        <v>0</v>
      </c>
      <c r="N246" s="146">
        <v>0</v>
      </c>
      <c r="O246" s="226"/>
      <c r="P246" s="148" t="s">
        <v>91</v>
      </c>
      <c r="Q246" s="71">
        <v>0</v>
      </c>
      <c r="R246" s="71">
        <v>0</v>
      </c>
      <c r="S246" s="71">
        <v>0</v>
      </c>
      <c r="T246" s="71">
        <v>0</v>
      </c>
      <c r="U246" s="71">
        <v>0</v>
      </c>
      <c r="V246" s="71">
        <v>0</v>
      </c>
      <c r="W246" s="71">
        <v>0</v>
      </c>
      <c r="X246" s="71">
        <v>0</v>
      </c>
      <c r="Y246" s="71">
        <v>0</v>
      </c>
      <c r="Z246" s="71">
        <v>0</v>
      </c>
      <c r="AA246" s="146">
        <v>0</v>
      </c>
      <c r="AB246" s="146">
        <v>0</v>
      </c>
      <c r="AC246" s="226"/>
      <c r="AD246" s="148" t="s">
        <v>91</v>
      </c>
      <c r="AE246" s="31">
        <v>0</v>
      </c>
      <c r="AF246" s="31">
        <v>0</v>
      </c>
      <c r="AG246" s="31">
        <v>0</v>
      </c>
      <c r="AH246" s="31">
        <v>0</v>
      </c>
      <c r="AI246" s="31">
        <v>0</v>
      </c>
      <c r="AJ246" s="146">
        <v>0</v>
      </c>
      <c r="AK246" s="125">
        <v>0</v>
      </c>
      <c r="AL246" s="71">
        <v>0</v>
      </c>
      <c r="AM246" s="71">
        <v>0</v>
      </c>
      <c r="AN246" s="71">
        <v>0</v>
      </c>
      <c r="AO246" s="71">
        <v>0</v>
      </c>
      <c r="AP246" s="226"/>
      <c r="AQ246" s="148" t="s">
        <v>91</v>
      </c>
      <c r="AR246" s="71">
        <v>0</v>
      </c>
      <c r="AS246" s="71">
        <v>0</v>
      </c>
      <c r="AT246" s="71">
        <v>0</v>
      </c>
      <c r="AU246" s="71">
        <v>0</v>
      </c>
      <c r="AV246" s="71">
        <v>0</v>
      </c>
      <c r="AW246" s="71">
        <v>0</v>
      </c>
      <c r="AX246" s="71">
        <v>0</v>
      </c>
      <c r="AY246" s="71">
        <v>0</v>
      </c>
      <c r="AZ246" s="71">
        <v>0</v>
      </c>
      <c r="BA246" s="226"/>
      <c r="BB246" s="148" t="s">
        <v>91</v>
      </c>
      <c r="BC246" s="152">
        <v>0</v>
      </c>
      <c r="BD246" s="71">
        <v>0</v>
      </c>
      <c r="BE246" s="71">
        <v>0</v>
      </c>
      <c r="BF246" s="152">
        <v>0</v>
      </c>
      <c r="BG246" s="32">
        <v>0</v>
      </c>
      <c r="BH246" s="152">
        <v>0</v>
      </c>
      <c r="BI246" s="152">
        <v>0</v>
      </c>
      <c r="BJ246" s="226"/>
      <c r="BK246" s="148" t="s">
        <v>91</v>
      </c>
      <c r="BL246" s="71">
        <v>0</v>
      </c>
      <c r="BM246" s="71">
        <v>0</v>
      </c>
      <c r="BN246" s="71">
        <v>0</v>
      </c>
      <c r="BO246" s="71">
        <v>0</v>
      </c>
      <c r="BP246" s="71">
        <v>0</v>
      </c>
      <c r="BQ246" s="71">
        <v>0</v>
      </c>
      <c r="BR246" s="71">
        <v>0</v>
      </c>
      <c r="BS246" s="71">
        <v>0</v>
      </c>
      <c r="BT246" s="71">
        <v>0</v>
      </c>
      <c r="BU246" s="71">
        <v>0</v>
      </c>
      <c r="BV246" s="71">
        <v>0</v>
      </c>
      <c r="BW246" s="71">
        <v>0</v>
      </c>
      <c r="BX246" s="79"/>
      <c r="BY246" s="80" t="s">
        <v>180</v>
      </c>
      <c r="BZ246" s="80" t="s">
        <v>2515</v>
      </c>
      <c r="CA246" s="78">
        <v>0</v>
      </c>
    </row>
    <row r="247" spans="1:79" ht="13.15" customHeight="1">
      <c r="A247" s="226"/>
      <c r="B247" s="25" t="s">
        <v>73</v>
      </c>
      <c r="C247" s="26">
        <v>1359</v>
      </c>
      <c r="D247" s="26">
        <v>688</v>
      </c>
      <c r="E247" s="26">
        <v>1113</v>
      </c>
      <c r="F247" s="26">
        <v>540</v>
      </c>
      <c r="G247" s="26">
        <v>1153</v>
      </c>
      <c r="H247" s="26">
        <v>534</v>
      </c>
      <c r="I247" s="26">
        <v>905</v>
      </c>
      <c r="J247" s="26">
        <v>469</v>
      </c>
      <c r="K247" s="26">
        <v>920</v>
      </c>
      <c r="L247" s="26">
        <v>476</v>
      </c>
      <c r="M247" s="41">
        <v>5450</v>
      </c>
      <c r="N247" s="41">
        <v>2707</v>
      </c>
      <c r="O247" s="226"/>
      <c r="P247" s="42" t="s">
        <v>73</v>
      </c>
      <c r="Q247" s="26">
        <v>92</v>
      </c>
      <c r="R247" s="26">
        <v>57</v>
      </c>
      <c r="S247" s="26">
        <v>108</v>
      </c>
      <c r="T247" s="26">
        <v>41</v>
      </c>
      <c r="U247" s="26">
        <v>122</v>
      </c>
      <c r="V247" s="26">
        <v>44</v>
      </c>
      <c r="W247" s="26">
        <v>67</v>
      </c>
      <c r="X247" s="26">
        <v>27</v>
      </c>
      <c r="Y247" s="26">
        <v>56</v>
      </c>
      <c r="Z247" s="26">
        <v>24</v>
      </c>
      <c r="AA247" s="41">
        <v>445</v>
      </c>
      <c r="AB247" s="41">
        <v>193</v>
      </c>
      <c r="AC247" s="226"/>
      <c r="AD247" s="42" t="s">
        <v>73</v>
      </c>
      <c r="AE247" s="41">
        <v>55</v>
      </c>
      <c r="AF247" s="41">
        <v>54</v>
      </c>
      <c r="AG247" s="41">
        <v>53</v>
      </c>
      <c r="AH247" s="41">
        <v>51</v>
      </c>
      <c r="AI247" s="41">
        <v>52</v>
      </c>
      <c r="AJ247" s="41">
        <v>265</v>
      </c>
      <c r="AK247" s="26">
        <v>215</v>
      </c>
      <c r="AL247" s="26">
        <v>203</v>
      </c>
      <c r="AM247" s="26">
        <v>97</v>
      </c>
      <c r="AN247" s="26">
        <v>11</v>
      </c>
      <c r="AO247" s="26">
        <v>54</v>
      </c>
      <c r="AP247" s="226"/>
      <c r="AQ247" s="42" t="s">
        <v>73</v>
      </c>
      <c r="AR247" s="26">
        <v>97</v>
      </c>
      <c r="AS247" s="26">
        <v>1519</v>
      </c>
      <c r="AT247" s="26">
        <v>774</v>
      </c>
      <c r="AU247" s="26">
        <v>48</v>
      </c>
      <c r="AV247" s="26">
        <v>16</v>
      </c>
      <c r="AW247" s="26">
        <v>80</v>
      </c>
      <c r="AX247" s="26">
        <v>251</v>
      </c>
      <c r="AY247" s="26">
        <v>213</v>
      </c>
      <c r="AZ247" s="26">
        <v>212</v>
      </c>
      <c r="BA247" s="226"/>
      <c r="BB247" s="42" t="s">
        <v>73</v>
      </c>
      <c r="BC247" s="41">
        <v>215</v>
      </c>
      <c r="BD247" s="26">
        <v>173</v>
      </c>
      <c r="BE247" s="26">
        <v>13</v>
      </c>
      <c r="BF247" s="41">
        <v>41</v>
      </c>
      <c r="BG247" s="41">
        <v>24</v>
      </c>
      <c r="BH247" s="41">
        <v>256</v>
      </c>
      <c r="BI247" s="41">
        <v>197</v>
      </c>
      <c r="BJ247" s="226"/>
      <c r="BK247" s="42" t="s">
        <v>73</v>
      </c>
      <c r="BL247" s="41">
        <v>422</v>
      </c>
      <c r="BM247" s="41">
        <v>5</v>
      </c>
      <c r="BN247" s="41">
        <v>51</v>
      </c>
      <c r="BO247" s="41">
        <v>373</v>
      </c>
      <c r="BP247" s="41">
        <v>42</v>
      </c>
      <c r="BQ247" s="41">
        <v>227</v>
      </c>
      <c r="BR247" s="41">
        <v>376</v>
      </c>
      <c r="BS247" s="41">
        <v>164</v>
      </c>
      <c r="BT247" s="41">
        <v>9</v>
      </c>
      <c r="BU247" s="41">
        <v>26</v>
      </c>
      <c r="BV247" s="41">
        <v>26</v>
      </c>
      <c r="BW247" s="41">
        <v>5</v>
      </c>
      <c r="BX247" s="79"/>
      <c r="BY247" s="80" t="s">
        <v>180</v>
      </c>
      <c r="BZ247" s="80" t="s">
        <v>2516</v>
      </c>
      <c r="CA247" s="78">
        <v>5729</v>
      </c>
    </row>
    <row r="248" spans="1:79" ht="13.15" customHeight="1">
      <c r="A248" s="226" t="s">
        <v>181</v>
      </c>
      <c r="B248" s="148" t="s">
        <v>90</v>
      </c>
      <c r="C248" s="71">
        <v>241</v>
      </c>
      <c r="D248" s="71">
        <v>123</v>
      </c>
      <c r="E248" s="71">
        <v>291</v>
      </c>
      <c r="F248" s="71">
        <v>159</v>
      </c>
      <c r="G248" s="71">
        <v>230</v>
      </c>
      <c r="H248" s="71">
        <v>127</v>
      </c>
      <c r="I248" s="71">
        <v>183</v>
      </c>
      <c r="J248" s="71">
        <v>96</v>
      </c>
      <c r="K248" s="71">
        <v>212</v>
      </c>
      <c r="L248" s="71">
        <v>110</v>
      </c>
      <c r="M248" s="146">
        <v>1157</v>
      </c>
      <c r="N248" s="146">
        <v>615</v>
      </c>
      <c r="O248" s="226" t="s">
        <v>181</v>
      </c>
      <c r="P248" s="148" t="s">
        <v>90</v>
      </c>
      <c r="Q248" s="71">
        <v>17</v>
      </c>
      <c r="R248" s="71">
        <v>10</v>
      </c>
      <c r="S248" s="71">
        <v>18</v>
      </c>
      <c r="T248" s="71">
        <v>7</v>
      </c>
      <c r="U248" s="71">
        <v>22</v>
      </c>
      <c r="V248" s="71">
        <v>12</v>
      </c>
      <c r="W248" s="71">
        <v>7</v>
      </c>
      <c r="X248" s="71">
        <v>4</v>
      </c>
      <c r="Y248" s="71">
        <v>0</v>
      </c>
      <c r="Z248" s="71">
        <v>0</v>
      </c>
      <c r="AA248" s="146">
        <v>64</v>
      </c>
      <c r="AB248" s="146">
        <v>33</v>
      </c>
      <c r="AC248" s="226" t="s">
        <v>181</v>
      </c>
      <c r="AD248" s="148" t="s">
        <v>90</v>
      </c>
      <c r="AE248" s="31">
        <v>9</v>
      </c>
      <c r="AF248" s="31">
        <v>8</v>
      </c>
      <c r="AG248" s="31">
        <v>7</v>
      </c>
      <c r="AH248" s="31">
        <v>7</v>
      </c>
      <c r="AI248" s="31">
        <v>10</v>
      </c>
      <c r="AJ248" s="146">
        <v>41</v>
      </c>
      <c r="AK248" s="125">
        <v>42</v>
      </c>
      <c r="AL248" s="71">
        <v>19</v>
      </c>
      <c r="AM248" s="71">
        <v>0</v>
      </c>
      <c r="AN248" s="71">
        <v>0</v>
      </c>
      <c r="AO248" s="71">
        <v>9</v>
      </c>
      <c r="AP248" s="226" t="s">
        <v>181</v>
      </c>
      <c r="AQ248" s="148" t="s">
        <v>90</v>
      </c>
      <c r="AR248" s="71">
        <v>11</v>
      </c>
      <c r="AS248" s="71">
        <v>320</v>
      </c>
      <c r="AT248" s="71">
        <v>63</v>
      </c>
      <c r="AU248" s="71">
        <v>33</v>
      </c>
      <c r="AV248" s="71">
        <v>0</v>
      </c>
      <c r="AW248" s="71">
        <v>6</v>
      </c>
      <c r="AX248" s="71">
        <v>47</v>
      </c>
      <c r="AY248" s="71">
        <v>36</v>
      </c>
      <c r="AZ248" s="71">
        <v>36</v>
      </c>
      <c r="BA248" s="226" t="s">
        <v>181</v>
      </c>
      <c r="BB248" s="148" t="s">
        <v>90</v>
      </c>
      <c r="BC248" s="152">
        <v>39</v>
      </c>
      <c r="BD248" s="71">
        <v>25</v>
      </c>
      <c r="BE248" s="71">
        <v>1</v>
      </c>
      <c r="BF248" s="152">
        <v>5</v>
      </c>
      <c r="BG248" s="32">
        <v>5</v>
      </c>
      <c r="BH248" s="152">
        <v>44</v>
      </c>
      <c r="BI248" s="152">
        <v>30</v>
      </c>
      <c r="BJ248" s="226" t="s">
        <v>181</v>
      </c>
      <c r="BK248" s="148" t="s">
        <v>90</v>
      </c>
      <c r="BL248" s="71">
        <v>6</v>
      </c>
      <c r="BM248" s="71">
        <v>26</v>
      </c>
      <c r="BN248" s="71">
        <v>18</v>
      </c>
      <c r="BO248" s="71">
        <v>30</v>
      </c>
      <c r="BP248" s="71">
        <v>5</v>
      </c>
      <c r="BQ248" s="71">
        <v>14</v>
      </c>
      <c r="BR248" s="71">
        <v>10</v>
      </c>
      <c r="BS248" s="71">
        <v>4</v>
      </c>
      <c r="BT248" s="71">
        <v>0</v>
      </c>
      <c r="BU248" s="71">
        <v>5</v>
      </c>
      <c r="BV248" s="71">
        <v>0</v>
      </c>
      <c r="BW248" s="71">
        <v>0</v>
      </c>
      <c r="BX248" s="79"/>
      <c r="BY248" s="80" t="s">
        <v>181</v>
      </c>
      <c r="BZ248" s="80" t="s">
        <v>2517</v>
      </c>
      <c r="CA248" s="78">
        <v>972</v>
      </c>
    </row>
    <row r="249" spans="1:79" ht="13.15" customHeight="1">
      <c r="A249" s="226"/>
      <c r="B249" s="148" t="s">
        <v>91</v>
      </c>
      <c r="C249" s="71">
        <v>207</v>
      </c>
      <c r="D249" s="71">
        <v>105</v>
      </c>
      <c r="E249" s="71">
        <v>220</v>
      </c>
      <c r="F249" s="71">
        <v>101</v>
      </c>
      <c r="G249" s="71">
        <v>188</v>
      </c>
      <c r="H249" s="71">
        <v>86</v>
      </c>
      <c r="I249" s="71">
        <v>177</v>
      </c>
      <c r="J249" s="71">
        <v>90</v>
      </c>
      <c r="K249" s="71">
        <v>170</v>
      </c>
      <c r="L249" s="71">
        <v>89</v>
      </c>
      <c r="M249" s="146">
        <v>962</v>
      </c>
      <c r="N249" s="146">
        <v>471</v>
      </c>
      <c r="O249" s="226"/>
      <c r="P249" s="148" t="s">
        <v>91</v>
      </c>
      <c r="Q249" s="71">
        <v>9</v>
      </c>
      <c r="R249" s="71">
        <v>5</v>
      </c>
      <c r="S249" s="71">
        <v>17</v>
      </c>
      <c r="T249" s="71">
        <v>8</v>
      </c>
      <c r="U249" s="71">
        <v>12</v>
      </c>
      <c r="V249" s="71">
        <v>7</v>
      </c>
      <c r="W249" s="71">
        <v>3</v>
      </c>
      <c r="X249" s="71">
        <v>2</v>
      </c>
      <c r="Y249" s="71">
        <v>7</v>
      </c>
      <c r="Z249" s="71">
        <v>1</v>
      </c>
      <c r="AA249" s="146">
        <v>48</v>
      </c>
      <c r="AB249" s="146">
        <v>23</v>
      </c>
      <c r="AC249" s="226"/>
      <c r="AD249" s="148" t="s">
        <v>91</v>
      </c>
      <c r="AE249" s="31">
        <v>9</v>
      </c>
      <c r="AF249" s="31">
        <v>9</v>
      </c>
      <c r="AG249" s="31">
        <v>9</v>
      </c>
      <c r="AH249" s="31">
        <v>8</v>
      </c>
      <c r="AI249" s="31">
        <v>7</v>
      </c>
      <c r="AJ249" s="146">
        <v>42</v>
      </c>
      <c r="AK249" s="125">
        <v>37</v>
      </c>
      <c r="AL249" s="71">
        <v>33</v>
      </c>
      <c r="AM249" s="71">
        <v>23</v>
      </c>
      <c r="AN249" s="71">
        <v>0</v>
      </c>
      <c r="AO249" s="71">
        <v>6</v>
      </c>
      <c r="AP249" s="226"/>
      <c r="AQ249" s="148" t="s">
        <v>91</v>
      </c>
      <c r="AR249" s="71">
        <v>0</v>
      </c>
      <c r="AS249" s="71">
        <v>417</v>
      </c>
      <c r="AT249" s="71">
        <v>45</v>
      </c>
      <c r="AU249" s="71">
        <v>23</v>
      </c>
      <c r="AV249" s="71">
        <v>0</v>
      </c>
      <c r="AW249" s="71">
        <v>15</v>
      </c>
      <c r="AX249" s="71">
        <v>40</v>
      </c>
      <c r="AY249" s="71">
        <v>39</v>
      </c>
      <c r="AZ249" s="71">
        <v>39</v>
      </c>
      <c r="BA249" s="226"/>
      <c r="BB249" s="148" t="s">
        <v>91</v>
      </c>
      <c r="BC249" s="152">
        <v>36</v>
      </c>
      <c r="BD249" s="71">
        <v>33</v>
      </c>
      <c r="BE249" s="71">
        <v>1</v>
      </c>
      <c r="BF249" s="152">
        <v>9</v>
      </c>
      <c r="BG249" s="32">
        <v>4</v>
      </c>
      <c r="BH249" s="152">
        <v>45</v>
      </c>
      <c r="BI249" s="152">
        <v>37</v>
      </c>
      <c r="BJ249" s="226"/>
      <c r="BK249" s="148" t="s">
        <v>91</v>
      </c>
      <c r="BL249" s="71">
        <v>282</v>
      </c>
      <c r="BM249" s="71">
        <v>20</v>
      </c>
      <c r="BN249" s="71">
        <v>1</v>
      </c>
      <c r="BO249" s="71">
        <v>258</v>
      </c>
      <c r="BP249" s="71">
        <v>0</v>
      </c>
      <c r="BQ249" s="71">
        <v>233</v>
      </c>
      <c r="BR249" s="71">
        <v>401</v>
      </c>
      <c r="BS249" s="71">
        <v>184</v>
      </c>
      <c r="BT249" s="71">
        <v>0</v>
      </c>
      <c r="BU249" s="71">
        <v>14</v>
      </c>
      <c r="BV249" s="71">
        <v>1</v>
      </c>
      <c r="BW249" s="71">
        <v>0</v>
      </c>
      <c r="BX249" s="79"/>
      <c r="BY249" s="80" t="s">
        <v>181</v>
      </c>
      <c r="BZ249" s="80" t="s">
        <v>2518</v>
      </c>
      <c r="CA249" s="78">
        <v>1061</v>
      </c>
    </row>
    <row r="250" spans="1:79" ht="13.15" customHeight="1">
      <c r="A250" s="226"/>
      <c r="B250" s="25" t="s">
        <v>73</v>
      </c>
      <c r="C250" s="26">
        <v>448</v>
      </c>
      <c r="D250" s="26">
        <v>228</v>
      </c>
      <c r="E250" s="26">
        <v>511</v>
      </c>
      <c r="F250" s="26">
        <v>260</v>
      </c>
      <c r="G250" s="26">
        <v>418</v>
      </c>
      <c r="H250" s="26">
        <v>213</v>
      </c>
      <c r="I250" s="26">
        <v>360</v>
      </c>
      <c r="J250" s="26">
        <v>186</v>
      </c>
      <c r="K250" s="26">
        <v>382</v>
      </c>
      <c r="L250" s="26">
        <v>199</v>
      </c>
      <c r="M250" s="41">
        <v>2119</v>
      </c>
      <c r="N250" s="41">
        <v>1086</v>
      </c>
      <c r="O250" s="226"/>
      <c r="P250" s="42" t="s">
        <v>73</v>
      </c>
      <c r="Q250" s="26">
        <v>26</v>
      </c>
      <c r="R250" s="26">
        <v>15</v>
      </c>
      <c r="S250" s="26">
        <v>35</v>
      </c>
      <c r="T250" s="26">
        <v>15</v>
      </c>
      <c r="U250" s="26">
        <v>34</v>
      </c>
      <c r="V250" s="26">
        <v>19</v>
      </c>
      <c r="W250" s="26">
        <v>10</v>
      </c>
      <c r="X250" s="26">
        <v>6</v>
      </c>
      <c r="Y250" s="26">
        <v>7</v>
      </c>
      <c r="Z250" s="26">
        <v>1</v>
      </c>
      <c r="AA250" s="41">
        <v>112</v>
      </c>
      <c r="AB250" s="41">
        <v>56</v>
      </c>
      <c r="AC250" s="226"/>
      <c r="AD250" s="42" t="s">
        <v>73</v>
      </c>
      <c r="AE250" s="41">
        <v>18</v>
      </c>
      <c r="AF250" s="41">
        <v>17</v>
      </c>
      <c r="AG250" s="41">
        <v>16</v>
      </c>
      <c r="AH250" s="41">
        <v>15</v>
      </c>
      <c r="AI250" s="41">
        <v>17</v>
      </c>
      <c r="AJ250" s="41">
        <v>83</v>
      </c>
      <c r="AK250" s="26">
        <v>79</v>
      </c>
      <c r="AL250" s="26">
        <v>52</v>
      </c>
      <c r="AM250" s="26">
        <v>23</v>
      </c>
      <c r="AN250" s="26">
        <v>0</v>
      </c>
      <c r="AO250" s="26">
        <v>15</v>
      </c>
      <c r="AP250" s="226"/>
      <c r="AQ250" s="42" t="s">
        <v>73</v>
      </c>
      <c r="AR250" s="26">
        <v>11</v>
      </c>
      <c r="AS250" s="26">
        <v>737</v>
      </c>
      <c r="AT250" s="26">
        <v>108</v>
      </c>
      <c r="AU250" s="26">
        <v>56</v>
      </c>
      <c r="AV250" s="26">
        <v>0</v>
      </c>
      <c r="AW250" s="26">
        <v>21</v>
      </c>
      <c r="AX250" s="26">
        <v>87</v>
      </c>
      <c r="AY250" s="26">
        <v>75</v>
      </c>
      <c r="AZ250" s="26">
        <v>75</v>
      </c>
      <c r="BA250" s="226"/>
      <c r="BB250" s="42" t="s">
        <v>73</v>
      </c>
      <c r="BC250" s="41">
        <v>75</v>
      </c>
      <c r="BD250" s="26">
        <v>58</v>
      </c>
      <c r="BE250" s="26">
        <v>2</v>
      </c>
      <c r="BF250" s="41">
        <v>14</v>
      </c>
      <c r="BG250" s="41">
        <v>9</v>
      </c>
      <c r="BH250" s="41">
        <v>89</v>
      </c>
      <c r="BI250" s="41">
        <v>67</v>
      </c>
      <c r="BJ250" s="226"/>
      <c r="BK250" s="42" t="s">
        <v>73</v>
      </c>
      <c r="BL250" s="41">
        <v>288</v>
      </c>
      <c r="BM250" s="41">
        <v>46</v>
      </c>
      <c r="BN250" s="41">
        <v>19</v>
      </c>
      <c r="BO250" s="41">
        <v>288</v>
      </c>
      <c r="BP250" s="41">
        <v>5</v>
      </c>
      <c r="BQ250" s="41">
        <v>247</v>
      </c>
      <c r="BR250" s="41">
        <v>411</v>
      </c>
      <c r="BS250" s="41">
        <v>188</v>
      </c>
      <c r="BT250" s="41">
        <v>0</v>
      </c>
      <c r="BU250" s="41">
        <v>19</v>
      </c>
      <c r="BV250" s="41">
        <v>1</v>
      </c>
      <c r="BW250" s="41">
        <v>0</v>
      </c>
      <c r="BX250" s="79"/>
      <c r="BY250" s="80" t="s">
        <v>181</v>
      </c>
      <c r="BZ250" s="80" t="s">
        <v>2519</v>
      </c>
      <c r="CA250" s="78">
        <v>2033</v>
      </c>
    </row>
    <row r="251" spans="1:79">
      <c r="A251" s="33" t="s">
        <v>102</v>
      </c>
      <c r="B251" s="148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146"/>
      <c r="N251" s="146"/>
      <c r="O251" s="33" t="s">
        <v>102</v>
      </c>
      <c r="P251" s="33"/>
      <c r="Q251" s="146"/>
      <c r="R251" s="146"/>
      <c r="S251" s="146"/>
      <c r="T251" s="146"/>
      <c r="U251" s="146"/>
      <c r="V251" s="146"/>
      <c r="W251" s="146"/>
      <c r="X251" s="146"/>
      <c r="Y251" s="146"/>
      <c r="Z251" s="146"/>
      <c r="AA251" s="146"/>
      <c r="AB251" s="146"/>
      <c r="AC251" s="33" t="s">
        <v>102</v>
      </c>
      <c r="AD251" s="33"/>
      <c r="AE251" s="146"/>
      <c r="AF251" s="146"/>
      <c r="AG251" s="146"/>
      <c r="AH251" s="146"/>
      <c r="AI251" s="146"/>
      <c r="AJ251" s="146"/>
      <c r="AK251" s="146"/>
      <c r="AL251" s="146"/>
      <c r="AM251" s="146"/>
      <c r="AN251" s="146"/>
      <c r="AO251" s="146"/>
      <c r="AP251" s="33" t="s">
        <v>102</v>
      </c>
      <c r="AQ251" s="148"/>
      <c r="AR251" s="31"/>
      <c r="AS251" s="31"/>
      <c r="AT251" s="31"/>
      <c r="AU251" s="31"/>
      <c r="AV251" s="31"/>
      <c r="AW251" s="31"/>
      <c r="AX251" s="31"/>
      <c r="AY251" s="31"/>
      <c r="AZ251" s="31"/>
      <c r="BA251" s="33" t="s">
        <v>102</v>
      </c>
      <c r="BB251" s="148"/>
      <c r="BC251" s="152"/>
      <c r="BD251" s="32"/>
      <c r="BE251" s="32"/>
      <c r="BF251" s="152"/>
      <c r="BG251" s="32"/>
      <c r="BH251" s="32"/>
      <c r="BI251" s="32"/>
      <c r="BJ251" s="33" t="s">
        <v>102</v>
      </c>
      <c r="BK251" s="148"/>
      <c r="BL251" s="31"/>
      <c r="BM251" s="31"/>
      <c r="BN251" s="31"/>
      <c r="BO251" s="31"/>
      <c r="BP251" s="31"/>
      <c r="BQ251" s="31"/>
      <c r="BR251" s="31"/>
      <c r="BS251" s="31"/>
      <c r="BT251" s="31"/>
      <c r="BU251" s="31"/>
      <c r="BV251" s="31"/>
      <c r="BW251" s="31"/>
      <c r="BX251" s="79"/>
      <c r="BY251" s="80" t="str">
        <f>IF(A251="",BY250,A251)</f>
        <v>BETSIBOKA</v>
      </c>
      <c r="BZ251" s="80" t="str">
        <f>BY251&amp;B251</f>
        <v>BETSIBOKA</v>
      </c>
      <c r="CA251" s="78">
        <f>(AR251+2*AS251+3*AT251+4*AU251+5*AV251)</f>
        <v>0</v>
      </c>
    </row>
    <row r="252" spans="1:79">
      <c r="A252" s="226" t="s">
        <v>182</v>
      </c>
      <c r="B252" s="148" t="s">
        <v>90</v>
      </c>
      <c r="C252" s="71">
        <v>57</v>
      </c>
      <c r="D252" s="71">
        <v>24</v>
      </c>
      <c r="E252" s="71">
        <v>76</v>
      </c>
      <c r="F252" s="71">
        <v>36</v>
      </c>
      <c r="G252" s="71">
        <v>81</v>
      </c>
      <c r="H252" s="71">
        <v>41</v>
      </c>
      <c r="I252" s="71">
        <v>45</v>
      </c>
      <c r="J252" s="71">
        <v>27</v>
      </c>
      <c r="K252" s="71">
        <v>68</v>
      </c>
      <c r="L252" s="71">
        <v>41</v>
      </c>
      <c r="M252" s="146">
        <v>327</v>
      </c>
      <c r="N252" s="146">
        <v>169</v>
      </c>
      <c r="O252" s="226" t="s">
        <v>182</v>
      </c>
      <c r="P252" s="148" t="s">
        <v>90</v>
      </c>
      <c r="Q252" s="71">
        <v>5</v>
      </c>
      <c r="R252" s="71">
        <v>2</v>
      </c>
      <c r="S252" s="71">
        <v>15</v>
      </c>
      <c r="T252" s="71">
        <v>9</v>
      </c>
      <c r="U252" s="71">
        <v>10</v>
      </c>
      <c r="V252" s="71">
        <v>3</v>
      </c>
      <c r="W252" s="71">
        <v>10</v>
      </c>
      <c r="X252" s="71">
        <v>5</v>
      </c>
      <c r="Y252" s="71">
        <v>15</v>
      </c>
      <c r="Z252" s="71">
        <v>5</v>
      </c>
      <c r="AA252" s="146">
        <v>55</v>
      </c>
      <c r="AB252" s="146">
        <v>24</v>
      </c>
      <c r="AC252" s="226" t="s">
        <v>182</v>
      </c>
      <c r="AD252" s="148" t="s">
        <v>90</v>
      </c>
      <c r="AE252" s="31">
        <v>2</v>
      </c>
      <c r="AF252" s="31">
        <v>2</v>
      </c>
      <c r="AG252" s="31">
        <v>2</v>
      </c>
      <c r="AH252" s="31">
        <v>2</v>
      </c>
      <c r="AI252" s="31">
        <v>2</v>
      </c>
      <c r="AJ252" s="146">
        <v>10</v>
      </c>
      <c r="AK252" s="125">
        <v>6</v>
      </c>
      <c r="AL252" s="71">
        <v>6</v>
      </c>
      <c r="AM252" s="71">
        <v>1</v>
      </c>
      <c r="AN252" s="71">
        <v>1</v>
      </c>
      <c r="AO252" s="71">
        <v>2</v>
      </c>
      <c r="AP252" s="226" t="s">
        <v>182</v>
      </c>
      <c r="AQ252" s="148" t="s">
        <v>90</v>
      </c>
      <c r="AR252" s="71">
        <v>0</v>
      </c>
      <c r="AS252" s="71">
        <v>0</v>
      </c>
      <c r="AT252" s="71">
        <v>36</v>
      </c>
      <c r="AU252" s="71">
        <v>48</v>
      </c>
      <c r="AV252" s="71">
        <v>66</v>
      </c>
      <c r="AW252" s="71">
        <v>1</v>
      </c>
      <c r="AX252" s="71">
        <v>10</v>
      </c>
      <c r="AY252" s="71">
        <v>10</v>
      </c>
      <c r="AZ252" s="71">
        <v>9</v>
      </c>
      <c r="BA252" s="226" t="s">
        <v>182</v>
      </c>
      <c r="BB252" s="148" t="s">
        <v>90</v>
      </c>
      <c r="BC252" s="152">
        <v>10</v>
      </c>
      <c r="BD252" s="71">
        <v>6</v>
      </c>
      <c r="BE252" s="71">
        <v>0</v>
      </c>
      <c r="BF252" s="152">
        <v>0</v>
      </c>
      <c r="BG252" s="32">
        <v>0</v>
      </c>
      <c r="BH252" s="152">
        <v>10</v>
      </c>
      <c r="BI252" s="152">
        <v>6</v>
      </c>
      <c r="BJ252" s="226" t="s">
        <v>182</v>
      </c>
      <c r="BK252" s="148" t="s">
        <v>90</v>
      </c>
      <c r="BL252" s="71">
        <v>1</v>
      </c>
      <c r="BM252" s="71">
        <v>10</v>
      </c>
      <c r="BN252" s="71">
        <v>48</v>
      </c>
      <c r="BO252" s="71">
        <v>21</v>
      </c>
      <c r="BP252" s="71">
        <v>6</v>
      </c>
      <c r="BQ252" s="71">
        <v>7</v>
      </c>
      <c r="BR252" s="71">
        <v>25</v>
      </c>
      <c r="BS252" s="71">
        <v>4</v>
      </c>
      <c r="BT252" s="71">
        <v>0</v>
      </c>
      <c r="BU252" s="71">
        <v>5</v>
      </c>
      <c r="BV252" s="71">
        <v>0</v>
      </c>
      <c r="BW252" s="71">
        <v>0</v>
      </c>
      <c r="BX252" s="79"/>
      <c r="BY252" s="80" t="s">
        <v>182</v>
      </c>
      <c r="BZ252" s="80" t="s">
        <v>2523</v>
      </c>
      <c r="CA252" s="78">
        <v>630</v>
      </c>
    </row>
    <row r="253" spans="1:79">
      <c r="A253" s="226"/>
      <c r="B253" s="148" t="s">
        <v>91</v>
      </c>
      <c r="C253" s="71">
        <v>0</v>
      </c>
      <c r="D253" s="71">
        <v>0</v>
      </c>
      <c r="E253" s="71">
        <v>0</v>
      </c>
      <c r="F253" s="71">
        <v>0</v>
      </c>
      <c r="G253" s="71">
        <v>0</v>
      </c>
      <c r="H253" s="71">
        <v>0</v>
      </c>
      <c r="I253" s="71">
        <v>0</v>
      </c>
      <c r="J253" s="71">
        <v>0</v>
      </c>
      <c r="K253" s="71">
        <v>0</v>
      </c>
      <c r="L253" s="71">
        <v>0</v>
      </c>
      <c r="M253" s="146">
        <v>0</v>
      </c>
      <c r="N253" s="146">
        <v>0</v>
      </c>
      <c r="O253" s="226"/>
      <c r="P253" s="148" t="s">
        <v>91</v>
      </c>
      <c r="Q253" s="71">
        <v>0</v>
      </c>
      <c r="R253" s="71">
        <v>0</v>
      </c>
      <c r="S253" s="71">
        <v>0</v>
      </c>
      <c r="T253" s="71">
        <v>0</v>
      </c>
      <c r="U253" s="71">
        <v>0</v>
      </c>
      <c r="V253" s="71">
        <v>0</v>
      </c>
      <c r="W253" s="71">
        <v>0</v>
      </c>
      <c r="X253" s="71">
        <v>0</v>
      </c>
      <c r="Y253" s="71">
        <v>0</v>
      </c>
      <c r="Z253" s="71">
        <v>0</v>
      </c>
      <c r="AA253" s="146">
        <v>0</v>
      </c>
      <c r="AB253" s="146">
        <v>0</v>
      </c>
      <c r="AC253" s="226"/>
      <c r="AD253" s="148" t="s">
        <v>91</v>
      </c>
      <c r="AE253" s="31">
        <v>0</v>
      </c>
      <c r="AF253" s="31">
        <v>0</v>
      </c>
      <c r="AG253" s="31">
        <v>0</v>
      </c>
      <c r="AH253" s="31">
        <v>0</v>
      </c>
      <c r="AI253" s="31">
        <v>0</v>
      </c>
      <c r="AJ253" s="146">
        <v>0</v>
      </c>
      <c r="AK253" s="125">
        <v>0</v>
      </c>
      <c r="AL253" s="71">
        <v>0</v>
      </c>
      <c r="AM253" s="71">
        <v>0</v>
      </c>
      <c r="AN253" s="71">
        <v>0</v>
      </c>
      <c r="AO253" s="71">
        <v>0</v>
      </c>
      <c r="AP253" s="226"/>
      <c r="AQ253" s="148" t="s">
        <v>91</v>
      </c>
      <c r="AR253" s="71">
        <v>0</v>
      </c>
      <c r="AS253" s="71">
        <v>0</v>
      </c>
      <c r="AT253" s="71">
        <v>0</v>
      </c>
      <c r="AU253" s="71">
        <v>0</v>
      </c>
      <c r="AV253" s="71">
        <v>0</v>
      </c>
      <c r="AW253" s="71">
        <v>0</v>
      </c>
      <c r="AX253" s="71">
        <v>0</v>
      </c>
      <c r="AY253" s="71">
        <v>0</v>
      </c>
      <c r="AZ253" s="71">
        <v>0</v>
      </c>
      <c r="BA253" s="226"/>
      <c r="BB253" s="148" t="s">
        <v>91</v>
      </c>
      <c r="BC253" s="152">
        <v>0</v>
      </c>
      <c r="BD253" s="71">
        <v>0</v>
      </c>
      <c r="BE253" s="71">
        <v>0</v>
      </c>
      <c r="BF253" s="152">
        <v>0</v>
      </c>
      <c r="BG253" s="32">
        <v>0</v>
      </c>
      <c r="BH253" s="152">
        <v>0</v>
      </c>
      <c r="BI253" s="152">
        <v>0</v>
      </c>
      <c r="BJ253" s="226"/>
      <c r="BK253" s="148" t="s">
        <v>91</v>
      </c>
      <c r="BL253" s="71">
        <v>0</v>
      </c>
      <c r="BM253" s="71">
        <v>0</v>
      </c>
      <c r="BN253" s="71">
        <v>0</v>
      </c>
      <c r="BO253" s="71">
        <v>0</v>
      </c>
      <c r="BP253" s="71">
        <v>0</v>
      </c>
      <c r="BQ253" s="71">
        <v>0</v>
      </c>
      <c r="BR253" s="71">
        <v>0</v>
      </c>
      <c r="BS253" s="71">
        <v>0</v>
      </c>
      <c r="BT253" s="71">
        <v>0</v>
      </c>
      <c r="BU253" s="71">
        <v>0</v>
      </c>
      <c r="BV253" s="71">
        <v>0</v>
      </c>
      <c r="BW253" s="71">
        <v>0</v>
      </c>
      <c r="BX253" s="79"/>
      <c r="BY253" s="80" t="s">
        <v>182</v>
      </c>
      <c r="BZ253" s="80" t="s">
        <v>2524</v>
      </c>
      <c r="CA253" s="78">
        <v>0</v>
      </c>
    </row>
    <row r="254" spans="1:79">
      <c r="A254" s="226"/>
      <c r="B254" s="25" t="s">
        <v>73</v>
      </c>
      <c r="C254" s="26">
        <v>57</v>
      </c>
      <c r="D254" s="26">
        <v>24</v>
      </c>
      <c r="E254" s="26">
        <v>76</v>
      </c>
      <c r="F254" s="26">
        <v>36</v>
      </c>
      <c r="G254" s="26">
        <v>81</v>
      </c>
      <c r="H254" s="26">
        <v>41</v>
      </c>
      <c r="I254" s="26">
        <v>45</v>
      </c>
      <c r="J254" s="26">
        <v>27</v>
      </c>
      <c r="K254" s="26">
        <v>68</v>
      </c>
      <c r="L254" s="26">
        <v>41</v>
      </c>
      <c r="M254" s="41">
        <v>327</v>
      </c>
      <c r="N254" s="41">
        <v>169</v>
      </c>
      <c r="O254" s="226"/>
      <c r="P254" s="42" t="s">
        <v>73</v>
      </c>
      <c r="Q254" s="26">
        <v>5</v>
      </c>
      <c r="R254" s="26">
        <v>2</v>
      </c>
      <c r="S254" s="26">
        <v>15</v>
      </c>
      <c r="T254" s="26">
        <v>9</v>
      </c>
      <c r="U254" s="26">
        <v>10</v>
      </c>
      <c r="V254" s="26">
        <v>3</v>
      </c>
      <c r="W254" s="26">
        <v>10</v>
      </c>
      <c r="X254" s="26">
        <v>5</v>
      </c>
      <c r="Y254" s="26">
        <v>15</v>
      </c>
      <c r="Z254" s="26">
        <v>5</v>
      </c>
      <c r="AA254" s="41">
        <v>55</v>
      </c>
      <c r="AB254" s="41">
        <v>24</v>
      </c>
      <c r="AC254" s="226"/>
      <c r="AD254" s="42" t="s">
        <v>73</v>
      </c>
      <c r="AE254" s="41">
        <v>2</v>
      </c>
      <c r="AF254" s="41">
        <v>2</v>
      </c>
      <c r="AG254" s="41">
        <v>2</v>
      </c>
      <c r="AH254" s="41">
        <v>2</v>
      </c>
      <c r="AI254" s="41">
        <v>2</v>
      </c>
      <c r="AJ254" s="41">
        <v>10</v>
      </c>
      <c r="AK254" s="26">
        <v>6</v>
      </c>
      <c r="AL254" s="26">
        <v>6</v>
      </c>
      <c r="AM254" s="26">
        <v>1</v>
      </c>
      <c r="AN254" s="26">
        <v>1</v>
      </c>
      <c r="AO254" s="26">
        <v>2</v>
      </c>
      <c r="AP254" s="226"/>
      <c r="AQ254" s="42" t="s">
        <v>73</v>
      </c>
      <c r="AR254" s="26">
        <v>0</v>
      </c>
      <c r="AS254" s="26">
        <v>0</v>
      </c>
      <c r="AT254" s="26">
        <v>36</v>
      </c>
      <c r="AU254" s="26">
        <v>48</v>
      </c>
      <c r="AV254" s="26">
        <v>66</v>
      </c>
      <c r="AW254" s="26">
        <v>1</v>
      </c>
      <c r="AX254" s="26">
        <v>10</v>
      </c>
      <c r="AY254" s="26">
        <v>10</v>
      </c>
      <c r="AZ254" s="26">
        <v>9</v>
      </c>
      <c r="BA254" s="226"/>
      <c r="BB254" s="42" t="s">
        <v>73</v>
      </c>
      <c r="BC254" s="41">
        <v>10</v>
      </c>
      <c r="BD254" s="26">
        <v>6</v>
      </c>
      <c r="BE254" s="26">
        <v>0</v>
      </c>
      <c r="BF254" s="41">
        <v>0</v>
      </c>
      <c r="BG254" s="41">
        <v>0</v>
      </c>
      <c r="BH254" s="41">
        <v>10</v>
      </c>
      <c r="BI254" s="41">
        <v>6</v>
      </c>
      <c r="BJ254" s="226"/>
      <c r="BK254" s="42" t="s">
        <v>73</v>
      </c>
      <c r="BL254" s="41">
        <v>1</v>
      </c>
      <c r="BM254" s="41">
        <v>10</v>
      </c>
      <c r="BN254" s="41">
        <v>48</v>
      </c>
      <c r="BO254" s="41">
        <v>21</v>
      </c>
      <c r="BP254" s="41">
        <v>6</v>
      </c>
      <c r="BQ254" s="41">
        <v>7</v>
      </c>
      <c r="BR254" s="41">
        <v>25</v>
      </c>
      <c r="BS254" s="41">
        <v>4</v>
      </c>
      <c r="BT254" s="41">
        <v>0</v>
      </c>
      <c r="BU254" s="41">
        <v>5</v>
      </c>
      <c r="BV254" s="41">
        <v>0</v>
      </c>
      <c r="BW254" s="41">
        <v>0</v>
      </c>
      <c r="BX254" s="79"/>
      <c r="BY254" s="80" t="s">
        <v>182</v>
      </c>
      <c r="BZ254" s="80" t="s">
        <v>2525</v>
      </c>
      <c r="CA254" s="78">
        <v>630</v>
      </c>
    </row>
    <row r="255" spans="1:79" ht="14.45" customHeight="1">
      <c r="A255" s="226" t="s">
        <v>183</v>
      </c>
      <c r="B255" s="148" t="s">
        <v>90</v>
      </c>
      <c r="C255" s="71">
        <v>615</v>
      </c>
      <c r="D255" s="71">
        <v>304</v>
      </c>
      <c r="E255" s="71">
        <v>571</v>
      </c>
      <c r="F255" s="71">
        <v>268</v>
      </c>
      <c r="G255" s="71">
        <v>508</v>
      </c>
      <c r="H255" s="71">
        <v>246</v>
      </c>
      <c r="I255" s="71">
        <v>374</v>
      </c>
      <c r="J255" s="71">
        <v>182</v>
      </c>
      <c r="K255" s="71">
        <v>280</v>
      </c>
      <c r="L255" s="71">
        <v>139</v>
      </c>
      <c r="M255" s="146">
        <v>2348</v>
      </c>
      <c r="N255" s="146">
        <v>1139</v>
      </c>
      <c r="O255" s="226" t="s">
        <v>183</v>
      </c>
      <c r="P255" s="148" t="s">
        <v>90</v>
      </c>
      <c r="Q255" s="71">
        <v>76</v>
      </c>
      <c r="R255" s="71">
        <v>34</v>
      </c>
      <c r="S255" s="71">
        <v>68</v>
      </c>
      <c r="T255" s="71">
        <v>31</v>
      </c>
      <c r="U255" s="71">
        <v>80</v>
      </c>
      <c r="V255" s="71">
        <v>36</v>
      </c>
      <c r="W255" s="71">
        <v>40</v>
      </c>
      <c r="X255" s="71">
        <v>19</v>
      </c>
      <c r="Y255" s="71">
        <v>14</v>
      </c>
      <c r="Z255" s="71">
        <v>6</v>
      </c>
      <c r="AA255" s="146">
        <v>278</v>
      </c>
      <c r="AB255" s="146">
        <v>126</v>
      </c>
      <c r="AC255" s="226" t="s">
        <v>183</v>
      </c>
      <c r="AD255" s="148" t="s">
        <v>90</v>
      </c>
      <c r="AE255" s="31">
        <v>17</v>
      </c>
      <c r="AF255" s="31">
        <v>16</v>
      </c>
      <c r="AG255" s="31">
        <v>14</v>
      </c>
      <c r="AH255" s="31">
        <v>14</v>
      </c>
      <c r="AI255" s="31">
        <v>13</v>
      </c>
      <c r="AJ255" s="146">
        <v>74</v>
      </c>
      <c r="AK255" s="125">
        <v>52</v>
      </c>
      <c r="AL255" s="71">
        <v>44</v>
      </c>
      <c r="AM255" s="71">
        <v>4</v>
      </c>
      <c r="AN255" s="71">
        <v>6</v>
      </c>
      <c r="AO255" s="71">
        <v>14</v>
      </c>
      <c r="AP255" s="226" t="s">
        <v>183</v>
      </c>
      <c r="AQ255" s="148" t="s">
        <v>90</v>
      </c>
      <c r="AR255" s="71">
        <v>0</v>
      </c>
      <c r="AS255" s="71">
        <v>598</v>
      </c>
      <c r="AT255" s="71">
        <v>135</v>
      </c>
      <c r="AU255" s="71">
        <v>41</v>
      </c>
      <c r="AV255" s="71">
        <v>26</v>
      </c>
      <c r="AW255" s="71">
        <v>33</v>
      </c>
      <c r="AX255" s="71">
        <v>56</v>
      </c>
      <c r="AY255" s="71">
        <v>57</v>
      </c>
      <c r="AZ255" s="71">
        <v>53</v>
      </c>
      <c r="BA255" s="226" t="s">
        <v>183</v>
      </c>
      <c r="BB255" s="148" t="s">
        <v>90</v>
      </c>
      <c r="BC255" s="152">
        <v>57</v>
      </c>
      <c r="BD255" s="71">
        <v>39</v>
      </c>
      <c r="BE255" s="71">
        <v>0</v>
      </c>
      <c r="BF255" s="152">
        <v>6</v>
      </c>
      <c r="BG255" s="32">
        <v>2</v>
      </c>
      <c r="BH255" s="152">
        <v>63</v>
      </c>
      <c r="BI255" s="152">
        <v>41</v>
      </c>
      <c r="BJ255" s="226" t="s">
        <v>183</v>
      </c>
      <c r="BK255" s="148" t="s">
        <v>90</v>
      </c>
      <c r="BL255" s="71">
        <v>109</v>
      </c>
      <c r="BM255" s="71">
        <v>299</v>
      </c>
      <c r="BN255" s="71">
        <v>151</v>
      </c>
      <c r="BO255" s="71">
        <v>173</v>
      </c>
      <c r="BP255" s="71">
        <v>12</v>
      </c>
      <c r="BQ255" s="71">
        <v>223</v>
      </c>
      <c r="BR255" s="71">
        <v>231</v>
      </c>
      <c r="BS255" s="71">
        <v>165</v>
      </c>
      <c r="BT255" s="71">
        <v>5</v>
      </c>
      <c r="BU255" s="71">
        <v>11</v>
      </c>
      <c r="BV255" s="71">
        <v>55</v>
      </c>
      <c r="BW255" s="71">
        <v>5</v>
      </c>
      <c r="BX255" s="79"/>
      <c r="BY255" s="80" t="s">
        <v>183</v>
      </c>
      <c r="BZ255" s="80" t="s">
        <v>2526</v>
      </c>
      <c r="CA255" s="78">
        <v>1895</v>
      </c>
    </row>
    <row r="256" spans="1:79">
      <c r="A256" s="226"/>
      <c r="B256" s="148" t="s">
        <v>91</v>
      </c>
      <c r="C256" s="71">
        <v>394</v>
      </c>
      <c r="D256" s="71">
        <v>178</v>
      </c>
      <c r="E256" s="71">
        <v>402</v>
      </c>
      <c r="F256" s="71">
        <v>190</v>
      </c>
      <c r="G256" s="71">
        <v>373</v>
      </c>
      <c r="H256" s="71">
        <v>185</v>
      </c>
      <c r="I256" s="71">
        <v>342</v>
      </c>
      <c r="J256" s="71">
        <v>173</v>
      </c>
      <c r="K256" s="71">
        <v>312</v>
      </c>
      <c r="L256" s="71">
        <v>156</v>
      </c>
      <c r="M256" s="146">
        <v>1823</v>
      </c>
      <c r="N256" s="146">
        <v>882</v>
      </c>
      <c r="O256" s="226"/>
      <c r="P256" s="148" t="s">
        <v>91</v>
      </c>
      <c r="Q256" s="71">
        <v>20</v>
      </c>
      <c r="R256" s="71">
        <v>7</v>
      </c>
      <c r="S256" s="71">
        <v>28</v>
      </c>
      <c r="T256" s="71">
        <v>8</v>
      </c>
      <c r="U256" s="71">
        <v>28</v>
      </c>
      <c r="V256" s="71">
        <v>7</v>
      </c>
      <c r="W256" s="71">
        <v>32</v>
      </c>
      <c r="X256" s="71">
        <v>14</v>
      </c>
      <c r="Y256" s="71">
        <v>25</v>
      </c>
      <c r="Z256" s="71">
        <v>10</v>
      </c>
      <c r="AA256" s="146">
        <v>133</v>
      </c>
      <c r="AB256" s="146">
        <v>46</v>
      </c>
      <c r="AC256" s="226"/>
      <c r="AD256" s="148" t="s">
        <v>91</v>
      </c>
      <c r="AE256" s="31">
        <v>10</v>
      </c>
      <c r="AF256" s="31">
        <v>10</v>
      </c>
      <c r="AG256" s="31">
        <v>10</v>
      </c>
      <c r="AH256" s="31">
        <v>10</v>
      </c>
      <c r="AI256" s="31">
        <v>10</v>
      </c>
      <c r="AJ256" s="146">
        <v>50</v>
      </c>
      <c r="AK256" s="125">
        <v>43</v>
      </c>
      <c r="AL256" s="71">
        <v>39</v>
      </c>
      <c r="AM256" s="71">
        <v>28</v>
      </c>
      <c r="AN256" s="71">
        <v>0</v>
      </c>
      <c r="AO256" s="71">
        <v>7</v>
      </c>
      <c r="AP256" s="226"/>
      <c r="AQ256" s="148" t="s">
        <v>91</v>
      </c>
      <c r="AR256" s="71">
        <v>4</v>
      </c>
      <c r="AS256" s="71">
        <v>450</v>
      </c>
      <c r="AT256" s="71">
        <v>241</v>
      </c>
      <c r="AU256" s="71">
        <v>42</v>
      </c>
      <c r="AV256" s="71">
        <v>24</v>
      </c>
      <c r="AW256" s="71">
        <v>37</v>
      </c>
      <c r="AX256" s="71">
        <v>52</v>
      </c>
      <c r="AY256" s="71">
        <v>46</v>
      </c>
      <c r="AZ256" s="71">
        <v>39</v>
      </c>
      <c r="BA256" s="226"/>
      <c r="BB256" s="148" t="s">
        <v>91</v>
      </c>
      <c r="BC256" s="152">
        <v>50</v>
      </c>
      <c r="BD256" s="71">
        <v>43</v>
      </c>
      <c r="BE256" s="71">
        <v>3</v>
      </c>
      <c r="BF256" s="152">
        <v>21</v>
      </c>
      <c r="BG256" s="32">
        <v>12</v>
      </c>
      <c r="BH256" s="152">
        <v>71</v>
      </c>
      <c r="BI256" s="152">
        <v>55</v>
      </c>
      <c r="BJ256" s="226"/>
      <c r="BK256" s="148" t="s">
        <v>91</v>
      </c>
      <c r="BL256" s="71">
        <v>343</v>
      </c>
      <c r="BM256" s="71">
        <v>269</v>
      </c>
      <c r="BN256" s="71">
        <v>68</v>
      </c>
      <c r="BO256" s="71">
        <v>220</v>
      </c>
      <c r="BP256" s="71">
        <v>7</v>
      </c>
      <c r="BQ256" s="71">
        <v>73</v>
      </c>
      <c r="BR256" s="71">
        <v>113</v>
      </c>
      <c r="BS256" s="71">
        <v>62</v>
      </c>
      <c r="BT256" s="71">
        <v>7</v>
      </c>
      <c r="BU256" s="71">
        <v>25</v>
      </c>
      <c r="BV256" s="71">
        <v>10</v>
      </c>
      <c r="BW256" s="71">
        <v>141</v>
      </c>
      <c r="BX256" s="79"/>
      <c r="BY256" s="80" t="s">
        <v>183</v>
      </c>
      <c r="BZ256" s="80" t="s">
        <v>2527</v>
      </c>
      <c r="CA256" s="78">
        <v>1915</v>
      </c>
    </row>
    <row r="257" spans="1:79">
      <c r="A257" s="226"/>
      <c r="B257" s="25" t="s">
        <v>73</v>
      </c>
      <c r="C257" s="26">
        <v>1009</v>
      </c>
      <c r="D257" s="26">
        <v>482</v>
      </c>
      <c r="E257" s="26">
        <v>973</v>
      </c>
      <c r="F257" s="26">
        <v>458</v>
      </c>
      <c r="G257" s="26">
        <v>881</v>
      </c>
      <c r="H257" s="26">
        <v>431</v>
      </c>
      <c r="I257" s="26">
        <v>716</v>
      </c>
      <c r="J257" s="26">
        <v>355</v>
      </c>
      <c r="K257" s="26">
        <v>592</v>
      </c>
      <c r="L257" s="26">
        <v>295</v>
      </c>
      <c r="M257" s="41">
        <v>4171</v>
      </c>
      <c r="N257" s="41">
        <v>2021</v>
      </c>
      <c r="O257" s="226"/>
      <c r="P257" s="42" t="s">
        <v>73</v>
      </c>
      <c r="Q257" s="26">
        <v>96</v>
      </c>
      <c r="R257" s="26">
        <v>41</v>
      </c>
      <c r="S257" s="26">
        <v>96</v>
      </c>
      <c r="T257" s="26">
        <v>39</v>
      </c>
      <c r="U257" s="26">
        <v>108</v>
      </c>
      <c r="V257" s="26">
        <v>43</v>
      </c>
      <c r="W257" s="26">
        <v>72</v>
      </c>
      <c r="X257" s="26">
        <v>33</v>
      </c>
      <c r="Y257" s="26">
        <v>39</v>
      </c>
      <c r="Z257" s="26">
        <v>16</v>
      </c>
      <c r="AA257" s="41">
        <v>411</v>
      </c>
      <c r="AB257" s="41">
        <v>172</v>
      </c>
      <c r="AC257" s="226"/>
      <c r="AD257" s="42" t="s">
        <v>73</v>
      </c>
      <c r="AE257" s="41">
        <v>27</v>
      </c>
      <c r="AF257" s="41">
        <v>26</v>
      </c>
      <c r="AG257" s="41">
        <v>24</v>
      </c>
      <c r="AH257" s="41">
        <v>24</v>
      </c>
      <c r="AI257" s="41">
        <v>23</v>
      </c>
      <c r="AJ257" s="41">
        <v>124</v>
      </c>
      <c r="AK257" s="26">
        <v>95</v>
      </c>
      <c r="AL257" s="26">
        <v>83</v>
      </c>
      <c r="AM257" s="26">
        <v>32</v>
      </c>
      <c r="AN257" s="26">
        <v>6</v>
      </c>
      <c r="AO257" s="26">
        <v>21</v>
      </c>
      <c r="AP257" s="226"/>
      <c r="AQ257" s="42" t="s">
        <v>73</v>
      </c>
      <c r="AR257" s="26">
        <v>4</v>
      </c>
      <c r="AS257" s="26">
        <v>1048</v>
      </c>
      <c r="AT257" s="26">
        <v>376</v>
      </c>
      <c r="AU257" s="26">
        <v>83</v>
      </c>
      <c r="AV257" s="26">
        <v>50</v>
      </c>
      <c r="AW257" s="26">
        <v>70</v>
      </c>
      <c r="AX257" s="26">
        <v>108</v>
      </c>
      <c r="AY257" s="26">
        <v>103</v>
      </c>
      <c r="AZ257" s="26">
        <v>92</v>
      </c>
      <c r="BA257" s="226"/>
      <c r="BB257" s="42" t="s">
        <v>73</v>
      </c>
      <c r="BC257" s="41">
        <v>107</v>
      </c>
      <c r="BD257" s="26">
        <v>82</v>
      </c>
      <c r="BE257" s="26">
        <v>3</v>
      </c>
      <c r="BF257" s="41">
        <v>27</v>
      </c>
      <c r="BG257" s="41">
        <v>14</v>
      </c>
      <c r="BH257" s="41">
        <v>134</v>
      </c>
      <c r="BI257" s="41">
        <v>96</v>
      </c>
      <c r="BJ257" s="226"/>
      <c r="BK257" s="42" t="s">
        <v>73</v>
      </c>
      <c r="BL257" s="41">
        <v>452</v>
      </c>
      <c r="BM257" s="41">
        <v>568</v>
      </c>
      <c r="BN257" s="41">
        <v>219</v>
      </c>
      <c r="BO257" s="41">
        <v>393</v>
      </c>
      <c r="BP257" s="41">
        <v>19</v>
      </c>
      <c r="BQ257" s="41">
        <v>296</v>
      </c>
      <c r="BR257" s="41">
        <v>344</v>
      </c>
      <c r="BS257" s="41">
        <v>227</v>
      </c>
      <c r="BT257" s="41">
        <v>12</v>
      </c>
      <c r="BU257" s="41">
        <v>36</v>
      </c>
      <c r="BV257" s="41">
        <v>65</v>
      </c>
      <c r="BW257" s="41">
        <v>146</v>
      </c>
      <c r="BX257" s="79"/>
      <c r="BY257" s="80" t="s">
        <v>183</v>
      </c>
      <c r="BZ257" s="80" t="s">
        <v>2528</v>
      </c>
      <c r="CA257" s="78">
        <v>3810</v>
      </c>
    </row>
    <row r="258" spans="1:79">
      <c r="A258" s="226" t="s">
        <v>184</v>
      </c>
      <c r="B258" s="148" t="s">
        <v>90</v>
      </c>
      <c r="C258" s="71">
        <v>365</v>
      </c>
      <c r="D258" s="71">
        <v>166</v>
      </c>
      <c r="E258" s="71">
        <v>369</v>
      </c>
      <c r="F258" s="71">
        <v>173</v>
      </c>
      <c r="G258" s="71">
        <v>374</v>
      </c>
      <c r="H258" s="71">
        <v>159</v>
      </c>
      <c r="I258" s="71">
        <v>308</v>
      </c>
      <c r="J258" s="71">
        <v>149</v>
      </c>
      <c r="K258" s="71">
        <v>292</v>
      </c>
      <c r="L258" s="71">
        <v>146</v>
      </c>
      <c r="M258" s="146">
        <v>1708</v>
      </c>
      <c r="N258" s="146">
        <v>793</v>
      </c>
      <c r="O258" s="226" t="s">
        <v>184</v>
      </c>
      <c r="P258" s="148" t="s">
        <v>90</v>
      </c>
      <c r="Q258" s="71">
        <v>18</v>
      </c>
      <c r="R258" s="71">
        <v>9</v>
      </c>
      <c r="S258" s="71">
        <v>26</v>
      </c>
      <c r="T258" s="71">
        <v>11</v>
      </c>
      <c r="U258" s="71">
        <v>36</v>
      </c>
      <c r="V258" s="71">
        <v>14</v>
      </c>
      <c r="W258" s="71">
        <v>37</v>
      </c>
      <c r="X258" s="71">
        <v>14</v>
      </c>
      <c r="Y258" s="71">
        <v>4</v>
      </c>
      <c r="Z258" s="71">
        <v>2</v>
      </c>
      <c r="AA258" s="146">
        <v>121</v>
      </c>
      <c r="AB258" s="146">
        <v>50</v>
      </c>
      <c r="AC258" s="226" t="s">
        <v>184</v>
      </c>
      <c r="AD258" s="148" t="s">
        <v>90</v>
      </c>
      <c r="AE258" s="31">
        <v>14</v>
      </c>
      <c r="AF258" s="31">
        <v>14</v>
      </c>
      <c r="AG258" s="31">
        <v>15</v>
      </c>
      <c r="AH258" s="31">
        <v>13</v>
      </c>
      <c r="AI258" s="31">
        <v>13</v>
      </c>
      <c r="AJ258" s="146">
        <v>69</v>
      </c>
      <c r="AK258" s="125">
        <v>76</v>
      </c>
      <c r="AL258" s="71">
        <v>72</v>
      </c>
      <c r="AM258" s="71">
        <v>5</v>
      </c>
      <c r="AN258" s="71">
        <v>4</v>
      </c>
      <c r="AO258" s="71">
        <v>12</v>
      </c>
      <c r="AP258" s="226" t="s">
        <v>184</v>
      </c>
      <c r="AQ258" s="148" t="s">
        <v>90</v>
      </c>
      <c r="AR258" s="71">
        <v>198</v>
      </c>
      <c r="AS258" s="71">
        <v>568</v>
      </c>
      <c r="AT258" s="71">
        <v>550</v>
      </c>
      <c r="AU258" s="71">
        <v>43</v>
      </c>
      <c r="AV258" s="71">
        <v>12</v>
      </c>
      <c r="AW258" s="71">
        <v>27</v>
      </c>
      <c r="AX258" s="71">
        <v>89</v>
      </c>
      <c r="AY258" s="71">
        <v>51</v>
      </c>
      <c r="AZ258" s="71">
        <v>50</v>
      </c>
      <c r="BA258" s="226" t="s">
        <v>184</v>
      </c>
      <c r="BB258" s="148" t="s">
        <v>90</v>
      </c>
      <c r="BC258" s="152">
        <v>59</v>
      </c>
      <c r="BD258" s="71">
        <v>43</v>
      </c>
      <c r="BE258" s="71">
        <v>7</v>
      </c>
      <c r="BF258" s="152">
        <v>4</v>
      </c>
      <c r="BG258" s="32">
        <v>1</v>
      </c>
      <c r="BH258" s="152">
        <v>63</v>
      </c>
      <c r="BI258" s="152">
        <v>44</v>
      </c>
      <c r="BJ258" s="226" t="s">
        <v>184</v>
      </c>
      <c r="BK258" s="148" t="s">
        <v>90</v>
      </c>
      <c r="BL258" s="71">
        <v>842</v>
      </c>
      <c r="BM258" s="71">
        <v>22</v>
      </c>
      <c r="BN258" s="71">
        <v>40</v>
      </c>
      <c r="BO258" s="71">
        <v>176</v>
      </c>
      <c r="BP258" s="71">
        <v>19</v>
      </c>
      <c r="BQ258" s="71">
        <v>119</v>
      </c>
      <c r="BR258" s="71">
        <v>170</v>
      </c>
      <c r="BS258" s="71">
        <v>157</v>
      </c>
      <c r="BT258" s="71">
        <v>16</v>
      </c>
      <c r="BU258" s="71">
        <v>10</v>
      </c>
      <c r="BV258" s="71">
        <v>10</v>
      </c>
      <c r="BW258" s="71">
        <v>111</v>
      </c>
      <c r="BX258" s="79"/>
      <c r="BY258" s="80" t="s">
        <v>184</v>
      </c>
      <c r="BZ258" s="80" t="s">
        <v>2529</v>
      </c>
      <c r="CA258" s="78">
        <v>3216</v>
      </c>
    </row>
    <row r="259" spans="1:79">
      <c r="A259" s="226"/>
      <c r="B259" s="148" t="s">
        <v>91</v>
      </c>
      <c r="C259" s="71">
        <v>250</v>
      </c>
      <c r="D259" s="71">
        <v>130</v>
      </c>
      <c r="E259" s="71">
        <v>273</v>
      </c>
      <c r="F259" s="71">
        <v>132</v>
      </c>
      <c r="G259" s="71">
        <v>271</v>
      </c>
      <c r="H259" s="71">
        <v>131</v>
      </c>
      <c r="I259" s="71">
        <v>231</v>
      </c>
      <c r="J259" s="71">
        <v>113</v>
      </c>
      <c r="K259" s="71">
        <v>186</v>
      </c>
      <c r="L259" s="71">
        <v>93</v>
      </c>
      <c r="M259" s="146">
        <v>1211</v>
      </c>
      <c r="N259" s="146">
        <v>599</v>
      </c>
      <c r="O259" s="226"/>
      <c r="P259" s="148" t="s">
        <v>91</v>
      </c>
      <c r="Q259" s="71">
        <v>32</v>
      </c>
      <c r="R259" s="71">
        <v>14</v>
      </c>
      <c r="S259" s="71">
        <v>26</v>
      </c>
      <c r="T259" s="71">
        <v>16</v>
      </c>
      <c r="U259" s="71">
        <v>29</v>
      </c>
      <c r="V259" s="71">
        <v>10</v>
      </c>
      <c r="W259" s="71">
        <v>20</v>
      </c>
      <c r="X259" s="71">
        <v>7</v>
      </c>
      <c r="Y259" s="71">
        <v>10</v>
      </c>
      <c r="Z259" s="71">
        <v>6</v>
      </c>
      <c r="AA259" s="146">
        <v>117</v>
      </c>
      <c r="AB259" s="146">
        <v>53</v>
      </c>
      <c r="AC259" s="226"/>
      <c r="AD259" s="148" t="s">
        <v>91</v>
      </c>
      <c r="AE259" s="31">
        <v>6</v>
      </c>
      <c r="AF259" s="31">
        <v>6</v>
      </c>
      <c r="AG259" s="31">
        <v>6</v>
      </c>
      <c r="AH259" s="31">
        <v>6</v>
      </c>
      <c r="AI259" s="31">
        <v>5</v>
      </c>
      <c r="AJ259" s="146">
        <v>29</v>
      </c>
      <c r="AK259" s="125">
        <v>28</v>
      </c>
      <c r="AL259" s="71">
        <v>27</v>
      </c>
      <c r="AM259" s="71">
        <v>23</v>
      </c>
      <c r="AN259" s="71">
        <v>0</v>
      </c>
      <c r="AO259" s="71">
        <v>3</v>
      </c>
      <c r="AP259" s="226"/>
      <c r="AQ259" s="148" t="s">
        <v>91</v>
      </c>
      <c r="AR259" s="71">
        <v>50</v>
      </c>
      <c r="AS259" s="71">
        <v>181</v>
      </c>
      <c r="AT259" s="71">
        <v>240</v>
      </c>
      <c r="AU259" s="71">
        <v>23</v>
      </c>
      <c r="AV259" s="71">
        <v>0</v>
      </c>
      <c r="AW259" s="71">
        <v>28</v>
      </c>
      <c r="AX259" s="71">
        <v>28</v>
      </c>
      <c r="AY259" s="71">
        <v>24</v>
      </c>
      <c r="AZ259" s="71">
        <v>19</v>
      </c>
      <c r="BA259" s="226"/>
      <c r="BB259" s="148" t="s">
        <v>91</v>
      </c>
      <c r="BC259" s="152">
        <v>28</v>
      </c>
      <c r="BD259" s="71">
        <v>20</v>
      </c>
      <c r="BE259" s="71">
        <v>1</v>
      </c>
      <c r="BF259" s="152">
        <v>8</v>
      </c>
      <c r="BG259" s="32">
        <v>3</v>
      </c>
      <c r="BH259" s="152">
        <v>36</v>
      </c>
      <c r="BI259" s="152">
        <v>23</v>
      </c>
      <c r="BJ259" s="226"/>
      <c r="BK259" s="148" t="s">
        <v>91</v>
      </c>
      <c r="BL259" s="71">
        <v>121</v>
      </c>
      <c r="BM259" s="71">
        <v>2</v>
      </c>
      <c r="BN259" s="71">
        <v>9</v>
      </c>
      <c r="BO259" s="71">
        <v>20</v>
      </c>
      <c r="BP259" s="71">
        <v>5</v>
      </c>
      <c r="BQ259" s="71">
        <v>5</v>
      </c>
      <c r="BR259" s="71">
        <v>156</v>
      </c>
      <c r="BS259" s="71">
        <v>33</v>
      </c>
      <c r="BT259" s="71">
        <v>0</v>
      </c>
      <c r="BU259" s="71">
        <v>5</v>
      </c>
      <c r="BV259" s="71">
        <v>9</v>
      </c>
      <c r="BW259" s="71">
        <v>0</v>
      </c>
      <c r="BX259" s="79"/>
      <c r="BY259" s="80" t="s">
        <v>184</v>
      </c>
      <c r="BZ259" s="80" t="s">
        <v>2530</v>
      </c>
      <c r="CA259" s="78">
        <v>1224</v>
      </c>
    </row>
    <row r="260" spans="1:79">
      <c r="A260" s="226"/>
      <c r="B260" s="25" t="s">
        <v>73</v>
      </c>
      <c r="C260" s="26">
        <v>615</v>
      </c>
      <c r="D260" s="26">
        <v>296</v>
      </c>
      <c r="E260" s="26">
        <v>642</v>
      </c>
      <c r="F260" s="26">
        <v>305</v>
      </c>
      <c r="G260" s="26">
        <v>645</v>
      </c>
      <c r="H260" s="26">
        <v>290</v>
      </c>
      <c r="I260" s="26">
        <v>539</v>
      </c>
      <c r="J260" s="26">
        <v>262</v>
      </c>
      <c r="K260" s="26">
        <v>478</v>
      </c>
      <c r="L260" s="26">
        <v>239</v>
      </c>
      <c r="M260" s="41">
        <v>2919</v>
      </c>
      <c r="N260" s="41">
        <v>1392</v>
      </c>
      <c r="O260" s="226"/>
      <c r="P260" s="42" t="s">
        <v>73</v>
      </c>
      <c r="Q260" s="26">
        <v>50</v>
      </c>
      <c r="R260" s="26">
        <v>23</v>
      </c>
      <c r="S260" s="26">
        <v>52</v>
      </c>
      <c r="T260" s="26">
        <v>27</v>
      </c>
      <c r="U260" s="26">
        <v>65</v>
      </c>
      <c r="V260" s="26">
        <v>24</v>
      </c>
      <c r="W260" s="26">
        <v>57</v>
      </c>
      <c r="X260" s="26">
        <v>21</v>
      </c>
      <c r="Y260" s="26">
        <v>14</v>
      </c>
      <c r="Z260" s="26">
        <v>8</v>
      </c>
      <c r="AA260" s="41">
        <v>238</v>
      </c>
      <c r="AB260" s="41">
        <v>103</v>
      </c>
      <c r="AC260" s="226"/>
      <c r="AD260" s="42" t="s">
        <v>73</v>
      </c>
      <c r="AE260" s="41">
        <v>20</v>
      </c>
      <c r="AF260" s="41">
        <v>20</v>
      </c>
      <c r="AG260" s="41">
        <v>21</v>
      </c>
      <c r="AH260" s="41">
        <v>19</v>
      </c>
      <c r="AI260" s="41">
        <v>18</v>
      </c>
      <c r="AJ260" s="41">
        <v>98</v>
      </c>
      <c r="AK260" s="26">
        <v>104</v>
      </c>
      <c r="AL260" s="26">
        <v>99</v>
      </c>
      <c r="AM260" s="26">
        <v>28</v>
      </c>
      <c r="AN260" s="26">
        <v>4</v>
      </c>
      <c r="AO260" s="26">
        <v>15</v>
      </c>
      <c r="AP260" s="226"/>
      <c r="AQ260" s="42" t="s">
        <v>73</v>
      </c>
      <c r="AR260" s="26">
        <v>248</v>
      </c>
      <c r="AS260" s="26">
        <v>749</v>
      </c>
      <c r="AT260" s="26">
        <v>790</v>
      </c>
      <c r="AU260" s="26">
        <v>66</v>
      </c>
      <c r="AV260" s="26">
        <v>12</v>
      </c>
      <c r="AW260" s="26">
        <v>55</v>
      </c>
      <c r="AX260" s="26">
        <v>117</v>
      </c>
      <c r="AY260" s="26">
        <v>75</v>
      </c>
      <c r="AZ260" s="26">
        <v>69</v>
      </c>
      <c r="BA260" s="226"/>
      <c r="BB260" s="42" t="s">
        <v>73</v>
      </c>
      <c r="BC260" s="41">
        <v>87</v>
      </c>
      <c r="BD260" s="26">
        <v>63</v>
      </c>
      <c r="BE260" s="26">
        <v>8</v>
      </c>
      <c r="BF260" s="41">
        <v>12</v>
      </c>
      <c r="BG260" s="41">
        <v>4</v>
      </c>
      <c r="BH260" s="41">
        <v>99</v>
      </c>
      <c r="BI260" s="41">
        <v>67</v>
      </c>
      <c r="BJ260" s="226"/>
      <c r="BK260" s="42" t="s">
        <v>73</v>
      </c>
      <c r="BL260" s="41">
        <v>963</v>
      </c>
      <c r="BM260" s="41">
        <v>24</v>
      </c>
      <c r="BN260" s="41">
        <v>49</v>
      </c>
      <c r="BO260" s="41">
        <v>196</v>
      </c>
      <c r="BP260" s="41">
        <v>24</v>
      </c>
      <c r="BQ260" s="41">
        <v>124</v>
      </c>
      <c r="BR260" s="41">
        <v>326</v>
      </c>
      <c r="BS260" s="41">
        <v>190</v>
      </c>
      <c r="BT260" s="41">
        <v>16</v>
      </c>
      <c r="BU260" s="41">
        <v>15</v>
      </c>
      <c r="BV260" s="41">
        <v>19</v>
      </c>
      <c r="BW260" s="41">
        <v>111</v>
      </c>
      <c r="BX260" s="79"/>
      <c r="BY260" s="80" t="s">
        <v>184</v>
      </c>
      <c r="BZ260" s="80" t="s">
        <v>2531</v>
      </c>
      <c r="CA260" s="78">
        <v>4440</v>
      </c>
    </row>
    <row r="261" spans="1:79">
      <c r="A261" s="33" t="s">
        <v>103</v>
      </c>
      <c r="B261" s="148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146"/>
      <c r="N261" s="146"/>
      <c r="O261" s="33" t="s">
        <v>103</v>
      </c>
      <c r="P261" s="33"/>
      <c r="Q261" s="146"/>
      <c r="R261" s="146"/>
      <c r="S261" s="146"/>
      <c r="T261" s="146"/>
      <c r="U261" s="146"/>
      <c r="V261" s="146"/>
      <c r="W261" s="146"/>
      <c r="X261" s="146"/>
      <c r="Y261" s="146"/>
      <c r="Z261" s="146"/>
      <c r="AA261" s="146"/>
      <c r="AB261" s="146"/>
      <c r="AC261" s="33" t="s">
        <v>103</v>
      </c>
      <c r="AD261" s="33"/>
      <c r="AE261" s="146"/>
      <c r="AF261" s="146"/>
      <c r="AG261" s="146"/>
      <c r="AH261" s="146"/>
      <c r="AI261" s="146"/>
      <c r="AJ261" s="146"/>
      <c r="AK261" s="146"/>
      <c r="AL261" s="146"/>
      <c r="AM261" s="146"/>
      <c r="AN261" s="146"/>
      <c r="AO261" s="146"/>
      <c r="AP261" s="33" t="s">
        <v>103</v>
      </c>
      <c r="AQ261" s="148"/>
      <c r="AR261" s="31"/>
      <c r="AS261" s="31"/>
      <c r="AT261" s="31"/>
      <c r="AU261" s="31"/>
      <c r="AV261" s="31"/>
      <c r="AW261" s="31"/>
      <c r="AX261" s="31"/>
      <c r="AY261" s="31"/>
      <c r="AZ261" s="31"/>
      <c r="BA261" s="33" t="s">
        <v>103</v>
      </c>
      <c r="BB261" s="148"/>
      <c r="BC261" s="152"/>
      <c r="BD261" s="32"/>
      <c r="BE261" s="32"/>
      <c r="BF261" s="152"/>
      <c r="BG261" s="32"/>
      <c r="BH261" s="32"/>
      <c r="BI261" s="32"/>
      <c r="BJ261" s="33" t="s">
        <v>103</v>
      </c>
      <c r="BK261" s="148"/>
      <c r="BL261" s="31"/>
      <c r="BM261" s="31"/>
      <c r="BN261" s="31"/>
      <c r="BO261" s="31"/>
      <c r="BP261" s="31"/>
      <c r="BQ261" s="31"/>
      <c r="BR261" s="31"/>
      <c r="BS261" s="31"/>
      <c r="BT261" s="31"/>
      <c r="BU261" s="31"/>
      <c r="BV261" s="31"/>
      <c r="BW261" s="31"/>
      <c r="BX261" s="79"/>
      <c r="BY261" s="80" t="str">
        <f>IF(A261="",BY260,A261)</f>
        <v>BOENY</v>
      </c>
      <c r="BZ261" s="80" t="str">
        <f>BY261&amp;B261</f>
        <v>BOENY</v>
      </c>
      <c r="CA261" s="78">
        <f>(AR261+2*AS261+3*AT261+4*AU261+5*AV261)</f>
        <v>0</v>
      </c>
    </row>
    <row r="262" spans="1:79" ht="14.45" customHeight="1">
      <c r="A262" s="226" t="s">
        <v>2063</v>
      </c>
      <c r="B262" s="148" t="s">
        <v>90</v>
      </c>
      <c r="C262" s="71">
        <v>1023</v>
      </c>
      <c r="D262" s="71">
        <v>530</v>
      </c>
      <c r="E262" s="71">
        <v>1005</v>
      </c>
      <c r="F262" s="71">
        <v>519</v>
      </c>
      <c r="G262" s="71">
        <v>986</v>
      </c>
      <c r="H262" s="71">
        <v>480</v>
      </c>
      <c r="I262" s="71">
        <v>781</v>
      </c>
      <c r="J262" s="71">
        <v>384</v>
      </c>
      <c r="K262" s="71">
        <v>709</v>
      </c>
      <c r="L262" s="71">
        <v>369</v>
      </c>
      <c r="M262" s="146">
        <v>4504</v>
      </c>
      <c r="N262" s="146">
        <v>2282</v>
      </c>
      <c r="O262" s="226" t="s">
        <v>2063</v>
      </c>
      <c r="P262" s="148" t="s">
        <v>90</v>
      </c>
      <c r="Q262" s="71">
        <v>88</v>
      </c>
      <c r="R262" s="71">
        <v>36</v>
      </c>
      <c r="S262" s="71">
        <v>63</v>
      </c>
      <c r="T262" s="71">
        <v>26</v>
      </c>
      <c r="U262" s="71">
        <v>95</v>
      </c>
      <c r="V262" s="71">
        <v>45</v>
      </c>
      <c r="W262" s="71">
        <v>59</v>
      </c>
      <c r="X262" s="71">
        <v>30</v>
      </c>
      <c r="Y262" s="71">
        <v>54</v>
      </c>
      <c r="Z262" s="71">
        <v>26</v>
      </c>
      <c r="AA262" s="146">
        <v>359</v>
      </c>
      <c r="AB262" s="146">
        <v>163</v>
      </c>
      <c r="AC262" s="226" t="s">
        <v>2063</v>
      </c>
      <c r="AD262" s="148" t="s">
        <v>90</v>
      </c>
      <c r="AE262" s="31">
        <v>29</v>
      </c>
      <c r="AF262" s="31">
        <v>29</v>
      </c>
      <c r="AG262" s="31">
        <v>29</v>
      </c>
      <c r="AH262" s="31">
        <v>28</v>
      </c>
      <c r="AI262" s="31">
        <v>28</v>
      </c>
      <c r="AJ262" s="146">
        <v>143</v>
      </c>
      <c r="AK262" s="125">
        <v>120</v>
      </c>
      <c r="AL262" s="71">
        <v>98</v>
      </c>
      <c r="AM262" s="71">
        <v>21</v>
      </c>
      <c r="AN262" s="71">
        <v>4</v>
      </c>
      <c r="AO262" s="71">
        <v>27</v>
      </c>
      <c r="AP262" s="226" t="s">
        <v>2063</v>
      </c>
      <c r="AQ262" s="148" t="s">
        <v>90</v>
      </c>
      <c r="AR262" s="71">
        <v>0</v>
      </c>
      <c r="AS262" s="71">
        <v>1331</v>
      </c>
      <c r="AT262" s="71">
        <v>157</v>
      </c>
      <c r="AU262" s="71">
        <v>160</v>
      </c>
      <c r="AV262" s="71">
        <v>16</v>
      </c>
      <c r="AW262" s="71">
        <v>17</v>
      </c>
      <c r="AX262" s="71">
        <v>127</v>
      </c>
      <c r="AY262" s="71">
        <v>125</v>
      </c>
      <c r="AZ262" s="71">
        <v>118</v>
      </c>
      <c r="BA262" s="226" t="s">
        <v>2063</v>
      </c>
      <c r="BB262" s="148" t="s">
        <v>90</v>
      </c>
      <c r="BC262" s="152">
        <v>118</v>
      </c>
      <c r="BD262" s="71">
        <v>78</v>
      </c>
      <c r="BE262" s="71">
        <v>3</v>
      </c>
      <c r="BF262" s="152">
        <v>20</v>
      </c>
      <c r="BG262" s="32">
        <v>8</v>
      </c>
      <c r="BH262" s="152">
        <v>138</v>
      </c>
      <c r="BI262" s="152">
        <v>86</v>
      </c>
      <c r="BJ262" s="226" t="s">
        <v>2063</v>
      </c>
      <c r="BK262" s="148" t="s">
        <v>90</v>
      </c>
      <c r="BL262" s="71">
        <v>225</v>
      </c>
      <c r="BM262" s="71">
        <v>148</v>
      </c>
      <c r="BN262" s="71">
        <v>296</v>
      </c>
      <c r="BO262" s="71">
        <v>1480</v>
      </c>
      <c r="BP262" s="71">
        <v>150</v>
      </c>
      <c r="BQ262" s="71">
        <v>334</v>
      </c>
      <c r="BR262" s="71">
        <v>604</v>
      </c>
      <c r="BS262" s="71">
        <v>150</v>
      </c>
      <c r="BT262" s="71">
        <v>36</v>
      </c>
      <c r="BU262" s="71">
        <v>42</v>
      </c>
      <c r="BV262" s="71">
        <v>27</v>
      </c>
      <c r="BW262" s="71">
        <v>0</v>
      </c>
      <c r="BX262" s="79"/>
      <c r="BY262" s="80" t="s">
        <v>2063</v>
      </c>
      <c r="BZ262" s="80" t="s">
        <v>2535</v>
      </c>
      <c r="CA262" s="78">
        <v>3853</v>
      </c>
    </row>
    <row r="263" spans="1:79">
      <c r="A263" s="226"/>
      <c r="B263" s="148" t="s">
        <v>91</v>
      </c>
      <c r="C263" s="71">
        <v>369</v>
      </c>
      <c r="D263" s="71">
        <v>183</v>
      </c>
      <c r="E263" s="71">
        <v>366</v>
      </c>
      <c r="F263" s="71">
        <v>178</v>
      </c>
      <c r="G263" s="71">
        <v>305</v>
      </c>
      <c r="H263" s="71">
        <v>139</v>
      </c>
      <c r="I263" s="71">
        <v>233</v>
      </c>
      <c r="J263" s="71">
        <v>122</v>
      </c>
      <c r="K263" s="71">
        <v>273</v>
      </c>
      <c r="L263" s="71">
        <v>130</v>
      </c>
      <c r="M263" s="146">
        <v>1546</v>
      </c>
      <c r="N263" s="146">
        <v>752</v>
      </c>
      <c r="O263" s="226"/>
      <c r="P263" s="148" t="s">
        <v>91</v>
      </c>
      <c r="Q263" s="71">
        <v>35</v>
      </c>
      <c r="R263" s="71">
        <v>13</v>
      </c>
      <c r="S263" s="71">
        <v>39</v>
      </c>
      <c r="T263" s="71">
        <v>17</v>
      </c>
      <c r="U263" s="71">
        <v>27</v>
      </c>
      <c r="V263" s="71">
        <v>16</v>
      </c>
      <c r="W263" s="71">
        <v>18</v>
      </c>
      <c r="X263" s="71">
        <v>6</v>
      </c>
      <c r="Y263" s="71">
        <v>29</v>
      </c>
      <c r="Z263" s="71">
        <v>19</v>
      </c>
      <c r="AA263" s="146">
        <v>148</v>
      </c>
      <c r="AB263" s="146">
        <v>71</v>
      </c>
      <c r="AC263" s="226"/>
      <c r="AD263" s="148" t="s">
        <v>91</v>
      </c>
      <c r="AE263" s="31">
        <v>10</v>
      </c>
      <c r="AF263" s="31">
        <v>9</v>
      </c>
      <c r="AG263" s="31">
        <v>9</v>
      </c>
      <c r="AH263" s="31">
        <v>9</v>
      </c>
      <c r="AI263" s="31">
        <v>10</v>
      </c>
      <c r="AJ263" s="146">
        <v>47</v>
      </c>
      <c r="AK263" s="125">
        <v>44</v>
      </c>
      <c r="AL263" s="71">
        <v>31</v>
      </c>
      <c r="AM263" s="71">
        <v>27</v>
      </c>
      <c r="AN263" s="71">
        <v>0</v>
      </c>
      <c r="AO263" s="71">
        <v>8</v>
      </c>
      <c r="AP263" s="226"/>
      <c r="AQ263" s="148" t="s">
        <v>91</v>
      </c>
      <c r="AR263" s="71">
        <v>39</v>
      </c>
      <c r="AS263" s="71">
        <v>322</v>
      </c>
      <c r="AT263" s="71">
        <v>198</v>
      </c>
      <c r="AU263" s="71">
        <v>51</v>
      </c>
      <c r="AV263" s="71">
        <v>5</v>
      </c>
      <c r="AW263" s="71">
        <v>10</v>
      </c>
      <c r="AX263" s="71">
        <v>56</v>
      </c>
      <c r="AY263" s="71">
        <v>48</v>
      </c>
      <c r="AZ263" s="71">
        <v>38</v>
      </c>
      <c r="BA263" s="226"/>
      <c r="BB263" s="148" t="s">
        <v>91</v>
      </c>
      <c r="BC263" s="152">
        <v>42</v>
      </c>
      <c r="BD263" s="71">
        <v>33</v>
      </c>
      <c r="BE263" s="71">
        <v>2</v>
      </c>
      <c r="BF263" s="152">
        <v>18</v>
      </c>
      <c r="BG263" s="32">
        <v>8</v>
      </c>
      <c r="BH263" s="152">
        <v>60</v>
      </c>
      <c r="BI263" s="152">
        <v>41</v>
      </c>
      <c r="BJ263" s="226"/>
      <c r="BK263" s="148" t="s">
        <v>91</v>
      </c>
      <c r="BL263" s="71">
        <v>0</v>
      </c>
      <c r="BM263" s="71">
        <v>0</v>
      </c>
      <c r="BN263" s="71">
        <v>0</v>
      </c>
      <c r="BO263" s="71">
        <v>0</v>
      </c>
      <c r="BP263" s="71">
        <v>0</v>
      </c>
      <c r="BQ263" s="71">
        <v>0</v>
      </c>
      <c r="BR263" s="71">
        <v>0</v>
      </c>
      <c r="BS263" s="71">
        <v>0</v>
      </c>
      <c r="BT263" s="71">
        <v>0</v>
      </c>
      <c r="BU263" s="71">
        <v>5</v>
      </c>
      <c r="BV263" s="71">
        <v>0</v>
      </c>
      <c r="BW263" s="71">
        <v>0</v>
      </c>
      <c r="BX263" s="79"/>
      <c r="BY263" s="80" t="s">
        <v>2063</v>
      </c>
      <c r="BZ263" s="80" t="s">
        <v>2536</v>
      </c>
      <c r="CA263" s="78">
        <v>1506</v>
      </c>
    </row>
    <row r="264" spans="1:79">
      <c r="A264" s="226"/>
      <c r="B264" s="25" t="s">
        <v>73</v>
      </c>
      <c r="C264" s="26">
        <v>1392</v>
      </c>
      <c r="D264" s="26">
        <v>713</v>
      </c>
      <c r="E264" s="26">
        <v>1371</v>
      </c>
      <c r="F264" s="26">
        <v>697</v>
      </c>
      <c r="G264" s="26">
        <v>1291</v>
      </c>
      <c r="H264" s="26">
        <v>619</v>
      </c>
      <c r="I264" s="26">
        <v>1014</v>
      </c>
      <c r="J264" s="26">
        <v>506</v>
      </c>
      <c r="K264" s="26">
        <v>982</v>
      </c>
      <c r="L264" s="26">
        <v>499</v>
      </c>
      <c r="M264" s="41">
        <v>6050</v>
      </c>
      <c r="N264" s="41">
        <v>3034</v>
      </c>
      <c r="O264" s="226"/>
      <c r="P264" s="42" t="s">
        <v>73</v>
      </c>
      <c r="Q264" s="26">
        <v>123</v>
      </c>
      <c r="R264" s="26">
        <v>49</v>
      </c>
      <c r="S264" s="26">
        <v>102</v>
      </c>
      <c r="T264" s="26">
        <v>43</v>
      </c>
      <c r="U264" s="26">
        <v>122</v>
      </c>
      <c r="V264" s="26">
        <v>61</v>
      </c>
      <c r="W264" s="26">
        <v>77</v>
      </c>
      <c r="X264" s="26">
        <v>36</v>
      </c>
      <c r="Y264" s="26">
        <v>83</v>
      </c>
      <c r="Z264" s="26">
        <v>45</v>
      </c>
      <c r="AA264" s="41">
        <v>507</v>
      </c>
      <c r="AB264" s="41">
        <v>234</v>
      </c>
      <c r="AC264" s="226"/>
      <c r="AD264" s="42" t="s">
        <v>73</v>
      </c>
      <c r="AE264" s="41">
        <v>39</v>
      </c>
      <c r="AF264" s="41">
        <v>38</v>
      </c>
      <c r="AG264" s="41">
        <v>38</v>
      </c>
      <c r="AH264" s="41">
        <v>37</v>
      </c>
      <c r="AI264" s="41">
        <v>38</v>
      </c>
      <c r="AJ264" s="41">
        <v>190</v>
      </c>
      <c r="AK264" s="26">
        <v>164</v>
      </c>
      <c r="AL264" s="26">
        <v>129</v>
      </c>
      <c r="AM264" s="26">
        <v>48</v>
      </c>
      <c r="AN264" s="26">
        <v>4</v>
      </c>
      <c r="AO264" s="26">
        <v>35</v>
      </c>
      <c r="AP264" s="226"/>
      <c r="AQ264" s="42" t="s">
        <v>73</v>
      </c>
      <c r="AR264" s="26">
        <v>39</v>
      </c>
      <c r="AS264" s="26">
        <v>1653</v>
      </c>
      <c r="AT264" s="26">
        <v>355</v>
      </c>
      <c r="AU264" s="26">
        <v>211</v>
      </c>
      <c r="AV264" s="26">
        <v>21</v>
      </c>
      <c r="AW264" s="26">
        <v>27</v>
      </c>
      <c r="AX264" s="26">
        <v>183</v>
      </c>
      <c r="AY264" s="26">
        <v>173</v>
      </c>
      <c r="AZ264" s="26">
        <v>156</v>
      </c>
      <c r="BA264" s="226"/>
      <c r="BB264" s="42" t="s">
        <v>73</v>
      </c>
      <c r="BC264" s="41">
        <v>160</v>
      </c>
      <c r="BD264" s="26">
        <v>111</v>
      </c>
      <c r="BE264" s="26">
        <v>5</v>
      </c>
      <c r="BF264" s="41">
        <v>38</v>
      </c>
      <c r="BG264" s="41">
        <v>16</v>
      </c>
      <c r="BH264" s="41">
        <v>198</v>
      </c>
      <c r="BI264" s="41">
        <v>127</v>
      </c>
      <c r="BJ264" s="226"/>
      <c r="BK264" s="42" t="s">
        <v>73</v>
      </c>
      <c r="BL264" s="41">
        <v>225</v>
      </c>
      <c r="BM264" s="41">
        <v>148</v>
      </c>
      <c r="BN264" s="41">
        <v>296</v>
      </c>
      <c r="BO264" s="41">
        <v>1480</v>
      </c>
      <c r="BP264" s="41">
        <v>150</v>
      </c>
      <c r="BQ264" s="41">
        <v>334</v>
      </c>
      <c r="BR264" s="41">
        <v>604</v>
      </c>
      <c r="BS264" s="41">
        <v>150</v>
      </c>
      <c r="BT264" s="41">
        <v>36</v>
      </c>
      <c r="BU264" s="41">
        <v>47</v>
      </c>
      <c r="BV264" s="41">
        <v>27</v>
      </c>
      <c r="BW264" s="41">
        <v>0</v>
      </c>
      <c r="BX264" s="79"/>
      <c r="BY264" s="80" t="s">
        <v>2063</v>
      </c>
      <c r="BZ264" s="80" t="s">
        <v>2537</v>
      </c>
      <c r="CA264" s="78">
        <v>5359</v>
      </c>
    </row>
    <row r="265" spans="1:79">
      <c r="A265" s="226" t="s">
        <v>186</v>
      </c>
      <c r="B265" s="148" t="s">
        <v>90</v>
      </c>
      <c r="C265" s="71">
        <v>0</v>
      </c>
      <c r="D265" s="71">
        <v>0</v>
      </c>
      <c r="E265" s="71">
        <v>0</v>
      </c>
      <c r="F265" s="71">
        <v>0</v>
      </c>
      <c r="G265" s="71">
        <v>0</v>
      </c>
      <c r="H265" s="71">
        <v>0</v>
      </c>
      <c r="I265" s="71">
        <v>0</v>
      </c>
      <c r="J265" s="71">
        <v>0</v>
      </c>
      <c r="K265" s="71">
        <v>0</v>
      </c>
      <c r="L265" s="71">
        <v>0</v>
      </c>
      <c r="M265" s="146">
        <v>0</v>
      </c>
      <c r="N265" s="146">
        <v>0</v>
      </c>
      <c r="O265" s="226" t="s">
        <v>186</v>
      </c>
      <c r="P265" s="148" t="s">
        <v>90</v>
      </c>
      <c r="Q265" s="71">
        <v>0</v>
      </c>
      <c r="R265" s="71">
        <v>0</v>
      </c>
      <c r="S265" s="71">
        <v>0</v>
      </c>
      <c r="T265" s="71">
        <v>0</v>
      </c>
      <c r="U265" s="71">
        <v>0</v>
      </c>
      <c r="V265" s="71">
        <v>0</v>
      </c>
      <c r="W265" s="71">
        <v>0</v>
      </c>
      <c r="X265" s="71">
        <v>0</v>
      </c>
      <c r="Y265" s="71">
        <v>0</v>
      </c>
      <c r="Z265" s="71">
        <v>0</v>
      </c>
      <c r="AA265" s="146">
        <v>0</v>
      </c>
      <c r="AB265" s="146">
        <v>0</v>
      </c>
      <c r="AC265" s="226" t="s">
        <v>186</v>
      </c>
      <c r="AD265" s="148" t="s">
        <v>90</v>
      </c>
      <c r="AE265" s="31">
        <v>0</v>
      </c>
      <c r="AF265" s="31">
        <v>0</v>
      </c>
      <c r="AG265" s="31">
        <v>0</v>
      </c>
      <c r="AH265" s="31">
        <v>0</v>
      </c>
      <c r="AI265" s="31">
        <v>0</v>
      </c>
      <c r="AJ265" s="146">
        <v>0</v>
      </c>
      <c r="AK265" s="125">
        <v>0</v>
      </c>
      <c r="AL265" s="71">
        <v>0</v>
      </c>
      <c r="AM265" s="71">
        <v>0</v>
      </c>
      <c r="AN265" s="71">
        <v>0</v>
      </c>
      <c r="AO265" s="71">
        <v>0</v>
      </c>
      <c r="AP265" s="226" t="s">
        <v>186</v>
      </c>
      <c r="AQ265" s="148" t="s">
        <v>90</v>
      </c>
      <c r="AR265" s="71">
        <v>0</v>
      </c>
      <c r="AS265" s="71">
        <v>0</v>
      </c>
      <c r="AT265" s="71">
        <v>0</v>
      </c>
      <c r="AU265" s="71">
        <v>0</v>
      </c>
      <c r="AV265" s="71">
        <v>0</v>
      </c>
      <c r="AW265" s="71">
        <v>0</v>
      </c>
      <c r="AX265" s="71">
        <v>0</v>
      </c>
      <c r="AY265" s="71">
        <v>0</v>
      </c>
      <c r="AZ265" s="71">
        <v>0</v>
      </c>
      <c r="BA265" s="226" t="s">
        <v>186</v>
      </c>
      <c r="BB265" s="148" t="s">
        <v>90</v>
      </c>
      <c r="BC265" s="152">
        <v>0</v>
      </c>
      <c r="BD265" s="71">
        <v>0</v>
      </c>
      <c r="BE265" s="71">
        <v>0</v>
      </c>
      <c r="BF265" s="152">
        <v>0</v>
      </c>
      <c r="BG265" s="32">
        <v>0</v>
      </c>
      <c r="BH265" s="152">
        <v>0</v>
      </c>
      <c r="BI265" s="152">
        <v>0</v>
      </c>
      <c r="BJ265" s="226" t="s">
        <v>186</v>
      </c>
      <c r="BK265" s="148" t="s">
        <v>90</v>
      </c>
      <c r="BL265" s="71">
        <v>0</v>
      </c>
      <c r="BM265" s="71">
        <v>0</v>
      </c>
      <c r="BN265" s="71">
        <v>0</v>
      </c>
      <c r="BO265" s="71">
        <v>0</v>
      </c>
      <c r="BP265" s="71">
        <v>0</v>
      </c>
      <c r="BQ265" s="71">
        <v>0</v>
      </c>
      <c r="BR265" s="71">
        <v>0</v>
      </c>
      <c r="BS265" s="71">
        <v>0</v>
      </c>
      <c r="BT265" s="71">
        <v>0</v>
      </c>
      <c r="BU265" s="71">
        <v>0</v>
      </c>
      <c r="BV265" s="71">
        <v>0</v>
      </c>
      <c r="BW265" s="71">
        <v>0</v>
      </c>
      <c r="BX265" s="79"/>
      <c r="BY265" s="80" t="s">
        <v>186</v>
      </c>
      <c r="BZ265" s="80" t="s">
        <v>2538</v>
      </c>
      <c r="CA265" s="78">
        <v>0</v>
      </c>
    </row>
    <row r="266" spans="1:79">
      <c r="A266" s="226"/>
      <c r="B266" s="148" t="s">
        <v>91</v>
      </c>
      <c r="C266" s="71">
        <v>5326</v>
      </c>
      <c r="D266" s="71">
        <v>2677</v>
      </c>
      <c r="E266" s="71">
        <v>5229</v>
      </c>
      <c r="F266" s="71">
        <v>2554</v>
      </c>
      <c r="G266" s="71">
        <v>4838</v>
      </c>
      <c r="H266" s="71">
        <v>2382</v>
      </c>
      <c r="I266" s="71">
        <v>4179</v>
      </c>
      <c r="J266" s="71">
        <v>2130</v>
      </c>
      <c r="K266" s="71">
        <v>3730</v>
      </c>
      <c r="L266" s="71">
        <v>1873</v>
      </c>
      <c r="M266" s="146">
        <v>23302</v>
      </c>
      <c r="N266" s="146">
        <v>11616</v>
      </c>
      <c r="O266" s="226"/>
      <c r="P266" s="148" t="s">
        <v>91</v>
      </c>
      <c r="Q266" s="71">
        <v>326</v>
      </c>
      <c r="R266" s="71">
        <v>151</v>
      </c>
      <c r="S266" s="71">
        <v>329</v>
      </c>
      <c r="T266" s="71">
        <v>123</v>
      </c>
      <c r="U266" s="71">
        <v>288</v>
      </c>
      <c r="V266" s="71">
        <v>124</v>
      </c>
      <c r="W266" s="71">
        <v>287</v>
      </c>
      <c r="X266" s="71">
        <v>116</v>
      </c>
      <c r="Y266" s="71">
        <v>161</v>
      </c>
      <c r="Z266" s="71">
        <v>70</v>
      </c>
      <c r="AA266" s="146">
        <v>1391</v>
      </c>
      <c r="AB266" s="146">
        <v>584</v>
      </c>
      <c r="AC266" s="226"/>
      <c r="AD266" s="148" t="s">
        <v>91</v>
      </c>
      <c r="AE266" s="31">
        <v>177</v>
      </c>
      <c r="AF266" s="31">
        <v>168</v>
      </c>
      <c r="AG266" s="31">
        <v>160</v>
      </c>
      <c r="AH266" s="31">
        <v>152</v>
      </c>
      <c r="AI266" s="31">
        <v>148</v>
      </c>
      <c r="AJ266" s="146">
        <v>805</v>
      </c>
      <c r="AK266" s="125">
        <v>715</v>
      </c>
      <c r="AL266" s="71">
        <v>685</v>
      </c>
      <c r="AM266" s="71">
        <v>585</v>
      </c>
      <c r="AN266" s="71">
        <v>26</v>
      </c>
      <c r="AO266" s="71">
        <v>129</v>
      </c>
      <c r="AP266" s="226"/>
      <c r="AQ266" s="148" t="s">
        <v>91</v>
      </c>
      <c r="AR266" s="71">
        <v>621</v>
      </c>
      <c r="AS266" s="71">
        <v>6270</v>
      </c>
      <c r="AT266" s="71">
        <v>3020</v>
      </c>
      <c r="AU266" s="71">
        <v>501</v>
      </c>
      <c r="AV266" s="71">
        <v>221</v>
      </c>
      <c r="AW266" s="71">
        <v>480</v>
      </c>
      <c r="AX266" s="71">
        <v>921</v>
      </c>
      <c r="AY266" s="71">
        <v>654</v>
      </c>
      <c r="AZ266" s="71">
        <v>621</v>
      </c>
      <c r="BA266" s="226"/>
      <c r="BB266" s="148" t="s">
        <v>91</v>
      </c>
      <c r="BC266" s="152">
        <v>708</v>
      </c>
      <c r="BD266" s="71">
        <v>615</v>
      </c>
      <c r="BE266" s="71">
        <v>87</v>
      </c>
      <c r="BF266" s="152">
        <v>268</v>
      </c>
      <c r="BG266" s="32">
        <v>168</v>
      </c>
      <c r="BH266" s="152">
        <v>976</v>
      </c>
      <c r="BI266" s="152">
        <v>783</v>
      </c>
      <c r="BJ266" s="226"/>
      <c r="BK266" s="148" t="s">
        <v>91</v>
      </c>
      <c r="BL266" s="71">
        <v>4046</v>
      </c>
      <c r="BM266" s="71">
        <v>76</v>
      </c>
      <c r="BN266" s="71">
        <v>1804</v>
      </c>
      <c r="BO266" s="71">
        <v>2284</v>
      </c>
      <c r="BP266" s="71">
        <v>508</v>
      </c>
      <c r="BQ266" s="71">
        <v>2195</v>
      </c>
      <c r="BR266" s="71">
        <v>3066</v>
      </c>
      <c r="BS266" s="71">
        <v>2270</v>
      </c>
      <c r="BT266" s="71">
        <v>262</v>
      </c>
      <c r="BU266" s="71">
        <v>220</v>
      </c>
      <c r="BV266" s="71">
        <v>167</v>
      </c>
      <c r="BW266" s="71">
        <v>304</v>
      </c>
      <c r="BX266" s="79"/>
      <c r="BY266" s="80" t="s">
        <v>186</v>
      </c>
      <c r="BZ266" s="80" t="s">
        <v>2539</v>
      </c>
      <c r="CA266" s="78">
        <v>25330</v>
      </c>
    </row>
    <row r="267" spans="1:79">
      <c r="A267" s="226"/>
      <c r="B267" s="25" t="s">
        <v>73</v>
      </c>
      <c r="C267" s="26">
        <v>5326</v>
      </c>
      <c r="D267" s="26">
        <v>2677</v>
      </c>
      <c r="E267" s="26">
        <v>5229</v>
      </c>
      <c r="F267" s="26">
        <v>2554</v>
      </c>
      <c r="G267" s="26">
        <v>4838</v>
      </c>
      <c r="H267" s="26">
        <v>2382</v>
      </c>
      <c r="I267" s="26">
        <v>4179</v>
      </c>
      <c r="J267" s="26">
        <v>2130</v>
      </c>
      <c r="K267" s="26">
        <v>3730</v>
      </c>
      <c r="L267" s="26">
        <v>1873</v>
      </c>
      <c r="M267" s="41">
        <v>23302</v>
      </c>
      <c r="N267" s="41">
        <v>11616</v>
      </c>
      <c r="O267" s="226"/>
      <c r="P267" s="42" t="s">
        <v>73</v>
      </c>
      <c r="Q267" s="26">
        <v>326</v>
      </c>
      <c r="R267" s="26">
        <v>151</v>
      </c>
      <c r="S267" s="26">
        <v>329</v>
      </c>
      <c r="T267" s="26">
        <v>123</v>
      </c>
      <c r="U267" s="26">
        <v>288</v>
      </c>
      <c r="V267" s="26">
        <v>124</v>
      </c>
      <c r="W267" s="26">
        <v>287</v>
      </c>
      <c r="X267" s="26">
        <v>116</v>
      </c>
      <c r="Y267" s="26">
        <v>161</v>
      </c>
      <c r="Z267" s="26">
        <v>70</v>
      </c>
      <c r="AA267" s="41">
        <v>1391</v>
      </c>
      <c r="AB267" s="41">
        <v>584</v>
      </c>
      <c r="AC267" s="226"/>
      <c r="AD267" s="42" t="s">
        <v>73</v>
      </c>
      <c r="AE267" s="41">
        <v>177</v>
      </c>
      <c r="AF267" s="41">
        <v>168</v>
      </c>
      <c r="AG267" s="41">
        <v>160</v>
      </c>
      <c r="AH267" s="41">
        <v>152</v>
      </c>
      <c r="AI267" s="41">
        <v>148</v>
      </c>
      <c r="AJ267" s="41">
        <v>805</v>
      </c>
      <c r="AK267" s="26">
        <v>715</v>
      </c>
      <c r="AL267" s="26">
        <v>685</v>
      </c>
      <c r="AM267" s="26">
        <v>585</v>
      </c>
      <c r="AN267" s="26">
        <v>26</v>
      </c>
      <c r="AO267" s="26">
        <v>129</v>
      </c>
      <c r="AP267" s="226"/>
      <c r="AQ267" s="42" t="s">
        <v>73</v>
      </c>
      <c r="AR267" s="26">
        <v>621</v>
      </c>
      <c r="AS267" s="26">
        <v>6270</v>
      </c>
      <c r="AT267" s="26">
        <v>3020</v>
      </c>
      <c r="AU267" s="26">
        <v>501</v>
      </c>
      <c r="AV267" s="26">
        <v>221</v>
      </c>
      <c r="AW267" s="26">
        <v>480</v>
      </c>
      <c r="AX267" s="26">
        <v>921</v>
      </c>
      <c r="AY267" s="26">
        <v>654</v>
      </c>
      <c r="AZ267" s="26">
        <v>621</v>
      </c>
      <c r="BA267" s="226"/>
      <c r="BB267" s="42" t="s">
        <v>73</v>
      </c>
      <c r="BC267" s="41">
        <v>708</v>
      </c>
      <c r="BD267" s="26">
        <v>615</v>
      </c>
      <c r="BE267" s="26">
        <v>87</v>
      </c>
      <c r="BF267" s="41">
        <v>268</v>
      </c>
      <c r="BG267" s="41">
        <v>168</v>
      </c>
      <c r="BH267" s="41">
        <v>976</v>
      </c>
      <c r="BI267" s="41">
        <v>783</v>
      </c>
      <c r="BJ267" s="226"/>
      <c r="BK267" s="42" t="s">
        <v>73</v>
      </c>
      <c r="BL267" s="41">
        <v>4046</v>
      </c>
      <c r="BM267" s="41">
        <v>76</v>
      </c>
      <c r="BN267" s="41">
        <v>1804</v>
      </c>
      <c r="BO267" s="41">
        <v>2284</v>
      </c>
      <c r="BP267" s="41">
        <v>508</v>
      </c>
      <c r="BQ267" s="41">
        <v>2195</v>
      </c>
      <c r="BR267" s="41">
        <v>3066</v>
      </c>
      <c r="BS267" s="41">
        <v>2270</v>
      </c>
      <c r="BT267" s="41">
        <v>262</v>
      </c>
      <c r="BU267" s="41">
        <v>220</v>
      </c>
      <c r="BV267" s="41">
        <v>167</v>
      </c>
      <c r="BW267" s="41">
        <v>304</v>
      </c>
      <c r="BX267" s="79"/>
      <c r="BY267" s="80" t="s">
        <v>186</v>
      </c>
      <c r="BZ267" s="80" t="s">
        <v>2540</v>
      </c>
      <c r="CA267" s="78">
        <v>25330</v>
      </c>
    </row>
    <row r="268" spans="1:79">
      <c r="A268" s="226" t="s">
        <v>187</v>
      </c>
      <c r="B268" s="148" t="s">
        <v>90</v>
      </c>
      <c r="C268" s="71">
        <v>473</v>
      </c>
      <c r="D268" s="71">
        <v>225</v>
      </c>
      <c r="E268" s="71">
        <v>398</v>
      </c>
      <c r="F268" s="71">
        <v>201</v>
      </c>
      <c r="G268" s="71">
        <v>414</v>
      </c>
      <c r="H268" s="71">
        <v>219</v>
      </c>
      <c r="I268" s="71">
        <v>329</v>
      </c>
      <c r="J268" s="71">
        <v>167</v>
      </c>
      <c r="K268" s="71">
        <v>275</v>
      </c>
      <c r="L268" s="71">
        <v>145</v>
      </c>
      <c r="M268" s="146">
        <v>1889</v>
      </c>
      <c r="N268" s="146">
        <v>957</v>
      </c>
      <c r="O268" s="226" t="s">
        <v>187</v>
      </c>
      <c r="P268" s="148" t="s">
        <v>90</v>
      </c>
      <c r="Q268" s="71">
        <v>33</v>
      </c>
      <c r="R268" s="71">
        <v>19</v>
      </c>
      <c r="S268" s="71">
        <v>30</v>
      </c>
      <c r="T268" s="71">
        <v>15</v>
      </c>
      <c r="U268" s="71">
        <v>26</v>
      </c>
      <c r="V268" s="71">
        <v>17</v>
      </c>
      <c r="W268" s="71">
        <v>14</v>
      </c>
      <c r="X268" s="71">
        <v>4</v>
      </c>
      <c r="Y268" s="71">
        <v>11</v>
      </c>
      <c r="Z268" s="71">
        <v>7</v>
      </c>
      <c r="AA268" s="146">
        <v>114</v>
      </c>
      <c r="AB268" s="146">
        <v>62</v>
      </c>
      <c r="AC268" s="226" t="s">
        <v>187</v>
      </c>
      <c r="AD268" s="148" t="s">
        <v>90</v>
      </c>
      <c r="AE268" s="31">
        <v>19</v>
      </c>
      <c r="AF268" s="31">
        <v>19</v>
      </c>
      <c r="AG268" s="31">
        <v>18</v>
      </c>
      <c r="AH268" s="31">
        <v>18</v>
      </c>
      <c r="AI268" s="31">
        <v>17</v>
      </c>
      <c r="AJ268" s="146">
        <v>91</v>
      </c>
      <c r="AK268" s="125">
        <v>63</v>
      </c>
      <c r="AL268" s="71">
        <v>59</v>
      </c>
      <c r="AM268" s="71">
        <v>20</v>
      </c>
      <c r="AN268" s="71">
        <v>2</v>
      </c>
      <c r="AO268" s="71">
        <v>19</v>
      </c>
      <c r="AP268" s="226" t="s">
        <v>187</v>
      </c>
      <c r="AQ268" s="148" t="s">
        <v>90</v>
      </c>
      <c r="AR268" s="71">
        <v>56</v>
      </c>
      <c r="AS268" s="71">
        <v>664</v>
      </c>
      <c r="AT268" s="71">
        <v>131</v>
      </c>
      <c r="AU268" s="71">
        <v>33</v>
      </c>
      <c r="AV268" s="71">
        <v>10</v>
      </c>
      <c r="AW268" s="71">
        <v>24</v>
      </c>
      <c r="AX268" s="71">
        <v>59</v>
      </c>
      <c r="AY268" s="71">
        <v>52</v>
      </c>
      <c r="AZ268" s="71">
        <v>55</v>
      </c>
      <c r="BA268" s="226" t="s">
        <v>187</v>
      </c>
      <c r="BB268" s="148" t="s">
        <v>90</v>
      </c>
      <c r="BC268" s="152">
        <v>59</v>
      </c>
      <c r="BD268" s="71">
        <v>37</v>
      </c>
      <c r="BE268" s="71">
        <v>12</v>
      </c>
      <c r="BF268" s="152">
        <v>10</v>
      </c>
      <c r="BG268" s="32">
        <v>8</v>
      </c>
      <c r="BH268" s="152">
        <v>69</v>
      </c>
      <c r="BI268" s="152">
        <v>45</v>
      </c>
      <c r="BJ268" s="226" t="s">
        <v>187</v>
      </c>
      <c r="BK268" s="148" t="s">
        <v>90</v>
      </c>
      <c r="BL268" s="71">
        <v>318</v>
      </c>
      <c r="BM268" s="71">
        <v>22</v>
      </c>
      <c r="BN268" s="71">
        <v>294</v>
      </c>
      <c r="BO268" s="71">
        <v>428</v>
      </c>
      <c r="BP268" s="71">
        <v>76</v>
      </c>
      <c r="BQ268" s="71">
        <v>138</v>
      </c>
      <c r="BR268" s="71">
        <v>275</v>
      </c>
      <c r="BS268" s="71">
        <v>60</v>
      </c>
      <c r="BT268" s="71">
        <v>30</v>
      </c>
      <c r="BU268" s="71">
        <v>50</v>
      </c>
      <c r="BV268" s="71">
        <v>24</v>
      </c>
      <c r="BW268" s="71">
        <v>81</v>
      </c>
      <c r="BX268" s="79"/>
      <c r="BY268" s="80" t="s">
        <v>187</v>
      </c>
      <c r="BZ268" s="80" t="s">
        <v>2541</v>
      </c>
      <c r="CA268" s="78">
        <v>1959</v>
      </c>
    </row>
    <row r="269" spans="1:79">
      <c r="A269" s="226"/>
      <c r="B269" s="148" t="s">
        <v>91</v>
      </c>
      <c r="C269" s="71">
        <v>0</v>
      </c>
      <c r="D269" s="71">
        <v>0</v>
      </c>
      <c r="E269" s="71">
        <v>0</v>
      </c>
      <c r="F269" s="71">
        <v>0</v>
      </c>
      <c r="G269" s="71">
        <v>0</v>
      </c>
      <c r="H269" s="71">
        <v>0</v>
      </c>
      <c r="I269" s="71">
        <v>0</v>
      </c>
      <c r="J269" s="71">
        <v>0</v>
      </c>
      <c r="K269" s="71">
        <v>0</v>
      </c>
      <c r="L269" s="71">
        <v>0</v>
      </c>
      <c r="M269" s="146">
        <v>0</v>
      </c>
      <c r="N269" s="146">
        <v>0</v>
      </c>
      <c r="O269" s="226"/>
      <c r="P269" s="148" t="s">
        <v>91</v>
      </c>
      <c r="Q269" s="71">
        <v>0</v>
      </c>
      <c r="R269" s="71">
        <v>0</v>
      </c>
      <c r="S269" s="71">
        <v>0</v>
      </c>
      <c r="T269" s="71">
        <v>0</v>
      </c>
      <c r="U269" s="71">
        <v>0</v>
      </c>
      <c r="V269" s="71">
        <v>0</v>
      </c>
      <c r="W269" s="71">
        <v>0</v>
      </c>
      <c r="X269" s="71">
        <v>0</v>
      </c>
      <c r="Y269" s="71">
        <v>0</v>
      </c>
      <c r="Z269" s="71">
        <v>0</v>
      </c>
      <c r="AA269" s="146">
        <v>0</v>
      </c>
      <c r="AB269" s="146">
        <v>0</v>
      </c>
      <c r="AC269" s="226"/>
      <c r="AD269" s="148" t="s">
        <v>91</v>
      </c>
      <c r="AE269" s="31">
        <v>0</v>
      </c>
      <c r="AF269" s="31">
        <v>0</v>
      </c>
      <c r="AG269" s="31">
        <v>0</v>
      </c>
      <c r="AH269" s="31">
        <v>0</v>
      </c>
      <c r="AI269" s="31">
        <v>0</v>
      </c>
      <c r="AJ269" s="146">
        <v>0</v>
      </c>
      <c r="AK269" s="125">
        <v>0</v>
      </c>
      <c r="AL269" s="71">
        <v>0</v>
      </c>
      <c r="AM269" s="71">
        <v>0</v>
      </c>
      <c r="AN269" s="71">
        <v>0</v>
      </c>
      <c r="AO269" s="71">
        <v>0</v>
      </c>
      <c r="AP269" s="226"/>
      <c r="AQ269" s="148" t="s">
        <v>91</v>
      </c>
      <c r="AR269" s="71">
        <v>0</v>
      </c>
      <c r="AS269" s="71">
        <v>0</v>
      </c>
      <c r="AT269" s="71">
        <v>0</v>
      </c>
      <c r="AU269" s="71">
        <v>0</v>
      </c>
      <c r="AV269" s="71">
        <v>0</v>
      </c>
      <c r="AW269" s="71">
        <v>0</v>
      </c>
      <c r="AX269" s="71">
        <v>0</v>
      </c>
      <c r="AY269" s="71">
        <v>0</v>
      </c>
      <c r="AZ269" s="71">
        <v>0</v>
      </c>
      <c r="BA269" s="226"/>
      <c r="BB269" s="148" t="s">
        <v>91</v>
      </c>
      <c r="BC269" s="152">
        <v>0</v>
      </c>
      <c r="BD269" s="71">
        <v>0</v>
      </c>
      <c r="BE269" s="71">
        <v>0</v>
      </c>
      <c r="BF269" s="152">
        <v>0</v>
      </c>
      <c r="BG269" s="32">
        <v>0</v>
      </c>
      <c r="BH269" s="152">
        <v>0</v>
      </c>
      <c r="BI269" s="152">
        <v>0</v>
      </c>
      <c r="BJ269" s="226"/>
      <c r="BK269" s="148" t="s">
        <v>91</v>
      </c>
      <c r="BL269" s="71">
        <v>0</v>
      </c>
      <c r="BM269" s="71">
        <v>0</v>
      </c>
      <c r="BN269" s="71">
        <v>0</v>
      </c>
      <c r="BO269" s="71">
        <v>0</v>
      </c>
      <c r="BP269" s="71">
        <v>0</v>
      </c>
      <c r="BQ269" s="71">
        <v>0</v>
      </c>
      <c r="BR269" s="71">
        <v>0</v>
      </c>
      <c r="BS269" s="71">
        <v>0</v>
      </c>
      <c r="BT269" s="71">
        <v>0</v>
      </c>
      <c r="BU269" s="71">
        <v>0</v>
      </c>
      <c r="BV269" s="71">
        <v>0</v>
      </c>
      <c r="BW269" s="71">
        <v>0</v>
      </c>
      <c r="BX269" s="79"/>
      <c r="BY269" s="80" t="s">
        <v>187</v>
      </c>
      <c r="BZ269" s="80" t="s">
        <v>2542</v>
      </c>
      <c r="CA269" s="78">
        <v>0</v>
      </c>
    </row>
    <row r="270" spans="1:79">
      <c r="A270" s="226"/>
      <c r="B270" s="25" t="s">
        <v>73</v>
      </c>
      <c r="C270" s="26">
        <v>473</v>
      </c>
      <c r="D270" s="26">
        <v>225</v>
      </c>
      <c r="E270" s="26">
        <v>398</v>
      </c>
      <c r="F270" s="26">
        <v>201</v>
      </c>
      <c r="G270" s="26">
        <v>414</v>
      </c>
      <c r="H270" s="26">
        <v>219</v>
      </c>
      <c r="I270" s="26">
        <v>329</v>
      </c>
      <c r="J270" s="26">
        <v>167</v>
      </c>
      <c r="K270" s="26">
        <v>275</v>
      </c>
      <c r="L270" s="26">
        <v>145</v>
      </c>
      <c r="M270" s="41">
        <v>1889</v>
      </c>
      <c r="N270" s="41">
        <v>957</v>
      </c>
      <c r="O270" s="226"/>
      <c r="P270" s="42" t="s">
        <v>73</v>
      </c>
      <c r="Q270" s="26">
        <v>33</v>
      </c>
      <c r="R270" s="26">
        <v>19</v>
      </c>
      <c r="S270" s="26">
        <v>30</v>
      </c>
      <c r="T270" s="26">
        <v>15</v>
      </c>
      <c r="U270" s="26">
        <v>26</v>
      </c>
      <c r="V270" s="26">
        <v>17</v>
      </c>
      <c r="W270" s="26">
        <v>14</v>
      </c>
      <c r="X270" s="26">
        <v>4</v>
      </c>
      <c r="Y270" s="26">
        <v>11</v>
      </c>
      <c r="Z270" s="26">
        <v>7</v>
      </c>
      <c r="AA270" s="41">
        <v>114</v>
      </c>
      <c r="AB270" s="41">
        <v>62</v>
      </c>
      <c r="AC270" s="226"/>
      <c r="AD270" s="42" t="s">
        <v>73</v>
      </c>
      <c r="AE270" s="41">
        <v>19</v>
      </c>
      <c r="AF270" s="41">
        <v>19</v>
      </c>
      <c r="AG270" s="41">
        <v>18</v>
      </c>
      <c r="AH270" s="41">
        <v>18</v>
      </c>
      <c r="AI270" s="41">
        <v>17</v>
      </c>
      <c r="AJ270" s="41">
        <v>91</v>
      </c>
      <c r="AK270" s="26">
        <v>63</v>
      </c>
      <c r="AL270" s="26">
        <v>59</v>
      </c>
      <c r="AM270" s="26">
        <v>20</v>
      </c>
      <c r="AN270" s="26">
        <v>2</v>
      </c>
      <c r="AO270" s="26">
        <v>19</v>
      </c>
      <c r="AP270" s="226"/>
      <c r="AQ270" s="42" t="s">
        <v>73</v>
      </c>
      <c r="AR270" s="26">
        <v>56</v>
      </c>
      <c r="AS270" s="26">
        <v>664</v>
      </c>
      <c r="AT270" s="26">
        <v>131</v>
      </c>
      <c r="AU270" s="26">
        <v>33</v>
      </c>
      <c r="AV270" s="26">
        <v>10</v>
      </c>
      <c r="AW270" s="26">
        <v>24</v>
      </c>
      <c r="AX270" s="26">
        <v>59</v>
      </c>
      <c r="AY270" s="26">
        <v>52</v>
      </c>
      <c r="AZ270" s="26">
        <v>55</v>
      </c>
      <c r="BA270" s="226"/>
      <c r="BB270" s="42" t="s">
        <v>73</v>
      </c>
      <c r="BC270" s="41">
        <v>59</v>
      </c>
      <c r="BD270" s="26">
        <v>37</v>
      </c>
      <c r="BE270" s="26">
        <v>12</v>
      </c>
      <c r="BF270" s="41">
        <v>10</v>
      </c>
      <c r="BG270" s="41">
        <v>8</v>
      </c>
      <c r="BH270" s="41">
        <v>69</v>
      </c>
      <c r="BI270" s="41">
        <v>45</v>
      </c>
      <c r="BJ270" s="226"/>
      <c r="BK270" s="42" t="s">
        <v>73</v>
      </c>
      <c r="BL270" s="41">
        <v>318</v>
      </c>
      <c r="BM270" s="41">
        <v>22</v>
      </c>
      <c r="BN270" s="41">
        <v>294</v>
      </c>
      <c r="BO270" s="41">
        <v>428</v>
      </c>
      <c r="BP270" s="41">
        <v>76</v>
      </c>
      <c r="BQ270" s="41">
        <v>138</v>
      </c>
      <c r="BR270" s="41">
        <v>275</v>
      </c>
      <c r="BS270" s="41">
        <v>60</v>
      </c>
      <c r="BT270" s="41">
        <v>30</v>
      </c>
      <c r="BU270" s="41">
        <v>50</v>
      </c>
      <c r="BV270" s="41">
        <v>24</v>
      </c>
      <c r="BW270" s="41">
        <v>81</v>
      </c>
      <c r="BX270" s="79"/>
      <c r="BY270" s="80" t="s">
        <v>187</v>
      </c>
      <c r="BZ270" s="80" t="s">
        <v>2543</v>
      </c>
      <c r="CA270" s="78">
        <v>1959</v>
      </c>
    </row>
    <row r="271" spans="1:79">
      <c r="A271" s="226" t="s">
        <v>188</v>
      </c>
      <c r="B271" s="148" t="s">
        <v>90</v>
      </c>
      <c r="C271" s="71">
        <v>576</v>
      </c>
      <c r="D271" s="71">
        <v>270</v>
      </c>
      <c r="E271" s="71">
        <v>509</v>
      </c>
      <c r="F271" s="71">
        <v>246</v>
      </c>
      <c r="G271" s="71">
        <v>454</v>
      </c>
      <c r="H271" s="71">
        <v>228</v>
      </c>
      <c r="I271" s="71">
        <v>401</v>
      </c>
      <c r="J271" s="71">
        <v>228</v>
      </c>
      <c r="K271" s="71">
        <v>335</v>
      </c>
      <c r="L271" s="71">
        <v>189</v>
      </c>
      <c r="M271" s="146">
        <v>2275</v>
      </c>
      <c r="N271" s="146">
        <v>1161</v>
      </c>
      <c r="O271" s="226" t="s">
        <v>188</v>
      </c>
      <c r="P271" s="148" t="s">
        <v>90</v>
      </c>
      <c r="Q271" s="71">
        <v>75</v>
      </c>
      <c r="R271" s="71">
        <v>31</v>
      </c>
      <c r="S271" s="71">
        <v>49</v>
      </c>
      <c r="T271" s="71">
        <v>22</v>
      </c>
      <c r="U271" s="71">
        <v>69</v>
      </c>
      <c r="V271" s="71">
        <v>26</v>
      </c>
      <c r="W271" s="71">
        <v>50</v>
      </c>
      <c r="X271" s="71">
        <v>27</v>
      </c>
      <c r="Y271" s="71">
        <v>20</v>
      </c>
      <c r="Z271" s="71">
        <v>10</v>
      </c>
      <c r="AA271" s="146">
        <v>263</v>
      </c>
      <c r="AB271" s="146">
        <v>116</v>
      </c>
      <c r="AC271" s="226" t="s">
        <v>188</v>
      </c>
      <c r="AD271" s="148" t="s">
        <v>90</v>
      </c>
      <c r="AE271" s="31">
        <v>13</v>
      </c>
      <c r="AF271" s="31">
        <v>13</v>
      </c>
      <c r="AG271" s="31">
        <v>11</v>
      </c>
      <c r="AH271" s="31">
        <v>11</v>
      </c>
      <c r="AI271" s="31">
        <v>10</v>
      </c>
      <c r="AJ271" s="146">
        <v>58</v>
      </c>
      <c r="AK271" s="125">
        <v>51</v>
      </c>
      <c r="AL271" s="71">
        <v>37</v>
      </c>
      <c r="AM271" s="71">
        <v>14</v>
      </c>
      <c r="AN271" s="71">
        <v>6</v>
      </c>
      <c r="AO271" s="71">
        <v>10</v>
      </c>
      <c r="AP271" s="226" t="s">
        <v>188</v>
      </c>
      <c r="AQ271" s="148" t="s">
        <v>90</v>
      </c>
      <c r="AR271" s="71">
        <v>0</v>
      </c>
      <c r="AS271" s="71">
        <v>473</v>
      </c>
      <c r="AT271" s="71">
        <v>314</v>
      </c>
      <c r="AU271" s="71">
        <v>22</v>
      </c>
      <c r="AV271" s="71">
        <v>8</v>
      </c>
      <c r="AW271" s="71">
        <v>7</v>
      </c>
      <c r="AX271" s="71">
        <v>53</v>
      </c>
      <c r="AY271" s="71">
        <v>34</v>
      </c>
      <c r="AZ271" s="71">
        <v>40</v>
      </c>
      <c r="BA271" s="226" t="s">
        <v>188</v>
      </c>
      <c r="BB271" s="148" t="s">
        <v>90</v>
      </c>
      <c r="BC271" s="152">
        <v>53</v>
      </c>
      <c r="BD271" s="71">
        <v>32</v>
      </c>
      <c r="BE271" s="71">
        <v>2</v>
      </c>
      <c r="BF271" s="152">
        <v>9</v>
      </c>
      <c r="BG271" s="32">
        <v>4</v>
      </c>
      <c r="BH271" s="152">
        <v>62</v>
      </c>
      <c r="BI271" s="152">
        <v>36</v>
      </c>
      <c r="BJ271" s="226" t="s">
        <v>188</v>
      </c>
      <c r="BK271" s="148" t="s">
        <v>90</v>
      </c>
      <c r="BL271" s="71">
        <v>88</v>
      </c>
      <c r="BM271" s="71">
        <v>3</v>
      </c>
      <c r="BN271" s="71">
        <v>21</v>
      </c>
      <c r="BO271" s="71">
        <v>100</v>
      </c>
      <c r="BP271" s="71">
        <v>44</v>
      </c>
      <c r="BQ271" s="71">
        <v>52</v>
      </c>
      <c r="BR271" s="71">
        <v>106</v>
      </c>
      <c r="BS271" s="71">
        <v>84</v>
      </c>
      <c r="BT271" s="71">
        <v>19</v>
      </c>
      <c r="BU271" s="71">
        <v>38</v>
      </c>
      <c r="BV271" s="71">
        <v>20</v>
      </c>
      <c r="BW271" s="71">
        <v>0</v>
      </c>
      <c r="BX271" s="79"/>
      <c r="BY271" s="80" t="s">
        <v>188</v>
      </c>
      <c r="BZ271" s="80" t="s">
        <v>2544</v>
      </c>
      <c r="CA271" s="78">
        <v>2016</v>
      </c>
    </row>
    <row r="272" spans="1:79">
      <c r="A272" s="226"/>
      <c r="B272" s="148" t="s">
        <v>91</v>
      </c>
      <c r="C272" s="71">
        <v>471</v>
      </c>
      <c r="D272" s="71">
        <v>235</v>
      </c>
      <c r="E272" s="71">
        <v>478</v>
      </c>
      <c r="F272" s="71">
        <v>213</v>
      </c>
      <c r="G272" s="71">
        <v>351</v>
      </c>
      <c r="H272" s="71">
        <v>165</v>
      </c>
      <c r="I272" s="71">
        <v>335</v>
      </c>
      <c r="J272" s="71">
        <v>154</v>
      </c>
      <c r="K272" s="71">
        <v>285</v>
      </c>
      <c r="L272" s="71">
        <v>147</v>
      </c>
      <c r="M272" s="146">
        <v>1920</v>
      </c>
      <c r="N272" s="146">
        <v>914</v>
      </c>
      <c r="O272" s="226"/>
      <c r="P272" s="148" t="s">
        <v>91</v>
      </c>
      <c r="Q272" s="71">
        <v>8</v>
      </c>
      <c r="R272" s="71">
        <v>5</v>
      </c>
      <c r="S272" s="71">
        <v>34</v>
      </c>
      <c r="T272" s="71">
        <v>12</v>
      </c>
      <c r="U272" s="71">
        <v>23</v>
      </c>
      <c r="V272" s="71">
        <v>14</v>
      </c>
      <c r="W272" s="71">
        <v>23</v>
      </c>
      <c r="X272" s="71">
        <v>7</v>
      </c>
      <c r="Y272" s="71">
        <v>16</v>
      </c>
      <c r="Z272" s="71">
        <v>7</v>
      </c>
      <c r="AA272" s="146">
        <v>104</v>
      </c>
      <c r="AB272" s="146">
        <v>45</v>
      </c>
      <c r="AC272" s="226"/>
      <c r="AD272" s="148" t="s">
        <v>91</v>
      </c>
      <c r="AE272" s="31">
        <v>15</v>
      </c>
      <c r="AF272" s="31">
        <v>16</v>
      </c>
      <c r="AG272" s="31">
        <v>15</v>
      </c>
      <c r="AH272" s="31">
        <v>14</v>
      </c>
      <c r="AI272" s="31">
        <v>14</v>
      </c>
      <c r="AJ272" s="146">
        <v>74</v>
      </c>
      <c r="AK272" s="125">
        <v>64</v>
      </c>
      <c r="AL272" s="71">
        <v>59</v>
      </c>
      <c r="AM272" s="71">
        <v>53</v>
      </c>
      <c r="AN272" s="71">
        <v>2</v>
      </c>
      <c r="AO272" s="71">
        <v>15</v>
      </c>
      <c r="AP272" s="226"/>
      <c r="AQ272" s="148" t="s">
        <v>91</v>
      </c>
      <c r="AR272" s="71">
        <v>2</v>
      </c>
      <c r="AS272" s="71">
        <v>528</v>
      </c>
      <c r="AT272" s="71">
        <v>218</v>
      </c>
      <c r="AU272" s="71">
        <v>49</v>
      </c>
      <c r="AV272" s="71">
        <v>0</v>
      </c>
      <c r="AW272" s="71">
        <v>29</v>
      </c>
      <c r="AX272" s="71">
        <v>70</v>
      </c>
      <c r="AY272" s="71">
        <v>55</v>
      </c>
      <c r="AZ272" s="71">
        <v>54</v>
      </c>
      <c r="BA272" s="226"/>
      <c r="BB272" s="148" t="s">
        <v>91</v>
      </c>
      <c r="BC272" s="152">
        <v>62</v>
      </c>
      <c r="BD272" s="71">
        <v>47</v>
      </c>
      <c r="BE272" s="71">
        <v>4</v>
      </c>
      <c r="BF272" s="152">
        <v>22</v>
      </c>
      <c r="BG272" s="32">
        <v>8</v>
      </c>
      <c r="BH272" s="152">
        <v>84</v>
      </c>
      <c r="BI272" s="152">
        <v>55</v>
      </c>
      <c r="BJ272" s="226"/>
      <c r="BK272" s="148" t="s">
        <v>91</v>
      </c>
      <c r="BL272" s="71">
        <v>66</v>
      </c>
      <c r="BM272" s="71">
        <v>73</v>
      </c>
      <c r="BN272" s="71">
        <v>211</v>
      </c>
      <c r="BO272" s="71">
        <v>279</v>
      </c>
      <c r="BP272" s="71">
        <v>9</v>
      </c>
      <c r="BQ272" s="71">
        <v>178</v>
      </c>
      <c r="BR272" s="71">
        <v>131</v>
      </c>
      <c r="BS272" s="71">
        <v>15</v>
      </c>
      <c r="BT272" s="71">
        <v>12</v>
      </c>
      <c r="BU272" s="71">
        <v>50</v>
      </c>
      <c r="BV272" s="71">
        <v>15</v>
      </c>
      <c r="BW272" s="71">
        <v>14</v>
      </c>
      <c r="BX272" s="79"/>
      <c r="BY272" s="80" t="s">
        <v>188</v>
      </c>
      <c r="BZ272" s="80" t="s">
        <v>2545</v>
      </c>
      <c r="CA272" s="78">
        <v>1908</v>
      </c>
    </row>
    <row r="273" spans="1:79">
      <c r="A273" s="226"/>
      <c r="B273" s="25" t="s">
        <v>73</v>
      </c>
      <c r="C273" s="26">
        <v>1047</v>
      </c>
      <c r="D273" s="26">
        <v>505</v>
      </c>
      <c r="E273" s="26">
        <v>987</v>
      </c>
      <c r="F273" s="26">
        <v>459</v>
      </c>
      <c r="G273" s="26">
        <v>805</v>
      </c>
      <c r="H273" s="26">
        <v>393</v>
      </c>
      <c r="I273" s="26">
        <v>736</v>
      </c>
      <c r="J273" s="26">
        <v>382</v>
      </c>
      <c r="K273" s="26">
        <v>620</v>
      </c>
      <c r="L273" s="26">
        <v>336</v>
      </c>
      <c r="M273" s="41">
        <v>4195</v>
      </c>
      <c r="N273" s="41">
        <v>2075</v>
      </c>
      <c r="O273" s="226"/>
      <c r="P273" s="42" t="s">
        <v>73</v>
      </c>
      <c r="Q273" s="26">
        <v>83</v>
      </c>
      <c r="R273" s="26">
        <v>36</v>
      </c>
      <c r="S273" s="26">
        <v>83</v>
      </c>
      <c r="T273" s="26">
        <v>34</v>
      </c>
      <c r="U273" s="26">
        <v>92</v>
      </c>
      <c r="V273" s="26">
        <v>40</v>
      </c>
      <c r="W273" s="26">
        <v>73</v>
      </c>
      <c r="X273" s="26">
        <v>34</v>
      </c>
      <c r="Y273" s="26">
        <v>36</v>
      </c>
      <c r="Z273" s="26">
        <v>17</v>
      </c>
      <c r="AA273" s="41">
        <v>367</v>
      </c>
      <c r="AB273" s="41">
        <v>161</v>
      </c>
      <c r="AC273" s="226"/>
      <c r="AD273" s="42" t="s">
        <v>73</v>
      </c>
      <c r="AE273" s="41">
        <v>28</v>
      </c>
      <c r="AF273" s="41">
        <v>29</v>
      </c>
      <c r="AG273" s="41">
        <v>26</v>
      </c>
      <c r="AH273" s="41">
        <v>25</v>
      </c>
      <c r="AI273" s="41">
        <v>24</v>
      </c>
      <c r="AJ273" s="41">
        <v>132</v>
      </c>
      <c r="AK273" s="26">
        <v>115</v>
      </c>
      <c r="AL273" s="26">
        <v>96</v>
      </c>
      <c r="AM273" s="26">
        <v>67</v>
      </c>
      <c r="AN273" s="26">
        <v>8</v>
      </c>
      <c r="AO273" s="26">
        <v>25</v>
      </c>
      <c r="AP273" s="226"/>
      <c r="AQ273" s="42" t="s">
        <v>73</v>
      </c>
      <c r="AR273" s="26">
        <v>2</v>
      </c>
      <c r="AS273" s="26">
        <v>1001</v>
      </c>
      <c r="AT273" s="26">
        <v>532</v>
      </c>
      <c r="AU273" s="26">
        <v>71</v>
      </c>
      <c r="AV273" s="26">
        <v>8</v>
      </c>
      <c r="AW273" s="26">
        <v>36</v>
      </c>
      <c r="AX273" s="26">
        <v>123</v>
      </c>
      <c r="AY273" s="26">
        <v>89</v>
      </c>
      <c r="AZ273" s="26">
        <v>94</v>
      </c>
      <c r="BA273" s="226"/>
      <c r="BB273" s="42" t="s">
        <v>73</v>
      </c>
      <c r="BC273" s="41">
        <v>115</v>
      </c>
      <c r="BD273" s="26">
        <v>79</v>
      </c>
      <c r="BE273" s="26">
        <v>6</v>
      </c>
      <c r="BF273" s="41">
        <v>31</v>
      </c>
      <c r="BG273" s="41">
        <v>12</v>
      </c>
      <c r="BH273" s="41">
        <v>146</v>
      </c>
      <c r="BI273" s="41">
        <v>91</v>
      </c>
      <c r="BJ273" s="226"/>
      <c r="BK273" s="42" t="s">
        <v>73</v>
      </c>
      <c r="BL273" s="41">
        <v>154</v>
      </c>
      <c r="BM273" s="41">
        <v>76</v>
      </c>
      <c r="BN273" s="41">
        <v>232</v>
      </c>
      <c r="BO273" s="41">
        <v>379</v>
      </c>
      <c r="BP273" s="41">
        <v>53</v>
      </c>
      <c r="BQ273" s="41">
        <v>230</v>
      </c>
      <c r="BR273" s="41">
        <v>237</v>
      </c>
      <c r="BS273" s="41">
        <v>99</v>
      </c>
      <c r="BT273" s="41">
        <v>31</v>
      </c>
      <c r="BU273" s="41">
        <v>88</v>
      </c>
      <c r="BV273" s="41">
        <v>35</v>
      </c>
      <c r="BW273" s="41">
        <v>14</v>
      </c>
      <c r="BX273" s="79"/>
      <c r="BY273" s="80" t="s">
        <v>188</v>
      </c>
      <c r="BZ273" s="80" t="s">
        <v>2546</v>
      </c>
      <c r="CA273" s="78">
        <v>3924</v>
      </c>
    </row>
    <row r="274" spans="1:79">
      <c r="A274" s="226" t="s">
        <v>4</v>
      </c>
      <c r="B274" s="148" t="s">
        <v>90</v>
      </c>
      <c r="C274" s="71">
        <v>421</v>
      </c>
      <c r="D274" s="71">
        <v>197</v>
      </c>
      <c r="E274" s="71">
        <v>484</v>
      </c>
      <c r="F274" s="71">
        <v>221</v>
      </c>
      <c r="G274" s="71">
        <v>329</v>
      </c>
      <c r="H274" s="71">
        <v>168</v>
      </c>
      <c r="I274" s="71">
        <v>323</v>
      </c>
      <c r="J274" s="71">
        <v>163</v>
      </c>
      <c r="K274" s="71">
        <v>222</v>
      </c>
      <c r="L274" s="71">
        <v>106</v>
      </c>
      <c r="M274" s="146">
        <v>1779</v>
      </c>
      <c r="N274" s="146">
        <v>855</v>
      </c>
      <c r="O274" s="226" t="s">
        <v>4</v>
      </c>
      <c r="P274" s="148" t="s">
        <v>90</v>
      </c>
      <c r="Q274" s="71">
        <v>42</v>
      </c>
      <c r="R274" s="71">
        <v>18</v>
      </c>
      <c r="S274" s="71">
        <v>57</v>
      </c>
      <c r="T274" s="71">
        <v>19</v>
      </c>
      <c r="U274" s="71">
        <v>22</v>
      </c>
      <c r="V274" s="71">
        <v>12</v>
      </c>
      <c r="W274" s="71">
        <v>24</v>
      </c>
      <c r="X274" s="71">
        <v>7</v>
      </c>
      <c r="Y274" s="71">
        <v>22</v>
      </c>
      <c r="Z274" s="71">
        <v>9</v>
      </c>
      <c r="AA274" s="146">
        <v>167</v>
      </c>
      <c r="AB274" s="146">
        <v>65</v>
      </c>
      <c r="AC274" s="226" t="s">
        <v>4</v>
      </c>
      <c r="AD274" s="148" t="s">
        <v>90</v>
      </c>
      <c r="AE274" s="31">
        <v>14</v>
      </c>
      <c r="AF274" s="31">
        <v>15</v>
      </c>
      <c r="AG274" s="31">
        <v>13</v>
      </c>
      <c r="AH274" s="31">
        <v>12</v>
      </c>
      <c r="AI274" s="31">
        <v>9</v>
      </c>
      <c r="AJ274" s="146">
        <v>63</v>
      </c>
      <c r="AK274" s="125">
        <v>51</v>
      </c>
      <c r="AL274" s="71">
        <v>33</v>
      </c>
      <c r="AM274" s="71">
        <v>22</v>
      </c>
      <c r="AN274" s="71">
        <v>8</v>
      </c>
      <c r="AO274" s="71">
        <v>13</v>
      </c>
      <c r="AP274" s="226" t="s">
        <v>4</v>
      </c>
      <c r="AQ274" s="148" t="s">
        <v>90</v>
      </c>
      <c r="AR274" s="71">
        <v>1</v>
      </c>
      <c r="AS274" s="71">
        <v>488</v>
      </c>
      <c r="AT274" s="71">
        <v>263</v>
      </c>
      <c r="AU274" s="71">
        <v>9</v>
      </c>
      <c r="AV274" s="71">
        <v>49</v>
      </c>
      <c r="AW274" s="71">
        <v>21</v>
      </c>
      <c r="AX274" s="71">
        <v>51</v>
      </c>
      <c r="AY274" s="71">
        <v>45</v>
      </c>
      <c r="AZ274" s="71">
        <v>49</v>
      </c>
      <c r="BA274" s="226" t="s">
        <v>4</v>
      </c>
      <c r="BB274" s="148" t="s">
        <v>90</v>
      </c>
      <c r="BC274" s="152">
        <v>46</v>
      </c>
      <c r="BD274" s="71">
        <v>37</v>
      </c>
      <c r="BE274" s="71">
        <v>4</v>
      </c>
      <c r="BF274" s="152">
        <v>5</v>
      </c>
      <c r="BG274" s="32">
        <v>1</v>
      </c>
      <c r="BH274" s="152">
        <v>51</v>
      </c>
      <c r="BI274" s="152">
        <v>38</v>
      </c>
      <c r="BJ274" s="226" t="s">
        <v>4</v>
      </c>
      <c r="BK274" s="148" t="s">
        <v>90</v>
      </c>
      <c r="BL274" s="71">
        <v>115</v>
      </c>
      <c r="BM274" s="71">
        <v>3</v>
      </c>
      <c r="BN274" s="71">
        <v>66</v>
      </c>
      <c r="BO274" s="71">
        <v>86</v>
      </c>
      <c r="BP274" s="71">
        <v>35</v>
      </c>
      <c r="BQ274" s="71">
        <v>6</v>
      </c>
      <c r="BR274" s="71">
        <v>48</v>
      </c>
      <c r="BS274" s="71">
        <v>0</v>
      </c>
      <c r="BT274" s="71">
        <v>2</v>
      </c>
      <c r="BU274" s="71">
        <v>31</v>
      </c>
      <c r="BV274" s="71">
        <v>11</v>
      </c>
      <c r="BW274" s="71">
        <v>3</v>
      </c>
      <c r="BX274" s="79"/>
      <c r="BY274" s="80" t="s">
        <v>4</v>
      </c>
      <c r="BZ274" s="80" t="s">
        <v>2547</v>
      </c>
      <c r="CA274" s="78">
        <v>2047</v>
      </c>
    </row>
    <row r="275" spans="1:79">
      <c r="A275" s="226"/>
      <c r="B275" s="148" t="s">
        <v>91</v>
      </c>
      <c r="C275" s="71">
        <v>0</v>
      </c>
      <c r="D275" s="71">
        <v>0</v>
      </c>
      <c r="E275" s="71">
        <v>0</v>
      </c>
      <c r="F275" s="71">
        <v>0</v>
      </c>
      <c r="G275" s="71">
        <v>0</v>
      </c>
      <c r="H275" s="71">
        <v>0</v>
      </c>
      <c r="I275" s="71">
        <v>0</v>
      </c>
      <c r="J275" s="71">
        <v>0</v>
      </c>
      <c r="K275" s="71">
        <v>0</v>
      </c>
      <c r="L275" s="71">
        <v>0</v>
      </c>
      <c r="M275" s="146">
        <v>0</v>
      </c>
      <c r="N275" s="146">
        <v>0</v>
      </c>
      <c r="O275" s="226"/>
      <c r="P275" s="148" t="s">
        <v>91</v>
      </c>
      <c r="Q275" s="71">
        <v>0</v>
      </c>
      <c r="R275" s="71">
        <v>0</v>
      </c>
      <c r="S275" s="71">
        <v>0</v>
      </c>
      <c r="T275" s="71">
        <v>0</v>
      </c>
      <c r="U275" s="71">
        <v>0</v>
      </c>
      <c r="V275" s="71">
        <v>0</v>
      </c>
      <c r="W275" s="71">
        <v>0</v>
      </c>
      <c r="X275" s="71">
        <v>0</v>
      </c>
      <c r="Y275" s="71">
        <v>0</v>
      </c>
      <c r="Z275" s="71">
        <v>0</v>
      </c>
      <c r="AA275" s="146">
        <v>0</v>
      </c>
      <c r="AB275" s="146">
        <v>0</v>
      </c>
      <c r="AC275" s="226"/>
      <c r="AD275" s="148" t="s">
        <v>91</v>
      </c>
      <c r="AE275" s="31">
        <v>0</v>
      </c>
      <c r="AF275" s="31">
        <v>0</v>
      </c>
      <c r="AG275" s="31">
        <v>0</v>
      </c>
      <c r="AH275" s="31">
        <v>0</v>
      </c>
      <c r="AI275" s="31">
        <v>0</v>
      </c>
      <c r="AJ275" s="146">
        <v>0</v>
      </c>
      <c r="AK275" s="125">
        <v>0</v>
      </c>
      <c r="AL275" s="71">
        <v>0</v>
      </c>
      <c r="AM275" s="71">
        <v>0</v>
      </c>
      <c r="AN275" s="71">
        <v>0</v>
      </c>
      <c r="AO275" s="71">
        <v>0</v>
      </c>
      <c r="AP275" s="226"/>
      <c r="AQ275" s="148" t="s">
        <v>91</v>
      </c>
      <c r="AR275" s="71">
        <v>0</v>
      </c>
      <c r="AS275" s="71">
        <v>0</v>
      </c>
      <c r="AT275" s="71">
        <v>0</v>
      </c>
      <c r="AU275" s="71">
        <v>0</v>
      </c>
      <c r="AV275" s="71">
        <v>0</v>
      </c>
      <c r="AW275" s="71">
        <v>0</v>
      </c>
      <c r="AX275" s="71">
        <v>0</v>
      </c>
      <c r="AY275" s="71">
        <v>0</v>
      </c>
      <c r="AZ275" s="71">
        <v>0</v>
      </c>
      <c r="BA275" s="226"/>
      <c r="BB275" s="148" t="s">
        <v>91</v>
      </c>
      <c r="BC275" s="152">
        <v>0</v>
      </c>
      <c r="BD275" s="71">
        <v>0</v>
      </c>
      <c r="BE275" s="71">
        <v>0</v>
      </c>
      <c r="BF275" s="152">
        <v>0</v>
      </c>
      <c r="BG275" s="32">
        <v>0</v>
      </c>
      <c r="BH275" s="152">
        <v>0</v>
      </c>
      <c r="BI275" s="152">
        <v>0</v>
      </c>
      <c r="BJ275" s="226"/>
      <c r="BK275" s="148" t="s">
        <v>91</v>
      </c>
      <c r="BL275" s="71">
        <v>0</v>
      </c>
      <c r="BM275" s="71">
        <v>0</v>
      </c>
      <c r="BN275" s="71">
        <v>0</v>
      </c>
      <c r="BO275" s="71">
        <v>0</v>
      </c>
      <c r="BP275" s="71">
        <v>0</v>
      </c>
      <c r="BQ275" s="71">
        <v>0</v>
      </c>
      <c r="BR275" s="71">
        <v>0</v>
      </c>
      <c r="BS275" s="71">
        <v>0</v>
      </c>
      <c r="BT275" s="71">
        <v>0</v>
      </c>
      <c r="BU275" s="71">
        <v>0</v>
      </c>
      <c r="BV275" s="71">
        <v>0</v>
      </c>
      <c r="BW275" s="71">
        <v>0</v>
      </c>
      <c r="BX275" s="79"/>
      <c r="BY275" s="80" t="s">
        <v>4</v>
      </c>
      <c r="BZ275" s="80" t="s">
        <v>2548</v>
      </c>
      <c r="CA275" s="78">
        <v>0</v>
      </c>
    </row>
    <row r="276" spans="1:79">
      <c r="A276" s="226"/>
      <c r="B276" s="25" t="s">
        <v>73</v>
      </c>
      <c r="C276" s="26">
        <v>421</v>
      </c>
      <c r="D276" s="26">
        <v>197</v>
      </c>
      <c r="E276" s="26">
        <v>484</v>
      </c>
      <c r="F276" s="26">
        <v>221</v>
      </c>
      <c r="G276" s="26">
        <v>329</v>
      </c>
      <c r="H276" s="26">
        <v>168</v>
      </c>
      <c r="I276" s="26">
        <v>323</v>
      </c>
      <c r="J276" s="26">
        <v>163</v>
      </c>
      <c r="K276" s="26">
        <v>222</v>
      </c>
      <c r="L276" s="26">
        <v>106</v>
      </c>
      <c r="M276" s="41">
        <v>1779</v>
      </c>
      <c r="N276" s="41">
        <v>855</v>
      </c>
      <c r="O276" s="226"/>
      <c r="P276" s="42" t="s">
        <v>73</v>
      </c>
      <c r="Q276" s="26">
        <v>42</v>
      </c>
      <c r="R276" s="26">
        <v>18</v>
      </c>
      <c r="S276" s="26">
        <v>57</v>
      </c>
      <c r="T276" s="26">
        <v>19</v>
      </c>
      <c r="U276" s="26">
        <v>22</v>
      </c>
      <c r="V276" s="26">
        <v>12</v>
      </c>
      <c r="W276" s="26">
        <v>24</v>
      </c>
      <c r="X276" s="26">
        <v>7</v>
      </c>
      <c r="Y276" s="26">
        <v>22</v>
      </c>
      <c r="Z276" s="26">
        <v>9</v>
      </c>
      <c r="AA276" s="41">
        <v>167</v>
      </c>
      <c r="AB276" s="41">
        <v>65</v>
      </c>
      <c r="AC276" s="226"/>
      <c r="AD276" s="42" t="s">
        <v>73</v>
      </c>
      <c r="AE276" s="41">
        <v>14</v>
      </c>
      <c r="AF276" s="41">
        <v>15</v>
      </c>
      <c r="AG276" s="41">
        <v>13</v>
      </c>
      <c r="AH276" s="41">
        <v>12</v>
      </c>
      <c r="AI276" s="41">
        <v>9</v>
      </c>
      <c r="AJ276" s="41">
        <v>63</v>
      </c>
      <c r="AK276" s="26">
        <v>51</v>
      </c>
      <c r="AL276" s="26">
        <v>33</v>
      </c>
      <c r="AM276" s="26">
        <v>22</v>
      </c>
      <c r="AN276" s="26">
        <v>8</v>
      </c>
      <c r="AO276" s="26">
        <v>13</v>
      </c>
      <c r="AP276" s="226"/>
      <c r="AQ276" s="42" t="s">
        <v>73</v>
      </c>
      <c r="AR276" s="26">
        <v>1</v>
      </c>
      <c r="AS276" s="26">
        <v>488</v>
      </c>
      <c r="AT276" s="26">
        <v>263</v>
      </c>
      <c r="AU276" s="26">
        <v>9</v>
      </c>
      <c r="AV276" s="26">
        <v>49</v>
      </c>
      <c r="AW276" s="26">
        <v>21</v>
      </c>
      <c r="AX276" s="26">
        <v>51</v>
      </c>
      <c r="AY276" s="26">
        <v>45</v>
      </c>
      <c r="AZ276" s="26">
        <v>49</v>
      </c>
      <c r="BA276" s="226"/>
      <c r="BB276" s="42" t="s">
        <v>73</v>
      </c>
      <c r="BC276" s="41">
        <v>46</v>
      </c>
      <c r="BD276" s="26">
        <v>37</v>
      </c>
      <c r="BE276" s="26">
        <v>4</v>
      </c>
      <c r="BF276" s="41">
        <v>5</v>
      </c>
      <c r="BG276" s="41">
        <v>1</v>
      </c>
      <c r="BH276" s="41">
        <v>51</v>
      </c>
      <c r="BI276" s="41">
        <v>38</v>
      </c>
      <c r="BJ276" s="226"/>
      <c r="BK276" s="42" t="s">
        <v>73</v>
      </c>
      <c r="BL276" s="41">
        <v>115</v>
      </c>
      <c r="BM276" s="41">
        <v>3</v>
      </c>
      <c r="BN276" s="41">
        <v>66</v>
      </c>
      <c r="BO276" s="41">
        <v>86</v>
      </c>
      <c r="BP276" s="41">
        <v>35</v>
      </c>
      <c r="BQ276" s="41">
        <v>6</v>
      </c>
      <c r="BR276" s="41">
        <v>48</v>
      </c>
      <c r="BS276" s="41">
        <v>0</v>
      </c>
      <c r="BT276" s="41">
        <v>2</v>
      </c>
      <c r="BU276" s="41">
        <v>31</v>
      </c>
      <c r="BV276" s="41">
        <v>11</v>
      </c>
      <c r="BW276" s="41">
        <v>3</v>
      </c>
      <c r="BX276" s="79"/>
      <c r="BY276" s="80" t="s">
        <v>4</v>
      </c>
      <c r="BZ276" s="80" t="s">
        <v>2549</v>
      </c>
      <c r="CA276" s="78">
        <v>2047</v>
      </c>
    </row>
    <row r="277" spans="1:79">
      <c r="A277" s="226" t="s">
        <v>189</v>
      </c>
      <c r="B277" s="148" t="s">
        <v>90</v>
      </c>
      <c r="C277" s="71">
        <v>34</v>
      </c>
      <c r="D277" s="71">
        <v>13</v>
      </c>
      <c r="E277" s="71">
        <v>39</v>
      </c>
      <c r="F277" s="71">
        <v>19</v>
      </c>
      <c r="G277" s="71">
        <v>26</v>
      </c>
      <c r="H277" s="71">
        <v>13</v>
      </c>
      <c r="I277" s="71">
        <v>25</v>
      </c>
      <c r="J277" s="71">
        <v>12</v>
      </c>
      <c r="K277" s="71">
        <v>35</v>
      </c>
      <c r="L277" s="71">
        <v>22</v>
      </c>
      <c r="M277" s="146">
        <v>159</v>
      </c>
      <c r="N277" s="146">
        <v>79</v>
      </c>
      <c r="O277" s="226" t="s">
        <v>189</v>
      </c>
      <c r="P277" s="148" t="s">
        <v>90</v>
      </c>
      <c r="Q277" s="71">
        <v>1</v>
      </c>
      <c r="R277" s="71">
        <v>0</v>
      </c>
      <c r="S277" s="71">
        <v>1</v>
      </c>
      <c r="T277" s="71">
        <v>0</v>
      </c>
      <c r="U277" s="71">
        <v>0</v>
      </c>
      <c r="V277" s="71">
        <v>0</v>
      </c>
      <c r="W277" s="71">
        <v>2</v>
      </c>
      <c r="X277" s="71">
        <v>1</v>
      </c>
      <c r="Y277" s="71">
        <v>0</v>
      </c>
      <c r="Z277" s="71">
        <v>0</v>
      </c>
      <c r="AA277" s="146">
        <v>4</v>
      </c>
      <c r="AB277" s="146">
        <v>1</v>
      </c>
      <c r="AC277" s="226" t="s">
        <v>189</v>
      </c>
      <c r="AD277" s="148" t="s">
        <v>90</v>
      </c>
      <c r="AE277" s="31">
        <v>2</v>
      </c>
      <c r="AF277" s="31">
        <v>2</v>
      </c>
      <c r="AG277" s="31">
        <v>2</v>
      </c>
      <c r="AH277" s="31">
        <v>2</v>
      </c>
      <c r="AI277" s="31">
        <v>2</v>
      </c>
      <c r="AJ277" s="146">
        <v>10</v>
      </c>
      <c r="AK277" s="125">
        <v>8</v>
      </c>
      <c r="AL277" s="71">
        <v>8</v>
      </c>
      <c r="AM277" s="71">
        <v>1</v>
      </c>
      <c r="AN277" s="71">
        <v>0</v>
      </c>
      <c r="AO277" s="71">
        <v>2</v>
      </c>
      <c r="AP277" s="226" t="s">
        <v>189</v>
      </c>
      <c r="AQ277" s="148" t="s">
        <v>90</v>
      </c>
      <c r="AR277" s="71">
        <v>0</v>
      </c>
      <c r="AS277" s="71">
        <v>40</v>
      </c>
      <c r="AT277" s="71">
        <v>0</v>
      </c>
      <c r="AU277" s="71">
        <v>0</v>
      </c>
      <c r="AV277" s="71">
        <v>0</v>
      </c>
      <c r="AW277" s="71">
        <v>3</v>
      </c>
      <c r="AX277" s="71">
        <v>8</v>
      </c>
      <c r="AY277" s="71">
        <v>3</v>
      </c>
      <c r="AZ277" s="71">
        <v>3</v>
      </c>
      <c r="BA277" s="226" t="s">
        <v>189</v>
      </c>
      <c r="BB277" s="148" t="s">
        <v>90</v>
      </c>
      <c r="BC277" s="152">
        <v>6</v>
      </c>
      <c r="BD277" s="71">
        <v>3</v>
      </c>
      <c r="BE277" s="71">
        <v>0</v>
      </c>
      <c r="BF277" s="152">
        <v>0</v>
      </c>
      <c r="BG277" s="32">
        <v>0</v>
      </c>
      <c r="BH277" s="152">
        <v>6</v>
      </c>
      <c r="BI277" s="152">
        <v>3</v>
      </c>
      <c r="BJ277" s="226" t="s">
        <v>189</v>
      </c>
      <c r="BK277" s="148" t="s">
        <v>90</v>
      </c>
      <c r="BL277" s="71">
        <v>0</v>
      </c>
      <c r="BM277" s="71">
        <v>0</v>
      </c>
      <c r="BN277" s="71">
        <v>50</v>
      </c>
      <c r="BO277" s="71">
        <v>50</v>
      </c>
      <c r="BP277" s="71">
        <v>5</v>
      </c>
      <c r="BQ277" s="71">
        <v>5</v>
      </c>
      <c r="BR277" s="71">
        <v>5</v>
      </c>
      <c r="BS277" s="71">
        <v>5</v>
      </c>
      <c r="BT277" s="71">
        <v>0</v>
      </c>
      <c r="BU277" s="71">
        <v>0</v>
      </c>
      <c r="BV277" s="71">
        <v>0</v>
      </c>
      <c r="BW277" s="71">
        <v>0</v>
      </c>
      <c r="BX277" s="79"/>
      <c r="BY277" s="80" t="s">
        <v>189</v>
      </c>
      <c r="BZ277" s="80" t="s">
        <v>2550</v>
      </c>
      <c r="CA277" s="78">
        <v>80</v>
      </c>
    </row>
    <row r="278" spans="1:79">
      <c r="A278" s="226"/>
      <c r="B278" s="148" t="s">
        <v>91</v>
      </c>
      <c r="C278" s="71">
        <v>117</v>
      </c>
      <c r="D278" s="71">
        <v>60</v>
      </c>
      <c r="E278" s="71">
        <v>99</v>
      </c>
      <c r="F278" s="71">
        <v>54</v>
      </c>
      <c r="G278" s="71">
        <v>89</v>
      </c>
      <c r="H278" s="71">
        <v>51</v>
      </c>
      <c r="I278" s="71">
        <v>48</v>
      </c>
      <c r="J278" s="71">
        <v>25</v>
      </c>
      <c r="K278" s="71">
        <v>54</v>
      </c>
      <c r="L278" s="71">
        <v>32</v>
      </c>
      <c r="M278" s="146">
        <v>407</v>
      </c>
      <c r="N278" s="146">
        <v>222</v>
      </c>
      <c r="O278" s="226"/>
      <c r="P278" s="148" t="s">
        <v>91</v>
      </c>
      <c r="Q278" s="71">
        <v>25</v>
      </c>
      <c r="R278" s="71">
        <v>13</v>
      </c>
      <c r="S278" s="71">
        <v>21</v>
      </c>
      <c r="T278" s="71">
        <v>12</v>
      </c>
      <c r="U278" s="71">
        <v>13</v>
      </c>
      <c r="V278" s="71">
        <v>9</v>
      </c>
      <c r="W278" s="71">
        <v>3</v>
      </c>
      <c r="X278" s="71">
        <v>1</v>
      </c>
      <c r="Y278" s="71">
        <v>0</v>
      </c>
      <c r="Z278" s="71">
        <v>0</v>
      </c>
      <c r="AA278" s="146">
        <v>62</v>
      </c>
      <c r="AB278" s="146">
        <v>35</v>
      </c>
      <c r="AC278" s="226"/>
      <c r="AD278" s="148" t="s">
        <v>91</v>
      </c>
      <c r="AE278" s="31">
        <v>3</v>
      </c>
      <c r="AF278" s="31">
        <v>3</v>
      </c>
      <c r="AG278" s="31">
        <v>3</v>
      </c>
      <c r="AH278" s="31">
        <v>3</v>
      </c>
      <c r="AI278" s="31">
        <v>3</v>
      </c>
      <c r="AJ278" s="146">
        <v>15</v>
      </c>
      <c r="AK278" s="125">
        <v>9</v>
      </c>
      <c r="AL278" s="71">
        <v>5</v>
      </c>
      <c r="AM278" s="71">
        <v>5</v>
      </c>
      <c r="AN278" s="71">
        <v>3</v>
      </c>
      <c r="AO278" s="71">
        <v>3</v>
      </c>
      <c r="AP278" s="226"/>
      <c r="AQ278" s="148" t="s">
        <v>91</v>
      </c>
      <c r="AR278" s="71">
        <v>0</v>
      </c>
      <c r="AS278" s="71">
        <v>171</v>
      </c>
      <c r="AT278" s="71">
        <v>32</v>
      </c>
      <c r="AU278" s="71">
        <v>0</v>
      </c>
      <c r="AV278" s="71">
        <v>0</v>
      </c>
      <c r="AW278" s="71">
        <v>1</v>
      </c>
      <c r="AX278" s="71">
        <v>14</v>
      </c>
      <c r="AY278" s="71">
        <v>10</v>
      </c>
      <c r="AZ278" s="71">
        <v>10</v>
      </c>
      <c r="BA278" s="226"/>
      <c r="BB278" s="148" t="s">
        <v>91</v>
      </c>
      <c r="BC278" s="152">
        <v>11</v>
      </c>
      <c r="BD278" s="71">
        <v>9</v>
      </c>
      <c r="BE278" s="71">
        <v>0</v>
      </c>
      <c r="BF278" s="152">
        <v>2</v>
      </c>
      <c r="BG278" s="32">
        <v>1</v>
      </c>
      <c r="BH278" s="152">
        <v>13</v>
      </c>
      <c r="BI278" s="152">
        <v>10</v>
      </c>
      <c r="BJ278" s="226"/>
      <c r="BK278" s="148" t="s">
        <v>91</v>
      </c>
      <c r="BL278" s="71">
        <v>5</v>
      </c>
      <c r="BM278" s="71">
        <v>0</v>
      </c>
      <c r="BN278" s="71">
        <v>8</v>
      </c>
      <c r="BO278" s="71">
        <v>10</v>
      </c>
      <c r="BP278" s="71">
        <v>3</v>
      </c>
      <c r="BQ278" s="71">
        <v>6</v>
      </c>
      <c r="BR278" s="71">
        <v>3</v>
      </c>
      <c r="BS278" s="71">
        <v>0</v>
      </c>
      <c r="BT278" s="71">
        <v>2</v>
      </c>
      <c r="BU278" s="71">
        <v>5</v>
      </c>
      <c r="BV278" s="71">
        <v>5</v>
      </c>
      <c r="BW278" s="71">
        <v>0</v>
      </c>
      <c r="BX278" s="79"/>
      <c r="BY278" s="80" t="s">
        <v>189</v>
      </c>
      <c r="BZ278" s="80" t="s">
        <v>2551</v>
      </c>
      <c r="CA278" s="78">
        <v>438</v>
      </c>
    </row>
    <row r="279" spans="1:79">
      <c r="A279" s="226"/>
      <c r="B279" s="25" t="s">
        <v>73</v>
      </c>
      <c r="C279" s="26">
        <v>151</v>
      </c>
      <c r="D279" s="26">
        <v>73</v>
      </c>
      <c r="E279" s="26">
        <v>138</v>
      </c>
      <c r="F279" s="26">
        <v>73</v>
      </c>
      <c r="G279" s="26">
        <v>115</v>
      </c>
      <c r="H279" s="26">
        <v>64</v>
      </c>
      <c r="I279" s="26">
        <v>73</v>
      </c>
      <c r="J279" s="26">
        <v>37</v>
      </c>
      <c r="K279" s="26">
        <v>89</v>
      </c>
      <c r="L279" s="26">
        <v>54</v>
      </c>
      <c r="M279" s="41">
        <v>566</v>
      </c>
      <c r="N279" s="41">
        <v>301</v>
      </c>
      <c r="O279" s="226"/>
      <c r="P279" s="42" t="s">
        <v>73</v>
      </c>
      <c r="Q279" s="26">
        <v>26</v>
      </c>
      <c r="R279" s="26">
        <v>13</v>
      </c>
      <c r="S279" s="26">
        <v>22</v>
      </c>
      <c r="T279" s="26">
        <v>12</v>
      </c>
      <c r="U279" s="26">
        <v>13</v>
      </c>
      <c r="V279" s="26">
        <v>9</v>
      </c>
      <c r="W279" s="26">
        <v>5</v>
      </c>
      <c r="X279" s="26">
        <v>2</v>
      </c>
      <c r="Y279" s="26">
        <v>0</v>
      </c>
      <c r="Z279" s="26">
        <v>0</v>
      </c>
      <c r="AA279" s="41">
        <v>66</v>
      </c>
      <c r="AB279" s="41">
        <v>36</v>
      </c>
      <c r="AC279" s="226"/>
      <c r="AD279" s="42" t="s">
        <v>73</v>
      </c>
      <c r="AE279" s="41">
        <v>5</v>
      </c>
      <c r="AF279" s="41">
        <v>5</v>
      </c>
      <c r="AG279" s="41">
        <v>5</v>
      </c>
      <c r="AH279" s="41">
        <v>5</v>
      </c>
      <c r="AI279" s="41">
        <v>5</v>
      </c>
      <c r="AJ279" s="41">
        <v>25</v>
      </c>
      <c r="AK279" s="26">
        <v>17</v>
      </c>
      <c r="AL279" s="26">
        <v>13</v>
      </c>
      <c r="AM279" s="26">
        <v>6</v>
      </c>
      <c r="AN279" s="26">
        <v>3</v>
      </c>
      <c r="AO279" s="26">
        <v>5</v>
      </c>
      <c r="AP279" s="226"/>
      <c r="AQ279" s="42" t="s">
        <v>73</v>
      </c>
      <c r="AR279" s="26">
        <v>0</v>
      </c>
      <c r="AS279" s="26">
        <v>211</v>
      </c>
      <c r="AT279" s="26">
        <v>32</v>
      </c>
      <c r="AU279" s="26">
        <v>0</v>
      </c>
      <c r="AV279" s="26">
        <v>0</v>
      </c>
      <c r="AW279" s="26">
        <v>4</v>
      </c>
      <c r="AX279" s="26">
        <v>22</v>
      </c>
      <c r="AY279" s="26">
        <v>13</v>
      </c>
      <c r="AZ279" s="26">
        <v>13</v>
      </c>
      <c r="BA279" s="226"/>
      <c r="BB279" s="42" t="s">
        <v>73</v>
      </c>
      <c r="BC279" s="41">
        <v>17</v>
      </c>
      <c r="BD279" s="26">
        <v>12</v>
      </c>
      <c r="BE279" s="26">
        <v>0</v>
      </c>
      <c r="BF279" s="41">
        <v>2</v>
      </c>
      <c r="BG279" s="41">
        <v>1</v>
      </c>
      <c r="BH279" s="41">
        <v>19</v>
      </c>
      <c r="BI279" s="41">
        <v>13</v>
      </c>
      <c r="BJ279" s="226"/>
      <c r="BK279" s="42" t="s">
        <v>73</v>
      </c>
      <c r="BL279" s="41">
        <v>5</v>
      </c>
      <c r="BM279" s="41">
        <v>0</v>
      </c>
      <c r="BN279" s="41">
        <v>58</v>
      </c>
      <c r="BO279" s="41">
        <v>60</v>
      </c>
      <c r="BP279" s="41">
        <v>8</v>
      </c>
      <c r="BQ279" s="41">
        <v>11</v>
      </c>
      <c r="BR279" s="41">
        <v>8</v>
      </c>
      <c r="BS279" s="41">
        <v>5</v>
      </c>
      <c r="BT279" s="41">
        <v>2</v>
      </c>
      <c r="BU279" s="41">
        <v>5</v>
      </c>
      <c r="BV279" s="41">
        <v>5</v>
      </c>
      <c r="BW279" s="41">
        <v>0</v>
      </c>
      <c r="BX279" s="79"/>
      <c r="BY279" s="80" t="s">
        <v>189</v>
      </c>
      <c r="BZ279" s="80" t="s">
        <v>2552</v>
      </c>
      <c r="CA279" s="78">
        <v>518</v>
      </c>
    </row>
    <row r="280" spans="1:79">
      <c r="A280" s="33" t="s">
        <v>106</v>
      </c>
      <c r="B280" s="148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146"/>
      <c r="N280" s="146"/>
      <c r="O280" s="33" t="s">
        <v>106</v>
      </c>
      <c r="P280" s="33"/>
      <c r="Q280" s="146"/>
      <c r="R280" s="146"/>
      <c r="S280" s="146"/>
      <c r="T280" s="146"/>
      <c r="U280" s="146"/>
      <c r="V280" s="146"/>
      <c r="W280" s="146"/>
      <c r="X280" s="146"/>
      <c r="Y280" s="146"/>
      <c r="Z280" s="146"/>
      <c r="AA280" s="146"/>
      <c r="AB280" s="146"/>
      <c r="AC280" s="33" t="s">
        <v>106</v>
      </c>
      <c r="AD280" s="33"/>
      <c r="AE280" s="146"/>
      <c r="AF280" s="146"/>
      <c r="AG280" s="146"/>
      <c r="AH280" s="146"/>
      <c r="AI280" s="146"/>
      <c r="AJ280" s="146"/>
      <c r="AK280" s="146"/>
      <c r="AL280" s="146"/>
      <c r="AM280" s="146"/>
      <c r="AN280" s="146"/>
      <c r="AO280" s="146"/>
      <c r="AP280" s="33" t="s">
        <v>106</v>
      </c>
      <c r="AQ280" s="148"/>
      <c r="AR280" s="31"/>
      <c r="AS280" s="31"/>
      <c r="AT280" s="31"/>
      <c r="AU280" s="31"/>
      <c r="AV280" s="31"/>
      <c r="AW280" s="31"/>
      <c r="AX280" s="31"/>
      <c r="AY280" s="31"/>
      <c r="AZ280" s="31"/>
      <c r="BA280" s="33" t="s">
        <v>106</v>
      </c>
      <c r="BB280" s="148"/>
      <c r="BC280" s="152"/>
      <c r="BD280" s="32"/>
      <c r="BE280" s="32"/>
      <c r="BF280" s="152"/>
      <c r="BG280" s="32"/>
      <c r="BH280" s="32"/>
      <c r="BI280" s="32"/>
      <c r="BJ280" s="33" t="s">
        <v>106</v>
      </c>
      <c r="BK280" s="148"/>
      <c r="BL280" s="31"/>
      <c r="BM280" s="31"/>
      <c r="BN280" s="31"/>
      <c r="BO280" s="31"/>
      <c r="BP280" s="31"/>
      <c r="BQ280" s="31"/>
      <c r="BR280" s="31"/>
      <c r="BS280" s="31"/>
      <c r="BT280" s="31"/>
      <c r="BU280" s="31"/>
      <c r="BV280" s="31"/>
      <c r="BW280" s="31"/>
      <c r="BX280" s="79"/>
      <c r="BY280" s="80" t="str">
        <f>IF(A280="",BY279,A280)</f>
        <v>BONGOLAVA</v>
      </c>
      <c r="BZ280" s="80" t="str">
        <f>BY280&amp;B280</f>
        <v>BONGOLAVA</v>
      </c>
      <c r="CA280" s="78">
        <f>(AR280+2*AS280+3*AT280+4*AU280+5*AV280)</f>
        <v>0</v>
      </c>
    </row>
    <row r="281" spans="1:79">
      <c r="A281" s="226" t="s">
        <v>190</v>
      </c>
      <c r="B281" s="148" t="s">
        <v>90</v>
      </c>
      <c r="C281" s="71">
        <v>1926</v>
      </c>
      <c r="D281" s="71">
        <v>928</v>
      </c>
      <c r="E281" s="71">
        <v>1452</v>
      </c>
      <c r="F281" s="71">
        <v>696</v>
      </c>
      <c r="G281" s="71">
        <v>1377</v>
      </c>
      <c r="H281" s="71">
        <v>676</v>
      </c>
      <c r="I281" s="71">
        <v>1119</v>
      </c>
      <c r="J281" s="71">
        <v>566</v>
      </c>
      <c r="K281" s="71">
        <v>829</v>
      </c>
      <c r="L281" s="71">
        <v>415</v>
      </c>
      <c r="M281" s="146">
        <v>6703</v>
      </c>
      <c r="N281" s="146">
        <v>3281</v>
      </c>
      <c r="O281" s="226" t="s">
        <v>190</v>
      </c>
      <c r="P281" s="148" t="s">
        <v>90</v>
      </c>
      <c r="Q281" s="71">
        <v>339</v>
      </c>
      <c r="R281" s="71">
        <v>143</v>
      </c>
      <c r="S281" s="71">
        <v>318</v>
      </c>
      <c r="T281" s="71">
        <v>136</v>
      </c>
      <c r="U281" s="71">
        <v>326</v>
      </c>
      <c r="V281" s="71">
        <v>160</v>
      </c>
      <c r="W281" s="71">
        <v>212</v>
      </c>
      <c r="X281" s="71">
        <v>103</v>
      </c>
      <c r="Y281" s="71">
        <v>119</v>
      </c>
      <c r="Z281" s="71">
        <v>58</v>
      </c>
      <c r="AA281" s="146">
        <v>1314</v>
      </c>
      <c r="AB281" s="146">
        <v>600</v>
      </c>
      <c r="AC281" s="226" t="s">
        <v>190</v>
      </c>
      <c r="AD281" s="148" t="s">
        <v>90</v>
      </c>
      <c r="AE281" s="31">
        <v>60</v>
      </c>
      <c r="AF281" s="31">
        <v>58</v>
      </c>
      <c r="AG281" s="31">
        <v>57</v>
      </c>
      <c r="AH281" s="31">
        <v>55</v>
      </c>
      <c r="AI281" s="31">
        <v>56</v>
      </c>
      <c r="AJ281" s="146">
        <v>286</v>
      </c>
      <c r="AK281" s="125">
        <v>187</v>
      </c>
      <c r="AL281" s="71">
        <v>127</v>
      </c>
      <c r="AM281" s="71">
        <v>20</v>
      </c>
      <c r="AN281" s="71">
        <v>15</v>
      </c>
      <c r="AO281" s="71">
        <v>56</v>
      </c>
      <c r="AP281" s="226" t="s">
        <v>190</v>
      </c>
      <c r="AQ281" s="148" t="s">
        <v>90</v>
      </c>
      <c r="AR281" s="71">
        <v>15</v>
      </c>
      <c r="AS281" s="71">
        <v>402</v>
      </c>
      <c r="AT281" s="71">
        <v>374</v>
      </c>
      <c r="AU281" s="71">
        <v>508</v>
      </c>
      <c r="AV281" s="71">
        <v>271</v>
      </c>
      <c r="AW281" s="71">
        <v>48</v>
      </c>
      <c r="AX281" s="71">
        <v>196</v>
      </c>
      <c r="AY281" s="71">
        <v>127</v>
      </c>
      <c r="AZ281" s="71">
        <v>121</v>
      </c>
      <c r="BA281" s="226" t="s">
        <v>190</v>
      </c>
      <c r="BB281" s="148" t="s">
        <v>90</v>
      </c>
      <c r="BC281" s="152">
        <v>185</v>
      </c>
      <c r="BD281" s="71">
        <v>97</v>
      </c>
      <c r="BE281" s="71">
        <v>2</v>
      </c>
      <c r="BF281" s="152">
        <v>11</v>
      </c>
      <c r="BG281" s="32">
        <v>6</v>
      </c>
      <c r="BH281" s="152">
        <v>196</v>
      </c>
      <c r="BI281" s="152">
        <v>103</v>
      </c>
      <c r="BJ281" s="226" t="s">
        <v>190</v>
      </c>
      <c r="BK281" s="148" t="s">
        <v>90</v>
      </c>
      <c r="BL281" s="71">
        <v>943</v>
      </c>
      <c r="BM281" s="71">
        <v>323</v>
      </c>
      <c r="BN281" s="71">
        <v>432</v>
      </c>
      <c r="BO281" s="71">
        <v>1068</v>
      </c>
      <c r="BP281" s="71">
        <v>141</v>
      </c>
      <c r="BQ281" s="71">
        <v>737</v>
      </c>
      <c r="BR281" s="71">
        <v>947</v>
      </c>
      <c r="BS281" s="71">
        <v>666</v>
      </c>
      <c r="BT281" s="71">
        <v>17</v>
      </c>
      <c r="BU281" s="71">
        <v>131</v>
      </c>
      <c r="BV281" s="71">
        <v>56</v>
      </c>
      <c r="BW281" s="71">
        <v>48</v>
      </c>
      <c r="BX281" s="79"/>
      <c r="BY281" s="80" t="s">
        <v>190</v>
      </c>
      <c r="BZ281" s="80" t="s">
        <v>2556</v>
      </c>
      <c r="CA281" s="78">
        <v>5328</v>
      </c>
    </row>
    <row r="282" spans="1:79">
      <c r="A282" s="226"/>
      <c r="B282" s="148" t="s">
        <v>91</v>
      </c>
      <c r="C282" s="71">
        <v>0</v>
      </c>
      <c r="D282" s="71">
        <v>0</v>
      </c>
      <c r="E282" s="71">
        <v>0</v>
      </c>
      <c r="F282" s="71">
        <v>0</v>
      </c>
      <c r="G282" s="71">
        <v>0</v>
      </c>
      <c r="H282" s="71">
        <v>0</v>
      </c>
      <c r="I282" s="71">
        <v>0</v>
      </c>
      <c r="J282" s="71">
        <v>0</v>
      </c>
      <c r="K282" s="71">
        <v>0</v>
      </c>
      <c r="L282" s="71">
        <v>0</v>
      </c>
      <c r="M282" s="146">
        <v>0</v>
      </c>
      <c r="N282" s="146">
        <v>0</v>
      </c>
      <c r="O282" s="226"/>
      <c r="P282" s="148" t="s">
        <v>91</v>
      </c>
      <c r="Q282" s="71">
        <v>0</v>
      </c>
      <c r="R282" s="71">
        <v>0</v>
      </c>
      <c r="S282" s="71">
        <v>0</v>
      </c>
      <c r="T282" s="71">
        <v>0</v>
      </c>
      <c r="U282" s="71">
        <v>0</v>
      </c>
      <c r="V282" s="71">
        <v>0</v>
      </c>
      <c r="W282" s="71">
        <v>0</v>
      </c>
      <c r="X282" s="71">
        <v>0</v>
      </c>
      <c r="Y282" s="71">
        <v>0</v>
      </c>
      <c r="Z282" s="71">
        <v>0</v>
      </c>
      <c r="AA282" s="146">
        <v>0</v>
      </c>
      <c r="AB282" s="146">
        <v>0</v>
      </c>
      <c r="AC282" s="226"/>
      <c r="AD282" s="148" t="s">
        <v>91</v>
      </c>
      <c r="AE282" s="31">
        <v>0</v>
      </c>
      <c r="AF282" s="31">
        <v>0</v>
      </c>
      <c r="AG282" s="31">
        <v>0</v>
      </c>
      <c r="AH282" s="31">
        <v>0</v>
      </c>
      <c r="AI282" s="31">
        <v>0</v>
      </c>
      <c r="AJ282" s="146">
        <v>0</v>
      </c>
      <c r="AK282" s="125">
        <v>0</v>
      </c>
      <c r="AL282" s="71">
        <v>0</v>
      </c>
      <c r="AM282" s="71">
        <v>0</v>
      </c>
      <c r="AN282" s="71">
        <v>0</v>
      </c>
      <c r="AO282" s="71">
        <v>0</v>
      </c>
      <c r="AP282" s="226"/>
      <c r="AQ282" s="148" t="s">
        <v>91</v>
      </c>
      <c r="AR282" s="71">
        <v>0</v>
      </c>
      <c r="AS282" s="71">
        <v>0</v>
      </c>
      <c r="AT282" s="71">
        <v>0</v>
      </c>
      <c r="AU282" s="71">
        <v>0</v>
      </c>
      <c r="AV282" s="71">
        <v>0</v>
      </c>
      <c r="AW282" s="71">
        <v>0</v>
      </c>
      <c r="AX282" s="71">
        <v>0</v>
      </c>
      <c r="AY282" s="71">
        <v>0</v>
      </c>
      <c r="AZ282" s="71">
        <v>0</v>
      </c>
      <c r="BA282" s="226"/>
      <c r="BB282" s="148" t="s">
        <v>91</v>
      </c>
      <c r="BC282" s="152">
        <v>0</v>
      </c>
      <c r="BD282" s="71">
        <v>0</v>
      </c>
      <c r="BE282" s="71">
        <v>0</v>
      </c>
      <c r="BF282" s="152">
        <v>0</v>
      </c>
      <c r="BG282" s="32">
        <v>0</v>
      </c>
      <c r="BH282" s="152">
        <v>0</v>
      </c>
      <c r="BI282" s="152">
        <v>0</v>
      </c>
      <c r="BJ282" s="226"/>
      <c r="BK282" s="148" t="s">
        <v>91</v>
      </c>
      <c r="BL282" s="71">
        <v>0</v>
      </c>
      <c r="BM282" s="71">
        <v>0</v>
      </c>
      <c r="BN282" s="71">
        <v>0</v>
      </c>
      <c r="BO282" s="71">
        <v>0</v>
      </c>
      <c r="BP282" s="71">
        <v>0</v>
      </c>
      <c r="BQ282" s="71">
        <v>0</v>
      </c>
      <c r="BR282" s="71">
        <v>0</v>
      </c>
      <c r="BS282" s="71">
        <v>0</v>
      </c>
      <c r="BT282" s="71">
        <v>0</v>
      </c>
      <c r="BU282" s="71">
        <v>0</v>
      </c>
      <c r="BV282" s="71">
        <v>0</v>
      </c>
      <c r="BW282" s="71">
        <v>0</v>
      </c>
      <c r="BX282" s="79"/>
      <c r="BY282" s="80" t="s">
        <v>190</v>
      </c>
      <c r="BZ282" s="80" t="s">
        <v>2557</v>
      </c>
      <c r="CA282" s="78">
        <v>0</v>
      </c>
    </row>
    <row r="283" spans="1:79">
      <c r="A283" s="226"/>
      <c r="B283" s="25" t="s">
        <v>73</v>
      </c>
      <c r="C283" s="26">
        <v>1926</v>
      </c>
      <c r="D283" s="26">
        <v>928</v>
      </c>
      <c r="E283" s="26">
        <v>1452</v>
      </c>
      <c r="F283" s="26">
        <v>696</v>
      </c>
      <c r="G283" s="26">
        <v>1377</v>
      </c>
      <c r="H283" s="26">
        <v>676</v>
      </c>
      <c r="I283" s="26">
        <v>1119</v>
      </c>
      <c r="J283" s="26">
        <v>566</v>
      </c>
      <c r="K283" s="26">
        <v>829</v>
      </c>
      <c r="L283" s="26">
        <v>415</v>
      </c>
      <c r="M283" s="41">
        <v>6703</v>
      </c>
      <c r="N283" s="41">
        <v>3281</v>
      </c>
      <c r="O283" s="226"/>
      <c r="P283" s="42" t="s">
        <v>73</v>
      </c>
      <c r="Q283" s="26">
        <v>339</v>
      </c>
      <c r="R283" s="26">
        <v>143</v>
      </c>
      <c r="S283" s="26">
        <v>318</v>
      </c>
      <c r="T283" s="26">
        <v>136</v>
      </c>
      <c r="U283" s="26">
        <v>326</v>
      </c>
      <c r="V283" s="26">
        <v>160</v>
      </c>
      <c r="W283" s="26">
        <v>212</v>
      </c>
      <c r="X283" s="26">
        <v>103</v>
      </c>
      <c r="Y283" s="26">
        <v>119</v>
      </c>
      <c r="Z283" s="26">
        <v>58</v>
      </c>
      <c r="AA283" s="41">
        <v>1314</v>
      </c>
      <c r="AB283" s="41">
        <v>600</v>
      </c>
      <c r="AC283" s="226"/>
      <c r="AD283" s="42" t="s">
        <v>73</v>
      </c>
      <c r="AE283" s="41">
        <v>60</v>
      </c>
      <c r="AF283" s="41">
        <v>58</v>
      </c>
      <c r="AG283" s="41">
        <v>57</v>
      </c>
      <c r="AH283" s="41">
        <v>55</v>
      </c>
      <c r="AI283" s="41">
        <v>56</v>
      </c>
      <c r="AJ283" s="41">
        <v>286</v>
      </c>
      <c r="AK283" s="26">
        <v>187</v>
      </c>
      <c r="AL283" s="26">
        <v>127</v>
      </c>
      <c r="AM283" s="26">
        <v>20</v>
      </c>
      <c r="AN283" s="26">
        <v>15</v>
      </c>
      <c r="AO283" s="26">
        <v>56</v>
      </c>
      <c r="AP283" s="226"/>
      <c r="AQ283" s="42" t="s">
        <v>73</v>
      </c>
      <c r="AR283" s="26">
        <v>15</v>
      </c>
      <c r="AS283" s="26">
        <v>402</v>
      </c>
      <c r="AT283" s="26">
        <v>374</v>
      </c>
      <c r="AU283" s="26">
        <v>508</v>
      </c>
      <c r="AV283" s="26">
        <v>271</v>
      </c>
      <c r="AW283" s="26">
        <v>48</v>
      </c>
      <c r="AX283" s="26">
        <v>196</v>
      </c>
      <c r="AY283" s="26">
        <v>127</v>
      </c>
      <c r="AZ283" s="26">
        <v>121</v>
      </c>
      <c r="BA283" s="226"/>
      <c r="BB283" s="42" t="s">
        <v>73</v>
      </c>
      <c r="BC283" s="41">
        <v>185</v>
      </c>
      <c r="BD283" s="26">
        <v>97</v>
      </c>
      <c r="BE283" s="26">
        <v>2</v>
      </c>
      <c r="BF283" s="41">
        <v>11</v>
      </c>
      <c r="BG283" s="41">
        <v>6</v>
      </c>
      <c r="BH283" s="41">
        <v>196</v>
      </c>
      <c r="BI283" s="41">
        <v>103</v>
      </c>
      <c r="BJ283" s="226"/>
      <c r="BK283" s="42" t="s">
        <v>73</v>
      </c>
      <c r="BL283" s="41">
        <v>943</v>
      </c>
      <c r="BM283" s="41">
        <v>323</v>
      </c>
      <c r="BN283" s="41">
        <v>432</v>
      </c>
      <c r="BO283" s="41">
        <v>1068</v>
      </c>
      <c r="BP283" s="41">
        <v>141</v>
      </c>
      <c r="BQ283" s="41">
        <v>737</v>
      </c>
      <c r="BR283" s="41">
        <v>947</v>
      </c>
      <c r="BS283" s="41">
        <v>666</v>
      </c>
      <c r="BT283" s="41">
        <v>17</v>
      </c>
      <c r="BU283" s="41">
        <v>131</v>
      </c>
      <c r="BV283" s="41">
        <v>56</v>
      </c>
      <c r="BW283" s="41">
        <v>48</v>
      </c>
      <c r="BX283" s="79"/>
      <c r="BY283" s="80" t="s">
        <v>190</v>
      </c>
      <c r="BZ283" s="80" t="s">
        <v>2558</v>
      </c>
      <c r="CA283" s="78">
        <v>5328</v>
      </c>
    </row>
    <row r="284" spans="1:79" ht="14.45" customHeight="1">
      <c r="A284" s="226" t="s">
        <v>191</v>
      </c>
      <c r="B284" s="148" t="s">
        <v>90</v>
      </c>
      <c r="C284" s="71">
        <v>7808</v>
      </c>
      <c r="D284" s="71">
        <v>3763</v>
      </c>
      <c r="E284" s="71">
        <v>6248</v>
      </c>
      <c r="F284" s="71">
        <v>2968</v>
      </c>
      <c r="G284" s="71">
        <v>5666</v>
      </c>
      <c r="H284" s="71">
        <v>2743</v>
      </c>
      <c r="I284" s="71">
        <v>4738</v>
      </c>
      <c r="J284" s="71">
        <v>2369</v>
      </c>
      <c r="K284" s="71">
        <v>4205</v>
      </c>
      <c r="L284" s="71">
        <v>2167</v>
      </c>
      <c r="M284" s="146">
        <v>28665</v>
      </c>
      <c r="N284" s="146">
        <v>14010</v>
      </c>
      <c r="O284" s="226" t="s">
        <v>191</v>
      </c>
      <c r="P284" s="148" t="s">
        <v>90</v>
      </c>
      <c r="Q284" s="71">
        <v>1101</v>
      </c>
      <c r="R284" s="71">
        <v>456</v>
      </c>
      <c r="S284" s="71">
        <v>959</v>
      </c>
      <c r="T284" s="71">
        <v>411</v>
      </c>
      <c r="U284" s="71">
        <v>957</v>
      </c>
      <c r="V284" s="71">
        <v>434</v>
      </c>
      <c r="W284" s="71">
        <v>730</v>
      </c>
      <c r="X284" s="71">
        <v>328</v>
      </c>
      <c r="Y284" s="71">
        <v>697</v>
      </c>
      <c r="Z284" s="71">
        <v>370</v>
      </c>
      <c r="AA284" s="146">
        <v>4444</v>
      </c>
      <c r="AB284" s="146">
        <v>1999</v>
      </c>
      <c r="AC284" s="226" t="s">
        <v>191</v>
      </c>
      <c r="AD284" s="148" t="s">
        <v>90</v>
      </c>
      <c r="AE284" s="31">
        <v>231</v>
      </c>
      <c r="AF284" s="31">
        <v>216</v>
      </c>
      <c r="AG284" s="31">
        <v>215</v>
      </c>
      <c r="AH284" s="31">
        <v>210</v>
      </c>
      <c r="AI284" s="31">
        <v>212</v>
      </c>
      <c r="AJ284" s="146">
        <v>1084</v>
      </c>
      <c r="AK284" s="125">
        <v>800</v>
      </c>
      <c r="AL284" s="71">
        <v>566</v>
      </c>
      <c r="AM284" s="71">
        <v>78</v>
      </c>
      <c r="AN284" s="71">
        <v>39</v>
      </c>
      <c r="AO284" s="71">
        <v>205</v>
      </c>
      <c r="AP284" s="226" t="s">
        <v>191</v>
      </c>
      <c r="AQ284" s="148" t="s">
        <v>90</v>
      </c>
      <c r="AR284" s="71">
        <v>59</v>
      </c>
      <c r="AS284" s="71">
        <v>2889</v>
      </c>
      <c r="AT284" s="71">
        <v>2833</v>
      </c>
      <c r="AU284" s="71">
        <v>2312</v>
      </c>
      <c r="AV284" s="71">
        <v>1092</v>
      </c>
      <c r="AW284" s="71">
        <v>227</v>
      </c>
      <c r="AX284" s="71">
        <v>848</v>
      </c>
      <c r="AY284" s="71">
        <v>670</v>
      </c>
      <c r="AZ284" s="71">
        <v>647</v>
      </c>
      <c r="BA284" s="226" t="s">
        <v>191</v>
      </c>
      <c r="BB284" s="148" t="s">
        <v>90</v>
      </c>
      <c r="BC284" s="152">
        <v>784</v>
      </c>
      <c r="BD284" s="71">
        <v>481</v>
      </c>
      <c r="BE284" s="71">
        <v>22</v>
      </c>
      <c r="BF284" s="152">
        <v>46</v>
      </c>
      <c r="BG284" s="32">
        <v>26</v>
      </c>
      <c r="BH284" s="152">
        <v>830</v>
      </c>
      <c r="BI284" s="152">
        <v>507</v>
      </c>
      <c r="BJ284" s="226" t="s">
        <v>191</v>
      </c>
      <c r="BK284" s="148" t="s">
        <v>90</v>
      </c>
      <c r="BL284" s="71">
        <v>2790</v>
      </c>
      <c r="BM284" s="71">
        <v>1006</v>
      </c>
      <c r="BN284" s="71">
        <v>2515</v>
      </c>
      <c r="BO284" s="71">
        <v>3520</v>
      </c>
      <c r="BP284" s="71">
        <v>649</v>
      </c>
      <c r="BQ284" s="71">
        <v>1568</v>
      </c>
      <c r="BR284" s="71">
        <v>3877</v>
      </c>
      <c r="BS284" s="71">
        <v>1534</v>
      </c>
      <c r="BT284" s="71">
        <v>95</v>
      </c>
      <c r="BU284" s="71">
        <v>472</v>
      </c>
      <c r="BV284" s="71">
        <v>262</v>
      </c>
      <c r="BW284" s="71">
        <v>196</v>
      </c>
      <c r="BX284" s="79"/>
      <c r="BY284" s="80" t="s">
        <v>191</v>
      </c>
      <c r="BZ284" s="80" t="s">
        <v>2559</v>
      </c>
      <c r="CA284" s="78">
        <v>29044</v>
      </c>
    </row>
    <row r="285" spans="1:79">
      <c r="A285" s="226"/>
      <c r="B285" s="148" t="s">
        <v>91</v>
      </c>
      <c r="C285" s="71">
        <v>903</v>
      </c>
      <c r="D285" s="71">
        <v>458</v>
      </c>
      <c r="E285" s="71">
        <v>812</v>
      </c>
      <c r="F285" s="71">
        <v>388</v>
      </c>
      <c r="G285" s="71">
        <v>751</v>
      </c>
      <c r="H285" s="71">
        <v>370</v>
      </c>
      <c r="I285" s="71">
        <v>637</v>
      </c>
      <c r="J285" s="71">
        <v>322</v>
      </c>
      <c r="K285" s="71">
        <v>518</v>
      </c>
      <c r="L285" s="71">
        <v>262</v>
      </c>
      <c r="M285" s="146">
        <v>3621</v>
      </c>
      <c r="N285" s="146">
        <v>1800</v>
      </c>
      <c r="O285" s="226"/>
      <c r="P285" s="148" t="s">
        <v>91</v>
      </c>
      <c r="Q285" s="71">
        <v>74</v>
      </c>
      <c r="R285" s="71">
        <v>37</v>
      </c>
      <c r="S285" s="71">
        <v>50</v>
      </c>
      <c r="T285" s="71">
        <v>22</v>
      </c>
      <c r="U285" s="71">
        <v>56</v>
      </c>
      <c r="V285" s="71">
        <v>26</v>
      </c>
      <c r="W285" s="71">
        <v>24</v>
      </c>
      <c r="X285" s="71">
        <v>11</v>
      </c>
      <c r="Y285" s="71">
        <v>19</v>
      </c>
      <c r="Z285" s="71">
        <v>3</v>
      </c>
      <c r="AA285" s="146">
        <v>223</v>
      </c>
      <c r="AB285" s="146">
        <v>99</v>
      </c>
      <c r="AC285" s="226"/>
      <c r="AD285" s="148" t="s">
        <v>91</v>
      </c>
      <c r="AE285" s="31">
        <v>27</v>
      </c>
      <c r="AF285" s="31">
        <v>24</v>
      </c>
      <c r="AG285" s="31">
        <v>24</v>
      </c>
      <c r="AH285" s="31">
        <v>25</v>
      </c>
      <c r="AI285" s="31">
        <v>20</v>
      </c>
      <c r="AJ285" s="146">
        <v>120</v>
      </c>
      <c r="AK285" s="125">
        <v>111</v>
      </c>
      <c r="AL285" s="71">
        <v>105</v>
      </c>
      <c r="AM285" s="71">
        <v>102</v>
      </c>
      <c r="AN285" s="71">
        <v>0</v>
      </c>
      <c r="AO285" s="71">
        <v>20</v>
      </c>
      <c r="AP285" s="226"/>
      <c r="AQ285" s="148" t="s">
        <v>91</v>
      </c>
      <c r="AR285" s="71">
        <v>120</v>
      </c>
      <c r="AS285" s="71">
        <v>717</v>
      </c>
      <c r="AT285" s="71">
        <v>566</v>
      </c>
      <c r="AU285" s="71">
        <v>200</v>
      </c>
      <c r="AV285" s="71">
        <v>82</v>
      </c>
      <c r="AW285" s="71">
        <v>70</v>
      </c>
      <c r="AX285" s="71">
        <v>114</v>
      </c>
      <c r="AY285" s="71">
        <v>113</v>
      </c>
      <c r="AZ285" s="71">
        <v>104</v>
      </c>
      <c r="BA285" s="226"/>
      <c r="BB285" s="148" t="s">
        <v>91</v>
      </c>
      <c r="BC285" s="152">
        <v>103</v>
      </c>
      <c r="BD285" s="71">
        <v>85</v>
      </c>
      <c r="BE285" s="71">
        <v>14</v>
      </c>
      <c r="BF285" s="152">
        <v>24</v>
      </c>
      <c r="BG285" s="32">
        <v>10</v>
      </c>
      <c r="BH285" s="152">
        <v>127</v>
      </c>
      <c r="BI285" s="152">
        <v>95</v>
      </c>
      <c r="BJ285" s="226"/>
      <c r="BK285" s="148" t="s">
        <v>91</v>
      </c>
      <c r="BL285" s="71">
        <v>327</v>
      </c>
      <c r="BM285" s="71">
        <v>64</v>
      </c>
      <c r="BN285" s="71">
        <v>462</v>
      </c>
      <c r="BO285" s="71">
        <v>556</v>
      </c>
      <c r="BP285" s="71">
        <v>169</v>
      </c>
      <c r="BQ285" s="71">
        <v>93</v>
      </c>
      <c r="BR285" s="71">
        <v>630</v>
      </c>
      <c r="BS285" s="71">
        <v>302</v>
      </c>
      <c r="BT285" s="71">
        <v>4</v>
      </c>
      <c r="BU285" s="71">
        <v>40</v>
      </c>
      <c r="BV285" s="71">
        <v>5</v>
      </c>
      <c r="BW285" s="71">
        <v>204</v>
      </c>
      <c r="BX285" s="79"/>
      <c r="BY285" s="80" t="s">
        <v>191</v>
      </c>
      <c r="BZ285" s="80" t="s">
        <v>2560</v>
      </c>
      <c r="CA285" s="78">
        <v>4462</v>
      </c>
    </row>
    <row r="286" spans="1:79">
      <c r="A286" s="226"/>
      <c r="B286" s="25" t="s">
        <v>73</v>
      </c>
      <c r="C286" s="26">
        <v>8711</v>
      </c>
      <c r="D286" s="26">
        <v>4221</v>
      </c>
      <c r="E286" s="26">
        <v>7060</v>
      </c>
      <c r="F286" s="26">
        <v>3356</v>
      </c>
      <c r="G286" s="26">
        <v>6417</v>
      </c>
      <c r="H286" s="26">
        <v>3113</v>
      </c>
      <c r="I286" s="26">
        <v>5375</v>
      </c>
      <c r="J286" s="26">
        <v>2691</v>
      </c>
      <c r="K286" s="26">
        <v>4723</v>
      </c>
      <c r="L286" s="26">
        <v>2429</v>
      </c>
      <c r="M286" s="41">
        <v>32286</v>
      </c>
      <c r="N286" s="41">
        <v>15810</v>
      </c>
      <c r="O286" s="226"/>
      <c r="P286" s="42" t="s">
        <v>73</v>
      </c>
      <c r="Q286" s="26">
        <v>1175</v>
      </c>
      <c r="R286" s="26">
        <v>493</v>
      </c>
      <c r="S286" s="26">
        <v>1009</v>
      </c>
      <c r="T286" s="26">
        <v>433</v>
      </c>
      <c r="U286" s="26">
        <v>1013</v>
      </c>
      <c r="V286" s="26">
        <v>460</v>
      </c>
      <c r="W286" s="26">
        <v>754</v>
      </c>
      <c r="X286" s="26">
        <v>339</v>
      </c>
      <c r="Y286" s="26">
        <v>716</v>
      </c>
      <c r="Z286" s="26">
        <v>373</v>
      </c>
      <c r="AA286" s="41">
        <v>4667</v>
      </c>
      <c r="AB286" s="41">
        <v>2098</v>
      </c>
      <c r="AC286" s="226"/>
      <c r="AD286" s="42" t="s">
        <v>73</v>
      </c>
      <c r="AE286" s="41">
        <v>258</v>
      </c>
      <c r="AF286" s="41">
        <v>240</v>
      </c>
      <c r="AG286" s="41">
        <v>239</v>
      </c>
      <c r="AH286" s="41">
        <v>235</v>
      </c>
      <c r="AI286" s="41">
        <v>232</v>
      </c>
      <c r="AJ286" s="41">
        <v>1204</v>
      </c>
      <c r="AK286" s="26">
        <v>911</v>
      </c>
      <c r="AL286" s="26">
        <v>671</v>
      </c>
      <c r="AM286" s="26">
        <v>180</v>
      </c>
      <c r="AN286" s="26">
        <v>39</v>
      </c>
      <c r="AO286" s="26">
        <v>225</v>
      </c>
      <c r="AP286" s="226"/>
      <c r="AQ286" s="42" t="s">
        <v>73</v>
      </c>
      <c r="AR286" s="26">
        <v>179</v>
      </c>
      <c r="AS286" s="26">
        <v>3606</v>
      </c>
      <c r="AT286" s="26">
        <v>3399</v>
      </c>
      <c r="AU286" s="26">
        <v>2512</v>
      </c>
      <c r="AV286" s="26">
        <v>1174</v>
      </c>
      <c r="AW286" s="26">
        <v>297</v>
      </c>
      <c r="AX286" s="26">
        <v>962</v>
      </c>
      <c r="AY286" s="26">
        <v>783</v>
      </c>
      <c r="AZ286" s="26">
        <v>751</v>
      </c>
      <c r="BA286" s="226"/>
      <c r="BB286" s="42" t="s">
        <v>73</v>
      </c>
      <c r="BC286" s="41">
        <v>887</v>
      </c>
      <c r="BD286" s="26">
        <v>566</v>
      </c>
      <c r="BE286" s="26">
        <v>36</v>
      </c>
      <c r="BF286" s="41">
        <v>70</v>
      </c>
      <c r="BG286" s="41">
        <v>36</v>
      </c>
      <c r="BH286" s="41">
        <v>957</v>
      </c>
      <c r="BI286" s="41">
        <v>602</v>
      </c>
      <c r="BJ286" s="226"/>
      <c r="BK286" s="42" t="s">
        <v>73</v>
      </c>
      <c r="BL286" s="41">
        <v>3117</v>
      </c>
      <c r="BM286" s="41">
        <v>1070</v>
      </c>
      <c r="BN286" s="41">
        <v>2977</v>
      </c>
      <c r="BO286" s="41">
        <v>4076</v>
      </c>
      <c r="BP286" s="41">
        <v>818</v>
      </c>
      <c r="BQ286" s="41">
        <v>1661</v>
      </c>
      <c r="BR286" s="41">
        <v>4507</v>
      </c>
      <c r="BS286" s="41">
        <v>1836</v>
      </c>
      <c r="BT286" s="41">
        <v>99</v>
      </c>
      <c r="BU286" s="41">
        <v>512</v>
      </c>
      <c r="BV286" s="41">
        <v>267</v>
      </c>
      <c r="BW286" s="41">
        <v>400</v>
      </c>
      <c r="BX286" s="79"/>
      <c r="BY286" s="80" t="s">
        <v>191</v>
      </c>
      <c r="BZ286" s="80" t="s">
        <v>2561</v>
      </c>
      <c r="CA286" s="78">
        <v>33506</v>
      </c>
    </row>
    <row r="287" spans="1:79">
      <c r="A287" s="33" t="s">
        <v>107</v>
      </c>
      <c r="B287" s="148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146"/>
      <c r="N287" s="146"/>
      <c r="O287" s="33" t="s">
        <v>107</v>
      </c>
      <c r="P287" s="33"/>
      <c r="Q287" s="146"/>
      <c r="R287" s="146"/>
      <c r="S287" s="146"/>
      <c r="T287" s="146"/>
      <c r="U287" s="146"/>
      <c r="V287" s="146"/>
      <c r="W287" s="146"/>
      <c r="X287" s="146"/>
      <c r="Y287" s="146"/>
      <c r="Z287" s="146"/>
      <c r="AA287" s="146"/>
      <c r="AB287" s="146"/>
      <c r="AC287" s="33" t="s">
        <v>107</v>
      </c>
      <c r="AD287" s="33"/>
      <c r="AE287" s="146"/>
      <c r="AF287" s="146"/>
      <c r="AG287" s="146"/>
      <c r="AH287" s="146"/>
      <c r="AI287" s="146"/>
      <c r="AJ287" s="146"/>
      <c r="AK287" s="146"/>
      <c r="AL287" s="146"/>
      <c r="AM287" s="146"/>
      <c r="AN287" s="146"/>
      <c r="AO287" s="146"/>
      <c r="AP287" s="33" t="s">
        <v>107</v>
      </c>
      <c r="AQ287" s="148"/>
      <c r="AR287" s="31"/>
      <c r="AS287" s="31"/>
      <c r="AT287" s="31"/>
      <c r="AU287" s="31"/>
      <c r="AV287" s="31"/>
      <c r="AW287" s="31"/>
      <c r="AX287" s="31"/>
      <c r="AY287" s="31"/>
      <c r="AZ287" s="31"/>
      <c r="BA287" s="33" t="s">
        <v>107</v>
      </c>
      <c r="BB287" s="148"/>
      <c r="BC287" s="152"/>
      <c r="BD287" s="32"/>
      <c r="BE287" s="32"/>
      <c r="BF287" s="152"/>
      <c r="BG287" s="32"/>
      <c r="BH287" s="32"/>
      <c r="BI287" s="32"/>
      <c r="BJ287" s="33" t="s">
        <v>107</v>
      </c>
      <c r="BK287" s="148"/>
      <c r="BL287" s="31"/>
      <c r="BM287" s="31"/>
      <c r="BN287" s="31"/>
      <c r="BO287" s="31"/>
      <c r="BP287" s="31"/>
      <c r="BQ287" s="31"/>
      <c r="BR287" s="31"/>
      <c r="BS287" s="31"/>
      <c r="BT287" s="31"/>
      <c r="BU287" s="31"/>
      <c r="BV287" s="31"/>
      <c r="BW287" s="31"/>
      <c r="BX287" s="79"/>
      <c r="BY287" s="80" t="str">
        <f>IF(A287="",BY286,A287)</f>
        <v>DIANA</v>
      </c>
      <c r="BZ287" s="80" t="str">
        <f>BY287&amp;B287</f>
        <v>DIANA</v>
      </c>
      <c r="CA287" s="78">
        <f>(AR287+2*AS287+3*AT287+4*AU287+5*AV287)</f>
        <v>0</v>
      </c>
    </row>
    <row r="288" spans="1:79">
      <c r="A288" s="226" t="s">
        <v>192</v>
      </c>
      <c r="B288" s="148" t="s">
        <v>90</v>
      </c>
      <c r="C288" s="71">
        <v>1132</v>
      </c>
      <c r="D288" s="71">
        <v>581</v>
      </c>
      <c r="E288" s="71">
        <v>968</v>
      </c>
      <c r="F288" s="71">
        <v>501</v>
      </c>
      <c r="G288" s="71">
        <v>1022</v>
      </c>
      <c r="H288" s="71">
        <v>540</v>
      </c>
      <c r="I288" s="71">
        <v>798</v>
      </c>
      <c r="J288" s="71">
        <v>401</v>
      </c>
      <c r="K288" s="71">
        <v>607</v>
      </c>
      <c r="L288" s="71">
        <v>312</v>
      </c>
      <c r="M288" s="146">
        <v>4527</v>
      </c>
      <c r="N288" s="146">
        <v>2335</v>
      </c>
      <c r="O288" s="226" t="s">
        <v>192</v>
      </c>
      <c r="P288" s="148" t="s">
        <v>90</v>
      </c>
      <c r="Q288" s="71">
        <v>86</v>
      </c>
      <c r="R288" s="71">
        <v>32</v>
      </c>
      <c r="S288" s="71">
        <v>53</v>
      </c>
      <c r="T288" s="71">
        <v>28</v>
      </c>
      <c r="U288" s="71">
        <v>70</v>
      </c>
      <c r="V288" s="71">
        <v>30</v>
      </c>
      <c r="W288" s="71">
        <v>40</v>
      </c>
      <c r="X288" s="71">
        <v>19</v>
      </c>
      <c r="Y288" s="71">
        <v>41</v>
      </c>
      <c r="Z288" s="71">
        <v>17</v>
      </c>
      <c r="AA288" s="146">
        <v>290</v>
      </c>
      <c r="AB288" s="146">
        <v>126</v>
      </c>
      <c r="AC288" s="226" t="s">
        <v>192</v>
      </c>
      <c r="AD288" s="148" t="s">
        <v>90</v>
      </c>
      <c r="AE288" s="31">
        <v>39</v>
      </c>
      <c r="AF288" s="31">
        <v>38</v>
      </c>
      <c r="AG288" s="31">
        <v>39</v>
      </c>
      <c r="AH288" s="31">
        <v>37</v>
      </c>
      <c r="AI288" s="31">
        <v>35</v>
      </c>
      <c r="AJ288" s="146">
        <v>188</v>
      </c>
      <c r="AK288" s="125">
        <v>185</v>
      </c>
      <c r="AL288" s="71">
        <v>141</v>
      </c>
      <c r="AM288" s="71">
        <v>14</v>
      </c>
      <c r="AN288" s="71">
        <v>4</v>
      </c>
      <c r="AO288" s="71">
        <v>39</v>
      </c>
      <c r="AP288" s="226" t="s">
        <v>192</v>
      </c>
      <c r="AQ288" s="148" t="s">
        <v>90</v>
      </c>
      <c r="AR288" s="71">
        <v>1</v>
      </c>
      <c r="AS288" s="71">
        <v>1120</v>
      </c>
      <c r="AT288" s="71">
        <v>770</v>
      </c>
      <c r="AU288" s="71">
        <v>120</v>
      </c>
      <c r="AV288" s="71">
        <v>9</v>
      </c>
      <c r="AW288" s="71">
        <v>7</v>
      </c>
      <c r="AX288" s="71">
        <v>174</v>
      </c>
      <c r="AY288" s="71">
        <v>86</v>
      </c>
      <c r="AZ288" s="71">
        <v>83</v>
      </c>
      <c r="BA288" s="226" t="s">
        <v>192</v>
      </c>
      <c r="BB288" s="148" t="s">
        <v>90</v>
      </c>
      <c r="BC288" s="152">
        <v>139</v>
      </c>
      <c r="BD288" s="71">
        <v>74</v>
      </c>
      <c r="BE288" s="71">
        <v>3</v>
      </c>
      <c r="BF288" s="152">
        <v>13</v>
      </c>
      <c r="BG288" s="32">
        <v>5</v>
      </c>
      <c r="BH288" s="152">
        <v>152</v>
      </c>
      <c r="BI288" s="152">
        <v>79</v>
      </c>
      <c r="BJ288" s="226" t="s">
        <v>192</v>
      </c>
      <c r="BK288" s="148" t="s">
        <v>90</v>
      </c>
      <c r="BL288" s="71">
        <v>114</v>
      </c>
      <c r="BM288" s="71">
        <v>187</v>
      </c>
      <c r="BN288" s="71">
        <v>286</v>
      </c>
      <c r="BO288" s="71">
        <v>287</v>
      </c>
      <c r="BP288" s="71">
        <v>55</v>
      </c>
      <c r="BQ288" s="71">
        <v>61</v>
      </c>
      <c r="BR288" s="71">
        <v>73</v>
      </c>
      <c r="BS288" s="71">
        <v>51</v>
      </c>
      <c r="BT288" s="71">
        <v>7</v>
      </c>
      <c r="BU288" s="71">
        <v>17</v>
      </c>
      <c r="BV288" s="71">
        <v>6</v>
      </c>
      <c r="BW288" s="71">
        <v>8</v>
      </c>
      <c r="BX288" s="79"/>
      <c r="BY288" s="80" t="s">
        <v>192</v>
      </c>
      <c r="BZ288" s="80" t="s">
        <v>2565</v>
      </c>
      <c r="CA288" s="78">
        <v>5076</v>
      </c>
    </row>
    <row r="289" spans="1:79">
      <c r="A289" s="226"/>
      <c r="B289" s="148" t="s">
        <v>91</v>
      </c>
      <c r="C289" s="71">
        <v>1385</v>
      </c>
      <c r="D289" s="71">
        <v>669</v>
      </c>
      <c r="E289" s="71">
        <v>1241</v>
      </c>
      <c r="F289" s="71">
        <v>600</v>
      </c>
      <c r="G289" s="71">
        <v>1291</v>
      </c>
      <c r="H289" s="71">
        <v>686</v>
      </c>
      <c r="I289" s="71">
        <v>1105</v>
      </c>
      <c r="J289" s="71">
        <v>602</v>
      </c>
      <c r="K289" s="71">
        <v>977</v>
      </c>
      <c r="L289" s="71">
        <v>527</v>
      </c>
      <c r="M289" s="146">
        <v>5999</v>
      </c>
      <c r="N289" s="146">
        <v>3084</v>
      </c>
      <c r="O289" s="226"/>
      <c r="P289" s="148" t="s">
        <v>91</v>
      </c>
      <c r="Q289" s="71">
        <v>89</v>
      </c>
      <c r="R289" s="71">
        <v>32</v>
      </c>
      <c r="S289" s="71">
        <v>61</v>
      </c>
      <c r="T289" s="71">
        <v>26</v>
      </c>
      <c r="U289" s="71">
        <v>112</v>
      </c>
      <c r="V289" s="71">
        <v>42</v>
      </c>
      <c r="W289" s="71">
        <v>65</v>
      </c>
      <c r="X289" s="71">
        <v>38</v>
      </c>
      <c r="Y289" s="71">
        <v>34</v>
      </c>
      <c r="Z289" s="71">
        <v>18</v>
      </c>
      <c r="AA289" s="146">
        <v>361</v>
      </c>
      <c r="AB289" s="146">
        <v>156</v>
      </c>
      <c r="AC289" s="226"/>
      <c r="AD289" s="148" t="s">
        <v>91</v>
      </c>
      <c r="AE289" s="31">
        <v>46</v>
      </c>
      <c r="AF289" s="31">
        <v>44</v>
      </c>
      <c r="AG289" s="31">
        <v>45</v>
      </c>
      <c r="AH289" s="31">
        <v>42</v>
      </c>
      <c r="AI289" s="31">
        <v>41</v>
      </c>
      <c r="AJ289" s="146">
        <v>218</v>
      </c>
      <c r="AK289" s="125">
        <v>191</v>
      </c>
      <c r="AL289" s="71">
        <v>189</v>
      </c>
      <c r="AM289" s="71">
        <v>114</v>
      </c>
      <c r="AN289" s="71">
        <v>2</v>
      </c>
      <c r="AO289" s="71">
        <v>41</v>
      </c>
      <c r="AP289" s="226"/>
      <c r="AQ289" s="148" t="s">
        <v>91</v>
      </c>
      <c r="AR289" s="71">
        <v>92</v>
      </c>
      <c r="AS289" s="71">
        <v>1812</v>
      </c>
      <c r="AT289" s="71">
        <v>828</v>
      </c>
      <c r="AU289" s="71">
        <v>195</v>
      </c>
      <c r="AV289" s="71">
        <v>0</v>
      </c>
      <c r="AW289" s="71">
        <v>65</v>
      </c>
      <c r="AX289" s="71">
        <v>209</v>
      </c>
      <c r="AY289" s="71">
        <v>154</v>
      </c>
      <c r="AZ289" s="71">
        <v>148</v>
      </c>
      <c r="BA289" s="226"/>
      <c r="BB289" s="148" t="s">
        <v>91</v>
      </c>
      <c r="BC289" s="152">
        <v>190</v>
      </c>
      <c r="BD289" s="71">
        <v>149</v>
      </c>
      <c r="BE289" s="71">
        <v>7</v>
      </c>
      <c r="BF289" s="152">
        <v>56</v>
      </c>
      <c r="BG289" s="32">
        <v>32</v>
      </c>
      <c r="BH289" s="152">
        <v>246</v>
      </c>
      <c r="BI289" s="152">
        <v>181</v>
      </c>
      <c r="BJ289" s="226"/>
      <c r="BK289" s="148" t="s">
        <v>91</v>
      </c>
      <c r="BL289" s="71">
        <v>40</v>
      </c>
      <c r="BM289" s="71">
        <v>88</v>
      </c>
      <c r="BN289" s="71">
        <v>251</v>
      </c>
      <c r="BO289" s="71">
        <v>262</v>
      </c>
      <c r="BP289" s="71">
        <v>48</v>
      </c>
      <c r="BQ289" s="71">
        <v>74</v>
      </c>
      <c r="BR289" s="71">
        <v>62</v>
      </c>
      <c r="BS289" s="71">
        <v>58</v>
      </c>
      <c r="BT289" s="71">
        <v>33</v>
      </c>
      <c r="BU289" s="71">
        <v>24</v>
      </c>
      <c r="BV289" s="71">
        <v>44</v>
      </c>
      <c r="BW289" s="71">
        <v>91</v>
      </c>
      <c r="BX289" s="79"/>
      <c r="BY289" s="80" t="s">
        <v>192</v>
      </c>
      <c r="BZ289" s="80" t="s">
        <v>2566</v>
      </c>
      <c r="CA289" s="78">
        <v>6980</v>
      </c>
    </row>
    <row r="290" spans="1:79">
      <c r="A290" s="226"/>
      <c r="B290" s="25" t="s">
        <v>73</v>
      </c>
      <c r="C290" s="26">
        <v>2517</v>
      </c>
      <c r="D290" s="26">
        <v>1250</v>
      </c>
      <c r="E290" s="26">
        <v>2209</v>
      </c>
      <c r="F290" s="26">
        <v>1101</v>
      </c>
      <c r="G290" s="26">
        <v>2313</v>
      </c>
      <c r="H290" s="26">
        <v>1226</v>
      </c>
      <c r="I290" s="26">
        <v>1903</v>
      </c>
      <c r="J290" s="26">
        <v>1003</v>
      </c>
      <c r="K290" s="26">
        <v>1584</v>
      </c>
      <c r="L290" s="26">
        <v>839</v>
      </c>
      <c r="M290" s="41">
        <v>10526</v>
      </c>
      <c r="N290" s="41">
        <v>5419</v>
      </c>
      <c r="O290" s="226"/>
      <c r="P290" s="42" t="s">
        <v>73</v>
      </c>
      <c r="Q290" s="26">
        <v>175</v>
      </c>
      <c r="R290" s="26">
        <v>64</v>
      </c>
      <c r="S290" s="26">
        <v>114</v>
      </c>
      <c r="T290" s="26">
        <v>54</v>
      </c>
      <c r="U290" s="26">
        <v>182</v>
      </c>
      <c r="V290" s="26">
        <v>72</v>
      </c>
      <c r="W290" s="26">
        <v>105</v>
      </c>
      <c r="X290" s="26">
        <v>57</v>
      </c>
      <c r="Y290" s="26">
        <v>75</v>
      </c>
      <c r="Z290" s="26">
        <v>35</v>
      </c>
      <c r="AA290" s="41">
        <v>651</v>
      </c>
      <c r="AB290" s="41">
        <v>282</v>
      </c>
      <c r="AC290" s="226"/>
      <c r="AD290" s="42" t="s">
        <v>73</v>
      </c>
      <c r="AE290" s="41">
        <v>85</v>
      </c>
      <c r="AF290" s="41">
        <v>82</v>
      </c>
      <c r="AG290" s="41">
        <v>84</v>
      </c>
      <c r="AH290" s="41">
        <v>79</v>
      </c>
      <c r="AI290" s="41">
        <v>76</v>
      </c>
      <c r="AJ290" s="41">
        <v>406</v>
      </c>
      <c r="AK290" s="26">
        <v>376</v>
      </c>
      <c r="AL290" s="26">
        <v>330</v>
      </c>
      <c r="AM290" s="26">
        <v>128</v>
      </c>
      <c r="AN290" s="26">
        <v>6</v>
      </c>
      <c r="AO290" s="26">
        <v>80</v>
      </c>
      <c r="AP290" s="226"/>
      <c r="AQ290" s="42" t="s">
        <v>73</v>
      </c>
      <c r="AR290" s="26">
        <v>93</v>
      </c>
      <c r="AS290" s="26">
        <v>2932</v>
      </c>
      <c r="AT290" s="26">
        <v>1598</v>
      </c>
      <c r="AU290" s="26">
        <v>315</v>
      </c>
      <c r="AV290" s="26">
        <v>9</v>
      </c>
      <c r="AW290" s="26">
        <v>72</v>
      </c>
      <c r="AX290" s="26">
        <v>383</v>
      </c>
      <c r="AY290" s="26">
        <v>240</v>
      </c>
      <c r="AZ290" s="26">
        <v>231</v>
      </c>
      <c r="BA290" s="226"/>
      <c r="BB290" s="42" t="s">
        <v>73</v>
      </c>
      <c r="BC290" s="41">
        <v>329</v>
      </c>
      <c r="BD290" s="26">
        <v>223</v>
      </c>
      <c r="BE290" s="26">
        <v>10</v>
      </c>
      <c r="BF290" s="41">
        <v>69</v>
      </c>
      <c r="BG290" s="41">
        <v>37</v>
      </c>
      <c r="BH290" s="41">
        <v>398</v>
      </c>
      <c r="BI290" s="41">
        <v>260</v>
      </c>
      <c r="BJ290" s="226"/>
      <c r="BK290" s="42" t="s">
        <v>73</v>
      </c>
      <c r="BL290" s="41">
        <v>154</v>
      </c>
      <c r="BM290" s="41">
        <v>275</v>
      </c>
      <c r="BN290" s="41">
        <v>537</v>
      </c>
      <c r="BO290" s="41">
        <v>549</v>
      </c>
      <c r="BP290" s="41">
        <v>103</v>
      </c>
      <c r="BQ290" s="41">
        <v>135</v>
      </c>
      <c r="BR290" s="41">
        <v>135</v>
      </c>
      <c r="BS290" s="41">
        <v>109</v>
      </c>
      <c r="BT290" s="41">
        <v>40</v>
      </c>
      <c r="BU290" s="41">
        <v>41</v>
      </c>
      <c r="BV290" s="41">
        <v>50</v>
      </c>
      <c r="BW290" s="41">
        <v>99</v>
      </c>
      <c r="BX290" s="79"/>
      <c r="BY290" s="80" t="s">
        <v>192</v>
      </c>
      <c r="BZ290" s="80" t="s">
        <v>2567</v>
      </c>
      <c r="CA290" s="78">
        <v>12056</v>
      </c>
    </row>
    <row r="291" spans="1:79">
      <c r="A291" s="226" t="s">
        <v>193</v>
      </c>
      <c r="B291" s="148" t="s">
        <v>90</v>
      </c>
      <c r="C291" s="71">
        <v>1527</v>
      </c>
      <c r="D291" s="71">
        <v>731</v>
      </c>
      <c r="E291" s="71">
        <v>1404</v>
      </c>
      <c r="F291" s="71">
        <v>727</v>
      </c>
      <c r="G291" s="71">
        <v>1217</v>
      </c>
      <c r="H291" s="71">
        <v>617</v>
      </c>
      <c r="I291" s="71">
        <v>911</v>
      </c>
      <c r="J291" s="71">
        <v>484</v>
      </c>
      <c r="K291" s="71">
        <v>800</v>
      </c>
      <c r="L291" s="71">
        <v>428</v>
      </c>
      <c r="M291" s="146">
        <v>5859</v>
      </c>
      <c r="N291" s="146">
        <v>2987</v>
      </c>
      <c r="O291" s="226" t="s">
        <v>193</v>
      </c>
      <c r="P291" s="148" t="s">
        <v>90</v>
      </c>
      <c r="Q291" s="71">
        <v>159</v>
      </c>
      <c r="R291" s="71">
        <v>76</v>
      </c>
      <c r="S291" s="71">
        <v>140</v>
      </c>
      <c r="T291" s="71">
        <v>64</v>
      </c>
      <c r="U291" s="71">
        <v>154</v>
      </c>
      <c r="V291" s="71">
        <v>69</v>
      </c>
      <c r="W291" s="71">
        <v>112</v>
      </c>
      <c r="X291" s="71">
        <v>60</v>
      </c>
      <c r="Y291" s="71">
        <v>68</v>
      </c>
      <c r="Z291" s="71">
        <v>35</v>
      </c>
      <c r="AA291" s="146">
        <v>633</v>
      </c>
      <c r="AB291" s="146">
        <v>304</v>
      </c>
      <c r="AC291" s="226" t="s">
        <v>193</v>
      </c>
      <c r="AD291" s="148" t="s">
        <v>90</v>
      </c>
      <c r="AE291" s="31">
        <v>55</v>
      </c>
      <c r="AF291" s="31">
        <v>44</v>
      </c>
      <c r="AG291" s="31">
        <v>43</v>
      </c>
      <c r="AH291" s="31">
        <v>42</v>
      </c>
      <c r="AI291" s="31">
        <v>39</v>
      </c>
      <c r="AJ291" s="146">
        <v>223</v>
      </c>
      <c r="AK291" s="125">
        <v>160</v>
      </c>
      <c r="AL291" s="71">
        <v>106</v>
      </c>
      <c r="AM291" s="71">
        <v>35</v>
      </c>
      <c r="AN291" s="71">
        <v>0</v>
      </c>
      <c r="AO291" s="71">
        <v>43</v>
      </c>
      <c r="AP291" s="226" t="s">
        <v>193</v>
      </c>
      <c r="AQ291" s="148" t="s">
        <v>90</v>
      </c>
      <c r="AR291" s="71">
        <v>0</v>
      </c>
      <c r="AS291" s="71">
        <v>1003</v>
      </c>
      <c r="AT291" s="71">
        <v>588</v>
      </c>
      <c r="AU291" s="71">
        <v>244</v>
      </c>
      <c r="AV291" s="71">
        <v>10</v>
      </c>
      <c r="AW291" s="71">
        <v>15</v>
      </c>
      <c r="AX291" s="71">
        <v>203</v>
      </c>
      <c r="AY291" s="71">
        <v>102</v>
      </c>
      <c r="AZ291" s="71">
        <v>93</v>
      </c>
      <c r="BA291" s="226" t="s">
        <v>193</v>
      </c>
      <c r="BB291" s="148" t="s">
        <v>90</v>
      </c>
      <c r="BC291" s="152">
        <v>146</v>
      </c>
      <c r="BD291" s="71">
        <v>98</v>
      </c>
      <c r="BE291" s="71">
        <v>4</v>
      </c>
      <c r="BF291" s="152">
        <v>15</v>
      </c>
      <c r="BG291" s="32">
        <v>7</v>
      </c>
      <c r="BH291" s="152">
        <v>161</v>
      </c>
      <c r="BI291" s="152">
        <v>105</v>
      </c>
      <c r="BJ291" s="226" t="s">
        <v>193</v>
      </c>
      <c r="BK291" s="148" t="s">
        <v>90</v>
      </c>
      <c r="BL291" s="71">
        <v>574</v>
      </c>
      <c r="BM291" s="71">
        <v>165</v>
      </c>
      <c r="BN291" s="71">
        <v>111</v>
      </c>
      <c r="BO291" s="71">
        <v>123</v>
      </c>
      <c r="BP291" s="71">
        <v>122</v>
      </c>
      <c r="BQ291" s="71">
        <v>92</v>
      </c>
      <c r="BR291" s="71">
        <v>198</v>
      </c>
      <c r="BS291" s="71">
        <v>150</v>
      </c>
      <c r="BT291" s="71">
        <v>8</v>
      </c>
      <c r="BU291" s="71">
        <v>42</v>
      </c>
      <c r="BV291" s="71">
        <v>7</v>
      </c>
      <c r="BW291" s="71">
        <v>0</v>
      </c>
      <c r="BX291" s="79"/>
      <c r="BY291" s="80" t="s">
        <v>193</v>
      </c>
      <c r="BZ291" s="80" t="s">
        <v>2568</v>
      </c>
      <c r="CA291" s="78">
        <v>4796</v>
      </c>
    </row>
    <row r="292" spans="1:79">
      <c r="A292" s="226"/>
      <c r="B292" s="148" t="s">
        <v>91</v>
      </c>
      <c r="C292" s="71">
        <v>1448</v>
      </c>
      <c r="D292" s="71">
        <v>728</v>
      </c>
      <c r="E292" s="71">
        <v>1330</v>
      </c>
      <c r="F292" s="71">
        <v>707</v>
      </c>
      <c r="G292" s="71">
        <v>1291</v>
      </c>
      <c r="H292" s="71">
        <v>643</v>
      </c>
      <c r="I292" s="71">
        <v>1042</v>
      </c>
      <c r="J292" s="71">
        <v>513</v>
      </c>
      <c r="K292" s="71">
        <v>975</v>
      </c>
      <c r="L292" s="71">
        <v>510</v>
      </c>
      <c r="M292" s="146">
        <v>6086</v>
      </c>
      <c r="N292" s="146">
        <v>3101</v>
      </c>
      <c r="O292" s="226"/>
      <c r="P292" s="148" t="s">
        <v>91</v>
      </c>
      <c r="Q292" s="71">
        <v>82</v>
      </c>
      <c r="R292" s="71">
        <v>29</v>
      </c>
      <c r="S292" s="71">
        <v>89</v>
      </c>
      <c r="T292" s="71">
        <v>53</v>
      </c>
      <c r="U292" s="71">
        <v>85</v>
      </c>
      <c r="V292" s="71">
        <v>38</v>
      </c>
      <c r="W292" s="71">
        <v>46</v>
      </c>
      <c r="X292" s="71">
        <v>21</v>
      </c>
      <c r="Y292" s="71">
        <v>42</v>
      </c>
      <c r="Z292" s="71">
        <v>24</v>
      </c>
      <c r="AA292" s="146">
        <v>344</v>
      </c>
      <c r="AB292" s="146">
        <v>165</v>
      </c>
      <c r="AC292" s="226"/>
      <c r="AD292" s="148" t="s">
        <v>91</v>
      </c>
      <c r="AE292" s="31">
        <v>48</v>
      </c>
      <c r="AF292" s="31">
        <v>45</v>
      </c>
      <c r="AG292" s="31">
        <v>44</v>
      </c>
      <c r="AH292" s="31">
        <v>41</v>
      </c>
      <c r="AI292" s="31">
        <v>41</v>
      </c>
      <c r="AJ292" s="146">
        <v>219</v>
      </c>
      <c r="AK292" s="125">
        <v>199</v>
      </c>
      <c r="AL292" s="71">
        <v>196</v>
      </c>
      <c r="AM292" s="71">
        <v>142</v>
      </c>
      <c r="AN292" s="71">
        <v>0</v>
      </c>
      <c r="AO292" s="71">
        <v>42</v>
      </c>
      <c r="AP292" s="226"/>
      <c r="AQ292" s="148" t="s">
        <v>91</v>
      </c>
      <c r="AR292" s="71">
        <v>9</v>
      </c>
      <c r="AS292" s="71">
        <v>813</v>
      </c>
      <c r="AT292" s="71">
        <v>900</v>
      </c>
      <c r="AU292" s="71">
        <v>292</v>
      </c>
      <c r="AV292" s="71">
        <v>85</v>
      </c>
      <c r="AW292" s="71">
        <v>44</v>
      </c>
      <c r="AX292" s="71">
        <v>217</v>
      </c>
      <c r="AY292" s="71">
        <v>178</v>
      </c>
      <c r="AZ292" s="71">
        <v>173</v>
      </c>
      <c r="BA292" s="226"/>
      <c r="BB292" s="148" t="s">
        <v>91</v>
      </c>
      <c r="BC292" s="152">
        <v>201</v>
      </c>
      <c r="BD292" s="71">
        <v>153</v>
      </c>
      <c r="BE292" s="71">
        <v>8</v>
      </c>
      <c r="BF292" s="152">
        <v>45</v>
      </c>
      <c r="BG292" s="32">
        <v>27</v>
      </c>
      <c r="BH292" s="152">
        <v>246</v>
      </c>
      <c r="BI292" s="152">
        <v>180</v>
      </c>
      <c r="BJ292" s="226"/>
      <c r="BK292" s="148" t="s">
        <v>91</v>
      </c>
      <c r="BL292" s="71">
        <v>69</v>
      </c>
      <c r="BM292" s="71">
        <v>207</v>
      </c>
      <c r="BN292" s="71">
        <v>173</v>
      </c>
      <c r="BO292" s="71">
        <v>250</v>
      </c>
      <c r="BP292" s="71">
        <v>40</v>
      </c>
      <c r="BQ292" s="71">
        <v>145</v>
      </c>
      <c r="BR292" s="71">
        <v>159</v>
      </c>
      <c r="BS292" s="71">
        <v>88</v>
      </c>
      <c r="BT292" s="71">
        <v>15</v>
      </c>
      <c r="BU292" s="71">
        <v>48</v>
      </c>
      <c r="BV292" s="71">
        <v>20</v>
      </c>
      <c r="BW292" s="71">
        <v>74</v>
      </c>
      <c r="BX292" s="79"/>
      <c r="BY292" s="80" t="s">
        <v>193</v>
      </c>
      <c r="BZ292" s="80" t="s">
        <v>2569</v>
      </c>
      <c r="CA292" s="78">
        <v>5928</v>
      </c>
    </row>
    <row r="293" spans="1:79">
      <c r="A293" s="226"/>
      <c r="B293" s="25" t="s">
        <v>73</v>
      </c>
      <c r="C293" s="26">
        <v>2975</v>
      </c>
      <c r="D293" s="26">
        <v>1459</v>
      </c>
      <c r="E293" s="26">
        <v>2734</v>
      </c>
      <c r="F293" s="26">
        <v>1434</v>
      </c>
      <c r="G293" s="26">
        <v>2508</v>
      </c>
      <c r="H293" s="26">
        <v>1260</v>
      </c>
      <c r="I293" s="26">
        <v>1953</v>
      </c>
      <c r="J293" s="26">
        <v>997</v>
      </c>
      <c r="K293" s="26">
        <v>1775</v>
      </c>
      <c r="L293" s="26">
        <v>938</v>
      </c>
      <c r="M293" s="41">
        <v>11945</v>
      </c>
      <c r="N293" s="41">
        <v>6088</v>
      </c>
      <c r="O293" s="226"/>
      <c r="P293" s="42" t="s">
        <v>73</v>
      </c>
      <c r="Q293" s="26">
        <v>241</v>
      </c>
      <c r="R293" s="26">
        <v>105</v>
      </c>
      <c r="S293" s="26">
        <v>229</v>
      </c>
      <c r="T293" s="26">
        <v>117</v>
      </c>
      <c r="U293" s="26">
        <v>239</v>
      </c>
      <c r="V293" s="26">
        <v>107</v>
      </c>
      <c r="W293" s="26">
        <v>158</v>
      </c>
      <c r="X293" s="26">
        <v>81</v>
      </c>
      <c r="Y293" s="26">
        <v>110</v>
      </c>
      <c r="Z293" s="26">
        <v>59</v>
      </c>
      <c r="AA293" s="41">
        <v>977</v>
      </c>
      <c r="AB293" s="41">
        <v>469</v>
      </c>
      <c r="AC293" s="226"/>
      <c r="AD293" s="42" t="s">
        <v>73</v>
      </c>
      <c r="AE293" s="41">
        <v>103</v>
      </c>
      <c r="AF293" s="41">
        <v>89</v>
      </c>
      <c r="AG293" s="41">
        <v>87</v>
      </c>
      <c r="AH293" s="41">
        <v>83</v>
      </c>
      <c r="AI293" s="41">
        <v>80</v>
      </c>
      <c r="AJ293" s="41">
        <v>442</v>
      </c>
      <c r="AK293" s="26">
        <v>359</v>
      </c>
      <c r="AL293" s="26">
        <v>302</v>
      </c>
      <c r="AM293" s="26">
        <v>177</v>
      </c>
      <c r="AN293" s="26">
        <v>0</v>
      </c>
      <c r="AO293" s="26">
        <v>85</v>
      </c>
      <c r="AP293" s="226"/>
      <c r="AQ293" s="42" t="s">
        <v>73</v>
      </c>
      <c r="AR293" s="26">
        <v>9</v>
      </c>
      <c r="AS293" s="26">
        <v>1816</v>
      </c>
      <c r="AT293" s="26">
        <v>1488</v>
      </c>
      <c r="AU293" s="26">
        <v>536</v>
      </c>
      <c r="AV293" s="26">
        <v>95</v>
      </c>
      <c r="AW293" s="26">
        <v>59</v>
      </c>
      <c r="AX293" s="26">
        <v>420</v>
      </c>
      <c r="AY293" s="26">
        <v>280</v>
      </c>
      <c r="AZ293" s="26">
        <v>266</v>
      </c>
      <c r="BA293" s="226"/>
      <c r="BB293" s="42" t="s">
        <v>73</v>
      </c>
      <c r="BC293" s="41">
        <v>347</v>
      </c>
      <c r="BD293" s="26">
        <v>251</v>
      </c>
      <c r="BE293" s="26">
        <v>12</v>
      </c>
      <c r="BF293" s="41">
        <v>60</v>
      </c>
      <c r="BG293" s="41">
        <v>34</v>
      </c>
      <c r="BH293" s="41">
        <v>407</v>
      </c>
      <c r="BI293" s="41">
        <v>285</v>
      </c>
      <c r="BJ293" s="226"/>
      <c r="BK293" s="42" t="s">
        <v>73</v>
      </c>
      <c r="BL293" s="41">
        <v>643</v>
      </c>
      <c r="BM293" s="41">
        <v>372</v>
      </c>
      <c r="BN293" s="41">
        <v>284</v>
      </c>
      <c r="BO293" s="41">
        <v>373</v>
      </c>
      <c r="BP293" s="41">
        <v>162</v>
      </c>
      <c r="BQ293" s="41">
        <v>237</v>
      </c>
      <c r="BR293" s="41">
        <v>357</v>
      </c>
      <c r="BS293" s="41">
        <v>238</v>
      </c>
      <c r="BT293" s="41">
        <v>23</v>
      </c>
      <c r="BU293" s="41">
        <v>90</v>
      </c>
      <c r="BV293" s="41">
        <v>27</v>
      </c>
      <c r="BW293" s="41">
        <v>74</v>
      </c>
      <c r="BX293" s="79"/>
      <c r="BY293" s="80" t="s">
        <v>193</v>
      </c>
      <c r="BZ293" s="80" t="s">
        <v>2570</v>
      </c>
      <c r="CA293" s="78">
        <v>10724</v>
      </c>
    </row>
    <row r="294" spans="1:79" ht="14.45" customHeight="1">
      <c r="A294" s="226" t="s">
        <v>194</v>
      </c>
      <c r="B294" s="148" t="s">
        <v>90</v>
      </c>
      <c r="C294" s="71">
        <v>0</v>
      </c>
      <c r="D294" s="71">
        <v>0</v>
      </c>
      <c r="E294" s="71">
        <v>0</v>
      </c>
      <c r="F294" s="71">
        <v>0</v>
      </c>
      <c r="G294" s="71">
        <v>0</v>
      </c>
      <c r="H294" s="71">
        <v>0</v>
      </c>
      <c r="I294" s="71">
        <v>0</v>
      </c>
      <c r="J294" s="71">
        <v>0</v>
      </c>
      <c r="K294" s="71">
        <v>0</v>
      </c>
      <c r="L294" s="71">
        <v>0</v>
      </c>
      <c r="M294" s="146">
        <v>0</v>
      </c>
      <c r="N294" s="146">
        <v>0</v>
      </c>
      <c r="O294" s="226" t="s">
        <v>194</v>
      </c>
      <c r="P294" s="148" t="s">
        <v>90</v>
      </c>
      <c r="Q294" s="71">
        <v>0</v>
      </c>
      <c r="R294" s="71">
        <v>0</v>
      </c>
      <c r="S294" s="71">
        <v>0</v>
      </c>
      <c r="T294" s="71">
        <v>0</v>
      </c>
      <c r="U294" s="71">
        <v>0</v>
      </c>
      <c r="V294" s="71">
        <v>0</v>
      </c>
      <c r="W294" s="71">
        <v>0</v>
      </c>
      <c r="X294" s="71">
        <v>0</v>
      </c>
      <c r="Y294" s="71">
        <v>0</v>
      </c>
      <c r="Z294" s="71">
        <v>0</v>
      </c>
      <c r="AA294" s="146">
        <v>0</v>
      </c>
      <c r="AB294" s="146">
        <v>0</v>
      </c>
      <c r="AC294" s="226" t="s">
        <v>194</v>
      </c>
      <c r="AD294" s="148" t="s">
        <v>90</v>
      </c>
      <c r="AE294" s="31">
        <v>0</v>
      </c>
      <c r="AF294" s="31">
        <v>0</v>
      </c>
      <c r="AG294" s="31">
        <v>0</v>
      </c>
      <c r="AH294" s="31">
        <v>0</v>
      </c>
      <c r="AI294" s="31">
        <v>0</v>
      </c>
      <c r="AJ294" s="146">
        <v>0</v>
      </c>
      <c r="AK294" s="125">
        <v>0</v>
      </c>
      <c r="AL294" s="71">
        <v>0</v>
      </c>
      <c r="AM294" s="71">
        <v>0</v>
      </c>
      <c r="AN294" s="71">
        <v>0</v>
      </c>
      <c r="AO294" s="71">
        <v>0</v>
      </c>
      <c r="AP294" s="226" t="s">
        <v>194</v>
      </c>
      <c r="AQ294" s="148" t="s">
        <v>90</v>
      </c>
      <c r="AR294" s="71">
        <v>0</v>
      </c>
      <c r="AS294" s="71">
        <v>0</v>
      </c>
      <c r="AT294" s="71">
        <v>0</v>
      </c>
      <c r="AU294" s="71">
        <v>0</v>
      </c>
      <c r="AV294" s="71">
        <v>0</v>
      </c>
      <c r="AW294" s="71">
        <v>0</v>
      </c>
      <c r="AX294" s="71">
        <v>0</v>
      </c>
      <c r="AY294" s="71">
        <v>0</v>
      </c>
      <c r="AZ294" s="71">
        <v>0</v>
      </c>
      <c r="BA294" s="226" t="s">
        <v>194</v>
      </c>
      <c r="BB294" s="148" t="s">
        <v>90</v>
      </c>
      <c r="BC294" s="152">
        <v>0</v>
      </c>
      <c r="BD294" s="71">
        <v>0</v>
      </c>
      <c r="BE294" s="71">
        <v>0</v>
      </c>
      <c r="BF294" s="152">
        <v>0</v>
      </c>
      <c r="BG294" s="32">
        <v>0</v>
      </c>
      <c r="BH294" s="152">
        <v>0</v>
      </c>
      <c r="BI294" s="152">
        <v>0</v>
      </c>
      <c r="BJ294" s="226" t="s">
        <v>194</v>
      </c>
      <c r="BK294" s="148" t="s">
        <v>90</v>
      </c>
      <c r="BL294" s="71">
        <v>0</v>
      </c>
      <c r="BM294" s="71">
        <v>0</v>
      </c>
      <c r="BN294" s="71">
        <v>0</v>
      </c>
      <c r="BO294" s="71">
        <v>0</v>
      </c>
      <c r="BP294" s="71">
        <v>0</v>
      </c>
      <c r="BQ294" s="71">
        <v>0</v>
      </c>
      <c r="BR294" s="71">
        <v>0</v>
      </c>
      <c r="BS294" s="71">
        <v>0</v>
      </c>
      <c r="BT294" s="71">
        <v>0</v>
      </c>
      <c r="BU294" s="71">
        <v>0</v>
      </c>
      <c r="BV294" s="71">
        <v>0</v>
      </c>
      <c r="BW294" s="71">
        <v>0</v>
      </c>
      <c r="BX294" s="79"/>
      <c r="BY294" s="80" t="s">
        <v>194</v>
      </c>
      <c r="BZ294" s="80" t="s">
        <v>2571</v>
      </c>
      <c r="CA294" s="78">
        <v>0</v>
      </c>
    </row>
    <row r="295" spans="1:79">
      <c r="A295" s="226"/>
      <c r="B295" s="148" t="s">
        <v>91</v>
      </c>
      <c r="C295" s="71">
        <v>2816</v>
      </c>
      <c r="D295" s="71">
        <v>1391</v>
      </c>
      <c r="E295" s="71">
        <v>2713</v>
      </c>
      <c r="F295" s="71">
        <v>1373</v>
      </c>
      <c r="G295" s="71">
        <v>2786</v>
      </c>
      <c r="H295" s="71">
        <v>1448</v>
      </c>
      <c r="I295" s="71">
        <v>2220</v>
      </c>
      <c r="J295" s="71">
        <v>1160</v>
      </c>
      <c r="K295" s="71">
        <v>2033</v>
      </c>
      <c r="L295" s="71">
        <v>1097</v>
      </c>
      <c r="M295" s="146">
        <v>12568</v>
      </c>
      <c r="N295" s="146">
        <v>6469</v>
      </c>
      <c r="O295" s="226"/>
      <c r="P295" s="148" t="s">
        <v>91</v>
      </c>
      <c r="Q295" s="71">
        <v>148</v>
      </c>
      <c r="R295" s="71">
        <v>54</v>
      </c>
      <c r="S295" s="71">
        <v>130</v>
      </c>
      <c r="T295" s="71">
        <v>56</v>
      </c>
      <c r="U295" s="71">
        <v>176</v>
      </c>
      <c r="V295" s="71">
        <v>72</v>
      </c>
      <c r="W295" s="71">
        <v>120</v>
      </c>
      <c r="X295" s="71">
        <v>51</v>
      </c>
      <c r="Y295" s="71">
        <v>43</v>
      </c>
      <c r="Z295" s="71">
        <v>21</v>
      </c>
      <c r="AA295" s="146">
        <v>617</v>
      </c>
      <c r="AB295" s="146">
        <v>254</v>
      </c>
      <c r="AC295" s="226"/>
      <c r="AD295" s="148" t="s">
        <v>91</v>
      </c>
      <c r="AE295" s="31">
        <v>95</v>
      </c>
      <c r="AF295" s="31">
        <v>91</v>
      </c>
      <c r="AG295" s="31">
        <v>90</v>
      </c>
      <c r="AH295" s="31">
        <v>85</v>
      </c>
      <c r="AI295" s="31">
        <v>79</v>
      </c>
      <c r="AJ295" s="146">
        <v>440</v>
      </c>
      <c r="AK295" s="125">
        <v>436</v>
      </c>
      <c r="AL295" s="71">
        <v>428</v>
      </c>
      <c r="AM295" s="71">
        <v>358</v>
      </c>
      <c r="AN295" s="71">
        <v>6</v>
      </c>
      <c r="AO295" s="71">
        <v>74</v>
      </c>
      <c r="AP295" s="226"/>
      <c r="AQ295" s="148" t="s">
        <v>91</v>
      </c>
      <c r="AR295" s="71">
        <v>2</v>
      </c>
      <c r="AS295" s="71">
        <v>3921</v>
      </c>
      <c r="AT295" s="71">
        <v>1509</v>
      </c>
      <c r="AU295" s="71">
        <v>592</v>
      </c>
      <c r="AV295" s="71">
        <v>124</v>
      </c>
      <c r="AW295" s="71">
        <v>165</v>
      </c>
      <c r="AX295" s="71">
        <v>452</v>
      </c>
      <c r="AY295" s="71">
        <v>409</v>
      </c>
      <c r="AZ295" s="71">
        <v>417</v>
      </c>
      <c r="BA295" s="226"/>
      <c r="BB295" s="148" t="s">
        <v>91</v>
      </c>
      <c r="BC295" s="152">
        <v>438</v>
      </c>
      <c r="BD295" s="71">
        <v>387</v>
      </c>
      <c r="BE295" s="71">
        <v>55</v>
      </c>
      <c r="BF295" s="152">
        <v>120</v>
      </c>
      <c r="BG295" s="32">
        <v>77</v>
      </c>
      <c r="BH295" s="152">
        <v>558</v>
      </c>
      <c r="BI295" s="152">
        <v>464</v>
      </c>
      <c r="BJ295" s="226"/>
      <c r="BK295" s="148" t="s">
        <v>91</v>
      </c>
      <c r="BL295" s="71">
        <v>1644</v>
      </c>
      <c r="BM295" s="71">
        <v>348</v>
      </c>
      <c r="BN295" s="71">
        <v>938</v>
      </c>
      <c r="BO295" s="71">
        <v>2016</v>
      </c>
      <c r="BP295" s="71">
        <v>283</v>
      </c>
      <c r="BQ295" s="71">
        <v>1112</v>
      </c>
      <c r="BR295" s="71">
        <v>1289</v>
      </c>
      <c r="BS295" s="71">
        <v>734</v>
      </c>
      <c r="BT295" s="71">
        <v>15</v>
      </c>
      <c r="BU295" s="71">
        <v>70</v>
      </c>
      <c r="BV295" s="71">
        <v>38</v>
      </c>
      <c r="BW295" s="71">
        <v>45</v>
      </c>
      <c r="BX295" s="79"/>
      <c r="BY295" s="80" t="s">
        <v>194</v>
      </c>
      <c r="BZ295" s="80" t="s">
        <v>2572</v>
      </c>
      <c r="CA295" s="78">
        <v>15359</v>
      </c>
    </row>
    <row r="296" spans="1:79">
      <c r="A296" s="226"/>
      <c r="B296" s="25" t="s">
        <v>73</v>
      </c>
      <c r="C296" s="26">
        <v>2816</v>
      </c>
      <c r="D296" s="26">
        <v>1391</v>
      </c>
      <c r="E296" s="26">
        <v>2713</v>
      </c>
      <c r="F296" s="26">
        <v>1373</v>
      </c>
      <c r="G296" s="26">
        <v>2786</v>
      </c>
      <c r="H296" s="26">
        <v>1448</v>
      </c>
      <c r="I296" s="26">
        <v>2220</v>
      </c>
      <c r="J296" s="26">
        <v>1160</v>
      </c>
      <c r="K296" s="26">
        <v>2033</v>
      </c>
      <c r="L296" s="26">
        <v>1097</v>
      </c>
      <c r="M296" s="41">
        <v>12568</v>
      </c>
      <c r="N296" s="41">
        <v>6469</v>
      </c>
      <c r="O296" s="226"/>
      <c r="P296" s="42" t="s">
        <v>73</v>
      </c>
      <c r="Q296" s="26">
        <v>148</v>
      </c>
      <c r="R296" s="26">
        <v>54</v>
      </c>
      <c r="S296" s="26">
        <v>130</v>
      </c>
      <c r="T296" s="26">
        <v>56</v>
      </c>
      <c r="U296" s="26">
        <v>176</v>
      </c>
      <c r="V296" s="26">
        <v>72</v>
      </c>
      <c r="W296" s="26">
        <v>120</v>
      </c>
      <c r="X296" s="26">
        <v>51</v>
      </c>
      <c r="Y296" s="26">
        <v>43</v>
      </c>
      <c r="Z296" s="26">
        <v>21</v>
      </c>
      <c r="AA296" s="41">
        <v>617</v>
      </c>
      <c r="AB296" s="41">
        <v>254</v>
      </c>
      <c r="AC296" s="226"/>
      <c r="AD296" s="42" t="s">
        <v>73</v>
      </c>
      <c r="AE296" s="41">
        <v>95</v>
      </c>
      <c r="AF296" s="41">
        <v>91</v>
      </c>
      <c r="AG296" s="41">
        <v>90</v>
      </c>
      <c r="AH296" s="41">
        <v>85</v>
      </c>
      <c r="AI296" s="41">
        <v>79</v>
      </c>
      <c r="AJ296" s="41">
        <v>440</v>
      </c>
      <c r="AK296" s="26">
        <v>436</v>
      </c>
      <c r="AL296" s="26">
        <v>428</v>
      </c>
      <c r="AM296" s="26">
        <v>358</v>
      </c>
      <c r="AN296" s="26">
        <v>6</v>
      </c>
      <c r="AO296" s="26">
        <v>74</v>
      </c>
      <c r="AP296" s="226"/>
      <c r="AQ296" s="42" t="s">
        <v>73</v>
      </c>
      <c r="AR296" s="26">
        <v>2</v>
      </c>
      <c r="AS296" s="26">
        <v>3921</v>
      </c>
      <c r="AT296" s="26">
        <v>1509</v>
      </c>
      <c r="AU296" s="26">
        <v>592</v>
      </c>
      <c r="AV296" s="26">
        <v>124</v>
      </c>
      <c r="AW296" s="26">
        <v>165</v>
      </c>
      <c r="AX296" s="26">
        <v>452</v>
      </c>
      <c r="AY296" s="26">
        <v>409</v>
      </c>
      <c r="AZ296" s="26">
        <v>417</v>
      </c>
      <c r="BA296" s="226"/>
      <c r="BB296" s="42" t="s">
        <v>73</v>
      </c>
      <c r="BC296" s="41">
        <v>438</v>
      </c>
      <c r="BD296" s="26">
        <v>387</v>
      </c>
      <c r="BE296" s="26">
        <v>55</v>
      </c>
      <c r="BF296" s="41">
        <v>120</v>
      </c>
      <c r="BG296" s="41">
        <v>77</v>
      </c>
      <c r="BH296" s="41">
        <v>558</v>
      </c>
      <c r="BI296" s="41">
        <v>464</v>
      </c>
      <c r="BJ296" s="226"/>
      <c r="BK296" s="42" t="s">
        <v>73</v>
      </c>
      <c r="BL296" s="41">
        <v>1644</v>
      </c>
      <c r="BM296" s="41">
        <v>348</v>
      </c>
      <c r="BN296" s="41">
        <v>938</v>
      </c>
      <c r="BO296" s="41">
        <v>2016</v>
      </c>
      <c r="BP296" s="41">
        <v>283</v>
      </c>
      <c r="BQ296" s="41">
        <v>1112</v>
      </c>
      <c r="BR296" s="41">
        <v>1289</v>
      </c>
      <c r="BS296" s="41">
        <v>734</v>
      </c>
      <c r="BT296" s="41">
        <v>15</v>
      </c>
      <c r="BU296" s="41">
        <v>70</v>
      </c>
      <c r="BV296" s="41">
        <v>38</v>
      </c>
      <c r="BW296" s="41">
        <v>45</v>
      </c>
      <c r="BX296" s="79"/>
      <c r="BY296" s="80" t="s">
        <v>194</v>
      </c>
      <c r="BZ296" s="80" t="s">
        <v>2573</v>
      </c>
      <c r="CA296" s="78">
        <v>15359</v>
      </c>
    </row>
    <row r="297" spans="1:79" ht="14.45" customHeight="1">
      <c r="A297" s="226" t="s">
        <v>195</v>
      </c>
      <c r="B297" s="148" t="s">
        <v>90</v>
      </c>
      <c r="C297" s="71">
        <v>938</v>
      </c>
      <c r="D297" s="71">
        <v>501</v>
      </c>
      <c r="E297" s="71">
        <v>824</v>
      </c>
      <c r="F297" s="71">
        <v>401</v>
      </c>
      <c r="G297" s="71">
        <v>694</v>
      </c>
      <c r="H297" s="71">
        <v>367</v>
      </c>
      <c r="I297" s="71">
        <v>611</v>
      </c>
      <c r="J297" s="71">
        <v>327</v>
      </c>
      <c r="K297" s="71">
        <v>521</v>
      </c>
      <c r="L297" s="71">
        <v>287</v>
      </c>
      <c r="M297" s="146">
        <v>3588</v>
      </c>
      <c r="N297" s="146">
        <v>1883</v>
      </c>
      <c r="O297" s="226" t="s">
        <v>195</v>
      </c>
      <c r="P297" s="148" t="s">
        <v>90</v>
      </c>
      <c r="Q297" s="71">
        <v>80</v>
      </c>
      <c r="R297" s="71">
        <v>40</v>
      </c>
      <c r="S297" s="71">
        <v>69</v>
      </c>
      <c r="T297" s="71">
        <v>37</v>
      </c>
      <c r="U297" s="71">
        <v>108</v>
      </c>
      <c r="V297" s="71">
        <v>45</v>
      </c>
      <c r="W297" s="71">
        <v>72</v>
      </c>
      <c r="X297" s="71">
        <v>35</v>
      </c>
      <c r="Y297" s="71">
        <v>51</v>
      </c>
      <c r="Z297" s="71">
        <v>28</v>
      </c>
      <c r="AA297" s="146">
        <v>380</v>
      </c>
      <c r="AB297" s="146">
        <v>185</v>
      </c>
      <c r="AC297" s="226" t="s">
        <v>195</v>
      </c>
      <c r="AD297" s="148" t="s">
        <v>90</v>
      </c>
      <c r="AE297" s="31">
        <v>36</v>
      </c>
      <c r="AF297" s="31">
        <v>34</v>
      </c>
      <c r="AG297" s="31">
        <v>34</v>
      </c>
      <c r="AH297" s="31">
        <v>34</v>
      </c>
      <c r="AI297" s="31">
        <v>29</v>
      </c>
      <c r="AJ297" s="146">
        <v>167</v>
      </c>
      <c r="AK297" s="125">
        <v>107</v>
      </c>
      <c r="AL297" s="71">
        <v>87</v>
      </c>
      <c r="AM297" s="71">
        <v>36</v>
      </c>
      <c r="AN297" s="71">
        <v>4</v>
      </c>
      <c r="AO297" s="71">
        <v>35</v>
      </c>
      <c r="AP297" s="226" t="s">
        <v>195</v>
      </c>
      <c r="AQ297" s="148" t="s">
        <v>90</v>
      </c>
      <c r="AR297" s="71">
        <v>0</v>
      </c>
      <c r="AS297" s="71">
        <v>754</v>
      </c>
      <c r="AT297" s="71">
        <v>569</v>
      </c>
      <c r="AU297" s="71">
        <v>120</v>
      </c>
      <c r="AV297" s="71">
        <v>11</v>
      </c>
      <c r="AW297" s="71">
        <v>22</v>
      </c>
      <c r="AX297" s="71">
        <v>146</v>
      </c>
      <c r="AY297" s="71">
        <v>81</v>
      </c>
      <c r="AZ297" s="71">
        <v>72</v>
      </c>
      <c r="BA297" s="226" t="s">
        <v>195</v>
      </c>
      <c r="BB297" s="148" t="s">
        <v>90</v>
      </c>
      <c r="BC297" s="152">
        <v>121</v>
      </c>
      <c r="BD297" s="71">
        <v>90</v>
      </c>
      <c r="BE297" s="71">
        <v>3</v>
      </c>
      <c r="BF297" s="152">
        <v>17</v>
      </c>
      <c r="BG297" s="32">
        <v>11</v>
      </c>
      <c r="BH297" s="152">
        <v>138</v>
      </c>
      <c r="BI297" s="152">
        <v>101</v>
      </c>
      <c r="BJ297" s="226" t="s">
        <v>195</v>
      </c>
      <c r="BK297" s="148" t="s">
        <v>90</v>
      </c>
      <c r="BL297" s="71">
        <v>20</v>
      </c>
      <c r="BM297" s="71">
        <v>40</v>
      </c>
      <c r="BN297" s="71">
        <v>240</v>
      </c>
      <c r="BO297" s="71">
        <v>236</v>
      </c>
      <c r="BP297" s="71">
        <v>42</v>
      </c>
      <c r="BQ297" s="71">
        <v>92</v>
      </c>
      <c r="BR297" s="71">
        <v>227</v>
      </c>
      <c r="BS297" s="71">
        <v>124</v>
      </c>
      <c r="BT297" s="71">
        <v>9</v>
      </c>
      <c r="BU297" s="71">
        <v>14</v>
      </c>
      <c r="BV297" s="71">
        <v>12</v>
      </c>
      <c r="BW297" s="71">
        <v>0</v>
      </c>
      <c r="BX297" s="79"/>
      <c r="BY297" s="80" t="s">
        <v>195</v>
      </c>
      <c r="BZ297" s="80" t="s">
        <v>2574</v>
      </c>
      <c r="CA297" s="78">
        <v>3750</v>
      </c>
    </row>
    <row r="298" spans="1:79">
      <c r="A298" s="226"/>
      <c r="B298" s="148" t="s">
        <v>91</v>
      </c>
      <c r="C298" s="71">
        <v>0</v>
      </c>
      <c r="D298" s="71">
        <v>0</v>
      </c>
      <c r="E298" s="71">
        <v>0</v>
      </c>
      <c r="F298" s="71">
        <v>0</v>
      </c>
      <c r="G298" s="71">
        <v>0</v>
      </c>
      <c r="H298" s="71">
        <v>0</v>
      </c>
      <c r="I298" s="71">
        <v>0</v>
      </c>
      <c r="J298" s="71">
        <v>0</v>
      </c>
      <c r="K298" s="71">
        <v>0</v>
      </c>
      <c r="L298" s="71">
        <v>0</v>
      </c>
      <c r="M298" s="146">
        <v>0</v>
      </c>
      <c r="N298" s="146">
        <v>0</v>
      </c>
      <c r="O298" s="226"/>
      <c r="P298" s="148" t="s">
        <v>91</v>
      </c>
      <c r="Q298" s="71">
        <v>0</v>
      </c>
      <c r="R298" s="71">
        <v>0</v>
      </c>
      <c r="S298" s="71">
        <v>0</v>
      </c>
      <c r="T298" s="71">
        <v>0</v>
      </c>
      <c r="U298" s="71">
        <v>0</v>
      </c>
      <c r="V298" s="71">
        <v>0</v>
      </c>
      <c r="W298" s="71">
        <v>0</v>
      </c>
      <c r="X298" s="71">
        <v>0</v>
      </c>
      <c r="Y298" s="71">
        <v>0</v>
      </c>
      <c r="Z298" s="71">
        <v>0</v>
      </c>
      <c r="AA298" s="146">
        <v>0</v>
      </c>
      <c r="AB298" s="146">
        <v>0</v>
      </c>
      <c r="AC298" s="226"/>
      <c r="AD298" s="148" t="s">
        <v>91</v>
      </c>
      <c r="AE298" s="31">
        <v>0</v>
      </c>
      <c r="AF298" s="31">
        <v>0</v>
      </c>
      <c r="AG298" s="31">
        <v>0</v>
      </c>
      <c r="AH298" s="31">
        <v>0</v>
      </c>
      <c r="AI298" s="31">
        <v>0</v>
      </c>
      <c r="AJ298" s="146">
        <v>0</v>
      </c>
      <c r="AK298" s="125">
        <v>0</v>
      </c>
      <c r="AL298" s="71">
        <v>0</v>
      </c>
      <c r="AM298" s="71">
        <v>0</v>
      </c>
      <c r="AN298" s="71">
        <v>0</v>
      </c>
      <c r="AO298" s="71">
        <v>0</v>
      </c>
      <c r="AP298" s="226"/>
      <c r="AQ298" s="148" t="s">
        <v>91</v>
      </c>
      <c r="AR298" s="71">
        <v>0</v>
      </c>
      <c r="AS298" s="71">
        <v>0</v>
      </c>
      <c r="AT298" s="71">
        <v>0</v>
      </c>
      <c r="AU298" s="71">
        <v>0</v>
      </c>
      <c r="AV298" s="71">
        <v>0</v>
      </c>
      <c r="AW298" s="71">
        <v>0</v>
      </c>
      <c r="AX298" s="71">
        <v>0</v>
      </c>
      <c r="AY298" s="71">
        <v>0</v>
      </c>
      <c r="AZ298" s="71">
        <v>0</v>
      </c>
      <c r="BA298" s="226"/>
      <c r="BB298" s="148" t="s">
        <v>91</v>
      </c>
      <c r="BC298" s="152">
        <v>0</v>
      </c>
      <c r="BD298" s="71">
        <v>0</v>
      </c>
      <c r="BE298" s="71">
        <v>0</v>
      </c>
      <c r="BF298" s="152">
        <v>0</v>
      </c>
      <c r="BG298" s="32">
        <v>0</v>
      </c>
      <c r="BH298" s="152">
        <v>0</v>
      </c>
      <c r="BI298" s="152">
        <v>0</v>
      </c>
      <c r="BJ298" s="226"/>
      <c r="BK298" s="148" t="s">
        <v>91</v>
      </c>
      <c r="BL298" s="71">
        <v>0</v>
      </c>
      <c r="BM298" s="71">
        <v>0</v>
      </c>
      <c r="BN298" s="71">
        <v>0</v>
      </c>
      <c r="BO298" s="71">
        <v>0</v>
      </c>
      <c r="BP298" s="71">
        <v>0</v>
      </c>
      <c r="BQ298" s="71">
        <v>0</v>
      </c>
      <c r="BR298" s="71">
        <v>0</v>
      </c>
      <c r="BS298" s="71">
        <v>0</v>
      </c>
      <c r="BT298" s="71">
        <v>0</v>
      </c>
      <c r="BU298" s="71">
        <v>0</v>
      </c>
      <c r="BV298" s="71">
        <v>0</v>
      </c>
      <c r="BW298" s="71">
        <v>0</v>
      </c>
      <c r="BX298" s="79"/>
      <c r="BY298" s="80" t="s">
        <v>195</v>
      </c>
      <c r="BZ298" s="80" t="s">
        <v>2575</v>
      </c>
      <c r="CA298" s="78">
        <v>0</v>
      </c>
    </row>
    <row r="299" spans="1:79">
      <c r="A299" s="226"/>
      <c r="B299" s="25" t="s">
        <v>73</v>
      </c>
      <c r="C299" s="26">
        <v>938</v>
      </c>
      <c r="D299" s="26">
        <v>501</v>
      </c>
      <c r="E299" s="26">
        <v>824</v>
      </c>
      <c r="F299" s="26">
        <v>401</v>
      </c>
      <c r="G299" s="26">
        <v>694</v>
      </c>
      <c r="H299" s="26">
        <v>367</v>
      </c>
      <c r="I299" s="26">
        <v>611</v>
      </c>
      <c r="J299" s="26">
        <v>327</v>
      </c>
      <c r="K299" s="26">
        <v>521</v>
      </c>
      <c r="L299" s="26">
        <v>287</v>
      </c>
      <c r="M299" s="41">
        <v>3588</v>
      </c>
      <c r="N299" s="41">
        <v>1883</v>
      </c>
      <c r="O299" s="226"/>
      <c r="P299" s="42" t="s">
        <v>73</v>
      </c>
      <c r="Q299" s="26">
        <v>80</v>
      </c>
      <c r="R299" s="26">
        <v>40</v>
      </c>
      <c r="S299" s="26">
        <v>69</v>
      </c>
      <c r="T299" s="26">
        <v>37</v>
      </c>
      <c r="U299" s="26">
        <v>108</v>
      </c>
      <c r="V299" s="26">
        <v>45</v>
      </c>
      <c r="W299" s="26">
        <v>72</v>
      </c>
      <c r="X299" s="26">
        <v>35</v>
      </c>
      <c r="Y299" s="26">
        <v>51</v>
      </c>
      <c r="Z299" s="26">
        <v>28</v>
      </c>
      <c r="AA299" s="41">
        <v>380</v>
      </c>
      <c r="AB299" s="41">
        <v>185</v>
      </c>
      <c r="AC299" s="226"/>
      <c r="AD299" s="42" t="s">
        <v>73</v>
      </c>
      <c r="AE299" s="41">
        <v>36</v>
      </c>
      <c r="AF299" s="41">
        <v>34</v>
      </c>
      <c r="AG299" s="41">
        <v>34</v>
      </c>
      <c r="AH299" s="41">
        <v>34</v>
      </c>
      <c r="AI299" s="41">
        <v>29</v>
      </c>
      <c r="AJ299" s="41">
        <v>167</v>
      </c>
      <c r="AK299" s="26">
        <v>107</v>
      </c>
      <c r="AL299" s="26">
        <v>87</v>
      </c>
      <c r="AM299" s="26">
        <v>36</v>
      </c>
      <c r="AN299" s="26">
        <v>4</v>
      </c>
      <c r="AO299" s="26">
        <v>35</v>
      </c>
      <c r="AP299" s="226"/>
      <c r="AQ299" s="42" t="s">
        <v>73</v>
      </c>
      <c r="AR299" s="26">
        <v>0</v>
      </c>
      <c r="AS299" s="26">
        <v>754</v>
      </c>
      <c r="AT299" s="26">
        <v>569</v>
      </c>
      <c r="AU299" s="26">
        <v>120</v>
      </c>
      <c r="AV299" s="26">
        <v>11</v>
      </c>
      <c r="AW299" s="26">
        <v>22</v>
      </c>
      <c r="AX299" s="26">
        <v>146</v>
      </c>
      <c r="AY299" s="26">
        <v>81</v>
      </c>
      <c r="AZ299" s="26">
        <v>72</v>
      </c>
      <c r="BA299" s="226"/>
      <c r="BB299" s="42" t="s">
        <v>73</v>
      </c>
      <c r="BC299" s="41">
        <v>121</v>
      </c>
      <c r="BD299" s="26">
        <v>90</v>
      </c>
      <c r="BE299" s="26">
        <v>3</v>
      </c>
      <c r="BF299" s="41">
        <v>17</v>
      </c>
      <c r="BG299" s="41">
        <v>11</v>
      </c>
      <c r="BH299" s="41">
        <v>138</v>
      </c>
      <c r="BI299" s="41">
        <v>101</v>
      </c>
      <c r="BJ299" s="226"/>
      <c r="BK299" s="42" t="s">
        <v>73</v>
      </c>
      <c r="BL299" s="41">
        <v>20</v>
      </c>
      <c r="BM299" s="41">
        <v>40</v>
      </c>
      <c r="BN299" s="41">
        <v>240</v>
      </c>
      <c r="BO299" s="41">
        <v>236</v>
      </c>
      <c r="BP299" s="41">
        <v>42</v>
      </c>
      <c r="BQ299" s="41">
        <v>92</v>
      </c>
      <c r="BR299" s="41">
        <v>227</v>
      </c>
      <c r="BS299" s="41">
        <v>124</v>
      </c>
      <c r="BT299" s="41">
        <v>9</v>
      </c>
      <c r="BU299" s="41">
        <v>14</v>
      </c>
      <c r="BV299" s="41">
        <v>12</v>
      </c>
      <c r="BW299" s="41">
        <v>0</v>
      </c>
      <c r="BX299" s="79"/>
      <c r="BY299" s="80" t="s">
        <v>195</v>
      </c>
      <c r="BZ299" s="80" t="s">
        <v>2576</v>
      </c>
      <c r="CA299" s="78">
        <v>3750</v>
      </c>
    </row>
    <row r="300" spans="1:79">
      <c r="A300" s="226" t="s">
        <v>196</v>
      </c>
      <c r="B300" s="148" t="s">
        <v>90</v>
      </c>
      <c r="C300" s="71">
        <v>0</v>
      </c>
      <c r="D300" s="71">
        <v>0</v>
      </c>
      <c r="E300" s="71">
        <v>0</v>
      </c>
      <c r="F300" s="71">
        <v>0</v>
      </c>
      <c r="G300" s="71">
        <v>0</v>
      </c>
      <c r="H300" s="71">
        <v>0</v>
      </c>
      <c r="I300" s="71">
        <v>0</v>
      </c>
      <c r="J300" s="71">
        <v>0</v>
      </c>
      <c r="K300" s="71">
        <v>0</v>
      </c>
      <c r="L300" s="71">
        <v>0</v>
      </c>
      <c r="M300" s="146">
        <v>0</v>
      </c>
      <c r="N300" s="146">
        <v>0</v>
      </c>
      <c r="O300" s="226" t="s">
        <v>196</v>
      </c>
      <c r="P300" s="148" t="s">
        <v>90</v>
      </c>
      <c r="Q300" s="71">
        <v>0</v>
      </c>
      <c r="R300" s="71">
        <v>0</v>
      </c>
      <c r="S300" s="71">
        <v>0</v>
      </c>
      <c r="T300" s="71">
        <v>0</v>
      </c>
      <c r="U300" s="71">
        <v>0</v>
      </c>
      <c r="V300" s="71">
        <v>0</v>
      </c>
      <c r="W300" s="71">
        <v>0</v>
      </c>
      <c r="X300" s="71">
        <v>0</v>
      </c>
      <c r="Y300" s="71">
        <v>0</v>
      </c>
      <c r="Z300" s="71">
        <v>0</v>
      </c>
      <c r="AA300" s="146">
        <v>0</v>
      </c>
      <c r="AB300" s="146">
        <v>0</v>
      </c>
      <c r="AC300" s="226" t="s">
        <v>196</v>
      </c>
      <c r="AD300" s="148" t="s">
        <v>90</v>
      </c>
      <c r="AE300" s="31">
        <v>0</v>
      </c>
      <c r="AF300" s="31">
        <v>0</v>
      </c>
      <c r="AG300" s="31">
        <v>0</v>
      </c>
      <c r="AH300" s="31">
        <v>0</v>
      </c>
      <c r="AI300" s="31">
        <v>0</v>
      </c>
      <c r="AJ300" s="146">
        <v>0</v>
      </c>
      <c r="AK300" s="125">
        <v>0</v>
      </c>
      <c r="AL300" s="71">
        <v>0</v>
      </c>
      <c r="AM300" s="71">
        <v>0</v>
      </c>
      <c r="AN300" s="71">
        <v>0</v>
      </c>
      <c r="AO300" s="71">
        <v>0</v>
      </c>
      <c r="AP300" s="226" t="s">
        <v>196</v>
      </c>
      <c r="AQ300" s="148" t="s">
        <v>90</v>
      </c>
      <c r="AR300" s="71">
        <v>0</v>
      </c>
      <c r="AS300" s="71">
        <v>0</v>
      </c>
      <c r="AT300" s="71">
        <v>0</v>
      </c>
      <c r="AU300" s="71">
        <v>0</v>
      </c>
      <c r="AV300" s="71">
        <v>0</v>
      </c>
      <c r="AW300" s="71">
        <v>0</v>
      </c>
      <c r="AX300" s="71">
        <v>0</v>
      </c>
      <c r="AY300" s="71">
        <v>0</v>
      </c>
      <c r="AZ300" s="71">
        <v>0</v>
      </c>
      <c r="BA300" s="226" t="s">
        <v>196</v>
      </c>
      <c r="BB300" s="148" t="s">
        <v>90</v>
      </c>
      <c r="BC300" s="152">
        <v>0</v>
      </c>
      <c r="BD300" s="71">
        <v>0</v>
      </c>
      <c r="BE300" s="71">
        <v>0</v>
      </c>
      <c r="BF300" s="152">
        <v>0</v>
      </c>
      <c r="BG300" s="32">
        <v>0</v>
      </c>
      <c r="BH300" s="152">
        <v>0</v>
      </c>
      <c r="BI300" s="152">
        <v>0</v>
      </c>
      <c r="BJ300" s="226" t="s">
        <v>196</v>
      </c>
      <c r="BK300" s="148" t="s">
        <v>90</v>
      </c>
      <c r="BL300" s="71">
        <v>0</v>
      </c>
      <c r="BM300" s="71">
        <v>0</v>
      </c>
      <c r="BN300" s="71">
        <v>0</v>
      </c>
      <c r="BO300" s="71">
        <v>0</v>
      </c>
      <c r="BP300" s="71">
        <v>0</v>
      </c>
      <c r="BQ300" s="71">
        <v>0</v>
      </c>
      <c r="BR300" s="71">
        <v>0</v>
      </c>
      <c r="BS300" s="71">
        <v>0</v>
      </c>
      <c r="BT300" s="71">
        <v>0</v>
      </c>
      <c r="BU300" s="71">
        <v>0</v>
      </c>
      <c r="BV300" s="71">
        <v>0</v>
      </c>
      <c r="BW300" s="71">
        <v>0</v>
      </c>
      <c r="BX300" s="79"/>
      <c r="BY300" s="80" t="s">
        <v>196</v>
      </c>
      <c r="BZ300" s="80" t="s">
        <v>2577</v>
      </c>
      <c r="CA300" s="78">
        <v>0</v>
      </c>
    </row>
    <row r="301" spans="1:79">
      <c r="A301" s="226"/>
      <c r="B301" s="148" t="s">
        <v>91</v>
      </c>
      <c r="C301" s="71">
        <v>1976</v>
      </c>
      <c r="D301" s="71">
        <v>1018</v>
      </c>
      <c r="E301" s="71">
        <v>1837</v>
      </c>
      <c r="F301" s="71">
        <v>930</v>
      </c>
      <c r="G301" s="71">
        <v>1900</v>
      </c>
      <c r="H301" s="71">
        <v>932</v>
      </c>
      <c r="I301" s="71">
        <v>1564</v>
      </c>
      <c r="J301" s="71">
        <v>788</v>
      </c>
      <c r="K301" s="71">
        <v>1340</v>
      </c>
      <c r="L301" s="71">
        <v>710</v>
      </c>
      <c r="M301" s="146">
        <v>8617</v>
      </c>
      <c r="N301" s="146">
        <v>4378</v>
      </c>
      <c r="O301" s="226"/>
      <c r="P301" s="148" t="s">
        <v>91</v>
      </c>
      <c r="Q301" s="71">
        <v>102</v>
      </c>
      <c r="R301" s="71">
        <v>46</v>
      </c>
      <c r="S301" s="71">
        <v>126</v>
      </c>
      <c r="T301" s="71">
        <v>50</v>
      </c>
      <c r="U301" s="71">
        <v>112</v>
      </c>
      <c r="V301" s="71">
        <v>43</v>
      </c>
      <c r="W301" s="71">
        <v>74</v>
      </c>
      <c r="X301" s="71">
        <v>29</v>
      </c>
      <c r="Y301" s="71">
        <v>19</v>
      </c>
      <c r="Z301" s="71">
        <v>7</v>
      </c>
      <c r="AA301" s="146">
        <v>433</v>
      </c>
      <c r="AB301" s="146">
        <v>175</v>
      </c>
      <c r="AC301" s="226"/>
      <c r="AD301" s="148" t="s">
        <v>91</v>
      </c>
      <c r="AE301" s="31">
        <v>55</v>
      </c>
      <c r="AF301" s="31">
        <v>56</v>
      </c>
      <c r="AG301" s="31">
        <v>65</v>
      </c>
      <c r="AH301" s="31">
        <v>52</v>
      </c>
      <c r="AI301" s="31">
        <v>48</v>
      </c>
      <c r="AJ301" s="146">
        <v>276</v>
      </c>
      <c r="AK301" s="125">
        <v>254</v>
      </c>
      <c r="AL301" s="71">
        <v>234</v>
      </c>
      <c r="AM301" s="71">
        <v>180</v>
      </c>
      <c r="AN301" s="71">
        <v>1</v>
      </c>
      <c r="AO301" s="71">
        <v>47</v>
      </c>
      <c r="AP301" s="226"/>
      <c r="AQ301" s="148" t="s">
        <v>91</v>
      </c>
      <c r="AR301" s="71">
        <v>12</v>
      </c>
      <c r="AS301" s="71">
        <v>3084</v>
      </c>
      <c r="AT301" s="71">
        <v>731</v>
      </c>
      <c r="AU301" s="71">
        <v>749</v>
      </c>
      <c r="AV301" s="71">
        <v>211</v>
      </c>
      <c r="AW301" s="71">
        <v>122</v>
      </c>
      <c r="AX301" s="71">
        <v>278</v>
      </c>
      <c r="AY301" s="71">
        <v>238</v>
      </c>
      <c r="AZ301" s="71">
        <v>223</v>
      </c>
      <c r="BA301" s="226"/>
      <c r="BB301" s="148" t="s">
        <v>91</v>
      </c>
      <c r="BC301" s="152">
        <v>258</v>
      </c>
      <c r="BD301" s="71">
        <v>214</v>
      </c>
      <c r="BE301" s="71">
        <v>7</v>
      </c>
      <c r="BF301" s="152">
        <v>63</v>
      </c>
      <c r="BG301" s="32">
        <v>36</v>
      </c>
      <c r="BH301" s="152">
        <v>321</v>
      </c>
      <c r="BI301" s="152">
        <v>250</v>
      </c>
      <c r="BJ301" s="226"/>
      <c r="BK301" s="148" t="s">
        <v>91</v>
      </c>
      <c r="BL301" s="71">
        <v>302</v>
      </c>
      <c r="BM301" s="71">
        <v>230</v>
      </c>
      <c r="BN301" s="71">
        <v>258</v>
      </c>
      <c r="BO301" s="71">
        <v>484</v>
      </c>
      <c r="BP301" s="71">
        <v>50</v>
      </c>
      <c r="BQ301" s="71">
        <v>244</v>
      </c>
      <c r="BR301" s="71">
        <v>210</v>
      </c>
      <c r="BS301" s="71">
        <v>255</v>
      </c>
      <c r="BT301" s="71">
        <v>42</v>
      </c>
      <c r="BU301" s="71">
        <v>88</v>
      </c>
      <c r="BV301" s="71">
        <v>57</v>
      </c>
      <c r="BW301" s="71">
        <v>50</v>
      </c>
      <c r="BX301" s="79"/>
      <c r="BY301" s="80" t="s">
        <v>196</v>
      </c>
      <c r="BZ301" s="80" t="s">
        <v>2578</v>
      </c>
      <c r="CA301" s="78">
        <v>12424</v>
      </c>
    </row>
    <row r="302" spans="1:79">
      <c r="A302" s="226"/>
      <c r="B302" s="25" t="s">
        <v>73</v>
      </c>
      <c r="C302" s="26">
        <v>1976</v>
      </c>
      <c r="D302" s="26">
        <v>1018</v>
      </c>
      <c r="E302" s="26">
        <v>1837</v>
      </c>
      <c r="F302" s="26">
        <v>930</v>
      </c>
      <c r="G302" s="26">
        <v>1900</v>
      </c>
      <c r="H302" s="26">
        <v>932</v>
      </c>
      <c r="I302" s="26">
        <v>1564</v>
      </c>
      <c r="J302" s="26">
        <v>788</v>
      </c>
      <c r="K302" s="26">
        <v>1340</v>
      </c>
      <c r="L302" s="26">
        <v>710</v>
      </c>
      <c r="M302" s="41">
        <v>8617</v>
      </c>
      <c r="N302" s="41">
        <v>4378</v>
      </c>
      <c r="O302" s="226"/>
      <c r="P302" s="42" t="s">
        <v>73</v>
      </c>
      <c r="Q302" s="26">
        <v>102</v>
      </c>
      <c r="R302" s="26">
        <v>46</v>
      </c>
      <c r="S302" s="26">
        <v>126</v>
      </c>
      <c r="T302" s="26">
        <v>50</v>
      </c>
      <c r="U302" s="26">
        <v>112</v>
      </c>
      <c r="V302" s="26">
        <v>43</v>
      </c>
      <c r="W302" s="26">
        <v>74</v>
      </c>
      <c r="X302" s="26">
        <v>29</v>
      </c>
      <c r="Y302" s="26">
        <v>19</v>
      </c>
      <c r="Z302" s="26">
        <v>7</v>
      </c>
      <c r="AA302" s="41">
        <v>433</v>
      </c>
      <c r="AB302" s="41">
        <v>175</v>
      </c>
      <c r="AC302" s="226"/>
      <c r="AD302" s="42" t="s">
        <v>73</v>
      </c>
      <c r="AE302" s="41">
        <v>55</v>
      </c>
      <c r="AF302" s="41">
        <v>56</v>
      </c>
      <c r="AG302" s="41">
        <v>65</v>
      </c>
      <c r="AH302" s="41">
        <v>52</v>
      </c>
      <c r="AI302" s="41">
        <v>48</v>
      </c>
      <c r="AJ302" s="41">
        <v>276</v>
      </c>
      <c r="AK302" s="26">
        <v>254</v>
      </c>
      <c r="AL302" s="26">
        <v>234</v>
      </c>
      <c r="AM302" s="26">
        <v>180</v>
      </c>
      <c r="AN302" s="26">
        <v>1</v>
      </c>
      <c r="AO302" s="26">
        <v>47</v>
      </c>
      <c r="AP302" s="226"/>
      <c r="AQ302" s="42" t="s">
        <v>73</v>
      </c>
      <c r="AR302" s="26">
        <v>12</v>
      </c>
      <c r="AS302" s="26">
        <v>3084</v>
      </c>
      <c r="AT302" s="26">
        <v>731</v>
      </c>
      <c r="AU302" s="26">
        <v>749</v>
      </c>
      <c r="AV302" s="26">
        <v>211</v>
      </c>
      <c r="AW302" s="26">
        <v>122</v>
      </c>
      <c r="AX302" s="26">
        <v>278</v>
      </c>
      <c r="AY302" s="26">
        <v>238</v>
      </c>
      <c r="AZ302" s="26">
        <v>223</v>
      </c>
      <c r="BA302" s="226"/>
      <c r="BB302" s="42" t="s">
        <v>73</v>
      </c>
      <c r="BC302" s="41">
        <v>258</v>
      </c>
      <c r="BD302" s="26">
        <v>214</v>
      </c>
      <c r="BE302" s="26">
        <v>7</v>
      </c>
      <c r="BF302" s="41">
        <v>63</v>
      </c>
      <c r="BG302" s="41">
        <v>36</v>
      </c>
      <c r="BH302" s="41">
        <v>321</v>
      </c>
      <c r="BI302" s="41">
        <v>250</v>
      </c>
      <c r="BJ302" s="226"/>
      <c r="BK302" s="42" t="s">
        <v>73</v>
      </c>
      <c r="BL302" s="41">
        <v>302</v>
      </c>
      <c r="BM302" s="41">
        <v>230</v>
      </c>
      <c r="BN302" s="41">
        <v>258</v>
      </c>
      <c r="BO302" s="41">
        <v>484</v>
      </c>
      <c r="BP302" s="41">
        <v>50</v>
      </c>
      <c r="BQ302" s="41">
        <v>244</v>
      </c>
      <c r="BR302" s="41">
        <v>210</v>
      </c>
      <c r="BS302" s="41">
        <v>255</v>
      </c>
      <c r="BT302" s="41">
        <v>42</v>
      </c>
      <c r="BU302" s="41">
        <v>88</v>
      </c>
      <c r="BV302" s="41">
        <v>57</v>
      </c>
      <c r="BW302" s="41">
        <v>50</v>
      </c>
      <c r="BX302" s="79"/>
      <c r="BY302" s="80" t="s">
        <v>196</v>
      </c>
      <c r="BZ302" s="80" t="s">
        <v>2579</v>
      </c>
      <c r="CA302" s="78">
        <v>12424</v>
      </c>
    </row>
    <row r="303" spans="1:79">
      <c r="A303" s="33" t="s">
        <v>2054</v>
      </c>
      <c r="B303" s="148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146"/>
      <c r="N303" s="146"/>
      <c r="O303" s="33" t="s">
        <v>2054</v>
      </c>
      <c r="P303" s="33"/>
      <c r="Q303" s="146"/>
      <c r="R303" s="146"/>
      <c r="S303" s="146"/>
      <c r="T303" s="146"/>
      <c r="U303" s="146"/>
      <c r="V303" s="146"/>
      <c r="W303" s="146"/>
      <c r="X303" s="146"/>
      <c r="Y303" s="146"/>
      <c r="Z303" s="146"/>
      <c r="AA303" s="146"/>
      <c r="AB303" s="146"/>
      <c r="AC303" s="33" t="s">
        <v>2054</v>
      </c>
      <c r="AD303" s="33"/>
      <c r="AE303" s="146"/>
      <c r="AF303" s="146"/>
      <c r="AG303" s="146"/>
      <c r="AH303" s="146"/>
      <c r="AI303" s="146"/>
      <c r="AJ303" s="146"/>
      <c r="AK303" s="146"/>
      <c r="AL303" s="146"/>
      <c r="AM303" s="146"/>
      <c r="AN303" s="146"/>
      <c r="AO303" s="146"/>
      <c r="AP303" s="33" t="s">
        <v>2054</v>
      </c>
      <c r="AQ303" s="148"/>
      <c r="AR303" s="31"/>
      <c r="AS303" s="31"/>
      <c r="AT303" s="31"/>
      <c r="AU303" s="31"/>
      <c r="AV303" s="31"/>
      <c r="AW303" s="31"/>
      <c r="AX303" s="31"/>
      <c r="AY303" s="31"/>
      <c r="AZ303" s="31"/>
      <c r="BA303" s="33" t="s">
        <v>2054</v>
      </c>
      <c r="BB303" s="148"/>
      <c r="BC303" s="152"/>
      <c r="BD303" s="32"/>
      <c r="BE303" s="32"/>
      <c r="BF303" s="152"/>
      <c r="BG303" s="32"/>
      <c r="BH303" s="32"/>
      <c r="BI303" s="32"/>
      <c r="BJ303" s="33" t="s">
        <v>2054</v>
      </c>
      <c r="BK303" s="148"/>
      <c r="BL303" s="31"/>
      <c r="BM303" s="31"/>
      <c r="BN303" s="31"/>
      <c r="BO303" s="31"/>
      <c r="BP303" s="31"/>
      <c r="BQ303" s="31"/>
      <c r="BR303" s="31"/>
      <c r="BS303" s="31"/>
      <c r="BT303" s="31"/>
      <c r="BU303" s="31"/>
      <c r="BV303" s="31"/>
      <c r="BW303" s="31"/>
      <c r="BX303" s="79"/>
      <c r="BY303" s="80" t="str">
        <f>IF(A303="",BY302,A303)</f>
        <v>FITOVINANY</v>
      </c>
      <c r="BZ303" s="80" t="str">
        <f>BY303&amp;B303</f>
        <v>FITOVINANY</v>
      </c>
      <c r="CA303" s="78">
        <f>(AR303+2*AS303+3*AT303+4*AU303+5*AV303)</f>
        <v>0</v>
      </c>
    </row>
    <row r="304" spans="1:79">
      <c r="A304" s="226" t="s">
        <v>233</v>
      </c>
      <c r="B304" s="148" t="s">
        <v>90</v>
      </c>
      <c r="C304" s="71">
        <v>726</v>
      </c>
      <c r="D304" s="71">
        <v>359</v>
      </c>
      <c r="E304" s="71">
        <v>531</v>
      </c>
      <c r="F304" s="71">
        <v>270</v>
      </c>
      <c r="G304" s="71">
        <v>486</v>
      </c>
      <c r="H304" s="71">
        <v>240</v>
      </c>
      <c r="I304" s="71">
        <v>331</v>
      </c>
      <c r="J304" s="71">
        <v>183</v>
      </c>
      <c r="K304" s="71">
        <v>311</v>
      </c>
      <c r="L304" s="71">
        <v>162</v>
      </c>
      <c r="M304" s="146">
        <v>2385</v>
      </c>
      <c r="N304" s="146">
        <v>1214</v>
      </c>
      <c r="O304" s="226" t="s">
        <v>233</v>
      </c>
      <c r="P304" s="148" t="s">
        <v>90</v>
      </c>
      <c r="Q304" s="71">
        <v>129</v>
      </c>
      <c r="R304" s="71">
        <v>67</v>
      </c>
      <c r="S304" s="71">
        <v>67</v>
      </c>
      <c r="T304" s="71">
        <v>39</v>
      </c>
      <c r="U304" s="71">
        <v>71</v>
      </c>
      <c r="V304" s="71">
        <v>42</v>
      </c>
      <c r="W304" s="71">
        <v>37</v>
      </c>
      <c r="X304" s="71">
        <v>12</v>
      </c>
      <c r="Y304" s="71">
        <v>18</v>
      </c>
      <c r="Z304" s="71">
        <v>8</v>
      </c>
      <c r="AA304" s="146">
        <v>322</v>
      </c>
      <c r="AB304" s="146">
        <v>168</v>
      </c>
      <c r="AC304" s="226" t="s">
        <v>233</v>
      </c>
      <c r="AD304" s="148" t="s">
        <v>90</v>
      </c>
      <c r="AE304" s="31">
        <v>14</v>
      </c>
      <c r="AF304" s="31">
        <v>14</v>
      </c>
      <c r="AG304" s="31">
        <v>13</v>
      </c>
      <c r="AH304" s="31">
        <v>13</v>
      </c>
      <c r="AI304" s="31">
        <v>13</v>
      </c>
      <c r="AJ304" s="146">
        <v>67</v>
      </c>
      <c r="AK304" s="125">
        <v>55</v>
      </c>
      <c r="AL304" s="71">
        <v>22</v>
      </c>
      <c r="AM304" s="71">
        <v>15</v>
      </c>
      <c r="AN304" s="71">
        <v>8</v>
      </c>
      <c r="AO304" s="71">
        <v>13</v>
      </c>
      <c r="AP304" s="226" t="s">
        <v>233</v>
      </c>
      <c r="AQ304" s="148" t="s">
        <v>90</v>
      </c>
      <c r="AR304" s="71">
        <v>20</v>
      </c>
      <c r="AS304" s="71">
        <v>248</v>
      </c>
      <c r="AT304" s="71">
        <v>173</v>
      </c>
      <c r="AU304" s="71">
        <v>229</v>
      </c>
      <c r="AV304" s="71">
        <v>52</v>
      </c>
      <c r="AW304" s="71">
        <v>9</v>
      </c>
      <c r="AX304" s="71">
        <v>56</v>
      </c>
      <c r="AY304" s="71">
        <v>32</v>
      </c>
      <c r="AZ304" s="71">
        <v>28</v>
      </c>
      <c r="BA304" s="226" t="s">
        <v>233</v>
      </c>
      <c r="BB304" s="148" t="s">
        <v>90</v>
      </c>
      <c r="BC304" s="152">
        <v>53</v>
      </c>
      <c r="BD304" s="71">
        <v>27</v>
      </c>
      <c r="BE304" s="71">
        <v>1</v>
      </c>
      <c r="BF304" s="152">
        <v>4</v>
      </c>
      <c r="BG304" s="32">
        <v>2</v>
      </c>
      <c r="BH304" s="152">
        <v>57</v>
      </c>
      <c r="BI304" s="152">
        <v>29</v>
      </c>
      <c r="BJ304" s="226" t="s">
        <v>233</v>
      </c>
      <c r="BK304" s="148" t="s">
        <v>90</v>
      </c>
      <c r="BL304" s="71">
        <v>371</v>
      </c>
      <c r="BM304" s="71">
        <v>121</v>
      </c>
      <c r="BN304" s="71">
        <v>540</v>
      </c>
      <c r="BO304" s="71">
        <v>414</v>
      </c>
      <c r="BP304" s="71">
        <v>15</v>
      </c>
      <c r="BQ304" s="71">
        <v>264</v>
      </c>
      <c r="BR304" s="71">
        <v>647</v>
      </c>
      <c r="BS304" s="71">
        <v>253</v>
      </c>
      <c r="BT304" s="71">
        <v>10</v>
      </c>
      <c r="BU304" s="71">
        <v>30</v>
      </c>
      <c r="BV304" s="71">
        <v>66</v>
      </c>
      <c r="BW304" s="71">
        <v>21</v>
      </c>
      <c r="BX304" s="79"/>
      <c r="BY304" s="80" t="s">
        <v>233</v>
      </c>
      <c r="BZ304" s="80" t="s">
        <v>2583</v>
      </c>
      <c r="CA304" s="78">
        <v>2211</v>
      </c>
    </row>
    <row r="305" spans="1:79">
      <c r="A305" s="226"/>
      <c r="B305" s="148" t="s">
        <v>91</v>
      </c>
      <c r="C305" s="71">
        <v>71</v>
      </c>
      <c r="D305" s="71">
        <v>35</v>
      </c>
      <c r="E305" s="71">
        <v>79</v>
      </c>
      <c r="F305" s="71">
        <v>40</v>
      </c>
      <c r="G305" s="71">
        <v>64</v>
      </c>
      <c r="H305" s="71">
        <v>41</v>
      </c>
      <c r="I305" s="71">
        <v>44</v>
      </c>
      <c r="J305" s="71">
        <v>21</v>
      </c>
      <c r="K305" s="71">
        <v>35</v>
      </c>
      <c r="L305" s="71">
        <v>20</v>
      </c>
      <c r="M305" s="146">
        <v>293</v>
      </c>
      <c r="N305" s="146">
        <v>157</v>
      </c>
      <c r="O305" s="226"/>
      <c r="P305" s="148" t="s">
        <v>91</v>
      </c>
      <c r="Q305" s="71">
        <v>4</v>
      </c>
      <c r="R305" s="71">
        <v>3</v>
      </c>
      <c r="S305" s="71">
        <v>8</v>
      </c>
      <c r="T305" s="71">
        <v>1</v>
      </c>
      <c r="U305" s="71">
        <v>13</v>
      </c>
      <c r="V305" s="71">
        <v>6</v>
      </c>
      <c r="W305" s="71">
        <v>3</v>
      </c>
      <c r="X305" s="71">
        <v>2</v>
      </c>
      <c r="Y305" s="71">
        <v>0</v>
      </c>
      <c r="Z305" s="71">
        <v>0</v>
      </c>
      <c r="AA305" s="146">
        <v>28</v>
      </c>
      <c r="AB305" s="146">
        <v>12</v>
      </c>
      <c r="AC305" s="226"/>
      <c r="AD305" s="148" t="s">
        <v>91</v>
      </c>
      <c r="AE305" s="31">
        <v>2</v>
      </c>
      <c r="AF305" s="31">
        <v>2</v>
      </c>
      <c r="AG305" s="31">
        <v>1</v>
      </c>
      <c r="AH305" s="31">
        <v>1</v>
      </c>
      <c r="AI305" s="31">
        <v>1</v>
      </c>
      <c r="AJ305" s="146">
        <v>7</v>
      </c>
      <c r="AK305" s="125">
        <v>6</v>
      </c>
      <c r="AL305" s="71">
        <v>6</v>
      </c>
      <c r="AM305" s="71">
        <v>6</v>
      </c>
      <c r="AN305" s="71">
        <v>0</v>
      </c>
      <c r="AO305" s="71">
        <v>1</v>
      </c>
      <c r="AP305" s="226"/>
      <c r="AQ305" s="148" t="s">
        <v>91</v>
      </c>
      <c r="AR305" s="71">
        <v>0</v>
      </c>
      <c r="AS305" s="71">
        <v>0</v>
      </c>
      <c r="AT305" s="71">
        <v>102</v>
      </c>
      <c r="AU305" s="71">
        <v>2</v>
      </c>
      <c r="AV305" s="71">
        <v>2</v>
      </c>
      <c r="AW305" s="71">
        <v>1</v>
      </c>
      <c r="AX305" s="71">
        <v>7</v>
      </c>
      <c r="AY305" s="71">
        <v>7</v>
      </c>
      <c r="AZ305" s="71">
        <v>7</v>
      </c>
      <c r="BA305" s="226"/>
      <c r="BB305" s="148" t="s">
        <v>91</v>
      </c>
      <c r="BC305" s="152">
        <v>7</v>
      </c>
      <c r="BD305" s="71">
        <v>3</v>
      </c>
      <c r="BE305" s="71">
        <v>1</v>
      </c>
      <c r="BF305" s="152">
        <v>0</v>
      </c>
      <c r="BG305" s="32">
        <v>0</v>
      </c>
      <c r="BH305" s="152">
        <v>7</v>
      </c>
      <c r="BI305" s="152">
        <v>3</v>
      </c>
      <c r="BJ305" s="226"/>
      <c r="BK305" s="148" t="s">
        <v>91</v>
      </c>
      <c r="BL305" s="71">
        <v>0</v>
      </c>
      <c r="BM305" s="71">
        <v>18</v>
      </c>
      <c r="BN305" s="71">
        <v>20</v>
      </c>
      <c r="BO305" s="71">
        <v>20</v>
      </c>
      <c r="BP305" s="71">
        <v>0</v>
      </c>
      <c r="BQ305" s="71">
        <v>0</v>
      </c>
      <c r="BR305" s="71">
        <v>58</v>
      </c>
      <c r="BS305" s="71">
        <v>0</v>
      </c>
      <c r="BT305" s="71">
        <v>0</v>
      </c>
      <c r="BU305" s="71">
        <v>0</v>
      </c>
      <c r="BV305" s="71">
        <v>0</v>
      </c>
      <c r="BW305" s="71">
        <v>0</v>
      </c>
      <c r="BX305" s="79"/>
      <c r="BY305" s="80" t="s">
        <v>233</v>
      </c>
      <c r="BZ305" s="80" t="s">
        <v>2584</v>
      </c>
      <c r="CA305" s="78">
        <v>324</v>
      </c>
    </row>
    <row r="306" spans="1:79">
      <c r="A306" s="226"/>
      <c r="B306" s="25" t="s">
        <v>73</v>
      </c>
      <c r="C306" s="26">
        <v>797</v>
      </c>
      <c r="D306" s="26">
        <v>394</v>
      </c>
      <c r="E306" s="26">
        <v>610</v>
      </c>
      <c r="F306" s="26">
        <v>310</v>
      </c>
      <c r="G306" s="26">
        <v>550</v>
      </c>
      <c r="H306" s="26">
        <v>281</v>
      </c>
      <c r="I306" s="26">
        <v>375</v>
      </c>
      <c r="J306" s="26">
        <v>204</v>
      </c>
      <c r="K306" s="26">
        <v>346</v>
      </c>
      <c r="L306" s="26">
        <v>182</v>
      </c>
      <c r="M306" s="41">
        <v>2678</v>
      </c>
      <c r="N306" s="41">
        <v>1371</v>
      </c>
      <c r="O306" s="226"/>
      <c r="P306" s="42" t="s">
        <v>73</v>
      </c>
      <c r="Q306" s="26">
        <v>133</v>
      </c>
      <c r="R306" s="26">
        <v>70</v>
      </c>
      <c r="S306" s="26">
        <v>75</v>
      </c>
      <c r="T306" s="26">
        <v>40</v>
      </c>
      <c r="U306" s="26">
        <v>84</v>
      </c>
      <c r="V306" s="26">
        <v>48</v>
      </c>
      <c r="W306" s="26">
        <v>40</v>
      </c>
      <c r="X306" s="26">
        <v>14</v>
      </c>
      <c r="Y306" s="26">
        <v>18</v>
      </c>
      <c r="Z306" s="26">
        <v>8</v>
      </c>
      <c r="AA306" s="41">
        <v>350</v>
      </c>
      <c r="AB306" s="41">
        <v>180</v>
      </c>
      <c r="AC306" s="226"/>
      <c r="AD306" s="42" t="s">
        <v>73</v>
      </c>
      <c r="AE306" s="41">
        <v>16</v>
      </c>
      <c r="AF306" s="41">
        <v>16</v>
      </c>
      <c r="AG306" s="41">
        <v>14</v>
      </c>
      <c r="AH306" s="41">
        <v>14</v>
      </c>
      <c r="AI306" s="41">
        <v>14</v>
      </c>
      <c r="AJ306" s="41">
        <v>74</v>
      </c>
      <c r="AK306" s="26">
        <v>61</v>
      </c>
      <c r="AL306" s="26">
        <v>28</v>
      </c>
      <c r="AM306" s="26">
        <v>21</v>
      </c>
      <c r="AN306" s="26">
        <v>8</v>
      </c>
      <c r="AO306" s="26">
        <v>14</v>
      </c>
      <c r="AP306" s="226"/>
      <c r="AQ306" s="42" t="s">
        <v>73</v>
      </c>
      <c r="AR306" s="26">
        <v>20</v>
      </c>
      <c r="AS306" s="26">
        <v>248</v>
      </c>
      <c r="AT306" s="26">
        <v>275</v>
      </c>
      <c r="AU306" s="26">
        <v>231</v>
      </c>
      <c r="AV306" s="26">
        <v>54</v>
      </c>
      <c r="AW306" s="26">
        <v>10</v>
      </c>
      <c r="AX306" s="26">
        <v>63</v>
      </c>
      <c r="AY306" s="26">
        <v>39</v>
      </c>
      <c r="AZ306" s="26">
        <v>35</v>
      </c>
      <c r="BA306" s="226"/>
      <c r="BB306" s="42" t="s">
        <v>73</v>
      </c>
      <c r="BC306" s="41">
        <v>60</v>
      </c>
      <c r="BD306" s="26">
        <v>30</v>
      </c>
      <c r="BE306" s="26">
        <v>2</v>
      </c>
      <c r="BF306" s="41">
        <v>4</v>
      </c>
      <c r="BG306" s="41">
        <v>2</v>
      </c>
      <c r="BH306" s="41">
        <v>64</v>
      </c>
      <c r="BI306" s="41">
        <v>32</v>
      </c>
      <c r="BJ306" s="226"/>
      <c r="BK306" s="42" t="s">
        <v>73</v>
      </c>
      <c r="BL306" s="41">
        <v>371</v>
      </c>
      <c r="BM306" s="41">
        <v>139</v>
      </c>
      <c r="BN306" s="41">
        <v>560</v>
      </c>
      <c r="BO306" s="41">
        <v>434</v>
      </c>
      <c r="BP306" s="41">
        <v>15</v>
      </c>
      <c r="BQ306" s="41">
        <v>264</v>
      </c>
      <c r="BR306" s="41">
        <v>705</v>
      </c>
      <c r="BS306" s="41">
        <v>253</v>
      </c>
      <c r="BT306" s="41">
        <v>10</v>
      </c>
      <c r="BU306" s="41">
        <v>30</v>
      </c>
      <c r="BV306" s="41">
        <v>66</v>
      </c>
      <c r="BW306" s="41">
        <v>21</v>
      </c>
      <c r="BX306" s="79"/>
      <c r="BY306" s="80" t="s">
        <v>233</v>
      </c>
      <c r="BZ306" s="80" t="s">
        <v>2585</v>
      </c>
      <c r="CA306" s="78">
        <v>2535</v>
      </c>
    </row>
    <row r="307" spans="1:79">
      <c r="A307" s="226" t="s">
        <v>234</v>
      </c>
      <c r="B307" s="148" t="s">
        <v>90</v>
      </c>
      <c r="C307" s="71">
        <v>1304</v>
      </c>
      <c r="D307" s="71">
        <v>683</v>
      </c>
      <c r="E307" s="71">
        <v>1204</v>
      </c>
      <c r="F307" s="71">
        <v>586</v>
      </c>
      <c r="G307" s="71">
        <v>1139</v>
      </c>
      <c r="H307" s="71">
        <v>547</v>
      </c>
      <c r="I307" s="71">
        <v>1003</v>
      </c>
      <c r="J307" s="71">
        <v>528</v>
      </c>
      <c r="K307" s="71">
        <v>739</v>
      </c>
      <c r="L307" s="71">
        <v>380</v>
      </c>
      <c r="M307" s="146">
        <v>5389</v>
      </c>
      <c r="N307" s="146">
        <v>2724</v>
      </c>
      <c r="O307" s="226" t="s">
        <v>234</v>
      </c>
      <c r="P307" s="148" t="s">
        <v>90</v>
      </c>
      <c r="Q307" s="71">
        <v>139</v>
      </c>
      <c r="R307" s="71">
        <v>72</v>
      </c>
      <c r="S307" s="71">
        <v>127</v>
      </c>
      <c r="T307" s="71">
        <v>66</v>
      </c>
      <c r="U307" s="71">
        <v>105</v>
      </c>
      <c r="V307" s="71">
        <v>42</v>
      </c>
      <c r="W307" s="71">
        <v>96</v>
      </c>
      <c r="X307" s="71">
        <v>45</v>
      </c>
      <c r="Y307" s="71">
        <v>35</v>
      </c>
      <c r="Z307" s="71">
        <v>17</v>
      </c>
      <c r="AA307" s="146">
        <v>502</v>
      </c>
      <c r="AB307" s="146">
        <v>242</v>
      </c>
      <c r="AC307" s="226" t="s">
        <v>234</v>
      </c>
      <c r="AD307" s="148" t="s">
        <v>90</v>
      </c>
      <c r="AE307" s="31">
        <v>40</v>
      </c>
      <c r="AF307" s="31">
        <v>42</v>
      </c>
      <c r="AG307" s="31">
        <v>41</v>
      </c>
      <c r="AH307" s="31">
        <v>41</v>
      </c>
      <c r="AI307" s="31">
        <v>39</v>
      </c>
      <c r="AJ307" s="146">
        <v>203</v>
      </c>
      <c r="AK307" s="125">
        <v>158</v>
      </c>
      <c r="AL307" s="71">
        <v>106</v>
      </c>
      <c r="AM307" s="71">
        <v>24</v>
      </c>
      <c r="AN307" s="71">
        <v>3</v>
      </c>
      <c r="AO307" s="71">
        <v>41</v>
      </c>
      <c r="AP307" s="226" t="s">
        <v>234</v>
      </c>
      <c r="AQ307" s="148" t="s">
        <v>90</v>
      </c>
      <c r="AR307" s="71">
        <v>0</v>
      </c>
      <c r="AS307" s="71">
        <v>1449</v>
      </c>
      <c r="AT307" s="71">
        <v>649</v>
      </c>
      <c r="AU307" s="71">
        <v>111</v>
      </c>
      <c r="AV307" s="71">
        <v>5</v>
      </c>
      <c r="AW307" s="71">
        <v>44</v>
      </c>
      <c r="AX307" s="71">
        <v>141</v>
      </c>
      <c r="AY307" s="71">
        <v>81</v>
      </c>
      <c r="AZ307" s="71">
        <v>80</v>
      </c>
      <c r="BA307" s="226" t="s">
        <v>234</v>
      </c>
      <c r="BB307" s="148" t="s">
        <v>90</v>
      </c>
      <c r="BC307" s="152">
        <v>172</v>
      </c>
      <c r="BD307" s="71">
        <v>68</v>
      </c>
      <c r="BE307" s="71">
        <v>10</v>
      </c>
      <c r="BF307" s="152">
        <v>12</v>
      </c>
      <c r="BG307" s="32">
        <v>6</v>
      </c>
      <c r="BH307" s="152">
        <v>184</v>
      </c>
      <c r="BI307" s="152">
        <v>74</v>
      </c>
      <c r="BJ307" s="226" t="s">
        <v>234</v>
      </c>
      <c r="BK307" s="148" t="s">
        <v>90</v>
      </c>
      <c r="BL307" s="71">
        <v>377</v>
      </c>
      <c r="BM307" s="71">
        <v>177</v>
      </c>
      <c r="BN307" s="71">
        <v>753</v>
      </c>
      <c r="BO307" s="71">
        <v>573</v>
      </c>
      <c r="BP307" s="71">
        <v>108</v>
      </c>
      <c r="BQ307" s="71">
        <v>236</v>
      </c>
      <c r="BR307" s="71">
        <v>647</v>
      </c>
      <c r="BS307" s="71">
        <v>188</v>
      </c>
      <c r="BT307" s="71">
        <v>35</v>
      </c>
      <c r="BU307" s="71">
        <v>55</v>
      </c>
      <c r="BV307" s="71">
        <v>20</v>
      </c>
      <c r="BW307" s="71">
        <v>190</v>
      </c>
      <c r="BX307" s="79"/>
      <c r="BY307" s="80" t="s">
        <v>234</v>
      </c>
      <c r="BZ307" s="80" t="s">
        <v>2586</v>
      </c>
      <c r="CA307" s="78">
        <v>5314</v>
      </c>
    </row>
    <row r="308" spans="1:79">
      <c r="A308" s="226"/>
      <c r="B308" s="148" t="s">
        <v>91</v>
      </c>
      <c r="C308" s="71">
        <v>964</v>
      </c>
      <c r="D308" s="71">
        <v>453</v>
      </c>
      <c r="E308" s="71">
        <v>902</v>
      </c>
      <c r="F308" s="71">
        <v>441</v>
      </c>
      <c r="G308" s="71">
        <v>847</v>
      </c>
      <c r="H308" s="71">
        <v>425</v>
      </c>
      <c r="I308" s="71">
        <v>752</v>
      </c>
      <c r="J308" s="71">
        <v>388</v>
      </c>
      <c r="K308" s="71">
        <v>660</v>
      </c>
      <c r="L308" s="71">
        <v>335</v>
      </c>
      <c r="M308" s="146">
        <v>4125</v>
      </c>
      <c r="N308" s="146">
        <v>2042</v>
      </c>
      <c r="O308" s="226"/>
      <c r="P308" s="148" t="s">
        <v>91</v>
      </c>
      <c r="Q308" s="71">
        <v>73</v>
      </c>
      <c r="R308" s="71">
        <v>31</v>
      </c>
      <c r="S308" s="71">
        <v>53</v>
      </c>
      <c r="T308" s="71">
        <v>28</v>
      </c>
      <c r="U308" s="71">
        <v>44</v>
      </c>
      <c r="V308" s="71">
        <v>17</v>
      </c>
      <c r="W308" s="71">
        <v>53</v>
      </c>
      <c r="X308" s="71">
        <v>28</v>
      </c>
      <c r="Y308" s="71">
        <v>30</v>
      </c>
      <c r="Z308" s="71">
        <v>13</v>
      </c>
      <c r="AA308" s="146">
        <v>253</v>
      </c>
      <c r="AB308" s="146">
        <v>117</v>
      </c>
      <c r="AC308" s="226"/>
      <c r="AD308" s="148" t="s">
        <v>91</v>
      </c>
      <c r="AE308" s="31">
        <v>30</v>
      </c>
      <c r="AF308" s="31">
        <v>29</v>
      </c>
      <c r="AG308" s="31">
        <v>29</v>
      </c>
      <c r="AH308" s="31">
        <v>28</v>
      </c>
      <c r="AI308" s="31">
        <v>27</v>
      </c>
      <c r="AJ308" s="146">
        <v>143</v>
      </c>
      <c r="AK308" s="125">
        <v>135</v>
      </c>
      <c r="AL308" s="71">
        <v>125</v>
      </c>
      <c r="AM308" s="71">
        <v>112</v>
      </c>
      <c r="AN308" s="71">
        <v>6</v>
      </c>
      <c r="AO308" s="71">
        <v>26</v>
      </c>
      <c r="AP308" s="226"/>
      <c r="AQ308" s="148" t="s">
        <v>91</v>
      </c>
      <c r="AR308" s="71">
        <v>106</v>
      </c>
      <c r="AS308" s="71">
        <v>1424</v>
      </c>
      <c r="AT308" s="71">
        <v>513</v>
      </c>
      <c r="AU308" s="71">
        <v>39</v>
      </c>
      <c r="AV308" s="71">
        <v>0</v>
      </c>
      <c r="AW308" s="71">
        <v>62</v>
      </c>
      <c r="AX308" s="71">
        <v>119</v>
      </c>
      <c r="AY308" s="71">
        <v>111</v>
      </c>
      <c r="AZ308" s="71">
        <v>105</v>
      </c>
      <c r="BA308" s="226"/>
      <c r="BB308" s="148" t="s">
        <v>91</v>
      </c>
      <c r="BC308" s="152">
        <v>155</v>
      </c>
      <c r="BD308" s="71">
        <v>120</v>
      </c>
      <c r="BE308" s="71">
        <v>33</v>
      </c>
      <c r="BF308" s="152">
        <v>48</v>
      </c>
      <c r="BG308" s="32">
        <v>21</v>
      </c>
      <c r="BH308" s="152">
        <v>203</v>
      </c>
      <c r="BI308" s="152">
        <v>141</v>
      </c>
      <c r="BJ308" s="226"/>
      <c r="BK308" s="148" t="s">
        <v>91</v>
      </c>
      <c r="BL308" s="71">
        <v>743</v>
      </c>
      <c r="BM308" s="71">
        <v>16</v>
      </c>
      <c r="BN308" s="71">
        <v>108</v>
      </c>
      <c r="BO308" s="71">
        <v>752</v>
      </c>
      <c r="BP308" s="71">
        <v>92</v>
      </c>
      <c r="BQ308" s="71">
        <v>355</v>
      </c>
      <c r="BR308" s="71">
        <v>548</v>
      </c>
      <c r="BS308" s="71">
        <v>466</v>
      </c>
      <c r="BT308" s="71">
        <v>28</v>
      </c>
      <c r="BU308" s="71">
        <v>42</v>
      </c>
      <c r="BV308" s="71">
        <v>9</v>
      </c>
      <c r="BW308" s="71">
        <v>66</v>
      </c>
      <c r="BX308" s="79"/>
      <c r="BY308" s="80" t="s">
        <v>234</v>
      </c>
      <c r="BZ308" s="80" t="s">
        <v>2587</v>
      </c>
      <c r="CA308" s="78">
        <v>4649</v>
      </c>
    </row>
    <row r="309" spans="1:79">
      <c r="A309" s="226"/>
      <c r="B309" s="25" t="s">
        <v>73</v>
      </c>
      <c r="C309" s="26">
        <v>2268</v>
      </c>
      <c r="D309" s="26">
        <v>1136</v>
      </c>
      <c r="E309" s="26">
        <v>2106</v>
      </c>
      <c r="F309" s="26">
        <v>1027</v>
      </c>
      <c r="G309" s="26">
        <v>1986</v>
      </c>
      <c r="H309" s="26">
        <v>972</v>
      </c>
      <c r="I309" s="26">
        <v>1755</v>
      </c>
      <c r="J309" s="26">
        <v>916</v>
      </c>
      <c r="K309" s="26">
        <v>1399</v>
      </c>
      <c r="L309" s="26">
        <v>715</v>
      </c>
      <c r="M309" s="41">
        <v>9514</v>
      </c>
      <c r="N309" s="41">
        <v>4766</v>
      </c>
      <c r="O309" s="226"/>
      <c r="P309" s="42" t="s">
        <v>73</v>
      </c>
      <c r="Q309" s="26">
        <v>212</v>
      </c>
      <c r="R309" s="26">
        <v>103</v>
      </c>
      <c r="S309" s="26">
        <v>180</v>
      </c>
      <c r="T309" s="26">
        <v>94</v>
      </c>
      <c r="U309" s="26">
        <v>149</v>
      </c>
      <c r="V309" s="26">
        <v>59</v>
      </c>
      <c r="W309" s="26">
        <v>149</v>
      </c>
      <c r="X309" s="26">
        <v>73</v>
      </c>
      <c r="Y309" s="26">
        <v>65</v>
      </c>
      <c r="Z309" s="26">
        <v>30</v>
      </c>
      <c r="AA309" s="41">
        <v>755</v>
      </c>
      <c r="AB309" s="41">
        <v>359</v>
      </c>
      <c r="AC309" s="226"/>
      <c r="AD309" s="42" t="s">
        <v>73</v>
      </c>
      <c r="AE309" s="41">
        <v>70</v>
      </c>
      <c r="AF309" s="41">
        <v>71</v>
      </c>
      <c r="AG309" s="41">
        <v>70</v>
      </c>
      <c r="AH309" s="41">
        <v>69</v>
      </c>
      <c r="AI309" s="41">
        <v>66</v>
      </c>
      <c r="AJ309" s="41">
        <v>346</v>
      </c>
      <c r="AK309" s="26">
        <v>293</v>
      </c>
      <c r="AL309" s="26">
        <v>231</v>
      </c>
      <c r="AM309" s="26">
        <v>136</v>
      </c>
      <c r="AN309" s="26">
        <v>9</v>
      </c>
      <c r="AO309" s="26">
        <v>67</v>
      </c>
      <c r="AP309" s="226"/>
      <c r="AQ309" s="42" t="s">
        <v>73</v>
      </c>
      <c r="AR309" s="26">
        <v>106</v>
      </c>
      <c r="AS309" s="26">
        <v>2873</v>
      </c>
      <c r="AT309" s="26">
        <v>1162</v>
      </c>
      <c r="AU309" s="26">
        <v>150</v>
      </c>
      <c r="AV309" s="26">
        <v>5</v>
      </c>
      <c r="AW309" s="26">
        <v>106</v>
      </c>
      <c r="AX309" s="26">
        <v>260</v>
      </c>
      <c r="AY309" s="26">
        <v>192</v>
      </c>
      <c r="AZ309" s="26">
        <v>185</v>
      </c>
      <c r="BA309" s="226"/>
      <c r="BB309" s="42" t="s">
        <v>73</v>
      </c>
      <c r="BC309" s="41">
        <v>327</v>
      </c>
      <c r="BD309" s="26">
        <v>188</v>
      </c>
      <c r="BE309" s="26">
        <v>43</v>
      </c>
      <c r="BF309" s="41">
        <v>60</v>
      </c>
      <c r="BG309" s="41">
        <v>27</v>
      </c>
      <c r="BH309" s="41">
        <v>387</v>
      </c>
      <c r="BI309" s="41">
        <v>215</v>
      </c>
      <c r="BJ309" s="226"/>
      <c r="BK309" s="42" t="s">
        <v>73</v>
      </c>
      <c r="BL309" s="41">
        <v>1120</v>
      </c>
      <c r="BM309" s="41">
        <v>193</v>
      </c>
      <c r="BN309" s="41">
        <v>861</v>
      </c>
      <c r="BO309" s="41">
        <v>1325</v>
      </c>
      <c r="BP309" s="41">
        <v>200</v>
      </c>
      <c r="BQ309" s="41">
        <v>591</v>
      </c>
      <c r="BR309" s="41">
        <v>1195</v>
      </c>
      <c r="BS309" s="41">
        <v>654</v>
      </c>
      <c r="BT309" s="41">
        <v>63</v>
      </c>
      <c r="BU309" s="41">
        <v>97</v>
      </c>
      <c r="BV309" s="41">
        <v>29</v>
      </c>
      <c r="BW309" s="41">
        <v>256</v>
      </c>
      <c r="BX309" s="79"/>
      <c r="BY309" s="80" t="s">
        <v>234</v>
      </c>
      <c r="BZ309" s="80" t="s">
        <v>2588</v>
      </c>
      <c r="CA309" s="78">
        <v>9963</v>
      </c>
    </row>
    <row r="310" spans="1:79">
      <c r="A310" s="226" t="s">
        <v>236</v>
      </c>
      <c r="B310" s="148" t="s">
        <v>90</v>
      </c>
      <c r="C310" s="71">
        <v>735</v>
      </c>
      <c r="D310" s="71">
        <v>348</v>
      </c>
      <c r="E310" s="71">
        <v>663</v>
      </c>
      <c r="F310" s="71">
        <v>336</v>
      </c>
      <c r="G310" s="71">
        <v>764</v>
      </c>
      <c r="H310" s="71">
        <v>396</v>
      </c>
      <c r="I310" s="71">
        <v>592</v>
      </c>
      <c r="J310" s="71">
        <v>334</v>
      </c>
      <c r="K310" s="71">
        <v>508</v>
      </c>
      <c r="L310" s="71">
        <v>251</v>
      </c>
      <c r="M310" s="146">
        <v>3262</v>
      </c>
      <c r="N310" s="146">
        <v>1665</v>
      </c>
      <c r="O310" s="226" t="s">
        <v>236</v>
      </c>
      <c r="P310" s="148" t="s">
        <v>90</v>
      </c>
      <c r="Q310" s="71">
        <v>84</v>
      </c>
      <c r="R310" s="71">
        <v>35</v>
      </c>
      <c r="S310" s="71">
        <v>64</v>
      </c>
      <c r="T310" s="71">
        <v>28</v>
      </c>
      <c r="U310" s="71">
        <v>82</v>
      </c>
      <c r="V310" s="71">
        <v>39</v>
      </c>
      <c r="W310" s="71">
        <v>45</v>
      </c>
      <c r="X310" s="71">
        <v>24</v>
      </c>
      <c r="Y310" s="71">
        <v>44</v>
      </c>
      <c r="Z310" s="71">
        <v>18</v>
      </c>
      <c r="AA310" s="146">
        <v>319</v>
      </c>
      <c r="AB310" s="146">
        <v>144</v>
      </c>
      <c r="AC310" s="226" t="s">
        <v>236</v>
      </c>
      <c r="AD310" s="148" t="s">
        <v>90</v>
      </c>
      <c r="AE310" s="31">
        <v>28</v>
      </c>
      <c r="AF310" s="31">
        <v>26</v>
      </c>
      <c r="AG310" s="31">
        <v>29</v>
      </c>
      <c r="AH310" s="31">
        <v>25</v>
      </c>
      <c r="AI310" s="31">
        <v>23</v>
      </c>
      <c r="AJ310" s="146">
        <v>131</v>
      </c>
      <c r="AK310" s="125">
        <v>107</v>
      </c>
      <c r="AL310" s="71">
        <v>66</v>
      </c>
      <c r="AM310" s="71">
        <v>2</v>
      </c>
      <c r="AN310" s="71">
        <v>3</v>
      </c>
      <c r="AO310" s="71">
        <v>24</v>
      </c>
      <c r="AP310" s="226" t="s">
        <v>236</v>
      </c>
      <c r="AQ310" s="148" t="s">
        <v>90</v>
      </c>
      <c r="AR310" s="71">
        <v>9</v>
      </c>
      <c r="AS310" s="71">
        <v>664</v>
      </c>
      <c r="AT310" s="71">
        <v>565</v>
      </c>
      <c r="AU310" s="71">
        <v>24</v>
      </c>
      <c r="AV310" s="71">
        <v>28</v>
      </c>
      <c r="AW310" s="71">
        <v>24</v>
      </c>
      <c r="AX310" s="71">
        <v>115</v>
      </c>
      <c r="AY310" s="71">
        <v>104</v>
      </c>
      <c r="AZ310" s="71">
        <v>98</v>
      </c>
      <c r="BA310" s="226" t="s">
        <v>236</v>
      </c>
      <c r="BB310" s="148" t="s">
        <v>90</v>
      </c>
      <c r="BC310" s="152">
        <v>106</v>
      </c>
      <c r="BD310" s="71">
        <v>40</v>
      </c>
      <c r="BE310" s="71">
        <v>2</v>
      </c>
      <c r="BF310" s="152">
        <v>8</v>
      </c>
      <c r="BG310" s="32">
        <v>4</v>
      </c>
      <c r="BH310" s="152">
        <v>114</v>
      </c>
      <c r="BI310" s="152">
        <v>44</v>
      </c>
      <c r="BJ310" s="226" t="s">
        <v>236</v>
      </c>
      <c r="BK310" s="148" t="s">
        <v>90</v>
      </c>
      <c r="BL310" s="71">
        <v>566</v>
      </c>
      <c r="BM310" s="71">
        <v>318</v>
      </c>
      <c r="BN310" s="71">
        <v>639</v>
      </c>
      <c r="BO310" s="71">
        <v>563</v>
      </c>
      <c r="BP310" s="71">
        <v>334</v>
      </c>
      <c r="BQ310" s="71">
        <v>426</v>
      </c>
      <c r="BR310" s="71">
        <v>538</v>
      </c>
      <c r="BS310" s="71">
        <v>411</v>
      </c>
      <c r="BT310" s="71">
        <v>40</v>
      </c>
      <c r="BU310" s="71">
        <v>70</v>
      </c>
      <c r="BV310" s="71">
        <v>18</v>
      </c>
      <c r="BW310" s="71">
        <v>110</v>
      </c>
      <c r="BX310" s="79"/>
      <c r="BY310" s="80" t="s">
        <v>236</v>
      </c>
      <c r="BZ310" s="80" t="s">
        <v>2589</v>
      </c>
      <c r="CA310" s="78">
        <v>3268</v>
      </c>
    </row>
    <row r="311" spans="1:79">
      <c r="A311" s="226"/>
      <c r="B311" s="148" t="s">
        <v>91</v>
      </c>
      <c r="C311" s="71">
        <v>297</v>
      </c>
      <c r="D311" s="71">
        <v>139</v>
      </c>
      <c r="E311" s="71">
        <v>244</v>
      </c>
      <c r="F311" s="71">
        <v>110</v>
      </c>
      <c r="G311" s="71">
        <v>459</v>
      </c>
      <c r="H311" s="71">
        <v>212</v>
      </c>
      <c r="I311" s="71">
        <v>264</v>
      </c>
      <c r="J311" s="71">
        <v>97</v>
      </c>
      <c r="K311" s="71">
        <v>220</v>
      </c>
      <c r="L311" s="71">
        <v>98</v>
      </c>
      <c r="M311" s="146">
        <v>1484</v>
      </c>
      <c r="N311" s="146">
        <v>656</v>
      </c>
      <c r="O311" s="226"/>
      <c r="P311" s="148" t="s">
        <v>91</v>
      </c>
      <c r="Q311" s="71">
        <v>33</v>
      </c>
      <c r="R311" s="71">
        <v>11</v>
      </c>
      <c r="S311" s="71">
        <v>23</v>
      </c>
      <c r="T311" s="71">
        <v>6</v>
      </c>
      <c r="U311" s="71">
        <v>42</v>
      </c>
      <c r="V311" s="71">
        <v>13</v>
      </c>
      <c r="W311" s="71">
        <v>28</v>
      </c>
      <c r="X311" s="71">
        <v>6</v>
      </c>
      <c r="Y311" s="71">
        <v>17</v>
      </c>
      <c r="Z311" s="71">
        <v>8</v>
      </c>
      <c r="AA311" s="146">
        <v>143</v>
      </c>
      <c r="AB311" s="146">
        <v>44</v>
      </c>
      <c r="AC311" s="226"/>
      <c r="AD311" s="148" t="s">
        <v>91</v>
      </c>
      <c r="AE311" s="31">
        <v>8</v>
      </c>
      <c r="AF311" s="31">
        <v>8</v>
      </c>
      <c r="AG311" s="31">
        <v>12</v>
      </c>
      <c r="AH311" s="31">
        <v>8</v>
      </c>
      <c r="AI311" s="31">
        <v>6</v>
      </c>
      <c r="AJ311" s="146">
        <v>42</v>
      </c>
      <c r="AK311" s="125">
        <v>37</v>
      </c>
      <c r="AL311" s="71">
        <v>35</v>
      </c>
      <c r="AM311" s="71">
        <v>29</v>
      </c>
      <c r="AN311" s="71">
        <v>0</v>
      </c>
      <c r="AO311" s="71">
        <v>6</v>
      </c>
      <c r="AP311" s="226"/>
      <c r="AQ311" s="148" t="s">
        <v>91</v>
      </c>
      <c r="AR311" s="71">
        <v>0</v>
      </c>
      <c r="AS311" s="71">
        <v>596</v>
      </c>
      <c r="AT311" s="71">
        <v>71</v>
      </c>
      <c r="AU311" s="71">
        <v>0</v>
      </c>
      <c r="AV311" s="71">
        <v>6</v>
      </c>
      <c r="AW311" s="71">
        <v>24</v>
      </c>
      <c r="AX311" s="71">
        <v>44</v>
      </c>
      <c r="AY311" s="71">
        <v>38</v>
      </c>
      <c r="AZ311" s="71">
        <v>36</v>
      </c>
      <c r="BA311" s="226"/>
      <c r="BB311" s="148" t="s">
        <v>91</v>
      </c>
      <c r="BC311" s="152">
        <v>41</v>
      </c>
      <c r="BD311" s="71">
        <v>32</v>
      </c>
      <c r="BE311" s="71">
        <v>0</v>
      </c>
      <c r="BF311" s="152">
        <v>7</v>
      </c>
      <c r="BG311" s="32">
        <v>2</v>
      </c>
      <c r="BH311" s="152">
        <v>48</v>
      </c>
      <c r="BI311" s="152">
        <v>34</v>
      </c>
      <c r="BJ311" s="226"/>
      <c r="BK311" s="148" t="s">
        <v>91</v>
      </c>
      <c r="BL311" s="71">
        <v>0</v>
      </c>
      <c r="BM311" s="71">
        <v>0</v>
      </c>
      <c r="BN311" s="71">
        <v>131</v>
      </c>
      <c r="BO311" s="71">
        <v>195</v>
      </c>
      <c r="BP311" s="71">
        <v>40</v>
      </c>
      <c r="BQ311" s="71">
        <v>41</v>
      </c>
      <c r="BR311" s="71">
        <v>55</v>
      </c>
      <c r="BS311" s="71">
        <v>17</v>
      </c>
      <c r="BT311" s="71">
        <v>100</v>
      </c>
      <c r="BU311" s="71">
        <v>4</v>
      </c>
      <c r="BV311" s="71">
        <v>8</v>
      </c>
      <c r="BW311" s="71">
        <v>0</v>
      </c>
      <c r="BX311" s="79"/>
      <c r="BY311" s="80" t="s">
        <v>236</v>
      </c>
      <c r="BZ311" s="80" t="s">
        <v>2590</v>
      </c>
      <c r="CA311" s="78">
        <v>1435</v>
      </c>
    </row>
    <row r="312" spans="1:79">
      <c r="A312" s="226"/>
      <c r="B312" s="25" t="s">
        <v>73</v>
      </c>
      <c r="C312" s="26">
        <v>1032</v>
      </c>
      <c r="D312" s="26">
        <v>487</v>
      </c>
      <c r="E312" s="26">
        <v>907</v>
      </c>
      <c r="F312" s="26">
        <v>446</v>
      </c>
      <c r="G312" s="26">
        <v>1223</v>
      </c>
      <c r="H312" s="26">
        <v>608</v>
      </c>
      <c r="I312" s="26">
        <v>856</v>
      </c>
      <c r="J312" s="26">
        <v>431</v>
      </c>
      <c r="K312" s="26">
        <v>728</v>
      </c>
      <c r="L312" s="26">
        <v>349</v>
      </c>
      <c r="M312" s="41">
        <v>4746</v>
      </c>
      <c r="N312" s="41">
        <v>2321</v>
      </c>
      <c r="O312" s="226"/>
      <c r="P312" s="42" t="s">
        <v>73</v>
      </c>
      <c r="Q312" s="26">
        <v>117</v>
      </c>
      <c r="R312" s="26">
        <v>46</v>
      </c>
      <c r="S312" s="26">
        <v>87</v>
      </c>
      <c r="T312" s="26">
        <v>34</v>
      </c>
      <c r="U312" s="26">
        <v>124</v>
      </c>
      <c r="V312" s="26">
        <v>52</v>
      </c>
      <c r="W312" s="26">
        <v>73</v>
      </c>
      <c r="X312" s="26">
        <v>30</v>
      </c>
      <c r="Y312" s="26">
        <v>61</v>
      </c>
      <c r="Z312" s="26">
        <v>26</v>
      </c>
      <c r="AA312" s="41">
        <v>462</v>
      </c>
      <c r="AB312" s="41">
        <v>188</v>
      </c>
      <c r="AC312" s="226"/>
      <c r="AD312" s="42" t="s">
        <v>73</v>
      </c>
      <c r="AE312" s="41">
        <v>36</v>
      </c>
      <c r="AF312" s="41">
        <v>34</v>
      </c>
      <c r="AG312" s="41">
        <v>41</v>
      </c>
      <c r="AH312" s="41">
        <v>33</v>
      </c>
      <c r="AI312" s="41">
        <v>29</v>
      </c>
      <c r="AJ312" s="41">
        <v>173</v>
      </c>
      <c r="AK312" s="26">
        <v>144</v>
      </c>
      <c r="AL312" s="26">
        <v>101</v>
      </c>
      <c r="AM312" s="26">
        <v>31</v>
      </c>
      <c r="AN312" s="26">
        <v>3</v>
      </c>
      <c r="AO312" s="26">
        <v>30</v>
      </c>
      <c r="AP312" s="226"/>
      <c r="AQ312" s="42" t="s">
        <v>73</v>
      </c>
      <c r="AR312" s="26">
        <v>9</v>
      </c>
      <c r="AS312" s="26">
        <v>1260</v>
      </c>
      <c r="AT312" s="26">
        <v>636</v>
      </c>
      <c r="AU312" s="26">
        <v>24</v>
      </c>
      <c r="AV312" s="26">
        <v>34</v>
      </c>
      <c r="AW312" s="26">
        <v>48</v>
      </c>
      <c r="AX312" s="26">
        <v>159</v>
      </c>
      <c r="AY312" s="26">
        <v>142</v>
      </c>
      <c r="AZ312" s="26">
        <v>134</v>
      </c>
      <c r="BA312" s="226"/>
      <c r="BB312" s="42" t="s">
        <v>73</v>
      </c>
      <c r="BC312" s="41">
        <v>147</v>
      </c>
      <c r="BD312" s="26">
        <v>72</v>
      </c>
      <c r="BE312" s="26">
        <v>2</v>
      </c>
      <c r="BF312" s="41">
        <v>15</v>
      </c>
      <c r="BG312" s="41">
        <v>6</v>
      </c>
      <c r="BH312" s="41">
        <v>162</v>
      </c>
      <c r="BI312" s="41">
        <v>78</v>
      </c>
      <c r="BJ312" s="226"/>
      <c r="BK312" s="42" t="s">
        <v>73</v>
      </c>
      <c r="BL312" s="41">
        <v>566</v>
      </c>
      <c r="BM312" s="41">
        <v>318</v>
      </c>
      <c r="BN312" s="41">
        <v>770</v>
      </c>
      <c r="BO312" s="41">
        <v>758</v>
      </c>
      <c r="BP312" s="41">
        <v>374</v>
      </c>
      <c r="BQ312" s="41">
        <v>467</v>
      </c>
      <c r="BR312" s="41">
        <v>593</v>
      </c>
      <c r="BS312" s="41">
        <v>428</v>
      </c>
      <c r="BT312" s="41">
        <v>140</v>
      </c>
      <c r="BU312" s="41">
        <v>74</v>
      </c>
      <c r="BV312" s="41">
        <v>26</v>
      </c>
      <c r="BW312" s="41">
        <v>110</v>
      </c>
      <c r="BX312" s="79"/>
      <c r="BY312" s="80" t="s">
        <v>236</v>
      </c>
      <c r="BZ312" s="80" t="s">
        <v>2591</v>
      </c>
      <c r="CA312" s="78">
        <v>4703</v>
      </c>
    </row>
    <row r="313" spans="1:79">
      <c r="A313" s="33" t="s">
        <v>108</v>
      </c>
      <c r="B313" s="148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146"/>
      <c r="N313" s="146"/>
      <c r="O313" s="33" t="s">
        <v>108</v>
      </c>
      <c r="P313" s="33"/>
      <c r="Q313" s="146"/>
      <c r="R313" s="146"/>
      <c r="S313" s="146"/>
      <c r="T313" s="146"/>
      <c r="U313" s="146"/>
      <c r="V313" s="146"/>
      <c r="W313" s="146"/>
      <c r="X313" s="146"/>
      <c r="Y313" s="146"/>
      <c r="Z313" s="146"/>
      <c r="AA313" s="146"/>
      <c r="AB313" s="146"/>
      <c r="AC313" s="33" t="s">
        <v>108</v>
      </c>
      <c r="AD313" s="33"/>
      <c r="AE313" s="146"/>
      <c r="AF313" s="146"/>
      <c r="AG313" s="146"/>
      <c r="AH313" s="146"/>
      <c r="AI313" s="146"/>
      <c r="AJ313" s="146"/>
      <c r="AK313" s="146"/>
      <c r="AL313" s="146"/>
      <c r="AM313" s="146"/>
      <c r="AN313" s="146"/>
      <c r="AO313" s="146"/>
      <c r="AP313" s="33" t="s">
        <v>108</v>
      </c>
      <c r="AQ313" s="148"/>
      <c r="AR313" s="31"/>
      <c r="AS313" s="31"/>
      <c r="AT313" s="31"/>
      <c r="AU313" s="31"/>
      <c r="AV313" s="31"/>
      <c r="AW313" s="31"/>
      <c r="AX313" s="31"/>
      <c r="AY313" s="31"/>
      <c r="AZ313" s="31"/>
      <c r="BA313" s="33" t="s">
        <v>108</v>
      </c>
      <c r="BB313" s="148"/>
      <c r="BC313" s="152"/>
      <c r="BD313" s="32"/>
      <c r="BE313" s="32"/>
      <c r="BF313" s="152"/>
      <c r="BG313" s="32"/>
      <c r="BH313" s="32"/>
      <c r="BI313" s="32"/>
      <c r="BJ313" s="33" t="s">
        <v>108</v>
      </c>
      <c r="BK313" s="148"/>
      <c r="BL313" s="31"/>
      <c r="BM313" s="31"/>
      <c r="BN313" s="31"/>
      <c r="BO313" s="31"/>
      <c r="BP313" s="31"/>
      <c r="BQ313" s="31"/>
      <c r="BR313" s="31"/>
      <c r="BS313" s="31"/>
      <c r="BT313" s="31"/>
      <c r="BU313" s="31"/>
      <c r="BV313" s="31"/>
      <c r="BW313" s="31"/>
      <c r="BX313" s="79"/>
      <c r="BY313" s="80" t="str">
        <f>IF(A313="",BY312,A313)</f>
        <v>HAUTE MATSIATRA</v>
      </c>
      <c r="BZ313" s="80" t="str">
        <f>BY313&amp;B313</f>
        <v>HAUTE MATSIATRA</v>
      </c>
      <c r="CA313" s="78">
        <f>(AR313+2*AS313+3*AT313+4*AU313+5*AV313)</f>
        <v>0</v>
      </c>
    </row>
    <row r="314" spans="1:79">
      <c r="A314" s="226" t="s">
        <v>197</v>
      </c>
      <c r="B314" s="148" t="s">
        <v>90</v>
      </c>
      <c r="C314" s="71">
        <v>2418</v>
      </c>
      <c r="D314" s="71">
        <v>1213</v>
      </c>
      <c r="E314" s="71">
        <v>1929</v>
      </c>
      <c r="F314" s="71">
        <v>983</v>
      </c>
      <c r="G314" s="71">
        <v>1785</v>
      </c>
      <c r="H314" s="71">
        <v>877</v>
      </c>
      <c r="I314" s="71">
        <v>1521</v>
      </c>
      <c r="J314" s="71">
        <v>784</v>
      </c>
      <c r="K314" s="71">
        <v>1188</v>
      </c>
      <c r="L314" s="71">
        <v>623</v>
      </c>
      <c r="M314" s="146">
        <v>8841</v>
      </c>
      <c r="N314" s="146">
        <v>4480</v>
      </c>
      <c r="O314" s="226" t="s">
        <v>197</v>
      </c>
      <c r="P314" s="148" t="s">
        <v>90</v>
      </c>
      <c r="Q314" s="71">
        <v>329</v>
      </c>
      <c r="R314" s="71">
        <v>144</v>
      </c>
      <c r="S314" s="71">
        <v>265</v>
      </c>
      <c r="T314" s="71">
        <v>122</v>
      </c>
      <c r="U314" s="71">
        <v>245</v>
      </c>
      <c r="V314" s="71">
        <v>103</v>
      </c>
      <c r="W314" s="71">
        <v>185</v>
      </c>
      <c r="X314" s="71">
        <v>85</v>
      </c>
      <c r="Y314" s="71">
        <v>48</v>
      </c>
      <c r="Z314" s="71">
        <v>24</v>
      </c>
      <c r="AA314" s="146">
        <v>1072</v>
      </c>
      <c r="AB314" s="146">
        <v>478</v>
      </c>
      <c r="AC314" s="226" t="s">
        <v>197</v>
      </c>
      <c r="AD314" s="148" t="s">
        <v>90</v>
      </c>
      <c r="AE314" s="31">
        <v>83</v>
      </c>
      <c r="AF314" s="31">
        <v>82</v>
      </c>
      <c r="AG314" s="31">
        <v>81</v>
      </c>
      <c r="AH314" s="31">
        <v>79</v>
      </c>
      <c r="AI314" s="31">
        <v>79</v>
      </c>
      <c r="AJ314" s="146">
        <v>404</v>
      </c>
      <c r="AK314" s="125">
        <v>292</v>
      </c>
      <c r="AL314" s="71">
        <v>201</v>
      </c>
      <c r="AM314" s="71">
        <v>6</v>
      </c>
      <c r="AN314" s="71">
        <v>18</v>
      </c>
      <c r="AO314" s="71">
        <v>78</v>
      </c>
      <c r="AP314" s="226" t="s">
        <v>197</v>
      </c>
      <c r="AQ314" s="148" t="s">
        <v>90</v>
      </c>
      <c r="AR314" s="71">
        <v>44</v>
      </c>
      <c r="AS314" s="71">
        <v>1313</v>
      </c>
      <c r="AT314" s="71">
        <v>665</v>
      </c>
      <c r="AU314" s="71">
        <v>989</v>
      </c>
      <c r="AV314" s="71">
        <v>111</v>
      </c>
      <c r="AW314" s="71">
        <v>79</v>
      </c>
      <c r="AX314" s="71">
        <v>326</v>
      </c>
      <c r="AY314" s="71">
        <v>217</v>
      </c>
      <c r="AZ314" s="71">
        <v>213</v>
      </c>
      <c r="BA314" s="226" t="s">
        <v>197</v>
      </c>
      <c r="BB314" s="148" t="s">
        <v>90</v>
      </c>
      <c r="BC314" s="152">
        <v>274</v>
      </c>
      <c r="BD314" s="71">
        <v>159</v>
      </c>
      <c r="BE314" s="71">
        <v>14</v>
      </c>
      <c r="BF314" s="152">
        <v>19</v>
      </c>
      <c r="BG314" s="32">
        <v>7</v>
      </c>
      <c r="BH314" s="152">
        <v>293</v>
      </c>
      <c r="BI314" s="152">
        <v>166</v>
      </c>
      <c r="BJ314" s="226" t="s">
        <v>197</v>
      </c>
      <c r="BK314" s="148" t="s">
        <v>90</v>
      </c>
      <c r="BL314" s="71">
        <v>1878</v>
      </c>
      <c r="BM314" s="71">
        <v>323</v>
      </c>
      <c r="BN314" s="71">
        <v>774</v>
      </c>
      <c r="BO314" s="71">
        <v>1180</v>
      </c>
      <c r="BP314" s="71">
        <v>358</v>
      </c>
      <c r="BQ314" s="71">
        <v>901</v>
      </c>
      <c r="BR314" s="71">
        <v>2041</v>
      </c>
      <c r="BS314" s="71">
        <v>719</v>
      </c>
      <c r="BT314" s="71">
        <v>61</v>
      </c>
      <c r="BU314" s="71">
        <v>197</v>
      </c>
      <c r="BV314" s="71">
        <v>97</v>
      </c>
      <c r="BW314" s="71">
        <v>145</v>
      </c>
      <c r="BX314" s="79"/>
      <c r="BY314" s="80" t="s">
        <v>197</v>
      </c>
      <c r="BZ314" s="80" t="s">
        <v>2595</v>
      </c>
      <c r="CA314" s="78">
        <v>9176</v>
      </c>
    </row>
    <row r="315" spans="1:79">
      <c r="A315" s="226"/>
      <c r="B315" s="148" t="s">
        <v>91</v>
      </c>
      <c r="C315" s="71">
        <v>586</v>
      </c>
      <c r="D315" s="71">
        <v>301</v>
      </c>
      <c r="E315" s="71">
        <v>561</v>
      </c>
      <c r="F315" s="71">
        <v>284</v>
      </c>
      <c r="G315" s="71">
        <v>555</v>
      </c>
      <c r="H315" s="71">
        <v>278</v>
      </c>
      <c r="I315" s="71">
        <v>548</v>
      </c>
      <c r="J315" s="71">
        <v>251</v>
      </c>
      <c r="K315" s="71">
        <v>450</v>
      </c>
      <c r="L315" s="71">
        <v>232</v>
      </c>
      <c r="M315" s="146">
        <v>2700</v>
      </c>
      <c r="N315" s="146">
        <v>1346</v>
      </c>
      <c r="O315" s="226"/>
      <c r="P315" s="148" t="s">
        <v>91</v>
      </c>
      <c r="Q315" s="71">
        <v>61</v>
      </c>
      <c r="R315" s="71">
        <v>25</v>
      </c>
      <c r="S315" s="71">
        <v>68</v>
      </c>
      <c r="T315" s="71">
        <v>38</v>
      </c>
      <c r="U315" s="71">
        <v>54</v>
      </c>
      <c r="V315" s="71">
        <v>22</v>
      </c>
      <c r="W315" s="71">
        <v>67</v>
      </c>
      <c r="X315" s="71">
        <v>25</v>
      </c>
      <c r="Y315" s="71">
        <v>40</v>
      </c>
      <c r="Z315" s="71">
        <v>16</v>
      </c>
      <c r="AA315" s="146">
        <v>290</v>
      </c>
      <c r="AB315" s="146">
        <v>126</v>
      </c>
      <c r="AC315" s="226"/>
      <c r="AD315" s="148" t="s">
        <v>91</v>
      </c>
      <c r="AE315" s="31">
        <v>15</v>
      </c>
      <c r="AF315" s="31">
        <v>14</v>
      </c>
      <c r="AG315" s="31">
        <v>15</v>
      </c>
      <c r="AH315" s="31">
        <v>13</v>
      </c>
      <c r="AI315" s="31">
        <v>14</v>
      </c>
      <c r="AJ315" s="146">
        <v>71</v>
      </c>
      <c r="AK315" s="125">
        <v>66</v>
      </c>
      <c r="AL315" s="71">
        <v>53</v>
      </c>
      <c r="AM315" s="71">
        <v>52</v>
      </c>
      <c r="AN315" s="71">
        <v>2</v>
      </c>
      <c r="AO315" s="71">
        <v>9</v>
      </c>
      <c r="AP315" s="226"/>
      <c r="AQ315" s="148" t="s">
        <v>91</v>
      </c>
      <c r="AR315" s="71">
        <v>0</v>
      </c>
      <c r="AS315" s="71">
        <v>721</v>
      </c>
      <c r="AT315" s="71">
        <v>136</v>
      </c>
      <c r="AU315" s="71">
        <v>329</v>
      </c>
      <c r="AV315" s="71">
        <v>0</v>
      </c>
      <c r="AW315" s="71">
        <v>33</v>
      </c>
      <c r="AX315" s="71">
        <v>66</v>
      </c>
      <c r="AY315" s="71">
        <v>63</v>
      </c>
      <c r="AZ315" s="71">
        <v>60</v>
      </c>
      <c r="BA315" s="226"/>
      <c r="BB315" s="148" t="s">
        <v>91</v>
      </c>
      <c r="BC315" s="152">
        <v>65</v>
      </c>
      <c r="BD315" s="71">
        <v>52</v>
      </c>
      <c r="BE315" s="71">
        <v>6</v>
      </c>
      <c r="BF315" s="152">
        <v>32</v>
      </c>
      <c r="BG315" s="32">
        <v>11</v>
      </c>
      <c r="BH315" s="152">
        <v>97</v>
      </c>
      <c r="BI315" s="152">
        <v>63</v>
      </c>
      <c r="BJ315" s="226"/>
      <c r="BK315" s="148" t="s">
        <v>91</v>
      </c>
      <c r="BL315" s="71">
        <v>187</v>
      </c>
      <c r="BM315" s="71">
        <v>16</v>
      </c>
      <c r="BN315" s="71">
        <v>5</v>
      </c>
      <c r="BO315" s="71">
        <v>82</v>
      </c>
      <c r="BP315" s="71">
        <v>5</v>
      </c>
      <c r="BQ315" s="71">
        <v>102</v>
      </c>
      <c r="BR315" s="71">
        <v>172</v>
      </c>
      <c r="BS315" s="71">
        <v>87</v>
      </c>
      <c r="BT315" s="71">
        <v>1</v>
      </c>
      <c r="BU315" s="71">
        <v>5</v>
      </c>
      <c r="BV315" s="71">
        <v>47</v>
      </c>
      <c r="BW315" s="71">
        <v>0</v>
      </c>
      <c r="BX315" s="79"/>
      <c r="BY315" s="80" t="s">
        <v>197</v>
      </c>
      <c r="BZ315" s="80" t="s">
        <v>2596</v>
      </c>
      <c r="CA315" s="78">
        <v>3166</v>
      </c>
    </row>
    <row r="316" spans="1:79">
      <c r="A316" s="226"/>
      <c r="B316" s="25" t="s">
        <v>73</v>
      </c>
      <c r="C316" s="26">
        <v>3004</v>
      </c>
      <c r="D316" s="26">
        <v>1514</v>
      </c>
      <c r="E316" s="26">
        <v>2490</v>
      </c>
      <c r="F316" s="26">
        <v>1267</v>
      </c>
      <c r="G316" s="26">
        <v>2340</v>
      </c>
      <c r="H316" s="26">
        <v>1155</v>
      </c>
      <c r="I316" s="26">
        <v>2069</v>
      </c>
      <c r="J316" s="26">
        <v>1035</v>
      </c>
      <c r="K316" s="26">
        <v>1638</v>
      </c>
      <c r="L316" s="26">
        <v>855</v>
      </c>
      <c r="M316" s="41">
        <v>11541</v>
      </c>
      <c r="N316" s="41">
        <v>5826</v>
      </c>
      <c r="O316" s="226"/>
      <c r="P316" s="42" t="s">
        <v>73</v>
      </c>
      <c r="Q316" s="26">
        <v>390</v>
      </c>
      <c r="R316" s="26">
        <v>169</v>
      </c>
      <c r="S316" s="26">
        <v>333</v>
      </c>
      <c r="T316" s="26">
        <v>160</v>
      </c>
      <c r="U316" s="26">
        <v>299</v>
      </c>
      <c r="V316" s="26">
        <v>125</v>
      </c>
      <c r="W316" s="26">
        <v>252</v>
      </c>
      <c r="X316" s="26">
        <v>110</v>
      </c>
      <c r="Y316" s="26">
        <v>88</v>
      </c>
      <c r="Z316" s="26">
        <v>40</v>
      </c>
      <c r="AA316" s="41">
        <v>1362</v>
      </c>
      <c r="AB316" s="41">
        <v>604</v>
      </c>
      <c r="AC316" s="226"/>
      <c r="AD316" s="42" t="s">
        <v>73</v>
      </c>
      <c r="AE316" s="41">
        <v>98</v>
      </c>
      <c r="AF316" s="41">
        <v>96</v>
      </c>
      <c r="AG316" s="41">
        <v>96</v>
      </c>
      <c r="AH316" s="41">
        <v>92</v>
      </c>
      <c r="AI316" s="41">
        <v>93</v>
      </c>
      <c r="AJ316" s="41">
        <v>475</v>
      </c>
      <c r="AK316" s="26">
        <v>358</v>
      </c>
      <c r="AL316" s="26">
        <v>254</v>
      </c>
      <c r="AM316" s="26">
        <v>58</v>
      </c>
      <c r="AN316" s="26">
        <v>20</v>
      </c>
      <c r="AO316" s="26">
        <v>87</v>
      </c>
      <c r="AP316" s="226"/>
      <c r="AQ316" s="42" t="s">
        <v>73</v>
      </c>
      <c r="AR316" s="26">
        <v>44</v>
      </c>
      <c r="AS316" s="26">
        <v>2034</v>
      </c>
      <c r="AT316" s="26">
        <v>801</v>
      </c>
      <c r="AU316" s="26">
        <v>1318</v>
      </c>
      <c r="AV316" s="26">
        <v>111</v>
      </c>
      <c r="AW316" s="26">
        <v>112</v>
      </c>
      <c r="AX316" s="26">
        <v>392</v>
      </c>
      <c r="AY316" s="26">
        <v>280</v>
      </c>
      <c r="AZ316" s="26">
        <v>273</v>
      </c>
      <c r="BA316" s="226"/>
      <c r="BB316" s="42" t="s">
        <v>73</v>
      </c>
      <c r="BC316" s="41">
        <v>339</v>
      </c>
      <c r="BD316" s="26">
        <v>211</v>
      </c>
      <c r="BE316" s="26">
        <v>20</v>
      </c>
      <c r="BF316" s="41">
        <v>51</v>
      </c>
      <c r="BG316" s="41">
        <v>18</v>
      </c>
      <c r="BH316" s="41">
        <v>390</v>
      </c>
      <c r="BI316" s="41">
        <v>229</v>
      </c>
      <c r="BJ316" s="226"/>
      <c r="BK316" s="42" t="s">
        <v>73</v>
      </c>
      <c r="BL316" s="41">
        <v>2065</v>
      </c>
      <c r="BM316" s="41">
        <v>339</v>
      </c>
      <c r="BN316" s="41">
        <v>779</v>
      </c>
      <c r="BO316" s="41">
        <v>1262</v>
      </c>
      <c r="BP316" s="41">
        <v>363</v>
      </c>
      <c r="BQ316" s="41">
        <v>1003</v>
      </c>
      <c r="BR316" s="41">
        <v>2213</v>
      </c>
      <c r="BS316" s="41">
        <v>806</v>
      </c>
      <c r="BT316" s="41">
        <v>62</v>
      </c>
      <c r="BU316" s="41">
        <v>202</v>
      </c>
      <c r="BV316" s="41">
        <v>144</v>
      </c>
      <c r="BW316" s="41">
        <v>145</v>
      </c>
      <c r="BX316" s="79"/>
      <c r="BY316" s="80" t="s">
        <v>197</v>
      </c>
      <c r="BZ316" s="80" t="s">
        <v>2597</v>
      </c>
      <c r="CA316" s="78">
        <v>12342</v>
      </c>
    </row>
    <row r="317" spans="1:79" ht="14.45" customHeight="1">
      <c r="A317" s="226" t="s">
        <v>198</v>
      </c>
      <c r="B317" s="148" t="s">
        <v>90</v>
      </c>
      <c r="C317" s="71">
        <v>4119</v>
      </c>
      <c r="D317" s="71">
        <v>2003</v>
      </c>
      <c r="E317" s="71">
        <v>2699</v>
      </c>
      <c r="F317" s="71">
        <v>1330</v>
      </c>
      <c r="G317" s="71">
        <v>2398</v>
      </c>
      <c r="H317" s="71">
        <v>1195</v>
      </c>
      <c r="I317" s="71">
        <v>1875</v>
      </c>
      <c r="J317" s="71">
        <v>971</v>
      </c>
      <c r="K317" s="71">
        <v>1459</v>
      </c>
      <c r="L317" s="71">
        <v>761</v>
      </c>
      <c r="M317" s="146">
        <v>12550</v>
      </c>
      <c r="N317" s="146">
        <v>6260</v>
      </c>
      <c r="O317" s="226" t="s">
        <v>198</v>
      </c>
      <c r="P317" s="148" t="s">
        <v>90</v>
      </c>
      <c r="Q317" s="71">
        <v>884</v>
      </c>
      <c r="R317" s="71">
        <v>416</v>
      </c>
      <c r="S317" s="71">
        <v>560</v>
      </c>
      <c r="T317" s="71">
        <v>257</v>
      </c>
      <c r="U317" s="71">
        <v>475</v>
      </c>
      <c r="V317" s="71">
        <v>222</v>
      </c>
      <c r="W317" s="71">
        <v>335</v>
      </c>
      <c r="X317" s="71">
        <v>151</v>
      </c>
      <c r="Y317" s="71">
        <v>188</v>
      </c>
      <c r="Z317" s="71">
        <v>103</v>
      </c>
      <c r="AA317" s="146">
        <v>2442</v>
      </c>
      <c r="AB317" s="146">
        <v>1149</v>
      </c>
      <c r="AC317" s="226" t="s">
        <v>198</v>
      </c>
      <c r="AD317" s="148" t="s">
        <v>90</v>
      </c>
      <c r="AE317" s="31">
        <v>112</v>
      </c>
      <c r="AF317" s="31">
        <v>108</v>
      </c>
      <c r="AG317" s="31">
        <v>106</v>
      </c>
      <c r="AH317" s="31">
        <v>100</v>
      </c>
      <c r="AI317" s="31">
        <v>99</v>
      </c>
      <c r="AJ317" s="146">
        <v>525</v>
      </c>
      <c r="AK317" s="125">
        <v>308</v>
      </c>
      <c r="AL317" s="71">
        <v>144</v>
      </c>
      <c r="AM317" s="71">
        <v>15</v>
      </c>
      <c r="AN317" s="71">
        <v>23</v>
      </c>
      <c r="AO317" s="71">
        <v>107</v>
      </c>
      <c r="AP317" s="226" t="s">
        <v>198</v>
      </c>
      <c r="AQ317" s="148" t="s">
        <v>90</v>
      </c>
      <c r="AR317" s="71">
        <v>0</v>
      </c>
      <c r="AS317" s="71">
        <v>1041</v>
      </c>
      <c r="AT317" s="71">
        <v>1184</v>
      </c>
      <c r="AU317" s="71">
        <v>1026</v>
      </c>
      <c r="AV317" s="71">
        <v>480</v>
      </c>
      <c r="AW317" s="71">
        <v>109</v>
      </c>
      <c r="AX317" s="71">
        <v>459</v>
      </c>
      <c r="AY317" s="71">
        <v>274</v>
      </c>
      <c r="AZ317" s="71">
        <v>269</v>
      </c>
      <c r="BA317" s="226" t="s">
        <v>198</v>
      </c>
      <c r="BB317" s="148" t="s">
        <v>90</v>
      </c>
      <c r="BC317" s="152">
        <v>308</v>
      </c>
      <c r="BD317" s="71">
        <v>158</v>
      </c>
      <c r="BE317" s="71">
        <v>11</v>
      </c>
      <c r="BF317" s="152">
        <v>16</v>
      </c>
      <c r="BG317" s="32">
        <v>10</v>
      </c>
      <c r="BH317" s="152">
        <v>324</v>
      </c>
      <c r="BI317" s="152">
        <v>168</v>
      </c>
      <c r="BJ317" s="226" t="s">
        <v>198</v>
      </c>
      <c r="BK317" s="148" t="s">
        <v>90</v>
      </c>
      <c r="BL317" s="71">
        <v>2812</v>
      </c>
      <c r="BM317" s="71">
        <v>973</v>
      </c>
      <c r="BN317" s="71">
        <v>891</v>
      </c>
      <c r="BO317" s="71">
        <v>2114</v>
      </c>
      <c r="BP317" s="71">
        <v>90</v>
      </c>
      <c r="BQ317" s="71">
        <v>1618</v>
      </c>
      <c r="BR317" s="71">
        <v>2602</v>
      </c>
      <c r="BS317" s="71">
        <v>1464</v>
      </c>
      <c r="BT317" s="71">
        <v>57</v>
      </c>
      <c r="BU317" s="71">
        <v>356</v>
      </c>
      <c r="BV317" s="71">
        <v>171</v>
      </c>
      <c r="BW317" s="71">
        <v>213</v>
      </c>
      <c r="BX317" s="79"/>
      <c r="BY317" s="80" t="s">
        <v>198</v>
      </c>
      <c r="BZ317" s="80" t="s">
        <v>2598</v>
      </c>
      <c r="CA317" s="78">
        <v>12138</v>
      </c>
    </row>
    <row r="318" spans="1:79">
      <c r="A318" s="226"/>
      <c r="B318" s="148" t="s">
        <v>91</v>
      </c>
      <c r="C318" s="71">
        <v>165</v>
      </c>
      <c r="D318" s="71">
        <v>78</v>
      </c>
      <c r="E318" s="71">
        <v>146</v>
      </c>
      <c r="F318" s="71">
        <v>73</v>
      </c>
      <c r="G318" s="71">
        <v>125</v>
      </c>
      <c r="H318" s="71">
        <v>67</v>
      </c>
      <c r="I318" s="71">
        <v>114</v>
      </c>
      <c r="J318" s="71">
        <v>71</v>
      </c>
      <c r="K318" s="71">
        <v>126</v>
      </c>
      <c r="L318" s="71">
        <v>58</v>
      </c>
      <c r="M318" s="146">
        <v>676</v>
      </c>
      <c r="N318" s="146">
        <v>347</v>
      </c>
      <c r="O318" s="226"/>
      <c r="P318" s="148" t="s">
        <v>91</v>
      </c>
      <c r="Q318" s="71">
        <v>7</v>
      </c>
      <c r="R318" s="71">
        <v>3</v>
      </c>
      <c r="S318" s="71">
        <v>16</v>
      </c>
      <c r="T318" s="71">
        <v>6</v>
      </c>
      <c r="U318" s="71">
        <v>8</v>
      </c>
      <c r="V318" s="71">
        <v>2</v>
      </c>
      <c r="W318" s="71">
        <v>10</v>
      </c>
      <c r="X318" s="71">
        <v>6</v>
      </c>
      <c r="Y318" s="71">
        <v>4</v>
      </c>
      <c r="Z318" s="71">
        <v>4</v>
      </c>
      <c r="AA318" s="146">
        <v>45</v>
      </c>
      <c r="AB318" s="146">
        <v>21</v>
      </c>
      <c r="AC318" s="226"/>
      <c r="AD318" s="148" t="s">
        <v>91</v>
      </c>
      <c r="AE318" s="31">
        <v>6</v>
      </c>
      <c r="AF318" s="31">
        <v>6</v>
      </c>
      <c r="AG318" s="31">
        <v>5</v>
      </c>
      <c r="AH318" s="31">
        <v>5</v>
      </c>
      <c r="AI318" s="31">
        <v>5</v>
      </c>
      <c r="AJ318" s="146">
        <v>27</v>
      </c>
      <c r="AK318" s="125">
        <v>24</v>
      </c>
      <c r="AL318" s="71">
        <v>19</v>
      </c>
      <c r="AM318" s="71">
        <v>22</v>
      </c>
      <c r="AN318" s="71">
        <v>5</v>
      </c>
      <c r="AO318" s="71">
        <v>5</v>
      </c>
      <c r="AP318" s="226"/>
      <c r="AQ318" s="148" t="s">
        <v>91</v>
      </c>
      <c r="AR318" s="71">
        <v>0</v>
      </c>
      <c r="AS318" s="71">
        <v>276</v>
      </c>
      <c r="AT318" s="71">
        <v>57</v>
      </c>
      <c r="AU318" s="71">
        <v>0</v>
      </c>
      <c r="AV318" s="71">
        <v>0</v>
      </c>
      <c r="AW318" s="71">
        <v>15</v>
      </c>
      <c r="AX318" s="71">
        <v>25</v>
      </c>
      <c r="AY318" s="71">
        <v>24</v>
      </c>
      <c r="AZ318" s="71">
        <v>24</v>
      </c>
      <c r="BA318" s="226"/>
      <c r="BB318" s="148" t="s">
        <v>91</v>
      </c>
      <c r="BC318" s="152">
        <v>21</v>
      </c>
      <c r="BD318" s="71">
        <v>18</v>
      </c>
      <c r="BE318" s="71">
        <v>5</v>
      </c>
      <c r="BF318" s="152">
        <v>5</v>
      </c>
      <c r="BG318" s="32">
        <v>2</v>
      </c>
      <c r="BH318" s="152">
        <v>26</v>
      </c>
      <c r="BI318" s="152">
        <v>20</v>
      </c>
      <c r="BJ318" s="226"/>
      <c r="BK318" s="148" t="s">
        <v>91</v>
      </c>
      <c r="BL318" s="71">
        <v>0</v>
      </c>
      <c r="BM318" s="71">
        <v>41</v>
      </c>
      <c r="BN318" s="71">
        <v>5</v>
      </c>
      <c r="BO318" s="71">
        <v>5</v>
      </c>
      <c r="BP318" s="71">
        <v>3</v>
      </c>
      <c r="BQ318" s="71">
        <v>3</v>
      </c>
      <c r="BR318" s="71">
        <v>5</v>
      </c>
      <c r="BS318" s="71">
        <v>3</v>
      </c>
      <c r="BT318" s="71">
        <v>4</v>
      </c>
      <c r="BU318" s="71">
        <v>15</v>
      </c>
      <c r="BV318" s="71">
        <v>0</v>
      </c>
      <c r="BW318" s="71">
        <v>0</v>
      </c>
      <c r="BX318" s="79"/>
      <c r="BY318" s="80" t="s">
        <v>198</v>
      </c>
      <c r="BZ318" s="80" t="s">
        <v>2599</v>
      </c>
      <c r="CA318" s="78">
        <v>723</v>
      </c>
    </row>
    <row r="319" spans="1:79">
      <c r="A319" s="226"/>
      <c r="B319" s="25" t="s">
        <v>73</v>
      </c>
      <c r="C319" s="26">
        <v>4284</v>
      </c>
      <c r="D319" s="26">
        <v>2081</v>
      </c>
      <c r="E319" s="26">
        <v>2845</v>
      </c>
      <c r="F319" s="26">
        <v>1403</v>
      </c>
      <c r="G319" s="26">
        <v>2523</v>
      </c>
      <c r="H319" s="26">
        <v>1262</v>
      </c>
      <c r="I319" s="26">
        <v>1989</v>
      </c>
      <c r="J319" s="26">
        <v>1042</v>
      </c>
      <c r="K319" s="26">
        <v>1585</v>
      </c>
      <c r="L319" s="26">
        <v>819</v>
      </c>
      <c r="M319" s="41">
        <v>13226</v>
      </c>
      <c r="N319" s="41">
        <v>6607</v>
      </c>
      <c r="O319" s="226"/>
      <c r="P319" s="42" t="s">
        <v>73</v>
      </c>
      <c r="Q319" s="26">
        <v>891</v>
      </c>
      <c r="R319" s="26">
        <v>419</v>
      </c>
      <c r="S319" s="26">
        <v>576</v>
      </c>
      <c r="T319" s="26">
        <v>263</v>
      </c>
      <c r="U319" s="26">
        <v>483</v>
      </c>
      <c r="V319" s="26">
        <v>224</v>
      </c>
      <c r="W319" s="26">
        <v>345</v>
      </c>
      <c r="X319" s="26">
        <v>157</v>
      </c>
      <c r="Y319" s="26">
        <v>192</v>
      </c>
      <c r="Z319" s="26">
        <v>107</v>
      </c>
      <c r="AA319" s="41">
        <v>2487</v>
      </c>
      <c r="AB319" s="41">
        <v>1170</v>
      </c>
      <c r="AC319" s="226"/>
      <c r="AD319" s="42" t="s">
        <v>73</v>
      </c>
      <c r="AE319" s="41">
        <v>118</v>
      </c>
      <c r="AF319" s="41">
        <v>114</v>
      </c>
      <c r="AG319" s="41">
        <v>111</v>
      </c>
      <c r="AH319" s="41">
        <v>105</v>
      </c>
      <c r="AI319" s="41">
        <v>104</v>
      </c>
      <c r="AJ319" s="41">
        <v>552</v>
      </c>
      <c r="AK319" s="26">
        <v>332</v>
      </c>
      <c r="AL319" s="26">
        <v>163</v>
      </c>
      <c r="AM319" s="26">
        <v>37</v>
      </c>
      <c r="AN319" s="26">
        <v>28</v>
      </c>
      <c r="AO319" s="26">
        <v>112</v>
      </c>
      <c r="AP319" s="226"/>
      <c r="AQ319" s="42" t="s">
        <v>73</v>
      </c>
      <c r="AR319" s="26">
        <v>0</v>
      </c>
      <c r="AS319" s="26">
        <v>1317</v>
      </c>
      <c r="AT319" s="26">
        <v>1241</v>
      </c>
      <c r="AU319" s="26">
        <v>1026</v>
      </c>
      <c r="AV319" s="26">
        <v>480</v>
      </c>
      <c r="AW319" s="26">
        <v>124</v>
      </c>
      <c r="AX319" s="26">
        <v>484</v>
      </c>
      <c r="AY319" s="26">
        <v>298</v>
      </c>
      <c r="AZ319" s="26">
        <v>293</v>
      </c>
      <c r="BA319" s="226"/>
      <c r="BB319" s="42" t="s">
        <v>73</v>
      </c>
      <c r="BC319" s="41">
        <v>329</v>
      </c>
      <c r="BD319" s="26">
        <v>176</v>
      </c>
      <c r="BE319" s="26">
        <v>16</v>
      </c>
      <c r="BF319" s="41">
        <v>21</v>
      </c>
      <c r="BG319" s="41">
        <v>12</v>
      </c>
      <c r="BH319" s="41">
        <v>350</v>
      </c>
      <c r="BI319" s="41">
        <v>188</v>
      </c>
      <c r="BJ319" s="226"/>
      <c r="BK319" s="42" t="s">
        <v>73</v>
      </c>
      <c r="BL319" s="41">
        <v>2812</v>
      </c>
      <c r="BM319" s="41">
        <v>1014</v>
      </c>
      <c r="BN319" s="41">
        <v>896</v>
      </c>
      <c r="BO319" s="41">
        <v>2119</v>
      </c>
      <c r="BP319" s="41">
        <v>93</v>
      </c>
      <c r="BQ319" s="41">
        <v>1621</v>
      </c>
      <c r="BR319" s="41">
        <v>2607</v>
      </c>
      <c r="BS319" s="41">
        <v>1467</v>
      </c>
      <c r="BT319" s="41">
        <v>61</v>
      </c>
      <c r="BU319" s="41">
        <v>371</v>
      </c>
      <c r="BV319" s="41">
        <v>171</v>
      </c>
      <c r="BW319" s="41">
        <v>213</v>
      </c>
      <c r="BX319" s="79"/>
      <c r="BY319" s="80" t="s">
        <v>198</v>
      </c>
      <c r="BZ319" s="80" t="s">
        <v>2600</v>
      </c>
      <c r="CA319" s="78">
        <v>12861</v>
      </c>
    </row>
    <row r="320" spans="1:79" ht="14.45" customHeight="1">
      <c r="A320" s="226" t="s">
        <v>199</v>
      </c>
      <c r="B320" s="148" t="s">
        <v>90</v>
      </c>
      <c r="C320" s="71">
        <v>0</v>
      </c>
      <c r="D320" s="71">
        <v>0</v>
      </c>
      <c r="E320" s="71">
        <v>0</v>
      </c>
      <c r="F320" s="71">
        <v>0</v>
      </c>
      <c r="G320" s="71">
        <v>0</v>
      </c>
      <c r="H320" s="71">
        <v>0</v>
      </c>
      <c r="I320" s="71">
        <v>0</v>
      </c>
      <c r="J320" s="71">
        <v>0</v>
      </c>
      <c r="K320" s="71">
        <v>0</v>
      </c>
      <c r="L320" s="71">
        <v>0</v>
      </c>
      <c r="M320" s="146">
        <v>0</v>
      </c>
      <c r="N320" s="146">
        <v>0</v>
      </c>
      <c r="O320" s="226" t="s">
        <v>199</v>
      </c>
      <c r="P320" s="148" t="s">
        <v>90</v>
      </c>
      <c r="Q320" s="71">
        <v>0</v>
      </c>
      <c r="R320" s="71">
        <v>0</v>
      </c>
      <c r="S320" s="71">
        <v>0</v>
      </c>
      <c r="T320" s="71">
        <v>0</v>
      </c>
      <c r="U320" s="71">
        <v>0</v>
      </c>
      <c r="V320" s="71">
        <v>0</v>
      </c>
      <c r="W320" s="71">
        <v>0</v>
      </c>
      <c r="X320" s="71">
        <v>0</v>
      </c>
      <c r="Y320" s="71">
        <v>0</v>
      </c>
      <c r="Z320" s="71">
        <v>0</v>
      </c>
      <c r="AA320" s="146">
        <v>0</v>
      </c>
      <c r="AB320" s="146">
        <v>0</v>
      </c>
      <c r="AC320" s="226" t="s">
        <v>199</v>
      </c>
      <c r="AD320" s="148" t="s">
        <v>90</v>
      </c>
      <c r="AE320" s="31">
        <v>0</v>
      </c>
      <c r="AF320" s="31">
        <v>0</v>
      </c>
      <c r="AG320" s="31">
        <v>0</v>
      </c>
      <c r="AH320" s="31">
        <v>0</v>
      </c>
      <c r="AI320" s="31">
        <v>0</v>
      </c>
      <c r="AJ320" s="146">
        <v>0</v>
      </c>
      <c r="AK320" s="125">
        <v>0</v>
      </c>
      <c r="AL320" s="71">
        <v>0</v>
      </c>
      <c r="AM320" s="71">
        <v>0</v>
      </c>
      <c r="AN320" s="71">
        <v>0</v>
      </c>
      <c r="AO320" s="71">
        <v>0</v>
      </c>
      <c r="AP320" s="226" t="s">
        <v>199</v>
      </c>
      <c r="AQ320" s="148" t="s">
        <v>90</v>
      </c>
      <c r="AR320" s="71">
        <v>0</v>
      </c>
      <c r="AS320" s="71">
        <v>0</v>
      </c>
      <c r="AT320" s="71">
        <v>0</v>
      </c>
      <c r="AU320" s="71">
        <v>0</v>
      </c>
      <c r="AV320" s="71">
        <v>0</v>
      </c>
      <c r="AW320" s="71">
        <v>0</v>
      </c>
      <c r="AX320" s="71">
        <v>0</v>
      </c>
      <c r="AY320" s="71">
        <v>0</v>
      </c>
      <c r="AZ320" s="71">
        <v>0</v>
      </c>
      <c r="BA320" s="226" t="s">
        <v>199</v>
      </c>
      <c r="BB320" s="148" t="s">
        <v>90</v>
      </c>
      <c r="BC320" s="152">
        <v>0</v>
      </c>
      <c r="BD320" s="71">
        <v>0</v>
      </c>
      <c r="BE320" s="71">
        <v>0</v>
      </c>
      <c r="BF320" s="152">
        <v>0</v>
      </c>
      <c r="BG320" s="32">
        <v>0</v>
      </c>
      <c r="BH320" s="152">
        <v>0</v>
      </c>
      <c r="BI320" s="152">
        <v>0</v>
      </c>
      <c r="BJ320" s="226" t="s">
        <v>199</v>
      </c>
      <c r="BK320" s="148" t="s">
        <v>90</v>
      </c>
      <c r="BL320" s="71">
        <v>0</v>
      </c>
      <c r="BM320" s="71">
        <v>0</v>
      </c>
      <c r="BN320" s="71">
        <v>0</v>
      </c>
      <c r="BO320" s="71">
        <v>0</v>
      </c>
      <c r="BP320" s="71">
        <v>0</v>
      </c>
      <c r="BQ320" s="71">
        <v>0</v>
      </c>
      <c r="BR320" s="71">
        <v>0</v>
      </c>
      <c r="BS320" s="71">
        <v>0</v>
      </c>
      <c r="BT320" s="71">
        <v>0</v>
      </c>
      <c r="BU320" s="71">
        <v>0</v>
      </c>
      <c r="BV320" s="71">
        <v>0</v>
      </c>
      <c r="BW320" s="71">
        <v>0</v>
      </c>
      <c r="BX320" s="79"/>
      <c r="BY320" s="80" t="s">
        <v>199</v>
      </c>
      <c r="BZ320" s="80" t="s">
        <v>2601</v>
      </c>
      <c r="CA320" s="78">
        <v>0</v>
      </c>
    </row>
    <row r="321" spans="1:79">
      <c r="A321" s="226"/>
      <c r="B321" s="148" t="s">
        <v>91</v>
      </c>
      <c r="C321" s="71">
        <v>2709</v>
      </c>
      <c r="D321" s="71">
        <v>1348</v>
      </c>
      <c r="E321" s="71">
        <v>2622</v>
      </c>
      <c r="F321" s="71">
        <v>1285</v>
      </c>
      <c r="G321" s="71">
        <v>2504</v>
      </c>
      <c r="H321" s="71">
        <v>1254</v>
      </c>
      <c r="I321" s="71">
        <v>2217</v>
      </c>
      <c r="J321" s="71">
        <v>1073</v>
      </c>
      <c r="K321" s="71">
        <v>2100</v>
      </c>
      <c r="L321" s="71">
        <v>1052</v>
      </c>
      <c r="M321" s="146">
        <v>12152</v>
      </c>
      <c r="N321" s="146">
        <v>6012</v>
      </c>
      <c r="O321" s="226"/>
      <c r="P321" s="148" t="s">
        <v>91</v>
      </c>
      <c r="Q321" s="71">
        <v>108</v>
      </c>
      <c r="R321" s="71">
        <v>43</v>
      </c>
      <c r="S321" s="71">
        <v>145</v>
      </c>
      <c r="T321" s="71">
        <v>51</v>
      </c>
      <c r="U321" s="71">
        <v>143</v>
      </c>
      <c r="V321" s="71">
        <v>56</v>
      </c>
      <c r="W321" s="71">
        <v>119</v>
      </c>
      <c r="X321" s="71">
        <v>52</v>
      </c>
      <c r="Y321" s="71">
        <v>71</v>
      </c>
      <c r="Z321" s="71">
        <v>29</v>
      </c>
      <c r="AA321" s="146">
        <v>586</v>
      </c>
      <c r="AB321" s="146">
        <v>231</v>
      </c>
      <c r="AC321" s="226"/>
      <c r="AD321" s="148" t="s">
        <v>91</v>
      </c>
      <c r="AE321" s="31">
        <v>114</v>
      </c>
      <c r="AF321" s="31">
        <v>111</v>
      </c>
      <c r="AG321" s="31">
        <v>108</v>
      </c>
      <c r="AH321" s="31">
        <v>104</v>
      </c>
      <c r="AI321" s="31">
        <v>99</v>
      </c>
      <c r="AJ321" s="146">
        <v>536</v>
      </c>
      <c r="AK321" s="125">
        <v>478</v>
      </c>
      <c r="AL321" s="71">
        <v>460</v>
      </c>
      <c r="AM321" s="71">
        <v>391</v>
      </c>
      <c r="AN321" s="71">
        <v>34</v>
      </c>
      <c r="AO321" s="71">
        <v>96</v>
      </c>
      <c r="AP321" s="226"/>
      <c r="AQ321" s="148" t="s">
        <v>91</v>
      </c>
      <c r="AR321" s="71">
        <v>484</v>
      </c>
      <c r="AS321" s="71">
        <v>4768</v>
      </c>
      <c r="AT321" s="71">
        <v>1501</v>
      </c>
      <c r="AU321" s="71">
        <v>335</v>
      </c>
      <c r="AV321" s="71">
        <v>103</v>
      </c>
      <c r="AW321" s="71">
        <v>308</v>
      </c>
      <c r="AX321" s="71">
        <v>549</v>
      </c>
      <c r="AY321" s="71">
        <v>459</v>
      </c>
      <c r="AZ321" s="71">
        <v>432</v>
      </c>
      <c r="BA321" s="226"/>
      <c r="BB321" s="148" t="s">
        <v>91</v>
      </c>
      <c r="BC321" s="152">
        <v>485</v>
      </c>
      <c r="BD321" s="71">
        <v>411</v>
      </c>
      <c r="BE321" s="71">
        <v>88</v>
      </c>
      <c r="BF321" s="152">
        <v>236</v>
      </c>
      <c r="BG321" s="32">
        <v>120</v>
      </c>
      <c r="BH321" s="152">
        <v>721</v>
      </c>
      <c r="BI321" s="152">
        <v>531</v>
      </c>
      <c r="BJ321" s="226"/>
      <c r="BK321" s="148" t="s">
        <v>91</v>
      </c>
      <c r="BL321" s="71">
        <v>4371</v>
      </c>
      <c r="BM321" s="71">
        <v>516</v>
      </c>
      <c r="BN321" s="71">
        <v>1986</v>
      </c>
      <c r="BO321" s="71">
        <v>3651</v>
      </c>
      <c r="BP321" s="71">
        <v>888</v>
      </c>
      <c r="BQ321" s="71">
        <v>1416</v>
      </c>
      <c r="BR321" s="71">
        <v>3131</v>
      </c>
      <c r="BS321" s="71">
        <v>1805</v>
      </c>
      <c r="BT321" s="71">
        <v>386</v>
      </c>
      <c r="BU321" s="71">
        <v>241</v>
      </c>
      <c r="BV321" s="71">
        <v>200</v>
      </c>
      <c r="BW321" s="71">
        <v>719</v>
      </c>
      <c r="BX321" s="79"/>
      <c r="BY321" s="80" t="s">
        <v>199</v>
      </c>
      <c r="BZ321" s="80" t="s">
        <v>2602</v>
      </c>
      <c r="CA321" s="78">
        <v>16378</v>
      </c>
    </row>
    <row r="322" spans="1:79">
      <c r="A322" s="226"/>
      <c r="B322" s="25" t="s">
        <v>73</v>
      </c>
      <c r="C322" s="26">
        <v>2709</v>
      </c>
      <c r="D322" s="26">
        <v>1348</v>
      </c>
      <c r="E322" s="26">
        <v>2622</v>
      </c>
      <c r="F322" s="26">
        <v>1285</v>
      </c>
      <c r="G322" s="26">
        <v>2504</v>
      </c>
      <c r="H322" s="26">
        <v>1254</v>
      </c>
      <c r="I322" s="26">
        <v>2217</v>
      </c>
      <c r="J322" s="26">
        <v>1073</v>
      </c>
      <c r="K322" s="26">
        <v>2100</v>
      </c>
      <c r="L322" s="26">
        <v>1052</v>
      </c>
      <c r="M322" s="41">
        <v>12152</v>
      </c>
      <c r="N322" s="41">
        <v>6012</v>
      </c>
      <c r="O322" s="226"/>
      <c r="P322" s="42" t="s">
        <v>73</v>
      </c>
      <c r="Q322" s="26">
        <v>108</v>
      </c>
      <c r="R322" s="26">
        <v>43</v>
      </c>
      <c r="S322" s="26">
        <v>145</v>
      </c>
      <c r="T322" s="26">
        <v>51</v>
      </c>
      <c r="U322" s="26">
        <v>143</v>
      </c>
      <c r="V322" s="26">
        <v>56</v>
      </c>
      <c r="W322" s="26">
        <v>119</v>
      </c>
      <c r="X322" s="26">
        <v>52</v>
      </c>
      <c r="Y322" s="26">
        <v>71</v>
      </c>
      <c r="Z322" s="26">
        <v>29</v>
      </c>
      <c r="AA322" s="41">
        <v>586</v>
      </c>
      <c r="AB322" s="41">
        <v>231</v>
      </c>
      <c r="AC322" s="226"/>
      <c r="AD322" s="42" t="s">
        <v>73</v>
      </c>
      <c r="AE322" s="41">
        <v>114</v>
      </c>
      <c r="AF322" s="41">
        <v>111</v>
      </c>
      <c r="AG322" s="41">
        <v>108</v>
      </c>
      <c r="AH322" s="41">
        <v>104</v>
      </c>
      <c r="AI322" s="41">
        <v>99</v>
      </c>
      <c r="AJ322" s="41">
        <v>536</v>
      </c>
      <c r="AK322" s="26">
        <v>478</v>
      </c>
      <c r="AL322" s="26">
        <v>460</v>
      </c>
      <c r="AM322" s="26">
        <v>391</v>
      </c>
      <c r="AN322" s="26">
        <v>34</v>
      </c>
      <c r="AO322" s="26">
        <v>96</v>
      </c>
      <c r="AP322" s="226"/>
      <c r="AQ322" s="42" t="s">
        <v>73</v>
      </c>
      <c r="AR322" s="26">
        <v>484</v>
      </c>
      <c r="AS322" s="26">
        <v>4768</v>
      </c>
      <c r="AT322" s="26">
        <v>1501</v>
      </c>
      <c r="AU322" s="26">
        <v>335</v>
      </c>
      <c r="AV322" s="26">
        <v>103</v>
      </c>
      <c r="AW322" s="26">
        <v>308</v>
      </c>
      <c r="AX322" s="26">
        <v>549</v>
      </c>
      <c r="AY322" s="26">
        <v>459</v>
      </c>
      <c r="AZ322" s="26">
        <v>432</v>
      </c>
      <c r="BA322" s="226"/>
      <c r="BB322" s="42" t="s">
        <v>73</v>
      </c>
      <c r="BC322" s="41">
        <v>485</v>
      </c>
      <c r="BD322" s="26">
        <v>411</v>
      </c>
      <c r="BE322" s="26">
        <v>88</v>
      </c>
      <c r="BF322" s="41">
        <v>236</v>
      </c>
      <c r="BG322" s="41">
        <v>120</v>
      </c>
      <c r="BH322" s="41">
        <v>721</v>
      </c>
      <c r="BI322" s="41">
        <v>531</v>
      </c>
      <c r="BJ322" s="226"/>
      <c r="BK322" s="42" t="s">
        <v>73</v>
      </c>
      <c r="BL322" s="41">
        <v>4371</v>
      </c>
      <c r="BM322" s="41">
        <v>516</v>
      </c>
      <c r="BN322" s="41">
        <v>1986</v>
      </c>
      <c r="BO322" s="41">
        <v>3651</v>
      </c>
      <c r="BP322" s="41">
        <v>888</v>
      </c>
      <c r="BQ322" s="41">
        <v>1416</v>
      </c>
      <c r="BR322" s="41">
        <v>3131</v>
      </c>
      <c r="BS322" s="41">
        <v>1805</v>
      </c>
      <c r="BT322" s="41">
        <v>386</v>
      </c>
      <c r="BU322" s="41">
        <v>241</v>
      </c>
      <c r="BV322" s="41">
        <v>200</v>
      </c>
      <c r="BW322" s="41">
        <v>719</v>
      </c>
      <c r="BX322" s="79"/>
      <c r="BY322" s="80" t="s">
        <v>199</v>
      </c>
      <c r="BZ322" s="80" t="s">
        <v>2603</v>
      </c>
      <c r="CA322" s="78">
        <v>16378</v>
      </c>
    </row>
    <row r="323" spans="1:79">
      <c r="A323" s="226" t="s">
        <v>200</v>
      </c>
      <c r="B323" s="148" t="s">
        <v>90</v>
      </c>
      <c r="C323" s="71">
        <v>387</v>
      </c>
      <c r="D323" s="71">
        <v>201</v>
      </c>
      <c r="E323" s="71">
        <v>343</v>
      </c>
      <c r="F323" s="71">
        <v>180</v>
      </c>
      <c r="G323" s="71">
        <v>302</v>
      </c>
      <c r="H323" s="71">
        <v>148</v>
      </c>
      <c r="I323" s="71">
        <v>264</v>
      </c>
      <c r="J323" s="71">
        <v>140</v>
      </c>
      <c r="K323" s="71">
        <v>170</v>
      </c>
      <c r="L323" s="71">
        <v>93</v>
      </c>
      <c r="M323" s="146">
        <v>1466</v>
      </c>
      <c r="N323" s="146">
        <v>762</v>
      </c>
      <c r="O323" s="226" t="s">
        <v>200</v>
      </c>
      <c r="P323" s="148" t="s">
        <v>90</v>
      </c>
      <c r="Q323" s="71">
        <v>34</v>
      </c>
      <c r="R323" s="71">
        <v>14</v>
      </c>
      <c r="S323" s="71">
        <v>44</v>
      </c>
      <c r="T323" s="71">
        <v>23</v>
      </c>
      <c r="U323" s="71">
        <v>18</v>
      </c>
      <c r="V323" s="71">
        <v>4</v>
      </c>
      <c r="W323" s="71">
        <v>27</v>
      </c>
      <c r="X323" s="71">
        <v>11</v>
      </c>
      <c r="Y323" s="71">
        <v>20</v>
      </c>
      <c r="Z323" s="71">
        <v>10</v>
      </c>
      <c r="AA323" s="146">
        <v>143</v>
      </c>
      <c r="AB323" s="146">
        <v>62</v>
      </c>
      <c r="AC323" s="226" t="s">
        <v>200</v>
      </c>
      <c r="AD323" s="148" t="s">
        <v>90</v>
      </c>
      <c r="AE323" s="31">
        <v>16</v>
      </c>
      <c r="AF323" s="31">
        <v>15</v>
      </c>
      <c r="AG323" s="31">
        <v>16</v>
      </c>
      <c r="AH323" s="31">
        <v>16</v>
      </c>
      <c r="AI323" s="31">
        <v>13</v>
      </c>
      <c r="AJ323" s="146">
        <v>76</v>
      </c>
      <c r="AK323" s="125">
        <v>44</v>
      </c>
      <c r="AL323" s="71">
        <v>29</v>
      </c>
      <c r="AM323" s="71">
        <v>13</v>
      </c>
      <c r="AN323" s="71">
        <v>2</v>
      </c>
      <c r="AO323" s="71">
        <v>15</v>
      </c>
      <c r="AP323" s="226" t="s">
        <v>200</v>
      </c>
      <c r="AQ323" s="148" t="s">
        <v>90</v>
      </c>
      <c r="AR323" s="71">
        <v>0</v>
      </c>
      <c r="AS323" s="71">
        <v>259</v>
      </c>
      <c r="AT323" s="71">
        <v>144</v>
      </c>
      <c r="AU323" s="71">
        <v>57</v>
      </c>
      <c r="AV323" s="71">
        <v>40</v>
      </c>
      <c r="AW323" s="71">
        <v>5</v>
      </c>
      <c r="AX323" s="71">
        <v>66</v>
      </c>
      <c r="AY323" s="71">
        <v>40</v>
      </c>
      <c r="AZ323" s="71">
        <v>42</v>
      </c>
      <c r="BA323" s="226" t="s">
        <v>200</v>
      </c>
      <c r="BB323" s="148" t="s">
        <v>90</v>
      </c>
      <c r="BC323" s="152">
        <v>44</v>
      </c>
      <c r="BD323" s="71">
        <v>27</v>
      </c>
      <c r="BE323" s="71">
        <v>2</v>
      </c>
      <c r="BF323" s="152">
        <v>3</v>
      </c>
      <c r="BG323" s="32">
        <v>3</v>
      </c>
      <c r="BH323" s="152">
        <v>47</v>
      </c>
      <c r="BI323" s="152">
        <v>30</v>
      </c>
      <c r="BJ323" s="226" t="s">
        <v>200</v>
      </c>
      <c r="BK323" s="148" t="s">
        <v>90</v>
      </c>
      <c r="BL323" s="71">
        <v>90</v>
      </c>
      <c r="BM323" s="71">
        <v>65</v>
      </c>
      <c r="BN323" s="71">
        <v>94</v>
      </c>
      <c r="BO323" s="71">
        <v>130</v>
      </c>
      <c r="BP323" s="71">
        <v>28</v>
      </c>
      <c r="BQ323" s="71">
        <v>90</v>
      </c>
      <c r="BR323" s="71">
        <v>146</v>
      </c>
      <c r="BS323" s="71">
        <v>93</v>
      </c>
      <c r="BT323" s="71">
        <v>6</v>
      </c>
      <c r="BU323" s="71">
        <v>25</v>
      </c>
      <c r="BV323" s="71">
        <v>0</v>
      </c>
      <c r="BW323" s="71">
        <v>247</v>
      </c>
      <c r="BX323" s="79"/>
      <c r="BY323" s="80" t="s">
        <v>200</v>
      </c>
      <c r="BZ323" s="80" t="s">
        <v>2604</v>
      </c>
      <c r="CA323" s="78">
        <v>1378</v>
      </c>
    </row>
    <row r="324" spans="1:79">
      <c r="A324" s="226"/>
      <c r="B324" s="148" t="s">
        <v>91</v>
      </c>
      <c r="C324" s="71">
        <v>0</v>
      </c>
      <c r="D324" s="71">
        <v>0</v>
      </c>
      <c r="E324" s="71">
        <v>0</v>
      </c>
      <c r="F324" s="71">
        <v>0</v>
      </c>
      <c r="G324" s="71">
        <v>0</v>
      </c>
      <c r="H324" s="71">
        <v>0</v>
      </c>
      <c r="I324" s="71">
        <v>0</v>
      </c>
      <c r="J324" s="71">
        <v>0</v>
      </c>
      <c r="K324" s="71">
        <v>0</v>
      </c>
      <c r="L324" s="71">
        <v>0</v>
      </c>
      <c r="M324" s="146">
        <v>0</v>
      </c>
      <c r="N324" s="146">
        <v>0</v>
      </c>
      <c r="O324" s="226"/>
      <c r="P324" s="148" t="s">
        <v>91</v>
      </c>
      <c r="Q324" s="71">
        <v>0</v>
      </c>
      <c r="R324" s="71">
        <v>0</v>
      </c>
      <c r="S324" s="71">
        <v>0</v>
      </c>
      <c r="T324" s="71">
        <v>0</v>
      </c>
      <c r="U324" s="71">
        <v>0</v>
      </c>
      <c r="V324" s="71">
        <v>0</v>
      </c>
      <c r="W324" s="71">
        <v>0</v>
      </c>
      <c r="X324" s="71">
        <v>0</v>
      </c>
      <c r="Y324" s="71">
        <v>0</v>
      </c>
      <c r="Z324" s="71">
        <v>0</v>
      </c>
      <c r="AA324" s="146">
        <v>0</v>
      </c>
      <c r="AB324" s="146">
        <v>0</v>
      </c>
      <c r="AC324" s="226"/>
      <c r="AD324" s="148" t="s">
        <v>91</v>
      </c>
      <c r="AE324" s="31">
        <v>0</v>
      </c>
      <c r="AF324" s="31">
        <v>0</v>
      </c>
      <c r="AG324" s="31">
        <v>0</v>
      </c>
      <c r="AH324" s="31">
        <v>0</v>
      </c>
      <c r="AI324" s="31">
        <v>0</v>
      </c>
      <c r="AJ324" s="146">
        <v>0</v>
      </c>
      <c r="AK324" s="125">
        <v>0</v>
      </c>
      <c r="AL324" s="71">
        <v>0</v>
      </c>
      <c r="AM324" s="71">
        <v>0</v>
      </c>
      <c r="AN324" s="71">
        <v>0</v>
      </c>
      <c r="AO324" s="71">
        <v>0</v>
      </c>
      <c r="AP324" s="226"/>
      <c r="AQ324" s="148" t="s">
        <v>91</v>
      </c>
      <c r="AR324" s="71">
        <v>0</v>
      </c>
      <c r="AS324" s="71">
        <v>0</v>
      </c>
      <c r="AT324" s="71">
        <v>0</v>
      </c>
      <c r="AU324" s="71">
        <v>0</v>
      </c>
      <c r="AV324" s="71">
        <v>0</v>
      </c>
      <c r="AW324" s="71">
        <v>0</v>
      </c>
      <c r="AX324" s="71">
        <v>0</v>
      </c>
      <c r="AY324" s="71">
        <v>0</v>
      </c>
      <c r="AZ324" s="71">
        <v>0</v>
      </c>
      <c r="BA324" s="226"/>
      <c r="BB324" s="148" t="s">
        <v>91</v>
      </c>
      <c r="BC324" s="152">
        <v>0</v>
      </c>
      <c r="BD324" s="71">
        <v>0</v>
      </c>
      <c r="BE324" s="71">
        <v>0</v>
      </c>
      <c r="BF324" s="152">
        <v>0</v>
      </c>
      <c r="BG324" s="32">
        <v>0</v>
      </c>
      <c r="BH324" s="152">
        <v>0</v>
      </c>
      <c r="BI324" s="152">
        <v>0</v>
      </c>
      <c r="BJ324" s="226"/>
      <c r="BK324" s="148" t="s">
        <v>91</v>
      </c>
      <c r="BL324" s="71">
        <v>0</v>
      </c>
      <c r="BM324" s="71">
        <v>0</v>
      </c>
      <c r="BN324" s="71">
        <v>0</v>
      </c>
      <c r="BO324" s="71">
        <v>0</v>
      </c>
      <c r="BP324" s="71">
        <v>0</v>
      </c>
      <c r="BQ324" s="71">
        <v>0</v>
      </c>
      <c r="BR324" s="71">
        <v>0</v>
      </c>
      <c r="BS324" s="71">
        <v>0</v>
      </c>
      <c r="BT324" s="71">
        <v>0</v>
      </c>
      <c r="BU324" s="71">
        <v>0</v>
      </c>
      <c r="BV324" s="71">
        <v>0</v>
      </c>
      <c r="BW324" s="71">
        <v>0</v>
      </c>
      <c r="BX324" s="79"/>
      <c r="BY324" s="80" t="s">
        <v>200</v>
      </c>
      <c r="BZ324" s="80" t="s">
        <v>2605</v>
      </c>
      <c r="CA324" s="78">
        <v>0</v>
      </c>
    </row>
    <row r="325" spans="1:79">
      <c r="A325" s="226"/>
      <c r="B325" s="25" t="s">
        <v>73</v>
      </c>
      <c r="C325" s="26">
        <v>387</v>
      </c>
      <c r="D325" s="26">
        <v>201</v>
      </c>
      <c r="E325" s="26">
        <v>343</v>
      </c>
      <c r="F325" s="26">
        <v>180</v>
      </c>
      <c r="G325" s="26">
        <v>302</v>
      </c>
      <c r="H325" s="26">
        <v>148</v>
      </c>
      <c r="I325" s="26">
        <v>264</v>
      </c>
      <c r="J325" s="26">
        <v>140</v>
      </c>
      <c r="K325" s="26">
        <v>170</v>
      </c>
      <c r="L325" s="26">
        <v>93</v>
      </c>
      <c r="M325" s="41">
        <v>1466</v>
      </c>
      <c r="N325" s="41">
        <v>762</v>
      </c>
      <c r="O325" s="226"/>
      <c r="P325" s="42" t="s">
        <v>73</v>
      </c>
      <c r="Q325" s="26">
        <v>34</v>
      </c>
      <c r="R325" s="26">
        <v>14</v>
      </c>
      <c r="S325" s="26">
        <v>44</v>
      </c>
      <c r="T325" s="26">
        <v>23</v>
      </c>
      <c r="U325" s="26">
        <v>18</v>
      </c>
      <c r="V325" s="26">
        <v>4</v>
      </c>
      <c r="W325" s="26">
        <v>27</v>
      </c>
      <c r="X325" s="26">
        <v>11</v>
      </c>
      <c r="Y325" s="26">
        <v>20</v>
      </c>
      <c r="Z325" s="26">
        <v>10</v>
      </c>
      <c r="AA325" s="41">
        <v>143</v>
      </c>
      <c r="AB325" s="41">
        <v>62</v>
      </c>
      <c r="AC325" s="226"/>
      <c r="AD325" s="42" t="s">
        <v>73</v>
      </c>
      <c r="AE325" s="41">
        <v>16</v>
      </c>
      <c r="AF325" s="41">
        <v>15</v>
      </c>
      <c r="AG325" s="41">
        <v>16</v>
      </c>
      <c r="AH325" s="41">
        <v>16</v>
      </c>
      <c r="AI325" s="41">
        <v>13</v>
      </c>
      <c r="AJ325" s="41">
        <v>76</v>
      </c>
      <c r="AK325" s="26">
        <v>44</v>
      </c>
      <c r="AL325" s="26">
        <v>29</v>
      </c>
      <c r="AM325" s="26">
        <v>13</v>
      </c>
      <c r="AN325" s="26">
        <v>2</v>
      </c>
      <c r="AO325" s="26">
        <v>15</v>
      </c>
      <c r="AP325" s="226"/>
      <c r="AQ325" s="42" t="s">
        <v>73</v>
      </c>
      <c r="AR325" s="26">
        <v>0</v>
      </c>
      <c r="AS325" s="26">
        <v>259</v>
      </c>
      <c r="AT325" s="26">
        <v>144</v>
      </c>
      <c r="AU325" s="26">
        <v>57</v>
      </c>
      <c r="AV325" s="26">
        <v>40</v>
      </c>
      <c r="AW325" s="26">
        <v>5</v>
      </c>
      <c r="AX325" s="26">
        <v>66</v>
      </c>
      <c r="AY325" s="26">
        <v>40</v>
      </c>
      <c r="AZ325" s="26">
        <v>42</v>
      </c>
      <c r="BA325" s="226"/>
      <c r="BB325" s="42" t="s">
        <v>73</v>
      </c>
      <c r="BC325" s="41">
        <v>44</v>
      </c>
      <c r="BD325" s="26">
        <v>27</v>
      </c>
      <c r="BE325" s="26">
        <v>2</v>
      </c>
      <c r="BF325" s="41">
        <v>3</v>
      </c>
      <c r="BG325" s="41">
        <v>3</v>
      </c>
      <c r="BH325" s="41">
        <v>47</v>
      </c>
      <c r="BI325" s="41">
        <v>30</v>
      </c>
      <c r="BJ325" s="226"/>
      <c r="BK325" s="42" t="s">
        <v>73</v>
      </c>
      <c r="BL325" s="41">
        <v>90</v>
      </c>
      <c r="BM325" s="41">
        <v>65</v>
      </c>
      <c r="BN325" s="41">
        <v>94</v>
      </c>
      <c r="BO325" s="41">
        <v>130</v>
      </c>
      <c r="BP325" s="41">
        <v>28</v>
      </c>
      <c r="BQ325" s="41">
        <v>90</v>
      </c>
      <c r="BR325" s="41">
        <v>146</v>
      </c>
      <c r="BS325" s="41">
        <v>93</v>
      </c>
      <c r="BT325" s="41">
        <v>6</v>
      </c>
      <c r="BU325" s="41">
        <v>25</v>
      </c>
      <c r="BV325" s="41">
        <v>0</v>
      </c>
      <c r="BW325" s="41">
        <v>247</v>
      </c>
      <c r="BX325" s="79"/>
      <c r="BY325" s="80" t="s">
        <v>200</v>
      </c>
      <c r="BZ325" s="80" t="s">
        <v>2606</v>
      </c>
      <c r="CA325" s="78">
        <v>1378</v>
      </c>
    </row>
    <row r="326" spans="1:79">
      <c r="A326" s="226" t="s">
        <v>201</v>
      </c>
      <c r="B326" s="148" t="s">
        <v>90</v>
      </c>
      <c r="C326" s="71">
        <v>1997</v>
      </c>
      <c r="D326" s="71">
        <v>1001</v>
      </c>
      <c r="E326" s="71">
        <v>1347</v>
      </c>
      <c r="F326" s="71">
        <v>676</v>
      </c>
      <c r="G326" s="71">
        <v>1278</v>
      </c>
      <c r="H326" s="71">
        <v>628</v>
      </c>
      <c r="I326" s="71">
        <v>1030</v>
      </c>
      <c r="J326" s="71">
        <v>503</v>
      </c>
      <c r="K326" s="71">
        <v>929</v>
      </c>
      <c r="L326" s="71">
        <v>491</v>
      </c>
      <c r="M326" s="146">
        <v>6581</v>
      </c>
      <c r="N326" s="146">
        <v>3299</v>
      </c>
      <c r="O326" s="226" t="s">
        <v>201</v>
      </c>
      <c r="P326" s="148" t="s">
        <v>90</v>
      </c>
      <c r="Q326" s="71">
        <v>314</v>
      </c>
      <c r="R326" s="71">
        <v>146</v>
      </c>
      <c r="S326" s="71">
        <v>187</v>
      </c>
      <c r="T326" s="71">
        <v>87</v>
      </c>
      <c r="U326" s="71">
        <v>174</v>
      </c>
      <c r="V326" s="71">
        <v>87</v>
      </c>
      <c r="W326" s="71">
        <v>110</v>
      </c>
      <c r="X326" s="71">
        <v>54</v>
      </c>
      <c r="Y326" s="71">
        <v>189</v>
      </c>
      <c r="Z326" s="71">
        <v>104</v>
      </c>
      <c r="AA326" s="146">
        <v>974</v>
      </c>
      <c r="AB326" s="146">
        <v>478</v>
      </c>
      <c r="AC326" s="226" t="s">
        <v>201</v>
      </c>
      <c r="AD326" s="148" t="s">
        <v>90</v>
      </c>
      <c r="AE326" s="31">
        <v>64</v>
      </c>
      <c r="AF326" s="31">
        <v>45</v>
      </c>
      <c r="AG326" s="31">
        <v>46</v>
      </c>
      <c r="AH326" s="31">
        <v>44</v>
      </c>
      <c r="AI326" s="31">
        <v>46</v>
      </c>
      <c r="AJ326" s="146">
        <v>245</v>
      </c>
      <c r="AK326" s="125">
        <v>159</v>
      </c>
      <c r="AL326" s="71">
        <v>89</v>
      </c>
      <c r="AM326" s="71">
        <v>9</v>
      </c>
      <c r="AN326" s="71">
        <v>16</v>
      </c>
      <c r="AO326" s="71">
        <v>44</v>
      </c>
      <c r="AP326" s="226" t="s">
        <v>201</v>
      </c>
      <c r="AQ326" s="148" t="s">
        <v>90</v>
      </c>
      <c r="AR326" s="71">
        <v>2</v>
      </c>
      <c r="AS326" s="71">
        <v>487</v>
      </c>
      <c r="AT326" s="71">
        <v>737</v>
      </c>
      <c r="AU326" s="71">
        <v>743</v>
      </c>
      <c r="AV326" s="71">
        <v>143</v>
      </c>
      <c r="AW326" s="71">
        <v>39</v>
      </c>
      <c r="AX326" s="71">
        <v>193</v>
      </c>
      <c r="AY326" s="71">
        <v>118</v>
      </c>
      <c r="AZ326" s="71">
        <v>130</v>
      </c>
      <c r="BA326" s="226" t="s">
        <v>201</v>
      </c>
      <c r="BB326" s="148" t="s">
        <v>90</v>
      </c>
      <c r="BC326" s="152">
        <v>151</v>
      </c>
      <c r="BD326" s="71">
        <v>85</v>
      </c>
      <c r="BE326" s="71">
        <v>12</v>
      </c>
      <c r="BF326" s="152">
        <v>11</v>
      </c>
      <c r="BG326" s="32">
        <v>7</v>
      </c>
      <c r="BH326" s="152">
        <v>162</v>
      </c>
      <c r="BI326" s="152">
        <v>92</v>
      </c>
      <c r="BJ326" s="226" t="s">
        <v>201</v>
      </c>
      <c r="BK326" s="148" t="s">
        <v>90</v>
      </c>
      <c r="BL326" s="71">
        <v>1158</v>
      </c>
      <c r="BM326" s="71">
        <v>92</v>
      </c>
      <c r="BN326" s="71">
        <v>872</v>
      </c>
      <c r="BO326" s="71">
        <v>819</v>
      </c>
      <c r="BP326" s="71">
        <v>163</v>
      </c>
      <c r="BQ326" s="71">
        <v>626</v>
      </c>
      <c r="BR326" s="71">
        <v>825</v>
      </c>
      <c r="BS326" s="71">
        <v>399</v>
      </c>
      <c r="BT326" s="71">
        <v>106</v>
      </c>
      <c r="BU326" s="71">
        <v>89</v>
      </c>
      <c r="BV326" s="71">
        <v>64</v>
      </c>
      <c r="BW326" s="71">
        <v>85</v>
      </c>
      <c r="BX326" s="79"/>
      <c r="BY326" s="80" t="s">
        <v>201</v>
      </c>
      <c r="BZ326" s="80" t="s">
        <v>2607</v>
      </c>
      <c r="CA326" s="78">
        <v>6874</v>
      </c>
    </row>
    <row r="327" spans="1:79">
      <c r="A327" s="226"/>
      <c r="B327" s="148" t="s">
        <v>91</v>
      </c>
      <c r="C327" s="71">
        <v>0</v>
      </c>
      <c r="D327" s="71">
        <v>0</v>
      </c>
      <c r="E327" s="71">
        <v>0</v>
      </c>
      <c r="F327" s="71">
        <v>0</v>
      </c>
      <c r="G327" s="71">
        <v>0</v>
      </c>
      <c r="H327" s="71">
        <v>0</v>
      </c>
      <c r="I327" s="71">
        <v>0</v>
      </c>
      <c r="J327" s="71">
        <v>0</v>
      </c>
      <c r="K327" s="71">
        <v>0</v>
      </c>
      <c r="L327" s="71">
        <v>0</v>
      </c>
      <c r="M327" s="146">
        <v>0</v>
      </c>
      <c r="N327" s="146">
        <v>0</v>
      </c>
      <c r="O327" s="226"/>
      <c r="P327" s="148" t="s">
        <v>91</v>
      </c>
      <c r="Q327" s="71">
        <v>0</v>
      </c>
      <c r="R327" s="71">
        <v>0</v>
      </c>
      <c r="S327" s="71">
        <v>0</v>
      </c>
      <c r="T327" s="71">
        <v>0</v>
      </c>
      <c r="U327" s="71">
        <v>0</v>
      </c>
      <c r="V327" s="71">
        <v>0</v>
      </c>
      <c r="W327" s="71">
        <v>0</v>
      </c>
      <c r="X327" s="71">
        <v>0</v>
      </c>
      <c r="Y327" s="71">
        <v>0</v>
      </c>
      <c r="Z327" s="71">
        <v>0</v>
      </c>
      <c r="AA327" s="146">
        <v>0</v>
      </c>
      <c r="AB327" s="146">
        <v>0</v>
      </c>
      <c r="AC327" s="226"/>
      <c r="AD327" s="148" t="s">
        <v>91</v>
      </c>
      <c r="AE327" s="31">
        <v>0</v>
      </c>
      <c r="AF327" s="31">
        <v>0</v>
      </c>
      <c r="AG327" s="31">
        <v>0</v>
      </c>
      <c r="AH327" s="31">
        <v>0</v>
      </c>
      <c r="AI327" s="31">
        <v>0</v>
      </c>
      <c r="AJ327" s="146">
        <v>0</v>
      </c>
      <c r="AK327" s="125">
        <v>0</v>
      </c>
      <c r="AL327" s="71">
        <v>0</v>
      </c>
      <c r="AM327" s="71">
        <v>0</v>
      </c>
      <c r="AN327" s="71">
        <v>0</v>
      </c>
      <c r="AO327" s="71">
        <v>0</v>
      </c>
      <c r="AP327" s="226"/>
      <c r="AQ327" s="148" t="s">
        <v>91</v>
      </c>
      <c r="AR327" s="71">
        <v>0</v>
      </c>
      <c r="AS327" s="71">
        <v>0</v>
      </c>
      <c r="AT327" s="71">
        <v>0</v>
      </c>
      <c r="AU327" s="71">
        <v>0</v>
      </c>
      <c r="AV327" s="71">
        <v>0</v>
      </c>
      <c r="AW327" s="71">
        <v>0</v>
      </c>
      <c r="AX327" s="71">
        <v>0</v>
      </c>
      <c r="AY327" s="71">
        <v>0</v>
      </c>
      <c r="AZ327" s="71">
        <v>0</v>
      </c>
      <c r="BA327" s="226"/>
      <c r="BB327" s="148" t="s">
        <v>91</v>
      </c>
      <c r="BC327" s="152">
        <v>0</v>
      </c>
      <c r="BD327" s="71">
        <v>0</v>
      </c>
      <c r="BE327" s="71">
        <v>0</v>
      </c>
      <c r="BF327" s="152">
        <v>0</v>
      </c>
      <c r="BG327" s="32">
        <v>0</v>
      </c>
      <c r="BH327" s="152">
        <v>0</v>
      </c>
      <c r="BI327" s="152">
        <v>0</v>
      </c>
      <c r="BJ327" s="226"/>
      <c r="BK327" s="148" t="s">
        <v>91</v>
      </c>
      <c r="BL327" s="71">
        <v>0</v>
      </c>
      <c r="BM327" s="71">
        <v>0</v>
      </c>
      <c r="BN327" s="71">
        <v>0</v>
      </c>
      <c r="BO327" s="71">
        <v>0</v>
      </c>
      <c r="BP327" s="71">
        <v>0</v>
      </c>
      <c r="BQ327" s="71">
        <v>0</v>
      </c>
      <c r="BR327" s="71">
        <v>0</v>
      </c>
      <c r="BS327" s="71">
        <v>0</v>
      </c>
      <c r="BT327" s="71">
        <v>0</v>
      </c>
      <c r="BU327" s="71">
        <v>0</v>
      </c>
      <c r="BV327" s="71">
        <v>0</v>
      </c>
      <c r="BW327" s="71">
        <v>0</v>
      </c>
      <c r="BX327" s="79"/>
      <c r="BY327" s="80" t="s">
        <v>201</v>
      </c>
      <c r="BZ327" s="80" t="s">
        <v>2608</v>
      </c>
      <c r="CA327" s="78">
        <v>0</v>
      </c>
    </row>
    <row r="328" spans="1:79">
      <c r="A328" s="226"/>
      <c r="B328" s="25" t="s">
        <v>73</v>
      </c>
      <c r="C328" s="26">
        <v>1997</v>
      </c>
      <c r="D328" s="26">
        <v>1001</v>
      </c>
      <c r="E328" s="26">
        <v>1347</v>
      </c>
      <c r="F328" s="26">
        <v>676</v>
      </c>
      <c r="G328" s="26">
        <v>1278</v>
      </c>
      <c r="H328" s="26">
        <v>628</v>
      </c>
      <c r="I328" s="26">
        <v>1030</v>
      </c>
      <c r="J328" s="26">
        <v>503</v>
      </c>
      <c r="K328" s="26">
        <v>929</v>
      </c>
      <c r="L328" s="26">
        <v>491</v>
      </c>
      <c r="M328" s="41">
        <v>6581</v>
      </c>
      <c r="N328" s="41">
        <v>3299</v>
      </c>
      <c r="O328" s="226"/>
      <c r="P328" s="42" t="s">
        <v>73</v>
      </c>
      <c r="Q328" s="26">
        <v>314</v>
      </c>
      <c r="R328" s="26">
        <v>146</v>
      </c>
      <c r="S328" s="26">
        <v>187</v>
      </c>
      <c r="T328" s="26">
        <v>87</v>
      </c>
      <c r="U328" s="26">
        <v>174</v>
      </c>
      <c r="V328" s="26">
        <v>87</v>
      </c>
      <c r="W328" s="26">
        <v>110</v>
      </c>
      <c r="X328" s="26">
        <v>54</v>
      </c>
      <c r="Y328" s="26">
        <v>189</v>
      </c>
      <c r="Z328" s="26">
        <v>104</v>
      </c>
      <c r="AA328" s="41">
        <v>974</v>
      </c>
      <c r="AB328" s="41">
        <v>478</v>
      </c>
      <c r="AC328" s="226"/>
      <c r="AD328" s="42" t="s">
        <v>73</v>
      </c>
      <c r="AE328" s="41">
        <v>64</v>
      </c>
      <c r="AF328" s="41">
        <v>45</v>
      </c>
      <c r="AG328" s="41">
        <v>46</v>
      </c>
      <c r="AH328" s="41">
        <v>44</v>
      </c>
      <c r="AI328" s="41">
        <v>46</v>
      </c>
      <c r="AJ328" s="41">
        <v>245</v>
      </c>
      <c r="AK328" s="26">
        <v>159</v>
      </c>
      <c r="AL328" s="26">
        <v>89</v>
      </c>
      <c r="AM328" s="26">
        <v>9</v>
      </c>
      <c r="AN328" s="26">
        <v>16</v>
      </c>
      <c r="AO328" s="26">
        <v>44</v>
      </c>
      <c r="AP328" s="226"/>
      <c r="AQ328" s="42" t="s">
        <v>73</v>
      </c>
      <c r="AR328" s="26">
        <v>2</v>
      </c>
      <c r="AS328" s="26">
        <v>487</v>
      </c>
      <c r="AT328" s="26">
        <v>737</v>
      </c>
      <c r="AU328" s="26">
        <v>743</v>
      </c>
      <c r="AV328" s="26">
        <v>143</v>
      </c>
      <c r="AW328" s="26">
        <v>39</v>
      </c>
      <c r="AX328" s="26">
        <v>193</v>
      </c>
      <c r="AY328" s="26">
        <v>118</v>
      </c>
      <c r="AZ328" s="26">
        <v>130</v>
      </c>
      <c r="BA328" s="226"/>
      <c r="BB328" s="42" t="s">
        <v>73</v>
      </c>
      <c r="BC328" s="41">
        <v>151</v>
      </c>
      <c r="BD328" s="26">
        <v>85</v>
      </c>
      <c r="BE328" s="26">
        <v>12</v>
      </c>
      <c r="BF328" s="41">
        <v>11</v>
      </c>
      <c r="BG328" s="41">
        <v>7</v>
      </c>
      <c r="BH328" s="41">
        <v>162</v>
      </c>
      <c r="BI328" s="41">
        <v>92</v>
      </c>
      <c r="BJ328" s="226"/>
      <c r="BK328" s="42" t="s">
        <v>73</v>
      </c>
      <c r="BL328" s="41">
        <v>1158</v>
      </c>
      <c r="BM328" s="41">
        <v>92</v>
      </c>
      <c r="BN328" s="41">
        <v>872</v>
      </c>
      <c r="BO328" s="41">
        <v>819</v>
      </c>
      <c r="BP328" s="41">
        <v>163</v>
      </c>
      <c r="BQ328" s="41">
        <v>626</v>
      </c>
      <c r="BR328" s="41">
        <v>825</v>
      </c>
      <c r="BS328" s="41">
        <v>399</v>
      </c>
      <c r="BT328" s="41">
        <v>106</v>
      </c>
      <c r="BU328" s="41">
        <v>89</v>
      </c>
      <c r="BV328" s="41">
        <v>64</v>
      </c>
      <c r="BW328" s="41">
        <v>85</v>
      </c>
      <c r="BX328" s="79"/>
      <c r="BY328" s="80" t="s">
        <v>201</v>
      </c>
      <c r="BZ328" s="80" t="s">
        <v>2609</v>
      </c>
      <c r="CA328" s="78">
        <v>6874</v>
      </c>
    </row>
    <row r="329" spans="1:79">
      <c r="A329" s="226" t="s">
        <v>202</v>
      </c>
      <c r="B329" s="148" t="s">
        <v>90</v>
      </c>
      <c r="C329" s="71">
        <v>2805</v>
      </c>
      <c r="D329" s="71">
        <v>1365</v>
      </c>
      <c r="E329" s="71">
        <v>2464</v>
      </c>
      <c r="F329" s="71">
        <v>1211</v>
      </c>
      <c r="G329" s="71">
        <v>2282</v>
      </c>
      <c r="H329" s="71">
        <v>1107</v>
      </c>
      <c r="I329" s="71">
        <v>1864</v>
      </c>
      <c r="J329" s="71">
        <v>946</v>
      </c>
      <c r="K329" s="71">
        <v>1414</v>
      </c>
      <c r="L329" s="71">
        <v>737</v>
      </c>
      <c r="M329" s="146">
        <v>10829</v>
      </c>
      <c r="N329" s="146">
        <v>5366</v>
      </c>
      <c r="O329" s="226" t="s">
        <v>202</v>
      </c>
      <c r="P329" s="148" t="s">
        <v>90</v>
      </c>
      <c r="Q329" s="71">
        <v>487</v>
      </c>
      <c r="R329" s="71">
        <v>216</v>
      </c>
      <c r="S329" s="71">
        <v>438</v>
      </c>
      <c r="T329" s="71">
        <v>187</v>
      </c>
      <c r="U329" s="71">
        <v>411</v>
      </c>
      <c r="V329" s="71">
        <v>171</v>
      </c>
      <c r="W329" s="71">
        <v>286</v>
      </c>
      <c r="X329" s="71">
        <v>148</v>
      </c>
      <c r="Y329" s="71">
        <v>154</v>
      </c>
      <c r="Z329" s="71">
        <v>77</v>
      </c>
      <c r="AA329" s="146">
        <v>1776</v>
      </c>
      <c r="AB329" s="146">
        <v>799</v>
      </c>
      <c r="AC329" s="226" t="s">
        <v>202</v>
      </c>
      <c r="AD329" s="148" t="s">
        <v>90</v>
      </c>
      <c r="AE329" s="31">
        <v>98</v>
      </c>
      <c r="AF329" s="31">
        <v>101</v>
      </c>
      <c r="AG329" s="31">
        <v>101</v>
      </c>
      <c r="AH329" s="31">
        <v>98</v>
      </c>
      <c r="AI329" s="31">
        <v>94</v>
      </c>
      <c r="AJ329" s="146">
        <v>492</v>
      </c>
      <c r="AK329" s="125">
        <v>291</v>
      </c>
      <c r="AL329" s="71">
        <v>192</v>
      </c>
      <c r="AM329" s="71">
        <v>31</v>
      </c>
      <c r="AN329" s="71">
        <v>35</v>
      </c>
      <c r="AO329" s="71">
        <v>100</v>
      </c>
      <c r="AP329" s="226" t="s">
        <v>202</v>
      </c>
      <c r="AQ329" s="148" t="s">
        <v>90</v>
      </c>
      <c r="AR329" s="71">
        <v>1</v>
      </c>
      <c r="AS329" s="71">
        <v>979</v>
      </c>
      <c r="AT329" s="71">
        <v>943</v>
      </c>
      <c r="AU329" s="71">
        <v>906</v>
      </c>
      <c r="AV329" s="71">
        <v>557</v>
      </c>
      <c r="AW329" s="71">
        <v>94</v>
      </c>
      <c r="AX329" s="71">
        <v>380</v>
      </c>
      <c r="AY329" s="71">
        <v>237</v>
      </c>
      <c r="AZ329" s="71">
        <v>216</v>
      </c>
      <c r="BA329" s="226" t="s">
        <v>202</v>
      </c>
      <c r="BB329" s="148" t="s">
        <v>90</v>
      </c>
      <c r="BC329" s="152">
        <v>295</v>
      </c>
      <c r="BD329" s="71">
        <v>179</v>
      </c>
      <c r="BE329" s="71">
        <v>22</v>
      </c>
      <c r="BF329" s="152">
        <v>35</v>
      </c>
      <c r="BG329" s="32">
        <v>13</v>
      </c>
      <c r="BH329" s="152">
        <v>330</v>
      </c>
      <c r="BI329" s="152">
        <v>192</v>
      </c>
      <c r="BJ329" s="226" t="s">
        <v>202</v>
      </c>
      <c r="BK329" s="148" t="s">
        <v>90</v>
      </c>
      <c r="BL329" s="71">
        <v>2315</v>
      </c>
      <c r="BM329" s="71">
        <v>338</v>
      </c>
      <c r="BN329" s="71">
        <v>1063</v>
      </c>
      <c r="BO329" s="71">
        <v>1627</v>
      </c>
      <c r="BP329" s="71">
        <v>230</v>
      </c>
      <c r="BQ329" s="71">
        <v>1162</v>
      </c>
      <c r="BR329" s="71">
        <v>1498</v>
      </c>
      <c r="BS329" s="71">
        <v>1022</v>
      </c>
      <c r="BT329" s="71">
        <v>51</v>
      </c>
      <c r="BU329" s="71">
        <v>238</v>
      </c>
      <c r="BV329" s="71">
        <v>131</v>
      </c>
      <c r="BW329" s="71">
        <v>879</v>
      </c>
      <c r="BX329" s="79"/>
      <c r="BY329" s="80" t="s">
        <v>202</v>
      </c>
      <c r="BZ329" s="80" t="s">
        <v>2610</v>
      </c>
      <c r="CA329" s="78">
        <v>11197</v>
      </c>
    </row>
    <row r="330" spans="1:79">
      <c r="A330" s="226"/>
      <c r="B330" s="148" t="s">
        <v>91</v>
      </c>
      <c r="C330" s="71">
        <v>0</v>
      </c>
      <c r="D330" s="71">
        <v>0</v>
      </c>
      <c r="E330" s="71">
        <v>0</v>
      </c>
      <c r="F330" s="71">
        <v>0</v>
      </c>
      <c r="G330" s="71">
        <v>0</v>
      </c>
      <c r="H330" s="71">
        <v>0</v>
      </c>
      <c r="I330" s="71">
        <v>0</v>
      </c>
      <c r="J330" s="71">
        <v>0</v>
      </c>
      <c r="K330" s="71">
        <v>0</v>
      </c>
      <c r="L330" s="71">
        <v>0</v>
      </c>
      <c r="M330" s="146">
        <v>0</v>
      </c>
      <c r="N330" s="146">
        <v>0</v>
      </c>
      <c r="O330" s="226"/>
      <c r="P330" s="148" t="s">
        <v>91</v>
      </c>
      <c r="Q330" s="71">
        <v>0</v>
      </c>
      <c r="R330" s="71">
        <v>0</v>
      </c>
      <c r="S330" s="71">
        <v>0</v>
      </c>
      <c r="T330" s="71">
        <v>0</v>
      </c>
      <c r="U330" s="71">
        <v>0</v>
      </c>
      <c r="V330" s="71">
        <v>0</v>
      </c>
      <c r="W330" s="71">
        <v>0</v>
      </c>
      <c r="X330" s="71">
        <v>0</v>
      </c>
      <c r="Y330" s="71">
        <v>0</v>
      </c>
      <c r="Z330" s="71">
        <v>0</v>
      </c>
      <c r="AA330" s="146">
        <v>0</v>
      </c>
      <c r="AB330" s="146">
        <v>0</v>
      </c>
      <c r="AC330" s="226"/>
      <c r="AD330" s="148" t="s">
        <v>91</v>
      </c>
      <c r="AE330" s="31">
        <v>0</v>
      </c>
      <c r="AF330" s="31">
        <v>0</v>
      </c>
      <c r="AG330" s="31">
        <v>0</v>
      </c>
      <c r="AH330" s="31">
        <v>0</v>
      </c>
      <c r="AI330" s="31">
        <v>0</v>
      </c>
      <c r="AJ330" s="146">
        <v>0</v>
      </c>
      <c r="AK330" s="125">
        <v>0</v>
      </c>
      <c r="AL330" s="71">
        <v>0</v>
      </c>
      <c r="AM330" s="71">
        <v>0</v>
      </c>
      <c r="AN330" s="71">
        <v>0</v>
      </c>
      <c r="AO330" s="71">
        <v>0</v>
      </c>
      <c r="AP330" s="226"/>
      <c r="AQ330" s="148" t="s">
        <v>91</v>
      </c>
      <c r="AR330" s="71">
        <v>0</v>
      </c>
      <c r="AS330" s="71">
        <v>0</v>
      </c>
      <c r="AT330" s="71">
        <v>0</v>
      </c>
      <c r="AU330" s="71">
        <v>0</v>
      </c>
      <c r="AV330" s="71">
        <v>0</v>
      </c>
      <c r="AW330" s="71">
        <v>0</v>
      </c>
      <c r="AX330" s="71">
        <v>0</v>
      </c>
      <c r="AY330" s="71">
        <v>0</v>
      </c>
      <c r="AZ330" s="71">
        <v>0</v>
      </c>
      <c r="BA330" s="226"/>
      <c r="BB330" s="148" t="s">
        <v>91</v>
      </c>
      <c r="BC330" s="152">
        <v>0</v>
      </c>
      <c r="BD330" s="71">
        <v>0</v>
      </c>
      <c r="BE330" s="71">
        <v>0</v>
      </c>
      <c r="BF330" s="152">
        <v>0</v>
      </c>
      <c r="BG330" s="32">
        <v>0</v>
      </c>
      <c r="BH330" s="152">
        <v>0</v>
      </c>
      <c r="BI330" s="152">
        <v>0</v>
      </c>
      <c r="BJ330" s="226"/>
      <c r="BK330" s="148" t="s">
        <v>91</v>
      </c>
      <c r="BL330" s="71">
        <v>0</v>
      </c>
      <c r="BM330" s="71">
        <v>0</v>
      </c>
      <c r="BN330" s="71">
        <v>0</v>
      </c>
      <c r="BO330" s="71">
        <v>0</v>
      </c>
      <c r="BP330" s="71">
        <v>0</v>
      </c>
      <c r="BQ330" s="71">
        <v>0</v>
      </c>
      <c r="BR330" s="71">
        <v>0</v>
      </c>
      <c r="BS330" s="71">
        <v>0</v>
      </c>
      <c r="BT330" s="71">
        <v>0</v>
      </c>
      <c r="BU330" s="71">
        <v>0</v>
      </c>
      <c r="BV330" s="71">
        <v>0</v>
      </c>
      <c r="BW330" s="71">
        <v>0</v>
      </c>
      <c r="BX330" s="79"/>
      <c r="BY330" s="80" t="s">
        <v>202</v>
      </c>
      <c r="BZ330" s="80" t="s">
        <v>2611</v>
      </c>
      <c r="CA330" s="78">
        <v>0</v>
      </c>
    </row>
    <row r="331" spans="1:79">
      <c r="A331" s="226"/>
      <c r="B331" s="25" t="s">
        <v>73</v>
      </c>
      <c r="C331" s="26">
        <v>2805</v>
      </c>
      <c r="D331" s="26">
        <v>1365</v>
      </c>
      <c r="E331" s="26">
        <v>2464</v>
      </c>
      <c r="F331" s="26">
        <v>1211</v>
      </c>
      <c r="G331" s="26">
        <v>2282</v>
      </c>
      <c r="H331" s="26">
        <v>1107</v>
      </c>
      <c r="I331" s="26">
        <v>1864</v>
      </c>
      <c r="J331" s="26">
        <v>946</v>
      </c>
      <c r="K331" s="26">
        <v>1414</v>
      </c>
      <c r="L331" s="26">
        <v>737</v>
      </c>
      <c r="M331" s="41">
        <v>10829</v>
      </c>
      <c r="N331" s="41">
        <v>5366</v>
      </c>
      <c r="O331" s="226"/>
      <c r="P331" s="42" t="s">
        <v>73</v>
      </c>
      <c r="Q331" s="26">
        <v>487</v>
      </c>
      <c r="R331" s="26">
        <v>216</v>
      </c>
      <c r="S331" s="26">
        <v>438</v>
      </c>
      <c r="T331" s="26">
        <v>187</v>
      </c>
      <c r="U331" s="26">
        <v>411</v>
      </c>
      <c r="V331" s="26">
        <v>171</v>
      </c>
      <c r="W331" s="26">
        <v>286</v>
      </c>
      <c r="X331" s="26">
        <v>148</v>
      </c>
      <c r="Y331" s="26">
        <v>154</v>
      </c>
      <c r="Z331" s="26">
        <v>77</v>
      </c>
      <c r="AA331" s="41">
        <v>1776</v>
      </c>
      <c r="AB331" s="41">
        <v>799</v>
      </c>
      <c r="AC331" s="226"/>
      <c r="AD331" s="42" t="s">
        <v>73</v>
      </c>
      <c r="AE331" s="41">
        <v>98</v>
      </c>
      <c r="AF331" s="41">
        <v>101</v>
      </c>
      <c r="AG331" s="41">
        <v>101</v>
      </c>
      <c r="AH331" s="41">
        <v>98</v>
      </c>
      <c r="AI331" s="41">
        <v>94</v>
      </c>
      <c r="AJ331" s="41">
        <v>492</v>
      </c>
      <c r="AK331" s="26">
        <v>291</v>
      </c>
      <c r="AL331" s="26">
        <v>192</v>
      </c>
      <c r="AM331" s="26">
        <v>31</v>
      </c>
      <c r="AN331" s="26">
        <v>35</v>
      </c>
      <c r="AO331" s="26">
        <v>100</v>
      </c>
      <c r="AP331" s="226"/>
      <c r="AQ331" s="42" t="s">
        <v>73</v>
      </c>
      <c r="AR331" s="26">
        <v>1</v>
      </c>
      <c r="AS331" s="26">
        <v>979</v>
      </c>
      <c r="AT331" s="26">
        <v>943</v>
      </c>
      <c r="AU331" s="26">
        <v>906</v>
      </c>
      <c r="AV331" s="26">
        <v>557</v>
      </c>
      <c r="AW331" s="26">
        <v>94</v>
      </c>
      <c r="AX331" s="26">
        <v>380</v>
      </c>
      <c r="AY331" s="26">
        <v>237</v>
      </c>
      <c r="AZ331" s="26">
        <v>216</v>
      </c>
      <c r="BA331" s="226"/>
      <c r="BB331" s="42" t="s">
        <v>73</v>
      </c>
      <c r="BC331" s="41">
        <v>295</v>
      </c>
      <c r="BD331" s="26">
        <v>179</v>
      </c>
      <c r="BE331" s="26">
        <v>22</v>
      </c>
      <c r="BF331" s="41">
        <v>35</v>
      </c>
      <c r="BG331" s="41">
        <v>13</v>
      </c>
      <c r="BH331" s="41">
        <v>330</v>
      </c>
      <c r="BI331" s="41">
        <v>192</v>
      </c>
      <c r="BJ331" s="226"/>
      <c r="BK331" s="42" t="s">
        <v>73</v>
      </c>
      <c r="BL331" s="41">
        <v>2315</v>
      </c>
      <c r="BM331" s="41">
        <v>338</v>
      </c>
      <c r="BN331" s="41">
        <v>1063</v>
      </c>
      <c r="BO331" s="41">
        <v>1627</v>
      </c>
      <c r="BP331" s="41">
        <v>230</v>
      </c>
      <c r="BQ331" s="41">
        <v>1162</v>
      </c>
      <c r="BR331" s="41">
        <v>1498</v>
      </c>
      <c r="BS331" s="41">
        <v>1022</v>
      </c>
      <c r="BT331" s="41">
        <v>51</v>
      </c>
      <c r="BU331" s="41">
        <v>238</v>
      </c>
      <c r="BV331" s="41">
        <v>131</v>
      </c>
      <c r="BW331" s="41">
        <v>879</v>
      </c>
      <c r="BX331" s="79"/>
      <c r="BY331" s="80" t="s">
        <v>202</v>
      </c>
      <c r="BZ331" s="80" t="s">
        <v>2612</v>
      </c>
      <c r="CA331" s="78">
        <v>11197</v>
      </c>
    </row>
    <row r="332" spans="1:79">
      <c r="A332" s="226" t="s">
        <v>203</v>
      </c>
      <c r="B332" s="148" t="s">
        <v>90</v>
      </c>
      <c r="C332" s="71">
        <v>4014</v>
      </c>
      <c r="D332" s="71">
        <v>1959</v>
      </c>
      <c r="E332" s="71">
        <v>2833</v>
      </c>
      <c r="F332" s="71">
        <v>1387</v>
      </c>
      <c r="G332" s="71">
        <v>2422</v>
      </c>
      <c r="H332" s="71">
        <v>1208</v>
      </c>
      <c r="I332" s="71">
        <v>1873</v>
      </c>
      <c r="J332" s="71">
        <v>971</v>
      </c>
      <c r="K332" s="71">
        <v>1303</v>
      </c>
      <c r="L332" s="71">
        <v>696</v>
      </c>
      <c r="M332" s="146">
        <v>12445</v>
      </c>
      <c r="N332" s="146">
        <v>6221</v>
      </c>
      <c r="O332" s="226" t="s">
        <v>203</v>
      </c>
      <c r="P332" s="148" t="s">
        <v>90</v>
      </c>
      <c r="Q332" s="71">
        <v>673</v>
      </c>
      <c r="R332" s="71">
        <v>312</v>
      </c>
      <c r="S332" s="71">
        <v>517</v>
      </c>
      <c r="T332" s="71">
        <v>243</v>
      </c>
      <c r="U332" s="71">
        <v>485</v>
      </c>
      <c r="V332" s="71">
        <v>238</v>
      </c>
      <c r="W332" s="71">
        <v>334</v>
      </c>
      <c r="X332" s="71">
        <v>166</v>
      </c>
      <c r="Y332" s="71">
        <v>180</v>
      </c>
      <c r="Z332" s="71">
        <v>105</v>
      </c>
      <c r="AA332" s="146">
        <v>2189</v>
      </c>
      <c r="AB332" s="146">
        <v>1064</v>
      </c>
      <c r="AC332" s="226" t="s">
        <v>203</v>
      </c>
      <c r="AD332" s="148" t="s">
        <v>90</v>
      </c>
      <c r="AE332" s="31">
        <v>102</v>
      </c>
      <c r="AF332" s="31">
        <v>102</v>
      </c>
      <c r="AG332" s="31">
        <v>101</v>
      </c>
      <c r="AH332" s="31">
        <v>97</v>
      </c>
      <c r="AI332" s="31">
        <v>92</v>
      </c>
      <c r="AJ332" s="146">
        <v>494</v>
      </c>
      <c r="AK332" s="125">
        <v>300</v>
      </c>
      <c r="AL332" s="71">
        <v>161</v>
      </c>
      <c r="AM332" s="71">
        <v>24</v>
      </c>
      <c r="AN332" s="71">
        <v>9</v>
      </c>
      <c r="AO332" s="71">
        <v>99</v>
      </c>
      <c r="AP332" s="226" t="s">
        <v>203</v>
      </c>
      <c r="AQ332" s="148" t="s">
        <v>90</v>
      </c>
      <c r="AR332" s="71">
        <v>18</v>
      </c>
      <c r="AS332" s="71">
        <v>1320</v>
      </c>
      <c r="AT332" s="71">
        <v>1135</v>
      </c>
      <c r="AU332" s="71">
        <v>967</v>
      </c>
      <c r="AV332" s="71">
        <v>250</v>
      </c>
      <c r="AW332" s="71">
        <v>111</v>
      </c>
      <c r="AX332" s="71">
        <v>377</v>
      </c>
      <c r="AY332" s="71">
        <v>258</v>
      </c>
      <c r="AZ332" s="71">
        <v>248</v>
      </c>
      <c r="BA332" s="226" t="s">
        <v>203</v>
      </c>
      <c r="BB332" s="148" t="s">
        <v>90</v>
      </c>
      <c r="BC332" s="152">
        <v>292</v>
      </c>
      <c r="BD332" s="71">
        <v>175</v>
      </c>
      <c r="BE332" s="71">
        <v>25</v>
      </c>
      <c r="BF332" s="152">
        <v>25</v>
      </c>
      <c r="BG332" s="32">
        <v>11</v>
      </c>
      <c r="BH332" s="152">
        <v>317</v>
      </c>
      <c r="BI332" s="152">
        <v>186</v>
      </c>
      <c r="BJ332" s="226" t="s">
        <v>203</v>
      </c>
      <c r="BK332" s="148" t="s">
        <v>90</v>
      </c>
      <c r="BL332" s="71">
        <v>1855</v>
      </c>
      <c r="BM332" s="71">
        <v>900</v>
      </c>
      <c r="BN332" s="71">
        <v>802</v>
      </c>
      <c r="BO332" s="71">
        <v>1537</v>
      </c>
      <c r="BP332" s="71">
        <v>256</v>
      </c>
      <c r="BQ332" s="71">
        <v>1195</v>
      </c>
      <c r="BR332" s="71">
        <v>1592</v>
      </c>
      <c r="BS332" s="71">
        <v>991</v>
      </c>
      <c r="BT332" s="71">
        <v>18</v>
      </c>
      <c r="BU332" s="71">
        <v>193</v>
      </c>
      <c r="BV332" s="71">
        <v>76</v>
      </c>
      <c r="BW332" s="71">
        <v>251</v>
      </c>
      <c r="BX332" s="79"/>
      <c r="BY332" s="80" t="s">
        <v>203</v>
      </c>
      <c r="BZ332" s="80" t="s">
        <v>2613</v>
      </c>
      <c r="CA332" s="78">
        <v>11181</v>
      </c>
    </row>
    <row r="333" spans="1:79">
      <c r="A333" s="226"/>
      <c r="B333" s="148" t="s">
        <v>91</v>
      </c>
      <c r="C333" s="71">
        <v>0</v>
      </c>
      <c r="D333" s="71">
        <v>0</v>
      </c>
      <c r="E333" s="71">
        <v>0</v>
      </c>
      <c r="F333" s="71">
        <v>0</v>
      </c>
      <c r="G333" s="71">
        <v>0</v>
      </c>
      <c r="H333" s="71">
        <v>0</v>
      </c>
      <c r="I333" s="71">
        <v>0</v>
      </c>
      <c r="J333" s="71">
        <v>0</v>
      </c>
      <c r="K333" s="71">
        <v>0</v>
      </c>
      <c r="L333" s="71">
        <v>0</v>
      </c>
      <c r="M333" s="146">
        <v>0</v>
      </c>
      <c r="N333" s="146">
        <v>0</v>
      </c>
      <c r="O333" s="226"/>
      <c r="P333" s="148" t="s">
        <v>91</v>
      </c>
      <c r="Q333" s="71">
        <v>0</v>
      </c>
      <c r="R333" s="71">
        <v>0</v>
      </c>
      <c r="S333" s="71">
        <v>0</v>
      </c>
      <c r="T333" s="71">
        <v>0</v>
      </c>
      <c r="U333" s="71">
        <v>0</v>
      </c>
      <c r="V333" s="71">
        <v>0</v>
      </c>
      <c r="W333" s="71">
        <v>0</v>
      </c>
      <c r="X333" s="71">
        <v>0</v>
      </c>
      <c r="Y333" s="71">
        <v>0</v>
      </c>
      <c r="Z333" s="71">
        <v>0</v>
      </c>
      <c r="AA333" s="146">
        <v>0</v>
      </c>
      <c r="AB333" s="146">
        <v>0</v>
      </c>
      <c r="AC333" s="226"/>
      <c r="AD333" s="148" t="s">
        <v>91</v>
      </c>
      <c r="AE333" s="31">
        <v>0</v>
      </c>
      <c r="AF333" s="31">
        <v>0</v>
      </c>
      <c r="AG333" s="31">
        <v>0</v>
      </c>
      <c r="AH333" s="31">
        <v>0</v>
      </c>
      <c r="AI333" s="31">
        <v>0</v>
      </c>
      <c r="AJ333" s="146">
        <v>0</v>
      </c>
      <c r="AK333" s="125">
        <v>0</v>
      </c>
      <c r="AL333" s="71">
        <v>0</v>
      </c>
      <c r="AM333" s="71">
        <v>0</v>
      </c>
      <c r="AN333" s="71">
        <v>0</v>
      </c>
      <c r="AO333" s="71">
        <v>0</v>
      </c>
      <c r="AP333" s="226"/>
      <c r="AQ333" s="148" t="s">
        <v>91</v>
      </c>
      <c r="AR333" s="71">
        <v>0</v>
      </c>
      <c r="AS333" s="71">
        <v>0</v>
      </c>
      <c r="AT333" s="71">
        <v>0</v>
      </c>
      <c r="AU333" s="71">
        <v>0</v>
      </c>
      <c r="AV333" s="71">
        <v>0</v>
      </c>
      <c r="AW333" s="71">
        <v>0</v>
      </c>
      <c r="AX333" s="71">
        <v>0</v>
      </c>
      <c r="AY333" s="71">
        <v>0</v>
      </c>
      <c r="AZ333" s="71">
        <v>0</v>
      </c>
      <c r="BA333" s="226"/>
      <c r="BB333" s="148" t="s">
        <v>91</v>
      </c>
      <c r="BC333" s="152">
        <v>0</v>
      </c>
      <c r="BD333" s="71">
        <v>0</v>
      </c>
      <c r="BE333" s="71">
        <v>0</v>
      </c>
      <c r="BF333" s="152">
        <v>0</v>
      </c>
      <c r="BG333" s="32">
        <v>0</v>
      </c>
      <c r="BH333" s="152">
        <v>0</v>
      </c>
      <c r="BI333" s="152">
        <v>0</v>
      </c>
      <c r="BJ333" s="226"/>
      <c r="BK333" s="148" t="s">
        <v>91</v>
      </c>
      <c r="BL333" s="71">
        <v>0</v>
      </c>
      <c r="BM333" s="71">
        <v>0</v>
      </c>
      <c r="BN333" s="71">
        <v>0</v>
      </c>
      <c r="BO333" s="71">
        <v>0</v>
      </c>
      <c r="BP333" s="71">
        <v>0</v>
      </c>
      <c r="BQ333" s="71">
        <v>0</v>
      </c>
      <c r="BR333" s="71">
        <v>0</v>
      </c>
      <c r="BS333" s="71">
        <v>0</v>
      </c>
      <c r="BT333" s="71">
        <v>0</v>
      </c>
      <c r="BU333" s="71">
        <v>0</v>
      </c>
      <c r="BV333" s="71">
        <v>0</v>
      </c>
      <c r="BW333" s="71">
        <v>0</v>
      </c>
      <c r="BX333" s="79"/>
      <c r="BY333" s="80" t="s">
        <v>203</v>
      </c>
      <c r="BZ333" s="80" t="s">
        <v>2614</v>
      </c>
      <c r="CA333" s="78">
        <v>0</v>
      </c>
    </row>
    <row r="334" spans="1:79">
      <c r="A334" s="226"/>
      <c r="B334" s="25" t="s">
        <v>73</v>
      </c>
      <c r="C334" s="26">
        <v>4014</v>
      </c>
      <c r="D334" s="26">
        <v>1959</v>
      </c>
      <c r="E334" s="26">
        <v>2833</v>
      </c>
      <c r="F334" s="26">
        <v>1387</v>
      </c>
      <c r="G334" s="26">
        <v>2422</v>
      </c>
      <c r="H334" s="26">
        <v>1208</v>
      </c>
      <c r="I334" s="26">
        <v>1873</v>
      </c>
      <c r="J334" s="26">
        <v>971</v>
      </c>
      <c r="K334" s="26">
        <v>1303</v>
      </c>
      <c r="L334" s="26">
        <v>696</v>
      </c>
      <c r="M334" s="41">
        <v>12445</v>
      </c>
      <c r="N334" s="41">
        <v>6221</v>
      </c>
      <c r="O334" s="226"/>
      <c r="P334" s="42" t="s">
        <v>73</v>
      </c>
      <c r="Q334" s="26">
        <v>673</v>
      </c>
      <c r="R334" s="26">
        <v>312</v>
      </c>
      <c r="S334" s="26">
        <v>517</v>
      </c>
      <c r="T334" s="26">
        <v>243</v>
      </c>
      <c r="U334" s="26">
        <v>485</v>
      </c>
      <c r="V334" s="26">
        <v>238</v>
      </c>
      <c r="W334" s="26">
        <v>334</v>
      </c>
      <c r="X334" s="26">
        <v>166</v>
      </c>
      <c r="Y334" s="26">
        <v>180</v>
      </c>
      <c r="Z334" s="26">
        <v>105</v>
      </c>
      <c r="AA334" s="41">
        <v>2189</v>
      </c>
      <c r="AB334" s="41">
        <v>1064</v>
      </c>
      <c r="AC334" s="226"/>
      <c r="AD334" s="42" t="s">
        <v>73</v>
      </c>
      <c r="AE334" s="41">
        <v>102</v>
      </c>
      <c r="AF334" s="41">
        <v>102</v>
      </c>
      <c r="AG334" s="41">
        <v>101</v>
      </c>
      <c r="AH334" s="41">
        <v>97</v>
      </c>
      <c r="AI334" s="41">
        <v>92</v>
      </c>
      <c r="AJ334" s="41">
        <v>494</v>
      </c>
      <c r="AK334" s="26">
        <v>300</v>
      </c>
      <c r="AL334" s="26">
        <v>161</v>
      </c>
      <c r="AM334" s="26">
        <v>24</v>
      </c>
      <c r="AN334" s="26">
        <v>9</v>
      </c>
      <c r="AO334" s="26">
        <v>99</v>
      </c>
      <c r="AP334" s="226"/>
      <c r="AQ334" s="42" t="s">
        <v>73</v>
      </c>
      <c r="AR334" s="26">
        <v>18</v>
      </c>
      <c r="AS334" s="26">
        <v>1320</v>
      </c>
      <c r="AT334" s="26">
        <v>1135</v>
      </c>
      <c r="AU334" s="26">
        <v>967</v>
      </c>
      <c r="AV334" s="26">
        <v>250</v>
      </c>
      <c r="AW334" s="26">
        <v>111</v>
      </c>
      <c r="AX334" s="26">
        <v>377</v>
      </c>
      <c r="AY334" s="26">
        <v>258</v>
      </c>
      <c r="AZ334" s="26">
        <v>248</v>
      </c>
      <c r="BA334" s="226"/>
      <c r="BB334" s="42" t="s">
        <v>73</v>
      </c>
      <c r="BC334" s="41">
        <v>292</v>
      </c>
      <c r="BD334" s="26">
        <v>175</v>
      </c>
      <c r="BE334" s="26">
        <v>25</v>
      </c>
      <c r="BF334" s="41">
        <v>25</v>
      </c>
      <c r="BG334" s="41">
        <v>11</v>
      </c>
      <c r="BH334" s="41">
        <v>317</v>
      </c>
      <c r="BI334" s="41">
        <v>186</v>
      </c>
      <c r="BJ334" s="226"/>
      <c r="BK334" s="42" t="s">
        <v>73</v>
      </c>
      <c r="BL334" s="41">
        <v>1855</v>
      </c>
      <c r="BM334" s="41">
        <v>900</v>
      </c>
      <c r="BN334" s="41">
        <v>802</v>
      </c>
      <c r="BO334" s="41">
        <v>1537</v>
      </c>
      <c r="BP334" s="41">
        <v>256</v>
      </c>
      <c r="BQ334" s="41">
        <v>1195</v>
      </c>
      <c r="BR334" s="41">
        <v>1592</v>
      </c>
      <c r="BS334" s="41">
        <v>991</v>
      </c>
      <c r="BT334" s="41">
        <v>18</v>
      </c>
      <c r="BU334" s="41">
        <v>193</v>
      </c>
      <c r="BV334" s="41">
        <v>76</v>
      </c>
      <c r="BW334" s="41">
        <v>251</v>
      </c>
      <c r="BX334" s="79"/>
      <c r="BY334" s="80" t="s">
        <v>203</v>
      </c>
      <c r="BZ334" s="80" t="s">
        <v>2615</v>
      </c>
      <c r="CA334" s="78">
        <v>11181</v>
      </c>
    </row>
    <row r="335" spans="1:79">
      <c r="A335" s="33" t="s">
        <v>109</v>
      </c>
      <c r="B335" s="148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146"/>
      <c r="N335" s="146"/>
      <c r="O335" s="33" t="s">
        <v>109</v>
      </c>
      <c r="P335" s="33"/>
      <c r="Q335" s="146"/>
      <c r="R335" s="146"/>
      <c r="S335" s="146"/>
      <c r="T335" s="146"/>
      <c r="U335" s="146"/>
      <c r="V335" s="146"/>
      <c r="W335" s="146"/>
      <c r="X335" s="146"/>
      <c r="Y335" s="146"/>
      <c r="Z335" s="146"/>
      <c r="AA335" s="146"/>
      <c r="AB335" s="146"/>
      <c r="AC335" s="33" t="s">
        <v>109</v>
      </c>
      <c r="AD335" s="33"/>
      <c r="AE335" s="146"/>
      <c r="AF335" s="146"/>
      <c r="AG335" s="146"/>
      <c r="AH335" s="146"/>
      <c r="AI335" s="146"/>
      <c r="AJ335" s="146"/>
      <c r="AK335" s="146"/>
      <c r="AL335" s="146"/>
      <c r="AM335" s="146"/>
      <c r="AN335" s="146"/>
      <c r="AO335" s="146"/>
      <c r="AP335" s="33" t="s">
        <v>109</v>
      </c>
      <c r="AQ335" s="148"/>
      <c r="AR335" s="31"/>
      <c r="AS335" s="31"/>
      <c r="AT335" s="31"/>
      <c r="AU335" s="31"/>
      <c r="AV335" s="31"/>
      <c r="AW335" s="31"/>
      <c r="AX335" s="31"/>
      <c r="AY335" s="31"/>
      <c r="AZ335" s="31"/>
      <c r="BA335" s="33" t="s">
        <v>109</v>
      </c>
      <c r="BB335" s="148"/>
      <c r="BC335" s="152"/>
      <c r="BD335" s="32"/>
      <c r="BE335" s="32"/>
      <c r="BF335" s="152"/>
      <c r="BG335" s="32"/>
      <c r="BH335" s="32"/>
      <c r="BI335" s="32"/>
      <c r="BJ335" s="33" t="s">
        <v>109</v>
      </c>
      <c r="BK335" s="148"/>
      <c r="BL335" s="31"/>
      <c r="BM335" s="31"/>
      <c r="BN335" s="31"/>
      <c r="BO335" s="31"/>
      <c r="BP335" s="31"/>
      <c r="BQ335" s="31"/>
      <c r="BR335" s="31"/>
      <c r="BS335" s="31"/>
      <c r="BT335" s="31"/>
      <c r="BU335" s="31"/>
      <c r="BV335" s="31"/>
      <c r="BW335" s="31"/>
      <c r="BX335" s="79"/>
      <c r="BY335" s="80" t="str">
        <f>IF(A335="",BY334,A335)</f>
        <v>IHOROMBE</v>
      </c>
      <c r="BZ335" s="80" t="str">
        <f>BY335&amp;B335</f>
        <v>IHOROMBE</v>
      </c>
      <c r="CA335" s="78">
        <f>(AR335+2*AS335+3*AT335+4*AU335+5*AV335)</f>
        <v>0</v>
      </c>
    </row>
    <row r="336" spans="1:79">
      <c r="A336" s="226" t="s">
        <v>204</v>
      </c>
      <c r="B336" s="148" t="s">
        <v>90</v>
      </c>
      <c r="C336" s="71">
        <v>257</v>
      </c>
      <c r="D336" s="71">
        <v>129</v>
      </c>
      <c r="E336" s="71">
        <v>160</v>
      </c>
      <c r="F336" s="71">
        <v>76</v>
      </c>
      <c r="G336" s="71">
        <v>122</v>
      </c>
      <c r="H336" s="71">
        <v>62</v>
      </c>
      <c r="I336" s="71">
        <v>98</v>
      </c>
      <c r="J336" s="71">
        <v>51</v>
      </c>
      <c r="K336" s="71">
        <v>71</v>
      </c>
      <c r="L336" s="71">
        <v>37</v>
      </c>
      <c r="M336" s="146">
        <v>708</v>
      </c>
      <c r="N336" s="146">
        <v>355</v>
      </c>
      <c r="O336" s="226" t="s">
        <v>204</v>
      </c>
      <c r="P336" s="148" t="s">
        <v>90</v>
      </c>
      <c r="Q336" s="71">
        <v>43</v>
      </c>
      <c r="R336" s="71">
        <v>17</v>
      </c>
      <c r="S336" s="71">
        <v>15</v>
      </c>
      <c r="T336" s="71">
        <v>8</v>
      </c>
      <c r="U336" s="71">
        <v>13</v>
      </c>
      <c r="V336" s="71">
        <v>6</v>
      </c>
      <c r="W336" s="71">
        <v>10</v>
      </c>
      <c r="X336" s="71">
        <v>4</v>
      </c>
      <c r="Y336" s="71">
        <v>10</v>
      </c>
      <c r="Z336" s="71">
        <v>7</v>
      </c>
      <c r="AA336" s="146">
        <v>91</v>
      </c>
      <c r="AB336" s="146">
        <v>42</v>
      </c>
      <c r="AC336" s="226" t="s">
        <v>204</v>
      </c>
      <c r="AD336" s="148" t="s">
        <v>90</v>
      </c>
      <c r="AE336" s="31">
        <v>7</v>
      </c>
      <c r="AF336" s="31">
        <v>7</v>
      </c>
      <c r="AG336" s="31">
        <v>7</v>
      </c>
      <c r="AH336" s="31">
        <v>6</v>
      </c>
      <c r="AI336" s="31">
        <v>5</v>
      </c>
      <c r="AJ336" s="146">
        <v>32</v>
      </c>
      <c r="AK336" s="125">
        <v>22</v>
      </c>
      <c r="AL336" s="71">
        <v>19</v>
      </c>
      <c r="AM336" s="71">
        <v>6</v>
      </c>
      <c r="AN336" s="71">
        <v>1</v>
      </c>
      <c r="AO336" s="71">
        <v>7</v>
      </c>
      <c r="AP336" s="226" t="s">
        <v>204</v>
      </c>
      <c r="AQ336" s="148" t="s">
        <v>90</v>
      </c>
      <c r="AR336" s="71">
        <v>10</v>
      </c>
      <c r="AS336" s="71">
        <v>260</v>
      </c>
      <c r="AT336" s="71">
        <v>48</v>
      </c>
      <c r="AU336" s="71">
        <v>4</v>
      </c>
      <c r="AV336" s="71">
        <v>4</v>
      </c>
      <c r="AW336" s="71">
        <v>13</v>
      </c>
      <c r="AX336" s="71">
        <v>30</v>
      </c>
      <c r="AY336" s="71">
        <v>22</v>
      </c>
      <c r="AZ336" s="71">
        <v>22</v>
      </c>
      <c r="BA336" s="226" t="s">
        <v>204</v>
      </c>
      <c r="BB336" s="148" t="s">
        <v>90</v>
      </c>
      <c r="BC336" s="152">
        <v>22</v>
      </c>
      <c r="BD336" s="71">
        <v>13</v>
      </c>
      <c r="BE336" s="71">
        <v>0</v>
      </c>
      <c r="BF336" s="152">
        <v>2</v>
      </c>
      <c r="BG336" s="32">
        <v>1</v>
      </c>
      <c r="BH336" s="152">
        <v>24</v>
      </c>
      <c r="BI336" s="152">
        <v>14</v>
      </c>
      <c r="BJ336" s="226" t="s">
        <v>204</v>
      </c>
      <c r="BK336" s="148" t="s">
        <v>90</v>
      </c>
      <c r="BL336" s="71">
        <v>378</v>
      </c>
      <c r="BM336" s="71">
        <v>1</v>
      </c>
      <c r="BN336" s="71">
        <v>205</v>
      </c>
      <c r="BO336" s="71">
        <v>154</v>
      </c>
      <c r="BP336" s="71">
        <v>80</v>
      </c>
      <c r="BQ336" s="71">
        <v>223</v>
      </c>
      <c r="BR336" s="71">
        <v>432</v>
      </c>
      <c r="BS336" s="71">
        <v>201</v>
      </c>
      <c r="BT336" s="71">
        <v>0</v>
      </c>
      <c r="BU336" s="71">
        <v>22</v>
      </c>
      <c r="BV336" s="71">
        <v>10</v>
      </c>
      <c r="BW336" s="71">
        <v>27</v>
      </c>
      <c r="BX336" s="79"/>
      <c r="BY336" s="80" t="s">
        <v>204</v>
      </c>
      <c r="BZ336" s="80" t="s">
        <v>2619</v>
      </c>
      <c r="CA336" s="78">
        <v>710</v>
      </c>
    </row>
    <row r="337" spans="1:79">
      <c r="A337" s="226"/>
      <c r="B337" s="148" t="s">
        <v>91</v>
      </c>
      <c r="C337" s="71">
        <v>0</v>
      </c>
      <c r="D337" s="71">
        <v>0</v>
      </c>
      <c r="E337" s="71">
        <v>0</v>
      </c>
      <c r="F337" s="71">
        <v>0</v>
      </c>
      <c r="G337" s="71">
        <v>0</v>
      </c>
      <c r="H337" s="71">
        <v>0</v>
      </c>
      <c r="I337" s="71">
        <v>0</v>
      </c>
      <c r="J337" s="71">
        <v>0</v>
      </c>
      <c r="K337" s="71">
        <v>0</v>
      </c>
      <c r="L337" s="71">
        <v>0</v>
      </c>
      <c r="M337" s="146">
        <v>0</v>
      </c>
      <c r="N337" s="146">
        <v>0</v>
      </c>
      <c r="O337" s="226"/>
      <c r="P337" s="148" t="s">
        <v>91</v>
      </c>
      <c r="Q337" s="71">
        <v>0</v>
      </c>
      <c r="R337" s="71">
        <v>0</v>
      </c>
      <c r="S337" s="71">
        <v>0</v>
      </c>
      <c r="T337" s="71">
        <v>0</v>
      </c>
      <c r="U337" s="71">
        <v>0</v>
      </c>
      <c r="V337" s="71">
        <v>0</v>
      </c>
      <c r="W337" s="71">
        <v>0</v>
      </c>
      <c r="X337" s="71">
        <v>0</v>
      </c>
      <c r="Y337" s="71">
        <v>0</v>
      </c>
      <c r="Z337" s="71">
        <v>0</v>
      </c>
      <c r="AA337" s="146">
        <v>0</v>
      </c>
      <c r="AB337" s="146">
        <v>0</v>
      </c>
      <c r="AC337" s="226"/>
      <c r="AD337" s="148" t="s">
        <v>91</v>
      </c>
      <c r="AE337" s="31">
        <v>0</v>
      </c>
      <c r="AF337" s="31">
        <v>0</v>
      </c>
      <c r="AG337" s="31">
        <v>0</v>
      </c>
      <c r="AH337" s="31">
        <v>0</v>
      </c>
      <c r="AI337" s="31">
        <v>0</v>
      </c>
      <c r="AJ337" s="146">
        <v>0</v>
      </c>
      <c r="AK337" s="125">
        <v>0</v>
      </c>
      <c r="AL337" s="71">
        <v>0</v>
      </c>
      <c r="AM337" s="71">
        <v>0</v>
      </c>
      <c r="AN337" s="71">
        <v>0</v>
      </c>
      <c r="AO337" s="71">
        <v>0</v>
      </c>
      <c r="AP337" s="226"/>
      <c r="AQ337" s="148" t="s">
        <v>91</v>
      </c>
      <c r="AR337" s="71">
        <v>0</v>
      </c>
      <c r="AS337" s="71">
        <v>0</v>
      </c>
      <c r="AT337" s="71">
        <v>0</v>
      </c>
      <c r="AU337" s="71">
        <v>0</v>
      </c>
      <c r="AV337" s="71">
        <v>0</v>
      </c>
      <c r="AW337" s="71">
        <v>0</v>
      </c>
      <c r="AX337" s="71">
        <v>0</v>
      </c>
      <c r="AY337" s="71">
        <v>0</v>
      </c>
      <c r="AZ337" s="71">
        <v>0</v>
      </c>
      <c r="BA337" s="226"/>
      <c r="BB337" s="148" t="s">
        <v>91</v>
      </c>
      <c r="BC337" s="152">
        <v>0</v>
      </c>
      <c r="BD337" s="71">
        <v>0</v>
      </c>
      <c r="BE337" s="71">
        <v>0</v>
      </c>
      <c r="BF337" s="152">
        <v>0</v>
      </c>
      <c r="BG337" s="32">
        <v>0</v>
      </c>
      <c r="BH337" s="152">
        <v>0</v>
      </c>
      <c r="BI337" s="152">
        <v>0</v>
      </c>
      <c r="BJ337" s="226"/>
      <c r="BK337" s="148" t="s">
        <v>91</v>
      </c>
      <c r="BL337" s="71">
        <v>0</v>
      </c>
      <c r="BM337" s="71">
        <v>0</v>
      </c>
      <c r="BN337" s="71">
        <v>0</v>
      </c>
      <c r="BO337" s="71">
        <v>0</v>
      </c>
      <c r="BP337" s="71">
        <v>0</v>
      </c>
      <c r="BQ337" s="71">
        <v>0</v>
      </c>
      <c r="BR337" s="71">
        <v>0</v>
      </c>
      <c r="BS337" s="71">
        <v>0</v>
      </c>
      <c r="BT337" s="71">
        <v>0</v>
      </c>
      <c r="BU337" s="71">
        <v>0</v>
      </c>
      <c r="BV337" s="71">
        <v>0</v>
      </c>
      <c r="BW337" s="71">
        <v>0</v>
      </c>
      <c r="BX337" s="79"/>
      <c r="BY337" s="80" t="s">
        <v>204</v>
      </c>
      <c r="BZ337" s="80" t="s">
        <v>2620</v>
      </c>
      <c r="CA337" s="78">
        <v>0</v>
      </c>
    </row>
    <row r="338" spans="1:79">
      <c r="A338" s="226"/>
      <c r="B338" s="25" t="s">
        <v>73</v>
      </c>
      <c r="C338" s="26">
        <v>257</v>
      </c>
      <c r="D338" s="26">
        <v>129</v>
      </c>
      <c r="E338" s="26">
        <v>160</v>
      </c>
      <c r="F338" s="26">
        <v>76</v>
      </c>
      <c r="G338" s="26">
        <v>122</v>
      </c>
      <c r="H338" s="26">
        <v>62</v>
      </c>
      <c r="I338" s="26">
        <v>98</v>
      </c>
      <c r="J338" s="26">
        <v>51</v>
      </c>
      <c r="K338" s="26">
        <v>71</v>
      </c>
      <c r="L338" s="26">
        <v>37</v>
      </c>
      <c r="M338" s="41">
        <v>708</v>
      </c>
      <c r="N338" s="41">
        <v>355</v>
      </c>
      <c r="O338" s="226"/>
      <c r="P338" s="42" t="s">
        <v>73</v>
      </c>
      <c r="Q338" s="26">
        <v>43</v>
      </c>
      <c r="R338" s="26">
        <v>17</v>
      </c>
      <c r="S338" s="26">
        <v>15</v>
      </c>
      <c r="T338" s="26">
        <v>8</v>
      </c>
      <c r="U338" s="26">
        <v>13</v>
      </c>
      <c r="V338" s="26">
        <v>6</v>
      </c>
      <c r="W338" s="26">
        <v>10</v>
      </c>
      <c r="X338" s="26">
        <v>4</v>
      </c>
      <c r="Y338" s="26">
        <v>10</v>
      </c>
      <c r="Z338" s="26">
        <v>7</v>
      </c>
      <c r="AA338" s="41">
        <v>91</v>
      </c>
      <c r="AB338" s="41">
        <v>42</v>
      </c>
      <c r="AC338" s="226"/>
      <c r="AD338" s="42" t="s">
        <v>73</v>
      </c>
      <c r="AE338" s="41">
        <v>7</v>
      </c>
      <c r="AF338" s="41">
        <v>7</v>
      </c>
      <c r="AG338" s="41">
        <v>7</v>
      </c>
      <c r="AH338" s="41">
        <v>6</v>
      </c>
      <c r="AI338" s="41">
        <v>5</v>
      </c>
      <c r="AJ338" s="41">
        <v>32</v>
      </c>
      <c r="AK338" s="26">
        <v>22</v>
      </c>
      <c r="AL338" s="26">
        <v>19</v>
      </c>
      <c r="AM338" s="26">
        <v>6</v>
      </c>
      <c r="AN338" s="26">
        <v>1</v>
      </c>
      <c r="AO338" s="26">
        <v>7</v>
      </c>
      <c r="AP338" s="226"/>
      <c r="AQ338" s="42" t="s">
        <v>73</v>
      </c>
      <c r="AR338" s="26">
        <v>10</v>
      </c>
      <c r="AS338" s="26">
        <v>260</v>
      </c>
      <c r="AT338" s="26">
        <v>48</v>
      </c>
      <c r="AU338" s="26">
        <v>4</v>
      </c>
      <c r="AV338" s="26">
        <v>4</v>
      </c>
      <c r="AW338" s="26">
        <v>13</v>
      </c>
      <c r="AX338" s="26">
        <v>30</v>
      </c>
      <c r="AY338" s="26">
        <v>22</v>
      </c>
      <c r="AZ338" s="26">
        <v>22</v>
      </c>
      <c r="BA338" s="226"/>
      <c r="BB338" s="42" t="s">
        <v>73</v>
      </c>
      <c r="BC338" s="41">
        <v>22</v>
      </c>
      <c r="BD338" s="26">
        <v>13</v>
      </c>
      <c r="BE338" s="26">
        <v>0</v>
      </c>
      <c r="BF338" s="41">
        <v>2</v>
      </c>
      <c r="BG338" s="41">
        <v>1</v>
      </c>
      <c r="BH338" s="41">
        <v>24</v>
      </c>
      <c r="BI338" s="41">
        <v>14</v>
      </c>
      <c r="BJ338" s="226"/>
      <c r="BK338" s="42" t="s">
        <v>73</v>
      </c>
      <c r="BL338" s="41">
        <v>378</v>
      </c>
      <c r="BM338" s="41">
        <v>1</v>
      </c>
      <c r="BN338" s="41">
        <v>205</v>
      </c>
      <c r="BO338" s="41">
        <v>154</v>
      </c>
      <c r="BP338" s="41">
        <v>80</v>
      </c>
      <c r="BQ338" s="41">
        <v>223</v>
      </c>
      <c r="BR338" s="41">
        <v>432</v>
      </c>
      <c r="BS338" s="41">
        <v>201</v>
      </c>
      <c r="BT338" s="41">
        <v>0</v>
      </c>
      <c r="BU338" s="41">
        <v>22</v>
      </c>
      <c r="BV338" s="41">
        <v>10</v>
      </c>
      <c r="BW338" s="41">
        <v>27</v>
      </c>
      <c r="BX338" s="79"/>
      <c r="BY338" s="80" t="s">
        <v>204</v>
      </c>
      <c r="BZ338" s="80" t="s">
        <v>2621</v>
      </c>
      <c r="CA338" s="78">
        <v>710</v>
      </c>
    </row>
    <row r="339" spans="1:79">
      <c r="A339" s="226" t="s">
        <v>205</v>
      </c>
      <c r="B339" s="148" t="s">
        <v>90</v>
      </c>
      <c r="C339" s="71">
        <v>2009</v>
      </c>
      <c r="D339" s="71">
        <v>1077</v>
      </c>
      <c r="E339" s="71">
        <v>1752</v>
      </c>
      <c r="F339" s="71">
        <v>881</v>
      </c>
      <c r="G339" s="71">
        <v>1613</v>
      </c>
      <c r="H339" s="71">
        <v>888</v>
      </c>
      <c r="I339" s="71">
        <v>1165</v>
      </c>
      <c r="J339" s="71">
        <v>606</v>
      </c>
      <c r="K339" s="71">
        <v>940</v>
      </c>
      <c r="L339" s="71">
        <v>501</v>
      </c>
      <c r="M339" s="146">
        <v>7479</v>
      </c>
      <c r="N339" s="146">
        <v>3953</v>
      </c>
      <c r="O339" s="226" t="s">
        <v>205</v>
      </c>
      <c r="P339" s="148" t="s">
        <v>90</v>
      </c>
      <c r="Q339" s="71">
        <v>177</v>
      </c>
      <c r="R339" s="71">
        <v>85</v>
      </c>
      <c r="S339" s="71">
        <v>137</v>
      </c>
      <c r="T339" s="71">
        <v>61</v>
      </c>
      <c r="U339" s="71">
        <v>117</v>
      </c>
      <c r="V339" s="71">
        <v>56</v>
      </c>
      <c r="W339" s="71">
        <v>78</v>
      </c>
      <c r="X339" s="71">
        <v>35</v>
      </c>
      <c r="Y339" s="71">
        <v>23</v>
      </c>
      <c r="Z339" s="71">
        <v>13</v>
      </c>
      <c r="AA339" s="146">
        <v>532</v>
      </c>
      <c r="AB339" s="146">
        <v>250</v>
      </c>
      <c r="AC339" s="226" t="s">
        <v>205</v>
      </c>
      <c r="AD339" s="148" t="s">
        <v>90</v>
      </c>
      <c r="AE339" s="31">
        <v>55</v>
      </c>
      <c r="AF339" s="31">
        <v>57</v>
      </c>
      <c r="AG339" s="31">
        <v>52</v>
      </c>
      <c r="AH339" s="31">
        <v>50</v>
      </c>
      <c r="AI339" s="31">
        <v>45</v>
      </c>
      <c r="AJ339" s="146">
        <v>259</v>
      </c>
      <c r="AK339" s="125">
        <v>202</v>
      </c>
      <c r="AL339" s="71">
        <v>196</v>
      </c>
      <c r="AM339" s="71">
        <v>36</v>
      </c>
      <c r="AN339" s="71">
        <v>2</v>
      </c>
      <c r="AO339" s="71">
        <v>47</v>
      </c>
      <c r="AP339" s="226" t="s">
        <v>205</v>
      </c>
      <c r="AQ339" s="148" t="s">
        <v>90</v>
      </c>
      <c r="AR339" s="71">
        <v>36</v>
      </c>
      <c r="AS339" s="71">
        <v>2510</v>
      </c>
      <c r="AT339" s="71">
        <v>392</v>
      </c>
      <c r="AU339" s="71">
        <v>132</v>
      </c>
      <c r="AV339" s="71">
        <v>49</v>
      </c>
      <c r="AW339" s="71">
        <v>72</v>
      </c>
      <c r="AX339" s="71">
        <v>210</v>
      </c>
      <c r="AY339" s="71">
        <v>170</v>
      </c>
      <c r="AZ339" s="71">
        <v>167</v>
      </c>
      <c r="BA339" s="226" t="s">
        <v>205</v>
      </c>
      <c r="BB339" s="148" t="s">
        <v>90</v>
      </c>
      <c r="BC339" s="152">
        <v>195</v>
      </c>
      <c r="BD339" s="71">
        <v>132</v>
      </c>
      <c r="BE339" s="71">
        <v>16</v>
      </c>
      <c r="BF339" s="152">
        <v>21</v>
      </c>
      <c r="BG339" s="32">
        <v>16</v>
      </c>
      <c r="BH339" s="152">
        <v>216</v>
      </c>
      <c r="BI339" s="152">
        <v>148</v>
      </c>
      <c r="BJ339" s="226" t="s">
        <v>205</v>
      </c>
      <c r="BK339" s="148" t="s">
        <v>90</v>
      </c>
      <c r="BL339" s="71">
        <v>339</v>
      </c>
      <c r="BM339" s="71">
        <v>72</v>
      </c>
      <c r="BN339" s="71">
        <v>820</v>
      </c>
      <c r="BO339" s="71">
        <v>590</v>
      </c>
      <c r="BP339" s="71">
        <v>57</v>
      </c>
      <c r="BQ339" s="71">
        <v>319</v>
      </c>
      <c r="BR339" s="71">
        <v>481</v>
      </c>
      <c r="BS339" s="71">
        <v>284</v>
      </c>
      <c r="BT339" s="71">
        <v>13</v>
      </c>
      <c r="BU339" s="71">
        <v>32</v>
      </c>
      <c r="BV339" s="71">
        <v>23</v>
      </c>
      <c r="BW339" s="71">
        <v>82</v>
      </c>
      <c r="BX339" s="79"/>
      <c r="BY339" s="80" t="s">
        <v>205</v>
      </c>
      <c r="BZ339" s="80" t="s">
        <v>2622</v>
      </c>
      <c r="CA339" s="78">
        <v>7005</v>
      </c>
    </row>
    <row r="340" spans="1:79">
      <c r="A340" s="226"/>
      <c r="B340" s="148" t="s">
        <v>91</v>
      </c>
      <c r="C340" s="71">
        <v>595</v>
      </c>
      <c r="D340" s="71">
        <v>299</v>
      </c>
      <c r="E340" s="71">
        <v>590</v>
      </c>
      <c r="F340" s="71">
        <v>292</v>
      </c>
      <c r="G340" s="71">
        <v>570</v>
      </c>
      <c r="H340" s="71">
        <v>293</v>
      </c>
      <c r="I340" s="71">
        <v>524</v>
      </c>
      <c r="J340" s="71">
        <v>246</v>
      </c>
      <c r="K340" s="71">
        <v>463</v>
      </c>
      <c r="L340" s="71">
        <v>240</v>
      </c>
      <c r="M340" s="146">
        <v>2742</v>
      </c>
      <c r="N340" s="146">
        <v>1370</v>
      </c>
      <c r="O340" s="226"/>
      <c r="P340" s="148" t="s">
        <v>91</v>
      </c>
      <c r="Q340" s="71">
        <v>42</v>
      </c>
      <c r="R340" s="71">
        <v>17</v>
      </c>
      <c r="S340" s="71">
        <v>37</v>
      </c>
      <c r="T340" s="71">
        <v>15</v>
      </c>
      <c r="U340" s="71">
        <v>24</v>
      </c>
      <c r="V340" s="71">
        <v>14</v>
      </c>
      <c r="W340" s="71">
        <v>25</v>
      </c>
      <c r="X340" s="71">
        <v>6</v>
      </c>
      <c r="Y340" s="71">
        <v>12</v>
      </c>
      <c r="Z340" s="71">
        <v>5</v>
      </c>
      <c r="AA340" s="146">
        <v>140</v>
      </c>
      <c r="AB340" s="146">
        <v>57</v>
      </c>
      <c r="AC340" s="226"/>
      <c r="AD340" s="148" t="s">
        <v>91</v>
      </c>
      <c r="AE340" s="31">
        <v>19</v>
      </c>
      <c r="AF340" s="31">
        <v>18</v>
      </c>
      <c r="AG340" s="31">
        <v>18</v>
      </c>
      <c r="AH340" s="31">
        <v>17</v>
      </c>
      <c r="AI340" s="31">
        <v>16</v>
      </c>
      <c r="AJ340" s="146">
        <v>88</v>
      </c>
      <c r="AK340" s="125">
        <v>86</v>
      </c>
      <c r="AL340" s="71">
        <v>84</v>
      </c>
      <c r="AM340" s="71">
        <v>79</v>
      </c>
      <c r="AN340" s="71">
        <v>0</v>
      </c>
      <c r="AO340" s="71">
        <v>13</v>
      </c>
      <c r="AP340" s="226"/>
      <c r="AQ340" s="148" t="s">
        <v>91</v>
      </c>
      <c r="AR340" s="71">
        <v>22</v>
      </c>
      <c r="AS340" s="71">
        <v>1025</v>
      </c>
      <c r="AT340" s="71">
        <v>344</v>
      </c>
      <c r="AU340" s="71">
        <v>11</v>
      </c>
      <c r="AV340" s="71">
        <v>0</v>
      </c>
      <c r="AW340" s="71">
        <v>63</v>
      </c>
      <c r="AX340" s="71">
        <v>86</v>
      </c>
      <c r="AY340" s="71">
        <v>82</v>
      </c>
      <c r="AZ340" s="71">
        <v>78</v>
      </c>
      <c r="BA340" s="226"/>
      <c r="BB340" s="148" t="s">
        <v>91</v>
      </c>
      <c r="BC340" s="152">
        <v>84</v>
      </c>
      <c r="BD340" s="71">
        <v>75</v>
      </c>
      <c r="BE340" s="71">
        <v>16</v>
      </c>
      <c r="BF340" s="152">
        <v>9</v>
      </c>
      <c r="BG340" s="32">
        <v>1</v>
      </c>
      <c r="BH340" s="152">
        <v>93</v>
      </c>
      <c r="BI340" s="152">
        <v>76</v>
      </c>
      <c r="BJ340" s="226"/>
      <c r="BK340" s="148" t="s">
        <v>91</v>
      </c>
      <c r="BL340" s="71">
        <v>31</v>
      </c>
      <c r="BM340" s="71">
        <v>0</v>
      </c>
      <c r="BN340" s="71">
        <v>385</v>
      </c>
      <c r="BO340" s="71">
        <v>266</v>
      </c>
      <c r="BP340" s="71">
        <v>106</v>
      </c>
      <c r="BQ340" s="71">
        <v>110</v>
      </c>
      <c r="BR340" s="71">
        <v>386</v>
      </c>
      <c r="BS340" s="71">
        <v>196</v>
      </c>
      <c r="BT340" s="71">
        <v>19</v>
      </c>
      <c r="BU340" s="71">
        <v>25</v>
      </c>
      <c r="BV340" s="71">
        <v>13</v>
      </c>
      <c r="BW340" s="71">
        <v>5</v>
      </c>
      <c r="BX340" s="79"/>
      <c r="BY340" s="80" t="s">
        <v>205</v>
      </c>
      <c r="BZ340" s="80" t="s">
        <v>2623</v>
      </c>
      <c r="CA340" s="78">
        <v>3148</v>
      </c>
    </row>
    <row r="341" spans="1:79">
      <c r="A341" s="226"/>
      <c r="B341" s="25" t="s">
        <v>73</v>
      </c>
      <c r="C341" s="26">
        <v>2604</v>
      </c>
      <c r="D341" s="26">
        <v>1376</v>
      </c>
      <c r="E341" s="26">
        <v>2342</v>
      </c>
      <c r="F341" s="26">
        <v>1173</v>
      </c>
      <c r="G341" s="26">
        <v>2183</v>
      </c>
      <c r="H341" s="26">
        <v>1181</v>
      </c>
      <c r="I341" s="26">
        <v>1689</v>
      </c>
      <c r="J341" s="26">
        <v>852</v>
      </c>
      <c r="K341" s="26">
        <v>1403</v>
      </c>
      <c r="L341" s="26">
        <v>741</v>
      </c>
      <c r="M341" s="41">
        <v>10221</v>
      </c>
      <c r="N341" s="41">
        <v>5323</v>
      </c>
      <c r="O341" s="226"/>
      <c r="P341" s="42" t="s">
        <v>73</v>
      </c>
      <c r="Q341" s="26">
        <v>219</v>
      </c>
      <c r="R341" s="26">
        <v>102</v>
      </c>
      <c r="S341" s="26">
        <v>174</v>
      </c>
      <c r="T341" s="26">
        <v>76</v>
      </c>
      <c r="U341" s="26">
        <v>141</v>
      </c>
      <c r="V341" s="26">
        <v>70</v>
      </c>
      <c r="W341" s="26">
        <v>103</v>
      </c>
      <c r="X341" s="26">
        <v>41</v>
      </c>
      <c r="Y341" s="26">
        <v>35</v>
      </c>
      <c r="Z341" s="26">
        <v>18</v>
      </c>
      <c r="AA341" s="41">
        <v>672</v>
      </c>
      <c r="AB341" s="41">
        <v>307</v>
      </c>
      <c r="AC341" s="226"/>
      <c r="AD341" s="42" t="s">
        <v>73</v>
      </c>
      <c r="AE341" s="41">
        <v>74</v>
      </c>
      <c r="AF341" s="41">
        <v>75</v>
      </c>
      <c r="AG341" s="41">
        <v>70</v>
      </c>
      <c r="AH341" s="41">
        <v>67</v>
      </c>
      <c r="AI341" s="41">
        <v>61</v>
      </c>
      <c r="AJ341" s="41">
        <v>347</v>
      </c>
      <c r="AK341" s="26">
        <v>288</v>
      </c>
      <c r="AL341" s="26">
        <v>280</v>
      </c>
      <c r="AM341" s="26">
        <v>115</v>
      </c>
      <c r="AN341" s="26">
        <v>2</v>
      </c>
      <c r="AO341" s="26">
        <v>60</v>
      </c>
      <c r="AP341" s="226"/>
      <c r="AQ341" s="42" t="s">
        <v>73</v>
      </c>
      <c r="AR341" s="26">
        <v>58</v>
      </c>
      <c r="AS341" s="26">
        <v>3535</v>
      </c>
      <c r="AT341" s="26">
        <v>736</v>
      </c>
      <c r="AU341" s="26">
        <v>143</v>
      </c>
      <c r="AV341" s="26">
        <v>49</v>
      </c>
      <c r="AW341" s="26">
        <v>135</v>
      </c>
      <c r="AX341" s="26">
        <v>296</v>
      </c>
      <c r="AY341" s="26">
        <v>252</v>
      </c>
      <c r="AZ341" s="26">
        <v>245</v>
      </c>
      <c r="BA341" s="226"/>
      <c r="BB341" s="42" t="s">
        <v>73</v>
      </c>
      <c r="BC341" s="41">
        <v>279</v>
      </c>
      <c r="BD341" s="26">
        <v>207</v>
      </c>
      <c r="BE341" s="26">
        <v>32</v>
      </c>
      <c r="BF341" s="41">
        <v>30</v>
      </c>
      <c r="BG341" s="41">
        <v>17</v>
      </c>
      <c r="BH341" s="41">
        <v>309</v>
      </c>
      <c r="BI341" s="41">
        <v>224</v>
      </c>
      <c r="BJ341" s="226"/>
      <c r="BK341" s="42" t="s">
        <v>73</v>
      </c>
      <c r="BL341" s="41">
        <v>370</v>
      </c>
      <c r="BM341" s="41">
        <v>72</v>
      </c>
      <c r="BN341" s="41">
        <v>1205</v>
      </c>
      <c r="BO341" s="41">
        <v>856</v>
      </c>
      <c r="BP341" s="41">
        <v>163</v>
      </c>
      <c r="BQ341" s="41">
        <v>429</v>
      </c>
      <c r="BR341" s="41">
        <v>867</v>
      </c>
      <c r="BS341" s="41">
        <v>480</v>
      </c>
      <c r="BT341" s="41">
        <v>32</v>
      </c>
      <c r="BU341" s="41">
        <v>57</v>
      </c>
      <c r="BV341" s="41">
        <v>36</v>
      </c>
      <c r="BW341" s="41">
        <v>87</v>
      </c>
      <c r="BX341" s="79"/>
      <c r="BY341" s="80" t="s">
        <v>205</v>
      </c>
      <c r="BZ341" s="80" t="s">
        <v>2624</v>
      </c>
      <c r="CA341" s="78">
        <v>10153</v>
      </c>
    </row>
    <row r="342" spans="1:79">
      <c r="A342" s="226" t="s">
        <v>206</v>
      </c>
      <c r="B342" s="148" t="s">
        <v>90</v>
      </c>
      <c r="C342" s="71">
        <v>75</v>
      </c>
      <c r="D342" s="71">
        <v>43</v>
      </c>
      <c r="E342" s="71">
        <v>83</v>
      </c>
      <c r="F342" s="71">
        <v>43</v>
      </c>
      <c r="G342" s="71">
        <v>67</v>
      </c>
      <c r="H342" s="71">
        <v>42</v>
      </c>
      <c r="I342" s="71">
        <v>72</v>
      </c>
      <c r="J342" s="71">
        <v>35</v>
      </c>
      <c r="K342" s="71">
        <v>57</v>
      </c>
      <c r="L342" s="71">
        <v>27</v>
      </c>
      <c r="M342" s="146">
        <v>354</v>
      </c>
      <c r="N342" s="146">
        <v>190</v>
      </c>
      <c r="O342" s="226" t="s">
        <v>206</v>
      </c>
      <c r="P342" s="148" t="s">
        <v>90</v>
      </c>
      <c r="Q342" s="71">
        <v>8</v>
      </c>
      <c r="R342" s="71">
        <v>6</v>
      </c>
      <c r="S342" s="71">
        <v>8</v>
      </c>
      <c r="T342" s="71">
        <v>1</v>
      </c>
      <c r="U342" s="71">
        <v>1</v>
      </c>
      <c r="V342" s="71">
        <v>0</v>
      </c>
      <c r="W342" s="71">
        <v>0</v>
      </c>
      <c r="X342" s="71">
        <v>0</v>
      </c>
      <c r="Y342" s="71">
        <v>3</v>
      </c>
      <c r="Z342" s="71">
        <v>1</v>
      </c>
      <c r="AA342" s="146">
        <v>20</v>
      </c>
      <c r="AB342" s="146">
        <v>8</v>
      </c>
      <c r="AC342" s="226" t="s">
        <v>206</v>
      </c>
      <c r="AD342" s="148" t="s">
        <v>90</v>
      </c>
      <c r="AE342" s="31">
        <v>3</v>
      </c>
      <c r="AF342" s="31">
        <v>3</v>
      </c>
      <c r="AG342" s="31">
        <v>3</v>
      </c>
      <c r="AH342" s="31">
        <v>3</v>
      </c>
      <c r="AI342" s="31">
        <v>3</v>
      </c>
      <c r="AJ342" s="146">
        <v>15</v>
      </c>
      <c r="AK342" s="125">
        <v>14</v>
      </c>
      <c r="AL342" s="71">
        <v>9</v>
      </c>
      <c r="AM342" s="71">
        <v>5</v>
      </c>
      <c r="AN342" s="71">
        <v>0</v>
      </c>
      <c r="AO342" s="71">
        <v>3</v>
      </c>
      <c r="AP342" s="226" t="s">
        <v>206</v>
      </c>
      <c r="AQ342" s="148" t="s">
        <v>90</v>
      </c>
      <c r="AR342" s="71">
        <v>0</v>
      </c>
      <c r="AS342" s="71">
        <v>246</v>
      </c>
      <c r="AT342" s="71">
        <v>0</v>
      </c>
      <c r="AU342" s="71">
        <v>0</v>
      </c>
      <c r="AV342" s="71">
        <v>0</v>
      </c>
      <c r="AW342" s="71">
        <v>5</v>
      </c>
      <c r="AX342" s="71">
        <v>16</v>
      </c>
      <c r="AY342" s="71">
        <v>13</v>
      </c>
      <c r="AZ342" s="71">
        <v>12</v>
      </c>
      <c r="BA342" s="226" t="s">
        <v>206</v>
      </c>
      <c r="BB342" s="148" t="s">
        <v>90</v>
      </c>
      <c r="BC342" s="152">
        <v>12</v>
      </c>
      <c r="BD342" s="71">
        <v>6</v>
      </c>
      <c r="BE342" s="71">
        <v>2</v>
      </c>
      <c r="BF342" s="152">
        <v>2</v>
      </c>
      <c r="BG342" s="32">
        <v>1</v>
      </c>
      <c r="BH342" s="152">
        <v>14</v>
      </c>
      <c r="BI342" s="152">
        <v>7</v>
      </c>
      <c r="BJ342" s="226" t="s">
        <v>206</v>
      </c>
      <c r="BK342" s="148" t="s">
        <v>90</v>
      </c>
      <c r="BL342" s="71">
        <v>142</v>
      </c>
      <c r="BM342" s="71">
        <v>72</v>
      </c>
      <c r="BN342" s="71">
        <v>69</v>
      </c>
      <c r="BO342" s="71">
        <v>49</v>
      </c>
      <c r="BP342" s="71">
        <v>59</v>
      </c>
      <c r="BQ342" s="71">
        <v>76</v>
      </c>
      <c r="BR342" s="71">
        <v>75</v>
      </c>
      <c r="BS342" s="71">
        <v>47</v>
      </c>
      <c r="BT342" s="71">
        <v>12</v>
      </c>
      <c r="BU342" s="71">
        <v>25</v>
      </c>
      <c r="BV342" s="71">
        <v>9</v>
      </c>
      <c r="BW342" s="71">
        <v>9</v>
      </c>
      <c r="BX342" s="79"/>
      <c r="BY342" s="80" t="s">
        <v>206</v>
      </c>
      <c r="BZ342" s="80" t="s">
        <v>2625</v>
      </c>
      <c r="CA342" s="78">
        <v>492</v>
      </c>
    </row>
    <row r="343" spans="1:79">
      <c r="A343" s="226"/>
      <c r="B343" s="148" t="s">
        <v>91</v>
      </c>
      <c r="C343" s="71">
        <v>0</v>
      </c>
      <c r="D343" s="71">
        <v>0</v>
      </c>
      <c r="E343" s="71">
        <v>0</v>
      </c>
      <c r="F343" s="71">
        <v>0</v>
      </c>
      <c r="G343" s="71">
        <v>0</v>
      </c>
      <c r="H343" s="71">
        <v>0</v>
      </c>
      <c r="I343" s="71">
        <v>0</v>
      </c>
      <c r="J343" s="71">
        <v>0</v>
      </c>
      <c r="K343" s="71">
        <v>0</v>
      </c>
      <c r="L343" s="71">
        <v>0</v>
      </c>
      <c r="M343" s="146">
        <v>0</v>
      </c>
      <c r="N343" s="146">
        <v>0</v>
      </c>
      <c r="O343" s="226"/>
      <c r="P343" s="148" t="s">
        <v>91</v>
      </c>
      <c r="Q343" s="71">
        <v>0</v>
      </c>
      <c r="R343" s="71">
        <v>0</v>
      </c>
      <c r="S343" s="71">
        <v>0</v>
      </c>
      <c r="T343" s="71">
        <v>0</v>
      </c>
      <c r="U343" s="71">
        <v>0</v>
      </c>
      <c r="V343" s="71">
        <v>0</v>
      </c>
      <c r="W343" s="71">
        <v>0</v>
      </c>
      <c r="X343" s="71">
        <v>0</v>
      </c>
      <c r="Y343" s="71">
        <v>0</v>
      </c>
      <c r="Z343" s="71">
        <v>0</v>
      </c>
      <c r="AA343" s="146">
        <v>0</v>
      </c>
      <c r="AB343" s="146">
        <v>0</v>
      </c>
      <c r="AC343" s="226"/>
      <c r="AD343" s="148" t="s">
        <v>91</v>
      </c>
      <c r="AE343" s="31">
        <v>0</v>
      </c>
      <c r="AF343" s="31">
        <v>0</v>
      </c>
      <c r="AG343" s="31">
        <v>0</v>
      </c>
      <c r="AH343" s="31">
        <v>0</v>
      </c>
      <c r="AI343" s="31">
        <v>0</v>
      </c>
      <c r="AJ343" s="146">
        <v>0</v>
      </c>
      <c r="AK343" s="125">
        <v>0</v>
      </c>
      <c r="AL343" s="71">
        <v>0</v>
      </c>
      <c r="AM343" s="71">
        <v>0</v>
      </c>
      <c r="AN343" s="71">
        <v>0</v>
      </c>
      <c r="AO343" s="71">
        <v>0</v>
      </c>
      <c r="AP343" s="226"/>
      <c r="AQ343" s="148" t="s">
        <v>91</v>
      </c>
      <c r="AR343" s="71">
        <v>0</v>
      </c>
      <c r="AS343" s="71">
        <v>0</v>
      </c>
      <c r="AT343" s="71">
        <v>0</v>
      </c>
      <c r="AU343" s="71">
        <v>0</v>
      </c>
      <c r="AV343" s="71">
        <v>0</v>
      </c>
      <c r="AW343" s="71">
        <v>0</v>
      </c>
      <c r="AX343" s="71">
        <v>0</v>
      </c>
      <c r="AY343" s="71">
        <v>0</v>
      </c>
      <c r="AZ343" s="71">
        <v>0</v>
      </c>
      <c r="BA343" s="226"/>
      <c r="BB343" s="148" t="s">
        <v>91</v>
      </c>
      <c r="BC343" s="152">
        <v>0</v>
      </c>
      <c r="BD343" s="71">
        <v>0</v>
      </c>
      <c r="BE343" s="71">
        <v>0</v>
      </c>
      <c r="BF343" s="152">
        <v>0</v>
      </c>
      <c r="BG343" s="32">
        <v>0</v>
      </c>
      <c r="BH343" s="152">
        <v>0</v>
      </c>
      <c r="BI343" s="152">
        <v>0</v>
      </c>
      <c r="BJ343" s="226"/>
      <c r="BK343" s="148" t="s">
        <v>91</v>
      </c>
      <c r="BL343" s="71">
        <v>0</v>
      </c>
      <c r="BM343" s="71">
        <v>0</v>
      </c>
      <c r="BN343" s="71">
        <v>0</v>
      </c>
      <c r="BO343" s="71">
        <v>0</v>
      </c>
      <c r="BP343" s="71">
        <v>0</v>
      </c>
      <c r="BQ343" s="71">
        <v>0</v>
      </c>
      <c r="BR343" s="71">
        <v>0</v>
      </c>
      <c r="BS343" s="71">
        <v>0</v>
      </c>
      <c r="BT343" s="71">
        <v>0</v>
      </c>
      <c r="BU343" s="71">
        <v>0</v>
      </c>
      <c r="BV343" s="71">
        <v>0</v>
      </c>
      <c r="BW343" s="71">
        <v>0</v>
      </c>
      <c r="BX343" s="79"/>
      <c r="BY343" s="80" t="s">
        <v>206</v>
      </c>
      <c r="BZ343" s="80" t="s">
        <v>2626</v>
      </c>
      <c r="CA343" s="78">
        <v>0</v>
      </c>
    </row>
    <row r="344" spans="1:79">
      <c r="A344" s="226"/>
      <c r="B344" s="25" t="s">
        <v>73</v>
      </c>
      <c r="C344" s="26">
        <v>75</v>
      </c>
      <c r="D344" s="26">
        <v>43</v>
      </c>
      <c r="E344" s="26">
        <v>83</v>
      </c>
      <c r="F344" s="26">
        <v>43</v>
      </c>
      <c r="G344" s="26">
        <v>67</v>
      </c>
      <c r="H344" s="26">
        <v>42</v>
      </c>
      <c r="I344" s="26">
        <v>72</v>
      </c>
      <c r="J344" s="26">
        <v>35</v>
      </c>
      <c r="K344" s="26">
        <v>57</v>
      </c>
      <c r="L344" s="26">
        <v>27</v>
      </c>
      <c r="M344" s="41">
        <v>354</v>
      </c>
      <c r="N344" s="41">
        <v>190</v>
      </c>
      <c r="O344" s="226"/>
      <c r="P344" s="42" t="s">
        <v>73</v>
      </c>
      <c r="Q344" s="26">
        <v>8</v>
      </c>
      <c r="R344" s="26">
        <v>6</v>
      </c>
      <c r="S344" s="26">
        <v>8</v>
      </c>
      <c r="T344" s="26">
        <v>1</v>
      </c>
      <c r="U344" s="26">
        <v>1</v>
      </c>
      <c r="V344" s="26">
        <v>0</v>
      </c>
      <c r="W344" s="26">
        <v>0</v>
      </c>
      <c r="X344" s="26">
        <v>0</v>
      </c>
      <c r="Y344" s="26">
        <v>3</v>
      </c>
      <c r="Z344" s="26">
        <v>1</v>
      </c>
      <c r="AA344" s="41">
        <v>20</v>
      </c>
      <c r="AB344" s="41">
        <v>8</v>
      </c>
      <c r="AC344" s="226"/>
      <c r="AD344" s="42" t="s">
        <v>73</v>
      </c>
      <c r="AE344" s="41">
        <v>3</v>
      </c>
      <c r="AF344" s="41">
        <v>3</v>
      </c>
      <c r="AG344" s="41">
        <v>3</v>
      </c>
      <c r="AH344" s="41">
        <v>3</v>
      </c>
      <c r="AI344" s="41">
        <v>3</v>
      </c>
      <c r="AJ344" s="41">
        <v>15</v>
      </c>
      <c r="AK344" s="26">
        <v>14</v>
      </c>
      <c r="AL344" s="26">
        <v>9</v>
      </c>
      <c r="AM344" s="26">
        <v>5</v>
      </c>
      <c r="AN344" s="26">
        <v>0</v>
      </c>
      <c r="AO344" s="26">
        <v>3</v>
      </c>
      <c r="AP344" s="226"/>
      <c r="AQ344" s="42" t="s">
        <v>73</v>
      </c>
      <c r="AR344" s="26">
        <v>0</v>
      </c>
      <c r="AS344" s="26">
        <v>246</v>
      </c>
      <c r="AT344" s="26">
        <v>0</v>
      </c>
      <c r="AU344" s="26">
        <v>0</v>
      </c>
      <c r="AV344" s="26">
        <v>0</v>
      </c>
      <c r="AW344" s="26">
        <v>5</v>
      </c>
      <c r="AX344" s="26">
        <v>16</v>
      </c>
      <c r="AY344" s="26">
        <v>13</v>
      </c>
      <c r="AZ344" s="26">
        <v>12</v>
      </c>
      <c r="BA344" s="226"/>
      <c r="BB344" s="42" t="s">
        <v>73</v>
      </c>
      <c r="BC344" s="41">
        <v>12</v>
      </c>
      <c r="BD344" s="26">
        <v>6</v>
      </c>
      <c r="BE344" s="26">
        <v>2</v>
      </c>
      <c r="BF344" s="41">
        <v>2</v>
      </c>
      <c r="BG344" s="41">
        <v>1</v>
      </c>
      <c r="BH344" s="41">
        <v>14</v>
      </c>
      <c r="BI344" s="41">
        <v>7</v>
      </c>
      <c r="BJ344" s="226"/>
      <c r="BK344" s="42" t="s">
        <v>73</v>
      </c>
      <c r="BL344" s="41">
        <v>142</v>
      </c>
      <c r="BM344" s="41">
        <v>72</v>
      </c>
      <c r="BN344" s="41">
        <v>69</v>
      </c>
      <c r="BO344" s="41">
        <v>49</v>
      </c>
      <c r="BP344" s="41">
        <v>59</v>
      </c>
      <c r="BQ344" s="41">
        <v>76</v>
      </c>
      <c r="BR344" s="41">
        <v>75</v>
      </c>
      <c r="BS344" s="41">
        <v>47</v>
      </c>
      <c r="BT344" s="41">
        <v>12</v>
      </c>
      <c r="BU344" s="41">
        <v>25</v>
      </c>
      <c r="BV344" s="41">
        <v>9</v>
      </c>
      <c r="BW344" s="41">
        <v>9</v>
      </c>
      <c r="BX344" s="79"/>
      <c r="BY344" s="80" t="s">
        <v>206</v>
      </c>
      <c r="BZ344" s="80" t="s">
        <v>2627</v>
      </c>
      <c r="CA344" s="78">
        <v>492</v>
      </c>
    </row>
    <row r="345" spans="1:79">
      <c r="A345" s="35" t="s">
        <v>110</v>
      </c>
      <c r="B345" s="33"/>
      <c r="C345" s="146"/>
      <c r="D345" s="146"/>
      <c r="E345" s="146"/>
      <c r="F345" s="146"/>
      <c r="G345" s="146"/>
      <c r="H345" s="146"/>
      <c r="I345" s="146"/>
      <c r="J345" s="146"/>
      <c r="K345" s="146"/>
      <c r="L345" s="146"/>
      <c r="M345" s="146"/>
      <c r="N345" s="146"/>
      <c r="O345" s="35" t="s">
        <v>110</v>
      </c>
      <c r="P345" s="33"/>
      <c r="Q345" s="146"/>
      <c r="R345" s="146"/>
      <c r="S345" s="146"/>
      <c r="T345" s="146"/>
      <c r="U345" s="146"/>
      <c r="V345" s="146"/>
      <c r="W345" s="146"/>
      <c r="X345" s="146"/>
      <c r="Y345" s="146"/>
      <c r="Z345" s="146"/>
      <c r="AA345" s="146"/>
      <c r="AB345" s="146"/>
      <c r="AC345" s="35" t="s">
        <v>110</v>
      </c>
      <c r="AD345" s="33"/>
      <c r="AE345" s="146"/>
      <c r="AF345" s="146"/>
      <c r="AG345" s="146"/>
      <c r="AH345" s="146"/>
      <c r="AI345" s="146"/>
      <c r="AJ345" s="146"/>
      <c r="AK345" s="146"/>
      <c r="AL345" s="146"/>
      <c r="AM345" s="146"/>
      <c r="AN345" s="146"/>
      <c r="AO345" s="146"/>
      <c r="AP345" s="35" t="s">
        <v>110</v>
      </c>
      <c r="AQ345" s="35"/>
      <c r="AR345" s="146"/>
      <c r="AS345" s="146"/>
      <c r="AT345" s="146"/>
      <c r="AU345" s="146"/>
      <c r="AV345" s="146"/>
      <c r="AW345" s="146"/>
      <c r="AX345" s="146"/>
      <c r="AY345" s="146"/>
      <c r="AZ345" s="146"/>
      <c r="BA345" s="35" t="s">
        <v>110</v>
      </c>
      <c r="BB345" s="148"/>
      <c r="BC345" s="152"/>
      <c r="BD345" s="32"/>
      <c r="BE345" s="32"/>
      <c r="BF345" s="152"/>
      <c r="BG345" s="32"/>
      <c r="BH345" s="32"/>
      <c r="BI345" s="32"/>
      <c r="BJ345" s="35" t="s">
        <v>110</v>
      </c>
      <c r="BK345" s="35"/>
      <c r="BL345" s="146"/>
      <c r="BM345" s="146"/>
      <c r="BN345" s="146"/>
      <c r="BO345" s="146"/>
      <c r="BP345" s="146"/>
      <c r="BQ345" s="146"/>
      <c r="BR345" s="146"/>
      <c r="BS345" s="146"/>
      <c r="BT345" s="146"/>
      <c r="BU345" s="146"/>
      <c r="BV345" s="146"/>
      <c r="BW345" s="146"/>
      <c r="BX345" s="79"/>
      <c r="BY345" s="80" t="str">
        <f>IF(A345="",BY344,A345)</f>
        <v>ITASY</v>
      </c>
      <c r="BZ345" s="80" t="str">
        <f>BY345&amp;B345</f>
        <v>ITASY</v>
      </c>
      <c r="CA345" s="78">
        <f>(AR345+2*AS345+3*AT345+4*AU345+5*AV345)</f>
        <v>0</v>
      </c>
    </row>
    <row r="346" spans="1:79">
      <c r="A346" s="226" t="s">
        <v>207</v>
      </c>
      <c r="B346" s="148" t="s">
        <v>90</v>
      </c>
      <c r="C346" s="71">
        <v>3765</v>
      </c>
      <c r="D346" s="71">
        <v>1826</v>
      </c>
      <c r="E346" s="71">
        <v>3071</v>
      </c>
      <c r="F346" s="71">
        <v>1470</v>
      </c>
      <c r="G346" s="71">
        <v>2897</v>
      </c>
      <c r="H346" s="71">
        <v>1411</v>
      </c>
      <c r="I346" s="71">
        <v>2518</v>
      </c>
      <c r="J346" s="71">
        <v>1236</v>
      </c>
      <c r="K346" s="71">
        <v>1904</v>
      </c>
      <c r="L346" s="71">
        <v>977</v>
      </c>
      <c r="M346" s="146">
        <v>14155</v>
      </c>
      <c r="N346" s="146">
        <v>6920</v>
      </c>
      <c r="O346" s="243" t="s">
        <v>207</v>
      </c>
      <c r="P346" s="148" t="s">
        <v>90</v>
      </c>
      <c r="Q346" s="71">
        <v>764</v>
      </c>
      <c r="R346" s="71">
        <v>359</v>
      </c>
      <c r="S346" s="71">
        <v>544</v>
      </c>
      <c r="T346" s="71">
        <v>242</v>
      </c>
      <c r="U346" s="71">
        <v>538</v>
      </c>
      <c r="V346" s="71">
        <v>235</v>
      </c>
      <c r="W346" s="71">
        <v>434</v>
      </c>
      <c r="X346" s="71">
        <v>209</v>
      </c>
      <c r="Y346" s="71">
        <v>233</v>
      </c>
      <c r="Z346" s="71">
        <v>120</v>
      </c>
      <c r="AA346" s="146">
        <v>2513</v>
      </c>
      <c r="AB346" s="146">
        <v>1165</v>
      </c>
      <c r="AC346" s="243" t="s">
        <v>207</v>
      </c>
      <c r="AD346" s="148" t="s">
        <v>90</v>
      </c>
      <c r="AE346" s="31">
        <v>144</v>
      </c>
      <c r="AF346" s="31">
        <v>142</v>
      </c>
      <c r="AG346" s="31">
        <v>143</v>
      </c>
      <c r="AH346" s="31">
        <v>139</v>
      </c>
      <c r="AI346" s="31">
        <v>139</v>
      </c>
      <c r="AJ346" s="146">
        <v>707</v>
      </c>
      <c r="AK346" s="125">
        <v>481</v>
      </c>
      <c r="AL346" s="71">
        <v>325</v>
      </c>
      <c r="AM346" s="71">
        <v>35</v>
      </c>
      <c r="AN346" s="71">
        <v>14</v>
      </c>
      <c r="AO346" s="71">
        <v>142</v>
      </c>
      <c r="AP346" s="243" t="s">
        <v>207</v>
      </c>
      <c r="AQ346" s="148" t="s">
        <v>90</v>
      </c>
      <c r="AR346" s="71">
        <v>2</v>
      </c>
      <c r="AS346" s="71">
        <v>1709</v>
      </c>
      <c r="AT346" s="71">
        <v>1584</v>
      </c>
      <c r="AU346" s="71">
        <v>1273</v>
      </c>
      <c r="AV346" s="71">
        <v>404</v>
      </c>
      <c r="AW346" s="71">
        <v>192</v>
      </c>
      <c r="AX346" s="71">
        <v>581</v>
      </c>
      <c r="AY346" s="71">
        <v>381</v>
      </c>
      <c r="AZ346" s="71">
        <v>391</v>
      </c>
      <c r="BA346" s="243" t="s">
        <v>207</v>
      </c>
      <c r="BB346" s="148" t="s">
        <v>90</v>
      </c>
      <c r="BC346" s="152">
        <v>422</v>
      </c>
      <c r="BD346" s="71">
        <v>283</v>
      </c>
      <c r="BE346" s="71">
        <v>22</v>
      </c>
      <c r="BF346" s="152">
        <v>13</v>
      </c>
      <c r="BG346" s="32">
        <v>7</v>
      </c>
      <c r="BH346" s="152">
        <v>435</v>
      </c>
      <c r="BI346" s="152">
        <v>290</v>
      </c>
      <c r="BJ346" s="243" t="s">
        <v>207</v>
      </c>
      <c r="BK346" s="148" t="s">
        <v>90</v>
      </c>
      <c r="BL346" s="71">
        <v>2920</v>
      </c>
      <c r="BM346" s="71">
        <v>611</v>
      </c>
      <c r="BN346" s="71">
        <v>871</v>
      </c>
      <c r="BO346" s="71">
        <v>2915</v>
      </c>
      <c r="BP346" s="71">
        <v>491</v>
      </c>
      <c r="BQ346" s="71">
        <v>2845</v>
      </c>
      <c r="BR346" s="71">
        <v>3314</v>
      </c>
      <c r="BS346" s="71">
        <v>2244</v>
      </c>
      <c r="BT346" s="71">
        <v>70</v>
      </c>
      <c r="BU346" s="71">
        <v>186</v>
      </c>
      <c r="BV346" s="71">
        <v>196</v>
      </c>
      <c r="BW346" s="71">
        <v>118</v>
      </c>
      <c r="BX346" s="79"/>
      <c r="BY346" s="80" t="s">
        <v>207</v>
      </c>
      <c r="BZ346" s="80" t="s">
        <v>2631</v>
      </c>
      <c r="CA346" s="78">
        <v>15284</v>
      </c>
    </row>
    <row r="347" spans="1:79">
      <c r="A347" s="226"/>
      <c r="B347" s="148" t="s">
        <v>91</v>
      </c>
      <c r="C347" s="71">
        <v>2075</v>
      </c>
      <c r="D347" s="71">
        <v>1009</v>
      </c>
      <c r="E347" s="71">
        <v>1901</v>
      </c>
      <c r="F347" s="71">
        <v>907</v>
      </c>
      <c r="G347" s="71">
        <v>1743</v>
      </c>
      <c r="H347" s="71">
        <v>834</v>
      </c>
      <c r="I347" s="71">
        <v>1605</v>
      </c>
      <c r="J347" s="71">
        <v>751</v>
      </c>
      <c r="K347" s="71">
        <v>1313</v>
      </c>
      <c r="L347" s="71">
        <v>669</v>
      </c>
      <c r="M347" s="146">
        <v>8637</v>
      </c>
      <c r="N347" s="146">
        <v>4170</v>
      </c>
      <c r="O347" s="243"/>
      <c r="P347" s="148" t="s">
        <v>91</v>
      </c>
      <c r="Q347" s="71">
        <v>213</v>
      </c>
      <c r="R347" s="71">
        <v>83</v>
      </c>
      <c r="S347" s="71">
        <v>173</v>
      </c>
      <c r="T347" s="71">
        <v>75</v>
      </c>
      <c r="U347" s="71">
        <v>178</v>
      </c>
      <c r="V347" s="71">
        <v>70</v>
      </c>
      <c r="W347" s="71">
        <v>177</v>
      </c>
      <c r="X347" s="71">
        <v>83</v>
      </c>
      <c r="Y347" s="71">
        <v>101</v>
      </c>
      <c r="Z347" s="71">
        <v>51</v>
      </c>
      <c r="AA347" s="146">
        <v>842</v>
      </c>
      <c r="AB347" s="146">
        <v>362</v>
      </c>
      <c r="AC347" s="243"/>
      <c r="AD347" s="148" t="s">
        <v>91</v>
      </c>
      <c r="AE347" s="31">
        <v>58</v>
      </c>
      <c r="AF347" s="31">
        <v>57</v>
      </c>
      <c r="AG347" s="31">
        <v>56</v>
      </c>
      <c r="AH347" s="31">
        <v>56</v>
      </c>
      <c r="AI347" s="31">
        <v>54</v>
      </c>
      <c r="AJ347" s="146">
        <v>281</v>
      </c>
      <c r="AK347" s="125">
        <v>254</v>
      </c>
      <c r="AL347" s="71">
        <v>237</v>
      </c>
      <c r="AM347" s="71">
        <v>143</v>
      </c>
      <c r="AN347" s="71">
        <v>11</v>
      </c>
      <c r="AO347" s="71">
        <v>49</v>
      </c>
      <c r="AP347" s="243"/>
      <c r="AQ347" s="148" t="s">
        <v>91</v>
      </c>
      <c r="AR347" s="71">
        <v>52</v>
      </c>
      <c r="AS347" s="71">
        <v>1670</v>
      </c>
      <c r="AT347" s="71">
        <v>861</v>
      </c>
      <c r="AU347" s="71">
        <v>536</v>
      </c>
      <c r="AV347" s="71">
        <v>209</v>
      </c>
      <c r="AW347" s="71">
        <v>137</v>
      </c>
      <c r="AX347" s="71">
        <v>289</v>
      </c>
      <c r="AY347" s="71">
        <v>215</v>
      </c>
      <c r="AZ347" s="71">
        <v>212</v>
      </c>
      <c r="BA347" s="243"/>
      <c r="BB347" s="148" t="s">
        <v>91</v>
      </c>
      <c r="BC347" s="152">
        <v>236</v>
      </c>
      <c r="BD347" s="71">
        <v>198</v>
      </c>
      <c r="BE347" s="71">
        <v>32</v>
      </c>
      <c r="BF347" s="152">
        <v>20</v>
      </c>
      <c r="BG347" s="32">
        <v>8</v>
      </c>
      <c r="BH347" s="152">
        <v>256</v>
      </c>
      <c r="BI347" s="152">
        <v>206</v>
      </c>
      <c r="BJ347" s="243"/>
      <c r="BK347" s="148" t="s">
        <v>91</v>
      </c>
      <c r="BL347" s="71">
        <v>1056</v>
      </c>
      <c r="BM347" s="71">
        <v>110</v>
      </c>
      <c r="BN347" s="71">
        <v>383</v>
      </c>
      <c r="BO347" s="71">
        <v>621</v>
      </c>
      <c r="BP347" s="71">
        <v>156</v>
      </c>
      <c r="BQ347" s="71">
        <v>902</v>
      </c>
      <c r="BR347" s="71">
        <v>675</v>
      </c>
      <c r="BS347" s="71">
        <v>481</v>
      </c>
      <c r="BT347" s="71">
        <v>15</v>
      </c>
      <c r="BU347" s="71">
        <v>65</v>
      </c>
      <c r="BV347" s="71">
        <v>90</v>
      </c>
      <c r="BW347" s="71">
        <v>408</v>
      </c>
      <c r="BX347" s="79"/>
      <c r="BY347" s="80" t="s">
        <v>207</v>
      </c>
      <c r="BZ347" s="80" t="s">
        <v>2632</v>
      </c>
      <c r="CA347" s="78">
        <v>9164</v>
      </c>
    </row>
    <row r="348" spans="1:79">
      <c r="A348" s="226"/>
      <c r="B348" s="25" t="s">
        <v>73</v>
      </c>
      <c r="C348" s="26">
        <v>5840</v>
      </c>
      <c r="D348" s="26">
        <v>2835</v>
      </c>
      <c r="E348" s="26">
        <v>4972</v>
      </c>
      <c r="F348" s="26">
        <v>2377</v>
      </c>
      <c r="G348" s="26">
        <v>4640</v>
      </c>
      <c r="H348" s="26">
        <v>2245</v>
      </c>
      <c r="I348" s="26">
        <v>4123</v>
      </c>
      <c r="J348" s="26">
        <v>1987</v>
      </c>
      <c r="K348" s="26">
        <v>3217</v>
      </c>
      <c r="L348" s="26">
        <v>1646</v>
      </c>
      <c r="M348" s="41">
        <v>22792</v>
      </c>
      <c r="N348" s="41">
        <v>11090</v>
      </c>
      <c r="O348" s="243"/>
      <c r="P348" s="42" t="s">
        <v>73</v>
      </c>
      <c r="Q348" s="26">
        <v>977</v>
      </c>
      <c r="R348" s="26">
        <v>442</v>
      </c>
      <c r="S348" s="26">
        <v>717</v>
      </c>
      <c r="T348" s="26">
        <v>317</v>
      </c>
      <c r="U348" s="26">
        <v>716</v>
      </c>
      <c r="V348" s="26">
        <v>305</v>
      </c>
      <c r="W348" s="26">
        <v>611</v>
      </c>
      <c r="X348" s="26">
        <v>292</v>
      </c>
      <c r="Y348" s="26">
        <v>334</v>
      </c>
      <c r="Z348" s="26">
        <v>171</v>
      </c>
      <c r="AA348" s="41">
        <v>3355</v>
      </c>
      <c r="AB348" s="41">
        <v>1527</v>
      </c>
      <c r="AC348" s="243"/>
      <c r="AD348" s="42" t="s">
        <v>73</v>
      </c>
      <c r="AE348" s="41">
        <v>202</v>
      </c>
      <c r="AF348" s="41">
        <v>199</v>
      </c>
      <c r="AG348" s="41">
        <v>199</v>
      </c>
      <c r="AH348" s="41">
        <v>195</v>
      </c>
      <c r="AI348" s="41">
        <v>193</v>
      </c>
      <c r="AJ348" s="41">
        <v>988</v>
      </c>
      <c r="AK348" s="26">
        <v>735</v>
      </c>
      <c r="AL348" s="26">
        <v>562</v>
      </c>
      <c r="AM348" s="26">
        <v>178</v>
      </c>
      <c r="AN348" s="26">
        <v>25</v>
      </c>
      <c r="AO348" s="26">
        <v>191</v>
      </c>
      <c r="AP348" s="243"/>
      <c r="AQ348" s="42" t="s">
        <v>73</v>
      </c>
      <c r="AR348" s="26">
        <v>54</v>
      </c>
      <c r="AS348" s="26">
        <v>3379</v>
      </c>
      <c r="AT348" s="26">
        <v>2445</v>
      </c>
      <c r="AU348" s="26">
        <v>1809</v>
      </c>
      <c r="AV348" s="26">
        <v>613</v>
      </c>
      <c r="AW348" s="26">
        <v>329</v>
      </c>
      <c r="AX348" s="26">
        <v>870</v>
      </c>
      <c r="AY348" s="26">
        <v>596</v>
      </c>
      <c r="AZ348" s="26">
        <v>603</v>
      </c>
      <c r="BA348" s="243"/>
      <c r="BB348" s="42" t="s">
        <v>73</v>
      </c>
      <c r="BC348" s="41">
        <v>658</v>
      </c>
      <c r="BD348" s="26">
        <v>481</v>
      </c>
      <c r="BE348" s="26">
        <v>54</v>
      </c>
      <c r="BF348" s="41">
        <v>33</v>
      </c>
      <c r="BG348" s="41">
        <v>15</v>
      </c>
      <c r="BH348" s="41">
        <v>691</v>
      </c>
      <c r="BI348" s="41">
        <v>496</v>
      </c>
      <c r="BJ348" s="243"/>
      <c r="BK348" s="42" t="s">
        <v>73</v>
      </c>
      <c r="BL348" s="41">
        <v>3976</v>
      </c>
      <c r="BM348" s="41">
        <v>721</v>
      </c>
      <c r="BN348" s="41">
        <v>1254</v>
      </c>
      <c r="BO348" s="41">
        <v>3536</v>
      </c>
      <c r="BP348" s="41">
        <v>647</v>
      </c>
      <c r="BQ348" s="41">
        <v>3747</v>
      </c>
      <c r="BR348" s="41">
        <v>3989</v>
      </c>
      <c r="BS348" s="41">
        <v>2725</v>
      </c>
      <c r="BT348" s="41">
        <v>85</v>
      </c>
      <c r="BU348" s="41">
        <v>251</v>
      </c>
      <c r="BV348" s="41">
        <v>286</v>
      </c>
      <c r="BW348" s="41">
        <v>526</v>
      </c>
      <c r="BX348" s="79"/>
      <c r="BY348" s="80" t="s">
        <v>207</v>
      </c>
      <c r="BZ348" s="80" t="s">
        <v>2633</v>
      </c>
      <c r="CA348" s="78">
        <v>24448</v>
      </c>
    </row>
    <row r="349" spans="1:79">
      <c r="A349" s="226" t="s">
        <v>208</v>
      </c>
      <c r="B349" s="148" t="s">
        <v>90</v>
      </c>
      <c r="C349" s="71">
        <v>5652</v>
      </c>
      <c r="D349" s="71">
        <v>2799</v>
      </c>
      <c r="E349" s="71">
        <v>4422</v>
      </c>
      <c r="F349" s="71">
        <v>2112</v>
      </c>
      <c r="G349" s="71">
        <v>4327</v>
      </c>
      <c r="H349" s="71">
        <v>2089</v>
      </c>
      <c r="I349" s="71">
        <v>3694</v>
      </c>
      <c r="J349" s="71">
        <v>1804</v>
      </c>
      <c r="K349" s="71">
        <v>2734</v>
      </c>
      <c r="L349" s="71">
        <v>1424</v>
      </c>
      <c r="M349" s="146">
        <v>20829</v>
      </c>
      <c r="N349" s="146">
        <v>10228</v>
      </c>
      <c r="O349" s="243" t="s">
        <v>208</v>
      </c>
      <c r="P349" s="148" t="s">
        <v>90</v>
      </c>
      <c r="Q349" s="71">
        <v>1131</v>
      </c>
      <c r="R349" s="71">
        <v>514</v>
      </c>
      <c r="S349" s="71">
        <v>747</v>
      </c>
      <c r="T349" s="71">
        <v>320</v>
      </c>
      <c r="U349" s="71">
        <v>829</v>
      </c>
      <c r="V349" s="71">
        <v>362</v>
      </c>
      <c r="W349" s="71">
        <v>739</v>
      </c>
      <c r="X349" s="71">
        <v>336</v>
      </c>
      <c r="Y349" s="71">
        <v>472</v>
      </c>
      <c r="Z349" s="71">
        <v>235</v>
      </c>
      <c r="AA349" s="146">
        <v>3918</v>
      </c>
      <c r="AB349" s="146">
        <v>1767</v>
      </c>
      <c r="AC349" s="243" t="s">
        <v>208</v>
      </c>
      <c r="AD349" s="148" t="s">
        <v>90</v>
      </c>
      <c r="AE349" s="31">
        <v>180</v>
      </c>
      <c r="AF349" s="31">
        <v>171</v>
      </c>
      <c r="AG349" s="31">
        <v>172</v>
      </c>
      <c r="AH349" s="31">
        <v>171</v>
      </c>
      <c r="AI349" s="31">
        <v>170</v>
      </c>
      <c r="AJ349" s="146">
        <v>864</v>
      </c>
      <c r="AK349" s="125">
        <v>585</v>
      </c>
      <c r="AL349" s="71">
        <v>469</v>
      </c>
      <c r="AM349" s="71">
        <v>114</v>
      </c>
      <c r="AN349" s="71">
        <v>23</v>
      </c>
      <c r="AO349" s="71">
        <v>168</v>
      </c>
      <c r="AP349" s="243" t="s">
        <v>208</v>
      </c>
      <c r="AQ349" s="148" t="s">
        <v>90</v>
      </c>
      <c r="AR349" s="71">
        <v>113</v>
      </c>
      <c r="AS349" s="71">
        <v>2579</v>
      </c>
      <c r="AT349" s="71">
        <v>1645</v>
      </c>
      <c r="AU349" s="71">
        <v>1820</v>
      </c>
      <c r="AV349" s="71">
        <v>844</v>
      </c>
      <c r="AW349" s="71">
        <v>213</v>
      </c>
      <c r="AX349" s="71">
        <v>693</v>
      </c>
      <c r="AY349" s="71">
        <v>509</v>
      </c>
      <c r="AZ349" s="71">
        <v>497</v>
      </c>
      <c r="BA349" s="243" t="s">
        <v>208</v>
      </c>
      <c r="BB349" s="148" t="s">
        <v>90</v>
      </c>
      <c r="BC349" s="152">
        <v>590</v>
      </c>
      <c r="BD349" s="71">
        <v>378</v>
      </c>
      <c r="BE349" s="71">
        <v>26</v>
      </c>
      <c r="BF349" s="152">
        <v>31</v>
      </c>
      <c r="BG349" s="32">
        <v>16</v>
      </c>
      <c r="BH349" s="152">
        <v>621</v>
      </c>
      <c r="BI349" s="152">
        <v>394</v>
      </c>
      <c r="BJ349" s="243" t="s">
        <v>208</v>
      </c>
      <c r="BK349" s="148" t="s">
        <v>90</v>
      </c>
      <c r="BL349" s="71">
        <v>5224</v>
      </c>
      <c r="BM349" s="71">
        <v>1133</v>
      </c>
      <c r="BN349" s="71">
        <v>1877</v>
      </c>
      <c r="BO349" s="71">
        <v>3995</v>
      </c>
      <c r="BP349" s="71">
        <v>422</v>
      </c>
      <c r="BQ349" s="71">
        <v>3243</v>
      </c>
      <c r="BR349" s="71">
        <v>5436</v>
      </c>
      <c r="BS349" s="71">
        <v>2981</v>
      </c>
      <c r="BT349" s="71">
        <v>123</v>
      </c>
      <c r="BU349" s="71">
        <v>559</v>
      </c>
      <c r="BV349" s="71">
        <v>440</v>
      </c>
      <c r="BW349" s="71">
        <v>295</v>
      </c>
      <c r="BX349" s="79"/>
      <c r="BY349" s="80" t="s">
        <v>208</v>
      </c>
      <c r="BZ349" s="80" t="s">
        <v>2634</v>
      </c>
      <c r="CA349" s="78">
        <v>21706</v>
      </c>
    </row>
    <row r="350" spans="1:79">
      <c r="A350" s="226"/>
      <c r="B350" s="148" t="s">
        <v>91</v>
      </c>
      <c r="C350" s="71">
        <v>219</v>
      </c>
      <c r="D350" s="71">
        <v>100</v>
      </c>
      <c r="E350" s="71">
        <v>207</v>
      </c>
      <c r="F350" s="71">
        <v>111</v>
      </c>
      <c r="G350" s="71">
        <v>223</v>
      </c>
      <c r="H350" s="71">
        <v>117</v>
      </c>
      <c r="I350" s="71">
        <v>226</v>
      </c>
      <c r="J350" s="71">
        <v>116</v>
      </c>
      <c r="K350" s="71">
        <v>195</v>
      </c>
      <c r="L350" s="71">
        <v>94</v>
      </c>
      <c r="M350" s="146">
        <v>1070</v>
      </c>
      <c r="N350" s="146">
        <v>538</v>
      </c>
      <c r="O350" s="243"/>
      <c r="P350" s="148" t="s">
        <v>91</v>
      </c>
      <c r="Q350" s="71">
        <v>4</v>
      </c>
      <c r="R350" s="71">
        <v>1</v>
      </c>
      <c r="S350" s="71">
        <v>2</v>
      </c>
      <c r="T350" s="71">
        <v>0</v>
      </c>
      <c r="U350" s="71">
        <v>2</v>
      </c>
      <c r="V350" s="71">
        <v>0</v>
      </c>
      <c r="W350" s="71">
        <v>2</v>
      </c>
      <c r="X350" s="71">
        <v>1</v>
      </c>
      <c r="Y350" s="71">
        <v>4</v>
      </c>
      <c r="Z350" s="71">
        <v>0</v>
      </c>
      <c r="AA350" s="146">
        <v>14</v>
      </c>
      <c r="AB350" s="146">
        <v>2</v>
      </c>
      <c r="AC350" s="243"/>
      <c r="AD350" s="148" t="s">
        <v>91</v>
      </c>
      <c r="AE350" s="31">
        <v>11</v>
      </c>
      <c r="AF350" s="31">
        <v>11</v>
      </c>
      <c r="AG350" s="31">
        <v>10</v>
      </c>
      <c r="AH350" s="31">
        <v>12</v>
      </c>
      <c r="AI350" s="31">
        <v>10</v>
      </c>
      <c r="AJ350" s="146">
        <v>54</v>
      </c>
      <c r="AK350" s="125">
        <v>48</v>
      </c>
      <c r="AL350" s="71">
        <v>42</v>
      </c>
      <c r="AM350" s="71">
        <v>48</v>
      </c>
      <c r="AN350" s="71">
        <v>0</v>
      </c>
      <c r="AO350" s="71">
        <v>10</v>
      </c>
      <c r="AP350" s="243"/>
      <c r="AQ350" s="148" t="s">
        <v>91</v>
      </c>
      <c r="AR350" s="71">
        <v>0</v>
      </c>
      <c r="AS350" s="71">
        <v>421</v>
      </c>
      <c r="AT350" s="71">
        <v>76</v>
      </c>
      <c r="AU350" s="71">
        <v>36</v>
      </c>
      <c r="AV350" s="71">
        <v>0</v>
      </c>
      <c r="AW350" s="71">
        <v>46</v>
      </c>
      <c r="AX350" s="71">
        <v>52</v>
      </c>
      <c r="AY350" s="71">
        <v>40</v>
      </c>
      <c r="AZ350" s="71">
        <v>40</v>
      </c>
      <c r="BA350" s="243"/>
      <c r="BB350" s="148" t="s">
        <v>91</v>
      </c>
      <c r="BC350" s="152">
        <v>48</v>
      </c>
      <c r="BD350" s="71">
        <v>42</v>
      </c>
      <c r="BE350" s="71">
        <v>8</v>
      </c>
      <c r="BF350" s="152">
        <v>14</v>
      </c>
      <c r="BG350" s="32">
        <v>7</v>
      </c>
      <c r="BH350" s="152">
        <v>62</v>
      </c>
      <c r="BI350" s="152">
        <v>49</v>
      </c>
      <c r="BJ350" s="243"/>
      <c r="BK350" s="148" t="s">
        <v>91</v>
      </c>
      <c r="BL350" s="71">
        <v>24</v>
      </c>
      <c r="BM350" s="71">
        <v>40</v>
      </c>
      <c r="BN350" s="71">
        <v>9</v>
      </c>
      <c r="BO350" s="71">
        <v>136</v>
      </c>
      <c r="BP350" s="71">
        <v>4</v>
      </c>
      <c r="BQ350" s="71">
        <v>58</v>
      </c>
      <c r="BR350" s="71">
        <v>91</v>
      </c>
      <c r="BS350" s="71">
        <v>62</v>
      </c>
      <c r="BT350" s="71">
        <v>6</v>
      </c>
      <c r="BU350" s="71">
        <v>12</v>
      </c>
      <c r="BV350" s="71">
        <v>9</v>
      </c>
      <c r="BW350" s="71">
        <v>43</v>
      </c>
      <c r="BX350" s="79"/>
      <c r="BY350" s="80" t="s">
        <v>208</v>
      </c>
      <c r="BZ350" s="80" t="s">
        <v>2635</v>
      </c>
      <c r="CA350" s="78">
        <v>1214</v>
      </c>
    </row>
    <row r="351" spans="1:79">
      <c r="A351" s="226"/>
      <c r="B351" s="25" t="s">
        <v>73</v>
      </c>
      <c r="C351" s="26">
        <v>5871</v>
      </c>
      <c r="D351" s="26">
        <v>2899</v>
      </c>
      <c r="E351" s="26">
        <v>4629</v>
      </c>
      <c r="F351" s="26">
        <v>2223</v>
      </c>
      <c r="G351" s="26">
        <v>4550</v>
      </c>
      <c r="H351" s="26">
        <v>2206</v>
      </c>
      <c r="I351" s="26">
        <v>3920</v>
      </c>
      <c r="J351" s="26">
        <v>1920</v>
      </c>
      <c r="K351" s="26">
        <v>2929</v>
      </c>
      <c r="L351" s="26">
        <v>1518</v>
      </c>
      <c r="M351" s="41">
        <v>21899</v>
      </c>
      <c r="N351" s="41">
        <v>10766</v>
      </c>
      <c r="O351" s="243"/>
      <c r="P351" s="42" t="s">
        <v>73</v>
      </c>
      <c r="Q351" s="26">
        <v>1135</v>
      </c>
      <c r="R351" s="26">
        <v>515</v>
      </c>
      <c r="S351" s="26">
        <v>749</v>
      </c>
      <c r="T351" s="26">
        <v>320</v>
      </c>
      <c r="U351" s="26">
        <v>831</v>
      </c>
      <c r="V351" s="26">
        <v>362</v>
      </c>
      <c r="W351" s="26">
        <v>741</v>
      </c>
      <c r="X351" s="26">
        <v>337</v>
      </c>
      <c r="Y351" s="26">
        <v>476</v>
      </c>
      <c r="Z351" s="26">
        <v>235</v>
      </c>
      <c r="AA351" s="41">
        <v>3932</v>
      </c>
      <c r="AB351" s="41">
        <v>1769</v>
      </c>
      <c r="AC351" s="243"/>
      <c r="AD351" s="42" t="s">
        <v>73</v>
      </c>
      <c r="AE351" s="41">
        <v>191</v>
      </c>
      <c r="AF351" s="41">
        <v>182</v>
      </c>
      <c r="AG351" s="41">
        <v>182</v>
      </c>
      <c r="AH351" s="41">
        <v>183</v>
      </c>
      <c r="AI351" s="41">
        <v>180</v>
      </c>
      <c r="AJ351" s="41">
        <v>918</v>
      </c>
      <c r="AK351" s="26">
        <v>633</v>
      </c>
      <c r="AL351" s="26">
        <v>511</v>
      </c>
      <c r="AM351" s="26">
        <v>162</v>
      </c>
      <c r="AN351" s="26">
        <v>23</v>
      </c>
      <c r="AO351" s="26">
        <v>178</v>
      </c>
      <c r="AP351" s="243"/>
      <c r="AQ351" s="42" t="s">
        <v>73</v>
      </c>
      <c r="AR351" s="26">
        <v>113</v>
      </c>
      <c r="AS351" s="26">
        <v>3000</v>
      </c>
      <c r="AT351" s="26">
        <v>1721</v>
      </c>
      <c r="AU351" s="26">
        <v>1856</v>
      </c>
      <c r="AV351" s="26">
        <v>844</v>
      </c>
      <c r="AW351" s="26">
        <v>259</v>
      </c>
      <c r="AX351" s="26">
        <v>745</v>
      </c>
      <c r="AY351" s="26">
        <v>549</v>
      </c>
      <c r="AZ351" s="26">
        <v>537</v>
      </c>
      <c r="BA351" s="243"/>
      <c r="BB351" s="42" t="s">
        <v>73</v>
      </c>
      <c r="BC351" s="41">
        <v>638</v>
      </c>
      <c r="BD351" s="26">
        <v>420</v>
      </c>
      <c r="BE351" s="26">
        <v>34</v>
      </c>
      <c r="BF351" s="41">
        <v>45</v>
      </c>
      <c r="BG351" s="41">
        <v>23</v>
      </c>
      <c r="BH351" s="41">
        <v>683</v>
      </c>
      <c r="BI351" s="41">
        <v>443</v>
      </c>
      <c r="BJ351" s="243"/>
      <c r="BK351" s="42" t="s">
        <v>73</v>
      </c>
      <c r="BL351" s="41">
        <v>5248</v>
      </c>
      <c r="BM351" s="41">
        <v>1173</v>
      </c>
      <c r="BN351" s="41">
        <v>1886</v>
      </c>
      <c r="BO351" s="41">
        <v>4131</v>
      </c>
      <c r="BP351" s="41">
        <v>426</v>
      </c>
      <c r="BQ351" s="41">
        <v>3301</v>
      </c>
      <c r="BR351" s="41">
        <v>5527</v>
      </c>
      <c r="BS351" s="41">
        <v>3043</v>
      </c>
      <c r="BT351" s="41">
        <v>129</v>
      </c>
      <c r="BU351" s="41">
        <v>571</v>
      </c>
      <c r="BV351" s="41">
        <v>449</v>
      </c>
      <c r="BW351" s="41">
        <v>338</v>
      </c>
      <c r="BX351" s="79"/>
      <c r="BY351" s="80" t="s">
        <v>208</v>
      </c>
      <c r="BZ351" s="80" t="s">
        <v>2636</v>
      </c>
      <c r="CA351" s="78">
        <v>22920</v>
      </c>
    </row>
    <row r="352" spans="1:79">
      <c r="A352" s="226" t="s">
        <v>209</v>
      </c>
      <c r="B352" s="148" t="s">
        <v>90</v>
      </c>
      <c r="C352" s="71">
        <v>3746</v>
      </c>
      <c r="D352" s="71">
        <v>1787</v>
      </c>
      <c r="E352" s="71">
        <v>2866</v>
      </c>
      <c r="F352" s="71">
        <v>1367</v>
      </c>
      <c r="G352" s="71">
        <v>2581</v>
      </c>
      <c r="H352" s="71">
        <v>1259</v>
      </c>
      <c r="I352" s="71">
        <v>2204</v>
      </c>
      <c r="J352" s="71">
        <v>1087</v>
      </c>
      <c r="K352" s="71">
        <v>1722</v>
      </c>
      <c r="L352" s="71">
        <v>900</v>
      </c>
      <c r="M352" s="146">
        <v>13119</v>
      </c>
      <c r="N352" s="146">
        <v>6400</v>
      </c>
      <c r="O352" s="243" t="s">
        <v>209</v>
      </c>
      <c r="P352" s="148" t="s">
        <v>90</v>
      </c>
      <c r="Q352" s="71">
        <v>675</v>
      </c>
      <c r="R352" s="71">
        <v>315</v>
      </c>
      <c r="S352" s="71">
        <v>485</v>
      </c>
      <c r="T352" s="71">
        <v>210</v>
      </c>
      <c r="U352" s="71">
        <v>483</v>
      </c>
      <c r="V352" s="71">
        <v>214</v>
      </c>
      <c r="W352" s="71">
        <v>385</v>
      </c>
      <c r="X352" s="71">
        <v>171</v>
      </c>
      <c r="Y352" s="71">
        <v>173</v>
      </c>
      <c r="Z352" s="71">
        <v>92</v>
      </c>
      <c r="AA352" s="146">
        <v>2201</v>
      </c>
      <c r="AB352" s="146">
        <v>1002</v>
      </c>
      <c r="AC352" s="243" t="s">
        <v>209</v>
      </c>
      <c r="AD352" s="148" t="s">
        <v>90</v>
      </c>
      <c r="AE352" s="31">
        <v>114</v>
      </c>
      <c r="AF352" s="31">
        <v>106</v>
      </c>
      <c r="AG352" s="31">
        <v>116</v>
      </c>
      <c r="AH352" s="31">
        <v>104</v>
      </c>
      <c r="AI352" s="31">
        <v>103</v>
      </c>
      <c r="AJ352" s="146">
        <v>543</v>
      </c>
      <c r="AK352" s="125">
        <v>350</v>
      </c>
      <c r="AL352" s="71">
        <v>207</v>
      </c>
      <c r="AM352" s="71">
        <v>33</v>
      </c>
      <c r="AN352" s="71">
        <v>29</v>
      </c>
      <c r="AO352" s="71">
        <v>104</v>
      </c>
      <c r="AP352" s="243" t="s">
        <v>209</v>
      </c>
      <c r="AQ352" s="148" t="s">
        <v>90</v>
      </c>
      <c r="AR352" s="71">
        <v>76</v>
      </c>
      <c r="AS352" s="71">
        <v>942</v>
      </c>
      <c r="AT352" s="71">
        <v>1134</v>
      </c>
      <c r="AU352" s="71">
        <v>1016</v>
      </c>
      <c r="AV352" s="71">
        <v>419</v>
      </c>
      <c r="AW352" s="71">
        <v>71</v>
      </c>
      <c r="AX352" s="71">
        <v>403</v>
      </c>
      <c r="AY352" s="71">
        <v>282</v>
      </c>
      <c r="AZ352" s="71">
        <v>247</v>
      </c>
      <c r="BA352" s="243" t="s">
        <v>209</v>
      </c>
      <c r="BB352" s="148" t="s">
        <v>90</v>
      </c>
      <c r="BC352" s="152">
        <v>376</v>
      </c>
      <c r="BD352" s="71">
        <v>237</v>
      </c>
      <c r="BE352" s="71">
        <v>7</v>
      </c>
      <c r="BF352" s="152">
        <v>10</v>
      </c>
      <c r="BG352" s="32">
        <v>7</v>
      </c>
      <c r="BH352" s="152">
        <v>386</v>
      </c>
      <c r="BI352" s="152">
        <v>244</v>
      </c>
      <c r="BJ352" s="243" t="s">
        <v>209</v>
      </c>
      <c r="BK352" s="148" t="s">
        <v>90</v>
      </c>
      <c r="BL352" s="71">
        <v>1260</v>
      </c>
      <c r="BM352" s="71">
        <v>615</v>
      </c>
      <c r="BN352" s="71">
        <v>653</v>
      </c>
      <c r="BO352" s="71">
        <v>1337</v>
      </c>
      <c r="BP352" s="71">
        <v>137</v>
      </c>
      <c r="BQ352" s="71">
        <v>1041</v>
      </c>
      <c r="BR352" s="71">
        <v>1702</v>
      </c>
      <c r="BS352" s="71">
        <v>816</v>
      </c>
      <c r="BT352" s="71">
        <v>48</v>
      </c>
      <c r="BU352" s="71">
        <v>279</v>
      </c>
      <c r="BV352" s="71">
        <v>117</v>
      </c>
      <c r="BW352" s="71">
        <v>372</v>
      </c>
      <c r="BX352" s="79"/>
      <c r="BY352" s="80" t="s">
        <v>209</v>
      </c>
      <c r="BZ352" s="80" t="s">
        <v>2637</v>
      </c>
      <c r="CA352" s="78">
        <v>11521</v>
      </c>
    </row>
    <row r="353" spans="1:79">
      <c r="A353" s="226"/>
      <c r="B353" s="148" t="s">
        <v>91</v>
      </c>
      <c r="C353" s="71">
        <v>568</v>
      </c>
      <c r="D353" s="71">
        <v>267</v>
      </c>
      <c r="E353" s="71">
        <v>565</v>
      </c>
      <c r="F353" s="71">
        <v>293</v>
      </c>
      <c r="G353" s="71">
        <v>467</v>
      </c>
      <c r="H353" s="71">
        <v>235</v>
      </c>
      <c r="I353" s="71">
        <v>449</v>
      </c>
      <c r="J353" s="71">
        <v>221</v>
      </c>
      <c r="K353" s="71">
        <v>346</v>
      </c>
      <c r="L353" s="71">
        <v>164</v>
      </c>
      <c r="M353" s="146">
        <v>2395</v>
      </c>
      <c r="N353" s="146">
        <v>1180</v>
      </c>
      <c r="O353" s="243"/>
      <c r="P353" s="148" t="s">
        <v>91</v>
      </c>
      <c r="Q353" s="71">
        <v>62</v>
      </c>
      <c r="R353" s="71">
        <v>27</v>
      </c>
      <c r="S353" s="71">
        <v>55</v>
      </c>
      <c r="T353" s="71">
        <v>28</v>
      </c>
      <c r="U353" s="71">
        <v>50</v>
      </c>
      <c r="V353" s="71">
        <v>20</v>
      </c>
      <c r="W353" s="71">
        <v>31</v>
      </c>
      <c r="X353" s="71">
        <v>10</v>
      </c>
      <c r="Y353" s="71">
        <v>19</v>
      </c>
      <c r="Z353" s="71">
        <v>10</v>
      </c>
      <c r="AA353" s="146">
        <v>217</v>
      </c>
      <c r="AB353" s="146">
        <v>95</v>
      </c>
      <c r="AC353" s="243"/>
      <c r="AD353" s="148" t="s">
        <v>91</v>
      </c>
      <c r="AE353" s="31">
        <v>16</v>
      </c>
      <c r="AF353" s="31">
        <v>16</v>
      </c>
      <c r="AG353" s="31">
        <v>17</v>
      </c>
      <c r="AH353" s="31">
        <v>17</v>
      </c>
      <c r="AI353" s="31">
        <v>16</v>
      </c>
      <c r="AJ353" s="146">
        <v>82</v>
      </c>
      <c r="AK353" s="125">
        <v>61</v>
      </c>
      <c r="AL353" s="71">
        <v>54</v>
      </c>
      <c r="AM353" s="71">
        <v>28</v>
      </c>
      <c r="AN353" s="71">
        <v>5</v>
      </c>
      <c r="AO353" s="71">
        <v>15</v>
      </c>
      <c r="AP353" s="243"/>
      <c r="AQ353" s="148" t="s">
        <v>91</v>
      </c>
      <c r="AR353" s="71">
        <v>26</v>
      </c>
      <c r="AS353" s="71">
        <v>137</v>
      </c>
      <c r="AT353" s="71">
        <v>198</v>
      </c>
      <c r="AU353" s="71">
        <v>291</v>
      </c>
      <c r="AV353" s="71">
        <v>48</v>
      </c>
      <c r="AW353" s="71">
        <v>31</v>
      </c>
      <c r="AX353" s="71">
        <v>82</v>
      </c>
      <c r="AY353" s="71">
        <v>47</v>
      </c>
      <c r="AZ353" s="71">
        <v>43</v>
      </c>
      <c r="BA353" s="243"/>
      <c r="BB353" s="148" t="s">
        <v>91</v>
      </c>
      <c r="BC353" s="152">
        <v>58</v>
      </c>
      <c r="BD353" s="71">
        <v>46</v>
      </c>
      <c r="BE353" s="71">
        <v>1</v>
      </c>
      <c r="BF353" s="152">
        <v>10</v>
      </c>
      <c r="BG353" s="32">
        <v>5</v>
      </c>
      <c r="BH353" s="152">
        <v>68</v>
      </c>
      <c r="BI353" s="152">
        <v>51</v>
      </c>
      <c r="BJ353" s="243"/>
      <c r="BK353" s="148" t="s">
        <v>91</v>
      </c>
      <c r="BL353" s="71">
        <v>412</v>
      </c>
      <c r="BM353" s="71">
        <v>101</v>
      </c>
      <c r="BN353" s="71">
        <v>72</v>
      </c>
      <c r="BO353" s="71">
        <v>193</v>
      </c>
      <c r="BP353" s="71">
        <v>63</v>
      </c>
      <c r="BQ353" s="71">
        <v>177</v>
      </c>
      <c r="BR353" s="71">
        <v>183</v>
      </c>
      <c r="BS353" s="71">
        <v>147</v>
      </c>
      <c r="BT353" s="71">
        <v>15</v>
      </c>
      <c r="BU353" s="71">
        <v>41</v>
      </c>
      <c r="BV353" s="71">
        <v>0</v>
      </c>
      <c r="BW353" s="71">
        <v>20</v>
      </c>
      <c r="BX353" s="79"/>
      <c r="BY353" s="80" t="s">
        <v>209</v>
      </c>
      <c r="BZ353" s="80" t="s">
        <v>2638</v>
      </c>
      <c r="CA353" s="78">
        <v>2298</v>
      </c>
    </row>
    <row r="354" spans="1:79">
      <c r="A354" s="226"/>
      <c r="B354" s="25" t="s">
        <v>73</v>
      </c>
      <c r="C354" s="26">
        <v>4314</v>
      </c>
      <c r="D354" s="26">
        <v>2054</v>
      </c>
      <c r="E354" s="26">
        <v>3431</v>
      </c>
      <c r="F354" s="26">
        <v>1660</v>
      </c>
      <c r="G354" s="26">
        <v>3048</v>
      </c>
      <c r="H354" s="26">
        <v>1494</v>
      </c>
      <c r="I354" s="26">
        <v>2653</v>
      </c>
      <c r="J354" s="26">
        <v>1308</v>
      </c>
      <c r="K354" s="26">
        <v>2068</v>
      </c>
      <c r="L354" s="26">
        <v>1064</v>
      </c>
      <c r="M354" s="41">
        <v>15514</v>
      </c>
      <c r="N354" s="41">
        <v>7580</v>
      </c>
      <c r="O354" s="243"/>
      <c r="P354" s="42" t="s">
        <v>73</v>
      </c>
      <c r="Q354" s="26">
        <v>737</v>
      </c>
      <c r="R354" s="26">
        <v>342</v>
      </c>
      <c r="S354" s="26">
        <v>540</v>
      </c>
      <c r="T354" s="26">
        <v>238</v>
      </c>
      <c r="U354" s="26">
        <v>533</v>
      </c>
      <c r="V354" s="26">
        <v>234</v>
      </c>
      <c r="W354" s="26">
        <v>416</v>
      </c>
      <c r="X354" s="26">
        <v>181</v>
      </c>
      <c r="Y354" s="26">
        <v>192</v>
      </c>
      <c r="Z354" s="26">
        <v>102</v>
      </c>
      <c r="AA354" s="41">
        <v>2418</v>
      </c>
      <c r="AB354" s="41">
        <v>1097</v>
      </c>
      <c r="AC354" s="243"/>
      <c r="AD354" s="42" t="s">
        <v>73</v>
      </c>
      <c r="AE354" s="41">
        <v>130</v>
      </c>
      <c r="AF354" s="41">
        <v>122</v>
      </c>
      <c r="AG354" s="41">
        <v>133</v>
      </c>
      <c r="AH354" s="41">
        <v>121</v>
      </c>
      <c r="AI354" s="41">
        <v>119</v>
      </c>
      <c r="AJ354" s="41">
        <v>625</v>
      </c>
      <c r="AK354" s="26">
        <v>411</v>
      </c>
      <c r="AL354" s="26">
        <v>261</v>
      </c>
      <c r="AM354" s="26">
        <v>61</v>
      </c>
      <c r="AN354" s="26">
        <v>34</v>
      </c>
      <c r="AO354" s="26">
        <v>119</v>
      </c>
      <c r="AP354" s="243"/>
      <c r="AQ354" s="42" t="s">
        <v>73</v>
      </c>
      <c r="AR354" s="26">
        <v>102</v>
      </c>
      <c r="AS354" s="26">
        <v>1079</v>
      </c>
      <c r="AT354" s="26">
        <v>1332</v>
      </c>
      <c r="AU354" s="26">
        <v>1307</v>
      </c>
      <c r="AV354" s="26">
        <v>467</v>
      </c>
      <c r="AW354" s="26">
        <v>102</v>
      </c>
      <c r="AX354" s="26">
        <v>485</v>
      </c>
      <c r="AY354" s="26">
        <v>329</v>
      </c>
      <c r="AZ354" s="26">
        <v>290</v>
      </c>
      <c r="BA354" s="243"/>
      <c r="BB354" s="42" t="s">
        <v>73</v>
      </c>
      <c r="BC354" s="41">
        <v>434</v>
      </c>
      <c r="BD354" s="26">
        <v>283</v>
      </c>
      <c r="BE354" s="26">
        <v>8</v>
      </c>
      <c r="BF354" s="41">
        <v>20</v>
      </c>
      <c r="BG354" s="41">
        <v>12</v>
      </c>
      <c r="BH354" s="41">
        <v>454</v>
      </c>
      <c r="BI354" s="41">
        <v>295</v>
      </c>
      <c r="BJ354" s="243"/>
      <c r="BK354" s="42" t="s">
        <v>73</v>
      </c>
      <c r="BL354" s="41">
        <v>1672</v>
      </c>
      <c r="BM354" s="41">
        <v>716</v>
      </c>
      <c r="BN354" s="41">
        <v>725</v>
      </c>
      <c r="BO354" s="41">
        <v>1530</v>
      </c>
      <c r="BP354" s="41">
        <v>200</v>
      </c>
      <c r="BQ354" s="41">
        <v>1218</v>
      </c>
      <c r="BR354" s="41">
        <v>1885</v>
      </c>
      <c r="BS354" s="41">
        <v>963</v>
      </c>
      <c r="BT354" s="41">
        <v>63</v>
      </c>
      <c r="BU354" s="41">
        <v>320</v>
      </c>
      <c r="BV354" s="41">
        <v>117</v>
      </c>
      <c r="BW354" s="41">
        <v>392</v>
      </c>
      <c r="BX354" s="79"/>
      <c r="BY354" s="80" t="s">
        <v>209</v>
      </c>
      <c r="BZ354" s="80" t="s">
        <v>2639</v>
      </c>
      <c r="CA354" s="78">
        <v>13819</v>
      </c>
    </row>
    <row r="355" spans="1:79">
      <c r="A355" s="33" t="s">
        <v>111</v>
      </c>
      <c r="B355" s="33"/>
      <c r="C355" s="146"/>
      <c r="D355" s="146"/>
      <c r="E355" s="146"/>
      <c r="F355" s="146"/>
      <c r="G355" s="146"/>
      <c r="H355" s="146"/>
      <c r="I355" s="146"/>
      <c r="J355" s="146"/>
      <c r="K355" s="146"/>
      <c r="L355" s="146"/>
      <c r="M355" s="146"/>
      <c r="N355" s="146"/>
      <c r="O355" s="33" t="s">
        <v>111</v>
      </c>
      <c r="P355" s="33"/>
      <c r="Q355" s="146"/>
      <c r="R355" s="146"/>
      <c r="S355" s="146"/>
      <c r="T355" s="146"/>
      <c r="U355" s="146"/>
      <c r="V355" s="146"/>
      <c r="W355" s="146"/>
      <c r="X355" s="146"/>
      <c r="Y355" s="146"/>
      <c r="Z355" s="146"/>
      <c r="AA355" s="146"/>
      <c r="AB355" s="146"/>
      <c r="AC355" s="33" t="s">
        <v>111</v>
      </c>
      <c r="AD355" s="33"/>
      <c r="AE355" s="146"/>
      <c r="AF355" s="146"/>
      <c r="AG355" s="146"/>
      <c r="AH355" s="146"/>
      <c r="AI355" s="146"/>
      <c r="AJ355" s="146"/>
      <c r="AK355" s="146"/>
      <c r="AL355" s="146"/>
      <c r="AM355" s="146"/>
      <c r="AN355" s="146"/>
      <c r="AO355" s="146"/>
      <c r="AP355" s="33" t="s">
        <v>111</v>
      </c>
      <c r="AQ355" s="148"/>
      <c r="AR355" s="31"/>
      <c r="AS355" s="31"/>
      <c r="AT355" s="31"/>
      <c r="AU355" s="31"/>
      <c r="AV355" s="31"/>
      <c r="AW355" s="31"/>
      <c r="AX355" s="31"/>
      <c r="AY355" s="31"/>
      <c r="AZ355" s="31"/>
      <c r="BA355" s="33" t="s">
        <v>111</v>
      </c>
      <c r="BB355" s="148"/>
      <c r="BC355" s="152"/>
      <c r="BD355" s="32"/>
      <c r="BE355" s="32"/>
      <c r="BF355" s="152"/>
      <c r="BG355" s="32"/>
      <c r="BH355" s="32"/>
      <c r="BI355" s="32"/>
      <c r="BJ355" s="33" t="s">
        <v>111</v>
      </c>
      <c r="BK355" s="148"/>
      <c r="BL355" s="31"/>
      <c r="BM355" s="31"/>
      <c r="BN355" s="31"/>
      <c r="BO355" s="31"/>
      <c r="BP355" s="31"/>
      <c r="BQ355" s="31"/>
      <c r="BR355" s="31"/>
      <c r="BS355" s="31"/>
      <c r="BT355" s="31"/>
      <c r="BU355" s="31"/>
      <c r="BV355" s="31"/>
      <c r="BW355" s="31"/>
      <c r="BX355" s="79"/>
      <c r="BY355" s="80" t="str">
        <f>IF(A355="",BY354,A355)</f>
        <v>MELAKY</v>
      </c>
      <c r="BZ355" s="80" t="str">
        <f>BY355&amp;B355</f>
        <v>MELAKY</v>
      </c>
      <c r="CA355" s="78">
        <f>(AR355+2*AS355+3*AT355+4*AU355+5*AV355)</f>
        <v>0</v>
      </c>
    </row>
    <row r="356" spans="1:79" ht="14.45" customHeight="1">
      <c r="A356" s="226" t="s">
        <v>19</v>
      </c>
      <c r="B356" s="148" t="s">
        <v>90</v>
      </c>
      <c r="C356" s="71">
        <v>102</v>
      </c>
      <c r="D356" s="71">
        <v>53</v>
      </c>
      <c r="E356" s="71">
        <v>90</v>
      </c>
      <c r="F356" s="71">
        <v>43</v>
      </c>
      <c r="G356" s="71">
        <v>89</v>
      </c>
      <c r="H356" s="71">
        <v>46</v>
      </c>
      <c r="I356" s="71">
        <v>76</v>
      </c>
      <c r="J356" s="71">
        <v>43</v>
      </c>
      <c r="K356" s="71">
        <v>69</v>
      </c>
      <c r="L356" s="71">
        <v>33</v>
      </c>
      <c r="M356" s="146">
        <v>426</v>
      </c>
      <c r="N356" s="146">
        <v>218</v>
      </c>
      <c r="O356" s="226" t="s">
        <v>19</v>
      </c>
      <c r="P356" s="148" t="s">
        <v>90</v>
      </c>
      <c r="Q356" s="71">
        <v>10</v>
      </c>
      <c r="R356" s="71">
        <v>4</v>
      </c>
      <c r="S356" s="71">
        <v>4</v>
      </c>
      <c r="T356" s="71">
        <v>1</v>
      </c>
      <c r="U356" s="71">
        <v>16</v>
      </c>
      <c r="V356" s="71">
        <v>10</v>
      </c>
      <c r="W356" s="71">
        <v>5</v>
      </c>
      <c r="X356" s="71">
        <v>3</v>
      </c>
      <c r="Y356" s="71">
        <v>2</v>
      </c>
      <c r="Z356" s="71">
        <v>1</v>
      </c>
      <c r="AA356" s="146">
        <v>37</v>
      </c>
      <c r="AB356" s="146">
        <v>19</v>
      </c>
      <c r="AC356" s="226" t="s">
        <v>19</v>
      </c>
      <c r="AD356" s="148" t="s">
        <v>90</v>
      </c>
      <c r="AE356" s="31">
        <v>3</v>
      </c>
      <c r="AF356" s="31">
        <v>3</v>
      </c>
      <c r="AG356" s="31">
        <v>3</v>
      </c>
      <c r="AH356" s="31">
        <v>3</v>
      </c>
      <c r="AI356" s="31">
        <v>3</v>
      </c>
      <c r="AJ356" s="146">
        <v>15</v>
      </c>
      <c r="AK356" s="125">
        <v>12</v>
      </c>
      <c r="AL356" s="71">
        <v>10</v>
      </c>
      <c r="AM356" s="71">
        <v>10</v>
      </c>
      <c r="AN356" s="71">
        <v>1</v>
      </c>
      <c r="AO356" s="71">
        <v>2</v>
      </c>
      <c r="AP356" s="226" t="s">
        <v>19</v>
      </c>
      <c r="AQ356" s="148" t="s">
        <v>90</v>
      </c>
      <c r="AR356" s="71">
        <v>0</v>
      </c>
      <c r="AS356" s="71">
        <v>0</v>
      </c>
      <c r="AT356" s="71">
        <v>185</v>
      </c>
      <c r="AU356" s="71">
        <v>0</v>
      </c>
      <c r="AV356" s="71">
        <v>0</v>
      </c>
      <c r="AW356" s="71">
        <v>10</v>
      </c>
      <c r="AX356" s="71">
        <v>14</v>
      </c>
      <c r="AY356" s="71">
        <v>13</v>
      </c>
      <c r="AZ356" s="71">
        <v>13</v>
      </c>
      <c r="BA356" s="226" t="s">
        <v>19</v>
      </c>
      <c r="BB356" s="148" t="s">
        <v>90</v>
      </c>
      <c r="BC356" s="152">
        <v>12</v>
      </c>
      <c r="BD356" s="71">
        <v>5</v>
      </c>
      <c r="BE356" s="71">
        <v>0</v>
      </c>
      <c r="BF356" s="152">
        <v>1</v>
      </c>
      <c r="BG356" s="32">
        <v>0</v>
      </c>
      <c r="BH356" s="152">
        <v>13</v>
      </c>
      <c r="BI356" s="152">
        <v>5</v>
      </c>
      <c r="BJ356" s="226" t="s">
        <v>19</v>
      </c>
      <c r="BK356" s="148" t="s">
        <v>90</v>
      </c>
      <c r="BL356" s="71">
        <v>21</v>
      </c>
      <c r="BM356" s="71">
        <v>7</v>
      </c>
      <c r="BN356" s="71">
        <v>76</v>
      </c>
      <c r="BO356" s="71">
        <v>117</v>
      </c>
      <c r="BP356" s="71">
        <v>7</v>
      </c>
      <c r="BQ356" s="71">
        <v>13</v>
      </c>
      <c r="BR356" s="71">
        <v>115</v>
      </c>
      <c r="BS356" s="71">
        <v>109</v>
      </c>
      <c r="BT356" s="71">
        <v>5</v>
      </c>
      <c r="BU356" s="71">
        <v>7</v>
      </c>
      <c r="BV356" s="71">
        <v>5</v>
      </c>
      <c r="BW356" s="71">
        <v>0</v>
      </c>
      <c r="BX356" s="79"/>
      <c r="BY356" s="80" t="s">
        <v>19</v>
      </c>
      <c r="BZ356" s="80" t="s">
        <v>2643</v>
      </c>
      <c r="CA356" s="78">
        <v>555</v>
      </c>
    </row>
    <row r="357" spans="1:79">
      <c r="A357" s="226"/>
      <c r="B357" s="148" t="s">
        <v>91</v>
      </c>
      <c r="C357" s="71">
        <v>0</v>
      </c>
      <c r="D357" s="71">
        <v>0</v>
      </c>
      <c r="E357" s="71">
        <v>0</v>
      </c>
      <c r="F357" s="71">
        <v>0</v>
      </c>
      <c r="G357" s="71">
        <v>0</v>
      </c>
      <c r="H357" s="71">
        <v>0</v>
      </c>
      <c r="I357" s="71">
        <v>0</v>
      </c>
      <c r="J357" s="71">
        <v>0</v>
      </c>
      <c r="K357" s="71">
        <v>0</v>
      </c>
      <c r="L357" s="71">
        <v>0</v>
      </c>
      <c r="M357" s="146">
        <v>0</v>
      </c>
      <c r="N357" s="146">
        <v>0</v>
      </c>
      <c r="O357" s="226"/>
      <c r="P357" s="148" t="s">
        <v>91</v>
      </c>
      <c r="Q357" s="71">
        <v>0</v>
      </c>
      <c r="R357" s="71">
        <v>0</v>
      </c>
      <c r="S357" s="71">
        <v>0</v>
      </c>
      <c r="T357" s="71">
        <v>0</v>
      </c>
      <c r="U357" s="71">
        <v>0</v>
      </c>
      <c r="V357" s="71">
        <v>0</v>
      </c>
      <c r="W357" s="71">
        <v>0</v>
      </c>
      <c r="X357" s="71">
        <v>0</v>
      </c>
      <c r="Y357" s="71">
        <v>0</v>
      </c>
      <c r="Z357" s="71">
        <v>0</v>
      </c>
      <c r="AA357" s="146">
        <v>0</v>
      </c>
      <c r="AB357" s="146">
        <v>0</v>
      </c>
      <c r="AC357" s="226"/>
      <c r="AD357" s="148" t="s">
        <v>91</v>
      </c>
      <c r="AE357" s="31">
        <v>0</v>
      </c>
      <c r="AF357" s="31">
        <v>0</v>
      </c>
      <c r="AG357" s="31">
        <v>0</v>
      </c>
      <c r="AH357" s="31">
        <v>0</v>
      </c>
      <c r="AI357" s="31">
        <v>0</v>
      </c>
      <c r="AJ357" s="146">
        <v>0</v>
      </c>
      <c r="AK357" s="125">
        <v>0</v>
      </c>
      <c r="AL357" s="71">
        <v>0</v>
      </c>
      <c r="AM357" s="71">
        <v>0</v>
      </c>
      <c r="AN357" s="71">
        <v>0</v>
      </c>
      <c r="AO357" s="71">
        <v>0</v>
      </c>
      <c r="AP357" s="226"/>
      <c r="AQ357" s="148" t="s">
        <v>91</v>
      </c>
      <c r="AR357" s="71">
        <v>0</v>
      </c>
      <c r="AS357" s="71">
        <v>0</v>
      </c>
      <c r="AT357" s="71">
        <v>0</v>
      </c>
      <c r="AU357" s="71">
        <v>0</v>
      </c>
      <c r="AV357" s="71">
        <v>0</v>
      </c>
      <c r="AW357" s="71">
        <v>0</v>
      </c>
      <c r="AX357" s="71">
        <v>0</v>
      </c>
      <c r="AY357" s="71">
        <v>0</v>
      </c>
      <c r="AZ357" s="71">
        <v>0</v>
      </c>
      <c r="BA357" s="226"/>
      <c r="BB357" s="148" t="s">
        <v>91</v>
      </c>
      <c r="BC357" s="152">
        <v>0</v>
      </c>
      <c r="BD357" s="71">
        <v>0</v>
      </c>
      <c r="BE357" s="71">
        <v>0</v>
      </c>
      <c r="BF357" s="152">
        <v>0</v>
      </c>
      <c r="BG357" s="32">
        <v>0</v>
      </c>
      <c r="BH357" s="152">
        <v>0</v>
      </c>
      <c r="BI357" s="152">
        <v>0</v>
      </c>
      <c r="BJ357" s="226"/>
      <c r="BK357" s="148" t="s">
        <v>91</v>
      </c>
      <c r="BL357" s="71">
        <v>0</v>
      </c>
      <c r="BM357" s="71">
        <v>0</v>
      </c>
      <c r="BN357" s="71">
        <v>0</v>
      </c>
      <c r="BO357" s="71">
        <v>0</v>
      </c>
      <c r="BP357" s="71">
        <v>0</v>
      </c>
      <c r="BQ357" s="71">
        <v>0</v>
      </c>
      <c r="BR357" s="71">
        <v>0</v>
      </c>
      <c r="BS357" s="71">
        <v>0</v>
      </c>
      <c r="BT357" s="71">
        <v>0</v>
      </c>
      <c r="BU357" s="71">
        <v>0</v>
      </c>
      <c r="BV357" s="71">
        <v>0</v>
      </c>
      <c r="BW357" s="71">
        <v>0</v>
      </c>
      <c r="BX357" s="79"/>
      <c r="BY357" s="80" t="s">
        <v>19</v>
      </c>
      <c r="BZ357" s="80" t="s">
        <v>2644</v>
      </c>
      <c r="CA357" s="78">
        <v>0</v>
      </c>
    </row>
    <row r="358" spans="1:79">
      <c r="A358" s="226"/>
      <c r="B358" s="25" t="s">
        <v>73</v>
      </c>
      <c r="C358" s="26">
        <v>102</v>
      </c>
      <c r="D358" s="26">
        <v>53</v>
      </c>
      <c r="E358" s="26">
        <v>90</v>
      </c>
      <c r="F358" s="26">
        <v>43</v>
      </c>
      <c r="G358" s="26">
        <v>89</v>
      </c>
      <c r="H358" s="26">
        <v>46</v>
      </c>
      <c r="I358" s="26">
        <v>76</v>
      </c>
      <c r="J358" s="26">
        <v>43</v>
      </c>
      <c r="K358" s="26">
        <v>69</v>
      </c>
      <c r="L358" s="26">
        <v>33</v>
      </c>
      <c r="M358" s="41">
        <v>426</v>
      </c>
      <c r="N358" s="41">
        <v>218</v>
      </c>
      <c r="O358" s="226"/>
      <c r="P358" s="42" t="s">
        <v>73</v>
      </c>
      <c r="Q358" s="26">
        <v>10</v>
      </c>
      <c r="R358" s="26">
        <v>4</v>
      </c>
      <c r="S358" s="26">
        <v>4</v>
      </c>
      <c r="T358" s="26">
        <v>1</v>
      </c>
      <c r="U358" s="26">
        <v>16</v>
      </c>
      <c r="V358" s="26">
        <v>10</v>
      </c>
      <c r="W358" s="26">
        <v>5</v>
      </c>
      <c r="X358" s="26">
        <v>3</v>
      </c>
      <c r="Y358" s="26">
        <v>2</v>
      </c>
      <c r="Z358" s="26">
        <v>1</v>
      </c>
      <c r="AA358" s="41">
        <v>37</v>
      </c>
      <c r="AB358" s="41">
        <v>19</v>
      </c>
      <c r="AC358" s="226"/>
      <c r="AD358" s="42" t="s">
        <v>73</v>
      </c>
      <c r="AE358" s="41">
        <v>3</v>
      </c>
      <c r="AF358" s="41">
        <v>3</v>
      </c>
      <c r="AG358" s="41">
        <v>3</v>
      </c>
      <c r="AH358" s="41">
        <v>3</v>
      </c>
      <c r="AI358" s="41">
        <v>3</v>
      </c>
      <c r="AJ358" s="41">
        <v>15</v>
      </c>
      <c r="AK358" s="26">
        <v>12</v>
      </c>
      <c r="AL358" s="26">
        <v>10</v>
      </c>
      <c r="AM358" s="26">
        <v>10</v>
      </c>
      <c r="AN358" s="26">
        <v>1</v>
      </c>
      <c r="AO358" s="26">
        <v>2</v>
      </c>
      <c r="AP358" s="226"/>
      <c r="AQ358" s="42" t="s">
        <v>73</v>
      </c>
      <c r="AR358" s="26">
        <v>0</v>
      </c>
      <c r="AS358" s="26">
        <v>0</v>
      </c>
      <c r="AT358" s="26">
        <v>185</v>
      </c>
      <c r="AU358" s="26">
        <v>0</v>
      </c>
      <c r="AV358" s="26">
        <v>0</v>
      </c>
      <c r="AW358" s="26">
        <v>10</v>
      </c>
      <c r="AX358" s="26">
        <v>14</v>
      </c>
      <c r="AY358" s="26">
        <v>13</v>
      </c>
      <c r="AZ358" s="26">
        <v>13</v>
      </c>
      <c r="BA358" s="226"/>
      <c r="BB358" s="42" t="s">
        <v>73</v>
      </c>
      <c r="BC358" s="41">
        <v>12</v>
      </c>
      <c r="BD358" s="26">
        <v>5</v>
      </c>
      <c r="BE358" s="26">
        <v>0</v>
      </c>
      <c r="BF358" s="41">
        <v>1</v>
      </c>
      <c r="BG358" s="41">
        <v>0</v>
      </c>
      <c r="BH358" s="41">
        <v>13</v>
      </c>
      <c r="BI358" s="41">
        <v>5</v>
      </c>
      <c r="BJ358" s="226"/>
      <c r="BK358" s="42" t="s">
        <v>73</v>
      </c>
      <c r="BL358" s="41">
        <v>21</v>
      </c>
      <c r="BM358" s="41">
        <v>7</v>
      </c>
      <c r="BN358" s="41">
        <v>76</v>
      </c>
      <c r="BO358" s="41">
        <v>117</v>
      </c>
      <c r="BP358" s="41">
        <v>7</v>
      </c>
      <c r="BQ358" s="41">
        <v>13</v>
      </c>
      <c r="BR358" s="41">
        <v>115</v>
      </c>
      <c r="BS358" s="41">
        <v>109</v>
      </c>
      <c r="BT358" s="41">
        <v>5</v>
      </c>
      <c r="BU358" s="41">
        <v>7</v>
      </c>
      <c r="BV358" s="41">
        <v>5</v>
      </c>
      <c r="BW358" s="41">
        <v>0</v>
      </c>
      <c r="BX358" s="79"/>
      <c r="BY358" s="80" t="s">
        <v>19</v>
      </c>
      <c r="BZ358" s="80" t="s">
        <v>2645</v>
      </c>
      <c r="CA358" s="78">
        <v>555</v>
      </c>
    </row>
    <row r="359" spans="1:79">
      <c r="A359" s="226" t="s">
        <v>210</v>
      </c>
      <c r="B359" s="148" t="s">
        <v>90</v>
      </c>
      <c r="C359" s="71">
        <v>101</v>
      </c>
      <c r="D359" s="71">
        <v>51</v>
      </c>
      <c r="E359" s="71">
        <v>75</v>
      </c>
      <c r="F359" s="71">
        <v>40</v>
      </c>
      <c r="G359" s="71">
        <v>56</v>
      </c>
      <c r="H359" s="71">
        <v>30</v>
      </c>
      <c r="I359" s="71">
        <v>54</v>
      </c>
      <c r="J359" s="71">
        <v>27</v>
      </c>
      <c r="K359" s="71">
        <v>50</v>
      </c>
      <c r="L359" s="71">
        <v>23</v>
      </c>
      <c r="M359" s="146">
        <v>336</v>
      </c>
      <c r="N359" s="146">
        <v>171</v>
      </c>
      <c r="O359" s="226" t="s">
        <v>210</v>
      </c>
      <c r="P359" s="148" t="s">
        <v>90</v>
      </c>
      <c r="Q359" s="71">
        <v>17</v>
      </c>
      <c r="R359" s="71">
        <v>10</v>
      </c>
      <c r="S359" s="71">
        <v>12</v>
      </c>
      <c r="T359" s="71">
        <v>7</v>
      </c>
      <c r="U359" s="71">
        <v>5</v>
      </c>
      <c r="V359" s="71">
        <v>2</v>
      </c>
      <c r="W359" s="71">
        <v>8</v>
      </c>
      <c r="X359" s="71">
        <v>4</v>
      </c>
      <c r="Y359" s="71">
        <v>0</v>
      </c>
      <c r="Z359" s="71">
        <v>0</v>
      </c>
      <c r="AA359" s="146">
        <v>42</v>
      </c>
      <c r="AB359" s="146">
        <v>23</v>
      </c>
      <c r="AC359" s="226" t="s">
        <v>210</v>
      </c>
      <c r="AD359" s="148" t="s">
        <v>90</v>
      </c>
      <c r="AE359" s="31">
        <v>3</v>
      </c>
      <c r="AF359" s="31">
        <v>3</v>
      </c>
      <c r="AG359" s="31">
        <v>3</v>
      </c>
      <c r="AH359" s="31">
        <v>2</v>
      </c>
      <c r="AI359" s="31">
        <v>3</v>
      </c>
      <c r="AJ359" s="146">
        <v>14</v>
      </c>
      <c r="AK359" s="125">
        <v>14</v>
      </c>
      <c r="AL359" s="71">
        <v>14</v>
      </c>
      <c r="AM359" s="71">
        <v>8</v>
      </c>
      <c r="AN359" s="71">
        <v>0</v>
      </c>
      <c r="AO359" s="71">
        <v>3</v>
      </c>
      <c r="AP359" s="226" t="s">
        <v>210</v>
      </c>
      <c r="AQ359" s="148" t="s">
        <v>90</v>
      </c>
      <c r="AR359" s="71">
        <v>0</v>
      </c>
      <c r="AS359" s="71">
        <v>123</v>
      </c>
      <c r="AT359" s="71">
        <v>77</v>
      </c>
      <c r="AU359" s="71">
        <v>0</v>
      </c>
      <c r="AV359" s="71">
        <v>0</v>
      </c>
      <c r="AW359" s="71">
        <v>5</v>
      </c>
      <c r="AX359" s="71">
        <v>13</v>
      </c>
      <c r="AY359" s="71">
        <v>12</v>
      </c>
      <c r="AZ359" s="71">
        <v>12</v>
      </c>
      <c r="BA359" s="226" t="s">
        <v>210</v>
      </c>
      <c r="BB359" s="148" t="s">
        <v>90</v>
      </c>
      <c r="BC359" s="152">
        <v>14</v>
      </c>
      <c r="BD359" s="71">
        <v>10</v>
      </c>
      <c r="BE359" s="71">
        <v>4</v>
      </c>
      <c r="BF359" s="152">
        <v>3</v>
      </c>
      <c r="BG359" s="32">
        <v>3</v>
      </c>
      <c r="BH359" s="152">
        <v>17</v>
      </c>
      <c r="BI359" s="152">
        <v>13</v>
      </c>
      <c r="BJ359" s="226" t="s">
        <v>210</v>
      </c>
      <c r="BK359" s="148" t="s">
        <v>90</v>
      </c>
      <c r="BL359" s="71">
        <v>145</v>
      </c>
      <c r="BM359" s="71">
        <v>6</v>
      </c>
      <c r="BN359" s="71">
        <v>23</v>
      </c>
      <c r="BO359" s="71">
        <v>23</v>
      </c>
      <c r="BP359" s="71">
        <v>1</v>
      </c>
      <c r="BQ359" s="71">
        <v>1</v>
      </c>
      <c r="BR359" s="71">
        <v>8</v>
      </c>
      <c r="BS359" s="71">
        <v>4</v>
      </c>
      <c r="BT359" s="71">
        <v>0</v>
      </c>
      <c r="BU359" s="71">
        <v>5</v>
      </c>
      <c r="BV359" s="71">
        <v>0</v>
      </c>
      <c r="BW359" s="71">
        <v>0</v>
      </c>
      <c r="BX359" s="79"/>
      <c r="BY359" s="80" t="s">
        <v>210</v>
      </c>
      <c r="BZ359" s="80" t="s">
        <v>2646</v>
      </c>
      <c r="CA359" s="78">
        <v>477</v>
      </c>
    </row>
    <row r="360" spans="1:79">
      <c r="A360" s="226"/>
      <c r="B360" s="148" t="s">
        <v>91</v>
      </c>
      <c r="C360" s="71">
        <v>0</v>
      </c>
      <c r="D360" s="71">
        <v>0</v>
      </c>
      <c r="E360" s="71">
        <v>0</v>
      </c>
      <c r="F360" s="71">
        <v>0</v>
      </c>
      <c r="G360" s="71">
        <v>0</v>
      </c>
      <c r="H360" s="71">
        <v>0</v>
      </c>
      <c r="I360" s="71">
        <v>0</v>
      </c>
      <c r="J360" s="71">
        <v>0</v>
      </c>
      <c r="K360" s="71">
        <v>0</v>
      </c>
      <c r="L360" s="71">
        <v>0</v>
      </c>
      <c r="M360" s="146">
        <v>0</v>
      </c>
      <c r="N360" s="146">
        <v>0</v>
      </c>
      <c r="O360" s="226"/>
      <c r="P360" s="148" t="s">
        <v>91</v>
      </c>
      <c r="Q360" s="71">
        <v>0</v>
      </c>
      <c r="R360" s="71">
        <v>0</v>
      </c>
      <c r="S360" s="71">
        <v>0</v>
      </c>
      <c r="T360" s="71">
        <v>0</v>
      </c>
      <c r="U360" s="71">
        <v>0</v>
      </c>
      <c r="V360" s="71">
        <v>0</v>
      </c>
      <c r="W360" s="71">
        <v>0</v>
      </c>
      <c r="X360" s="71">
        <v>0</v>
      </c>
      <c r="Y360" s="71">
        <v>0</v>
      </c>
      <c r="Z360" s="71">
        <v>0</v>
      </c>
      <c r="AA360" s="146">
        <v>0</v>
      </c>
      <c r="AB360" s="146">
        <v>0</v>
      </c>
      <c r="AC360" s="226"/>
      <c r="AD360" s="148" t="s">
        <v>91</v>
      </c>
      <c r="AE360" s="31">
        <v>0</v>
      </c>
      <c r="AF360" s="31">
        <v>0</v>
      </c>
      <c r="AG360" s="31">
        <v>0</v>
      </c>
      <c r="AH360" s="31">
        <v>0</v>
      </c>
      <c r="AI360" s="31">
        <v>0</v>
      </c>
      <c r="AJ360" s="146">
        <v>0</v>
      </c>
      <c r="AK360" s="125">
        <v>0</v>
      </c>
      <c r="AL360" s="71">
        <v>0</v>
      </c>
      <c r="AM360" s="71">
        <v>0</v>
      </c>
      <c r="AN360" s="71">
        <v>0</v>
      </c>
      <c r="AO360" s="71">
        <v>0</v>
      </c>
      <c r="AP360" s="226"/>
      <c r="AQ360" s="148" t="s">
        <v>91</v>
      </c>
      <c r="AR360" s="71">
        <v>0</v>
      </c>
      <c r="AS360" s="71">
        <v>0</v>
      </c>
      <c r="AT360" s="71">
        <v>0</v>
      </c>
      <c r="AU360" s="71">
        <v>0</v>
      </c>
      <c r="AV360" s="71">
        <v>0</v>
      </c>
      <c r="AW360" s="71">
        <v>0</v>
      </c>
      <c r="AX360" s="71">
        <v>0</v>
      </c>
      <c r="AY360" s="71">
        <v>0</v>
      </c>
      <c r="AZ360" s="71">
        <v>0</v>
      </c>
      <c r="BA360" s="226"/>
      <c r="BB360" s="148" t="s">
        <v>91</v>
      </c>
      <c r="BC360" s="152">
        <v>0</v>
      </c>
      <c r="BD360" s="71">
        <v>0</v>
      </c>
      <c r="BE360" s="71">
        <v>0</v>
      </c>
      <c r="BF360" s="152">
        <v>0</v>
      </c>
      <c r="BG360" s="32">
        <v>0</v>
      </c>
      <c r="BH360" s="152">
        <v>0</v>
      </c>
      <c r="BI360" s="152">
        <v>0</v>
      </c>
      <c r="BJ360" s="226"/>
      <c r="BK360" s="148" t="s">
        <v>91</v>
      </c>
      <c r="BL360" s="71">
        <v>0</v>
      </c>
      <c r="BM360" s="71">
        <v>0</v>
      </c>
      <c r="BN360" s="71">
        <v>0</v>
      </c>
      <c r="BO360" s="71">
        <v>0</v>
      </c>
      <c r="BP360" s="71">
        <v>0</v>
      </c>
      <c r="BQ360" s="71">
        <v>0</v>
      </c>
      <c r="BR360" s="71">
        <v>0</v>
      </c>
      <c r="BS360" s="71">
        <v>0</v>
      </c>
      <c r="BT360" s="71">
        <v>0</v>
      </c>
      <c r="BU360" s="71">
        <v>0</v>
      </c>
      <c r="BV360" s="71">
        <v>0</v>
      </c>
      <c r="BW360" s="71">
        <v>0</v>
      </c>
      <c r="BX360" s="79"/>
      <c r="BY360" s="80" t="s">
        <v>210</v>
      </c>
      <c r="BZ360" s="80" t="s">
        <v>2647</v>
      </c>
      <c r="CA360" s="78">
        <v>0</v>
      </c>
    </row>
    <row r="361" spans="1:79">
      <c r="A361" s="226"/>
      <c r="B361" s="25" t="s">
        <v>73</v>
      </c>
      <c r="C361" s="26">
        <v>101</v>
      </c>
      <c r="D361" s="26">
        <v>51</v>
      </c>
      <c r="E361" s="26">
        <v>75</v>
      </c>
      <c r="F361" s="26">
        <v>40</v>
      </c>
      <c r="G361" s="26">
        <v>56</v>
      </c>
      <c r="H361" s="26">
        <v>30</v>
      </c>
      <c r="I361" s="26">
        <v>54</v>
      </c>
      <c r="J361" s="26">
        <v>27</v>
      </c>
      <c r="K361" s="26">
        <v>50</v>
      </c>
      <c r="L361" s="26">
        <v>23</v>
      </c>
      <c r="M361" s="41">
        <v>336</v>
      </c>
      <c r="N361" s="41">
        <v>171</v>
      </c>
      <c r="O361" s="226"/>
      <c r="P361" s="42" t="s">
        <v>73</v>
      </c>
      <c r="Q361" s="26">
        <v>17</v>
      </c>
      <c r="R361" s="26">
        <v>10</v>
      </c>
      <c r="S361" s="26">
        <v>12</v>
      </c>
      <c r="T361" s="26">
        <v>7</v>
      </c>
      <c r="U361" s="26">
        <v>5</v>
      </c>
      <c r="V361" s="26">
        <v>2</v>
      </c>
      <c r="W361" s="26">
        <v>8</v>
      </c>
      <c r="X361" s="26">
        <v>4</v>
      </c>
      <c r="Y361" s="26">
        <v>0</v>
      </c>
      <c r="Z361" s="26">
        <v>0</v>
      </c>
      <c r="AA361" s="41">
        <v>42</v>
      </c>
      <c r="AB361" s="41">
        <v>23</v>
      </c>
      <c r="AC361" s="226"/>
      <c r="AD361" s="42" t="s">
        <v>73</v>
      </c>
      <c r="AE361" s="41">
        <v>3</v>
      </c>
      <c r="AF361" s="41">
        <v>3</v>
      </c>
      <c r="AG361" s="41">
        <v>3</v>
      </c>
      <c r="AH361" s="41">
        <v>2</v>
      </c>
      <c r="AI361" s="41">
        <v>3</v>
      </c>
      <c r="AJ361" s="41">
        <v>14</v>
      </c>
      <c r="AK361" s="26">
        <v>14</v>
      </c>
      <c r="AL361" s="26">
        <v>14</v>
      </c>
      <c r="AM361" s="26">
        <v>8</v>
      </c>
      <c r="AN361" s="26">
        <v>0</v>
      </c>
      <c r="AO361" s="26">
        <v>3</v>
      </c>
      <c r="AP361" s="226"/>
      <c r="AQ361" s="42" t="s">
        <v>73</v>
      </c>
      <c r="AR361" s="26">
        <v>0</v>
      </c>
      <c r="AS361" s="26">
        <v>123</v>
      </c>
      <c r="AT361" s="26">
        <v>77</v>
      </c>
      <c r="AU361" s="26">
        <v>0</v>
      </c>
      <c r="AV361" s="26">
        <v>0</v>
      </c>
      <c r="AW361" s="26">
        <v>5</v>
      </c>
      <c r="AX361" s="26">
        <v>13</v>
      </c>
      <c r="AY361" s="26">
        <v>12</v>
      </c>
      <c r="AZ361" s="26">
        <v>12</v>
      </c>
      <c r="BA361" s="226"/>
      <c r="BB361" s="42" t="s">
        <v>73</v>
      </c>
      <c r="BC361" s="41">
        <v>14</v>
      </c>
      <c r="BD361" s="26">
        <v>10</v>
      </c>
      <c r="BE361" s="26">
        <v>4</v>
      </c>
      <c r="BF361" s="41">
        <v>3</v>
      </c>
      <c r="BG361" s="41">
        <v>3</v>
      </c>
      <c r="BH361" s="41">
        <v>17</v>
      </c>
      <c r="BI361" s="41">
        <v>13</v>
      </c>
      <c r="BJ361" s="226"/>
      <c r="BK361" s="42" t="s">
        <v>73</v>
      </c>
      <c r="BL361" s="41">
        <v>145</v>
      </c>
      <c r="BM361" s="41">
        <v>6</v>
      </c>
      <c r="BN361" s="41">
        <v>23</v>
      </c>
      <c r="BO361" s="41">
        <v>23</v>
      </c>
      <c r="BP361" s="41">
        <v>1</v>
      </c>
      <c r="BQ361" s="41">
        <v>1</v>
      </c>
      <c r="BR361" s="41">
        <v>8</v>
      </c>
      <c r="BS361" s="41">
        <v>4</v>
      </c>
      <c r="BT361" s="41">
        <v>0</v>
      </c>
      <c r="BU361" s="41">
        <v>5</v>
      </c>
      <c r="BV361" s="41">
        <v>0</v>
      </c>
      <c r="BW361" s="41">
        <v>0</v>
      </c>
      <c r="BX361" s="79"/>
      <c r="BY361" s="80" t="s">
        <v>210</v>
      </c>
      <c r="BZ361" s="80" t="s">
        <v>2648</v>
      </c>
      <c r="CA361" s="78">
        <v>477</v>
      </c>
    </row>
    <row r="362" spans="1:79">
      <c r="A362" s="226" t="s">
        <v>20</v>
      </c>
      <c r="B362" s="148" t="s">
        <v>90</v>
      </c>
      <c r="C362" s="71">
        <v>0</v>
      </c>
      <c r="D362" s="71">
        <v>0</v>
      </c>
      <c r="E362" s="71">
        <v>0</v>
      </c>
      <c r="F362" s="71">
        <v>0</v>
      </c>
      <c r="G362" s="71">
        <v>0</v>
      </c>
      <c r="H362" s="71">
        <v>0</v>
      </c>
      <c r="I362" s="71">
        <v>0</v>
      </c>
      <c r="J362" s="71">
        <v>0</v>
      </c>
      <c r="K362" s="71">
        <v>0</v>
      </c>
      <c r="L362" s="71">
        <v>0</v>
      </c>
      <c r="M362" s="146">
        <v>0</v>
      </c>
      <c r="N362" s="146">
        <v>0</v>
      </c>
      <c r="O362" s="226" t="s">
        <v>20</v>
      </c>
      <c r="P362" s="148" t="s">
        <v>90</v>
      </c>
      <c r="Q362" s="71">
        <v>0</v>
      </c>
      <c r="R362" s="71">
        <v>0</v>
      </c>
      <c r="S362" s="71">
        <v>0</v>
      </c>
      <c r="T362" s="71">
        <v>0</v>
      </c>
      <c r="U362" s="71">
        <v>0</v>
      </c>
      <c r="V362" s="71">
        <v>0</v>
      </c>
      <c r="W362" s="71">
        <v>0</v>
      </c>
      <c r="X362" s="71">
        <v>0</v>
      </c>
      <c r="Y362" s="71">
        <v>0</v>
      </c>
      <c r="Z362" s="71">
        <v>0</v>
      </c>
      <c r="AA362" s="146">
        <v>0</v>
      </c>
      <c r="AB362" s="146">
        <v>0</v>
      </c>
      <c r="AC362" s="226" t="s">
        <v>20</v>
      </c>
      <c r="AD362" s="148" t="s">
        <v>90</v>
      </c>
      <c r="AE362" s="31">
        <v>0</v>
      </c>
      <c r="AF362" s="31">
        <v>0</v>
      </c>
      <c r="AG362" s="31">
        <v>0</v>
      </c>
      <c r="AH362" s="31">
        <v>0</v>
      </c>
      <c r="AI362" s="31">
        <v>0</v>
      </c>
      <c r="AJ362" s="146">
        <v>0</v>
      </c>
      <c r="AK362" s="125">
        <v>0</v>
      </c>
      <c r="AL362" s="71">
        <v>0</v>
      </c>
      <c r="AM362" s="71">
        <v>0</v>
      </c>
      <c r="AN362" s="71">
        <v>0</v>
      </c>
      <c r="AO362" s="71">
        <v>0</v>
      </c>
      <c r="AP362" s="226" t="s">
        <v>20</v>
      </c>
      <c r="AQ362" s="148" t="s">
        <v>90</v>
      </c>
      <c r="AR362" s="71">
        <v>0</v>
      </c>
      <c r="AS362" s="71">
        <v>0</v>
      </c>
      <c r="AT362" s="71">
        <v>0</v>
      </c>
      <c r="AU362" s="71">
        <v>0</v>
      </c>
      <c r="AV362" s="71">
        <v>0</v>
      </c>
      <c r="AW362" s="71">
        <v>0</v>
      </c>
      <c r="AX362" s="71">
        <v>0</v>
      </c>
      <c r="AY362" s="71">
        <v>0</v>
      </c>
      <c r="AZ362" s="71">
        <v>0</v>
      </c>
      <c r="BA362" s="226" t="s">
        <v>20</v>
      </c>
      <c r="BB362" s="148" t="s">
        <v>90</v>
      </c>
      <c r="BC362" s="152">
        <v>0</v>
      </c>
      <c r="BD362" s="71">
        <v>0</v>
      </c>
      <c r="BE362" s="71">
        <v>0</v>
      </c>
      <c r="BF362" s="152">
        <v>0</v>
      </c>
      <c r="BG362" s="32">
        <v>0</v>
      </c>
      <c r="BH362" s="152">
        <v>0</v>
      </c>
      <c r="BI362" s="152">
        <v>0</v>
      </c>
      <c r="BJ362" s="226" t="s">
        <v>20</v>
      </c>
      <c r="BK362" s="148" t="s">
        <v>90</v>
      </c>
      <c r="BL362" s="71">
        <v>0</v>
      </c>
      <c r="BM362" s="71">
        <v>0</v>
      </c>
      <c r="BN362" s="71">
        <v>0</v>
      </c>
      <c r="BO362" s="71">
        <v>0</v>
      </c>
      <c r="BP362" s="71">
        <v>0</v>
      </c>
      <c r="BQ362" s="71">
        <v>0</v>
      </c>
      <c r="BR362" s="71">
        <v>0</v>
      </c>
      <c r="BS362" s="71">
        <v>0</v>
      </c>
      <c r="BT362" s="71">
        <v>0</v>
      </c>
      <c r="BU362" s="71">
        <v>0</v>
      </c>
      <c r="BV362" s="71">
        <v>0</v>
      </c>
      <c r="BW362" s="71">
        <v>0</v>
      </c>
      <c r="BX362" s="79"/>
      <c r="BY362" s="80" t="s">
        <v>20</v>
      </c>
      <c r="BZ362" s="80" t="s">
        <v>2649</v>
      </c>
      <c r="CA362" s="78">
        <v>0</v>
      </c>
    </row>
    <row r="363" spans="1:79">
      <c r="A363" s="226"/>
      <c r="B363" s="148" t="s">
        <v>91</v>
      </c>
      <c r="C363" s="71">
        <v>143</v>
      </c>
      <c r="D363" s="71">
        <v>64</v>
      </c>
      <c r="E363" s="71">
        <v>133</v>
      </c>
      <c r="F363" s="71">
        <v>64</v>
      </c>
      <c r="G363" s="71">
        <v>100</v>
      </c>
      <c r="H363" s="71">
        <v>54</v>
      </c>
      <c r="I363" s="71">
        <v>83</v>
      </c>
      <c r="J363" s="71">
        <v>40</v>
      </c>
      <c r="K363" s="71">
        <v>77</v>
      </c>
      <c r="L363" s="71">
        <v>42</v>
      </c>
      <c r="M363" s="146">
        <v>536</v>
      </c>
      <c r="N363" s="146">
        <v>264</v>
      </c>
      <c r="O363" s="226"/>
      <c r="P363" s="148" t="s">
        <v>91</v>
      </c>
      <c r="Q363" s="71">
        <v>18</v>
      </c>
      <c r="R363" s="71">
        <v>8</v>
      </c>
      <c r="S363" s="71">
        <v>32</v>
      </c>
      <c r="T363" s="71">
        <v>17</v>
      </c>
      <c r="U363" s="71">
        <v>1</v>
      </c>
      <c r="V363" s="71">
        <v>1</v>
      </c>
      <c r="W363" s="71">
        <v>11</v>
      </c>
      <c r="X363" s="71">
        <v>6</v>
      </c>
      <c r="Y363" s="71">
        <v>1</v>
      </c>
      <c r="Z363" s="71">
        <v>1</v>
      </c>
      <c r="AA363" s="146">
        <v>63</v>
      </c>
      <c r="AB363" s="146">
        <v>33</v>
      </c>
      <c r="AC363" s="226"/>
      <c r="AD363" s="148" t="s">
        <v>91</v>
      </c>
      <c r="AE363" s="31">
        <v>4</v>
      </c>
      <c r="AF363" s="31">
        <v>4</v>
      </c>
      <c r="AG363" s="31">
        <v>4</v>
      </c>
      <c r="AH363" s="31">
        <v>4</v>
      </c>
      <c r="AI363" s="31">
        <v>4</v>
      </c>
      <c r="AJ363" s="146">
        <v>20</v>
      </c>
      <c r="AK363" s="125">
        <v>21</v>
      </c>
      <c r="AL363" s="71">
        <v>16</v>
      </c>
      <c r="AM363" s="71">
        <v>11</v>
      </c>
      <c r="AN363" s="71">
        <v>0</v>
      </c>
      <c r="AO363" s="71">
        <v>3</v>
      </c>
      <c r="AP363" s="226"/>
      <c r="AQ363" s="148" t="s">
        <v>91</v>
      </c>
      <c r="AR363" s="71">
        <v>0</v>
      </c>
      <c r="AS363" s="71">
        <v>231</v>
      </c>
      <c r="AT363" s="71">
        <v>5</v>
      </c>
      <c r="AU363" s="71">
        <v>0</v>
      </c>
      <c r="AV363" s="71">
        <v>0</v>
      </c>
      <c r="AW363" s="71">
        <v>15</v>
      </c>
      <c r="AX363" s="71">
        <v>21</v>
      </c>
      <c r="AY363" s="71">
        <v>19</v>
      </c>
      <c r="AZ363" s="71">
        <v>19</v>
      </c>
      <c r="BA363" s="226"/>
      <c r="BB363" s="148" t="s">
        <v>91</v>
      </c>
      <c r="BC363" s="152">
        <v>17</v>
      </c>
      <c r="BD363" s="71">
        <v>14</v>
      </c>
      <c r="BE363" s="71">
        <v>0</v>
      </c>
      <c r="BF363" s="152">
        <v>6</v>
      </c>
      <c r="BG363" s="32">
        <v>4</v>
      </c>
      <c r="BH363" s="152">
        <v>23</v>
      </c>
      <c r="BI363" s="152">
        <v>18</v>
      </c>
      <c r="BJ363" s="226"/>
      <c r="BK363" s="148" t="s">
        <v>91</v>
      </c>
      <c r="BL363" s="71">
        <v>4</v>
      </c>
      <c r="BM363" s="71">
        <v>0</v>
      </c>
      <c r="BN363" s="71">
        <v>2</v>
      </c>
      <c r="BO363" s="71">
        <v>5</v>
      </c>
      <c r="BP363" s="71">
        <v>2</v>
      </c>
      <c r="BQ363" s="71">
        <v>2</v>
      </c>
      <c r="BR363" s="71">
        <v>2</v>
      </c>
      <c r="BS363" s="71">
        <v>2</v>
      </c>
      <c r="BT363" s="71">
        <v>0</v>
      </c>
      <c r="BU363" s="71">
        <v>0</v>
      </c>
      <c r="BV363" s="71">
        <v>0</v>
      </c>
      <c r="BW363" s="71">
        <v>0</v>
      </c>
      <c r="BX363" s="79"/>
      <c r="BY363" s="80" t="s">
        <v>20</v>
      </c>
      <c r="BZ363" s="80" t="s">
        <v>2650</v>
      </c>
      <c r="CA363" s="78">
        <v>477</v>
      </c>
    </row>
    <row r="364" spans="1:79">
      <c r="A364" s="226"/>
      <c r="B364" s="25" t="s">
        <v>73</v>
      </c>
      <c r="C364" s="26">
        <v>143</v>
      </c>
      <c r="D364" s="26">
        <v>64</v>
      </c>
      <c r="E364" s="26">
        <v>133</v>
      </c>
      <c r="F364" s="26">
        <v>64</v>
      </c>
      <c r="G364" s="26">
        <v>100</v>
      </c>
      <c r="H364" s="26">
        <v>54</v>
      </c>
      <c r="I364" s="26">
        <v>83</v>
      </c>
      <c r="J364" s="26">
        <v>40</v>
      </c>
      <c r="K364" s="26">
        <v>77</v>
      </c>
      <c r="L364" s="26">
        <v>42</v>
      </c>
      <c r="M364" s="41">
        <v>536</v>
      </c>
      <c r="N364" s="41">
        <v>264</v>
      </c>
      <c r="O364" s="226"/>
      <c r="P364" s="42" t="s">
        <v>73</v>
      </c>
      <c r="Q364" s="26">
        <v>18</v>
      </c>
      <c r="R364" s="26">
        <v>8</v>
      </c>
      <c r="S364" s="26">
        <v>32</v>
      </c>
      <c r="T364" s="26">
        <v>17</v>
      </c>
      <c r="U364" s="26">
        <v>1</v>
      </c>
      <c r="V364" s="26">
        <v>1</v>
      </c>
      <c r="W364" s="26">
        <v>11</v>
      </c>
      <c r="X364" s="26">
        <v>6</v>
      </c>
      <c r="Y364" s="26">
        <v>1</v>
      </c>
      <c r="Z364" s="26">
        <v>1</v>
      </c>
      <c r="AA364" s="41">
        <v>63</v>
      </c>
      <c r="AB364" s="41">
        <v>33</v>
      </c>
      <c r="AC364" s="226"/>
      <c r="AD364" s="42" t="s">
        <v>73</v>
      </c>
      <c r="AE364" s="41">
        <v>4</v>
      </c>
      <c r="AF364" s="41">
        <v>4</v>
      </c>
      <c r="AG364" s="41">
        <v>4</v>
      </c>
      <c r="AH364" s="41">
        <v>4</v>
      </c>
      <c r="AI364" s="41">
        <v>4</v>
      </c>
      <c r="AJ364" s="41">
        <v>20</v>
      </c>
      <c r="AK364" s="26">
        <v>21</v>
      </c>
      <c r="AL364" s="26">
        <v>16</v>
      </c>
      <c r="AM364" s="26">
        <v>11</v>
      </c>
      <c r="AN364" s="26">
        <v>0</v>
      </c>
      <c r="AO364" s="26">
        <v>3</v>
      </c>
      <c r="AP364" s="226"/>
      <c r="AQ364" s="42" t="s">
        <v>73</v>
      </c>
      <c r="AR364" s="26">
        <v>0</v>
      </c>
      <c r="AS364" s="26">
        <v>231</v>
      </c>
      <c r="AT364" s="26">
        <v>5</v>
      </c>
      <c r="AU364" s="26">
        <v>0</v>
      </c>
      <c r="AV364" s="26">
        <v>0</v>
      </c>
      <c r="AW364" s="26">
        <v>15</v>
      </c>
      <c r="AX364" s="26">
        <v>21</v>
      </c>
      <c r="AY364" s="26">
        <v>19</v>
      </c>
      <c r="AZ364" s="26">
        <v>19</v>
      </c>
      <c r="BA364" s="226"/>
      <c r="BB364" s="42" t="s">
        <v>73</v>
      </c>
      <c r="BC364" s="41">
        <v>17</v>
      </c>
      <c r="BD364" s="26">
        <v>14</v>
      </c>
      <c r="BE364" s="26">
        <v>0</v>
      </c>
      <c r="BF364" s="41">
        <v>6</v>
      </c>
      <c r="BG364" s="41">
        <v>4</v>
      </c>
      <c r="BH364" s="41">
        <v>23</v>
      </c>
      <c r="BI364" s="41">
        <v>18</v>
      </c>
      <c r="BJ364" s="226"/>
      <c r="BK364" s="42" t="s">
        <v>73</v>
      </c>
      <c r="BL364" s="41">
        <v>4</v>
      </c>
      <c r="BM364" s="41">
        <v>0</v>
      </c>
      <c r="BN364" s="41">
        <v>2</v>
      </c>
      <c r="BO364" s="41">
        <v>5</v>
      </c>
      <c r="BP364" s="41">
        <v>2</v>
      </c>
      <c r="BQ364" s="41">
        <v>2</v>
      </c>
      <c r="BR364" s="41">
        <v>2</v>
      </c>
      <c r="BS364" s="41">
        <v>2</v>
      </c>
      <c r="BT364" s="41">
        <v>0</v>
      </c>
      <c r="BU364" s="41">
        <v>0</v>
      </c>
      <c r="BV364" s="41">
        <v>0</v>
      </c>
      <c r="BW364" s="41">
        <v>0</v>
      </c>
      <c r="BX364" s="79"/>
      <c r="BY364" s="80" t="s">
        <v>20</v>
      </c>
      <c r="BZ364" s="80" t="s">
        <v>2651</v>
      </c>
      <c r="CA364" s="78">
        <v>477</v>
      </c>
    </row>
    <row r="365" spans="1:79">
      <c r="A365" s="226" t="s">
        <v>211</v>
      </c>
      <c r="B365" s="148" t="s">
        <v>90</v>
      </c>
      <c r="C365" s="71">
        <v>353</v>
      </c>
      <c r="D365" s="71">
        <v>181</v>
      </c>
      <c r="E365" s="71">
        <v>305</v>
      </c>
      <c r="F365" s="71">
        <v>156</v>
      </c>
      <c r="G365" s="71">
        <v>214</v>
      </c>
      <c r="H365" s="71">
        <v>118</v>
      </c>
      <c r="I365" s="71">
        <v>194</v>
      </c>
      <c r="J365" s="71">
        <v>97</v>
      </c>
      <c r="K365" s="71">
        <v>109</v>
      </c>
      <c r="L365" s="71">
        <v>60</v>
      </c>
      <c r="M365" s="146">
        <v>1175</v>
      </c>
      <c r="N365" s="146">
        <v>612</v>
      </c>
      <c r="O365" s="226" t="s">
        <v>211</v>
      </c>
      <c r="P365" s="148" t="s">
        <v>90</v>
      </c>
      <c r="Q365" s="71">
        <v>36</v>
      </c>
      <c r="R365" s="71">
        <v>18</v>
      </c>
      <c r="S365" s="71">
        <v>27</v>
      </c>
      <c r="T365" s="71">
        <v>14</v>
      </c>
      <c r="U365" s="71">
        <v>25</v>
      </c>
      <c r="V365" s="71">
        <v>9</v>
      </c>
      <c r="W365" s="71">
        <v>21</v>
      </c>
      <c r="X365" s="71">
        <v>8</v>
      </c>
      <c r="Y365" s="71">
        <v>6</v>
      </c>
      <c r="Z365" s="71">
        <v>5</v>
      </c>
      <c r="AA365" s="146">
        <v>115</v>
      </c>
      <c r="AB365" s="146">
        <v>54</v>
      </c>
      <c r="AC365" s="226" t="s">
        <v>211</v>
      </c>
      <c r="AD365" s="148" t="s">
        <v>90</v>
      </c>
      <c r="AE365" s="31">
        <v>11</v>
      </c>
      <c r="AF365" s="31">
        <v>12</v>
      </c>
      <c r="AG365" s="31">
        <v>10</v>
      </c>
      <c r="AH365" s="31">
        <v>10</v>
      </c>
      <c r="AI365" s="31">
        <v>9</v>
      </c>
      <c r="AJ365" s="146">
        <v>52</v>
      </c>
      <c r="AK365" s="125">
        <v>29</v>
      </c>
      <c r="AL365" s="71">
        <v>29</v>
      </c>
      <c r="AM365" s="71">
        <v>0</v>
      </c>
      <c r="AN365" s="71">
        <v>3</v>
      </c>
      <c r="AO365" s="71">
        <v>11</v>
      </c>
      <c r="AP365" s="226" t="s">
        <v>211</v>
      </c>
      <c r="AQ365" s="148" t="s">
        <v>90</v>
      </c>
      <c r="AR365" s="71">
        <v>28</v>
      </c>
      <c r="AS365" s="71">
        <v>329</v>
      </c>
      <c r="AT365" s="71">
        <v>30</v>
      </c>
      <c r="AU365" s="71">
        <v>83</v>
      </c>
      <c r="AV365" s="71">
        <v>7</v>
      </c>
      <c r="AW365" s="71">
        <v>14</v>
      </c>
      <c r="AX365" s="71">
        <v>52</v>
      </c>
      <c r="AY365" s="71">
        <v>29</v>
      </c>
      <c r="AZ365" s="71">
        <v>33</v>
      </c>
      <c r="BA365" s="226" t="s">
        <v>211</v>
      </c>
      <c r="BB365" s="148" t="s">
        <v>90</v>
      </c>
      <c r="BC365" s="152">
        <v>35</v>
      </c>
      <c r="BD365" s="71">
        <v>17</v>
      </c>
      <c r="BE365" s="71">
        <v>1</v>
      </c>
      <c r="BF365" s="152">
        <v>0</v>
      </c>
      <c r="BG365" s="32">
        <v>0</v>
      </c>
      <c r="BH365" s="152">
        <v>35</v>
      </c>
      <c r="BI365" s="152">
        <v>17</v>
      </c>
      <c r="BJ365" s="226" t="s">
        <v>211</v>
      </c>
      <c r="BK365" s="148" t="s">
        <v>90</v>
      </c>
      <c r="BL365" s="71">
        <v>12</v>
      </c>
      <c r="BM365" s="71">
        <v>6</v>
      </c>
      <c r="BN365" s="71">
        <v>76</v>
      </c>
      <c r="BO365" s="71">
        <v>51</v>
      </c>
      <c r="BP365" s="71">
        <v>8</v>
      </c>
      <c r="BQ365" s="71">
        <v>9</v>
      </c>
      <c r="BR365" s="71">
        <v>24</v>
      </c>
      <c r="BS365" s="71">
        <v>19</v>
      </c>
      <c r="BT365" s="71">
        <v>0</v>
      </c>
      <c r="BU365" s="71">
        <v>17</v>
      </c>
      <c r="BV365" s="71">
        <v>13</v>
      </c>
      <c r="BW365" s="71">
        <v>5</v>
      </c>
      <c r="BX365" s="79"/>
      <c r="BY365" s="80" t="s">
        <v>211</v>
      </c>
      <c r="BZ365" s="80" t="s">
        <v>2652</v>
      </c>
      <c r="CA365" s="78">
        <v>1143</v>
      </c>
    </row>
    <row r="366" spans="1:79">
      <c r="A366" s="226"/>
      <c r="B366" s="148" t="s">
        <v>91</v>
      </c>
      <c r="C366" s="71">
        <v>333</v>
      </c>
      <c r="D366" s="71">
        <v>169</v>
      </c>
      <c r="E366" s="71">
        <v>325</v>
      </c>
      <c r="F366" s="71">
        <v>168</v>
      </c>
      <c r="G366" s="71">
        <v>288</v>
      </c>
      <c r="H366" s="71">
        <v>138</v>
      </c>
      <c r="I366" s="71">
        <v>200</v>
      </c>
      <c r="J366" s="71">
        <v>107</v>
      </c>
      <c r="K366" s="71">
        <v>186</v>
      </c>
      <c r="L366" s="71">
        <v>85</v>
      </c>
      <c r="M366" s="146">
        <v>1332</v>
      </c>
      <c r="N366" s="146">
        <v>667</v>
      </c>
      <c r="O366" s="226"/>
      <c r="P366" s="148" t="s">
        <v>91</v>
      </c>
      <c r="Q366" s="71">
        <v>12</v>
      </c>
      <c r="R366" s="71">
        <v>5</v>
      </c>
      <c r="S366" s="71">
        <v>25</v>
      </c>
      <c r="T366" s="71">
        <v>11</v>
      </c>
      <c r="U366" s="71">
        <v>23</v>
      </c>
      <c r="V366" s="71">
        <v>12</v>
      </c>
      <c r="W366" s="71">
        <v>23</v>
      </c>
      <c r="X366" s="71">
        <v>13</v>
      </c>
      <c r="Y366" s="71">
        <v>4</v>
      </c>
      <c r="Z366" s="71">
        <v>2</v>
      </c>
      <c r="AA366" s="146">
        <v>87</v>
      </c>
      <c r="AB366" s="146">
        <v>43</v>
      </c>
      <c r="AC366" s="226"/>
      <c r="AD366" s="148" t="s">
        <v>91</v>
      </c>
      <c r="AE366" s="31">
        <v>10</v>
      </c>
      <c r="AF366" s="31">
        <v>10</v>
      </c>
      <c r="AG366" s="31">
        <v>10</v>
      </c>
      <c r="AH366" s="31">
        <v>9</v>
      </c>
      <c r="AI366" s="31">
        <v>7</v>
      </c>
      <c r="AJ366" s="146">
        <v>46</v>
      </c>
      <c r="AK366" s="125">
        <v>46</v>
      </c>
      <c r="AL366" s="71">
        <v>46</v>
      </c>
      <c r="AM366" s="71">
        <v>30</v>
      </c>
      <c r="AN366" s="71">
        <v>0</v>
      </c>
      <c r="AO366" s="71">
        <v>6</v>
      </c>
      <c r="AP366" s="226"/>
      <c r="AQ366" s="148" t="s">
        <v>91</v>
      </c>
      <c r="AR366" s="71">
        <v>58</v>
      </c>
      <c r="AS366" s="71">
        <v>877</v>
      </c>
      <c r="AT366" s="71">
        <v>0</v>
      </c>
      <c r="AU366" s="71">
        <v>2</v>
      </c>
      <c r="AV366" s="71">
        <v>0</v>
      </c>
      <c r="AW366" s="71">
        <v>47</v>
      </c>
      <c r="AX366" s="71">
        <v>53</v>
      </c>
      <c r="AY366" s="71">
        <v>26</v>
      </c>
      <c r="AZ366" s="71">
        <v>41</v>
      </c>
      <c r="BA366" s="226"/>
      <c r="BB366" s="148" t="s">
        <v>91</v>
      </c>
      <c r="BC366" s="152">
        <v>47</v>
      </c>
      <c r="BD366" s="71">
        <v>40</v>
      </c>
      <c r="BE366" s="71">
        <v>2</v>
      </c>
      <c r="BF366" s="152">
        <v>19</v>
      </c>
      <c r="BG366" s="32">
        <v>12</v>
      </c>
      <c r="BH366" s="152">
        <v>66</v>
      </c>
      <c r="BI366" s="152">
        <v>52</v>
      </c>
      <c r="BJ366" s="226"/>
      <c r="BK366" s="148" t="s">
        <v>91</v>
      </c>
      <c r="BL366" s="71">
        <v>20</v>
      </c>
      <c r="BM366" s="71">
        <v>159</v>
      </c>
      <c r="BN366" s="71">
        <v>0</v>
      </c>
      <c r="BO366" s="71">
        <v>0</v>
      </c>
      <c r="BP366" s="71">
        <v>0</v>
      </c>
      <c r="BQ366" s="71">
        <v>0</v>
      </c>
      <c r="BR366" s="71">
        <v>0</v>
      </c>
      <c r="BS366" s="71">
        <v>0</v>
      </c>
      <c r="BT366" s="71">
        <v>0</v>
      </c>
      <c r="BU366" s="71">
        <v>0</v>
      </c>
      <c r="BV366" s="71">
        <v>0</v>
      </c>
      <c r="BW366" s="71">
        <v>0</v>
      </c>
      <c r="BX366" s="79"/>
      <c r="BY366" s="80" t="s">
        <v>211</v>
      </c>
      <c r="BZ366" s="80" t="s">
        <v>2653</v>
      </c>
      <c r="CA366" s="78">
        <v>1820</v>
      </c>
    </row>
    <row r="367" spans="1:79">
      <c r="A367" s="226"/>
      <c r="B367" s="25" t="s">
        <v>73</v>
      </c>
      <c r="C367" s="26">
        <v>686</v>
      </c>
      <c r="D367" s="26">
        <v>350</v>
      </c>
      <c r="E367" s="26">
        <v>630</v>
      </c>
      <c r="F367" s="26">
        <v>324</v>
      </c>
      <c r="G367" s="26">
        <v>502</v>
      </c>
      <c r="H367" s="26">
        <v>256</v>
      </c>
      <c r="I367" s="26">
        <v>394</v>
      </c>
      <c r="J367" s="26">
        <v>204</v>
      </c>
      <c r="K367" s="26">
        <v>295</v>
      </c>
      <c r="L367" s="26">
        <v>145</v>
      </c>
      <c r="M367" s="41">
        <v>2507</v>
      </c>
      <c r="N367" s="41">
        <v>1279</v>
      </c>
      <c r="O367" s="226"/>
      <c r="P367" s="42" t="s">
        <v>73</v>
      </c>
      <c r="Q367" s="26">
        <v>48</v>
      </c>
      <c r="R367" s="26">
        <v>23</v>
      </c>
      <c r="S367" s="26">
        <v>52</v>
      </c>
      <c r="T367" s="26">
        <v>25</v>
      </c>
      <c r="U367" s="26">
        <v>48</v>
      </c>
      <c r="V367" s="26">
        <v>21</v>
      </c>
      <c r="W367" s="26">
        <v>44</v>
      </c>
      <c r="X367" s="26">
        <v>21</v>
      </c>
      <c r="Y367" s="26">
        <v>10</v>
      </c>
      <c r="Z367" s="26">
        <v>7</v>
      </c>
      <c r="AA367" s="41">
        <v>202</v>
      </c>
      <c r="AB367" s="41">
        <v>97</v>
      </c>
      <c r="AC367" s="226"/>
      <c r="AD367" s="42" t="s">
        <v>73</v>
      </c>
      <c r="AE367" s="41">
        <v>21</v>
      </c>
      <c r="AF367" s="41">
        <v>22</v>
      </c>
      <c r="AG367" s="41">
        <v>20</v>
      </c>
      <c r="AH367" s="41">
        <v>19</v>
      </c>
      <c r="AI367" s="41">
        <v>16</v>
      </c>
      <c r="AJ367" s="41">
        <v>98</v>
      </c>
      <c r="AK367" s="26">
        <v>75</v>
      </c>
      <c r="AL367" s="26">
        <v>75</v>
      </c>
      <c r="AM367" s="26">
        <v>30</v>
      </c>
      <c r="AN367" s="26">
        <v>3</v>
      </c>
      <c r="AO367" s="26">
        <v>17</v>
      </c>
      <c r="AP367" s="226"/>
      <c r="AQ367" s="42" t="s">
        <v>73</v>
      </c>
      <c r="AR367" s="26">
        <v>86</v>
      </c>
      <c r="AS367" s="26">
        <v>1206</v>
      </c>
      <c r="AT367" s="26">
        <v>30</v>
      </c>
      <c r="AU367" s="26">
        <v>85</v>
      </c>
      <c r="AV367" s="26">
        <v>7</v>
      </c>
      <c r="AW367" s="26">
        <v>61</v>
      </c>
      <c r="AX367" s="26">
        <v>105</v>
      </c>
      <c r="AY367" s="26">
        <v>55</v>
      </c>
      <c r="AZ367" s="26">
        <v>74</v>
      </c>
      <c r="BA367" s="226"/>
      <c r="BB367" s="42" t="s">
        <v>73</v>
      </c>
      <c r="BC367" s="41">
        <v>82</v>
      </c>
      <c r="BD367" s="26">
        <v>57</v>
      </c>
      <c r="BE367" s="26">
        <v>3</v>
      </c>
      <c r="BF367" s="41">
        <v>19</v>
      </c>
      <c r="BG367" s="41">
        <v>12</v>
      </c>
      <c r="BH367" s="41">
        <v>101</v>
      </c>
      <c r="BI367" s="41">
        <v>69</v>
      </c>
      <c r="BJ367" s="226"/>
      <c r="BK367" s="42" t="s">
        <v>73</v>
      </c>
      <c r="BL367" s="41">
        <v>32</v>
      </c>
      <c r="BM367" s="41">
        <v>165</v>
      </c>
      <c r="BN367" s="41">
        <v>76</v>
      </c>
      <c r="BO367" s="41">
        <v>51</v>
      </c>
      <c r="BP367" s="41">
        <v>8</v>
      </c>
      <c r="BQ367" s="41">
        <v>9</v>
      </c>
      <c r="BR367" s="41">
        <v>24</v>
      </c>
      <c r="BS367" s="41">
        <v>19</v>
      </c>
      <c r="BT367" s="41">
        <v>0</v>
      </c>
      <c r="BU367" s="41">
        <v>17</v>
      </c>
      <c r="BV367" s="41">
        <v>13</v>
      </c>
      <c r="BW367" s="41">
        <v>5</v>
      </c>
      <c r="BX367" s="79"/>
      <c r="BY367" s="80" t="s">
        <v>211</v>
      </c>
      <c r="BZ367" s="80" t="s">
        <v>2654</v>
      </c>
      <c r="CA367" s="78">
        <v>2963</v>
      </c>
    </row>
    <row r="368" spans="1:79">
      <c r="A368" s="226" t="s">
        <v>21</v>
      </c>
      <c r="B368" s="148" t="s">
        <v>90</v>
      </c>
      <c r="C368" s="71">
        <v>126</v>
      </c>
      <c r="D368" s="71">
        <v>55</v>
      </c>
      <c r="E368" s="71">
        <v>105</v>
      </c>
      <c r="F368" s="71">
        <v>58</v>
      </c>
      <c r="G368" s="71">
        <v>75</v>
      </c>
      <c r="H368" s="71">
        <v>32</v>
      </c>
      <c r="I368" s="71">
        <v>82</v>
      </c>
      <c r="J368" s="71">
        <v>37</v>
      </c>
      <c r="K368" s="71">
        <v>71</v>
      </c>
      <c r="L368" s="71">
        <v>36</v>
      </c>
      <c r="M368" s="146">
        <v>459</v>
      </c>
      <c r="N368" s="146">
        <v>218</v>
      </c>
      <c r="O368" s="226" t="s">
        <v>21</v>
      </c>
      <c r="P368" s="148" t="s">
        <v>90</v>
      </c>
      <c r="Q368" s="71">
        <v>4</v>
      </c>
      <c r="R368" s="71">
        <v>1</v>
      </c>
      <c r="S368" s="71">
        <v>3</v>
      </c>
      <c r="T368" s="71">
        <v>1</v>
      </c>
      <c r="U368" s="71">
        <v>13</v>
      </c>
      <c r="V368" s="71">
        <v>4</v>
      </c>
      <c r="W368" s="71">
        <v>1</v>
      </c>
      <c r="X368" s="71">
        <v>1</v>
      </c>
      <c r="Y368" s="71">
        <v>0</v>
      </c>
      <c r="Z368" s="71">
        <v>0</v>
      </c>
      <c r="AA368" s="146">
        <v>21</v>
      </c>
      <c r="AB368" s="146">
        <v>7</v>
      </c>
      <c r="AC368" s="226" t="s">
        <v>21</v>
      </c>
      <c r="AD368" s="148" t="s">
        <v>90</v>
      </c>
      <c r="AE368" s="31">
        <v>2</v>
      </c>
      <c r="AF368" s="31">
        <v>3</v>
      </c>
      <c r="AG368" s="31">
        <v>2</v>
      </c>
      <c r="AH368" s="31">
        <v>2</v>
      </c>
      <c r="AI368" s="31">
        <v>2</v>
      </c>
      <c r="AJ368" s="146">
        <v>11</v>
      </c>
      <c r="AK368" s="125">
        <v>10</v>
      </c>
      <c r="AL368" s="71">
        <v>10</v>
      </c>
      <c r="AM368" s="71">
        <v>6</v>
      </c>
      <c r="AN368" s="71">
        <v>0</v>
      </c>
      <c r="AO368" s="71">
        <v>2</v>
      </c>
      <c r="AP368" s="226" t="s">
        <v>21</v>
      </c>
      <c r="AQ368" s="148" t="s">
        <v>90</v>
      </c>
      <c r="AR368" s="71">
        <v>0</v>
      </c>
      <c r="AS368" s="71">
        <v>1340</v>
      </c>
      <c r="AT368" s="71">
        <v>18</v>
      </c>
      <c r="AU368" s="71">
        <v>0</v>
      </c>
      <c r="AV368" s="71">
        <v>4</v>
      </c>
      <c r="AW368" s="71">
        <v>2</v>
      </c>
      <c r="AX368" s="71">
        <v>10</v>
      </c>
      <c r="AY368" s="71">
        <v>4</v>
      </c>
      <c r="AZ368" s="71">
        <v>4</v>
      </c>
      <c r="BA368" s="226" t="s">
        <v>21</v>
      </c>
      <c r="BB368" s="148" t="s">
        <v>90</v>
      </c>
      <c r="BC368" s="152">
        <v>10</v>
      </c>
      <c r="BD368" s="71">
        <v>8</v>
      </c>
      <c r="BE368" s="71">
        <v>0</v>
      </c>
      <c r="BF368" s="152">
        <v>3</v>
      </c>
      <c r="BG368" s="32">
        <v>1</v>
      </c>
      <c r="BH368" s="152">
        <v>13</v>
      </c>
      <c r="BI368" s="152">
        <v>9</v>
      </c>
      <c r="BJ368" s="226" t="s">
        <v>21</v>
      </c>
      <c r="BK368" s="148" t="s">
        <v>90</v>
      </c>
      <c r="BL368" s="71">
        <v>38</v>
      </c>
      <c r="BM368" s="71">
        <v>0</v>
      </c>
      <c r="BN368" s="71">
        <v>22</v>
      </c>
      <c r="BO368" s="71">
        <v>10</v>
      </c>
      <c r="BP368" s="71">
        <v>10</v>
      </c>
      <c r="BQ368" s="71">
        <v>38</v>
      </c>
      <c r="BR368" s="71">
        <v>16</v>
      </c>
      <c r="BS368" s="71">
        <v>33</v>
      </c>
      <c r="BT368" s="71">
        <v>0</v>
      </c>
      <c r="BU368" s="71">
        <v>0</v>
      </c>
      <c r="BV368" s="71">
        <v>0</v>
      </c>
      <c r="BW368" s="71">
        <v>0</v>
      </c>
      <c r="BX368" s="79"/>
      <c r="BY368" s="80" t="s">
        <v>21</v>
      </c>
      <c r="BZ368" s="80" t="s">
        <v>2655</v>
      </c>
      <c r="CA368" s="78">
        <v>2754</v>
      </c>
    </row>
    <row r="369" spans="1:79">
      <c r="A369" s="226"/>
      <c r="B369" s="148" t="s">
        <v>91</v>
      </c>
      <c r="C369" s="71">
        <v>0</v>
      </c>
      <c r="D369" s="71">
        <v>0</v>
      </c>
      <c r="E369" s="71">
        <v>0</v>
      </c>
      <c r="F369" s="71">
        <v>0</v>
      </c>
      <c r="G369" s="71">
        <v>0</v>
      </c>
      <c r="H369" s="71">
        <v>0</v>
      </c>
      <c r="I369" s="71">
        <v>0</v>
      </c>
      <c r="J369" s="71">
        <v>0</v>
      </c>
      <c r="K369" s="71">
        <v>0</v>
      </c>
      <c r="L369" s="71">
        <v>0</v>
      </c>
      <c r="M369" s="146">
        <v>0</v>
      </c>
      <c r="N369" s="146">
        <v>0</v>
      </c>
      <c r="O369" s="226"/>
      <c r="P369" s="148" t="s">
        <v>91</v>
      </c>
      <c r="Q369" s="71">
        <v>0</v>
      </c>
      <c r="R369" s="71">
        <v>0</v>
      </c>
      <c r="S369" s="71">
        <v>0</v>
      </c>
      <c r="T369" s="71">
        <v>0</v>
      </c>
      <c r="U369" s="71">
        <v>0</v>
      </c>
      <c r="V369" s="71">
        <v>0</v>
      </c>
      <c r="W369" s="71">
        <v>0</v>
      </c>
      <c r="X369" s="71">
        <v>0</v>
      </c>
      <c r="Y369" s="71">
        <v>0</v>
      </c>
      <c r="Z369" s="71">
        <v>0</v>
      </c>
      <c r="AA369" s="146">
        <v>0</v>
      </c>
      <c r="AB369" s="146">
        <v>0</v>
      </c>
      <c r="AC369" s="226"/>
      <c r="AD369" s="148" t="s">
        <v>91</v>
      </c>
      <c r="AE369" s="31">
        <v>0</v>
      </c>
      <c r="AF369" s="31">
        <v>0</v>
      </c>
      <c r="AG369" s="31">
        <v>0</v>
      </c>
      <c r="AH369" s="31">
        <v>0</v>
      </c>
      <c r="AI369" s="31">
        <v>0</v>
      </c>
      <c r="AJ369" s="146">
        <v>0</v>
      </c>
      <c r="AK369" s="125">
        <v>0</v>
      </c>
      <c r="AL369" s="71">
        <v>0</v>
      </c>
      <c r="AM369" s="71">
        <v>0</v>
      </c>
      <c r="AN369" s="71">
        <v>0</v>
      </c>
      <c r="AO369" s="71">
        <v>0</v>
      </c>
      <c r="AP369" s="226"/>
      <c r="AQ369" s="148" t="s">
        <v>91</v>
      </c>
      <c r="AR369" s="71">
        <v>0</v>
      </c>
      <c r="AS369" s="71">
        <v>0</v>
      </c>
      <c r="AT369" s="71">
        <v>0</v>
      </c>
      <c r="AU369" s="71">
        <v>0</v>
      </c>
      <c r="AV369" s="71">
        <v>0</v>
      </c>
      <c r="AW369" s="71">
        <v>0</v>
      </c>
      <c r="AX369" s="71">
        <v>0</v>
      </c>
      <c r="AY369" s="71">
        <v>0</v>
      </c>
      <c r="AZ369" s="71">
        <v>0</v>
      </c>
      <c r="BA369" s="226"/>
      <c r="BB369" s="148" t="s">
        <v>91</v>
      </c>
      <c r="BC369" s="152">
        <v>0</v>
      </c>
      <c r="BD369" s="71">
        <v>0</v>
      </c>
      <c r="BE369" s="71">
        <v>0</v>
      </c>
      <c r="BF369" s="152">
        <v>0</v>
      </c>
      <c r="BG369" s="32">
        <v>0</v>
      </c>
      <c r="BH369" s="152">
        <v>0</v>
      </c>
      <c r="BI369" s="152">
        <v>0</v>
      </c>
      <c r="BJ369" s="226"/>
      <c r="BK369" s="148" t="s">
        <v>91</v>
      </c>
      <c r="BL369" s="71">
        <v>0</v>
      </c>
      <c r="BM369" s="71">
        <v>0</v>
      </c>
      <c r="BN369" s="71">
        <v>0</v>
      </c>
      <c r="BO369" s="71">
        <v>0</v>
      </c>
      <c r="BP369" s="71">
        <v>0</v>
      </c>
      <c r="BQ369" s="71">
        <v>0</v>
      </c>
      <c r="BR369" s="71">
        <v>0</v>
      </c>
      <c r="BS369" s="71">
        <v>0</v>
      </c>
      <c r="BT369" s="71">
        <v>0</v>
      </c>
      <c r="BU369" s="71">
        <v>0</v>
      </c>
      <c r="BV369" s="71">
        <v>0</v>
      </c>
      <c r="BW369" s="71">
        <v>0</v>
      </c>
      <c r="BX369" s="79"/>
      <c r="BY369" s="80" t="s">
        <v>21</v>
      </c>
      <c r="BZ369" s="80" t="s">
        <v>2656</v>
      </c>
      <c r="CA369" s="78">
        <v>0</v>
      </c>
    </row>
    <row r="370" spans="1:79">
      <c r="A370" s="226"/>
      <c r="B370" s="25" t="s">
        <v>73</v>
      </c>
      <c r="C370" s="26">
        <v>126</v>
      </c>
      <c r="D370" s="26">
        <v>55</v>
      </c>
      <c r="E370" s="26">
        <v>105</v>
      </c>
      <c r="F370" s="26">
        <v>58</v>
      </c>
      <c r="G370" s="26">
        <v>75</v>
      </c>
      <c r="H370" s="26">
        <v>32</v>
      </c>
      <c r="I370" s="26">
        <v>82</v>
      </c>
      <c r="J370" s="26">
        <v>37</v>
      </c>
      <c r="K370" s="26">
        <v>71</v>
      </c>
      <c r="L370" s="26">
        <v>36</v>
      </c>
      <c r="M370" s="41">
        <v>459</v>
      </c>
      <c r="N370" s="41">
        <v>218</v>
      </c>
      <c r="O370" s="226"/>
      <c r="P370" s="42" t="s">
        <v>73</v>
      </c>
      <c r="Q370" s="26">
        <v>4</v>
      </c>
      <c r="R370" s="26">
        <v>1</v>
      </c>
      <c r="S370" s="26">
        <v>3</v>
      </c>
      <c r="T370" s="26">
        <v>1</v>
      </c>
      <c r="U370" s="26">
        <v>13</v>
      </c>
      <c r="V370" s="26">
        <v>4</v>
      </c>
      <c r="W370" s="26">
        <v>1</v>
      </c>
      <c r="X370" s="26">
        <v>1</v>
      </c>
      <c r="Y370" s="26">
        <v>0</v>
      </c>
      <c r="Z370" s="26">
        <v>0</v>
      </c>
      <c r="AA370" s="41">
        <v>21</v>
      </c>
      <c r="AB370" s="41">
        <v>7</v>
      </c>
      <c r="AC370" s="226"/>
      <c r="AD370" s="42" t="s">
        <v>73</v>
      </c>
      <c r="AE370" s="41">
        <v>2</v>
      </c>
      <c r="AF370" s="41">
        <v>3</v>
      </c>
      <c r="AG370" s="41">
        <v>2</v>
      </c>
      <c r="AH370" s="41">
        <v>2</v>
      </c>
      <c r="AI370" s="41">
        <v>2</v>
      </c>
      <c r="AJ370" s="41">
        <v>11</v>
      </c>
      <c r="AK370" s="26">
        <v>10</v>
      </c>
      <c r="AL370" s="26">
        <v>10</v>
      </c>
      <c r="AM370" s="26">
        <v>6</v>
      </c>
      <c r="AN370" s="26">
        <v>0</v>
      </c>
      <c r="AO370" s="26">
        <v>2</v>
      </c>
      <c r="AP370" s="226"/>
      <c r="AQ370" s="42" t="s">
        <v>73</v>
      </c>
      <c r="AR370" s="26">
        <v>0</v>
      </c>
      <c r="AS370" s="26">
        <v>1340</v>
      </c>
      <c r="AT370" s="26">
        <v>18</v>
      </c>
      <c r="AU370" s="26">
        <v>0</v>
      </c>
      <c r="AV370" s="26">
        <v>4</v>
      </c>
      <c r="AW370" s="26">
        <v>2</v>
      </c>
      <c r="AX370" s="26">
        <v>10</v>
      </c>
      <c r="AY370" s="26">
        <v>4</v>
      </c>
      <c r="AZ370" s="26">
        <v>4</v>
      </c>
      <c r="BA370" s="226"/>
      <c r="BB370" s="42" t="s">
        <v>73</v>
      </c>
      <c r="BC370" s="41">
        <v>10</v>
      </c>
      <c r="BD370" s="26">
        <v>8</v>
      </c>
      <c r="BE370" s="26">
        <v>0</v>
      </c>
      <c r="BF370" s="41">
        <v>3</v>
      </c>
      <c r="BG370" s="41">
        <v>1</v>
      </c>
      <c r="BH370" s="41">
        <v>13</v>
      </c>
      <c r="BI370" s="41">
        <v>9</v>
      </c>
      <c r="BJ370" s="226"/>
      <c r="BK370" s="42" t="s">
        <v>73</v>
      </c>
      <c r="BL370" s="41">
        <v>38</v>
      </c>
      <c r="BM370" s="41">
        <v>0</v>
      </c>
      <c r="BN370" s="41">
        <v>22</v>
      </c>
      <c r="BO370" s="41">
        <v>10</v>
      </c>
      <c r="BP370" s="41">
        <v>10</v>
      </c>
      <c r="BQ370" s="41">
        <v>38</v>
      </c>
      <c r="BR370" s="41">
        <v>16</v>
      </c>
      <c r="BS370" s="41">
        <v>33</v>
      </c>
      <c r="BT370" s="41">
        <v>0</v>
      </c>
      <c r="BU370" s="41">
        <v>0</v>
      </c>
      <c r="BV370" s="41">
        <v>0</v>
      </c>
      <c r="BW370" s="41">
        <v>0</v>
      </c>
      <c r="BX370" s="79"/>
      <c r="BY370" s="80" t="s">
        <v>21</v>
      </c>
      <c r="BZ370" s="80" t="s">
        <v>2657</v>
      </c>
      <c r="CA370" s="78">
        <v>2754</v>
      </c>
    </row>
    <row r="371" spans="1:79">
      <c r="A371" s="33" t="s">
        <v>112</v>
      </c>
      <c r="B371" s="33"/>
      <c r="C371" s="146"/>
      <c r="D371" s="146"/>
      <c r="E371" s="146"/>
      <c r="F371" s="146"/>
      <c r="G371" s="146"/>
      <c r="H371" s="146"/>
      <c r="I371" s="146"/>
      <c r="J371" s="146"/>
      <c r="K371" s="146"/>
      <c r="L371" s="146"/>
      <c r="M371" s="146"/>
      <c r="N371" s="146"/>
      <c r="O371" s="33" t="s">
        <v>112</v>
      </c>
      <c r="P371" s="33"/>
      <c r="Q371" s="146"/>
      <c r="R371" s="146"/>
      <c r="S371" s="146"/>
      <c r="T371" s="146"/>
      <c r="U371" s="146"/>
      <c r="V371" s="146"/>
      <c r="W371" s="146"/>
      <c r="X371" s="146"/>
      <c r="Y371" s="146"/>
      <c r="Z371" s="146"/>
      <c r="AA371" s="146"/>
      <c r="AB371" s="146"/>
      <c r="AC371" s="33" t="s">
        <v>112</v>
      </c>
      <c r="AD371" s="33"/>
      <c r="AE371" s="146"/>
      <c r="AF371" s="146"/>
      <c r="AG371" s="146"/>
      <c r="AH371" s="146"/>
      <c r="AI371" s="146"/>
      <c r="AJ371" s="146"/>
      <c r="AK371" s="146"/>
      <c r="AL371" s="146"/>
      <c r="AM371" s="146"/>
      <c r="AN371" s="146"/>
      <c r="AO371" s="146"/>
      <c r="AP371" s="33" t="s">
        <v>112</v>
      </c>
      <c r="AQ371" s="148"/>
      <c r="AR371" s="31"/>
      <c r="AS371" s="31"/>
      <c r="AT371" s="31"/>
      <c r="AU371" s="31"/>
      <c r="AV371" s="31"/>
      <c r="AW371" s="31"/>
      <c r="AX371" s="31"/>
      <c r="AY371" s="31"/>
      <c r="AZ371" s="31"/>
      <c r="BA371" s="33" t="s">
        <v>112</v>
      </c>
      <c r="BB371" s="148"/>
      <c r="BC371" s="152"/>
      <c r="BD371" s="32"/>
      <c r="BE371" s="32"/>
      <c r="BF371" s="152"/>
      <c r="BG371" s="32"/>
      <c r="BH371" s="32"/>
      <c r="BI371" s="32"/>
      <c r="BJ371" s="33" t="s">
        <v>112</v>
      </c>
      <c r="BK371" s="148"/>
      <c r="BL371" s="31"/>
      <c r="BM371" s="31"/>
      <c r="BN371" s="31"/>
      <c r="BO371" s="31"/>
      <c r="BP371" s="31"/>
      <c r="BQ371" s="31"/>
      <c r="BR371" s="31"/>
      <c r="BS371" s="31"/>
      <c r="BT371" s="31"/>
      <c r="BU371" s="31"/>
      <c r="BV371" s="31"/>
      <c r="BW371" s="31"/>
      <c r="BX371" s="79"/>
      <c r="BY371" s="80" t="str">
        <f>IF(A371="",BY370,A371)</f>
        <v>MENABE</v>
      </c>
      <c r="BZ371" s="80" t="str">
        <f>BY371&amp;B371</f>
        <v>MENABE</v>
      </c>
      <c r="CA371" s="78">
        <f>(AR371+2*AS371+3*AT371+4*AU371+5*AV371)</f>
        <v>0</v>
      </c>
    </row>
    <row r="372" spans="1:79" ht="14.45" customHeight="1">
      <c r="A372" s="226" t="s">
        <v>212</v>
      </c>
      <c r="B372" s="148" t="s">
        <v>90</v>
      </c>
      <c r="C372" s="71">
        <v>979</v>
      </c>
      <c r="D372" s="71">
        <v>481</v>
      </c>
      <c r="E372" s="71">
        <v>846</v>
      </c>
      <c r="F372" s="71">
        <v>425</v>
      </c>
      <c r="G372" s="71">
        <v>717</v>
      </c>
      <c r="H372" s="71">
        <v>357</v>
      </c>
      <c r="I372" s="71">
        <v>572</v>
      </c>
      <c r="J372" s="71">
        <v>276</v>
      </c>
      <c r="K372" s="71">
        <v>521</v>
      </c>
      <c r="L372" s="71">
        <v>271</v>
      </c>
      <c r="M372" s="146">
        <v>3635</v>
      </c>
      <c r="N372" s="146">
        <v>1810</v>
      </c>
      <c r="O372" s="226" t="s">
        <v>212</v>
      </c>
      <c r="P372" s="148" t="s">
        <v>90</v>
      </c>
      <c r="Q372" s="71">
        <v>105</v>
      </c>
      <c r="R372" s="71">
        <v>55</v>
      </c>
      <c r="S372" s="71">
        <v>91</v>
      </c>
      <c r="T372" s="71">
        <v>39</v>
      </c>
      <c r="U372" s="71">
        <v>62</v>
      </c>
      <c r="V372" s="71">
        <v>31</v>
      </c>
      <c r="W372" s="71">
        <v>43</v>
      </c>
      <c r="X372" s="71">
        <v>26</v>
      </c>
      <c r="Y372" s="71">
        <v>23</v>
      </c>
      <c r="Z372" s="71">
        <v>10</v>
      </c>
      <c r="AA372" s="146">
        <v>324</v>
      </c>
      <c r="AB372" s="146">
        <v>161</v>
      </c>
      <c r="AC372" s="226" t="s">
        <v>212</v>
      </c>
      <c r="AD372" s="148" t="s">
        <v>90</v>
      </c>
      <c r="AE372" s="31">
        <v>22</v>
      </c>
      <c r="AF372" s="31">
        <v>22</v>
      </c>
      <c r="AG372" s="31">
        <v>20</v>
      </c>
      <c r="AH372" s="31">
        <v>19</v>
      </c>
      <c r="AI372" s="31">
        <v>17</v>
      </c>
      <c r="AJ372" s="146">
        <v>100</v>
      </c>
      <c r="AK372" s="125">
        <v>88</v>
      </c>
      <c r="AL372" s="71">
        <v>79</v>
      </c>
      <c r="AM372" s="71">
        <v>10</v>
      </c>
      <c r="AN372" s="71">
        <v>5</v>
      </c>
      <c r="AO372" s="71">
        <v>16</v>
      </c>
      <c r="AP372" s="226" t="s">
        <v>212</v>
      </c>
      <c r="AQ372" s="148" t="s">
        <v>90</v>
      </c>
      <c r="AR372" s="71">
        <v>25</v>
      </c>
      <c r="AS372" s="71">
        <v>1444</v>
      </c>
      <c r="AT372" s="71">
        <v>147</v>
      </c>
      <c r="AU372" s="71">
        <v>12</v>
      </c>
      <c r="AV372" s="71">
        <v>0</v>
      </c>
      <c r="AW372" s="71">
        <v>33</v>
      </c>
      <c r="AX372" s="71">
        <v>93</v>
      </c>
      <c r="AY372" s="71">
        <v>89</v>
      </c>
      <c r="AZ372" s="71">
        <v>78</v>
      </c>
      <c r="BA372" s="226" t="s">
        <v>212</v>
      </c>
      <c r="BB372" s="148" t="s">
        <v>90</v>
      </c>
      <c r="BC372" s="152">
        <v>80</v>
      </c>
      <c r="BD372" s="71">
        <v>45</v>
      </c>
      <c r="BE372" s="71">
        <v>0</v>
      </c>
      <c r="BF372" s="152">
        <v>14</v>
      </c>
      <c r="BG372" s="32">
        <v>9</v>
      </c>
      <c r="BH372" s="152">
        <v>94</v>
      </c>
      <c r="BI372" s="152">
        <v>54</v>
      </c>
      <c r="BJ372" s="226" t="s">
        <v>212</v>
      </c>
      <c r="BK372" s="148" t="s">
        <v>90</v>
      </c>
      <c r="BL372" s="71">
        <v>193</v>
      </c>
      <c r="BM372" s="71">
        <v>5</v>
      </c>
      <c r="BN372" s="71">
        <v>241</v>
      </c>
      <c r="BO372" s="71">
        <v>178</v>
      </c>
      <c r="BP372" s="71">
        <v>13</v>
      </c>
      <c r="BQ372" s="71">
        <v>70</v>
      </c>
      <c r="BR372" s="71">
        <v>56</v>
      </c>
      <c r="BS372" s="71">
        <v>108</v>
      </c>
      <c r="BT372" s="71">
        <v>10</v>
      </c>
      <c r="BU372" s="71">
        <v>10</v>
      </c>
      <c r="BV372" s="71">
        <v>5</v>
      </c>
      <c r="BW372" s="71">
        <v>15</v>
      </c>
      <c r="BX372" s="79"/>
      <c r="BY372" s="80" t="s">
        <v>212</v>
      </c>
      <c r="BZ372" s="80" t="s">
        <v>2661</v>
      </c>
      <c r="CA372" s="78">
        <v>3402</v>
      </c>
    </row>
    <row r="373" spans="1:79">
      <c r="A373" s="226"/>
      <c r="B373" s="148" t="s">
        <v>91</v>
      </c>
      <c r="C373" s="71">
        <v>0</v>
      </c>
      <c r="D373" s="71">
        <v>0</v>
      </c>
      <c r="E373" s="71">
        <v>0</v>
      </c>
      <c r="F373" s="71">
        <v>0</v>
      </c>
      <c r="G373" s="71">
        <v>0</v>
      </c>
      <c r="H373" s="71">
        <v>0</v>
      </c>
      <c r="I373" s="71">
        <v>0</v>
      </c>
      <c r="J373" s="71">
        <v>0</v>
      </c>
      <c r="K373" s="71">
        <v>0</v>
      </c>
      <c r="L373" s="71">
        <v>0</v>
      </c>
      <c r="M373" s="146">
        <v>0</v>
      </c>
      <c r="N373" s="146">
        <v>0</v>
      </c>
      <c r="O373" s="226"/>
      <c r="P373" s="148" t="s">
        <v>91</v>
      </c>
      <c r="Q373" s="71">
        <v>0</v>
      </c>
      <c r="R373" s="71">
        <v>0</v>
      </c>
      <c r="S373" s="71">
        <v>0</v>
      </c>
      <c r="T373" s="71">
        <v>0</v>
      </c>
      <c r="U373" s="71">
        <v>0</v>
      </c>
      <c r="V373" s="71">
        <v>0</v>
      </c>
      <c r="W373" s="71">
        <v>0</v>
      </c>
      <c r="X373" s="71">
        <v>0</v>
      </c>
      <c r="Y373" s="71">
        <v>0</v>
      </c>
      <c r="Z373" s="71">
        <v>0</v>
      </c>
      <c r="AA373" s="146">
        <v>0</v>
      </c>
      <c r="AB373" s="146">
        <v>0</v>
      </c>
      <c r="AC373" s="226"/>
      <c r="AD373" s="148" t="s">
        <v>91</v>
      </c>
      <c r="AE373" s="31">
        <v>0</v>
      </c>
      <c r="AF373" s="31">
        <v>0</v>
      </c>
      <c r="AG373" s="31">
        <v>0</v>
      </c>
      <c r="AH373" s="31">
        <v>0</v>
      </c>
      <c r="AI373" s="31">
        <v>0</v>
      </c>
      <c r="AJ373" s="146">
        <v>0</v>
      </c>
      <c r="AK373" s="125">
        <v>0</v>
      </c>
      <c r="AL373" s="71">
        <v>0</v>
      </c>
      <c r="AM373" s="71">
        <v>0</v>
      </c>
      <c r="AN373" s="71">
        <v>0</v>
      </c>
      <c r="AO373" s="71">
        <v>0</v>
      </c>
      <c r="AP373" s="226"/>
      <c r="AQ373" s="148" t="s">
        <v>91</v>
      </c>
      <c r="AR373" s="71">
        <v>0</v>
      </c>
      <c r="AS373" s="71">
        <v>0</v>
      </c>
      <c r="AT373" s="71">
        <v>0</v>
      </c>
      <c r="AU373" s="71">
        <v>0</v>
      </c>
      <c r="AV373" s="71">
        <v>0</v>
      </c>
      <c r="AW373" s="71">
        <v>0</v>
      </c>
      <c r="AX373" s="71">
        <v>0</v>
      </c>
      <c r="AY373" s="71">
        <v>0</v>
      </c>
      <c r="AZ373" s="71">
        <v>0</v>
      </c>
      <c r="BA373" s="226"/>
      <c r="BB373" s="148" t="s">
        <v>91</v>
      </c>
      <c r="BC373" s="152">
        <v>0</v>
      </c>
      <c r="BD373" s="71">
        <v>0</v>
      </c>
      <c r="BE373" s="71">
        <v>0</v>
      </c>
      <c r="BF373" s="152">
        <v>0</v>
      </c>
      <c r="BG373" s="32">
        <v>0</v>
      </c>
      <c r="BH373" s="152">
        <v>0</v>
      </c>
      <c r="BI373" s="152">
        <v>0</v>
      </c>
      <c r="BJ373" s="226"/>
      <c r="BK373" s="148" t="s">
        <v>91</v>
      </c>
      <c r="BL373" s="71">
        <v>0</v>
      </c>
      <c r="BM373" s="71">
        <v>0</v>
      </c>
      <c r="BN373" s="71">
        <v>0</v>
      </c>
      <c r="BO373" s="71">
        <v>0</v>
      </c>
      <c r="BP373" s="71">
        <v>0</v>
      </c>
      <c r="BQ373" s="71">
        <v>0</v>
      </c>
      <c r="BR373" s="71">
        <v>0</v>
      </c>
      <c r="BS373" s="71">
        <v>0</v>
      </c>
      <c r="BT373" s="71">
        <v>0</v>
      </c>
      <c r="BU373" s="71">
        <v>0</v>
      </c>
      <c r="BV373" s="71">
        <v>0</v>
      </c>
      <c r="BW373" s="71">
        <v>0</v>
      </c>
      <c r="BX373" s="79"/>
      <c r="BY373" s="80" t="s">
        <v>212</v>
      </c>
      <c r="BZ373" s="80" t="s">
        <v>2662</v>
      </c>
      <c r="CA373" s="78">
        <v>0</v>
      </c>
    </row>
    <row r="374" spans="1:79">
      <c r="A374" s="226"/>
      <c r="B374" s="25" t="s">
        <v>73</v>
      </c>
      <c r="C374" s="26">
        <v>979</v>
      </c>
      <c r="D374" s="26">
        <v>481</v>
      </c>
      <c r="E374" s="26">
        <v>846</v>
      </c>
      <c r="F374" s="26">
        <v>425</v>
      </c>
      <c r="G374" s="26">
        <v>717</v>
      </c>
      <c r="H374" s="26">
        <v>357</v>
      </c>
      <c r="I374" s="26">
        <v>572</v>
      </c>
      <c r="J374" s="26">
        <v>276</v>
      </c>
      <c r="K374" s="26">
        <v>521</v>
      </c>
      <c r="L374" s="26">
        <v>271</v>
      </c>
      <c r="M374" s="41">
        <v>3635</v>
      </c>
      <c r="N374" s="41">
        <v>1810</v>
      </c>
      <c r="O374" s="226"/>
      <c r="P374" s="42" t="s">
        <v>73</v>
      </c>
      <c r="Q374" s="26">
        <v>105</v>
      </c>
      <c r="R374" s="26">
        <v>55</v>
      </c>
      <c r="S374" s="26">
        <v>91</v>
      </c>
      <c r="T374" s="26">
        <v>39</v>
      </c>
      <c r="U374" s="26">
        <v>62</v>
      </c>
      <c r="V374" s="26">
        <v>31</v>
      </c>
      <c r="W374" s="26">
        <v>43</v>
      </c>
      <c r="X374" s="26">
        <v>26</v>
      </c>
      <c r="Y374" s="26">
        <v>23</v>
      </c>
      <c r="Z374" s="26">
        <v>10</v>
      </c>
      <c r="AA374" s="41">
        <v>324</v>
      </c>
      <c r="AB374" s="41">
        <v>161</v>
      </c>
      <c r="AC374" s="226"/>
      <c r="AD374" s="42" t="s">
        <v>73</v>
      </c>
      <c r="AE374" s="41">
        <v>22</v>
      </c>
      <c r="AF374" s="41">
        <v>22</v>
      </c>
      <c r="AG374" s="41">
        <v>20</v>
      </c>
      <c r="AH374" s="41">
        <v>19</v>
      </c>
      <c r="AI374" s="41">
        <v>17</v>
      </c>
      <c r="AJ374" s="41">
        <v>100</v>
      </c>
      <c r="AK374" s="26">
        <v>88</v>
      </c>
      <c r="AL374" s="26">
        <v>79</v>
      </c>
      <c r="AM374" s="26">
        <v>10</v>
      </c>
      <c r="AN374" s="26">
        <v>5</v>
      </c>
      <c r="AO374" s="26">
        <v>16</v>
      </c>
      <c r="AP374" s="226"/>
      <c r="AQ374" s="42" t="s">
        <v>73</v>
      </c>
      <c r="AR374" s="26">
        <v>25</v>
      </c>
      <c r="AS374" s="26">
        <v>1444</v>
      </c>
      <c r="AT374" s="26">
        <v>147</v>
      </c>
      <c r="AU374" s="26">
        <v>12</v>
      </c>
      <c r="AV374" s="26">
        <v>0</v>
      </c>
      <c r="AW374" s="26">
        <v>33</v>
      </c>
      <c r="AX374" s="26">
        <v>93</v>
      </c>
      <c r="AY374" s="26">
        <v>89</v>
      </c>
      <c r="AZ374" s="26">
        <v>78</v>
      </c>
      <c r="BA374" s="226"/>
      <c r="BB374" s="42" t="s">
        <v>73</v>
      </c>
      <c r="BC374" s="41">
        <v>80</v>
      </c>
      <c r="BD374" s="26">
        <v>45</v>
      </c>
      <c r="BE374" s="26">
        <v>0</v>
      </c>
      <c r="BF374" s="41">
        <v>14</v>
      </c>
      <c r="BG374" s="41">
        <v>9</v>
      </c>
      <c r="BH374" s="41">
        <v>94</v>
      </c>
      <c r="BI374" s="41">
        <v>54</v>
      </c>
      <c r="BJ374" s="226"/>
      <c r="BK374" s="42" t="s">
        <v>73</v>
      </c>
      <c r="BL374" s="41">
        <v>193</v>
      </c>
      <c r="BM374" s="41">
        <v>5</v>
      </c>
      <c r="BN374" s="41">
        <v>241</v>
      </c>
      <c r="BO374" s="41">
        <v>178</v>
      </c>
      <c r="BP374" s="41">
        <v>13</v>
      </c>
      <c r="BQ374" s="41">
        <v>70</v>
      </c>
      <c r="BR374" s="41">
        <v>56</v>
      </c>
      <c r="BS374" s="41">
        <v>108</v>
      </c>
      <c r="BT374" s="41">
        <v>10</v>
      </c>
      <c r="BU374" s="41">
        <v>10</v>
      </c>
      <c r="BV374" s="41">
        <v>5</v>
      </c>
      <c r="BW374" s="41">
        <v>15</v>
      </c>
      <c r="BX374" s="79"/>
      <c r="BY374" s="80" t="s">
        <v>212</v>
      </c>
      <c r="BZ374" s="80" t="s">
        <v>2663</v>
      </c>
      <c r="CA374" s="78">
        <v>3402</v>
      </c>
    </row>
    <row r="375" spans="1:79">
      <c r="A375" s="226" t="s">
        <v>17</v>
      </c>
      <c r="B375" s="148" t="s">
        <v>90</v>
      </c>
      <c r="C375" s="71">
        <v>568</v>
      </c>
      <c r="D375" s="71">
        <v>289</v>
      </c>
      <c r="E375" s="71">
        <v>575</v>
      </c>
      <c r="F375" s="71">
        <v>273</v>
      </c>
      <c r="G375" s="71">
        <v>522</v>
      </c>
      <c r="H375" s="71">
        <v>274</v>
      </c>
      <c r="I375" s="71">
        <v>411</v>
      </c>
      <c r="J375" s="71">
        <v>216</v>
      </c>
      <c r="K375" s="71">
        <v>345</v>
      </c>
      <c r="L375" s="71">
        <v>174</v>
      </c>
      <c r="M375" s="146">
        <v>2421</v>
      </c>
      <c r="N375" s="146">
        <v>1226</v>
      </c>
      <c r="O375" s="226" t="s">
        <v>17</v>
      </c>
      <c r="P375" s="148" t="s">
        <v>90</v>
      </c>
      <c r="Q375" s="71">
        <v>96</v>
      </c>
      <c r="R375" s="71">
        <v>42</v>
      </c>
      <c r="S375" s="71">
        <v>91</v>
      </c>
      <c r="T375" s="71">
        <v>37</v>
      </c>
      <c r="U375" s="71">
        <v>68</v>
      </c>
      <c r="V375" s="71">
        <v>30</v>
      </c>
      <c r="W375" s="71">
        <v>44</v>
      </c>
      <c r="X375" s="71">
        <v>23</v>
      </c>
      <c r="Y375" s="71">
        <v>13</v>
      </c>
      <c r="Z375" s="71">
        <v>9</v>
      </c>
      <c r="AA375" s="146">
        <v>312</v>
      </c>
      <c r="AB375" s="146">
        <v>141</v>
      </c>
      <c r="AC375" s="226" t="s">
        <v>17</v>
      </c>
      <c r="AD375" s="148" t="s">
        <v>90</v>
      </c>
      <c r="AE375" s="31">
        <v>17</v>
      </c>
      <c r="AF375" s="31">
        <v>17</v>
      </c>
      <c r="AG375" s="31">
        <v>16</v>
      </c>
      <c r="AH375" s="31">
        <v>16</v>
      </c>
      <c r="AI375" s="31">
        <v>14</v>
      </c>
      <c r="AJ375" s="146">
        <v>80</v>
      </c>
      <c r="AK375" s="125">
        <v>86</v>
      </c>
      <c r="AL375" s="71">
        <v>75</v>
      </c>
      <c r="AM375" s="71">
        <v>9</v>
      </c>
      <c r="AN375" s="71">
        <v>3</v>
      </c>
      <c r="AO375" s="71">
        <v>14</v>
      </c>
      <c r="AP375" s="226" t="s">
        <v>17</v>
      </c>
      <c r="AQ375" s="148" t="s">
        <v>90</v>
      </c>
      <c r="AR375" s="71">
        <v>0</v>
      </c>
      <c r="AS375" s="71">
        <v>933</v>
      </c>
      <c r="AT375" s="71">
        <v>143</v>
      </c>
      <c r="AU375" s="71">
        <v>11</v>
      </c>
      <c r="AV375" s="71">
        <v>0</v>
      </c>
      <c r="AW375" s="71">
        <v>33</v>
      </c>
      <c r="AX375" s="71">
        <v>86</v>
      </c>
      <c r="AY375" s="71">
        <v>56</v>
      </c>
      <c r="AZ375" s="71">
        <v>56</v>
      </c>
      <c r="BA375" s="226" t="s">
        <v>17</v>
      </c>
      <c r="BB375" s="148" t="s">
        <v>90</v>
      </c>
      <c r="BC375" s="152">
        <v>73</v>
      </c>
      <c r="BD375" s="71">
        <v>51</v>
      </c>
      <c r="BE375" s="71">
        <v>0</v>
      </c>
      <c r="BF375" s="152">
        <v>8</v>
      </c>
      <c r="BG375" s="32">
        <v>8</v>
      </c>
      <c r="BH375" s="152">
        <v>81</v>
      </c>
      <c r="BI375" s="152">
        <v>59</v>
      </c>
      <c r="BJ375" s="226" t="s">
        <v>17</v>
      </c>
      <c r="BK375" s="148" t="s">
        <v>90</v>
      </c>
      <c r="BL375" s="71">
        <v>249</v>
      </c>
      <c r="BM375" s="71">
        <v>169</v>
      </c>
      <c r="BN375" s="71">
        <v>260</v>
      </c>
      <c r="BO375" s="71">
        <v>225</v>
      </c>
      <c r="BP375" s="71">
        <v>85</v>
      </c>
      <c r="BQ375" s="71">
        <v>101</v>
      </c>
      <c r="BR375" s="71">
        <v>111</v>
      </c>
      <c r="BS375" s="71">
        <v>220</v>
      </c>
      <c r="BT375" s="71">
        <v>0</v>
      </c>
      <c r="BU375" s="71">
        <v>5</v>
      </c>
      <c r="BV375" s="71">
        <v>0</v>
      </c>
      <c r="BW375" s="71">
        <v>0</v>
      </c>
      <c r="BX375" s="79"/>
      <c r="BY375" s="80" t="s">
        <v>17</v>
      </c>
      <c r="BZ375" s="80" t="s">
        <v>2664</v>
      </c>
      <c r="CA375" s="78">
        <v>2339</v>
      </c>
    </row>
    <row r="376" spans="1:79">
      <c r="A376" s="226"/>
      <c r="B376" s="148" t="s">
        <v>91</v>
      </c>
      <c r="C376" s="71">
        <v>241</v>
      </c>
      <c r="D376" s="71">
        <v>103</v>
      </c>
      <c r="E376" s="71">
        <v>237</v>
      </c>
      <c r="F376" s="71">
        <v>122</v>
      </c>
      <c r="G376" s="71">
        <v>224</v>
      </c>
      <c r="H376" s="71">
        <v>105</v>
      </c>
      <c r="I376" s="71">
        <v>231</v>
      </c>
      <c r="J376" s="71">
        <v>127</v>
      </c>
      <c r="K376" s="71">
        <v>179</v>
      </c>
      <c r="L376" s="71">
        <v>100</v>
      </c>
      <c r="M376" s="146">
        <v>1112</v>
      </c>
      <c r="N376" s="146">
        <v>557</v>
      </c>
      <c r="O376" s="226"/>
      <c r="P376" s="148" t="s">
        <v>91</v>
      </c>
      <c r="Q376" s="71">
        <v>17</v>
      </c>
      <c r="R376" s="71">
        <v>5</v>
      </c>
      <c r="S376" s="71">
        <v>16</v>
      </c>
      <c r="T376" s="71">
        <v>8</v>
      </c>
      <c r="U376" s="71">
        <v>11</v>
      </c>
      <c r="V376" s="71">
        <v>1</v>
      </c>
      <c r="W376" s="71">
        <v>12</v>
      </c>
      <c r="X376" s="71">
        <v>11</v>
      </c>
      <c r="Y376" s="71">
        <v>5</v>
      </c>
      <c r="Z376" s="71">
        <v>2</v>
      </c>
      <c r="AA376" s="146">
        <v>61</v>
      </c>
      <c r="AB376" s="146">
        <v>27</v>
      </c>
      <c r="AC376" s="226"/>
      <c r="AD376" s="148" t="s">
        <v>91</v>
      </c>
      <c r="AE376" s="31">
        <v>8</v>
      </c>
      <c r="AF376" s="31">
        <v>8</v>
      </c>
      <c r="AG376" s="31">
        <v>8</v>
      </c>
      <c r="AH376" s="31">
        <v>8</v>
      </c>
      <c r="AI376" s="31">
        <v>6</v>
      </c>
      <c r="AJ376" s="146">
        <v>38</v>
      </c>
      <c r="AK376" s="125">
        <v>35</v>
      </c>
      <c r="AL376" s="71">
        <v>35</v>
      </c>
      <c r="AM376" s="71">
        <v>16</v>
      </c>
      <c r="AN376" s="71">
        <v>1</v>
      </c>
      <c r="AO376" s="71">
        <v>5</v>
      </c>
      <c r="AP376" s="226"/>
      <c r="AQ376" s="148" t="s">
        <v>91</v>
      </c>
      <c r="AR376" s="71">
        <v>73</v>
      </c>
      <c r="AS376" s="71">
        <v>192</v>
      </c>
      <c r="AT376" s="71">
        <v>106</v>
      </c>
      <c r="AU376" s="71">
        <v>116</v>
      </c>
      <c r="AV376" s="71">
        <v>30</v>
      </c>
      <c r="AW376" s="71">
        <v>19</v>
      </c>
      <c r="AX376" s="71">
        <v>36</v>
      </c>
      <c r="AY376" s="71">
        <v>31</v>
      </c>
      <c r="AZ376" s="71">
        <v>31</v>
      </c>
      <c r="BA376" s="226"/>
      <c r="BB376" s="148" t="s">
        <v>91</v>
      </c>
      <c r="BC376" s="152">
        <v>32</v>
      </c>
      <c r="BD376" s="71">
        <v>22</v>
      </c>
      <c r="BE376" s="71">
        <v>0</v>
      </c>
      <c r="BF376" s="152">
        <v>11</v>
      </c>
      <c r="BG376" s="32">
        <v>7</v>
      </c>
      <c r="BH376" s="152">
        <v>43</v>
      </c>
      <c r="BI376" s="152">
        <v>29</v>
      </c>
      <c r="BJ376" s="226"/>
      <c r="BK376" s="148" t="s">
        <v>91</v>
      </c>
      <c r="BL376" s="71">
        <v>291</v>
      </c>
      <c r="BM376" s="71">
        <v>41</v>
      </c>
      <c r="BN376" s="71">
        <v>235</v>
      </c>
      <c r="BO376" s="71">
        <v>485</v>
      </c>
      <c r="BP376" s="71">
        <v>23</v>
      </c>
      <c r="BQ376" s="71">
        <v>404</v>
      </c>
      <c r="BR376" s="71">
        <v>290</v>
      </c>
      <c r="BS376" s="71">
        <v>292</v>
      </c>
      <c r="BT376" s="71">
        <v>14</v>
      </c>
      <c r="BU376" s="71">
        <v>7</v>
      </c>
      <c r="BV376" s="71">
        <v>9</v>
      </c>
      <c r="BW376" s="71">
        <v>0</v>
      </c>
      <c r="BX376" s="79"/>
      <c r="BY376" s="80" t="s">
        <v>17</v>
      </c>
      <c r="BZ376" s="80" t="s">
        <v>2665</v>
      </c>
      <c r="CA376" s="78">
        <v>1389</v>
      </c>
    </row>
    <row r="377" spans="1:79">
      <c r="A377" s="226"/>
      <c r="B377" s="25" t="s">
        <v>73</v>
      </c>
      <c r="C377" s="26">
        <v>809</v>
      </c>
      <c r="D377" s="26">
        <v>392</v>
      </c>
      <c r="E377" s="26">
        <v>812</v>
      </c>
      <c r="F377" s="26">
        <v>395</v>
      </c>
      <c r="G377" s="26">
        <v>746</v>
      </c>
      <c r="H377" s="26">
        <v>379</v>
      </c>
      <c r="I377" s="26">
        <v>642</v>
      </c>
      <c r="J377" s="26">
        <v>343</v>
      </c>
      <c r="K377" s="26">
        <v>524</v>
      </c>
      <c r="L377" s="26">
        <v>274</v>
      </c>
      <c r="M377" s="41">
        <v>3533</v>
      </c>
      <c r="N377" s="41">
        <v>1783</v>
      </c>
      <c r="O377" s="226"/>
      <c r="P377" s="42" t="s">
        <v>73</v>
      </c>
      <c r="Q377" s="26">
        <v>113</v>
      </c>
      <c r="R377" s="26">
        <v>47</v>
      </c>
      <c r="S377" s="26">
        <v>107</v>
      </c>
      <c r="T377" s="26">
        <v>45</v>
      </c>
      <c r="U377" s="26">
        <v>79</v>
      </c>
      <c r="V377" s="26">
        <v>31</v>
      </c>
      <c r="W377" s="26">
        <v>56</v>
      </c>
      <c r="X377" s="26">
        <v>34</v>
      </c>
      <c r="Y377" s="26">
        <v>18</v>
      </c>
      <c r="Z377" s="26">
        <v>11</v>
      </c>
      <c r="AA377" s="41">
        <v>373</v>
      </c>
      <c r="AB377" s="41">
        <v>168</v>
      </c>
      <c r="AC377" s="226"/>
      <c r="AD377" s="42" t="s">
        <v>73</v>
      </c>
      <c r="AE377" s="41">
        <v>25</v>
      </c>
      <c r="AF377" s="41">
        <v>25</v>
      </c>
      <c r="AG377" s="41">
        <v>24</v>
      </c>
      <c r="AH377" s="41">
        <v>24</v>
      </c>
      <c r="AI377" s="41">
        <v>20</v>
      </c>
      <c r="AJ377" s="41">
        <v>118</v>
      </c>
      <c r="AK377" s="26">
        <v>121</v>
      </c>
      <c r="AL377" s="26">
        <v>110</v>
      </c>
      <c r="AM377" s="26">
        <v>25</v>
      </c>
      <c r="AN377" s="26">
        <v>4</v>
      </c>
      <c r="AO377" s="26">
        <v>19</v>
      </c>
      <c r="AP377" s="226"/>
      <c r="AQ377" s="42" t="s">
        <v>73</v>
      </c>
      <c r="AR377" s="26">
        <v>73</v>
      </c>
      <c r="AS377" s="26">
        <v>1125</v>
      </c>
      <c r="AT377" s="26">
        <v>249</v>
      </c>
      <c r="AU377" s="26">
        <v>127</v>
      </c>
      <c r="AV377" s="26">
        <v>30</v>
      </c>
      <c r="AW377" s="26">
        <v>52</v>
      </c>
      <c r="AX377" s="26">
        <v>122</v>
      </c>
      <c r="AY377" s="26">
        <v>87</v>
      </c>
      <c r="AZ377" s="26">
        <v>87</v>
      </c>
      <c r="BA377" s="226"/>
      <c r="BB377" s="42" t="s">
        <v>73</v>
      </c>
      <c r="BC377" s="41">
        <v>105</v>
      </c>
      <c r="BD377" s="26">
        <v>73</v>
      </c>
      <c r="BE377" s="26">
        <v>0</v>
      </c>
      <c r="BF377" s="41">
        <v>19</v>
      </c>
      <c r="BG377" s="41">
        <v>15</v>
      </c>
      <c r="BH377" s="41">
        <v>124</v>
      </c>
      <c r="BI377" s="41">
        <v>88</v>
      </c>
      <c r="BJ377" s="226"/>
      <c r="BK377" s="42" t="s">
        <v>73</v>
      </c>
      <c r="BL377" s="41">
        <v>540</v>
      </c>
      <c r="BM377" s="41">
        <v>210</v>
      </c>
      <c r="BN377" s="41">
        <v>495</v>
      </c>
      <c r="BO377" s="41">
        <v>710</v>
      </c>
      <c r="BP377" s="41">
        <v>108</v>
      </c>
      <c r="BQ377" s="41">
        <v>505</v>
      </c>
      <c r="BR377" s="41">
        <v>401</v>
      </c>
      <c r="BS377" s="41">
        <v>512</v>
      </c>
      <c r="BT377" s="41">
        <v>14</v>
      </c>
      <c r="BU377" s="41">
        <v>12</v>
      </c>
      <c r="BV377" s="41">
        <v>9</v>
      </c>
      <c r="BW377" s="41">
        <v>0</v>
      </c>
      <c r="BX377" s="79"/>
      <c r="BY377" s="80" t="s">
        <v>17</v>
      </c>
      <c r="BZ377" s="80" t="s">
        <v>2666</v>
      </c>
      <c r="CA377" s="78">
        <v>3728</v>
      </c>
    </row>
    <row r="378" spans="1:79">
      <c r="A378" s="226" t="s">
        <v>213</v>
      </c>
      <c r="B378" s="148" t="s">
        <v>90</v>
      </c>
      <c r="C378" s="71">
        <v>198</v>
      </c>
      <c r="D378" s="71">
        <v>109</v>
      </c>
      <c r="E378" s="71">
        <v>108</v>
      </c>
      <c r="F378" s="71">
        <v>62</v>
      </c>
      <c r="G378" s="71">
        <v>117</v>
      </c>
      <c r="H378" s="71">
        <v>56</v>
      </c>
      <c r="I378" s="71">
        <v>58</v>
      </c>
      <c r="J378" s="71">
        <v>35</v>
      </c>
      <c r="K378" s="71">
        <v>41</v>
      </c>
      <c r="L378" s="71">
        <v>24</v>
      </c>
      <c r="M378" s="146">
        <v>522</v>
      </c>
      <c r="N378" s="146">
        <v>286</v>
      </c>
      <c r="O378" s="226" t="s">
        <v>213</v>
      </c>
      <c r="P378" s="148" t="s">
        <v>90</v>
      </c>
      <c r="Q378" s="71">
        <v>7</v>
      </c>
      <c r="R378" s="71">
        <v>5</v>
      </c>
      <c r="S378" s="71">
        <v>9</v>
      </c>
      <c r="T378" s="71">
        <v>6</v>
      </c>
      <c r="U378" s="71">
        <v>28</v>
      </c>
      <c r="V378" s="71">
        <v>13</v>
      </c>
      <c r="W378" s="71">
        <v>11</v>
      </c>
      <c r="X378" s="71">
        <v>8</v>
      </c>
      <c r="Y378" s="71">
        <v>8</v>
      </c>
      <c r="Z378" s="71">
        <v>5</v>
      </c>
      <c r="AA378" s="146">
        <v>63</v>
      </c>
      <c r="AB378" s="146">
        <v>37</v>
      </c>
      <c r="AC378" s="226" t="s">
        <v>213</v>
      </c>
      <c r="AD378" s="148" t="s">
        <v>90</v>
      </c>
      <c r="AE378" s="31">
        <v>4</v>
      </c>
      <c r="AF378" s="31">
        <v>4</v>
      </c>
      <c r="AG378" s="31">
        <v>4</v>
      </c>
      <c r="AH378" s="31">
        <v>4</v>
      </c>
      <c r="AI378" s="31">
        <v>2</v>
      </c>
      <c r="AJ378" s="146">
        <v>18</v>
      </c>
      <c r="AK378" s="125">
        <v>10</v>
      </c>
      <c r="AL378" s="71">
        <v>10</v>
      </c>
      <c r="AM378" s="71">
        <v>6</v>
      </c>
      <c r="AN378" s="71">
        <v>1</v>
      </c>
      <c r="AO378" s="71">
        <v>4</v>
      </c>
      <c r="AP378" s="226" t="s">
        <v>213</v>
      </c>
      <c r="AQ378" s="148" t="s">
        <v>90</v>
      </c>
      <c r="AR378" s="71">
        <v>0</v>
      </c>
      <c r="AS378" s="71">
        <v>53</v>
      </c>
      <c r="AT378" s="71">
        <v>30</v>
      </c>
      <c r="AU378" s="71">
        <v>30</v>
      </c>
      <c r="AV378" s="71">
        <v>0</v>
      </c>
      <c r="AW378" s="71">
        <v>4</v>
      </c>
      <c r="AX378" s="71">
        <v>13</v>
      </c>
      <c r="AY378" s="71">
        <v>13</v>
      </c>
      <c r="AZ378" s="71">
        <v>8</v>
      </c>
      <c r="BA378" s="226" t="s">
        <v>213</v>
      </c>
      <c r="BB378" s="148" t="s">
        <v>90</v>
      </c>
      <c r="BC378" s="152">
        <v>10</v>
      </c>
      <c r="BD378" s="71">
        <v>5</v>
      </c>
      <c r="BE378" s="71">
        <v>1</v>
      </c>
      <c r="BF378" s="152">
        <v>2</v>
      </c>
      <c r="BG378" s="32">
        <v>0</v>
      </c>
      <c r="BH378" s="152">
        <v>12</v>
      </c>
      <c r="BI378" s="152">
        <v>5</v>
      </c>
      <c r="BJ378" s="226" t="s">
        <v>213</v>
      </c>
      <c r="BK378" s="148" t="s">
        <v>90</v>
      </c>
      <c r="BL378" s="71">
        <v>4</v>
      </c>
      <c r="BM378" s="71">
        <v>0</v>
      </c>
      <c r="BN378" s="71">
        <v>2</v>
      </c>
      <c r="BO378" s="71">
        <v>3</v>
      </c>
      <c r="BP378" s="71">
        <v>0</v>
      </c>
      <c r="BQ378" s="71">
        <v>0</v>
      </c>
      <c r="BR378" s="71">
        <v>5</v>
      </c>
      <c r="BS378" s="71">
        <v>1</v>
      </c>
      <c r="BT378" s="71">
        <v>3</v>
      </c>
      <c r="BU378" s="71">
        <v>3</v>
      </c>
      <c r="BV378" s="71">
        <v>0</v>
      </c>
      <c r="BW378" s="71">
        <v>0</v>
      </c>
      <c r="BX378" s="79"/>
      <c r="BY378" s="80" t="s">
        <v>213</v>
      </c>
      <c r="BZ378" s="80" t="s">
        <v>2667</v>
      </c>
      <c r="CA378" s="78">
        <v>316</v>
      </c>
    </row>
    <row r="379" spans="1:79">
      <c r="A379" s="226"/>
      <c r="B379" s="148" t="s">
        <v>91</v>
      </c>
      <c r="C379" s="71">
        <v>144</v>
      </c>
      <c r="D379" s="71">
        <v>68</v>
      </c>
      <c r="E379" s="71">
        <v>175</v>
      </c>
      <c r="F379" s="71">
        <v>93</v>
      </c>
      <c r="G379" s="71">
        <v>156</v>
      </c>
      <c r="H379" s="71">
        <v>95</v>
      </c>
      <c r="I379" s="71">
        <v>104</v>
      </c>
      <c r="J379" s="71">
        <v>45</v>
      </c>
      <c r="K379" s="71">
        <v>122</v>
      </c>
      <c r="L379" s="71">
        <v>63</v>
      </c>
      <c r="M379" s="146">
        <v>701</v>
      </c>
      <c r="N379" s="146">
        <v>364</v>
      </c>
      <c r="O379" s="226"/>
      <c r="P379" s="148" t="s">
        <v>91</v>
      </c>
      <c r="Q379" s="71">
        <v>8</v>
      </c>
      <c r="R379" s="71">
        <v>4</v>
      </c>
      <c r="S379" s="71">
        <v>23</v>
      </c>
      <c r="T379" s="71">
        <v>9</v>
      </c>
      <c r="U379" s="71">
        <v>12</v>
      </c>
      <c r="V379" s="71">
        <v>6</v>
      </c>
      <c r="W379" s="71">
        <v>10</v>
      </c>
      <c r="X379" s="71">
        <v>4</v>
      </c>
      <c r="Y379" s="71">
        <v>4</v>
      </c>
      <c r="Z379" s="71">
        <v>2</v>
      </c>
      <c r="AA379" s="146">
        <v>57</v>
      </c>
      <c r="AB379" s="146">
        <v>25</v>
      </c>
      <c r="AC379" s="226"/>
      <c r="AD379" s="148" t="s">
        <v>91</v>
      </c>
      <c r="AE379" s="31">
        <v>4</v>
      </c>
      <c r="AF379" s="31">
        <v>4</v>
      </c>
      <c r="AG379" s="31">
        <v>4</v>
      </c>
      <c r="AH379" s="31">
        <v>4</v>
      </c>
      <c r="AI379" s="31">
        <v>4</v>
      </c>
      <c r="AJ379" s="146">
        <v>20</v>
      </c>
      <c r="AK379" s="125">
        <v>17</v>
      </c>
      <c r="AL379" s="71">
        <v>15</v>
      </c>
      <c r="AM379" s="71">
        <v>13</v>
      </c>
      <c r="AN379" s="71">
        <v>0</v>
      </c>
      <c r="AO379" s="71">
        <v>3</v>
      </c>
      <c r="AP379" s="226"/>
      <c r="AQ379" s="148" t="s">
        <v>91</v>
      </c>
      <c r="AR379" s="71">
        <v>12</v>
      </c>
      <c r="AS379" s="71">
        <v>227</v>
      </c>
      <c r="AT379" s="71">
        <v>0</v>
      </c>
      <c r="AU379" s="71">
        <v>13</v>
      </c>
      <c r="AV379" s="71">
        <v>0</v>
      </c>
      <c r="AW379" s="71">
        <v>5</v>
      </c>
      <c r="AX379" s="71">
        <v>20</v>
      </c>
      <c r="AY379" s="71">
        <v>15</v>
      </c>
      <c r="AZ379" s="71">
        <v>16</v>
      </c>
      <c r="BA379" s="226"/>
      <c r="BB379" s="148" t="s">
        <v>91</v>
      </c>
      <c r="BC379" s="152">
        <v>16</v>
      </c>
      <c r="BD379" s="71">
        <v>10</v>
      </c>
      <c r="BE379" s="71">
        <v>0</v>
      </c>
      <c r="BF379" s="152">
        <v>8</v>
      </c>
      <c r="BG379" s="32">
        <v>7</v>
      </c>
      <c r="BH379" s="152">
        <v>24</v>
      </c>
      <c r="BI379" s="152">
        <v>17</v>
      </c>
      <c r="BJ379" s="226"/>
      <c r="BK379" s="148" t="s">
        <v>91</v>
      </c>
      <c r="BL379" s="71">
        <v>15</v>
      </c>
      <c r="BM379" s="71">
        <v>10</v>
      </c>
      <c r="BN379" s="71">
        <v>1</v>
      </c>
      <c r="BO379" s="71">
        <v>8</v>
      </c>
      <c r="BP379" s="71">
        <v>2</v>
      </c>
      <c r="BQ379" s="71">
        <v>5</v>
      </c>
      <c r="BR379" s="71">
        <v>5</v>
      </c>
      <c r="BS379" s="71">
        <v>5</v>
      </c>
      <c r="BT379" s="71">
        <v>0</v>
      </c>
      <c r="BU379" s="71">
        <v>0</v>
      </c>
      <c r="BV379" s="71">
        <v>0</v>
      </c>
      <c r="BW379" s="71">
        <v>0</v>
      </c>
      <c r="BX379" s="79"/>
      <c r="BY379" s="80" t="s">
        <v>213</v>
      </c>
      <c r="BZ379" s="80" t="s">
        <v>2668</v>
      </c>
      <c r="CA379" s="78">
        <v>518</v>
      </c>
    </row>
    <row r="380" spans="1:79">
      <c r="A380" s="226"/>
      <c r="B380" s="25" t="s">
        <v>73</v>
      </c>
      <c r="C380" s="26">
        <v>342</v>
      </c>
      <c r="D380" s="26">
        <v>177</v>
      </c>
      <c r="E380" s="26">
        <v>283</v>
      </c>
      <c r="F380" s="26">
        <v>155</v>
      </c>
      <c r="G380" s="26">
        <v>273</v>
      </c>
      <c r="H380" s="26">
        <v>151</v>
      </c>
      <c r="I380" s="26">
        <v>162</v>
      </c>
      <c r="J380" s="26">
        <v>80</v>
      </c>
      <c r="K380" s="26">
        <v>163</v>
      </c>
      <c r="L380" s="26">
        <v>87</v>
      </c>
      <c r="M380" s="41">
        <v>1223</v>
      </c>
      <c r="N380" s="41">
        <v>650</v>
      </c>
      <c r="O380" s="226"/>
      <c r="P380" s="42" t="s">
        <v>73</v>
      </c>
      <c r="Q380" s="26">
        <v>15</v>
      </c>
      <c r="R380" s="26">
        <v>9</v>
      </c>
      <c r="S380" s="26">
        <v>32</v>
      </c>
      <c r="T380" s="26">
        <v>15</v>
      </c>
      <c r="U380" s="26">
        <v>40</v>
      </c>
      <c r="V380" s="26">
        <v>19</v>
      </c>
      <c r="W380" s="26">
        <v>21</v>
      </c>
      <c r="X380" s="26">
        <v>12</v>
      </c>
      <c r="Y380" s="26">
        <v>12</v>
      </c>
      <c r="Z380" s="26">
        <v>7</v>
      </c>
      <c r="AA380" s="41">
        <v>120</v>
      </c>
      <c r="AB380" s="41">
        <v>62</v>
      </c>
      <c r="AC380" s="226"/>
      <c r="AD380" s="42" t="s">
        <v>73</v>
      </c>
      <c r="AE380" s="41">
        <v>8</v>
      </c>
      <c r="AF380" s="41">
        <v>8</v>
      </c>
      <c r="AG380" s="41">
        <v>8</v>
      </c>
      <c r="AH380" s="41">
        <v>8</v>
      </c>
      <c r="AI380" s="41">
        <v>6</v>
      </c>
      <c r="AJ380" s="41">
        <v>38</v>
      </c>
      <c r="AK380" s="26">
        <v>27</v>
      </c>
      <c r="AL380" s="26">
        <v>25</v>
      </c>
      <c r="AM380" s="26">
        <v>19</v>
      </c>
      <c r="AN380" s="26">
        <v>1</v>
      </c>
      <c r="AO380" s="26">
        <v>7</v>
      </c>
      <c r="AP380" s="226"/>
      <c r="AQ380" s="42" t="s">
        <v>73</v>
      </c>
      <c r="AR380" s="26">
        <v>12</v>
      </c>
      <c r="AS380" s="26">
        <v>280</v>
      </c>
      <c r="AT380" s="26">
        <v>30</v>
      </c>
      <c r="AU380" s="26">
        <v>43</v>
      </c>
      <c r="AV380" s="26">
        <v>0</v>
      </c>
      <c r="AW380" s="26">
        <v>9</v>
      </c>
      <c r="AX380" s="26">
        <v>33</v>
      </c>
      <c r="AY380" s="26">
        <v>28</v>
      </c>
      <c r="AZ380" s="26">
        <v>24</v>
      </c>
      <c r="BA380" s="226"/>
      <c r="BB380" s="42" t="s">
        <v>73</v>
      </c>
      <c r="BC380" s="41">
        <v>26</v>
      </c>
      <c r="BD380" s="26">
        <v>15</v>
      </c>
      <c r="BE380" s="26">
        <v>1</v>
      </c>
      <c r="BF380" s="41">
        <v>10</v>
      </c>
      <c r="BG380" s="41">
        <v>7</v>
      </c>
      <c r="BH380" s="41">
        <v>36</v>
      </c>
      <c r="BI380" s="41">
        <v>22</v>
      </c>
      <c r="BJ380" s="226"/>
      <c r="BK380" s="42" t="s">
        <v>73</v>
      </c>
      <c r="BL380" s="41">
        <v>19</v>
      </c>
      <c r="BM380" s="41">
        <v>10</v>
      </c>
      <c r="BN380" s="41">
        <v>3</v>
      </c>
      <c r="BO380" s="41">
        <v>11</v>
      </c>
      <c r="BP380" s="41">
        <v>2</v>
      </c>
      <c r="BQ380" s="41">
        <v>5</v>
      </c>
      <c r="BR380" s="41">
        <v>10</v>
      </c>
      <c r="BS380" s="41">
        <v>6</v>
      </c>
      <c r="BT380" s="41">
        <v>3</v>
      </c>
      <c r="BU380" s="41">
        <v>3</v>
      </c>
      <c r="BV380" s="41">
        <v>0</v>
      </c>
      <c r="BW380" s="41">
        <v>0</v>
      </c>
      <c r="BX380" s="79"/>
      <c r="BY380" s="80" t="s">
        <v>213</v>
      </c>
      <c r="BZ380" s="80" t="s">
        <v>2669</v>
      </c>
      <c r="CA380" s="78">
        <v>834</v>
      </c>
    </row>
    <row r="381" spans="1:79">
      <c r="A381" s="226" t="s">
        <v>214</v>
      </c>
      <c r="B381" s="148" t="s">
        <v>90</v>
      </c>
      <c r="C381" s="71">
        <v>877</v>
      </c>
      <c r="D381" s="71">
        <v>401</v>
      </c>
      <c r="E381" s="71">
        <v>857</v>
      </c>
      <c r="F381" s="71">
        <v>395</v>
      </c>
      <c r="G381" s="71">
        <v>709</v>
      </c>
      <c r="H381" s="71">
        <v>372</v>
      </c>
      <c r="I381" s="71">
        <v>498</v>
      </c>
      <c r="J381" s="71">
        <v>252</v>
      </c>
      <c r="K381" s="71">
        <v>372</v>
      </c>
      <c r="L381" s="71">
        <v>196</v>
      </c>
      <c r="M381" s="146">
        <v>3313</v>
      </c>
      <c r="N381" s="146">
        <v>1616</v>
      </c>
      <c r="O381" s="226" t="s">
        <v>214</v>
      </c>
      <c r="P381" s="148" t="s">
        <v>90</v>
      </c>
      <c r="Q381" s="71">
        <v>61</v>
      </c>
      <c r="R381" s="71">
        <v>18</v>
      </c>
      <c r="S381" s="71">
        <v>66</v>
      </c>
      <c r="T381" s="71">
        <v>24</v>
      </c>
      <c r="U381" s="71">
        <v>63</v>
      </c>
      <c r="V381" s="71">
        <v>27</v>
      </c>
      <c r="W381" s="71">
        <v>24</v>
      </c>
      <c r="X381" s="71">
        <v>12</v>
      </c>
      <c r="Y381" s="71">
        <v>10</v>
      </c>
      <c r="Z381" s="71">
        <v>7</v>
      </c>
      <c r="AA381" s="146">
        <v>224</v>
      </c>
      <c r="AB381" s="146">
        <v>88</v>
      </c>
      <c r="AC381" s="226" t="s">
        <v>214</v>
      </c>
      <c r="AD381" s="148" t="s">
        <v>90</v>
      </c>
      <c r="AE381" s="31">
        <v>24</v>
      </c>
      <c r="AF381" s="31">
        <v>24</v>
      </c>
      <c r="AG381" s="31">
        <v>23</v>
      </c>
      <c r="AH381" s="31">
        <v>22</v>
      </c>
      <c r="AI381" s="31">
        <v>19</v>
      </c>
      <c r="AJ381" s="146">
        <v>112</v>
      </c>
      <c r="AK381" s="125">
        <v>83</v>
      </c>
      <c r="AL381" s="71">
        <v>64</v>
      </c>
      <c r="AM381" s="71">
        <v>17</v>
      </c>
      <c r="AN381" s="71">
        <v>5</v>
      </c>
      <c r="AO381" s="71">
        <v>21</v>
      </c>
      <c r="AP381" s="226" t="s">
        <v>214</v>
      </c>
      <c r="AQ381" s="148" t="s">
        <v>90</v>
      </c>
      <c r="AR381" s="71">
        <v>0</v>
      </c>
      <c r="AS381" s="71">
        <v>575</v>
      </c>
      <c r="AT381" s="71">
        <v>186</v>
      </c>
      <c r="AU381" s="71">
        <v>124</v>
      </c>
      <c r="AV381" s="71">
        <v>24</v>
      </c>
      <c r="AW381" s="71">
        <v>24</v>
      </c>
      <c r="AX381" s="71">
        <v>116</v>
      </c>
      <c r="AY381" s="71">
        <v>65</v>
      </c>
      <c r="AZ381" s="71">
        <v>63</v>
      </c>
      <c r="BA381" s="226" t="s">
        <v>214</v>
      </c>
      <c r="BB381" s="148" t="s">
        <v>90</v>
      </c>
      <c r="BC381" s="152">
        <v>83</v>
      </c>
      <c r="BD381" s="71">
        <v>41</v>
      </c>
      <c r="BE381" s="71">
        <v>5</v>
      </c>
      <c r="BF381" s="152">
        <v>8</v>
      </c>
      <c r="BG381" s="32">
        <v>5</v>
      </c>
      <c r="BH381" s="152">
        <v>91</v>
      </c>
      <c r="BI381" s="152">
        <v>46</v>
      </c>
      <c r="BJ381" s="226" t="s">
        <v>214</v>
      </c>
      <c r="BK381" s="148" t="s">
        <v>90</v>
      </c>
      <c r="BL381" s="71">
        <v>167</v>
      </c>
      <c r="BM381" s="71">
        <v>14</v>
      </c>
      <c r="BN381" s="71">
        <v>156</v>
      </c>
      <c r="BO381" s="71">
        <v>280</v>
      </c>
      <c r="BP381" s="71">
        <v>42</v>
      </c>
      <c r="BQ381" s="71">
        <v>107</v>
      </c>
      <c r="BR381" s="71">
        <v>238</v>
      </c>
      <c r="BS381" s="71">
        <v>78</v>
      </c>
      <c r="BT381" s="71">
        <v>31</v>
      </c>
      <c r="BU381" s="71">
        <v>30</v>
      </c>
      <c r="BV381" s="71">
        <v>20</v>
      </c>
      <c r="BW381" s="71">
        <v>275</v>
      </c>
      <c r="BX381" s="79"/>
      <c r="BY381" s="80" t="s">
        <v>214</v>
      </c>
      <c r="BZ381" s="80" t="s">
        <v>2670</v>
      </c>
      <c r="CA381" s="78">
        <v>2324</v>
      </c>
    </row>
    <row r="382" spans="1:79">
      <c r="A382" s="226"/>
      <c r="B382" s="148" t="s">
        <v>91</v>
      </c>
      <c r="C382" s="71">
        <v>270</v>
      </c>
      <c r="D382" s="71">
        <v>149</v>
      </c>
      <c r="E382" s="71">
        <v>241</v>
      </c>
      <c r="F382" s="71">
        <v>113</v>
      </c>
      <c r="G382" s="71">
        <v>222</v>
      </c>
      <c r="H382" s="71">
        <v>119</v>
      </c>
      <c r="I382" s="71">
        <v>222</v>
      </c>
      <c r="J382" s="71">
        <v>105</v>
      </c>
      <c r="K382" s="71">
        <v>157</v>
      </c>
      <c r="L382" s="71">
        <v>76</v>
      </c>
      <c r="M382" s="146">
        <v>1112</v>
      </c>
      <c r="N382" s="146">
        <v>562</v>
      </c>
      <c r="O382" s="226"/>
      <c r="P382" s="148" t="s">
        <v>91</v>
      </c>
      <c r="Q382" s="71">
        <v>7</v>
      </c>
      <c r="R382" s="71">
        <v>2</v>
      </c>
      <c r="S382" s="71">
        <v>19</v>
      </c>
      <c r="T382" s="71">
        <v>7</v>
      </c>
      <c r="U382" s="71">
        <v>23</v>
      </c>
      <c r="V382" s="71">
        <v>12</v>
      </c>
      <c r="W382" s="71">
        <v>19</v>
      </c>
      <c r="X382" s="71">
        <v>9</v>
      </c>
      <c r="Y382" s="71">
        <v>0</v>
      </c>
      <c r="Z382" s="71">
        <v>0</v>
      </c>
      <c r="AA382" s="146">
        <v>68</v>
      </c>
      <c r="AB382" s="146">
        <v>30</v>
      </c>
      <c r="AC382" s="226"/>
      <c r="AD382" s="148" t="s">
        <v>91</v>
      </c>
      <c r="AE382" s="31">
        <v>7</v>
      </c>
      <c r="AF382" s="31">
        <v>7</v>
      </c>
      <c r="AG382" s="31">
        <v>7</v>
      </c>
      <c r="AH382" s="31">
        <v>7</v>
      </c>
      <c r="AI382" s="31">
        <v>7</v>
      </c>
      <c r="AJ382" s="146">
        <v>35</v>
      </c>
      <c r="AK382" s="125">
        <v>32</v>
      </c>
      <c r="AL382" s="71">
        <v>29</v>
      </c>
      <c r="AM382" s="71">
        <v>28</v>
      </c>
      <c r="AN382" s="71">
        <v>0</v>
      </c>
      <c r="AO382" s="71">
        <v>6</v>
      </c>
      <c r="AP382" s="226"/>
      <c r="AQ382" s="148" t="s">
        <v>91</v>
      </c>
      <c r="AR382" s="71">
        <v>8</v>
      </c>
      <c r="AS382" s="71">
        <v>210</v>
      </c>
      <c r="AT382" s="71">
        <v>98</v>
      </c>
      <c r="AU382" s="71">
        <v>56</v>
      </c>
      <c r="AV382" s="71">
        <v>9</v>
      </c>
      <c r="AW382" s="71">
        <v>17</v>
      </c>
      <c r="AX382" s="71">
        <v>38</v>
      </c>
      <c r="AY382" s="71">
        <v>25</v>
      </c>
      <c r="AZ382" s="71">
        <v>27</v>
      </c>
      <c r="BA382" s="226"/>
      <c r="BB382" s="148" t="s">
        <v>91</v>
      </c>
      <c r="BC382" s="152">
        <v>34</v>
      </c>
      <c r="BD382" s="71">
        <v>24</v>
      </c>
      <c r="BE382" s="71">
        <v>5</v>
      </c>
      <c r="BF382" s="152">
        <v>11</v>
      </c>
      <c r="BG382" s="32">
        <v>7</v>
      </c>
      <c r="BH382" s="152">
        <v>45</v>
      </c>
      <c r="BI382" s="152">
        <v>31</v>
      </c>
      <c r="BJ382" s="226"/>
      <c r="BK382" s="148" t="s">
        <v>91</v>
      </c>
      <c r="BL382" s="71">
        <v>75</v>
      </c>
      <c r="BM382" s="71">
        <v>55</v>
      </c>
      <c r="BN382" s="71">
        <v>55</v>
      </c>
      <c r="BO382" s="71">
        <v>87</v>
      </c>
      <c r="BP382" s="71">
        <v>3</v>
      </c>
      <c r="BQ382" s="71">
        <v>3</v>
      </c>
      <c r="BR382" s="71">
        <v>69</v>
      </c>
      <c r="BS382" s="71">
        <v>47</v>
      </c>
      <c r="BT382" s="71">
        <v>0</v>
      </c>
      <c r="BU382" s="71">
        <v>18</v>
      </c>
      <c r="BV382" s="71">
        <v>16</v>
      </c>
      <c r="BW382" s="71">
        <v>0</v>
      </c>
      <c r="BX382" s="79"/>
      <c r="BY382" s="80" t="s">
        <v>214</v>
      </c>
      <c r="BZ382" s="80" t="s">
        <v>2671</v>
      </c>
      <c r="CA382" s="78">
        <v>991</v>
      </c>
    </row>
    <row r="383" spans="1:79">
      <c r="A383" s="226"/>
      <c r="B383" s="25" t="s">
        <v>73</v>
      </c>
      <c r="C383" s="26">
        <v>1147</v>
      </c>
      <c r="D383" s="26">
        <v>550</v>
      </c>
      <c r="E383" s="26">
        <v>1098</v>
      </c>
      <c r="F383" s="26">
        <v>508</v>
      </c>
      <c r="G383" s="26">
        <v>931</v>
      </c>
      <c r="H383" s="26">
        <v>491</v>
      </c>
      <c r="I383" s="26">
        <v>720</v>
      </c>
      <c r="J383" s="26">
        <v>357</v>
      </c>
      <c r="K383" s="26">
        <v>529</v>
      </c>
      <c r="L383" s="26">
        <v>272</v>
      </c>
      <c r="M383" s="41">
        <v>4425</v>
      </c>
      <c r="N383" s="41">
        <v>2178</v>
      </c>
      <c r="O383" s="226"/>
      <c r="P383" s="42" t="s">
        <v>73</v>
      </c>
      <c r="Q383" s="26">
        <v>68</v>
      </c>
      <c r="R383" s="26">
        <v>20</v>
      </c>
      <c r="S383" s="26">
        <v>85</v>
      </c>
      <c r="T383" s="26">
        <v>31</v>
      </c>
      <c r="U383" s="26">
        <v>86</v>
      </c>
      <c r="V383" s="26">
        <v>39</v>
      </c>
      <c r="W383" s="26">
        <v>43</v>
      </c>
      <c r="X383" s="26">
        <v>21</v>
      </c>
      <c r="Y383" s="26">
        <v>10</v>
      </c>
      <c r="Z383" s="26">
        <v>7</v>
      </c>
      <c r="AA383" s="41">
        <v>292</v>
      </c>
      <c r="AB383" s="41">
        <v>118</v>
      </c>
      <c r="AC383" s="226"/>
      <c r="AD383" s="42" t="s">
        <v>73</v>
      </c>
      <c r="AE383" s="41">
        <v>31</v>
      </c>
      <c r="AF383" s="41">
        <v>31</v>
      </c>
      <c r="AG383" s="41">
        <v>30</v>
      </c>
      <c r="AH383" s="41">
        <v>29</v>
      </c>
      <c r="AI383" s="41">
        <v>26</v>
      </c>
      <c r="AJ383" s="41">
        <v>147</v>
      </c>
      <c r="AK383" s="26">
        <v>115</v>
      </c>
      <c r="AL383" s="26">
        <v>93</v>
      </c>
      <c r="AM383" s="26">
        <v>45</v>
      </c>
      <c r="AN383" s="26">
        <v>5</v>
      </c>
      <c r="AO383" s="26">
        <v>27</v>
      </c>
      <c r="AP383" s="226"/>
      <c r="AQ383" s="42" t="s">
        <v>73</v>
      </c>
      <c r="AR383" s="26">
        <v>8</v>
      </c>
      <c r="AS383" s="26">
        <v>785</v>
      </c>
      <c r="AT383" s="26">
        <v>284</v>
      </c>
      <c r="AU383" s="26">
        <v>180</v>
      </c>
      <c r="AV383" s="26">
        <v>33</v>
      </c>
      <c r="AW383" s="26">
        <v>41</v>
      </c>
      <c r="AX383" s="26">
        <v>154</v>
      </c>
      <c r="AY383" s="26">
        <v>90</v>
      </c>
      <c r="AZ383" s="26">
        <v>90</v>
      </c>
      <c r="BA383" s="226"/>
      <c r="BB383" s="42" t="s">
        <v>73</v>
      </c>
      <c r="BC383" s="41">
        <v>117</v>
      </c>
      <c r="BD383" s="26">
        <v>65</v>
      </c>
      <c r="BE383" s="26">
        <v>10</v>
      </c>
      <c r="BF383" s="41">
        <v>19</v>
      </c>
      <c r="BG383" s="41">
        <v>12</v>
      </c>
      <c r="BH383" s="41">
        <v>136</v>
      </c>
      <c r="BI383" s="41">
        <v>77</v>
      </c>
      <c r="BJ383" s="226"/>
      <c r="BK383" s="42" t="s">
        <v>73</v>
      </c>
      <c r="BL383" s="41">
        <v>242</v>
      </c>
      <c r="BM383" s="41">
        <v>69</v>
      </c>
      <c r="BN383" s="41">
        <v>211</v>
      </c>
      <c r="BO383" s="41">
        <v>367</v>
      </c>
      <c r="BP383" s="41">
        <v>45</v>
      </c>
      <c r="BQ383" s="41">
        <v>110</v>
      </c>
      <c r="BR383" s="41">
        <v>307</v>
      </c>
      <c r="BS383" s="41">
        <v>125</v>
      </c>
      <c r="BT383" s="41">
        <v>31</v>
      </c>
      <c r="BU383" s="41">
        <v>48</v>
      </c>
      <c r="BV383" s="41">
        <v>36</v>
      </c>
      <c r="BW383" s="41">
        <v>275</v>
      </c>
      <c r="BX383" s="79"/>
      <c r="BY383" s="80" t="s">
        <v>214</v>
      </c>
      <c r="BZ383" s="80" t="s">
        <v>2672</v>
      </c>
      <c r="CA383" s="78">
        <v>3315</v>
      </c>
    </row>
    <row r="384" spans="1:79">
      <c r="A384" s="226" t="s">
        <v>215</v>
      </c>
      <c r="B384" s="148" t="s">
        <v>90</v>
      </c>
      <c r="C384" s="71">
        <v>698</v>
      </c>
      <c r="D384" s="71">
        <v>315</v>
      </c>
      <c r="E384" s="71">
        <v>583</v>
      </c>
      <c r="F384" s="71">
        <v>311</v>
      </c>
      <c r="G384" s="71">
        <v>537</v>
      </c>
      <c r="H384" s="71">
        <v>281</v>
      </c>
      <c r="I384" s="71">
        <v>400</v>
      </c>
      <c r="J384" s="71">
        <v>208</v>
      </c>
      <c r="K384" s="71">
        <v>346</v>
      </c>
      <c r="L384" s="71">
        <v>203</v>
      </c>
      <c r="M384" s="146">
        <v>2564</v>
      </c>
      <c r="N384" s="146">
        <v>1318</v>
      </c>
      <c r="O384" s="226" t="s">
        <v>215</v>
      </c>
      <c r="P384" s="148" t="s">
        <v>90</v>
      </c>
      <c r="Q384" s="71">
        <v>95</v>
      </c>
      <c r="R384" s="71">
        <v>52</v>
      </c>
      <c r="S384" s="71">
        <v>53</v>
      </c>
      <c r="T384" s="71">
        <v>31</v>
      </c>
      <c r="U384" s="71">
        <v>60</v>
      </c>
      <c r="V384" s="71">
        <v>39</v>
      </c>
      <c r="W384" s="71">
        <v>39</v>
      </c>
      <c r="X384" s="71">
        <v>23</v>
      </c>
      <c r="Y384" s="71">
        <v>30</v>
      </c>
      <c r="Z384" s="71">
        <v>21</v>
      </c>
      <c r="AA384" s="146">
        <v>277</v>
      </c>
      <c r="AB384" s="146">
        <v>166</v>
      </c>
      <c r="AC384" s="226" t="s">
        <v>215</v>
      </c>
      <c r="AD384" s="148" t="s">
        <v>90</v>
      </c>
      <c r="AE384" s="31">
        <v>23</v>
      </c>
      <c r="AF384" s="31">
        <v>22</v>
      </c>
      <c r="AG384" s="31">
        <v>21</v>
      </c>
      <c r="AH384" s="31">
        <v>21</v>
      </c>
      <c r="AI384" s="31">
        <v>20</v>
      </c>
      <c r="AJ384" s="146">
        <v>107</v>
      </c>
      <c r="AK384" s="125">
        <v>86</v>
      </c>
      <c r="AL384" s="71">
        <v>82</v>
      </c>
      <c r="AM384" s="71">
        <v>24</v>
      </c>
      <c r="AN384" s="71">
        <v>11</v>
      </c>
      <c r="AO384" s="71">
        <v>22</v>
      </c>
      <c r="AP384" s="226" t="s">
        <v>215</v>
      </c>
      <c r="AQ384" s="148" t="s">
        <v>90</v>
      </c>
      <c r="AR384" s="71">
        <v>76</v>
      </c>
      <c r="AS384" s="71">
        <v>1055</v>
      </c>
      <c r="AT384" s="71">
        <v>70</v>
      </c>
      <c r="AU384" s="71">
        <v>172</v>
      </c>
      <c r="AV384" s="71">
        <v>14</v>
      </c>
      <c r="AW384" s="71">
        <v>24</v>
      </c>
      <c r="AX384" s="71">
        <v>98</v>
      </c>
      <c r="AY384" s="71">
        <v>76</v>
      </c>
      <c r="AZ384" s="71">
        <v>79</v>
      </c>
      <c r="BA384" s="226" t="s">
        <v>215</v>
      </c>
      <c r="BB384" s="148" t="s">
        <v>90</v>
      </c>
      <c r="BC384" s="152">
        <v>80</v>
      </c>
      <c r="BD384" s="71">
        <v>50</v>
      </c>
      <c r="BE384" s="71">
        <v>5</v>
      </c>
      <c r="BF384" s="152">
        <v>5</v>
      </c>
      <c r="BG384" s="32">
        <v>3</v>
      </c>
      <c r="BH384" s="152">
        <v>85</v>
      </c>
      <c r="BI384" s="152">
        <v>53</v>
      </c>
      <c r="BJ384" s="226" t="s">
        <v>215</v>
      </c>
      <c r="BK384" s="148" t="s">
        <v>90</v>
      </c>
      <c r="BL384" s="71">
        <v>279</v>
      </c>
      <c r="BM384" s="71">
        <v>93</v>
      </c>
      <c r="BN384" s="71">
        <v>205</v>
      </c>
      <c r="BO384" s="71">
        <v>162</v>
      </c>
      <c r="BP384" s="71">
        <v>88</v>
      </c>
      <c r="BQ384" s="71">
        <v>196</v>
      </c>
      <c r="BR384" s="71">
        <v>214</v>
      </c>
      <c r="BS384" s="71">
        <v>62</v>
      </c>
      <c r="BT384" s="71">
        <v>78</v>
      </c>
      <c r="BU384" s="71">
        <v>37</v>
      </c>
      <c r="BV384" s="71">
        <v>33</v>
      </c>
      <c r="BW384" s="71">
        <v>27</v>
      </c>
      <c r="BX384" s="79"/>
      <c r="BY384" s="80" t="s">
        <v>215</v>
      </c>
      <c r="BZ384" s="80" t="s">
        <v>2673</v>
      </c>
      <c r="CA384" s="78">
        <v>3154</v>
      </c>
    </row>
    <row r="385" spans="1:79">
      <c r="A385" s="226"/>
      <c r="B385" s="148" t="s">
        <v>91</v>
      </c>
      <c r="C385" s="71">
        <v>727</v>
      </c>
      <c r="D385" s="71">
        <v>357</v>
      </c>
      <c r="E385" s="71">
        <v>753</v>
      </c>
      <c r="F385" s="71">
        <v>390</v>
      </c>
      <c r="G385" s="71">
        <v>737</v>
      </c>
      <c r="H385" s="71">
        <v>371</v>
      </c>
      <c r="I385" s="71">
        <v>695</v>
      </c>
      <c r="J385" s="71">
        <v>380</v>
      </c>
      <c r="K385" s="71">
        <v>694</v>
      </c>
      <c r="L385" s="71">
        <v>365</v>
      </c>
      <c r="M385" s="146">
        <v>3606</v>
      </c>
      <c r="N385" s="146">
        <v>1863</v>
      </c>
      <c r="O385" s="226"/>
      <c r="P385" s="148" t="s">
        <v>91</v>
      </c>
      <c r="Q385" s="71">
        <v>51</v>
      </c>
      <c r="R385" s="71">
        <v>23</v>
      </c>
      <c r="S385" s="71">
        <v>55</v>
      </c>
      <c r="T385" s="71">
        <v>27</v>
      </c>
      <c r="U385" s="71">
        <v>52</v>
      </c>
      <c r="V385" s="71">
        <v>27</v>
      </c>
      <c r="W385" s="71">
        <v>39</v>
      </c>
      <c r="X385" s="71">
        <v>20</v>
      </c>
      <c r="Y385" s="71">
        <v>29</v>
      </c>
      <c r="Z385" s="71">
        <v>15</v>
      </c>
      <c r="AA385" s="146">
        <v>226</v>
      </c>
      <c r="AB385" s="146">
        <v>112</v>
      </c>
      <c r="AC385" s="226"/>
      <c r="AD385" s="148" t="s">
        <v>91</v>
      </c>
      <c r="AE385" s="31">
        <v>26</v>
      </c>
      <c r="AF385" s="31">
        <v>26</v>
      </c>
      <c r="AG385" s="31">
        <v>27</v>
      </c>
      <c r="AH385" s="31">
        <v>25</v>
      </c>
      <c r="AI385" s="31">
        <v>28</v>
      </c>
      <c r="AJ385" s="146">
        <v>132</v>
      </c>
      <c r="AK385" s="125">
        <v>115</v>
      </c>
      <c r="AL385" s="71">
        <v>109</v>
      </c>
      <c r="AM385" s="71">
        <v>91</v>
      </c>
      <c r="AN385" s="71">
        <v>4</v>
      </c>
      <c r="AO385" s="71">
        <v>24</v>
      </c>
      <c r="AP385" s="226"/>
      <c r="AQ385" s="148" t="s">
        <v>91</v>
      </c>
      <c r="AR385" s="71">
        <v>187</v>
      </c>
      <c r="AS385" s="71">
        <v>1546</v>
      </c>
      <c r="AT385" s="71">
        <v>220</v>
      </c>
      <c r="AU385" s="71">
        <v>99</v>
      </c>
      <c r="AV385" s="71">
        <v>57</v>
      </c>
      <c r="AW385" s="71">
        <v>75</v>
      </c>
      <c r="AX385" s="71">
        <v>158</v>
      </c>
      <c r="AY385" s="71">
        <v>119</v>
      </c>
      <c r="AZ385" s="71">
        <v>120</v>
      </c>
      <c r="BA385" s="226"/>
      <c r="BB385" s="148" t="s">
        <v>91</v>
      </c>
      <c r="BC385" s="152">
        <v>123</v>
      </c>
      <c r="BD385" s="71">
        <v>102</v>
      </c>
      <c r="BE385" s="71">
        <v>7</v>
      </c>
      <c r="BF385" s="152">
        <v>41</v>
      </c>
      <c r="BG385" s="32">
        <v>23</v>
      </c>
      <c r="BH385" s="152">
        <v>164</v>
      </c>
      <c r="BI385" s="152">
        <v>125</v>
      </c>
      <c r="BJ385" s="226"/>
      <c r="BK385" s="148" t="s">
        <v>91</v>
      </c>
      <c r="BL385" s="71">
        <v>730</v>
      </c>
      <c r="BM385" s="71">
        <v>37</v>
      </c>
      <c r="BN385" s="71">
        <v>277</v>
      </c>
      <c r="BO385" s="71">
        <v>660</v>
      </c>
      <c r="BP385" s="71">
        <v>219</v>
      </c>
      <c r="BQ385" s="71">
        <v>296</v>
      </c>
      <c r="BR385" s="71">
        <v>250</v>
      </c>
      <c r="BS385" s="71">
        <v>243</v>
      </c>
      <c r="BT385" s="71">
        <v>215</v>
      </c>
      <c r="BU385" s="71">
        <v>24</v>
      </c>
      <c r="BV385" s="71">
        <v>105</v>
      </c>
      <c r="BW385" s="71">
        <v>1</v>
      </c>
      <c r="BX385" s="79"/>
      <c r="BY385" s="80" t="s">
        <v>215</v>
      </c>
      <c r="BZ385" s="80" t="s">
        <v>2674</v>
      </c>
      <c r="CA385" s="78">
        <v>4620</v>
      </c>
    </row>
    <row r="386" spans="1:79">
      <c r="A386" s="226"/>
      <c r="B386" s="25" t="s">
        <v>73</v>
      </c>
      <c r="C386" s="26">
        <v>1425</v>
      </c>
      <c r="D386" s="26">
        <v>672</v>
      </c>
      <c r="E386" s="26">
        <v>1336</v>
      </c>
      <c r="F386" s="26">
        <v>701</v>
      </c>
      <c r="G386" s="26">
        <v>1274</v>
      </c>
      <c r="H386" s="26">
        <v>652</v>
      </c>
      <c r="I386" s="26">
        <v>1095</v>
      </c>
      <c r="J386" s="26">
        <v>588</v>
      </c>
      <c r="K386" s="26">
        <v>1040</v>
      </c>
      <c r="L386" s="26">
        <v>568</v>
      </c>
      <c r="M386" s="41">
        <v>6170</v>
      </c>
      <c r="N386" s="41">
        <v>3181</v>
      </c>
      <c r="O386" s="226"/>
      <c r="P386" s="42" t="s">
        <v>73</v>
      </c>
      <c r="Q386" s="26">
        <v>146</v>
      </c>
      <c r="R386" s="26">
        <v>75</v>
      </c>
      <c r="S386" s="26">
        <v>108</v>
      </c>
      <c r="T386" s="26">
        <v>58</v>
      </c>
      <c r="U386" s="26">
        <v>112</v>
      </c>
      <c r="V386" s="26">
        <v>66</v>
      </c>
      <c r="W386" s="26">
        <v>78</v>
      </c>
      <c r="X386" s="26">
        <v>43</v>
      </c>
      <c r="Y386" s="26">
        <v>59</v>
      </c>
      <c r="Z386" s="26">
        <v>36</v>
      </c>
      <c r="AA386" s="41">
        <v>503</v>
      </c>
      <c r="AB386" s="41">
        <v>278</v>
      </c>
      <c r="AC386" s="226"/>
      <c r="AD386" s="42" t="s">
        <v>73</v>
      </c>
      <c r="AE386" s="41">
        <v>49</v>
      </c>
      <c r="AF386" s="41">
        <v>48</v>
      </c>
      <c r="AG386" s="41">
        <v>48</v>
      </c>
      <c r="AH386" s="41">
        <v>46</v>
      </c>
      <c r="AI386" s="41">
        <v>48</v>
      </c>
      <c r="AJ386" s="41">
        <v>239</v>
      </c>
      <c r="AK386" s="26">
        <v>201</v>
      </c>
      <c r="AL386" s="26">
        <v>191</v>
      </c>
      <c r="AM386" s="26">
        <v>115</v>
      </c>
      <c r="AN386" s="26">
        <v>15</v>
      </c>
      <c r="AO386" s="26">
        <v>46</v>
      </c>
      <c r="AP386" s="226"/>
      <c r="AQ386" s="42" t="s">
        <v>73</v>
      </c>
      <c r="AR386" s="26">
        <v>263</v>
      </c>
      <c r="AS386" s="26">
        <v>2601</v>
      </c>
      <c r="AT386" s="26">
        <v>290</v>
      </c>
      <c r="AU386" s="26">
        <v>271</v>
      </c>
      <c r="AV386" s="26">
        <v>71</v>
      </c>
      <c r="AW386" s="26">
        <v>99</v>
      </c>
      <c r="AX386" s="26">
        <v>256</v>
      </c>
      <c r="AY386" s="26">
        <v>195</v>
      </c>
      <c r="AZ386" s="26">
        <v>199</v>
      </c>
      <c r="BA386" s="226"/>
      <c r="BB386" s="42" t="s">
        <v>73</v>
      </c>
      <c r="BC386" s="41">
        <v>203</v>
      </c>
      <c r="BD386" s="26">
        <v>152</v>
      </c>
      <c r="BE386" s="26">
        <v>12</v>
      </c>
      <c r="BF386" s="41">
        <v>46</v>
      </c>
      <c r="BG386" s="41">
        <v>26</v>
      </c>
      <c r="BH386" s="41">
        <v>249</v>
      </c>
      <c r="BI386" s="41">
        <v>178</v>
      </c>
      <c r="BJ386" s="226"/>
      <c r="BK386" s="42" t="s">
        <v>73</v>
      </c>
      <c r="BL386" s="41">
        <v>1009</v>
      </c>
      <c r="BM386" s="41">
        <v>130</v>
      </c>
      <c r="BN386" s="41">
        <v>482</v>
      </c>
      <c r="BO386" s="41">
        <v>822</v>
      </c>
      <c r="BP386" s="41">
        <v>307</v>
      </c>
      <c r="BQ386" s="41">
        <v>492</v>
      </c>
      <c r="BR386" s="41">
        <v>464</v>
      </c>
      <c r="BS386" s="41">
        <v>305</v>
      </c>
      <c r="BT386" s="41">
        <v>293</v>
      </c>
      <c r="BU386" s="41">
        <v>61</v>
      </c>
      <c r="BV386" s="41">
        <v>138</v>
      </c>
      <c r="BW386" s="41">
        <v>28</v>
      </c>
      <c r="BX386" s="79"/>
      <c r="BY386" s="80" t="s">
        <v>215</v>
      </c>
      <c r="BZ386" s="80" t="s">
        <v>2675</v>
      </c>
      <c r="CA386" s="78">
        <v>7774</v>
      </c>
    </row>
    <row r="387" spans="1:79">
      <c r="A387" s="33" t="s">
        <v>113</v>
      </c>
      <c r="B387" s="33"/>
      <c r="C387" s="146"/>
      <c r="D387" s="146"/>
      <c r="E387" s="146"/>
      <c r="F387" s="146"/>
      <c r="G387" s="146"/>
      <c r="H387" s="146"/>
      <c r="I387" s="146"/>
      <c r="J387" s="146"/>
      <c r="K387" s="146"/>
      <c r="L387" s="146"/>
      <c r="M387" s="146"/>
      <c r="N387" s="146"/>
      <c r="O387" s="33" t="s">
        <v>113</v>
      </c>
      <c r="P387" s="33"/>
      <c r="Q387" s="146"/>
      <c r="R387" s="146"/>
      <c r="S387" s="146"/>
      <c r="T387" s="146"/>
      <c r="U387" s="146"/>
      <c r="V387" s="146"/>
      <c r="W387" s="146"/>
      <c r="X387" s="146"/>
      <c r="Y387" s="146"/>
      <c r="Z387" s="146"/>
      <c r="AA387" s="146"/>
      <c r="AB387" s="146"/>
      <c r="AC387" s="33" t="s">
        <v>113</v>
      </c>
      <c r="AD387" s="33"/>
      <c r="AE387" s="146"/>
      <c r="AF387" s="146"/>
      <c r="AG387" s="146"/>
      <c r="AH387" s="146"/>
      <c r="AI387" s="146"/>
      <c r="AJ387" s="146"/>
      <c r="AK387" s="146"/>
      <c r="AL387" s="146"/>
      <c r="AM387" s="146"/>
      <c r="AN387" s="146"/>
      <c r="AO387" s="146"/>
      <c r="AP387" s="33" t="s">
        <v>113</v>
      </c>
      <c r="AQ387" s="148"/>
      <c r="AR387" s="31"/>
      <c r="AS387" s="31"/>
      <c r="AT387" s="31"/>
      <c r="AU387" s="31"/>
      <c r="AV387" s="31"/>
      <c r="AW387" s="31"/>
      <c r="AX387" s="31"/>
      <c r="AY387" s="31"/>
      <c r="AZ387" s="31"/>
      <c r="BA387" s="33" t="s">
        <v>113</v>
      </c>
      <c r="BB387" s="148"/>
      <c r="BC387" s="152"/>
      <c r="BD387" s="32"/>
      <c r="BE387" s="32"/>
      <c r="BF387" s="152"/>
      <c r="BG387" s="32"/>
      <c r="BH387" s="32"/>
      <c r="BI387" s="32"/>
      <c r="BJ387" s="33" t="s">
        <v>113</v>
      </c>
      <c r="BK387" s="148"/>
      <c r="BL387" s="31"/>
      <c r="BM387" s="31"/>
      <c r="BN387" s="31"/>
      <c r="BO387" s="31"/>
      <c r="BP387" s="31"/>
      <c r="BQ387" s="31"/>
      <c r="BR387" s="31"/>
      <c r="BS387" s="31"/>
      <c r="BT387" s="31"/>
      <c r="BU387" s="31"/>
      <c r="BV387" s="31"/>
      <c r="BW387" s="31"/>
      <c r="BX387" s="79"/>
      <c r="BY387" s="80" t="str">
        <f>IF(A387="",BY386,A387)</f>
        <v>SAVA</v>
      </c>
      <c r="BZ387" s="80" t="str">
        <f>BY387&amp;B387</f>
        <v>SAVA</v>
      </c>
      <c r="CA387" s="78">
        <f>(AR387+2*AS387+3*AT387+4*AU387+5*AV387)</f>
        <v>0</v>
      </c>
    </row>
    <row r="388" spans="1:79">
      <c r="A388" s="226" t="s">
        <v>216</v>
      </c>
      <c r="B388" s="148" t="s">
        <v>90</v>
      </c>
      <c r="C388" s="71">
        <v>1293</v>
      </c>
      <c r="D388" s="71">
        <v>648</v>
      </c>
      <c r="E388" s="71">
        <v>1291</v>
      </c>
      <c r="F388" s="71">
        <v>618</v>
      </c>
      <c r="G388" s="71">
        <v>1217</v>
      </c>
      <c r="H388" s="71">
        <v>589</v>
      </c>
      <c r="I388" s="71">
        <v>1056</v>
      </c>
      <c r="J388" s="71">
        <v>527</v>
      </c>
      <c r="K388" s="71">
        <v>1115</v>
      </c>
      <c r="L388" s="71">
        <v>523</v>
      </c>
      <c r="M388" s="146">
        <v>5972</v>
      </c>
      <c r="N388" s="146">
        <v>2905</v>
      </c>
      <c r="O388" s="226" t="s">
        <v>216</v>
      </c>
      <c r="P388" s="148" t="s">
        <v>90</v>
      </c>
      <c r="Q388" s="71">
        <v>108</v>
      </c>
      <c r="R388" s="71">
        <v>51</v>
      </c>
      <c r="S388" s="71">
        <v>85</v>
      </c>
      <c r="T388" s="71">
        <v>41</v>
      </c>
      <c r="U388" s="71">
        <v>97</v>
      </c>
      <c r="V388" s="71">
        <v>38</v>
      </c>
      <c r="W388" s="71">
        <v>51</v>
      </c>
      <c r="X388" s="71">
        <v>23</v>
      </c>
      <c r="Y388" s="71">
        <v>64</v>
      </c>
      <c r="Z388" s="71">
        <v>28</v>
      </c>
      <c r="AA388" s="146">
        <v>405</v>
      </c>
      <c r="AB388" s="146">
        <v>181</v>
      </c>
      <c r="AC388" s="226" t="s">
        <v>216</v>
      </c>
      <c r="AD388" s="148" t="s">
        <v>90</v>
      </c>
      <c r="AE388" s="31">
        <v>58</v>
      </c>
      <c r="AF388" s="31">
        <v>56</v>
      </c>
      <c r="AG388" s="31">
        <v>56</v>
      </c>
      <c r="AH388" s="31">
        <v>56</v>
      </c>
      <c r="AI388" s="31">
        <v>52</v>
      </c>
      <c r="AJ388" s="146">
        <v>278</v>
      </c>
      <c r="AK388" s="125">
        <v>201</v>
      </c>
      <c r="AL388" s="71">
        <v>41</v>
      </c>
      <c r="AM388" s="71">
        <v>5</v>
      </c>
      <c r="AN388" s="71">
        <v>34</v>
      </c>
      <c r="AO388" s="71">
        <v>58</v>
      </c>
      <c r="AP388" s="226" t="s">
        <v>216</v>
      </c>
      <c r="AQ388" s="148" t="s">
        <v>90</v>
      </c>
      <c r="AR388" s="71">
        <v>7</v>
      </c>
      <c r="AS388" s="71">
        <v>1636</v>
      </c>
      <c r="AT388" s="71">
        <v>481</v>
      </c>
      <c r="AU388" s="71">
        <v>255</v>
      </c>
      <c r="AV388" s="71">
        <v>143</v>
      </c>
      <c r="AW388" s="71">
        <v>10</v>
      </c>
      <c r="AX388" s="71">
        <v>237</v>
      </c>
      <c r="AY388" s="71">
        <v>59</v>
      </c>
      <c r="AZ388" s="71">
        <v>57</v>
      </c>
      <c r="BA388" s="226" t="s">
        <v>216</v>
      </c>
      <c r="BB388" s="148" t="s">
        <v>90</v>
      </c>
      <c r="BC388" s="152">
        <v>206</v>
      </c>
      <c r="BD388" s="71">
        <v>80</v>
      </c>
      <c r="BE388" s="71">
        <v>3</v>
      </c>
      <c r="BF388" s="152">
        <v>18</v>
      </c>
      <c r="BG388" s="32">
        <v>7</v>
      </c>
      <c r="BH388" s="152">
        <v>224</v>
      </c>
      <c r="BI388" s="152">
        <v>87</v>
      </c>
      <c r="BJ388" s="226" t="s">
        <v>216</v>
      </c>
      <c r="BK388" s="148" t="s">
        <v>90</v>
      </c>
      <c r="BL388" s="71">
        <v>561</v>
      </c>
      <c r="BM388" s="71">
        <v>543</v>
      </c>
      <c r="BN388" s="71">
        <v>442</v>
      </c>
      <c r="BO388" s="71">
        <v>356</v>
      </c>
      <c r="BP388" s="71">
        <v>53</v>
      </c>
      <c r="BQ388" s="71">
        <v>214</v>
      </c>
      <c r="BR388" s="71">
        <v>786</v>
      </c>
      <c r="BS388" s="71">
        <v>207</v>
      </c>
      <c r="BT388" s="71">
        <v>24</v>
      </c>
      <c r="BU388" s="71">
        <v>129</v>
      </c>
      <c r="BV388" s="71">
        <v>36</v>
      </c>
      <c r="BW388" s="71">
        <v>3</v>
      </c>
      <c r="BX388" s="79"/>
      <c r="BY388" s="80" t="s">
        <v>216</v>
      </c>
      <c r="BZ388" s="80" t="s">
        <v>2679</v>
      </c>
      <c r="CA388" s="78">
        <v>6457</v>
      </c>
    </row>
    <row r="389" spans="1:79">
      <c r="A389" s="226"/>
      <c r="B389" s="148" t="s">
        <v>91</v>
      </c>
      <c r="C389" s="71">
        <v>624</v>
      </c>
      <c r="D389" s="71">
        <v>315</v>
      </c>
      <c r="E389" s="71">
        <v>658</v>
      </c>
      <c r="F389" s="71">
        <v>341</v>
      </c>
      <c r="G389" s="71">
        <v>618</v>
      </c>
      <c r="H389" s="71">
        <v>323</v>
      </c>
      <c r="I389" s="71">
        <v>574</v>
      </c>
      <c r="J389" s="71">
        <v>293</v>
      </c>
      <c r="K389" s="71">
        <v>517</v>
      </c>
      <c r="L389" s="71">
        <v>269</v>
      </c>
      <c r="M389" s="146">
        <v>2991</v>
      </c>
      <c r="N389" s="146">
        <v>1541</v>
      </c>
      <c r="O389" s="226"/>
      <c r="P389" s="148" t="s">
        <v>91</v>
      </c>
      <c r="Q389" s="71">
        <v>58</v>
      </c>
      <c r="R389" s="71">
        <v>29</v>
      </c>
      <c r="S389" s="71">
        <v>48</v>
      </c>
      <c r="T389" s="71">
        <v>25</v>
      </c>
      <c r="U389" s="71">
        <v>31</v>
      </c>
      <c r="V389" s="71">
        <v>11</v>
      </c>
      <c r="W389" s="71">
        <v>33</v>
      </c>
      <c r="X389" s="71">
        <v>19</v>
      </c>
      <c r="Y389" s="71">
        <v>35</v>
      </c>
      <c r="Z389" s="71">
        <v>19</v>
      </c>
      <c r="AA389" s="146">
        <v>205</v>
      </c>
      <c r="AB389" s="146">
        <v>103</v>
      </c>
      <c r="AC389" s="226"/>
      <c r="AD389" s="148" t="s">
        <v>91</v>
      </c>
      <c r="AE389" s="31">
        <v>21</v>
      </c>
      <c r="AF389" s="31">
        <v>21</v>
      </c>
      <c r="AG389" s="31">
        <v>19</v>
      </c>
      <c r="AH389" s="31">
        <v>21</v>
      </c>
      <c r="AI389" s="31">
        <v>17</v>
      </c>
      <c r="AJ389" s="146">
        <v>99</v>
      </c>
      <c r="AK389" s="125">
        <v>90</v>
      </c>
      <c r="AL389" s="71">
        <v>66</v>
      </c>
      <c r="AM389" s="71">
        <v>56</v>
      </c>
      <c r="AN389" s="71">
        <v>3</v>
      </c>
      <c r="AO389" s="71">
        <v>18</v>
      </c>
      <c r="AP389" s="226"/>
      <c r="AQ389" s="148" t="s">
        <v>91</v>
      </c>
      <c r="AR389" s="71">
        <v>105</v>
      </c>
      <c r="AS389" s="71">
        <v>703</v>
      </c>
      <c r="AT389" s="71">
        <v>514</v>
      </c>
      <c r="AU389" s="71">
        <v>169</v>
      </c>
      <c r="AV389" s="71">
        <v>74</v>
      </c>
      <c r="AW389" s="71">
        <v>24</v>
      </c>
      <c r="AX389" s="71">
        <v>104</v>
      </c>
      <c r="AY389" s="71">
        <v>61</v>
      </c>
      <c r="AZ389" s="71">
        <v>70</v>
      </c>
      <c r="BA389" s="226"/>
      <c r="BB389" s="148" t="s">
        <v>91</v>
      </c>
      <c r="BC389" s="152">
        <v>89</v>
      </c>
      <c r="BD389" s="71">
        <v>56</v>
      </c>
      <c r="BE389" s="71">
        <v>6</v>
      </c>
      <c r="BF389" s="152">
        <v>25</v>
      </c>
      <c r="BG389" s="32">
        <v>12</v>
      </c>
      <c r="BH389" s="152">
        <v>114</v>
      </c>
      <c r="BI389" s="152">
        <v>68</v>
      </c>
      <c r="BJ389" s="226"/>
      <c r="BK389" s="148" t="s">
        <v>91</v>
      </c>
      <c r="BL389" s="71">
        <v>176</v>
      </c>
      <c r="BM389" s="71">
        <v>88</v>
      </c>
      <c r="BN389" s="71">
        <v>93</v>
      </c>
      <c r="BO389" s="71">
        <v>84</v>
      </c>
      <c r="BP389" s="71">
        <v>9</v>
      </c>
      <c r="BQ389" s="71">
        <v>36</v>
      </c>
      <c r="BR389" s="71">
        <v>136</v>
      </c>
      <c r="BS389" s="71">
        <v>22</v>
      </c>
      <c r="BT389" s="71">
        <v>0</v>
      </c>
      <c r="BU389" s="71">
        <v>39</v>
      </c>
      <c r="BV389" s="71">
        <v>7</v>
      </c>
      <c r="BW389" s="71">
        <v>10</v>
      </c>
      <c r="BX389" s="79"/>
      <c r="BY389" s="80" t="s">
        <v>216</v>
      </c>
      <c r="BZ389" s="80" t="s">
        <v>2680</v>
      </c>
      <c r="CA389" s="78">
        <v>4099</v>
      </c>
    </row>
    <row r="390" spans="1:79">
      <c r="A390" s="226"/>
      <c r="B390" s="25" t="s">
        <v>73</v>
      </c>
      <c r="C390" s="26">
        <v>1917</v>
      </c>
      <c r="D390" s="26">
        <v>963</v>
      </c>
      <c r="E390" s="26">
        <v>1949</v>
      </c>
      <c r="F390" s="26">
        <v>959</v>
      </c>
      <c r="G390" s="26">
        <v>1835</v>
      </c>
      <c r="H390" s="26">
        <v>912</v>
      </c>
      <c r="I390" s="26">
        <v>1630</v>
      </c>
      <c r="J390" s="26">
        <v>820</v>
      </c>
      <c r="K390" s="26">
        <v>1632</v>
      </c>
      <c r="L390" s="26">
        <v>792</v>
      </c>
      <c r="M390" s="41">
        <v>8963</v>
      </c>
      <c r="N390" s="41">
        <v>4446</v>
      </c>
      <c r="O390" s="226"/>
      <c r="P390" s="42" t="s">
        <v>73</v>
      </c>
      <c r="Q390" s="26">
        <v>166</v>
      </c>
      <c r="R390" s="26">
        <v>80</v>
      </c>
      <c r="S390" s="26">
        <v>133</v>
      </c>
      <c r="T390" s="26">
        <v>66</v>
      </c>
      <c r="U390" s="26">
        <v>128</v>
      </c>
      <c r="V390" s="26">
        <v>49</v>
      </c>
      <c r="W390" s="26">
        <v>84</v>
      </c>
      <c r="X390" s="26">
        <v>42</v>
      </c>
      <c r="Y390" s="26">
        <v>99</v>
      </c>
      <c r="Z390" s="26">
        <v>47</v>
      </c>
      <c r="AA390" s="41">
        <v>610</v>
      </c>
      <c r="AB390" s="41">
        <v>284</v>
      </c>
      <c r="AC390" s="226"/>
      <c r="AD390" s="42" t="s">
        <v>73</v>
      </c>
      <c r="AE390" s="41">
        <v>79</v>
      </c>
      <c r="AF390" s="41">
        <v>77</v>
      </c>
      <c r="AG390" s="41">
        <v>75</v>
      </c>
      <c r="AH390" s="41">
        <v>77</v>
      </c>
      <c r="AI390" s="41">
        <v>69</v>
      </c>
      <c r="AJ390" s="41">
        <v>377</v>
      </c>
      <c r="AK390" s="26">
        <v>291</v>
      </c>
      <c r="AL390" s="26">
        <v>107</v>
      </c>
      <c r="AM390" s="26">
        <v>61</v>
      </c>
      <c r="AN390" s="26">
        <v>37</v>
      </c>
      <c r="AO390" s="26">
        <v>76</v>
      </c>
      <c r="AP390" s="226"/>
      <c r="AQ390" s="42" t="s">
        <v>73</v>
      </c>
      <c r="AR390" s="26">
        <v>112</v>
      </c>
      <c r="AS390" s="26">
        <v>2339</v>
      </c>
      <c r="AT390" s="26">
        <v>995</v>
      </c>
      <c r="AU390" s="26">
        <v>424</v>
      </c>
      <c r="AV390" s="26">
        <v>217</v>
      </c>
      <c r="AW390" s="26">
        <v>34</v>
      </c>
      <c r="AX390" s="26">
        <v>341</v>
      </c>
      <c r="AY390" s="26">
        <v>120</v>
      </c>
      <c r="AZ390" s="26">
        <v>127</v>
      </c>
      <c r="BA390" s="226"/>
      <c r="BB390" s="42" t="s">
        <v>73</v>
      </c>
      <c r="BC390" s="41">
        <v>295</v>
      </c>
      <c r="BD390" s="26">
        <v>136</v>
      </c>
      <c r="BE390" s="26">
        <v>9</v>
      </c>
      <c r="BF390" s="41">
        <v>43</v>
      </c>
      <c r="BG390" s="41">
        <v>19</v>
      </c>
      <c r="BH390" s="41">
        <v>338</v>
      </c>
      <c r="BI390" s="41">
        <v>155</v>
      </c>
      <c r="BJ390" s="226"/>
      <c r="BK390" s="42" t="s">
        <v>73</v>
      </c>
      <c r="BL390" s="41">
        <v>737</v>
      </c>
      <c r="BM390" s="41">
        <v>631</v>
      </c>
      <c r="BN390" s="41">
        <v>535</v>
      </c>
      <c r="BO390" s="41">
        <v>440</v>
      </c>
      <c r="BP390" s="41">
        <v>62</v>
      </c>
      <c r="BQ390" s="41">
        <v>250</v>
      </c>
      <c r="BR390" s="41">
        <v>922</v>
      </c>
      <c r="BS390" s="41">
        <v>229</v>
      </c>
      <c r="BT390" s="41">
        <v>24</v>
      </c>
      <c r="BU390" s="41">
        <v>168</v>
      </c>
      <c r="BV390" s="41">
        <v>43</v>
      </c>
      <c r="BW390" s="41">
        <v>13</v>
      </c>
      <c r="BX390" s="79"/>
      <c r="BY390" s="80" t="s">
        <v>216</v>
      </c>
      <c r="BZ390" s="80" t="s">
        <v>2681</v>
      </c>
      <c r="CA390" s="78">
        <v>10556</v>
      </c>
    </row>
    <row r="391" spans="1:79">
      <c r="A391" s="226" t="s">
        <v>217</v>
      </c>
      <c r="B391" s="148" t="s">
        <v>90</v>
      </c>
      <c r="C391" s="71">
        <v>1218</v>
      </c>
      <c r="D391" s="71">
        <v>617</v>
      </c>
      <c r="E391" s="71">
        <v>1084</v>
      </c>
      <c r="F391" s="71">
        <v>529</v>
      </c>
      <c r="G391" s="71">
        <v>972</v>
      </c>
      <c r="H391" s="71">
        <v>480</v>
      </c>
      <c r="I391" s="71">
        <v>693</v>
      </c>
      <c r="J391" s="71">
        <v>374</v>
      </c>
      <c r="K391" s="71">
        <v>682</v>
      </c>
      <c r="L391" s="71">
        <v>360</v>
      </c>
      <c r="M391" s="146">
        <v>4649</v>
      </c>
      <c r="N391" s="146">
        <v>2360</v>
      </c>
      <c r="O391" s="226" t="s">
        <v>217</v>
      </c>
      <c r="P391" s="148" t="s">
        <v>90</v>
      </c>
      <c r="Q391" s="71">
        <v>158</v>
      </c>
      <c r="R391" s="71">
        <v>76</v>
      </c>
      <c r="S391" s="71">
        <v>97</v>
      </c>
      <c r="T391" s="71">
        <v>39</v>
      </c>
      <c r="U391" s="71">
        <v>158</v>
      </c>
      <c r="V391" s="71">
        <v>74</v>
      </c>
      <c r="W391" s="71">
        <v>71</v>
      </c>
      <c r="X391" s="71">
        <v>33</v>
      </c>
      <c r="Y391" s="71">
        <v>109</v>
      </c>
      <c r="Z391" s="71">
        <v>55</v>
      </c>
      <c r="AA391" s="146">
        <v>593</v>
      </c>
      <c r="AB391" s="146">
        <v>277</v>
      </c>
      <c r="AC391" s="226" t="s">
        <v>217</v>
      </c>
      <c r="AD391" s="148" t="s">
        <v>90</v>
      </c>
      <c r="AE391" s="31">
        <v>47</v>
      </c>
      <c r="AF391" s="31">
        <v>46</v>
      </c>
      <c r="AG391" s="31">
        <v>44</v>
      </c>
      <c r="AH391" s="31">
        <v>40</v>
      </c>
      <c r="AI391" s="31">
        <v>38</v>
      </c>
      <c r="AJ391" s="146">
        <v>215</v>
      </c>
      <c r="AK391" s="125">
        <v>153</v>
      </c>
      <c r="AL391" s="71">
        <v>31</v>
      </c>
      <c r="AM391" s="71">
        <v>0</v>
      </c>
      <c r="AN391" s="71">
        <v>1</v>
      </c>
      <c r="AO391" s="71">
        <v>47</v>
      </c>
      <c r="AP391" s="226" t="s">
        <v>217</v>
      </c>
      <c r="AQ391" s="148" t="s">
        <v>90</v>
      </c>
      <c r="AR391" s="71">
        <v>87</v>
      </c>
      <c r="AS391" s="71">
        <v>502</v>
      </c>
      <c r="AT391" s="71">
        <v>373</v>
      </c>
      <c r="AU391" s="71">
        <v>402</v>
      </c>
      <c r="AV391" s="71">
        <v>163</v>
      </c>
      <c r="AW391" s="71">
        <v>4</v>
      </c>
      <c r="AX391" s="71">
        <v>144</v>
      </c>
      <c r="AY391" s="71">
        <v>33</v>
      </c>
      <c r="AZ391" s="71">
        <v>26</v>
      </c>
      <c r="BA391" s="226" t="s">
        <v>217</v>
      </c>
      <c r="BB391" s="148" t="s">
        <v>90</v>
      </c>
      <c r="BC391" s="152">
        <v>135</v>
      </c>
      <c r="BD391" s="71">
        <v>43</v>
      </c>
      <c r="BE391" s="71">
        <v>7</v>
      </c>
      <c r="BF391" s="152">
        <v>5</v>
      </c>
      <c r="BG391" s="32">
        <v>1</v>
      </c>
      <c r="BH391" s="152">
        <v>140</v>
      </c>
      <c r="BI391" s="152">
        <v>44</v>
      </c>
      <c r="BJ391" s="226" t="s">
        <v>217</v>
      </c>
      <c r="BK391" s="148" t="s">
        <v>90</v>
      </c>
      <c r="BL391" s="71">
        <v>302</v>
      </c>
      <c r="BM391" s="71">
        <v>115</v>
      </c>
      <c r="BN391" s="71">
        <v>173</v>
      </c>
      <c r="BO391" s="71">
        <v>209</v>
      </c>
      <c r="BP391" s="71">
        <v>58</v>
      </c>
      <c r="BQ391" s="71">
        <v>100</v>
      </c>
      <c r="BR391" s="71">
        <v>258</v>
      </c>
      <c r="BS391" s="71">
        <v>75</v>
      </c>
      <c r="BT391" s="71">
        <v>79</v>
      </c>
      <c r="BU391" s="71">
        <v>48</v>
      </c>
      <c r="BV391" s="71">
        <v>14</v>
      </c>
      <c r="BW391" s="71">
        <v>92</v>
      </c>
      <c r="BX391" s="79"/>
      <c r="BY391" s="80" t="s">
        <v>217</v>
      </c>
      <c r="BZ391" s="80" t="s">
        <v>2682</v>
      </c>
      <c r="CA391" s="78">
        <v>4633</v>
      </c>
    </row>
    <row r="392" spans="1:79">
      <c r="A392" s="226"/>
      <c r="B392" s="148" t="s">
        <v>91</v>
      </c>
      <c r="C392" s="71">
        <v>1057</v>
      </c>
      <c r="D392" s="71">
        <v>498</v>
      </c>
      <c r="E392" s="71">
        <v>1010</v>
      </c>
      <c r="F392" s="71">
        <v>506</v>
      </c>
      <c r="G392" s="71">
        <v>919</v>
      </c>
      <c r="H392" s="71">
        <v>515</v>
      </c>
      <c r="I392" s="71">
        <v>843</v>
      </c>
      <c r="J392" s="71">
        <v>456</v>
      </c>
      <c r="K392" s="71">
        <v>828</v>
      </c>
      <c r="L392" s="71">
        <v>427</v>
      </c>
      <c r="M392" s="146">
        <v>4657</v>
      </c>
      <c r="N392" s="146">
        <v>2402</v>
      </c>
      <c r="O392" s="226"/>
      <c r="P392" s="148" t="s">
        <v>91</v>
      </c>
      <c r="Q392" s="71">
        <v>48</v>
      </c>
      <c r="R392" s="71">
        <v>19</v>
      </c>
      <c r="S392" s="71">
        <v>42</v>
      </c>
      <c r="T392" s="71">
        <v>22</v>
      </c>
      <c r="U392" s="71">
        <v>50</v>
      </c>
      <c r="V392" s="71">
        <v>19</v>
      </c>
      <c r="W392" s="71">
        <v>36</v>
      </c>
      <c r="X392" s="71">
        <v>17</v>
      </c>
      <c r="Y392" s="71">
        <v>68</v>
      </c>
      <c r="Z392" s="71">
        <v>33</v>
      </c>
      <c r="AA392" s="146">
        <v>244</v>
      </c>
      <c r="AB392" s="146">
        <v>110</v>
      </c>
      <c r="AC392" s="226"/>
      <c r="AD392" s="148" t="s">
        <v>91</v>
      </c>
      <c r="AE392" s="31">
        <v>40</v>
      </c>
      <c r="AF392" s="31">
        <v>39</v>
      </c>
      <c r="AG392" s="31">
        <v>38</v>
      </c>
      <c r="AH392" s="31">
        <v>35</v>
      </c>
      <c r="AI392" s="31">
        <v>36</v>
      </c>
      <c r="AJ392" s="146">
        <v>188</v>
      </c>
      <c r="AK392" s="125">
        <v>176</v>
      </c>
      <c r="AL392" s="71">
        <v>130</v>
      </c>
      <c r="AM392" s="71">
        <v>103</v>
      </c>
      <c r="AN392" s="71">
        <v>0</v>
      </c>
      <c r="AO392" s="71">
        <v>36</v>
      </c>
      <c r="AP392" s="226"/>
      <c r="AQ392" s="148" t="s">
        <v>91</v>
      </c>
      <c r="AR392" s="71">
        <v>98</v>
      </c>
      <c r="AS392" s="71">
        <v>1518</v>
      </c>
      <c r="AT392" s="71">
        <v>380</v>
      </c>
      <c r="AU392" s="71">
        <v>57</v>
      </c>
      <c r="AV392" s="71">
        <v>233</v>
      </c>
      <c r="AW392" s="71">
        <v>23</v>
      </c>
      <c r="AX392" s="71">
        <v>163</v>
      </c>
      <c r="AY392" s="71">
        <v>114</v>
      </c>
      <c r="AZ392" s="71">
        <v>115</v>
      </c>
      <c r="BA392" s="226"/>
      <c r="BB392" s="148" t="s">
        <v>91</v>
      </c>
      <c r="BC392" s="152">
        <v>166</v>
      </c>
      <c r="BD392" s="71">
        <v>117</v>
      </c>
      <c r="BE392" s="71">
        <v>23</v>
      </c>
      <c r="BF392" s="152">
        <v>40</v>
      </c>
      <c r="BG392" s="32">
        <v>16</v>
      </c>
      <c r="BH392" s="152">
        <v>206</v>
      </c>
      <c r="BI392" s="152">
        <v>133</v>
      </c>
      <c r="BJ392" s="226"/>
      <c r="BK392" s="148" t="s">
        <v>91</v>
      </c>
      <c r="BL392" s="71">
        <v>353</v>
      </c>
      <c r="BM392" s="71">
        <v>30</v>
      </c>
      <c r="BN392" s="71">
        <v>250</v>
      </c>
      <c r="BO392" s="71">
        <v>161</v>
      </c>
      <c r="BP392" s="71">
        <v>104</v>
      </c>
      <c r="BQ392" s="71">
        <v>149</v>
      </c>
      <c r="BR392" s="71">
        <v>188</v>
      </c>
      <c r="BS392" s="71">
        <v>82</v>
      </c>
      <c r="BT392" s="71">
        <v>2</v>
      </c>
      <c r="BU392" s="71">
        <v>54</v>
      </c>
      <c r="BV392" s="71">
        <v>4</v>
      </c>
      <c r="BW392" s="71">
        <v>0</v>
      </c>
      <c r="BX392" s="79"/>
      <c r="BY392" s="80" t="s">
        <v>217</v>
      </c>
      <c r="BZ392" s="80" t="s">
        <v>2683</v>
      </c>
      <c r="CA392" s="78">
        <v>5667</v>
      </c>
    </row>
    <row r="393" spans="1:79">
      <c r="A393" s="226"/>
      <c r="B393" s="25" t="s">
        <v>73</v>
      </c>
      <c r="C393" s="26">
        <v>2275</v>
      </c>
      <c r="D393" s="26">
        <v>1115</v>
      </c>
      <c r="E393" s="26">
        <v>2094</v>
      </c>
      <c r="F393" s="26">
        <v>1035</v>
      </c>
      <c r="G393" s="26">
        <v>1891</v>
      </c>
      <c r="H393" s="26">
        <v>995</v>
      </c>
      <c r="I393" s="26">
        <v>1536</v>
      </c>
      <c r="J393" s="26">
        <v>830</v>
      </c>
      <c r="K393" s="26">
        <v>1510</v>
      </c>
      <c r="L393" s="26">
        <v>787</v>
      </c>
      <c r="M393" s="41">
        <v>9306</v>
      </c>
      <c r="N393" s="41">
        <v>4762</v>
      </c>
      <c r="O393" s="226"/>
      <c r="P393" s="42" t="s">
        <v>73</v>
      </c>
      <c r="Q393" s="26">
        <v>206</v>
      </c>
      <c r="R393" s="26">
        <v>95</v>
      </c>
      <c r="S393" s="26">
        <v>139</v>
      </c>
      <c r="T393" s="26">
        <v>61</v>
      </c>
      <c r="U393" s="26">
        <v>208</v>
      </c>
      <c r="V393" s="26">
        <v>93</v>
      </c>
      <c r="W393" s="26">
        <v>107</v>
      </c>
      <c r="X393" s="26">
        <v>50</v>
      </c>
      <c r="Y393" s="26">
        <v>177</v>
      </c>
      <c r="Z393" s="26">
        <v>88</v>
      </c>
      <c r="AA393" s="41">
        <v>837</v>
      </c>
      <c r="AB393" s="41">
        <v>387</v>
      </c>
      <c r="AC393" s="226"/>
      <c r="AD393" s="42" t="s">
        <v>73</v>
      </c>
      <c r="AE393" s="41">
        <v>87</v>
      </c>
      <c r="AF393" s="41">
        <v>85</v>
      </c>
      <c r="AG393" s="41">
        <v>82</v>
      </c>
      <c r="AH393" s="41">
        <v>75</v>
      </c>
      <c r="AI393" s="41">
        <v>74</v>
      </c>
      <c r="AJ393" s="41">
        <v>403</v>
      </c>
      <c r="AK393" s="26">
        <v>329</v>
      </c>
      <c r="AL393" s="26">
        <v>161</v>
      </c>
      <c r="AM393" s="26">
        <v>103</v>
      </c>
      <c r="AN393" s="26">
        <v>1</v>
      </c>
      <c r="AO393" s="26">
        <v>83</v>
      </c>
      <c r="AP393" s="226"/>
      <c r="AQ393" s="42" t="s">
        <v>73</v>
      </c>
      <c r="AR393" s="26">
        <v>185</v>
      </c>
      <c r="AS393" s="26">
        <v>2020</v>
      </c>
      <c r="AT393" s="26">
        <v>753</v>
      </c>
      <c r="AU393" s="26">
        <v>459</v>
      </c>
      <c r="AV393" s="26">
        <v>396</v>
      </c>
      <c r="AW393" s="26">
        <v>27</v>
      </c>
      <c r="AX393" s="26">
        <v>307</v>
      </c>
      <c r="AY393" s="26">
        <v>147</v>
      </c>
      <c r="AZ393" s="26">
        <v>141</v>
      </c>
      <c r="BA393" s="226"/>
      <c r="BB393" s="42" t="s">
        <v>73</v>
      </c>
      <c r="BC393" s="41">
        <v>301</v>
      </c>
      <c r="BD393" s="26">
        <v>160</v>
      </c>
      <c r="BE393" s="26">
        <v>30</v>
      </c>
      <c r="BF393" s="41">
        <v>45</v>
      </c>
      <c r="BG393" s="41">
        <v>17</v>
      </c>
      <c r="BH393" s="41">
        <v>346</v>
      </c>
      <c r="BI393" s="41">
        <v>177</v>
      </c>
      <c r="BJ393" s="226"/>
      <c r="BK393" s="42" t="s">
        <v>73</v>
      </c>
      <c r="BL393" s="41">
        <v>655</v>
      </c>
      <c r="BM393" s="41">
        <v>145</v>
      </c>
      <c r="BN393" s="41">
        <v>423</v>
      </c>
      <c r="BO393" s="41">
        <v>370</v>
      </c>
      <c r="BP393" s="41">
        <v>162</v>
      </c>
      <c r="BQ393" s="41">
        <v>249</v>
      </c>
      <c r="BR393" s="41">
        <v>446</v>
      </c>
      <c r="BS393" s="41">
        <v>157</v>
      </c>
      <c r="BT393" s="41">
        <v>81</v>
      </c>
      <c r="BU393" s="41">
        <v>102</v>
      </c>
      <c r="BV393" s="41">
        <v>18</v>
      </c>
      <c r="BW393" s="41">
        <v>92</v>
      </c>
      <c r="BX393" s="79"/>
      <c r="BY393" s="80" t="s">
        <v>217</v>
      </c>
      <c r="BZ393" s="80" t="s">
        <v>2684</v>
      </c>
      <c r="CA393" s="78">
        <v>10300</v>
      </c>
    </row>
    <row r="394" spans="1:79">
      <c r="A394" s="226" t="s">
        <v>218</v>
      </c>
      <c r="B394" s="148" t="s">
        <v>90</v>
      </c>
      <c r="C394" s="71">
        <v>2986</v>
      </c>
      <c r="D394" s="71">
        <v>1472</v>
      </c>
      <c r="E394" s="71">
        <v>2721</v>
      </c>
      <c r="F394" s="71">
        <v>1386</v>
      </c>
      <c r="G394" s="71">
        <v>2771</v>
      </c>
      <c r="H394" s="71">
        <v>1459</v>
      </c>
      <c r="I394" s="71">
        <v>2331</v>
      </c>
      <c r="J394" s="71">
        <v>1201</v>
      </c>
      <c r="K394" s="71">
        <v>2419</v>
      </c>
      <c r="L394" s="71">
        <v>1210</v>
      </c>
      <c r="M394" s="146">
        <v>13228</v>
      </c>
      <c r="N394" s="146">
        <v>6728</v>
      </c>
      <c r="O394" s="226" t="s">
        <v>218</v>
      </c>
      <c r="P394" s="148" t="s">
        <v>90</v>
      </c>
      <c r="Q394" s="71">
        <v>390</v>
      </c>
      <c r="R394" s="71">
        <v>165</v>
      </c>
      <c r="S394" s="71">
        <v>300</v>
      </c>
      <c r="T394" s="71">
        <v>144</v>
      </c>
      <c r="U394" s="71">
        <v>318</v>
      </c>
      <c r="V394" s="71">
        <v>152</v>
      </c>
      <c r="W394" s="71">
        <v>234</v>
      </c>
      <c r="X394" s="71">
        <v>119</v>
      </c>
      <c r="Y394" s="71">
        <v>329</v>
      </c>
      <c r="Z394" s="71">
        <v>169</v>
      </c>
      <c r="AA394" s="146">
        <v>1571</v>
      </c>
      <c r="AB394" s="146">
        <v>749</v>
      </c>
      <c r="AC394" s="226" t="s">
        <v>218</v>
      </c>
      <c r="AD394" s="148" t="s">
        <v>90</v>
      </c>
      <c r="AE394" s="31">
        <v>129</v>
      </c>
      <c r="AF394" s="31">
        <v>128</v>
      </c>
      <c r="AG394" s="31">
        <v>128</v>
      </c>
      <c r="AH394" s="31">
        <v>123</v>
      </c>
      <c r="AI394" s="31">
        <v>120</v>
      </c>
      <c r="AJ394" s="146">
        <v>628</v>
      </c>
      <c r="AK394" s="125">
        <v>500</v>
      </c>
      <c r="AL394" s="71">
        <v>224</v>
      </c>
      <c r="AM394" s="71">
        <v>10</v>
      </c>
      <c r="AN394" s="71">
        <v>9</v>
      </c>
      <c r="AO394" s="71">
        <v>128</v>
      </c>
      <c r="AP394" s="226" t="s">
        <v>218</v>
      </c>
      <c r="AQ394" s="148" t="s">
        <v>90</v>
      </c>
      <c r="AR394" s="71">
        <v>2</v>
      </c>
      <c r="AS394" s="71">
        <v>2192</v>
      </c>
      <c r="AT394" s="71">
        <v>1628</v>
      </c>
      <c r="AU394" s="71">
        <v>859</v>
      </c>
      <c r="AV394" s="71">
        <v>505</v>
      </c>
      <c r="AW394" s="71">
        <v>17</v>
      </c>
      <c r="AX394" s="71">
        <v>560</v>
      </c>
      <c r="AY394" s="71">
        <v>258</v>
      </c>
      <c r="AZ394" s="71">
        <v>209</v>
      </c>
      <c r="BA394" s="226" t="s">
        <v>218</v>
      </c>
      <c r="BB394" s="148" t="s">
        <v>90</v>
      </c>
      <c r="BC394" s="152">
        <v>394</v>
      </c>
      <c r="BD394" s="71">
        <v>154</v>
      </c>
      <c r="BE394" s="71">
        <v>9</v>
      </c>
      <c r="BF394" s="152">
        <v>17</v>
      </c>
      <c r="BG394" s="32">
        <v>5</v>
      </c>
      <c r="BH394" s="152">
        <v>411</v>
      </c>
      <c r="BI394" s="152">
        <v>159</v>
      </c>
      <c r="BJ394" s="226" t="s">
        <v>218</v>
      </c>
      <c r="BK394" s="148" t="s">
        <v>90</v>
      </c>
      <c r="BL394" s="71">
        <v>822</v>
      </c>
      <c r="BM394" s="71">
        <v>174</v>
      </c>
      <c r="BN394" s="71">
        <v>758</v>
      </c>
      <c r="BO394" s="71">
        <v>698</v>
      </c>
      <c r="BP394" s="71">
        <v>242</v>
      </c>
      <c r="BQ394" s="71">
        <v>311</v>
      </c>
      <c r="BR394" s="71">
        <v>834</v>
      </c>
      <c r="BS394" s="71">
        <v>271</v>
      </c>
      <c r="BT394" s="71">
        <v>49</v>
      </c>
      <c r="BU394" s="71">
        <v>157</v>
      </c>
      <c r="BV394" s="71">
        <v>83</v>
      </c>
      <c r="BW394" s="71">
        <v>28</v>
      </c>
      <c r="BX394" s="79"/>
      <c r="BY394" s="80" t="s">
        <v>218</v>
      </c>
      <c r="BZ394" s="80" t="s">
        <v>2685</v>
      </c>
      <c r="CA394" s="78">
        <v>15231</v>
      </c>
    </row>
    <row r="395" spans="1:79">
      <c r="A395" s="226"/>
      <c r="B395" s="148" t="s">
        <v>91</v>
      </c>
      <c r="C395" s="71">
        <v>1939</v>
      </c>
      <c r="D395" s="71">
        <v>987</v>
      </c>
      <c r="E395" s="71">
        <v>1821</v>
      </c>
      <c r="F395" s="71">
        <v>905</v>
      </c>
      <c r="G395" s="71">
        <v>1711</v>
      </c>
      <c r="H395" s="71">
        <v>906</v>
      </c>
      <c r="I395" s="71">
        <v>1627</v>
      </c>
      <c r="J395" s="71">
        <v>865</v>
      </c>
      <c r="K395" s="71">
        <v>1454</v>
      </c>
      <c r="L395" s="71">
        <v>770</v>
      </c>
      <c r="M395" s="146">
        <v>8552</v>
      </c>
      <c r="N395" s="146">
        <v>4433</v>
      </c>
      <c r="O395" s="226"/>
      <c r="P395" s="148" t="s">
        <v>91</v>
      </c>
      <c r="Q395" s="71">
        <v>204</v>
      </c>
      <c r="R395" s="71">
        <v>87</v>
      </c>
      <c r="S395" s="71">
        <v>183</v>
      </c>
      <c r="T395" s="71">
        <v>84</v>
      </c>
      <c r="U395" s="71">
        <v>120</v>
      </c>
      <c r="V395" s="71">
        <v>50</v>
      </c>
      <c r="W395" s="71">
        <v>152</v>
      </c>
      <c r="X395" s="71">
        <v>75</v>
      </c>
      <c r="Y395" s="71">
        <v>104</v>
      </c>
      <c r="Z395" s="71">
        <v>62</v>
      </c>
      <c r="AA395" s="146">
        <v>763</v>
      </c>
      <c r="AB395" s="146">
        <v>358</v>
      </c>
      <c r="AC395" s="226"/>
      <c r="AD395" s="148" t="s">
        <v>91</v>
      </c>
      <c r="AE395" s="31">
        <v>51</v>
      </c>
      <c r="AF395" s="31">
        <v>51</v>
      </c>
      <c r="AG395" s="31">
        <v>51</v>
      </c>
      <c r="AH395" s="31">
        <v>48</v>
      </c>
      <c r="AI395" s="31">
        <v>47</v>
      </c>
      <c r="AJ395" s="146">
        <v>248</v>
      </c>
      <c r="AK395" s="125">
        <v>238</v>
      </c>
      <c r="AL395" s="71">
        <v>222</v>
      </c>
      <c r="AM395" s="71">
        <v>121</v>
      </c>
      <c r="AN395" s="71">
        <v>8</v>
      </c>
      <c r="AO395" s="71">
        <v>41</v>
      </c>
      <c r="AP395" s="226"/>
      <c r="AQ395" s="148" t="s">
        <v>91</v>
      </c>
      <c r="AR395" s="71">
        <v>195</v>
      </c>
      <c r="AS395" s="71">
        <v>2402</v>
      </c>
      <c r="AT395" s="71">
        <v>1027</v>
      </c>
      <c r="AU395" s="71">
        <v>156</v>
      </c>
      <c r="AV395" s="71">
        <v>42</v>
      </c>
      <c r="AW395" s="71">
        <v>89</v>
      </c>
      <c r="AX395" s="71">
        <v>255</v>
      </c>
      <c r="AY395" s="71">
        <v>168</v>
      </c>
      <c r="AZ395" s="71">
        <v>160</v>
      </c>
      <c r="BA395" s="226"/>
      <c r="BB395" s="148" t="s">
        <v>91</v>
      </c>
      <c r="BC395" s="152">
        <v>192</v>
      </c>
      <c r="BD395" s="71">
        <v>134</v>
      </c>
      <c r="BE395" s="71">
        <v>4</v>
      </c>
      <c r="BF395" s="152">
        <v>55</v>
      </c>
      <c r="BG395" s="32">
        <v>26</v>
      </c>
      <c r="BH395" s="152">
        <v>247</v>
      </c>
      <c r="BI395" s="152">
        <v>160</v>
      </c>
      <c r="BJ395" s="226"/>
      <c r="BK395" s="148" t="s">
        <v>91</v>
      </c>
      <c r="BL395" s="71">
        <v>580</v>
      </c>
      <c r="BM395" s="71">
        <v>335</v>
      </c>
      <c r="BN395" s="71">
        <v>645</v>
      </c>
      <c r="BO395" s="71">
        <v>1427</v>
      </c>
      <c r="BP395" s="71">
        <v>263</v>
      </c>
      <c r="BQ395" s="71">
        <v>691</v>
      </c>
      <c r="BR395" s="71">
        <v>1302</v>
      </c>
      <c r="BS395" s="71">
        <v>610</v>
      </c>
      <c r="BT395" s="71">
        <v>75</v>
      </c>
      <c r="BU395" s="71">
        <v>45</v>
      </c>
      <c r="BV395" s="71">
        <v>46</v>
      </c>
      <c r="BW395" s="71">
        <v>133</v>
      </c>
      <c r="BX395" s="79"/>
      <c r="BY395" s="80" t="s">
        <v>218</v>
      </c>
      <c r="BZ395" s="80" t="s">
        <v>2686</v>
      </c>
      <c r="CA395" s="78">
        <v>8914</v>
      </c>
    </row>
    <row r="396" spans="1:79">
      <c r="A396" s="226"/>
      <c r="B396" s="25" t="s">
        <v>73</v>
      </c>
      <c r="C396" s="26">
        <v>4925</v>
      </c>
      <c r="D396" s="26">
        <v>2459</v>
      </c>
      <c r="E396" s="26">
        <v>4542</v>
      </c>
      <c r="F396" s="26">
        <v>2291</v>
      </c>
      <c r="G396" s="26">
        <v>4482</v>
      </c>
      <c r="H396" s="26">
        <v>2365</v>
      </c>
      <c r="I396" s="26">
        <v>3958</v>
      </c>
      <c r="J396" s="26">
        <v>2066</v>
      </c>
      <c r="K396" s="26">
        <v>3873</v>
      </c>
      <c r="L396" s="26">
        <v>1980</v>
      </c>
      <c r="M396" s="41">
        <v>21780</v>
      </c>
      <c r="N396" s="41">
        <v>11161</v>
      </c>
      <c r="O396" s="226"/>
      <c r="P396" s="42" t="s">
        <v>73</v>
      </c>
      <c r="Q396" s="26">
        <v>594</v>
      </c>
      <c r="R396" s="26">
        <v>252</v>
      </c>
      <c r="S396" s="26">
        <v>483</v>
      </c>
      <c r="T396" s="26">
        <v>228</v>
      </c>
      <c r="U396" s="26">
        <v>438</v>
      </c>
      <c r="V396" s="26">
        <v>202</v>
      </c>
      <c r="W396" s="26">
        <v>386</v>
      </c>
      <c r="X396" s="26">
        <v>194</v>
      </c>
      <c r="Y396" s="26">
        <v>433</v>
      </c>
      <c r="Z396" s="26">
        <v>231</v>
      </c>
      <c r="AA396" s="41">
        <v>2334</v>
      </c>
      <c r="AB396" s="41">
        <v>1107</v>
      </c>
      <c r="AC396" s="226"/>
      <c r="AD396" s="42" t="s">
        <v>73</v>
      </c>
      <c r="AE396" s="41">
        <v>180</v>
      </c>
      <c r="AF396" s="41">
        <v>179</v>
      </c>
      <c r="AG396" s="41">
        <v>179</v>
      </c>
      <c r="AH396" s="41">
        <v>171</v>
      </c>
      <c r="AI396" s="41">
        <v>167</v>
      </c>
      <c r="AJ396" s="41">
        <v>876</v>
      </c>
      <c r="AK396" s="26">
        <v>738</v>
      </c>
      <c r="AL396" s="26">
        <v>446</v>
      </c>
      <c r="AM396" s="26">
        <v>131</v>
      </c>
      <c r="AN396" s="26">
        <v>17</v>
      </c>
      <c r="AO396" s="26">
        <v>169</v>
      </c>
      <c r="AP396" s="226"/>
      <c r="AQ396" s="42" t="s">
        <v>73</v>
      </c>
      <c r="AR396" s="26">
        <v>197</v>
      </c>
      <c r="AS396" s="26">
        <v>4594</v>
      </c>
      <c r="AT396" s="26">
        <v>2655</v>
      </c>
      <c r="AU396" s="26">
        <v>1015</v>
      </c>
      <c r="AV396" s="26">
        <v>547</v>
      </c>
      <c r="AW396" s="26">
        <v>106</v>
      </c>
      <c r="AX396" s="26">
        <v>815</v>
      </c>
      <c r="AY396" s="26">
        <v>426</v>
      </c>
      <c r="AZ396" s="26">
        <v>369</v>
      </c>
      <c r="BA396" s="226"/>
      <c r="BB396" s="42" t="s">
        <v>73</v>
      </c>
      <c r="BC396" s="41">
        <v>586</v>
      </c>
      <c r="BD396" s="26">
        <v>288</v>
      </c>
      <c r="BE396" s="26">
        <v>13</v>
      </c>
      <c r="BF396" s="41">
        <v>72</v>
      </c>
      <c r="BG396" s="41">
        <v>31</v>
      </c>
      <c r="BH396" s="41">
        <v>658</v>
      </c>
      <c r="BI396" s="41">
        <v>319</v>
      </c>
      <c r="BJ396" s="226"/>
      <c r="BK396" s="42" t="s">
        <v>73</v>
      </c>
      <c r="BL396" s="41">
        <v>1402</v>
      </c>
      <c r="BM396" s="41">
        <v>509</v>
      </c>
      <c r="BN396" s="41">
        <v>1403</v>
      </c>
      <c r="BO396" s="41">
        <v>2125</v>
      </c>
      <c r="BP396" s="41">
        <v>505</v>
      </c>
      <c r="BQ396" s="41">
        <v>1002</v>
      </c>
      <c r="BR396" s="41">
        <v>2136</v>
      </c>
      <c r="BS396" s="41">
        <v>881</v>
      </c>
      <c r="BT396" s="41">
        <v>124</v>
      </c>
      <c r="BU396" s="41">
        <v>202</v>
      </c>
      <c r="BV396" s="41">
        <v>129</v>
      </c>
      <c r="BW396" s="41">
        <v>161</v>
      </c>
      <c r="BX396" s="79"/>
      <c r="BY396" s="80" t="s">
        <v>218</v>
      </c>
      <c r="BZ396" s="80" t="s">
        <v>2687</v>
      </c>
      <c r="CA396" s="78">
        <v>24145</v>
      </c>
    </row>
    <row r="397" spans="1:79">
      <c r="A397" s="226" t="s">
        <v>1968</v>
      </c>
      <c r="B397" s="148" t="s">
        <v>90</v>
      </c>
      <c r="C397" s="71">
        <v>2444</v>
      </c>
      <c r="D397" s="71">
        <v>1235</v>
      </c>
      <c r="E397" s="71">
        <v>2103</v>
      </c>
      <c r="F397" s="71">
        <v>1054</v>
      </c>
      <c r="G397" s="71">
        <v>2088</v>
      </c>
      <c r="H397" s="71">
        <v>1035</v>
      </c>
      <c r="I397" s="71">
        <v>1720</v>
      </c>
      <c r="J397" s="71">
        <v>919</v>
      </c>
      <c r="K397" s="71">
        <v>1710</v>
      </c>
      <c r="L397" s="71">
        <v>899</v>
      </c>
      <c r="M397" s="146">
        <v>10065</v>
      </c>
      <c r="N397" s="146">
        <v>5142</v>
      </c>
      <c r="O397" s="226" t="s">
        <v>1968</v>
      </c>
      <c r="P397" s="148" t="s">
        <v>90</v>
      </c>
      <c r="Q397" s="71">
        <v>300</v>
      </c>
      <c r="R397" s="71">
        <v>138</v>
      </c>
      <c r="S397" s="71">
        <v>202</v>
      </c>
      <c r="T397" s="71">
        <v>88</v>
      </c>
      <c r="U397" s="71">
        <v>241</v>
      </c>
      <c r="V397" s="71">
        <v>112</v>
      </c>
      <c r="W397" s="71">
        <v>185</v>
      </c>
      <c r="X397" s="71">
        <v>95</v>
      </c>
      <c r="Y397" s="71">
        <v>170</v>
      </c>
      <c r="Z397" s="71">
        <v>76</v>
      </c>
      <c r="AA397" s="146">
        <v>1098</v>
      </c>
      <c r="AB397" s="146">
        <v>509</v>
      </c>
      <c r="AC397" s="226" t="s">
        <v>1968</v>
      </c>
      <c r="AD397" s="148" t="s">
        <v>90</v>
      </c>
      <c r="AE397" s="31">
        <v>88</v>
      </c>
      <c r="AF397" s="31">
        <v>86</v>
      </c>
      <c r="AG397" s="31">
        <v>86</v>
      </c>
      <c r="AH397" s="31">
        <v>81</v>
      </c>
      <c r="AI397" s="31">
        <v>82</v>
      </c>
      <c r="AJ397" s="146">
        <v>423</v>
      </c>
      <c r="AK397" s="125">
        <v>356</v>
      </c>
      <c r="AL397" s="71">
        <v>241</v>
      </c>
      <c r="AM397" s="71">
        <v>87</v>
      </c>
      <c r="AN397" s="71">
        <v>2</v>
      </c>
      <c r="AO397" s="71">
        <v>85</v>
      </c>
      <c r="AP397" s="226" t="s">
        <v>1968</v>
      </c>
      <c r="AQ397" s="148" t="s">
        <v>90</v>
      </c>
      <c r="AR397" s="71">
        <v>59</v>
      </c>
      <c r="AS397" s="71">
        <v>2094</v>
      </c>
      <c r="AT397" s="71">
        <v>1453</v>
      </c>
      <c r="AU397" s="71">
        <v>606</v>
      </c>
      <c r="AV397" s="71">
        <v>131</v>
      </c>
      <c r="AW397" s="71">
        <v>40</v>
      </c>
      <c r="AX397" s="71">
        <v>406</v>
      </c>
      <c r="AY397" s="71">
        <v>207</v>
      </c>
      <c r="AZ397" s="71">
        <v>199</v>
      </c>
      <c r="BA397" s="226" t="s">
        <v>1968</v>
      </c>
      <c r="BB397" s="148" t="s">
        <v>90</v>
      </c>
      <c r="BC397" s="152">
        <v>298</v>
      </c>
      <c r="BD397" s="71">
        <v>132</v>
      </c>
      <c r="BE397" s="71">
        <v>5</v>
      </c>
      <c r="BF397" s="152">
        <v>35</v>
      </c>
      <c r="BG397" s="32">
        <v>19</v>
      </c>
      <c r="BH397" s="152">
        <v>333</v>
      </c>
      <c r="BI397" s="152">
        <v>151</v>
      </c>
      <c r="BJ397" s="226" t="s">
        <v>1968</v>
      </c>
      <c r="BK397" s="148" t="s">
        <v>90</v>
      </c>
      <c r="BL397" s="71">
        <v>535</v>
      </c>
      <c r="BM397" s="71">
        <v>295</v>
      </c>
      <c r="BN397" s="71">
        <v>531</v>
      </c>
      <c r="BO397" s="71">
        <v>560</v>
      </c>
      <c r="BP397" s="71">
        <v>528</v>
      </c>
      <c r="BQ397" s="71">
        <v>377</v>
      </c>
      <c r="BR397" s="71">
        <v>506</v>
      </c>
      <c r="BS397" s="71">
        <v>365</v>
      </c>
      <c r="BT397" s="71">
        <v>103</v>
      </c>
      <c r="BU397" s="71">
        <v>134</v>
      </c>
      <c r="BV397" s="71">
        <v>101</v>
      </c>
      <c r="BW397" s="71">
        <v>44</v>
      </c>
      <c r="BX397" s="79"/>
      <c r="BY397" s="80" t="s">
        <v>1968</v>
      </c>
      <c r="BZ397" s="80" t="s">
        <v>2688</v>
      </c>
      <c r="CA397" s="78">
        <v>11685</v>
      </c>
    </row>
    <row r="398" spans="1:79">
      <c r="A398" s="226"/>
      <c r="B398" s="148" t="s">
        <v>91</v>
      </c>
      <c r="C398" s="71">
        <v>575</v>
      </c>
      <c r="D398" s="71">
        <v>293</v>
      </c>
      <c r="E398" s="71">
        <v>547</v>
      </c>
      <c r="F398" s="71">
        <v>281</v>
      </c>
      <c r="G398" s="71">
        <v>492</v>
      </c>
      <c r="H398" s="71">
        <v>260</v>
      </c>
      <c r="I398" s="71">
        <v>442</v>
      </c>
      <c r="J398" s="71">
        <v>239</v>
      </c>
      <c r="K398" s="71">
        <v>377</v>
      </c>
      <c r="L398" s="71">
        <v>195</v>
      </c>
      <c r="M398" s="146">
        <v>2433</v>
      </c>
      <c r="N398" s="146">
        <v>1268</v>
      </c>
      <c r="O398" s="226"/>
      <c r="P398" s="148" t="s">
        <v>91</v>
      </c>
      <c r="Q398" s="71">
        <v>44</v>
      </c>
      <c r="R398" s="71">
        <v>19</v>
      </c>
      <c r="S398" s="71">
        <v>43</v>
      </c>
      <c r="T398" s="71">
        <v>22</v>
      </c>
      <c r="U398" s="71">
        <v>60</v>
      </c>
      <c r="V398" s="71">
        <v>32</v>
      </c>
      <c r="W398" s="71">
        <v>22</v>
      </c>
      <c r="X398" s="71">
        <v>15</v>
      </c>
      <c r="Y398" s="71">
        <v>21</v>
      </c>
      <c r="Z398" s="71">
        <v>7</v>
      </c>
      <c r="AA398" s="146">
        <v>190</v>
      </c>
      <c r="AB398" s="146">
        <v>95</v>
      </c>
      <c r="AC398" s="226"/>
      <c r="AD398" s="148" t="s">
        <v>91</v>
      </c>
      <c r="AE398" s="31">
        <v>19</v>
      </c>
      <c r="AF398" s="31">
        <v>19</v>
      </c>
      <c r="AG398" s="31">
        <v>18</v>
      </c>
      <c r="AH398" s="31">
        <v>16</v>
      </c>
      <c r="AI398" s="31">
        <v>17</v>
      </c>
      <c r="AJ398" s="146">
        <v>89</v>
      </c>
      <c r="AK398" s="125">
        <v>94</v>
      </c>
      <c r="AL398" s="71">
        <v>85</v>
      </c>
      <c r="AM398" s="71">
        <v>42</v>
      </c>
      <c r="AN398" s="71">
        <v>1</v>
      </c>
      <c r="AO398" s="71">
        <v>17</v>
      </c>
      <c r="AP398" s="226"/>
      <c r="AQ398" s="148" t="s">
        <v>91</v>
      </c>
      <c r="AR398" s="71">
        <v>2</v>
      </c>
      <c r="AS398" s="71">
        <v>750</v>
      </c>
      <c r="AT398" s="71">
        <v>219</v>
      </c>
      <c r="AU398" s="71">
        <v>184</v>
      </c>
      <c r="AV398" s="71">
        <v>6</v>
      </c>
      <c r="AW398" s="71">
        <v>17</v>
      </c>
      <c r="AX398" s="71">
        <v>89</v>
      </c>
      <c r="AY398" s="71">
        <v>64</v>
      </c>
      <c r="AZ398" s="71">
        <v>64</v>
      </c>
      <c r="BA398" s="226"/>
      <c r="BB398" s="148" t="s">
        <v>91</v>
      </c>
      <c r="BC398" s="152">
        <v>89</v>
      </c>
      <c r="BD398" s="71">
        <v>69</v>
      </c>
      <c r="BE398" s="71">
        <v>4</v>
      </c>
      <c r="BF398" s="152">
        <v>13</v>
      </c>
      <c r="BG398" s="32">
        <v>10</v>
      </c>
      <c r="BH398" s="152">
        <v>102</v>
      </c>
      <c r="BI398" s="152">
        <v>79</v>
      </c>
      <c r="BJ398" s="226"/>
      <c r="BK398" s="148" t="s">
        <v>91</v>
      </c>
      <c r="BL398" s="71">
        <v>315</v>
      </c>
      <c r="BM398" s="71">
        <v>79</v>
      </c>
      <c r="BN398" s="71">
        <v>46</v>
      </c>
      <c r="BO398" s="71">
        <v>182</v>
      </c>
      <c r="BP398" s="71">
        <v>83</v>
      </c>
      <c r="BQ398" s="71">
        <v>149</v>
      </c>
      <c r="BR398" s="71">
        <v>117</v>
      </c>
      <c r="BS398" s="71">
        <v>103</v>
      </c>
      <c r="BT398" s="71">
        <v>5</v>
      </c>
      <c r="BU398" s="71">
        <v>17</v>
      </c>
      <c r="BV398" s="71">
        <v>5</v>
      </c>
      <c r="BW398" s="71">
        <v>0</v>
      </c>
      <c r="BX398" s="79"/>
      <c r="BY398" s="80" t="s">
        <v>1968</v>
      </c>
      <c r="BZ398" s="80" t="s">
        <v>2689</v>
      </c>
      <c r="CA398" s="78">
        <v>2925</v>
      </c>
    </row>
    <row r="399" spans="1:79">
      <c r="A399" s="226"/>
      <c r="B399" s="25" t="s">
        <v>73</v>
      </c>
      <c r="C399" s="26">
        <v>3019</v>
      </c>
      <c r="D399" s="26">
        <v>1528</v>
      </c>
      <c r="E399" s="26">
        <v>2650</v>
      </c>
      <c r="F399" s="26">
        <v>1335</v>
      </c>
      <c r="G399" s="26">
        <v>2580</v>
      </c>
      <c r="H399" s="26">
        <v>1295</v>
      </c>
      <c r="I399" s="26">
        <v>2162</v>
      </c>
      <c r="J399" s="26">
        <v>1158</v>
      </c>
      <c r="K399" s="26">
        <v>2087</v>
      </c>
      <c r="L399" s="26">
        <v>1094</v>
      </c>
      <c r="M399" s="41">
        <v>12498</v>
      </c>
      <c r="N399" s="41">
        <v>6410</v>
      </c>
      <c r="O399" s="226"/>
      <c r="P399" s="42" t="s">
        <v>73</v>
      </c>
      <c r="Q399" s="26">
        <v>344</v>
      </c>
      <c r="R399" s="26">
        <v>157</v>
      </c>
      <c r="S399" s="26">
        <v>245</v>
      </c>
      <c r="T399" s="26">
        <v>110</v>
      </c>
      <c r="U399" s="26">
        <v>301</v>
      </c>
      <c r="V399" s="26">
        <v>144</v>
      </c>
      <c r="W399" s="26">
        <v>207</v>
      </c>
      <c r="X399" s="26">
        <v>110</v>
      </c>
      <c r="Y399" s="26">
        <v>191</v>
      </c>
      <c r="Z399" s="26">
        <v>83</v>
      </c>
      <c r="AA399" s="41">
        <v>1288</v>
      </c>
      <c r="AB399" s="41">
        <v>604</v>
      </c>
      <c r="AC399" s="226"/>
      <c r="AD399" s="42" t="s">
        <v>73</v>
      </c>
      <c r="AE399" s="41">
        <v>107</v>
      </c>
      <c r="AF399" s="41">
        <v>105</v>
      </c>
      <c r="AG399" s="41">
        <v>104</v>
      </c>
      <c r="AH399" s="41">
        <v>97</v>
      </c>
      <c r="AI399" s="41">
        <v>99</v>
      </c>
      <c r="AJ399" s="41">
        <v>512</v>
      </c>
      <c r="AK399" s="26">
        <v>450</v>
      </c>
      <c r="AL399" s="26">
        <v>326</v>
      </c>
      <c r="AM399" s="26">
        <v>129</v>
      </c>
      <c r="AN399" s="26">
        <v>3</v>
      </c>
      <c r="AO399" s="26">
        <v>102</v>
      </c>
      <c r="AP399" s="226"/>
      <c r="AQ399" s="42" t="s">
        <v>73</v>
      </c>
      <c r="AR399" s="26">
        <v>61</v>
      </c>
      <c r="AS399" s="26">
        <v>2844</v>
      </c>
      <c r="AT399" s="26">
        <v>1672</v>
      </c>
      <c r="AU399" s="26">
        <v>790</v>
      </c>
      <c r="AV399" s="26">
        <v>137</v>
      </c>
      <c r="AW399" s="26">
        <v>57</v>
      </c>
      <c r="AX399" s="26">
        <v>495</v>
      </c>
      <c r="AY399" s="26">
        <v>271</v>
      </c>
      <c r="AZ399" s="26">
        <v>263</v>
      </c>
      <c r="BA399" s="226"/>
      <c r="BB399" s="42" t="s">
        <v>73</v>
      </c>
      <c r="BC399" s="41">
        <v>387</v>
      </c>
      <c r="BD399" s="26">
        <v>201</v>
      </c>
      <c r="BE399" s="26">
        <v>9</v>
      </c>
      <c r="BF399" s="41">
        <v>48</v>
      </c>
      <c r="BG399" s="41">
        <v>29</v>
      </c>
      <c r="BH399" s="41">
        <v>435</v>
      </c>
      <c r="BI399" s="41">
        <v>230</v>
      </c>
      <c r="BJ399" s="226"/>
      <c r="BK399" s="42" t="s">
        <v>73</v>
      </c>
      <c r="BL399" s="41">
        <v>850</v>
      </c>
      <c r="BM399" s="41">
        <v>374</v>
      </c>
      <c r="BN399" s="41">
        <v>577</v>
      </c>
      <c r="BO399" s="41">
        <v>742</v>
      </c>
      <c r="BP399" s="41">
        <v>611</v>
      </c>
      <c r="BQ399" s="41">
        <v>526</v>
      </c>
      <c r="BR399" s="41">
        <v>623</v>
      </c>
      <c r="BS399" s="41">
        <v>468</v>
      </c>
      <c r="BT399" s="41">
        <v>108</v>
      </c>
      <c r="BU399" s="41">
        <v>151</v>
      </c>
      <c r="BV399" s="41">
        <v>106</v>
      </c>
      <c r="BW399" s="41">
        <v>44</v>
      </c>
      <c r="BX399" s="79"/>
      <c r="BY399" s="80" t="s">
        <v>1968</v>
      </c>
      <c r="BZ399" s="80" t="s">
        <v>2690</v>
      </c>
      <c r="CA399" s="78">
        <v>14610</v>
      </c>
    </row>
    <row r="400" spans="1:79">
      <c r="A400" s="33" t="s">
        <v>114</v>
      </c>
      <c r="B400" s="33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3" t="s">
        <v>114</v>
      </c>
      <c r="P400" s="33"/>
      <c r="Q400" s="146"/>
      <c r="R400" s="146"/>
      <c r="S400" s="146"/>
      <c r="T400" s="146"/>
      <c r="U400" s="146"/>
      <c r="V400" s="146"/>
      <c r="W400" s="146"/>
      <c r="X400" s="146"/>
      <c r="Y400" s="146"/>
      <c r="Z400" s="146"/>
      <c r="AA400" s="146"/>
      <c r="AB400" s="146"/>
      <c r="AC400" s="33" t="s">
        <v>114</v>
      </c>
      <c r="AD400" s="33"/>
      <c r="AE400" s="146"/>
      <c r="AF400" s="146"/>
      <c r="AG400" s="146"/>
      <c r="AH400" s="146"/>
      <c r="AI400" s="146"/>
      <c r="AJ400" s="146"/>
      <c r="AK400" s="146"/>
      <c r="AL400" s="146"/>
      <c r="AM400" s="146"/>
      <c r="AN400" s="146"/>
      <c r="AO400" s="146"/>
      <c r="AP400" s="33" t="s">
        <v>114</v>
      </c>
      <c r="AQ400" s="148"/>
      <c r="AR400" s="31"/>
      <c r="AS400" s="31"/>
      <c r="AT400" s="31"/>
      <c r="AU400" s="31"/>
      <c r="AV400" s="31"/>
      <c r="AW400" s="31"/>
      <c r="AX400" s="31"/>
      <c r="AY400" s="31"/>
      <c r="AZ400" s="31"/>
      <c r="BA400" s="33" t="s">
        <v>114</v>
      </c>
      <c r="BB400" s="148"/>
      <c r="BC400" s="152"/>
      <c r="BD400" s="32"/>
      <c r="BE400" s="32"/>
      <c r="BF400" s="152"/>
      <c r="BG400" s="32"/>
      <c r="BH400" s="32"/>
      <c r="BI400" s="32"/>
      <c r="BJ400" s="33" t="s">
        <v>114</v>
      </c>
      <c r="BK400" s="148"/>
      <c r="BL400" s="31"/>
      <c r="BM400" s="31"/>
      <c r="BN400" s="31"/>
      <c r="BO400" s="31"/>
      <c r="BP400" s="31"/>
      <c r="BQ400" s="31"/>
      <c r="BR400" s="31"/>
      <c r="BS400" s="31"/>
      <c r="BT400" s="31"/>
      <c r="BU400" s="31"/>
      <c r="BV400" s="31"/>
      <c r="BW400" s="31"/>
      <c r="BX400" s="79"/>
      <c r="BY400" s="80" t="str">
        <f>IF(A400="",BY399,A400)</f>
        <v>SOFIA</v>
      </c>
      <c r="BZ400" s="80" t="str">
        <f>BY400&amp;B400</f>
        <v>SOFIA</v>
      </c>
      <c r="CA400" s="78">
        <f>(AR400+2*AS400+3*AT400+4*AU400+5*AV400)</f>
        <v>0</v>
      </c>
    </row>
    <row r="401" spans="1:79">
      <c r="A401" s="226" t="s">
        <v>220</v>
      </c>
      <c r="B401" s="148" t="s">
        <v>90</v>
      </c>
      <c r="C401" s="71">
        <v>1209</v>
      </c>
      <c r="D401" s="71">
        <v>585</v>
      </c>
      <c r="E401" s="71">
        <v>1122</v>
      </c>
      <c r="F401" s="71">
        <v>534</v>
      </c>
      <c r="G401" s="71">
        <v>1008</v>
      </c>
      <c r="H401" s="71">
        <v>538</v>
      </c>
      <c r="I401" s="71">
        <v>838</v>
      </c>
      <c r="J401" s="71">
        <v>435</v>
      </c>
      <c r="K401" s="71">
        <v>650</v>
      </c>
      <c r="L401" s="71">
        <v>364</v>
      </c>
      <c r="M401" s="146">
        <v>4827</v>
      </c>
      <c r="N401" s="146">
        <v>2456</v>
      </c>
      <c r="O401" s="226" t="s">
        <v>220</v>
      </c>
      <c r="P401" s="148" t="s">
        <v>90</v>
      </c>
      <c r="Q401" s="71">
        <v>139</v>
      </c>
      <c r="R401" s="71">
        <v>54</v>
      </c>
      <c r="S401" s="71">
        <v>150</v>
      </c>
      <c r="T401" s="71">
        <v>70</v>
      </c>
      <c r="U401" s="71">
        <v>118</v>
      </c>
      <c r="V401" s="71">
        <v>56</v>
      </c>
      <c r="W401" s="71">
        <v>91</v>
      </c>
      <c r="X401" s="71">
        <v>47</v>
      </c>
      <c r="Y401" s="71">
        <v>54</v>
      </c>
      <c r="Z401" s="71">
        <v>36</v>
      </c>
      <c r="AA401" s="146">
        <v>552</v>
      </c>
      <c r="AB401" s="146">
        <v>263</v>
      </c>
      <c r="AC401" s="226" t="s">
        <v>220</v>
      </c>
      <c r="AD401" s="148" t="s">
        <v>90</v>
      </c>
      <c r="AE401" s="31">
        <v>42</v>
      </c>
      <c r="AF401" s="31">
        <v>36</v>
      </c>
      <c r="AG401" s="31">
        <v>36</v>
      </c>
      <c r="AH401" s="31">
        <v>29</v>
      </c>
      <c r="AI401" s="31">
        <v>33</v>
      </c>
      <c r="AJ401" s="146">
        <v>176</v>
      </c>
      <c r="AK401" s="125">
        <v>108</v>
      </c>
      <c r="AL401" s="71">
        <v>74</v>
      </c>
      <c r="AM401" s="71">
        <v>0</v>
      </c>
      <c r="AN401" s="71">
        <v>0</v>
      </c>
      <c r="AO401" s="71">
        <v>29</v>
      </c>
      <c r="AP401" s="226" t="s">
        <v>220</v>
      </c>
      <c r="AQ401" s="148" t="s">
        <v>90</v>
      </c>
      <c r="AR401" s="71">
        <v>2</v>
      </c>
      <c r="AS401" s="71">
        <v>1351</v>
      </c>
      <c r="AT401" s="71">
        <v>572</v>
      </c>
      <c r="AU401" s="71">
        <v>27</v>
      </c>
      <c r="AV401" s="71">
        <v>1</v>
      </c>
      <c r="AW401" s="71">
        <v>23</v>
      </c>
      <c r="AX401" s="71">
        <v>135</v>
      </c>
      <c r="AY401" s="71">
        <v>71</v>
      </c>
      <c r="AZ401" s="71">
        <v>67</v>
      </c>
      <c r="BA401" s="226" t="s">
        <v>220</v>
      </c>
      <c r="BB401" s="148" t="s">
        <v>90</v>
      </c>
      <c r="BC401" s="152">
        <v>102</v>
      </c>
      <c r="BD401" s="71">
        <v>64</v>
      </c>
      <c r="BE401" s="71">
        <v>3</v>
      </c>
      <c r="BF401" s="152">
        <v>13</v>
      </c>
      <c r="BG401" s="32">
        <v>5</v>
      </c>
      <c r="BH401" s="152">
        <v>115</v>
      </c>
      <c r="BI401" s="152">
        <v>69</v>
      </c>
      <c r="BJ401" s="226" t="s">
        <v>220</v>
      </c>
      <c r="BK401" s="148" t="s">
        <v>90</v>
      </c>
      <c r="BL401" s="71">
        <v>303</v>
      </c>
      <c r="BM401" s="71">
        <v>32</v>
      </c>
      <c r="BN401" s="71">
        <v>323</v>
      </c>
      <c r="BO401" s="71">
        <v>304</v>
      </c>
      <c r="BP401" s="71">
        <v>104</v>
      </c>
      <c r="BQ401" s="71">
        <v>182</v>
      </c>
      <c r="BR401" s="71">
        <v>230</v>
      </c>
      <c r="BS401" s="71">
        <v>91</v>
      </c>
      <c r="BT401" s="71">
        <v>38</v>
      </c>
      <c r="BU401" s="71">
        <v>60</v>
      </c>
      <c r="BV401" s="71">
        <v>32</v>
      </c>
      <c r="BW401" s="71">
        <v>18</v>
      </c>
      <c r="BX401" s="79"/>
      <c r="BY401" s="80" t="s">
        <v>220</v>
      </c>
      <c r="BZ401" s="80" t="s">
        <v>2694</v>
      </c>
      <c r="CA401" s="78">
        <v>4533</v>
      </c>
    </row>
    <row r="402" spans="1:79">
      <c r="A402" s="226"/>
      <c r="B402" s="148" t="s">
        <v>91</v>
      </c>
      <c r="C402" s="71">
        <v>187</v>
      </c>
      <c r="D402" s="71">
        <v>98</v>
      </c>
      <c r="E402" s="71">
        <v>174</v>
      </c>
      <c r="F402" s="71">
        <v>72</v>
      </c>
      <c r="G402" s="71">
        <v>138</v>
      </c>
      <c r="H402" s="71">
        <v>74</v>
      </c>
      <c r="I402" s="71">
        <v>93</v>
      </c>
      <c r="J402" s="71">
        <v>49</v>
      </c>
      <c r="K402" s="71">
        <v>107</v>
      </c>
      <c r="L402" s="71">
        <v>58</v>
      </c>
      <c r="M402" s="146">
        <v>699</v>
      </c>
      <c r="N402" s="146">
        <v>351</v>
      </c>
      <c r="O402" s="226"/>
      <c r="P402" s="148" t="s">
        <v>91</v>
      </c>
      <c r="Q402" s="71">
        <v>54</v>
      </c>
      <c r="R402" s="71">
        <v>23</v>
      </c>
      <c r="S402" s="71">
        <v>21</v>
      </c>
      <c r="T402" s="71">
        <v>9</v>
      </c>
      <c r="U402" s="71">
        <v>26</v>
      </c>
      <c r="V402" s="71">
        <v>14</v>
      </c>
      <c r="W402" s="71">
        <v>13</v>
      </c>
      <c r="X402" s="71">
        <v>5</v>
      </c>
      <c r="Y402" s="71">
        <v>10</v>
      </c>
      <c r="Z402" s="71">
        <v>5</v>
      </c>
      <c r="AA402" s="146">
        <v>124</v>
      </c>
      <c r="AB402" s="146">
        <v>56</v>
      </c>
      <c r="AC402" s="226"/>
      <c r="AD402" s="148" t="s">
        <v>91</v>
      </c>
      <c r="AE402" s="31">
        <v>6</v>
      </c>
      <c r="AF402" s="31">
        <v>5</v>
      </c>
      <c r="AG402" s="31">
        <v>4</v>
      </c>
      <c r="AH402" s="31">
        <v>4</v>
      </c>
      <c r="AI402" s="31">
        <v>4</v>
      </c>
      <c r="AJ402" s="146">
        <v>23</v>
      </c>
      <c r="AK402" s="125">
        <v>14</v>
      </c>
      <c r="AL402" s="71">
        <v>10</v>
      </c>
      <c r="AM402" s="71">
        <v>7</v>
      </c>
      <c r="AN402" s="71">
        <v>1</v>
      </c>
      <c r="AO402" s="71">
        <v>4</v>
      </c>
      <c r="AP402" s="226"/>
      <c r="AQ402" s="148" t="s">
        <v>91</v>
      </c>
      <c r="AR402" s="71">
        <v>0</v>
      </c>
      <c r="AS402" s="71">
        <v>216</v>
      </c>
      <c r="AT402" s="71">
        <v>63</v>
      </c>
      <c r="AU402" s="71">
        <v>17</v>
      </c>
      <c r="AV402" s="71">
        <v>7</v>
      </c>
      <c r="AW402" s="71">
        <v>13</v>
      </c>
      <c r="AX402" s="71">
        <v>22</v>
      </c>
      <c r="AY402" s="71">
        <v>21</v>
      </c>
      <c r="AZ402" s="71">
        <v>19</v>
      </c>
      <c r="BA402" s="226"/>
      <c r="BB402" s="148" t="s">
        <v>91</v>
      </c>
      <c r="BC402" s="152">
        <v>22</v>
      </c>
      <c r="BD402" s="71">
        <v>17</v>
      </c>
      <c r="BE402" s="71">
        <v>0</v>
      </c>
      <c r="BF402" s="152">
        <v>3</v>
      </c>
      <c r="BG402" s="32">
        <v>2</v>
      </c>
      <c r="BH402" s="152">
        <v>25</v>
      </c>
      <c r="BI402" s="152">
        <v>19</v>
      </c>
      <c r="BJ402" s="226"/>
      <c r="BK402" s="148" t="s">
        <v>91</v>
      </c>
      <c r="BL402" s="71">
        <v>0</v>
      </c>
      <c r="BM402" s="71">
        <v>0</v>
      </c>
      <c r="BN402" s="71">
        <v>0</v>
      </c>
      <c r="BO402" s="71">
        <v>0</v>
      </c>
      <c r="BP402" s="71">
        <v>0</v>
      </c>
      <c r="BQ402" s="71">
        <v>0</v>
      </c>
      <c r="BR402" s="71">
        <v>0</v>
      </c>
      <c r="BS402" s="71">
        <v>0</v>
      </c>
      <c r="BT402" s="71">
        <v>0</v>
      </c>
      <c r="BU402" s="71">
        <v>0</v>
      </c>
      <c r="BV402" s="71">
        <v>0</v>
      </c>
      <c r="BW402" s="71">
        <v>0</v>
      </c>
      <c r="BX402" s="79"/>
      <c r="BY402" s="80" t="s">
        <v>220</v>
      </c>
      <c r="BZ402" s="80" t="s">
        <v>2695</v>
      </c>
      <c r="CA402" s="78">
        <v>724</v>
      </c>
    </row>
    <row r="403" spans="1:79">
      <c r="A403" s="226"/>
      <c r="B403" s="25" t="s">
        <v>73</v>
      </c>
      <c r="C403" s="26">
        <v>1396</v>
      </c>
      <c r="D403" s="26">
        <v>683</v>
      </c>
      <c r="E403" s="26">
        <v>1296</v>
      </c>
      <c r="F403" s="26">
        <v>606</v>
      </c>
      <c r="G403" s="26">
        <v>1146</v>
      </c>
      <c r="H403" s="26">
        <v>612</v>
      </c>
      <c r="I403" s="26">
        <v>931</v>
      </c>
      <c r="J403" s="26">
        <v>484</v>
      </c>
      <c r="K403" s="26">
        <v>757</v>
      </c>
      <c r="L403" s="26">
        <v>422</v>
      </c>
      <c r="M403" s="41">
        <v>5526</v>
      </c>
      <c r="N403" s="41">
        <v>2807</v>
      </c>
      <c r="O403" s="226"/>
      <c r="P403" s="42" t="s">
        <v>73</v>
      </c>
      <c r="Q403" s="26">
        <v>193</v>
      </c>
      <c r="R403" s="26">
        <v>77</v>
      </c>
      <c r="S403" s="26">
        <v>171</v>
      </c>
      <c r="T403" s="26">
        <v>79</v>
      </c>
      <c r="U403" s="26">
        <v>144</v>
      </c>
      <c r="V403" s="26">
        <v>70</v>
      </c>
      <c r="W403" s="26">
        <v>104</v>
      </c>
      <c r="X403" s="26">
        <v>52</v>
      </c>
      <c r="Y403" s="26">
        <v>64</v>
      </c>
      <c r="Z403" s="26">
        <v>41</v>
      </c>
      <c r="AA403" s="41">
        <v>676</v>
      </c>
      <c r="AB403" s="41">
        <v>319</v>
      </c>
      <c r="AC403" s="226"/>
      <c r="AD403" s="42" t="s">
        <v>73</v>
      </c>
      <c r="AE403" s="41">
        <v>48</v>
      </c>
      <c r="AF403" s="41">
        <v>41</v>
      </c>
      <c r="AG403" s="41">
        <v>40</v>
      </c>
      <c r="AH403" s="41">
        <v>33</v>
      </c>
      <c r="AI403" s="41">
        <v>37</v>
      </c>
      <c r="AJ403" s="41">
        <v>199</v>
      </c>
      <c r="AK403" s="26">
        <v>122</v>
      </c>
      <c r="AL403" s="26">
        <v>84</v>
      </c>
      <c r="AM403" s="26">
        <v>7</v>
      </c>
      <c r="AN403" s="26">
        <v>1</v>
      </c>
      <c r="AO403" s="26">
        <v>33</v>
      </c>
      <c r="AP403" s="226"/>
      <c r="AQ403" s="42" t="s">
        <v>73</v>
      </c>
      <c r="AR403" s="26">
        <v>2</v>
      </c>
      <c r="AS403" s="26">
        <v>1567</v>
      </c>
      <c r="AT403" s="26">
        <v>635</v>
      </c>
      <c r="AU403" s="26">
        <v>44</v>
      </c>
      <c r="AV403" s="26">
        <v>8</v>
      </c>
      <c r="AW403" s="26">
        <v>36</v>
      </c>
      <c r="AX403" s="26">
        <v>157</v>
      </c>
      <c r="AY403" s="26">
        <v>92</v>
      </c>
      <c r="AZ403" s="26">
        <v>86</v>
      </c>
      <c r="BA403" s="226"/>
      <c r="BB403" s="42" t="s">
        <v>73</v>
      </c>
      <c r="BC403" s="41">
        <v>124</v>
      </c>
      <c r="BD403" s="26">
        <v>81</v>
      </c>
      <c r="BE403" s="26">
        <v>3</v>
      </c>
      <c r="BF403" s="41">
        <v>16</v>
      </c>
      <c r="BG403" s="41">
        <v>7</v>
      </c>
      <c r="BH403" s="41">
        <v>140</v>
      </c>
      <c r="BI403" s="41">
        <v>88</v>
      </c>
      <c r="BJ403" s="226"/>
      <c r="BK403" s="42" t="s">
        <v>73</v>
      </c>
      <c r="BL403" s="41">
        <v>303</v>
      </c>
      <c r="BM403" s="41">
        <v>32</v>
      </c>
      <c r="BN403" s="41">
        <v>323</v>
      </c>
      <c r="BO403" s="41">
        <v>304</v>
      </c>
      <c r="BP403" s="41">
        <v>104</v>
      </c>
      <c r="BQ403" s="41">
        <v>182</v>
      </c>
      <c r="BR403" s="41">
        <v>230</v>
      </c>
      <c r="BS403" s="41">
        <v>91</v>
      </c>
      <c r="BT403" s="41">
        <v>38</v>
      </c>
      <c r="BU403" s="41">
        <v>60</v>
      </c>
      <c r="BV403" s="41">
        <v>32</v>
      </c>
      <c r="BW403" s="41">
        <v>18</v>
      </c>
      <c r="BX403" s="79"/>
      <c r="BY403" s="80" t="s">
        <v>220</v>
      </c>
      <c r="BZ403" s="80" t="s">
        <v>2696</v>
      </c>
      <c r="CA403" s="78">
        <v>5257</v>
      </c>
    </row>
    <row r="404" spans="1:79">
      <c r="A404" s="226" t="s">
        <v>221</v>
      </c>
      <c r="B404" s="148" t="s">
        <v>90</v>
      </c>
      <c r="C404" s="71">
        <v>396</v>
      </c>
      <c r="D404" s="71">
        <v>221</v>
      </c>
      <c r="E404" s="71">
        <v>388</v>
      </c>
      <c r="F404" s="71">
        <v>207</v>
      </c>
      <c r="G404" s="71">
        <v>383</v>
      </c>
      <c r="H404" s="71">
        <v>175</v>
      </c>
      <c r="I404" s="71">
        <v>331</v>
      </c>
      <c r="J404" s="71">
        <v>184</v>
      </c>
      <c r="K404" s="71">
        <v>272</v>
      </c>
      <c r="L404" s="71">
        <v>151</v>
      </c>
      <c r="M404" s="146">
        <v>1770</v>
      </c>
      <c r="N404" s="146">
        <v>938</v>
      </c>
      <c r="O404" s="226" t="s">
        <v>221</v>
      </c>
      <c r="P404" s="148" t="s">
        <v>90</v>
      </c>
      <c r="Q404" s="71">
        <v>22</v>
      </c>
      <c r="R404" s="71">
        <v>11</v>
      </c>
      <c r="S404" s="71">
        <v>20</v>
      </c>
      <c r="T404" s="71">
        <v>7</v>
      </c>
      <c r="U404" s="71">
        <v>29</v>
      </c>
      <c r="V404" s="71">
        <v>14</v>
      </c>
      <c r="W404" s="71">
        <v>19</v>
      </c>
      <c r="X404" s="71">
        <v>6</v>
      </c>
      <c r="Y404" s="71">
        <v>27</v>
      </c>
      <c r="Z404" s="71">
        <v>19</v>
      </c>
      <c r="AA404" s="146">
        <v>117</v>
      </c>
      <c r="AB404" s="146">
        <v>57</v>
      </c>
      <c r="AC404" s="226" t="s">
        <v>221</v>
      </c>
      <c r="AD404" s="148" t="s">
        <v>90</v>
      </c>
      <c r="AE404" s="31">
        <v>18</v>
      </c>
      <c r="AF404" s="31">
        <v>19</v>
      </c>
      <c r="AG404" s="31">
        <v>17</v>
      </c>
      <c r="AH404" s="31">
        <v>17</v>
      </c>
      <c r="AI404" s="31">
        <v>16</v>
      </c>
      <c r="AJ404" s="146">
        <v>87</v>
      </c>
      <c r="AK404" s="125">
        <v>55</v>
      </c>
      <c r="AL404" s="71">
        <v>41</v>
      </c>
      <c r="AM404" s="71">
        <v>5</v>
      </c>
      <c r="AN404" s="71">
        <v>7</v>
      </c>
      <c r="AO404" s="71">
        <v>17</v>
      </c>
      <c r="AP404" s="226" t="s">
        <v>221</v>
      </c>
      <c r="AQ404" s="148" t="s">
        <v>90</v>
      </c>
      <c r="AR404" s="71">
        <v>15</v>
      </c>
      <c r="AS404" s="71">
        <v>284</v>
      </c>
      <c r="AT404" s="71">
        <v>175</v>
      </c>
      <c r="AU404" s="71">
        <v>119</v>
      </c>
      <c r="AV404" s="71">
        <v>59</v>
      </c>
      <c r="AW404" s="71">
        <v>23</v>
      </c>
      <c r="AX404" s="71">
        <v>79</v>
      </c>
      <c r="AY404" s="71">
        <v>59</v>
      </c>
      <c r="AZ404" s="71">
        <v>44</v>
      </c>
      <c r="BA404" s="226" t="s">
        <v>221</v>
      </c>
      <c r="BB404" s="148" t="s">
        <v>90</v>
      </c>
      <c r="BC404" s="152">
        <v>58</v>
      </c>
      <c r="BD404" s="71">
        <v>28</v>
      </c>
      <c r="BE404" s="71">
        <v>1</v>
      </c>
      <c r="BF404" s="152">
        <v>7</v>
      </c>
      <c r="BG404" s="32">
        <v>3</v>
      </c>
      <c r="BH404" s="152">
        <v>65</v>
      </c>
      <c r="BI404" s="152">
        <v>31</v>
      </c>
      <c r="BJ404" s="226" t="s">
        <v>221</v>
      </c>
      <c r="BK404" s="148" t="s">
        <v>90</v>
      </c>
      <c r="BL404" s="71">
        <v>178</v>
      </c>
      <c r="BM404" s="71">
        <v>51</v>
      </c>
      <c r="BN404" s="71">
        <v>400</v>
      </c>
      <c r="BO404" s="71">
        <v>572</v>
      </c>
      <c r="BP404" s="71">
        <v>108</v>
      </c>
      <c r="BQ404" s="71">
        <v>130</v>
      </c>
      <c r="BR404" s="71">
        <v>202</v>
      </c>
      <c r="BS404" s="71">
        <v>138</v>
      </c>
      <c r="BT404" s="71">
        <v>12</v>
      </c>
      <c r="BU404" s="71">
        <v>25</v>
      </c>
      <c r="BV404" s="71">
        <v>11</v>
      </c>
      <c r="BW404" s="71">
        <v>99</v>
      </c>
      <c r="BX404" s="79"/>
      <c r="BY404" s="80" t="s">
        <v>221</v>
      </c>
      <c r="BZ404" s="80" t="s">
        <v>2697</v>
      </c>
      <c r="CA404" s="78">
        <v>1879</v>
      </c>
    </row>
    <row r="405" spans="1:79">
      <c r="A405" s="226"/>
      <c r="B405" s="148" t="s">
        <v>91</v>
      </c>
      <c r="C405" s="71">
        <v>938</v>
      </c>
      <c r="D405" s="71">
        <v>477</v>
      </c>
      <c r="E405" s="71">
        <v>943</v>
      </c>
      <c r="F405" s="71">
        <v>470</v>
      </c>
      <c r="G405" s="71">
        <v>901</v>
      </c>
      <c r="H405" s="71">
        <v>420</v>
      </c>
      <c r="I405" s="71">
        <v>722</v>
      </c>
      <c r="J405" s="71">
        <v>363</v>
      </c>
      <c r="K405" s="71">
        <v>677</v>
      </c>
      <c r="L405" s="71">
        <v>341</v>
      </c>
      <c r="M405" s="146">
        <v>4181</v>
      </c>
      <c r="N405" s="146">
        <v>2071</v>
      </c>
      <c r="O405" s="226"/>
      <c r="P405" s="148" t="s">
        <v>91</v>
      </c>
      <c r="Q405" s="71">
        <v>64</v>
      </c>
      <c r="R405" s="71">
        <v>29</v>
      </c>
      <c r="S405" s="71">
        <v>96</v>
      </c>
      <c r="T405" s="71">
        <v>40</v>
      </c>
      <c r="U405" s="71">
        <v>80</v>
      </c>
      <c r="V405" s="71">
        <v>41</v>
      </c>
      <c r="W405" s="71">
        <v>45</v>
      </c>
      <c r="X405" s="71">
        <v>23</v>
      </c>
      <c r="Y405" s="71">
        <v>54</v>
      </c>
      <c r="Z405" s="71">
        <v>20</v>
      </c>
      <c r="AA405" s="146">
        <v>339</v>
      </c>
      <c r="AB405" s="146">
        <v>153</v>
      </c>
      <c r="AC405" s="226"/>
      <c r="AD405" s="148" t="s">
        <v>91</v>
      </c>
      <c r="AE405" s="31">
        <v>24</v>
      </c>
      <c r="AF405" s="31">
        <v>24</v>
      </c>
      <c r="AG405" s="31">
        <v>23</v>
      </c>
      <c r="AH405" s="31">
        <v>21</v>
      </c>
      <c r="AI405" s="31">
        <v>21</v>
      </c>
      <c r="AJ405" s="146">
        <v>113</v>
      </c>
      <c r="AK405" s="125">
        <v>104</v>
      </c>
      <c r="AL405" s="71">
        <v>87</v>
      </c>
      <c r="AM405" s="71">
        <v>62</v>
      </c>
      <c r="AN405" s="71">
        <v>0</v>
      </c>
      <c r="AO405" s="71">
        <v>18</v>
      </c>
      <c r="AP405" s="226"/>
      <c r="AQ405" s="148" t="s">
        <v>91</v>
      </c>
      <c r="AR405" s="71">
        <v>0</v>
      </c>
      <c r="AS405" s="71">
        <v>694</v>
      </c>
      <c r="AT405" s="71">
        <v>737</v>
      </c>
      <c r="AU405" s="71">
        <v>175</v>
      </c>
      <c r="AV405" s="71">
        <v>31</v>
      </c>
      <c r="AW405" s="71">
        <v>20</v>
      </c>
      <c r="AX405" s="71">
        <v>109</v>
      </c>
      <c r="AY405" s="71">
        <v>73</v>
      </c>
      <c r="AZ405" s="71">
        <v>73</v>
      </c>
      <c r="BA405" s="226"/>
      <c r="BB405" s="148" t="s">
        <v>91</v>
      </c>
      <c r="BC405" s="152">
        <v>101</v>
      </c>
      <c r="BD405" s="71">
        <v>74</v>
      </c>
      <c r="BE405" s="71">
        <v>6</v>
      </c>
      <c r="BF405" s="152">
        <v>21</v>
      </c>
      <c r="BG405" s="32">
        <v>11</v>
      </c>
      <c r="BH405" s="152">
        <v>122</v>
      </c>
      <c r="BI405" s="152">
        <v>85</v>
      </c>
      <c r="BJ405" s="226"/>
      <c r="BK405" s="148" t="s">
        <v>91</v>
      </c>
      <c r="BL405" s="71">
        <v>20</v>
      </c>
      <c r="BM405" s="71">
        <v>15</v>
      </c>
      <c r="BN405" s="71">
        <v>23</v>
      </c>
      <c r="BO405" s="71">
        <v>28</v>
      </c>
      <c r="BP405" s="71">
        <v>29</v>
      </c>
      <c r="BQ405" s="71">
        <v>19</v>
      </c>
      <c r="BR405" s="71">
        <v>19</v>
      </c>
      <c r="BS405" s="71">
        <v>23</v>
      </c>
      <c r="BT405" s="71">
        <v>0</v>
      </c>
      <c r="BU405" s="71">
        <v>0</v>
      </c>
      <c r="BV405" s="71">
        <v>0</v>
      </c>
      <c r="BW405" s="71">
        <v>0</v>
      </c>
      <c r="BX405" s="79"/>
      <c r="BY405" s="80" t="s">
        <v>221</v>
      </c>
      <c r="BZ405" s="80" t="s">
        <v>2698</v>
      </c>
      <c r="CA405" s="78">
        <v>4454</v>
      </c>
    </row>
    <row r="406" spans="1:79">
      <c r="A406" s="226"/>
      <c r="B406" s="25" t="s">
        <v>73</v>
      </c>
      <c r="C406" s="26">
        <v>1334</v>
      </c>
      <c r="D406" s="26">
        <v>698</v>
      </c>
      <c r="E406" s="26">
        <v>1331</v>
      </c>
      <c r="F406" s="26">
        <v>677</v>
      </c>
      <c r="G406" s="26">
        <v>1284</v>
      </c>
      <c r="H406" s="26">
        <v>595</v>
      </c>
      <c r="I406" s="26">
        <v>1053</v>
      </c>
      <c r="J406" s="26">
        <v>547</v>
      </c>
      <c r="K406" s="26">
        <v>949</v>
      </c>
      <c r="L406" s="26">
        <v>492</v>
      </c>
      <c r="M406" s="41">
        <v>5951</v>
      </c>
      <c r="N406" s="41">
        <v>3009</v>
      </c>
      <c r="O406" s="226"/>
      <c r="P406" s="42" t="s">
        <v>73</v>
      </c>
      <c r="Q406" s="26">
        <v>86</v>
      </c>
      <c r="R406" s="26">
        <v>40</v>
      </c>
      <c r="S406" s="26">
        <v>116</v>
      </c>
      <c r="T406" s="26">
        <v>47</v>
      </c>
      <c r="U406" s="26">
        <v>109</v>
      </c>
      <c r="V406" s="26">
        <v>55</v>
      </c>
      <c r="W406" s="26">
        <v>64</v>
      </c>
      <c r="X406" s="26">
        <v>29</v>
      </c>
      <c r="Y406" s="26">
        <v>81</v>
      </c>
      <c r="Z406" s="26">
        <v>39</v>
      </c>
      <c r="AA406" s="41">
        <v>456</v>
      </c>
      <c r="AB406" s="41">
        <v>210</v>
      </c>
      <c r="AC406" s="226"/>
      <c r="AD406" s="42" t="s">
        <v>73</v>
      </c>
      <c r="AE406" s="41">
        <v>42</v>
      </c>
      <c r="AF406" s="41">
        <v>43</v>
      </c>
      <c r="AG406" s="41">
        <v>40</v>
      </c>
      <c r="AH406" s="41">
        <v>38</v>
      </c>
      <c r="AI406" s="41">
        <v>37</v>
      </c>
      <c r="AJ406" s="41">
        <v>200</v>
      </c>
      <c r="AK406" s="26">
        <v>159</v>
      </c>
      <c r="AL406" s="26">
        <v>128</v>
      </c>
      <c r="AM406" s="26">
        <v>67</v>
      </c>
      <c r="AN406" s="26">
        <v>7</v>
      </c>
      <c r="AO406" s="26">
        <v>35</v>
      </c>
      <c r="AP406" s="226"/>
      <c r="AQ406" s="42" t="s">
        <v>73</v>
      </c>
      <c r="AR406" s="26">
        <v>15</v>
      </c>
      <c r="AS406" s="26">
        <v>978</v>
      </c>
      <c r="AT406" s="26">
        <v>912</v>
      </c>
      <c r="AU406" s="26">
        <v>294</v>
      </c>
      <c r="AV406" s="26">
        <v>90</v>
      </c>
      <c r="AW406" s="26">
        <v>43</v>
      </c>
      <c r="AX406" s="26">
        <v>188</v>
      </c>
      <c r="AY406" s="26">
        <v>132</v>
      </c>
      <c r="AZ406" s="26">
        <v>117</v>
      </c>
      <c r="BA406" s="226"/>
      <c r="BB406" s="42" t="s">
        <v>73</v>
      </c>
      <c r="BC406" s="41">
        <v>159</v>
      </c>
      <c r="BD406" s="26">
        <v>102</v>
      </c>
      <c r="BE406" s="26">
        <v>7</v>
      </c>
      <c r="BF406" s="41">
        <v>28</v>
      </c>
      <c r="BG406" s="41">
        <v>14</v>
      </c>
      <c r="BH406" s="41">
        <v>187</v>
      </c>
      <c r="BI406" s="41">
        <v>116</v>
      </c>
      <c r="BJ406" s="226"/>
      <c r="BK406" s="42" t="s">
        <v>73</v>
      </c>
      <c r="BL406" s="41">
        <v>198</v>
      </c>
      <c r="BM406" s="41">
        <v>66</v>
      </c>
      <c r="BN406" s="41">
        <v>423</v>
      </c>
      <c r="BO406" s="41">
        <v>600</v>
      </c>
      <c r="BP406" s="41">
        <v>137</v>
      </c>
      <c r="BQ406" s="41">
        <v>149</v>
      </c>
      <c r="BR406" s="41">
        <v>221</v>
      </c>
      <c r="BS406" s="41">
        <v>161</v>
      </c>
      <c r="BT406" s="41">
        <v>12</v>
      </c>
      <c r="BU406" s="41">
        <v>25</v>
      </c>
      <c r="BV406" s="41">
        <v>11</v>
      </c>
      <c r="BW406" s="41">
        <v>99</v>
      </c>
      <c r="BX406" s="79"/>
      <c r="BY406" s="80" t="s">
        <v>221</v>
      </c>
      <c r="BZ406" s="80" t="s">
        <v>2699</v>
      </c>
      <c r="CA406" s="78">
        <v>6333</v>
      </c>
    </row>
    <row r="407" spans="1:79">
      <c r="A407" s="226" t="s">
        <v>222</v>
      </c>
      <c r="B407" s="148" t="s">
        <v>90</v>
      </c>
      <c r="C407" s="71">
        <v>1463</v>
      </c>
      <c r="D407" s="71">
        <v>711</v>
      </c>
      <c r="E407" s="71">
        <v>1436</v>
      </c>
      <c r="F407" s="71">
        <v>719</v>
      </c>
      <c r="G407" s="71">
        <v>1471</v>
      </c>
      <c r="H407" s="71">
        <v>751</v>
      </c>
      <c r="I407" s="71">
        <v>1353</v>
      </c>
      <c r="J407" s="71">
        <v>673</v>
      </c>
      <c r="K407" s="71">
        <v>1239</v>
      </c>
      <c r="L407" s="71">
        <v>648</v>
      </c>
      <c r="M407" s="146">
        <v>6962</v>
      </c>
      <c r="N407" s="146">
        <v>3502</v>
      </c>
      <c r="O407" s="226" t="s">
        <v>222</v>
      </c>
      <c r="P407" s="148" t="s">
        <v>90</v>
      </c>
      <c r="Q407" s="71">
        <v>195</v>
      </c>
      <c r="R407" s="71">
        <v>78</v>
      </c>
      <c r="S407" s="71">
        <v>136</v>
      </c>
      <c r="T407" s="71">
        <v>62</v>
      </c>
      <c r="U407" s="71">
        <v>192</v>
      </c>
      <c r="V407" s="71">
        <v>93</v>
      </c>
      <c r="W407" s="71">
        <v>134</v>
      </c>
      <c r="X407" s="71">
        <v>60</v>
      </c>
      <c r="Y407" s="71">
        <v>144</v>
      </c>
      <c r="Z407" s="71">
        <v>73</v>
      </c>
      <c r="AA407" s="146">
        <v>801</v>
      </c>
      <c r="AB407" s="146">
        <v>366</v>
      </c>
      <c r="AC407" s="226" t="s">
        <v>222</v>
      </c>
      <c r="AD407" s="148" t="s">
        <v>90</v>
      </c>
      <c r="AE407" s="31">
        <v>123</v>
      </c>
      <c r="AF407" s="31">
        <v>126</v>
      </c>
      <c r="AG407" s="31">
        <v>114</v>
      </c>
      <c r="AH407" s="31">
        <v>107</v>
      </c>
      <c r="AI407" s="31">
        <v>87</v>
      </c>
      <c r="AJ407" s="146">
        <v>557</v>
      </c>
      <c r="AK407" s="125">
        <v>197</v>
      </c>
      <c r="AL407" s="71">
        <v>144</v>
      </c>
      <c r="AM407" s="71">
        <v>11</v>
      </c>
      <c r="AN407" s="71">
        <v>8</v>
      </c>
      <c r="AO407" s="71">
        <v>62</v>
      </c>
      <c r="AP407" s="226" t="s">
        <v>222</v>
      </c>
      <c r="AQ407" s="148" t="s">
        <v>90</v>
      </c>
      <c r="AR407" s="71">
        <v>5</v>
      </c>
      <c r="AS407" s="71">
        <v>1060</v>
      </c>
      <c r="AT407" s="71">
        <v>1015</v>
      </c>
      <c r="AU407" s="71">
        <v>480</v>
      </c>
      <c r="AV407" s="71">
        <v>166</v>
      </c>
      <c r="AW407" s="71">
        <v>11</v>
      </c>
      <c r="AX407" s="71">
        <v>214</v>
      </c>
      <c r="AY407" s="71">
        <v>133</v>
      </c>
      <c r="AZ407" s="71">
        <v>148</v>
      </c>
      <c r="BA407" s="226" t="s">
        <v>222</v>
      </c>
      <c r="BB407" s="148" t="s">
        <v>90</v>
      </c>
      <c r="BC407" s="152">
        <v>223</v>
      </c>
      <c r="BD407" s="71">
        <v>107</v>
      </c>
      <c r="BE407" s="71">
        <v>1</v>
      </c>
      <c r="BF407" s="152">
        <v>6</v>
      </c>
      <c r="BG407" s="32">
        <v>3</v>
      </c>
      <c r="BH407" s="152">
        <v>229</v>
      </c>
      <c r="BI407" s="152">
        <v>110</v>
      </c>
      <c r="BJ407" s="226" t="s">
        <v>222</v>
      </c>
      <c r="BK407" s="148" t="s">
        <v>90</v>
      </c>
      <c r="BL407" s="71">
        <v>359</v>
      </c>
      <c r="BM407" s="71">
        <v>491</v>
      </c>
      <c r="BN407" s="71">
        <v>486</v>
      </c>
      <c r="BO407" s="71">
        <v>702</v>
      </c>
      <c r="BP407" s="71">
        <v>132</v>
      </c>
      <c r="BQ407" s="71">
        <v>363</v>
      </c>
      <c r="BR407" s="71">
        <v>1020</v>
      </c>
      <c r="BS407" s="71">
        <v>435</v>
      </c>
      <c r="BT407" s="71">
        <v>39</v>
      </c>
      <c r="BU407" s="71">
        <v>68</v>
      </c>
      <c r="BV407" s="71">
        <v>39</v>
      </c>
      <c r="BW407" s="71">
        <v>85</v>
      </c>
      <c r="BX407" s="79"/>
      <c r="BY407" s="80" t="s">
        <v>222</v>
      </c>
      <c r="BZ407" s="80" t="s">
        <v>2700</v>
      </c>
      <c r="CA407" s="78">
        <v>7920</v>
      </c>
    </row>
    <row r="408" spans="1:79">
      <c r="A408" s="226"/>
      <c r="B408" s="148" t="s">
        <v>91</v>
      </c>
      <c r="C408" s="71">
        <v>587</v>
      </c>
      <c r="D408" s="71">
        <v>265</v>
      </c>
      <c r="E408" s="71">
        <v>656</v>
      </c>
      <c r="F408" s="71">
        <v>308</v>
      </c>
      <c r="G408" s="71">
        <v>644</v>
      </c>
      <c r="H408" s="71">
        <v>336</v>
      </c>
      <c r="I408" s="71">
        <v>579</v>
      </c>
      <c r="J408" s="71">
        <v>278</v>
      </c>
      <c r="K408" s="71">
        <v>489</v>
      </c>
      <c r="L408" s="71">
        <v>248</v>
      </c>
      <c r="M408" s="146">
        <v>2955</v>
      </c>
      <c r="N408" s="146">
        <v>1435</v>
      </c>
      <c r="O408" s="226"/>
      <c r="P408" s="148" t="s">
        <v>91</v>
      </c>
      <c r="Q408" s="71">
        <v>33</v>
      </c>
      <c r="R408" s="71">
        <v>12</v>
      </c>
      <c r="S408" s="71">
        <v>50</v>
      </c>
      <c r="T408" s="71">
        <v>15</v>
      </c>
      <c r="U408" s="71">
        <v>48</v>
      </c>
      <c r="V408" s="71">
        <v>22</v>
      </c>
      <c r="W408" s="71">
        <v>51</v>
      </c>
      <c r="X408" s="71">
        <v>20</v>
      </c>
      <c r="Y408" s="71">
        <v>24</v>
      </c>
      <c r="Z408" s="71">
        <v>14</v>
      </c>
      <c r="AA408" s="146">
        <v>206</v>
      </c>
      <c r="AB408" s="146">
        <v>83</v>
      </c>
      <c r="AC408" s="226"/>
      <c r="AD408" s="148" t="s">
        <v>91</v>
      </c>
      <c r="AE408" s="31">
        <v>17</v>
      </c>
      <c r="AF408" s="31">
        <v>26</v>
      </c>
      <c r="AG408" s="31">
        <v>16</v>
      </c>
      <c r="AH408" s="31">
        <v>17</v>
      </c>
      <c r="AI408" s="31">
        <v>17</v>
      </c>
      <c r="AJ408" s="146">
        <v>93</v>
      </c>
      <c r="AK408" s="125">
        <v>70</v>
      </c>
      <c r="AL408" s="71">
        <v>69</v>
      </c>
      <c r="AM408" s="71">
        <v>39</v>
      </c>
      <c r="AN408" s="71">
        <v>5</v>
      </c>
      <c r="AO408" s="71">
        <v>14</v>
      </c>
      <c r="AP408" s="226"/>
      <c r="AQ408" s="148" t="s">
        <v>91</v>
      </c>
      <c r="AR408" s="71">
        <v>0</v>
      </c>
      <c r="AS408" s="71">
        <v>521</v>
      </c>
      <c r="AT408" s="71">
        <v>424</v>
      </c>
      <c r="AU408" s="71">
        <v>199</v>
      </c>
      <c r="AV408" s="71">
        <v>15</v>
      </c>
      <c r="AW408" s="71">
        <v>23</v>
      </c>
      <c r="AX408" s="71">
        <v>90</v>
      </c>
      <c r="AY408" s="71">
        <v>56</v>
      </c>
      <c r="AZ408" s="71">
        <v>54</v>
      </c>
      <c r="BA408" s="226"/>
      <c r="BB408" s="148" t="s">
        <v>91</v>
      </c>
      <c r="BC408" s="152">
        <v>68</v>
      </c>
      <c r="BD408" s="71">
        <v>47</v>
      </c>
      <c r="BE408" s="71">
        <v>1</v>
      </c>
      <c r="BF408" s="152">
        <v>11</v>
      </c>
      <c r="BG408" s="32">
        <v>3</v>
      </c>
      <c r="BH408" s="152">
        <v>79</v>
      </c>
      <c r="BI408" s="152">
        <v>50</v>
      </c>
      <c r="BJ408" s="226"/>
      <c r="BK408" s="148" t="s">
        <v>91</v>
      </c>
      <c r="BL408" s="71">
        <v>190</v>
      </c>
      <c r="BM408" s="71">
        <v>698</v>
      </c>
      <c r="BN408" s="71">
        <v>618</v>
      </c>
      <c r="BO408" s="71">
        <v>140</v>
      </c>
      <c r="BP408" s="71">
        <v>150</v>
      </c>
      <c r="BQ408" s="71">
        <v>659</v>
      </c>
      <c r="BR408" s="71">
        <v>471</v>
      </c>
      <c r="BS408" s="71">
        <v>448</v>
      </c>
      <c r="BT408" s="71">
        <v>5</v>
      </c>
      <c r="BU408" s="71">
        <v>24</v>
      </c>
      <c r="BV408" s="71">
        <v>5</v>
      </c>
      <c r="BW408" s="71">
        <v>5</v>
      </c>
      <c r="BX408" s="79"/>
      <c r="BY408" s="80" t="s">
        <v>222</v>
      </c>
      <c r="BZ408" s="80" t="s">
        <v>2701</v>
      </c>
      <c r="CA408" s="78">
        <v>3185</v>
      </c>
    </row>
    <row r="409" spans="1:79">
      <c r="A409" s="226"/>
      <c r="B409" s="25" t="s">
        <v>73</v>
      </c>
      <c r="C409" s="26">
        <v>2050</v>
      </c>
      <c r="D409" s="26">
        <v>976</v>
      </c>
      <c r="E409" s="26">
        <v>2092</v>
      </c>
      <c r="F409" s="26">
        <v>1027</v>
      </c>
      <c r="G409" s="26">
        <v>2115</v>
      </c>
      <c r="H409" s="26">
        <v>1087</v>
      </c>
      <c r="I409" s="26">
        <v>1932</v>
      </c>
      <c r="J409" s="26">
        <v>951</v>
      </c>
      <c r="K409" s="26">
        <v>1728</v>
      </c>
      <c r="L409" s="26">
        <v>896</v>
      </c>
      <c r="M409" s="41">
        <v>9917</v>
      </c>
      <c r="N409" s="41">
        <v>4937</v>
      </c>
      <c r="O409" s="226"/>
      <c r="P409" s="42" t="s">
        <v>73</v>
      </c>
      <c r="Q409" s="26">
        <v>228</v>
      </c>
      <c r="R409" s="26">
        <v>90</v>
      </c>
      <c r="S409" s="26">
        <v>186</v>
      </c>
      <c r="T409" s="26">
        <v>77</v>
      </c>
      <c r="U409" s="26">
        <v>240</v>
      </c>
      <c r="V409" s="26">
        <v>115</v>
      </c>
      <c r="W409" s="26">
        <v>185</v>
      </c>
      <c r="X409" s="26">
        <v>80</v>
      </c>
      <c r="Y409" s="26">
        <v>168</v>
      </c>
      <c r="Z409" s="26">
        <v>87</v>
      </c>
      <c r="AA409" s="41">
        <v>1007</v>
      </c>
      <c r="AB409" s="41">
        <v>449</v>
      </c>
      <c r="AC409" s="226"/>
      <c r="AD409" s="42" t="s">
        <v>73</v>
      </c>
      <c r="AE409" s="41">
        <v>140</v>
      </c>
      <c r="AF409" s="41">
        <v>152</v>
      </c>
      <c r="AG409" s="41">
        <v>130</v>
      </c>
      <c r="AH409" s="41">
        <v>124</v>
      </c>
      <c r="AI409" s="41">
        <v>104</v>
      </c>
      <c r="AJ409" s="41">
        <v>650</v>
      </c>
      <c r="AK409" s="26">
        <v>267</v>
      </c>
      <c r="AL409" s="26">
        <v>213</v>
      </c>
      <c r="AM409" s="26">
        <v>50</v>
      </c>
      <c r="AN409" s="26">
        <v>13</v>
      </c>
      <c r="AO409" s="26">
        <v>76</v>
      </c>
      <c r="AP409" s="226"/>
      <c r="AQ409" s="42" t="s">
        <v>73</v>
      </c>
      <c r="AR409" s="26">
        <v>5</v>
      </c>
      <c r="AS409" s="26">
        <v>1581</v>
      </c>
      <c r="AT409" s="26">
        <v>1439</v>
      </c>
      <c r="AU409" s="26">
        <v>679</v>
      </c>
      <c r="AV409" s="26">
        <v>181</v>
      </c>
      <c r="AW409" s="26">
        <v>34</v>
      </c>
      <c r="AX409" s="26">
        <v>304</v>
      </c>
      <c r="AY409" s="26">
        <v>189</v>
      </c>
      <c r="AZ409" s="26">
        <v>202</v>
      </c>
      <c r="BA409" s="226"/>
      <c r="BB409" s="42" t="s">
        <v>73</v>
      </c>
      <c r="BC409" s="41">
        <v>291</v>
      </c>
      <c r="BD409" s="26">
        <v>154</v>
      </c>
      <c r="BE409" s="26">
        <v>2</v>
      </c>
      <c r="BF409" s="41">
        <v>17</v>
      </c>
      <c r="BG409" s="41">
        <v>6</v>
      </c>
      <c r="BH409" s="41">
        <v>308</v>
      </c>
      <c r="BI409" s="41">
        <v>160</v>
      </c>
      <c r="BJ409" s="226"/>
      <c r="BK409" s="42" t="s">
        <v>73</v>
      </c>
      <c r="BL409" s="41">
        <v>549</v>
      </c>
      <c r="BM409" s="41">
        <v>1189</v>
      </c>
      <c r="BN409" s="41">
        <v>1104</v>
      </c>
      <c r="BO409" s="41">
        <v>842</v>
      </c>
      <c r="BP409" s="41">
        <v>282</v>
      </c>
      <c r="BQ409" s="41">
        <v>1022</v>
      </c>
      <c r="BR409" s="41">
        <v>1491</v>
      </c>
      <c r="BS409" s="41">
        <v>883</v>
      </c>
      <c r="BT409" s="41">
        <v>44</v>
      </c>
      <c r="BU409" s="41">
        <v>92</v>
      </c>
      <c r="BV409" s="41">
        <v>44</v>
      </c>
      <c r="BW409" s="41">
        <v>90</v>
      </c>
      <c r="BX409" s="79"/>
      <c r="BY409" s="80" t="s">
        <v>222</v>
      </c>
      <c r="BZ409" s="80" t="s">
        <v>2702</v>
      </c>
      <c r="CA409" s="78">
        <v>11105</v>
      </c>
    </row>
    <row r="410" spans="1:79" ht="14.45" customHeight="1">
      <c r="A410" s="226" t="s">
        <v>991</v>
      </c>
      <c r="B410" s="148" t="s">
        <v>90</v>
      </c>
      <c r="C410" s="71">
        <v>660</v>
      </c>
      <c r="D410" s="71">
        <v>355</v>
      </c>
      <c r="E410" s="71">
        <v>607</v>
      </c>
      <c r="F410" s="71">
        <v>312</v>
      </c>
      <c r="G410" s="71">
        <v>589</v>
      </c>
      <c r="H410" s="71">
        <v>289</v>
      </c>
      <c r="I410" s="71">
        <v>501</v>
      </c>
      <c r="J410" s="71">
        <v>260</v>
      </c>
      <c r="K410" s="71">
        <v>522</v>
      </c>
      <c r="L410" s="71">
        <v>280</v>
      </c>
      <c r="M410" s="146">
        <v>2879</v>
      </c>
      <c r="N410" s="146">
        <v>1496</v>
      </c>
      <c r="O410" s="226" t="s">
        <v>991</v>
      </c>
      <c r="P410" s="148" t="s">
        <v>90</v>
      </c>
      <c r="Q410" s="71">
        <v>63</v>
      </c>
      <c r="R410" s="71">
        <v>31</v>
      </c>
      <c r="S410" s="71">
        <v>33</v>
      </c>
      <c r="T410" s="71">
        <v>18</v>
      </c>
      <c r="U410" s="71">
        <v>56</v>
      </c>
      <c r="V410" s="71">
        <v>19</v>
      </c>
      <c r="W410" s="71">
        <v>27</v>
      </c>
      <c r="X410" s="71">
        <v>14</v>
      </c>
      <c r="Y410" s="71">
        <v>18</v>
      </c>
      <c r="Z410" s="71">
        <v>8</v>
      </c>
      <c r="AA410" s="146">
        <v>197</v>
      </c>
      <c r="AB410" s="146">
        <v>90</v>
      </c>
      <c r="AC410" s="226" t="s">
        <v>991</v>
      </c>
      <c r="AD410" s="148" t="s">
        <v>90</v>
      </c>
      <c r="AE410" s="31">
        <v>26</v>
      </c>
      <c r="AF410" s="31">
        <v>25</v>
      </c>
      <c r="AG410" s="31">
        <v>26</v>
      </c>
      <c r="AH410" s="31">
        <v>25</v>
      </c>
      <c r="AI410" s="31">
        <v>24</v>
      </c>
      <c r="AJ410" s="146">
        <v>126</v>
      </c>
      <c r="AK410" s="125">
        <v>99</v>
      </c>
      <c r="AL410" s="71">
        <v>57</v>
      </c>
      <c r="AM410" s="71">
        <v>19</v>
      </c>
      <c r="AN410" s="71">
        <v>4</v>
      </c>
      <c r="AO410" s="71">
        <v>25</v>
      </c>
      <c r="AP410" s="226" t="s">
        <v>991</v>
      </c>
      <c r="AQ410" s="148" t="s">
        <v>90</v>
      </c>
      <c r="AR410" s="71">
        <v>0</v>
      </c>
      <c r="AS410" s="71">
        <v>337</v>
      </c>
      <c r="AT410" s="71">
        <v>644</v>
      </c>
      <c r="AU410" s="71">
        <v>147</v>
      </c>
      <c r="AV410" s="71">
        <v>14</v>
      </c>
      <c r="AW410" s="71">
        <v>24</v>
      </c>
      <c r="AX410" s="71">
        <v>118</v>
      </c>
      <c r="AY410" s="71">
        <v>92</v>
      </c>
      <c r="AZ410" s="71">
        <v>79</v>
      </c>
      <c r="BA410" s="226" t="s">
        <v>991</v>
      </c>
      <c r="BB410" s="148" t="s">
        <v>90</v>
      </c>
      <c r="BC410" s="152">
        <v>82</v>
      </c>
      <c r="BD410" s="71">
        <v>35</v>
      </c>
      <c r="BE410" s="71">
        <v>1</v>
      </c>
      <c r="BF410" s="152">
        <v>5</v>
      </c>
      <c r="BG410" s="32">
        <v>2</v>
      </c>
      <c r="BH410" s="152">
        <v>87</v>
      </c>
      <c r="BI410" s="152">
        <v>37</v>
      </c>
      <c r="BJ410" s="226" t="s">
        <v>991</v>
      </c>
      <c r="BK410" s="148" t="s">
        <v>90</v>
      </c>
      <c r="BL410" s="71">
        <v>19</v>
      </c>
      <c r="BM410" s="71">
        <v>19</v>
      </c>
      <c r="BN410" s="71">
        <v>22</v>
      </c>
      <c r="BO410" s="71">
        <v>22</v>
      </c>
      <c r="BP410" s="71">
        <v>14</v>
      </c>
      <c r="BQ410" s="71">
        <v>16</v>
      </c>
      <c r="BR410" s="71">
        <v>22</v>
      </c>
      <c r="BS410" s="71">
        <v>11</v>
      </c>
      <c r="BT410" s="71">
        <v>1</v>
      </c>
      <c r="BU410" s="71">
        <v>1</v>
      </c>
      <c r="BV410" s="71">
        <v>0</v>
      </c>
      <c r="BW410" s="71">
        <v>0</v>
      </c>
      <c r="BX410" s="79"/>
      <c r="BY410" s="80" t="s">
        <v>991</v>
      </c>
      <c r="BZ410" s="80" t="s">
        <v>2703</v>
      </c>
      <c r="CA410" s="78">
        <v>3264</v>
      </c>
    </row>
    <row r="411" spans="1:79">
      <c r="A411" s="226"/>
      <c r="B411" s="148" t="s">
        <v>91</v>
      </c>
      <c r="C411" s="71">
        <v>432</v>
      </c>
      <c r="D411" s="71">
        <v>214</v>
      </c>
      <c r="E411" s="71">
        <v>391</v>
      </c>
      <c r="F411" s="71">
        <v>167</v>
      </c>
      <c r="G411" s="71">
        <v>376</v>
      </c>
      <c r="H411" s="71">
        <v>163</v>
      </c>
      <c r="I411" s="71">
        <v>366</v>
      </c>
      <c r="J411" s="71">
        <v>170</v>
      </c>
      <c r="K411" s="71">
        <v>335</v>
      </c>
      <c r="L411" s="71">
        <v>177</v>
      </c>
      <c r="M411" s="146">
        <v>1900</v>
      </c>
      <c r="N411" s="146">
        <v>891</v>
      </c>
      <c r="O411" s="226"/>
      <c r="P411" s="148" t="s">
        <v>91</v>
      </c>
      <c r="Q411" s="71">
        <v>26</v>
      </c>
      <c r="R411" s="71">
        <v>10</v>
      </c>
      <c r="S411" s="71">
        <v>29</v>
      </c>
      <c r="T411" s="71">
        <v>11</v>
      </c>
      <c r="U411" s="71">
        <v>20</v>
      </c>
      <c r="V411" s="71">
        <v>7</v>
      </c>
      <c r="W411" s="71">
        <v>22</v>
      </c>
      <c r="X411" s="71">
        <v>8</v>
      </c>
      <c r="Y411" s="71">
        <v>32</v>
      </c>
      <c r="Z411" s="71">
        <v>15</v>
      </c>
      <c r="AA411" s="146">
        <v>129</v>
      </c>
      <c r="AB411" s="146">
        <v>51</v>
      </c>
      <c r="AC411" s="226"/>
      <c r="AD411" s="148" t="s">
        <v>91</v>
      </c>
      <c r="AE411" s="31">
        <v>11</v>
      </c>
      <c r="AF411" s="31">
        <v>10</v>
      </c>
      <c r="AG411" s="31">
        <v>10</v>
      </c>
      <c r="AH411" s="31">
        <v>11</v>
      </c>
      <c r="AI411" s="31">
        <v>11</v>
      </c>
      <c r="AJ411" s="146">
        <v>53</v>
      </c>
      <c r="AK411" s="125">
        <v>48</v>
      </c>
      <c r="AL411" s="71">
        <v>48</v>
      </c>
      <c r="AM411" s="71">
        <v>43</v>
      </c>
      <c r="AN411" s="71">
        <v>1</v>
      </c>
      <c r="AO411" s="71">
        <v>9</v>
      </c>
      <c r="AP411" s="226"/>
      <c r="AQ411" s="148" t="s">
        <v>91</v>
      </c>
      <c r="AR411" s="71">
        <v>0</v>
      </c>
      <c r="AS411" s="71">
        <v>171</v>
      </c>
      <c r="AT411" s="71">
        <v>517</v>
      </c>
      <c r="AU411" s="71">
        <v>0</v>
      </c>
      <c r="AV411" s="71">
        <v>0</v>
      </c>
      <c r="AW411" s="71">
        <v>23</v>
      </c>
      <c r="AX411" s="71">
        <v>64</v>
      </c>
      <c r="AY411" s="71">
        <v>55</v>
      </c>
      <c r="AZ411" s="71">
        <v>57</v>
      </c>
      <c r="BA411" s="226"/>
      <c r="BB411" s="148" t="s">
        <v>91</v>
      </c>
      <c r="BC411" s="152">
        <v>48</v>
      </c>
      <c r="BD411" s="71">
        <v>33</v>
      </c>
      <c r="BE411" s="71">
        <v>2</v>
      </c>
      <c r="BF411" s="152">
        <v>12</v>
      </c>
      <c r="BG411" s="32">
        <v>6</v>
      </c>
      <c r="BH411" s="152">
        <v>60</v>
      </c>
      <c r="BI411" s="152">
        <v>39</v>
      </c>
      <c r="BJ411" s="226"/>
      <c r="BK411" s="148" t="s">
        <v>91</v>
      </c>
      <c r="BL411" s="71">
        <v>5</v>
      </c>
      <c r="BM411" s="71">
        <v>5</v>
      </c>
      <c r="BN411" s="71">
        <v>30</v>
      </c>
      <c r="BO411" s="71">
        <v>30</v>
      </c>
      <c r="BP411" s="71">
        <v>3</v>
      </c>
      <c r="BQ411" s="71">
        <v>3</v>
      </c>
      <c r="BR411" s="71">
        <v>35</v>
      </c>
      <c r="BS411" s="71">
        <v>3</v>
      </c>
      <c r="BT411" s="71">
        <v>3</v>
      </c>
      <c r="BU411" s="71">
        <v>5</v>
      </c>
      <c r="BV411" s="71">
        <v>4</v>
      </c>
      <c r="BW411" s="71">
        <v>5</v>
      </c>
      <c r="BX411" s="79"/>
      <c r="BY411" s="80" t="s">
        <v>991</v>
      </c>
      <c r="BZ411" s="80" t="s">
        <v>2704</v>
      </c>
      <c r="CA411" s="78">
        <v>1893</v>
      </c>
    </row>
    <row r="412" spans="1:79">
      <c r="A412" s="226"/>
      <c r="B412" s="25" t="s">
        <v>73</v>
      </c>
      <c r="C412" s="26">
        <v>1092</v>
      </c>
      <c r="D412" s="26">
        <v>569</v>
      </c>
      <c r="E412" s="26">
        <v>998</v>
      </c>
      <c r="F412" s="26">
        <v>479</v>
      </c>
      <c r="G412" s="26">
        <v>965</v>
      </c>
      <c r="H412" s="26">
        <v>452</v>
      </c>
      <c r="I412" s="26">
        <v>867</v>
      </c>
      <c r="J412" s="26">
        <v>430</v>
      </c>
      <c r="K412" s="26">
        <v>857</v>
      </c>
      <c r="L412" s="26">
        <v>457</v>
      </c>
      <c r="M412" s="41">
        <v>4779</v>
      </c>
      <c r="N412" s="41">
        <v>2387</v>
      </c>
      <c r="O412" s="226"/>
      <c r="P412" s="42" t="s">
        <v>73</v>
      </c>
      <c r="Q412" s="26">
        <v>89</v>
      </c>
      <c r="R412" s="26">
        <v>41</v>
      </c>
      <c r="S412" s="26">
        <v>62</v>
      </c>
      <c r="T412" s="26">
        <v>29</v>
      </c>
      <c r="U412" s="26">
        <v>76</v>
      </c>
      <c r="V412" s="26">
        <v>26</v>
      </c>
      <c r="W412" s="26">
        <v>49</v>
      </c>
      <c r="X412" s="26">
        <v>22</v>
      </c>
      <c r="Y412" s="26">
        <v>50</v>
      </c>
      <c r="Z412" s="26">
        <v>23</v>
      </c>
      <c r="AA412" s="41">
        <v>326</v>
      </c>
      <c r="AB412" s="41">
        <v>141</v>
      </c>
      <c r="AC412" s="226"/>
      <c r="AD412" s="42" t="s">
        <v>73</v>
      </c>
      <c r="AE412" s="41">
        <v>37</v>
      </c>
      <c r="AF412" s="41">
        <v>35</v>
      </c>
      <c r="AG412" s="41">
        <v>36</v>
      </c>
      <c r="AH412" s="41">
        <v>36</v>
      </c>
      <c r="AI412" s="41">
        <v>35</v>
      </c>
      <c r="AJ412" s="41">
        <v>179</v>
      </c>
      <c r="AK412" s="26">
        <v>147</v>
      </c>
      <c r="AL412" s="26">
        <v>105</v>
      </c>
      <c r="AM412" s="26">
        <v>62</v>
      </c>
      <c r="AN412" s="26">
        <v>5</v>
      </c>
      <c r="AO412" s="26">
        <v>34</v>
      </c>
      <c r="AP412" s="226"/>
      <c r="AQ412" s="42" t="s">
        <v>73</v>
      </c>
      <c r="AR412" s="26">
        <v>0</v>
      </c>
      <c r="AS412" s="26">
        <v>508</v>
      </c>
      <c r="AT412" s="26">
        <v>1161</v>
      </c>
      <c r="AU412" s="26">
        <v>147</v>
      </c>
      <c r="AV412" s="26">
        <v>14</v>
      </c>
      <c r="AW412" s="26">
        <v>47</v>
      </c>
      <c r="AX412" s="26">
        <v>182</v>
      </c>
      <c r="AY412" s="26">
        <v>147</v>
      </c>
      <c r="AZ412" s="26">
        <v>136</v>
      </c>
      <c r="BA412" s="226"/>
      <c r="BB412" s="42" t="s">
        <v>73</v>
      </c>
      <c r="BC412" s="41">
        <v>130</v>
      </c>
      <c r="BD412" s="26">
        <v>68</v>
      </c>
      <c r="BE412" s="26">
        <v>3</v>
      </c>
      <c r="BF412" s="41">
        <v>17</v>
      </c>
      <c r="BG412" s="41">
        <v>8</v>
      </c>
      <c r="BH412" s="41">
        <v>147</v>
      </c>
      <c r="BI412" s="41">
        <v>76</v>
      </c>
      <c r="BJ412" s="226"/>
      <c r="BK412" s="42" t="s">
        <v>73</v>
      </c>
      <c r="BL412" s="41">
        <v>24</v>
      </c>
      <c r="BM412" s="41">
        <v>24</v>
      </c>
      <c r="BN412" s="41">
        <v>52</v>
      </c>
      <c r="BO412" s="41">
        <v>52</v>
      </c>
      <c r="BP412" s="41">
        <v>17</v>
      </c>
      <c r="BQ412" s="41">
        <v>19</v>
      </c>
      <c r="BR412" s="41">
        <v>57</v>
      </c>
      <c r="BS412" s="41">
        <v>14</v>
      </c>
      <c r="BT412" s="41">
        <v>4</v>
      </c>
      <c r="BU412" s="41">
        <v>6</v>
      </c>
      <c r="BV412" s="41">
        <v>4</v>
      </c>
      <c r="BW412" s="41">
        <v>5</v>
      </c>
      <c r="BX412" s="79"/>
      <c r="BY412" s="80" t="s">
        <v>991</v>
      </c>
      <c r="BZ412" s="80" t="s">
        <v>2705</v>
      </c>
      <c r="CA412" s="78">
        <v>5157</v>
      </c>
    </row>
    <row r="413" spans="1:79">
      <c r="A413" s="226" t="s">
        <v>223</v>
      </c>
      <c r="B413" s="148" t="s">
        <v>90</v>
      </c>
      <c r="C413" s="71">
        <v>898</v>
      </c>
      <c r="D413" s="71">
        <v>411</v>
      </c>
      <c r="E413" s="71">
        <v>953</v>
      </c>
      <c r="F413" s="71">
        <v>479</v>
      </c>
      <c r="G413" s="71">
        <v>841</v>
      </c>
      <c r="H413" s="71">
        <v>412</v>
      </c>
      <c r="I413" s="71">
        <v>617</v>
      </c>
      <c r="J413" s="71">
        <v>315</v>
      </c>
      <c r="K413" s="71">
        <v>564</v>
      </c>
      <c r="L413" s="71">
        <v>301</v>
      </c>
      <c r="M413" s="146">
        <v>3873</v>
      </c>
      <c r="N413" s="146">
        <v>1918</v>
      </c>
      <c r="O413" s="226" t="s">
        <v>223</v>
      </c>
      <c r="P413" s="148" t="s">
        <v>90</v>
      </c>
      <c r="Q413" s="71">
        <v>83</v>
      </c>
      <c r="R413" s="71">
        <v>33</v>
      </c>
      <c r="S413" s="71">
        <v>82</v>
      </c>
      <c r="T413" s="71">
        <v>39</v>
      </c>
      <c r="U413" s="71">
        <v>82</v>
      </c>
      <c r="V413" s="71">
        <v>32</v>
      </c>
      <c r="W413" s="71">
        <v>57</v>
      </c>
      <c r="X413" s="71">
        <v>21</v>
      </c>
      <c r="Y413" s="71">
        <v>17</v>
      </c>
      <c r="Z413" s="71">
        <v>6</v>
      </c>
      <c r="AA413" s="146">
        <v>321</v>
      </c>
      <c r="AB413" s="146">
        <v>131</v>
      </c>
      <c r="AC413" s="226" t="s">
        <v>223</v>
      </c>
      <c r="AD413" s="148" t="s">
        <v>90</v>
      </c>
      <c r="AE413" s="31">
        <v>28</v>
      </c>
      <c r="AF413" s="31">
        <v>29</v>
      </c>
      <c r="AG413" s="31">
        <v>28</v>
      </c>
      <c r="AH413" s="31">
        <v>25</v>
      </c>
      <c r="AI413" s="31">
        <v>26</v>
      </c>
      <c r="AJ413" s="146">
        <v>136</v>
      </c>
      <c r="AK413" s="125">
        <v>106</v>
      </c>
      <c r="AL413" s="71">
        <v>71</v>
      </c>
      <c r="AM413" s="71">
        <v>1</v>
      </c>
      <c r="AN413" s="71">
        <v>0</v>
      </c>
      <c r="AO413" s="71">
        <v>26</v>
      </c>
      <c r="AP413" s="226" t="s">
        <v>223</v>
      </c>
      <c r="AQ413" s="148" t="s">
        <v>90</v>
      </c>
      <c r="AR413" s="71">
        <v>0</v>
      </c>
      <c r="AS413" s="71">
        <v>573</v>
      </c>
      <c r="AT413" s="71">
        <v>260</v>
      </c>
      <c r="AU413" s="71">
        <v>251</v>
      </c>
      <c r="AV413" s="71">
        <v>98</v>
      </c>
      <c r="AW413" s="71">
        <v>8</v>
      </c>
      <c r="AX413" s="71">
        <v>101</v>
      </c>
      <c r="AY413" s="71">
        <v>69</v>
      </c>
      <c r="AZ413" s="71">
        <v>69</v>
      </c>
      <c r="BA413" s="226" t="s">
        <v>223</v>
      </c>
      <c r="BB413" s="148" t="s">
        <v>90</v>
      </c>
      <c r="BC413" s="152">
        <v>110</v>
      </c>
      <c r="BD413" s="71">
        <v>50</v>
      </c>
      <c r="BE413" s="71">
        <v>4</v>
      </c>
      <c r="BF413" s="152">
        <v>16</v>
      </c>
      <c r="BG413" s="32">
        <v>6</v>
      </c>
      <c r="BH413" s="152">
        <v>126</v>
      </c>
      <c r="BI413" s="152">
        <v>56</v>
      </c>
      <c r="BJ413" s="226" t="s">
        <v>223</v>
      </c>
      <c r="BK413" s="148" t="s">
        <v>90</v>
      </c>
      <c r="BL413" s="71">
        <v>37</v>
      </c>
      <c r="BM413" s="71">
        <v>0</v>
      </c>
      <c r="BN413" s="71">
        <v>57</v>
      </c>
      <c r="BO413" s="71">
        <v>51</v>
      </c>
      <c r="BP413" s="71">
        <v>38</v>
      </c>
      <c r="BQ413" s="71">
        <v>50</v>
      </c>
      <c r="BR413" s="71">
        <v>76</v>
      </c>
      <c r="BS413" s="71">
        <v>30</v>
      </c>
      <c r="BT413" s="71">
        <v>23</v>
      </c>
      <c r="BU413" s="71">
        <v>43</v>
      </c>
      <c r="BV413" s="71">
        <v>5</v>
      </c>
      <c r="BW413" s="71">
        <v>0</v>
      </c>
      <c r="BX413" s="79"/>
      <c r="BY413" s="80" t="s">
        <v>223</v>
      </c>
      <c r="BZ413" s="80" t="s">
        <v>2706</v>
      </c>
      <c r="CA413" s="78">
        <v>3420</v>
      </c>
    </row>
    <row r="414" spans="1:79">
      <c r="A414" s="226"/>
      <c r="B414" s="148" t="s">
        <v>91</v>
      </c>
      <c r="C414" s="71">
        <v>505</v>
      </c>
      <c r="D414" s="71">
        <v>247</v>
      </c>
      <c r="E414" s="71">
        <v>528</v>
      </c>
      <c r="F414" s="71">
        <v>234</v>
      </c>
      <c r="G414" s="71">
        <v>433</v>
      </c>
      <c r="H414" s="71">
        <v>226</v>
      </c>
      <c r="I414" s="71">
        <v>419</v>
      </c>
      <c r="J414" s="71">
        <v>220</v>
      </c>
      <c r="K414" s="71">
        <v>341</v>
      </c>
      <c r="L414" s="71">
        <v>177</v>
      </c>
      <c r="M414" s="146">
        <v>2226</v>
      </c>
      <c r="N414" s="146">
        <v>1104</v>
      </c>
      <c r="O414" s="226"/>
      <c r="P414" s="148" t="s">
        <v>91</v>
      </c>
      <c r="Q414" s="71">
        <v>34</v>
      </c>
      <c r="R414" s="71">
        <v>19</v>
      </c>
      <c r="S414" s="71">
        <v>11</v>
      </c>
      <c r="T414" s="71">
        <v>6</v>
      </c>
      <c r="U414" s="71">
        <v>15</v>
      </c>
      <c r="V414" s="71">
        <v>12</v>
      </c>
      <c r="W414" s="71">
        <v>4</v>
      </c>
      <c r="X414" s="71">
        <v>2</v>
      </c>
      <c r="Y414" s="71">
        <v>7</v>
      </c>
      <c r="Z414" s="71">
        <v>4</v>
      </c>
      <c r="AA414" s="146">
        <v>71</v>
      </c>
      <c r="AB414" s="146">
        <v>43</v>
      </c>
      <c r="AC414" s="226"/>
      <c r="AD414" s="148" t="s">
        <v>91</v>
      </c>
      <c r="AE414" s="31">
        <v>15</v>
      </c>
      <c r="AF414" s="31">
        <v>15</v>
      </c>
      <c r="AG414" s="31">
        <v>13</v>
      </c>
      <c r="AH414" s="31">
        <v>13</v>
      </c>
      <c r="AI414" s="31">
        <v>12</v>
      </c>
      <c r="AJ414" s="146">
        <v>68</v>
      </c>
      <c r="AK414" s="125">
        <v>61</v>
      </c>
      <c r="AL414" s="71">
        <v>48</v>
      </c>
      <c r="AM414" s="71">
        <v>38</v>
      </c>
      <c r="AN414" s="71">
        <v>1</v>
      </c>
      <c r="AO414" s="71">
        <v>10</v>
      </c>
      <c r="AP414" s="226"/>
      <c r="AQ414" s="148" t="s">
        <v>91</v>
      </c>
      <c r="AR414" s="71">
        <v>0</v>
      </c>
      <c r="AS414" s="71">
        <v>552</v>
      </c>
      <c r="AT414" s="71">
        <v>184</v>
      </c>
      <c r="AU414" s="71">
        <v>32</v>
      </c>
      <c r="AV414" s="71">
        <v>41</v>
      </c>
      <c r="AW414" s="71">
        <v>23</v>
      </c>
      <c r="AX414" s="71">
        <v>63</v>
      </c>
      <c r="AY414" s="71">
        <v>43</v>
      </c>
      <c r="AZ414" s="71">
        <v>38</v>
      </c>
      <c r="BA414" s="226"/>
      <c r="BB414" s="148" t="s">
        <v>91</v>
      </c>
      <c r="BC414" s="152">
        <v>64</v>
      </c>
      <c r="BD414" s="71">
        <v>39</v>
      </c>
      <c r="BE414" s="71">
        <v>0</v>
      </c>
      <c r="BF414" s="152">
        <v>17</v>
      </c>
      <c r="BG414" s="32">
        <v>7</v>
      </c>
      <c r="BH414" s="152">
        <v>81</v>
      </c>
      <c r="BI414" s="152">
        <v>46</v>
      </c>
      <c r="BJ414" s="226"/>
      <c r="BK414" s="148" t="s">
        <v>91</v>
      </c>
      <c r="BL414" s="71">
        <v>5</v>
      </c>
      <c r="BM414" s="71">
        <v>1</v>
      </c>
      <c r="BN414" s="71">
        <v>109</v>
      </c>
      <c r="BO414" s="71">
        <v>140</v>
      </c>
      <c r="BP414" s="71">
        <v>73</v>
      </c>
      <c r="BQ414" s="71">
        <v>87</v>
      </c>
      <c r="BR414" s="71">
        <v>126</v>
      </c>
      <c r="BS414" s="71">
        <v>97</v>
      </c>
      <c r="BT414" s="71">
        <v>0</v>
      </c>
      <c r="BU414" s="71">
        <v>15</v>
      </c>
      <c r="BV414" s="71">
        <v>5</v>
      </c>
      <c r="BW414" s="71">
        <v>0</v>
      </c>
      <c r="BX414" s="79"/>
      <c r="BY414" s="80" t="s">
        <v>223</v>
      </c>
      <c r="BZ414" s="80" t="s">
        <v>2707</v>
      </c>
      <c r="CA414" s="78">
        <v>1989</v>
      </c>
    </row>
    <row r="415" spans="1:79">
      <c r="A415" s="226"/>
      <c r="B415" s="25" t="s">
        <v>73</v>
      </c>
      <c r="C415" s="26">
        <v>1403</v>
      </c>
      <c r="D415" s="26">
        <v>658</v>
      </c>
      <c r="E415" s="26">
        <v>1481</v>
      </c>
      <c r="F415" s="26">
        <v>713</v>
      </c>
      <c r="G415" s="26">
        <v>1274</v>
      </c>
      <c r="H415" s="26">
        <v>638</v>
      </c>
      <c r="I415" s="26">
        <v>1036</v>
      </c>
      <c r="J415" s="26">
        <v>535</v>
      </c>
      <c r="K415" s="26">
        <v>905</v>
      </c>
      <c r="L415" s="26">
        <v>478</v>
      </c>
      <c r="M415" s="41">
        <v>6099</v>
      </c>
      <c r="N415" s="41">
        <v>3022</v>
      </c>
      <c r="O415" s="226"/>
      <c r="P415" s="42" t="s">
        <v>73</v>
      </c>
      <c r="Q415" s="26">
        <v>117</v>
      </c>
      <c r="R415" s="26">
        <v>52</v>
      </c>
      <c r="S415" s="26">
        <v>93</v>
      </c>
      <c r="T415" s="26">
        <v>45</v>
      </c>
      <c r="U415" s="26">
        <v>97</v>
      </c>
      <c r="V415" s="26">
        <v>44</v>
      </c>
      <c r="W415" s="26">
        <v>61</v>
      </c>
      <c r="X415" s="26">
        <v>23</v>
      </c>
      <c r="Y415" s="26">
        <v>24</v>
      </c>
      <c r="Z415" s="26">
        <v>10</v>
      </c>
      <c r="AA415" s="41">
        <v>392</v>
      </c>
      <c r="AB415" s="41">
        <v>174</v>
      </c>
      <c r="AC415" s="226"/>
      <c r="AD415" s="42" t="s">
        <v>73</v>
      </c>
      <c r="AE415" s="41">
        <v>43</v>
      </c>
      <c r="AF415" s="41">
        <v>44</v>
      </c>
      <c r="AG415" s="41">
        <v>41</v>
      </c>
      <c r="AH415" s="41">
        <v>38</v>
      </c>
      <c r="AI415" s="41">
        <v>38</v>
      </c>
      <c r="AJ415" s="41">
        <v>204</v>
      </c>
      <c r="AK415" s="26">
        <v>167</v>
      </c>
      <c r="AL415" s="26">
        <v>119</v>
      </c>
      <c r="AM415" s="26">
        <v>39</v>
      </c>
      <c r="AN415" s="26">
        <v>1</v>
      </c>
      <c r="AO415" s="26">
        <v>36</v>
      </c>
      <c r="AP415" s="226"/>
      <c r="AQ415" s="42" t="s">
        <v>73</v>
      </c>
      <c r="AR415" s="26">
        <v>0</v>
      </c>
      <c r="AS415" s="26">
        <v>1125</v>
      </c>
      <c r="AT415" s="26">
        <v>444</v>
      </c>
      <c r="AU415" s="26">
        <v>283</v>
      </c>
      <c r="AV415" s="26">
        <v>139</v>
      </c>
      <c r="AW415" s="26">
        <v>31</v>
      </c>
      <c r="AX415" s="26">
        <v>164</v>
      </c>
      <c r="AY415" s="26">
        <v>112</v>
      </c>
      <c r="AZ415" s="26">
        <v>107</v>
      </c>
      <c r="BA415" s="226"/>
      <c r="BB415" s="42" t="s">
        <v>73</v>
      </c>
      <c r="BC415" s="41">
        <v>174</v>
      </c>
      <c r="BD415" s="26">
        <v>89</v>
      </c>
      <c r="BE415" s="26">
        <v>4</v>
      </c>
      <c r="BF415" s="41">
        <v>33</v>
      </c>
      <c r="BG415" s="41">
        <v>13</v>
      </c>
      <c r="BH415" s="41">
        <v>207</v>
      </c>
      <c r="BI415" s="41">
        <v>102</v>
      </c>
      <c r="BJ415" s="226"/>
      <c r="BK415" s="42" t="s">
        <v>73</v>
      </c>
      <c r="BL415" s="41">
        <v>42</v>
      </c>
      <c r="BM415" s="41">
        <v>1</v>
      </c>
      <c r="BN415" s="41">
        <v>166</v>
      </c>
      <c r="BO415" s="41">
        <v>191</v>
      </c>
      <c r="BP415" s="41">
        <v>111</v>
      </c>
      <c r="BQ415" s="41">
        <v>137</v>
      </c>
      <c r="BR415" s="41">
        <v>202</v>
      </c>
      <c r="BS415" s="41">
        <v>127</v>
      </c>
      <c r="BT415" s="41">
        <v>23</v>
      </c>
      <c r="BU415" s="41">
        <v>58</v>
      </c>
      <c r="BV415" s="41">
        <v>10</v>
      </c>
      <c r="BW415" s="41">
        <v>0</v>
      </c>
      <c r="BX415" s="79"/>
      <c r="BY415" s="80" t="s">
        <v>223</v>
      </c>
      <c r="BZ415" s="80" t="s">
        <v>2708</v>
      </c>
      <c r="CA415" s="78">
        <v>5409</v>
      </c>
    </row>
    <row r="416" spans="1:79">
      <c r="A416" s="226" t="s">
        <v>224</v>
      </c>
      <c r="B416" s="148" t="s">
        <v>90</v>
      </c>
      <c r="C416" s="71">
        <v>1027</v>
      </c>
      <c r="D416" s="71">
        <v>533</v>
      </c>
      <c r="E416" s="71">
        <v>962</v>
      </c>
      <c r="F416" s="71">
        <v>471</v>
      </c>
      <c r="G416" s="71">
        <v>925</v>
      </c>
      <c r="H416" s="71">
        <v>410</v>
      </c>
      <c r="I416" s="71">
        <v>855</v>
      </c>
      <c r="J416" s="71">
        <v>419</v>
      </c>
      <c r="K416" s="71">
        <v>794</v>
      </c>
      <c r="L416" s="71">
        <v>411</v>
      </c>
      <c r="M416" s="146">
        <v>4563</v>
      </c>
      <c r="N416" s="146">
        <v>2244</v>
      </c>
      <c r="O416" s="226" t="s">
        <v>224</v>
      </c>
      <c r="P416" s="148" t="s">
        <v>90</v>
      </c>
      <c r="Q416" s="71">
        <v>108</v>
      </c>
      <c r="R416" s="71">
        <v>49</v>
      </c>
      <c r="S416" s="71">
        <v>109</v>
      </c>
      <c r="T416" s="71">
        <v>47</v>
      </c>
      <c r="U416" s="71">
        <v>110</v>
      </c>
      <c r="V416" s="71">
        <v>39</v>
      </c>
      <c r="W416" s="71">
        <v>71</v>
      </c>
      <c r="X416" s="71">
        <v>34</v>
      </c>
      <c r="Y416" s="71">
        <v>84</v>
      </c>
      <c r="Z416" s="71">
        <v>39</v>
      </c>
      <c r="AA416" s="146">
        <v>482</v>
      </c>
      <c r="AB416" s="146">
        <v>208</v>
      </c>
      <c r="AC416" s="226" t="s">
        <v>224</v>
      </c>
      <c r="AD416" s="148" t="s">
        <v>90</v>
      </c>
      <c r="AE416" s="31">
        <v>34</v>
      </c>
      <c r="AF416" s="31">
        <v>32</v>
      </c>
      <c r="AG416" s="31">
        <v>34</v>
      </c>
      <c r="AH416" s="31">
        <v>34</v>
      </c>
      <c r="AI416" s="31">
        <v>35</v>
      </c>
      <c r="AJ416" s="146">
        <v>169</v>
      </c>
      <c r="AK416" s="125">
        <v>132</v>
      </c>
      <c r="AL416" s="71">
        <v>109</v>
      </c>
      <c r="AM416" s="71">
        <v>22</v>
      </c>
      <c r="AN416" s="71">
        <v>11</v>
      </c>
      <c r="AO416" s="71">
        <v>30</v>
      </c>
      <c r="AP416" s="226" t="s">
        <v>224</v>
      </c>
      <c r="AQ416" s="148" t="s">
        <v>90</v>
      </c>
      <c r="AR416" s="71">
        <v>12</v>
      </c>
      <c r="AS416" s="71">
        <v>902</v>
      </c>
      <c r="AT416" s="71">
        <v>461</v>
      </c>
      <c r="AU416" s="71">
        <v>257</v>
      </c>
      <c r="AV416" s="71">
        <v>124</v>
      </c>
      <c r="AW416" s="71">
        <v>46</v>
      </c>
      <c r="AX416" s="71">
        <v>144</v>
      </c>
      <c r="AY416" s="71">
        <v>115</v>
      </c>
      <c r="AZ416" s="71">
        <v>99</v>
      </c>
      <c r="BA416" s="226" t="s">
        <v>224</v>
      </c>
      <c r="BB416" s="148" t="s">
        <v>90</v>
      </c>
      <c r="BC416" s="152">
        <v>137</v>
      </c>
      <c r="BD416" s="71">
        <v>73</v>
      </c>
      <c r="BE416" s="71">
        <v>6</v>
      </c>
      <c r="BF416" s="152">
        <v>17</v>
      </c>
      <c r="BG416" s="32">
        <v>7</v>
      </c>
      <c r="BH416" s="152">
        <v>154</v>
      </c>
      <c r="BI416" s="152">
        <v>80</v>
      </c>
      <c r="BJ416" s="226" t="s">
        <v>224</v>
      </c>
      <c r="BK416" s="148" t="s">
        <v>90</v>
      </c>
      <c r="BL416" s="71">
        <v>253</v>
      </c>
      <c r="BM416" s="71">
        <v>12</v>
      </c>
      <c r="BN416" s="71">
        <v>283</v>
      </c>
      <c r="BO416" s="71">
        <v>260</v>
      </c>
      <c r="BP416" s="71">
        <v>46</v>
      </c>
      <c r="BQ416" s="71">
        <v>142</v>
      </c>
      <c r="BR416" s="71">
        <v>230</v>
      </c>
      <c r="BS416" s="71">
        <v>83</v>
      </c>
      <c r="BT416" s="71">
        <v>25</v>
      </c>
      <c r="BU416" s="71">
        <v>35</v>
      </c>
      <c r="BV416" s="71">
        <v>28</v>
      </c>
      <c r="BW416" s="71">
        <v>12</v>
      </c>
      <c r="BX416" s="79"/>
      <c r="BY416" s="80" t="s">
        <v>224</v>
      </c>
      <c r="BZ416" s="80" t="s">
        <v>2709</v>
      </c>
      <c r="CA416" s="78">
        <v>4847</v>
      </c>
    </row>
    <row r="417" spans="1:79">
      <c r="A417" s="226"/>
      <c r="B417" s="148" t="s">
        <v>91</v>
      </c>
      <c r="C417" s="71">
        <v>544</v>
      </c>
      <c r="D417" s="71">
        <v>287</v>
      </c>
      <c r="E417" s="71">
        <v>512</v>
      </c>
      <c r="F417" s="71">
        <v>266</v>
      </c>
      <c r="G417" s="71">
        <v>560</v>
      </c>
      <c r="H417" s="71">
        <v>291</v>
      </c>
      <c r="I417" s="71">
        <v>497</v>
      </c>
      <c r="J417" s="71">
        <v>250</v>
      </c>
      <c r="K417" s="71">
        <v>418</v>
      </c>
      <c r="L417" s="71">
        <v>219</v>
      </c>
      <c r="M417" s="146">
        <v>2531</v>
      </c>
      <c r="N417" s="146">
        <v>1313</v>
      </c>
      <c r="O417" s="226"/>
      <c r="P417" s="148" t="s">
        <v>91</v>
      </c>
      <c r="Q417" s="71">
        <v>31</v>
      </c>
      <c r="R417" s="71">
        <v>13</v>
      </c>
      <c r="S417" s="71">
        <v>39</v>
      </c>
      <c r="T417" s="71">
        <v>10</v>
      </c>
      <c r="U417" s="71">
        <v>46</v>
      </c>
      <c r="V417" s="71">
        <v>18</v>
      </c>
      <c r="W417" s="71">
        <v>45</v>
      </c>
      <c r="X417" s="71">
        <v>17</v>
      </c>
      <c r="Y417" s="71">
        <v>30</v>
      </c>
      <c r="Z417" s="71">
        <v>20</v>
      </c>
      <c r="AA417" s="146">
        <v>191</v>
      </c>
      <c r="AB417" s="146">
        <v>78</v>
      </c>
      <c r="AC417" s="226"/>
      <c r="AD417" s="148" t="s">
        <v>91</v>
      </c>
      <c r="AE417" s="31">
        <v>16</v>
      </c>
      <c r="AF417" s="31">
        <v>16</v>
      </c>
      <c r="AG417" s="31">
        <v>15</v>
      </c>
      <c r="AH417" s="31">
        <v>15</v>
      </c>
      <c r="AI417" s="31">
        <v>14</v>
      </c>
      <c r="AJ417" s="146">
        <v>76</v>
      </c>
      <c r="AK417" s="125">
        <v>68</v>
      </c>
      <c r="AL417" s="71">
        <v>57</v>
      </c>
      <c r="AM417" s="71">
        <v>33</v>
      </c>
      <c r="AN417" s="71">
        <v>1</v>
      </c>
      <c r="AO417" s="71">
        <v>11</v>
      </c>
      <c r="AP417" s="226"/>
      <c r="AQ417" s="148" t="s">
        <v>91</v>
      </c>
      <c r="AR417" s="71">
        <v>31</v>
      </c>
      <c r="AS417" s="71">
        <v>627</v>
      </c>
      <c r="AT417" s="71">
        <v>284</v>
      </c>
      <c r="AU417" s="71">
        <v>49</v>
      </c>
      <c r="AV417" s="71">
        <v>19</v>
      </c>
      <c r="AW417" s="71">
        <v>31</v>
      </c>
      <c r="AX417" s="71">
        <v>75</v>
      </c>
      <c r="AY417" s="71">
        <v>62</v>
      </c>
      <c r="AZ417" s="71">
        <v>61</v>
      </c>
      <c r="BA417" s="226"/>
      <c r="BB417" s="148" t="s">
        <v>91</v>
      </c>
      <c r="BC417" s="152">
        <v>68</v>
      </c>
      <c r="BD417" s="71">
        <v>55</v>
      </c>
      <c r="BE417" s="71">
        <v>4</v>
      </c>
      <c r="BF417" s="152">
        <v>36</v>
      </c>
      <c r="BG417" s="32">
        <v>23</v>
      </c>
      <c r="BH417" s="152">
        <v>104</v>
      </c>
      <c r="BI417" s="152">
        <v>78</v>
      </c>
      <c r="BJ417" s="226"/>
      <c r="BK417" s="148" t="s">
        <v>91</v>
      </c>
      <c r="BL417" s="71">
        <v>2032</v>
      </c>
      <c r="BM417" s="71">
        <v>83</v>
      </c>
      <c r="BN417" s="71">
        <v>659</v>
      </c>
      <c r="BO417" s="71">
        <v>950</v>
      </c>
      <c r="BP417" s="71">
        <v>59</v>
      </c>
      <c r="BQ417" s="71">
        <v>937</v>
      </c>
      <c r="BR417" s="71">
        <v>1528</v>
      </c>
      <c r="BS417" s="71">
        <v>899</v>
      </c>
      <c r="BT417" s="71">
        <v>35</v>
      </c>
      <c r="BU417" s="71">
        <v>45</v>
      </c>
      <c r="BV417" s="71">
        <v>32</v>
      </c>
      <c r="BW417" s="71">
        <v>361</v>
      </c>
      <c r="BX417" s="79"/>
      <c r="BY417" s="80" t="s">
        <v>224</v>
      </c>
      <c r="BZ417" s="80" t="s">
        <v>2710</v>
      </c>
      <c r="CA417" s="78">
        <v>2428</v>
      </c>
    </row>
    <row r="418" spans="1:79">
      <c r="A418" s="226"/>
      <c r="B418" s="25" t="s">
        <v>73</v>
      </c>
      <c r="C418" s="26">
        <v>1571</v>
      </c>
      <c r="D418" s="26">
        <v>820</v>
      </c>
      <c r="E418" s="26">
        <v>1474</v>
      </c>
      <c r="F418" s="26">
        <v>737</v>
      </c>
      <c r="G418" s="26">
        <v>1485</v>
      </c>
      <c r="H418" s="26">
        <v>701</v>
      </c>
      <c r="I418" s="26">
        <v>1352</v>
      </c>
      <c r="J418" s="26">
        <v>669</v>
      </c>
      <c r="K418" s="26">
        <v>1212</v>
      </c>
      <c r="L418" s="26">
        <v>630</v>
      </c>
      <c r="M418" s="41">
        <v>7094</v>
      </c>
      <c r="N418" s="41">
        <v>3557</v>
      </c>
      <c r="O418" s="226"/>
      <c r="P418" s="42" t="s">
        <v>73</v>
      </c>
      <c r="Q418" s="26">
        <v>139</v>
      </c>
      <c r="R418" s="26">
        <v>62</v>
      </c>
      <c r="S418" s="26">
        <v>148</v>
      </c>
      <c r="T418" s="26">
        <v>57</v>
      </c>
      <c r="U418" s="26">
        <v>156</v>
      </c>
      <c r="V418" s="26">
        <v>57</v>
      </c>
      <c r="W418" s="26">
        <v>116</v>
      </c>
      <c r="X418" s="26">
        <v>51</v>
      </c>
      <c r="Y418" s="26">
        <v>114</v>
      </c>
      <c r="Z418" s="26">
        <v>59</v>
      </c>
      <c r="AA418" s="41">
        <v>673</v>
      </c>
      <c r="AB418" s="41">
        <v>286</v>
      </c>
      <c r="AC418" s="226"/>
      <c r="AD418" s="42" t="s">
        <v>73</v>
      </c>
      <c r="AE418" s="41">
        <v>50</v>
      </c>
      <c r="AF418" s="41">
        <v>48</v>
      </c>
      <c r="AG418" s="41">
        <v>49</v>
      </c>
      <c r="AH418" s="41">
        <v>49</v>
      </c>
      <c r="AI418" s="41">
        <v>49</v>
      </c>
      <c r="AJ418" s="41">
        <v>245</v>
      </c>
      <c r="AK418" s="26">
        <v>200</v>
      </c>
      <c r="AL418" s="26">
        <v>166</v>
      </c>
      <c r="AM418" s="26">
        <v>55</v>
      </c>
      <c r="AN418" s="26">
        <v>12</v>
      </c>
      <c r="AO418" s="26">
        <v>41</v>
      </c>
      <c r="AP418" s="226"/>
      <c r="AQ418" s="42" t="s">
        <v>73</v>
      </c>
      <c r="AR418" s="26">
        <v>43</v>
      </c>
      <c r="AS418" s="26">
        <v>1529</v>
      </c>
      <c r="AT418" s="26">
        <v>745</v>
      </c>
      <c r="AU418" s="26">
        <v>306</v>
      </c>
      <c r="AV418" s="26">
        <v>143</v>
      </c>
      <c r="AW418" s="26">
        <v>77</v>
      </c>
      <c r="AX418" s="26">
        <v>219</v>
      </c>
      <c r="AY418" s="26">
        <v>177</v>
      </c>
      <c r="AZ418" s="26">
        <v>160</v>
      </c>
      <c r="BA418" s="226"/>
      <c r="BB418" s="42" t="s">
        <v>73</v>
      </c>
      <c r="BC418" s="41">
        <v>205</v>
      </c>
      <c r="BD418" s="26">
        <v>128</v>
      </c>
      <c r="BE418" s="26">
        <v>10</v>
      </c>
      <c r="BF418" s="41">
        <v>53</v>
      </c>
      <c r="BG418" s="41">
        <v>30</v>
      </c>
      <c r="BH418" s="41">
        <v>258</v>
      </c>
      <c r="BI418" s="41">
        <v>158</v>
      </c>
      <c r="BJ418" s="226"/>
      <c r="BK418" s="42" t="s">
        <v>73</v>
      </c>
      <c r="BL418" s="41">
        <v>2285</v>
      </c>
      <c r="BM418" s="41">
        <v>95</v>
      </c>
      <c r="BN418" s="41">
        <v>942</v>
      </c>
      <c r="BO418" s="41">
        <v>1210</v>
      </c>
      <c r="BP418" s="41">
        <v>105</v>
      </c>
      <c r="BQ418" s="41">
        <v>1079</v>
      </c>
      <c r="BR418" s="41">
        <v>1758</v>
      </c>
      <c r="BS418" s="41">
        <v>982</v>
      </c>
      <c r="BT418" s="41">
        <v>60</v>
      </c>
      <c r="BU418" s="41">
        <v>80</v>
      </c>
      <c r="BV418" s="41">
        <v>60</v>
      </c>
      <c r="BW418" s="41">
        <v>373</v>
      </c>
      <c r="BX418" s="79"/>
      <c r="BY418" s="80" t="s">
        <v>224</v>
      </c>
      <c r="BZ418" s="80" t="s">
        <v>2711</v>
      </c>
      <c r="CA418" s="78">
        <v>7275</v>
      </c>
    </row>
    <row r="419" spans="1:79">
      <c r="A419" s="226" t="s">
        <v>2064</v>
      </c>
      <c r="B419" s="148" t="s">
        <v>90</v>
      </c>
      <c r="C419" s="71">
        <v>713</v>
      </c>
      <c r="D419" s="71">
        <v>351</v>
      </c>
      <c r="E419" s="71">
        <v>665</v>
      </c>
      <c r="F419" s="71">
        <v>339</v>
      </c>
      <c r="G419" s="71">
        <v>633</v>
      </c>
      <c r="H419" s="71">
        <v>326</v>
      </c>
      <c r="I419" s="71">
        <v>576</v>
      </c>
      <c r="J419" s="71">
        <v>264</v>
      </c>
      <c r="K419" s="71">
        <v>534</v>
      </c>
      <c r="L419" s="71">
        <v>239</v>
      </c>
      <c r="M419" s="146">
        <v>3121</v>
      </c>
      <c r="N419" s="146">
        <v>1519</v>
      </c>
      <c r="O419" s="226" t="s">
        <v>2064</v>
      </c>
      <c r="P419" s="148" t="s">
        <v>90</v>
      </c>
      <c r="Q419" s="71">
        <v>109</v>
      </c>
      <c r="R419" s="71">
        <v>55</v>
      </c>
      <c r="S419" s="71">
        <v>74</v>
      </c>
      <c r="T419" s="71">
        <v>34</v>
      </c>
      <c r="U419" s="71">
        <v>91</v>
      </c>
      <c r="V419" s="71">
        <v>47</v>
      </c>
      <c r="W419" s="71">
        <v>58</v>
      </c>
      <c r="X419" s="71">
        <v>29</v>
      </c>
      <c r="Y419" s="71">
        <v>82</v>
      </c>
      <c r="Z419" s="71">
        <v>34</v>
      </c>
      <c r="AA419" s="146">
        <v>414</v>
      </c>
      <c r="AB419" s="146">
        <v>199</v>
      </c>
      <c r="AC419" s="226" t="s">
        <v>2064</v>
      </c>
      <c r="AD419" s="148" t="s">
        <v>90</v>
      </c>
      <c r="AE419" s="31">
        <v>25</v>
      </c>
      <c r="AF419" s="31">
        <v>25</v>
      </c>
      <c r="AG419" s="31">
        <v>25</v>
      </c>
      <c r="AH419" s="31">
        <v>35</v>
      </c>
      <c r="AI419" s="31">
        <v>25</v>
      </c>
      <c r="AJ419" s="146">
        <v>135</v>
      </c>
      <c r="AK419" s="125">
        <v>96</v>
      </c>
      <c r="AL419" s="71">
        <v>29</v>
      </c>
      <c r="AM419" s="71">
        <v>11</v>
      </c>
      <c r="AN419" s="71">
        <v>6</v>
      </c>
      <c r="AO419" s="71">
        <v>25</v>
      </c>
      <c r="AP419" s="226" t="s">
        <v>2064</v>
      </c>
      <c r="AQ419" s="148" t="s">
        <v>90</v>
      </c>
      <c r="AR419" s="71">
        <v>42</v>
      </c>
      <c r="AS419" s="71">
        <v>433</v>
      </c>
      <c r="AT419" s="71">
        <v>313</v>
      </c>
      <c r="AU419" s="71">
        <v>3</v>
      </c>
      <c r="AV419" s="71">
        <v>15</v>
      </c>
      <c r="AW419" s="71">
        <v>13</v>
      </c>
      <c r="AX419" s="71">
        <v>129</v>
      </c>
      <c r="AY419" s="71">
        <v>45</v>
      </c>
      <c r="AZ419" s="71">
        <v>43</v>
      </c>
      <c r="BA419" s="226" t="s">
        <v>2064</v>
      </c>
      <c r="BB419" s="148" t="s">
        <v>90</v>
      </c>
      <c r="BC419" s="152">
        <v>94</v>
      </c>
      <c r="BD419" s="71">
        <v>32</v>
      </c>
      <c r="BE419" s="71">
        <v>1</v>
      </c>
      <c r="BF419" s="152">
        <v>9</v>
      </c>
      <c r="BG419" s="32">
        <v>2</v>
      </c>
      <c r="BH419" s="152">
        <v>103</v>
      </c>
      <c r="BI419" s="152">
        <v>34</v>
      </c>
      <c r="BJ419" s="226" t="s">
        <v>2064</v>
      </c>
      <c r="BK419" s="148" t="s">
        <v>90</v>
      </c>
      <c r="BL419" s="71">
        <v>2295</v>
      </c>
      <c r="BM419" s="71">
        <v>53</v>
      </c>
      <c r="BN419" s="71">
        <v>91</v>
      </c>
      <c r="BO419" s="71">
        <v>108</v>
      </c>
      <c r="BP419" s="71">
        <v>74</v>
      </c>
      <c r="BQ419" s="71">
        <v>76</v>
      </c>
      <c r="BR419" s="71">
        <v>68</v>
      </c>
      <c r="BS419" s="71">
        <v>39</v>
      </c>
      <c r="BT419" s="71">
        <v>11</v>
      </c>
      <c r="BU419" s="71">
        <v>15</v>
      </c>
      <c r="BV419" s="71">
        <v>10</v>
      </c>
      <c r="BW419" s="71">
        <v>10</v>
      </c>
      <c r="BX419" s="79"/>
      <c r="BY419" s="80" t="s">
        <v>2064</v>
      </c>
      <c r="BZ419" s="80" t="s">
        <v>2712</v>
      </c>
      <c r="CA419" s="78">
        <v>1934</v>
      </c>
    </row>
    <row r="420" spans="1:79">
      <c r="A420" s="226"/>
      <c r="B420" s="148" t="s">
        <v>91</v>
      </c>
      <c r="C420" s="71">
        <v>594</v>
      </c>
      <c r="D420" s="71">
        <v>285</v>
      </c>
      <c r="E420" s="71">
        <v>604</v>
      </c>
      <c r="F420" s="71">
        <v>295</v>
      </c>
      <c r="G420" s="71">
        <v>602</v>
      </c>
      <c r="H420" s="71">
        <v>305</v>
      </c>
      <c r="I420" s="71">
        <v>513</v>
      </c>
      <c r="J420" s="71">
        <v>255</v>
      </c>
      <c r="K420" s="71">
        <v>459</v>
      </c>
      <c r="L420" s="71">
        <v>227</v>
      </c>
      <c r="M420" s="146">
        <v>2772</v>
      </c>
      <c r="N420" s="146">
        <v>1367</v>
      </c>
      <c r="O420" s="226"/>
      <c r="P420" s="148" t="s">
        <v>91</v>
      </c>
      <c r="Q420" s="71">
        <v>31</v>
      </c>
      <c r="R420" s="71">
        <v>11</v>
      </c>
      <c r="S420" s="71">
        <v>38</v>
      </c>
      <c r="T420" s="71">
        <v>17</v>
      </c>
      <c r="U420" s="71">
        <v>34</v>
      </c>
      <c r="V420" s="71">
        <v>20</v>
      </c>
      <c r="W420" s="71">
        <v>47</v>
      </c>
      <c r="X420" s="71">
        <v>25</v>
      </c>
      <c r="Y420" s="71">
        <v>32</v>
      </c>
      <c r="Z420" s="71">
        <v>17</v>
      </c>
      <c r="AA420" s="146">
        <v>182</v>
      </c>
      <c r="AB420" s="146">
        <v>90</v>
      </c>
      <c r="AC420" s="226"/>
      <c r="AD420" s="148" t="s">
        <v>91</v>
      </c>
      <c r="AE420" s="31">
        <v>17</v>
      </c>
      <c r="AF420" s="31">
        <v>17</v>
      </c>
      <c r="AG420" s="31">
        <v>20</v>
      </c>
      <c r="AH420" s="31">
        <v>18</v>
      </c>
      <c r="AI420" s="31">
        <v>18</v>
      </c>
      <c r="AJ420" s="146">
        <v>90</v>
      </c>
      <c r="AK420" s="125">
        <v>86</v>
      </c>
      <c r="AL420" s="71">
        <v>80</v>
      </c>
      <c r="AM420" s="71">
        <v>55</v>
      </c>
      <c r="AN420" s="71">
        <v>6</v>
      </c>
      <c r="AO420" s="71">
        <v>15</v>
      </c>
      <c r="AP420" s="226"/>
      <c r="AQ420" s="148" t="s">
        <v>91</v>
      </c>
      <c r="AR420" s="71">
        <v>0</v>
      </c>
      <c r="AS420" s="71">
        <v>577</v>
      </c>
      <c r="AT420" s="71">
        <v>575</v>
      </c>
      <c r="AU420" s="71">
        <v>122</v>
      </c>
      <c r="AV420" s="71">
        <v>0</v>
      </c>
      <c r="AW420" s="71">
        <v>18</v>
      </c>
      <c r="AX420" s="71">
        <v>69</v>
      </c>
      <c r="AY420" s="71">
        <v>58</v>
      </c>
      <c r="AZ420" s="71">
        <v>57</v>
      </c>
      <c r="BA420" s="226"/>
      <c r="BB420" s="148" t="s">
        <v>91</v>
      </c>
      <c r="BC420" s="152">
        <v>78</v>
      </c>
      <c r="BD420" s="71">
        <v>55</v>
      </c>
      <c r="BE420" s="71">
        <v>2</v>
      </c>
      <c r="BF420" s="152">
        <v>31</v>
      </c>
      <c r="BG420" s="32">
        <v>14</v>
      </c>
      <c r="BH420" s="152">
        <v>109</v>
      </c>
      <c r="BI420" s="152">
        <v>69</v>
      </c>
      <c r="BJ420" s="226"/>
      <c r="BK420" s="148" t="s">
        <v>91</v>
      </c>
      <c r="BL420" s="71">
        <v>339</v>
      </c>
      <c r="BM420" s="71">
        <v>54</v>
      </c>
      <c r="BN420" s="71">
        <v>92</v>
      </c>
      <c r="BO420" s="71">
        <v>408</v>
      </c>
      <c r="BP420" s="71">
        <v>335</v>
      </c>
      <c r="BQ420" s="71">
        <v>345</v>
      </c>
      <c r="BR420" s="71">
        <v>434</v>
      </c>
      <c r="BS420" s="71">
        <v>82</v>
      </c>
      <c r="BT420" s="71">
        <v>142</v>
      </c>
      <c r="BU420" s="71">
        <v>23</v>
      </c>
      <c r="BV420" s="71">
        <v>5</v>
      </c>
      <c r="BW420" s="71">
        <v>41</v>
      </c>
      <c r="BX420" s="79"/>
      <c r="BY420" s="80" t="s">
        <v>2064</v>
      </c>
      <c r="BZ420" s="80" t="s">
        <v>2713</v>
      </c>
      <c r="CA420" s="78">
        <v>3367</v>
      </c>
    </row>
    <row r="421" spans="1:79">
      <c r="A421" s="226"/>
      <c r="B421" s="25" t="s">
        <v>73</v>
      </c>
      <c r="C421" s="26">
        <v>1307</v>
      </c>
      <c r="D421" s="26">
        <v>636</v>
      </c>
      <c r="E421" s="26">
        <v>1269</v>
      </c>
      <c r="F421" s="26">
        <v>634</v>
      </c>
      <c r="G421" s="26">
        <v>1235</v>
      </c>
      <c r="H421" s="26">
        <v>631</v>
      </c>
      <c r="I421" s="26">
        <v>1089</v>
      </c>
      <c r="J421" s="26">
        <v>519</v>
      </c>
      <c r="K421" s="26">
        <v>993</v>
      </c>
      <c r="L421" s="26">
        <v>466</v>
      </c>
      <c r="M421" s="41">
        <v>5893</v>
      </c>
      <c r="N421" s="41">
        <v>2886</v>
      </c>
      <c r="O421" s="226"/>
      <c r="P421" s="42" t="s">
        <v>73</v>
      </c>
      <c r="Q421" s="26">
        <v>140</v>
      </c>
      <c r="R421" s="26">
        <v>66</v>
      </c>
      <c r="S421" s="26">
        <v>112</v>
      </c>
      <c r="T421" s="26">
        <v>51</v>
      </c>
      <c r="U421" s="26">
        <v>125</v>
      </c>
      <c r="V421" s="26">
        <v>67</v>
      </c>
      <c r="W421" s="26">
        <v>105</v>
      </c>
      <c r="X421" s="26">
        <v>54</v>
      </c>
      <c r="Y421" s="26">
        <v>114</v>
      </c>
      <c r="Z421" s="26">
        <v>51</v>
      </c>
      <c r="AA421" s="41">
        <v>596</v>
      </c>
      <c r="AB421" s="41">
        <v>289</v>
      </c>
      <c r="AC421" s="226"/>
      <c r="AD421" s="42" t="s">
        <v>73</v>
      </c>
      <c r="AE421" s="41">
        <v>42</v>
      </c>
      <c r="AF421" s="41">
        <v>42</v>
      </c>
      <c r="AG421" s="41">
        <v>45</v>
      </c>
      <c r="AH421" s="41">
        <v>53</v>
      </c>
      <c r="AI421" s="41">
        <v>43</v>
      </c>
      <c r="AJ421" s="41">
        <v>225</v>
      </c>
      <c r="AK421" s="26">
        <v>182</v>
      </c>
      <c r="AL421" s="26">
        <v>109</v>
      </c>
      <c r="AM421" s="26">
        <v>66</v>
      </c>
      <c r="AN421" s="26">
        <v>12</v>
      </c>
      <c r="AO421" s="26">
        <v>40</v>
      </c>
      <c r="AP421" s="226"/>
      <c r="AQ421" s="42" t="s">
        <v>73</v>
      </c>
      <c r="AR421" s="26">
        <v>42</v>
      </c>
      <c r="AS421" s="26">
        <v>1010</v>
      </c>
      <c r="AT421" s="26">
        <v>888</v>
      </c>
      <c r="AU421" s="26">
        <v>125</v>
      </c>
      <c r="AV421" s="26">
        <v>15</v>
      </c>
      <c r="AW421" s="26">
        <v>31</v>
      </c>
      <c r="AX421" s="26">
        <v>198</v>
      </c>
      <c r="AY421" s="26">
        <v>103</v>
      </c>
      <c r="AZ421" s="26">
        <v>100</v>
      </c>
      <c r="BA421" s="226"/>
      <c r="BB421" s="42" t="s">
        <v>73</v>
      </c>
      <c r="BC421" s="41">
        <v>172</v>
      </c>
      <c r="BD421" s="26">
        <v>87</v>
      </c>
      <c r="BE421" s="26">
        <v>3</v>
      </c>
      <c r="BF421" s="41">
        <v>40</v>
      </c>
      <c r="BG421" s="41">
        <v>16</v>
      </c>
      <c r="BH421" s="41">
        <v>212</v>
      </c>
      <c r="BI421" s="41">
        <v>103</v>
      </c>
      <c r="BJ421" s="226"/>
      <c r="BK421" s="42" t="s">
        <v>73</v>
      </c>
      <c r="BL421" s="41">
        <v>2634</v>
      </c>
      <c r="BM421" s="41">
        <v>107</v>
      </c>
      <c r="BN421" s="41">
        <v>183</v>
      </c>
      <c r="BO421" s="41">
        <v>516</v>
      </c>
      <c r="BP421" s="41">
        <v>409</v>
      </c>
      <c r="BQ421" s="41">
        <v>421</v>
      </c>
      <c r="BR421" s="41">
        <v>502</v>
      </c>
      <c r="BS421" s="41">
        <v>121</v>
      </c>
      <c r="BT421" s="41">
        <v>153</v>
      </c>
      <c r="BU421" s="41">
        <v>38</v>
      </c>
      <c r="BV421" s="41">
        <v>15</v>
      </c>
      <c r="BW421" s="41">
        <v>51</v>
      </c>
      <c r="BX421" s="79"/>
      <c r="BY421" s="80" t="s">
        <v>2064</v>
      </c>
      <c r="BZ421" s="80" t="s">
        <v>2714</v>
      </c>
      <c r="CA421" s="78">
        <v>5301</v>
      </c>
    </row>
    <row r="422" spans="1:79">
      <c r="A422" s="33" t="s">
        <v>225</v>
      </c>
      <c r="B422" s="33"/>
      <c r="C422" s="146"/>
      <c r="D422" s="146"/>
      <c r="E422" s="146"/>
      <c r="F422" s="146"/>
      <c r="G422" s="146"/>
      <c r="H422" s="146"/>
      <c r="I422" s="146"/>
      <c r="J422" s="146"/>
      <c r="K422" s="146"/>
      <c r="L422" s="146"/>
      <c r="M422" s="146"/>
      <c r="N422" s="146"/>
      <c r="O422" s="33" t="s">
        <v>225</v>
      </c>
      <c r="P422" s="33"/>
      <c r="Q422" s="146"/>
      <c r="R422" s="146"/>
      <c r="S422" s="146"/>
      <c r="T422" s="146"/>
      <c r="U422" s="146"/>
      <c r="V422" s="146"/>
      <c r="W422" s="146"/>
      <c r="X422" s="146"/>
      <c r="Y422" s="146"/>
      <c r="Z422" s="146"/>
      <c r="AA422" s="146"/>
      <c r="AB422" s="146"/>
      <c r="AC422" s="33" t="s">
        <v>225</v>
      </c>
      <c r="AD422" s="33"/>
      <c r="AE422" s="146"/>
      <c r="AF422" s="146"/>
      <c r="AG422" s="146"/>
      <c r="AH422" s="146"/>
      <c r="AI422" s="146"/>
      <c r="AJ422" s="146"/>
      <c r="AK422" s="146"/>
      <c r="AL422" s="146"/>
      <c r="AM422" s="146"/>
      <c r="AN422" s="146"/>
      <c r="AO422" s="146"/>
      <c r="AP422" s="33" t="s">
        <v>225</v>
      </c>
      <c r="AQ422" s="148"/>
      <c r="AR422" s="31"/>
      <c r="AS422" s="31"/>
      <c r="AT422" s="31"/>
      <c r="AU422" s="31"/>
      <c r="AV422" s="31"/>
      <c r="AW422" s="31"/>
      <c r="AX422" s="31"/>
      <c r="AY422" s="31"/>
      <c r="AZ422" s="31"/>
      <c r="BA422" s="33" t="s">
        <v>225</v>
      </c>
      <c r="BB422" s="148"/>
      <c r="BC422" s="152"/>
      <c r="BD422" s="32"/>
      <c r="BE422" s="32"/>
      <c r="BF422" s="152"/>
      <c r="BG422" s="32"/>
      <c r="BH422" s="32"/>
      <c r="BI422" s="32"/>
      <c r="BJ422" s="33" t="s">
        <v>225</v>
      </c>
      <c r="BK422" s="148"/>
      <c r="BL422" s="31"/>
      <c r="BM422" s="31"/>
      <c r="BN422" s="31"/>
      <c r="BO422" s="31"/>
      <c r="BP422" s="31"/>
      <c r="BQ422" s="31"/>
      <c r="BR422" s="31"/>
      <c r="BS422" s="31"/>
      <c r="BT422" s="31"/>
      <c r="BU422" s="31"/>
      <c r="BV422" s="31"/>
      <c r="BW422" s="31"/>
      <c r="BX422" s="79"/>
      <c r="BY422" s="80" t="str">
        <f>IF(A422="",BY421,A422)</f>
        <v>VAKINAKARATRA</v>
      </c>
      <c r="BZ422" s="80" t="str">
        <f>BY422&amp;B422</f>
        <v>VAKINAKARATRA</v>
      </c>
      <c r="CA422" s="78">
        <f>(AR422+2*AS422+3*AT422+4*AU422+5*AV422)</f>
        <v>0</v>
      </c>
    </row>
    <row r="423" spans="1:79">
      <c r="A423" s="226" t="s">
        <v>5</v>
      </c>
      <c r="B423" s="148" t="s">
        <v>90</v>
      </c>
      <c r="C423" s="71">
        <v>4135</v>
      </c>
      <c r="D423" s="71">
        <v>2044</v>
      </c>
      <c r="E423" s="71">
        <v>3488</v>
      </c>
      <c r="F423" s="71">
        <v>1652</v>
      </c>
      <c r="G423" s="71">
        <v>3152</v>
      </c>
      <c r="H423" s="71">
        <v>1533</v>
      </c>
      <c r="I423" s="71">
        <v>2552</v>
      </c>
      <c r="J423" s="71">
        <v>1268</v>
      </c>
      <c r="K423" s="71">
        <v>2020</v>
      </c>
      <c r="L423" s="71">
        <v>1062</v>
      </c>
      <c r="M423" s="146">
        <v>15347</v>
      </c>
      <c r="N423" s="146">
        <v>7559</v>
      </c>
      <c r="O423" s="226" t="s">
        <v>5</v>
      </c>
      <c r="P423" s="148" t="s">
        <v>90</v>
      </c>
      <c r="Q423" s="71">
        <v>776</v>
      </c>
      <c r="R423" s="71">
        <v>345</v>
      </c>
      <c r="S423" s="71">
        <v>500</v>
      </c>
      <c r="T423" s="71">
        <v>200</v>
      </c>
      <c r="U423" s="71">
        <v>499</v>
      </c>
      <c r="V423" s="71">
        <v>222</v>
      </c>
      <c r="W423" s="71">
        <v>372</v>
      </c>
      <c r="X423" s="71">
        <v>170</v>
      </c>
      <c r="Y423" s="71">
        <v>273</v>
      </c>
      <c r="Z423" s="71">
        <v>132</v>
      </c>
      <c r="AA423" s="146">
        <v>2420</v>
      </c>
      <c r="AB423" s="146">
        <v>1069</v>
      </c>
      <c r="AC423" s="226" t="s">
        <v>5</v>
      </c>
      <c r="AD423" s="148" t="s">
        <v>90</v>
      </c>
      <c r="AE423" s="31">
        <v>140</v>
      </c>
      <c r="AF423" s="31">
        <v>143</v>
      </c>
      <c r="AG423" s="31">
        <v>141</v>
      </c>
      <c r="AH423" s="31">
        <v>137</v>
      </c>
      <c r="AI423" s="31">
        <v>136</v>
      </c>
      <c r="AJ423" s="146">
        <v>697</v>
      </c>
      <c r="AK423" s="125">
        <v>418</v>
      </c>
      <c r="AL423" s="71">
        <v>281</v>
      </c>
      <c r="AM423" s="71">
        <v>27</v>
      </c>
      <c r="AN423" s="71">
        <v>14</v>
      </c>
      <c r="AO423" s="71">
        <v>138</v>
      </c>
      <c r="AP423" s="226" t="s">
        <v>5</v>
      </c>
      <c r="AQ423" s="148" t="s">
        <v>90</v>
      </c>
      <c r="AR423" s="71">
        <v>146</v>
      </c>
      <c r="AS423" s="71">
        <v>1249</v>
      </c>
      <c r="AT423" s="71">
        <v>1832</v>
      </c>
      <c r="AU423" s="71">
        <v>1384</v>
      </c>
      <c r="AV423" s="71">
        <v>496</v>
      </c>
      <c r="AW423" s="71">
        <v>169</v>
      </c>
      <c r="AX423" s="71">
        <v>548</v>
      </c>
      <c r="AY423" s="71">
        <v>352</v>
      </c>
      <c r="AZ423" s="71">
        <v>349</v>
      </c>
      <c r="BA423" s="226" t="s">
        <v>5</v>
      </c>
      <c r="BB423" s="148" t="s">
        <v>90</v>
      </c>
      <c r="BC423" s="152">
        <v>386</v>
      </c>
      <c r="BD423" s="71">
        <v>246</v>
      </c>
      <c r="BE423" s="71">
        <v>46</v>
      </c>
      <c r="BF423" s="152">
        <v>18</v>
      </c>
      <c r="BG423" s="32">
        <v>9</v>
      </c>
      <c r="BH423" s="152">
        <v>404</v>
      </c>
      <c r="BI423" s="152">
        <v>255</v>
      </c>
      <c r="BJ423" s="226" t="s">
        <v>5</v>
      </c>
      <c r="BK423" s="148" t="s">
        <v>90</v>
      </c>
      <c r="BL423" s="71">
        <v>3823</v>
      </c>
      <c r="BM423" s="71">
        <v>1196</v>
      </c>
      <c r="BN423" s="71">
        <v>1689</v>
      </c>
      <c r="BO423" s="71">
        <v>3723</v>
      </c>
      <c r="BP423" s="71">
        <v>425</v>
      </c>
      <c r="BQ423" s="71">
        <v>3341</v>
      </c>
      <c r="BR423" s="71">
        <v>5353</v>
      </c>
      <c r="BS423" s="71">
        <v>3120</v>
      </c>
      <c r="BT423" s="71">
        <v>113</v>
      </c>
      <c r="BU423" s="71">
        <v>235</v>
      </c>
      <c r="BV423" s="71">
        <v>391</v>
      </c>
      <c r="BW423" s="71">
        <v>455</v>
      </c>
      <c r="BX423" s="79"/>
      <c r="BY423" s="80" t="s">
        <v>5</v>
      </c>
      <c r="BZ423" s="80" t="s">
        <v>2718</v>
      </c>
      <c r="CA423" s="78">
        <v>16156</v>
      </c>
    </row>
    <row r="424" spans="1:79">
      <c r="A424" s="226"/>
      <c r="B424" s="148" t="s">
        <v>91</v>
      </c>
      <c r="C424" s="71">
        <v>562</v>
      </c>
      <c r="D424" s="71">
        <v>276</v>
      </c>
      <c r="E424" s="71">
        <v>498</v>
      </c>
      <c r="F424" s="71">
        <v>243</v>
      </c>
      <c r="G424" s="71">
        <v>437</v>
      </c>
      <c r="H424" s="71">
        <v>213</v>
      </c>
      <c r="I424" s="71">
        <v>340</v>
      </c>
      <c r="J424" s="71">
        <v>167</v>
      </c>
      <c r="K424" s="71">
        <v>347</v>
      </c>
      <c r="L424" s="71">
        <v>165</v>
      </c>
      <c r="M424" s="146">
        <v>2184</v>
      </c>
      <c r="N424" s="146">
        <v>1064</v>
      </c>
      <c r="O424" s="226"/>
      <c r="P424" s="148" t="s">
        <v>91</v>
      </c>
      <c r="Q424" s="71">
        <v>25</v>
      </c>
      <c r="R424" s="71">
        <v>11</v>
      </c>
      <c r="S424" s="71">
        <v>8</v>
      </c>
      <c r="T424" s="71">
        <v>3</v>
      </c>
      <c r="U424" s="71">
        <v>8</v>
      </c>
      <c r="V424" s="71">
        <v>3</v>
      </c>
      <c r="W424" s="71">
        <v>11</v>
      </c>
      <c r="X424" s="71">
        <v>3</v>
      </c>
      <c r="Y424" s="71">
        <v>7</v>
      </c>
      <c r="Z424" s="71">
        <v>1</v>
      </c>
      <c r="AA424" s="146">
        <v>59</v>
      </c>
      <c r="AB424" s="146">
        <v>21</v>
      </c>
      <c r="AC424" s="226"/>
      <c r="AD424" s="148" t="s">
        <v>91</v>
      </c>
      <c r="AE424" s="31">
        <v>26</v>
      </c>
      <c r="AF424" s="31">
        <v>24</v>
      </c>
      <c r="AG424" s="31">
        <v>25</v>
      </c>
      <c r="AH424" s="31">
        <v>23</v>
      </c>
      <c r="AI424" s="31">
        <v>24</v>
      </c>
      <c r="AJ424" s="146">
        <v>122</v>
      </c>
      <c r="AK424" s="125">
        <v>112</v>
      </c>
      <c r="AL424" s="71">
        <v>104</v>
      </c>
      <c r="AM424" s="71">
        <v>82</v>
      </c>
      <c r="AN424" s="71">
        <v>1</v>
      </c>
      <c r="AO424" s="71">
        <v>24</v>
      </c>
      <c r="AP424" s="226"/>
      <c r="AQ424" s="148" t="s">
        <v>91</v>
      </c>
      <c r="AR424" s="71">
        <v>82</v>
      </c>
      <c r="AS424" s="71">
        <v>571</v>
      </c>
      <c r="AT424" s="71">
        <v>393</v>
      </c>
      <c r="AU424" s="71">
        <v>35</v>
      </c>
      <c r="AV424" s="71">
        <v>10</v>
      </c>
      <c r="AW424" s="71">
        <v>68</v>
      </c>
      <c r="AX424" s="71">
        <v>125</v>
      </c>
      <c r="AY424" s="71">
        <v>106</v>
      </c>
      <c r="AZ424" s="71">
        <v>100</v>
      </c>
      <c r="BA424" s="226"/>
      <c r="BB424" s="148" t="s">
        <v>91</v>
      </c>
      <c r="BC424" s="152">
        <v>99</v>
      </c>
      <c r="BD424" s="71">
        <v>95</v>
      </c>
      <c r="BE424" s="71">
        <v>21</v>
      </c>
      <c r="BF424" s="152">
        <v>27</v>
      </c>
      <c r="BG424" s="32">
        <v>17</v>
      </c>
      <c r="BH424" s="152">
        <v>126</v>
      </c>
      <c r="BI424" s="152">
        <v>112</v>
      </c>
      <c r="BJ424" s="226"/>
      <c r="BK424" s="148" t="s">
        <v>91</v>
      </c>
      <c r="BL424" s="71">
        <v>608</v>
      </c>
      <c r="BM424" s="71">
        <v>367</v>
      </c>
      <c r="BN424" s="71">
        <v>266</v>
      </c>
      <c r="BO424" s="71">
        <v>619</v>
      </c>
      <c r="BP424" s="71">
        <v>118</v>
      </c>
      <c r="BQ424" s="71">
        <v>312</v>
      </c>
      <c r="BR424" s="71">
        <v>635</v>
      </c>
      <c r="BS424" s="71">
        <v>309</v>
      </c>
      <c r="BT424" s="71">
        <v>15</v>
      </c>
      <c r="BU424" s="71">
        <v>54</v>
      </c>
      <c r="BV424" s="71">
        <v>25</v>
      </c>
      <c r="BW424" s="71">
        <v>15</v>
      </c>
      <c r="BX424" s="79"/>
      <c r="BY424" s="80" t="s">
        <v>5</v>
      </c>
      <c r="BZ424" s="80" t="s">
        <v>2719</v>
      </c>
      <c r="CA424" s="78">
        <v>2593</v>
      </c>
    </row>
    <row r="425" spans="1:79">
      <c r="A425" s="226"/>
      <c r="B425" s="25" t="s">
        <v>73</v>
      </c>
      <c r="C425" s="26">
        <v>4697</v>
      </c>
      <c r="D425" s="26">
        <v>2320</v>
      </c>
      <c r="E425" s="26">
        <v>3986</v>
      </c>
      <c r="F425" s="26">
        <v>1895</v>
      </c>
      <c r="G425" s="26">
        <v>3589</v>
      </c>
      <c r="H425" s="26">
        <v>1746</v>
      </c>
      <c r="I425" s="26">
        <v>2892</v>
      </c>
      <c r="J425" s="26">
        <v>1435</v>
      </c>
      <c r="K425" s="26">
        <v>2367</v>
      </c>
      <c r="L425" s="26">
        <v>1227</v>
      </c>
      <c r="M425" s="41">
        <v>17531</v>
      </c>
      <c r="N425" s="41">
        <v>8623</v>
      </c>
      <c r="O425" s="226"/>
      <c r="P425" s="42" t="s">
        <v>73</v>
      </c>
      <c r="Q425" s="26">
        <v>801</v>
      </c>
      <c r="R425" s="26">
        <v>356</v>
      </c>
      <c r="S425" s="26">
        <v>508</v>
      </c>
      <c r="T425" s="26">
        <v>203</v>
      </c>
      <c r="U425" s="26">
        <v>507</v>
      </c>
      <c r="V425" s="26">
        <v>225</v>
      </c>
      <c r="W425" s="26">
        <v>383</v>
      </c>
      <c r="X425" s="26">
        <v>173</v>
      </c>
      <c r="Y425" s="26">
        <v>280</v>
      </c>
      <c r="Z425" s="26">
        <v>133</v>
      </c>
      <c r="AA425" s="41">
        <v>2479</v>
      </c>
      <c r="AB425" s="41">
        <v>1090</v>
      </c>
      <c r="AC425" s="226"/>
      <c r="AD425" s="42" t="s">
        <v>73</v>
      </c>
      <c r="AE425" s="41">
        <v>166</v>
      </c>
      <c r="AF425" s="41">
        <v>167</v>
      </c>
      <c r="AG425" s="41">
        <v>166</v>
      </c>
      <c r="AH425" s="41">
        <v>160</v>
      </c>
      <c r="AI425" s="41">
        <v>160</v>
      </c>
      <c r="AJ425" s="41">
        <v>819</v>
      </c>
      <c r="AK425" s="26">
        <v>530</v>
      </c>
      <c r="AL425" s="26">
        <v>385</v>
      </c>
      <c r="AM425" s="26">
        <v>109</v>
      </c>
      <c r="AN425" s="26">
        <v>15</v>
      </c>
      <c r="AO425" s="26">
        <v>162</v>
      </c>
      <c r="AP425" s="226"/>
      <c r="AQ425" s="42" t="s">
        <v>73</v>
      </c>
      <c r="AR425" s="26">
        <v>228</v>
      </c>
      <c r="AS425" s="26">
        <v>1820</v>
      </c>
      <c r="AT425" s="26">
        <v>2225</v>
      </c>
      <c r="AU425" s="26">
        <v>1419</v>
      </c>
      <c r="AV425" s="26">
        <v>506</v>
      </c>
      <c r="AW425" s="26">
        <v>237</v>
      </c>
      <c r="AX425" s="26">
        <v>673</v>
      </c>
      <c r="AY425" s="26">
        <v>458</v>
      </c>
      <c r="AZ425" s="26">
        <v>449</v>
      </c>
      <c r="BA425" s="226"/>
      <c r="BB425" s="42" t="s">
        <v>73</v>
      </c>
      <c r="BC425" s="41">
        <v>485</v>
      </c>
      <c r="BD425" s="26">
        <v>341</v>
      </c>
      <c r="BE425" s="26">
        <v>67</v>
      </c>
      <c r="BF425" s="41">
        <v>45</v>
      </c>
      <c r="BG425" s="41">
        <v>26</v>
      </c>
      <c r="BH425" s="41">
        <v>530</v>
      </c>
      <c r="BI425" s="41">
        <v>367</v>
      </c>
      <c r="BJ425" s="226"/>
      <c r="BK425" s="42" t="s">
        <v>73</v>
      </c>
      <c r="BL425" s="41">
        <v>4431</v>
      </c>
      <c r="BM425" s="41">
        <v>1563</v>
      </c>
      <c r="BN425" s="41">
        <v>1955</v>
      </c>
      <c r="BO425" s="41">
        <v>4342</v>
      </c>
      <c r="BP425" s="41">
        <v>543</v>
      </c>
      <c r="BQ425" s="41">
        <v>3653</v>
      </c>
      <c r="BR425" s="41">
        <v>5988</v>
      </c>
      <c r="BS425" s="41">
        <v>3429</v>
      </c>
      <c r="BT425" s="41">
        <v>128</v>
      </c>
      <c r="BU425" s="41">
        <v>289</v>
      </c>
      <c r="BV425" s="41">
        <v>416</v>
      </c>
      <c r="BW425" s="41">
        <v>470</v>
      </c>
      <c r="BX425" s="79"/>
      <c r="BY425" s="80" t="s">
        <v>5</v>
      </c>
      <c r="BZ425" s="80" t="s">
        <v>2720</v>
      </c>
      <c r="CA425" s="78">
        <v>18749</v>
      </c>
    </row>
    <row r="426" spans="1:79">
      <c r="A426" s="226" t="s">
        <v>226</v>
      </c>
      <c r="B426" s="148" t="s">
        <v>90</v>
      </c>
      <c r="C426" s="71">
        <v>5876</v>
      </c>
      <c r="D426" s="71">
        <v>2841</v>
      </c>
      <c r="E426" s="71">
        <v>4514</v>
      </c>
      <c r="F426" s="71">
        <v>2139</v>
      </c>
      <c r="G426" s="71">
        <v>4282</v>
      </c>
      <c r="H426" s="71">
        <v>2043</v>
      </c>
      <c r="I426" s="71">
        <v>3362</v>
      </c>
      <c r="J426" s="71">
        <v>1619</v>
      </c>
      <c r="K426" s="71">
        <v>2641</v>
      </c>
      <c r="L426" s="71">
        <v>1332</v>
      </c>
      <c r="M426" s="146">
        <v>20675</v>
      </c>
      <c r="N426" s="146">
        <v>9974</v>
      </c>
      <c r="O426" s="226" t="s">
        <v>226</v>
      </c>
      <c r="P426" s="148" t="s">
        <v>90</v>
      </c>
      <c r="Q426" s="71">
        <v>1043</v>
      </c>
      <c r="R426" s="71">
        <v>478</v>
      </c>
      <c r="S426" s="71">
        <v>657</v>
      </c>
      <c r="T426" s="71">
        <v>289</v>
      </c>
      <c r="U426" s="71">
        <v>636</v>
      </c>
      <c r="V426" s="71">
        <v>266</v>
      </c>
      <c r="W426" s="71">
        <v>459</v>
      </c>
      <c r="X426" s="71">
        <v>201</v>
      </c>
      <c r="Y426" s="71">
        <v>296</v>
      </c>
      <c r="Z426" s="71">
        <v>137</v>
      </c>
      <c r="AA426" s="146">
        <v>3091</v>
      </c>
      <c r="AB426" s="146">
        <v>1371</v>
      </c>
      <c r="AC426" s="226" t="s">
        <v>226</v>
      </c>
      <c r="AD426" s="148" t="s">
        <v>90</v>
      </c>
      <c r="AE426" s="31">
        <v>161</v>
      </c>
      <c r="AF426" s="31">
        <v>155</v>
      </c>
      <c r="AG426" s="31">
        <v>155</v>
      </c>
      <c r="AH426" s="31">
        <v>158</v>
      </c>
      <c r="AI426" s="31">
        <v>153</v>
      </c>
      <c r="AJ426" s="146">
        <v>782</v>
      </c>
      <c r="AK426" s="125">
        <v>529</v>
      </c>
      <c r="AL426" s="71">
        <v>264</v>
      </c>
      <c r="AM426" s="71">
        <v>40</v>
      </c>
      <c r="AN426" s="71">
        <v>12</v>
      </c>
      <c r="AO426" s="71">
        <v>153</v>
      </c>
      <c r="AP426" s="226" t="s">
        <v>226</v>
      </c>
      <c r="AQ426" s="148" t="s">
        <v>90</v>
      </c>
      <c r="AR426" s="71">
        <v>55</v>
      </c>
      <c r="AS426" s="71">
        <v>1663</v>
      </c>
      <c r="AT426" s="71">
        <v>1515</v>
      </c>
      <c r="AU426" s="71">
        <v>1886</v>
      </c>
      <c r="AV426" s="71">
        <v>1140</v>
      </c>
      <c r="AW426" s="71">
        <v>175</v>
      </c>
      <c r="AX426" s="71">
        <v>617</v>
      </c>
      <c r="AY426" s="71">
        <v>469</v>
      </c>
      <c r="AZ426" s="71">
        <v>470</v>
      </c>
      <c r="BA426" s="226" t="s">
        <v>226</v>
      </c>
      <c r="BB426" s="148" t="s">
        <v>90</v>
      </c>
      <c r="BC426" s="152">
        <v>500</v>
      </c>
      <c r="BD426" s="71">
        <v>305</v>
      </c>
      <c r="BE426" s="71">
        <v>47</v>
      </c>
      <c r="BF426" s="152">
        <v>32</v>
      </c>
      <c r="BG426" s="32">
        <v>16</v>
      </c>
      <c r="BH426" s="152">
        <v>532</v>
      </c>
      <c r="BI426" s="152">
        <v>321</v>
      </c>
      <c r="BJ426" s="226" t="s">
        <v>226</v>
      </c>
      <c r="BK426" s="148" t="s">
        <v>90</v>
      </c>
      <c r="BL426" s="71">
        <v>4471</v>
      </c>
      <c r="BM426" s="71">
        <v>1405</v>
      </c>
      <c r="BN426" s="71">
        <v>1794</v>
      </c>
      <c r="BO426" s="71">
        <v>3792</v>
      </c>
      <c r="BP426" s="71">
        <v>448</v>
      </c>
      <c r="BQ426" s="71">
        <v>2836</v>
      </c>
      <c r="BR426" s="71">
        <v>4578</v>
      </c>
      <c r="BS426" s="71">
        <v>2895</v>
      </c>
      <c r="BT426" s="71">
        <v>163</v>
      </c>
      <c r="BU426" s="71">
        <v>226</v>
      </c>
      <c r="BV426" s="71">
        <v>353</v>
      </c>
      <c r="BW426" s="71">
        <v>421</v>
      </c>
      <c r="BX426" s="79"/>
      <c r="BY426" s="80" t="s">
        <v>226</v>
      </c>
      <c r="BZ426" s="80" t="s">
        <v>2721</v>
      </c>
      <c r="CA426" s="78">
        <v>21170</v>
      </c>
    </row>
    <row r="427" spans="1:79">
      <c r="A427" s="226"/>
      <c r="B427" s="148" t="s">
        <v>91</v>
      </c>
      <c r="C427" s="71">
        <v>0</v>
      </c>
      <c r="D427" s="71">
        <v>0</v>
      </c>
      <c r="E427" s="71">
        <v>0</v>
      </c>
      <c r="F427" s="71">
        <v>0</v>
      </c>
      <c r="G427" s="71">
        <v>0</v>
      </c>
      <c r="H427" s="71">
        <v>0</v>
      </c>
      <c r="I427" s="71">
        <v>0</v>
      </c>
      <c r="J427" s="71">
        <v>0</v>
      </c>
      <c r="K427" s="71">
        <v>0</v>
      </c>
      <c r="L427" s="71">
        <v>0</v>
      </c>
      <c r="M427" s="146">
        <v>0</v>
      </c>
      <c r="N427" s="146">
        <v>0</v>
      </c>
      <c r="O427" s="226"/>
      <c r="P427" s="148" t="s">
        <v>91</v>
      </c>
      <c r="Q427" s="71">
        <v>0</v>
      </c>
      <c r="R427" s="71">
        <v>0</v>
      </c>
      <c r="S427" s="71">
        <v>0</v>
      </c>
      <c r="T427" s="71">
        <v>0</v>
      </c>
      <c r="U427" s="71">
        <v>0</v>
      </c>
      <c r="V427" s="71">
        <v>0</v>
      </c>
      <c r="W427" s="71">
        <v>0</v>
      </c>
      <c r="X427" s="71">
        <v>0</v>
      </c>
      <c r="Y427" s="71">
        <v>0</v>
      </c>
      <c r="Z427" s="71">
        <v>0</v>
      </c>
      <c r="AA427" s="146">
        <v>0</v>
      </c>
      <c r="AB427" s="146">
        <v>0</v>
      </c>
      <c r="AC427" s="226"/>
      <c r="AD427" s="148" t="s">
        <v>91</v>
      </c>
      <c r="AE427" s="31">
        <v>0</v>
      </c>
      <c r="AF427" s="31">
        <v>0</v>
      </c>
      <c r="AG427" s="31">
        <v>0</v>
      </c>
      <c r="AH427" s="31">
        <v>0</v>
      </c>
      <c r="AI427" s="31">
        <v>0</v>
      </c>
      <c r="AJ427" s="146">
        <v>0</v>
      </c>
      <c r="AK427" s="125">
        <v>0</v>
      </c>
      <c r="AL427" s="71">
        <v>0</v>
      </c>
      <c r="AM427" s="71">
        <v>0</v>
      </c>
      <c r="AN427" s="71">
        <v>0</v>
      </c>
      <c r="AO427" s="71">
        <v>0</v>
      </c>
      <c r="AP427" s="226"/>
      <c r="AQ427" s="148" t="s">
        <v>91</v>
      </c>
      <c r="AR427" s="71">
        <v>0</v>
      </c>
      <c r="AS427" s="71">
        <v>0</v>
      </c>
      <c r="AT427" s="71">
        <v>0</v>
      </c>
      <c r="AU427" s="71">
        <v>0</v>
      </c>
      <c r="AV427" s="71">
        <v>0</v>
      </c>
      <c r="AW427" s="71">
        <v>0</v>
      </c>
      <c r="AX427" s="71">
        <v>0</v>
      </c>
      <c r="AY427" s="71">
        <v>0</v>
      </c>
      <c r="AZ427" s="71">
        <v>0</v>
      </c>
      <c r="BA427" s="226"/>
      <c r="BB427" s="148" t="s">
        <v>91</v>
      </c>
      <c r="BC427" s="152">
        <v>0</v>
      </c>
      <c r="BD427" s="71">
        <v>0</v>
      </c>
      <c r="BE427" s="71">
        <v>0</v>
      </c>
      <c r="BF427" s="152">
        <v>0</v>
      </c>
      <c r="BG427" s="32">
        <v>0</v>
      </c>
      <c r="BH427" s="152">
        <v>0</v>
      </c>
      <c r="BI427" s="152">
        <v>0</v>
      </c>
      <c r="BJ427" s="226"/>
      <c r="BK427" s="148" t="s">
        <v>91</v>
      </c>
      <c r="BL427" s="71">
        <v>0</v>
      </c>
      <c r="BM427" s="71">
        <v>0</v>
      </c>
      <c r="BN427" s="71">
        <v>0</v>
      </c>
      <c r="BO427" s="71">
        <v>0</v>
      </c>
      <c r="BP427" s="71">
        <v>0</v>
      </c>
      <c r="BQ427" s="71">
        <v>0</v>
      </c>
      <c r="BR427" s="71">
        <v>0</v>
      </c>
      <c r="BS427" s="71">
        <v>0</v>
      </c>
      <c r="BT427" s="71">
        <v>0</v>
      </c>
      <c r="BU427" s="71">
        <v>0</v>
      </c>
      <c r="BV427" s="71">
        <v>0</v>
      </c>
      <c r="BW427" s="71">
        <v>0</v>
      </c>
      <c r="BX427" s="79"/>
      <c r="BY427" s="80" t="s">
        <v>226</v>
      </c>
      <c r="BZ427" s="80" t="s">
        <v>2722</v>
      </c>
      <c r="CA427" s="78">
        <v>0</v>
      </c>
    </row>
    <row r="428" spans="1:79">
      <c r="A428" s="226"/>
      <c r="B428" s="25" t="s">
        <v>73</v>
      </c>
      <c r="C428" s="26">
        <v>5876</v>
      </c>
      <c r="D428" s="26">
        <v>2841</v>
      </c>
      <c r="E428" s="26">
        <v>4514</v>
      </c>
      <c r="F428" s="26">
        <v>2139</v>
      </c>
      <c r="G428" s="26">
        <v>4282</v>
      </c>
      <c r="H428" s="26">
        <v>2043</v>
      </c>
      <c r="I428" s="26">
        <v>3362</v>
      </c>
      <c r="J428" s="26">
        <v>1619</v>
      </c>
      <c r="K428" s="26">
        <v>2641</v>
      </c>
      <c r="L428" s="26">
        <v>1332</v>
      </c>
      <c r="M428" s="41">
        <v>20675</v>
      </c>
      <c r="N428" s="41">
        <v>9974</v>
      </c>
      <c r="O428" s="226"/>
      <c r="P428" s="42" t="s">
        <v>73</v>
      </c>
      <c r="Q428" s="26">
        <v>1043</v>
      </c>
      <c r="R428" s="26">
        <v>478</v>
      </c>
      <c r="S428" s="26">
        <v>657</v>
      </c>
      <c r="T428" s="26">
        <v>289</v>
      </c>
      <c r="U428" s="26">
        <v>636</v>
      </c>
      <c r="V428" s="26">
        <v>266</v>
      </c>
      <c r="W428" s="26">
        <v>459</v>
      </c>
      <c r="X428" s="26">
        <v>201</v>
      </c>
      <c r="Y428" s="26">
        <v>296</v>
      </c>
      <c r="Z428" s="26">
        <v>137</v>
      </c>
      <c r="AA428" s="41">
        <v>3091</v>
      </c>
      <c r="AB428" s="41">
        <v>1371</v>
      </c>
      <c r="AC428" s="226"/>
      <c r="AD428" s="42" t="s">
        <v>73</v>
      </c>
      <c r="AE428" s="41">
        <v>161</v>
      </c>
      <c r="AF428" s="41">
        <v>155</v>
      </c>
      <c r="AG428" s="41">
        <v>155</v>
      </c>
      <c r="AH428" s="41">
        <v>158</v>
      </c>
      <c r="AI428" s="41">
        <v>153</v>
      </c>
      <c r="AJ428" s="41">
        <v>782</v>
      </c>
      <c r="AK428" s="26">
        <v>529</v>
      </c>
      <c r="AL428" s="26">
        <v>264</v>
      </c>
      <c r="AM428" s="26">
        <v>40</v>
      </c>
      <c r="AN428" s="26">
        <v>12</v>
      </c>
      <c r="AO428" s="26">
        <v>153</v>
      </c>
      <c r="AP428" s="226"/>
      <c r="AQ428" s="42" t="s">
        <v>73</v>
      </c>
      <c r="AR428" s="26">
        <v>55</v>
      </c>
      <c r="AS428" s="26">
        <v>1663</v>
      </c>
      <c r="AT428" s="26">
        <v>1515</v>
      </c>
      <c r="AU428" s="26">
        <v>1886</v>
      </c>
      <c r="AV428" s="26">
        <v>1140</v>
      </c>
      <c r="AW428" s="26">
        <v>175</v>
      </c>
      <c r="AX428" s="26">
        <v>617</v>
      </c>
      <c r="AY428" s="26">
        <v>469</v>
      </c>
      <c r="AZ428" s="26">
        <v>470</v>
      </c>
      <c r="BA428" s="226"/>
      <c r="BB428" s="42" t="s">
        <v>73</v>
      </c>
      <c r="BC428" s="41">
        <v>500</v>
      </c>
      <c r="BD428" s="26">
        <v>305</v>
      </c>
      <c r="BE428" s="26">
        <v>47</v>
      </c>
      <c r="BF428" s="41">
        <v>32</v>
      </c>
      <c r="BG428" s="41">
        <v>16</v>
      </c>
      <c r="BH428" s="41">
        <v>532</v>
      </c>
      <c r="BI428" s="41">
        <v>321</v>
      </c>
      <c r="BJ428" s="226"/>
      <c r="BK428" s="42" t="s">
        <v>73</v>
      </c>
      <c r="BL428" s="41">
        <v>4471</v>
      </c>
      <c r="BM428" s="41">
        <v>1405</v>
      </c>
      <c r="BN428" s="41">
        <v>1794</v>
      </c>
      <c r="BO428" s="41">
        <v>3792</v>
      </c>
      <c r="BP428" s="41">
        <v>448</v>
      </c>
      <c r="BQ428" s="41">
        <v>2836</v>
      </c>
      <c r="BR428" s="41">
        <v>4578</v>
      </c>
      <c r="BS428" s="41">
        <v>2895</v>
      </c>
      <c r="BT428" s="41">
        <v>163</v>
      </c>
      <c r="BU428" s="41">
        <v>226</v>
      </c>
      <c r="BV428" s="41">
        <v>353</v>
      </c>
      <c r="BW428" s="41">
        <v>421</v>
      </c>
      <c r="BX428" s="79"/>
      <c r="BY428" s="80" t="s">
        <v>226</v>
      </c>
      <c r="BZ428" s="80" t="s">
        <v>2723</v>
      </c>
      <c r="CA428" s="78">
        <v>21170</v>
      </c>
    </row>
    <row r="429" spans="1:79">
      <c r="A429" s="226" t="s">
        <v>227</v>
      </c>
      <c r="B429" s="148" t="s">
        <v>90</v>
      </c>
      <c r="C429" s="71">
        <v>0</v>
      </c>
      <c r="D429" s="71">
        <v>0</v>
      </c>
      <c r="E429" s="71">
        <v>0</v>
      </c>
      <c r="F429" s="71">
        <v>0</v>
      </c>
      <c r="G429" s="71">
        <v>0</v>
      </c>
      <c r="H429" s="71">
        <v>0</v>
      </c>
      <c r="I429" s="71">
        <v>0</v>
      </c>
      <c r="J429" s="71">
        <v>0</v>
      </c>
      <c r="K429" s="71">
        <v>0</v>
      </c>
      <c r="L429" s="71">
        <v>0</v>
      </c>
      <c r="M429" s="146">
        <v>0</v>
      </c>
      <c r="N429" s="146">
        <v>0</v>
      </c>
      <c r="O429" s="226" t="s">
        <v>227</v>
      </c>
      <c r="P429" s="148" t="s">
        <v>90</v>
      </c>
      <c r="Q429" s="71">
        <v>0</v>
      </c>
      <c r="R429" s="71">
        <v>0</v>
      </c>
      <c r="S429" s="71">
        <v>0</v>
      </c>
      <c r="T429" s="71">
        <v>0</v>
      </c>
      <c r="U429" s="71">
        <v>0</v>
      </c>
      <c r="V429" s="71">
        <v>0</v>
      </c>
      <c r="W429" s="71">
        <v>0</v>
      </c>
      <c r="X429" s="71">
        <v>0</v>
      </c>
      <c r="Y429" s="71">
        <v>0</v>
      </c>
      <c r="Z429" s="71">
        <v>0</v>
      </c>
      <c r="AA429" s="146">
        <v>0</v>
      </c>
      <c r="AB429" s="146">
        <v>0</v>
      </c>
      <c r="AC429" s="226" t="s">
        <v>227</v>
      </c>
      <c r="AD429" s="148" t="s">
        <v>90</v>
      </c>
      <c r="AE429" s="31">
        <v>0</v>
      </c>
      <c r="AF429" s="31">
        <v>0</v>
      </c>
      <c r="AG429" s="31">
        <v>0</v>
      </c>
      <c r="AH429" s="31">
        <v>0</v>
      </c>
      <c r="AI429" s="31">
        <v>0</v>
      </c>
      <c r="AJ429" s="146">
        <v>0</v>
      </c>
      <c r="AK429" s="125">
        <v>0</v>
      </c>
      <c r="AL429" s="71">
        <v>0</v>
      </c>
      <c r="AM429" s="71">
        <v>0</v>
      </c>
      <c r="AN429" s="71">
        <v>0</v>
      </c>
      <c r="AO429" s="71">
        <v>0</v>
      </c>
      <c r="AP429" s="226" t="s">
        <v>227</v>
      </c>
      <c r="AQ429" s="148" t="s">
        <v>90</v>
      </c>
      <c r="AR429" s="71">
        <v>0</v>
      </c>
      <c r="AS429" s="71">
        <v>0</v>
      </c>
      <c r="AT429" s="71">
        <v>0</v>
      </c>
      <c r="AU429" s="71">
        <v>0</v>
      </c>
      <c r="AV429" s="71">
        <v>0</v>
      </c>
      <c r="AW429" s="71">
        <v>0</v>
      </c>
      <c r="AX429" s="71">
        <v>0</v>
      </c>
      <c r="AY429" s="71">
        <v>0</v>
      </c>
      <c r="AZ429" s="71">
        <v>0</v>
      </c>
      <c r="BA429" s="226" t="s">
        <v>227</v>
      </c>
      <c r="BB429" s="148" t="s">
        <v>90</v>
      </c>
      <c r="BC429" s="152">
        <v>0</v>
      </c>
      <c r="BD429" s="71">
        <v>0</v>
      </c>
      <c r="BE429" s="71">
        <v>0</v>
      </c>
      <c r="BF429" s="152">
        <v>0</v>
      </c>
      <c r="BG429" s="32">
        <v>0</v>
      </c>
      <c r="BH429" s="152">
        <v>0</v>
      </c>
      <c r="BI429" s="152">
        <v>0</v>
      </c>
      <c r="BJ429" s="226" t="s">
        <v>227</v>
      </c>
      <c r="BK429" s="148" t="s">
        <v>90</v>
      </c>
      <c r="BL429" s="71">
        <v>0</v>
      </c>
      <c r="BM429" s="71">
        <v>0</v>
      </c>
      <c r="BN429" s="71">
        <v>0</v>
      </c>
      <c r="BO429" s="71">
        <v>0</v>
      </c>
      <c r="BP429" s="71">
        <v>0</v>
      </c>
      <c r="BQ429" s="71">
        <v>0</v>
      </c>
      <c r="BR429" s="71">
        <v>0</v>
      </c>
      <c r="BS429" s="71">
        <v>0</v>
      </c>
      <c r="BT429" s="71">
        <v>0</v>
      </c>
      <c r="BU429" s="71">
        <v>0</v>
      </c>
      <c r="BV429" s="71">
        <v>0</v>
      </c>
      <c r="BW429" s="71">
        <v>0</v>
      </c>
      <c r="BX429" s="79"/>
      <c r="BY429" s="80" t="s">
        <v>227</v>
      </c>
      <c r="BZ429" s="80" t="s">
        <v>2724</v>
      </c>
      <c r="CA429" s="78">
        <v>0</v>
      </c>
    </row>
    <row r="430" spans="1:79">
      <c r="A430" s="226"/>
      <c r="B430" s="148" t="s">
        <v>91</v>
      </c>
      <c r="C430" s="71">
        <v>4897</v>
      </c>
      <c r="D430" s="71">
        <v>2445</v>
      </c>
      <c r="E430" s="71">
        <v>4677</v>
      </c>
      <c r="F430" s="71">
        <v>2287</v>
      </c>
      <c r="G430" s="71">
        <v>4500</v>
      </c>
      <c r="H430" s="71">
        <v>2151</v>
      </c>
      <c r="I430" s="71">
        <v>4141</v>
      </c>
      <c r="J430" s="71">
        <v>2038</v>
      </c>
      <c r="K430" s="71">
        <v>3751</v>
      </c>
      <c r="L430" s="71">
        <v>1884</v>
      </c>
      <c r="M430" s="146">
        <v>21966</v>
      </c>
      <c r="N430" s="146">
        <v>10805</v>
      </c>
      <c r="O430" s="226"/>
      <c r="P430" s="148" t="s">
        <v>91</v>
      </c>
      <c r="Q430" s="71">
        <v>314</v>
      </c>
      <c r="R430" s="71">
        <v>145</v>
      </c>
      <c r="S430" s="71">
        <v>288</v>
      </c>
      <c r="T430" s="71">
        <v>117</v>
      </c>
      <c r="U430" s="71">
        <v>300</v>
      </c>
      <c r="V430" s="71">
        <v>117</v>
      </c>
      <c r="W430" s="71">
        <v>282</v>
      </c>
      <c r="X430" s="71">
        <v>119</v>
      </c>
      <c r="Y430" s="71">
        <v>169</v>
      </c>
      <c r="Z430" s="71">
        <v>79</v>
      </c>
      <c r="AA430" s="146">
        <v>1353</v>
      </c>
      <c r="AB430" s="146">
        <v>577</v>
      </c>
      <c r="AC430" s="226"/>
      <c r="AD430" s="148" t="s">
        <v>91</v>
      </c>
      <c r="AE430" s="31">
        <v>197</v>
      </c>
      <c r="AF430" s="31">
        <v>202</v>
      </c>
      <c r="AG430" s="31">
        <v>190</v>
      </c>
      <c r="AH430" s="31">
        <v>186</v>
      </c>
      <c r="AI430" s="31">
        <v>177</v>
      </c>
      <c r="AJ430" s="146">
        <v>952</v>
      </c>
      <c r="AK430" s="125">
        <v>806</v>
      </c>
      <c r="AL430" s="71">
        <v>784</v>
      </c>
      <c r="AM430" s="71">
        <v>693</v>
      </c>
      <c r="AN430" s="71">
        <v>27</v>
      </c>
      <c r="AO430" s="71">
        <v>156</v>
      </c>
      <c r="AP430" s="226"/>
      <c r="AQ430" s="148" t="s">
        <v>91</v>
      </c>
      <c r="AR430" s="71">
        <v>609</v>
      </c>
      <c r="AS430" s="71">
        <v>6588</v>
      </c>
      <c r="AT430" s="71">
        <v>2549</v>
      </c>
      <c r="AU430" s="71">
        <v>622</v>
      </c>
      <c r="AV430" s="71">
        <v>100</v>
      </c>
      <c r="AW430" s="71">
        <v>600</v>
      </c>
      <c r="AX430" s="71">
        <v>871</v>
      </c>
      <c r="AY430" s="71">
        <v>751</v>
      </c>
      <c r="AZ430" s="71">
        <v>739</v>
      </c>
      <c r="BA430" s="226"/>
      <c r="BB430" s="148" t="s">
        <v>91</v>
      </c>
      <c r="BC430" s="152">
        <v>819</v>
      </c>
      <c r="BD430" s="71">
        <v>744</v>
      </c>
      <c r="BE430" s="71">
        <v>170</v>
      </c>
      <c r="BF430" s="152">
        <v>266</v>
      </c>
      <c r="BG430" s="32">
        <v>155</v>
      </c>
      <c r="BH430" s="152">
        <v>1085</v>
      </c>
      <c r="BI430" s="152">
        <v>899</v>
      </c>
      <c r="BJ430" s="226"/>
      <c r="BK430" s="148" t="s">
        <v>91</v>
      </c>
      <c r="BL430" s="71">
        <v>4883</v>
      </c>
      <c r="BM430" s="71">
        <v>1529</v>
      </c>
      <c r="BN430" s="71">
        <v>2563</v>
      </c>
      <c r="BO430" s="71">
        <v>4248</v>
      </c>
      <c r="BP430" s="71">
        <v>1154</v>
      </c>
      <c r="BQ430" s="71">
        <v>2341</v>
      </c>
      <c r="BR430" s="71">
        <v>4201</v>
      </c>
      <c r="BS430" s="71">
        <v>2324</v>
      </c>
      <c r="BT430" s="71">
        <v>554</v>
      </c>
      <c r="BU430" s="71">
        <v>460</v>
      </c>
      <c r="BV430" s="71">
        <v>426</v>
      </c>
      <c r="BW430" s="71">
        <v>2071</v>
      </c>
      <c r="BX430" s="79"/>
      <c r="BY430" s="80" t="s">
        <v>227</v>
      </c>
      <c r="BZ430" s="80" t="s">
        <v>2725</v>
      </c>
      <c r="CA430" s="78">
        <v>24420</v>
      </c>
    </row>
    <row r="431" spans="1:79">
      <c r="A431" s="226"/>
      <c r="B431" s="25" t="s">
        <v>73</v>
      </c>
      <c r="C431" s="26">
        <v>4897</v>
      </c>
      <c r="D431" s="26">
        <v>2445</v>
      </c>
      <c r="E431" s="26">
        <v>4677</v>
      </c>
      <c r="F431" s="26">
        <v>2287</v>
      </c>
      <c r="G431" s="26">
        <v>4500</v>
      </c>
      <c r="H431" s="26">
        <v>2151</v>
      </c>
      <c r="I431" s="26">
        <v>4141</v>
      </c>
      <c r="J431" s="26">
        <v>2038</v>
      </c>
      <c r="K431" s="26">
        <v>3751</v>
      </c>
      <c r="L431" s="26">
        <v>1884</v>
      </c>
      <c r="M431" s="41">
        <v>21966</v>
      </c>
      <c r="N431" s="41">
        <v>10805</v>
      </c>
      <c r="O431" s="226"/>
      <c r="P431" s="42" t="s">
        <v>73</v>
      </c>
      <c r="Q431" s="26">
        <v>314</v>
      </c>
      <c r="R431" s="26">
        <v>145</v>
      </c>
      <c r="S431" s="26">
        <v>288</v>
      </c>
      <c r="T431" s="26">
        <v>117</v>
      </c>
      <c r="U431" s="26">
        <v>300</v>
      </c>
      <c r="V431" s="26">
        <v>117</v>
      </c>
      <c r="W431" s="26">
        <v>282</v>
      </c>
      <c r="X431" s="26">
        <v>119</v>
      </c>
      <c r="Y431" s="26">
        <v>169</v>
      </c>
      <c r="Z431" s="26">
        <v>79</v>
      </c>
      <c r="AA431" s="41">
        <v>1353</v>
      </c>
      <c r="AB431" s="41">
        <v>577</v>
      </c>
      <c r="AC431" s="226"/>
      <c r="AD431" s="42" t="s">
        <v>73</v>
      </c>
      <c r="AE431" s="41">
        <v>197</v>
      </c>
      <c r="AF431" s="41">
        <v>202</v>
      </c>
      <c r="AG431" s="41">
        <v>190</v>
      </c>
      <c r="AH431" s="41">
        <v>186</v>
      </c>
      <c r="AI431" s="41">
        <v>177</v>
      </c>
      <c r="AJ431" s="41">
        <v>952</v>
      </c>
      <c r="AK431" s="26">
        <v>806</v>
      </c>
      <c r="AL431" s="26">
        <v>784</v>
      </c>
      <c r="AM431" s="26">
        <v>693</v>
      </c>
      <c r="AN431" s="26">
        <v>27</v>
      </c>
      <c r="AO431" s="26">
        <v>156</v>
      </c>
      <c r="AP431" s="226"/>
      <c r="AQ431" s="42" t="s">
        <v>73</v>
      </c>
      <c r="AR431" s="26">
        <v>609</v>
      </c>
      <c r="AS431" s="26">
        <v>6588</v>
      </c>
      <c r="AT431" s="26">
        <v>2549</v>
      </c>
      <c r="AU431" s="26">
        <v>622</v>
      </c>
      <c r="AV431" s="26">
        <v>100</v>
      </c>
      <c r="AW431" s="26">
        <v>600</v>
      </c>
      <c r="AX431" s="26">
        <v>871</v>
      </c>
      <c r="AY431" s="26">
        <v>751</v>
      </c>
      <c r="AZ431" s="26">
        <v>739</v>
      </c>
      <c r="BA431" s="226"/>
      <c r="BB431" s="42" t="s">
        <v>73</v>
      </c>
      <c r="BC431" s="41">
        <v>819</v>
      </c>
      <c r="BD431" s="26">
        <v>744</v>
      </c>
      <c r="BE431" s="26">
        <v>170</v>
      </c>
      <c r="BF431" s="41">
        <v>266</v>
      </c>
      <c r="BG431" s="41">
        <v>155</v>
      </c>
      <c r="BH431" s="41">
        <v>1085</v>
      </c>
      <c r="BI431" s="41">
        <v>899</v>
      </c>
      <c r="BJ431" s="226"/>
      <c r="BK431" s="42" t="s">
        <v>73</v>
      </c>
      <c r="BL431" s="41">
        <v>4883</v>
      </c>
      <c r="BM431" s="41">
        <v>1529</v>
      </c>
      <c r="BN431" s="41">
        <v>2563</v>
      </c>
      <c r="BO431" s="41">
        <v>4248</v>
      </c>
      <c r="BP431" s="41">
        <v>1154</v>
      </c>
      <c r="BQ431" s="41">
        <v>2341</v>
      </c>
      <c r="BR431" s="41">
        <v>4201</v>
      </c>
      <c r="BS431" s="41">
        <v>2324</v>
      </c>
      <c r="BT431" s="41">
        <v>554</v>
      </c>
      <c r="BU431" s="41">
        <v>460</v>
      </c>
      <c r="BV431" s="41">
        <v>426</v>
      </c>
      <c r="BW431" s="41">
        <v>2071</v>
      </c>
      <c r="BX431" s="79"/>
      <c r="BY431" s="80" t="s">
        <v>227</v>
      </c>
      <c r="BZ431" s="80" t="s">
        <v>2726</v>
      </c>
      <c r="CA431" s="78">
        <v>24420</v>
      </c>
    </row>
    <row r="432" spans="1:79">
      <c r="A432" s="226" t="s">
        <v>228</v>
      </c>
      <c r="B432" s="148" t="s">
        <v>90</v>
      </c>
      <c r="C432" s="71">
        <v>7948</v>
      </c>
      <c r="D432" s="71">
        <v>3852</v>
      </c>
      <c r="E432" s="71">
        <v>6501</v>
      </c>
      <c r="F432" s="71">
        <v>3112</v>
      </c>
      <c r="G432" s="71">
        <v>5867</v>
      </c>
      <c r="H432" s="71">
        <v>2814</v>
      </c>
      <c r="I432" s="71">
        <v>4687</v>
      </c>
      <c r="J432" s="71">
        <v>2357</v>
      </c>
      <c r="K432" s="71">
        <v>3964</v>
      </c>
      <c r="L432" s="71">
        <v>2047</v>
      </c>
      <c r="M432" s="146">
        <v>28967</v>
      </c>
      <c r="N432" s="146">
        <v>14182</v>
      </c>
      <c r="O432" s="226" t="s">
        <v>228</v>
      </c>
      <c r="P432" s="148" t="s">
        <v>90</v>
      </c>
      <c r="Q432" s="71">
        <v>1151</v>
      </c>
      <c r="R432" s="71">
        <v>518</v>
      </c>
      <c r="S432" s="71">
        <v>696</v>
      </c>
      <c r="T432" s="71">
        <v>308</v>
      </c>
      <c r="U432" s="71">
        <v>669</v>
      </c>
      <c r="V432" s="71">
        <v>285</v>
      </c>
      <c r="W432" s="71">
        <v>420</v>
      </c>
      <c r="X432" s="71">
        <v>211</v>
      </c>
      <c r="Y432" s="71">
        <v>377</v>
      </c>
      <c r="Z432" s="71">
        <v>194</v>
      </c>
      <c r="AA432" s="146">
        <v>3313</v>
      </c>
      <c r="AB432" s="146">
        <v>1516</v>
      </c>
      <c r="AC432" s="226" t="s">
        <v>228</v>
      </c>
      <c r="AD432" s="148" t="s">
        <v>90</v>
      </c>
      <c r="AE432" s="31">
        <v>234</v>
      </c>
      <c r="AF432" s="31">
        <v>224</v>
      </c>
      <c r="AG432" s="31">
        <v>220</v>
      </c>
      <c r="AH432" s="31">
        <v>216</v>
      </c>
      <c r="AI432" s="31">
        <v>216</v>
      </c>
      <c r="AJ432" s="146">
        <v>1110</v>
      </c>
      <c r="AK432" s="125">
        <v>781</v>
      </c>
      <c r="AL432" s="71">
        <v>650</v>
      </c>
      <c r="AM432" s="71">
        <v>84</v>
      </c>
      <c r="AN432" s="71">
        <v>20</v>
      </c>
      <c r="AO432" s="71">
        <v>215</v>
      </c>
      <c r="AP432" s="226" t="s">
        <v>228</v>
      </c>
      <c r="AQ432" s="148" t="s">
        <v>90</v>
      </c>
      <c r="AR432" s="71">
        <v>74</v>
      </c>
      <c r="AS432" s="71">
        <v>4083</v>
      </c>
      <c r="AT432" s="71">
        <v>2307</v>
      </c>
      <c r="AU432" s="71">
        <v>2391</v>
      </c>
      <c r="AV432" s="71">
        <v>822</v>
      </c>
      <c r="AW432" s="71">
        <v>387</v>
      </c>
      <c r="AX432" s="71">
        <v>894</v>
      </c>
      <c r="AY432" s="71">
        <v>644</v>
      </c>
      <c r="AZ432" s="71">
        <v>620</v>
      </c>
      <c r="BA432" s="226" t="s">
        <v>228</v>
      </c>
      <c r="BB432" s="148" t="s">
        <v>90</v>
      </c>
      <c r="BC432" s="152">
        <v>678</v>
      </c>
      <c r="BD432" s="71">
        <v>439</v>
      </c>
      <c r="BE432" s="71">
        <v>40</v>
      </c>
      <c r="BF432" s="152">
        <v>41</v>
      </c>
      <c r="BG432" s="32">
        <v>25</v>
      </c>
      <c r="BH432" s="152">
        <v>719</v>
      </c>
      <c r="BI432" s="152">
        <v>464</v>
      </c>
      <c r="BJ432" s="226" t="s">
        <v>228</v>
      </c>
      <c r="BK432" s="148" t="s">
        <v>90</v>
      </c>
      <c r="BL432" s="71">
        <v>4128</v>
      </c>
      <c r="BM432" s="71">
        <v>1459</v>
      </c>
      <c r="BN432" s="71">
        <v>1811</v>
      </c>
      <c r="BO432" s="71">
        <v>3051</v>
      </c>
      <c r="BP432" s="71">
        <v>599</v>
      </c>
      <c r="BQ432" s="71">
        <v>2440</v>
      </c>
      <c r="BR432" s="71">
        <v>3600</v>
      </c>
      <c r="BS432" s="71">
        <v>2456</v>
      </c>
      <c r="BT432" s="71">
        <v>187</v>
      </c>
      <c r="BU432" s="71">
        <v>517</v>
      </c>
      <c r="BV432" s="71">
        <v>255</v>
      </c>
      <c r="BW432" s="71">
        <v>641</v>
      </c>
      <c r="BX432" s="79"/>
      <c r="BY432" s="80" t="s">
        <v>228</v>
      </c>
      <c r="BZ432" s="80" t="s">
        <v>2727</v>
      </c>
      <c r="CA432" s="78">
        <v>28835</v>
      </c>
    </row>
    <row r="433" spans="1:79">
      <c r="A433" s="226"/>
      <c r="B433" s="148" t="s">
        <v>91</v>
      </c>
      <c r="C433" s="71">
        <v>0</v>
      </c>
      <c r="D433" s="71">
        <v>0</v>
      </c>
      <c r="E433" s="71">
        <v>0</v>
      </c>
      <c r="F433" s="71">
        <v>0</v>
      </c>
      <c r="G433" s="71">
        <v>0</v>
      </c>
      <c r="H433" s="71">
        <v>0</v>
      </c>
      <c r="I433" s="71">
        <v>0</v>
      </c>
      <c r="J433" s="71">
        <v>0</v>
      </c>
      <c r="K433" s="71">
        <v>0</v>
      </c>
      <c r="L433" s="71">
        <v>0</v>
      </c>
      <c r="M433" s="146">
        <v>0</v>
      </c>
      <c r="N433" s="146">
        <v>0</v>
      </c>
      <c r="O433" s="226"/>
      <c r="P433" s="148" t="s">
        <v>91</v>
      </c>
      <c r="Q433" s="71">
        <v>0</v>
      </c>
      <c r="R433" s="71">
        <v>0</v>
      </c>
      <c r="S433" s="71">
        <v>0</v>
      </c>
      <c r="T433" s="71">
        <v>0</v>
      </c>
      <c r="U433" s="71">
        <v>0</v>
      </c>
      <c r="V433" s="71">
        <v>0</v>
      </c>
      <c r="W433" s="71">
        <v>0</v>
      </c>
      <c r="X433" s="71">
        <v>0</v>
      </c>
      <c r="Y433" s="71">
        <v>0</v>
      </c>
      <c r="Z433" s="71">
        <v>0</v>
      </c>
      <c r="AA433" s="146">
        <v>0</v>
      </c>
      <c r="AB433" s="146">
        <v>0</v>
      </c>
      <c r="AC433" s="226"/>
      <c r="AD433" s="148" t="s">
        <v>91</v>
      </c>
      <c r="AE433" s="31">
        <v>0</v>
      </c>
      <c r="AF433" s="31">
        <v>0</v>
      </c>
      <c r="AG433" s="31">
        <v>0</v>
      </c>
      <c r="AH433" s="31">
        <v>0</v>
      </c>
      <c r="AI433" s="31">
        <v>0</v>
      </c>
      <c r="AJ433" s="146">
        <v>0</v>
      </c>
      <c r="AK433" s="125">
        <v>0</v>
      </c>
      <c r="AL433" s="71">
        <v>0</v>
      </c>
      <c r="AM433" s="71">
        <v>0</v>
      </c>
      <c r="AN433" s="71">
        <v>0</v>
      </c>
      <c r="AO433" s="71">
        <v>0</v>
      </c>
      <c r="AP433" s="226"/>
      <c r="AQ433" s="148" t="s">
        <v>91</v>
      </c>
      <c r="AR433" s="71">
        <v>0</v>
      </c>
      <c r="AS433" s="71">
        <v>0</v>
      </c>
      <c r="AT433" s="71">
        <v>0</v>
      </c>
      <c r="AU433" s="71">
        <v>0</v>
      </c>
      <c r="AV433" s="71">
        <v>0</v>
      </c>
      <c r="AW433" s="71">
        <v>0</v>
      </c>
      <c r="AX433" s="71">
        <v>0</v>
      </c>
      <c r="AY433" s="71">
        <v>0</v>
      </c>
      <c r="AZ433" s="71">
        <v>0</v>
      </c>
      <c r="BA433" s="226"/>
      <c r="BB433" s="148" t="s">
        <v>91</v>
      </c>
      <c r="BC433" s="152">
        <v>0</v>
      </c>
      <c r="BD433" s="71">
        <v>0</v>
      </c>
      <c r="BE433" s="71">
        <v>0</v>
      </c>
      <c r="BF433" s="152">
        <v>0</v>
      </c>
      <c r="BG433" s="32">
        <v>0</v>
      </c>
      <c r="BH433" s="152">
        <v>0</v>
      </c>
      <c r="BI433" s="152">
        <v>0</v>
      </c>
      <c r="BJ433" s="226"/>
      <c r="BK433" s="148" t="s">
        <v>91</v>
      </c>
      <c r="BL433" s="71">
        <v>0</v>
      </c>
      <c r="BM433" s="71">
        <v>0</v>
      </c>
      <c r="BN433" s="71">
        <v>0</v>
      </c>
      <c r="BO433" s="71">
        <v>0</v>
      </c>
      <c r="BP433" s="71">
        <v>0</v>
      </c>
      <c r="BQ433" s="71">
        <v>0</v>
      </c>
      <c r="BR433" s="71">
        <v>0</v>
      </c>
      <c r="BS433" s="71">
        <v>0</v>
      </c>
      <c r="BT433" s="71">
        <v>0</v>
      </c>
      <c r="BU433" s="71">
        <v>0</v>
      </c>
      <c r="BV433" s="71">
        <v>0</v>
      </c>
      <c r="BW433" s="71">
        <v>0</v>
      </c>
      <c r="BX433" s="79"/>
      <c r="BY433" s="80" t="s">
        <v>228</v>
      </c>
      <c r="BZ433" s="80" t="s">
        <v>2728</v>
      </c>
      <c r="CA433" s="78">
        <v>0</v>
      </c>
    </row>
    <row r="434" spans="1:79">
      <c r="A434" s="226"/>
      <c r="B434" s="25" t="s">
        <v>73</v>
      </c>
      <c r="C434" s="26">
        <v>7948</v>
      </c>
      <c r="D434" s="26">
        <v>3852</v>
      </c>
      <c r="E434" s="26">
        <v>6501</v>
      </c>
      <c r="F434" s="26">
        <v>3112</v>
      </c>
      <c r="G434" s="26">
        <v>5867</v>
      </c>
      <c r="H434" s="26">
        <v>2814</v>
      </c>
      <c r="I434" s="26">
        <v>4687</v>
      </c>
      <c r="J434" s="26">
        <v>2357</v>
      </c>
      <c r="K434" s="26">
        <v>3964</v>
      </c>
      <c r="L434" s="26">
        <v>2047</v>
      </c>
      <c r="M434" s="41">
        <v>28967</v>
      </c>
      <c r="N434" s="41">
        <v>14182</v>
      </c>
      <c r="O434" s="226"/>
      <c r="P434" s="42" t="s">
        <v>73</v>
      </c>
      <c r="Q434" s="26">
        <v>1151</v>
      </c>
      <c r="R434" s="26">
        <v>518</v>
      </c>
      <c r="S434" s="26">
        <v>696</v>
      </c>
      <c r="T434" s="26">
        <v>308</v>
      </c>
      <c r="U434" s="26">
        <v>669</v>
      </c>
      <c r="V434" s="26">
        <v>285</v>
      </c>
      <c r="W434" s="26">
        <v>420</v>
      </c>
      <c r="X434" s="26">
        <v>211</v>
      </c>
      <c r="Y434" s="26">
        <v>377</v>
      </c>
      <c r="Z434" s="26">
        <v>194</v>
      </c>
      <c r="AA434" s="41">
        <v>3313</v>
      </c>
      <c r="AB434" s="41">
        <v>1516</v>
      </c>
      <c r="AC434" s="226"/>
      <c r="AD434" s="42" t="s">
        <v>73</v>
      </c>
      <c r="AE434" s="41">
        <v>234</v>
      </c>
      <c r="AF434" s="41">
        <v>224</v>
      </c>
      <c r="AG434" s="41">
        <v>220</v>
      </c>
      <c r="AH434" s="41">
        <v>216</v>
      </c>
      <c r="AI434" s="41">
        <v>216</v>
      </c>
      <c r="AJ434" s="41">
        <v>1110</v>
      </c>
      <c r="AK434" s="26">
        <v>781</v>
      </c>
      <c r="AL434" s="26">
        <v>650</v>
      </c>
      <c r="AM434" s="26">
        <v>84</v>
      </c>
      <c r="AN434" s="26">
        <v>20</v>
      </c>
      <c r="AO434" s="26">
        <v>215</v>
      </c>
      <c r="AP434" s="226"/>
      <c r="AQ434" s="42" t="s">
        <v>73</v>
      </c>
      <c r="AR434" s="26">
        <v>74</v>
      </c>
      <c r="AS434" s="26">
        <v>4083</v>
      </c>
      <c r="AT434" s="26">
        <v>2307</v>
      </c>
      <c r="AU434" s="26">
        <v>2391</v>
      </c>
      <c r="AV434" s="26">
        <v>822</v>
      </c>
      <c r="AW434" s="26">
        <v>387</v>
      </c>
      <c r="AX434" s="26">
        <v>894</v>
      </c>
      <c r="AY434" s="26">
        <v>644</v>
      </c>
      <c r="AZ434" s="26">
        <v>620</v>
      </c>
      <c r="BA434" s="226"/>
      <c r="BB434" s="42" t="s">
        <v>73</v>
      </c>
      <c r="BC434" s="41">
        <v>678</v>
      </c>
      <c r="BD434" s="26">
        <v>439</v>
      </c>
      <c r="BE434" s="26">
        <v>40</v>
      </c>
      <c r="BF434" s="41">
        <v>41</v>
      </c>
      <c r="BG434" s="41">
        <v>25</v>
      </c>
      <c r="BH434" s="41">
        <v>719</v>
      </c>
      <c r="BI434" s="41">
        <v>464</v>
      </c>
      <c r="BJ434" s="226"/>
      <c r="BK434" s="42" t="s">
        <v>73</v>
      </c>
      <c r="BL434" s="41">
        <v>4128</v>
      </c>
      <c r="BM434" s="41">
        <v>1459</v>
      </c>
      <c r="BN434" s="41">
        <v>1811</v>
      </c>
      <c r="BO434" s="41">
        <v>3051</v>
      </c>
      <c r="BP434" s="41">
        <v>599</v>
      </c>
      <c r="BQ434" s="41">
        <v>2440</v>
      </c>
      <c r="BR434" s="41">
        <v>3600</v>
      </c>
      <c r="BS434" s="41">
        <v>2456</v>
      </c>
      <c r="BT434" s="41">
        <v>187</v>
      </c>
      <c r="BU434" s="41">
        <v>517</v>
      </c>
      <c r="BV434" s="41">
        <v>255</v>
      </c>
      <c r="BW434" s="41">
        <v>641</v>
      </c>
      <c r="BX434" s="79"/>
      <c r="BY434" s="80" t="s">
        <v>228</v>
      </c>
      <c r="BZ434" s="80" t="s">
        <v>2729</v>
      </c>
      <c r="CA434" s="78">
        <v>28835</v>
      </c>
    </row>
    <row r="435" spans="1:79">
      <c r="A435" s="226" t="s">
        <v>229</v>
      </c>
      <c r="B435" s="148" t="s">
        <v>90</v>
      </c>
      <c r="C435" s="71">
        <v>5080</v>
      </c>
      <c r="D435" s="71">
        <v>2436</v>
      </c>
      <c r="E435" s="71">
        <v>3850</v>
      </c>
      <c r="F435" s="71">
        <v>1866</v>
      </c>
      <c r="G435" s="71">
        <v>3454</v>
      </c>
      <c r="H435" s="71">
        <v>1683</v>
      </c>
      <c r="I435" s="71">
        <v>2688</v>
      </c>
      <c r="J435" s="71">
        <v>1293</v>
      </c>
      <c r="K435" s="71">
        <v>2009</v>
      </c>
      <c r="L435" s="71">
        <v>992</v>
      </c>
      <c r="M435" s="146">
        <v>17081</v>
      </c>
      <c r="N435" s="146">
        <v>8270</v>
      </c>
      <c r="O435" s="226" t="s">
        <v>229</v>
      </c>
      <c r="P435" s="148" t="s">
        <v>90</v>
      </c>
      <c r="Q435" s="71">
        <v>966</v>
      </c>
      <c r="R435" s="71">
        <v>448</v>
      </c>
      <c r="S435" s="71">
        <v>606</v>
      </c>
      <c r="T435" s="71">
        <v>261</v>
      </c>
      <c r="U435" s="71">
        <v>571</v>
      </c>
      <c r="V435" s="71">
        <v>280</v>
      </c>
      <c r="W435" s="71">
        <v>359</v>
      </c>
      <c r="X435" s="71">
        <v>169</v>
      </c>
      <c r="Y435" s="71">
        <v>178</v>
      </c>
      <c r="Z435" s="71">
        <v>84</v>
      </c>
      <c r="AA435" s="146">
        <v>2680</v>
      </c>
      <c r="AB435" s="146">
        <v>1242</v>
      </c>
      <c r="AC435" s="226" t="s">
        <v>229</v>
      </c>
      <c r="AD435" s="148" t="s">
        <v>90</v>
      </c>
      <c r="AE435" s="31">
        <v>161</v>
      </c>
      <c r="AF435" s="31">
        <v>153</v>
      </c>
      <c r="AG435" s="31">
        <v>152</v>
      </c>
      <c r="AH435" s="31">
        <v>154</v>
      </c>
      <c r="AI435" s="31">
        <v>152</v>
      </c>
      <c r="AJ435" s="146">
        <v>772</v>
      </c>
      <c r="AK435" s="125">
        <v>457</v>
      </c>
      <c r="AL435" s="71">
        <v>327</v>
      </c>
      <c r="AM435" s="71">
        <v>5</v>
      </c>
      <c r="AN435" s="71">
        <v>21</v>
      </c>
      <c r="AO435" s="71">
        <v>151</v>
      </c>
      <c r="AP435" s="226" t="s">
        <v>229</v>
      </c>
      <c r="AQ435" s="148" t="s">
        <v>90</v>
      </c>
      <c r="AR435" s="71">
        <v>36</v>
      </c>
      <c r="AS435" s="71">
        <v>1000</v>
      </c>
      <c r="AT435" s="71">
        <v>1529</v>
      </c>
      <c r="AU435" s="71">
        <v>1874</v>
      </c>
      <c r="AV435" s="71">
        <v>718</v>
      </c>
      <c r="AW435" s="71">
        <v>160</v>
      </c>
      <c r="AX435" s="71">
        <v>543</v>
      </c>
      <c r="AY435" s="71">
        <v>376</v>
      </c>
      <c r="AZ435" s="71">
        <v>375</v>
      </c>
      <c r="BA435" s="226" t="s">
        <v>229</v>
      </c>
      <c r="BB435" s="148" t="s">
        <v>90</v>
      </c>
      <c r="BC435" s="152">
        <v>440</v>
      </c>
      <c r="BD435" s="71">
        <v>174</v>
      </c>
      <c r="BE435" s="71">
        <v>34</v>
      </c>
      <c r="BF435" s="152">
        <v>17</v>
      </c>
      <c r="BG435" s="32">
        <v>9</v>
      </c>
      <c r="BH435" s="152">
        <v>457</v>
      </c>
      <c r="BI435" s="152">
        <v>183</v>
      </c>
      <c r="BJ435" s="226" t="s">
        <v>229</v>
      </c>
      <c r="BK435" s="148" t="s">
        <v>90</v>
      </c>
      <c r="BL435" s="71">
        <v>5306</v>
      </c>
      <c r="BM435" s="71">
        <v>989</v>
      </c>
      <c r="BN435" s="71">
        <v>748</v>
      </c>
      <c r="BO435" s="71">
        <v>1937</v>
      </c>
      <c r="BP435" s="71">
        <v>267</v>
      </c>
      <c r="BQ435" s="71">
        <v>1586</v>
      </c>
      <c r="BR435" s="71">
        <v>1947</v>
      </c>
      <c r="BS435" s="71">
        <v>1389</v>
      </c>
      <c r="BT435" s="71">
        <v>42</v>
      </c>
      <c r="BU435" s="71">
        <v>100</v>
      </c>
      <c r="BV435" s="71">
        <v>212</v>
      </c>
      <c r="BW435" s="71">
        <v>142</v>
      </c>
      <c r="BX435" s="79"/>
      <c r="BY435" s="80" t="s">
        <v>229</v>
      </c>
      <c r="BZ435" s="80" t="s">
        <v>2730</v>
      </c>
      <c r="CA435" s="78">
        <v>17709</v>
      </c>
    </row>
    <row r="436" spans="1:79">
      <c r="A436" s="226"/>
      <c r="B436" s="148" t="s">
        <v>91</v>
      </c>
      <c r="C436" s="71">
        <v>661</v>
      </c>
      <c r="D436" s="71">
        <v>317</v>
      </c>
      <c r="E436" s="71">
        <v>573</v>
      </c>
      <c r="F436" s="71">
        <v>263</v>
      </c>
      <c r="G436" s="71">
        <v>539</v>
      </c>
      <c r="H436" s="71">
        <v>253</v>
      </c>
      <c r="I436" s="71">
        <v>455</v>
      </c>
      <c r="J436" s="71">
        <v>224</v>
      </c>
      <c r="K436" s="71">
        <v>415</v>
      </c>
      <c r="L436" s="71">
        <v>207</v>
      </c>
      <c r="M436" s="146">
        <v>2643</v>
      </c>
      <c r="N436" s="146">
        <v>1264</v>
      </c>
      <c r="O436" s="226"/>
      <c r="P436" s="148" t="s">
        <v>91</v>
      </c>
      <c r="Q436" s="71">
        <v>79</v>
      </c>
      <c r="R436" s="71">
        <v>36</v>
      </c>
      <c r="S436" s="71">
        <v>39</v>
      </c>
      <c r="T436" s="71">
        <v>18</v>
      </c>
      <c r="U436" s="71">
        <v>55</v>
      </c>
      <c r="V436" s="71">
        <v>24</v>
      </c>
      <c r="W436" s="71">
        <v>37</v>
      </c>
      <c r="X436" s="71">
        <v>20</v>
      </c>
      <c r="Y436" s="71">
        <v>32</v>
      </c>
      <c r="Z436" s="71">
        <v>12</v>
      </c>
      <c r="AA436" s="146">
        <v>242</v>
      </c>
      <c r="AB436" s="146">
        <v>110</v>
      </c>
      <c r="AC436" s="226"/>
      <c r="AD436" s="148" t="s">
        <v>91</v>
      </c>
      <c r="AE436" s="31">
        <v>17</v>
      </c>
      <c r="AF436" s="31">
        <v>16</v>
      </c>
      <c r="AG436" s="31">
        <v>16</v>
      </c>
      <c r="AH436" s="31">
        <v>14</v>
      </c>
      <c r="AI436" s="31">
        <v>14</v>
      </c>
      <c r="AJ436" s="146">
        <v>77</v>
      </c>
      <c r="AK436" s="125">
        <v>74</v>
      </c>
      <c r="AL436" s="71">
        <v>65</v>
      </c>
      <c r="AM436" s="71">
        <v>34</v>
      </c>
      <c r="AN436" s="71">
        <v>0</v>
      </c>
      <c r="AO436" s="71">
        <v>11</v>
      </c>
      <c r="AP436" s="226"/>
      <c r="AQ436" s="148" t="s">
        <v>91</v>
      </c>
      <c r="AR436" s="71">
        <v>0</v>
      </c>
      <c r="AS436" s="71">
        <v>656</v>
      </c>
      <c r="AT436" s="71">
        <v>234</v>
      </c>
      <c r="AU436" s="71">
        <v>202</v>
      </c>
      <c r="AV436" s="71">
        <v>23</v>
      </c>
      <c r="AW436" s="71">
        <v>51</v>
      </c>
      <c r="AX436" s="71">
        <v>69</v>
      </c>
      <c r="AY436" s="71">
        <v>64</v>
      </c>
      <c r="AZ436" s="71">
        <v>65</v>
      </c>
      <c r="BA436" s="226"/>
      <c r="BB436" s="148" t="s">
        <v>91</v>
      </c>
      <c r="BC436" s="152">
        <v>71</v>
      </c>
      <c r="BD436" s="71">
        <v>51</v>
      </c>
      <c r="BE436" s="71">
        <v>6</v>
      </c>
      <c r="BF436" s="152">
        <v>19</v>
      </c>
      <c r="BG436" s="32">
        <v>12</v>
      </c>
      <c r="BH436" s="152">
        <v>90</v>
      </c>
      <c r="BI436" s="152">
        <v>63</v>
      </c>
      <c r="BJ436" s="226"/>
      <c r="BK436" s="148" t="s">
        <v>91</v>
      </c>
      <c r="BL436" s="71">
        <v>716</v>
      </c>
      <c r="BM436" s="71">
        <v>67</v>
      </c>
      <c r="BN436" s="71">
        <v>6</v>
      </c>
      <c r="BO436" s="71">
        <v>269</v>
      </c>
      <c r="BP436" s="71">
        <v>20</v>
      </c>
      <c r="BQ436" s="71">
        <v>391</v>
      </c>
      <c r="BR436" s="71">
        <v>446</v>
      </c>
      <c r="BS436" s="71">
        <v>404</v>
      </c>
      <c r="BT436" s="71">
        <v>11</v>
      </c>
      <c r="BU436" s="71">
        <v>20</v>
      </c>
      <c r="BV436" s="71">
        <v>5</v>
      </c>
      <c r="BW436" s="71">
        <v>0</v>
      </c>
      <c r="BX436" s="79"/>
      <c r="BY436" s="80" t="s">
        <v>229</v>
      </c>
      <c r="BZ436" s="80" t="s">
        <v>2731</v>
      </c>
      <c r="CA436" s="78">
        <v>2937</v>
      </c>
    </row>
    <row r="437" spans="1:79">
      <c r="A437" s="226"/>
      <c r="B437" s="25" t="s">
        <v>73</v>
      </c>
      <c r="C437" s="26">
        <v>5741</v>
      </c>
      <c r="D437" s="26">
        <v>2753</v>
      </c>
      <c r="E437" s="26">
        <v>4423</v>
      </c>
      <c r="F437" s="26">
        <v>2129</v>
      </c>
      <c r="G437" s="26">
        <v>3993</v>
      </c>
      <c r="H437" s="26">
        <v>1936</v>
      </c>
      <c r="I437" s="26">
        <v>3143</v>
      </c>
      <c r="J437" s="26">
        <v>1517</v>
      </c>
      <c r="K437" s="26">
        <v>2424</v>
      </c>
      <c r="L437" s="26">
        <v>1199</v>
      </c>
      <c r="M437" s="41">
        <v>19724</v>
      </c>
      <c r="N437" s="41">
        <v>9534</v>
      </c>
      <c r="O437" s="226"/>
      <c r="P437" s="42" t="s">
        <v>73</v>
      </c>
      <c r="Q437" s="26">
        <v>1045</v>
      </c>
      <c r="R437" s="26">
        <v>484</v>
      </c>
      <c r="S437" s="26">
        <v>645</v>
      </c>
      <c r="T437" s="26">
        <v>279</v>
      </c>
      <c r="U437" s="26">
        <v>626</v>
      </c>
      <c r="V437" s="26">
        <v>304</v>
      </c>
      <c r="W437" s="26">
        <v>396</v>
      </c>
      <c r="X437" s="26">
        <v>189</v>
      </c>
      <c r="Y437" s="26">
        <v>210</v>
      </c>
      <c r="Z437" s="26">
        <v>96</v>
      </c>
      <c r="AA437" s="41">
        <v>2922</v>
      </c>
      <c r="AB437" s="41">
        <v>1352</v>
      </c>
      <c r="AC437" s="226"/>
      <c r="AD437" s="42" t="s">
        <v>73</v>
      </c>
      <c r="AE437" s="41">
        <v>178</v>
      </c>
      <c r="AF437" s="41">
        <v>169</v>
      </c>
      <c r="AG437" s="41">
        <v>168</v>
      </c>
      <c r="AH437" s="41">
        <v>168</v>
      </c>
      <c r="AI437" s="41">
        <v>166</v>
      </c>
      <c r="AJ437" s="41">
        <v>849</v>
      </c>
      <c r="AK437" s="26">
        <v>531</v>
      </c>
      <c r="AL437" s="26">
        <v>392</v>
      </c>
      <c r="AM437" s="26">
        <v>39</v>
      </c>
      <c r="AN437" s="26">
        <v>21</v>
      </c>
      <c r="AO437" s="26">
        <v>162</v>
      </c>
      <c r="AP437" s="226"/>
      <c r="AQ437" s="42" t="s">
        <v>73</v>
      </c>
      <c r="AR437" s="26">
        <v>36</v>
      </c>
      <c r="AS437" s="26">
        <v>1656</v>
      </c>
      <c r="AT437" s="26">
        <v>1763</v>
      </c>
      <c r="AU437" s="26">
        <v>2076</v>
      </c>
      <c r="AV437" s="26">
        <v>741</v>
      </c>
      <c r="AW437" s="26">
        <v>211</v>
      </c>
      <c r="AX437" s="26">
        <v>612</v>
      </c>
      <c r="AY437" s="26">
        <v>440</v>
      </c>
      <c r="AZ437" s="26">
        <v>440</v>
      </c>
      <c r="BA437" s="226"/>
      <c r="BB437" s="42" t="s">
        <v>73</v>
      </c>
      <c r="BC437" s="41">
        <v>511</v>
      </c>
      <c r="BD437" s="26">
        <v>225</v>
      </c>
      <c r="BE437" s="26">
        <v>40</v>
      </c>
      <c r="BF437" s="41">
        <v>36</v>
      </c>
      <c r="BG437" s="41">
        <v>21</v>
      </c>
      <c r="BH437" s="41">
        <v>547</v>
      </c>
      <c r="BI437" s="41">
        <v>246</v>
      </c>
      <c r="BJ437" s="226"/>
      <c r="BK437" s="42" t="s">
        <v>73</v>
      </c>
      <c r="BL437" s="41">
        <v>6022</v>
      </c>
      <c r="BM437" s="41">
        <v>1056</v>
      </c>
      <c r="BN437" s="41">
        <v>754</v>
      </c>
      <c r="BO437" s="41">
        <v>2206</v>
      </c>
      <c r="BP437" s="41">
        <v>287</v>
      </c>
      <c r="BQ437" s="41">
        <v>1977</v>
      </c>
      <c r="BR437" s="41">
        <v>2393</v>
      </c>
      <c r="BS437" s="41">
        <v>1793</v>
      </c>
      <c r="BT437" s="41">
        <v>53</v>
      </c>
      <c r="BU437" s="41">
        <v>120</v>
      </c>
      <c r="BV437" s="41">
        <v>217</v>
      </c>
      <c r="BW437" s="41">
        <v>142</v>
      </c>
      <c r="BX437" s="79"/>
      <c r="BY437" s="80" t="s">
        <v>229</v>
      </c>
      <c r="BZ437" s="80" t="s">
        <v>2732</v>
      </c>
      <c r="CA437" s="78">
        <v>20646</v>
      </c>
    </row>
    <row r="438" spans="1:79">
      <c r="A438" s="226" t="s">
        <v>230</v>
      </c>
      <c r="B438" s="148" t="s">
        <v>90</v>
      </c>
      <c r="C438" s="71">
        <v>4694</v>
      </c>
      <c r="D438" s="71">
        <v>2279</v>
      </c>
      <c r="E438" s="71">
        <v>3676</v>
      </c>
      <c r="F438" s="71">
        <v>1688</v>
      </c>
      <c r="G438" s="71">
        <v>3696</v>
      </c>
      <c r="H438" s="71">
        <v>1788</v>
      </c>
      <c r="I438" s="71">
        <v>3120</v>
      </c>
      <c r="J438" s="71">
        <v>1554</v>
      </c>
      <c r="K438" s="71">
        <v>2588</v>
      </c>
      <c r="L438" s="71">
        <v>1310</v>
      </c>
      <c r="M438" s="146">
        <v>17774</v>
      </c>
      <c r="N438" s="146">
        <v>8619</v>
      </c>
      <c r="O438" s="226" t="s">
        <v>230</v>
      </c>
      <c r="P438" s="148" t="s">
        <v>90</v>
      </c>
      <c r="Q438" s="71">
        <v>890</v>
      </c>
      <c r="R438" s="71">
        <v>398</v>
      </c>
      <c r="S438" s="71">
        <v>550</v>
      </c>
      <c r="T438" s="71">
        <v>220</v>
      </c>
      <c r="U438" s="71">
        <v>673</v>
      </c>
      <c r="V438" s="71">
        <v>297</v>
      </c>
      <c r="W438" s="71">
        <v>497</v>
      </c>
      <c r="X438" s="71">
        <v>228</v>
      </c>
      <c r="Y438" s="71">
        <v>392</v>
      </c>
      <c r="Z438" s="71">
        <v>189</v>
      </c>
      <c r="AA438" s="146">
        <v>3002</v>
      </c>
      <c r="AB438" s="146">
        <v>1332</v>
      </c>
      <c r="AC438" s="226" t="s">
        <v>230</v>
      </c>
      <c r="AD438" s="148" t="s">
        <v>90</v>
      </c>
      <c r="AE438" s="31">
        <v>195</v>
      </c>
      <c r="AF438" s="31">
        <v>191</v>
      </c>
      <c r="AG438" s="31">
        <v>192</v>
      </c>
      <c r="AH438" s="31">
        <v>191</v>
      </c>
      <c r="AI438" s="31">
        <v>189</v>
      </c>
      <c r="AJ438" s="146">
        <v>958</v>
      </c>
      <c r="AK438" s="125">
        <v>539</v>
      </c>
      <c r="AL438" s="71">
        <v>433</v>
      </c>
      <c r="AM438" s="71">
        <v>48</v>
      </c>
      <c r="AN438" s="71">
        <v>25</v>
      </c>
      <c r="AO438" s="71">
        <v>191</v>
      </c>
      <c r="AP438" s="226" t="s">
        <v>230</v>
      </c>
      <c r="AQ438" s="148" t="s">
        <v>90</v>
      </c>
      <c r="AR438" s="71">
        <v>54</v>
      </c>
      <c r="AS438" s="71">
        <v>1729</v>
      </c>
      <c r="AT438" s="71">
        <v>2478</v>
      </c>
      <c r="AU438" s="71">
        <v>1594</v>
      </c>
      <c r="AV438" s="71">
        <v>407</v>
      </c>
      <c r="AW438" s="71">
        <v>254</v>
      </c>
      <c r="AX438" s="71">
        <v>685</v>
      </c>
      <c r="AY438" s="71">
        <v>532</v>
      </c>
      <c r="AZ438" s="71">
        <v>519</v>
      </c>
      <c r="BA438" s="226" t="s">
        <v>230</v>
      </c>
      <c r="BB438" s="148" t="s">
        <v>90</v>
      </c>
      <c r="BC438" s="152">
        <v>524</v>
      </c>
      <c r="BD438" s="71">
        <v>327</v>
      </c>
      <c r="BE438" s="71">
        <v>49</v>
      </c>
      <c r="BF438" s="152">
        <v>30</v>
      </c>
      <c r="BG438" s="32">
        <v>9</v>
      </c>
      <c r="BH438" s="152">
        <v>554</v>
      </c>
      <c r="BI438" s="152">
        <v>336</v>
      </c>
      <c r="BJ438" s="226" t="s">
        <v>230</v>
      </c>
      <c r="BK438" s="148" t="s">
        <v>90</v>
      </c>
      <c r="BL438" s="71">
        <v>9461</v>
      </c>
      <c r="BM438" s="71">
        <v>1729</v>
      </c>
      <c r="BN438" s="71">
        <v>2291</v>
      </c>
      <c r="BO438" s="71">
        <v>5558</v>
      </c>
      <c r="BP438" s="71">
        <v>556</v>
      </c>
      <c r="BQ438" s="71">
        <v>5678</v>
      </c>
      <c r="BR438" s="71">
        <v>7500</v>
      </c>
      <c r="BS438" s="71">
        <v>4639</v>
      </c>
      <c r="BT438" s="71">
        <v>159</v>
      </c>
      <c r="BU438" s="71">
        <v>812</v>
      </c>
      <c r="BV438" s="71">
        <v>700</v>
      </c>
      <c r="BW438" s="71">
        <v>433</v>
      </c>
      <c r="BX438" s="79"/>
      <c r="BY438" s="80" t="s">
        <v>230</v>
      </c>
      <c r="BZ438" s="80" t="s">
        <v>2733</v>
      </c>
      <c r="CA438" s="78">
        <v>19357</v>
      </c>
    </row>
    <row r="439" spans="1:79">
      <c r="A439" s="226"/>
      <c r="B439" s="148" t="s">
        <v>91</v>
      </c>
      <c r="C439" s="71">
        <v>0</v>
      </c>
      <c r="D439" s="71">
        <v>0</v>
      </c>
      <c r="E439" s="71">
        <v>0</v>
      </c>
      <c r="F439" s="71">
        <v>0</v>
      </c>
      <c r="G439" s="71">
        <v>0</v>
      </c>
      <c r="H439" s="71">
        <v>0</v>
      </c>
      <c r="I439" s="71">
        <v>0</v>
      </c>
      <c r="J439" s="71">
        <v>0</v>
      </c>
      <c r="K439" s="71">
        <v>0</v>
      </c>
      <c r="L439" s="71">
        <v>0</v>
      </c>
      <c r="M439" s="146">
        <v>0</v>
      </c>
      <c r="N439" s="146">
        <v>0</v>
      </c>
      <c r="O439" s="226"/>
      <c r="P439" s="148" t="s">
        <v>91</v>
      </c>
      <c r="Q439" s="71">
        <v>0</v>
      </c>
      <c r="R439" s="71">
        <v>0</v>
      </c>
      <c r="S439" s="71">
        <v>0</v>
      </c>
      <c r="T439" s="71">
        <v>0</v>
      </c>
      <c r="U439" s="71">
        <v>0</v>
      </c>
      <c r="V439" s="71">
        <v>0</v>
      </c>
      <c r="W439" s="71">
        <v>0</v>
      </c>
      <c r="X439" s="71">
        <v>0</v>
      </c>
      <c r="Y439" s="71">
        <v>0</v>
      </c>
      <c r="Z439" s="71">
        <v>0</v>
      </c>
      <c r="AA439" s="146">
        <v>0</v>
      </c>
      <c r="AB439" s="146">
        <v>0</v>
      </c>
      <c r="AC439" s="226"/>
      <c r="AD439" s="148" t="s">
        <v>91</v>
      </c>
      <c r="AE439" s="31">
        <v>0</v>
      </c>
      <c r="AF439" s="31">
        <v>0</v>
      </c>
      <c r="AG439" s="31">
        <v>0</v>
      </c>
      <c r="AH439" s="31">
        <v>0</v>
      </c>
      <c r="AI439" s="31">
        <v>0</v>
      </c>
      <c r="AJ439" s="146">
        <v>0</v>
      </c>
      <c r="AK439" s="125">
        <v>0</v>
      </c>
      <c r="AL439" s="71">
        <v>0</v>
      </c>
      <c r="AM439" s="71">
        <v>0</v>
      </c>
      <c r="AN439" s="71">
        <v>0</v>
      </c>
      <c r="AO439" s="71">
        <v>0</v>
      </c>
      <c r="AP439" s="226"/>
      <c r="AQ439" s="148" t="s">
        <v>91</v>
      </c>
      <c r="AR439" s="71">
        <v>0</v>
      </c>
      <c r="AS439" s="71">
        <v>0</v>
      </c>
      <c r="AT439" s="71">
        <v>0</v>
      </c>
      <c r="AU439" s="71">
        <v>0</v>
      </c>
      <c r="AV439" s="71">
        <v>0</v>
      </c>
      <c r="AW439" s="71">
        <v>0</v>
      </c>
      <c r="AX439" s="71">
        <v>0</v>
      </c>
      <c r="AY439" s="71">
        <v>0</v>
      </c>
      <c r="AZ439" s="71">
        <v>0</v>
      </c>
      <c r="BA439" s="226"/>
      <c r="BB439" s="148" t="s">
        <v>91</v>
      </c>
      <c r="BC439" s="152">
        <v>0</v>
      </c>
      <c r="BD439" s="71">
        <v>0</v>
      </c>
      <c r="BE439" s="71">
        <v>0</v>
      </c>
      <c r="BF439" s="152">
        <v>0</v>
      </c>
      <c r="BG439" s="32">
        <v>0</v>
      </c>
      <c r="BH439" s="152">
        <v>0</v>
      </c>
      <c r="BI439" s="152">
        <v>0</v>
      </c>
      <c r="BJ439" s="226"/>
      <c r="BK439" s="148" t="s">
        <v>91</v>
      </c>
      <c r="BL439" s="71">
        <v>0</v>
      </c>
      <c r="BM439" s="71">
        <v>0</v>
      </c>
      <c r="BN439" s="71">
        <v>0</v>
      </c>
      <c r="BO439" s="71">
        <v>0</v>
      </c>
      <c r="BP439" s="71">
        <v>0</v>
      </c>
      <c r="BQ439" s="71">
        <v>0</v>
      </c>
      <c r="BR439" s="71">
        <v>0</v>
      </c>
      <c r="BS439" s="71">
        <v>0</v>
      </c>
      <c r="BT439" s="71">
        <v>0</v>
      </c>
      <c r="BU439" s="71">
        <v>0</v>
      </c>
      <c r="BV439" s="71">
        <v>0</v>
      </c>
      <c r="BW439" s="71">
        <v>0</v>
      </c>
      <c r="BX439" s="79"/>
      <c r="BY439" s="80" t="s">
        <v>230</v>
      </c>
      <c r="BZ439" s="80" t="s">
        <v>2734</v>
      </c>
      <c r="CA439" s="78">
        <v>0</v>
      </c>
    </row>
    <row r="440" spans="1:79">
      <c r="A440" s="226"/>
      <c r="B440" s="25" t="s">
        <v>73</v>
      </c>
      <c r="C440" s="26">
        <v>4694</v>
      </c>
      <c r="D440" s="26">
        <v>2279</v>
      </c>
      <c r="E440" s="26">
        <v>3676</v>
      </c>
      <c r="F440" s="26">
        <v>1688</v>
      </c>
      <c r="G440" s="26">
        <v>3696</v>
      </c>
      <c r="H440" s="26">
        <v>1788</v>
      </c>
      <c r="I440" s="26">
        <v>3120</v>
      </c>
      <c r="J440" s="26">
        <v>1554</v>
      </c>
      <c r="K440" s="26">
        <v>2588</v>
      </c>
      <c r="L440" s="26">
        <v>1310</v>
      </c>
      <c r="M440" s="41">
        <v>17774</v>
      </c>
      <c r="N440" s="41">
        <v>8619</v>
      </c>
      <c r="O440" s="226"/>
      <c r="P440" s="42" t="s">
        <v>73</v>
      </c>
      <c r="Q440" s="26">
        <v>890</v>
      </c>
      <c r="R440" s="26">
        <v>398</v>
      </c>
      <c r="S440" s="26">
        <v>550</v>
      </c>
      <c r="T440" s="26">
        <v>220</v>
      </c>
      <c r="U440" s="26">
        <v>673</v>
      </c>
      <c r="V440" s="26">
        <v>297</v>
      </c>
      <c r="W440" s="26">
        <v>497</v>
      </c>
      <c r="X440" s="26">
        <v>228</v>
      </c>
      <c r="Y440" s="26">
        <v>392</v>
      </c>
      <c r="Z440" s="26">
        <v>189</v>
      </c>
      <c r="AA440" s="41">
        <v>3002</v>
      </c>
      <c r="AB440" s="41">
        <v>1332</v>
      </c>
      <c r="AC440" s="226"/>
      <c r="AD440" s="42" t="s">
        <v>73</v>
      </c>
      <c r="AE440" s="41">
        <v>195</v>
      </c>
      <c r="AF440" s="41">
        <v>191</v>
      </c>
      <c r="AG440" s="41">
        <v>192</v>
      </c>
      <c r="AH440" s="41">
        <v>191</v>
      </c>
      <c r="AI440" s="41">
        <v>189</v>
      </c>
      <c r="AJ440" s="41">
        <v>958</v>
      </c>
      <c r="AK440" s="26">
        <v>539</v>
      </c>
      <c r="AL440" s="26">
        <v>433</v>
      </c>
      <c r="AM440" s="26">
        <v>48</v>
      </c>
      <c r="AN440" s="26">
        <v>25</v>
      </c>
      <c r="AO440" s="26">
        <v>191</v>
      </c>
      <c r="AP440" s="226"/>
      <c r="AQ440" s="42" t="s">
        <v>73</v>
      </c>
      <c r="AR440" s="26">
        <v>54</v>
      </c>
      <c r="AS440" s="26">
        <v>1729</v>
      </c>
      <c r="AT440" s="26">
        <v>2478</v>
      </c>
      <c r="AU440" s="26">
        <v>1594</v>
      </c>
      <c r="AV440" s="26">
        <v>407</v>
      </c>
      <c r="AW440" s="26">
        <v>254</v>
      </c>
      <c r="AX440" s="26">
        <v>685</v>
      </c>
      <c r="AY440" s="26">
        <v>532</v>
      </c>
      <c r="AZ440" s="26">
        <v>519</v>
      </c>
      <c r="BA440" s="226"/>
      <c r="BB440" s="42" t="s">
        <v>73</v>
      </c>
      <c r="BC440" s="41">
        <v>524</v>
      </c>
      <c r="BD440" s="26">
        <v>327</v>
      </c>
      <c r="BE440" s="26">
        <v>49</v>
      </c>
      <c r="BF440" s="41">
        <v>30</v>
      </c>
      <c r="BG440" s="41">
        <v>9</v>
      </c>
      <c r="BH440" s="41">
        <v>554</v>
      </c>
      <c r="BI440" s="41">
        <v>336</v>
      </c>
      <c r="BJ440" s="226"/>
      <c r="BK440" s="42" t="s">
        <v>73</v>
      </c>
      <c r="BL440" s="41">
        <v>9461</v>
      </c>
      <c r="BM440" s="41">
        <v>1729</v>
      </c>
      <c r="BN440" s="41">
        <v>2291</v>
      </c>
      <c r="BO440" s="41">
        <v>5558</v>
      </c>
      <c r="BP440" s="41">
        <v>556</v>
      </c>
      <c r="BQ440" s="41">
        <v>5678</v>
      </c>
      <c r="BR440" s="41">
        <v>7500</v>
      </c>
      <c r="BS440" s="41">
        <v>4639</v>
      </c>
      <c r="BT440" s="41">
        <v>159</v>
      </c>
      <c r="BU440" s="41">
        <v>812</v>
      </c>
      <c r="BV440" s="41">
        <v>700</v>
      </c>
      <c r="BW440" s="41">
        <v>433</v>
      </c>
      <c r="BX440" s="79"/>
      <c r="BY440" s="80" t="s">
        <v>230</v>
      </c>
      <c r="BZ440" s="80" t="s">
        <v>2735</v>
      </c>
      <c r="CA440" s="78">
        <v>19357</v>
      </c>
    </row>
    <row r="441" spans="1:79">
      <c r="A441" s="226" t="s">
        <v>231</v>
      </c>
      <c r="B441" s="148" t="s">
        <v>90</v>
      </c>
      <c r="C441" s="71">
        <v>2694</v>
      </c>
      <c r="D441" s="71">
        <v>1296</v>
      </c>
      <c r="E441" s="71">
        <v>2078</v>
      </c>
      <c r="F441" s="71">
        <v>999</v>
      </c>
      <c r="G441" s="71">
        <v>1878</v>
      </c>
      <c r="H441" s="71">
        <v>905</v>
      </c>
      <c r="I441" s="71">
        <v>1623</v>
      </c>
      <c r="J441" s="71">
        <v>807</v>
      </c>
      <c r="K441" s="71">
        <v>1376</v>
      </c>
      <c r="L441" s="71">
        <v>725</v>
      </c>
      <c r="M441" s="146">
        <v>9649</v>
      </c>
      <c r="N441" s="146">
        <v>4732</v>
      </c>
      <c r="O441" s="226" t="s">
        <v>231</v>
      </c>
      <c r="P441" s="148" t="s">
        <v>90</v>
      </c>
      <c r="Q441" s="71">
        <v>480</v>
      </c>
      <c r="R441" s="71">
        <v>220</v>
      </c>
      <c r="S441" s="71">
        <v>321</v>
      </c>
      <c r="T441" s="71">
        <v>150</v>
      </c>
      <c r="U441" s="71">
        <v>323</v>
      </c>
      <c r="V441" s="71">
        <v>149</v>
      </c>
      <c r="W441" s="71">
        <v>218</v>
      </c>
      <c r="X441" s="71">
        <v>91</v>
      </c>
      <c r="Y441" s="71">
        <v>219</v>
      </c>
      <c r="Z441" s="71">
        <v>119</v>
      </c>
      <c r="AA441" s="146">
        <v>1561</v>
      </c>
      <c r="AB441" s="146">
        <v>729</v>
      </c>
      <c r="AC441" s="226" t="s">
        <v>231</v>
      </c>
      <c r="AD441" s="148" t="s">
        <v>90</v>
      </c>
      <c r="AE441" s="31">
        <v>72</v>
      </c>
      <c r="AF441" s="31">
        <v>69</v>
      </c>
      <c r="AG441" s="31">
        <v>68</v>
      </c>
      <c r="AH441" s="31">
        <v>67</v>
      </c>
      <c r="AI441" s="31">
        <v>68</v>
      </c>
      <c r="AJ441" s="146">
        <v>344</v>
      </c>
      <c r="AK441" s="125">
        <v>253</v>
      </c>
      <c r="AL441" s="71">
        <v>209</v>
      </c>
      <c r="AM441" s="71">
        <v>31</v>
      </c>
      <c r="AN441" s="71">
        <v>6</v>
      </c>
      <c r="AO441" s="71">
        <v>66</v>
      </c>
      <c r="AP441" s="226" t="s">
        <v>231</v>
      </c>
      <c r="AQ441" s="148" t="s">
        <v>90</v>
      </c>
      <c r="AR441" s="71">
        <v>1</v>
      </c>
      <c r="AS441" s="71">
        <v>761</v>
      </c>
      <c r="AT441" s="71">
        <v>922</v>
      </c>
      <c r="AU441" s="71">
        <v>801</v>
      </c>
      <c r="AV441" s="71">
        <v>324</v>
      </c>
      <c r="AW441" s="71">
        <v>40</v>
      </c>
      <c r="AX441" s="71">
        <v>312</v>
      </c>
      <c r="AY441" s="71">
        <v>201</v>
      </c>
      <c r="AZ441" s="71">
        <v>192</v>
      </c>
      <c r="BA441" s="226" t="s">
        <v>231</v>
      </c>
      <c r="BB441" s="148" t="s">
        <v>90</v>
      </c>
      <c r="BC441" s="152">
        <v>249</v>
      </c>
      <c r="BD441" s="71">
        <v>139</v>
      </c>
      <c r="BE441" s="71">
        <v>27</v>
      </c>
      <c r="BF441" s="152">
        <v>20</v>
      </c>
      <c r="BG441" s="32">
        <v>6</v>
      </c>
      <c r="BH441" s="152">
        <v>269</v>
      </c>
      <c r="BI441" s="152">
        <v>145</v>
      </c>
      <c r="BJ441" s="226" t="s">
        <v>231</v>
      </c>
      <c r="BK441" s="148" t="s">
        <v>90</v>
      </c>
      <c r="BL441" s="71">
        <v>753</v>
      </c>
      <c r="BM441" s="71">
        <v>389</v>
      </c>
      <c r="BN441" s="71">
        <v>819</v>
      </c>
      <c r="BO441" s="71">
        <v>837</v>
      </c>
      <c r="BP441" s="71">
        <v>310</v>
      </c>
      <c r="BQ441" s="71">
        <v>776</v>
      </c>
      <c r="BR441" s="71">
        <v>1139</v>
      </c>
      <c r="BS441" s="71">
        <v>587</v>
      </c>
      <c r="BT441" s="71">
        <v>28</v>
      </c>
      <c r="BU441" s="71">
        <v>71</v>
      </c>
      <c r="BV441" s="71">
        <v>40</v>
      </c>
      <c r="BW441" s="71">
        <v>81</v>
      </c>
      <c r="BX441" s="79"/>
      <c r="BY441" s="80" t="s">
        <v>231</v>
      </c>
      <c r="BZ441" s="80" t="s">
        <v>2736</v>
      </c>
      <c r="CA441" s="78">
        <v>9113</v>
      </c>
    </row>
    <row r="442" spans="1:79">
      <c r="A442" s="226"/>
      <c r="B442" s="148" t="s">
        <v>91</v>
      </c>
      <c r="C442" s="71">
        <v>0</v>
      </c>
      <c r="D442" s="71">
        <v>0</v>
      </c>
      <c r="E442" s="71">
        <v>0</v>
      </c>
      <c r="F442" s="71">
        <v>0</v>
      </c>
      <c r="G442" s="71">
        <v>0</v>
      </c>
      <c r="H442" s="71">
        <v>0</v>
      </c>
      <c r="I442" s="71">
        <v>0</v>
      </c>
      <c r="J442" s="71">
        <v>0</v>
      </c>
      <c r="K442" s="71">
        <v>0</v>
      </c>
      <c r="L442" s="71">
        <v>0</v>
      </c>
      <c r="M442" s="146">
        <v>0</v>
      </c>
      <c r="N442" s="146">
        <v>0</v>
      </c>
      <c r="O442" s="226"/>
      <c r="P442" s="148" t="s">
        <v>91</v>
      </c>
      <c r="Q442" s="71">
        <v>0</v>
      </c>
      <c r="R442" s="71">
        <v>0</v>
      </c>
      <c r="S442" s="71">
        <v>0</v>
      </c>
      <c r="T442" s="71">
        <v>0</v>
      </c>
      <c r="U442" s="71">
        <v>0</v>
      </c>
      <c r="V442" s="71">
        <v>0</v>
      </c>
      <c r="W442" s="71">
        <v>0</v>
      </c>
      <c r="X442" s="71">
        <v>0</v>
      </c>
      <c r="Y442" s="71">
        <v>0</v>
      </c>
      <c r="Z442" s="71">
        <v>0</v>
      </c>
      <c r="AA442" s="146">
        <v>0</v>
      </c>
      <c r="AB442" s="146">
        <v>0</v>
      </c>
      <c r="AC442" s="226"/>
      <c r="AD442" s="148" t="s">
        <v>91</v>
      </c>
      <c r="AE442" s="31">
        <v>0</v>
      </c>
      <c r="AF442" s="31">
        <v>0</v>
      </c>
      <c r="AG442" s="31">
        <v>0</v>
      </c>
      <c r="AH442" s="31">
        <v>0</v>
      </c>
      <c r="AI442" s="31">
        <v>0</v>
      </c>
      <c r="AJ442" s="146">
        <v>0</v>
      </c>
      <c r="AK442" s="125">
        <v>0</v>
      </c>
      <c r="AL442" s="71">
        <v>0</v>
      </c>
      <c r="AM442" s="71">
        <v>0</v>
      </c>
      <c r="AN442" s="71">
        <v>0</v>
      </c>
      <c r="AO442" s="71">
        <v>0</v>
      </c>
      <c r="AP442" s="226"/>
      <c r="AQ442" s="148" t="s">
        <v>91</v>
      </c>
      <c r="AR442" s="71">
        <v>0</v>
      </c>
      <c r="AS442" s="71">
        <v>0</v>
      </c>
      <c r="AT442" s="71">
        <v>0</v>
      </c>
      <c r="AU442" s="71">
        <v>0</v>
      </c>
      <c r="AV442" s="71">
        <v>0</v>
      </c>
      <c r="AW442" s="71">
        <v>0</v>
      </c>
      <c r="AX442" s="71">
        <v>0</v>
      </c>
      <c r="AY442" s="71">
        <v>0</v>
      </c>
      <c r="AZ442" s="71">
        <v>0</v>
      </c>
      <c r="BA442" s="226"/>
      <c r="BB442" s="148" t="s">
        <v>91</v>
      </c>
      <c r="BC442" s="152">
        <v>0</v>
      </c>
      <c r="BD442" s="71">
        <v>0</v>
      </c>
      <c r="BE442" s="71">
        <v>0</v>
      </c>
      <c r="BF442" s="152">
        <v>0</v>
      </c>
      <c r="BG442" s="32">
        <v>0</v>
      </c>
      <c r="BH442" s="152">
        <v>0</v>
      </c>
      <c r="BI442" s="152">
        <v>0</v>
      </c>
      <c r="BJ442" s="226"/>
      <c r="BK442" s="148" t="s">
        <v>91</v>
      </c>
      <c r="BL442" s="71">
        <v>0</v>
      </c>
      <c r="BM442" s="71">
        <v>0</v>
      </c>
      <c r="BN442" s="71">
        <v>0</v>
      </c>
      <c r="BO442" s="71">
        <v>0</v>
      </c>
      <c r="BP442" s="71">
        <v>0</v>
      </c>
      <c r="BQ442" s="71">
        <v>0</v>
      </c>
      <c r="BR442" s="71">
        <v>0</v>
      </c>
      <c r="BS442" s="71">
        <v>0</v>
      </c>
      <c r="BT442" s="71">
        <v>0</v>
      </c>
      <c r="BU442" s="71">
        <v>0</v>
      </c>
      <c r="BV442" s="71">
        <v>0</v>
      </c>
      <c r="BW442" s="71">
        <v>0</v>
      </c>
      <c r="BX442" s="79"/>
      <c r="BY442" s="80" t="s">
        <v>231</v>
      </c>
      <c r="BZ442" s="80" t="s">
        <v>2737</v>
      </c>
      <c r="CA442" s="78">
        <v>0</v>
      </c>
    </row>
    <row r="443" spans="1:79">
      <c r="A443" s="226"/>
      <c r="B443" s="25" t="s">
        <v>73</v>
      </c>
      <c r="C443" s="26">
        <v>2694</v>
      </c>
      <c r="D443" s="26">
        <v>1296</v>
      </c>
      <c r="E443" s="26">
        <v>2078</v>
      </c>
      <c r="F443" s="26">
        <v>999</v>
      </c>
      <c r="G443" s="26">
        <v>1878</v>
      </c>
      <c r="H443" s="26">
        <v>905</v>
      </c>
      <c r="I443" s="26">
        <v>1623</v>
      </c>
      <c r="J443" s="26">
        <v>807</v>
      </c>
      <c r="K443" s="26">
        <v>1376</v>
      </c>
      <c r="L443" s="26">
        <v>725</v>
      </c>
      <c r="M443" s="41">
        <v>9649</v>
      </c>
      <c r="N443" s="41">
        <v>4732</v>
      </c>
      <c r="O443" s="226"/>
      <c r="P443" s="42" t="s">
        <v>73</v>
      </c>
      <c r="Q443" s="26">
        <v>480</v>
      </c>
      <c r="R443" s="26">
        <v>220</v>
      </c>
      <c r="S443" s="26">
        <v>321</v>
      </c>
      <c r="T443" s="26">
        <v>150</v>
      </c>
      <c r="U443" s="26">
        <v>323</v>
      </c>
      <c r="V443" s="26">
        <v>149</v>
      </c>
      <c r="W443" s="26">
        <v>218</v>
      </c>
      <c r="X443" s="26">
        <v>91</v>
      </c>
      <c r="Y443" s="26">
        <v>219</v>
      </c>
      <c r="Z443" s="26">
        <v>119</v>
      </c>
      <c r="AA443" s="41">
        <v>1561</v>
      </c>
      <c r="AB443" s="41">
        <v>729</v>
      </c>
      <c r="AC443" s="226"/>
      <c r="AD443" s="42" t="s">
        <v>73</v>
      </c>
      <c r="AE443" s="41">
        <v>72</v>
      </c>
      <c r="AF443" s="41">
        <v>69</v>
      </c>
      <c r="AG443" s="41">
        <v>68</v>
      </c>
      <c r="AH443" s="41">
        <v>67</v>
      </c>
      <c r="AI443" s="41">
        <v>68</v>
      </c>
      <c r="AJ443" s="41">
        <v>344</v>
      </c>
      <c r="AK443" s="26">
        <v>253</v>
      </c>
      <c r="AL443" s="26">
        <v>209</v>
      </c>
      <c r="AM443" s="26">
        <v>31</v>
      </c>
      <c r="AN443" s="26">
        <v>6</v>
      </c>
      <c r="AO443" s="26">
        <v>66</v>
      </c>
      <c r="AP443" s="226"/>
      <c r="AQ443" s="42" t="s">
        <v>73</v>
      </c>
      <c r="AR443" s="26">
        <v>1</v>
      </c>
      <c r="AS443" s="26">
        <v>761</v>
      </c>
      <c r="AT443" s="26">
        <v>922</v>
      </c>
      <c r="AU443" s="26">
        <v>801</v>
      </c>
      <c r="AV443" s="26">
        <v>324</v>
      </c>
      <c r="AW443" s="26">
        <v>40</v>
      </c>
      <c r="AX443" s="26">
        <v>312</v>
      </c>
      <c r="AY443" s="26">
        <v>201</v>
      </c>
      <c r="AZ443" s="26">
        <v>192</v>
      </c>
      <c r="BA443" s="226"/>
      <c r="BB443" s="42" t="s">
        <v>73</v>
      </c>
      <c r="BC443" s="41">
        <v>249</v>
      </c>
      <c r="BD443" s="26">
        <v>139</v>
      </c>
      <c r="BE443" s="26">
        <v>27</v>
      </c>
      <c r="BF443" s="41">
        <v>20</v>
      </c>
      <c r="BG443" s="41">
        <v>6</v>
      </c>
      <c r="BH443" s="41">
        <v>269</v>
      </c>
      <c r="BI443" s="41">
        <v>145</v>
      </c>
      <c r="BJ443" s="226"/>
      <c r="BK443" s="42" t="s">
        <v>73</v>
      </c>
      <c r="BL443" s="41">
        <v>753</v>
      </c>
      <c r="BM443" s="41">
        <v>389</v>
      </c>
      <c r="BN443" s="41">
        <v>819</v>
      </c>
      <c r="BO443" s="41">
        <v>837</v>
      </c>
      <c r="BP443" s="41">
        <v>310</v>
      </c>
      <c r="BQ443" s="41">
        <v>776</v>
      </c>
      <c r="BR443" s="41">
        <v>1139</v>
      </c>
      <c r="BS443" s="41">
        <v>587</v>
      </c>
      <c r="BT443" s="41">
        <v>28</v>
      </c>
      <c r="BU443" s="41">
        <v>71</v>
      </c>
      <c r="BV443" s="41">
        <v>40</v>
      </c>
      <c r="BW443" s="41">
        <v>81</v>
      </c>
      <c r="BX443" s="79"/>
      <c r="BY443" s="80" t="s">
        <v>231</v>
      </c>
      <c r="BZ443" s="80" t="s">
        <v>2738</v>
      </c>
      <c r="CA443" s="78">
        <v>9113</v>
      </c>
    </row>
    <row r="444" spans="1:79">
      <c r="A444" s="33" t="s">
        <v>2056</v>
      </c>
      <c r="B444" s="33"/>
      <c r="C444" s="146"/>
      <c r="D444" s="146"/>
      <c r="E444" s="146"/>
      <c r="F444" s="146"/>
      <c r="G444" s="146"/>
      <c r="H444" s="146"/>
      <c r="I444" s="146"/>
      <c r="J444" s="146"/>
      <c r="K444" s="146"/>
      <c r="L444" s="146"/>
      <c r="M444" s="146"/>
      <c r="N444" s="146"/>
      <c r="O444" s="33" t="s">
        <v>2056</v>
      </c>
      <c r="P444" s="33"/>
      <c r="Q444" s="146"/>
      <c r="R444" s="146"/>
      <c r="S444" s="146"/>
      <c r="T444" s="146"/>
      <c r="U444" s="146"/>
      <c r="V444" s="146"/>
      <c r="W444" s="146"/>
      <c r="X444" s="146"/>
      <c r="Y444" s="146"/>
      <c r="Z444" s="146"/>
      <c r="AA444" s="146"/>
      <c r="AB444" s="146"/>
      <c r="AC444" s="33" t="s">
        <v>2056</v>
      </c>
      <c r="AD444" s="33"/>
      <c r="AE444" s="146"/>
      <c r="AF444" s="146"/>
      <c r="AG444" s="146"/>
      <c r="AH444" s="146"/>
      <c r="AI444" s="146"/>
      <c r="AJ444" s="146"/>
      <c r="AK444" s="146"/>
      <c r="AL444" s="146"/>
      <c r="AM444" s="146"/>
      <c r="AN444" s="146"/>
      <c r="AO444" s="146"/>
      <c r="AP444" s="33" t="s">
        <v>2056</v>
      </c>
      <c r="AQ444" s="148"/>
      <c r="AR444" s="31"/>
      <c r="AS444" s="31"/>
      <c r="AT444" s="31"/>
      <c r="AU444" s="31"/>
      <c r="AV444" s="31"/>
      <c r="AW444" s="31"/>
      <c r="AX444" s="31"/>
      <c r="AY444" s="31"/>
      <c r="AZ444" s="31"/>
      <c r="BA444" s="33" t="s">
        <v>2056</v>
      </c>
      <c r="BB444" s="148"/>
      <c r="BC444" s="152"/>
      <c r="BD444" s="32"/>
      <c r="BE444" s="32"/>
      <c r="BF444" s="152"/>
      <c r="BG444" s="32"/>
      <c r="BH444" s="32"/>
      <c r="BI444" s="32"/>
      <c r="BJ444" s="33" t="s">
        <v>2056</v>
      </c>
      <c r="BK444" s="148"/>
      <c r="BL444" s="31"/>
      <c r="BM444" s="31"/>
      <c r="BN444" s="31"/>
      <c r="BO444" s="31"/>
      <c r="BP444" s="31"/>
      <c r="BQ444" s="31"/>
      <c r="BR444" s="31"/>
      <c r="BS444" s="31"/>
      <c r="BT444" s="31"/>
      <c r="BU444" s="31"/>
      <c r="BV444" s="31"/>
      <c r="BW444" s="31"/>
      <c r="BX444" s="79"/>
      <c r="BY444" s="80" t="str">
        <f>IF(A444="",BY443,A444)</f>
        <v>VATOVAVY</v>
      </c>
      <c r="BZ444" s="80" t="str">
        <f>BY444&amp;B444</f>
        <v>VATOVAVY</v>
      </c>
      <c r="CA444" s="78">
        <f>(AR444+2*AS444+3*AT444+4*AU444+5*AV444)</f>
        <v>0</v>
      </c>
    </row>
    <row r="445" spans="1:79">
      <c r="A445" s="226" t="s">
        <v>232</v>
      </c>
      <c r="B445" s="148" t="s">
        <v>90</v>
      </c>
      <c r="C445" s="71">
        <v>330</v>
      </c>
      <c r="D445" s="71">
        <v>166</v>
      </c>
      <c r="E445" s="71">
        <v>298</v>
      </c>
      <c r="F445" s="71">
        <v>152</v>
      </c>
      <c r="G445" s="71">
        <v>290</v>
      </c>
      <c r="H445" s="71">
        <v>133</v>
      </c>
      <c r="I445" s="71">
        <v>223</v>
      </c>
      <c r="J445" s="71">
        <v>100</v>
      </c>
      <c r="K445" s="71">
        <v>200</v>
      </c>
      <c r="L445" s="71">
        <v>105</v>
      </c>
      <c r="M445" s="146">
        <v>1341</v>
      </c>
      <c r="N445" s="146">
        <v>656</v>
      </c>
      <c r="O445" s="226" t="s">
        <v>232</v>
      </c>
      <c r="P445" s="148" t="s">
        <v>90</v>
      </c>
      <c r="Q445" s="71">
        <v>47</v>
      </c>
      <c r="R445" s="71">
        <v>16</v>
      </c>
      <c r="S445" s="71">
        <v>44</v>
      </c>
      <c r="T445" s="71">
        <v>21</v>
      </c>
      <c r="U445" s="71">
        <v>54</v>
      </c>
      <c r="V445" s="71">
        <v>19</v>
      </c>
      <c r="W445" s="71">
        <v>26</v>
      </c>
      <c r="X445" s="71">
        <v>7</v>
      </c>
      <c r="Y445" s="71">
        <v>22</v>
      </c>
      <c r="Z445" s="71">
        <v>6</v>
      </c>
      <c r="AA445" s="146">
        <v>193</v>
      </c>
      <c r="AB445" s="146">
        <v>69</v>
      </c>
      <c r="AC445" s="226" t="s">
        <v>232</v>
      </c>
      <c r="AD445" s="148" t="s">
        <v>90</v>
      </c>
      <c r="AE445" s="31">
        <v>8</v>
      </c>
      <c r="AF445" s="31">
        <v>8</v>
      </c>
      <c r="AG445" s="31">
        <v>8</v>
      </c>
      <c r="AH445" s="31">
        <v>8</v>
      </c>
      <c r="AI445" s="31">
        <v>8</v>
      </c>
      <c r="AJ445" s="146">
        <v>40</v>
      </c>
      <c r="AK445" s="125">
        <v>35</v>
      </c>
      <c r="AL445" s="71">
        <v>30</v>
      </c>
      <c r="AM445" s="71">
        <v>14</v>
      </c>
      <c r="AN445" s="71">
        <v>1</v>
      </c>
      <c r="AO445" s="71">
        <v>8</v>
      </c>
      <c r="AP445" s="226" t="s">
        <v>232</v>
      </c>
      <c r="AQ445" s="148" t="s">
        <v>90</v>
      </c>
      <c r="AR445" s="71">
        <v>254</v>
      </c>
      <c r="AS445" s="71">
        <v>271</v>
      </c>
      <c r="AT445" s="71">
        <v>104</v>
      </c>
      <c r="AU445" s="71">
        <v>23</v>
      </c>
      <c r="AV445" s="71">
        <v>0</v>
      </c>
      <c r="AW445" s="71">
        <v>16</v>
      </c>
      <c r="AX445" s="71">
        <v>41</v>
      </c>
      <c r="AY445" s="71">
        <v>33</v>
      </c>
      <c r="AZ445" s="71">
        <v>32</v>
      </c>
      <c r="BA445" s="226" t="s">
        <v>232</v>
      </c>
      <c r="BB445" s="148" t="s">
        <v>90</v>
      </c>
      <c r="BC445" s="152">
        <v>31</v>
      </c>
      <c r="BD445" s="71">
        <v>23</v>
      </c>
      <c r="BE445" s="71">
        <v>1</v>
      </c>
      <c r="BF445" s="152">
        <v>12</v>
      </c>
      <c r="BG445" s="32">
        <v>9</v>
      </c>
      <c r="BH445" s="152">
        <v>43</v>
      </c>
      <c r="BI445" s="152">
        <v>32</v>
      </c>
      <c r="BJ445" s="226" t="s">
        <v>232</v>
      </c>
      <c r="BK445" s="148" t="s">
        <v>90</v>
      </c>
      <c r="BL445" s="71">
        <v>63</v>
      </c>
      <c r="BM445" s="71">
        <v>57</v>
      </c>
      <c r="BN445" s="71">
        <v>136</v>
      </c>
      <c r="BO445" s="71">
        <v>122</v>
      </c>
      <c r="BP445" s="71">
        <v>38</v>
      </c>
      <c r="BQ445" s="71">
        <v>72</v>
      </c>
      <c r="BR445" s="71">
        <v>134</v>
      </c>
      <c r="BS445" s="71">
        <v>65</v>
      </c>
      <c r="BT445" s="71">
        <v>5</v>
      </c>
      <c r="BU445" s="71">
        <v>10</v>
      </c>
      <c r="BV445" s="71">
        <v>5</v>
      </c>
      <c r="BW445" s="71">
        <v>92</v>
      </c>
      <c r="BX445" s="79"/>
      <c r="BY445" s="80" t="s">
        <v>232</v>
      </c>
      <c r="BZ445" s="80" t="s">
        <v>2742</v>
      </c>
      <c r="CA445" s="78">
        <v>1200</v>
      </c>
    </row>
    <row r="446" spans="1:79">
      <c r="A446" s="226"/>
      <c r="B446" s="148" t="s">
        <v>91</v>
      </c>
      <c r="C446" s="71">
        <v>138</v>
      </c>
      <c r="D446" s="71">
        <v>60</v>
      </c>
      <c r="E446" s="71">
        <v>114</v>
      </c>
      <c r="F446" s="71">
        <v>54</v>
      </c>
      <c r="G446" s="71">
        <v>125</v>
      </c>
      <c r="H446" s="71">
        <v>60</v>
      </c>
      <c r="I446" s="71">
        <v>87</v>
      </c>
      <c r="J446" s="71">
        <v>41</v>
      </c>
      <c r="K446" s="71">
        <v>70</v>
      </c>
      <c r="L446" s="71">
        <v>34</v>
      </c>
      <c r="M446" s="146">
        <v>534</v>
      </c>
      <c r="N446" s="146">
        <v>249</v>
      </c>
      <c r="O446" s="226"/>
      <c r="P446" s="148" t="s">
        <v>91</v>
      </c>
      <c r="Q446" s="71">
        <v>8</v>
      </c>
      <c r="R446" s="71">
        <v>1</v>
      </c>
      <c r="S446" s="71">
        <v>7</v>
      </c>
      <c r="T446" s="71">
        <v>2</v>
      </c>
      <c r="U446" s="71">
        <v>1</v>
      </c>
      <c r="V446" s="71">
        <v>0</v>
      </c>
      <c r="W446" s="71">
        <v>3</v>
      </c>
      <c r="X446" s="71">
        <v>2</v>
      </c>
      <c r="Y446" s="71">
        <v>3</v>
      </c>
      <c r="Z446" s="71">
        <v>0</v>
      </c>
      <c r="AA446" s="146">
        <v>22</v>
      </c>
      <c r="AB446" s="146">
        <v>5</v>
      </c>
      <c r="AC446" s="226"/>
      <c r="AD446" s="148" t="s">
        <v>91</v>
      </c>
      <c r="AE446" s="31">
        <v>4</v>
      </c>
      <c r="AF446" s="31">
        <v>4</v>
      </c>
      <c r="AG446" s="31">
        <v>4</v>
      </c>
      <c r="AH446" s="31">
        <v>4</v>
      </c>
      <c r="AI446" s="31">
        <v>3</v>
      </c>
      <c r="AJ446" s="146">
        <v>19</v>
      </c>
      <c r="AK446" s="125">
        <v>19</v>
      </c>
      <c r="AL446" s="71">
        <v>19</v>
      </c>
      <c r="AM446" s="71">
        <v>19</v>
      </c>
      <c r="AN446" s="71">
        <v>0</v>
      </c>
      <c r="AO446" s="71">
        <v>3</v>
      </c>
      <c r="AP446" s="226"/>
      <c r="AQ446" s="148" t="s">
        <v>91</v>
      </c>
      <c r="AR446" s="71">
        <v>0</v>
      </c>
      <c r="AS446" s="71">
        <v>73</v>
      </c>
      <c r="AT446" s="71">
        <v>170</v>
      </c>
      <c r="AU446" s="71">
        <v>0</v>
      </c>
      <c r="AV446" s="71">
        <v>0</v>
      </c>
      <c r="AW446" s="71">
        <v>10</v>
      </c>
      <c r="AX446" s="71">
        <v>19</v>
      </c>
      <c r="AY446" s="71">
        <v>18</v>
      </c>
      <c r="AZ446" s="71">
        <v>18</v>
      </c>
      <c r="BA446" s="226"/>
      <c r="BB446" s="148" t="s">
        <v>91</v>
      </c>
      <c r="BC446" s="152">
        <v>21</v>
      </c>
      <c r="BD446" s="71">
        <v>14</v>
      </c>
      <c r="BE446" s="71">
        <v>3</v>
      </c>
      <c r="BF446" s="152">
        <v>5</v>
      </c>
      <c r="BG446" s="32">
        <v>5</v>
      </c>
      <c r="BH446" s="152">
        <v>26</v>
      </c>
      <c r="BI446" s="152">
        <v>19</v>
      </c>
      <c r="BJ446" s="226"/>
      <c r="BK446" s="148" t="s">
        <v>91</v>
      </c>
      <c r="BL446" s="71">
        <v>101</v>
      </c>
      <c r="BM446" s="71">
        <v>52</v>
      </c>
      <c r="BN446" s="71">
        <v>148</v>
      </c>
      <c r="BO446" s="71">
        <v>181</v>
      </c>
      <c r="BP446" s="71">
        <v>0</v>
      </c>
      <c r="BQ446" s="71">
        <v>110</v>
      </c>
      <c r="BR446" s="71">
        <v>476</v>
      </c>
      <c r="BS446" s="71">
        <v>114</v>
      </c>
      <c r="BT446" s="71">
        <v>3</v>
      </c>
      <c r="BU446" s="71">
        <v>0</v>
      </c>
      <c r="BV446" s="71">
        <v>0</v>
      </c>
      <c r="BW446" s="71">
        <v>1</v>
      </c>
      <c r="BX446" s="79"/>
      <c r="BY446" s="80" t="s">
        <v>232</v>
      </c>
      <c r="BZ446" s="80" t="s">
        <v>2743</v>
      </c>
      <c r="CA446" s="78">
        <v>656</v>
      </c>
    </row>
    <row r="447" spans="1:79">
      <c r="A447" s="226"/>
      <c r="B447" s="25" t="s">
        <v>73</v>
      </c>
      <c r="C447" s="26">
        <v>468</v>
      </c>
      <c r="D447" s="26">
        <v>226</v>
      </c>
      <c r="E447" s="26">
        <v>412</v>
      </c>
      <c r="F447" s="26">
        <v>206</v>
      </c>
      <c r="G447" s="26">
        <v>415</v>
      </c>
      <c r="H447" s="26">
        <v>193</v>
      </c>
      <c r="I447" s="26">
        <v>310</v>
      </c>
      <c r="J447" s="26">
        <v>141</v>
      </c>
      <c r="K447" s="26">
        <v>270</v>
      </c>
      <c r="L447" s="26">
        <v>139</v>
      </c>
      <c r="M447" s="41">
        <v>1875</v>
      </c>
      <c r="N447" s="41">
        <v>905</v>
      </c>
      <c r="O447" s="226"/>
      <c r="P447" s="42" t="s">
        <v>73</v>
      </c>
      <c r="Q447" s="26">
        <v>55</v>
      </c>
      <c r="R447" s="26">
        <v>17</v>
      </c>
      <c r="S447" s="26">
        <v>51</v>
      </c>
      <c r="T447" s="26">
        <v>23</v>
      </c>
      <c r="U447" s="26">
        <v>55</v>
      </c>
      <c r="V447" s="26">
        <v>19</v>
      </c>
      <c r="W447" s="26">
        <v>29</v>
      </c>
      <c r="X447" s="26">
        <v>9</v>
      </c>
      <c r="Y447" s="26">
        <v>25</v>
      </c>
      <c r="Z447" s="26">
        <v>6</v>
      </c>
      <c r="AA447" s="41">
        <v>215</v>
      </c>
      <c r="AB447" s="41">
        <v>74</v>
      </c>
      <c r="AC447" s="226"/>
      <c r="AD447" s="42" t="s">
        <v>73</v>
      </c>
      <c r="AE447" s="41">
        <v>12</v>
      </c>
      <c r="AF447" s="41">
        <v>12</v>
      </c>
      <c r="AG447" s="41">
        <v>12</v>
      </c>
      <c r="AH447" s="41">
        <v>12</v>
      </c>
      <c r="AI447" s="41">
        <v>11</v>
      </c>
      <c r="AJ447" s="41">
        <v>59</v>
      </c>
      <c r="AK447" s="26">
        <v>54</v>
      </c>
      <c r="AL447" s="26">
        <v>49</v>
      </c>
      <c r="AM447" s="26">
        <v>33</v>
      </c>
      <c r="AN447" s="26">
        <v>1</v>
      </c>
      <c r="AO447" s="26">
        <v>11</v>
      </c>
      <c r="AP447" s="226"/>
      <c r="AQ447" s="42" t="s">
        <v>73</v>
      </c>
      <c r="AR447" s="26">
        <v>254</v>
      </c>
      <c r="AS447" s="26">
        <v>344</v>
      </c>
      <c r="AT447" s="26">
        <v>274</v>
      </c>
      <c r="AU447" s="26">
        <v>23</v>
      </c>
      <c r="AV447" s="26">
        <v>0</v>
      </c>
      <c r="AW447" s="26">
        <v>26</v>
      </c>
      <c r="AX447" s="26">
        <v>60</v>
      </c>
      <c r="AY447" s="26">
        <v>51</v>
      </c>
      <c r="AZ447" s="26">
        <v>50</v>
      </c>
      <c r="BA447" s="226"/>
      <c r="BB447" s="42" t="s">
        <v>73</v>
      </c>
      <c r="BC447" s="41">
        <v>52</v>
      </c>
      <c r="BD447" s="26">
        <v>37</v>
      </c>
      <c r="BE447" s="26">
        <v>4</v>
      </c>
      <c r="BF447" s="41">
        <v>17</v>
      </c>
      <c r="BG447" s="41">
        <v>14</v>
      </c>
      <c r="BH447" s="41">
        <v>69</v>
      </c>
      <c r="BI447" s="41">
        <v>51</v>
      </c>
      <c r="BJ447" s="226"/>
      <c r="BK447" s="42" t="s">
        <v>73</v>
      </c>
      <c r="BL447" s="41">
        <v>164</v>
      </c>
      <c r="BM447" s="41">
        <v>109</v>
      </c>
      <c r="BN447" s="41">
        <v>284</v>
      </c>
      <c r="BO447" s="41">
        <v>303</v>
      </c>
      <c r="BP447" s="41">
        <v>38</v>
      </c>
      <c r="BQ447" s="41">
        <v>182</v>
      </c>
      <c r="BR447" s="41">
        <v>610</v>
      </c>
      <c r="BS447" s="41">
        <v>179</v>
      </c>
      <c r="BT447" s="41">
        <v>8</v>
      </c>
      <c r="BU447" s="41">
        <v>10</v>
      </c>
      <c r="BV447" s="41">
        <v>5</v>
      </c>
      <c r="BW447" s="41">
        <v>93</v>
      </c>
      <c r="BX447" s="79"/>
      <c r="BY447" s="80" t="s">
        <v>232</v>
      </c>
      <c r="BZ447" s="80" t="s">
        <v>2744</v>
      </c>
      <c r="CA447" s="78">
        <v>1856</v>
      </c>
    </row>
    <row r="448" spans="1:79">
      <c r="A448" s="226" t="s">
        <v>235</v>
      </c>
      <c r="B448" s="148" t="s">
        <v>90</v>
      </c>
      <c r="C448" s="71">
        <v>601</v>
      </c>
      <c r="D448" s="71">
        <v>290</v>
      </c>
      <c r="E448" s="71">
        <v>567</v>
      </c>
      <c r="F448" s="71">
        <v>275</v>
      </c>
      <c r="G448" s="71">
        <v>540</v>
      </c>
      <c r="H448" s="71">
        <v>261</v>
      </c>
      <c r="I448" s="71">
        <v>380</v>
      </c>
      <c r="J448" s="71">
        <v>207</v>
      </c>
      <c r="K448" s="71">
        <v>288</v>
      </c>
      <c r="L448" s="71">
        <v>159</v>
      </c>
      <c r="M448" s="146">
        <v>2376</v>
      </c>
      <c r="N448" s="146">
        <v>1192</v>
      </c>
      <c r="O448" s="226" t="s">
        <v>235</v>
      </c>
      <c r="P448" s="148" t="s">
        <v>90</v>
      </c>
      <c r="Q448" s="71">
        <v>67</v>
      </c>
      <c r="R448" s="71">
        <v>32</v>
      </c>
      <c r="S448" s="71">
        <v>52</v>
      </c>
      <c r="T448" s="71">
        <v>20</v>
      </c>
      <c r="U448" s="71">
        <v>32</v>
      </c>
      <c r="V448" s="71">
        <v>17</v>
      </c>
      <c r="W448" s="71">
        <v>27</v>
      </c>
      <c r="X448" s="71">
        <v>14</v>
      </c>
      <c r="Y448" s="71">
        <v>0</v>
      </c>
      <c r="Z448" s="71">
        <v>0</v>
      </c>
      <c r="AA448" s="146">
        <v>178</v>
      </c>
      <c r="AB448" s="146">
        <v>83</v>
      </c>
      <c r="AC448" s="226" t="s">
        <v>235</v>
      </c>
      <c r="AD448" s="148" t="s">
        <v>90</v>
      </c>
      <c r="AE448" s="31">
        <v>17</v>
      </c>
      <c r="AF448" s="31">
        <v>17</v>
      </c>
      <c r="AG448" s="31">
        <v>16</v>
      </c>
      <c r="AH448" s="31">
        <v>13</v>
      </c>
      <c r="AI448" s="31">
        <v>12</v>
      </c>
      <c r="AJ448" s="146">
        <v>75</v>
      </c>
      <c r="AK448" s="125">
        <v>58</v>
      </c>
      <c r="AL448" s="71">
        <v>54</v>
      </c>
      <c r="AM448" s="71">
        <v>16</v>
      </c>
      <c r="AN448" s="71">
        <v>1</v>
      </c>
      <c r="AO448" s="71">
        <v>15</v>
      </c>
      <c r="AP448" s="226" t="s">
        <v>235</v>
      </c>
      <c r="AQ448" s="148" t="s">
        <v>90</v>
      </c>
      <c r="AR448" s="71">
        <v>0</v>
      </c>
      <c r="AS448" s="71">
        <v>482</v>
      </c>
      <c r="AT448" s="71">
        <v>135</v>
      </c>
      <c r="AU448" s="71">
        <v>244</v>
      </c>
      <c r="AV448" s="71">
        <v>0</v>
      </c>
      <c r="AW448" s="71">
        <v>32</v>
      </c>
      <c r="AX448" s="71">
        <v>64</v>
      </c>
      <c r="AY448" s="71">
        <v>56</v>
      </c>
      <c r="AZ448" s="71">
        <v>47</v>
      </c>
      <c r="BA448" s="226" t="s">
        <v>235</v>
      </c>
      <c r="BB448" s="148" t="s">
        <v>90</v>
      </c>
      <c r="BC448" s="152">
        <v>64</v>
      </c>
      <c r="BD448" s="71">
        <v>39</v>
      </c>
      <c r="BE448" s="71">
        <v>1</v>
      </c>
      <c r="BF448" s="152">
        <v>7</v>
      </c>
      <c r="BG448" s="32">
        <v>6</v>
      </c>
      <c r="BH448" s="152">
        <v>71</v>
      </c>
      <c r="BI448" s="152">
        <v>45</v>
      </c>
      <c r="BJ448" s="226" t="s">
        <v>235</v>
      </c>
      <c r="BK448" s="148" t="s">
        <v>90</v>
      </c>
      <c r="BL448" s="71">
        <v>188</v>
      </c>
      <c r="BM448" s="71">
        <v>323</v>
      </c>
      <c r="BN448" s="71">
        <v>325</v>
      </c>
      <c r="BO448" s="71">
        <v>407</v>
      </c>
      <c r="BP448" s="71">
        <v>129</v>
      </c>
      <c r="BQ448" s="71">
        <v>258</v>
      </c>
      <c r="BR448" s="71">
        <v>383</v>
      </c>
      <c r="BS448" s="71">
        <v>120</v>
      </c>
      <c r="BT448" s="71">
        <v>5</v>
      </c>
      <c r="BU448" s="71">
        <v>9</v>
      </c>
      <c r="BV448" s="71">
        <v>8</v>
      </c>
      <c r="BW448" s="71">
        <v>43</v>
      </c>
      <c r="BX448" s="79"/>
      <c r="BY448" s="80" t="s">
        <v>235</v>
      </c>
      <c r="BZ448" s="80" t="s">
        <v>2745</v>
      </c>
      <c r="CA448" s="78">
        <v>2345</v>
      </c>
    </row>
    <row r="449" spans="1:79">
      <c r="A449" s="226"/>
      <c r="B449" s="148" t="s">
        <v>91</v>
      </c>
      <c r="C449" s="71">
        <v>541</v>
      </c>
      <c r="D449" s="71">
        <v>239</v>
      </c>
      <c r="E449" s="71">
        <v>508</v>
      </c>
      <c r="F449" s="71">
        <v>255</v>
      </c>
      <c r="G449" s="71">
        <v>457</v>
      </c>
      <c r="H449" s="71">
        <v>222</v>
      </c>
      <c r="I449" s="71">
        <v>443</v>
      </c>
      <c r="J449" s="71">
        <v>225</v>
      </c>
      <c r="K449" s="71">
        <v>401</v>
      </c>
      <c r="L449" s="71">
        <v>204</v>
      </c>
      <c r="M449" s="146">
        <v>2350</v>
      </c>
      <c r="N449" s="146">
        <v>1145</v>
      </c>
      <c r="O449" s="226"/>
      <c r="P449" s="148" t="s">
        <v>91</v>
      </c>
      <c r="Q449" s="71">
        <v>18</v>
      </c>
      <c r="R449" s="71">
        <v>8</v>
      </c>
      <c r="S449" s="71">
        <v>39</v>
      </c>
      <c r="T449" s="71">
        <v>13</v>
      </c>
      <c r="U449" s="71">
        <v>39</v>
      </c>
      <c r="V449" s="71">
        <v>16</v>
      </c>
      <c r="W449" s="71">
        <v>35</v>
      </c>
      <c r="X449" s="71">
        <v>18</v>
      </c>
      <c r="Y449" s="71">
        <v>0</v>
      </c>
      <c r="Z449" s="71">
        <v>0</v>
      </c>
      <c r="AA449" s="146">
        <v>131</v>
      </c>
      <c r="AB449" s="146">
        <v>55</v>
      </c>
      <c r="AC449" s="226"/>
      <c r="AD449" s="148" t="s">
        <v>91</v>
      </c>
      <c r="AE449" s="31">
        <v>14</v>
      </c>
      <c r="AF449" s="31">
        <v>13</v>
      </c>
      <c r="AG449" s="31">
        <v>11</v>
      </c>
      <c r="AH449" s="31">
        <v>12</v>
      </c>
      <c r="AI449" s="31">
        <v>10</v>
      </c>
      <c r="AJ449" s="146">
        <v>60</v>
      </c>
      <c r="AK449" s="125">
        <v>55</v>
      </c>
      <c r="AL449" s="71">
        <v>54</v>
      </c>
      <c r="AM449" s="71">
        <v>50</v>
      </c>
      <c r="AN449" s="71">
        <v>5</v>
      </c>
      <c r="AO449" s="71">
        <v>7</v>
      </c>
      <c r="AP449" s="226"/>
      <c r="AQ449" s="148" t="s">
        <v>91</v>
      </c>
      <c r="AR449" s="71">
        <v>6</v>
      </c>
      <c r="AS449" s="71">
        <v>378</v>
      </c>
      <c r="AT449" s="71">
        <v>113</v>
      </c>
      <c r="AU449" s="71">
        <v>264</v>
      </c>
      <c r="AV449" s="71">
        <v>0</v>
      </c>
      <c r="AW449" s="71">
        <v>51</v>
      </c>
      <c r="AX449" s="71">
        <v>53</v>
      </c>
      <c r="AY449" s="71">
        <v>51</v>
      </c>
      <c r="AZ449" s="71">
        <v>52</v>
      </c>
      <c r="BA449" s="226"/>
      <c r="BB449" s="148" t="s">
        <v>91</v>
      </c>
      <c r="BC449" s="152">
        <v>67</v>
      </c>
      <c r="BD449" s="71">
        <v>56</v>
      </c>
      <c r="BE449" s="71">
        <v>1</v>
      </c>
      <c r="BF449" s="152">
        <v>33</v>
      </c>
      <c r="BG449" s="32">
        <v>15</v>
      </c>
      <c r="BH449" s="152">
        <v>100</v>
      </c>
      <c r="BI449" s="152">
        <v>71</v>
      </c>
      <c r="BJ449" s="226"/>
      <c r="BK449" s="148" t="s">
        <v>91</v>
      </c>
      <c r="BL449" s="71">
        <v>40</v>
      </c>
      <c r="BM449" s="71">
        <v>1</v>
      </c>
      <c r="BN449" s="71">
        <v>0</v>
      </c>
      <c r="BO449" s="71">
        <v>0</v>
      </c>
      <c r="BP449" s="71">
        <v>0</v>
      </c>
      <c r="BQ449" s="71">
        <v>30</v>
      </c>
      <c r="BR449" s="71">
        <v>0</v>
      </c>
      <c r="BS449" s="71">
        <v>30</v>
      </c>
      <c r="BT449" s="71">
        <v>0</v>
      </c>
      <c r="BU449" s="71">
        <v>0</v>
      </c>
      <c r="BV449" s="71">
        <v>0</v>
      </c>
      <c r="BW449" s="71">
        <v>0</v>
      </c>
      <c r="BX449" s="79"/>
      <c r="BY449" s="80" t="s">
        <v>235</v>
      </c>
      <c r="BZ449" s="80" t="s">
        <v>2746</v>
      </c>
      <c r="CA449" s="78">
        <v>2157</v>
      </c>
    </row>
    <row r="450" spans="1:79">
      <c r="A450" s="226"/>
      <c r="B450" s="25" t="s">
        <v>73</v>
      </c>
      <c r="C450" s="26">
        <v>1142</v>
      </c>
      <c r="D450" s="26">
        <v>529</v>
      </c>
      <c r="E450" s="26">
        <v>1075</v>
      </c>
      <c r="F450" s="26">
        <v>530</v>
      </c>
      <c r="G450" s="26">
        <v>997</v>
      </c>
      <c r="H450" s="26">
        <v>483</v>
      </c>
      <c r="I450" s="26">
        <v>823</v>
      </c>
      <c r="J450" s="26">
        <v>432</v>
      </c>
      <c r="K450" s="26">
        <v>689</v>
      </c>
      <c r="L450" s="26">
        <v>363</v>
      </c>
      <c r="M450" s="41">
        <v>4726</v>
      </c>
      <c r="N450" s="41">
        <v>2337</v>
      </c>
      <c r="O450" s="226"/>
      <c r="P450" s="42" t="s">
        <v>73</v>
      </c>
      <c r="Q450" s="26">
        <v>85</v>
      </c>
      <c r="R450" s="26">
        <v>40</v>
      </c>
      <c r="S450" s="26">
        <v>91</v>
      </c>
      <c r="T450" s="26">
        <v>33</v>
      </c>
      <c r="U450" s="26">
        <v>71</v>
      </c>
      <c r="V450" s="26">
        <v>33</v>
      </c>
      <c r="W450" s="26">
        <v>62</v>
      </c>
      <c r="X450" s="26">
        <v>32</v>
      </c>
      <c r="Y450" s="26">
        <v>0</v>
      </c>
      <c r="Z450" s="26">
        <v>0</v>
      </c>
      <c r="AA450" s="41">
        <v>309</v>
      </c>
      <c r="AB450" s="41">
        <v>138</v>
      </c>
      <c r="AC450" s="226"/>
      <c r="AD450" s="42" t="s">
        <v>73</v>
      </c>
      <c r="AE450" s="41">
        <v>31</v>
      </c>
      <c r="AF450" s="41">
        <v>30</v>
      </c>
      <c r="AG450" s="41">
        <v>27</v>
      </c>
      <c r="AH450" s="41">
        <v>25</v>
      </c>
      <c r="AI450" s="41">
        <v>22</v>
      </c>
      <c r="AJ450" s="41">
        <v>135</v>
      </c>
      <c r="AK450" s="26">
        <v>113</v>
      </c>
      <c r="AL450" s="26">
        <v>108</v>
      </c>
      <c r="AM450" s="26">
        <v>66</v>
      </c>
      <c r="AN450" s="26">
        <v>6</v>
      </c>
      <c r="AO450" s="26">
        <v>22</v>
      </c>
      <c r="AP450" s="226"/>
      <c r="AQ450" s="42" t="s">
        <v>73</v>
      </c>
      <c r="AR450" s="26">
        <v>6</v>
      </c>
      <c r="AS450" s="26">
        <v>860</v>
      </c>
      <c r="AT450" s="26">
        <v>248</v>
      </c>
      <c r="AU450" s="26">
        <v>508</v>
      </c>
      <c r="AV450" s="26">
        <v>0</v>
      </c>
      <c r="AW450" s="26">
        <v>83</v>
      </c>
      <c r="AX450" s="26">
        <v>117</v>
      </c>
      <c r="AY450" s="26">
        <v>107</v>
      </c>
      <c r="AZ450" s="26">
        <v>99</v>
      </c>
      <c r="BA450" s="226"/>
      <c r="BB450" s="42" t="s">
        <v>73</v>
      </c>
      <c r="BC450" s="41">
        <v>131</v>
      </c>
      <c r="BD450" s="26">
        <v>95</v>
      </c>
      <c r="BE450" s="26">
        <v>2</v>
      </c>
      <c r="BF450" s="41">
        <v>40</v>
      </c>
      <c r="BG450" s="41">
        <v>21</v>
      </c>
      <c r="BH450" s="41">
        <v>171</v>
      </c>
      <c r="BI450" s="41">
        <v>116</v>
      </c>
      <c r="BJ450" s="226"/>
      <c r="BK450" s="42" t="s">
        <v>73</v>
      </c>
      <c r="BL450" s="41">
        <v>228</v>
      </c>
      <c r="BM450" s="41">
        <v>324</v>
      </c>
      <c r="BN450" s="41">
        <v>325</v>
      </c>
      <c r="BO450" s="41">
        <v>407</v>
      </c>
      <c r="BP450" s="41">
        <v>129</v>
      </c>
      <c r="BQ450" s="41">
        <v>288</v>
      </c>
      <c r="BR450" s="41">
        <v>383</v>
      </c>
      <c r="BS450" s="41">
        <v>150</v>
      </c>
      <c r="BT450" s="41">
        <v>5</v>
      </c>
      <c r="BU450" s="41">
        <v>9</v>
      </c>
      <c r="BV450" s="41">
        <v>8</v>
      </c>
      <c r="BW450" s="41">
        <v>43</v>
      </c>
      <c r="BX450" s="79"/>
      <c r="BY450" s="80" t="s">
        <v>235</v>
      </c>
      <c r="BZ450" s="80" t="s">
        <v>2747</v>
      </c>
      <c r="CA450" s="78">
        <v>4502</v>
      </c>
    </row>
    <row r="451" spans="1:79">
      <c r="A451" s="226" t="s">
        <v>2055</v>
      </c>
      <c r="B451" s="148" t="s">
        <v>90</v>
      </c>
      <c r="C451" s="71">
        <v>950</v>
      </c>
      <c r="D451" s="71">
        <v>474</v>
      </c>
      <c r="E451" s="71">
        <v>805</v>
      </c>
      <c r="F451" s="71">
        <v>409</v>
      </c>
      <c r="G451" s="71">
        <v>770</v>
      </c>
      <c r="H451" s="71">
        <v>400</v>
      </c>
      <c r="I451" s="71">
        <v>702</v>
      </c>
      <c r="J451" s="71">
        <v>342</v>
      </c>
      <c r="K451" s="71">
        <v>616</v>
      </c>
      <c r="L451" s="71">
        <v>316</v>
      </c>
      <c r="M451" s="146">
        <v>3843</v>
      </c>
      <c r="N451" s="146">
        <v>1941</v>
      </c>
      <c r="O451" s="226" t="s">
        <v>2055</v>
      </c>
      <c r="P451" s="148" t="s">
        <v>90</v>
      </c>
      <c r="Q451" s="71">
        <v>141</v>
      </c>
      <c r="R451" s="71">
        <v>80</v>
      </c>
      <c r="S451" s="71">
        <v>115</v>
      </c>
      <c r="T451" s="71">
        <v>51</v>
      </c>
      <c r="U451" s="71">
        <v>66</v>
      </c>
      <c r="V451" s="71">
        <v>27</v>
      </c>
      <c r="W451" s="71">
        <v>43</v>
      </c>
      <c r="X451" s="71">
        <v>23</v>
      </c>
      <c r="Y451" s="71">
        <v>50</v>
      </c>
      <c r="Z451" s="71">
        <v>25</v>
      </c>
      <c r="AA451" s="146">
        <v>415</v>
      </c>
      <c r="AB451" s="146">
        <v>206</v>
      </c>
      <c r="AC451" s="226" t="s">
        <v>2055</v>
      </c>
      <c r="AD451" s="148" t="s">
        <v>90</v>
      </c>
      <c r="AE451" s="31">
        <v>29</v>
      </c>
      <c r="AF451" s="31">
        <v>28</v>
      </c>
      <c r="AG451" s="31">
        <v>28</v>
      </c>
      <c r="AH451" s="31">
        <v>28</v>
      </c>
      <c r="AI451" s="31">
        <v>28</v>
      </c>
      <c r="AJ451" s="146">
        <v>141</v>
      </c>
      <c r="AK451" s="125">
        <v>114</v>
      </c>
      <c r="AL451" s="71">
        <v>63</v>
      </c>
      <c r="AM451" s="71">
        <v>19</v>
      </c>
      <c r="AN451" s="71">
        <v>4</v>
      </c>
      <c r="AO451" s="71">
        <v>27</v>
      </c>
      <c r="AP451" s="226" t="s">
        <v>2055</v>
      </c>
      <c r="AQ451" s="148" t="s">
        <v>90</v>
      </c>
      <c r="AR451" s="71">
        <v>14</v>
      </c>
      <c r="AS451" s="71">
        <v>635</v>
      </c>
      <c r="AT451" s="71">
        <v>415</v>
      </c>
      <c r="AU451" s="71">
        <v>218</v>
      </c>
      <c r="AV451" s="71">
        <v>81</v>
      </c>
      <c r="AW451" s="71">
        <v>41</v>
      </c>
      <c r="AX451" s="71">
        <v>123</v>
      </c>
      <c r="AY451" s="71">
        <v>77</v>
      </c>
      <c r="AZ451" s="71">
        <v>65</v>
      </c>
      <c r="BA451" s="226" t="s">
        <v>2055</v>
      </c>
      <c r="BB451" s="148" t="s">
        <v>90</v>
      </c>
      <c r="BC451" s="152">
        <v>112</v>
      </c>
      <c r="BD451" s="71">
        <v>63</v>
      </c>
      <c r="BE451" s="71">
        <v>5</v>
      </c>
      <c r="BF451" s="152">
        <v>17</v>
      </c>
      <c r="BG451" s="32">
        <v>9</v>
      </c>
      <c r="BH451" s="152">
        <v>129</v>
      </c>
      <c r="BI451" s="152">
        <v>72</v>
      </c>
      <c r="BJ451" s="226" t="s">
        <v>2055</v>
      </c>
      <c r="BK451" s="148" t="s">
        <v>90</v>
      </c>
      <c r="BL451" s="71">
        <v>315</v>
      </c>
      <c r="BM451" s="71">
        <v>304</v>
      </c>
      <c r="BN451" s="71">
        <v>663</v>
      </c>
      <c r="BO451" s="71">
        <v>1037</v>
      </c>
      <c r="BP451" s="71">
        <v>352</v>
      </c>
      <c r="BQ451" s="71">
        <v>453</v>
      </c>
      <c r="BR451" s="71">
        <v>963</v>
      </c>
      <c r="BS451" s="71">
        <v>459</v>
      </c>
      <c r="BT451" s="71">
        <v>24</v>
      </c>
      <c r="BU451" s="71">
        <v>60</v>
      </c>
      <c r="BV451" s="71">
        <v>50</v>
      </c>
      <c r="BW451" s="71">
        <v>22</v>
      </c>
      <c r="BY451" s="80" t="s">
        <v>2055</v>
      </c>
      <c r="BZ451" s="80" t="s">
        <v>2748</v>
      </c>
      <c r="CA451" s="78">
        <v>3806</v>
      </c>
    </row>
    <row r="452" spans="1:79">
      <c r="A452" s="226"/>
      <c r="B452" s="148" t="s">
        <v>91</v>
      </c>
      <c r="C452" s="71">
        <v>0</v>
      </c>
      <c r="D452" s="71">
        <v>0</v>
      </c>
      <c r="E452" s="71">
        <v>0</v>
      </c>
      <c r="F452" s="71">
        <v>0</v>
      </c>
      <c r="G452" s="71">
        <v>0</v>
      </c>
      <c r="H452" s="71">
        <v>0</v>
      </c>
      <c r="I452" s="71">
        <v>0</v>
      </c>
      <c r="J452" s="71">
        <v>0</v>
      </c>
      <c r="K452" s="71">
        <v>0</v>
      </c>
      <c r="L452" s="71">
        <v>0</v>
      </c>
      <c r="M452" s="146">
        <v>0</v>
      </c>
      <c r="N452" s="146">
        <v>0</v>
      </c>
      <c r="O452" s="226"/>
      <c r="P452" s="148" t="s">
        <v>91</v>
      </c>
      <c r="Q452" s="71">
        <v>0</v>
      </c>
      <c r="R452" s="71">
        <v>0</v>
      </c>
      <c r="S452" s="71">
        <v>0</v>
      </c>
      <c r="T452" s="71">
        <v>0</v>
      </c>
      <c r="U452" s="71">
        <v>0</v>
      </c>
      <c r="V452" s="71">
        <v>0</v>
      </c>
      <c r="W452" s="71">
        <v>0</v>
      </c>
      <c r="X452" s="71">
        <v>0</v>
      </c>
      <c r="Y452" s="71">
        <v>0</v>
      </c>
      <c r="Z452" s="71">
        <v>0</v>
      </c>
      <c r="AA452" s="146">
        <v>0</v>
      </c>
      <c r="AB452" s="146">
        <v>0</v>
      </c>
      <c r="AC452" s="226"/>
      <c r="AD452" s="148" t="s">
        <v>91</v>
      </c>
      <c r="AE452" s="31">
        <v>0</v>
      </c>
      <c r="AF452" s="31">
        <v>0</v>
      </c>
      <c r="AG452" s="31">
        <v>0</v>
      </c>
      <c r="AH452" s="31">
        <v>0</v>
      </c>
      <c r="AI452" s="31">
        <v>0</v>
      </c>
      <c r="AJ452" s="146">
        <v>0</v>
      </c>
      <c r="AK452" s="125">
        <v>0</v>
      </c>
      <c r="AL452" s="71">
        <v>0</v>
      </c>
      <c r="AM452" s="71">
        <v>0</v>
      </c>
      <c r="AN452" s="71">
        <v>0</v>
      </c>
      <c r="AO452" s="71">
        <v>0</v>
      </c>
      <c r="AP452" s="226"/>
      <c r="AQ452" s="148" t="s">
        <v>91</v>
      </c>
      <c r="AR452" s="71">
        <v>0</v>
      </c>
      <c r="AS452" s="71">
        <v>0</v>
      </c>
      <c r="AT452" s="71">
        <v>0</v>
      </c>
      <c r="AU452" s="71">
        <v>0</v>
      </c>
      <c r="AV452" s="71">
        <v>0</v>
      </c>
      <c r="AW452" s="71">
        <v>0</v>
      </c>
      <c r="AX452" s="71">
        <v>0</v>
      </c>
      <c r="AY452" s="71">
        <v>0</v>
      </c>
      <c r="AZ452" s="71">
        <v>0</v>
      </c>
      <c r="BA452" s="226"/>
      <c r="BB452" s="148" t="s">
        <v>91</v>
      </c>
      <c r="BC452" s="152">
        <v>0</v>
      </c>
      <c r="BD452" s="71">
        <v>0</v>
      </c>
      <c r="BE452" s="71">
        <v>0</v>
      </c>
      <c r="BF452" s="152">
        <v>0</v>
      </c>
      <c r="BG452" s="32">
        <v>0</v>
      </c>
      <c r="BH452" s="152">
        <v>0</v>
      </c>
      <c r="BI452" s="152">
        <v>0</v>
      </c>
      <c r="BJ452" s="226"/>
      <c r="BK452" s="148" t="s">
        <v>91</v>
      </c>
      <c r="BL452" s="71">
        <v>0</v>
      </c>
      <c r="BM452" s="71">
        <v>0</v>
      </c>
      <c r="BN452" s="71">
        <v>0</v>
      </c>
      <c r="BO452" s="71">
        <v>0</v>
      </c>
      <c r="BP452" s="71">
        <v>0</v>
      </c>
      <c r="BQ452" s="71">
        <v>0</v>
      </c>
      <c r="BR452" s="71">
        <v>0</v>
      </c>
      <c r="BS452" s="71">
        <v>0</v>
      </c>
      <c r="BT452" s="71">
        <v>0</v>
      </c>
      <c r="BU452" s="71">
        <v>0</v>
      </c>
      <c r="BV452" s="71">
        <v>0</v>
      </c>
      <c r="BW452" s="71">
        <v>0</v>
      </c>
      <c r="BY452" s="80" t="s">
        <v>2055</v>
      </c>
      <c r="BZ452" s="80" t="s">
        <v>2749</v>
      </c>
      <c r="CA452" s="78">
        <v>0</v>
      </c>
    </row>
    <row r="453" spans="1:79">
      <c r="A453" s="226"/>
      <c r="B453" s="25" t="s">
        <v>73</v>
      </c>
      <c r="C453" s="26">
        <v>950</v>
      </c>
      <c r="D453" s="26">
        <v>474</v>
      </c>
      <c r="E453" s="26">
        <v>805</v>
      </c>
      <c r="F453" s="26">
        <v>409</v>
      </c>
      <c r="G453" s="26">
        <v>770</v>
      </c>
      <c r="H453" s="26">
        <v>400</v>
      </c>
      <c r="I453" s="26">
        <v>702</v>
      </c>
      <c r="J453" s="26">
        <v>342</v>
      </c>
      <c r="K453" s="26">
        <v>616</v>
      </c>
      <c r="L453" s="26">
        <v>316</v>
      </c>
      <c r="M453" s="41">
        <v>3843</v>
      </c>
      <c r="N453" s="41">
        <v>1941</v>
      </c>
      <c r="O453" s="226"/>
      <c r="P453" s="42" t="s">
        <v>73</v>
      </c>
      <c r="Q453" s="26">
        <v>141</v>
      </c>
      <c r="R453" s="26">
        <v>80</v>
      </c>
      <c r="S453" s="26">
        <v>115</v>
      </c>
      <c r="T453" s="26">
        <v>51</v>
      </c>
      <c r="U453" s="26">
        <v>66</v>
      </c>
      <c r="V453" s="26">
        <v>27</v>
      </c>
      <c r="W453" s="26">
        <v>43</v>
      </c>
      <c r="X453" s="26">
        <v>23</v>
      </c>
      <c r="Y453" s="26">
        <v>50</v>
      </c>
      <c r="Z453" s="26">
        <v>25</v>
      </c>
      <c r="AA453" s="41">
        <v>415</v>
      </c>
      <c r="AB453" s="41">
        <v>206</v>
      </c>
      <c r="AC453" s="226"/>
      <c r="AD453" s="42" t="s">
        <v>73</v>
      </c>
      <c r="AE453" s="41">
        <v>29</v>
      </c>
      <c r="AF453" s="41">
        <v>28</v>
      </c>
      <c r="AG453" s="41">
        <v>28</v>
      </c>
      <c r="AH453" s="41">
        <v>28</v>
      </c>
      <c r="AI453" s="41">
        <v>28</v>
      </c>
      <c r="AJ453" s="41">
        <v>141</v>
      </c>
      <c r="AK453" s="26">
        <v>114</v>
      </c>
      <c r="AL453" s="26">
        <v>63</v>
      </c>
      <c r="AM453" s="26">
        <v>19</v>
      </c>
      <c r="AN453" s="26">
        <v>4</v>
      </c>
      <c r="AO453" s="26">
        <v>27</v>
      </c>
      <c r="AP453" s="226"/>
      <c r="AQ453" s="42" t="s">
        <v>73</v>
      </c>
      <c r="AR453" s="26">
        <v>14</v>
      </c>
      <c r="AS453" s="26">
        <v>635</v>
      </c>
      <c r="AT453" s="26">
        <v>415</v>
      </c>
      <c r="AU453" s="26">
        <v>218</v>
      </c>
      <c r="AV453" s="26">
        <v>81</v>
      </c>
      <c r="AW453" s="26">
        <v>41</v>
      </c>
      <c r="AX453" s="26">
        <v>123</v>
      </c>
      <c r="AY453" s="26">
        <v>77</v>
      </c>
      <c r="AZ453" s="26">
        <v>65</v>
      </c>
      <c r="BA453" s="226"/>
      <c r="BB453" s="42" t="s">
        <v>73</v>
      </c>
      <c r="BC453" s="41">
        <v>112</v>
      </c>
      <c r="BD453" s="26">
        <v>63</v>
      </c>
      <c r="BE453" s="26">
        <v>5</v>
      </c>
      <c r="BF453" s="41">
        <v>17</v>
      </c>
      <c r="BG453" s="41">
        <v>9</v>
      </c>
      <c r="BH453" s="41">
        <v>129</v>
      </c>
      <c r="BI453" s="41">
        <v>72</v>
      </c>
      <c r="BJ453" s="226"/>
      <c r="BK453" s="42" t="s">
        <v>73</v>
      </c>
      <c r="BL453" s="41">
        <v>315</v>
      </c>
      <c r="BM453" s="41">
        <v>304</v>
      </c>
      <c r="BN453" s="41">
        <v>663</v>
      </c>
      <c r="BO453" s="41">
        <v>1037</v>
      </c>
      <c r="BP453" s="41">
        <v>352</v>
      </c>
      <c r="BQ453" s="41">
        <v>453</v>
      </c>
      <c r="BR453" s="41">
        <v>963</v>
      </c>
      <c r="BS453" s="41">
        <v>459</v>
      </c>
      <c r="BT453" s="41">
        <v>24</v>
      </c>
      <c r="BU453" s="41">
        <v>60</v>
      </c>
      <c r="BV453" s="41">
        <v>50</v>
      </c>
      <c r="BW453" s="41">
        <v>22</v>
      </c>
      <c r="BY453" s="80" t="s">
        <v>2055</v>
      </c>
      <c r="BZ453" s="80" t="s">
        <v>2750</v>
      </c>
      <c r="CA453" s="78">
        <v>3806</v>
      </c>
    </row>
  </sheetData>
  <mergeCells count="1152">
    <mergeCell ref="BV87:BV88"/>
    <mergeCell ref="BW87:BW88"/>
    <mergeCell ref="AY87:AY88"/>
    <mergeCell ref="AZ87:AZ88"/>
    <mergeCell ref="BC87:BC88"/>
    <mergeCell ref="BD87:BD88"/>
    <mergeCell ref="W87:W88"/>
    <mergeCell ref="X87:X88"/>
    <mergeCell ref="Y87:Y88"/>
    <mergeCell ref="Z87:Z88"/>
    <mergeCell ref="AA87:AA88"/>
    <mergeCell ref="AB87:AB88"/>
    <mergeCell ref="AE87:AE88"/>
    <mergeCell ref="BF87:BF88"/>
    <mergeCell ref="BG87:BG88"/>
    <mergeCell ref="BH87:BH88"/>
    <mergeCell ref="BI87:BI88"/>
    <mergeCell ref="BL87:BL88"/>
    <mergeCell ref="BM87:BM88"/>
    <mergeCell ref="BN87:BN88"/>
    <mergeCell ref="BO87:BO88"/>
    <mergeCell ref="BP87:BP88"/>
    <mergeCell ref="BQ87:BQ88"/>
    <mergeCell ref="AH87:AH88"/>
    <mergeCell ref="AI87:AI88"/>
    <mergeCell ref="AJ87:AJ88"/>
    <mergeCell ref="AK87:AK88"/>
    <mergeCell ref="AL87:AL88"/>
    <mergeCell ref="AQ86:AQ88"/>
    <mergeCell ref="AR86:AZ86"/>
    <mergeCell ref="BA86:BA88"/>
    <mergeCell ref="BE87:BE88"/>
    <mergeCell ref="BC86:BE86"/>
    <mergeCell ref="BF86:BG86"/>
    <mergeCell ref="BH86:BI86"/>
    <mergeCell ref="BJ86:BJ88"/>
    <mergeCell ref="BK86:BK88"/>
    <mergeCell ref="BL86:BW86"/>
    <mergeCell ref="C87:C88"/>
    <mergeCell ref="D87:D88"/>
    <mergeCell ref="E87:E88"/>
    <mergeCell ref="F87:F88"/>
    <mergeCell ref="G87:G88"/>
    <mergeCell ref="H87:H88"/>
    <mergeCell ref="I87:I88"/>
    <mergeCell ref="J87:J88"/>
    <mergeCell ref="K87:K88"/>
    <mergeCell ref="L87:L88"/>
    <mergeCell ref="M87:M88"/>
    <mergeCell ref="N87:N88"/>
    <mergeCell ref="Q87:Q88"/>
    <mergeCell ref="R87:R88"/>
    <mergeCell ref="S87:S88"/>
    <mergeCell ref="T87:T88"/>
    <mergeCell ref="U87:U88"/>
    <mergeCell ref="V87:V88"/>
    <mergeCell ref="BR87:BR88"/>
    <mergeCell ref="BS87:BS88"/>
    <mergeCell ref="BT87:BT88"/>
    <mergeCell ref="BU87:BU88"/>
    <mergeCell ref="AM87:AM88"/>
    <mergeCell ref="AN87:AN88"/>
    <mergeCell ref="AR87:AR88"/>
    <mergeCell ref="AS87:AS88"/>
    <mergeCell ref="AT87:AT88"/>
    <mergeCell ref="AU87:AU88"/>
    <mergeCell ref="AV87:AV88"/>
    <mergeCell ref="AW87:AW88"/>
    <mergeCell ref="AX87:AX88"/>
    <mergeCell ref="A86:A88"/>
    <mergeCell ref="B86:B88"/>
    <mergeCell ref="C86:D86"/>
    <mergeCell ref="E86:F86"/>
    <mergeCell ref="G86:H86"/>
    <mergeCell ref="I86:J86"/>
    <mergeCell ref="K86:L86"/>
    <mergeCell ref="M86:N86"/>
    <mergeCell ref="O86:O88"/>
    <mergeCell ref="P86:P88"/>
    <mergeCell ref="Q86:R86"/>
    <mergeCell ref="S86:T86"/>
    <mergeCell ref="U86:V86"/>
    <mergeCell ref="W86:X86"/>
    <mergeCell ref="Y86:Z86"/>
    <mergeCell ref="AA86:AB86"/>
    <mergeCell ref="AF87:AF88"/>
    <mergeCell ref="AD86:AD88"/>
    <mergeCell ref="AC86:AC88"/>
    <mergeCell ref="AE86:AJ86"/>
    <mergeCell ref="AK86:AN86"/>
    <mergeCell ref="AO86:AO88"/>
    <mergeCell ref="AP86:AP88"/>
    <mergeCell ref="BJ1:BW1"/>
    <mergeCell ref="A2:N2"/>
    <mergeCell ref="O2:AB2"/>
    <mergeCell ref="AC2:AO2"/>
    <mergeCell ref="AP2:AZ2"/>
    <mergeCell ref="BJ2:BW2"/>
    <mergeCell ref="A1:N1"/>
    <mergeCell ref="O1:AB1"/>
    <mergeCell ref="AC1:AO1"/>
    <mergeCell ref="AP1:AZ1"/>
    <mergeCell ref="BH4:BI4"/>
    <mergeCell ref="BA3:BI3"/>
    <mergeCell ref="BA2:BI2"/>
    <mergeCell ref="BA1:BI1"/>
    <mergeCell ref="AA4:AB4"/>
    <mergeCell ref="AC4:AC6"/>
    <mergeCell ref="AD4:AD6"/>
    <mergeCell ref="AE4:AJ4"/>
    <mergeCell ref="AK4:AN4"/>
    <mergeCell ref="AO4:AO6"/>
    <mergeCell ref="P4:P6"/>
    <mergeCell ref="Q4:R4"/>
    <mergeCell ref="S4:T4"/>
    <mergeCell ref="U4:V4"/>
    <mergeCell ref="W4:X4"/>
    <mergeCell ref="Y4:Z4"/>
    <mergeCell ref="BJ3:BW3"/>
    <mergeCell ref="A4:A6"/>
    <mergeCell ref="B4:B6"/>
    <mergeCell ref="BL4:BW4"/>
    <mergeCell ref="E5:E6"/>
    <mergeCell ref="BL5:BL6"/>
    <mergeCell ref="BB86:BB88"/>
    <mergeCell ref="AG87:AG88"/>
    <mergeCell ref="A3:N3"/>
    <mergeCell ref="O3:AB3"/>
    <mergeCell ref="AC3:AO3"/>
    <mergeCell ref="AP3:AZ3"/>
    <mergeCell ref="BB4:BB6"/>
    <mergeCell ref="BC4:BE4"/>
    <mergeCell ref="BF4:BG4"/>
    <mergeCell ref="BJ4:BJ6"/>
    <mergeCell ref="BK4:BK6"/>
    <mergeCell ref="W5:W6"/>
    <mergeCell ref="X5:X6"/>
    <mergeCell ref="Y5:Y6"/>
    <mergeCell ref="Z5:Z6"/>
    <mergeCell ref="AA5:AA6"/>
    <mergeCell ref="AB5:AB6"/>
    <mergeCell ref="AE5:AE6"/>
    <mergeCell ref="AF5:AF6"/>
    <mergeCell ref="AG5:AG6"/>
    <mergeCell ref="AH5:AH6"/>
    <mergeCell ref="AI5:AI6"/>
    <mergeCell ref="AJ5:AJ6"/>
    <mergeCell ref="AK5:AK6"/>
    <mergeCell ref="AL5:AL6"/>
    <mergeCell ref="AM5:AM6"/>
    <mergeCell ref="BA4:BA6"/>
    <mergeCell ref="AP4:AP6"/>
    <mergeCell ref="AQ4:AQ6"/>
    <mergeCell ref="AR4:AZ4"/>
    <mergeCell ref="C5:C6"/>
    <mergeCell ref="D5:D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Q5:Q6"/>
    <mergeCell ref="R5:R6"/>
    <mergeCell ref="S5:S6"/>
    <mergeCell ref="T5:T6"/>
    <mergeCell ref="U5:U6"/>
    <mergeCell ref="V5:V6"/>
    <mergeCell ref="C4:D4"/>
    <mergeCell ref="E4:F4"/>
    <mergeCell ref="G4:H4"/>
    <mergeCell ref="I4:J4"/>
    <mergeCell ref="K4:L4"/>
    <mergeCell ref="M4:N4"/>
    <mergeCell ref="O4:O6"/>
    <mergeCell ref="A13:A15"/>
    <mergeCell ref="O13:O15"/>
    <mergeCell ref="AC13:AC15"/>
    <mergeCell ref="AP13:AP15"/>
    <mergeCell ref="BA13:BA15"/>
    <mergeCell ref="BJ7:BJ9"/>
    <mergeCell ref="A10:A12"/>
    <mergeCell ref="O10:O12"/>
    <mergeCell ref="AC10:AC12"/>
    <mergeCell ref="AP10:AP12"/>
    <mergeCell ref="BA10:BA12"/>
    <mergeCell ref="BJ10:BJ12"/>
    <mergeCell ref="A7:A9"/>
    <mergeCell ref="O7:O9"/>
    <mergeCell ref="AC7:AC9"/>
    <mergeCell ref="AP7:AP9"/>
    <mergeCell ref="BA7:BA9"/>
    <mergeCell ref="BJ13:BJ15"/>
    <mergeCell ref="BJ19:BJ21"/>
    <mergeCell ref="A22:A24"/>
    <mergeCell ref="O22:O24"/>
    <mergeCell ref="AC22:AC24"/>
    <mergeCell ref="AP22:AP24"/>
    <mergeCell ref="BA22:BA24"/>
    <mergeCell ref="BJ22:BJ24"/>
    <mergeCell ref="A19:A21"/>
    <mergeCell ref="O19:O21"/>
    <mergeCell ref="AC19:AC21"/>
    <mergeCell ref="AP19:AP21"/>
    <mergeCell ref="BA19:BA21"/>
    <mergeCell ref="A16:A18"/>
    <mergeCell ref="O16:O18"/>
    <mergeCell ref="AC16:AC18"/>
    <mergeCell ref="AP16:AP18"/>
    <mergeCell ref="BA16:BA18"/>
    <mergeCell ref="BJ16:BJ18"/>
    <mergeCell ref="BJ31:BJ33"/>
    <mergeCell ref="A34:A36"/>
    <mergeCell ref="O34:O36"/>
    <mergeCell ref="AC34:AC36"/>
    <mergeCell ref="AP34:AP36"/>
    <mergeCell ref="BA34:BA36"/>
    <mergeCell ref="BJ34:BJ36"/>
    <mergeCell ref="A31:A33"/>
    <mergeCell ref="O31:O33"/>
    <mergeCell ref="AC31:AC33"/>
    <mergeCell ref="AP31:AP33"/>
    <mergeCell ref="BA31:BA33"/>
    <mergeCell ref="BA43:BI43"/>
    <mergeCell ref="BJ40:BJ42"/>
    <mergeCell ref="BJ25:BJ27"/>
    <mergeCell ref="A28:A30"/>
    <mergeCell ref="O28:O30"/>
    <mergeCell ref="AC28:AC30"/>
    <mergeCell ref="AP28:AP30"/>
    <mergeCell ref="BA28:BA30"/>
    <mergeCell ref="BJ28:BJ30"/>
    <mergeCell ref="A25:A27"/>
    <mergeCell ref="O25:O27"/>
    <mergeCell ref="AC25:AC27"/>
    <mergeCell ref="AP25:AP27"/>
    <mergeCell ref="BA25:BA27"/>
    <mergeCell ref="A44:N44"/>
    <mergeCell ref="O44:AB44"/>
    <mergeCell ref="AC44:AO44"/>
    <mergeCell ref="AP44:AZ44"/>
    <mergeCell ref="BH45:BI45"/>
    <mergeCell ref="BA44:BI44"/>
    <mergeCell ref="S46:S47"/>
    <mergeCell ref="T46:T47"/>
    <mergeCell ref="U46:U47"/>
    <mergeCell ref="V46:V47"/>
    <mergeCell ref="W46:W47"/>
    <mergeCell ref="X46:X47"/>
    <mergeCell ref="BJ37:BJ39"/>
    <mergeCell ref="A43:N43"/>
    <mergeCell ref="O43:AB43"/>
    <mergeCell ref="AC43:AO43"/>
    <mergeCell ref="AP43:AZ43"/>
    <mergeCell ref="BJ43:BW43"/>
    <mergeCell ref="A37:A39"/>
    <mergeCell ref="O37:O39"/>
    <mergeCell ref="AC37:AC39"/>
    <mergeCell ref="AP37:AP39"/>
    <mergeCell ref="BA37:BA39"/>
    <mergeCell ref="BL45:BW45"/>
    <mergeCell ref="AR45:AZ45"/>
    <mergeCell ref="AV46:AV47"/>
    <mergeCell ref="AW46:AW47"/>
    <mergeCell ref="AX46:AX47"/>
    <mergeCell ref="AY46:AY47"/>
    <mergeCell ref="AZ46:AZ47"/>
    <mergeCell ref="BO46:BO47"/>
    <mergeCell ref="BP46:BP47"/>
    <mergeCell ref="BJ54:BJ56"/>
    <mergeCell ref="A57:A59"/>
    <mergeCell ref="O57:O59"/>
    <mergeCell ref="AC57:AC59"/>
    <mergeCell ref="AP57:AP59"/>
    <mergeCell ref="BA57:BA59"/>
    <mergeCell ref="BJ57:BJ59"/>
    <mergeCell ref="A54:A56"/>
    <mergeCell ref="O54:O56"/>
    <mergeCell ref="AC54:AC56"/>
    <mergeCell ref="AP54:AP56"/>
    <mergeCell ref="BA54:BA56"/>
    <mergeCell ref="BC45:BE45"/>
    <mergeCell ref="BF45:BG45"/>
    <mergeCell ref="AC48:AC50"/>
    <mergeCell ref="A48:A50"/>
    <mergeCell ref="O48:O50"/>
    <mergeCell ref="AA45:AB45"/>
    <mergeCell ref="AE45:AJ45"/>
    <mergeCell ref="AK45:AN45"/>
    <mergeCell ref="Q45:R45"/>
    <mergeCell ref="S45:T45"/>
    <mergeCell ref="U45:V45"/>
    <mergeCell ref="W45:X45"/>
    <mergeCell ref="Y45:Z45"/>
    <mergeCell ref="C45:D45"/>
    <mergeCell ref="E45:F45"/>
    <mergeCell ref="G45:H45"/>
    <mergeCell ref="I45:J45"/>
    <mergeCell ref="K45:L45"/>
    <mergeCell ref="AT46:AT47"/>
    <mergeCell ref="AU46:AU47"/>
    <mergeCell ref="AC72:AC74"/>
    <mergeCell ref="AP72:AP74"/>
    <mergeCell ref="BA72:BA74"/>
    <mergeCell ref="AP48:AP50"/>
    <mergeCell ref="BA48:BA50"/>
    <mergeCell ref="BJ48:BJ50"/>
    <mergeCell ref="A40:A42"/>
    <mergeCell ref="O40:O42"/>
    <mergeCell ref="AC40:AC42"/>
    <mergeCell ref="AP40:AP42"/>
    <mergeCell ref="BA40:BA42"/>
    <mergeCell ref="BJ66:BJ68"/>
    <mergeCell ref="A69:A71"/>
    <mergeCell ref="O69:O71"/>
    <mergeCell ref="AC69:AC71"/>
    <mergeCell ref="AP69:AP71"/>
    <mergeCell ref="BA69:BA71"/>
    <mergeCell ref="BJ69:BJ71"/>
    <mergeCell ref="A66:A68"/>
    <mergeCell ref="O66:O68"/>
    <mergeCell ref="AC66:AC68"/>
    <mergeCell ref="AP66:AP68"/>
    <mergeCell ref="BA66:BA68"/>
    <mergeCell ref="BJ60:BJ62"/>
    <mergeCell ref="A63:A65"/>
    <mergeCell ref="O63:O65"/>
    <mergeCell ref="AC63:AC65"/>
    <mergeCell ref="AP63:AP65"/>
    <mergeCell ref="BA63:BA65"/>
    <mergeCell ref="BJ63:BJ65"/>
    <mergeCell ref="BJ44:BW44"/>
    <mergeCell ref="M45:N45"/>
    <mergeCell ref="BJ84:BW84"/>
    <mergeCell ref="A85:N85"/>
    <mergeCell ref="O85:AB85"/>
    <mergeCell ref="AC85:AO85"/>
    <mergeCell ref="AP85:AZ85"/>
    <mergeCell ref="BJ85:BW85"/>
    <mergeCell ref="A84:N84"/>
    <mergeCell ref="O84:AB84"/>
    <mergeCell ref="AC84:AO84"/>
    <mergeCell ref="AP84:AZ84"/>
    <mergeCell ref="BA84:BI84"/>
    <mergeCell ref="BA85:BI85"/>
    <mergeCell ref="A60:A62"/>
    <mergeCell ref="O60:O62"/>
    <mergeCell ref="AC60:AC62"/>
    <mergeCell ref="AP60:AP62"/>
    <mergeCell ref="BA60:BA62"/>
    <mergeCell ref="BJ78:BJ80"/>
    <mergeCell ref="A78:A80"/>
    <mergeCell ref="O78:O80"/>
    <mergeCell ref="AC78:AC80"/>
    <mergeCell ref="AP78:AP80"/>
    <mergeCell ref="BA78:BA80"/>
    <mergeCell ref="BJ72:BJ74"/>
    <mergeCell ref="A75:A77"/>
    <mergeCell ref="O75:O77"/>
    <mergeCell ref="AC75:AC77"/>
    <mergeCell ref="AP75:AP77"/>
    <mergeCell ref="BA75:BA77"/>
    <mergeCell ref="BJ75:BJ77"/>
    <mergeCell ref="A72:A74"/>
    <mergeCell ref="O72:O74"/>
    <mergeCell ref="BJ93:BJ95"/>
    <mergeCell ref="A96:A98"/>
    <mergeCell ref="O96:O98"/>
    <mergeCell ref="AC96:AC98"/>
    <mergeCell ref="AP96:AP98"/>
    <mergeCell ref="BA96:BA98"/>
    <mergeCell ref="BJ96:BJ98"/>
    <mergeCell ref="A93:A95"/>
    <mergeCell ref="O93:O95"/>
    <mergeCell ref="AC93:AC95"/>
    <mergeCell ref="AP93:AP95"/>
    <mergeCell ref="BA93:BA95"/>
    <mergeCell ref="A90:A92"/>
    <mergeCell ref="O90:O92"/>
    <mergeCell ref="AC90:AC92"/>
    <mergeCell ref="AP90:AP92"/>
    <mergeCell ref="BA90:BA92"/>
    <mergeCell ref="BJ90:BJ92"/>
    <mergeCell ref="BJ106:BJ108"/>
    <mergeCell ref="A109:A111"/>
    <mergeCell ref="O109:O111"/>
    <mergeCell ref="AC109:AC111"/>
    <mergeCell ref="AP109:AP111"/>
    <mergeCell ref="BA109:BA111"/>
    <mergeCell ref="BJ109:BJ111"/>
    <mergeCell ref="A106:A108"/>
    <mergeCell ref="O106:O108"/>
    <mergeCell ref="AC106:AC108"/>
    <mergeCell ref="AP106:AP108"/>
    <mergeCell ref="BA106:BA108"/>
    <mergeCell ref="BJ99:BJ101"/>
    <mergeCell ref="A102:A104"/>
    <mergeCell ref="O102:O104"/>
    <mergeCell ref="AC102:AC104"/>
    <mergeCell ref="AP102:AP104"/>
    <mergeCell ref="BA102:BA104"/>
    <mergeCell ref="BJ102:BJ104"/>
    <mergeCell ref="A99:A101"/>
    <mergeCell ref="O99:O101"/>
    <mergeCell ref="AC99:AC101"/>
    <mergeCell ref="AP99:AP101"/>
    <mergeCell ref="BA99:BA101"/>
    <mergeCell ref="A119:A121"/>
    <mergeCell ref="O119:O121"/>
    <mergeCell ref="AC119:AC121"/>
    <mergeCell ref="AP119:AP121"/>
    <mergeCell ref="BA119:BA121"/>
    <mergeCell ref="BJ119:BJ121"/>
    <mergeCell ref="BJ112:BJ114"/>
    <mergeCell ref="A115:A117"/>
    <mergeCell ref="O115:O117"/>
    <mergeCell ref="AC115:AC117"/>
    <mergeCell ref="AP115:AP117"/>
    <mergeCell ref="BA115:BA117"/>
    <mergeCell ref="BJ115:BJ117"/>
    <mergeCell ref="A112:A114"/>
    <mergeCell ref="O112:O114"/>
    <mergeCell ref="AC112:AC114"/>
    <mergeCell ref="AP112:AP114"/>
    <mergeCell ref="BA112:BA114"/>
    <mergeCell ref="AP131:AP133"/>
    <mergeCell ref="BA131:BA133"/>
    <mergeCell ref="BJ122:BJ124"/>
    <mergeCell ref="A125:A127"/>
    <mergeCell ref="O125:O127"/>
    <mergeCell ref="AC125:AC127"/>
    <mergeCell ref="AP125:AP127"/>
    <mergeCell ref="BA125:BA127"/>
    <mergeCell ref="BJ125:BJ127"/>
    <mergeCell ref="A122:A124"/>
    <mergeCell ref="O122:O124"/>
    <mergeCell ref="AC122:AC124"/>
    <mergeCell ref="AP122:AP124"/>
    <mergeCell ref="BA122:BA124"/>
    <mergeCell ref="BJ131:BJ133"/>
    <mergeCell ref="A128:A130"/>
    <mergeCell ref="O128:O130"/>
    <mergeCell ref="AC128:AC130"/>
    <mergeCell ref="AP128:AP130"/>
    <mergeCell ref="BA128:BA130"/>
    <mergeCell ref="BJ128:BJ130"/>
    <mergeCell ref="A131:A133"/>
    <mergeCell ref="O131:O133"/>
    <mergeCell ref="AC131:AC133"/>
    <mergeCell ref="BJ140:BJ142"/>
    <mergeCell ref="A140:A142"/>
    <mergeCell ref="O140:O142"/>
    <mergeCell ref="AC140:AC142"/>
    <mergeCell ref="AP140:AP142"/>
    <mergeCell ref="BA140:BA142"/>
    <mergeCell ref="BJ134:BJ136"/>
    <mergeCell ref="A137:A139"/>
    <mergeCell ref="O137:O139"/>
    <mergeCell ref="AC137:AC139"/>
    <mergeCell ref="AP137:AP139"/>
    <mergeCell ref="BA137:BA139"/>
    <mergeCell ref="BJ137:BJ139"/>
    <mergeCell ref="A134:A136"/>
    <mergeCell ref="O134:O136"/>
    <mergeCell ref="AC134:AC136"/>
    <mergeCell ref="AP134:AP136"/>
    <mergeCell ref="BA134:BA136"/>
    <mergeCell ref="BJ150:BJ152"/>
    <mergeCell ref="A153:A155"/>
    <mergeCell ref="O153:O155"/>
    <mergeCell ref="AC153:AC155"/>
    <mergeCell ref="AP153:AP155"/>
    <mergeCell ref="BA153:BA155"/>
    <mergeCell ref="BJ153:BJ155"/>
    <mergeCell ref="A150:A152"/>
    <mergeCell ref="O150:O152"/>
    <mergeCell ref="AC150:AC152"/>
    <mergeCell ref="AP150:AP152"/>
    <mergeCell ref="BA150:BA152"/>
    <mergeCell ref="BJ144:BJ146"/>
    <mergeCell ref="A147:A149"/>
    <mergeCell ref="O147:O149"/>
    <mergeCell ref="AC147:AC149"/>
    <mergeCell ref="AP147:AP149"/>
    <mergeCell ref="BA147:BA149"/>
    <mergeCell ref="BJ147:BJ149"/>
    <mergeCell ref="A144:A146"/>
    <mergeCell ref="O144:O146"/>
    <mergeCell ref="AC144:AC146"/>
    <mergeCell ref="AP144:AP146"/>
    <mergeCell ref="BA144:BA146"/>
    <mergeCell ref="BJ163:BJ165"/>
    <mergeCell ref="A166:A168"/>
    <mergeCell ref="O166:O168"/>
    <mergeCell ref="AC166:AC168"/>
    <mergeCell ref="AP166:AP168"/>
    <mergeCell ref="BA166:BA168"/>
    <mergeCell ref="BJ166:BJ168"/>
    <mergeCell ref="A163:A165"/>
    <mergeCell ref="O163:O165"/>
    <mergeCell ref="AC163:AC165"/>
    <mergeCell ref="AP163:AP165"/>
    <mergeCell ref="BA163:BA165"/>
    <mergeCell ref="BJ156:BJ158"/>
    <mergeCell ref="A159:A161"/>
    <mergeCell ref="O159:O161"/>
    <mergeCell ref="AC159:AC161"/>
    <mergeCell ref="AP159:AP161"/>
    <mergeCell ref="BA159:BA161"/>
    <mergeCell ref="BJ159:BJ161"/>
    <mergeCell ref="A156:A158"/>
    <mergeCell ref="O156:O158"/>
    <mergeCell ref="AC156:AC158"/>
    <mergeCell ref="AP156:AP158"/>
    <mergeCell ref="BA156:BA158"/>
    <mergeCell ref="A176:A178"/>
    <mergeCell ref="O176:O178"/>
    <mergeCell ref="AC176:AC178"/>
    <mergeCell ref="AP176:AP178"/>
    <mergeCell ref="BA176:BA178"/>
    <mergeCell ref="BJ176:BJ178"/>
    <mergeCell ref="BJ169:BJ171"/>
    <mergeCell ref="A172:A174"/>
    <mergeCell ref="O172:O174"/>
    <mergeCell ref="AC172:AC174"/>
    <mergeCell ref="AP172:AP174"/>
    <mergeCell ref="BA172:BA174"/>
    <mergeCell ref="BJ172:BJ174"/>
    <mergeCell ref="A169:A171"/>
    <mergeCell ref="O169:O171"/>
    <mergeCell ref="AC169:AC171"/>
    <mergeCell ref="AP169:AP171"/>
    <mergeCell ref="BA169:BA171"/>
    <mergeCell ref="BJ186:BJ188"/>
    <mergeCell ref="A189:A191"/>
    <mergeCell ref="O189:O191"/>
    <mergeCell ref="AC189:AC191"/>
    <mergeCell ref="AP189:AP191"/>
    <mergeCell ref="BA189:BA191"/>
    <mergeCell ref="BJ189:BJ191"/>
    <mergeCell ref="A186:A188"/>
    <mergeCell ref="O186:O188"/>
    <mergeCell ref="AC186:AC188"/>
    <mergeCell ref="AP186:AP188"/>
    <mergeCell ref="BA186:BA188"/>
    <mergeCell ref="BJ179:BJ181"/>
    <mergeCell ref="A182:A184"/>
    <mergeCell ref="O182:O184"/>
    <mergeCell ref="AC182:AC184"/>
    <mergeCell ref="AP182:AP184"/>
    <mergeCell ref="BA182:BA184"/>
    <mergeCell ref="BJ182:BJ184"/>
    <mergeCell ref="A179:A181"/>
    <mergeCell ref="O179:O181"/>
    <mergeCell ref="AC179:AC181"/>
    <mergeCell ref="AP179:AP181"/>
    <mergeCell ref="BA179:BA181"/>
    <mergeCell ref="O214:O216"/>
    <mergeCell ref="AC214:AC216"/>
    <mergeCell ref="AP214:AP216"/>
    <mergeCell ref="BA214:BA216"/>
    <mergeCell ref="BJ198:BJ200"/>
    <mergeCell ref="A201:A203"/>
    <mergeCell ref="O201:O203"/>
    <mergeCell ref="AC201:AC203"/>
    <mergeCell ref="AP201:AP203"/>
    <mergeCell ref="BA201:BA203"/>
    <mergeCell ref="BJ201:BJ203"/>
    <mergeCell ref="A198:A200"/>
    <mergeCell ref="O198:O200"/>
    <mergeCell ref="AC198:AC200"/>
    <mergeCell ref="AP198:AP200"/>
    <mergeCell ref="BA198:BA200"/>
    <mergeCell ref="BJ192:BJ194"/>
    <mergeCell ref="A195:A197"/>
    <mergeCell ref="O195:O197"/>
    <mergeCell ref="AC195:AC197"/>
    <mergeCell ref="AP195:AP197"/>
    <mergeCell ref="BA195:BA197"/>
    <mergeCell ref="BJ195:BJ197"/>
    <mergeCell ref="A192:A194"/>
    <mergeCell ref="O192:O194"/>
    <mergeCell ref="AC192:AC194"/>
    <mergeCell ref="AP192:AP194"/>
    <mergeCell ref="BA192:BA194"/>
    <mergeCell ref="BA233:BA235"/>
    <mergeCell ref="BJ226:BJ228"/>
    <mergeCell ref="A230:A232"/>
    <mergeCell ref="O230:O232"/>
    <mergeCell ref="AC230:AC232"/>
    <mergeCell ref="AP230:AP232"/>
    <mergeCell ref="BA230:BA232"/>
    <mergeCell ref="A217:A219"/>
    <mergeCell ref="O217:O219"/>
    <mergeCell ref="BJ210:BJ212"/>
    <mergeCell ref="A210:A212"/>
    <mergeCell ref="O210:O212"/>
    <mergeCell ref="AC210:AC212"/>
    <mergeCell ref="AP210:AP212"/>
    <mergeCell ref="BA210:BA212"/>
    <mergeCell ref="BJ204:BJ206"/>
    <mergeCell ref="A207:A209"/>
    <mergeCell ref="O207:O209"/>
    <mergeCell ref="AC207:AC209"/>
    <mergeCell ref="AP207:AP209"/>
    <mergeCell ref="BA207:BA209"/>
    <mergeCell ref="BJ207:BJ209"/>
    <mergeCell ref="A204:A206"/>
    <mergeCell ref="O204:O206"/>
    <mergeCell ref="AC204:AC206"/>
    <mergeCell ref="AP204:AP206"/>
    <mergeCell ref="BA204:BA206"/>
    <mergeCell ref="AC217:AC219"/>
    <mergeCell ref="AP217:AP219"/>
    <mergeCell ref="BA217:BA219"/>
    <mergeCell ref="BJ217:BJ219"/>
    <mergeCell ref="A214:A216"/>
    <mergeCell ref="BJ220:BJ222"/>
    <mergeCell ref="A223:A225"/>
    <mergeCell ref="O223:O225"/>
    <mergeCell ref="AC223:AC225"/>
    <mergeCell ref="AP223:AP225"/>
    <mergeCell ref="BA223:BA225"/>
    <mergeCell ref="BJ223:BJ225"/>
    <mergeCell ref="A220:A222"/>
    <mergeCell ref="O220:O222"/>
    <mergeCell ref="AC220:AC222"/>
    <mergeCell ref="AP220:AP222"/>
    <mergeCell ref="BA220:BA222"/>
    <mergeCell ref="BJ214:BJ216"/>
    <mergeCell ref="AP239:AP241"/>
    <mergeCell ref="BA239:BA241"/>
    <mergeCell ref="BJ230:BJ232"/>
    <mergeCell ref="A226:A228"/>
    <mergeCell ref="O226:O228"/>
    <mergeCell ref="AC226:AC228"/>
    <mergeCell ref="AP226:AP228"/>
    <mergeCell ref="BA226:BA228"/>
    <mergeCell ref="BJ233:BJ235"/>
    <mergeCell ref="A236:A238"/>
    <mergeCell ref="O236:O238"/>
    <mergeCell ref="AC236:AC238"/>
    <mergeCell ref="AP236:AP238"/>
    <mergeCell ref="BA236:BA238"/>
    <mergeCell ref="BJ236:BJ238"/>
    <mergeCell ref="A233:A235"/>
    <mergeCell ref="O233:O235"/>
    <mergeCell ref="AC233:AC235"/>
    <mergeCell ref="AP233:AP235"/>
    <mergeCell ref="BJ245:BJ247"/>
    <mergeCell ref="A248:A250"/>
    <mergeCell ref="O248:O250"/>
    <mergeCell ref="AC248:AC250"/>
    <mergeCell ref="AP248:AP250"/>
    <mergeCell ref="BA248:BA250"/>
    <mergeCell ref="BJ248:BJ250"/>
    <mergeCell ref="A245:A247"/>
    <mergeCell ref="O245:O247"/>
    <mergeCell ref="AC245:AC247"/>
    <mergeCell ref="AP245:AP247"/>
    <mergeCell ref="BA245:BA247"/>
    <mergeCell ref="BJ239:BJ241"/>
    <mergeCell ref="A242:A244"/>
    <mergeCell ref="O242:O244"/>
    <mergeCell ref="AC242:AC244"/>
    <mergeCell ref="AP242:AP244"/>
    <mergeCell ref="BA242:BA244"/>
    <mergeCell ref="BJ242:BJ244"/>
    <mergeCell ref="A239:A241"/>
    <mergeCell ref="O239:O241"/>
    <mergeCell ref="AC239:AC241"/>
    <mergeCell ref="BJ255:BJ257"/>
    <mergeCell ref="A258:A260"/>
    <mergeCell ref="O258:O260"/>
    <mergeCell ref="AC258:AC260"/>
    <mergeCell ref="AP258:AP260"/>
    <mergeCell ref="BA258:BA260"/>
    <mergeCell ref="BJ258:BJ260"/>
    <mergeCell ref="A255:A257"/>
    <mergeCell ref="O255:O257"/>
    <mergeCell ref="AC255:AC257"/>
    <mergeCell ref="AP255:AP257"/>
    <mergeCell ref="BA255:BA257"/>
    <mergeCell ref="A252:A254"/>
    <mergeCell ref="O252:O254"/>
    <mergeCell ref="AC252:AC254"/>
    <mergeCell ref="AP252:AP254"/>
    <mergeCell ref="BA252:BA254"/>
    <mergeCell ref="BJ252:BJ254"/>
    <mergeCell ref="BJ268:BJ270"/>
    <mergeCell ref="A271:A273"/>
    <mergeCell ref="O271:O273"/>
    <mergeCell ref="AC271:AC273"/>
    <mergeCell ref="AP271:AP273"/>
    <mergeCell ref="BA271:BA273"/>
    <mergeCell ref="BJ271:BJ273"/>
    <mergeCell ref="A268:A270"/>
    <mergeCell ref="O268:O270"/>
    <mergeCell ref="AC268:AC270"/>
    <mergeCell ref="AP268:AP270"/>
    <mergeCell ref="BA268:BA270"/>
    <mergeCell ref="BJ262:BJ264"/>
    <mergeCell ref="A265:A267"/>
    <mergeCell ref="O265:O267"/>
    <mergeCell ref="AC265:AC267"/>
    <mergeCell ref="AP265:AP267"/>
    <mergeCell ref="BA265:BA267"/>
    <mergeCell ref="BJ265:BJ267"/>
    <mergeCell ref="A262:A264"/>
    <mergeCell ref="O262:O264"/>
    <mergeCell ref="AC262:AC264"/>
    <mergeCell ref="AP262:AP264"/>
    <mergeCell ref="BA262:BA264"/>
    <mergeCell ref="BA300:BA302"/>
    <mergeCell ref="BJ300:BJ302"/>
    <mergeCell ref="A281:A283"/>
    <mergeCell ref="O281:O283"/>
    <mergeCell ref="AC281:AC283"/>
    <mergeCell ref="AP281:AP283"/>
    <mergeCell ref="BA281:BA283"/>
    <mergeCell ref="BJ281:BJ283"/>
    <mergeCell ref="BJ274:BJ276"/>
    <mergeCell ref="A277:A279"/>
    <mergeCell ref="O277:O279"/>
    <mergeCell ref="AC277:AC279"/>
    <mergeCell ref="AP277:AP279"/>
    <mergeCell ref="BA277:BA279"/>
    <mergeCell ref="BJ277:BJ279"/>
    <mergeCell ref="A274:A276"/>
    <mergeCell ref="O274:O276"/>
    <mergeCell ref="AC274:AC276"/>
    <mergeCell ref="AP274:AP276"/>
    <mergeCell ref="BA274:BA276"/>
    <mergeCell ref="BJ310:BJ312"/>
    <mergeCell ref="A307:A309"/>
    <mergeCell ref="O307:O309"/>
    <mergeCell ref="AC307:AC309"/>
    <mergeCell ref="AP307:AP309"/>
    <mergeCell ref="BA307:BA309"/>
    <mergeCell ref="BJ307:BJ309"/>
    <mergeCell ref="A310:A312"/>
    <mergeCell ref="O310:O312"/>
    <mergeCell ref="AC310:AC312"/>
    <mergeCell ref="AP310:AP312"/>
    <mergeCell ref="BA310:BA312"/>
    <mergeCell ref="AC288:AC290"/>
    <mergeCell ref="AP288:AP290"/>
    <mergeCell ref="BA288:BA290"/>
    <mergeCell ref="BJ288:BJ290"/>
    <mergeCell ref="A284:A286"/>
    <mergeCell ref="O284:O286"/>
    <mergeCell ref="AC284:AC286"/>
    <mergeCell ref="AP284:AP286"/>
    <mergeCell ref="BA284:BA286"/>
    <mergeCell ref="BJ294:BJ296"/>
    <mergeCell ref="A291:A293"/>
    <mergeCell ref="O291:O293"/>
    <mergeCell ref="AC291:AC293"/>
    <mergeCell ref="AP291:AP293"/>
    <mergeCell ref="BA291:BA293"/>
    <mergeCell ref="BJ297:BJ299"/>
    <mergeCell ref="A300:A302"/>
    <mergeCell ref="O300:O302"/>
    <mergeCell ref="AC300:AC302"/>
    <mergeCell ref="AP300:AP302"/>
    <mergeCell ref="O329:O331"/>
    <mergeCell ref="AC329:AC331"/>
    <mergeCell ref="AP329:AP331"/>
    <mergeCell ref="BA329:BA331"/>
    <mergeCell ref="BJ323:BJ325"/>
    <mergeCell ref="A326:A328"/>
    <mergeCell ref="O326:O328"/>
    <mergeCell ref="AC326:AC328"/>
    <mergeCell ref="AP326:AP328"/>
    <mergeCell ref="BA326:BA328"/>
    <mergeCell ref="BJ326:BJ328"/>
    <mergeCell ref="A323:A325"/>
    <mergeCell ref="A314:A316"/>
    <mergeCell ref="O314:O316"/>
    <mergeCell ref="AC314:AC316"/>
    <mergeCell ref="AP314:AP316"/>
    <mergeCell ref="BA314:BA316"/>
    <mergeCell ref="BJ314:BJ316"/>
    <mergeCell ref="BJ336:BJ338"/>
    <mergeCell ref="A339:A341"/>
    <mergeCell ref="O339:O341"/>
    <mergeCell ref="AC339:AC341"/>
    <mergeCell ref="AP339:AP341"/>
    <mergeCell ref="BA339:BA341"/>
    <mergeCell ref="BJ339:BJ341"/>
    <mergeCell ref="A336:A338"/>
    <mergeCell ref="O336:O338"/>
    <mergeCell ref="AC336:AC338"/>
    <mergeCell ref="AP336:AP338"/>
    <mergeCell ref="BA336:BA338"/>
    <mergeCell ref="BJ317:BJ319"/>
    <mergeCell ref="A320:A322"/>
    <mergeCell ref="O320:O322"/>
    <mergeCell ref="AC320:AC322"/>
    <mergeCell ref="AP320:AP322"/>
    <mergeCell ref="BA320:BA322"/>
    <mergeCell ref="BJ320:BJ322"/>
    <mergeCell ref="A317:A319"/>
    <mergeCell ref="O317:O319"/>
    <mergeCell ref="AC317:AC319"/>
    <mergeCell ref="AP317:AP319"/>
    <mergeCell ref="BA317:BA319"/>
    <mergeCell ref="BJ329:BJ331"/>
    <mergeCell ref="A332:A334"/>
    <mergeCell ref="O332:O334"/>
    <mergeCell ref="AC332:AC334"/>
    <mergeCell ref="AP332:AP334"/>
    <mergeCell ref="BA332:BA334"/>
    <mergeCell ref="BJ332:BJ334"/>
    <mergeCell ref="A329:A331"/>
    <mergeCell ref="BJ362:BJ364"/>
    <mergeCell ref="A359:A361"/>
    <mergeCell ref="O359:O361"/>
    <mergeCell ref="AC359:AC361"/>
    <mergeCell ref="BJ352:BJ354"/>
    <mergeCell ref="A356:A358"/>
    <mergeCell ref="O356:O358"/>
    <mergeCell ref="AC356:AC358"/>
    <mergeCell ref="AP356:AP358"/>
    <mergeCell ref="BA356:BA358"/>
    <mergeCell ref="BJ356:BJ358"/>
    <mergeCell ref="A352:A354"/>
    <mergeCell ref="O352:O354"/>
    <mergeCell ref="AC352:AC354"/>
    <mergeCell ref="AP352:AP354"/>
    <mergeCell ref="BA352:BA354"/>
    <mergeCell ref="O323:O325"/>
    <mergeCell ref="AC323:AC325"/>
    <mergeCell ref="AP323:AP325"/>
    <mergeCell ref="BA323:BA325"/>
    <mergeCell ref="BJ346:BJ348"/>
    <mergeCell ref="A349:A351"/>
    <mergeCell ref="O349:O351"/>
    <mergeCell ref="AC349:AC351"/>
    <mergeCell ref="AP349:AP351"/>
    <mergeCell ref="BA349:BA351"/>
    <mergeCell ref="BJ342:BJ344"/>
    <mergeCell ref="A342:A344"/>
    <mergeCell ref="O342:O344"/>
    <mergeCell ref="AC342:AC344"/>
    <mergeCell ref="AP342:AP344"/>
    <mergeCell ref="BA342:BA344"/>
    <mergeCell ref="A372:A374"/>
    <mergeCell ref="O372:O374"/>
    <mergeCell ref="AC372:AC374"/>
    <mergeCell ref="AP372:AP374"/>
    <mergeCell ref="BA372:BA374"/>
    <mergeCell ref="BJ372:BJ374"/>
    <mergeCell ref="AP359:AP361"/>
    <mergeCell ref="BA359:BA361"/>
    <mergeCell ref="BJ349:BJ351"/>
    <mergeCell ref="A346:A348"/>
    <mergeCell ref="O346:O348"/>
    <mergeCell ref="AC346:AC348"/>
    <mergeCell ref="AP346:AP348"/>
    <mergeCell ref="BA346:BA348"/>
    <mergeCell ref="BJ365:BJ367"/>
    <mergeCell ref="A368:A370"/>
    <mergeCell ref="O368:O370"/>
    <mergeCell ref="AC368:AC370"/>
    <mergeCell ref="AP368:AP370"/>
    <mergeCell ref="BA368:BA370"/>
    <mergeCell ref="BJ368:BJ370"/>
    <mergeCell ref="A365:A367"/>
    <mergeCell ref="O365:O367"/>
    <mergeCell ref="AC365:AC367"/>
    <mergeCell ref="AP365:AP367"/>
    <mergeCell ref="BA365:BA367"/>
    <mergeCell ref="BJ359:BJ361"/>
    <mergeCell ref="A362:A364"/>
    <mergeCell ref="O362:O364"/>
    <mergeCell ref="AC362:AC364"/>
    <mergeCell ref="AP362:AP364"/>
    <mergeCell ref="BA362:BA364"/>
    <mergeCell ref="BJ381:BJ383"/>
    <mergeCell ref="A384:A386"/>
    <mergeCell ref="O384:O386"/>
    <mergeCell ref="AC384:AC386"/>
    <mergeCell ref="AP384:AP386"/>
    <mergeCell ref="BA384:BA386"/>
    <mergeCell ref="BJ384:BJ386"/>
    <mergeCell ref="A381:A383"/>
    <mergeCell ref="O381:O383"/>
    <mergeCell ref="AC381:AC383"/>
    <mergeCell ref="AP381:AP383"/>
    <mergeCell ref="BA381:BA383"/>
    <mergeCell ref="BJ375:BJ377"/>
    <mergeCell ref="A378:A380"/>
    <mergeCell ref="O378:O380"/>
    <mergeCell ref="AC378:AC380"/>
    <mergeCell ref="AP378:AP380"/>
    <mergeCell ref="BA378:BA380"/>
    <mergeCell ref="BJ378:BJ380"/>
    <mergeCell ref="A375:A377"/>
    <mergeCell ref="O375:O377"/>
    <mergeCell ref="AC375:AC377"/>
    <mergeCell ref="AP375:AP377"/>
    <mergeCell ref="BA375:BA377"/>
    <mergeCell ref="BJ394:BJ396"/>
    <mergeCell ref="A397:A399"/>
    <mergeCell ref="O397:O399"/>
    <mergeCell ref="AC397:AC399"/>
    <mergeCell ref="AP397:AP399"/>
    <mergeCell ref="BA397:BA399"/>
    <mergeCell ref="BJ397:BJ399"/>
    <mergeCell ref="A394:A396"/>
    <mergeCell ref="O394:O396"/>
    <mergeCell ref="AC394:AC396"/>
    <mergeCell ref="AP394:AP396"/>
    <mergeCell ref="BA394:BA396"/>
    <mergeCell ref="BJ388:BJ390"/>
    <mergeCell ref="A391:A393"/>
    <mergeCell ref="O391:O393"/>
    <mergeCell ref="AC391:AC393"/>
    <mergeCell ref="AP391:AP393"/>
    <mergeCell ref="BA391:BA393"/>
    <mergeCell ref="BJ391:BJ393"/>
    <mergeCell ref="A388:A390"/>
    <mergeCell ref="O388:O390"/>
    <mergeCell ref="AC388:AC390"/>
    <mergeCell ref="AP388:AP390"/>
    <mergeCell ref="BA388:BA390"/>
    <mergeCell ref="BJ404:BJ406"/>
    <mergeCell ref="A407:A409"/>
    <mergeCell ref="O407:O409"/>
    <mergeCell ref="AC407:AC409"/>
    <mergeCell ref="AP407:AP409"/>
    <mergeCell ref="BA407:BA409"/>
    <mergeCell ref="BJ407:BJ409"/>
    <mergeCell ref="A404:A406"/>
    <mergeCell ref="O404:O406"/>
    <mergeCell ref="AC404:AC406"/>
    <mergeCell ref="AP404:AP406"/>
    <mergeCell ref="BA404:BA406"/>
    <mergeCell ref="A401:A403"/>
    <mergeCell ref="O401:O403"/>
    <mergeCell ref="AC401:AC403"/>
    <mergeCell ref="AP401:AP403"/>
    <mergeCell ref="BA401:BA403"/>
    <mergeCell ref="BJ401:BJ403"/>
    <mergeCell ref="BJ413:BJ415"/>
    <mergeCell ref="A410:A412"/>
    <mergeCell ref="O410:O412"/>
    <mergeCell ref="AC410:AC412"/>
    <mergeCell ref="AP410:AP412"/>
    <mergeCell ref="BA410:BA412"/>
    <mergeCell ref="BJ416:BJ418"/>
    <mergeCell ref="A419:A421"/>
    <mergeCell ref="O419:O421"/>
    <mergeCell ref="AC419:AC421"/>
    <mergeCell ref="AP419:AP421"/>
    <mergeCell ref="BA419:BA421"/>
    <mergeCell ref="BJ419:BJ421"/>
    <mergeCell ref="A416:A418"/>
    <mergeCell ref="O416:O418"/>
    <mergeCell ref="AC416:AC418"/>
    <mergeCell ref="AP416:AP418"/>
    <mergeCell ref="BA416:BA418"/>
    <mergeCell ref="BJ410:BJ412"/>
    <mergeCell ref="A413:A415"/>
    <mergeCell ref="O413:O415"/>
    <mergeCell ref="AC413:AC415"/>
    <mergeCell ref="AP413:AP415"/>
    <mergeCell ref="BA413:BA415"/>
    <mergeCell ref="A423:A425"/>
    <mergeCell ref="O423:O425"/>
    <mergeCell ref="AC423:AC425"/>
    <mergeCell ref="AP423:AP425"/>
    <mergeCell ref="BA423:BA425"/>
    <mergeCell ref="BJ423:BJ425"/>
    <mergeCell ref="BJ426:BJ428"/>
    <mergeCell ref="A429:A431"/>
    <mergeCell ref="O429:O431"/>
    <mergeCell ref="AC429:AC431"/>
    <mergeCell ref="AP429:AP431"/>
    <mergeCell ref="BA429:BA431"/>
    <mergeCell ref="BJ429:BJ431"/>
    <mergeCell ref="A426:A428"/>
    <mergeCell ref="O426:O428"/>
    <mergeCell ref="AC426:AC428"/>
    <mergeCell ref="AP426:AP428"/>
    <mergeCell ref="BA426:BA428"/>
    <mergeCell ref="BJ438:BJ440"/>
    <mergeCell ref="A441:A443"/>
    <mergeCell ref="O441:O443"/>
    <mergeCell ref="AC441:AC443"/>
    <mergeCell ref="AP441:AP443"/>
    <mergeCell ref="BA441:BA443"/>
    <mergeCell ref="BJ441:BJ443"/>
    <mergeCell ref="A438:A440"/>
    <mergeCell ref="O438:O440"/>
    <mergeCell ref="AC438:AC440"/>
    <mergeCell ref="AP438:AP440"/>
    <mergeCell ref="BA438:BA440"/>
    <mergeCell ref="BJ432:BJ434"/>
    <mergeCell ref="A435:A437"/>
    <mergeCell ref="O435:O437"/>
    <mergeCell ref="AC435:AC437"/>
    <mergeCell ref="AP435:AP437"/>
    <mergeCell ref="BA435:BA437"/>
    <mergeCell ref="BJ435:BJ437"/>
    <mergeCell ref="A432:A434"/>
    <mergeCell ref="O432:O434"/>
    <mergeCell ref="AC432:AC434"/>
    <mergeCell ref="AP432:AP434"/>
    <mergeCell ref="BA432:BA434"/>
    <mergeCell ref="BJ451:BJ453"/>
    <mergeCell ref="A451:A453"/>
    <mergeCell ref="O451:O453"/>
    <mergeCell ref="AC451:AC453"/>
    <mergeCell ref="AP451:AP453"/>
    <mergeCell ref="BA451:BA453"/>
    <mergeCell ref="BJ445:BJ447"/>
    <mergeCell ref="A448:A450"/>
    <mergeCell ref="O448:O450"/>
    <mergeCell ref="AC448:AC450"/>
    <mergeCell ref="AP448:AP450"/>
    <mergeCell ref="BA448:BA450"/>
    <mergeCell ref="BJ448:BJ450"/>
    <mergeCell ref="A445:A447"/>
    <mergeCell ref="O445:O447"/>
    <mergeCell ref="AC445:AC447"/>
    <mergeCell ref="AP445:AP447"/>
    <mergeCell ref="BA445:BA447"/>
    <mergeCell ref="A81:A83"/>
    <mergeCell ref="O81:O83"/>
    <mergeCell ref="AC81:AC83"/>
    <mergeCell ref="AP81:AP83"/>
    <mergeCell ref="BA81:BA83"/>
    <mergeCell ref="BJ81:BJ83"/>
    <mergeCell ref="A51:A53"/>
    <mergeCell ref="O51:O53"/>
    <mergeCell ref="AC51:AC53"/>
    <mergeCell ref="AP51:AP53"/>
    <mergeCell ref="BA51:BA53"/>
    <mergeCell ref="BJ51:BJ53"/>
    <mergeCell ref="A304:A306"/>
    <mergeCell ref="O304:O306"/>
    <mergeCell ref="AC304:AC306"/>
    <mergeCell ref="AP304:AP306"/>
    <mergeCell ref="BA304:BA306"/>
    <mergeCell ref="BJ304:BJ306"/>
    <mergeCell ref="A297:A299"/>
    <mergeCell ref="O297:O299"/>
    <mergeCell ref="AC297:AC299"/>
    <mergeCell ref="AP297:AP299"/>
    <mergeCell ref="BA297:BA299"/>
    <mergeCell ref="BJ291:BJ293"/>
    <mergeCell ref="A294:A296"/>
    <mergeCell ref="O294:O296"/>
    <mergeCell ref="AC294:AC296"/>
    <mergeCell ref="AP294:AP296"/>
    <mergeCell ref="BA294:BA296"/>
    <mergeCell ref="BJ284:BJ286"/>
    <mergeCell ref="A288:A290"/>
    <mergeCell ref="O288:O290"/>
    <mergeCell ref="BM5:BM6"/>
    <mergeCell ref="BN5:BN6"/>
    <mergeCell ref="BO5:BO6"/>
    <mergeCell ref="BP5:BP6"/>
    <mergeCell ref="AN5:AN6"/>
    <mergeCell ref="AR5:AR6"/>
    <mergeCell ref="AS5:AS6"/>
    <mergeCell ref="AT5:AT6"/>
    <mergeCell ref="AU5:AU6"/>
    <mergeCell ref="AV5:AV6"/>
    <mergeCell ref="AW5:AW6"/>
    <mergeCell ref="AX5:AX6"/>
    <mergeCell ref="AY5:AY6"/>
    <mergeCell ref="AZ5:AZ6"/>
    <mergeCell ref="BQ5:BQ6"/>
    <mergeCell ref="BR5:BR6"/>
    <mergeCell ref="BS5:BS6"/>
    <mergeCell ref="BE5:BE6"/>
    <mergeCell ref="BF5:BF6"/>
    <mergeCell ref="BG5:BG6"/>
    <mergeCell ref="BH5:BH6"/>
    <mergeCell ref="BI5:BI6"/>
    <mergeCell ref="BT5:BT6"/>
    <mergeCell ref="BU5:BU6"/>
    <mergeCell ref="BV5:BV6"/>
    <mergeCell ref="BW5:BW6"/>
    <mergeCell ref="A45:A47"/>
    <mergeCell ref="B45:B47"/>
    <mergeCell ref="O45:O47"/>
    <mergeCell ref="P45:P47"/>
    <mergeCell ref="AC45:AC47"/>
    <mergeCell ref="AD45:AD47"/>
    <mergeCell ref="AO45:AO47"/>
    <mergeCell ref="AP45:AP47"/>
    <mergeCell ref="AQ45:AQ47"/>
    <mergeCell ref="BA45:BA47"/>
    <mergeCell ref="BB45:BB47"/>
    <mergeCell ref="BJ45:BJ47"/>
    <mergeCell ref="BK45:BK47"/>
    <mergeCell ref="C46:C47"/>
    <mergeCell ref="D46:D47"/>
    <mergeCell ref="E46:E47"/>
    <mergeCell ref="F46:F47"/>
    <mergeCell ref="G46:G47"/>
    <mergeCell ref="H46:H47"/>
    <mergeCell ref="I46:I47"/>
    <mergeCell ref="J46:J47"/>
    <mergeCell ref="K46:K47"/>
    <mergeCell ref="L46:L47"/>
    <mergeCell ref="BC5:BC6"/>
    <mergeCell ref="BD5:BD6"/>
    <mergeCell ref="AN46:AN47"/>
    <mergeCell ref="AR46:AR47"/>
    <mergeCell ref="AS46:AS47"/>
    <mergeCell ref="M46:M47"/>
    <mergeCell ref="N46:N47"/>
    <mergeCell ref="Q46:Q47"/>
    <mergeCell ref="R46:R47"/>
    <mergeCell ref="Y46:Y47"/>
    <mergeCell ref="Z46:Z47"/>
    <mergeCell ref="AA46:AA47"/>
    <mergeCell ref="AB46:AB47"/>
    <mergeCell ref="AE46:AE47"/>
    <mergeCell ref="AF46:AF47"/>
    <mergeCell ref="AG46:AG47"/>
    <mergeCell ref="AH46:AH47"/>
    <mergeCell ref="AI46:AI47"/>
    <mergeCell ref="AJ46:AJ47"/>
    <mergeCell ref="AK46:AK47"/>
    <mergeCell ref="AL46:AL47"/>
    <mergeCell ref="AM46:AM47"/>
    <mergeCell ref="BQ46:BQ47"/>
    <mergeCell ref="BR46:BR47"/>
    <mergeCell ref="BS46:BS47"/>
    <mergeCell ref="BT46:BT47"/>
    <mergeCell ref="BU46:BU47"/>
    <mergeCell ref="BV46:BV47"/>
    <mergeCell ref="BW46:BW47"/>
    <mergeCell ref="BC46:BC47"/>
    <mergeCell ref="BD46:BD47"/>
    <mergeCell ref="BE46:BE47"/>
    <mergeCell ref="BF46:BF47"/>
    <mergeCell ref="BG46:BG47"/>
    <mergeCell ref="BH46:BH47"/>
    <mergeCell ref="BI46:BI47"/>
    <mergeCell ref="BL46:BL47"/>
    <mergeCell ref="BM46:BM47"/>
    <mergeCell ref="BN46:BN47"/>
  </mergeCells>
  <printOptions horizontalCentered="1"/>
  <pageMargins left="0.23622047244094491" right="0.23622047244094491" top="0.35433070866141736" bottom="0.35433070866141736" header="0.11811023622047245" footer="0.11811023622047245"/>
  <pageSetup paperSize="9" scale="85" firstPageNumber="308" orientation="landscape" horizontalDpi="300" verticalDpi="300" r:id="rId1"/>
  <headerFooter>
    <oddFooter>&amp;R&amp;8&amp;P</oddFooter>
  </headerFooter>
  <rowBreaks count="8" manualBreakCount="8">
    <brk id="42" max="16383" man="1"/>
    <brk id="83" max="88" man="1"/>
    <brk id="161" max="74" man="1"/>
    <brk id="203" max="74" man="1"/>
    <brk id="247" max="74" man="1"/>
    <brk id="286" max="74" man="1"/>
    <brk id="399" max="74" man="1"/>
    <brk id="437" max="74" man="1"/>
  </rowBreaks>
  <colBreaks count="1" manualBreakCount="1">
    <brk id="61" max="491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Feuil40">
    <tabColor rgb="FF00B0F0"/>
  </sheetPr>
  <dimension ref="A1:BX453"/>
  <sheetViews>
    <sheetView view="pageBreakPreview" zoomScale="90" zoomScaleNormal="100" zoomScaleSheetLayoutView="90" workbookViewId="0">
      <selection sqref="A1:L1"/>
    </sheetView>
  </sheetViews>
  <sheetFormatPr baseColWidth="10" defaultColWidth="11.5703125" defaultRowHeight="15"/>
  <cols>
    <col min="1" max="1" width="14.5703125" customWidth="1"/>
    <col min="2" max="2" width="14.140625" customWidth="1"/>
    <col min="3" max="12" width="14" customWidth="1"/>
    <col min="13" max="13" width="14.5703125" customWidth="1"/>
    <col min="14" max="14" width="14.140625" customWidth="1"/>
    <col min="15" max="24" width="14" customWidth="1"/>
    <col min="25" max="25" width="14.5703125" customWidth="1"/>
    <col min="26" max="36" width="14.140625" customWidth="1"/>
    <col min="37" max="37" width="14.5703125" customWidth="1"/>
    <col min="38" max="38" width="14.140625" customWidth="1"/>
    <col min="39" max="47" width="15.5703125" customWidth="1"/>
    <col min="48" max="48" width="14.5703125" customWidth="1"/>
    <col min="49" max="49" width="14.140625" customWidth="1"/>
    <col min="50" max="50" width="20.140625" style="67" customWidth="1"/>
    <col min="51" max="54" width="20.140625" customWidth="1"/>
    <col min="55" max="56" width="20.140625" style="67" customWidth="1"/>
    <col min="57" max="57" width="14.5703125" customWidth="1"/>
    <col min="58" max="58" width="14.140625" customWidth="1"/>
    <col min="59" max="68" width="9.85546875" customWidth="1"/>
    <col min="69" max="69" width="10.28515625" customWidth="1"/>
    <col min="70" max="70" width="12.42578125" customWidth="1"/>
    <col min="71" max="72" width="9.85546875" customWidth="1"/>
    <col min="74" max="74" width="11.5703125" style="76"/>
    <col min="75" max="76" width="11.5703125" style="77"/>
  </cols>
  <sheetData>
    <row r="1" spans="1:76" ht="21">
      <c r="A1" s="247" t="s">
        <v>358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 t="s">
        <v>359</v>
      </c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 t="s">
        <v>360</v>
      </c>
      <c r="Z1" s="247"/>
      <c r="AA1" s="247"/>
      <c r="AB1" s="247"/>
      <c r="AC1" s="247"/>
      <c r="AD1" s="247"/>
      <c r="AE1" s="247"/>
      <c r="AF1" s="247"/>
      <c r="AG1" s="247"/>
      <c r="AH1" s="247"/>
      <c r="AI1" s="247"/>
      <c r="AJ1" s="247"/>
      <c r="AK1" s="247" t="s">
        <v>361</v>
      </c>
      <c r="AL1" s="247"/>
      <c r="AM1" s="247"/>
      <c r="AN1" s="247"/>
      <c r="AO1" s="247"/>
      <c r="AP1" s="247"/>
      <c r="AQ1" s="247"/>
      <c r="AR1" s="247"/>
      <c r="AS1" s="247"/>
      <c r="AT1" s="247"/>
      <c r="AU1" s="247"/>
      <c r="AV1" s="247" t="s">
        <v>362</v>
      </c>
      <c r="AW1" s="247"/>
      <c r="AX1" s="247"/>
      <c r="AY1" s="247"/>
      <c r="AZ1" s="247"/>
      <c r="BA1" s="247"/>
      <c r="BB1" s="247"/>
      <c r="BC1" s="247"/>
      <c r="BD1" s="247"/>
      <c r="BE1" s="247" t="s">
        <v>250</v>
      </c>
      <c r="BF1" s="247"/>
      <c r="BG1" s="247"/>
      <c r="BH1" s="247"/>
      <c r="BI1" s="247"/>
      <c r="BJ1" s="247"/>
      <c r="BK1" s="247"/>
      <c r="BL1" s="247"/>
      <c r="BM1" s="247"/>
      <c r="BN1" s="247"/>
      <c r="BO1" s="247"/>
      <c r="BP1" s="247"/>
      <c r="BQ1" s="247"/>
      <c r="BR1" s="247"/>
      <c r="BS1" s="247"/>
      <c r="BT1" s="247"/>
    </row>
    <row r="2" spans="1:76">
      <c r="A2" s="245" t="s">
        <v>2224</v>
      </c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 t="s">
        <v>2242</v>
      </c>
      <c r="N2" s="245"/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 t="s">
        <v>363</v>
      </c>
      <c r="Z2" s="245"/>
      <c r="AA2" s="245"/>
      <c r="AB2" s="245"/>
      <c r="AC2" s="245"/>
      <c r="AD2" s="245"/>
      <c r="AE2" s="245"/>
      <c r="AF2" s="245"/>
      <c r="AG2" s="245"/>
      <c r="AH2" s="245"/>
      <c r="AI2" s="245"/>
      <c r="AJ2" s="245"/>
      <c r="AK2" s="245" t="s">
        <v>364</v>
      </c>
      <c r="AL2" s="245"/>
      <c r="AM2" s="245"/>
      <c r="AN2" s="245"/>
      <c r="AO2" s="245"/>
      <c r="AP2" s="245"/>
      <c r="AQ2" s="245"/>
      <c r="AR2" s="245"/>
      <c r="AS2" s="245"/>
      <c r="AT2" s="245"/>
      <c r="AU2" s="245"/>
      <c r="AV2" s="245" t="s">
        <v>365</v>
      </c>
      <c r="AW2" s="245"/>
      <c r="AX2" s="245"/>
      <c r="AY2" s="245"/>
      <c r="AZ2" s="245"/>
      <c r="BA2" s="245"/>
      <c r="BB2" s="245"/>
      <c r="BC2" s="245"/>
      <c r="BD2" s="245"/>
      <c r="BE2" s="245" t="s">
        <v>366</v>
      </c>
      <c r="BF2" s="245"/>
      <c r="BG2" s="245"/>
      <c r="BH2" s="245"/>
      <c r="BI2" s="245"/>
      <c r="BJ2" s="245"/>
      <c r="BK2" s="245"/>
      <c r="BL2" s="245"/>
      <c r="BM2" s="245"/>
      <c r="BN2" s="245"/>
      <c r="BO2" s="245"/>
      <c r="BP2" s="245"/>
      <c r="BQ2" s="245"/>
      <c r="BR2" s="245"/>
      <c r="BS2" s="245"/>
      <c r="BT2" s="245"/>
    </row>
    <row r="3" spans="1:76">
      <c r="A3" s="245" t="str">
        <f>"ANNEE SCOLAIRE "&amp;annee_scolaire</f>
        <v>ANNEE SCOLAIRE 2022-2023</v>
      </c>
      <c r="B3" s="245"/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 t="str">
        <f>"ANNEE SCOLAIRE "&amp;annee_scolaire</f>
        <v>ANNEE SCOLAIRE 2022-2023</v>
      </c>
      <c r="N3" s="245"/>
      <c r="O3" s="245"/>
      <c r="P3" s="245"/>
      <c r="Q3" s="245"/>
      <c r="R3" s="245"/>
      <c r="S3" s="245"/>
      <c r="T3" s="245"/>
      <c r="U3" s="245"/>
      <c r="V3" s="245"/>
      <c r="W3" s="245"/>
      <c r="X3" s="245"/>
      <c r="Y3" s="245" t="str">
        <f>"ANNEE SCOLAIRE "&amp;annee_scolaire</f>
        <v>ANNEE SCOLAIRE 2022-2023</v>
      </c>
      <c r="Z3" s="245"/>
      <c r="AA3" s="245"/>
      <c r="AB3" s="245"/>
      <c r="AC3" s="245"/>
      <c r="AD3" s="245"/>
      <c r="AE3" s="245"/>
      <c r="AF3" s="245"/>
      <c r="AG3" s="245"/>
      <c r="AH3" s="245"/>
      <c r="AI3" s="245"/>
      <c r="AJ3" s="245"/>
      <c r="AK3" s="245" t="str">
        <f>"ANNEE SCOLAIRE "&amp;annee_scolaire</f>
        <v>ANNEE SCOLAIRE 2022-2023</v>
      </c>
      <c r="AL3" s="245"/>
      <c r="AM3" s="245"/>
      <c r="AN3" s="245"/>
      <c r="AO3" s="245"/>
      <c r="AP3" s="245"/>
      <c r="AQ3" s="245"/>
      <c r="AR3" s="245"/>
      <c r="AS3" s="245"/>
      <c r="AT3" s="245"/>
      <c r="AU3" s="245"/>
      <c r="AV3" s="245" t="str">
        <f>"ANNEE SCOLAIRE "&amp;annee_scolaire</f>
        <v>ANNEE SCOLAIRE 2022-2023</v>
      </c>
      <c r="AW3" s="245"/>
      <c r="AX3" s="245"/>
      <c r="AY3" s="245"/>
      <c r="AZ3" s="245"/>
      <c r="BA3" s="245"/>
      <c r="BB3" s="245"/>
      <c r="BC3" s="245"/>
      <c r="BD3" s="245"/>
      <c r="BE3" s="245" t="str">
        <f>"ANNEE SCOLAIRE "&amp;annee_scolaire</f>
        <v>ANNEE SCOLAIRE 2022-2023</v>
      </c>
      <c r="BF3" s="245"/>
      <c r="BG3" s="245"/>
      <c r="BH3" s="245"/>
      <c r="BI3" s="245"/>
      <c r="BJ3" s="245"/>
      <c r="BK3" s="245"/>
      <c r="BL3" s="245"/>
      <c r="BM3" s="245"/>
      <c r="BN3" s="245"/>
      <c r="BO3" s="245"/>
      <c r="BP3" s="245"/>
      <c r="BQ3" s="245"/>
      <c r="BR3" s="245"/>
      <c r="BS3" s="245"/>
      <c r="BT3" s="245"/>
    </row>
    <row r="4" spans="1:76" ht="14.45" customHeight="1">
      <c r="A4" s="244" t="s">
        <v>1</v>
      </c>
      <c r="B4" s="238" t="s">
        <v>270</v>
      </c>
      <c r="C4" s="245" t="s">
        <v>2047</v>
      </c>
      <c r="D4" s="245"/>
      <c r="E4" s="245" t="s">
        <v>2046</v>
      </c>
      <c r="F4" s="245"/>
      <c r="G4" s="245" t="s">
        <v>2050</v>
      </c>
      <c r="H4" s="245"/>
      <c r="I4" s="245" t="s">
        <v>2049</v>
      </c>
      <c r="J4" s="245"/>
      <c r="K4" s="245" t="s">
        <v>73</v>
      </c>
      <c r="L4" s="245"/>
      <c r="M4" s="244" t="s">
        <v>1</v>
      </c>
      <c r="N4" s="244" t="s">
        <v>84</v>
      </c>
      <c r="O4" s="245" t="s">
        <v>2047</v>
      </c>
      <c r="P4" s="245"/>
      <c r="Q4" s="245" t="s">
        <v>2046</v>
      </c>
      <c r="R4" s="245"/>
      <c r="S4" s="245" t="s">
        <v>2050</v>
      </c>
      <c r="T4" s="245"/>
      <c r="U4" s="245" t="s">
        <v>2049</v>
      </c>
      <c r="V4" s="245"/>
      <c r="W4" s="245" t="s">
        <v>73</v>
      </c>
      <c r="X4" s="245"/>
      <c r="Y4" s="244" t="s">
        <v>1</v>
      </c>
      <c r="Z4" s="244" t="s">
        <v>84</v>
      </c>
      <c r="AA4" s="245" t="s">
        <v>293</v>
      </c>
      <c r="AB4" s="245"/>
      <c r="AC4" s="245"/>
      <c r="AD4" s="245"/>
      <c r="AE4" s="245"/>
      <c r="AF4" s="245" t="s">
        <v>134</v>
      </c>
      <c r="AG4" s="245"/>
      <c r="AH4" s="245"/>
      <c r="AI4" s="245"/>
      <c r="AJ4" s="244" t="s">
        <v>294</v>
      </c>
      <c r="AK4" s="244" t="s">
        <v>1</v>
      </c>
      <c r="AL4" s="244" t="s">
        <v>84</v>
      </c>
      <c r="AM4" s="245" t="s">
        <v>295</v>
      </c>
      <c r="AN4" s="245"/>
      <c r="AO4" s="245"/>
      <c r="AP4" s="245"/>
      <c r="AQ4" s="245"/>
      <c r="AR4" s="245"/>
      <c r="AS4" s="245"/>
      <c r="AT4" s="245"/>
      <c r="AU4" s="245"/>
      <c r="AV4" s="244" t="s">
        <v>1</v>
      </c>
      <c r="AW4" s="244" t="s">
        <v>84</v>
      </c>
      <c r="AX4" s="245" t="s">
        <v>135</v>
      </c>
      <c r="AY4" s="245"/>
      <c r="AZ4" s="245"/>
      <c r="BA4" s="244" t="s">
        <v>136</v>
      </c>
      <c r="BB4" s="244"/>
      <c r="BC4" s="244" t="s">
        <v>357</v>
      </c>
      <c r="BD4" s="244"/>
      <c r="BE4" s="244" t="s">
        <v>1</v>
      </c>
      <c r="BF4" s="244" t="s">
        <v>84</v>
      </c>
      <c r="BG4" s="245" t="s">
        <v>296</v>
      </c>
      <c r="BH4" s="245"/>
      <c r="BI4" s="245"/>
      <c r="BJ4" s="245"/>
      <c r="BK4" s="245"/>
      <c r="BL4" s="245"/>
      <c r="BM4" s="245"/>
      <c r="BN4" s="245"/>
      <c r="BO4" s="245"/>
      <c r="BP4" s="245"/>
      <c r="BQ4" s="245"/>
      <c r="BR4" s="245"/>
      <c r="BS4" s="245"/>
      <c r="BT4" s="245"/>
    </row>
    <row r="5" spans="1:76" ht="14.45" customHeight="1">
      <c r="A5" s="244"/>
      <c r="B5" s="238"/>
      <c r="C5" s="210" t="s">
        <v>139</v>
      </c>
      <c r="D5" s="210" t="s">
        <v>48</v>
      </c>
      <c r="E5" s="210" t="s">
        <v>139</v>
      </c>
      <c r="F5" s="210" t="s">
        <v>48</v>
      </c>
      <c r="G5" s="210" t="s">
        <v>139</v>
      </c>
      <c r="H5" s="210" t="s">
        <v>48</v>
      </c>
      <c r="I5" s="210" t="s">
        <v>139</v>
      </c>
      <c r="J5" s="210" t="s">
        <v>48</v>
      </c>
      <c r="K5" s="210" t="s">
        <v>139</v>
      </c>
      <c r="L5" s="210" t="s">
        <v>48</v>
      </c>
      <c r="M5" s="244"/>
      <c r="N5" s="244"/>
      <c r="O5" s="210" t="s">
        <v>139</v>
      </c>
      <c r="P5" s="210" t="s">
        <v>48</v>
      </c>
      <c r="Q5" s="210" t="s">
        <v>139</v>
      </c>
      <c r="R5" s="210" t="s">
        <v>48</v>
      </c>
      <c r="S5" s="210" t="s">
        <v>139</v>
      </c>
      <c r="T5" s="210" t="s">
        <v>48</v>
      </c>
      <c r="U5" s="210" t="s">
        <v>139</v>
      </c>
      <c r="V5" s="210" t="s">
        <v>48</v>
      </c>
      <c r="W5" s="210" t="s">
        <v>139</v>
      </c>
      <c r="X5" s="210" t="s">
        <v>48</v>
      </c>
      <c r="Y5" s="244"/>
      <c r="Z5" s="244"/>
      <c r="AA5" s="210" t="s">
        <v>2078</v>
      </c>
      <c r="AB5" s="210" t="s">
        <v>2079</v>
      </c>
      <c r="AC5" s="210" t="s">
        <v>2080</v>
      </c>
      <c r="AD5" s="210" t="s">
        <v>2081</v>
      </c>
      <c r="AE5" s="210" t="s">
        <v>73</v>
      </c>
      <c r="AF5" s="210" t="s">
        <v>297</v>
      </c>
      <c r="AG5" s="210" t="s">
        <v>237</v>
      </c>
      <c r="AH5" s="210" t="s">
        <v>141</v>
      </c>
      <c r="AI5" s="210" t="s">
        <v>142</v>
      </c>
      <c r="AJ5" s="244"/>
      <c r="AK5" s="244"/>
      <c r="AL5" s="244"/>
      <c r="AM5" s="210" t="s">
        <v>335</v>
      </c>
      <c r="AN5" s="210" t="s">
        <v>278</v>
      </c>
      <c r="AO5" s="210" t="s">
        <v>336</v>
      </c>
      <c r="AP5" s="210" t="s">
        <v>337</v>
      </c>
      <c r="AQ5" s="210" t="s">
        <v>338</v>
      </c>
      <c r="AR5" s="210" t="s">
        <v>144</v>
      </c>
      <c r="AS5" s="210" t="s">
        <v>145</v>
      </c>
      <c r="AT5" s="210" t="s">
        <v>57</v>
      </c>
      <c r="AU5" s="210" t="s">
        <v>58</v>
      </c>
      <c r="AV5" s="244"/>
      <c r="AW5" s="244"/>
      <c r="AX5" s="210" t="s">
        <v>47</v>
      </c>
      <c r="AY5" s="210" t="s">
        <v>143</v>
      </c>
      <c r="AZ5" s="210" t="s">
        <v>238</v>
      </c>
      <c r="BA5" s="210" t="s">
        <v>55</v>
      </c>
      <c r="BB5" s="210" t="s">
        <v>143</v>
      </c>
      <c r="BC5" s="210" t="s">
        <v>55</v>
      </c>
      <c r="BD5" s="210" t="s">
        <v>143</v>
      </c>
      <c r="BE5" s="244"/>
      <c r="BF5" s="244"/>
      <c r="BG5" s="210" t="s">
        <v>66</v>
      </c>
      <c r="BH5" s="210" t="s">
        <v>67</v>
      </c>
      <c r="BI5" s="210" t="s">
        <v>68</v>
      </c>
      <c r="BJ5" s="210" t="s">
        <v>2085</v>
      </c>
      <c r="BK5" s="210" t="s">
        <v>2083</v>
      </c>
      <c r="BL5" s="210" t="s">
        <v>333</v>
      </c>
      <c r="BM5" s="210" t="s">
        <v>2086</v>
      </c>
      <c r="BN5" s="210" t="s">
        <v>2087</v>
      </c>
      <c r="BO5" s="210" t="s">
        <v>332</v>
      </c>
      <c r="BP5" s="210" t="s">
        <v>2048</v>
      </c>
      <c r="BQ5" s="210" t="s">
        <v>69</v>
      </c>
      <c r="BR5" s="210" t="s">
        <v>70</v>
      </c>
      <c r="BS5" s="210" t="s">
        <v>2053</v>
      </c>
      <c r="BT5" s="210" t="s">
        <v>0</v>
      </c>
    </row>
    <row r="6" spans="1:76">
      <c r="A6" s="244"/>
      <c r="B6" s="238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44"/>
      <c r="N6" s="244"/>
      <c r="O6" s="210"/>
      <c r="P6" s="210"/>
      <c r="Q6" s="210"/>
      <c r="R6" s="210"/>
      <c r="S6" s="210"/>
      <c r="T6" s="210"/>
      <c r="U6" s="210"/>
      <c r="V6" s="210"/>
      <c r="W6" s="210"/>
      <c r="X6" s="210"/>
      <c r="Y6" s="244"/>
      <c r="Z6" s="244"/>
      <c r="AA6" s="210"/>
      <c r="AB6" s="210"/>
      <c r="AC6" s="210"/>
      <c r="AD6" s="210"/>
      <c r="AE6" s="210"/>
      <c r="AF6" s="210"/>
      <c r="AG6" s="210"/>
      <c r="AH6" s="210"/>
      <c r="AI6" s="210"/>
      <c r="AJ6" s="244"/>
      <c r="AK6" s="244"/>
      <c r="AL6" s="244"/>
      <c r="AM6" s="210"/>
      <c r="AN6" s="210"/>
      <c r="AO6" s="210"/>
      <c r="AP6" s="210"/>
      <c r="AQ6" s="210"/>
      <c r="AR6" s="210"/>
      <c r="AS6" s="210"/>
      <c r="AT6" s="210"/>
      <c r="AU6" s="210"/>
      <c r="AV6" s="244"/>
      <c r="AW6" s="244"/>
      <c r="AX6" s="210"/>
      <c r="AY6" s="210"/>
      <c r="AZ6" s="210"/>
      <c r="BA6" s="210"/>
      <c r="BB6" s="210"/>
      <c r="BC6" s="210"/>
      <c r="BD6" s="210"/>
      <c r="BE6" s="244"/>
      <c r="BF6" s="244"/>
      <c r="BG6" s="210"/>
      <c r="BH6" s="210"/>
      <c r="BI6" s="210"/>
      <c r="BJ6" s="210"/>
      <c r="BK6" s="210"/>
      <c r="BL6" s="210"/>
      <c r="BM6" s="210"/>
      <c r="BN6" s="210"/>
      <c r="BO6" s="210"/>
      <c r="BP6" s="210"/>
      <c r="BQ6" s="210"/>
      <c r="BR6" s="210"/>
      <c r="BS6" s="210"/>
      <c r="BT6" s="210"/>
      <c r="BX6" s="78" t="s">
        <v>390</v>
      </c>
    </row>
    <row r="7" spans="1:76" ht="14.45" customHeight="1">
      <c r="A7" s="212" t="s">
        <v>95</v>
      </c>
      <c r="B7" s="44" t="s">
        <v>90</v>
      </c>
      <c r="C7" s="71">
        <v>3011</v>
      </c>
      <c r="D7" s="71">
        <v>1527</v>
      </c>
      <c r="E7" s="71">
        <v>2248</v>
      </c>
      <c r="F7" s="71">
        <v>1178</v>
      </c>
      <c r="G7" s="71">
        <v>1904</v>
      </c>
      <c r="H7" s="71">
        <v>990</v>
      </c>
      <c r="I7" s="71">
        <v>2708</v>
      </c>
      <c r="J7" s="71">
        <v>1475</v>
      </c>
      <c r="K7" s="149">
        <v>9871</v>
      </c>
      <c r="L7" s="149">
        <v>5170</v>
      </c>
      <c r="M7" s="212" t="s">
        <v>95</v>
      </c>
      <c r="N7" s="44" t="s">
        <v>90</v>
      </c>
      <c r="O7" s="71">
        <v>113</v>
      </c>
      <c r="P7" s="71">
        <v>48</v>
      </c>
      <c r="Q7" s="71">
        <v>64</v>
      </c>
      <c r="R7" s="71">
        <v>25</v>
      </c>
      <c r="S7" s="71">
        <v>66</v>
      </c>
      <c r="T7" s="71">
        <v>29</v>
      </c>
      <c r="U7" s="71">
        <v>385</v>
      </c>
      <c r="V7" s="71">
        <v>208</v>
      </c>
      <c r="W7" s="149">
        <v>628</v>
      </c>
      <c r="X7" s="149">
        <v>310</v>
      </c>
      <c r="Y7" s="212" t="s">
        <v>95</v>
      </c>
      <c r="Z7" s="44" t="s">
        <v>90</v>
      </c>
      <c r="AA7" s="31">
        <v>118</v>
      </c>
      <c r="AB7" s="31">
        <v>100</v>
      </c>
      <c r="AC7" s="31">
        <v>95</v>
      </c>
      <c r="AD7" s="31">
        <v>99</v>
      </c>
      <c r="AE7" s="149">
        <v>412</v>
      </c>
      <c r="AF7" s="125">
        <v>399</v>
      </c>
      <c r="AG7" s="71">
        <v>380</v>
      </c>
      <c r="AH7" s="71">
        <v>132</v>
      </c>
      <c r="AI7" s="71">
        <v>14</v>
      </c>
      <c r="AJ7" s="71">
        <v>100</v>
      </c>
      <c r="AK7" s="212" t="s">
        <v>95</v>
      </c>
      <c r="AL7" s="44" t="s">
        <v>90</v>
      </c>
      <c r="AM7" s="71">
        <v>101</v>
      </c>
      <c r="AN7" s="71">
        <v>2347</v>
      </c>
      <c r="AO7" s="71">
        <v>1559</v>
      </c>
      <c r="AP7" s="71">
        <v>541</v>
      </c>
      <c r="AQ7" s="71">
        <v>61</v>
      </c>
      <c r="AR7" s="71">
        <v>92</v>
      </c>
      <c r="AS7" s="71">
        <v>400</v>
      </c>
      <c r="AT7" s="71">
        <v>394</v>
      </c>
      <c r="AU7" s="71">
        <v>358</v>
      </c>
      <c r="AV7" s="212" t="s">
        <v>95</v>
      </c>
      <c r="AW7" s="44" t="s">
        <v>90</v>
      </c>
      <c r="AX7" s="149">
        <v>716</v>
      </c>
      <c r="AY7" s="71">
        <v>300</v>
      </c>
      <c r="AZ7" s="71">
        <v>90</v>
      </c>
      <c r="BA7" s="152">
        <v>88</v>
      </c>
      <c r="BB7" s="32">
        <v>50</v>
      </c>
      <c r="BC7" s="149">
        <v>804</v>
      </c>
      <c r="BD7" s="149">
        <v>350</v>
      </c>
      <c r="BE7" s="212" t="s">
        <v>95</v>
      </c>
      <c r="BF7" s="44" t="s">
        <v>90</v>
      </c>
      <c r="BG7" s="71">
        <v>654</v>
      </c>
      <c r="BH7" s="71">
        <v>436</v>
      </c>
      <c r="BI7" s="71">
        <v>293</v>
      </c>
      <c r="BJ7" s="71">
        <v>167</v>
      </c>
      <c r="BK7" s="71">
        <v>242</v>
      </c>
      <c r="BL7" s="71">
        <v>620</v>
      </c>
      <c r="BM7" s="71">
        <v>325</v>
      </c>
      <c r="BN7" s="71">
        <v>147</v>
      </c>
      <c r="BO7" s="71">
        <v>398</v>
      </c>
      <c r="BP7" s="71">
        <v>16</v>
      </c>
      <c r="BQ7" s="71">
        <v>9</v>
      </c>
      <c r="BR7" s="71">
        <v>16</v>
      </c>
      <c r="BS7" s="71">
        <v>24</v>
      </c>
      <c r="BT7" s="71">
        <v>4</v>
      </c>
      <c r="BU7" s="24"/>
      <c r="BV7" s="80" t="s">
        <v>95</v>
      </c>
      <c r="BW7" s="80" t="s">
        <v>2339</v>
      </c>
      <c r="BX7" s="78">
        <v>11941</v>
      </c>
    </row>
    <row r="8" spans="1:76">
      <c r="A8" s="212"/>
      <c r="B8" s="44" t="s">
        <v>91</v>
      </c>
      <c r="C8" s="71">
        <v>1724</v>
      </c>
      <c r="D8" s="71">
        <v>856</v>
      </c>
      <c r="E8" s="71">
        <v>1418</v>
      </c>
      <c r="F8" s="71">
        <v>737</v>
      </c>
      <c r="G8" s="71">
        <v>1413</v>
      </c>
      <c r="H8" s="71">
        <v>719</v>
      </c>
      <c r="I8" s="71">
        <v>1963</v>
      </c>
      <c r="J8" s="71">
        <v>1006</v>
      </c>
      <c r="K8" s="149">
        <v>6518</v>
      </c>
      <c r="L8" s="149">
        <v>3318</v>
      </c>
      <c r="M8" s="212"/>
      <c r="N8" s="44" t="s">
        <v>91</v>
      </c>
      <c r="O8" s="71">
        <v>57</v>
      </c>
      <c r="P8" s="71">
        <v>21</v>
      </c>
      <c r="Q8" s="71">
        <v>37</v>
      </c>
      <c r="R8" s="71">
        <v>15</v>
      </c>
      <c r="S8" s="71">
        <v>37</v>
      </c>
      <c r="T8" s="71">
        <v>19</v>
      </c>
      <c r="U8" s="71">
        <v>282</v>
      </c>
      <c r="V8" s="71">
        <v>151</v>
      </c>
      <c r="W8" s="149">
        <v>413</v>
      </c>
      <c r="X8" s="149">
        <v>206</v>
      </c>
      <c r="Y8" s="212"/>
      <c r="Z8" s="44" t="s">
        <v>91</v>
      </c>
      <c r="AA8" s="31">
        <v>54</v>
      </c>
      <c r="AB8" s="31">
        <v>48</v>
      </c>
      <c r="AC8" s="31">
        <v>50</v>
      </c>
      <c r="AD8" s="31">
        <v>54</v>
      </c>
      <c r="AE8" s="149">
        <v>206</v>
      </c>
      <c r="AF8" s="125">
        <v>203</v>
      </c>
      <c r="AG8" s="71">
        <v>178</v>
      </c>
      <c r="AH8" s="71">
        <v>174</v>
      </c>
      <c r="AI8" s="71">
        <v>5</v>
      </c>
      <c r="AJ8" s="71">
        <v>44</v>
      </c>
      <c r="AK8" s="212"/>
      <c r="AL8" s="44" t="s">
        <v>91</v>
      </c>
      <c r="AM8" s="71">
        <v>21</v>
      </c>
      <c r="AN8" s="71">
        <v>1815</v>
      </c>
      <c r="AO8" s="71">
        <v>772</v>
      </c>
      <c r="AP8" s="71">
        <v>295</v>
      </c>
      <c r="AQ8" s="71">
        <v>0</v>
      </c>
      <c r="AR8" s="71">
        <v>54</v>
      </c>
      <c r="AS8" s="71">
        <v>222</v>
      </c>
      <c r="AT8" s="71">
        <v>169</v>
      </c>
      <c r="AU8" s="71">
        <v>168</v>
      </c>
      <c r="AV8" s="212"/>
      <c r="AW8" s="44" t="s">
        <v>91</v>
      </c>
      <c r="AX8" s="149">
        <v>476</v>
      </c>
      <c r="AY8" s="71">
        <v>262</v>
      </c>
      <c r="AZ8" s="71">
        <v>144</v>
      </c>
      <c r="BA8" s="152">
        <v>111</v>
      </c>
      <c r="BB8" s="32">
        <v>55</v>
      </c>
      <c r="BC8" s="149">
        <v>587</v>
      </c>
      <c r="BD8" s="149">
        <v>317</v>
      </c>
      <c r="BE8" s="212"/>
      <c r="BF8" s="44" t="s">
        <v>91</v>
      </c>
      <c r="BG8" s="71">
        <v>285</v>
      </c>
      <c r="BH8" s="71">
        <v>262</v>
      </c>
      <c r="BI8" s="71">
        <v>255</v>
      </c>
      <c r="BJ8" s="71">
        <v>200</v>
      </c>
      <c r="BK8" s="71">
        <v>136</v>
      </c>
      <c r="BL8" s="71">
        <v>323</v>
      </c>
      <c r="BM8" s="71">
        <v>167</v>
      </c>
      <c r="BN8" s="71">
        <v>57</v>
      </c>
      <c r="BO8" s="71">
        <v>242</v>
      </c>
      <c r="BP8" s="71">
        <v>10</v>
      </c>
      <c r="BQ8" s="71">
        <v>2</v>
      </c>
      <c r="BR8" s="71">
        <v>11</v>
      </c>
      <c r="BS8" s="71">
        <v>4</v>
      </c>
      <c r="BT8" s="71">
        <v>6</v>
      </c>
      <c r="BU8" s="24"/>
      <c r="BV8" s="80" t="s">
        <v>95</v>
      </c>
      <c r="BW8" s="80" t="s">
        <v>2340</v>
      </c>
      <c r="BX8" s="78">
        <v>7147</v>
      </c>
    </row>
    <row r="9" spans="1:76">
      <c r="A9" s="212"/>
      <c r="B9" s="66" t="s">
        <v>73</v>
      </c>
      <c r="C9" s="68">
        <v>4735</v>
      </c>
      <c r="D9" s="68">
        <v>2383</v>
      </c>
      <c r="E9" s="68">
        <v>3666</v>
      </c>
      <c r="F9" s="68">
        <v>1915</v>
      </c>
      <c r="G9" s="68">
        <v>3317</v>
      </c>
      <c r="H9" s="68">
        <v>1709</v>
      </c>
      <c r="I9" s="68">
        <v>4671</v>
      </c>
      <c r="J9" s="68">
        <v>2481</v>
      </c>
      <c r="K9" s="68">
        <v>16389</v>
      </c>
      <c r="L9" s="68">
        <v>8488</v>
      </c>
      <c r="M9" s="212"/>
      <c r="N9" s="66" t="s">
        <v>73</v>
      </c>
      <c r="O9" s="68">
        <v>170</v>
      </c>
      <c r="P9" s="68">
        <v>69</v>
      </c>
      <c r="Q9" s="68">
        <v>101</v>
      </c>
      <c r="R9" s="68">
        <v>40</v>
      </c>
      <c r="S9" s="68">
        <v>103</v>
      </c>
      <c r="T9" s="68">
        <v>48</v>
      </c>
      <c r="U9" s="68">
        <v>667</v>
      </c>
      <c r="V9" s="68">
        <v>359</v>
      </c>
      <c r="W9" s="68">
        <v>1041</v>
      </c>
      <c r="X9" s="68">
        <v>516</v>
      </c>
      <c r="Y9" s="212"/>
      <c r="Z9" s="66" t="s">
        <v>73</v>
      </c>
      <c r="AA9" s="68">
        <v>172</v>
      </c>
      <c r="AB9" s="68">
        <v>148</v>
      </c>
      <c r="AC9" s="68">
        <v>145</v>
      </c>
      <c r="AD9" s="68">
        <v>153</v>
      </c>
      <c r="AE9" s="68">
        <v>618</v>
      </c>
      <c r="AF9" s="68">
        <v>602</v>
      </c>
      <c r="AG9" s="68">
        <v>558</v>
      </c>
      <c r="AH9" s="68">
        <v>306</v>
      </c>
      <c r="AI9" s="68">
        <v>19</v>
      </c>
      <c r="AJ9" s="68">
        <v>144</v>
      </c>
      <c r="AK9" s="212"/>
      <c r="AL9" s="66" t="s">
        <v>73</v>
      </c>
      <c r="AM9" s="68">
        <v>122</v>
      </c>
      <c r="AN9" s="68">
        <v>4162</v>
      </c>
      <c r="AO9" s="68">
        <v>2331</v>
      </c>
      <c r="AP9" s="68">
        <v>836</v>
      </c>
      <c r="AQ9" s="68">
        <v>61</v>
      </c>
      <c r="AR9" s="68">
        <v>146</v>
      </c>
      <c r="AS9" s="68">
        <v>622</v>
      </c>
      <c r="AT9" s="68">
        <v>563</v>
      </c>
      <c r="AU9" s="68">
        <v>526</v>
      </c>
      <c r="AV9" s="212"/>
      <c r="AW9" s="66" t="s">
        <v>73</v>
      </c>
      <c r="AX9" s="68">
        <v>1192</v>
      </c>
      <c r="AY9" s="68">
        <v>562</v>
      </c>
      <c r="AZ9" s="68">
        <v>234</v>
      </c>
      <c r="BA9" s="68">
        <v>199</v>
      </c>
      <c r="BB9" s="68">
        <v>105</v>
      </c>
      <c r="BC9" s="68">
        <v>1391</v>
      </c>
      <c r="BD9" s="68">
        <v>667</v>
      </c>
      <c r="BE9" s="212"/>
      <c r="BF9" s="66" t="s">
        <v>73</v>
      </c>
      <c r="BG9" s="68">
        <v>939</v>
      </c>
      <c r="BH9" s="68">
        <v>698</v>
      </c>
      <c r="BI9" s="68">
        <v>548</v>
      </c>
      <c r="BJ9" s="68">
        <v>367</v>
      </c>
      <c r="BK9" s="68">
        <v>378</v>
      </c>
      <c r="BL9" s="68">
        <v>943</v>
      </c>
      <c r="BM9" s="68">
        <v>492</v>
      </c>
      <c r="BN9" s="68">
        <v>204</v>
      </c>
      <c r="BO9" s="68">
        <v>640</v>
      </c>
      <c r="BP9" s="68">
        <v>26</v>
      </c>
      <c r="BQ9" s="68">
        <v>11</v>
      </c>
      <c r="BR9" s="68">
        <v>27</v>
      </c>
      <c r="BS9" s="68">
        <v>28</v>
      </c>
      <c r="BT9" s="68">
        <v>10</v>
      </c>
      <c r="BU9" s="24"/>
      <c r="BV9" s="80" t="s">
        <v>95</v>
      </c>
      <c r="BW9" s="80" t="s">
        <v>2341</v>
      </c>
      <c r="BX9" s="78">
        <v>19088</v>
      </c>
    </row>
    <row r="10" spans="1:76" ht="14.45" customHeight="1">
      <c r="A10" s="212" t="s">
        <v>96</v>
      </c>
      <c r="B10" s="44" t="s">
        <v>90</v>
      </c>
      <c r="C10" s="71">
        <v>1714</v>
      </c>
      <c r="D10" s="71">
        <v>878</v>
      </c>
      <c r="E10" s="71">
        <v>1479</v>
      </c>
      <c r="F10" s="71">
        <v>751</v>
      </c>
      <c r="G10" s="71">
        <v>1342</v>
      </c>
      <c r="H10" s="71">
        <v>703</v>
      </c>
      <c r="I10" s="71">
        <v>1609</v>
      </c>
      <c r="J10" s="71">
        <v>843</v>
      </c>
      <c r="K10" s="149">
        <v>6144</v>
      </c>
      <c r="L10" s="149">
        <v>3175</v>
      </c>
      <c r="M10" s="212" t="s">
        <v>96</v>
      </c>
      <c r="N10" s="44" t="s">
        <v>90</v>
      </c>
      <c r="O10" s="71">
        <v>114</v>
      </c>
      <c r="P10" s="71">
        <v>58</v>
      </c>
      <c r="Q10" s="71">
        <v>46</v>
      </c>
      <c r="R10" s="71">
        <v>23</v>
      </c>
      <c r="S10" s="71">
        <v>116</v>
      </c>
      <c r="T10" s="71">
        <v>63</v>
      </c>
      <c r="U10" s="71">
        <v>226</v>
      </c>
      <c r="V10" s="71">
        <v>130</v>
      </c>
      <c r="W10" s="149">
        <v>502</v>
      </c>
      <c r="X10" s="149">
        <v>274</v>
      </c>
      <c r="Y10" s="212" t="s">
        <v>96</v>
      </c>
      <c r="Z10" s="44" t="s">
        <v>90</v>
      </c>
      <c r="AA10" s="31">
        <v>61</v>
      </c>
      <c r="AB10" s="31">
        <v>59</v>
      </c>
      <c r="AC10" s="31">
        <v>58</v>
      </c>
      <c r="AD10" s="31">
        <v>59</v>
      </c>
      <c r="AE10" s="149">
        <v>237</v>
      </c>
      <c r="AF10" s="125">
        <v>233</v>
      </c>
      <c r="AG10" s="71">
        <v>142</v>
      </c>
      <c r="AH10" s="71">
        <v>41</v>
      </c>
      <c r="AI10" s="71">
        <v>22</v>
      </c>
      <c r="AJ10" s="71">
        <v>61</v>
      </c>
      <c r="AK10" s="212" t="s">
        <v>96</v>
      </c>
      <c r="AL10" s="44" t="s">
        <v>90</v>
      </c>
      <c r="AM10" s="71">
        <v>10</v>
      </c>
      <c r="AN10" s="71">
        <v>1823</v>
      </c>
      <c r="AO10" s="71">
        <v>1009</v>
      </c>
      <c r="AP10" s="71">
        <v>336</v>
      </c>
      <c r="AQ10" s="71">
        <v>10</v>
      </c>
      <c r="AR10" s="71">
        <v>45</v>
      </c>
      <c r="AS10" s="71">
        <v>240</v>
      </c>
      <c r="AT10" s="71">
        <v>205</v>
      </c>
      <c r="AU10" s="71">
        <v>195</v>
      </c>
      <c r="AV10" s="212" t="s">
        <v>96</v>
      </c>
      <c r="AW10" s="44" t="s">
        <v>90</v>
      </c>
      <c r="AX10" s="149">
        <v>419</v>
      </c>
      <c r="AY10" s="71">
        <v>185</v>
      </c>
      <c r="AZ10" s="71">
        <v>43</v>
      </c>
      <c r="BA10" s="152">
        <v>41</v>
      </c>
      <c r="BB10" s="32">
        <v>23</v>
      </c>
      <c r="BC10" s="149">
        <v>460</v>
      </c>
      <c r="BD10" s="149">
        <v>208</v>
      </c>
      <c r="BE10" s="212" t="s">
        <v>96</v>
      </c>
      <c r="BF10" s="44" t="s">
        <v>90</v>
      </c>
      <c r="BG10" s="71">
        <v>482</v>
      </c>
      <c r="BH10" s="71">
        <v>613</v>
      </c>
      <c r="BI10" s="71">
        <v>389</v>
      </c>
      <c r="BJ10" s="71">
        <v>489</v>
      </c>
      <c r="BK10" s="71">
        <v>420</v>
      </c>
      <c r="BL10" s="71">
        <v>514</v>
      </c>
      <c r="BM10" s="71">
        <v>229</v>
      </c>
      <c r="BN10" s="71">
        <v>112</v>
      </c>
      <c r="BO10" s="71">
        <v>326</v>
      </c>
      <c r="BP10" s="71">
        <v>21</v>
      </c>
      <c r="BQ10" s="71">
        <v>16</v>
      </c>
      <c r="BR10" s="71">
        <v>29</v>
      </c>
      <c r="BS10" s="71">
        <v>38</v>
      </c>
      <c r="BT10" s="71">
        <v>84</v>
      </c>
      <c r="BU10" s="24"/>
      <c r="BV10" s="80" t="s">
        <v>96</v>
      </c>
      <c r="BW10" s="80" t="s">
        <v>2358</v>
      </c>
      <c r="BX10" s="78">
        <v>8077</v>
      </c>
    </row>
    <row r="11" spans="1:76">
      <c r="A11" s="212"/>
      <c r="B11" s="44" t="s">
        <v>91</v>
      </c>
      <c r="C11" s="71">
        <v>968</v>
      </c>
      <c r="D11" s="71">
        <v>478</v>
      </c>
      <c r="E11" s="71">
        <v>883</v>
      </c>
      <c r="F11" s="71">
        <v>431</v>
      </c>
      <c r="G11" s="71">
        <v>832</v>
      </c>
      <c r="H11" s="71">
        <v>423</v>
      </c>
      <c r="I11" s="71">
        <v>1027</v>
      </c>
      <c r="J11" s="71">
        <v>523</v>
      </c>
      <c r="K11" s="149">
        <v>3710</v>
      </c>
      <c r="L11" s="149">
        <v>1855</v>
      </c>
      <c r="M11" s="212"/>
      <c r="N11" s="44" t="s">
        <v>91</v>
      </c>
      <c r="O11" s="71">
        <v>35</v>
      </c>
      <c r="P11" s="71">
        <v>15</v>
      </c>
      <c r="Q11" s="71">
        <v>26</v>
      </c>
      <c r="R11" s="71">
        <v>10</v>
      </c>
      <c r="S11" s="71">
        <v>31</v>
      </c>
      <c r="T11" s="71">
        <v>17</v>
      </c>
      <c r="U11" s="71">
        <v>216</v>
      </c>
      <c r="V11" s="71">
        <v>107</v>
      </c>
      <c r="W11" s="149">
        <v>308</v>
      </c>
      <c r="X11" s="149">
        <v>149</v>
      </c>
      <c r="Y11" s="212"/>
      <c r="Z11" s="44" t="s">
        <v>91</v>
      </c>
      <c r="AA11" s="31">
        <v>29</v>
      </c>
      <c r="AB11" s="31">
        <v>28</v>
      </c>
      <c r="AC11" s="31">
        <v>26</v>
      </c>
      <c r="AD11" s="31">
        <v>27</v>
      </c>
      <c r="AE11" s="149">
        <v>110</v>
      </c>
      <c r="AF11" s="125">
        <v>112</v>
      </c>
      <c r="AG11" s="71">
        <v>104</v>
      </c>
      <c r="AH11" s="71">
        <v>99</v>
      </c>
      <c r="AI11" s="71">
        <v>7</v>
      </c>
      <c r="AJ11" s="71">
        <v>22</v>
      </c>
      <c r="AK11" s="212"/>
      <c r="AL11" s="44" t="s">
        <v>91</v>
      </c>
      <c r="AM11" s="71">
        <v>6</v>
      </c>
      <c r="AN11" s="71">
        <v>1597</v>
      </c>
      <c r="AO11" s="71">
        <v>283</v>
      </c>
      <c r="AP11" s="71">
        <v>61</v>
      </c>
      <c r="AQ11" s="71">
        <v>0</v>
      </c>
      <c r="AR11" s="71">
        <v>35</v>
      </c>
      <c r="AS11" s="71">
        <v>111</v>
      </c>
      <c r="AT11" s="71">
        <v>91</v>
      </c>
      <c r="AU11" s="71">
        <v>83</v>
      </c>
      <c r="AV11" s="212"/>
      <c r="AW11" s="44" t="s">
        <v>91</v>
      </c>
      <c r="AX11" s="149">
        <v>197</v>
      </c>
      <c r="AY11" s="71">
        <v>114</v>
      </c>
      <c r="AZ11" s="71">
        <v>45</v>
      </c>
      <c r="BA11" s="152">
        <v>27</v>
      </c>
      <c r="BB11" s="32">
        <v>17</v>
      </c>
      <c r="BC11" s="149">
        <v>224</v>
      </c>
      <c r="BD11" s="149">
        <v>131</v>
      </c>
      <c r="BE11" s="212"/>
      <c r="BF11" s="44" t="s">
        <v>91</v>
      </c>
      <c r="BG11" s="71">
        <v>330</v>
      </c>
      <c r="BH11" s="71">
        <v>353</v>
      </c>
      <c r="BI11" s="71">
        <v>299</v>
      </c>
      <c r="BJ11" s="71">
        <v>17</v>
      </c>
      <c r="BK11" s="71">
        <v>195</v>
      </c>
      <c r="BL11" s="71">
        <v>388</v>
      </c>
      <c r="BM11" s="71">
        <v>168</v>
      </c>
      <c r="BN11" s="71">
        <v>135</v>
      </c>
      <c r="BO11" s="71">
        <v>167</v>
      </c>
      <c r="BP11" s="71">
        <v>4</v>
      </c>
      <c r="BQ11" s="71">
        <v>0</v>
      </c>
      <c r="BR11" s="71">
        <v>0</v>
      </c>
      <c r="BS11" s="71">
        <v>0</v>
      </c>
      <c r="BT11" s="71">
        <v>0</v>
      </c>
      <c r="BU11" s="24"/>
      <c r="BV11" s="80" t="s">
        <v>96</v>
      </c>
      <c r="BW11" s="80" t="s">
        <v>2359</v>
      </c>
      <c r="BX11" s="78">
        <v>4293</v>
      </c>
    </row>
    <row r="12" spans="1:76">
      <c r="A12" s="212"/>
      <c r="B12" s="66" t="s">
        <v>73</v>
      </c>
      <c r="C12" s="68">
        <v>2682</v>
      </c>
      <c r="D12" s="68">
        <v>1356</v>
      </c>
      <c r="E12" s="68">
        <v>2362</v>
      </c>
      <c r="F12" s="68">
        <v>1182</v>
      </c>
      <c r="G12" s="68">
        <v>2174</v>
      </c>
      <c r="H12" s="68">
        <v>1126</v>
      </c>
      <c r="I12" s="68">
        <v>2636</v>
      </c>
      <c r="J12" s="68">
        <v>1366</v>
      </c>
      <c r="K12" s="68">
        <v>9854</v>
      </c>
      <c r="L12" s="68">
        <v>5030</v>
      </c>
      <c r="M12" s="212"/>
      <c r="N12" s="66" t="s">
        <v>73</v>
      </c>
      <c r="O12" s="68">
        <v>149</v>
      </c>
      <c r="P12" s="68">
        <v>73</v>
      </c>
      <c r="Q12" s="68">
        <v>72</v>
      </c>
      <c r="R12" s="68">
        <v>33</v>
      </c>
      <c r="S12" s="68">
        <v>147</v>
      </c>
      <c r="T12" s="68">
        <v>80</v>
      </c>
      <c r="U12" s="68">
        <v>442</v>
      </c>
      <c r="V12" s="68">
        <v>237</v>
      </c>
      <c r="W12" s="68">
        <v>810</v>
      </c>
      <c r="X12" s="68">
        <v>423</v>
      </c>
      <c r="Y12" s="212"/>
      <c r="Z12" s="66" t="s">
        <v>73</v>
      </c>
      <c r="AA12" s="68">
        <v>90</v>
      </c>
      <c r="AB12" s="68">
        <v>87</v>
      </c>
      <c r="AC12" s="68">
        <v>84</v>
      </c>
      <c r="AD12" s="68">
        <v>86</v>
      </c>
      <c r="AE12" s="68">
        <v>347</v>
      </c>
      <c r="AF12" s="68">
        <v>345</v>
      </c>
      <c r="AG12" s="68">
        <v>246</v>
      </c>
      <c r="AH12" s="68">
        <v>140</v>
      </c>
      <c r="AI12" s="68">
        <v>29</v>
      </c>
      <c r="AJ12" s="68">
        <v>83</v>
      </c>
      <c r="AK12" s="212"/>
      <c r="AL12" s="66" t="s">
        <v>73</v>
      </c>
      <c r="AM12" s="68">
        <v>16</v>
      </c>
      <c r="AN12" s="68">
        <v>3420</v>
      </c>
      <c r="AO12" s="68">
        <v>1292</v>
      </c>
      <c r="AP12" s="68">
        <v>397</v>
      </c>
      <c r="AQ12" s="68">
        <v>10</v>
      </c>
      <c r="AR12" s="68">
        <v>80</v>
      </c>
      <c r="AS12" s="68">
        <v>351</v>
      </c>
      <c r="AT12" s="68">
        <v>296</v>
      </c>
      <c r="AU12" s="68">
        <v>278</v>
      </c>
      <c r="AV12" s="212"/>
      <c r="AW12" s="66" t="s">
        <v>73</v>
      </c>
      <c r="AX12" s="68">
        <v>616</v>
      </c>
      <c r="AY12" s="68">
        <v>299</v>
      </c>
      <c r="AZ12" s="68">
        <v>88</v>
      </c>
      <c r="BA12" s="68">
        <v>68</v>
      </c>
      <c r="BB12" s="68">
        <v>40</v>
      </c>
      <c r="BC12" s="68">
        <v>684</v>
      </c>
      <c r="BD12" s="68">
        <v>339</v>
      </c>
      <c r="BE12" s="212"/>
      <c r="BF12" s="66" t="s">
        <v>73</v>
      </c>
      <c r="BG12" s="68">
        <v>812</v>
      </c>
      <c r="BH12" s="68">
        <v>966</v>
      </c>
      <c r="BI12" s="68">
        <v>688</v>
      </c>
      <c r="BJ12" s="68">
        <v>506</v>
      </c>
      <c r="BK12" s="68">
        <v>615</v>
      </c>
      <c r="BL12" s="68">
        <v>902</v>
      </c>
      <c r="BM12" s="68">
        <v>397</v>
      </c>
      <c r="BN12" s="68">
        <v>247</v>
      </c>
      <c r="BO12" s="68">
        <v>493</v>
      </c>
      <c r="BP12" s="68">
        <v>25</v>
      </c>
      <c r="BQ12" s="68">
        <v>16</v>
      </c>
      <c r="BR12" s="68">
        <v>29</v>
      </c>
      <c r="BS12" s="68">
        <v>38</v>
      </c>
      <c r="BT12" s="68">
        <v>84</v>
      </c>
      <c r="BU12" s="24"/>
      <c r="BV12" s="80" t="s">
        <v>96</v>
      </c>
      <c r="BW12" s="80" t="s">
        <v>2360</v>
      </c>
      <c r="BX12" s="78">
        <v>12370</v>
      </c>
    </row>
    <row r="13" spans="1:76" ht="14.45" customHeight="1">
      <c r="A13" s="212" t="s">
        <v>97</v>
      </c>
      <c r="B13" s="44" t="s">
        <v>90</v>
      </c>
      <c r="C13" s="71">
        <v>23947</v>
      </c>
      <c r="D13" s="71">
        <v>12021</v>
      </c>
      <c r="E13" s="71">
        <v>21206</v>
      </c>
      <c r="F13" s="71">
        <v>10700</v>
      </c>
      <c r="G13" s="71">
        <v>18458</v>
      </c>
      <c r="H13" s="71">
        <v>9583</v>
      </c>
      <c r="I13" s="71">
        <v>20684</v>
      </c>
      <c r="J13" s="71">
        <v>10960</v>
      </c>
      <c r="K13" s="149">
        <v>84295</v>
      </c>
      <c r="L13" s="149">
        <v>43264</v>
      </c>
      <c r="M13" s="212" t="s">
        <v>97</v>
      </c>
      <c r="N13" s="44" t="s">
        <v>90</v>
      </c>
      <c r="O13" s="71">
        <v>1525</v>
      </c>
      <c r="P13" s="71">
        <v>600</v>
      </c>
      <c r="Q13" s="71">
        <v>850</v>
      </c>
      <c r="R13" s="71">
        <v>338</v>
      </c>
      <c r="S13" s="71">
        <v>944</v>
      </c>
      <c r="T13" s="71">
        <v>425</v>
      </c>
      <c r="U13" s="71">
        <v>1810</v>
      </c>
      <c r="V13" s="71">
        <v>986</v>
      </c>
      <c r="W13" s="149">
        <v>5129</v>
      </c>
      <c r="X13" s="149">
        <v>2349</v>
      </c>
      <c r="Y13" s="212" t="s">
        <v>97</v>
      </c>
      <c r="Z13" s="44" t="s">
        <v>90</v>
      </c>
      <c r="AA13" s="31">
        <v>934</v>
      </c>
      <c r="AB13" s="31">
        <v>909</v>
      </c>
      <c r="AC13" s="31">
        <v>858</v>
      </c>
      <c r="AD13" s="31">
        <v>864</v>
      </c>
      <c r="AE13" s="149">
        <v>3565</v>
      </c>
      <c r="AF13" s="125">
        <v>3367</v>
      </c>
      <c r="AG13" s="71">
        <v>3296</v>
      </c>
      <c r="AH13" s="71">
        <v>2355</v>
      </c>
      <c r="AI13" s="71">
        <v>192</v>
      </c>
      <c r="AJ13" s="71">
        <v>801</v>
      </c>
      <c r="AK13" s="212" t="s">
        <v>97</v>
      </c>
      <c r="AL13" s="44" t="s">
        <v>90</v>
      </c>
      <c r="AM13" s="71">
        <v>2535</v>
      </c>
      <c r="AN13" s="71">
        <v>22534</v>
      </c>
      <c r="AO13" s="71">
        <v>11052</v>
      </c>
      <c r="AP13" s="71">
        <v>4191</v>
      </c>
      <c r="AQ13" s="71">
        <v>598</v>
      </c>
      <c r="AR13" s="71">
        <v>826</v>
      </c>
      <c r="AS13" s="71">
        <v>3557</v>
      </c>
      <c r="AT13" s="71">
        <v>3226</v>
      </c>
      <c r="AU13" s="71">
        <v>3131</v>
      </c>
      <c r="AV13" s="212" t="s">
        <v>97</v>
      </c>
      <c r="AW13" s="44" t="s">
        <v>90</v>
      </c>
      <c r="AX13" s="149">
        <v>6903</v>
      </c>
      <c r="AY13" s="71">
        <v>3725</v>
      </c>
      <c r="AZ13" s="71">
        <v>906</v>
      </c>
      <c r="BA13" s="152">
        <v>1345</v>
      </c>
      <c r="BB13" s="32">
        <v>790</v>
      </c>
      <c r="BC13" s="149">
        <v>8248</v>
      </c>
      <c r="BD13" s="149">
        <v>4515</v>
      </c>
      <c r="BE13" s="212" t="s">
        <v>97</v>
      </c>
      <c r="BF13" s="44" t="s">
        <v>90</v>
      </c>
      <c r="BG13" s="71">
        <v>1788</v>
      </c>
      <c r="BH13" s="71">
        <v>6227</v>
      </c>
      <c r="BI13" s="71">
        <v>3943</v>
      </c>
      <c r="BJ13" s="71">
        <v>2243</v>
      </c>
      <c r="BK13" s="71">
        <v>1597</v>
      </c>
      <c r="BL13" s="71">
        <v>3742</v>
      </c>
      <c r="BM13" s="71">
        <v>2395</v>
      </c>
      <c r="BN13" s="71">
        <v>1409</v>
      </c>
      <c r="BO13" s="71">
        <v>2799</v>
      </c>
      <c r="BP13" s="71">
        <v>211</v>
      </c>
      <c r="BQ13" s="71">
        <v>105</v>
      </c>
      <c r="BR13" s="71">
        <v>330</v>
      </c>
      <c r="BS13" s="71">
        <v>223</v>
      </c>
      <c r="BT13" s="71">
        <v>2782</v>
      </c>
      <c r="BU13" s="24"/>
      <c r="BV13" s="80" t="s">
        <v>97</v>
      </c>
      <c r="BW13" s="80" t="s">
        <v>2373</v>
      </c>
      <c r="BX13" s="78">
        <v>100513</v>
      </c>
    </row>
    <row r="14" spans="1:76">
      <c r="A14" s="212"/>
      <c r="B14" s="44" t="s">
        <v>91</v>
      </c>
      <c r="C14" s="71">
        <v>13927</v>
      </c>
      <c r="D14" s="71">
        <v>6929</v>
      </c>
      <c r="E14" s="71">
        <v>12833</v>
      </c>
      <c r="F14" s="71">
        <v>6493</v>
      </c>
      <c r="G14" s="71">
        <v>11614</v>
      </c>
      <c r="H14" s="71">
        <v>5982</v>
      </c>
      <c r="I14" s="71">
        <v>12656</v>
      </c>
      <c r="J14" s="71">
        <v>6563</v>
      </c>
      <c r="K14" s="149">
        <v>51030</v>
      </c>
      <c r="L14" s="149">
        <v>25967</v>
      </c>
      <c r="M14" s="212"/>
      <c r="N14" s="44" t="s">
        <v>91</v>
      </c>
      <c r="O14" s="71">
        <v>830</v>
      </c>
      <c r="P14" s="71">
        <v>319</v>
      </c>
      <c r="Q14" s="71">
        <v>503</v>
      </c>
      <c r="R14" s="71">
        <v>201</v>
      </c>
      <c r="S14" s="71">
        <v>488</v>
      </c>
      <c r="T14" s="71">
        <v>189</v>
      </c>
      <c r="U14" s="71">
        <v>923</v>
      </c>
      <c r="V14" s="71">
        <v>423</v>
      </c>
      <c r="W14" s="149">
        <v>2744</v>
      </c>
      <c r="X14" s="149">
        <v>1132</v>
      </c>
      <c r="Y14" s="212"/>
      <c r="Z14" s="44" t="s">
        <v>91</v>
      </c>
      <c r="AA14" s="31">
        <v>435</v>
      </c>
      <c r="AB14" s="31">
        <v>435</v>
      </c>
      <c r="AC14" s="31">
        <v>406</v>
      </c>
      <c r="AD14" s="31">
        <v>423</v>
      </c>
      <c r="AE14" s="149">
        <v>1699</v>
      </c>
      <c r="AF14" s="125">
        <v>1657</v>
      </c>
      <c r="AG14" s="71">
        <v>1632</v>
      </c>
      <c r="AH14" s="71">
        <v>1580</v>
      </c>
      <c r="AI14" s="71">
        <v>64</v>
      </c>
      <c r="AJ14" s="71">
        <v>346</v>
      </c>
      <c r="AK14" s="212"/>
      <c r="AL14" s="44" t="s">
        <v>91</v>
      </c>
      <c r="AM14" s="71">
        <v>2864</v>
      </c>
      <c r="AN14" s="71">
        <v>15016</v>
      </c>
      <c r="AO14" s="71">
        <v>6563</v>
      </c>
      <c r="AP14" s="71">
        <v>2531</v>
      </c>
      <c r="AQ14" s="71">
        <v>486</v>
      </c>
      <c r="AR14" s="71">
        <v>701</v>
      </c>
      <c r="AS14" s="71">
        <v>1782</v>
      </c>
      <c r="AT14" s="71">
        <v>1640</v>
      </c>
      <c r="AU14" s="71">
        <v>1605</v>
      </c>
      <c r="AV14" s="212"/>
      <c r="AW14" s="44" t="s">
        <v>91</v>
      </c>
      <c r="AX14" s="149">
        <v>3352</v>
      </c>
      <c r="AY14" s="71">
        <v>1885</v>
      </c>
      <c r="AZ14" s="71">
        <v>451</v>
      </c>
      <c r="BA14" s="152">
        <v>768</v>
      </c>
      <c r="BB14" s="32">
        <v>454</v>
      </c>
      <c r="BC14" s="149">
        <v>4120</v>
      </c>
      <c r="BD14" s="149">
        <v>2339</v>
      </c>
      <c r="BE14" s="212"/>
      <c r="BF14" s="44" t="s">
        <v>91</v>
      </c>
      <c r="BG14" s="71">
        <v>1214</v>
      </c>
      <c r="BH14" s="71">
        <v>1644</v>
      </c>
      <c r="BI14" s="71">
        <v>1061</v>
      </c>
      <c r="BJ14" s="71">
        <v>664</v>
      </c>
      <c r="BK14" s="71">
        <v>841</v>
      </c>
      <c r="BL14" s="71">
        <v>1686</v>
      </c>
      <c r="BM14" s="71">
        <v>841</v>
      </c>
      <c r="BN14" s="71">
        <v>336</v>
      </c>
      <c r="BO14" s="71">
        <v>940</v>
      </c>
      <c r="BP14" s="71">
        <v>25</v>
      </c>
      <c r="BQ14" s="71">
        <v>47</v>
      </c>
      <c r="BR14" s="71">
        <v>86</v>
      </c>
      <c r="BS14" s="71">
        <v>4</v>
      </c>
      <c r="BT14" s="71">
        <v>232</v>
      </c>
      <c r="BU14" s="24"/>
      <c r="BV14" s="80" t="s">
        <v>97</v>
      </c>
      <c r="BW14" s="80" t="s">
        <v>2374</v>
      </c>
      <c r="BX14" s="78">
        <v>65139</v>
      </c>
    </row>
    <row r="15" spans="1:76">
      <c r="A15" s="212"/>
      <c r="B15" s="66" t="s">
        <v>73</v>
      </c>
      <c r="C15" s="68">
        <v>37874</v>
      </c>
      <c r="D15" s="68">
        <v>18950</v>
      </c>
      <c r="E15" s="68">
        <v>34039</v>
      </c>
      <c r="F15" s="68">
        <v>17193</v>
      </c>
      <c r="G15" s="68">
        <v>30072</v>
      </c>
      <c r="H15" s="68">
        <v>15565</v>
      </c>
      <c r="I15" s="68">
        <v>33340</v>
      </c>
      <c r="J15" s="68">
        <v>17523</v>
      </c>
      <c r="K15" s="68">
        <v>135325</v>
      </c>
      <c r="L15" s="68">
        <v>69231</v>
      </c>
      <c r="M15" s="212"/>
      <c r="N15" s="66" t="s">
        <v>73</v>
      </c>
      <c r="O15" s="68">
        <v>2355</v>
      </c>
      <c r="P15" s="68">
        <v>919</v>
      </c>
      <c r="Q15" s="68">
        <v>1353</v>
      </c>
      <c r="R15" s="68">
        <v>539</v>
      </c>
      <c r="S15" s="68">
        <v>1432</v>
      </c>
      <c r="T15" s="68">
        <v>614</v>
      </c>
      <c r="U15" s="68">
        <v>2733</v>
      </c>
      <c r="V15" s="68">
        <v>1409</v>
      </c>
      <c r="W15" s="68">
        <v>7873</v>
      </c>
      <c r="X15" s="68">
        <v>3481</v>
      </c>
      <c r="Y15" s="212"/>
      <c r="Z15" s="66" t="s">
        <v>73</v>
      </c>
      <c r="AA15" s="68">
        <v>1369</v>
      </c>
      <c r="AB15" s="68">
        <v>1344</v>
      </c>
      <c r="AC15" s="68">
        <v>1264</v>
      </c>
      <c r="AD15" s="68">
        <v>1287</v>
      </c>
      <c r="AE15" s="68">
        <v>5264</v>
      </c>
      <c r="AF15" s="68">
        <v>5024</v>
      </c>
      <c r="AG15" s="68">
        <v>4928</v>
      </c>
      <c r="AH15" s="68">
        <v>3935</v>
      </c>
      <c r="AI15" s="68">
        <v>256</v>
      </c>
      <c r="AJ15" s="68">
        <v>1147</v>
      </c>
      <c r="AK15" s="212"/>
      <c r="AL15" s="66" t="s">
        <v>73</v>
      </c>
      <c r="AM15" s="68">
        <v>5399</v>
      </c>
      <c r="AN15" s="68">
        <v>37550</v>
      </c>
      <c r="AO15" s="68">
        <v>17615</v>
      </c>
      <c r="AP15" s="68">
        <v>6722</v>
      </c>
      <c r="AQ15" s="68">
        <v>1084</v>
      </c>
      <c r="AR15" s="68">
        <v>1527</v>
      </c>
      <c r="AS15" s="68">
        <v>5339</v>
      </c>
      <c r="AT15" s="68">
        <v>4866</v>
      </c>
      <c r="AU15" s="68">
        <v>4736</v>
      </c>
      <c r="AV15" s="212"/>
      <c r="AW15" s="66" t="s">
        <v>73</v>
      </c>
      <c r="AX15" s="68">
        <v>10255</v>
      </c>
      <c r="AY15" s="68">
        <v>5610</v>
      </c>
      <c r="AZ15" s="68">
        <v>1357</v>
      </c>
      <c r="BA15" s="68">
        <v>2113</v>
      </c>
      <c r="BB15" s="68">
        <v>1244</v>
      </c>
      <c r="BC15" s="68">
        <v>12368</v>
      </c>
      <c r="BD15" s="68">
        <v>6854</v>
      </c>
      <c r="BE15" s="212"/>
      <c r="BF15" s="66" t="s">
        <v>73</v>
      </c>
      <c r="BG15" s="68">
        <v>3002</v>
      </c>
      <c r="BH15" s="68">
        <v>7871</v>
      </c>
      <c r="BI15" s="68">
        <v>5004</v>
      </c>
      <c r="BJ15" s="68">
        <v>2907</v>
      </c>
      <c r="BK15" s="68">
        <v>2438</v>
      </c>
      <c r="BL15" s="68">
        <v>5428</v>
      </c>
      <c r="BM15" s="68">
        <v>3236</v>
      </c>
      <c r="BN15" s="68">
        <v>1745</v>
      </c>
      <c r="BO15" s="68">
        <v>3739</v>
      </c>
      <c r="BP15" s="68">
        <v>236</v>
      </c>
      <c r="BQ15" s="68">
        <v>152</v>
      </c>
      <c r="BR15" s="68">
        <v>416</v>
      </c>
      <c r="BS15" s="68">
        <v>227</v>
      </c>
      <c r="BT15" s="68">
        <v>3014</v>
      </c>
      <c r="BU15" s="24"/>
      <c r="BV15" s="80" t="s">
        <v>97</v>
      </c>
      <c r="BW15" s="80" t="s">
        <v>2375</v>
      </c>
      <c r="BX15" s="78">
        <v>165652</v>
      </c>
    </row>
    <row r="16" spans="1:76" ht="14.45" customHeight="1">
      <c r="A16" s="212" t="s">
        <v>98</v>
      </c>
      <c r="B16" s="44" t="s">
        <v>90</v>
      </c>
      <c r="C16" s="71">
        <v>2887</v>
      </c>
      <c r="D16" s="71">
        <v>1499</v>
      </c>
      <c r="E16" s="71">
        <v>1884</v>
      </c>
      <c r="F16" s="71">
        <v>972</v>
      </c>
      <c r="G16" s="71">
        <v>1691</v>
      </c>
      <c r="H16" s="71">
        <v>878</v>
      </c>
      <c r="I16" s="71">
        <v>2387</v>
      </c>
      <c r="J16" s="71">
        <v>1214</v>
      </c>
      <c r="K16" s="149">
        <v>8849</v>
      </c>
      <c r="L16" s="149">
        <v>4563</v>
      </c>
      <c r="M16" s="212" t="s">
        <v>98</v>
      </c>
      <c r="N16" s="44" t="s">
        <v>90</v>
      </c>
      <c r="O16" s="71">
        <v>192</v>
      </c>
      <c r="P16" s="71">
        <v>85</v>
      </c>
      <c r="Q16" s="71">
        <v>98</v>
      </c>
      <c r="R16" s="71">
        <v>38</v>
      </c>
      <c r="S16" s="71">
        <v>130</v>
      </c>
      <c r="T16" s="71">
        <v>66</v>
      </c>
      <c r="U16" s="71">
        <v>336</v>
      </c>
      <c r="V16" s="71">
        <v>165</v>
      </c>
      <c r="W16" s="149">
        <v>756</v>
      </c>
      <c r="X16" s="149">
        <v>354</v>
      </c>
      <c r="Y16" s="212" t="s">
        <v>98</v>
      </c>
      <c r="Z16" s="44" t="s">
        <v>90</v>
      </c>
      <c r="AA16" s="31">
        <v>81</v>
      </c>
      <c r="AB16" s="31">
        <v>73</v>
      </c>
      <c r="AC16" s="31">
        <v>70</v>
      </c>
      <c r="AD16" s="31">
        <v>83</v>
      </c>
      <c r="AE16" s="149">
        <v>307</v>
      </c>
      <c r="AF16" s="125">
        <v>311</v>
      </c>
      <c r="AG16" s="71">
        <v>208</v>
      </c>
      <c r="AH16" s="71">
        <v>78</v>
      </c>
      <c r="AI16" s="71">
        <v>20</v>
      </c>
      <c r="AJ16" s="71">
        <v>78</v>
      </c>
      <c r="AK16" s="212" t="s">
        <v>98</v>
      </c>
      <c r="AL16" s="44" t="s">
        <v>90</v>
      </c>
      <c r="AM16" s="71">
        <v>3</v>
      </c>
      <c r="AN16" s="71">
        <v>1715</v>
      </c>
      <c r="AO16" s="71">
        <v>1425</v>
      </c>
      <c r="AP16" s="71">
        <v>588</v>
      </c>
      <c r="AQ16" s="71">
        <v>15</v>
      </c>
      <c r="AR16" s="71">
        <v>23</v>
      </c>
      <c r="AS16" s="71">
        <v>346</v>
      </c>
      <c r="AT16" s="71">
        <v>249</v>
      </c>
      <c r="AU16" s="71">
        <v>215</v>
      </c>
      <c r="AV16" s="212" t="s">
        <v>98</v>
      </c>
      <c r="AW16" s="44" t="s">
        <v>90</v>
      </c>
      <c r="AX16" s="149">
        <v>505</v>
      </c>
      <c r="AY16" s="71">
        <v>106</v>
      </c>
      <c r="AZ16" s="71">
        <v>32</v>
      </c>
      <c r="BA16" s="152">
        <v>60</v>
      </c>
      <c r="BB16" s="32">
        <v>26</v>
      </c>
      <c r="BC16" s="149">
        <v>565</v>
      </c>
      <c r="BD16" s="149">
        <v>132</v>
      </c>
      <c r="BE16" s="212" t="s">
        <v>98</v>
      </c>
      <c r="BF16" s="44" t="s">
        <v>90</v>
      </c>
      <c r="BG16" s="71">
        <v>247</v>
      </c>
      <c r="BH16" s="71">
        <v>381</v>
      </c>
      <c r="BI16" s="71">
        <v>218</v>
      </c>
      <c r="BJ16" s="71">
        <v>271</v>
      </c>
      <c r="BK16" s="71">
        <v>220</v>
      </c>
      <c r="BL16" s="71">
        <v>396</v>
      </c>
      <c r="BM16" s="71">
        <v>206</v>
      </c>
      <c r="BN16" s="71">
        <v>159</v>
      </c>
      <c r="BO16" s="71">
        <v>221</v>
      </c>
      <c r="BP16" s="71">
        <v>33</v>
      </c>
      <c r="BQ16" s="71">
        <v>11</v>
      </c>
      <c r="BR16" s="71">
        <v>15</v>
      </c>
      <c r="BS16" s="71">
        <v>27</v>
      </c>
      <c r="BT16" s="71">
        <v>39</v>
      </c>
      <c r="BU16" s="24"/>
      <c r="BV16" s="80" t="s">
        <v>98</v>
      </c>
      <c r="BW16" s="80" t="s">
        <v>2400</v>
      </c>
      <c r="BX16" s="78">
        <v>10135</v>
      </c>
    </row>
    <row r="17" spans="1:76">
      <c r="A17" s="212"/>
      <c r="B17" s="44" t="s">
        <v>91</v>
      </c>
      <c r="C17" s="71">
        <v>2215</v>
      </c>
      <c r="D17" s="71">
        <v>1143</v>
      </c>
      <c r="E17" s="71">
        <v>1785</v>
      </c>
      <c r="F17" s="71">
        <v>930</v>
      </c>
      <c r="G17" s="71">
        <v>1801</v>
      </c>
      <c r="H17" s="71">
        <v>953</v>
      </c>
      <c r="I17" s="71">
        <v>2808</v>
      </c>
      <c r="J17" s="71">
        <v>1468</v>
      </c>
      <c r="K17" s="149">
        <v>8609</v>
      </c>
      <c r="L17" s="149">
        <v>4494</v>
      </c>
      <c r="M17" s="212"/>
      <c r="N17" s="44" t="s">
        <v>91</v>
      </c>
      <c r="O17" s="71">
        <v>138</v>
      </c>
      <c r="P17" s="71">
        <v>53</v>
      </c>
      <c r="Q17" s="71">
        <v>85</v>
      </c>
      <c r="R17" s="71">
        <v>38</v>
      </c>
      <c r="S17" s="71">
        <v>163</v>
      </c>
      <c r="T17" s="71">
        <v>79</v>
      </c>
      <c r="U17" s="71">
        <v>427</v>
      </c>
      <c r="V17" s="71">
        <v>227</v>
      </c>
      <c r="W17" s="149">
        <v>813</v>
      </c>
      <c r="X17" s="149">
        <v>397</v>
      </c>
      <c r="Y17" s="212"/>
      <c r="Z17" s="44" t="s">
        <v>91</v>
      </c>
      <c r="AA17" s="31">
        <v>63</v>
      </c>
      <c r="AB17" s="31">
        <v>58</v>
      </c>
      <c r="AC17" s="31">
        <v>58</v>
      </c>
      <c r="AD17" s="31">
        <v>67</v>
      </c>
      <c r="AE17" s="149">
        <v>246</v>
      </c>
      <c r="AF17" s="125">
        <v>241</v>
      </c>
      <c r="AG17" s="71">
        <v>196</v>
      </c>
      <c r="AH17" s="71">
        <v>205</v>
      </c>
      <c r="AI17" s="71">
        <v>8</v>
      </c>
      <c r="AJ17" s="71">
        <v>50</v>
      </c>
      <c r="AK17" s="212"/>
      <c r="AL17" s="44" t="s">
        <v>91</v>
      </c>
      <c r="AM17" s="71">
        <v>80</v>
      </c>
      <c r="AN17" s="71">
        <v>2748</v>
      </c>
      <c r="AO17" s="71">
        <v>1028</v>
      </c>
      <c r="AP17" s="71">
        <v>559</v>
      </c>
      <c r="AQ17" s="71">
        <v>0</v>
      </c>
      <c r="AR17" s="71">
        <v>55</v>
      </c>
      <c r="AS17" s="71">
        <v>311</v>
      </c>
      <c r="AT17" s="71">
        <v>203</v>
      </c>
      <c r="AU17" s="71">
        <v>211</v>
      </c>
      <c r="AV17" s="212"/>
      <c r="AW17" s="44" t="s">
        <v>91</v>
      </c>
      <c r="AX17" s="149">
        <v>478</v>
      </c>
      <c r="AY17" s="71">
        <v>139</v>
      </c>
      <c r="AZ17" s="71">
        <v>70</v>
      </c>
      <c r="BA17" s="152">
        <v>137</v>
      </c>
      <c r="BB17" s="32">
        <v>60</v>
      </c>
      <c r="BC17" s="149">
        <v>615</v>
      </c>
      <c r="BD17" s="149">
        <v>199</v>
      </c>
      <c r="BE17" s="212"/>
      <c r="BF17" s="44" t="s">
        <v>91</v>
      </c>
      <c r="BG17" s="71">
        <v>99</v>
      </c>
      <c r="BH17" s="71">
        <v>254</v>
      </c>
      <c r="BI17" s="71">
        <v>175</v>
      </c>
      <c r="BJ17" s="71">
        <v>78</v>
      </c>
      <c r="BK17" s="71">
        <v>72</v>
      </c>
      <c r="BL17" s="71">
        <v>178</v>
      </c>
      <c r="BM17" s="71">
        <v>136</v>
      </c>
      <c r="BN17" s="71">
        <v>112</v>
      </c>
      <c r="BO17" s="71">
        <v>157</v>
      </c>
      <c r="BP17" s="71">
        <v>21</v>
      </c>
      <c r="BQ17" s="71">
        <v>3</v>
      </c>
      <c r="BR17" s="71">
        <v>18</v>
      </c>
      <c r="BS17" s="71">
        <v>53</v>
      </c>
      <c r="BT17" s="71">
        <v>106</v>
      </c>
      <c r="BU17" s="24"/>
      <c r="BV17" s="80" t="s">
        <v>98</v>
      </c>
      <c r="BW17" s="80" t="s">
        <v>2401</v>
      </c>
      <c r="BX17" s="78">
        <v>10896</v>
      </c>
    </row>
    <row r="18" spans="1:76">
      <c r="A18" s="212"/>
      <c r="B18" s="66" t="s">
        <v>73</v>
      </c>
      <c r="C18" s="68">
        <v>5102</v>
      </c>
      <c r="D18" s="68">
        <v>2642</v>
      </c>
      <c r="E18" s="68">
        <v>3669</v>
      </c>
      <c r="F18" s="68">
        <v>1902</v>
      </c>
      <c r="G18" s="68">
        <v>3492</v>
      </c>
      <c r="H18" s="68">
        <v>1831</v>
      </c>
      <c r="I18" s="68">
        <v>5195</v>
      </c>
      <c r="J18" s="68">
        <v>2682</v>
      </c>
      <c r="K18" s="68">
        <v>17458</v>
      </c>
      <c r="L18" s="68">
        <v>9057</v>
      </c>
      <c r="M18" s="212"/>
      <c r="N18" s="66" t="s">
        <v>73</v>
      </c>
      <c r="O18" s="68">
        <v>330</v>
      </c>
      <c r="P18" s="68">
        <v>138</v>
      </c>
      <c r="Q18" s="68">
        <v>183</v>
      </c>
      <c r="R18" s="68">
        <v>76</v>
      </c>
      <c r="S18" s="68">
        <v>293</v>
      </c>
      <c r="T18" s="68">
        <v>145</v>
      </c>
      <c r="U18" s="68">
        <v>763</v>
      </c>
      <c r="V18" s="68">
        <v>392</v>
      </c>
      <c r="W18" s="68">
        <v>1569</v>
      </c>
      <c r="X18" s="68">
        <v>751</v>
      </c>
      <c r="Y18" s="212"/>
      <c r="Z18" s="66" t="s">
        <v>73</v>
      </c>
      <c r="AA18" s="68">
        <v>144</v>
      </c>
      <c r="AB18" s="68">
        <v>131</v>
      </c>
      <c r="AC18" s="68">
        <v>128</v>
      </c>
      <c r="AD18" s="68">
        <v>150</v>
      </c>
      <c r="AE18" s="68">
        <v>553</v>
      </c>
      <c r="AF18" s="68">
        <v>552</v>
      </c>
      <c r="AG18" s="68">
        <v>404</v>
      </c>
      <c r="AH18" s="68">
        <v>283</v>
      </c>
      <c r="AI18" s="68">
        <v>28</v>
      </c>
      <c r="AJ18" s="68">
        <v>128</v>
      </c>
      <c r="AK18" s="212"/>
      <c r="AL18" s="66" t="s">
        <v>73</v>
      </c>
      <c r="AM18" s="68">
        <v>83</v>
      </c>
      <c r="AN18" s="68">
        <v>4463</v>
      </c>
      <c r="AO18" s="68">
        <v>2453</v>
      </c>
      <c r="AP18" s="68">
        <v>1147</v>
      </c>
      <c r="AQ18" s="68">
        <v>15</v>
      </c>
      <c r="AR18" s="68">
        <v>78</v>
      </c>
      <c r="AS18" s="68">
        <v>657</v>
      </c>
      <c r="AT18" s="68">
        <v>452</v>
      </c>
      <c r="AU18" s="68">
        <v>426</v>
      </c>
      <c r="AV18" s="212"/>
      <c r="AW18" s="66" t="s">
        <v>73</v>
      </c>
      <c r="AX18" s="68">
        <v>983</v>
      </c>
      <c r="AY18" s="68">
        <v>245</v>
      </c>
      <c r="AZ18" s="68">
        <v>102</v>
      </c>
      <c r="BA18" s="68">
        <v>197</v>
      </c>
      <c r="BB18" s="68">
        <v>86</v>
      </c>
      <c r="BC18" s="68">
        <v>1180</v>
      </c>
      <c r="BD18" s="68">
        <v>331</v>
      </c>
      <c r="BE18" s="212"/>
      <c r="BF18" s="66" t="s">
        <v>73</v>
      </c>
      <c r="BG18" s="68">
        <v>346</v>
      </c>
      <c r="BH18" s="68">
        <v>635</v>
      </c>
      <c r="BI18" s="68">
        <v>393</v>
      </c>
      <c r="BJ18" s="68">
        <v>349</v>
      </c>
      <c r="BK18" s="68">
        <v>292</v>
      </c>
      <c r="BL18" s="68">
        <v>574</v>
      </c>
      <c r="BM18" s="68">
        <v>342</v>
      </c>
      <c r="BN18" s="68">
        <v>271</v>
      </c>
      <c r="BO18" s="68">
        <v>378</v>
      </c>
      <c r="BP18" s="68">
        <v>54</v>
      </c>
      <c r="BQ18" s="68">
        <v>14</v>
      </c>
      <c r="BR18" s="68">
        <v>33</v>
      </c>
      <c r="BS18" s="68">
        <v>80</v>
      </c>
      <c r="BT18" s="68">
        <v>145</v>
      </c>
      <c r="BU18" s="24"/>
      <c r="BV18" s="80" t="s">
        <v>98</v>
      </c>
      <c r="BW18" s="80" t="s">
        <v>2402</v>
      </c>
      <c r="BX18" s="78">
        <v>21031</v>
      </c>
    </row>
    <row r="19" spans="1:76" ht="14.45" customHeight="1">
      <c r="A19" s="212" t="s">
        <v>99</v>
      </c>
      <c r="B19" s="44" t="s">
        <v>90</v>
      </c>
      <c r="C19" s="71">
        <v>370</v>
      </c>
      <c r="D19" s="71">
        <v>184</v>
      </c>
      <c r="E19" s="71">
        <v>314</v>
      </c>
      <c r="F19" s="71">
        <v>181</v>
      </c>
      <c r="G19" s="71">
        <v>230</v>
      </c>
      <c r="H19" s="71">
        <v>132</v>
      </c>
      <c r="I19" s="71">
        <v>179</v>
      </c>
      <c r="J19" s="71">
        <v>109</v>
      </c>
      <c r="K19" s="149">
        <v>1093</v>
      </c>
      <c r="L19" s="149">
        <v>606</v>
      </c>
      <c r="M19" s="212" t="s">
        <v>99</v>
      </c>
      <c r="N19" s="44" t="s">
        <v>90</v>
      </c>
      <c r="O19" s="71">
        <v>35</v>
      </c>
      <c r="P19" s="71">
        <v>11</v>
      </c>
      <c r="Q19" s="71">
        <v>19</v>
      </c>
      <c r="R19" s="71">
        <v>11</v>
      </c>
      <c r="S19" s="71">
        <v>7</v>
      </c>
      <c r="T19" s="71">
        <v>6</v>
      </c>
      <c r="U19" s="71">
        <v>0</v>
      </c>
      <c r="V19" s="71">
        <v>0</v>
      </c>
      <c r="W19" s="149">
        <v>61</v>
      </c>
      <c r="X19" s="149">
        <v>28</v>
      </c>
      <c r="Y19" s="212" t="s">
        <v>99</v>
      </c>
      <c r="Z19" s="44" t="s">
        <v>90</v>
      </c>
      <c r="AA19" s="31">
        <v>9</v>
      </c>
      <c r="AB19" s="31">
        <v>9</v>
      </c>
      <c r="AC19" s="31">
        <v>7</v>
      </c>
      <c r="AD19" s="31">
        <v>5</v>
      </c>
      <c r="AE19" s="149">
        <v>30</v>
      </c>
      <c r="AF19" s="125">
        <v>31</v>
      </c>
      <c r="AG19" s="71">
        <v>31</v>
      </c>
      <c r="AH19" s="71">
        <v>14</v>
      </c>
      <c r="AI19" s="71">
        <v>1</v>
      </c>
      <c r="AJ19" s="71">
        <v>7</v>
      </c>
      <c r="AK19" s="212" t="s">
        <v>99</v>
      </c>
      <c r="AL19" s="44" t="s">
        <v>90</v>
      </c>
      <c r="AM19" s="71">
        <v>0</v>
      </c>
      <c r="AN19" s="71">
        <v>543</v>
      </c>
      <c r="AO19" s="71">
        <v>31</v>
      </c>
      <c r="AP19" s="71">
        <v>6</v>
      </c>
      <c r="AQ19" s="71">
        <v>0</v>
      </c>
      <c r="AR19" s="71">
        <v>5</v>
      </c>
      <c r="AS19" s="71">
        <v>34</v>
      </c>
      <c r="AT19" s="71">
        <v>24</v>
      </c>
      <c r="AU19" s="71">
        <v>24</v>
      </c>
      <c r="AV19" s="212" t="s">
        <v>99</v>
      </c>
      <c r="AW19" s="44" t="s">
        <v>90</v>
      </c>
      <c r="AX19" s="149">
        <v>48</v>
      </c>
      <c r="AY19" s="71">
        <v>18</v>
      </c>
      <c r="AZ19" s="71">
        <v>3</v>
      </c>
      <c r="BA19" s="152">
        <v>8</v>
      </c>
      <c r="BB19" s="32">
        <v>5</v>
      </c>
      <c r="BC19" s="149">
        <v>56</v>
      </c>
      <c r="BD19" s="149">
        <v>23</v>
      </c>
      <c r="BE19" s="212" t="s">
        <v>99</v>
      </c>
      <c r="BF19" s="44" t="s">
        <v>90</v>
      </c>
      <c r="BG19" s="71">
        <v>10</v>
      </c>
      <c r="BH19" s="71">
        <v>9</v>
      </c>
      <c r="BI19" s="71">
        <v>0</v>
      </c>
      <c r="BJ19" s="71">
        <v>4</v>
      </c>
      <c r="BK19" s="71">
        <v>6</v>
      </c>
      <c r="BL19" s="71">
        <v>9</v>
      </c>
      <c r="BM19" s="71">
        <v>3</v>
      </c>
      <c r="BN19" s="71">
        <v>0</v>
      </c>
      <c r="BO19" s="71">
        <v>5</v>
      </c>
      <c r="BP19" s="71">
        <v>0</v>
      </c>
      <c r="BQ19" s="71">
        <v>0</v>
      </c>
      <c r="BR19" s="71">
        <v>0</v>
      </c>
      <c r="BS19" s="71">
        <v>0</v>
      </c>
      <c r="BT19" s="71">
        <v>0</v>
      </c>
      <c r="BU19" s="24"/>
      <c r="BV19" s="80" t="s">
        <v>99</v>
      </c>
      <c r="BW19" s="80" t="s">
        <v>2421</v>
      </c>
      <c r="BX19" s="78">
        <v>1203</v>
      </c>
    </row>
    <row r="20" spans="1:76">
      <c r="A20" s="212"/>
      <c r="B20" s="44" t="s">
        <v>91</v>
      </c>
      <c r="C20" s="71">
        <v>621</v>
      </c>
      <c r="D20" s="71">
        <v>323</v>
      </c>
      <c r="E20" s="71">
        <v>395</v>
      </c>
      <c r="F20" s="71">
        <v>197</v>
      </c>
      <c r="G20" s="71">
        <v>340</v>
      </c>
      <c r="H20" s="71">
        <v>173</v>
      </c>
      <c r="I20" s="71">
        <v>376</v>
      </c>
      <c r="J20" s="71">
        <v>198</v>
      </c>
      <c r="K20" s="149">
        <v>1732</v>
      </c>
      <c r="L20" s="149">
        <v>891</v>
      </c>
      <c r="M20" s="212"/>
      <c r="N20" s="44" t="s">
        <v>91</v>
      </c>
      <c r="O20" s="71">
        <v>53</v>
      </c>
      <c r="P20" s="71">
        <v>30</v>
      </c>
      <c r="Q20" s="71">
        <v>28</v>
      </c>
      <c r="R20" s="71">
        <v>14</v>
      </c>
      <c r="S20" s="71">
        <v>22</v>
      </c>
      <c r="T20" s="71">
        <v>11</v>
      </c>
      <c r="U20" s="71">
        <v>14</v>
      </c>
      <c r="V20" s="71">
        <v>3</v>
      </c>
      <c r="W20" s="149">
        <v>117</v>
      </c>
      <c r="X20" s="149">
        <v>58</v>
      </c>
      <c r="Y20" s="212"/>
      <c r="Z20" s="44" t="s">
        <v>91</v>
      </c>
      <c r="AA20" s="31">
        <v>8</v>
      </c>
      <c r="AB20" s="31">
        <v>18</v>
      </c>
      <c r="AC20" s="31">
        <v>8</v>
      </c>
      <c r="AD20" s="31">
        <v>7</v>
      </c>
      <c r="AE20" s="149">
        <v>41</v>
      </c>
      <c r="AF20" s="125">
        <v>25</v>
      </c>
      <c r="AG20" s="71">
        <v>16</v>
      </c>
      <c r="AH20" s="71">
        <v>2</v>
      </c>
      <c r="AI20" s="71">
        <v>0</v>
      </c>
      <c r="AJ20" s="71">
        <v>8</v>
      </c>
      <c r="AK20" s="212"/>
      <c r="AL20" s="44" t="s">
        <v>91</v>
      </c>
      <c r="AM20" s="71">
        <v>0</v>
      </c>
      <c r="AN20" s="71">
        <v>325</v>
      </c>
      <c r="AO20" s="71">
        <v>350</v>
      </c>
      <c r="AP20" s="71">
        <v>1</v>
      </c>
      <c r="AQ20" s="71">
        <v>0</v>
      </c>
      <c r="AR20" s="71">
        <v>8</v>
      </c>
      <c r="AS20" s="71">
        <v>28</v>
      </c>
      <c r="AT20" s="71">
        <v>27</v>
      </c>
      <c r="AU20" s="71">
        <v>29</v>
      </c>
      <c r="AV20" s="212"/>
      <c r="AW20" s="44" t="s">
        <v>91</v>
      </c>
      <c r="AX20" s="149">
        <v>60</v>
      </c>
      <c r="AY20" s="71">
        <v>11</v>
      </c>
      <c r="AZ20" s="71">
        <v>12</v>
      </c>
      <c r="BA20" s="152">
        <v>12</v>
      </c>
      <c r="BB20" s="32">
        <v>6</v>
      </c>
      <c r="BC20" s="149">
        <v>72</v>
      </c>
      <c r="BD20" s="149">
        <v>17</v>
      </c>
      <c r="BE20" s="212"/>
      <c r="BF20" s="44" t="s">
        <v>91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1">
        <v>0</v>
      </c>
      <c r="BT20" s="71">
        <v>0</v>
      </c>
      <c r="BU20" s="24"/>
      <c r="BV20" s="80" t="s">
        <v>99</v>
      </c>
      <c r="BW20" s="80" t="s">
        <v>2422</v>
      </c>
      <c r="BX20" s="78">
        <v>1704</v>
      </c>
    </row>
    <row r="21" spans="1:76">
      <c r="A21" s="212"/>
      <c r="B21" s="66" t="s">
        <v>73</v>
      </c>
      <c r="C21" s="68">
        <v>991</v>
      </c>
      <c r="D21" s="68">
        <v>507</v>
      </c>
      <c r="E21" s="68">
        <v>709</v>
      </c>
      <c r="F21" s="68">
        <v>378</v>
      </c>
      <c r="G21" s="68">
        <v>570</v>
      </c>
      <c r="H21" s="68">
        <v>305</v>
      </c>
      <c r="I21" s="68">
        <v>555</v>
      </c>
      <c r="J21" s="68">
        <v>307</v>
      </c>
      <c r="K21" s="68">
        <v>2825</v>
      </c>
      <c r="L21" s="68">
        <v>1497</v>
      </c>
      <c r="M21" s="212"/>
      <c r="N21" s="66" t="s">
        <v>73</v>
      </c>
      <c r="O21" s="68">
        <v>88</v>
      </c>
      <c r="P21" s="68">
        <v>41</v>
      </c>
      <c r="Q21" s="68">
        <v>47</v>
      </c>
      <c r="R21" s="68">
        <v>25</v>
      </c>
      <c r="S21" s="68">
        <v>29</v>
      </c>
      <c r="T21" s="68">
        <v>17</v>
      </c>
      <c r="U21" s="68">
        <v>14</v>
      </c>
      <c r="V21" s="68">
        <v>3</v>
      </c>
      <c r="W21" s="68">
        <v>178</v>
      </c>
      <c r="X21" s="68">
        <v>86</v>
      </c>
      <c r="Y21" s="212"/>
      <c r="Z21" s="66" t="s">
        <v>73</v>
      </c>
      <c r="AA21" s="68">
        <v>17</v>
      </c>
      <c r="AB21" s="68">
        <v>27</v>
      </c>
      <c r="AC21" s="68">
        <v>15</v>
      </c>
      <c r="AD21" s="68">
        <v>12</v>
      </c>
      <c r="AE21" s="68">
        <v>71</v>
      </c>
      <c r="AF21" s="68">
        <v>56</v>
      </c>
      <c r="AG21" s="68">
        <v>47</v>
      </c>
      <c r="AH21" s="68">
        <v>16</v>
      </c>
      <c r="AI21" s="68">
        <v>1</v>
      </c>
      <c r="AJ21" s="68">
        <v>15</v>
      </c>
      <c r="AK21" s="212"/>
      <c r="AL21" s="66" t="s">
        <v>73</v>
      </c>
      <c r="AM21" s="68">
        <v>0</v>
      </c>
      <c r="AN21" s="68">
        <v>868</v>
      </c>
      <c r="AO21" s="68">
        <v>381</v>
      </c>
      <c r="AP21" s="68">
        <v>7</v>
      </c>
      <c r="AQ21" s="68">
        <v>0</v>
      </c>
      <c r="AR21" s="68">
        <v>13</v>
      </c>
      <c r="AS21" s="68">
        <v>62</v>
      </c>
      <c r="AT21" s="68">
        <v>51</v>
      </c>
      <c r="AU21" s="68">
        <v>53</v>
      </c>
      <c r="AV21" s="212"/>
      <c r="AW21" s="66" t="s">
        <v>73</v>
      </c>
      <c r="AX21" s="68">
        <v>108</v>
      </c>
      <c r="AY21" s="68">
        <v>29</v>
      </c>
      <c r="AZ21" s="68">
        <v>15</v>
      </c>
      <c r="BA21" s="68">
        <v>20</v>
      </c>
      <c r="BB21" s="68">
        <v>11</v>
      </c>
      <c r="BC21" s="68">
        <v>128</v>
      </c>
      <c r="BD21" s="68">
        <v>40</v>
      </c>
      <c r="BE21" s="212"/>
      <c r="BF21" s="66" t="s">
        <v>73</v>
      </c>
      <c r="BG21" s="68">
        <v>10</v>
      </c>
      <c r="BH21" s="68">
        <v>9</v>
      </c>
      <c r="BI21" s="68">
        <v>0</v>
      </c>
      <c r="BJ21" s="68">
        <v>4</v>
      </c>
      <c r="BK21" s="68">
        <v>6</v>
      </c>
      <c r="BL21" s="68">
        <v>9</v>
      </c>
      <c r="BM21" s="68">
        <v>3</v>
      </c>
      <c r="BN21" s="68">
        <v>0</v>
      </c>
      <c r="BO21" s="68">
        <v>5</v>
      </c>
      <c r="BP21" s="68">
        <v>0</v>
      </c>
      <c r="BQ21" s="68">
        <v>0</v>
      </c>
      <c r="BR21" s="68">
        <v>0</v>
      </c>
      <c r="BS21" s="68">
        <v>0</v>
      </c>
      <c r="BT21" s="68">
        <v>0</v>
      </c>
      <c r="BV21" s="80" t="s">
        <v>99</v>
      </c>
      <c r="BW21" s="80" t="s">
        <v>2423</v>
      </c>
      <c r="BX21" s="78">
        <v>2907</v>
      </c>
    </row>
    <row r="22" spans="1:76" ht="14.45" customHeight="1">
      <c r="A22" s="212" t="s">
        <v>6</v>
      </c>
      <c r="B22" s="44" t="s">
        <v>90</v>
      </c>
      <c r="C22" s="71">
        <v>292</v>
      </c>
      <c r="D22" s="71">
        <v>151</v>
      </c>
      <c r="E22" s="71">
        <v>271</v>
      </c>
      <c r="F22" s="71">
        <v>151</v>
      </c>
      <c r="G22" s="71">
        <v>269</v>
      </c>
      <c r="H22" s="71">
        <v>145</v>
      </c>
      <c r="I22" s="71">
        <v>394</v>
      </c>
      <c r="J22" s="71">
        <v>210</v>
      </c>
      <c r="K22" s="149">
        <v>1226</v>
      </c>
      <c r="L22" s="149">
        <v>657</v>
      </c>
      <c r="M22" s="212" t="s">
        <v>6</v>
      </c>
      <c r="N22" s="44" t="s">
        <v>90</v>
      </c>
      <c r="O22" s="71">
        <v>12</v>
      </c>
      <c r="P22" s="71">
        <v>4</v>
      </c>
      <c r="Q22" s="71">
        <v>10</v>
      </c>
      <c r="R22" s="71">
        <v>4</v>
      </c>
      <c r="S22" s="71">
        <v>14</v>
      </c>
      <c r="T22" s="71">
        <v>7</v>
      </c>
      <c r="U22" s="71">
        <v>30</v>
      </c>
      <c r="V22" s="71">
        <v>11</v>
      </c>
      <c r="W22" s="149">
        <v>66</v>
      </c>
      <c r="X22" s="149">
        <v>26</v>
      </c>
      <c r="Y22" s="212" t="s">
        <v>6</v>
      </c>
      <c r="Z22" s="44" t="s">
        <v>90</v>
      </c>
      <c r="AA22" s="31">
        <v>10</v>
      </c>
      <c r="AB22" s="31">
        <v>10</v>
      </c>
      <c r="AC22" s="31">
        <v>10</v>
      </c>
      <c r="AD22" s="31">
        <v>10</v>
      </c>
      <c r="AE22" s="149">
        <v>40</v>
      </c>
      <c r="AF22" s="125">
        <v>42</v>
      </c>
      <c r="AG22" s="71">
        <v>37</v>
      </c>
      <c r="AH22" s="71">
        <v>12</v>
      </c>
      <c r="AI22" s="71">
        <v>0</v>
      </c>
      <c r="AJ22" s="71">
        <v>9</v>
      </c>
      <c r="AK22" s="212" t="s">
        <v>6</v>
      </c>
      <c r="AL22" s="44" t="s">
        <v>90</v>
      </c>
      <c r="AM22" s="71">
        <v>5</v>
      </c>
      <c r="AN22" s="71">
        <v>762</v>
      </c>
      <c r="AO22" s="71">
        <v>86</v>
      </c>
      <c r="AP22" s="71">
        <v>29</v>
      </c>
      <c r="AQ22" s="71">
        <v>3</v>
      </c>
      <c r="AR22" s="71">
        <v>10</v>
      </c>
      <c r="AS22" s="71">
        <v>42</v>
      </c>
      <c r="AT22" s="71">
        <v>40</v>
      </c>
      <c r="AU22" s="71">
        <v>39</v>
      </c>
      <c r="AV22" s="212" t="s">
        <v>6</v>
      </c>
      <c r="AW22" s="44" t="s">
        <v>90</v>
      </c>
      <c r="AX22" s="149">
        <v>75</v>
      </c>
      <c r="AY22" s="71">
        <v>25</v>
      </c>
      <c r="AZ22" s="71">
        <v>8</v>
      </c>
      <c r="BA22" s="152">
        <v>12</v>
      </c>
      <c r="BB22" s="32">
        <v>6</v>
      </c>
      <c r="BC22" s="149">
        <v>87</v>
      </c>
      <c r="BD22" s="149">
        <v>31</v>
      </c>
      <c r="BE22" s="212" t="s">
        <v>6</v>
      </c>
      <c r="BF22" s="44" t="s">
        <v>90</v>
      </c>
      <c r="BG22" s="71">
        <v>85</v>
      </c>
      <c r="BH22" s="71">
        <v>74</v>
      </c>
      <c r="BI22" s="71">
        <v>24</v>
      </c>
      <c r="BJ22" s="71">
        <v>59</v>
      </c>
      <c r="BK22" s="71">
        <v>60</v>
      </c>
      <c r="BL22" s="71">
        <v>64</v>
      </c>
      <c r="BM22" s="71">
        <v>43</v>
      </c>
      <c r="BN22" s="71">
        <v>13</v>
      </c>
      <c r="BO22" s="71">
        <v>51</v>
      </c>
      <c r="BP22" s="71">
        <v>4</v>
      </c>
      <c r="BQ22" s="71">
        <v>0</v>
      </c>
      <c r="BR22" s="71">
        <v>0</v>
      </c>
      <c r="BS22" s="71">
        <v>4</v>
      </c>
      <c r="BT22" s="71">
        <v>0</v>
      </c>
      <c r="BV22" s="80" t="s">
        <v>6</v>
      </c>
      <c r="BW22" s="80" t="s">
        <v>2436</v>
      </c>
      <c r="BX22" s="78">
        <v>1918</v>
      </c>
    </row>
    <row r="23" spans="1:76">
      <c r="A23" s="212"/>
      <c r="B23" s="44" t="s">
        <v>91</v>
      </c>
      <c r="C23" s="71">
        <v>1030</v>
      </c>
      <c r="D23" s="71">
        <v>524</v>
      </c>
      <c r="E23" s="71">
        <v>842</v>
      </c>
      <c r="F23" s="71">
        <v>442</v>
      </c>
      <c r="G23" s="71">
        <v>720</v>
      </c>
      <c r="H23" s="71">
        <v>366</v>
      </c>
      <c r="I23" s="71">
        <v>922</v>
      </c>
      <c r="J23" s="71">
        <v>484</v>
      </c>
      <c r="K23" s="149">
        <v>3514</v>
      </c>
      <c r="L23" s="149">
        <v>1816</v>
      </c>
      <c r="M23" s="212"/>
      <c r="N23" s="44" t="s">
        <v>91</v>
      </c>
      <c r="O23" s="71">
        <v>49</v>
      </c>
      <c r="P23" s="71">
        <v>23</v>
      </c>
      <c r="Q23" s="71">
        <v>39</v>
      </c>
      <c r="R23" s="71">
        <v>17</v>
      </c>
      <c r="S23" s="71">
        <v>34</v>
      </c>
      <c r="T23" s="71">
        <v>17</v>
      </c>
      <c r="U23" s="71">
        <v>50</v>
      </c>
      <c r="V23" s="71">
        <v>20</v>
      </c>
      <c r="W23" s="149">
        <v>172</v>
      </c>
      <c r="X23" s="149">
        <v>77</v>
      </c>
      <c r="Y23" s="212"/>
      <c r="Z23" s="44" t="s">
        <v>91</v>
      </c>
      <c r="AA23" s="31">
        <v>24</v>
      </c>
      <c r="AB23" s="31">
        <v>24</v>
      </c>
      <c r="AC23" s="31">
        <v>20</v>
      </c>
      <c r="AD23" s="31">
        <v>23</v>
      </c>
      <c r="AE23" s="149">
        <v>91</v>
      </c>
      <c r="AF23" s="125">
        <v>96</v>
      </c>
      <c r="AG23" s="71">
        <v>94</v>
      </c>
      <c r="AH23" s="71">
        <v>86</v>
      </c>
      <c r="AI23" s="71">
        <v>5</v>
      </c>
      <c r="AJ23" s="71">
        <v>19</v>
      </c>
      <c r="AK23" s="212"/>
      <c r="AL23" s="44" t="s">
        <v>91</v>
      </c>
      <c r="AM23" s="71">
        <v>324</v>
      </c>
      <c r="AN23" s="71">
        <v>976</v>
      </c>
      <c r="AO23" s="71">
        <v>131</v>
      </c>
      <c r="AP23" s="71">
        <v>52</v>
      </c>
      <c r="AQ23" s="71">
        <v>0</v>
      </c>
      <c r="AR23" s="71">
        <v>37</v>
      </c>
      <c r="AS23" s="71">
        <v>95</v>
      </c>
      <c r="AT23" s="71">
        <v>89</v>
      </c>
      <c r="AU23" s="71">
        <v>87</v>
      </c>
      <c r="AV23" s="212"/>
      <c r="AW23" s="44" t="s">
        <v>91</v>
      </c>
      <c r="AX23" s="149">
        <v>167</v>
      </c>
      <c r="AY23" s="71">
        <v>53</v>
      </c>
      <c r="AZ23" s="71">
        <v>31</v>
      </c>
      <c r="BA23" s="152">
        <v>55</v>
      </c>
      <c r="BB23" s="32">
        <v>30</v>
      </c>
      <c r="BC23" s="149">
        <v>222</v>
      </c>
      <c r="BD23" s="149">
        <v>83</v>
      </c>
      <c r="BE23" s="212"/>
      <c r="BF23" s="44" t="s">
        <v>91</v>
      </c>
      <c r="BG23" s="71">
        <v>168</v>
      </c>
      <c r="BH23" s="71">
        <v>253</v>
      </c>
      <c r="BI23" s="71">
        <v>192</v>
      </c>
      <c r="BJ23" s="71">
        <v>200</v>
      </c>
      <c r="BK23" s="71">
        <v>171</v>
      </c>
      <c r="BL23" s="71">
        <v>161</v>
      </c>
      <c r="BM23" s="71">
        <v>121</v>
      </c>
      <c r="BN23" s="71">
        <v>126</v>
      </c>
      <c r="BO23" s="71">
        <v>188</v>
      </c>
      <c r="BP23" s="71">
        <v>8</v>
      </c>
      <c r="BQ23" s="71">
        <v>0</v>
      </c>
      <c r="BR23" s="71">
        <v>44</v>
      </c>
      <c r="BS23" s="71">
        <v>37</v>
      </c>
      <c r="BT23" s="71">
        <v>99</v>
      </c>
      <c r="BV23" s="80" t="s">
        <v>6</v>
      </c>
      <c r="BW23" s="80" t="s">
        <v>2437</v>
      </c>
      <c r="BX23" s="78">
        <v>2877</v>
      </c>
    </row>
    <row r="24" spans="1:76">
      <c r="A24" s="212"/>
      <c r="B24" s="66" t="s">
        <v>73</v>
      </c>
      <c r="C24" s="68">
        <v>1322</v>
      </c>
      <c r="D24" s="68">
        <v>675</v>
      </c>
      <c r="E24" s="68">
        <v>1113</v>
      </c>
      <c r="F24" s="68">
        <v>593</v>
      </c>
      <c r="G24" s="68">
        <v>989</v>
      </c>
      <c r="H24" s="68">
        <v>511</v>
      </c>
      <c r="I24" s="68">
        <v>1316</v>
      </c>
      <c r="J24" s="68">
        <v>694</v>
      </c>
      <c r="K24" s="68">
        <v>4740</v>
      </c>
      <c r="L24" s="68">
        <v>2473</v>
      </c>
      <c r="M24" s="212"/>
      <c r="N24" s="66" t="s">
        <v>73</v>
      </c>
      <c r="O24" s="68">
        <v>61</v>
      </c>
      <c r="P24" s="68">
        <v>27</v>
      </c>
      <c r="Q24" s="68">
        <v>49</v>
      </c>
      <c r="R24" s="68">
        <v>21</v>
      </c>
      <c r="S24" s="68">
        <v>48</v>
      </c>
      <c r="T24" s="68">
        <v>24</v>
      </c>
      <c r="U24" s="68">
        <v>80</v>
      </c>
      <c r="V24" s="68">
        <v>31</v>
      </c>
      <c r="W24" s="68">
        <v>238</v>
      </c>
      <c r="X24" s="68">
        <v>103</v>
      </c>
      <c r="Y24" s="212"/>
      <c r="Z24" s="66" t="s">
        <v>73</v>
      </c>
      <c r="AA24" s="68">
        <v>34</v>
      </c>
      <c r="AB24" s="68">
        <v>34</v>
      </c>
      <c r="AC24" s="68">
        <v>30</v>
      </c>
      <c r="AD24" s="68">
        <v>33</v>
      </c>
      <c r="AE24" s="68">
        <v>131</v>
      </c>
      <c r="AF24" s="68">
        <v>138</v>
      </c>
      <c r="AG24" s="68">
        <v>131</v>
      </c>
      <c r="AH24" s="68">
        <v>98</v>
      </c>
      <c r="AI24" s="68">
        <v>5</v>
      </c>
      <c r="AJ24" s="68">
        <v>28</v>
      </c>
      <c r="AK24" s="212"/>
      <c r="AL24" s="66" t="s">
        <v>73</v>
      </c>
      <c r="AM24" s="68">
        <v>329</v>
      </c>
      <c r="AN24" s="68">
        <v>1738</v>
      </c>
      <c r="AO24" s="68">
        <v>217</v>
      </c>
      <c r="AP24" s="68">
        <v>81</v>
      </c>
      <c r="AQ24" s="68">
        <v>3</v>
      </c>
      <c r="AR24" s="68">
        <v>47</v>
      </c>
      <c r="AS24" s="68">
        <v>137</v>
      </c>
      <c r="AT24" s="68">
        <v>129</v>
      </c>
      <c r="AU24" s="68">
        <v>126</v>
      </c>
      <c r="AV24" s="212"/>
      <c r="AW24" s="66" t="s">
        <v>73</v>
      </c>
      <c r="AX24" s="68">
        <v>242</v>
      </c>
      <c r="AY24" s="68">
        <v>78</v>
      </c>
      <c r="AZ24" s="68">
        <v>39</v>
      </c>
      <c r="BA24" s="68">
        <v>67</v>
      </c>
      <c r="BB24" s="68">
        <v>36</v>
      </c>
      <c r="BC24" s="68">
        <v>309</v>
      </c>
      <c r="BD24" s="68">
        <v>114</v>
      </c>
      <c r="BE24" s="212"/>
      <c r="BF24" s="66" t="s">
        <v>73</v>
      </c>
      <c r="BG24" s="68">
        <v>253</v>
      </c>
      <c r="BH24" s="68">
        <v>327</v>
      </c>
      <c r="BI24" s="68">
        <v>216</v>
      </c>
      <c r="BJ24" s="68">
        <v>259</v>
      </c>
      <c r="BK24" s="68">
        <v>231</v>
      </c>
      <c r="BL24" s="68">
        <v>225</v>
      </c>
      <c r="BM24" s="68">
        <v>164</v>
      </c>
      <c r="BN24" s="68">
        <v>139</v>
      </c>
      <c r="BO24" s="68">
        <v>239</v>
      </c>
      <c r="BP24" s="68">
        <v>12</v>
      </c>
      <c r="BQ24" s="68">
        <v>0</v>
      </c>
      <c r="BR24" s="68">
        <v>44</v>
      </c>
      <c r="BS24" s="68">
        <v>41</v>
      </c>
      <c r="BT24" s="68">
        <v>99</v>
      </c>
      <c r="BV24" s="80" t="s">
        <v>6</v>
      </c>
      <c r="BW24" s="80" t="s">
        <v>2438</v>
      </c>
      <c r="BX24" s="78">
        <v>4795</v>
      </c>
    </row>
    <row r="25" spans="1:76" ht="14.45" customHeight="1">
      <c r="A25" s="212" t="s">
        <v>3</v>
      </c>
      <c r="B25" s="44" t="s">
        <v>90</v>
      </c>
      <c r="C25" s="71">
        <v>2539</v>
      </c>
      <c r="D25" s="71">
        <v>1370</v>
      </c>
      <c r="E25" s="71">
        <v>1971</v>
      </c>
      <c r="F25" s="71">
        <v>1049</v>
      </c>
      <c r="G25" s="71">
        <v>1692</v>
      </c>
      <c r="H25" s="71">
        <v>902</v>
      </c>
      <c r="I25" s="71">
        <v>1550</v>
      </c>
      <c r="J25" s="71">
        <v>805</v>
      </c>
      <c r="K25" s="149">
        <v>7752</v>
      </c>
      <c r="L25" s="149">
        <v>4126</v>
      </c>
      <c r="M25" s="212" t="s">
        <v>3</v>
      </c>
      <c r="N25" s="44" t="s">
        <v>90</v>
      </c>
      <c r="O25" s="71">
        <v>170</v>
      </c>
      <c r="P25" s="71">
        <v>90</v>
      </c>
      <c r="Q25" s="71">
        <v>95</v>
      </c>
      <c r="R25" s="71">
        <v>50</v>
      </c>
      <c r="S25" s="71">
        <v>90</v>
      </c>
      <c r="T25" s="71">
        <v>53</v>
      </c>
      <c r="U25" s="71">
        <v>60</v>
      </c>
      <c r="V25" s="71">
        <v>29</v>
      </c>
      <c r="W25" s="149">
        <v>415</v>
      </c>
      <c r="X25" s="149">
        <v>222</v>
      </c>
      <c r="Y25" s="212" t="s">
        <v>3</v>
      </c>
      <c r="Z25" s="44" t="s">
        <v>90</v>
      </c>
      <c r="AA25" s="31">
        <v>60</v>
      </c>
      <c r="AB25" s="31">
        <v>53</v>
      </c>
      <c r="AC25" s="31">
        <v>51</v>
      </c>
      <c r="AD25" s="31">
        <v>51</v>
      </c>
      <c r="AE25" s="149">
        <v>215</v>
      </c>
      <c r="AF25" s="125">
        <v>207</v>
      </c>
      <c r="AG25" s="71">
        <v>199</v>
      </c>
      <c r="AH25" s="71">
        <v>85</v>
      </c>
      <c r="AI25" s="71">
        <v>7</v>
      </c>
      <c r="AJ25" s="71">
        <v>46</v>
      </c>
      <c r="AK25" s="212" t="s">
        <v>3</v>
      </c>
      <c r="AL25" s="44" t="s">
        <v>90</v>
      </c>
      <c r="AM25" s="71">
        <v>262</v>
      </c>
      <c r="AN25" s="71">
        <v>2038</v>
      </c>
      <c r="AO25" s="71">
        <v>694</v>
      </c>
      <c r="AP25" s="71">
        <v>243</v>
      </c>
      <c r="AQ25" s="71">
        <v>23</v>
      </c>
      <c r="AR25" s="71">
        <v>79</v>
      </c>
      <c r="AS25" s="71">
        <v>217</v>
      </c>
      <c r="AT25" s="71">
        <v>208</v>
      </c>
      <c r="AU25" s="71">
        <v>172</v>
      </c>
      <c r="AV25" s="212" t="s">
        <v>3</v>
      </c>
      <c r="AW25" s="44" t="s">
        <v>90</v>
      </c>
      <c r="AX25" s="149">
        <v>330</v>
      </c>
      <c r="AY25" s="71">
        <v>75</v>
      </c>
      <c r="AZ25" s="71">
        <v>26</v>
      </c>
      <c r="BA25" s="152">
        <v>50</v>
      </c>
      <c r="BB25" s="32">
        <v>27</v>
      </c>
      <c r="BC25" s="149">
        <v>380</v>
      </c>
      <c r="BD25" s="149">
        <v>102</v>
      </c>
      <c r="BE25" s="212" t="s">
        <v>3</v>
      </c>
      <c r="BF25" s="44" t="s">
        <v>90</v>
      </c>
      <c r="BG25" s="71">
        <v>121</v>
      </c>
      <c r="BH25" s="71">
        <v>1279</v>
      </c>
      <c r="BI25" s="71">
        <v>415</v>
      </c>
      <c r="BJ25" s="71">
        <v>1354</v>
      </c>
      <c r="BK25" s="71">
        <v>1302</v>
      </c>
      <c r="BL25" s="71">
        <v>1092</v>
      </c>
      <c r="BM25" s="71">
        <v>1267</v>
      </c>
      <c r="BN25" s="71">
        <v>1220</v>
      </c>
      <c r="BO25" s="71">
        <v>1236</v>
      </c>
      <c r="BP25" s="71">
        <v>23</v>
      </c>
      <c r="BQ25" s="71">
        <v>11</v>
      </c>
      <c r="BR25" s="71">
        <v>25</v>
      </c>
      <c r="BS25" s="71">
        <v>1076</v>
      </c>
      <c r="BT25" s="71">
        <v>44</v>
      </c>
      <c r="BV25" s="80" t="s">
        <v>3</v>
      </c>
      <c r="BW25" s="80" t="s">
        <v>2448</v>
      </c>
      <c r="BX25" s="78">
        <v>7507</v>
      </c>
    </row>
    <row r="26" spans="1:76">
      <c r="A26" s="212"/>
      <c r="B26" s="44" t="s">
        <v>91</v>
      </c>
      <c r="C26" s="71">
        <v>2337</v>
      </c>
      <c r="D26" s="71">
        <v>1232</v>
      </c>
      <c r="E26" s="71">
        <v>1899</v>
      </c>
      <c r="F26" s="71">
        <v>1068</v>
      </c>
      <c r="G26" s="71">
        <v>1696</v>
      </c>
      <c r="H26" s="71">
        <v>931</v>
      </c>
      <c r="I26" s="71">
        <v>1732</v>
      </c>
      <c r="J26" s="71">
        <v>951</v>
      </c>
      <c r="K26" s="149">
        <v>7664</v>
      </c>
      <c r="L26" s="149">
        <v>4182</v>
      </c>
      <c r="M26" s="212"/>
      <c r="N26" s="44" t="s">
        <v>91</v>
      </c>
      <c r="O26" s="71">
        <v>155</v>
      </c>
      <c r="P26" s="71">
        <v>73</v>
      </c>
      <c r="Q26" s="71">
        <v>109</v>
      </c>
      <c r="R26" s="71">
        <v>60</v>
      </c>
      <c r="S26" s="71">
        <v>102</v>
      </c>
      <c r="T26" s="71">
        <v>57</v>
      </c>
      <c r="U26" s="71">
        <v>78</v>
      </c>
      <c r="V26" s="71">
        <v>46</v>
      </c>
      <c r="W26" s="149">
        <v>444</v>
      </c>
      <c r="X26" s="149">
        <v>236</v>
      </c>
      <c r="Y26" s="212"/>
      <c r="Z26" s="44" t="s">
        <v>91</v>
      </c>
      <c r="AA26" s="31">
        <v>60</v>
      </c>
      <c r="AB26" s="31">
        <v>55</v>
      </c>
      <c r="AC26" s="31">
        <v>51</v>
      </c>
      <c r="AD26" s="31">
        <v>52</v>
      </c>
      <c r="AE26" s="149">
        <v>218</v>
      </c>
      <c r="AF26" s="125">
        <v>206</v>
      </c>
      <c r="AG26" s="71">
        <v>200</v>
      </c>
      <c r="AH26" s="71">
        <v>183</v>
      </c>
      <c r="AI26" s="71">
        <v>9</v>
      </c>
      <c r="AJ26" s="71">
        <v>45</v>
      </c>
      <c r="AK26" s="212"/>
      <c r="AL26" s="44" t="s">
        <v>91</v>
      </c>
      <c r="AM26" s="71">
        <v>2</v>
      </c>
      <c r="AN26" s="71">
        <v>904</v>
      </c>
      <c r="AO26" s="71">
        <v>858</v>
      </c>
      <c r="AP26" s="71">
        <v>912</v>
      </c>
      <c r="AQ26" s="71">
        <v>84</v>
      </c>
      <c r="AR26" s="71">
        <v>67</v>
      </c>
      <c r="AS26" s="71">
        <v>215</v>
      </c>
      <c r="AT26" s="71">
        <v>188</v>
      </c>
      <c r="AU26" s="71">
        <v>183</v>
      </c>
      <c r="AV26" s="212"/>
      <c r="AW26" s="44" t="s">
        <v>91</v>
      </c>
      <c r="AX26" s="149">
        <v>394</v>
      </c>
      <c r="AY26" s="71">
        <v>138</v>
      </c>
      <c r="AZ26" s="71">
        <v>49</v>
      </c>
      <c r="BA26" s="152">
        <v>117</v>
      </c>
      <c r="BB26" s="32">
        <v>63</v>
      </c>
      <c r="BC26" s="149">
        <v>511</v>
      </c>
      <c r="BD26" s="149">
        <v>201</v>
      </c>
      <c r="BE26" s="212"/>
      <c r="BF26" s="44" t="s">
        <v>91</v>
      </c>
      <c r="BG26" s="71">
        <v>58</v>
      </c>
      <c r="BH26" s="71">
        <v>115</v>
      </c>
      <c r="BI26" s="71">
        <v>77</v>
      </c>
      <c r="BJ26" s="71">
        <v>64</v>
      </c>
      <c r="BK26" s="71">
        <v>67</v>
      </c>
      <c r="BL26" s="71">
        <v>98</v>
      </c>
      <c r="BM26" s="71">
        <v>63</v>
      </c>
      <c r="BN26" s="71">
        <v>57</v>
      </c>
      <c r="BO26" s="71">
        <v>62</v>
      </c>
      <c r="BP26" s="71">
        <v>20</v>
      </c>
      <c r="BQ26" s="71">
        <v>22</v>
      </c>
      <c r="BR26" s="71">
        <v>25</v>
      </c>
      <c r="BS26" s="71">
        <v>24</v>
      </c>
      <c r="BT26" s="71">
        <v>67</v>
      </c>
      <c r="BV26" s="80" t="s">
        <v>3</v>
      </c>
      <c r="BW26" s="80" t="s">
        <v>2449</v>
      </c>
      <c r="BX26" s="78">
        <v>8452</v>
      </c>
    </row>
    <row r="27" spans="1:76">
      <c r="A27" s="212"/>
      <c r="B27" s="66" t="s">
        <v>73</v>
      </c>
      <c r="C27" s="68">
        <v>4876</v>
      </c>
      <c r="D27" s="68">
        <v>2602</v>
      </c>
      <c r="E27" s="68">
        <v>3870</v>
      </c>
      <c r="F27" s="68">
        <v>2117</v>
      </c>
      <c r="G27" s="68">
        <v>3388</v>
      </c>
      <c r="H27" s="68">
        <v>1833</v>
      </c>
      <c r="I27" s="68">
        <v>3282</v>
      </c>
      <c r="J27" s="68">
        <v>1756</v>
      </c>
      <c r="K27" s="68">
        <v>15416</v>
      </c>
      <c r="L27" s="68">
        <v>8308</v>
      </c>
      <c r="M27" s="212"/>
      <c r="N27" s="66" t="s">
        <v>73</v>
      </c>
      <c r="O27" s="68">
        <v>325</v>
      </c>
      <c r="P27" s="68">
        <v>163</v>
      </c>
      <c r="Q27" s="68">
        <v>204</v>
      </c>
      <c r="R27" s="68">
        <v>110</v>
      </c>
      <c r="S27" s="68">
        <v>192</v>
      </c>
      <c r="T27" s="68">
        <v>110</v>
      </c>
      <c r="U27" s="68">
        <v>138</v>
      </c>
      <c r="V27" s="68">
        <v>75</v>
      </c>
      <c r="W27" s="68">
        <v>859</v>
      </c>
      <c r="X27" s="68">
        <v>458</v>
      </c>
      <c r="Y27" s="212"/>
      <c r="Z27" s="66" t="s">
        <v>73</v>
      </c>
      <c r="AA27" s="68">
        <v>120</v>
      </c>
      <c r="AB27" s="68">
        <v>108</v>
      </c>
      <c r="AC27" s="68">
        <v>102</v>
      </c>
      <c r="AD27" s="68">
        <v>103</v>
      </c>
      <c r="AE27" s="68">
        <v>433</v>
      </c>
      <c r="AF27" s="68">
        <v>413</v>
      </c>
      <c r="AG27" s="68">
        <v>399</v>
      </c>
      <c r="AH27" s="68">
        <v>268</v>
      </c>
      <c r="AI27" s="68">
        <v>16</v>
      </c>
      <c r="AJ27" s="68">
        <v>91</v>
      </c>
      <c r="AK27" s="212"/>
      <c r="AL27" s="66" t="s">
        <v>73</v>
      </c>
      <c r="AM27" s="68">
        <v>264</v>
      </c>
      <c r="AN27" s="68">
        <v>2942</v>
      </c>
      <c r="AO27" s="68">
        <v>1552</v>
      </c>
      <c r="AP27" s="68">
        <v>1155</v>
      </c>
      <c r="AQ27" s="68">
        <v>107</v>
      </c>
      <c r="AR27" s="68">
        <v>146</v>
      </c>
      <c r="AS27" s="68">
        <v>432</v>
      </c>
      <c r="AT27" s="68">
        <v>396</v>
      </c>
      <c r="AU27" s="68">
        <v>355</v>
      </c>
      <c r="AV27" s="212"/>
      <c r="AW27" s="66" t="s">
        <v>73</v>
      </c>
      <c r="AX27" s="68">
        <v>724</v>
      </c>
      <c r="AY27" s="68">
        <v>213</v>
      </c>
      <c r="AZ27" s="68">
        <v>75</v>
      </c>
      <c r="BA27" s="68">
        <v>167</v>
      </c>
      <c r="BB27" s="68">
        <v>90</v>
      </c>
      <c r="BC27" s="68">
        <v>891</v>
      </c>
      <c r="BD27" s="68">
        <v>303</v>
      </c>
      <c r="BE27" s="212"/>
      <c r="BF27" s="66" t="s">
        <v>73</v>
      </c>
      <c r="BG27" s="68">
        <v>179</v>
      </c>
      <c r="BH27" s="68">
        <v>1394</v>
      </c>
      <c r="BI27" s="68">
        <v>492</v>
      </c>
      <c r="BJ27" s="68">
        <v>1418</v>
      </c>
      <c r="BK27" s="68">
        <v>1369</v>
      </c>
      <c r="BL27" s="68">
        <v>1190</v>
      </c>
      <c r="BM27" s="68">
        <v>1330</v>
      </c>
      <c r="BN27" s="68">
        <v>1277</v>
      </c>
      <c r="BO27" s="68">
        <v>1298</v>
      </c>
      <c r="BP27" s="68">
        <v>43</v>
      </c>
      <c r="BQ27" s="68">
        <v>33</v>
      </c>
      <c r="BR27" s="68">
        <v>50</v>
      </c>
      <c r="BS27" s="68">
        <v>1100</v>
      </c>
      <c r="BT27" s="68">
        <v>111</v>
      </c>
      <c r="BV27" s="80" t="s">
        <v>3</v>
      </c>
      <c r="BW27" s="80" t="s">
        <v>2450</v>
      </c>
      <c r="BX27" s="78">
        <v>15959</v>
      </c>
    </row>
    <row r="28" spans="1:76" ht="14.45" customHeight="1">
      <c r="A28" s="212" t="s">
        <v>100</v>
      </c>
      <c r="B28" s="44" t="s">
        <v>90</v>
      </c>
      <c r="C28" s="71">
        <v>371</v>
      </c>
      <c r="D28" s="71">
        <v>184</v>
      </c>
      <c r="E28" s="71">
        <v>226</v>
      </c>
      <c r="F28" s="71">
        <v>126</v>
      </c>
      <c r="G28" s="71">
        <v>223</v>
      </c>
      <c r="H28" s="71">
        <v>112</v>
      </c>
      <c r="I28" s="71">
        <v>446</v>
      </c>
      <c r="J28" s="71">
        <v>202</v>
      </c>
      <c r="K28" s="149">
        <v>1266</v>
      </c>
      <c r="L28" s="149">
        <v>624</v>
      </c>
      <c r="M28" s="212" t="s">
        <v>100</v>
      </c>
      <c r="N28" s="44" t="s">
        <v>90</v>
      </c>
      <c r="O28" s="71">
        <v>15</v>
      </c>
      <c r="P28" s="71">
        <v>7</v>
      </c>
      <c r="Q28" s="71">
        <v>6</v>
      </c>
      <c r="R28" s="71">
        <v>3</v>
      </c>
      <c r="S28" s="71">
        <v>1</v>
      </c>
      <c r="T28" s="71">
        <v>1</v>
      </c>
      <c r="U28" s="71">
        <v>86</v>
      </c>
      <c r="V28" s="71">
        <v>38</v>
      </c>
      <c r="W28" s="149">
        <v>108</v>
      </c>
      <c r="X28" s="149">
        <v>49</v>
      </c>
      <c r="Y28" s="212" t="s">
        <v>100</v>
      </c>
      <c r="Z28" s="44" t="s">
        <v>90</v>
      </c>
      <c r="AA28" s="31">
        <v>14</v>
      </c>
      <c r="AB28" s="31">
        <v>11</v>
      </c>
      <c r="AC28" s="31">
        <v>10</v>
      </c>
      <c r="AD28" s="31">
        <v>12</v>
      </c>
      <c r="AE28" s="149">
        <v>47</v>
      </c>
      <c r="AF28" s="125">
        <v>42</v>
      </c>
      <c r="AG28" s="71">
        <v>41</v>
      </c>
      <c r="AH28" s="71">
        <v>22</v>
      </c>
      <c r="AI28" s="71">
        <v>4</v>
      </c>
      <c r="AJ28" s="71">
        <v>14</v>
      </c>
      <c r="AK28" s="212" t="s">
        <v>100</v>
      </c>
      <c r="AL28" s="44" t="s">
        <v>90</v>
      </c>
      <c r="AM28" s="71">
        <v>0</v>
      </c>
      <c r="AN28" s="71">
        <v>580</v>
      </c>
      <c r="AO28" s="71">
        <v>150</v>
      </c>
      <c r="AP28" s="71">
        <v>33</v>
      </c>
      <c r="AQ28" s="71">
        <v>0</v>
      </c>
      <c r="AR28" s="71">
        <v>2</v>
      </c>
      <c r="AS28" s="71">
        <v>53</v>
      </c>
      <c r="AT28" s="71">
        <v>39</v>
      </c>
      <c r="AU28" s="71">
        <v>35</v>
      </c>
      <c r="AV28" s="212" t="s">
        <v>100</v>
      </c>
      <c r="AW28" s="44" t="s">
        <v>90</v>
      </c>
      <c r="AX28" s="149">
        <v>76</v>
      </c>
      <c r="AY28" s="71">
        <v>18</v>
      </c>
      <c r="AZ28" s="71">
        <v>6</v>
      </c>
      <c r="BA28" s="152">
        <v>9</v>
      </c>
      <c r="BB28" s="32">
        <v>5</v>
      </c>
      <c r="BC28" s="149">
        <v>85</v>
      </c>
      <c r="BD28" s="149">
        <v>23</v>
      </c>
      <c r="BE28" s="212" t="s">
        <v>100</v>
      </c>
      <c r="BF28" s="44" t="s">
        <v>90</v>
      </c>
      <c r="BG28" s="71">
        <v>163</v>
      </c>
      <c r="BH28" s="71">
        <v>137</v>
      </c>
      <c r="BI28" s="71">
        <v>110</v>
      </c>
      <c r="BJ28" s="71">
        <v>72</v>
      </c>
      <c r="BK28" s="71">
        <v>87</v>
      </c>
      <c r="BL28" s="71">
        <v>164</v>
      </c>
      <c r="BM28" s="71">
        <v>104</v>
      </c>
      <c r="BN28" s="71">
        <v>59</v>
      </c>
      <c r="BO28" s="71">
        <v>118</v>
      </c>
      <c r="BP28" s="71">
        <v>0</v>
      </c>
      <c r="BQ28" s="71">
        <v>0</v>
      </c>
      <c r="BR28" s="71">
        <v>0</v>
      </c>
      <c r="BS28" s="71">
        <v>0</v>
      </c>
      <c r="BT28" s="71">
        <v>0</v>
      </c>
      <c r="BV28" s="80" t="s">
        <v>100</v>
      </c>
      <c r="BW28" s="80" t="s">
        <v>2478</v>
      </c>
      <c r="BX28" s="78">
        <v>1742</v>
      </c>
    </row>
    <row r="29" spans="1:76">
      <c r="A29" s="212"/>
      <c r="B29" s="44" t="s">
        <v>91</v>
      </c>
      <c r="C29" s="71">
        <v>851</v>
      </c>
      <c r="D29" s="71">
        <v>464</v>
      </c>
      <c r="E29" s="71">
        <v>731</v>
      </c>
      <c r="F29" s="71">
        <v>395</v>
      </c>
      <c r="G29" s="71">
        <v>763</v>
      </c>
      <c r="H29" s="71">
        <v>397</v>
      </c>
      <c r="I29" s="71">
        <v>937</v>
      </c>
      <c r="J29" s="71">
        <v>474</v>
      </c>
      <c r="K29" s="149">
        <v>3282</v>
      </c>
      <c r="L29" s="149">
        <v>1730</v>
      </c>
      <c r="M29" s="212"/>
      <c r="N29" s="44" t="s">
        <v>91</v>
      </c>
      <c r="O29" s="71">
        <v>35</v>
      </c>
      <c r="P29" s="71">
        <v>20</v>
      </c>
      <c r="Q29" s="71">
        <v>43</v>
      </c>
      <c r="R29" s="71">
        <v>19</v>
      </c>
      <c r="S29" s="71">
        <v>21</v>
      </c>
      <c r="T29" s="71">
        <v>8</v>
      </c>
      <c r="U29" s="71">
        <v>47</v>
      </c>
      <c r="V29" s="71">
        <v>26</v>
      </c>
      <c r="W29" s="149">
        <v>146</v>
      </c>
      <c r="X29" s="149">
        <v>73</v>
      </c>
      <c r="Y29" s="212"/>
      <c r="Z29" s="44" t="s">
        <v>91</v>
      </c>
      <c r="AA29" s="31">
        <v>22</v>
      </c>
      <c r="AB29" s="31">
        <v>21</v>
      </c>
      <c r="AC29" s="31">
        <v>20</v>
      </c>
      <c r="AD29" s="31">
        <v>22</v>
      </c>
      <c r="AE29" s="149">
        <v>85</v>
      </c>
      <c r="AF29" s="125">
        <v>89</v>
      </c>
      <c r="AG29" s="71">
        <v>75</v>
      </c>
      <c r="AH29" s="71">
        <v>73</v>
      </c>
      <c r="AI29" s="71">
        <v>0</v>
      </c>
      <c r="AJ29" s="71">
        <v>14</v>
      </c>
      <c r="AK29" s="212"/>
      <c r="AL29" s="44" t="s">
        <v>91</v>
      </c>
      <c r="AM29" s="71">
        <v>0</v>
      </c>
      <c r="AN29" s="71">
        <v>1527</v>
      </c>
      <c r="AO29" s="71">
        <v>144</v>
      </c>
      <c r="AP29" s="71">
        <v>12</v>
      </c>
      <c r="AQ29" s="71">
        <v>0</v>
      </c>
      <c r="AR29" s="71">
        <v>23</v>
      </c>
      <c r="AS29" s="71">
        <v>115</v>
      </c>
      <c r="AT29" s="71">
        <v>96</v>
      </c>
      <c r="AU29" s="71">
        <v>96</v>
      </c>
      <c r="AV29" s="212"/>
      <c r="AW29" s="44" t="s">
        <v>91</v>
      </c>
      <c r="AX29" s="149">
        <v>193</v>
      </c>
      <c r="AY29" s="71">
        <v>78</v>
      </c>
      <c r="AZ29" s="71">
        <v>42</v>
      </c>
      <c r="BA29" s="152">
        <v>30</v>
      </c>
      <c r="BB29" s="32">
        <v>10</v>
      </c>
      <c r="BC29" s="149">
        <v>223</v>
      </c>
      <c r="BD29" s="149">
        <v>88</v>
      </c>
      <c r="BE29" s="212"/>
      <c r="BF29" s="44" t="s">
        <v>91</v>
      </c>
      <c r="BG29" s="71">
        <v>8</v>
      </c>
      <c r="BH29" s="71">
        <v>8</v>
      </c>
      <c r="BI29" s="71">
        <v>8</v>
      </c>
      <c r="BJ29" s="71">
        <v>4</v>
      </c>
      <c r="BK29" s="71">
        <v>4</v>
      </c>
      <c r="BL29" s="71">
        <v>5</v>
      </c>
      <c r="BM29" s="71">
        <v>5</v>
      </c>
      <c r="BN29" s="71">
        <v>5</v>
      </c>
      <c r="BO29" s="71">
        <v>5</v>
      </c>
      <c r="BP29" s="71">
        <v>0</v>
      </c>
      <c r="BQ29" s="71">
        <v>0</v>
      </c>
      <c r="BR29" s="71">
        <v>1</v>
      </c>
      <c r="BS29" s="71">
        <v>1</v>
      </c>
      <c r="BT29" s="71">
        <v>16</v>
      </c>
      <c r="BV29" s="80" t="s">
        <v>100</v>
      </c>
      <c r="BW29" s="80" t="s">
        <v>2479</v>
      </c>
      <c r="BX29" s="78">
        <v>3534</v>
      </c>
    </row>
    <row r="30" spans="1:76">
      <c r="A30" s="212"/>
      <c r="B30" s="66" t="s">
        <v>73</v>
      </c>
      <c r="C30" s="68">
        <v>1222</v>
      </c>
      <c r="D30" s="68">
        <v>648</v>
      </c>
      <c r="E30" s="68">
        <v>957</v>
      </c>
      <c r="F30" s="68">
        <v>521</v>
      </c>
      <c r="G30" s="68">
        <v>986</v>
      </c>
      <c r="H30" s="68">
        <v>509</v>
      </c>
      <c r="I30" s="68">
        <v>1383</v>
      </c>
      <c r="J30" s="68">
        <v>676</v>
      </c>
      <c r="K30" s="68">
        <v>4548</v>
      </c>
      <c r="L30" s="68">
        <v>2354</v>
      </c>
      <c r="M30" s="212"/>
      <c r="N30" s="66" t="s">
        <v>73</v>
      </c>
      <c r="O30" s="68">
        <v>50</v>
      </c>
      <c r="P30" s="68">
        <v>27</v>
      </c>
      <c r="Q30" s="68">
        <v>49</v>
      </c>
      <c r="R30" s="68">
        <v>22</v>
      </c>
      <c r="S30" s="68">
        <v>22</v>
      </c>
      <c r="T30" s="68">
        <v>9</v>
      </c>
      <c r="U30" s="68">
        <v>133</v>
      </c>
      <c r="V30" s="68">
        <v>64</v>
      </c>
      <c r="W30" s="68">
        <v>254</v>
      </c>
      <c r="X30" s="68">
        <v>122</v>
      </c>
      <c r="Y30" s="212"/>
      <c r="Z30" s="66" t="s">
        <v>73</v>
      </c>
      <c r="AA30" s="68">
        <v>36</v>
      </c>
      <c r="AB30" s="68">
        <v>32</v>
      </c>
      <c r="AC30" s="68">
        <v>30</v>
      </c>
      <c r="AD30" s="68">
        <v>34</v>
      </c>
      <c r="AE30" s="68">
        <v>132</v>
      </c>
      <c r="AF30" s="68">
        <v>131</v>
      </c>
      <c r="AG30" s="68">
        <v>116</v>
      </c>
      <c r="AH30" s="68">
        <v>95</v>
      </c>
      <c r="AI30" s="68">
        <v>4</v>
      </c>
      <c r="AJ30" s="68">
        <v>28</v>
      </c>
      <c r="AK30" s="212"/>
      <c r="AL30" s="66" t="s">
        <v>73</v>
      </c>
      <c r="AM30" s="68">
        <v>0</v>
      </c>
      <c r="AN30" s="68">
        <v>2107</v>
      </c>
      <c r="AO30" s="68">
        <v>294</v>
      </c>
      <c r="AP30" s="68">
        <v>45</v>
      </c>
      <c r="AQ30" s="68">
        <v>0</v>
      </c>
      <c r="AR30" s="68">
        <v>25</v>
      </c>
      <c r="AS30" s="68">
        <v>168</v>
      </c>
      <c r="AT30" s="68">
        <v>135</v>
      </c>
      <c r="AU30" s="68">
        <v>131</v>
      </c>
      <c r="AV30" s="212"/>
      <c r="AW30" s="66" t="s">
        <v>73</v>
      </c>
      <c r="AX30" s="68">
        <v>269</v>
      </c>
      <c r="AY30" s="68">
        <v>96</v>
      </c>
      <c r="AZ30" s="68">
        <v>48</v>
      </c>
      <c r="BA30" s="68">
        <v>39</v>
      </c>
      <c r="BB30" s="68">
        <v>15</v>
      </c>
      <c r="BC30" s="68">
        <v>308</v>
      </c>
      <c r="BD30" s="68">
        <v>111</v>
      </c>
      <c r="BE30" s="212"/>
      <c r="BF30" s="66" t="s">
        <v>73</v>
      </c>
      <c r="BG30" s="68">
        <v>171</v>
      </c>
      <c r="BH30" s="68">
        <v>145</v>
      </c>
      <c r="BI30" s="68">
        <v>118</v>
      </c>
      <c r="BJ30" s="68">
        <v>76</v>
      </c>
      <c r="BK30" s="68">
        <v>91</v>
      </c>
      <c r="BL30" s="68">
        <v>169</v>
      </c>
      <c r="BM30" s="68">
        <v>109</v>
      </c>
      <c r="BN30" s="68">
        <v>64</v>
      </c>
      <c r="BO30" s="68">
        <v>123</v>
      </c>
      <c r="BP30" s="68">
        <v>0</v>
      </c>
      <c r="BQ30" s="68">
        <v>0</v>
      </c>
      <c r="BR30" s="68">
        <v>1</v>
      </c>
      <c r="BS30" s="68">
        <v>1</v>
      </c>
      <c r="BT30" s="68">
        <v>16</v>
      </c>
      <c r="BV30" s="80" t="s">
        <v>100</v>
      </c>
      <c r="BW30" s="80" t="s">
        <v>2480</v>
      </c>
      <c r="BX30" s="78">
        <v>5276</v>
      </c>
    </row>
    <row r="31" spans="1:76" ht="14.45" customHeight="1">
      <c r="A31" s="212" t="s">
        <v>101</v>
      </c>
      <c r="B31" s="44" t="s">
        <v>90</v>
      </c>
      <c r="C31" s="71">
        <v>1294</v>
      </c>
      <c r="D31" s="71">
        <v>678</v>
      </c>
      <c r="E31" s="71">
        <v>960</v>
      </c>
      <c r="F31" s="71">
        <v>522</v>
      </c>
      <c r="G31" s="71">
        <v>975</v>
      </c>
      <c r="H31" s="71">
        <v>566</v>
      </c>
      <c r="I31" s="71">
        <v>1103</v>
      </c>
      <c r="J31" s="71">
        <v>610</v>
      </c>
      <c r="K31" s="149">
        <v>4332</v>
      </c>
      <c r="L31" s="149">
        <v>2376</v>
      </c>
      <c r="M31" s="212" t="s">
        <v>101</v>
      </c>
      <c r="N31" s="44" t="s">
        <v>90</v>
      </c>
      <c r="O31" s="71">
        <v>72</v>
      </c>
      <c r="P31" s="71">
        <v>40</v>
      </c>
      <c r="Q31" s="71">
        <v>51</v>
      </c>
      <c r="R31" s="71">
        <v>34</v>
      </c>
      <c r="S31" s="71">
        <v>66</v>
      </c>
      <c r="T31" s="71">
        <v>40</v>
      </c>
      <c r="U31" s="71">
        <v>148</v>
      </c>
      <c r="V31" s="71">
        <v>78</v>
      </c>
      <c r="W31" s="149">
        <v>337</v>
      </c>
      <c r="X31" s="149">
        <v>192</v>
      </c>
      <c r="Y31" s="212" t="s">
        <v>101</v>
      </c>
      <c r="Z31" s="44" t="s">
        <v>90</v>
      </c>
      <c r="AA31" s="31">
        <v>45</v>
      </c>
      <c r="AB31" s="31">
        <v>42</v>
      </c>
      <c r="AC31" s="31">
        <v>40</v>
      </c>
      <c r="AD31" s="31">
        <v>42</v>
      </c>
      <c r="AE31" s="149">
        <v>169</v>
      </c>
      <c r="AF31" s="125">
        <v>161</v>
      </c>
      <c r="AG31" s="71">
        <v>137</v>
      </c>
      <c r="AH31" s="71">
        <v>81</v>
      </c>
      <c r="AI31" s="71">
        <v>11</v>
      </c>
      <c r="AJ31" s="71">
        <v>43</v>
      </c>
      <c r="AK31" s="212" t="s">
        <v>101</v>
      </c>
      <c r="AL31" s="44" t="s">
        <v>90</v>
      </c>
      <c r="AM31" s="71">
        <v>18</v>
      </c>
      <c r="AN31" s="71">
        <v>1400</v>
      </c>
      <c r="AO31" s="71">
        <v>576</v>
      </c>
      <c r="AP31" s="71">
        <v>102</v>
      </c>
      <c r="AQ31" s="71">
        <v>35</v>
      </c>
      <c r="AR31" s="71">
        <v>48</v>
      </c>
      <c r="AS31" s="71">
        <v>191</v>
      </c>
      <c r="AT31" s="71">
        <v>167</v>
      </c>
      <c r="AU31" s="71">
        <v>155</v>
      </c>
      <c r="AV31" s="212" t="s">
        <v>101</v>
      </c>
      <c r="AW31" s="44" t="s">
        <v>90</v>
      </c>
      <c r="AX31" s="149">
        <v>351</v>
      </c>
      <c r="AY31" s="71">
        <v>127</v>
      </c>
      <c r="AZ31" s="71">
        <v>36</v>
      </c>
      <c r="BA31" s="152">
        <v>43</v>
      </c>
      <c r="BB31" s="32">
        <v>24</v>
      </c>
      <c r="BC31" s="149">
        <v>394</v>
      </c>
      <c r="BD31" s="149">
        <v>151</v>
      </c>
      <c r="BE31" s="212" t="s">
        <v>101</v>
      </c>
      <c r="BF31" s="44" t="s">
        <v>90</v>
      </c>
      <c r="BG31" s="71">
        <v>395</v>
      </c>
      <c r="BH31" s="71">
        <v>490</v>
      </c>
      <c r="BI31" s="71">
        <v>134</v>
      </c>
      <c r="BJ31" s="71">
        <v>169</v>
      </c>
      <c r="BK31" s="71">
        <v>130</v>
      </c>
      <c r="BL31" s="71">
        <v>374</v>
      </c>
      <c r="BM31" s="71">
        <v>182</v>
      </c>
      <c r="BN31" s="71">
        <v>89</v>
      </c>
      <c r="BO31" s="71">
        <v>123</v>
      </c>
      <c r="BP31" s="71">
        <v>25</v>
      </c>
      <c r="BQ31" s="71">
        <v>14</v>
      </c>
      <c r="BR31" s="71">
        <v>27</v>
      </c>
      <c r="BS31" s="71">
        <v>28</v>
      </c>
      <c r="BT31" s="71">
        <v>71</v>
      </c>
      <c r="BV31" s="80" t="s">
        <v>101</v>
      </c>
      <c r="BW31" s="80" t="s">
        <v>2496</v>
      </c>
      <c r="BX31" s="78">
        <v>5129</v>
      </c>
    </row>
    <row r="32" spans="1:76">
      <c r="A32" s="212"/>
      <c r="B32" s="44" t="s">
        <v>91</v>
      </c>
      <c r="C32" s="71">
        <v>4684</v>
      </c>
      <c r="D32" s="71">
        <v>2422</v>
      </c>
      <c r="E32" s="71">
        <v>3701</v>
      </c>
      <c r="F32" s="71">
        <v>1952</v>
      </c>
      <c r="G32" s="71">
        <v>3529</v>
      </c>
      <c r="H32" s="71">
        <v>1874</v>
      </c>
      <c r="I32" s="71">
        <v>4259</v>
      </c>
      <c r="J32" s="71">
        <v>2279</v>
      </c>
      <c r="K32" s="149">
        <v>16173</v>
      </c>
      <c r="L32" s="149">
        <v>8527</v>
      </c>
      <c r="M32" s="212"/>
      <c r="N32" s="44" t="s">
        <v>91</v>
      </c>
      <c r="O32" s="71">
        <v>233</v>
      </c>
      <c r="P32" s="71">
        <v>84</v>
      </c>
      <c r="Q32" s="71">
        <v>174</v>
      </c>
      <c r="R32" s="71">
        <v>71</v>
      </c>
      <c r="S32" s="71">
        <v>230</v>
      </c>
      <c r="T32" s="71">
        <v>111</v>
      </c>
      <c r="U32" s="71">
        <v>447</v>
      </c>
      <c r="V32" s="71">
        <v>255</v>
      </c>
      <c r="W32" s="149">
        <v>1084</v>
      </c>
      <c r="X32" s="149">
        <v>521</v>
      </c>
      <c r="Y32" s="212"/>
      <c r="Z32" s="44" t="s">
        <v>91</v>
      </c>
      <c r="AA32" s="31">
        <v>129</v>
      </c>
      <c r="AB32" s="31">
        <v>119</v>
      </c>
      <c r="AC32" s="31">
        <v>117</v>
      </c>
      <c r="AD32" s="31">
        <v>127</v>
      </c>
      <c r="AE32" s="149">
        <v>492</v>
      </c>
      <c r="AF32" s="125">
        <v>470</v>
      </c>
      <c r="AG32" s="71">
        <v>449</v>
      </c>
      <c r="AH32" s="71">
        <v>425</v>
      </c>
      <c r="AI32" s="71">
        <v>17</v>
      </c>
      <c r="AJ32" s="71">
        <v>99</v>
      </c>
      <c r="AK32" s="212"/>
      <c r="AL32" s="44" t="s">
        <v>91</v>
      </c>
      <c r="AM32" s="71">
        <v>156</v>
      </c>
      <c r="AN32" s="71">
        <v>5502</v>
      </c>
      <c r="AO32" s="71">
        <v>1879</v>
      </c>
      <c r="AP32" s="71">
        <v>820</v>
      </c>
      <c r="AQ32" s="71">
        <v>82</v>
      </c>
      <c r="AR32" s="71">
        <v>152</v>
      </c>
      <c r="AS32" s="71">
        <v>522</v>
      </c>
      <c r="AT32" s="71">
        <v>459</v>
      </c>
      <c r="AU32" s="71">
        <v>441</v>
      </c>
      <c r="AV32" s="212"/>
      <c r="AW32" s="44" t="s">
        <v>91</v>
      </c>
      <c r="AX32" s="149">
        <v>1136</v>
      </c>
      <c r="AY32" s="71">
        <v>533</v>
      </c>
      <c r="AZ32" s="71">
        <v>255</v>
      </c>
      <c r="BA32" s="152">
        <v>339</v>
      </c>
      <c r="BB32" s="32">
        <v>182</v>
      </c>
      <c r="BC32" s="149">
        <v>1475</v>
      </c>
      <c r="BD32" s="149">
        <v>715</v>
      </c>
      <c r="BE32" s="212"/>
      <c r="BF32" s="44" t="s">
        <v>91</v>
      </c>
      <c r="BG32" s="71">
        <v>931</v>
      </c>
      <c r="BH32" s="71">
        <v>1823</v>
      </c>
      <c r="BI32" s="71">
        <v>868</v>
      </c>
      <c r="BJ32" s="71">
        <v>548</v>
      </c>
      <c r="BK32" s="71">
        <v>683</v>
      </c>
      <c r="BL32" s="71">
        <v>1002</v>
      </c>
      <c r="BM32" s="71">
        <v>604</v>
      </c>
      <c r="BN32" s="71">
        <v>376</v>
      </c>
      <c r="BO32" s="71">
        <v>747</v>
      </c>
      <c r="BP32" s="71">
        <v>69</v>
      </c>
      <c r="BQ32" s="71">
        <v>35</v>
      </c>
      <c r="BR32" s="71">
        <v>303</v>
      </c>
      <c r="BS32" s="71">
        <v>48</v>
      </c>
      <c r="BT32" s="71">
        <v>225</v>
      </c>
      <c r="BV32" s="80" t="s">
        <v>101</v>
      </c>
      <c r="BW32" s="80" t="s">
        <v>2497</v>
      </c>
      <c r="BX32" s="78">
        <v>20487</v>
      </c>
    </row>
    <row r="33" spans="1:76">
      <c r="A33" s="212"/>
      <c r="B33" s="66" t="s">
        <v>73</v>
      </c>
      <c r="C33" s="68">
        <v>5978</v>
      </c>
      <c r="D33" s="68">
        <v>3100</v>
      </c>
      <c r="E33" s="68">
        <v>4661</v>
      </c>
      <c r="F33" s="68">
        <v>2474</v>
      </c>
      <c r="G33" s="68">
        <v>4504</v>
      </c>
      <c r="H33" s="68">
        <v>2440</v>
      </c>
      <c r="I33" s="68">
        <v>5362</v>
      </c>
      <c r="J33" s="68">
        <v>2889</v>
      </c>
      <c r="K33" s="68">
        <v>20505</v>
      </c>
      <c r="L33" s="68">
        <v>10903</v>
      </c>
      <c r="M33" s="212"/>
      <c r="N33" s="66" t="s">
        <v>73</v>
      </c>
      <c r="O33" s="68">
        <v>305</v>
      </c>
      <c r="P33" s="68">
        <v>124</v>
      </c>
      <c r="Q33" s="68">
        <v>225</v>
      </c>
      <c r="R33" s="68">
        <v>105</v>
      </c>
      <c r="S33" s="68">
        <v>296</v>
      </c>
      <c r="T33" s="68">
        <v>151</v>
      </c>
      <c r="U33" s="68">
        <v>595</v>
      </c>
      <c r="V33" s="68">
        <v>333</v>
      </c>
      <c r="W33" s="68">
        <v>1421</v>
      </c>
      <c r="X33" s="68">
        <v>713</v>
      </c>
      <c r="Y33" s="212"/>
      <c r="Z33" s="66" t="s">
        <v>73</v>
      </c>
      <c r="AA33" s="68">
        <v>174</v>
      </c>
      <c r="AB33" s="68">
        <v>161</v>
      </c>
      <c r="AC33" s="68">
        <v>157</v>
      </c>
      <c r="AD33" s="68">
        <v>169</v>
      </c>
      <c r="AE33" s="68">
        <v>661</v>
      </c>
      <c r="AF33" s="68">
        <v>631</v>
      </c>
      <c r="AG33" s="68">
        <v>586</v>
      </c>
      <c r="AH33" s="68">
        <v>506</v>
      </c>
      <c r="AI33" s="68">
        <v>28</v>
      </c>
      <c r="AJ33" s="68">
        <v>142</v>
      </c>
      <c r="AK33" s="212"/>
      <c r="AL33" s="66" t="s">
        <v>73</v>
      </c>
      <c r="AM33" s="68">
        <v>174</v>
      </c>
      <c r="AN33" s="68">
        <v>6902</v>
      </c>
      <c r="AO33" s="68">
        <v>2455</v>
      </c>
      <c r="AP33" s="68">
        <v>922</v>
      </c>
      <c r="AQ33" s="68">
        <v>117</v>
      </c>
      <c r="AR33" s="68">
        <v>200</v>
      </c>
      <c r="AS33" s="68">
        <v>713</v>
      </c>
      <c r="AT33" s="68">
        <v>626</v>
      </c>
      <c r="AU33" s="68">
        <v>596</v>
      </c>
      <c r="AV33" s="212"/>
      <c r="AW33" s="66" t="s">
        <v>73</v>
      </c>
      <c r="AX33" s="68">
        <v>1487</v>
      </c>
      <c r="AY33" s="68">
        <v>660</v>
      </c>
      <c r="AZ33" s="68">
        <v>291</v>
      </c>
      <c r="BA33" s="68">
        <v>382</v>
      </c>
      <c r="BB33" s="68">
        <v>206</v>
      </c>
      <c r="BC33" s="68">
        <v>1869</v>
      </c>
      <c r="BD33" s="68">
        <v>866</v>
      </c>
      <c r="BE33" s="212"/>
      <c r="BF33" s="66" t="s">
        <v>73</v>
      </c>
      <c r="BG33" s="68">
        <v>1326</v>
      </c>
      <c r="BH33" s="68">
        <v>2313</v>
      </c>
      <c r="BI33" s="68">
        <v>1002</v>
      </c>
      <c r="BJ33" s="68">
        <v>717</v>
      </c>
      <c r="BK33" s="68">
        <v>813</v>
      </c>
      <c r="BL33" s="68">
        <v>1376</v>
      </c>
      <c r="BM33" s="68">
        <v>786</v>
      </c>
      <c r="BN33" s="68">
        <v>465</v>
      </c>
      <c r="BO33" s="68">
        <v>870</v>
      </c>
      <c r="BP33" s="68">
        <v>94</v>
      </c>
      <c r="BQ33" s="68">
        <v>49</v>
      </c>
      <c r="BR33" s="68">
        <v>330</v>
      </c>
      <c r="BS33" s="68">
        <v>76</v>
      </c>
      <c r="BT33" s="68">
        <v>296</v>
      </c>
      <c r="BV33" s="80" t="s">
        <v>101</v>
      </c>
      <c r="BW33" s="80" t="s">
        <v>2498</v>
      </c>
      <c r="BX33" s="78">
        <v>25616</v>
      </c>
    </row>
    <row r="34" spans="1:76" ht="14.45" customHeight="1">
      <c r="A34" s="212" t="s">
        <v>102</v>
      </c>
      <c r="B34" s="44" t="s">
        <v>90</v>
      </c>
      <c r="C34" s="71">
        <v>377</v>
      </c>
      <c r="D34" s="71">
        <v>208</v>
      </c>
      <c r="E34" s="71">
        <v>307</v>
      </c>
      <c r="F34" s="71">
        <v>162</v>
      </c>
      <c r="G34" s="71">
        <v>241</v>
      </c>
      <c r="H34" s="71">
        <v>122</v>
      </c>
      <c r="I34" s="71">
        <v>321</v>
      </c>
      <c r="J34" s="71">
        <v>166</v>
      </c>
      <c r="K34" s="149">
        <v>1246</v>
      </c>
      <c r="L34" s="149">
        <v>658</v>
      </c>
      <c r="M34" s="212" t="s">
        <v>102</v>
      </c>
      <c r="N34" s="44" t="s">
        <v>90</v>
      </c>
      <c r="O34" s="71">
        <v>10</v>
      </c>
      <c r="P34" s="71">
        <v>2</v>
      </c>
      <c r="Q34" s="71">
        <v>5</v>
      </c>
      <c r="R34" s="71">
        <v>2</v>
      </c>
      <c r="S34" s="71">
        <v>4</v>
      </c>
      <c r="T34" s="71">
        <v>3</v>
      </c>
      <c r="U34" s="71">
        <v>52</v>
      </c>
      <c r="V34" s="71">
        <v>29</v>
      </c>
      <c r="W34" s="149">
        <v>71</v>
      </c>
      <c r="X34" s="149">
        <v>36</v>
      </c>
      <c r="Y34" s="212" t="s">
        <v>102</v>
      </c>
      <c r="Z34" s="44" t="s">
        <v>90</v>
      </c>
      <c r="AA34" s="31">
        <v>16</v>
      </c>
      <c r="AB34" s="31">
        <v>15</v>
      </c>
      <c r="AC34" s="31">
        <v>15</v>
      </c>
      <c r="AD34" s="31">
        <v>15</v>
      </c>
      <c r="AE34" s="149">
        <v>61</v>
      </c>
      <c r="AF34" s="125">
        <v>74</v>
      </c>
      <c r="AG34" s="71">
        <v>66</v>
      </c>
      <c r="AH34" s="71">
        <v>8</v>
      </c>
      <c r="AI34" s="71">
        <v>2</v>
      </c>
      <c r="AJ34" s="71">
        <v>16</v>
      </c>
      <c r="AK34" s="212" t="s">
        <v>102</v>
      </c>
      <c r="AL34" s="44" t="s">
        <v>90</v>
      </c>
      <c r="AM34" s="71">
        <v>0</v>
      </c>
      <c r="AN34" s="71">
        <v>453</v>
      </c>
      <c r="AO34" s="71">
        <v>212</v>
      </c>
      <c r="AP34" s="71">
        <v>59</v>
      </c>
      <c r="AQ34" s="71">
        <v>0</v>
      </c>
      <c r="AR34" s="71">
        <v>10</v>
      </c>
      <c r="AS34" s="71">
        <v>70</v>
      </c>
      <c r="AT34" s="71">
        <v>46</v>
      </c>
      <c r="AU34" s="71">
        <v>45</v>
      </c>
      <c r="AV34" s="212" t="s">
        <v>102</v>
      </c>
      <c r="AW34" s="44" t="s">
        <v>90</v>
      </c>
      <c r="AX34" s="149">
        <v>89</v>
      </c>
      <c r="AY34" s="71">
        <v>35</v>
      </c>
      <c r="AZ34" s="71">
        <v>3</v>
      </c>
      <c r="BA34" s="152">
        <v>7</v>
      </c>
      <c r="BB34" s="32">
        <v>1</v>
      </c>
      <c r="BC34" s="149">
        <v>96</v>
      </c>
      <c r="BD34" s="149">
        <v>36</v>
      </c>
      <c r="BE34" s="212" t="s">
        <v>102</v>
      </c>
      <c r="BF34" s="44" t="s">
        <v>90</v>
      </c>
      <c r="BG34" s="71">
        <v>24</v>
      </c>
      <c r="BH34" s="71">
        <v>21</v>
      </c>
      <c r="BI34" s="71">
        <v>20</v>
      </c>
      <c r="BJ34" s="71">
        <v>32</v>
      </c>
      <c r="BK34" s="71">
        <v>25</v>
      </c>
      <c r="BL34" s="71">
        <v>44</v>
      </c>
      <c r="BM34" s="71">
        <v>28</v>
      </c>
      <c r="BN34" s="71">
        <v>25</v>
      </c>
      <c r="BO34" s="71">
        <v>21</v>
      </c>
      <c r="BP34" s="71">
        <v>9</v>
      </c>
      <c r="BQ34" s="71">
        <v>5</v>
      </c>
      <c r="BR34" s="71">
        <v>2</v>
      </c>
      <c r="BS34" s="71">
        <v>13</v>
      </c>
      <c r="BT34" s="71">
        <v>29</v>
      </c>
      <c r="BV34" s="80" t="s">
        <v>102</v>
      </c>
      <c r="BW34" s="80" t="s">
        <v>2520</v>
      </c>
      <c r="BX34" s="78">
        <v>1778</v>
      </c>
    </row>
    <row r="35" spans="1:76">
      <c r="A35" s="212"/>
      <c r="B35" s="44" t="s">
        <v>91</v>
      </c>
      <c r="C35" s="71">
        <v>432</v>
      </c>
      <c r="D35" s="71">
        <v>209</v>
      </c>
      <c r="E35" s="71">
        <v>321</v>
      </c>
      <c r="F35" s="71">
        <v>154</v>
      </c>
      <c r="G35" s="71">
        <v>303</v>
      </c>
      <c r="H35" s="71">
        <v>153</v>
      </c>
      <c r="I35" s="71">
        <v>359</v>
      </c>
      <c r="J35" s="71">
        <v>171</v>
      </c>
      <c r="K35" s="149">
        <v>1415</v>
      </c>
      <c r="L35" s="149">
        <v>687</v>
      </c>
      <c r="M35" s="212"/>
      <c r="N35" s="44" t="s">
        <v>91</v>
      </c>
      <c r="O35" s="71">
        <v>22</v>
      </c>
      <c r="P35" s="71">
        <v>12</v>
      </c>
      <c r="Q35" s="71">
        <v>11</v>
      </c>
      <c r="R35" s="71">
        <v>5</v>
      </c>
      <c r="S35" s="71">
        <v>13</v>
      </c>
      <c r="T35" s="71">
        <v>6</v>
      </c>
      <c r="U35" s="71">
        <v>12</v>
      </c>
      <c r="V35" s="71">
        <v>7</v>
      </c>
      <c r="W35" s="149">
        <v>58</v>
      </c>
      <c r="X35" s="149">
        <v>30</v>
      </c>
      <c r="Y35" s="212"/>
      <c r="Z35" s="44" t="s">
        <v>91</v>
      </c>
      <c r="AA35" s="31">
        <v>10</v>
      </c>
      <c r="AB35" s="31">
        <v>10</v>
      </c>
      <c r="AC35" s="31">
        <v>10</v>
      </c>
      <c r="AD35" s="31">
        <v>10</v>
      </c>
      <c r="AE35" s="149">
        <v>40</v>
      </c>
      <c r="AF35" s="125">
        <v>36</v>
      </c>
      <c r="AG35" s="71">
        <v>35</v>
      </c>
      <c r="AH35" s="71">
        <v>22</v>
      </c>
      <c r="AI35" s="71">
        <v>0</v>
      </c>
      <c r="AJ35" s="71">
        <v>8</v>
      </c>
      <c r="AK35" s="212"/>
      <c r="AL35" s="44" t="s">
        <v>91</v>
      </c>
      <c r="AM35" s="71">
        <v>165</v>
      </c>
      <c r="AN35" s="71">
        <v>488</v>
      </c>
      <c r="AO35" s="71">
        <v>164</v>
      </c>
      <c r="AP35" s="71">
        <v>7</v>
      </c>
      <c r="AQ35" s="71">
        <v>0</v>
      </c>
      <c r="AR35" s="71">
        <v>16</v>
      </c>
      <c r="AS35" s="71">
        <v>40</v>
      </c>
      <c r="AT35" s="71">
        <v>41</v>
      </c>
      <c r="AU35" s="71">
        <v>37</v>
      </c>
      <c r="AV35" s="212"/>
      <c r="AW35" s="44" t="s">
        <v>91</v>
      </c>
      <c r="AX35" s="149">
        <v>72</v>
      </c>
      <c r="AY35" s="71">
        <v>29</v>
      </c>
      <c r="AZ35" s="71">
        <v>10</v>
      </c>
      <c r="BA35" s="152">
        <v>28</v>
      </c>
      <c r="BB35" s="32">
        <v>13</v>
      </c>
      <c r="BC35" s="149">
        <v>100</v>
      </c>
      <c r="BD35" s="149">
        <v>42</v>
      </c>
      <c r="BE35" s="212"/>
      <c r="BF35" s="44" t="s">
        <v>91</v>
      </c>
      <c r="BG35" s="71">
        <v>2</v>
      </c>
      <c r="BH35" s="71">
        <v>3</v>
      </c>
      <c r="BI35" s="71">
        <v>2</v>
      </c>
      <c r="BJ35" s="71">
        <v>0</v>
      </c>
      <c r="BK35" s="71">
        <v>20</v>
      </c>
      <c r="BL35" s="71">
        <v>0</v>
      </c>
      <c r="BM35" s="71">
        <v>2</v>
      </c>
      <c r="BN35" s="71">
        <v>2</v>
      </c>
      <c r="BO35" s="71">
        <v>0</v>
      </c>
      <c r="BP35" s="71">
        <v>4</v>
      </c>
      <c r="BQ35" s="71">
        <v>0</v>
      </c>
      <c r="BR35" s="71">
        <v>0</v>
      </c>
      <c r="BS35" s="71">
        <v>0</v>
      </c>
      <c r="BT35" s="71">
        <v>88</v>
      </c>
      <c r="BV35" s="80" t="s">
        <v>102</v>
      </c>
      <c r="BW35" s="80" t="s">
        <v>2521</v>
      </c>
      <c r="BX35" s="78">
        <v>1661</v>
      </c>
    </row>
    <row r="36" spans="1:76">
      <c r="A36" s="212"/>
      <c r="B36" s="66" t="s">
        <v>73</v>
      </c>
      <c r="C36" s="68">
        <v>809</v>
      </c>
      <c r="D36" s="68">
        <v>417</v>
      </c>
      <c r="E36" s="68">
        <v>628</v>
      </c>
      <c r="F36" s="68">
        <v>316</v>
      </c>
      <c r="G36" s="68">
        <v>544</v>
      </c>
      <c r="H36" s="68">
        <v>275</v>
      </c>
      <c r="I36" s="68">
        <v>680</v>
      </c>
      <c r="J36" s="68">
        <v>337</v>
      </c>
      <c r="K36" s="68">
        <v>2661</v>
      </c>
      <c r="L36" s="68">
        <v>1345</v>
      </c>
      <c r="M36" s="212"/>
      <c r="N36" s="66" t="s">
        <v>73</v>
      </c>
      <c r="O36" s="68">
        <v>32</v>
      </c>
      <c r="P36" s="68">
        <v>14</v>
      </c>
      <c r="Q36" s="68">
        <v>16</v>
      </c>
      <c r="R36" s="68">
        <v>7</v>
      </c>
      <c r="S36" s="68">
        <v>17</v>
      </c>
      <c r="T36" s="68">
        <v>9</v>
      </c>
      <c r="U36" s="68">
        <v>64</v>
      </c>
      <c r="V36" s="68">
        <v>36</v>
      </c>
      <c r="W36" s="68">
        <v>129</v>
      </c>
      <c r="X36" s="68">
        <v>66</v>
      </c>
      <c r="Y36" s="212"/>
      <c r="Z36" s="66" t="s">
        <v>73</v>
      </c>
      <c r="AA36" s="68">
        <v>26</v>
      </c>
      <c r="AB36" s="68">
        <v>25</v>
      </c>
      <c r="AC36" s="68">
        <v>25</v>
      </c>
      <c r="AD36" s="68">
        <v>25</v>
      </c>
      <c r="AE36" s="68">
        <v>101</v>
      </c>
      <c r="AF36" s="68">
        <v>110</v>
      </c>
      <c r="AG36" s="68">
        <v>101</v>
      </c>
      <c r="AH36" s="68">
        <v>30</v>
      </c>
      <c r="AI36" s="68">
        <v>2</v>
      </c>
      <c r="AJ36" s="68">
        <v>24</v>
      </c>
      <c r="AK36" s="212"/>
      <c r="AL36" s="66" t="s">
        <v>73</v>
      </c>
      <c r="AM36" s="68">
        <v>165</v>
      </c>
      <c r="AN36" s="68">
        <v>941</v>
      </c>
      <c r="AO36" s="68">
        <v>376</v>
      </c>
      <c r="AP36" s="68">
        <v>66</v>
      </c>
      <c r="AQ36" s="68">
        <v>0</v>
      </c>
      <c r="AR36" s="68">
        <v>26</v>
      </c>
      <c r="AS36" s="68">
        <v>110</v>
      </c>
      <c r="AT36" s="68">
        <v>87</v>
      </c>
      <c r="AU36" s="68">
        <v>82</v>
      </c>
      <c r="AV36" s="212"/>
      <c r="AW36" s="66" t="s">
        <v>73</v>
      </c>
      <c r="AX36" s="68">
        <v>161</v>
      </c>
      <c r="AY36" s="68">
        <v>64</v>
      </c>
      <c r="AZ36" s="68">
        <v>13</v>
      </c>
      <c r="BA36" s="68">
        <v>35</v>
      </c>
      <c r="BB36" s="68">
        <v>14</v>
      </c>
      <c r="BC36" s="68">
        <v>196</v>
      </c>
      <c r="BD36" s="68">
        <v>78</v>
      </c>
      <c r="BE36" s="212"/>
      <c r="BF36" s="66" t="s">
        <v>73</v>
      </c>
      <c r="BG36" s="68">
        <v>26</v>
      </c>
      <c r="BH36" s="68">
        <v>24</v>
      </c>
      <c r="BI36" s="68">
        <v>22</v>
      </c>
      <c r="BJ36" s="68">
        <v>32</v>
      </c>
      <c r="BK36" s="68">
        <v>45</v>
      </c>
      <c r="BL36" s="68">
        <v>44</v>
      </c>
      <c r="BM36" s="68">
        <v>30</v>
      </c>
      <c r="BN36" s="68">
        <v>27</v>
      </c>
      <c r="BO36" s="68">
        <v>21</v>
      </c>
      <c r="BP36" s="68">
        <v>13</v>
      </c>
      <c r="BQ36" s="68">
        <v>5</v>
      </c>
      <c r="BR36" s="68">
        <v>2</v>
      </c>
      <c r="BS36" s="68">
        <v>13</v>
      </c>
      <c r="BT36" s="68">
        <v>117</v>
      </c>
      <c r="BV36" s="80" t="s">
        <v>102</v>
      </c>
      <c r="BW36" s="80" t="s">
        <v>2522</v>
      </c>
      <c r="BX36" s="78">
        <v>3439</v>
      </c>
    </row>
    <row r="37" spans="1:76" ht="14.45" customHeight="1">
      <c r="A37" s="212" t="s">
        <v>103</v>
      </c>
      <c r="B37" s="44" t="s">
        <v>90</v>
      </c>
      <c r="C37" s="71">
        <v>1468</v>
      </c>
      <c r="D37" s="71">
        <v>730</v>
      </c>
      <c r="E37" s="71">
        <v>1169</v>
      </c>
      <c r="F37" s="71">
        <v>610</v>
      </c>
      <c r="G37" s="71">
        <v>992</v>
      </c>
      <c r="H37" s="71">
        <v>537</v>
      </c>
      <c r="I37" s="71">
        <v>1156</v>
      </c>
      <c r="J37" s="71">
        <v>570</v>
      </c>
      <c r="K37" s="149">
        <v>4785</v>
      </c>
      <c r="L37" s="149">
        <v>2447</v>
      </c>
      <c r="M37" s="212" t="s">
        <v>103</v>
      </c>
      <c r="N37" s="44" t="s">
        <v>90</v>
      </c>
      <c r="O37" s="71">
        <v>132</v>
      </c>
      <c r="P37" s="71">
        <v>66</v>
      </c>
      <c r="Q37" s="71">
        <v>82</v>
      </c>
      <c r="R37" s="71">
        <v>51</v>
      </c>
      <c r="S37" s="71">
        <v>61</v>
      </c>
      <c r="T37" s="71">
        <v>36</v>
      </c>
      <c r="U37" s="71">
        <v>138</v>
      </c>
      <c r="V37" s="71">
        <v>61</v>
      </c>
      <c r="W37" s="149">
        <v>413</v>
      </c>
      <c r="X37" s="149">
        <v>214</v>
      </c>
      <c r="Y37" s="212" t="s">
        <v>103</v>
      </c>
      <c r="Z37" s="44" t="s">
        <v>90</v>
      </c>
      <c r="AA37" s="31">
        <v>56</v>
      </c>
      <c r="AB37" s="31">
        <v>52</v>
      </c>
      <c r="AC37" s="31">
        <v>50</v>
      </c>
      <c r="AD37" s="31">
        <v>49</v>
      </c>
      <c r="AE37" s="149">
        <v>207</v>
      </c>
      <c r="AF37" s="125">
        <v>184</v>
      </c>
      <c r="AG37" s="71">
        <v>153</v>
      </c>
      <c r="AH37" s="71">
        <v>52</v>
      </c>
      <c r="AI37" s="71">
        <v>15</v>
      </c>
      <c r="AJ37" s="71">
        <v>51</v>
      </c>
      <c r="AK37" s="212" t="s">
        <v>103</v>
      </c>
      <c r="AL37" s="44" t="s">
        <v>90</v>
      </c>
      <c r="AM37" s="71">
        <v>10</v>
      </c>
      <c r="AN37" s="71">
        <v>1418</v>
      </c>
      <c r="AO37" s="71">
        <v>802</v>
      </c>
      <c r="AP37" s="71">
        <v>92</v>
      </c>
      <c r="AQ37" s="71">
        <v>0</v>
      </c>
      <c r="AR37" s="71">
        <v>24</v>
      </c>
      <c r="AS37" s="71">
        <v>185</v>
      </c>
      <c r="AT37" s="71">
        <v>171</v>
      </c>
      <c r="AU37" s="71">
        <v>175</v>
      </c>
      <c r="AV37" s="212" t="s">
        <v>103</v>
      </c>
      <c r="AW37" s="44" t="s">
        <v>90</v>
      </c>
      <c r="AX37" s="149">
        <v>333</v>
      </c>
      <c r="AY37" s="71">
        <v>131</v>
      </c>
      <c r="AZ37" s="71">
        <v>23</v>
      </c>
      <c r="BA37" s="152">
        <v>43</v>
      </c>
      <c r="BB37" s="32">
        <v>18</v>
      </c>
      <c r="BC37" s="149">
        <v>376</v>
      </c>
      <c r="BD37" s="149">
        <v>149</v>
      </c>
      <c r="BE37" s="212" t="s">
        <v>103</v>
      </c>
      <c r="BF37" s="44" t="s">
        <v>90</v>
      </c>
      <c r="BG37" s="71">
        <v>165</v>
      </c>
      <c r="BH37" s="71">
        <v>1058</v>
      </c>
      <c r="BI37" s="71">
        <v>377</v>
      </c>
      <c r="BJ37" s="71">
        <v>834</v>
      </c>
      <c r="BK37" s="71">
        <v>710</v>
      </c>
      <c r="BL37" s="71">
        <v>1105</v>
      </c>
      <c r="BM37" s="71">
        <v>418</v>
      </c>
      <c r="BN37" s="71">
        <v>344</v>
      </c>
      <c r="BO37" s="71">
        <v>757</v>
      </c>
      <c r="BP37" s="71">
        <v>20</v>
      </c>
      <c r="BQ37" s="71">
        <v>124</v>
      </c>
      <c r="BR37" s="71">
        <v>16</v>
      </c>
      <c r="BS37" s="71">
        <v>116</v>
      </c>
      <c r="BT37" s="71">
        <v>124</v>
      </c>
      <c r="BV37" s="80" t="s">
        <v>103</v>
      </c>
      <c r="BW37" s="80" t="s">
        <v>2532</v>
      </c>
      <c r="BX37" s="78">
        <v>5620</v>
      </c>
    </row>
    <row r="38" spans="1:76">
      <c r="A38" s="212"/>
      <c r="B38" s="44" t="s">
        <v>91</v>
      </c>
      <c r="C38" s="71">
        <v>4331</v>
      </c>
      <c r="D38" s="71">
        <v>2230</v>
      </c>
      <c r="E38" s="71">
        <v>3569</v>
      </c>
      <c r="F38" s="71">
        <v>1910</v>
      </c>
      <c r="G38" s="71">
        <v>3428</v>
      </c>
      <c r="H38" s="71">
        <v>1859</v>
      </c>
      <c r="I38" s="71">
        <v>3688</v>
      </c>
      <c r="J38" s="71">
        <v>2006</v>
      </c>
      <c r="K38" s="149">
        <v>15016</v>
      </c>
      <c r="L38" s="149">
        <v>8005</v>
      </c>
      <c r="M38" s="212"/>
      <c r="N38" s="44" t="s">
        <v>91</v>
      </c>
      <c r="O38" s="71">
        <v>294</v>
      </c>
      <c r="P38" s="71">
        <v>134</v>
      </c>
      <c r="Q38" s="71">
        <v>166</v>
      </c>
      <c r="R38" s="71">
        <v>81</v>
      </c>
      <c r="S38" s="71">
        <v>178</v>
      </c>
      <c r="T38" s="71">
        <v>92</v>
      </c>
      <c r="U38" s="71">
        <v>319</v>
      </c>
      <c r="V38" s="71">
        <v>164</v>
      </c>
      <c r="W38" s="149">
        <v>957</v>
      </c>
      <c r="X38" s="149">
        <v>471</v>
      </c>
      <c r="Y38" s="212"/>
      <c r="Z38" s="44" t="s">
        <v>91</v>
      </c>
      <c r="AA38" s="31">
        <v>124</v>
      </c>
      <c r="AB38" s="31">
        <v>116</v>
      </c>
      <c r="AC38" s="31">
        <v>115</v>
      </c>
      <c r="AD38" s="31">
        <v>118</v>
      </c>
      <c r="AE38" s="149">
        <v>473</v>
      </c>
      <c r="AF38" s="125">
        <v>446</v>
      </c>
      <c r="AG38" s="71">
        <v>430</v>
      </c>
      <c r="AH38" s="71">
        <v>399</v>
      </c>
      <c r="AI38" s="71">
        <v>12</v>
      </c>
      <c r="AJ38" s="71">
        <v>90</v>
      </c>
      <c r="AK38" s="212"/>
      <c r="AL38" s="44" t="s">
        <v>91</v>
      </c>
      <c r="AM38" s="71">
        <v>323</v>
      </c>
      <c r="AN38" s="71">
        <v>4978</v>
      </c>
      <c r="AO38" s="71">
        <v>1717</v>
      </c>
      <c r="AP38" s="71">
        <v>164</v>
      </c>
      <c r="AQ38" s="71">
        <v>31</v>
      </c>
      <c r="AR38" s="71">
        <v>121</v>
      </c>
      <c r="AS38" s="71">
        <v>498</v>
      </c>
      <c r="AT38" s="71">
        <v>428</v>
      </c>
      <c r="AU38" s="71">
        <v>419</v>
      </c>
      <c r="AV38" s="212"/>
      <c r="AW38" s="44" t="s">
        <v>91</v>
      </c>
      <c r="AX38" s="149">
        <v>817</v>
      </c>
      <c r="AY38" s="71">
        <v>362</v>
      </c>
      <c r="AZ38" s="71">
        <v>77</v>
      </c>
      <c r="BA38" s="152">
        <v>246</v>
      </c>
      <c r="BB38" s="32">
        <v>133</v>
      </c>
      <c r="BC38" s="149">
        <v>1063</v>
      </c>
      <c r="BD38" s="149">
        <v>495</v>
      </c>
      <c r="BE38" s="212"/>
      <c r="BF38" s="44" t="s">
        <v>91</v>
      </c>
      <c r="BG38" s="71">
        <v>172</v>
      </c>
      <c r="BH38" s="71">
        <v>317</v>
      </c>
      <c r="BI38" s="71">
        <v>114</v>
      </c>
      <c r="BJ38" s="71">
        <v>204</v>
      </c>
      <c r="BK38" s="71">
        <v>166</v>
      </c>
      <c r="BL38" s="71">
        <v>219</v>
      </c>
      <c r="BM38" s="71">
        <v>120</v>
      </c>
      <c r="BN38" s="71">
        <v>105</v>
      </c>
      <c r="BO38" s="71">
        <v>215</v>
      </c>
      <c r="BP38" s="71">
        <v>42</v>
      </c>
      <c r="BQ38" s="71">
        <v>23</v>
      </c>
      <c r="BR38" s="71">
        <v>16</v>
      </c>
      <c r="BS38" s="71">
        <v>62</v>
      </c>
      <c r="BT38" s="71">
        <v>23</v>
      </c>
      <c r="BV38" s="80" t="s">
        <v>103</v>
      </c>
      <c r="BW38" s="80" t="s">
        <v>2533</v>
      </c>
      <c r="BX38" s="78">
        <v>16241</v>
      </c>
    </row>
    <row r="39" spans="1:76">
      <c r="A39" s="212"/>
      <c r="B39" s="66" t="s">
        <v>73</v>
      </c>
      <c r="C39" s="68">
        <v>5799</v>
      </c>
      <c r="D39" s="68">
        <v>2960</v>
      </c>
      <c r="E39" s="68">
        <v>4738</v>
      </c>
      <c r="F39" s="68">
        <v>2520</v>
      </c>
      <c r="G39" s="68">
        <v>4420</v>
      </c>
      <c r="H39" s="68">
        <v>2396</v>
      </c>
      <c r="I39" s="68">
        <v>4844</v>
      </c>
      <c r="J39" s="68">
        <v>2576</v>
      </c>
      <c r="K39" s="68">
        <v>19801</v>
      </c>
      <c r="L39" s="68">
        <v>10452</v>
      </c>
      <c r="M39" s="212"/>
      <c r="N39" s="66" t="s">
        <v>73</v>
      </c>
      <c r="O39" s="68">
        <v>426</v>
      </c>
      <c r="P39" s="68">
        <v>200</v>
      </c>
      <c r="Q39" s="68">
        <v>248</v>
      </c>
      <c r="R39" s="68">
        <v>132</v>
      </c>
      <c r="S39" s="68">
        <v>239</v>
      </c>
      <c r="T39" s="68">
        <v>128</v>
      </c>
      <c r="U39" s="68">
        <v>457</v>
      </c>
      <c r="V39" s="68">
        <v>225</v>
      </c>
      <c r="W39" s="68">
        <v>1370</v>
      </c>
      <c r="X39" s="68">
        <v>685</v>
      </c>
      <c r="Y39" s="212"/>
      <c r="Z39" s="66" t="s">
        <v>73</v>
      </c>
      <c r="AA39" s="68">
        <v>180</v>
      </c>
      <c r="AB39" s="68">
        <v>168</v>
      </c>
      <c r="AC39" s="68">
        <v>165</v>
      </c>
      <c r="AD39" s="68">
        <v>167</v>
      </c>
      <c r="AE39" s="68">
        <v>680</v>
      </c>
      <c r="AF39" s="68">
        <v>630</v>
      </c>
      <c r="AG39" s="68">
        <v>583</v>
      </c>
      <c r="AH39" s="68">
        <v>451</v>
      </c>
      <c r="AI39" s="68">
        <v>27</v>
      </c>
      <c r="AJ39" s="68">
        <v>141</v>
      </c>
      <c r="AK39" s="212"/>
      <c r="AL39" s="66" t="s">
        <v>73</v>
      </c>
      <c r="AM39" s="68">
        <v>333</v>
      </c>
      <c r="AN39" s="68">
        <v>6396</v>
      </c>
      <c r="AO39" s="68">
        <v>2519</v>
      </c>
      <c r="AP39" s="68">
        <v>256</v>
      </c>
      <c r="AQ39" s="68">
        <v>31</v>
      </c>
      <c r="AR39" s="68">
        <v>145</v>
      </c>
      <c r="AS39" s="68">
        <v>683</v>
      </c>
      <c r="AT39" s="68">
        <v>599</v>
      </c>
      <c r="AU39" s="68">
        <v>594</v>
      </c>
      <c r="AV39" s="212"/>
      <c r="AW39" s="66" t="s">
        <v>73</v>
      </c>
      <c r="AX39" s="68">
        <v>1150</v>
      </c>
      <c r="AY39" s="68">
        <v>493</v>
      </c>
      <c r="AZ39" s="68">
        <v>100</v>
      </c>
      <c r="BA39" s="68">
        <v>289</v>
      </c>
      <c r="BB39" s="68">
        <v>151</v>
      </c>
      <c r="BC39" s="68">
        <v>1439</v>
      </c>
      <c r="BD39" s="68">
        <v>644</v>
      </c>
      <c r="BE39" s="212"/>
      <c r="BF39" s="66" t="s">
        <v>73</v>
      </c>
      <c r="BG39" s="68">
        <v>337</v>
      </c>
      <c r="BH39" s="68">
        <v>1375</v>
      </c>
      <c r="BI39" s="68">
        <v>491</v>
      </c>
      <c r="BJ39" s="68">
        <v>1038</v>
      </c>
      <c r="BK39" s="68">
        <v>876</v>
      </c>
      <c r="BL39" s="68">
        <v>1324</v>
      </c>
      <c r="BM39" s="68">
        <v>538</v>
      </c>
      <c r="BN39" s="68">
        <v>449</v>
      </c>
      <c r="BO39" s="68">
        <v>972</v>
      </c>
      <c r="BP39" s="68">
        <v>62</v>
      </c>
      <c r="BQ39" s="68">
        <v>147</v>
      </c>
      <c r="BR39" s="68">
        <v>32</v>
      </c>
      <c r="BS39" s="68">
        <v>178</v>
      </c>
      <c r="BT39" s="68">
        <v>147</v>
      </c>
      <c r="BV39" s="80" t="s">
        <v>103</v>
      </c>
      <c r="BW39" s="80" t="s">
        <v>2534</v>
      </c>
      <c r="BX39" s="78">
        <v>21861</v>
      </c>
    </row>
    <row r="40" spans="1:76" ht="14.45" customHeight="1">
      <c r="A40" s="212" t="s">
        <v>106</v>
      </c>
      <c r="B40" s="44" t="s">
        <v>90</v>
      </c>
      <c r="C40" s="71">
        <v>3017</v>
      </c>
      <c r="D40" s="71">
        <v>1566</v>
      </c>
      <c r="E40" s="71">
        <v>2335</v>
      </c>
      <c r="F40" s="71">
        <v>1206</v>
      </c>
      <c r="G40" s="71">
        <v>2039</v>
      </c>
      <c r="H40" s="71">
        <v>1144</v>
      </c>
      <c r="I40" s="71">
        <v>1885</v>
      </c>
      <c r="J40" s="71">
        <v>1057</v>
      </c>
      <c r="K40" s="149">
        <v>9276</v>
      </c>
      <c r="L40" s="149">
        <v>4973</v>
      </c>
      <c r="M40" s="212" t="s">
        <v>106</v>
      </c>
      <c r="N40" s="44" t="s">
        <v>90</v>
      </c>
      <c r="O40" s="71">
        <v>152</v>
      </c>
      <c r="P40" s="71">
        <v>78</v>
      </c>
      <c r="Q40" s="71">
        <v>96</v>
      </c>
      <c r="R40" s="71">
        <v>42</v>
      </c>
      <c r="S40" s="71">
        <v>75</v>
      </c>
      <c r="T40" s="71">
        <v>37</v>
      </c>
      <c r="U40" s="71">
        <v>234</v>
      </c>
      <c r="V40" s="71">
        <v>120</v>
      </c>
      <c r="W40" s="149">
        <v>557</v>
      </c>
      <c r="X40" s="149">
        <v>277</v>
      </c>
      <c r="Y40" s="212" t="s">
        <v>106</v>
      </c>
      <c r="Z40" s="44" t="s">
        <v>90</v>
      </c>
      <c r="AA40" s="31">
        <v>98</v>
      </c>
      <c r="AB40" s="31">
        <v>89</v>
      </c>
      <c r="AC40" s="31">
        <v>88</v>
      </c>
      <c r="AD40" s="31">
        <v>80</v>
      </c>
      <c r="AE40" s="149">
        <v>355</v>
      </c>
      <c r="AF40" s="125">
        <v>332</v>
      </c>
      <c r="AG40" s="71">
        <v>284</v>
      </c>
      <c r="AH40" s="71">
        <v>71</v>
      </c>
      <c r="AI40" s="71">
        <v>29</v>
      </c>
      <c r="AJ40" s="71">
        <v>87</v>
      </c>
      <c r="AK40" s="212" t="s">
        <v>106</v>
      </c>
      <c r="AL40" s="44" t="s">
        <v>90</v>
      </c>
      <c r="AM40" s="71">
        <v>64</v>
      </c>
      <c r="AN40" s="71">
        <v>1846</v>
      </c>
      <c r="AO40" s="71">
        <v>1163</v>
      </c>
      <c r="AP40" s="71">
        <v>724</v>
      </c>
      <c r="AQ40" s="71">
        <v>47</v>
      </c>
      <c r="AR40" s="71">
        <v>73</v>
      </c>
      <c r="AS40" s="71">
        <v>345</v>
      </c>
      <c r="AT40" s="71">
        <v>320</v>
      </c>
      <c r="AU40" s="71">
        <v>303</v>
      </c>
      <c r="AV40" s="212" t="s">
        <v>106</v>
      </c>
      <c r="AW40" s="44" t="s">
        <v>90</v>
      </c>
      <c r="AX40" s="149">
        <v>501</v>
      </c>
      <c r="AY40" s="71">
        <v>205</v>
      </c>
      <c r="AZ40" s="71">
        <v>20</v>
      </c>
      <c r="BA40" s="152">
        <v>49</v>
      </c>
      <c r="BB40" s="32">
        <v>27</v>
      </c>
      <c r="BC40" s="149">
        <v>550</v>
      </c>
      <c r="BD40" s="149">
        <v>232</v>
      </c>
      <c r="BE40" s="212" t="s">
        <v>106</v>
      </c>
      <c r="BF40" s="44" t="s">
        <v>90</v>
      </c>
      <c r="BG40" s="71">
        <v>543</v>
      </c>
      <c r="BH40" s="71">
        <v>1035</v>
      </c>
      <c r="BI40" s="71">
        <v>422</v>
      </c>
      <c r="BJ40" s="71">
        <v>191</v>
      </c>
      <c r="BK40" s="71">
        <v>206</v>
      </c>
      <c r="BL40" s="71">
        <v>662</v>
      </c>
      <c r="BM40" s="71">
        <v>235</v>
      </c>
      <c r="BN40" s="71">
        <v>201</v>
      </c>
      <c r="BO40" s="71">
        <v>315</v>
      </c>
      <c r="BP40" s="71">
        <v>22</v>
      </c>
      <c r="BQ40" s="71">
        <v>16</v>
      </c>
      <c r="BR40" s="71">
        <v>60</v>
      </c>
      <c r="BS40" s="71">
        <v>31</v>
      </c>
      <c r="BT40" s="71">
        <v>69</v>
      </c>
      <c r="BV40" s="80" t="s">
        <v>106</v>
      </c>
      <c r="BW40" s="80" t="s">
        <v>2553</v>
      </c>
      <c r="BX40" s="78">
        <v>10376</v>
      </c>
    </row>
    <row r="41" spans="1:76">
      <c r="A41" s="212"/>
      <c r="B41" s="44" t="s">
        <v>91</v>
      </c>
      <c r="C41" s="71">
        <v>529</v>
      </c>
      <c r="D41" s="71">
        <v>290</v>
      </c>
      <c r="E41" s="71">
        <v>409</v>
      </c>
      <c r="F41" s="71">
        <v>206</v>
      </c>
      <c r="G41" s="71">
        <v>388</v>
      </c>
      <c r="H41" s="71">
        <v>205</v>
      </c>
      <c r="I41" s="71">
        <v>378</v>
      </c>
      <c r="J41" s="71">
        <v>192</v>
      </c>
      <c r="K41" s="149">
        <v>1704</v>
      </c>
      <c r="L41" s="149">
        <v>893</v>
      </c>
      <c r="M41" s="212"/>
      <c r="N41" s="44" t="s">
        <v>91</v>
      </c>
      <c r="O41" s="71">
        <v>11</v>
      </c>
      <c r="P41" s="71">
        <v>5</v>
      </c>
      <c r="Q41" s="71">
        <v>4</v>
      </c>
      <c r="R41" s="71">
        <v>4</v>
      </c>
      <c r="S41" s="71">
        <v>6</v>
      </c>
      <c r="T41" s="71">
        <v>0</v>
      </c>
      <c r="U41" s="71">
        <v>16</v>
      </c>
      <c r="V41" s="71">
        <v>12</v>
      </c>
      <c r="W41" s="149">
        <v>37</v>
      </c>
      <c r="X41" s="149">
        <v>21</v>
      </c>
      <c r="Y41" s="212"/>
      <c r="Z41" s="44" t="s">
        <v>91</v>
      </c>
      <c r="AA41" s="31">
        <v>19</v>
      </c>
      <c r="AB41" s="31">
        <v>16</v>
      </c>
      <c r="AC41" s="31">
        <v>16</v>
      </c>
      <c r="AD41" s="31">
        <v>16</v>
      </c>
      <c r="AE41" s="149">
        <v>67</v>
      </c>
      <c r="AF41" s="125">
        <v>68</v>
      </c>
      <c r="AG41" s="71">
        <v>67</v>
      </c>
      <c r="AH41" s="71">
        <v>64</v>
      </c>
      <c r="AI41" s="71">
        <v>1</v>
      </c>
      <c r="AJ41" s="71">
        <v>14</v>
      </c>
      <c r="AK41" s="212"/>
      <c r="AL41" s="44" t="s">
        <v>91</v>
      </c>
      <c r="AM41" s="71">
        <v>25</v>
      </c>
      <c r="AN41" s="71">
        <v>487</v>
      </c>
      <c r="AO41" s="71">
        <v>129</v>
      </c>
      <c r="AP41" s="71">
        <v>103</v>
      </c>
      <c r="AQ41" s="71">
        <v>51</v>
      </c>
      <c r="AR41" s="71">
        <v>7</v>
      </c>
      <c r="AS41" s="71">
        <v>71</v>
      </c>
      <c r="AT41" s="71">
        <v>75</v>
      </c>
      <c r="AU41" s="71">
        <v>70</v>
      </c>
      <c r="AV41" s="212"/>
      <c r="AW41" s="44" t="s">
        <v>91</v>
      </c>
      <c r="AX41" s="149">
        <v>132</v>
      </c>
      <c r="AY41" s="71">
        <v>73</v>
      </c>
      <c r="AZ41" s="71">
        <v>18</v>
      </c>
      <c r="BA41" s="152">
        <v>22</v>
      </c>
      <c r="BB41" s="32">
        <v>10</v>
      </c>
      <c r="BC41" s="149">
        <v>154</v>
      </c>
      <c r="BD41" s="149">
        <v>83</v>
      </c>
      <c r="BE41" s="212"/>
      <c r="BF41" s="44" t="s">
        <v>91</v>
      </c>
      <c r="BG41" s="71">
        <v>97</v>
      </c>
      <c r="BH41" s="71">
        <v>107</v>
      </c>
      <c r="BI41" s="71">
        <v>36</v>
      </c>
      <c r="BJ41" s="71">
        <v>12</v>
      </c>
      <c r="BK41" s="71">
        <v>12</v>
      </c>
      <c r="BL41" s="71">
        <v>107</v>
      </c>
      <c r="BM41" s="71">
        <v>36</v>
      </c>
      <c r="BN41" s="71">
        <v>36</v>
      </c>
      <c r="BO41" s="71">
        <v>4</v>
      </c>
      <c r="BP41" s="71">
        <v>4</v>
      </c>
      <c r="BQ41" s="71">
        <v>0</v>
      </c>
      <c r="BR41" s="71">
        <v>0</v>
      </c>
      <c r="BS41" s="71">
        <v>4</v>
      </c>
      <c r="BT41" s="71">
        <v>0</v>
      </c>
      <c r="BV41" s="80" t="s">
        <v>106</v>
      </c>
      <c r="BW41" s="80" t="s">
        <v>2554</v>
      </c>
      <c r="BX41" s="78">
        <v>2053</v>
      </c>
    </row>
    <row r="42" spans="1:76">
      <c r="A42" s="212"/>
      <c r="B42" s="66" t="s">
        <v>73</v>
      </c>
      <c r="C42" s="68">
        <v>3546</v>
      </c>
      <c r="D42" s="68">
        <v>1856</v>
      </c>
      <c r="E42" s="68">
        <v>2744</v>
      </c>
      <c r="F42" s="68">
        <v>1412</v>
      </c>
      <c r="G42" s="68">
        <v>2427</v>
      </c>
      <c r="H42" s="68">
        <v>1349</v>
      </c>
      <c r="I42" s="68">
        <v>2263</v>
      </c>
      <c r="J42" s="68">
        <v>1249</v>
      </c>
      <c r="K42" s="68">
        <v>10980</v>
      </c>
      <c r="L42" s="68">
        <v>5866</v>
      </c>
      <c r="M42" s="212"/>
      <c r="N42" s="66" t="s">
        <v>73</v>
      </c>
      <c r="O42" s="68">
        <v>163</v>
      </c>
      <c r="P42" s="68">
        <v>83</v>
      </c>
      <c r="Q42" s="68">
        <v>100</v>
      </c>
      <c r="R42" s="68">
        <v>46</v>
      </c>
      <c r="S42" s="68">
        <v>81</v>
      </c>
      <c r="T42" s="68">
        <v>37</v>
      </c>
      <c r="U42" s="68">
        <v>250</v>
      </c>
      <c r="V42" s="68">
        <v>132</v>
      </c>
      <c r="W42" s="68">
        <v>594</v>
      </c>
      <c r="X42" s="68">
        <v>298</v>
      </c>
      <c r="Y42" s="212"/>
      <c r="Z42" s="66" t="s">
        <v>73</v>
      </c>
      <c r="AA42" s="68">
        <v>117</v>
      </c>
      <c r="AB42" s="68">
        <v>105</v>
      </c>
      <c r="AC42" s="68">
        <v>104</v>
      </c>
      <c r="AD42" s="68">
        <v>96</v>
      </c>
      <c r="AE42" s="68">
        <v>422</v>
      </c>
      <c r="AF42" s="68">
        <v>400</v>
      </c>
      <c r="AG42" s="68">
        <v>351</v>
      </c>
      <c r="AH42" s="68">
        <v>135</v>
      </c>
      <c r="AI42" s="68">
        <v>30</v>
      </c>
      <c r="AJ42" s="68">
        <v>101</v>
      </c>
      <c r="AK42" s="212"/>
      <c r="AL42" s="66" t="s">
        <v>73</v>
      </c>
      <c r="AM42" s="68">
        <v>89</v>
      </c>
      <c r="AN42" s="68">
        <v>2333</v>
      </c>
      <c r="AO42" s="68">
        <v>1292</v>
      </c>
      <c r="AP42" s="68">
        <v>827</v>
      </c>
      <c r="AQ42" s="68">
        <v>98</v>
      </c>
      <c r="AR42" s="68">
        <v>80</v>
      </c>
      <c r="AS42" s="68">
        <v>416</v>
      </c>
      <c r="AT42" s="68">
        <v>395</v>
      </c>
      <c r="AU42" s="68">
        <v>373</v>
      </c>
      <c r="AV42" s="212"/>
      <c r="AW42" s="66" t="s">
        <v>73</v>
      </c>
      <c r="AX42" s="68">
        <v>633</v>
      </c>
      <c r="AY42" s="68">
        <v>278</v>
      </c>
      <c r="AZ42" s="68">
        <v>38</v>
      </c>
      <c r="BA42" s="68">
        <v>71</v>
      </c>
      <c r="BB42" s="68">
        <v>37</v>
      </c>
      <c r="BC42" s="68">
        <v>704</v>
      </c>
      <c r="BD42" s="68">
        <v>315</v>
      </c>
      <c r="BE42" s="212"/>
      <c r="BF42" s="66" t="s">
        <v>73</v>
      </c>
      <c r="BG42" s="68">
        <v>640</v>
      </c>
      <c r="BH42" s="68">
        <v>1142</v>
      </c>
      <c r="BI42" s="68">
        <v>458</v>
      </c>
      <c r="BJ42" s="68">
        <v>203</v>
      </c>
      <c r="BK42" s="68">
        <v>218</v>
      </c>
      <c r="BL42" s="68">
        <v>769</v>
      </c>
      <c r="BM42" s="68">
        <v>271</v>
      </c>
      <c r="BN42" s="68">
        <v>237</v>
      </c>
      <c r="BO42" s="68">
        <v>319</v>
      </c>
      <c r="BP42" s="68">
        <v>26</v>
      </c>
      <c r="BQ42" s="68">
        <v>16</v>
      </c>
      <c r="BR42" s="68">
        <v>60</v>
      </c>
      <c r="BS42" s="68">
        <v>35</v>
      </c>
      <c r="BT42" s="68">
        <v>69</v>
      </c>
      <c r="BV42" s="80" t="s">
        <v>106</v>
      </c>
      <c r="BW42" s="80" t="s">
        <v>2555</v>
      </c>
      <c r="BX42" s="78">
        <v>12429</v>
      </c>
    </row>
    <row r="43" spans="1:76">
      <c r="A43" s="245" t="s">
        <v>2224</v>
      </c>
      <c r="B43" s="245"/>
      <c r="C43" s="245"/>
      <c r="D43" s="245"/>
      <c r="E43" s="245"/>
      <c r="F43" s="245"/>
      <c r="G43" s="245"/>
      <c r="H43" s="245"/>
      <c r="I43" s="245"/>
      <c r="J43" s="245"/>
      <c r="K43" s="245"/>
      <c r="L43" s="245"/>
      <c r="M43" s="245" t="s">
        <v>2242</v>
      </c>
      <c r="N43" s="245"/>
      <c r="O43" s="245"/>
      <c r="P43" s="245"/>
      <c r="Q43" s="245"/>
      <c r="R43" s="245"/>
      <c r="S43" s="245"/>
      <c r="T43" s="245"/>
      <c r="U43" s="245"/>
      <c r="V43" s="245"/>
      <c r="W43" s="245"/>
      <c r="X43" s="245"/>
      <c r="Y43" s="245" t="s">
        <v>363</v>
      </c>
      <c r="Z43" s="245"/>
      <c r="AA43" s="245"/>
      <c r="AB43" s="245"/>
      <c r="AC43" s="245"/>
      <c r="AD43" s="245"/>
      <c r="AE43" s="245"/>
      <c r="AF43" s="245"/>
      <c r="AG43" s="245"/>
      <c r="AH43" s="245"/>
      <c r="AI43" s="245"/>
      <c r="AJ43" s="245"/>
      <c r="AK43" s="245" t="s">
        <v>364</v>
      </c>
      <c r="AL43" s="245"/>
      <c r="AM43" s="245"/>
      <c r="AN43" s="245"/>
      <c r="AO43" s="245"/>
      <c r="AP43" s="245"/>
      <c r="AQ43" s="245"/>
      <c r="AR43" s="245"/>
      <c r="AS43" s="245"/>
      <c r="AT43" s="245"/>
      <c r="AU43" s="245"/>
      <c r="AV43" s="245" t="s">
        <v>365</v>
      </c>
      <c r="AW43" s="245"/>
      <c r="AX43" s="245"/>
      <c r="AY43" s="245"/>
      <c r="AZ43" s="245"/>
      <c r="BA43" s="245"/>
      <c r="BB43" s="245"/>
      <c r="BC43" s="245"/>
      <c r="BD43" s="245"/>
      <c r="BE43" s="245" t="s">
        <v>366</v>
      </c>
      <c r="BF43" s="245"/>
      <c r="BG43" s="245"/>
      <c r="BH43" s="245"/>
      <c r="BI43" s="245"/>
      <c r="BJ43" s="245"/>
      <c r="BK43" s="245"/>
      <c r="BL43" s="245"/>
      <c r="BM43" s="245"/>
      <c r="BN43" s="245"/>
      <c r="BO43" s="245"/>
      <c r="BP43" s="245"/>
      <c r="BQ43" s="245"/>
      <c r="BR43" s="245"/>
      <c r="BS43" s="245"/>
      <c r="BT43" s="245"/>
      <c r="BV43" s="80" t="str">
        <f>IF(A43="",BV42,A43)</f>
        <v>REPARTITION DES EFFECTIFS DES ELEVES DES COLLEGES PRIVES PAR DREN, PAR MILIEU DE RESIDENCE ET PAR GENRE</v>
      </c>
      <c r="BW43" s="80" t="str">
        <f>BV43&amp;B43</f>
        <v>REPARTITION DES EFFECTIFS DES ELEVES DES COLLEGES PRIVES PAR DREN, PAR MILIEU DE RESIDENCE ET PAR GENRE</v>
      </c>
      <c r="BX43" s="78">
        <f>(AM43+2*AN43+3*AO43+4*AP43+5*AQ43)</f>
        <v>0</v>
      </c>
    </row>
    <row r="44" spans="1:76">
      <c r="A44" s="245" t="str">
        <f>"ANNEE SCOLAIRE "&amp;annee_scolaire</f>
        <v>ANNEE SCOLAIRE 2022-2023</v>
      </c>
      <c r="B44" s="245"/>
      <c r="C44" s="245"/>
      <c r="D44" s="245"/>
      <c r="E44" s="245"/>
      <c r="F44" s="245"/>
      <c r="G44" s="245"/>
      <c r="H44" s="245"/>
      <c r="I44" s="245"/>
      <c r="J44" s="245"/>
      <c r="K44" s="245"/>
      <c r="L44" s="245"/>
      <c r="M44" s="245" t="str">
        <f>"ANNEE SCOLAIRE "&amp;annee_scolaire</f>
        <v>ANNEE SCOLAIRE 2022-2023</v>
      </c>
      <c r="N44" s="245"/>
      <c r="O44" s="245"/>
      <c r="P44" s="245"/>
      <c r="Q44" s="245"/>
      <c r="R44" s="245"/>
      <c r="S44" s="245"/>
      <c r="T44" s="245"/>
      <c r="U44" s="245"/>
      <c r="V44" s="245"/>
      <c r="W44" s="245"/>
      <c r="X44" s="245"/>
      <c r="Y44" s="245" t="str">
        <f>"ANNEE SCOLAIRE "&amp;annee_scolaire</f>
        <v>ANNEE SCOLAIRE 2022-2023</v>
      </c>
      <c r="Z44" s="245"/>
      <c r="AA44" s="245"/>
      <c r="AB44" s="245"/>
      <c r="AC44" s="245"/>
      <c r="AD44" s="245"/>
      <c r="AE44" s="245"/>
      <c r="AF44" s="245"/>
      <c r="AG44" s="245"/>
      <c r="AH44" s="245"/>
      <c r="AI44" s="245"/>
      <c r="AJ44" s="245"/>
      <c r="AK44" s="245" t="str">
        <f>"ANNEE SCOLAIRE "&amp;annee_scolaire</f>
        <v>ANNEE SCOLAIRE 2022-2023</v>
      </c>
      <c r="AL44" s="245"/>
      <c r="AM44" s="245"/>
      <c r="AN44" s="245"/>
      <c r="AO44" s="245"/>
      <c r="AP44" s="245"/>
      <c r="AQ44" s="245"/>
      <c r="AR44" s="245"/>
      <c r="AS44" s="245"/>
      <c r="AT44" s="245"/>
      <c r="AU44" s="245"/>
      <c r="AV44" s="245" t="str">
        <f>"ANNEE SCOLAIRE "&amp;annee_scolaire</f>
        <v>ANNEE SCOLAIRE 2022-2023</v>
      </c>
      <c r="AW44" s="245"/>
      <c r="AX44" s="245"/>
      <c r="AY44" s="245"/>
      <c r="AZ44" s="245"/>
      <c r="BA44" s="245"/>
      <c r="BB44" s="245"/>
      <c r="BC44" s="245"/>
      <c r="BD44" s="245"/>
      <c r="BE44" s="245" t="str">
        <f>"ANNEE SCOLAIRE "&amp;annee_scolaire</f>
        <v>ANNEE SCOLAIRE 2022-2023</v>
      </c>
      <c r="BF44" s="245"/>
      <c r="BG44" s="245"/>
      <c r="BH44" s="245"/>
      <c r="BI44" s="245"/>
      <c r="BJ44" s="245"/>
      <c r="BK44" s="245"/>
      <c r="BL44" s="245"/>
      <c r="BM44" s="245"/>
      <c r="BN44" s="245"/>
      <c r="BO44" s="245"/>
      <c r="BP44" s="245"/>
      <c r="BQ44" s="245"/>
      <c r="BR44" s="245"/>
      <c r="BS44" s="245"/>
      <c r="BT44" s="245"/>
      <c r="BV44" s="80" t="str">
        <f>IF(A44="",BV43,A44)</f>
        <v>ANNEE SCOLAIRE 2022-2023</v>
      </c>
      <c r="BW44" s="80" t="str">
        <f>BV44&amp;B44</f>
        <v>ANNEE SCOLAIRE 2022-2023</v>
      </c>
      <c r="BX44" s="78">
        <f>(AM44+2*AN44+3*AO44+4*AP44+5*AQ44)</f>
        <v>0</v>
      </c>
    </row>
    <row r="45" spans="1:76" ht="14.45" customHeight="1">
      <c r="A45" s="244" t="s">
        <v>1</v>
      </c>
      <c r="B45" s="238" t="s">
        <v>270</v>
      </c>
      <c r="C45" s="245" t="s">
        <v>2047</v>
      </c>
      <c r="D45" s="245"/>
      <c r="E45" s="245" t="s">
        <v>2046</v>
      </c>
      <c r="F45" s="245"/>
      <c r="G45" s="245" t="s">
        <v>2050</v>
      </c>
      <c r="H45" s="245"/>
      <c r="I45" s="245" t="s">
        <v>2049</v>
      </c>
      <c r="J45" s="245"/>
      <c r="K45" s="245" t="s">
        <v>73</v>
      </c>
      <c r="L45" s="245"/>
      <c r="M45" s="244" t="s">
        <v>1</v>
      </c>
      <c r="N45" s="244" t="s">
        <v>84</v>
      </c>
      <c r="O45" s="245" t="s">
        <v>2047</v>
      </c>
      <c r="P45" s="245"/>
      <c r="Q45" s="245" t="s">
        <v>2046</v>
      </c>
      <c r="R45" s="245"/>
      <c r="S45" s="245" t="s">
        <v>2050</v>
      </c>
      <c r="T45" s="245"/>
      <c r="U45" s="245" t="s">
        <v>2049</v>
      </c>
      <c r="V45" s="245"/>
      <c r="W45" s="245" t="s">
        <v>73</v>
      </c>
      <c r="X45" s="245"/>
      <c r="Y45" s="244" t="s">
        <v>1</v>
      </c>
      <c r="Z45" s="244" t="s">
        <v>84</v>
      </c>
      <c r="AA45" s="245" t="s">
        <v>293</v>
      </c>
      <c r="AB45" s="245"/>
      <c r="AC45" s="245"/>
      <c r="AD45" s="245"/>
      <c r="AE45" s="245"/>
      <c r="AF45" s="245" t="s">
        <v>134</v>
      </c>
      <c r="AG45" s="245"/>
      <c r="AH45" s="245"/>
      <c r="AI45" s="245"/>
      <c r="AJ45" s="244" t="s">
        <v>294</v>
      </c>
      <c r="AK45" s="244" t="s">
        <v>1</v>
      </c>
      <c r="AL45" s="244" t="s">
        <v>84</v>
      </c>
      <c r="AM45" s="245" t="s">
        <v>295</v>
      </c>
      <c r="AN45" s="245"/>
      <c r="AO45" s="245"/>
      <c r="AP45" s="245"/>
      <c r="AQ45" s="245"/>
      <c r="AR45" s="245"/>
      <c r="AS45" s="245"/>
      <c r="AT45" s="245"/>
      <c r="AU45" s="245"/>
      <c r="AV45" s="244" t="s">
        <v>1</v>
      </c>
      <c r="AW45" s="244" t="s">
        <v>84</v>
      </c>
      <c r="AX45" s="245" t="s">
        <v>135</v>
      </c>
      <c r="AY45" s="245"/>
      <c r="AZ45" s="245"/>
      <c r="BA45" s="244" t="s">
        <v>136</v>
      </c>
      <c r="BB45" s="244"/>
      <c r="BC45" s="244" t="s">
        <v>357</v>
      </c>
      <c r="BD45" s="244"/>
      <c r="BE45" s="244" t="s">
        <v>1</v>
      </c>
      <c r="BF45" s="244" t="s">
        <v>84</v>
      </c>
      <c r="BG45" s="245" t="s">
        <v>296</v>
      </c>
      <c r="BH45" s="245"/>
      <c r="BI45" s="245"/>
      <c r="BJ45" s="245"/>
      <c r="BK45" s="245"/>
      <c r="BL45" s="245"/>
      <c r="BM45" s="245"/>
      <c r="BN45" s="245"/>
      <c r="BO45" s="245"/>
      <c r="BP45" s="245"/>
      <c r="BQ45" s="245"/>
      <c r="BR45" s="245"/>
      <c r="BS45" s="245"/>
      <c r="BT45" s="245"/>
      <c r="BV45" s="80" t="str">
        <f>IF(A45="",BV44,A45)</f>
        <v>DREN</v>
      </c>
      <c r="BW45" s="80" t="str">
        <f>BV45&amp;B45</f>
        <v>DRENMILIEU DE
RESIDENCE</v>
      </c>
      <c r="BX45" s="78" t="e">
        <f>(AM45+2*AN45+3*AO45+4*AP45+5*AQ45)</f>
        <v>#VALUE!</v>
      </c>
    </row>
    <row r="46" spans="1:76" ht="14.45" customHeight="1">
      <c r="A46" s="244"/>
      <c r="B46" s="238"/>
      <c r="C46" s="210" t="s">
        <v>139</v>
      </c>
      <c r="D46" s="210" t="s">
        <v>48</v>
      </c>
      <c r="E46" s="210" t="s">
        <v>139</v>
      </c>
      <c r="F46" s="210" t="s">
        <v>48</v>
      </c>
      <c r="G46" s="210" t="s">
        <v>139</v>
      </c>
      <c r="H46" s="210" t="s">
        <v>48</v>
      </c>
      <c r="I46" s="210" t="s">
        <v>139</v>
      </c>
      <c r="J46" s="210" t="s">
        <v>48</v>
      </c>
      <c r="K46" s="210" t="s">
        <v>139</v>
      </c>
      <c r="L46" s="210" t="s">
        <v>48</v>
      </c>
      <c r="M46" s="244"/>
      <c r="N46" s="244"/>
      <c r="O46" s="210" t="s">
        <v>139</v>
      </c>
      <c r="P46" s="210" t="s">
        <v>48</v>
      </c>
      <c r="Q46" s="210" t="s">
        <v>139</v>
      </c>
      <c r="R46" s="210" t="s">
        <v>48</v>
      </c>
      <c r="S46" s="210" t="s">
        <v>139</v>
      </c>
      <c r="T46" s="210" t="s">
        <v>48</v>
      </c>
      <c r="U46" s="210" t="s">
        <v>139</v>
      </c>
      <c r="V46" s="210" t="s">
        <v>48</v>
      </c>
      <c r="W46" s="210" t="s">
        <v>139</v>
      </c>
      <c r="X46" s="210" t="s">
        <v>48</v>
      </c>
      <c r="Y46" s="244"/>
      <c r="Z46" s="244"/>
      <c r="AA46" s="210" t="s">
        <v>2078</v>
      </c>
      <c r="AB46" s="210" t="s">
        <v>2079</v>
      </c>
      <c r="AC46" s="210" t="s">
        <v>2080</v>
      </c>
      <c r="AD46" s="210" t="s">
        <v>2081</v>
      </c>
      <c r="AE46" s="210" t="s">
        <v>73</v>
      </c>
      <c r="AF46" s="210" t="s">
        <v>297</v>
      </c>
      <c r="AG46" s="210" t="s">
        <v>237</v>
      </c>
      <c r="AH46" s="210" t="s">
        <v>141</v>
      </c>
      <c r="AI46" s="210" t="s">
        <v>142</v>
      </c>
      <c r="AJ46" s="244"/>
      <c r="AK46" s="244"/>
      <c r="AL46" s="244"/>
      <c r="AM46" s="210" t="s">
        <v>335</v>
      </c>
      <c r="AN46" s="210" t="s">
        <v>278</v>
      </c>
      <c r="AO46" s="210" t="s">
        <v>336</v>
      </c>
      <c r="AP46" s="210" t="s">
        <v>337</v>
      </c>
      <c r="AQ46" s="210" t="s">
        <v>338</v>
      </c>
      <c r="AR46" s="210" t="s">
        <v>144</v>
      </c>
      <c r="AS46" s="210" t="s">
        <v>145</v>
      </c>
      <c r="AT46" s="210" t="s">
        <v>57</v>
      </c>
      <c r="AU46" s="210" t="s">
        <v>58</v>
      </c>
      <c r="AV46" s="244"/>
      <c r="AW46" s="244"/>
      <c r="AX46" s="210" t="s">
        <v>47</v>
      </c>
      <c r="AY46" s="210" t="s">
        <v>143</v>
      </c>
      <c r="AZ46" s="210" t="s">
        <v>238</v>
      </c>
      <c r="BA46" s="210" t="s">
        <v>55</v>
      </c>
      <c r="BB46" s="210" t="s">
        <v>143</v>
      </c>
      <c r="BC46" s="210" t="s">
        <v>55</v>
      </c>
      <c r="BD46" s="210" t="s">
        <v>143</v>
      </c>
      <c r="BE46" s="244"/>
      <c r="BF46" s="244"/>
      <c r="BG46" s="210" t="s">
        <v>66</v>
      </c>
      <c r="BH46" s="210" t="s">
        <v>67</v>
      </c>
      <c r="BI46" s="210" t="s">
        <v>68</v>
      </c>
      <c r="BJ46" s="210" t="s">
        <v>2085</v>
      </c>
      <c r="BK46" s="210" t="s">
        <v>2083</v>
      </c>
      <c r="BL46" s="210" t="s">
        <v>333</v>
      </c>
      <c r="BM46" s="210" t="s">
        <v>2086</v>
      </c>
      <c r="BN46" s="210" t="s">
        <v>2087</v>
      </c>
      <c r="BO46" s="210" t="s">
        <v>332</v>
      </c>
      <c r="BP46" s="210" t="s">
        <v>2048</v>
      </c>
      <c r="BQ46" s="210" t="s">
        <v>69</v>
      </c>
      <c r="BR46" s="210" t="s">
        <v>70</v>
      </c>
      <c r="BS46" s="210" t="s">
        <v>2053</v>
      </c>
      <c r="BT46" s="210" t="s">
        <v>0</v>
      </c>
      <c r="BV46" s="80" t="str">
        <f>IF(A46="",BV45,A46)</f>
        <v>DREN</v>
      </c>
      <c r="BW46" s="80" t="str">
        <f>BV46&amp;B46</f>
        <v>DREN</v>
      </c>
      <c r="BX46" s="78" t="e">
        <f>(AM46+2*AN46+3*AO46+4*AP46+5*AQ46)</f>
        <v>#VALUE!</v>
      </c>
    </row>
    <row r="47" spans="1:76">
      <c r="A47" s="244"/>
      <c r="B47" s="238"/>
      <c r="C47" s="210"/>
      <c r="D47" s="210"/>
      <c r="E47" s="210"/>
      <c r="F47" s="210"/>
      <c r="G47" s="210"/>
      <c r="H47" s="210"/>
      <c r="I47" s="210"/>
      <c r="J47" s="210"/>
      <c r="K47" s="210"/>
      <c r="L47" s="210"/>
      <c r="M47" s="244"/>
      <c r="N47" s="244"/>
      <c r="O47" s="210"/>
      <c r="P47" s="210"/>
      <c r="Q47" s="210"/>
      <c r="R47" s="210"/>
      <c r="S47" s="210"/>
      <c r="T47" s="210"/>
      <c r="U47" s="210"/>
      <c r="V47" s="210"/>
      <c r="W47" s="210"/>
      <c r="X47" s="210"/>
      <c r="Y47" s="244"/>
      <c r="Z47" s="244"/>
      <c r="AA47" s="210"/>
      <c r="AB47" s="210"/>
      <c r="AC47" s="210"/>
      <c r="AD47" s="210"/>
      <c r="AE47" s="210"/>
      <c r="AF47" s="210"/>
      <c r="AG47" s="210"/>
      <c r="AH47" s="210"/>
      <c r="AI47" s="210"/>
      <c r="AJ47" s="244"/>
      <c r="AK47" s="244"/>
      <c r="AL47" s="244"/>
      <c r="AM47" s="210"/>
      <c r="AN47" s="210"/>
      <c r="AO47" s="210"/>
      <c r="AP47" s="210"/>
      <c r="AQ47" s="210"/>
      <c r="AR47" s="210"/>
      <c r="AS47" s="210"/>
      <c r="AT47" s="210"/>
      <c r="AU47" s="210"/>
      <c r="AV47" s="244"/>
      <c r="AW47" s="244"/>
      <c r="AX47" s="210"/>
      <c r="AY47" s="210"/>
      <c r="AZ47" s="210"/>
      <c r="BA47" s="210"/>
      <c r="BB47" s="210"/>
      <c r="BC47" s="210"/>
      <c r="BD47" s="210"/>
      <c r="BE47" s="244"/>
      <c r="BF47" s="244"/>
      <c r="BG47" s="210"/>
      <c r="BH47" s="210"/>
      <c r="BI47" s="210"/>
      <c r="BJ47" s="210"/>
      <c r="BK47" s="210"/>
      <c r="BL47" s="210"/>
      <c r="BM47" s="210"/>
      <c r="BN47" s="210"/>
      <c r="BO47" s="210"/>
      <c r="BP47" s="210"/>
      <c r="BQ47" s="210"/>
      <c r="BR47" s="210"/>
      <c r="BS47" s="210"/>
      <c r="BT47" s="210"/>
      <c r="BV47" s="80" t="str">
        <f>IF(A47="",BV46,A47)</f>
        <v>DREN</v>
      </c>
      <c r="BW47" s="80" t="str">
        <f>BV47&amp;B47</f>
        <v>DREN</v>
      </c>
      <c r="BX47" s="78">
        <f>(AM47+2*AN47+3*AO47+4*AP47+5*AQ47)</f>
        <v>0</v>
      </c>
    </row>
    <row r="48" spans="1:76" ht="14.45" customHeight="1">
      <c r="A48" s="212" t="s">
        <v>107</v>
      </c>
      <c r="B48" s="44" t="s">
        <v>90</v>
      </c>
      <c r="C48" s="71">
        <v>1371</v>
      </c>
      <c r="D48" s="71">
        <v>749</v>
      </c>
      <c r="E48" s="71">
        <v>1105</v>
      </c>
      <c r="F48" s="71">
        <v>640</v>
      </c>
      <c r="G48" s="71">
        <v>890</v>
      </c>
      <c r="H48" s="71">
        <v>454</v>
      </c>
      <c r="I48" s="71">
        <v>1162</v>
      </c>
      <c r="J48" s="71">
        <v>649</v>
      </c>
      <c r="K48" s="149">
        <v>4528</v>
      </c>
      <c r="L48" s="149">
        <v>2492</v>
      </c>
      <c r="M48" s="212" t="s">
        <v>107</v>
      </c>
      <c r="N48" s="44" t="s">
        <v>90</v>
      </c>
      <c r="O48" s="71">
        <v>41</v>
      </c>
      <c r="P48" s="71">
        <v>21</v>
      </c>
      <c r="Q48" s="71">
        <v>45</v>
      </c>
      <c r="R48" s="71">
        <v>25</v>
      </c>
      <c r="S48" s="71">
        <v>37</v>
      </c>
      <c r="T48" s="71">
        <v>17</v>
      </c>
      <c r="U48" s="71">
        <v>70</v>
      </c>
      <c r="V48" s="71">
        <v>33</v>
      </c>
      <c r="W48" s="149">
        <v>193</v>
      </c>
      <c r="X48" s="149">
        <v>96</v>
      </c>
      <c r="Y48" s="212" t="s">
        <v>107</v>
      </c>
      <c r="Z48" s="44" t="s">
        <v>90</v>
      </c>
      <c r="AA48" s="31">
        <v>47</v>
      </c>
      <c r="AB48" s="31">
        <v>46</v>
      </c>
      <c r="AC48" s="31">
        <v>44</v>
      </c>
      <c r="AD48" s="31">
        <v>45</v>
      </c>
      <c r="AE48" s="149">
        <v>182</v>
      </c>
      <c r="AF48" s="125">
        <v>171</v>
      </c>
      <c r="AG48" s="71">
        <v>116</v>
      </c>
      <c r="AH48" s="71">
        <v>40</v>
      </c>
      <c r="AI48" s="71">
        <v>1</v>
      </c>
      <c r="AJ48" s="71">
        <v>46</v>
      </c>
      <c r="AK48" s="212" t="s">
        <v>107</v>
      </c>
      <c r="AL48" s="44" t="s">
        <v>90</v>
      </c>
      <c r="AM48" s="71">
        <v>14</v>
      </c>
      <c r="AN48" s="71">
        <v>1078</v>
      </c>
      <c r="AO48" s="71">
        <v>563</v>
      </c>
      <c r="AP48" s="71">
        <v>160</v>
      </c>
      <c r="AQ48" s="71">
        <v>77</v>
      </c>
      <c r="AR48" s="71">
        <v>5</v>
      </c>
      <c r="AS48" s="71">
        <v>201</v>
      </c>
      <c r="AT48" s="71">
        <v>98</v>
      </c>
      <c r="AU48" s="71">
        <v>98</v>
      </c>
      <c r="AV48" s="212" t="s">
        <v>107</v>
      </c>
      <c r="AW48" s="44" t="s">
        <v>90</v>
      </c>
      <c r="AX48" s="149">
        <v>264</v>
      </c>
      <c r="AY48" s="71">
        <v>64</v>
      </c>
      <c r="AZ48" s="71">
        <v>16</v>
      </c>
      <c r="BA48" s="152">
        <v>18</v>
      </c>
      <c r="BB48" s="32">
        <v>10</v>
      </c>
      <c r="BC48" s="149">
        <v>282</v>
      </c>
      <c r="BD48" s="149">
        <v>74</v>
      </c>
      <c r="BE48" s="212" t="s">
        <v>107</v>
      </c>
      <c r="BF48" s="44" t="s">
        <v>90</v>
      </c>
      <c r="BG48" s="71">
        <v>224</v>
      </c>
      <c r="BH48" s="71">
        <v>323</v>
      </c>
      <c r="BI48" s="71">
        <v>121</v>
      </c>
      <c r="BJ48" s="71">
        <v>256</v>
      </c>
      <c r="BK48" s="71">
        <v>280</v>
      </c>
      <c r="BL48" s="71">
        <v>323</v>
      </c>
      <c r="BM48" s="71">
        <v>36</v>
      </c>
      <c r="BN48" s="71">
        <v>35</v>
      </c>
      <c r="BO48" s="71">
        <v>237</v>
      </c>
      <c r="BP48" s="71">
        <v>11</v>
      </c>
      <c r="BQ48" s="71">
        <v>4</v>
      </c>
      <c r="BR48" s="71">
        <v>9</v>
      </c>
      <c r="BS48" s="71">
        <v>10</v>
      </c>
      <c r="BT48" s="71">
        <v>21</v>
      </c>
      <c r="BV48" s="80" t="s">
        <v>107</v>
      </c>
      <c r="BW48" s="80" t="s">
        <v>2562</v>
      </c>
      <c r="BX48" s="78">
        <v>4884</v>
      </c>
    </row>
    <row r="49" spans="1:76">
      <c r="A49" s="212"/>
      <c r="B49" s="44" t="s">
        <v>91</v>
      </c>
      <c r="C49" s="71">
        <v>5709</v>
      </c>
      <c r="D49" s="71">
        <v>3109</v>
      </c>
      <c r="E49" s="71">
        <v>4901</v>
      </c>
      <c r="F49" s="71">
        <v>2707</v>
      </c>
      <c r="G49" s="71">
        <v>4622</v>
      </c>
      <c r="H49" s="71">
        <v>2592</v>
      </c>
      <c r="I49" s="71">
        <v>4358</v>
      </c>
      <c r="J49" s="71">
        <v>2445</v>
      </c>
      <c r="K49" s="149">
        <v>19590</v>
      </c>
      <c r="L49" s="149">
        <v>10853</v>
      </c>
      <c r="M49" s="212"/>
      <c r="N49" s="44" t="s">
        <v>91</v>
      </c>
      <c r="O49" s="71">
        <v>389</v>
      </c>
      <c r="P49" s="71">
        <v>172</v>
      </c>
      <c r="Q49" s="71">
        <v>254</v>
      </c>
      <c r="R49" s="71">
        <v>101</v>
      </c>
      <c r="S49" s="71">
        <v>257</v>
      </c>
      <c r="T49" s="71">
        <v>135</v>
      </c>
      <c r="U49" s="71">
        <v>161</v>
      </c>
      <c r="V49" s="71">
        <v>79</v>
      </c>
      <c r="W49" s="149">
        <v>1061</v>
      </c>
      <c r="X49" s="149">
        <v>487</v>
      </c>
      <c r="Y49" s="212"/>
      <c r="Z49" s="44" t="s">
        <v>91</v>
      </c>
      <c r="AA49" s="31">
        <v>153</v>
      </c>
      <c r="AB49" s="31">
        <v>145</v>
      </c>
      <c r="AC49" s="31">
        <v>139</v>
      </c>
      <c r="AD49" s="31">
        <v>138</v>
      </c>
      <c r="AE49" s="149">
        <v>575</v>
      </c>
      <c r="AF49" s="125">
        <v>549</v>
      </c>
      <c r="AG49" s="71">
        <v>536</v>
      </c>
      <c r="AH49" s="71">
        <v>445</v>
      </c>
      <c r="AI49" s="71">
        <v>6</v>
      </c>
      <c r="AJ49" s="71">
        <v>121</v>
      </c>
      <c r="AK49" s="212"/>
      <c r="AL49" s="44" t="s">
        <v>91</v>
      </c>
      <c r="AM49" s="71">
        <v>647</v>
      </c>
      <c r="AN49" s="71">
        <v>5409</v>
      </c>
      <c r="AO49" s="71">
        <v>2284</v>
      </c>
      <c r="AP49" s="71">
        <v>798</v>
      </c>
      <c r="AQ49" s="71">
        <v>213</v>
      </c>
      <c r="AR49" s="71">
        <v>93</v>
      </c>
      <c r="AS49" s="71">
        <v>612</v>
      </c>
      <c r="AT49" s="71">
        <v>544</v>
      </c>
      <c r="AU49" s="71">
        <v>532</v>
      </c>
      <c r="AV49" s="212"/>
      <c r="AW49" s="44" t="s">
        <v>91</v>
      </c>
      <c r="AX49" s="149">
        <v>1057</v>
      </c>
      <c r="AY49" s="71">
        <v>348</v>
      </c>
      <c r="AZ49" s="71">
        <v>110</v>
      </c>
      <c r="BA49" s="152">
        <v>209</v>
      </c>
      <c r="BB49" s="32">
        <v>117</v>
      </c>
      <c r="BC49" s="149">
        <v>1266</v>
      </c>
      <c r="BD49" s="149">
        <v>465</v>
      </c>
      <c r="BE49" s="212"/>
      <c r="BF49" s="44" t="s">
        <v>91</v>
      </c>
      <c r="BG49" s="71">
        <v>470</v>
      </c>
      <c r="BH49" s="71">
        <v>1233</v>
      </c>
      <c r="BI49" s="71">
        <v>405</v>
      </c>
      <c r="BJ49" s="71">
        <v>169</v>
      </c>
      <c r="BK49" s="71">
        <v>642</v>
      </c>
      <c r="BL49" s="71">
        <v>749</v>
      </c>
      <c r="BM49" s="71">
        <v>509</v>
      </c>
      <c r="BN49" s="71">
        <v>159</v>
      </c>
      <c r="BO49" s="71">
        <v>422</v>
      </c>
      <c r="BP49" s="71">
        <v>16</v>
      </c>
      <c r="BQ49" s="71">
        <v>2</v>
      </c>
      <c r="BR49" s="71">
        <v>12</v>
      </c>
      <c r="BS49" s="71">
        <v>16</v>
      </c>
      <c r="BT49" s="71">
        <v>147</v>
      </c>
      <c r="BV49" s="80" t="s">
        <v>107</v>
      </c>
      <c r="BW49" s="80" t="s">
        <v>2563</v>
      </c>
      <c r="BX49" s="78">
        <v>22574</v>
      </c>
    </row>
    <row r="50" spans="1:76">
      <c r="A50" s="212"/>
      <c r="B50" s="66" t="s">
        <v>73</v>
      </c>
      <c r="C50" s="68">
        <v>7080</v>
      </c>
      <c r="D50" s="68">
        <v>3858</v>
      </c>
      <c r="E50" s="68">
        <v>6006</v>
      </c>
      <c r="F50" s="68">
        <v>3347</v>
      </c>
      <c r="G50" s="68">
        <v>5512</v>
      </c>
      <c r="H50" s="68">
        <v>3046</v>
      </c>
      <c r="I50" s="68">
        <v>5520</v>
      </c>
      <c r="J50" s="68">
        <v>3094</v>
      </c>
      <c r="K50" s="68">
        <v>24118</v>
      </c>
      <c r="L50" s="68">
        <v>13345</v>
      </c>
      <c r="M50" s="212"/>
      <c r="N50" s="66" t="s">
        <v>73</v>
      </c>
      <c r="O50" s="68">
        <v>430</v>
      </c>
      <c r="P50" s="68">
        <v>193</v>
      </c>
      <c r="Q50" s="68">
        <v>299</v>
      </c>
      <c r="R50" s="68">
        <v>126</v>
      </c>
      <c r="S50" s="68">
        <v>294</v>
      </c>
      <c r="T50" s="68">
        <v>152</v>
      </c>
      <c r="U50" s="68">
        <v>231</v>
      </c>
      <c r="V50" s="68">
        <v>112</v>
      </c>
      <c r="W50" s="68">
        <v>1254</v>
      </c>
      <c r="X50" s="68">
        <v>583</v>
      </c>
      <c r="Y50" s="212"/>
      <c r="Z50" s="66" t="s">
        <v>73</v>
      </c>
      <c r="AA50" s="68">
        <v>200</v>
      </c>
      <c r="AB50" s="68">
        <v>191</v>
      </c>
      <c r="AC50" s="68">
        <v>183</v>
      </c>
      <c r="AD50" s="68">
        <v>183</v>
      </c>
      <c r="AE50" s="68">
        <v>757</v>
      </c>
      <c r="AF50" s="68">
        <v>720</v>
      </c>
      <c r="AG50" s="68">
        <v>652</v>
      </c>
      <c r="AH50" s="68">
        <v>485</v>
      </c>
      <c r="AI50" s="68">
        <v>7</v>
      </c>
      <c r="AJ50" s="68">
        <v>167</v>
      </c>
      <c r="AK50" s="212"/>
      <c r="AL50" s="66" t="s">
        <v>73</v>
      </c>
      <c r="AM50" s="68">
        <v>661</v>
      </c>
      <c r="AN50" s="68">
        <v>6487</v>
      </c>
      <c r="AO50" s="68">
        <v>2847</v>
      </c>
      <c r="AP50" s="68">
        <v>958</v>
      </c>
      <c r="AQ50" s="68">
        <v>290</v>
      </c>
      <c r="AR50" s="68">
        <v>98</v>
      </c>
      <c r="AS50" s="68">
        <v>813</v>
      </c>
      <c r="AT50" s="68">
        <v>642</v>
      </c>
      <c r="AU50" s="68">
        <v>630</v>
      </c>
      <c r="AV50" s="212"/>
      <c r="AW50" s="66" t="s">
        <v>73</v>
      </c>
      <c r="AX50" s="68">
        <v>1321</v>
      </c>
      <c r="AY50" s="68">
        <v>412</v>
      </c>
      <c r="AZ50" s="68">
        <v>126</v>
      </c>
      <c r="BA50" s="68">
        <v>227</v>
      </c>
      <c r="BB50" s="68">
        <v>127</v>
      </c>
      <c r="BC50" s="68">
        <v>1548</v>
      </c>
      <c r="BD50" s="68">
        <v>539</v>
      </c>
      <c r="BE50" s="212"/>
      <c r="BF50" s="66" t="s">
        <v>73</v>
      </c>
      <c r="BG50" s="68">
        <v>694</v>
      </c>
      <c r="BH50" s="68">
        <v>1556</v>
      </c>
      <c r="BI50" s="68">
        <v>526</v>
      </c>
      <c r="BJ50" s="68">
        <v>425</v>
      </c>
      <c r="BK50" s="68">
        <v>922</v>
      </c>
      <c r="BL50" s="68">
        <v>1072</v>
      </c>
      <c r="BM50" s="68">
        <v>545</v>
      </c>
      <c r="BN50" s="68">
        <v>194</v>
      </c>
      <c r="BO50" s="68">
        <v>659</v>
      </c>
      <c r="BP50" s="68">
        <v>27</v>
      </c>
      <c r="BQ50" s="68">
        <v>6</v>
      </c>
      <c r="BR50" s="68">
        <v>21</v>
      </c>
      <c r="BS50" s="68">
        <v>26</v>
      </c>
      <c r="BT50" s="68">
        <v>168</v>
      </c>
      <c r="BV50" s="80" t="s">
        <v>107</v>
      </c>
      <c r="BW50" s="80" t="s">
        <v>2564</v>
      </c>
      <c r="BX50" s="78">
        <v>27458</v>
      </c>
    </row>
    <row r="51" spans="1:76" ht="14.45" customHeight="1">
      <c r="A51" s="212" t="s">
        <v>2054</v>
      </c>
      <c r="B51" s="44" t="s">
        <v>90</v>
      </c>
      <c r="C51" s="71">
        <v>1087</v>
      </c>
      <c r="D51" s="71">
        <v>565</v>
      </c>
      <c r="E51" s="71">
        <v>822</v>
      </c>
      <c r="F51" s="71">
        <v>420</v>
      </c>
      <c r="G51" s="71">
        <v>636</v>
      </c>
      <c r="H51" s="71">
        <v>318</v>
      </c>
      <c r="I51" s="71">
        <v>667</v>
      </c>
      <c r="J51" s="71">
        <v>318</v>
      </c>
      <c r="K51" s="149">
        <v>3212</v>
      </c>
      <c r="L51" s="149">
        <v>1621</v>
      </c>
      <c r="M51" s="212" t="s">
        <v>2054</v>
      </c>
      <c r="N51" s="44" t="s">
        <v>90</v>
      </c>
      <c r="O51" s="71">
        <v>100</v>
      </c>
      <c r="P51" s="71">
        <v>59</v>
      </c>
      <c r="Q51" s="71">
        <v>30</v>
      </c>
      <c r="R51" s="71">
        <v>14</v>
      </c>
      <c r="S51" s="71">
        <v>23</v>
      </c>
      <c r="T51" s="71">
        <v>12</v>
      </c>
      <c r="U51" s="71">
        <v>67</v>
      </c>
      <c r="V51" s="71">
        <v>28</v>
      </c>
      <c r="W51" s="149">
        <v>220</v>
      </c>
      <c r="X51" s="149">
        <v>113</v>
      </c>
      <c r="Y51" s="212" t="s">
        <v>2054</v>
      </c>
      <c r="Z51" s="44" t="s">
        <v>90</v>
      </c>
      <c r="AA51" s="31">
        <v>30</v>
      </c>
      <c r="AB51" s="31">
        <v>28</v>
      </c>
      <c r="AC51" s="31">
        <v>27</v>
      </c>
      <c r="AD51" s="31">
        <v>24</v>
      </c>
      <c r="AE51" s="149">
        <v>109</v>
      </c>
      <c r="AF51" s="125">
        <v>114</v>
      </c>
      <c r="AG51" s="71">
        <v>83</v>
      </c>
      <c r="AH51" s="71">
        <v>31</v>
      </c>
      <c r="AI51" s="71">
        <v>1</v>
      </c>
      <c r="AJ51" s="71">
        <v>25</v>
      </c>
      <c r="AK51" s="212" t="s">
        <v>2054</v>
      </c>
      <c r="AL51" s="44" t="s">
        <v>90</v>
      </c>
      <c r="AM51" s="71">
        <v>26</v>
      </c>
      <c r="AN51" s="71">
        <v>1151</v>
      </c>
      <c r="AO51" s="71">
        <v>278</v>
      </c>
      <c r="AP51" s="71">
        <v>101</v>
      </c>
      <c r="AQ51" s="71">
        <v>19</v>
      </c>
      <c r="AR51" s="71">
        <v>14</v>
      </c>
      <c r="AS51" s="71">
        <v>102</v>
      </c>
      <c r="AT51" s="71">
        <v>94</v>
      </c>
      <c r="AU51" s="71">
        <v>88</v>
      </c>
      <c r="AV51" s="212" t="s">
        <v>2054</v>
      </c>
      <c r="AW51" s="44" t="s">
        <v>90</v>
      </c>
      <c r="AX51" s="149">
        <v>157</v>
      </c>
      <c r="AY51" s="71">
        <v>41</v>
      </c>
      <c r="AZ51" s="71">
        <v>9</v>
      </c>
      <c r="BA51" s="152">
        <v>18</v>
      </c>
      <c r="BB51" s="32">
        <v>7</v>
      </c>
      <c r="BC51" s="149">
        <v>175</v>
      </c>
      <c r="BD51" s="149">
        <v>48</v>
      </c>
      <c r="BE51" s="212" t="s">
        <v>2054</v>
      </c>
      <c r="BF51" s="44" t="s">
        <v>90</v>
      </c>
      <c r="BG51" s="71">
        <v>129</v>
      </c>
      <c r="BH51" s="71">
        <v>56</v>
      </c>
      <c r="BI51" s="71">
        <v>36</v>
      </c>
      <c r="BJ51" s="71">
        <v>42</v>
      </c>
      <c r="BK51" s="71">
        <v>34</v>
      </c>
      <c r="BL51" s="71">
        <v>215</v>
      </c>
      <c r="BM51" s="71">
        <v>27</v>
      </c>
      <c r="BN51" s="71">
        <v>27</v>
      </c>
      <c r="BO51" s="71">
        <v>60</v>
      </c>
      <c r="BP51" s="71">
        <v>9</v>
      </c>
      <c r="BQ51" s="71">
        <v>0</v>
      </c>
      <c r="BR51" s="71">
        <v>5</v>
      </c>
      <c r="BS51" s="71">
        <v>12</v>
      </c>
      <c r="BT51" s="71">
        <v>4</v>
      </c>
      <c r="BV51" s="80" t="s">
        <v>2054</v>
      </c>
      <c r="BW51" s="80" t="s">
        <v>2580</v>
      </c>
      <c r="BX51" s="78">
        <v>3661</v>
      </c>
    </row>
    <row r="52" spans="1:76">
      <c r="A52" s="212"/>
      <c r="B52" s="44" t="s">
        <v>91</v>
      </c>
      <c r="C52" s="71">
        <v>876</v>
      </c>
      <c r="D52" s="71">
        <v>438</v>
      </c>
      <c r="E52" s="71">
        <v>789</v>
      </c>
      <c r="F52" s="71">
        <v>424</v>
      </c>
      <c r="G52" s="71">
        <v>789</v>
      </c>
      <c r="H52" s="71">
        <v>397</v>
      </c>
      <c r="I52" s="71">
        <v>814</v>
      </c>
      <c r="J52" s="71">
        <v>431</v>
      </c>
      <c r="K52" s="149">
        <v>3268</v>
      </c>
      <c r="L52" s="149">
        <v>1690</v>
      </c>
      <c r="M52" s="212"/>
      <c r="N52" s="44" t="s">
        <v>91</v>
      </c>
      <c r="O52" s="71">
        <v>48</v>
      </c>
      <c r="P52" s="71">
        <v>18</v>
      </c>
      <c r="Q52" s="71">
        <v>31</v>
      </c>
      <c r="R52" s="71">
        <v>20</v>
      </c>
      <c r="S52" s="71">
        <v>53</v>
      </c>
      <c r="T52" s="71">
        <v>28</v>
      </c>
      <c r="U52" s="71">
        <v>53</v>
      </c>
      <c r="V52" s="71">
        <v>20</v>
      </c>
      <c r="W52" s="149">
        <v>185</v>
      </c>
      <c r="X52" s="149">
        <v>86</v>
      </c>
      <c r="Y52" s="212"/>
      <c r="Z52" s="44" t="s">
        <v>91</v>
      </c>
      <c r="AA52" s="31">
        <v>26</v>
      </c>
      <c r="AB52" s="31">
        <v>24</v>
      </c>
      <c r="AC52" s="31">
        <v>26</v>
      </c>
      <c r="AD52" s="31">
        <v>26</v>
      </c>
      <c r="AE52" s="149">
        <v>102</v>
      </c>
      <c r="AF52" s="125">
        <v>96</v>
      </c>
      <c r="AG52" s="71">
        <v>83</v>
      </c>
      <c r="AH52" s="71">
        <v>84</v>
      </c>
      <c r="AI52" s="71">
        <v>6</v>
      </c>
      <c r="AJ52" s="71">
        <v>23</v>
      </c>
      <c r="AK52" s="212"/>
      <c r="AL52" s="44" t="s">
        <v>91</v>
      </c>
      <c r="AM52" s="71">
        <v>97</v>
      </c>
      <c r="AN52" s="71">
        <v>1482</v>
      </c>
      <c r="AO52" s="71">
        <v>240</v>
      </c>
      <c r="AP52" s="71">
        <v>0</v>
      </c>
      <c r="AQ52" s="71">
        <v>0</v>
      </c>
      <c r="AR52" s="71">
        <v>18</v>
      </c>
      <c r="AS52" s="71">
        <v>84</v>
      </c>
      <c r="AT52" s="71">
        <v>80</v>
      </c>
      <c r="AU52" s="71">
        <v>77</v>
      </c>
      <c r="AV52" s="212"/>
      <c r="AW52" s="44" t="s">
        <v>91</v>
      </c>
      <c r="AX52" s="149">
        <v>197</v>
      </c>
      <c r="AY52" s="71">
        <v>90</v>
      </c>
      <c r="AZ52" s="71">
        <v>30</v>
      </c>
      <c r="BA52" s="152">
        <v>44</v>
      </c>
      <c r="BB52" s="32">
        <v>14</v>
      </c>
      <c r="BC52" s="149">
        <v>241</v>
      </c>
      <c r="BD52" s="149">
        <v>104</v>
      </c>
      <c r="BE52" s="212"/>
      <c r="BF52" s="44" t="s">
        <v>91</v>
      </c>
      <c r="BG52" s="71">
        <v>71</v>
      </c>
      <c r="BH52" s="71">
        <v>199</v>
      </c>
      <c r="BI52" s="71">
        <v>102</v>
      </c>
      <c r="BJ52" s="71">
        <v>71</v>
      </c>
      <c r="BK52" s="71">
        <v>71</v>
      </c>
      <c r="BL52" s="71">
        <v>298</v>
      </c>
      <c r="BM52" s="71">
        <v>39</v>
      </c>
      <c r="BN52" s="71">
        <v>4</v>
      </c>
      <c r="BO52" s="71">
        <v>66</v>
      </c>
      <c r="BP52" s="71">
        <v>0</v>
      </c>
      <c r="BQ52" s="71">
        <v>0</v>
      </c>
      <c r="BR52" s="71">
        <v>0</v>
      </c>
      <c r="BS52" s="71">
        <v>0</v>
      </c>
      <c r="BT52" s="71">
        <v>75</v>
      </c>
      <c r="BV52" s="80" t="s">
        <v>2054</v>
      </c>
      <c r="BW52" s="80" t="s">
        <v>2581</v>
      </c>
      <c r="BX52" s="78">
        <v>3781</v>
      </c>
    </row>
    <row r="53" spans="1:76">
      <c r="A53" s="212"/>
      <c r="B53" s="66" t="s">
        <v>73</v>
      </c>
      <c r="C53" s="68">
        <v>1963</v>
      </c>
      <c r="D53" s="68">
        <v>1003</v>
      </c>
      <c r="E53" s="68">
        <v>1611</v>
      </c>
      <c r="F53" s="68">
        <v>844</v>
      </c>
      <c r="G53" s="68">
        <v>1425</v>
      </c>
      <c r="H53" s="68">
        <v>715</v>
      </c>
      <c r="I53" s="68">
        <v>1481</v>
      </c>
      <c r="J53" s="68">
        <v>749</v>
      </c>
      <c r="K53" s="68">
        <v>6480</v>
      </c>
      <c r="L53" s="68">
        <v>3311</v>
      </c>
      <c r="M53" s="212"/>
      <c r="N53" s="66" t="s">
        <v>73</v>
      </c>
      <c r="O53" s="68">
        <v>148</v>
      </c>
      <c r="P53" s="68">
        <v>77</v>
      </c>
      <c r="Q53" s="68">
        <v>61</v>
      </c>
      <c r="R53" s="68">
        <v>34</v>
      </c>
      <c r="S53" s="68">
        <v>76</v>
      </c>
      <c r="T53" s="68">
        <v>40</v>
      </c>
      <c r="U53" s="68">
        <v>120</v>
      </c>
      <c r="V53" s="68">
        <v>48</v>
      </c>
      <c r="W53" s="68">
        <v>405</v>
      </c>
      <c r="X53" s="68">
        <v>199</v>
      </c>
      <c r="Y53" s="212"/>
      <c r="Z53" s="66" t="s">
        <v>73</v>
      </c>
      <c r="AA53" s="68">
        <v>56</v>
      </c>
      <c r="AB53" s="68">
        <v>52</v>
      </c>
      <c r="AC53" s="68">
        <v>53</v>
      </c>
      <c r="AD53" s="68">
        <v>50</v>
      </c>
      <c r="AE53" s="68">
        <v>211</v>
      </c>
      <c r="AF53" s="68">
        <v>210</v>
      </c>
      <c r="AG53" s="68">
        <v>166</v>
      </c>
      <c r="AH53" s="68">
        <v>115</v>
      </c>
      <c r="AI53" s="68">
        <v>7</v>
      </c>
      <c r="AJ53" s="68">
        <v>48</v>
      </c>
      <c r="AK53" s="212"/>
      <c r="AL53" s="66" t="s">
        <v>73</v>
      </c>
      <c r="AM53" s="68">
        <v>123</v>
      </c>
      <c r="AN53" s="68">
        <v>2633</v>
      </c>
      <c r="AO53" s="68">
        <v>518</v>
      </c>
      <c r="AP53" s="68">
        <v>101</v>
      </c>
      <c r="AQ53" s="68">
        <v>19</v>
      </c>
      <c r="AR53" s="68">
        <v>32</v>
      </c>
      <c r="AS53" s="68">
        <v>186</v>
      </c>
      <c r="AT53" s="68">
        <v>174</v>
      </c>
      <c r="AU53" s="68">
        <v>165</v>
      </c>
      <c r="AV53" s="212"/>
      <c r="AW53" s="66" t="s">
        <v>73</v>
      </c>
      <c r="AX53" s="68">
        <v>354</v>
      </c>
      <c r="AY53" s="68">
        <v>131</v>
      </c>
      <c r="AZ53" s="68">
        <v>39</v>
      </c>
      <c r="BA53" s="68">
        <v>62</v>
      </c>
      <c r="BB53" s="68">
        <v>21</v>
      </c>
      <c r="BC53" s="68">
        <v>416</v>
      </c>
      <c r="BD53" s="68">
        <v>152</v>
      </c>
      <c r="BE53" s="212"/>
      <c r="BF53" s="66" t="s">
        <v>73</v>
      </c>
      <c r="BG53" s="68">
        <v>200</v>
      </c>
      <c r="BH53" s="68">
        <v>255</v>
      </c>
      <c r="BI53" s="68">
        <v>138</v>
      </c>
      <c r="BJ53" s="68">
        <v>113</v>
      </c>
      <c r="BK53" s="68">
        <v>105</v>
      </c>
      <c r="BL53" s="68">
        <v>513</v>
      </c>
      <c r="BM53" s="68">
        <v>66</v>
      </c>
      <c r="BN53" s="68">
        <v>31</v>
      </c>
      <c r="BO53" s="68">
        <v>126</v>
      </c>
      <c r="BP53" s="68">
        <v>9</v>
      </c>
      <c r="BQ53" s="68">
        <v>0</v>
      </c>
      <c r="BR53" s="68">
        <v>5</v>
      </c>
      <c r="BS53" s="68">
        <v>12</v>
      </c>
      <c r="BT53" s="68">
        <v>79</v>
      </c>
      <c r="BV53" s="80" t="s">
        <v>2054</v>
      </c>
      <c r="BW53" s="80" t="s">
        <v>2582</v>
      </c>
      <c r="BX53" s="78">
        <v>7442</v>
      </c>
    </row>
    <row r="54" spans="1:76" ht="14.45" customHeight="1">
      <c r="A54" s="212" t="s">
        <v>108</v>
      </c>
      <c r="B54" s="44" t="s">
        <v>90</v>
      </c>
      <c r="C54" s="71">
        <v>3303</v>
      </c>
      <c r="D54" s="71">
        <v>1773</v>
      </c>
      <c r="E54" s="71">
        <v>2837</v>
      </c>
      <c r="F54" s="71">
        <v>1572</v>
      </c>
      <c r="G54" s="71">
        <v>2490</v>
      </c>
      <c r="H54" s="71">
        <v>1386</v>
      </c>
      <c r="I54" s="71">
        <v>2857</v>
      </c>
      <c r="J54" s="71">
        <v>1575</v>
      </c>
      <c r="K54" s="149">
        <v>11487</v>
      </c>
      <c r="L54" s="149">
        <v>6306</v>
      </c>
      <c r="M54" s="212" t="s">
        <v>108</v>
      </c>
      <c r="N54" s="44" t="s">
        <v>90</v>
      </c>
      <c r="O54" s="71">
        <v>201</v>
      </c>
      <c r="P54" s="71">
        <v>101</v>
      </c>
      <c r="Q54" s="71">
        <v>108</v>
      </c>
      <c r="R54" s="71">
        <v>57</v>
      </c>
      <c r="S54" s="71">
        <v>151</v>
      </c>
      <c r="T54" s="71">
        <v>73</v>
      </c>
      <c r="U54" s="71">
        <v>345</v>
      </c>
      <c r="V54" s="71">
        <v>211</v>
      </c>
      <c r="W54" s="149">
        <v>805</v>
      </c>
      <c r="X54" s="149">
        <v>442</v>
      </c>
      <c r="Y54" s="212" t="s">
        <v>108</v>
      </c>
      <c r="Z54" s="44" t="s">
        <v>90</v>
      </c>
      <c r="AA54" s="31">
        <v>96</v>
      </c>
      <c r="AB54" s="31">
        <v>91</v>
      </c>
      <c r="AC54" s="31">
        <v>94</v>
      </c>
      <c r="AD54" s="31">
        <v>96</v>
      </c>
      <c r="AE54" s="149">
        <v>377</v>
      </c>
      <c r="AF54" s="125">
        <v>395</v>
      </c>
      <c r="AG54" s="71">
        <v>336</v>
      </c>
      <c r="AH54" s="71">
        <v>103</v>
      </c>
      <c r="AI54" s="71">
        <v>11</v>
      </c>
      <c r="AJ54" s="71">
        <v>88</v>
      </c>
      <c r="AK54" s="212" t="s">
        <v>108</v>
      </c>
      <c r="AL54" s="44" t="s">
        <v>90</v>
      </c>
      <c r="AM54" s="71">
        <v>0</v>
      </c>
      <c r="AN54" s="71">
        <v>3288</v>
      </c>
      <c r="AO54" s="71">
        <v>1615</v>
      </c>
      <c r="AP54" s="71">
        <v>549</v>
      </c>
      <c r="AQ54" s="71">
        <v>60</v>
      </c>
      <c r="AR54" s="71">
        <v>125</v>
      </c>
      <c r="AS54" s="71">
        <v>396</v>
      </c>
      <c r="AT54" s="71">
        <v>339</v>
      </c>
      <c r="AU54" s="71">
        <v>320</v>
      </c>
      <c r="AV54" s="212" t="s">
        <v>108</v>
      </c>
      <c r="AW54" s="44" t="s">
        <v>90</v>
      </c>
      <c r="AX54" s="149">
        <v>629</v>
      </c>
      <c r="AY54" s="71">
        <v>246</v>
      </c>
      <c r="AZ54" s="71">
        <v>61</v>
      </c>
      <c r="BA54" s="152">
        <v>73</v>
      </c>
      <c r="BB54" s="32">
        <v>36</v>
      </c>
      <c r="BC54" s="149">
        <v>702</v>
      </c>
      <c r="BD54" s="149">
        <v>282</v>
      </c>
      <c r="BE54" s="212" t="s">
        <v>108</v>
      </c>
      <c r="BF54" s="44" t="s">
        <v>90</v>
      </c>
      <c r="BG54" s="71">
        <v>157</v>
      </c>
      <c r="BH54" s="71">
        <v>588</v>
      </c>
      <c r="BI54" s="71">
        <v>308</v>
      </c>
      <c r="BJ54" s="71">
        <v>222</v>
      </c>
      <c r="BK54" s="71">
        <v>210</v>
      </c>
      <c r="BL54" s="71">
        <v>250</v>
      </c>
      <c r="BM54" s="71">
        <v>126</v>
      </c>
      <c r="BN54" s="71">
        <v>104</v>
      </c>
      <c r="BO54" s="71">
        <v>270</v>
      </c>
      <c r="BP54" s="71">
        <v>32</v>
      </c>
      <c r="BQ54" s="71">
        <v>4</v>
      </c>
      <c r="BR54" s="71">
        <v>23</v>
      </c>
      <c r="BS54" s="71">
        <v>20</v>
      </c>
      <c r="BT54" s="71">
        <v>31</v>
      </c>
      <c r="BV54" s="80" t="s">
        <v>108</v>
      </c>
      <c r="BW54" s="80" t="s">
        <v>2592</v>
      </c>
      <c r="BX54" s="78">
        <v>13917</v>
      </c>
    </row>
    <row r="55" spans="1:76">
      <c r="A55" s="212"/>
      <c r="B55" s="44" t="s">
        <v>91</v>
      </c>
      <c r="C55" s="71">
        <v>3128</v>
      </c>
      <c r="D55" s="71">
        <v>1579</v>
      </c>
      <c r="E55" s="71">
        <v>2914</v>
      </c>
      <c r="F55" s="71">
        <v>1522</v>
      </c>
      <c r="G55" s="71">
        <v>2611</v>
      </c>
      <c r="H55" s="71">
        <v>1378</v>
      </c>
      <c r="I55" s="71">
        <v>3042</v>
      </c>
      <c r="J55" s="71">
        <v>1589</v>
      </c>
      <c r="K55" s="149">
        <v>11695</v>
      </c>
      <c r="L55" s="149">
        <v>6068</v>
      </c>
      <c r="M55" s="212"/>
      <c r="N55" s="44" t="s">
        <v>91</v>
      </c>
      <c r="O55" s="71">
        <v>296</v>
      </c>
      <c r="P55" s="71">
        <v>133</v>
      </c>
      <c r="Q55" s="71">
        <v>170</v>
      </c>
      <c r="R55" s="71">
        <v>87</v>
      </c>
      <c r="S55" s="71">
        <v>141</v>
      </c>
      <c r="T55" s="71">
        <v>72</v>
      </c>
      <c r="U55" s="71">
        <v>198</v>
      </c>
      <c r="V55" s="71">
        <v>106</v>
      </c>
      <c r="W55" s="149">
        <v>805</v>
      </c>
      <c r="X55" s="149">
        <v>398</v>
      </c>
      <c r="Y55" s="212"/>
      <c r="Z55" s="44" t="s">
        <v>91</v>
      </c>
      <c r="AA55" s="31">
        <v>96</v>
      </c>
      <c r="AB55" s="31">
        <v>91</v>
      </c>
      <c r="AC55" s="31">
        <v>86</v>
      </c>
      <c r="AD55" s="31">
        <v>94</v>
      </c>
      <c r="AE55" s="149">
        <v>367</v>
      </c>
      <c r="AF55" s="125">
        <v>375</v>
      </c>
      <c r="AG55" s="71">
        <v>354</v>
      </c>
      <c r="AH55" s="71">
        <v>342</v>
      </c>
      <c r="AI55" s="71">
        <v>38</v>
      </c>
      <c r="AJ55" s="71">
        <v>74</v>
      </c>
      <c r="AK55" s="212"/>
      <c r="AL55" s="44" t="s">
        <v>91</v>
      </c>
      <c r="AM55" s="71">
        <v>298</v>
      </c>
      <c r="AN55" s="71">
        <v>5192</v>
      </c>
      <c r="AO55" s="71">
        <v>833</v>
      </c>
      <c r="AP55" s="71">
        <v>409</v>
      </c>
      <c r="AQ55" s="71">
        <v>50</v>
      </c>
      <c r="AR55" s="71">
        <v>141</v>
      </c>
      <c r="AS55" s="71">
        <v>397</v>
      </c>
      <c r="AT55" s="71">
        <v>442</v>
      </c>
      <c r="AU55" s="71">
        <v>360</v>
      </c>
      <c r="AV55" s="212"/>
      <c r="AW55" s="44" t="s">
        <v>91</v>
      </c>
      <c r="AX55" s="149">
        <v>716</v>
      </c>
      <c r="AY55" s="71">
        <v>388</v>
      </c>
      <c r="AZ55" s="71">
        <v>143</v>
      </c>
      <c r="BA55" s="152">
        <v>215</v>
      </c>
      <c r="BB55" s="32">
        <v>96</v>
      </c>
      <c r="BC55" s="149">
        <v>931</v>
      </c>
      <c r="BD55" s="149">
        <v>484</v>
      </c>
      <c r="BE55" s="212"/>
      <c r="BF55" s="44" t="s">
        <v>91</v>
      </c>
      <c r="BG55" s="71">
        <v>1285</v>
      </c>
      <c r="BH55" s="71">
        <v>979</v>
      </c>
      <c r="BI55" s="71">
        <v>694</v>
      </c>
      <c r="BJ55" s="71">
        <v>535</v>
      </c>
      <c r="BK55" s="71">
        <v>486</v>
      </c>
      <c r="BL55" s="71">
        <v>1035</v>
      </c>
      <c r="BM55" s="71">
        <v>657</v>
      </c>
      <c r="BN55" s="71">
        <v>462</v>
      </c>
      <c r="BO55" s="71">
        <v>593</v>
      </c>
      <c r="BP55" s="71">
        <v>103</v>
      </c>
      <c r="BQ55" s="71">
        <v>67</v>
      </c>
      <c r="BR55" s="71">
        <v>209</v>
      </c>
      <c r="BS55" s="71">
        <v>74</v>
      </c>
      <c r="BT55" s="71">
        <v>276</v>
      </c>
      <c r="BV55" s="80" t="s">
        <v>108</v>
      </c>
      <c r="BW55" s="80" t="s">
        <v>2593</v>
      </c>
      <c r="BX55" s="78">
        <v>15067</v>
      </c>
    </row>
    <row r="56" spans="1:76">
      <c r="A56" s="212"/>
      <c r="B56" s="66" t="s">
        <v>73</v>
      </c>
      <c r="C56" s="68">
        <v>6431</v>
      </c>
      <c r="D56" s="68">
        <v>3352</v>
      </c>
      <c r="E56" s="68">
        <v>5751</v>
      </c>
      <c r="F56" s="68">
        <v>3094</v>
      </c>
      <c r="G56" s="68">
        <v>5101</v>
      </c>
      <c r="H56" s="68">
        <v>2764</v>
      </c>
      <c r="I56" s="68">
        <v>5899</v>
      </c>
      <c r="J56" s="68">
        <v>3164</v>
      </c>
      <c r="K56" s="68">
        <v>23182</v>
      </c>
      <c r="L56" s="68">
        <v>12374</v>
      </c>
      <c r="M56" s="212"/>
      <c r="N56" s="66" t="s">
        <v>73</v>
      </c>
      <c r="O56" s="68">
        <v>497</v>
      </c>
      <c r="P56" s="68">
        <v>234</v>
      </c>
      <c r="Q56" s="68">
        <v>278</v>
      </c>
      <c r="R56" s="68">
        <v>144</v>
      </c>
      <c r="S56" s="68">
        <v>292</v>
      </c>
      <c r="T56" s="68">
        <v>145</v>
      </c>
      <c r="U56" s="68">
        <v>543</v>
      </c>
      <c r="V56" s="68">
        <v>317</v>
      </c>
      <c r="W56" s="68">
        <v>1610</v>
      </c>
      <c r="X56" s="68">
        <v>840</v>
      </c>
      <c r="Y56" s="212"/>
      <c r="Z56" s="66" t="s">
        <v>73</v>
      </c>
      <c r="AA56" s="68">
        <v>192</v>
      </c>
      <c r="AB56" s="68">
        <v>182</v>
      </c>
      <c r="AC56" s="68">
        <v>180</v>
      </c>
      <c r="AD56" s="68">
        <v>190</v>
      </c>
      <c r="AE56" s="68">
        <v>744</v>
      </c>
      <c r="AF56" s="68">
        <v>770</v>
      </c>
      <c r="AG56" s="68">
        <v>690</v>
      </c>
      <c r="AH56" s="68">
        <v>445</v>
      </c>
      <c r="AI56" s="68">
        <v>49</v>
      </c>
      <c r="AJ56" s="68">
        <v>162</v>
      </c>
      <c r="AK56" s="212"/>
      <c r="AL56" s="66" t="s">
        <v>73</v>
      </c>
      <c r="AM56" s="68">
        <v>298</v>
      </c>
      <c r="AN56" s="68">
        <v>8480</v>
      </c>
      <c r="AO56" s="68">
        <v>2448</v>
      </c>
      <c r="AP56" s="68">
        <v>958</v>
      </c>
      <c r="AQ56" s="68">
        <v>110</v>
      </c>
      <c r="AR56" s="68">
        <v>266</v>
      </c>
      <c r="AS56" s="68">
        <v>793</v>
      </c>
      <c r="AT56" s="68">
        <v>781</v>
      </c>
      <c r="AU56" s="68">
        <v>680</v>
      </c>
      <c r="AV56" s="212"/>
      <c r="AW56" s="66" t="s">
        <v>73</v>
      </c>
      <c r="AX56" s="68">
        <v>1345</v>
      </c>
      <c r="AY56" s="68">
        <v>634</v>
      </c>
      <c r="AZ56" s="68">
        <v>204</v>
      </c>
      <c r="BA56" s="68">
        <v>288</v>
      </c>
      <c r="BB56" s="68">
        <v>132</v>
      </c>
      <c r="BC56" s="68">
        <v>1633</v>
      </c>
      <c r="BD56" s="68">
        <v>766</v>
      </c>
      <c r="BE56" s="212"/>
      <c r="BF56" s="66" t="s">
        <v>73</v>
      </c>
      <c r="BG56" s="68">
        <v>1442</v>
      </c>
      <c r="BH56" s="68">
        <v>1567</v>
      </c>
      <c r="BI56" s="68">
        <v>1002</v>
      </c>
      <c r="BJ56" s="68">
        <v>757</v>
      </c>
      <c r="BK56" s="68">
        <v>696</v>
      </c>
      <c r="BL56" s="68">
        <v>1285</v>
      </c>
      <c r="BM56" s="68">
        <v>783</v>
      </c>
      <c r="BN56" s="68">
        <v>566</v>
      </c>
      <c r="BO56" s="68">
        <v>863</v>
      </c>
      <c r="BP56" s="68">
        <v>135</v>
      </c>
      <c r="BQ56" s="68">
        <v>71</v>
      </c>
      <c r="BR56" s="68">
        <v>232</v>
      </c>
      <c r="BS56" s="68">
        <v>94</v>
      </c>
      <c r="BT56" s="68">
        <v>307</v>
      </c>
      <c r="BV56" s="80" t="s">
        <v>108</v>
      </c>
      <c r="BW56" s="80" t="s">
        <v>2594</v>
      </c>
      <c r="BX56" s="78">
        <v>28984</v>
      </c>
    </row>
    <row r="57" spans="1:76" ht="14.45" customHeight="1">
      <c r="A57" s="212" t="s">
        <v>109</v>
      </c>
      <c r="B57" s="44" t="s">
        <v>90</v>
      </c>
      <c r="C57" s="71">
        <v>926</v>
      </c>
      <c r="D57" s="71">
        <v>509</v>
      </c>
      <c r="E57" s="71">
        <v>773</v>
      </c>
      <c r="F57" s="71">
        <v>394</v>
      </c>
      <c r="G57" s="71">
        <v>698</v>
      </c>
      <c r="H57" s="71">
        <v>384</v>
      </c>
      <c r="I57" s="71">
        <v>925</v>
      </c>
      <c r="J57" s="71">
        <v>500</v>
      </c>
      <c r="K57" s="149">
        <v>3322</v>
      </c>
      <c r="L57" s="149">
        <v>1787</v>
      </c>
      <c r="M57" s="212" t="s">
        <v>109</v>
      </c>
      <c r="N57" s="44" t="s">
        <v>90</v>
      </c>
      <c r="O57" s="71">
        <v>43</v>
      </c>
      <c r="P57" s="71">
        <v>24</v>
      </c>
      <c r="Q57" s="71">
        <v>25</v>
      </c>
      <c r="R57" s="71">
        <v>16</v>
      </c>
      <c r="S57" s="71">
        <v>41</v>
      </c>
      <c r="T57" s="71">
        <v>27</v>
      </c>
      <c r="U57" s="71">
        <v>84</v>
      </c>
      <c r="V57" s="71">
        <v>52</v>
      </c>
      <c r="W57" s="149">
        <v>193</v>
      </c>
      <c r="X57" s="149">
        <v>119</v>
      </c>
      <c r="Y57" s="212" t="s">
        <v>109</v>
      </c>
      <c r="Z57" s="44" t="s">
        <v>90</v>
      </c>
      <c r="AA57" s="31">
        <v>30</v>
      </c>
      <c r="AB57" s="31">
        <v>29</v>
      </c>
      <c r="AC57" s="31">
        <v>28</v>
      </c>
      <c r="AD57" s="31">
        <v>30</v>
      </c>
      <c r="AE57" s="149">
        <v>117</v>
      </c>
      <c r="AF57" s="125">
        <v>114</v>
      </c>
      <c r="AG57" s="71">
        <v>112</v>
      </c>
      <c r="AH57" s="71">
        <v>46</v>
      </c>
      <c r="AI57" s="71">
        <v>2</v>
      </c>
      <c r="AJ57" s="71">
        <v>28</v>
      </c>
      <c r="AK57" s="212" t="s">
        <v>109</v>
      </c>
      <c r="AL57" s="44" t="s">
        <v>90</v>
      </c>
      <c r="AM57" s="71">
        <v>3</v>
      </c>
      <c r="AN57" s="71">
        <v>1248</v>
      </c>
      <c r="AO57" s="71">
        <v>322</v>
      </c>
      <c r="AP57" s="71">
        <v>44</v>
      </c>
      <c r="AQ57" s="71">
        <v>18</v>
      </c>
      <c r="AR57" s="71">
        <v>33</v>
      </c>
      <c r="AS57" s="71">
        <v>125</v>
      </c>
      <c r="AT57" s="71">
        <v>102</v>
      </c>
      <c r="AU57" s="71">
        <v>99</v>
      </c>
      <c r="AV57" s="212" t="s">
        <v>109</v>
      </c>
      <c r="AW57" s="44" t="s">
        <v>90</v>
      </c>
      <c r="AX57" s="149">
        <v>201</v>
      </c>
      <c r="AY57" s="71">
        <v>70</v>
      </c>
      <c r="AZ57" s="71">
        <v>11</v>
      </c>
      <c r="BA57" s="152">
        <v>23</v>
      </c>
      <c r="BB57" s="32">
        <v>16</v>
      </c>
      <c r="BC57" s="149">
        <v>224</v>
      </c>
      <c r="BD57" s="149">
        <v>86</v>
      </c>
      <c r="BE57" s="212" t="s">
        <v>109</v>
      </c>
      <c r="BF57" s="44" t="s">
        <v>90</v>
      </c>
      <c r="BG57" s="71">
        <v>44</v>
      </c>
      <c r="BH57" s="71">
        <v>93</v>
      </c>
      <c r="BI57" s="71">
        <v>82</v>
      </c>
      <c r="BJ57" s="71">
        <v>87</v>
      </c>
      <c r="BK57" s="71">
        <v>97</v>
      </c>
      <c r="BL57" s="71">
        <v>97</v>
      </c>
      <c r="BM57" s="71">
        <v>91</v>
      </c>
      <c r="BN57" s="71">
        <v>71</v>
      </c>
      <c r="BO57" s="71">
        <v>90</v>
      </c>
      <c r="BP57" s="71">
        <v>6</v>
      </c>
      <c r="BQ57" s="71">
        <v>0</v>
      </c>
      <c r="BR57" s="71">
        <v>0</v>
      </c>
      <c r="BS57" s="71">
        <v>55</v>
      </c>
      <c r="BT57" s="71">
        <v>152</v>
      </c>
      <c r="BV57" s="80" t="s">
        <v>109</v>
      </c>
      <c r="BW57" s="80" t="s">
        <v>2616</v>
      </c>
      <c r="BX57" s="78">
        <v>3731</v>
      </c>
    </row>
    <row r="58" spans="1:76">
      <c r="A58" s="212"/>
      <c r="B58" s="44" t="s">
        <v>91</v>
      </c>
      <c r="C58" s="71">
        <v>597</v>
      </c>
      <c r="D58" s="71">
        <v>309</v>
      </c>
      <c r="E58" s="71">
        <v>567</v>
      </c>
      <c r="F58" s="71">
        <v>292</v>
      </c>
      <c r="G58" s="71">
        <v>521</v>
      </c>
      <c r="H58" s="71">
        <v>272</v>
      </c>
      <c r="I58" s="71">
        <v>620</v>
      </c>
      <c r="J58" s="71">
        <v>314</v>
      </c>
      <c r="K58" s="149">
        <v>2305</v>
      </c>
      <c r="L58" s="149">
        <v>1187</v>
      </c>
      <c r="M58" s="212"/>
      <c r="N58" s="44" t="s">
        <v>91</v>
      </c>
      <c r="O58" s="71">
        <v>37</v>
      </c>
      <c r="P58" s="71">
        <v>18</v>
      </c>
      <c r="Q58" s="71">
        <v>37</v>
      </c>
      <c r="R58" s="71">
        <v>13</v>
      </c>
      <c r="S58" s="71">
        <v>23</v>
      </c>
      <c r="T58" s="71">
        <v>11</v>
      </c>
      <c r="U58" s="71">
        <v>35</v>
      </c>
      <c r="V58" s="71">
        <v>18</v>
      </c>
      <c r="W58" s="149">
        <v>132</v>
      </c>
      <c r="X58" s="149">
        <v>60</v>
      </c>
      <c r="Y58" s="212"/>
      <c r="Z58" s="44" t="s">
        <v>91</v>
      </c>
      <c r="AA58" s="31">
        <v>18</v>
      </c>
      <c r="AB58" s="31">
        <v>17</v>
      </c>
      <c r="AC58" s="31">
        <v>17</v>
      </c>
      <c r="AD58" s="31">
        <v>17</v>
      </c>
      <c r="AE58" s="149">
        <v>69</v>
      </c>
      <c r="AF58" s="125">
        <v>70</v>
      </c>
      <c r="AG58" s="71">
        <v>68</v>
      </c>
      <c r="AH58" s="71">
        <v>66</v>
      </c>
      <c r="AI58" s="71">
        <v>0</v>
      </c>
      <c r="AJ58" s="71">
        <v>13</v>
      </c>
      <c r="AK58" s="212"/>
      <c r="AL58" s="44" t="s">
        <v>91</v>
      </c>
      <c r="AM58" s="71">
        <v>0</v>
      </c>
      <c r="AN58" s="71">
        <v>813</v>
      </c>
      <c r="AO58" s="71">
        <v>230</v>
      </c>
      <c r="AP58" s="71">
        <v>26</v>
      </c>
      <c r="AQ58" s="71">
        <v>0</v>
      </c>
      <c r="AR58" s="71">
        <v>27</v>
      </c>
      <c r="AS58" s="71">
        <v>71</v>
      </c>
      <c r="AT58" s="71">
        <v>65</v>
      </c>
      <c r="AU58" s="71">
        <v>63</v>
      </c>
      <c r="AV58" s="212"/>
      <c r="AW58" s="44" t="s">
        <v>91</v>
      </c>
      <c r="AX58" s="149">
        <v>137</v>
      </c>
      <c r="AY58" s="71">
        <v>65</v>
      </c>
      <c r="AZ58" s="71">
        <v>21</v>
      </c>
      <c r="BA58" s="152">
        <v>14</v>
      </c>
      <c r="BB58" s="32">
        <v>4</v>
      </c>
      <c r="BC58" s="149">
        <v>151</v>
      </c>
      <c r="BD58" s="149">
        <v>69</v>
      </c>
      <c r="BE58" s="212"/>
      <c r="BF58" s="44" t="s">
        <v>91</v>
      </c>
      <c r="BG58" s="71">
        <v>25</v>
      </c>
      <c r="BH58" s="71">
        <v>29</v>
      </c>
      <c r="BI58" s="71">
        <v>20</v>
      </c>
      <c r="BJ58" s="71">
        <v>23</v>
      </c>
      <c r="BK58" s="71">
        <v>14</v>
      </c>
      <c r="BL58" s="71">
        <v>27</v>
      </c>
      <c r="BM58" s="71">
        <v>17</v>
      </c>
      <c r="BN58" s="71">
        <v>17</v>
      </c>
      <c r="BO58" s="71">
        <v>19</v>
      </c>
      <c r="BP58" s="71">
        <v>8</v>
      </c>
      <c r="BQ58" s="71">
        <v>4</v>
      </c>
      <c r="BR58" s="71">
        <v>4</v>
      </c>
      <c r="BS58" s="71">
        <v>4</v>
      </c>
      <c r="BT58" s="71">
        <v>97</v>
      </c>
      <c r="BV58" s="80" t="s">
        <v>109</v>
      </c>
      <c r="BW58" s="80" t="s">
        <v>2617</v>
      </c>
      <c r="BX58" s="78">
        <v>2420</v>
      </c>
    </row>
    <row r="59" spans="1:76">
      <c r="A59" s="212"/>
      <c r="B59" s="66" t="s">
        <v>73</v>
      </c>
      <c r="C59" s="68">
        <v>1523</v>
      </c>
      <c r="D59" s="68">
        <v>818</v>
      </c>
      <c r="E59" s="68">
        <v>1340</v>
      </c>
      <c r="F59" s="68">
        <v>686</v>
      </c>
      <c r="G59" s="68">
        <v>1219</v>
      </c>
      <c r="H59" s="68">
        <v>656</v>
      </c>
      <c r="I59" s="68">
        <v>1545</v>
      </c>
      <c r="J59" s="68">
        <v>814</v>
      </c>
      <c r="K59" s="68">
        <v>5627</v>
      </c>
      <c r="L59" s="68">
        <v>2974</v>
      </c>
      <c r="M59" s="212"/>
      <c r="N59" s="66" t="s">
        <v>73</v>
      </c>
      <c r="O59" s="68">
        <v>80</v>
      </c>
      <c r="P59" s="68">
        <v>42</v>
      </c>
      <c r="Q59" s="68">
        <v>62</v>
      </c>
      <c r="R59" s="68">
        <v>29</v>
      </c>
      <c r="S59" s="68">
        <v>64</v>
      </c>
      <c r="T59" s="68">
        <v>38</v>
      </c>
      <c r="U59" s="68">
        <v>119</v>
      </c>
      <c r="V59" s="68">
        <v>70</v>
      </c>
      <c r="W59" s="68">
        <v>325</v>
      </c>
      <c r="X59" s="68">
        <v>179</v>
      </c>
      <c r="Y59" s="212"/>
      <c r="Z59" s="66" t="s">
        <v>73</v>
      </c>
      <c r="AA59" s="68">
        <v>48</v>
      </c>
      <c r="AB59" s="68">
        <v>46</v>
      </c>
      <c r="AC59" s="68">
        <v>45</v>
      </c>
      <c r="AD59" s="68">
        <v>47</v>
      </c>
      <c r="AE59" s="68">
        <v>186</v>
      </c>
      <c r="AF59" s="68">
        <v>184</v>
      </c>
      <c r="AG59" s="68">
        <v>180</v>
      </c>
      <c r="AH59" s="68">
        <v>112</v>
      </c>
      <c r="AI59" s="68">
        <v>2</v>
      </c>
      <c r="AJ59" s="68">
        <v>41</v>
      </c>
      <c r="AK59" s="212"/>
      <c r="AL59" s="66" t="s">
        <v>73</v>
      </c>
      <c r="AM59" s="68">
        <v>3</v>
      </c>
      <c r="AN59" s="68">
        <v>2061</v>
      </c>
      <c r="AO59" s="68">
        <v>552</v>
      </c>
      <c r="AP59" s="68">
        <v>70</v>
      </c>
      <c r="AQ59" s="68">
        <v>18</v>
      </c>
      <c r="AR59" s="68">
        <v>60</v>
      </c>
      <c r="AS59" s="68">
        <v>196</v>
      </c>
      <c r="AT59" s="68">
        <v>167</v>
      </c>
      <c r="AU59" s="68">
        <v>162</v>
      </c>
      <c r="AV59" s="212"/>
      <c r="AW59" s="66" t="s">
        <v>73</v>
      </c>
      <c r="AX59" s="68">
        <v>338</v>
      </c>
      <c r="AY59" s="68">
        <v>135</v>
      </c>
      <c r="AZ59" s="68">
        <v>32</v>
      </c>
      <c r="BA59" s="68">
        <v>37</v>
      </c>
      <c r="BB59" s="68">
        <v>20</v>
      </c>
      <c r="BC59" s="68">
        <v>375</v>
      </c>
      <c r="BD59" s="68">
        <v>155</v>
      </c>
      <c r="BE59" s="212"/>
      <c r="BF59" s="66" t="s">
        <v>73</v>
      </c>
      <c r="BG59" s="68">
        <v>69</v>
      </c>
      <c r="BH59" s="68">
        <v>122</v>
      </c>
      <c r="BI59" s="68">
        <v>102</v>
      </c>
      <c r="BJ59" s="68">
        <v>110</v>
      </c>
      <c r="BK59" s="68">
        <v>111</v>
      </c>
      <c r="BL59" s="68">
        <v>124</v>
      </c>
      <c r="BM59" s="68">
        <v>108</v>
      </c>
      <c r="BN59" s="68">
        <v>88</v>
      </c>
      <c r="BO59" s="68">
        <v>109</v>
      </c>
      <c r="BP59" s="68">
        <v>14</v>
      </c>
      <c r="BQ59" s="68">
        <v>4</v>
      </c>
      <c r="BR59" s="68">
        <v>4</v>
      </c>
      <c r="BS59" s="68">
        <v>59</v>
      </c>
      <c r="BT59" s="68">
        <v>249</v>
      </c>
      <c r="BV59" s="80" t="s">
        <v>109</v>
      </c>
      <c r="BW59" s="80" t="s">
        <v>2618</v>
      </c>
      <c r="BX59" s="78">
        <v>6151</v>
      </c>
    </row>
    <row r="60" spans="1:76" ht="14.45" customHeight="1">
      <c r="A60" s="212" t="s">
        <v>110</v>
      </c>
      <c r="B60" s="44" t="s">
        <v>90</v>
      </c>
      <c r="C60" s="71">
        <v>2930</v>
      </c>
      <c r="D60" s="71">
        <v>1549</v>
      </c>
      <c r="E60" s="71">
        <v>2497</v>
      </c>
      <c r="F60" s="71">
        <v>1303</v>
      </c>
      <c r="G60" s="71">
        <v>2023</v>
      </c>
      <c r="H60" s="71">
        <v>1082</v>
      </c>
      <c r="I60" s="71">
        <v>2119</v>
      </c>
      <c r="J60" s="71">
        <v>1139</v>
      </c>
      <c r="K60" s="149">
        <v>9569</v>
      </c>
      <c r="L60" s="149">
        <v>5073</v>
      </c>
      <c r="M60" s="212" t="s">
        <v>110</v>
      </c>
      <c r="N60" s="44" t="s">
        <v>90</v>
      </c>
      <c r="O60" s="71">
        <v>242</v>
      </c>
      <c r="P60" s="71">
        <v>104</v>
      </c>
      <c r="Q60" s="71">
        <v>109</v>
      </c>
      <c r="R60" s="71">
        <v>50</v>
      </c>
      <c r="S60" s="71">
        <v>156</v>
      </c>
      <c r="T60" s="71">
        <v>75</v>
      </c>
      <c r="U60" s="71">
        <v>213</v>
      </c>
      <c r="V60" s="71">
        <v>122</v>
      </c>
      <c r="W60" s="149">
        <v>720</v>
      </c>
      <c r="X60" s="149">
        <v>351</v>
      </c>
      <c r="Y60" s="212" t="s">
        <v>110</v>
      </c>
      <c r="Z60" s="44" t="s">
        <v>90</v>
      </c>
      <c r="AA60" s="31">
        <v>91</v>
      </c>
      <c r="AB60" s="31">
        <v>89</v>
      </c>
      <c r="AC60" s="31">
        <v>85</v>
      </c>
      <c r="AD60" s="31">
        <v>87</v>
      </c>
      <c r="AE60" s="149">
        <v>352</v>
      </c>
      <c r="AF60" s="125">
        <v>351</v>
      </c>
      <c r="AG60" s="71">
        <v>305</v>
      </c>
      <c r="AH60" s="71">
        <v>126</v>
      </c>
      <c r="AI60" s="71">
        <v>12</v>
      </c>
      <c r="AJ60" s="71">
        <v>88</v>
      </c>
      <c r="AK60" s="212" t="s">
        <v>110</v>
      </c>
      <c r="AL60" s="44" t="s">
        <v>90</v>
      </c>
      <c r="AM60" s="71">
        <v>60</v>
      </c>
      <c r="AN60" s="71">
        <v>2197</v>
      </c>
      <c r="AO60" s="71">
        <v>1314</v>
      </c>
      <c r="AP60" s="71">
        <v>648</v>
      </c>
      <c r="AQ60" s="71">
        <v>84</v>
      </c>
      <c r="AR60" s="71">
        <v>91</v>
      </c>
      <c r="AS60" s="71">
        <v>351</v>
      </c>
      <c r="AT60" s="71">
        <v>292</v>
      </c>
      <c r="AU60" s="71">
        <v>277</v>
      </c>
      <c r="AV60" s="212" t="s">
        <v>110</v>
      </c>
      <c r="AW60" s="44" t="s">
        <v>90</v>
      </c>
      <c r="AX60" s="149">
        <v>554</v>
      </c>
      <c r="AY60" s="71">
        <v>274</v>
      </c>
      <c r="AZ60" s="71">
        <v>39</v>
      </c>
      <c r="BA60" s="152">
        <v>49</v>
      </c>
      <c r="BB60" s="32">
        <v>28</v>
      </c>
      <c r="BC60" s="149">
        <v>603</v>
      </c>
      <c r="BD60" s="149">
        <v>302</v>
      </c>
      <c r="BE60" s="212" t="s">
        <v>110</v>
      </c>
      <c r="BF60" s="44" t="s">
        <v>90</v>
      </c>
      <c r="BG60" s="71">
        <v>277</v>
      </c>
      <c r="BH60" s="71">
        <v>593</v>
      </c>
      <c r="BI60" s="71">
        <v>444</v>
      </c>
      <c r="BJ60" s="71">
        <v>290</v>
      </c>
      <c r="BK60" s="71">
        <v>487</v>
      </c>
      <c r="BL60" s="71">
        <v>626</v>
      </c>
      <c r="BM60" s="71">
        <v>387</v>
      </c>
      <c r="BN60" s="71">
        <v>124</v>
      </c>
      <c r="BO60" s="71">
        <v>414</v>
      </c>
      <c r="BP60" s="71">
        <v>15</v>
      </c>
      <c r="BQ60" s="71">
        <v>0</v>
      </c>
      <c r="BR60" s="71">
        <v>17</v>
      </c>
      <c r="BS60" s="71">
        <v>12</v>
      </c>
      <c r="BT60" s="71">
        <v>63</v>
      </c>
      <c r="BV60" s="80" t="s">
        <v>110</v>
      </c>
      <c r="BW60" s="80" t="s">
        <v>2628</v>
      </c>
      <c r="BX60" s="78">
        <v>11408</v>
      </c>
    </row>
    <row r="61" spans="1:76">
      <c r="A61" s="212"/>
      <c r="B61" s="44" t="s">
        <v>91</v>
      </c>
      <c r="C61" s="71">
        <v>1678</v>
      </c>
      <c r="D61" s="71">
        <v>836</v>
      </c>
      <c r="E61" s="71">
        <v>1467</v>
      </c>
      <c r="F61" s="71">
        <v>746</v>
      </c>
      <c r="G61" s="71">
        <v>1323</v>
      </c>
      <c r="H61" s="71">
        <v>681</v>
      </c>
      <c r="I61" s="71">
        <v>1453</v>
      </c>
      <c r="J61" s="71">
        <v>767</v>
      </c>
      <c r="K61" s="149">
        <v>5921</v>
      </c>
      <c r="L61" s="149">
        <v>3030</v>
      </c>
      <c r="M61" s="212"/>
      <c r="N61" s="44" t="s">
        <v>91</v>
      </c>
      <c r="O61" s="71">
        <v>65</v>
      </c>
      <c r="P61" s="71">
        <v>23</v>
      </c>
      <c r="Q61" s="71">
        <v>38</v>
      </c>
      <c r="R61" s="71">
        <v>17</v>
      </c>
      <c r="S61" s="71">
        <v>41</v>
      </c>
      <c r="T61" s="71">
        <v>17</v>
      </c>
      <c r="U61" s="71">
        <v>100</v>
      </c>
      <c r="V61" s="71">
        <v>58</v>
      </c>
      <c r="W61" s="149">
        <v>244</v>
      </c>
      <c r="X61" s="149">
        <v>115</v>
      </c>
      <c r="Y61" s="212"/>
      <c r="Z61" s="44" t="s">
        <v>91</v>
      </c>
      <c r="AA61" s="31">
        <v>50</v>
      </c>
      <c r="AB61" s="31">
        <v>48</v>
      </c>
      <c r="AC61" s="31">
        <v>44</v>
      </c>
      <c r="AD61" s="31">
        <v>48</v>
      </c>
      <c r="AE61" s="149">
        <v>190</v>
      </c>
      <c r="AF61" s="125">
        <v>186</v>
      </c>
      <c r="AG61" s="71">
        <v>176</v>
      </c>
      <c r="AH61" s="71">
        <v>148</v>
      </c>
      <c r="AI61" s="71">
        <v>11</v>
      </c>
      <c r="AJ61" s="71">
        <v>39</v>
      </c>
      <c r="AK61" s="212"/>
      <c r="AL61" s="44" t="s">
        <v>91</v>
      </c>
      <c r="AM61" s="71">
        <v>51</v>
      </c>
      <c r="AN61" s="71">
        <v>1133</v>
      </c>
      <c r="AO61" s="71">
        <v>967</v>
      </c>
      <c r="AP61" s="71">
        <v>495</v>
      </c>
      <c r="AQ61" s="71">
        <v>26</v>
      </c>
      <c r="AR61" s="71">
        <v>46</v>
      </c>
      <c r="AS61" s="71">
        <v>197</v>
      </c>
      <c r="AT61" s="71">
        <v>178</v>
      </c>
      <c r="AU61" s="71">
        <v>174</v>
      </c>
      <c r="AV61" s="212"/>
      <c r="AW61" s="44" t="s">
        <v>91</v>
      </c>
      <c r="AX61" s="149">
        <v>316</v>
      </c>
      <c r="AY61" s="71">
        <v>176</v>
      </c>
      <c r="AZ61" s="71">
        <v>35</v>
      </c>
      <c r="BA61" s="152">
        <v>36</v>
      </c>
      <c r="BB61" s="32">
        <v>17</v>
      </c>
      <c r="BC61" s="149">
        <v>352</v>
      </c>
      <c r="BD61" s="149">
        <v>193</v>
      </c>
      <c r="BE61" s="212"/>
      <c r="BF61" s="44" t="s">
        <v>91</v>
      </c>
      <c r="BG61" s="71">
        <v>124</v>
      </c>
      <c r="BH61" s="71">
        <v>1168</v>
      </c>
      <c r="BI61" s="71">
        <v>123</v>
      </c>
      <c r="BJ61" s="71">
        <v>246</v>
      </c>
      <c r="BK61" s="71">
        <v>127</v>
      </c>
      <c r="BL61" s="71">
        <v>532</v>
      </c>
      <c r="BM61" s="71">
        <v>344</v>
      </c>
      <c r="BN61" s="71">
        <v>120</v>
      </c>
      <c r="BO61" s="71">
        <v>423</v>
      </c>
      <c r="BP61" s="71">
        <v>1</v>
      </c>
      <c r="BQ61" s="71">
        <v>2</v>
      </c>
      <c r="BR61" s="71">
        <v>1</v>
      </c>
      <c r="BS61" s="71">
        <v>4</v>
      </c>
      <c r="BT61" s="71">
        <v>97</v>
      </c>
      <c r="BV61" s="80" t="s">
        <v>110</v>
      </c>
      <c r="BW61" s="80" t="s">
        <v>2629</v>
      </c>
      <c r="BX61" s="78">
        <v>7328</v>
      </c>
    </row>
    <row r="62" spans="1:76">
      <c r="A62" s="212"/>
      <c r="B62" s="66" t="s">
        <v>73</v>
      </c>
      <c r="C62" s="68">
        <v>4608</v>
      </c>
      <c r="D62" s="68">
        <v>2385</v>
      </c>
      <c r="E62" s="68">
        <v>3964</v>
      </c>
      <c r="F62" s="68">
        <v>2049</v>
      </c>
      <c r="G62" s="68">
        <v>3346</v>
      </c>
      <c r="H62" s="68">
        <v>1763</v>
      </c>
      <c r="I62" s="68">
        <v>3572</v>
      </c>
      <c r="J62" s="68">
        <v>1906</v>
      </c>
      <c r="K62" s="68">
        <v>15490</v>
      </c>
      <c r="L62" s="68">
        <v>8103</v>
      </c>
      <c r="M62" s="212"/>
      <c r="N62" s="66" t="s">
        <v>73</v>
      </c>
      <c r="O62" s="68">
        <v>307</v>
      </c>
      <c r="P62" s="68">
        <v>127</v>
      </c>
      <c r="Q62" s="68">
        <v>147</v>
      </c>
      <c r="R62" s="68">
        <v>67</v>
      </c>
      <c r="S62" s="68">
        <v>197</v>
      </c>
      <c r="T62" s="68">
        <v>92</v>
      </c>
      <c r="U62" s="68">
        <v>313</v>
      </c>
      <c r="V62" s="68">
        <v>180</v>
      </c>
      <c r="W62" s="68">
        <v>964</v>
      </c>
      <c r="X62" s="68">
        <v>466</v>
      </c>
      <c r="Y62" s="212"/>
      <c r="Z62" s="66" t="s">
        <v>73</v>
      </c>
      <c r="AA62" s="68">
        <v>141</v>
      </c>
      <c r="AB62" s="68">
        <v>137</v>
      </c>
      <c r="AC62" s="68">
        <v>129</v>
      </c>
      <c r="AD62" s="68">
        <v>135</v>
      </c>
      <c r="AE62" s="68">
        <v>542</v>
      </c>
      <c r="AF62" s="68">
        <v>537</v>
      </c>
      <c r="AG62" s="68">
        <v>481</v>
      </c>
      <c r="AH62" s="68">
        <v>274</v>
      </c>
      <c r="AI62" s="68">
        <v>23</v>
      </c>
      <c r="AJ62" s="68">
        <v>127</v>
      </c>
      <c r="AK62" s="212"/>
      <c r="AL62" s="66" t="s">
        <v>73</v>
      </c>
      <c r="AM62" s="68">
        <v>111</v>
      </c>
      <c r="AN62" s="68">
        <v>3330</v>
      </c>
      <c r="AO62" s="68">
        <v>2281</v>
      </c>
      <c r="AP62" s="68">
        <v>1143</v>
      </c>
      <c r="AQ62" s="68">
        <v>110</v>
      </c>
      <c r="AR62" s="68">
        <v>137</v>
      </c>
      <c r="AS62" s="68">
        <v>548</v>
      </c>
      <c r="AT62" s="68">
        <v>470</v>
      </c>
      <c r="AU62" s="68">
        <v>451</v>
      </c>
      <c r="AV62" s="212"/>
      <c r="AW62" s="66" t="s">
        <v>73</v>
      </c>
      <c r="AX62" s="68">
        <v>870</v>
      </c>
      <c r="AY62" s="68">
        <v>450</v>
      </c>
      <c r="AZ62" s="68">
        <v>74</v>
      </c>
      <c r="BA62" s="68">
        <v>85</v>
      </c>
      <c r="BB62" s="68">
        <v>45</v>
      </c>
      <c r="BC62" s="68">
        <v>955</v>
      </c>
      <c r="BD62" s="68">
        <v>495</v>
      </c>
      <c r="BE62" s="212"/>
      <c r="BF62" s="66" t="s">
        <v>73</v>
      </c>
      <c r="BG62" s="68">
        <v>401</v>
      </c>
      <c r="BH62" s="68">
        <v>1761</v>
      </c>
      <c r="BI62" s="68">
        <v>567</v>
      </c>
      <c r="BJ62" s="68">
        <v>536</v>
      </c>
      <c r="BK62" s="68">
        <v>614</v>
      </c>
      <c r="BL62" s="68">
        <v>1158</v>
      </c>
      <c r="BM62" s="68">
        <v>731</v>
      </c>
      <c r="BN62" s="68">
        <v>244</v>
      </c>
      <c r="BO62" s="68">
        <v>837</v>
      </c>
      <c r="BP62" s="68">
        <v>16</v>
      </c>
      <c r="BQ62" s="68">
        <v>2</v>
      </c>
      <c r="BR62" s="68">
        <v>18</v>
      </c>
      <c r="BS62" s="68">
        <v>16</v>
      </c>
      <c r="BT62" s="68">
        <v>160</v>
      </c>
      <c r="BV62" s="80" t="s">
        <v>110</v>
      </c>
      <c r="BW62" s="80" t="s">
        <v>2630</v>
      </c>
      <c r="BX62" s="78">
        <v>18736</v>
      </c>
    </row>
    <row r="63" spans="1:76" ht="14.45" customHeight="1">
      <c r="A63" s="212" t="s">
        <v>111</v>
      </c>
      <c r="B63" s="44" t="s">
        <v>90</v>
      </c>
      <c r="C63" s="71">
        <v>167</v>
      </c>
      <c r="D63" s="71">
        <v>86</v>
      </c>
      <c r="E63" s="71">
        <v>144</v>
      </c>
      <c r="F63" s="71">
        <v>80</v>
      </c>
      <c r="G63" s="71">
        <v>120</v>
      </c>
      <c r="H63" s="71">
        <v>61</v>
      </c>
      <c r="I63" s="71">
        <v>113</v>
      </c>
      <c r="J63" s="71">
        <v>57</v>
      </c>
      <c r="K63" s="149">
        <v>544</v>
      </c>
      <c r="L63" s="149">
        <v>284</v>
      </c>
      <c r="M63" s="212" t="s">
        <v>111</v>
      </c>
      <c r="N63" s="44" t="s">
        <v>90</v>
      </c>
      <c r="O63" s="71">
        <v>10</v>
      </c>
      <c r="P63" s="71">
        <v>3</v>
      </c>
      <c r="Q63" s="71">
        <v>2</v>
      </c>
      <c r="R63" s="71">
        <v>1</v>
      </c>
      <c r="S63" s="71">
        <v>3</v>
      </c>
      <c r="T63" s="71">
        <v>1</v>
      </c>
      <c r="U63" s="71">
        <v>0</v>
      </c>
      <c r="V63" s="71">
        <v>0</v>
      </c>
      <c r="W63" s="149">
        <v>15</v>
      </c>
      <c r="X63" s="149">
        <v>5</v>
      </c>
      <c r="Y63" s="212" t="s">
        <v>111</v>
      </c>
      <c r="Z63" s="44" t="s">
        <v>90</v>
      </c>
      <c r="AA63" s="31">
        <v>4</v>
      </c>
      <c r="AB63" s="31">
        <v>4</v>
      </c>
      <c r="AC63" s="31">
        <v>4</v>
      </c>
      <c r="AD63" s="31">
        <v>4</v>
      </c>
      <c r="AE63" s="149">
        <v>16</v>
      </c>
      <c r="AF63" s="125">
        <v>16</v>
      </c>
      <c r="AG63" s="71">
        <v>16</v>
      </c>
      <c r="AH63" s="71">
        <v>12</v>
      </c>
      <c r="AI63" s="71">
        <v>0</v>
      </c>
      <c r="AJ63" s="71">
        <v>4</v>
      </c>
      <c r="AK63" s="212" t="s">
        <v>111</v>
      </c>
      <c r="AL63" s="44" t="s">
        <v>90</v>
      </c>
      <c r="AM63" s="71">
        <v>78</v>
      </c>
      <c r="AN63" s="71">
        <v>258</v>
      </c>
      <c r="AO63" s="71">
        <v>0</v>
      </c>
      <c r="AP63" s="71">
        <v>0</v>
      </c>
      <c r="AQ63" s="71">
        <v>0</v>
      </c>
      <c r="AR63" s="71">
        <v>12</v>
      </c>
      <c r="AS63" s="71">
        <v>16</v>
      </c>
      <c r="AT63" s="71">
        <v>12</v>
      </c>
      <c r="AU63" s="71">
        <v>12</v>
      </c>
      <c r="AV63" s="212" t="s">
        <v>111</v>
      </c>
      <c r="AW63" s="44" t="s">
        <v>90</v>
      </c>
      <c r="AX63" s="149">
        <v>34</v>
      </c>
      <c r="AY63" s="71">
        <v>16</v>
      </c>
      <c r="AZ63" s="71">
        <v>3</v>
      </c>
      <c r="BA63" s="152">
        <v>3</v>
      </c>
      <c r="BB63" s="32">
        <v>1</v>
      </c>
      <c r="BC63" s="149">
        <v>37</v>
      </c>
      <c r="BD63" s="149">
        <v>17</v>
      </c>
      <c r="BE63" s="212" t="s">
        <v>111</v>
      </c>
      <c r="BF63" s="44" t="s">
        <v>90</v>
      </c>
      <c r="BG63" s="71">
        <v>43</v>
      </c>
      <c r="BH63" s="71">
        <v>44</v>
      </c>
      <c r="BI63" s="71">
        <v>18</v>
      </c>
      <c r="BJ63" s="71">
        <v>4</v>
      </c>
      <c r="BK63" s="71">
        <v>4</v>
      </c>
      <c r="BL63" s="71">
        <v>69</v>
      </c>
      <c r="BM63" s="71">
        <v>31</v>
      </c>
      <c r="BN63" s="71">
        <v>31</v>
      </c>
      <c r="BO63" s="71">
        <v>4</v>
      </c>
      <c r="BP63" s="71">
        <v>4</v>
      </c>
      <c r="BQ63" s="71">
        <v>0</v>
      </c>
      <c r="BR63" s="71">
        <v>4</v>
      </c>
      <c r="BS63" s="71">
        <v>4</v>
      </c>
      <c r="BT63" s="71">
        <v>8</v>
      </c>
      <c r="BV63" s="80" t="s">
        <v>111</v>
      </c>
      <c r="BW63" s="80" t="s">
        <v>2640</v>
      </c>
      <c r="BX63" s="78">
        <v>594</v>
      </c>
    </row>
    <row r="64" spans="1:76">
      <c r="A64" s="212"/>
      <c r="B64" s="44" t="s">
        <v>91</v>
      </c>
      <c r="C64" s="71">
        <v>333</v>
      </c>
      <c r="D64" s="71">
        <v>182</v>
      </c>
      <c r="E64" s="71">
        <v>233</v>
      </c>
      <c r="F64" s="71">
        <v>135</v>
      </c>
      <c r="G64" s="71">
        <v>207</v>
      </c>
      <c r="H64" s="71">
        <v>97</v>
      </c>
      <c r="I64" s="71">
        <v>259</v>
      </c>
      <c r="J64" s="71">
        <v>130</v>
      </c>
      <c r="K64" s="149">
        <v>1032</v>
      </c>
      <c r="L64" s="149">
        <v>544</v>
      </c>
      <c r="M64" s="212"/>
      <c r="N64" s="44" t="s">
        <v>91</v>
      </c>
      <c r="O64" s="71">
        <v>12</v>
      </c>
      <c r="P64" s="71">
        <v>5</v>
      </c>
      <c r="Q64" s="71">
        <v>5</v>
      </c>
      <c r="R64" s="71">
        <v>3</v>
      </c>
      <c r="S64" s="71">
        <v>2</v>
      </c>
      <c r="T64" s="71">
        <v>0</v>
      </c>
      <c r="U64" s="71">
        <v>33</v>
      </c>
      <c r="V64" s="71">
        <v>21</v>
      </c>
      <c r="W64" s="149">
        <v>52</v>
      </c>
      <c r="X64" s="149">
        <v>29</v>
      </c>
      <c r="Y64" s="212"/>
      <c r="Z64" s="44" t="s">
        <v>91</v>
      </c>
      <c r="AA64" s="31">
        <v>9</v>
      </c>
      <c r="AB64" s="31">
        <v>8</v>
      </c>
      <c r="AC64" s="31">
        <v>7</v>
      </c>
      <c r="AD64" s="31">
        <v>8</v>
      </c>
      <c r="AE64" s="149">
        <v>32</v>
      </c>
      <c r="AF64" s="125">
        <v>32</v>
      </c>
      <c r="AG64" s="71">
        <v>28</v>
      </c>
      <c r="AH64" s="71">
        <v>25</v>
      </c>
      <c r="AI64" s="71">
        <v>0</v>
      </c>
      <c r="AJ64" s="71">
        <v>7</v>
      </c>
      <c r="AK64" s="212"/>
      <c r="AL64" s="44" t="s">
        <v>91</v>
      </c>
      <c r="AM64" s="71">
        <v>112</v>
      </c>
      <c r="AN64" s="71">
        <v>519</v>
      </c>
      <c r="AO64" s="71">
        <v>0</v>
      </c>
      <c r="AP64" s="71">
        <v>0</v>
      </c>
      <c r="AQ64" s="71">
        <v>2</v>
      </c>
      <c r="AR64" s="71">
        <v>19</v>
      </c>
      <c r="AS64" s="71">
        <v>33</v>
      </c>
      <c r="AT64" s="71">
        <v>25</v>
      </c>
      <c r="AU64" s="71">
        <v>21</v>
      </c>
      <c r="AV64" s="212"/>
      <c r="AW64" s="44" t="s">
        <v>91</v>
      </c>
      <c r="AX64" s="149">
        <v>96</v>
      </c>
      <c r="AY64" s="71">
        <v>40</v>
      </c>
      <c r="AZ64" s="71">
        <v>17</v>
      </c>
      <c r="BA64" s="152">
        <v>21</v>
      </c>
      <c r="BB64" s="32">
        <v>9</v>
      </c>
      <c r="BC64" s="149">
        <v>117</v>
      </c>
      <c r="BD64" s="149">
        <v>49</v>
      </c>
      <c r="BE64" s="212"/>
      <c r="BF64" s="44" t="s">
        <v>91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1">
        <v>0</v>
      </c>
      <c r="BT64" s="71">
        <v>0</v>
      </c>
      <c r="BV64" s="80" t="s">
        <v>111</v>
      </c>
      <c r="BW64" s="80" t="s">
        <v>2641</v>
      </c>
      <c r="BX64" s="78">
        <v>1160</v>
      </c>
    </row>
    <row r="65" spans="1:76">
      <c r="A65" s="212"/>
      <c r="B65" s="66" t="s">
        <v>73</v>
      </c>
      <c r="C65" s="68">
        <v>500</v>
      </c>
      <c r="D65" s="68">
        <v>268</v>
      </c>
      <c r="E65" s="68">
        <v>377</v>
      </c>
      <c r="F65" s="68">
        <v>215</v>
      </c>
      <c r="G65" s="68">
        <v>327</v>
      </c>
      <c r="H65" s="68">
        <v>158</v>
      </c>
      <c r="I65" s="68">
        <v>372</v>
      </c>
      <c r="J65" s="68">
        <v>187</v>
      </c>
      <c r="K65" s="68">
        <v>1576</v>
      </c>
      <c r="L65" s="68">
        <v>828</v>
      </c>
      <c r="M65" s="212"/>
      <c r="N65" s="66" t="s">
        <v>73</v>
      </c>
      <c r="O65" s="68">
        <v>22</v>
      </c>
      <c r="P65" s="68">
        <v>8</v>
      </c>
      <c r="Q65" s="68">
        <v>7</v>
      </c>
      <c r="R65" s="68">
        <v>4</v>
      </c>
      <c r="S65" s="68">
        <v>5</v>
      </c>
      <c r="T65" s="68">
        <v>1</v>
      </c>
      <c r="U65" s="68">
        <v>33</v>
      </c>
      <c r="V65" s="68">
        <v>21</v>
      </c>
      <c r="W65" s="68">
        <v>67</v>
      </c>
      <c r="X65" s="68">
        <v>34</v>
      </c>
      <c r="Y65" s="212"/>
      <c r="Z65" s="66" t="s">
        <v>73</v>
      </c>
      <c r="AA65" s="68">
        <v>13</v>
      </c>
      <c r="AB65" s="68">
        <v>12</v>
      </c>
      <c r="AC65" s="68">
        <v>11</v>
      </c>
      <c r="AD65" s="68">
        <v>12</v>
      </c>
      <c r="AE65" s="68">
        <v>48</v>
      </c>
      <c r="AF65" s="68">
        <v>48</v>
      </c>
      <c r="AG65" s="68">
        <v>44</v>
      </c>
      <c r="AH65" s="68">
        <v>37</v>
      </c>
      <c r="AI65" s="68">
        <v>0</v>
      </c>
      <c r="AJ65" s="68">
        <v>11</v>
      </c>
      <c r="AK65" s="212"/>
      <c r="AL65" s="66" t="s">
        <v>73</v>
      </c>
      <c r="AM65" s="68">
        <v>190</v>
      </c>
      <c r="AN65" s="68">
        <v>777</v>
      </c>
      <c r="AO65" s="68">
        <v>0</v>
      </c>
      <c r="AP65" s="68">
        <v>0</v>
      </c>
      <c r="AQ65" s="68">
        <v>2</v>
      </c>
      <c r="AR65" s="68">
        <v>31</v>
      </c>
      <c r="AS65" s="68">
        <v>49</v>
      </c>
      <c r="AT65" s="68">
        <v>37</v>
      </c>
      <c r="AU65" s="68">
        <v>33</v>
      </c>
      <c r="AV65" s="212"/>
      <c r="AW65" s="66" t="s">
        <v>73</v>
      </c>
      <c r="AX65" s="68">
        <v>130</v>
      </c>
      <c r="AY65" s="68">
        <v>56</v>
      </c>
      <c r="AZ65" s="68">
        <v>20</v>
      </c>
      <c r="BA65" s="68">
        <v>24</v>
      </c>
      <c r="BB65" s="68">
        <v>10</v>
      </c>
      <c r="BC65" s="68">
        <v>154</v>
      </c>
      <c r="BD65" s="68">
        <v>66</v>
      </c>
      <c r="BE65" s="212"/>
      <c r="BF65" s="66" t="s">
        <v>73</v>
      </c>
      <c r="BG65" s="68">
        <v>43</v>
      </c>
      <c r="BH65" s="68">
        <v>44</v>
      </c>
      <c r="BI65" s="68">
        <v>18</v>
      </c>
      <c r="BJ65" s="68">
        <v>4</v>
      </c>
      <c r="BK65" s="68">
        <v>4</v>
      </c>
      <c r="BL65" s="68">
        <v>69</v>
      </c>
      <c r="BM65" s="68">
        <v>31</v>
      </c>
      <c r="BN65" s="68">
        <v>31</v>
      </c>
      <c r="BO65" s="68">
        <v>4</v>
      </c>
      <c r="BP65" s="68">
        <v>4</v>
      </c>
      <c r="BQ65" s="68">
        <v>0</v>
      </c>
      <c r="BR65" s="68">
        <v>4</v>
      </c>
      <c r="BS65" s="68">
        <v>4</v>
      </c>
      <c r="BT65" s="68">
        <v>8</v>
      </c>
      <c r="BV65" s="80" t="s">
        <v>111</v>
      </c>
      <c r="BW65" s="80" t="s">
        <v>2642</v>
      </c>
      <c r="BX65" s="78">
        <v>1754</v>
      </c>
    </row>
    <row r="66" spans="1:76" ht="14.45" customHeight="1">
      <c r="A66" s="212" t="s">
        <v>112</v>
      </c>
      <c r="B66" s="44" t="s">
        <v>90</v>
      </c>
      <c r="C66" s="71">
        <v>1215</v>
      </c>
      <c r="D66" s="71">
        <v>632</v>
      </c>
      <c r="E66" s="71">
        <v>956</v>
      </c>
      <c r="F66" s="71">
        <v>481</v>
      </c>
      <c r="G66" s="71">
        <v>888</v>
      </c>
      <c r="H66" s="71">
        <v>462</v>
      </c>
      <c r="I66" s="71">
        <v>883</v>
      </c>
      <c r="J66" s="71">
        <v>452</v>
      </c>
      <c r="K66" s="149">
        <v>3942</v>
      </c>
      <c r="L66" s="149">
        <v>2027</v>
      </c>
      <c r="M66" s="212" t="s">
        <v>112</v>
      </c>
      <c r="N66" s="44" t="s">
        <v>90</v>
      </c>
      <c r="O66" s="71">
        <v>81</v>
      </c>
      <c r="P66" s="71">
        <v>35</v>
      </c>
      <c r="Q66" s="71">
        <v>65</v>
      </c>
      <c r="R66" s="71">
        <v>36</v>
      </c>
      <c r="S66" s="71">
        <v>64</v>
      </c>
      <c r="T66" s="71">
        <v>31</v>
      </c>
      <c r="U66" s="71">
        <v>41</v>
      </c>
      <c r="V66" s="71">
        <v>22</v>
      </c>
      <c r="W66" s="149">
        <v>251</v>
      </c>
      <c r="X66" s="149">
        <v>124</v>
      </c>
      <c r="Y66" s="212" t="s">
        <v>112</v>
      </c>
      <c r="Z66" s="44" t="s">
        <v>90</v>
      </c>
      <c r="AA66" s="31">
        <v>37</v>
      </c>
      <c r="AB66" s="31">
        <v>35</v>
      </c>
      <c r="AC66" s="31">
        <v>35</v>
      </c>
      <c r="AD66" s="31">
        <v>33</v>
      </c>
      <c r="AE66" s="149">
        <v>140</v>
      </c>
      <c r="AF66" s="125">
        <v>135</v>
      </c>
      <c r="AG66" s="71">
        <v>127</v>
      </c>
      <c r="AH66" s="71">
        <v>45</v>
      </c>
      <c r="AI66" s="71">
        <v>17</v>
      </c>
      <c r="AJ66" s="71">
        <v>32</v>
      </c>
      <c r="AK66" s="212" t="s">
        <v>112</v>
      </c>
      <c r="AL66" s="44" t="s">
        <v>90</v>
      </c>
      <c r="AM66" s="71">
        <v>4</v>
      </c>
      <c r="AN66" s="71">
        <v>2043</v>
      </c>
      <c r="AO66" s="71">
        <v>92</v>
      </c>
      <c r="AP66" s="71">
        <v>58</v>
      </c>
      <c r="AQ66" s="71">
        <v>15</v>
      </c>
      <c r="AR66" s="71">
        <v>34</v>
      </c>
      <c r="AS66" s="71">
        <v>138</v>
      </c>
      <c r="AT66" s="71">
        <v>118</v>
      </c>
      <c r="AU66" s="71">
        <v>107</v>
      </c>
      <c r="AV66" s="212" t="s">
        <v>112</v>
      </c>
      <c r="AW66" s="44" t="s">
        <v>90</v>
      </c>
      <c r="AX66" s="149">
        <v>205</v>
      </c>
      <c r="AY66" s="71">
        <v>65</v>
      </c>
      <c r="AZ66" s="71">
        <v>15</v>
      </c>
      <c r="BA66" s="152">
        <v>32</v>
      </c>
      <c r="BB66" s="32">
        <v>22</v>
      </c>
      <c r="BC66" s="149">
        <v>237</v>
      </c>
      <c r="BD66" s="149">
        <v>87</v>
      </c>
      <c r="BE66" s="212" t="s">
        <v>112</v>
      </c>
      <c r="BF66" s="44" t="s">
        <v>90</v>
      </c>
      <c r="BG66" s="71">
        <v>58</v>
      </c>
      <c r="BH66" s="71">
        <v>220</v>
      </c>
      <c r="BI66" s="71">
        <v>58</v>
      </c>
      <c r="BJ66" s="71">
        <v>74</v>
      </c>
      <c r="BK66" s="71">
        <v>135</v>
      </c>
      <c r="BL66" s="71">
        <v>84</v>
      </c>
      <c r="BM66" s="71">
        <v>54</v>
      </c>
      <c r="BN66" s="71">
        <v>51</v>
      </c>
      <c r="BO66" s="71">
        <v>64</v>
      </c>
      <c r="BP66" s="71">
        <v>12</v>
      </c>
      <c r="BQ66" s="71">
        <v>0</v>
      </c>
      <c r="BR66" s="71">
        <v>12</v>
      </c>
      <c r="BS66" s="71">
        <v>2</v>
      </c>
      <c r="BT66" s="71">
        <v>4</v>
      </c>
      <c r="BV66" s="80" t="s">
        <v>112</v>
      </c>
      <c r="BW66" s="80" t="s">
        <v>2658</v>
      </c>
      <c r="BX66" s="78">
        <v>4673</v>
      </c>
    </row>
    <row r="67" spans="1:76">
      <c r="A67" s="212"/>
      <c r="B67" s="44" t="s">
        <v>91</v>
      </c>
      <c r="C67" s="71">
        <v>1160</v>
      </c>
      <c r="D67" s="71">
        <v>605</v>
      </c>
      <c r="E67" s="71">
        <v>1007</v>
      </c>
      <c r="F67" s="71">
        <v>543</v>
      </c>
      <c r="G67" s="71">
        <v>941</v>
      </c>
      <c r="H67" s="71">
        <v>476</v>
      </c>
      <c r="I67" s="71">
        <v>1206</v>
      </c>
      <c r="J67" s="71">
        <v>642</v>
      </c>
      <c r="K67" s="149">
        <v>4314</v>
      </c>
      <c r="L67" s="149">
        <v>2266</v>
      </c>
      <c r="M67" s="212"/>
      <c r="N67" s="44" t="s">
        <v>91</v>
      </c>
      <c r="O67" s="71">
        <v>75</v>
      </c>
      <c r="P67" s="71">
        <v>39</v>
      </c>
      <c r="Q67" s="71">
        <v>65</v>
      </c>
      <c r="R67" s="71">
        <v>36</v>
      </c>
      <c r="S67" s="71">
        <v>41</v>
      </c>
      <c r="T67" s="71">
        <v>20</v>
      </c>
      <c r="U67" s="71">
        <v>69</v>
      </c>
      <c r="V67" s="71">
        <v>33</v>
      </c>
      <c r="W67" s="149">
        <v>250</v>
      </c>
      <c r="X67" s="149">
        <v>128</v>
      </c>
      <c r="Y67" s="212"/>
      <c r="Z67" s="44" t="s">
        <v>91</v>
      </c>
      <c r="AA67" s="31">
        <v>33</v>
      </c>
      <c r="AB67" s="31">
        <v>32</v>
      </c>
      <c r="AC67" s="31">
        <v>32</v>
      </c>
      <c r="AD67" s="31">
        <v>35</v>
      </c>
      <c r="AE67" s="149">
        <v>132</v>
      </c>
      <c r="AF67" s="125">
        <v>131</v>
      </c>
      <c r="AG67" s="71">
        <v>121</v>
      </c>
      <c r="AH67" s="71">
        <v>98</v>
      </c>
      <c r="AI67" s="71">
        <v>5</v>
      </c>
      <c r="AJ67" s="71">
        <v>26</v>
      </c>
      <c r="AK67" s="212"/>
      <c r="AL67" s="44" t="s">
        <v>91</v>
      </c>
      <c r="AM67" s="71">
        <v>177</v>
      </c>
      <c r="AN67" s="71">
        <v>1767</v>
      </c>
      <c r="AO67" s="71">
        <v>223</v>
      </c>
      <c r="AP67" s="71">
        <v>123</v>
      </c>
      <c r="AQ67" s="71">
        <v>51</v>
      </c>
      <c r="AR67" s="71">
        <v>24</v>
      </c>
      <c r="AS67" s="71">
        <v>154</v>
      </c>
      <c r="AT67" s="71">
        <v>128</v>
      </c>
      <c r="AU67" s="71">
        <v>131</v>
      </c>
      <c r="AV67" s="212"/>
      <c r="AW67" s="44" t="s">
        <v>91</v>
      </c>
      <c r="AX67" s="149">
        <v>187</v>
      </c>
      <c r="AY67" s="71">
        <v>75</v>
      </c>
      <c r="AZ67" s="71">
        <v>9</v>
      </c>
      <c r="BA67" s="152">
        <v>55</v>
      </c>
      <c r="BB67" s="32">
        <v>32</v>
      </c>
      <c r="BC67" s="149">
        <v>242</v>
      </c>
      <c r="BD67" s="149">
        <v>107</v>
      </c>
      <c r="BE67" s="212"/>
      <c r="BF67" s="44" t="s">
        <v>91</v>
      </c>
      <c r="BG67" s="71">
        <v>143</v>
      </c>
      <c r="BH67" s="71">
        <v>161</v>
      </c>
      <c r="BI67" s="71">
        <v>43</v>
      </c>
      <c r="BJ67" s="71">
        <v>70</v>
      </c>
      <c r="BK67" s="71">
        <v>69</v>
      </c>
      <c r="BL67" s="71">
        <v>111</v>
      </c>
      <c r="BM67" s="71">
        <v>55</v>
      </c>
      <c r="BN67" s="71">
        <v>11</v>
      </c>
      <c r="BO67" s="71">
        <v>75</v>
      </c>
      <c r="BP67" s="71">
        <v>8</v>
      </c>
      <c r="BQ67" s="71">
        <v>8</v>
      </c>
      <c r="BR67" s="71">
        <v>4</v>
      </c>
      <c r="BS67" s="71">
        <v>4</v>
      </c>
      <c r="BT67" s="71">
        <v>0</v>
      </c>
      <c r="BV67" s="80" t="s">
        <v>112</v>
      </c>
      <c r="BW67" s="80" t="s">
        <v>2659</v>
      </c>
      <c r="BX67" s="78">
        <v>5127</v>
      </c>
    </row>
    <row r="68" spans="1:76">
      <c r="A68" s="212"/>
      <c r="B68" s="66" t="s">
        <v>73</v>
      </c>
      <c r="C68" s="68">
        <v>2375</v>
      </c>
      <c r="D68" s="68">
        <v>1237</v>
      </c>
      <c r="E68" s="68">
        <v>1963</v>
      </c>
      <c r="F68" s="68">
        <v>1024</v>
      </c>
      <c r="G68" s="68">
        <v>1829</v>
      </c>
      <c r="H68" s="68">
        <v>938</v>
      </c>
      <c r="I68" s="68">
        <v>2089</v>
      </c>
      <c r="J68" s="68">
        <v>1094</v>
      </c>
      <c r="K68" s="68">
        <v>8256</v>
      </c>
      <c r="L68" s="68">
        <v>4293</v>
      </c>
      <c r="M68" s="212"/>
      <c r="N68" s="66" t="s">
        <v>73</v>
      </c>
      <c r="O68" s="68">
        <v>156</v>
      </c>
      <c r="P68" s="68">
        <v>74</v>
      </c>
      <c r="Q68" s="68">
        <v>130</v>
      </c>
      <c r="R68" s="68">
        <v>72</v>
      </c>
      <c r="S68" s="68">
        <v>105</v>
      </c>
      <c r="T68" s="68">
        <v>51</v>
      </c>
      <c r="U68" s="68">
        <v>110</v>
      </c>
      <c r="V68" s="68">
        <v>55</v>
      </c>
      <c r="W68" s="68">
        <v>501</v>
      </c>
      <c r="X68" s="68">
        <v>252</v>
      </c>
      <c r="Y68" s="212"/>
      <c r="Z68" s="66" t="s">
        <v>73</v>
      </c>
      <c r="AA68" s="68">
        <v>70</v>
      </c>
      <c r="AB68" s="68">
        <v>67</v>
      </c>
      <c r="AC68" s="68">
        <v>67</v>
      </c>
      <c r="AD68" s="68">
        <v>68</v>
      </c>
      <c r="AE68" s="68">
        <v>272</v>
      </c>
      <c r="AF68" s="68">
        <v>266</v>
      </c>
      <c r="AG68" s="68">
        <v>248</v>
      </c>
      <c r="AH68" s="68">
        <v>143</v>
      </c>
      <c r="AI68" s="68">
        <v>22</v>
      </c>
      <c r="AJ68" s="68">
        <v>58</v>
      </c>
      <c r="AK68" s="212"/>
      <c r="AL68" s="66" t="s">
        <v>73</v>
      </c>
      <c r="AM68" s="68">
        <v>181</v>
      </c>
      <c r="AN68" s="68">
        <v>3810</v>
      </c>
      <c r="AO68" s="68">
        <v>315</v>
      </c>
      <c r="AP68" s="68">
        <v>181</v>
      </c>
      <c r="AQ68" s="68">
        <v>66</v>
      </c>
      <c r="AR68" s="68">
        <v>58</v>
      </c>
      <c r="AS68" s="68">
        <v>292</v>
      </c>
      <c r="AT68" s="68">
        <v>246</v>
      </c>
      <c r="AU68" s="68">
        <v>238</v>
      </c>
      <c r="AV68" s="212"/>
      <c r="AW68" s="66" t="s">
        <v>73</v>
      </c>
      <c r="AX68" s="68">
        <v>392</v>
      </c>
      <c r="AY68" s="68">
        <v>140</v>
      </c>
      <c r="AZ68" s="68">
        <v>24</v>
      </c>
      <c r="BA68" s="68">
        <v>87</v>
      </c>
      <c r="BB68" s="68">
        <v>54</v>
      </c>
      <c r="BC68" s="68">
        <v>479</v>
      </c>
      <c r="BD68" s="68">
        <v>194</v>
      </c>
      <c r="BE68" s="212"/>
      <c r="BF68" s="66" t="s">
        <v>73</v>
      </c>
      <c r="BG68" s="68">
        <v>201</v>
      </c>
      <c r="BH68" s="68">
        <v>381</v>
      </c>
      <c r="BI68" s="68">
        <v>101</v>
      </c>
      <c r="BJ68" s="68">
        <v>144</v>
      </c>
      <c r="BK68" s="68">
        <v>204</v>
      </c>
      <c r="BL68" s="68">
        <v>195</v>
      </c>
      <c r="BM68" s="68">
        <v>109</v>
      </c>
      <c r="BN68" s="68">
        <v>62</v>
      </c>
      <c r="BO68" s="68">
        <v>139</v>
      </c>
      <c r="BP68" s="68">
        <v>20</v>
      </c>
      <c r="BQ68" s="68">
        <v>8</v>
      </c>
      <c r="BR68" s="68">
        <v>16</v>
      </c>
      <c r="BS68" s="68">
        <v>6</v>
      </c>
      <c r="BT68" s="68">
        <v>4</v>
      </c>
      <c r="BV68" s="80" t="s">
        <v>112</v>
      </c>
      <c r="BW68" s="80" t="s">
        <v>2660</v>
      </c>
      <c r="BX68" s="78">
        <v>9800</v>
      </c>
    </row>
    <row r="69" spans="1:76" ht="14.45" customHeight="1">
      <c r="A69" s="212" t="s">
        <v>113</v>
      </c>
      <c r="B69" s="44" t="s">
        <v>90</v>
      </c>
      <c r="C69" s="71">
        <v>4012</v>
      </c>
      <c r="D69" s="71">
        <v>2042</v>
      </c>
      <c r="E69" s="71">
        <v>3087</v>
      </c>
      <c r="F69" s="71">
        <v>1541</v>
      </c>
      <c r="G69" s="71">
        <v>2427</v>
      </c>
      <c r="H69" s="71">
        <v>1225</v>
      </c>
      <c r="I69" s="71">
        <v>3044</v>
      </c>
      <c r="J69" s="71">
        <v>1509</v>
      </c>
      <c r="K69" s="149">
        <v>12570</v>
      </c>
      <c r="L69" s="149">
        <v>6317</v>
      </c>
      <c r="M69" s="212" t="s">
        <v>113</v>
      </c>
      <c r="N69" s="44" t="s">
        <v>90</v>
      </c>
      <c r="O69" s="71">
        <v>174</v>
      </c>
      <c r="P69" s="71">
        <v>71</v>
      </c>
      <c r="Q69" s="71">
        <v>78</v>
      </c>
      <c r="R69" s="71">
        <v>42</v>
      </c>
      <c r="S69" s="71">
        <v>105</v>
      </c>
      <c r="T69" s="71">
        <v>54</v>
      </c>
      <c r="U69" s="71">
        <v>339</v>
      </c>
      <c r="V69" s="71">
        <v>173</v>
      </c>
      <c r="W69" s="149">
        <v>696</v>
      </c>
      <c r="X69" s="149">
        <v>340</v>
      </c>
      <c r="Y69" s="212" t="s">
        <v>113</v>
      </c>
      <c r="Z69" s="44" t="s">
        <v>90</v>
      </c>
      <c r="AA69" s="31">
        <v>155</v>
      </c>
      <c r="AB69" s="31">
        <v>146</v>
      </c>
      <c r="AC69" s="31">
        <v>132</v>
      </c>
      <c r="AD69" s="31">
        <v>128</v>
      </c>
      <c r="AE69" s="149">
        <v>561</v>
      </c>
      <c r="AF69" s="125">
        <v>549</v>
      </c>
      <c r="AG69" s="71">
        <v>250</v>
      </c>
      <c r="AH69" s="71">
        <v>82</v>
      </c>
      <c r="AI69" s="71">
        <v>26</v>
      </c>
      <c r="AJ69" s="71">
        <v>156</v>
      </c>
      <c r="AK69" s="212" t="s">
        <v>113</v>
      </c>
      <c r="AL69" s="44" t="s">
        <v>90</v>
      </c>
      <c r="AM69" s="71">
        <v>17</v>
      </c>
      <c r="AN69" s="71">
        <v>3758</v>
      </c>
      <c r="AO69" s="71">
        <v>1150</v>
      </c>
      <c r="AP69" s="71">
        <v>613</v>
      </c>
      <c r="AQ69" s="71">
        <v>339</v>
      </c>
      <c r="AR69" s="71">
        <v>29</v>
      </c>
      <c r="AS69" s="71">
        <v>575</v>
      </c>
      <c r="AT69" s="71">
        <v>264</v>
      </c>
      <c r="AU69" s="71">
        <v>228</v>
      </c>
      <c r="AV69" s="212" t="s">
        <v>113</v>
      </c>
      <c r="AW69" s="44" t="s">
        <v>90</v>
      </c>
      <c r="AX69" s="149">
        <v>877</v>
      </c>
      <c r="AY69" s="71">
        <v>101</v>
      </c>
      <c r="AZ69" s="71">
        <v>63</v>
      </c>
      <c r="BA69" s="152">
        <v>47</v>
      </c>
      <c r="BB69" s="32">
        <v>21</v>
      </c>
      <c r="BC69" s="149">
        <v>924</v>
      </c>
      <c r="BD69" s="149">
        <v>122</v>
      </c>
      <c r="BE69" s="212" t="s">
        <v>113</v>
      </c>
      <c r="BF69" s="44" t="s">
        <v>90</v>
      </c>
      <c r="BG69" s="71">
        <v>237</v>
      </c>
      <c r="BH69" s="71">
        <v>292</v>
      </c>
      <c r="BI69" s="71">
        <v>169</v>
      </c>
      <c r="BJ69" s="71">
        <v>190</v>
      </c>
      <c r="BK69" s="71">
        <v>184</v>
      </c>
      <c r="BL69" s="71">
        <v>325</v>
      </c>
      <c r="BM69" s="71">
        <v>222</v>
      </c>
      <c r="BN69" s="71">
        <v>201</v>
      </c>
      <c r="BO69" s="71">
        <v>234</v>
      </c>
      <c r="BP69" s="71">
        <v>51</v>
      </c>
      <c r="BQ69" s="71">
        <v>8</v>
      </c>
      <c r="BR69" s="71">
        <v>37</v>
      </c>
      <c r="BS69" s="71">
        <v>25</v>
      </c>
      <c r="BT69" s="71">
        <v>109</v>
      </c>
      <c r="BV69" s="80" t="s">
        <v>113</v>
      </c>
      <c r="BW69" s="80" t="s">
        <v>2676</v>
      </c>
      <c r="BX69" s="78">
        <v>15130</v>
      </c>
    </row>
    <row r="70" spans="1:76">
      <c r="A70" s="212"/>
      <c r="B70" s="44" t="s">
        <v>91</v>
      </c>
      <c r="C70" s="71">
        <v>2949</v>
      </c>
      <c r="D70" s="71">
        <v>1602</v>
      </c>
      <c r="E70" s="71">
        <v>2569</v>
      </c>
      <c r="F70" s="71">
        <v>1378</v>
      </c>
      <c r="G70" s="71">
        <v>2391</v>
      </c>
      <c r="H70" s="71">
        <v>1291</v>
      </c>
      <c r="I70" s="71">
        <v>3362</v>
      </c>
      <c r="J70" s="71">
        <v>1765</v>
      </c>
      <c r="K70" s="149">
        <v>11271</v>
      </c>
      <c r="L70" s="149">
        <v>6036</v>
      </c>
      <c r="M70" s="212"/>
      <c r="N70" s="44" t="s">
        <v>91</v>
      </c>
      <c r="O70" s="71">
        <v>195</v>
      </c>
      <c r="P70" s="71">
        <v>107</v>
      </c>
      <c r="Q70" s="71">
        <v>94</v>
      </c>
      <c r="R70" s="71">
        <v>49</v>
      </c>
      <c r="S70" s="71">
        <v>112</v>
      </c>
      <c r="T70" s="71">
        <v>64</v>
      </c>
      <c r="U70" s="71">
        <v>451</v>
      </c>
      <c r="V70" s="71">
        <v>214</v>
      </c>
      <c r="W70" s="149">
        <v>852</v>
      </c>
      <c r="X70" s="149">
        <v>434</v>
      </c>
      <c r="Y70" s="212"/>
      <c r="Z70" s="44" t="s">
        <v>91</v>
      </c>
      <c r="AA70" s="31">
        <v>90</v>
      </c>
      <c r="AB70" s="31">
        <v>85</v>
      </c>
      <c r="AC70" s="31">
        <v>79</v>
      </c>
      <c r="AD70" s="31">
        <v>86</v>
      </c>
      <c r="AE70" s="149">
        <v>340</v>
      </c>
      <c r="AF70" s="125">
        <v>331</v>
      </c>
      <c r="AG70" s="71">
        <v>301</v>
      </c>
      <c r="AH70" s="71">
        <v>240</v>
      </c>
      <c r="AI70" s="71">
        <v>11</v>
      </c>
      <c r="AJ70" s="71">
        <v>78</v>
      </c>
      <c r="AK70" s="212"/>
      <c r="AL70" s="44" t="s">
        <v>91</v>
      </c>
      <c r="AM70" s="71">
        <v>71</v>
      </c>
      <c r="AN70" s="71">
        <v>3795</v>
      </c>
      <c r="AO70" s="71">
        <v>1531</v>
      </c>
      <c r="AP70" s="71">
        <v>454</v>
      </c>
      <c r="AQ70" s="71">
        <v>155</v>
      </c>
      <c r="AR70" s="71">
        <v>80</v>
      </c>
      <c r="AS70" s="71">
        <v>363</v>
      </c>
      <c r="AT70" s="71">
        <v>243</v>
      </c>
      <c r="AU70" s="71">
        <v>226</v>
      </c>
      <c r="AV70" s="212"/>
      <c r="AW70" s="44" t="s">
        <v>91</v>
      </c>
      <c r="AX70" s="149">
        <v>617</v>
      </c>
      <c r="AY70" s="71">
        <v>155</v>
      </c>
      <c r="AZ70" s="71">
        <v>96</v>
      </c>
      <c r="BA70" s="152">
        <v>133</v>
      </c>
      <c r="BB70" s="32">
        <v>55</v>
      </c>
      <c r="BC70" s="149">
        <v>750</v>
      </c>
      <c r="BD70" s="149">
        <v>210</v>
      </c>
      <c r="BE70" s="212"/>
      <c r="BF70" s="44" t="s">
        <v>91</v>
      </c>
      <c r="BG70" s="71">
        <v>709</v>
      </c>
      <c r="BH70" s="71">
        <v>1711</v>
      </c>
      <c r="BI70" s="71">
        <v>494</v>
      </c>
      <c r="BJ70" s="71">
        <v>568</v>
      </c>
      <c r="BK70" s="71">
        <v>367</v>
      </c>
      <c r="BL70" s="71">
        <v>720</v>
      </c>
      <c r="BM70" s="71">
        <v>307</v>
      </c>
      <c r="BN70" s="71">
        <v>196</v>
      </c>
      <c r="BO70" s="71">
        <v>513</v>
      </c>
      <c r="BP70" s="71">
        <v>23</v>
      </c>
      <c r="BQ70" s="71">
        <v>13</v>
      </c>
      <c r="BR70" s="71">
        <v>79</v>
      </c>
      <c r="BS70" s="71">
        <v>42</v>
      </c>
      <c r="BT70" s="71">
        <v>135</v>
      </c>
      <c r="BV70" s="80" t="s">
        <v>113</v>
      </c>
      <c r="BW70" s="80" t="s">
        <v>2677</v>
      </c>
      <c r="BX70" s="78">
        <v>14845</v>
      </c>
    </row>
    <row r="71" spans="1:76">
      <c r="A71" s="212"/>
      <c r="B71" s="66" t="s">
        <v>73</v>
      </c>
      <c r="C71" s="68">
        <v>6961</v>
      </c>
      <c r="D71" s="68">
        <v>3644</v>
      </c>
      <c r="E71" s="68">
        <v>5656</v>
      </c>
      <c r="F71" s="68">
        <v>2919</v>
      </c>
      <c r="G71" s="68">
        <v>4818</v>
      </c>
      <c r="H71" s="68">
        <v>2516</v>
      </c>
      <c r="I71" s="68">
        <v>6406</v>
      </c>
      <c r="J71" s="68">
        <v>3274</v>
      </c>
      <c r="K71" s="68">
        <v>23841</v>
      </c>
      <c r="L71" s="68">
        <v>12353</v>
      </c>
      <c r="M71" s="212"/>
      <c r="N71" s="66" t="s">
        <v>73</v>
      </c>
      <c r="O71" s="68">
        <v>369</v>
      </c>
      <c r="P71" s="68">
        <v>178</v>
      </c>
      <c r="Q71" s="68">
        <v>172</v>
      </c>
      <c r="R71" s="68">
        <v>91</v>
      </c>
      <c r="S71" s="68">
        <v>217</v>
      </c>
      <c r="T71" s="68">
        <v>118</v>
      </c>
      <c r="U71" s="68">
        <v>790</v>
      </c>
      <c r="V71" s="68">
        <v>387</v>
      </c>
      <c r="W71" s="68">
        <v>1548</v>
      </c>
      <c r="X71" s="68">
        <v>774</v>
      </c>
      <c r="Y71" s="212"/>
      <c r="Z71" s="66" t="s">
        <v>73</v>
      </c>
      <c r="AA71" s="68">
        <v>245</v>
      </c>
      <c r="AB71" s="68">
        <v>231</v>
      </c>
      <c r="AC71" s="68">
        <v>211</v>
      </c>
      <c r="AD71" s="68">
        <v>214</v>
      </c>
      <c r="AE71" s="68">
        <v>901</v>
      </c>
      <c r="AF71" s="68">
        <v>880</v>
      </c>
      <c r="AG71" s="68">
        <v>551</v>
      </c>
      <c r="AH71" s="68">
        <v>322</v>
      </c>
      <c r="AI71" s="68">
        <v>37</v>
      </c>
      <c r="AJ71" s="68">
        <v>234</v>
      </c>
      <c r="AK71" s="212"/>
      <c r="AL71" s="66" t="s">
        <v>73</v>
      </c>
      <c r="AM71" s="68">
        <v>88</v>
      </c>
      <c r="AN71" s="68">
        <v>7553</v>
      </c>
      <c r="AO71" s="68">
        <v>2681</v>
      </c>
      <c r="AP71" s="68">
        <v>1067</v>
      </c>
      <c r="AQ71" s="68">
        <v>494</v>
      </c>
      <c r="AR71" s="68">
        <v>109</v>
      </c>
      <c r="AS71" s="68">
        <v>938</v>
      </c>
      <c r="AT71" s="68">
        <v>507</v>
      </c>
      <c r="AU71" s="68">
        <v>454</v>
      </c>
      <c r="AV71" s="212"/>
      <c r="AW71" s="66" t="s">
        <v>73</v>
      </c>
      <c r="AX71" s="68">
        <v>1494</v>
      </c>
      <c r="AY71" s="68">
        <v>256</v>
      </c>
      <c r="AZ71" s="68">
        <v>159</v>
      </c>
      <c r="BA71" s="68">
        <v>180</v>
      </c>
      <c r="BB71" s="68">
        <v>76</v>
      </c>
      <c r="BC71" s="68">
        <v>1674</v>
      </c>
      <c r="BD71" s="68">
        <v>332</v>
      </c>
      <c r="BE71" s="212"/>
      <c r="BF71" s="66" t="s">
        <v>73</v>
      </c>
      <c r="BG71" s="68">
        <v>946</v>
      </c>
      <c r="BH71" s="68">
        <v>2003</v>
      </c>
      <c r="BI71" s="68">
        <v>663</v>
      </c>
      <c r="BJ71" s="68">
        <v>758</v>
      </c>
      <c r="BK71" s="68">
        <v>551</v>
      </c>
      <c r="BL71" s="68">
        <v>1045</v>
      </c>
      <c r="BM71" s="68">
        <v>529</v>
      </c>
      <c r="BN71" s="68">
        <v>397</v>
      </c>
      <c r="BO71" s="68">
        <v>747</v>
      </c>
      <c r="BP71" s="68">
        <v>74</v>
      </c>
      <c r="BQ71" s="68">
        <v>21</v>
      </c>
      <c r="BR71" s="68">
        <v>116</v>
      </c>
      <c r="BS71" s="68">
        <v>67</v>
      </c>
      <c r="BT71" s="68">
        <v>244</v>
      </c>
      <c r="BV71" s="80" t="s">
        <v>113</v>
      </c>
      <c r="BW71" s="80" t="s">
        <v>2678</v>
      </c>
      <c r="BX71" s="78">
        <v>29975</v>
      </c>
    </row>
    <row r="72" spans="1:76" ht="14.45" customHeight="1">
      <c r="A72" s="212" t="s">
        <v>114</v>
      </c>
      <c r="B72" s="44" t="s">
        <v>90</v>
      </c>
      <c r="C72" s="71">
        <v>4514</v>
      </c>
      <c r="D72" s="71">
        <v>2362</v>
      </c>
      <c r="E72" s="71">
        <v>3481</v>
      </c>
      <c r="F72" s="71">
        <v>1765</v>
      </c>
      <c r="G72" s="71">
        <v>2824</v>
      </c>
      <c r="H72" s="71">
        <v>1397</v>
      </c>
      <c r="I72" s="71">
        <v>3392</v>
      </c>
      <c r="J72" s="71">
        <v>1613</v>
      </c>
      <c r="K72" s="149">
        <v>14211</v>
      </c>
      <c r="L72" s="149">
        <v>7137</v>
      </c>
      <c r="M72" s="212" t="s">
        <v>114</v>
      </c>
      <c r="N72" s="44" t="s">
        <v>90</v>
      </c>
      <c r="O72" s="71">
        <v>254</v>
      </c>
      <c r="P72" s="71">
        <v>105</v>
      </c>
      <c r="Q72" s="71">
        <v>159</v>
      </c>
      <c r="R72" s="71">
        <v>70</v>
      </c>
      <c r="S72" s="71">
        <v>169</v>
      </c>
      <c r="T72" s="71">
        <v>99</v>
      </c>
      <c r="U72" s="71">
        <v>446</v>
      </c>
      <c r="V72" s="71">
        <v>204</v>
      </c>
      <c r="W72" s="149">
        <v>1028</v>
      </c>
      <c r="X72" s="149">
        <v>478</v>
      </c>
      <c r="Y72" s="212" t="s">
        <v>114</v>
      </c>
      <c r="Z72" s="44" t="s">
        <v>90</v>
      </c>
      <c r="AA72" s="31">
        <v>160</v>
      </c>
      <c r="AB72" s="31">
        <v>153</v>
      </c>
      <c r="AC72" s="31">
        <v>141</v>
      </c>
      <c r="AD72" s="31">
        <v>137</v>
      </c>
      <c r="AE72" s="149">
        <v>591</v>
      </c>
      <c r="AF72" s="125">
        <v>482</v>
      </c>
      <c r="AG72" s="71">
        <v>326</v>
      </c>
      <c r="AH72" s="71">
        <v>63</v>
      </c>
      <c r="AI72" s="71">
        <v>27</v>
      </c>
      <c r="AJ72" s="71">
        <v>131</v>
      </c>
      <c r="AK72" s="212" t="s">
        <v>114</v>
      </c>
      <c r="AL72" s="44" t="s">
        <v>90</v>
      </c>
      <c r="AM72" s="71">
        <v>34</v>
      </c>
      <c r="AN72" s="71">
        <v>2837</v>
      </c>
      <c r="AO72" s="71">
        <v>2393</v>
      </c>
      <c r="AP72" s="71">
        <v>638</v>
      </c>
      <c r="AQ72" s="71">
        <v>103</v>
      </c>
      <c r="AR72" s="71">
        <v>71</v>
      </c>
      <c r="AS72" s="71">
        <v>522</v>
      </c>
      <c r="AT72" s="71">
        <v>316</v>
      </c>
      <c r="AU72" s="71">
        <v>341</v>
      </c>
      <c r="AV72" s="212" t="s">
        <v>114</v>
      </c>
      <c r="AW72" s="44" t="s">
        <v>90</v>
      </c>
      <c r="AX72" s="149">
        <v>725</v>
      </c>
      <c r="AY72" s="71">
        <v>132</v>
      </c>
      <c r="AZ72" s="71">
        <v>33</v>
      </c>
      <c r="BA72" s="152">
        <v>54</v>
      </c>
      <c r="BB72" s="32">
        <v>21</v>
      </c>
      <c r="BC72" s="149">
        <v>779</v>
      </c>
      <c r="BD72" s="149">
        <v>153</v>
      </c>
      <c r="BE72" s="212" t="s">
        <v>114</v>
      </c>
      <c r="BF72" s="44" t="s">
        <v>90</v>
      </c>
      <c r="BG72" s="71">
        <v>612</v>
      </c>
      <c r="BH72" s="71">
        <v>727</v>
      </c>
      <c r="BI72" s="71">
        <v>414</v>
      </c>
      <c r="BJ72" s="71">
        <v>375</v>
      </c>
      <c r="BK72" s="71">
        <v>255</v>
      </c>
      <c r="BL72" s="71">
        <v>390</v>
      </c>
      <c r="BM72" s="71">
        <v>272</v>
      </c>
      <c r="BN72" s="71">
        <v>244</v>
      </c>
      <c r="BO72" s="71">
        <v>356</v>
      </c>
      <c r="BP72" s="71">
        <v>58</v>
      </c>
      <c r="BQ72" s="71">
        <v>43</v>
      </c>
      <c r="BR72" s="71">
        <v>41</v>
      </c>
      <c r="BS72" s="71">
        <v>67</v>
      </c>
      <c r="BT72" s="71">
        <v>24</v>
      </c>
      <c r="BV72" s="80" t="s">
        <v>114</v>
      </c>
      <c r="BW72" s="80" t="s">
        <v>2691</v>
      </c>
      <c r="BX72" s="78">
        <v>15954</v>
      </c>
    </row>
    <row r="73" spans="1:76">
      <c r="A73" s="212"/>
      <c r="B73" s="44" t="s">
        <v>91</v>
      </c>
      <c r="C73" s="71">
        <v>3612</v>
      </c>
      <c r="D73" s="71">
        <v>1895</v>
      </c>
      <c r="E73" s="71">
        <v>3114</v>
      </c>
      <c r="F73" s="71">
        <v>1581</v>
      </c>
      <c r="G73" s="71">
        <v>3009</v>
      </c>
      <c r="H73" s="71">
        <v>1609</v>
      </c>
      <c r="I73" s="71">
        <v>4310</v>
      </c>
      <c r="J73" s="71">
        <v>2147</v>
      </c>
      <c r="K73" s="149">
        <v>14045</v>
      </c>
      <c r="L73" s="149">
        <v>7232</v>
      </c>
      <c r="M73" s="212"/>
      <c r="N73" s="44" t="s">
        <v>91</v>
      </c>
      <c r="O73" s="71">
        <v>164</v>
      </c>
      <c r="P73" s="71">
        <v>75</v>
      </c>
      <c r="Q73" s="71">
        <v>115</v>
      </c>
      <c r="R73" s="71">
        <v>45</v>
      </c>
      <c r="S73" s="71">
        <v>184</v>
      </c>
      <c r="T73" s="71">
        <v>127</v>
      </c>
      <c r="U73" s="71">
        <v>789</v>
      </c>
      <c r="V73" s="71">
        <v>359</v>
      </c>
      <c r="W73" s="149">
        <v>1252</v>
      </c>
      <c r="X73" s="149">
        <v>606</v>
      </c>
      <c r="Y73" s="212"/>
      <c r="Z73" s="44" t="s">
        <v>91</v>
      </c>
      <c r="AA73" s="31">
        <v>91</v>
      </c>
      <c r="AB73" s="31">
        <v>80</v>
      </c>
      <c r="AC73" s="31">
        <v>77</v>
      </c>
      <c r="AD73" s="31">
        <v>95</v>
      </c>
      <c r="AE73" s="149">
        <v>343</v>
      </c>
      <c r="AF73" s="125">
        <v>344</v>
      </c>
      <c r="AG73" s="71">
        <v>299</v>
      </c>
      <c r="AH73" s="71">
        <v>239</v>
      </c>
      <c r="AI73" s="71">
        <v>11</v>
      </c>
      <c r="AJ73" s="71">
        <v>70</v>
      </c>
      <c r="AK73" s="212"/>
      <c r="AL73" s="44" t="s">
        <v>91</v>
      </c>
      <c r="AM73" s="71">
        <v>1</v>
      </c>
      <c r="AN73" s="71">
        <v>2888</v>
      </c>
      <c r="AO73" s="71">
        <v>2604</v>
      </c>
      <c r="AP73" s="71">
        <v>392</v>
      </c>
      <c r="AQ73" s="71">
        <v>228</v>
      </c>
      <c r="AR73" s="71">
        <v>65</v>
      </c>
      <c r="AS73" s="71">
        <v>349</v>
      </c>
      <c r="AT73" s="71">
        <v>300</v>
      </c>
      <c r="AU73" s="71">
        <v>296</v>
      </c>
      <c r="AV73" s="212"/>
      <c r="AW73" s="44" t="s">
        <v>91</v>
      </c>
      <c r="AX73" s="149">
        <v>617</v>
      </c>
      <c r="AY73" s="71">
        <v>186</v>
      </c>
      <c r="AZ73" s="71">
        <v>49</v>
      </c>
      <c r="BA73" s="152">
        <v>139</v>
      </c>
      <c r="BB73" s="32">
        <v>62</v>
      </c>
      <c r="BC73" s="149">
        <v>756</v>
      </c>
      <c r="BD73" s="149">
        <v>248</v>
      </c>
      <c r="BE73" s="212"/>
      <c r="BF73" s="44" t="s">
        <v>91</v>
      </c>
      <c r="BG73" s="71">
        <v>129</v>
      </c>
      <c r="BH73" s="71">
        <v>891</v>
      </c>
      <c r="BI73" s="71">
        <v>485</v>
      </c>
      <c r="BJ73" s="71">
        <v>477</v>
      </c>
      <c r="BK73" s="71">
        <v>411</v>
      </c>
      <c r="BL73" s="71">
        <v>807</v>
      </c>
      <c r="BM73" s="71">
        <v>176</v>
      </c>
      <c r="BN73" s="71">
        <v>109</v>
      </c>
      <c r="BO73" s="71">
        <v>463</v>
      </c>
      <c r="BP73" s="71">
        <v>17</v>
      </c>
      <c r="BQ73" s="71">
        <v>8</v>
      </c>
      <c r="BR73" s="71">
        <v>18</v>
      </c>
      <c r="BS73" s="71">
        <v>14</v>
      </c>
      <c r="BT73" s="71">
        <v>128</v>
      </c>
      <c r="BV73" s="80" t="s">
        <v>114</v>
      </c>
      <c r="BW73" s="80" t="s">
        <v>2692</v>
      </c>
      <c r="BX73" s="78">
        <v>16297</v>
      </c>
    </row>
    <row r="74" spans="1:76">
      <c r="A74" s="212"/>
      <c r="B74" s="66" t="s">
        <v>73</v>
      </c>
      <c r="C74" s="68">
        <v>8126</v>
      </c>
      <c r="D74" s="68">
        <v>4257</v>
      </c>
      <c r="E74" s="68">
        <v>6595</v>
      </c>
      <c r="F74" s="68">
        <v>3346</v>
      </c>
      <c r="G74" s="68">
        <v>5833</v>
      </c>
      <c r="H74" s="68">
        <v>3006</v>
      </c>
      <c r="I74" s="68">
        <v>7702</v>
      </c>
      <c r="J74" s="68">
        <v>3760</v>
      </c>
      <c r="K74" s="68">
        <v>28256</v>
      </c>
      <c r="L74" s="68">
        <v>14369</v>
      </c>
      <c r="M74" s="212"/>
      <c r="N74" s="66" t="s">
        <v>73</v>
      </c>
      <c r="O74" s="68">
        <v>418</v>
      </c>
      <c r="P74" s="68">
        <v>180</v>
      </c>
      <c r="Q74" s="68">
        <v>274</v>
      </c>
      <c r="R74" s="68">
        <v>115</v>
      </c>
      <c r="S74" s="68">
        <v>353</v>
      </c>
      <c r="T74" s="68">
        <v>226</v>
      </c>
      <c r="U74" s="68">
        <v>1235</v>
      </c>
      <c r="V74" s="68">
        <v>563</v>
      </c>
      <c r="W74" s="68">
        <v>2280</v>
      </c>
      <c r="X74" s="68">
        <v>1084</v>
      </c>
      <c r="Y74" s="212"/>
      <c r="Z74" s="66" t="s">
        <v>73</v>
      </c>
      <c r="AA74" s="68">
        <v>251</v>
      </c>
      <c r="AB74" s="68">
        <v>233</v>
      </c>
      <c r="AC74" s="68">
        <v>218</v>
      </c>
      <c r="AD74" s="68">
        <v>232</v>
      </c>
      <c r="AE74" s="68">
        <v>934</v>
      </c>
      <c r="AF74" s="68">
        <v>826</v>
      </c>
      <c r="AG74" s="68">
        <v>625</v>
      </c>
      <c r="AH74" s="68">
        <v>302</v>
      </c>
      <c r="AI74" s="68">
        <v>38</v>
      </c>
      <c r="AJ74" s="68">
        <v>201</v>
      </c>
      <c r="AK74" s="212"/>
      <c r="AL74" s="66" t="s">
        <v>73</v>
      </c>
      <c r="AM74" s="68">
        <v>35</v>
      </c>
      <c r="AN74" s="68">
        <v>5725</v>
      </c>
      <c r="AO74" s="68">
        <v>4997</v>
      </c>
      <c r="AP74" s="68">
        <v>1030</v>
      </c>
      <c r="AQ74" s="68">
        <v>331</v>
      </c>
      <c r="AR74" s="68">
        <v>136</v>
      </c>
      <c r="AS74" s="68">
        <v>871</v>
      </c>
      <c r="AT74" s="68">
        <v>616</v>
      </c>
      <c r="AU74" s="68">
        <v>637</v>
      </c>
      <c r="AV74" s="212"/>
      <c r="AW74" s="66" t="s">
        <v>73</v>
      </c>
      <c r="AX74" s="68">
        <v>1342</v>
      </c>
      <c r="AY74" s="68">
        <v>318</v>
      </c>
      <c r="AZ74" s="68">
        <v>82</v>
      </c>
      <c r="BA74" s="68">
        <v>193</v>
      </c>
      <c r="BB74" s="68">
        <v>83</v>
      </c>
      <c r="BC74" s="68">
        <v>1535</v>
      </c>
      <c r="BD74" s="68">
        <v>401</v>
      </c>
      <c r="BE74" s="212"/>
      <c r="BF74" s="66" t="s">
        <v>73</v>
      </c>
      <c r="BG74" s="68">
        <v>741</v>
      </c>
      <c r="BH74" s="68">
        <v>1618</v>
      </c>
      <c r="BI74" s="68">
        <v>899</v>
      </c>
      <c r="BJ74" s="68">
        <v>852</v>
      </c>
      <c r="BK74" s="68">
        <v>666</v>
      </c>
      <c r="BL74" s="68">
        <v>1197</v>
      </c>
      <c r="BM74" s="68">
        <v>448</v>
      </c>
      <c r="BN74" s="68">
        <v>353</v>
      </c>
      <c r="BO74" s="68">
        <v>819</v>
      </c>
      <c r="BP74" s="68">
        <v>75</v>
      </c>
      <c r="BQ74" s="68">
        <v>51</v>
      </c>
      <c r="BR74" s="68">
        <v>59</v>
      </c>
      <c r="BS74" s="68">
        <v>81</v>
      </c>
      <c r="BT74" s="68">
        <v>152</v>
      </c>
      <c r="BV74" s="80" t="s">
        <v>114</v>
      </c>
      <c r="BW74" s="80" t="s">
        <v>2693</v>
      </c>
      <c r="BX74" s="78">
        <v>32251</v>
      </c>
    </row>
    <row r="75" spans="1:76" ht="14.45" customHeight="1">
      <c r="A75" s="212" t="s">
        <v>115</v>
      </c>
      <c r="B75" s="44" t="s">
        <v>90</v>
      </c>
      <c r="C75" s="71">
        <v>7781</v>
      </c>
      <c r="D75" s="71">
        <v>4006</v>
      </c>
      <c r="E75" s="71">
        <v>6425</v>
      </c>
      <c r="F75" s="71">
        <v>3418</v>
      </c>
      <c r="G75" s="71">
        <v>5175</v>
      </c>
      <c r="H75" s="71">
        <v>2763</v>
      </c>
      <c r="I75" s="71">
        <v>5657</v>
      </c>
      <c r="J75" s="71">
        <v>3063</v>
      </c>
      <c r="K75" s="149">
        <v>25038</v>
      </c>
      <c r="L75" s="149">
        <v>13250</v>
      </c>
      <c r="M75" s="212" t="s">
        <v>115</v>
      </c>
      <c r="N75" s="44" t="s">
        <v>90</v>
      </c>
      <c r="O75" s="71">
        <v>399</v>
      </c>
      <c r="P75" s="71">
        <v>180</v>
      </c>
      <c r="Q75" s="71">
        <v>228</v>
      </c>
      <c r="R75" s="71">
        <v>120</v>
      </c>
      <c r="S75" s="71">
        <v>236</v>
      </c>
      <c r="T75" s="71">
        <v>122</v>
      </c>
      <c r="U75" s="71">
        <v>677</v>
      </c>
      <c r="V75" s="71">
        <v>391</v>
      </c>
      <c r="W75" s="149">
        <v>1540</v>
      </c>
      <c r="X75" s="149">
        <v>813</v>
      </c>
      <c r="Y75" s="212" t="s">
        <v>115</v>
      </c>
      <c r="Z75" s="44" t="s">
        <v>90</v>
      </c>
      <c r="AA75" s="31">
        <v>246</v>
      </c>
      <c r="AB75" s="31">
        <v>238</v>
      </c>
      <c r="AC75" s="31">
        <v>227</v>
      </c>
      <c r="AD75" s="31">
        <v>230</v>
      </c>
      <c r="AE75" s="149">
        <v>941</v>
      </c>
      <c r="AF75" s="125">
        <v>919</v>
      </c>
      <c r="AG75" s="71">
        <v>793</v>
      </c>
      <c r="AH75" s="71">
        <v>165</v>
      </c>
      <c r="AI75" s="71">
        <v>35</v>
      </c>
      <c r="AJ75" s="71">
        <v>228</v>
      </c>
      <c r="AK75" s="212" t="s">
        <v>115</v>
      </c>
      <c r="AL75" s="44" t="s">
        <v>90</v>
      </c>
      <c r="AM75" s="71">
        <v>194</v>
      </c>
      <c r="AN75" s="71">
        <v>4559</v>
      </c>
      <c r="AO75" s="71">
        <v>3383</v>
      </c>
      <c r="AP75" s="71">
        <v>1934</v>
      </c>
      <c r="AQ75" s="71">
        <v>275</v>
      </c>
      <c r="AR75" s="71">
        <v>203</v>
      </c>
      <c r="AS75" s="71">
        <v>974</v>
      </c>
      <c r="AT75" s="71">
        <v>846</v>
      </c>
      <c r="AU75" s="71">
        <v>827</v>
      </c>
      <c r="AV75" s="212" t="s">
        <v>115</v>
      </c>
      <c r="AW75" s="44" t="s">
        <v>90</v>
      </c>
      <c r="AX75" s="149">
        <v>1483</v>
      </c>
      <c r="AY75" s="71">
        <v>649</v>
      </c>
      <c r="AZ75" s="71">
        <v>128</v>
      </c>
      <c r="BA75" s="152">
        <v>114</v>
      </c>
      <c r="BB75" s="32">
        <v>57</v>
      </c>
      <c r="BC75" s="149">
        <v>1597</v>
      </c>
      <c r="BD75" s="149">
        <v>706</v>
      </c>
      <c r="BE75" s="212" t="s">
        <v>115</v>
      </c>
      <c r="BF75" s="44" t="s">
        <v>90</v>
      </c>
      <c r="BG75" s="71">
        <v>607</v>
      </c>
      <c r="BH75" s="71">
        <v>1093</v>
      </c>
      <c r="BI75" s="71">
        <v>615</v>
      </c>
      <c r="BJ75" s="71">
        <v>388</v>
      </c>
      <c r="BK75" s="71">
        <v>426</v>
      </c>
      <c r="BL75" s="71">
        <v>1006</v>
      </c>
      <c r="BM75" s="71">
        <v>739</v>
      </c>
      <c r="BN75" s="71">
        <v>504</v>
      </c>
      <c r="BO75" s="71">
        <v>660</v>
      </c>
      <c r="BP75" s="71">
        <v>25</v>
      </c>
      <c r="BQ75" s="71">
        <v>9</v>
      </c>
      <c r="BR75" s="71">
        <v>25</v>
      </c>
      <c r="BS75" s="71">
        <v>20</v>
      </c>
      <c r="BT75" s="71">
        <v>164</v>
      </c>
      <c r="BV75" s="80" t="s">
        <v>115</v>
      </c>
      <c r="BW75" s="80" t="s">
        <v>2715</v>
      </c>
      <c r="BX75" s="78">
        <v>28572</v>
      </c>
    </row>
    <row r="76" spans="1:76">
      <c r="A76" s="212"/>
      <c r="B76" s="44" t="s">
        <v>91</v>
      </c>
      <c r="C76" s="71">
        <v>4348</v>
      </c>
      <c r="D76" s="71">
        <v>2154</v>
      </c>
      <c r="E76" s="71">
        <v>4015</v>
      </c>
      <c r="F76" s="71">
        <v>1992</v>
      </c>
      <c r="G76" s="71">
        <v>3656</v>
      </c>
      <c r="H76" s="71">
        <v>1865</v>
      </c>
      <c r="I76" s="71">
        <v>4098</v>
      </c>
      <c r="J76" s="71">
        <v>2183</v>
      </c>
      <c r="K76" s="149">
        <v>16117</v>
      </c>
      <c r="L76" s="149">
        <v>8194</v>
      </c>
      <c r="M76" s="212"/>
      <c r="N76" s="44" t="s">
        <v>91</v>
      </c>
      <c r="O76" s="71">
        <v>201</v>
      </c>
      <c r="P76" s="71">
        <v>80</v>
      </c>
      <c r="Q76" s="71">
        <v>145</v>
      </c>
      <c r="R76" s="71">
        <v>53</v>
      </c>
      <c r="S76" s="71">
        <v>195</v>
      </c>
      <c r="T76" s="71">
        <v>88</v>
      </c>
      <c r="U76" s="71">
        <v>465</v>
      </c>
      <c r="V76" s="71">
        <v>246</v>
      </c>
      <c r="W76" s="149">
        <v>1006</v>
      </c>
      <c r="X76" s="149">
        <v>467</v>
      </c>
      <c r="Y76" s="212"/>
      <c r="Z76" s="44" t="s">
        <v>91</v>
      </c>
      <c r="AA76" s="31">
        <v>150</v>
      </c>
      <c r="AB76" s="31">
        <v>147</v>
      </c>
      <c r="AC76" s="31">
        <v>143</v>
      </c>
      <c r="AD76" s="31">
        <v>149</v>
      </c>
      <c r="AE76" s="149">
        <v>589</v>
      </c>
      <c r="AF76" s="125">
        <v>559</v>
      </c>
      <c r="AG76" s="71">
        <v>547</v>
      </c>
      <c r="AH76" s="71">
        <v>502</v>
      </c>
      <c r="AI76" s="71">
        <v>20</v>
      </c>
      <c r="AJ76" s="71">
        <v>118</v>
      </c>
      <c r="AK76" s="212"/>
      <c r="AL76" s="44" t="s">
        <v>91</v>
      </c>
      <c r="AM76" s="71">
        <v>243</v>
      </c>
      <c r="AN76" s="71">
        <v>6524</v>
      </c>
      <c r="AO76" s="71">
        <v>1921</v>
      </c>
      <c r="AP76" s="71">
        <v>341</v>
      </c>
      <c r="AQ76" s="71">
        <v>38</v>
      </c>
      <c r="AR76" s="71">
        <v>253</v>
      </c>
      <c r="AS76" s="71">
        <v>599</v>
      </c>
      <c r="AT76" s="71">
        <v>550</v>
      </c>
      <c r="AU76" s="71">
        <v>549</v>
      </c>
      <c r="AV76" s="212"/>
      <c r="AW76" s="44" t="s">
        <v>91</v>
      </c>
      <c r="AX76" s="149">
        <v>1175</v>
      </c>
      <c r="AY76" s="71">
        <v>571</v>
      </c>
      <c r="AZ76" s="71">
        <v>228</v>
      </c>
      <c r="BA76" s="152">
        <v>262</v>
      </c>
      <c r="BB76" s="32">
        <v>142</v>
      </c>
      <c r="BC76" s="149">
        <v>1437</v>
      </c>
      <c r="BD76" s="149">
        <v>713</v>
      </c>
      <c r="BE76" s="212"/>
      <c r="BF76" s="44" t="s">
        <v>91</v>
      </c>
      <c r="BG76" s="71">
        <v>953</v>
      </c>
      <c r="BH76" s="71">
        <v>2347</v>
      </c>
      <c r="BI76" s="71">
        <v>1112</v>
      </c>
      <c r="BJ76" s="71">
        <v>1113</v>
      </c>
      <c r="BK76" s="71">
        <v>1176</v>
      </c>
      <c r="BL76" s="71">
        <v>1888</v>
      </c>
      <c r="BM76" s="71">
        <v>1269</v>
      </c>
      <c r="BN76" s="71">
        <v>823</v>
      </c>
      <c r="BO76" s="71">
        <v>1472</v>
      </c>
      <c r="BP76" s="71">
        <v>132</v>
      </c>
      <c r="BQ76" s="71">
        <v>17</v>
      </c>
      <c r="BR76" s="71">
        <v>76</v>
      </c>
      <c r="BS76" s="71">
        <v>124</v>
      </c>
      <c r="BT76" s="71">
        <v>1846</v>
      </c>
      <c r="BV76" s="80" t="s">
        <v>115</v>
      </c>
      <c r="BW76" s="80" t="s">
        <v>2716</v>
      </c>
      <c r="BX76" s="78">
        <v>20608</v>
      </c>
    </row>
    <row r="77" spans="1:76">
      <c r="A77" s="212"/>
      <c r="B77" s="66" t="s">
        <v>73</v>
      </c>
      <c r="C77" s="68">
        <v>12129</v>
      </c>
      <c r="D77" s="68">
        <v>6160</v>
      </c>
      <c r="E77" s="68">
        <v>10440</v>
      </c>
      <c r="F77" s="68">
        <v>5410</v>
      </c>
      <c r="G77" s="68">
        <v>8831</v>
      </c>
      <c r="H77" s="68">
        <v>4628</v>
      </c>
      <c r="I77" s="68">
        <v>9755</v>
      </c>
      <c r="J77" s="68">
        <v>5246</v>
      </c>
      <c r="K77" s="68">
        <v>41155</v>
      </c>
      <c r="L77" s="68">
        <v>21444</v>
      </c>
      <c r="M77" s="212"/>
      <c r="N77" s="66" t="s">
        <v>73</v>
      </c>
      <c r="O77" s="68">
        <v>600</v>
      </c>
      <c r="P77" s="68">
        <v>260</v>
      </c>
      <c r="Q77" s="68">
        <v>373</v>
      </c>
      <c r="R77" s="68">
        <v>173</v>
      </c>
      <c r="S77" s="68">
        <v>431</v>
      </c>
      <c r="T77" s="68">
        <v>210</v>
      </c>
      <c r="U77" s="68">
        <v>1142</v>
      </c>
      <c r="V77" s="68">
        <v>637</v>
      </c>
      <c r="W77" s="68">
        <v>2546</v>
      </c>
      <c r="X77" s="68">
        <v>1280</v>
      </c>
      <c r="Y77" s="212"/>
      <c r="Z77" s="66" t="s">
        <v>73</v>
      </c>
      <c r="AA77" s="68">
        <v>396</v>
      </c>
      <c r="AB77" s="68">
        <v>385</v>
      </c>
      <c r="AC77" s="68">
        <v>370</v>
      </c>
      <c r="AD77" s="68">
        <v>379</v>
      </c>
      <c r="AE77" s="68">
        <v>1530</v>
      </c>
      <c r="AF77" s="68">
        <v>1478</v>
      </c>
      <c r="AG77" s="68">
        <v>1340</v>
      </c>
      <c r="AH77" s="68">
        <v>667</v>
      </c>
      <c r="AI77" s="68">
        <v>55</v>
      </c>
      <c r="AJ77" s="68">
        <v>346</v>
      </c>
      <c r="AK77" s="212"/>
      <c r="AL77" s="66" t="s">
        <v>73</v>
      </c>
      <c r="AM77" s="68">
        <v>437</v>
      </c>
      <c r="AN77" s="68">
        <v>11083</v>
      </c>
      <c r="AO77" s="68">
        <v>5304</v>
      </c>
      <c r="AP77" s="68">
        <v>2275</v>
      </c>
      <c r="AQ77" s="68">
        <v>313</v>
      </c>
      <c r="AR77" s="68">
        <v>456</v>
      </c>
      <c r="AS77" s="68">
        <v>1573</v>
      </c>
      <c r="AT77" s="68">
        <v>1396</v>
      </c>
      <c r="AU77" s="68">
        <v>1376</v>
      </c>
      <c r="AV77" s="212"/>
      <c r="AW77" s="66" t="s">
        <v>73</v>
      </c>
      <c r="AX77" s="68">
        <v>2658</v>
      </c>
      <c r="AY77" s="68">
        <v>1220</v>
      </c>
      <c r="AZ77" s="68">
        <v>356</v>
      </c>
      <c r="BA77" s="68">
        <v>376</v>
      </c>
      <c r="BB77" s="68">
        <v>199</v>
      </c>
      <c r="BC77" s="68">
        <v>3034</v>
      </c>
      <c r="BD77" s="68">
        <v>1419</v>
      </c>
      <c r="BE77" s="212"/>
      <c r="BF77" s="66" t="s">
        <v>73</v>
      </c>
      <c r="BG77" s="68">
        <v>1560</v>
      </c>
      <c r="BH77" s="68">
        <v>3440</v>
      </c>
      <c r="BI77" s="68">
        <v>1727</v>
      </c>
      <c r="BJ77" s="68">
        <v>1501</v>
      </c>
      <c r="BK77" s="68">
        <v>1602</v>
      </c>
      <c r="BL77" s="68">
        <v>2894</v>
      </c>
      <c r="BM77" s="68">
        <v>2008</v>
      </c>
      <c r="BN77" s="68">
        <v>1327</v>
      </c>
      <c r="BO77" s="68">
        <v>2132</v>
      </c>
      <c r="BP77" s="68">
        <v>157</v>
      </c>
      <c r="BQ77" s="68">
        <v>26</v>
      </c>
      <c r="BR77" s="68">
        <v>101</v>
      </c>
      <c r="BS77" s="68">
        <v>144</v>
      </c>
      <c r="BT77" s="68">
        <v>2010</v>
      </c>
      <c r="BV77" s="80" t="s">
        <v>115</v>
      </c>
      <c r="BW77" s="80" t="s">
        <v>2717</v>
      </c>
      <c r="BX77" s="78">
        <v>49180</v>
      </c>
    </row>
    <row r="78" spans="1:76" ht="14.45" customHeight="1">
      <c r="A78" s="212" t="s">
        <v>2056</v>
      </c>
      <c r="B78" s="44" t="s">
        <v>90</v>
      </c>
      <c r="C78" s="71">
        <v>793</v>
      </c>
      <c r="D78" s="71">
        <v>393</v>
      </c>
      <c r="E78" s="71">
        <v>645</v>
      </c>
      <c r="F78" s="71">
        <v>315</v>
      </c>
      <c r="G78" s="71">
        <v>640</v>
      </c>
      <c r="H78" s="71">
        <v>295</v>
      </c>
      <c r="I78" s="71">
        <v>686</v>
      </c>
      <c r="J78" s="71">
        <v>323</v>
      </c>
      <c r="K78" s="149">
        <v>2764</v>
      </c>
      <c r="L78" s="149">
        <v>1326</v>
      </c>
      <c r="M78" s="212" t="s">
        <v>2056</v>
      </c>
      <c r="N78" s="44" t="s">
        <v>90</v>
      </c>
      <c r="O78" s="71">
        <v>33</v>
      </c>
      <c r="P78" s="71">
        <v>9</v>
      </c>
      <c r="Q78" s="71">
        <v>28</v>
      </c>
      <c r="R78" s="71">
        <v>15</v>
      </c>
      <c r="S78" s="71">
        <v>39</v>
      </c>
      <c r="T78" s="71">
        <v>17</v>
      </c>
      <c r="U78" s="71">
        <v>71</v>
      </c>
      <c r="V78" s="71">
        <v>35</v>
      </c>
      <c r="W78" s="149">
        <v>171</v>
      </c>
      <c r="X78" s="149">
        <v>76</v>
      </c>
      <c r="Y78" s="212" t="s">
        <v>2056</v>
      </c>
      <c r="Z78" s="44" t="s">
        <v>90</v>
      </c>
      <c r="AA78" s="31">
        <v>20</v>
      </c>
      <c r="AB78" s="31">
        <v>20</v>
      </c>
      <c r="AC78" s="31">
        <v>21</v>
      </c>
      <c r="AD78" s="31">
        <v>20</v>
      </c>
      <c r="AE78" s="149">
        <v>81</v>
      </c>
      <c r="AF78" s="125">
        <v>87</v>
      </c>
      <c r="AG78" s="71">
        <v>59</v>
      </c>
      <c r="AH78" s="71">
        <v>33</v>
      </c>
      <c r="AI78" s="71">
        <v>3</v>
      </c>
      <c r="AJ78" s="71">
        <v>20</v>
      </c>
      <c r="AK78" s="212" t="s">
        <v>2056</v>
      </c>
      <c r="AL78" s="44" t="s">
        <v>90</v>
      </c>
      <c r="AM78" s="71">
        <v>0</v>
      </c>
      <c r="AN78" s="71">
        <v>736</v>
      </c>
      <c r="AO78" s="71">
        <v>292</v>
      </c>
      <c r="AP78" s="71">
        <v>84</v>
      </c>
      <c r="AQ78" s="71">
        <v>0</v>
      </c>
      <c r="AR78" s="71">
        <v>27</v>
      </c>
      <c r="AS78" s="71">
        <v>78</v>
      </c>
      <c r="AT78" s="71">
        <v>65</v>
      </c>
      <c r="AU78" s="71">
        <v>61</v>
      </c>
      <c r="AV78" s="212" t="s">
        <v>2056</v>
      </c>
      <c r="AW78" s="44" t="s">
        <v>90</v>
      </c>
      <c r="AX78" s="149">
        <v>132</v>
      </c>
      <c r="AY78" s="71">
        <v>51</v>
      </c>
      <c r="AZ78" s="71">
        <v>7</v>
      </c>
      <c r="BA78" s="152">
        <v>24</v>
      </c>
      <c r="BB78" s="32">
        <v>15</v>
      </c>
      <c r="BC78" s="149">
        <v>156</v>
      </c>
      <c r="BD78" s="149">
        <v>66</v>
      </c>
      <c r="BE78" s="212" t="s">
        <v>2056</v>
      </c>
      <c r="BF78" s="44" t="s">
        <v>90</v>
      </c>
      <c r="BG78" s="71">
        <v>556</v>
      </c>
      <c r="BH78" s="71">
        <v>553</v>
      </c>
      <c r="BI78" s="71">
        <v>321</v>
      </c>
      <c r="BJ78" s="71">
        <v>307</v>
      </c>
      <c r="BK78" s="71">
        <v>314</v>
      </c>
      <c r="BL78" s="71">
        <v>525</v>
      </c>
      <c r="BM78" s="71">
        <v>311</v>
      </c>
      <c r="BN78" s="71">
        <v>301</v>
      </c>
      <c r="BO78" s="71">
        <v>330</v>
      </c>
      <c r="BP78" s="71">
        <v>4</v>
      </c>
      <c r="BQ78" s="71">
        <v>4</v>
      </c>
      <c r="BR78" s="71">
        <v>14</v>
      </c>
      <c r="BS78" s="71">
        <v>6</v>
      </c>
      <c r="BT78" s="71">
        <v>8</v>
      </c>
      <c r="BV78" s="80" t="s">
        <v>2056</v>
      </c>
      <c r="BW78" s="80" t="s">
        <v>2739</v>
      </c>
      <c r="BX78" s="78">
        <v>2684</v>
      </c>
    </row>
    <row r="79" spans="1:76">
      <c r="A79" s="212"/>
      <c r="B79" s="44" t="s">
        <v>91</v>
      </c>
      <c r="C79" s="71">
        <v>569</v>
      </c>
      <c r="D79" s="71">
        <v>275</v>
      </c>
      <c r="E79" s="71">
        <v>441</v>
      </c>
      <c r="F79" s="71">
        <v>239</v>
      </c>
      <c r="G79" s="71">
        <v>379</v>
      </c>
      <c r="H79" s="71">
        <v>198</v>
      </c>
      <c r="I79" s="71">
        <v>434</v>
      </c>
      <c r="J79" s="71">
        <v>237</v>
      </c>
      <c r="K79" s="149">
        <v>1823</v>
      </c>
      <c r="L79" s="149">
        <v>949</v>
      </c>
      <c r="M79" s="212"/>
      <c r="N79" s="44" t="s">
        <v>91</v>
      </c>
      <c r="O79" s="71">
        <v>54</v>
      </c>
      <c r="P79" s="71">
        <v>19</v>
      </c>
      <c r="Q79" s="71">
        <v>9</v>
      </c>
      <c r="R79" s="71">
        <v>2</v>
      </c>
      <c r="S79" s="71">
        <v>25</v>
      </c>
      <c r="T79" s="71">
        <v>16</v>
      </c>
      <c r="U79" s="71">
        <v>18</v>
      </c>
      <c r="V79" s="71">
        <v>9</v>
      </c>
      <c r="W79" s="149">
        <v>106</v>
      </c>
      <c r="X79" s="149">
        <v>46</v>
      </c>
      <c r="Y79" s="212"/>
      <c r="Z79" s="44" t="s">
        <v>91</v>
      </c>
      <c r="AA79" s="31">
        <v>14</v>
      </c>
      <c r="AB79" s="31">
        <v>13</v>
      </c>
      <c r="AC79" s="31">
        <v>12</v>
      </c>
      <c r="AD79" s="31">
        <v>13</v>
      </c>
      <c r="AE79" s="149">
        <v>52</v>
      </c>
      <c r="AF79" s="125">
        <v>52</v>
      </c>
      <c r="AG79" s="71">
        <v>50</v>
      </c>
      <c r="AH79" s="71">
        <v>48</v>
      </c>
      <c r="AI79" s="71">
        <v>5</v>
      </c>
      <c r="AJ79" s="71">
        <v>10</v>
      </c>
      <c r="AK79" s="212"/>
      <c r="AL79" s="44" t="s">
        <v>91</v>
      </c>
      <c r="AM79" s="71">
        <v>0</v>
      </c>
      <c r="AN79" s="71">
        <v>602</v>
      </c>
      <c r="AO79" s="71">
        <v>77</v>
      </c>
      <c r="AP79" s="71">
        <v>108</v>
      </c>
      <c r="AQ79" s="71">
        <v>0</v>
      </c>
      <c r="AR79" s="71">
        <v>24</v>
      </c>
      <c r="AS79" s="71">
        <v>55</v>
      </c>
      <c r="AT79" s="71">
        <v>47</v>
      </c>
      <c r="AU79" s="71">
        <v>37</v>
      </c>
      <c r="AV79" s="212"/>
      <c r="AW79" s="44" t="s">
        <v>91</v>
      </c>
      <c r="AX79" s="149">
        <v>106</v>
      </c>
      <c r="AY79" s="71">
        <v>48</v>
      </c>
      <c r="AZ79" s="71">
        <v>23</v>
      </c>
      <c r="BA79" s="152">
        <v>40</v>
      </c>
      <c r="BB79" s="32">
        <v>19</v>
      </c>
      <c r="BC79" s="149">
        <v>146</v>
      </c>
      <c r="BD79" s="149">
        <v>67</v>
      </c>
      <c r="BE79" s="212"/>
      <c r="BF79" s="44" t="s">
        <v>91</v>
      </c>
      <c r="BG79" s="71">
        <v>237</v>
      </c>
      <c r="BH79" s="71">
        <v>0</v>
      </c>
      <c r="BI79" s="71">
        <v>0</v>
      </c>
      <c r="BJ79" s="71">
        <v>40</v>
      </c>
      <c r="BK79" s="71">
        <v>0</v>
      </c>
      <c r="BL79" s="71">
        <v>0</v>
      </c>
      <c r="BM79" s="71">
        <v>0</v>
      </c>
      <c r="BN79" s="71">
        <v>0</v>
      </c>
      <c r="BO79" s="71">
        <v>0</v>
      </c>
      <c r="BP79" s="71">
        <v>0</v>
      </c>
      <c r="BQ79" s="71">
        <v>0</v>
      </c>
      <c r="BR79" s="71">
        <v>0</v>
      </c>
      <c r="BS79" s="71">
        <v>0</v>
      </c>
      <c r="BT79" s="71">
        <v>1</v>
      </c>
      <c r="BV79" s="80" t="s">
        <v>2056</v>
      </c>
      <c r="BW79" s="80" t="s">
        <v>2740</v>
      </c>
      <c r="BX79" s="78">
        <v>1867</v>
      </c>
    </row>
    <row r="80" spans="1:76">
      <c r="A80" s="212"/>
      <c r="B80" s="66" t="s">
        <v>73</v>
      </c>
      <c r="C80" s="68">
        <v>1362</v>
      </c>
      <c r="D80" s="68">
        <v>668</v>
      </c>
      <c r="E80" s="68">
        <v>1086</v>
      </c>
      <c r="F80" s="68">
        <v>554</v>
      </c>
      <c r="G80" s="68">
        <v>1019</v>
      </c>
      <c r="H80" s="68">
        <v>493</v>
      </c>
      <c r="I80" s="68">
        <v>1120</v>
      </c>
      <c r="J80" s="68">
        <v>560</v>
      </c>
      <c r="K80" s="68">
        <v>4587</v>
      </c>
      <c r="L80" s="68">
        <v>2275</v>
      </c>
      <c r="M80" s="212"/>
      <c r="N80" s="66" t="s">
        <v>73</v>
      </c>
      <c r="O80" s="68">
        <v>87</v>
      </c>
      <c r="P80" s="68">
        <v>28</v>
      </c>
      <c r="Q80" s="68">
        <v>37</v>
      </c>
      <c r="R80" s="68">
        <v>17</v>
      </c>
      <c r="S80" s="68">
        <v>64</v>
      </c>
      <c r="T80" s="68">
        <v>33</v>
      </c>
      <c r="U80" s="68">
        <v>89</v>
      </c>
      <c r="V80" s="68">
        <v>44</v>
      </c>
      <c r="W80" s="68">
        <v>277</v>
      </c>
      <c r="X80" s="68">
        <v>122</v>
      </c>
      <c r="Y80" s="212"/>
      <c r="Z80" s="66" t="s">
        <v>73</v>
      </c>
      <c r="AA80" s="68">
        <v>34</v>
      </c>
      <c r="AB80" s="68">
        <v>33</v>
      </c>
      <c r="AC80" s="68">
        <v>33</v>
      </c>
      <c r="AD80" s="68">
        <v>33</v>
      </c>
      <c r="AE80" s="68">
        <v>133</v>
      </c>
      <c r="AF80" s="68">
        <v>139</v>
      </c>
      <c r="AG80" s="68">
        <v>109</v>
      </c>
      <c r="AH80" s="68">
        <v>81</v>
      </c>
      <c r="AI80" s="68">
        <v>8</v>
      </c>
      <c r="AJ80" s="68">
        <v>30</v>
      </c>
      <c r="AK80" s="212"/>
      <c r="AL80" s="66" t="s">
        <v>73</v>
      </c>
      <c r="AM80" s="68">
        <v>0</v>
      </c>
      <c r="AN80" s="68">
        <v>1338</v>
      </c>
      <c r="AO80" s="68">
        <v>369</v>
      </c>
      <c r="AP80" s="68">
        <v>192</v>
      </c>
      <c r="AQ80" s="68">
        <v>0</v>
      </c>
      <c r="AR80" s="68">
        <v>51</v>
      </c>
      <c r="AS80" s="68">
        <v>133</v>
      </c>
      <c r="AT80" s="68">
        <v>112</v>
      </c>
      <c r="AU80" s="68">
        <v>98</v>
      </c>
      <c r="AV80" s="212"/>
      <c r="AW80" s="66" t="s">
        <v>73</v>
      </c>
      <c r="AX80" s="68">
        <v>238</v>
      </c>
      <c r="AY80" s="68">
        <v>99</v>
      </c>
      <c r="AZ80" s="68">
        <v>30</v>
      </c>
      <c r="BA80" s="68">
        <v>64</v>
      </c>
      <c r="BB80" s="68">
        <v>34</v>
      </c>
      <c r="BC80" s="68">
        <v>302</v>
      </c>
      <c r="BD80" s="68">
        <v>133</v>
      </c>
      <c r="BE80" s="212"/>
      <c r="BF80" s="66" t="s">
        <v>73</v>
      </c>
      <c r="BG80" s="68">
        <v>793</v>
      </c>
      <c r="BH80" s="68">
        <v>553</v>
      </c>
      <c r="BI80" s="68">
        <v>321</v>
      </c>
      <c r="BJ80" s="68">
        <v>347</v>
      </c>
      <c r="BK80" s="68">
        <v>314</v>
      </c>
      <c r="BL80" s="68">
        <v>525</v>
      </c>
      <c r="BM80" s="68">
        <v>311</v>
      </c>
      <c r="BN80" s="68">
        <v>301</v>
      </c>
      <c r="BO80" s="68">
        <v>330</v>
      </c>
      <c r="BP80" s="68">
        <v>4</v>
      </c>
      <c r="BQ80" s="68">
        <v>4</v>
      </c>
      <c r="BR80" s="68">
        <v>14</v>
      </c>
      <c r="BS80" s="68">
        <v>6</v>
      </c>
      <c r="BT80" s="68">
        <v>9</v>
      </c>
      <c r="BV80" s="80" t="s">
        <v>2056</v>
      </c>
      <c r="BW80" s="80" t="s">
        <v>2741</v>
      </c>
      <c r="BX80" s="78">
        <v>4551</v>
      </c>
    </row>
    <row r="81" spans="1:76">
      <c r="A81" s="225" t="s">
        <v>146</v>
      </c>
      <c r="B81" s="97" t="s">
        <v>90</v>
      </c>
      <c r="C81" s="34">
        <f t="shared" ref="C81:L81" si="0">C7+C10+C13+C16+C19+C22+C25+C28+C31+C34+C37+C40+C48+C51+C54+C57+C60+C63+C66+C69+C72+C75+C78</f>
        <v>69386</v>
      </c>
      <c r="D81" s="34">
        <f t="shared" si="0"/>
        <v>35662</v>
      </c>
      <c r="E81" s="34">
        <f t="shared" si="0"/>
        <v>57142</v>
      </c>
      <c r="F81" s="34">
        <f t="shared" si="0"/>
        <v>29537</v>
      </c>
      <c r="G81" s="34">
        <f t="shared" si="0"/>
        <v>48867</v>
      </c>
      <c r="H81" s="34">
        <f t="shared" si="0"/>
        <v>25641</v>
      </c>
      <c r="I81" s="34">
        <f t="shared" si="0"/>
        <v>55927</v>
      </c>
      <c r="J81" s="34">
        <f t="shared" si="0"/>
        <v>29419</v>
      </c>
      <c r="K81" s="34">
        <f t="shared" si="0"/>
        <v>231322</v>
      </c>
      <c r="L81" s="34">
        <f t="shared" si="0"/>
        <v>120259</v>
      </c>
      <c r="M81" s="225" t="s">
        <v>146</v>
      </c>
      <c r="N81" s="97" t="s">
        <v>90</v>
      </c>
      <c r="O81" s="34">
        <f t="shared" ref="O81:X81" si="1">O7+O10+O13+O16+O19+O22+O25+O28+O31+O34+O37+O40+O48+O51+O54+O57+O60+O63+O66+O69+O72+O75+O78</f>
        <v>4120</v>
      </c>
      <c r="P81" s="34">
        <f t="shared" si="1"/>
        <v>1801</v>
      </c>
      <c r="Q81" s="34">
        <f t="shared" si="1"/>
        <v>2299</v>
      </c>
      <c r="R81" s="34">
        <f t="shared" si="1"/>
        <v>1067</v>
      </c>
      <c r="S81" s="34">
        <f t="shared" si="1"/>
        <v>2598</v>
      </c>
      <c r="T81" s="34">
        <f t="shared" si="1"/>
        <v>1294</v>
      </c>
      <c r="U81" s="34">
        <f t="shared" si="1"/>
        <v>5858</v>
      </c>
      <c r="V81" s="34">
        <f t="shared" si="1"/>
        <v>3126</v>
      </c>
      <c r="W81" s="34">
        <f t="shared" si="1"/>
        <v>14875</v>
      </c>
      <c r="X81" s="34">
        <f t="shared" si="1"/>
        <v>7288</v>
      </c>
      <c r="Y81" s="225" t="s">
        <v>146</v>
      </c>
      <c r="Z81" s="97" t="s">
        <v>90</v>
      </c>
      <c r="AA81" s="34">
        <f t="shared" ref="AA81:AJ81" si="2">AA7+AA10+AA13+AA16+AA19+AA22+AA25+AA28+AA31+AA34+AA37+AA40+AA48+AA51+AA54+AA57+AA60+AA63+AA66+AA69+AA72+AA75+AA78</f>
        <v>2418</v>
      </c>
      <c r="AB81" s="34">
        <f t="shared" si="2"/>
        <v>2301</v>
      </c>
      <c r="AC81" s="34">
        <f t="shared" si="2"/>
        <v>2190</v>
      </c>
      <c r="AD81" s="34">
        <f t="shared" si="2"/>
        <v>2203</v>
      </c>
      <c r="AE81" s="34">
        <f t="shared" si="2"/>
        <v>9112</v>
      </c>
      <c r="AF81" s="34">
        <f t="shared" si="2"/>
        <v>8716</v>
      </c>
      <c r="AG81" s="34">
        <f t="shared" si="2"/>
        <v>7497</v>
      </c>
      <c r="AH81" s="34">
        <f t="shared" si="2"/>
        <v>3697</v>
      </c>
      <c r="AI81" s="34">
        <f t="shared" si="2"/>
        <v>452</v>
      </c>
      <c r="AJ81" s="34">
        <f t="shared" si="2"/>
        <v>2159</v>
      </c>
      <c r="AK81" s="225" t="s">
        <v>146</v>
      </c>
      <c r="AL81" s="97" t="s">
        <v>90</v>
      </c>
      <c r="AM81" s="34">
        <f t="shared" ref="AM81:AU81" si="3">AM7+AM10+AM13+AM16+AM19+AM22+AM25+AM28+AM31+AM34+AM37+AM40+AM48+AM51+AM54+AM57+AM60+AM63+AM66+AM69+AM72+AM75+AM78</f>
        <v>3438</v>
      </c>
      <c r="AN81" s="34">
        <f t="shared" si="3"/>
        <v>60612</v>
      </c>
      <c r="AO81" s="34">
        <f t="shared" si="3"/>
        <v>30161</v>
      </c>
      <c r="AP81" s="34">
        <f t="shared" si="3"/>
        <v>11773</v>
      </c>
      <c r="AQ81" s="34">
        <f t="shared" si="3"/>
        <v>1782</v>
      </c>
      <c r="AR81" s="34">
        <f t="shared" si="3"/>
        <v>1881</v>
      </c>
      <c r="AS81" s="34">
        <f t="shared" si="3"/>
        <v>9158</v>
      </c>
      <c r="AT81" s="34">
        <f t="shared" si="3"/>
        <v>7635</v>
      </c>
      <c r="AU81" s="34">
        <f t="shared" si="3"/>
        <v>7305</v>
      </c>
      <c r="AV81" s="225" t="s">
        <v>146</v>
      </c>
      <c r="AW81" s="97" t="s">
        <v>90</v>
      </c>
      <c r="AX81" s="34">
        <f t="shared" ref="AX81:BD83" si="4">AX7+AX10+AX13+AX16+AX19+AX22+AX25+AX28+AX31+AX34+AX37+AX40+AX48+AX51+AX54+AX57+AX60+AX63+AX66+AX69+AX72+AX75+AX78</f>
        <v>15607</v>
      </c>
      <c r="AY81" s="34">
        <f t="shared" si="4"/>
        <v>6659</v>
      </c>
      <c r="AZ81" s="34">
        <f t="shared" si="4"/>
        <v>1581</v>
      </c>
      <c r="BA81" s="34">
        <f t="shared" si="4"/>
        <v>2210</v>
      </c>
      <c r="BB81" s="34">
        <f t="shared" si="4"/>
        <v>1236</v>
      </c>
      <c r="BC81" s="34">
        <f t="shared" si="4"/>
        <v>17817</v>
      </c>
      <c r="BD81" s="34">
        <f t="shared" si="4"/>
        <v>7895</v>
      </c>
      <c r="BE81" s="225" t="s">
        <v>146</v>
      </c>
      <c r="BF81" s="97" t="s">
        <v>90</v>
      </c>
      <c r="BG81" s="34">
        <f t="shared" ref="BG81:BT81" si="5">BG7+BG10+BG13+BG16+BG19+BG22+BG25+BG28+BG31+BG34+BG37+BG40+BG48+BG51+BG54+BG57+BG60+BG63+BG66+BG69+BG72+BG75+BG78</f>
        <v>7621</v>
      </c>
      <c r="BH81" s="34">
        <f t="shared" si="5"/>
        <v>16342</v>
      </c>
      <c r="BI81" s="34">
        <f t="shared" si="5"/>
        <v>8931</v>
      </c>
      <c r="BJ81" s="34">
        <f t="shared" si="5"/>
        <v>8120</v>
      </c>
      <c r="BK81" s="34">
        <f t="shared" si="5"/>
        <v>7431</v>
      </c>
      <c r="BL81" s="34">
        <f t="shared" si="5"/>
        <v>12696</v>
      </c>
      <c r="BM81" s="34">
        <f t="shared" si="5"/>
        <v>7731</v>
      </c>
      <c r="BN81" s="34">
        <f t="shared" si="5"/>
        <v>5471</v>
      </c>
      <c r="BO81" s="34">
        <f t="shared" si="5"/>
        <v>9089</v>
      </c>
      <c r="BP81" s="34">
        <f t="shared" si="5"/>
        <v>611</v>
      </c>
      <c r="BQ81" s="34">
        <f t="shared" si="5"/>
        <v>383</v>
      </c>
      <c r="BR81" s="34">
        <f t="shared" si="5"/>
        <v>707</v>
      </c>
      <c r="BS81" s="34">
        <f t="shared" si="5"/>
        <v>1813</v>
      </c>
      <c r="BT81" s="34">
        <f t="shared" si="5"/>
        <v>3834</v>
      </c>
      <c r="BV81" s="80" t="str">
        <f t="shared" ref="BV81:BV88" si="6">IF(A81="",BV80,A81)</f>
        <v xml:space="preserve">MADAGASCAR </v>
      </c>
      <c r="BW81" s="80" t="str">
        <f t="shared" ref="BW81:BW88" si="7">BV81&amp;B81</f>
        <v>MADAGASCAR RURAL</v>
      </c>
      <c r="BX81" s="78">
        <f t="shared" ref="BX81:BX88" si="8">(AM81+2*AN81+3*AO81+4*AP81+5*AQ81)</f>
        <v>271147</v>
      </c>
    </row>
    <row r="82" spans="1:76">
      <c r="A82" s="225"/>
      <c r="B82" s="94" t="s">
        <v>91</v>
      </c>
      <c r="C82" s="34">
        <f t="shared" ref="C82:L82" si="9">C8+C11+C14+C17+C20+C23+C26+C29+C32+C35+C38+C41+C49+C52+C55+C58+C61+C64+C67+C70+C73+C76+C79</f>
        <v>58608</v>
      </c>
      <c r="D82" s="34">
        <f t="shared" si="9"/>
        <v>30084</v>
      </c>
      <c r="E82" s="34">
        <f t="shared" si="9"/>
        <v>50803</v>
      </c>
      <c r="F82" s="34">
        <f t="shared" si="9"/>
        <v>26474</v>
      </c>
      <c r="G82" s="34">
        <f t="shared" si="9"/>
        <v>47276</v>
      </c>
      <c r="H82" s="34">
        <f t="shared" si="9"/>
        <v>24891</v>
      </c>
      <c r="I82" s="34">
        <f t="shared" si="9"/>
        <v>55061</v>
      </c>
      <c r="J82" s="34">
        <f t="shared" si="9"/>
        <v>28965</v>
      </c>
      <c r="K82" s="34">
        <f t="shared" si="9"/>
        <v>211748</v>
      </c>
      <c r="L82" s="34">
        <f t="shared" si="9"/>
        <v>110414</v>
      </c>
      <c r="M82" s="225"/>
      <c r="N82" s="94" t="s">
        <v>91</v>
      </c>
      <c r="O82" s="34">
        <f t="shared" ref="O82:X82" si="10">O8+O11+O14+O17+O20+O23+O26+O29+O32+O35+O38+O41+O49+O52+O55+O58+O61+O64+O67+O70+O73+O76+O79</f>
        <v>3448</v>
      </c>
      <c r="P82" s="34">
        <f t="shared" si="10"/>
        <v>1478</v>
      </c>
      <c r="Q82" s="34">
        <f t="shared" si="10"/>
        <v>2188</v>
      </c>
      <c r="R82" s="34">
        <f t="shared" si="10"/>
        <v>961</v>
      </c>
      <c r="S82" s="34">
        <f t="shared" si="10"/>
        <v>2399</v>
      </c>
      <c r="T82" s="34">
        <f t="shared" si="10"/>
        <v>1184</v>
      </c>
      <c r="U82" s="34">
        <f t="shared" si="10"/>
        <v>5203</v>
      </c>
      <c r="V82" s="34">
        <f t="shared" si="10"/>
        <v>2604</v>
      </c>
      <c r="W82" s="34">
        <f t="shared" si="10"/>
        <v>13238</v>
      </c>
      <c r="X82" s="34">
        <f t="shared" si="10"/>
        <v>6227</v>
      </c>
      <c r="Y82" s="225"/>
      <c r="Z82" s="94" t="s">
        <v>91</v>
      </c>
      <c r="AA82" s="34">
        <f t="shared" ref="AA82:AJ82" si="11">AA8+AA11+AA14+AA17+AA20+AA23+AA26+AA29+AA32+AA35+AA38+AA41+AA49+AA52+AA55+AA58+AA61+AA64+AA67+AA70+AA73+AA76+AA79</f>
        <v>1707</v>
      </c>
      <c r="AB82" s="34">
        <f t="shared" si="11"/>
        <v>1638</v>
      </c>
      <c r="AC82" s="34">
        <f t="shared" si="11"/>
        <v>1559</v>
      </c>
      <c r="AD82" s="34">
        <f t="shared" si="11"/>
        <v>1655</v>
      </c>
      <c r="AE82" s="34">
        <f t="shared" si="11"/>
        <v>6559</v>
      </c>
      <c r="AF82" s="34">
        <f t="shared" si="11"/>
        <v>6374</v>
      </c>
      <c r="AG82" s="34">
        <f t="shared" si="11"/>
        <v>6039</v>
      </c>
      <c r="AH82" s="34">
        <f t="shared" si="11"/>
        <v>5549</v>
      </c>
      <c r="AI82" s="34">
        <f t="shared" si="11"/>
        <v>241</v>
      </c>
      <c r="AJ82" s="34">
        <f t="shared" si="11"/>
        <v>1338</v>
      </c>
      <c r="AK82" s="225"/>
      <c r="AL82" s="94" t="s">
        <v>91</v>
      </c>
      <c r="AM82" s="34">
        <f t="shared" ref="AM82:AU82" si="12">AM8+AM11+AM14+AM17+AM20+AM23+AM26+AM29+AM32+AM35+AM38+AM41+AM49+AM52+AM55+AM58+AM61+AM64+AM67+AM70+AM73+AM76+AM79</f>
        <v>5663</v>
      </c>
      <c r="AN82" s="34">
        <f t="shared" si="12"/>
        <v>66487</v>
      </c>
      <c r="AO82" s="34">
        <f t="shared" si="12"/>
        <v>24928</v>
      </c>
      <c r="AP82" s="34">
        <f t="shared" si="12"/>
        <v>8663</v>
      </c>
      <c r="AQ82" s="34">
        <f t="shared" si="12"/>
        <v>1497</v>
      </c>
      <c r="AR82" s="34">
        <f t="shared" si="12"/>
        <v>2066</v>
      </c>
      <c r="AS82" s="34">
        <f t="shared" si="12"/>
        <v>6924</v>
      </c>
      <c r="AT82" s="34">
        <f t="shared" si="12"/>
        <v>6108</v>
      </c>
      <c r="AU82" s="34">
        <f t="shared" si="12"/>
        <v>5895</v>
      </c>
      <c r="AV82" s="225"/>
      <c r="AW82" s="94" t="s">
        <v>91</v>
      </c>
      <c r="AX82" s="34">
        <f t="shared" si="4"/>
        <v>12695</v>
      </c>
      <c r="AY82" s="34">
        <f t="shared" si="4"/>
        <v>5819</v>
      </c>
      <c r="AZ82" s="34">
        <f t="shared" si="4"/>
        <v>1965</v>
      </c>
      <c r="BA82" s="34">
        <f t="shared" si="4"/>
        <v>3060</v>
      </c>
      <c r="BB82" s="34">
        <f t="shared" si="4"/>
        <v>1600</v>
      </c>
      <c r="BC82" s="34">
        <f t="shared" si="4"/>
        <v>15755</v>
      </c>
      <c r="BD82" s="34">
        <f t="shared" si="4"/>
        <v>7419</v>
      </c>
      <c r="BE82" s="225"/>
      <c r="BF82" s="94" t="s">
        <v>91</v>
      </c>
      <c r="BG82" s="34">
        <f t="shared" ref="BG82:BT82" si="13">BG8+BG11+BG14+BG17+BG20+BG23+BG26+BG29+BG32+BG35+BG38+BG41+BG49+BG52+BG55+BG58+BG61+BG64+BG67+BG70+BG73+BG76+BG79</f>
        <v>7510</v>
      </c>
      <c r="BH82" s="34">
        <f t="shared" si="13"/>
        <v>13857</v>
      </c>
      <c r="BI82" s="34">
        <f t="shared" si="13"/>
        <v>6565</v>
      </c>
      <c r="BJ82" s="34">
        <f t="shared" si="13"/>
        <v>5303</v>
      </c>
      <c r="BK82" s="34">
        <f t="shared" si="13"/>
        <v>5730</v>
      </c>
      <c r="BL82" s="34">
        <f t="shared" si="13"/>
        <v>10334</v>
      </c>
      <c r="BM82" s="34">
        <f t="shared" si="13"/>
        <v>5636</v>
      </c>
      <c r="BN82" s="34">
        <f t="shared" si="13"/>
        <v>3248</v>
      </c>
      <c r="BO82" s="34">
        <f t="shared" si="13"/>
        <v>6773</v>
      </c>
      <c r="BP82" s="34">
        <f t="shared" si="13"/>
        <v>515</v>
      </c>
      <c r="BQ82" s="34">
        <f t="shared" si="13"/>
        <v>253</v>
      </c>
      <c r="BR82" s="34">
        <f t="shared" si="13"/>
        <v>907</v>
      </c>
      <c r="BS82" s="34">
        <f t="shared" si="13"/>
        <v>519</v>
      </c>
      <c r="BT82" s="34">
        <f t="shared" si="13"/>
        <v>3664</v>
      </c>
      <c r="BV82" s="80" t="str">
        <f t="shared" si="6"/>
        <v xml:space="preserve">MADAGASCAR </v>
      </c>
      <c r="BW82" s="80" t="str">
        <f t="shared" si="7"/>
        <v>MADAGASCAR URBAIN</v>
      </c>
      <c r="BX82" s="78">
        <f t="shared" si="8"/>
        <v>255558</v>
      </c>
    </row>
    <row r="83" spans="1:76">
      <c r="A83" s="225"/>
      <c r="B83" s="94" t="s">
        <v>73</v>
      </c>
      <c r="C83" s="34">
        <f t="shared" ref="C83:L83" si="14">C9+C12+C15+C18+C21+C24+C27+C30+C33+C36+C39+C42+C50+C53+C56+C59+C62+C65+C68+C71+C74+C77+C80</f>
        <v>127994</v>
      </c>
      <c r="D83" s="34">
        <f t="shared" si="14"/>
        <v>65746</v>
      </c>
      <c r="E83" s="34">
        <f t="shared" si="14"/>
        <v>107945</v>
      </c>
      <c r="F83" s="34">
        <f t="shared" si="14"/>
        <v>56011</v>
      </c>
      <c r="G83" s="34">
        <f t="shared" si="14"/>
        <v>96143</v>
      </c>
      <c r="H83" s="34">
        <f t="shared" si="14"/>
        <v>50532</v>
      </c>
      <c r="I83" s="34">
        <f t="shared" si="14"/>
        <v>110988</v>
      </c>
      <c r="J83" s="34">
        <f t="shared" si="14"/>
        <v>58384</v>
      </c>
      <c r="K83" s="34">
        <f t="shared" si="14"/>
        <v>443070</v>
      </c>
      <c r="L83" s="34">
        <f t="shared" si="14"/>
        <v>230673</v>
      </c>
      <c r="M83" s="225"/>
      <c r="N83" s="94" t="s">
        <v>73</v>
      </c>
      <c r="O83" s="34">
        <f t="shared" ref="O83:X83" si="15">O9+O12+O15+O18+O21+O24+O27+O30+O33+O36+O39+O42+O50+O53+O56+O59+O62+O65+O68+O71+O74+O77+O80</f>
        <v>7568</v>
      </c>
      <c r="P83" s="34">
        <f t="shared" si="15"/>
        <v>3279</v>
      </c>
      <c r="Q83" s="34">
        <f t="shared" si="15"/>
        <v>4487</v>
      </c>
      <c r="R83" s="34">
        <f t="shared" si="15"/>
        <v>2028</v>
      </c>
      <c r="S83" s="34">
        <f t="shared" si="15"/>
        <v>4997</v>
      </c>
      <c r="T83" s="34">
        <f t="shared" si="15"/>
        <v>2478</v>
      </c>
      <c r="U83" s="34">
        <f t="shared" si="15"/>
        <v>11061</v>
      </c>
      <c r="V83" s="34">
        <f t="shared" si="15"/>
        <v>5730</v>
      </c>
      <c r="W83" s="34">
        <f t="shared" si="15"/>
        <v>28113</v>
      </c>
      <c r="X83" s="34">
        <f t="shared" si="15"/>
        <v>13515</v>
      </c>
      <c r="Y83" s="225"/>
      <c r="Z83" s="94" t="s">
        <v>73</v>
      </c>
      <c r="AA83" s="34">
        <f t="shared" ref="AA83:AJ83" si="16">AA9+AA12+AA15+AA18+AA21+AA24+AA27+AA30+AA33+AA36+AA39+AA42+AA50+AA53+AA56+AA59+AA62+AA65+AA68+AA71+AA74+AA77+AA80</f>
        <v>4125</v>
      </c>
      <c r="AB83" s="34">
        <f t="shared" si="16"/>
        <v>3939</v>
      </c>
      <c r="AC83" s="34">
        <f t="shared" si="16"/>
        <v>3749</v>
      </c>
      <c r="AD83" s="34">
        <f t="shared" si="16"/>
        <v>3858</v>
      </c>
      <c r="AE83" s="34">
        <f t="shared" si="16"/>
        <v>15671</v>
      </c>
      <c r="AF83" s="34">
        <f t="shared" si="16"/>
        <v>15090</v>
      </c>
      <c r="AG83" s="34">
        <f t="shared" si="16"/>
        <v>13536</v>
      </c>
      <c r="AH83" s="34">
        <f t="shared" si="16"/>
        <v>9246</v>
      </c>
      <c r="AI83" s="34">
        <f t="shared" si="16"/>
        <v>693</v>
      </c>
      <c r="AJ83" s="34">
        <f t="shared" si="16"/>
        <v>3497</v>
      </c>
      <c r="AK83" s="225"/>
      <c r="AL83" s="94" t="s">
        <v>73</v>
      </c>
      <c r="AM83" s="34">
        <f t="shared" ref="AM83:AU83" si="17">AM9+AM12+AM15+AM18+AM21+AM24+AM27+AM30+AM33+AM36+AM39+AM42+AM50+AM53+AM56+AM59+AM62+AM65+AM68+AM71+AM74+AM77+AM80</f>
        <v>9101</v>
      </c>
      <c r="AN83" s="34">
        <f t="shared" si="17"/>
        <v>127099</v>
      </c>
      <c r="AO83" s="34">
        <f t="shared" si="17"/>
        <v>55089</v>
      </c>
      <c r="AP83" s="34">
        <f t="shared" si="17"/>
        <v>20436</v>
      </c>
      <c r="AQ83" s="34">
        <f t="shared" si="17"/>
        <v>3279</v>
      </c>
      <c r="AR83" s="34">
        <f t="shared" si="17"/>
        <v>3947</v>
      </c>
      <c r="AS83" s="34">
        <f t="shared" si="17"/>
        <v>16082</v>
      </c>
      <c r="AT83" s="34">
        <f t="shared" si="17"/>
        <v>13743</v>
      </c>
      <c r="AU83" s="34">
        <f t="shared" si="17"/>
        <v>13200</v>
      </c>
      <c r="AV83" s="225"/>
      <c r="AW83" s="94" t="s">
        <v>73</v>
      </c>
      <c r="AX83" s="34">
        <f t="shared" si="4"/>
        <v>28302</v>
      </c>
      <c r="AY83" s="34">
        <f t="shared" si="4"/>
        <v>12478</v>
      </c>
      <c r="AZ83" s="34">
        <f t="shared" si="4"/>
        <v>3546</v>
      </c>
      <c r="BA83" s="34">
        <f t="shared" si="4"/>
        <v>5270</v>
      </c>
      <c r="BB83" s="34">
        <f t="shared" si="4"/>
        <v>2836</v>
      </c>
      <c r="BC83" s="34">
        <f t="shared" si="4"/>
        <v>33572</v>
      </c>
      <c r="BD83" s="34">
        <f t="shared" si="4"/>
        <v>15314</v>
      </c>
      <c r="BE83" s="225"/>
      <c r="BF83" s="94" t="s">
        <v>73</v>
      </c>
      <c r="BG83" s="34">
        <f t="shared" ref="BG83:BT83" si="18">BG9+BG12+BG15+BG18+BG21+BG24+BG27+BG30+BG33+BG36+BG39+BG42+BG50+BG53+BG56+BG59+BG62+BG65+BG68+BG71+BG74+BG77+BG80</f>
        <v>15131</v>
      </c>
      <c r="BH83" s="34">
        <f t="shared" si="18"/>
        <v>30199</v>
      </c>
      <c r="BI83" s="34">
        <f t="shared" si="18"/>
        <v>15496</v>
      </c>
      <c r="BJ83" s="34">
        <f t="shared" si="18"/>
        <v>13423</v>
      </c>
      <c r="BK83" s="34">
        <f t="shared" si="18"/>
        <v>13161</v>
      </c>
      <c r="BL83" s="34">
        <f t="shared" si="18"/>
        <v>23030</v>
      </c>
      <c r="BM83" s="34">
        <f t="shared" si="18"/>
        <v>13367</v>
      </c>
      <c r="BN83" s="34">
        <f t="shared" si="18"/>
        <v>8719</v>
      </c>
      <c r="BO83" s="34">
        <f t="shared" si="18"/>
        <v>15862</v>
      </c>
      <c r="BP83" s="34">
        <f t="shared" si="18"/>
        <v>1126</v>
      </c>
      <c r="BQ83" s="34">
        <f t="shared" si="18"/>
        <v>636</v>
      </c>
      <c r="BR83" s="34">
        <f t="shared" si="18"/>
        <v>1614</v>
      </c>
      <c r="BS83" s="34">
        <f t="shared" si="18"/>
        <v>2332</v>
      </c>
      <c r="BT83" s="34">
        <f t="shared" si="18"/>
        <v>7498</v>
      </c>
      <c r="BV83" s="80" t="str">
        <f t="shared" si="6"/>
        <v xml:space="preserve">MADAGASCAR </v>
      </c>
      <c r="BW83" s="80" t="str">
        <f t="shared" si="7"/>
        <v>MADAGASCAR TOTAL</v>
      </c>
      <c r="BX83" s="78">
        <f t="shared" si="8"/>
        <v>526705</v>
      </c>
    </row>
    <row r="84" spans="1:76">
      <c r="A84" s="245" t="s">
        <v>2225</v>
      </c>
      <c r="B84" s="245"/>
      <c r="C84" s="245"/>
      <c r="D84" s="245"/>
      <c r="E84" s="245"/>
      <c r="F84" s="245"/>
      <c r="G84" s="245"/>
      <c r="H84" s="245"/>
      <c r="I84" s="245"/>
      <c r="J84" s="245"/>
      <c r="K84" s="245"/>
      <c r="L84" s="245"/>
      <c r="M84" s="245" t="s">
        <v>2243</v>
      </c>
      <c r="N84" s="245"/>
      <c r="O84" s="245"/>
      <c r="P84" s="245"/>
      <c r="Q84" s="245"/>
      <c r="R84" s="245"/>
      <c r="S84" s="245"/>
      <c r="T84" s="245"/>
      <c r="U84" s="245"/>
      <c r="V84" s="245"/>
      <c r="W84" s="245"/>
      <c r="X84" s="245"/>
      <c r="Y84" s="245" t="s">
        <v>367</v>
      </c>
      <c r="Z84" s="245"/>
      <c r="AA84" s="245"/>
      <c r="AB84" s="245"/>
      <c r="AC84" s="245"/>
      <c r="AD84" s="245"/>
      <c r="AE84" s="245"/>
      <c r="AF84" s="245"/>
      <c r="AG84" s="245"/>
      <c r="AH84" s="245"/>
      <c r="AI84" s="245"/>
      <c r="AJ84" s="245"/>
      <c r="AK84" s="245" t="s">
        <v>368</v>
      </c>
      <c r="AL84" s="245"/>
      <c r="AM84" s="245"/>
      <c r="AN84" s="245"/>
      <c r="AO84" s="245"/>
      <c r="AP84" s="245"/>
      <c r="AQ84" s="245"/>
      <c r="AR84" s="245"/>
      <c r="AS84" s="245"/>
      <c r="AT84" s="245"/>
      <c r="AU84" s="245"/>
      <c r="AV84" s="245" t="s">
        <v>383</v>
      </c>
      <c r="AW84" s="245"/>
      <c r="AX84" s="245"/>
      <c r="AY84" s="245"/>
      <c r="AZ84" s="245"/>
      <c r="BA84" s="245"/>
      <c r="BB84" s="245"/>
      <c r="BC84" s="245"/>
      <c r="BD84" s="245"/>
      <c r="BE84" s="245" t="s">
        <v>369</v>
      </c>
      <c r="BF84" s="245"/>
      <c r="BG84" s="245"/>
      <c r="BH84" s="245"/>
      <c r="BI84" s="245"/>
      <c r="BJ84" s="245"/>
      <c r="BK84" s="245"/>
      <c r="BL84" s="245"/>
      <c r="BM84" s="245"/>
      <c r="BN84" s="245"/>
      <c r="BO84" s="245"/>
      <c r="BP84" s="245"/>
      <c r="BQ84" s="245"/>
      <c r="BR84" s="245"/>
      <c r="BS84" s="245"/>
      <c r="BT84" s="245"/>
      <c r="BV84" s="80" t="str">
        <f t="shared" si="6"/>
        <v>REPARTITION DES EFFECTIFS DES ELEVES DES COLLEGES PRIVES PAR CISCO, PAR MILIEU DE RESIDENCE ET PAR GENRE</v>
      </c>
      <c r="BW84" s="80" t="str">
        <f t="shared" si="7"/>
        <v>REPARTITION DES EFFECTIFS DES ELEVES DES COLLEGES PRIVES PAR CISCO, PAR MILIEU DE RESIDENCE ET PAR GENRE</v>
      </c>
      <c r="BX84" s="78">
        <f t="shared" si="8"/>
        <v>0</v>
      </c>
    </row>
    <row r="85" spans="1:76">
      <c r="A85" s="245" t="str">
        <f>"ANNEE SCOLAIRE "&amp;annee_scolaire</f>
        <v>ANNEE SCOLAIRE 2022-2023</v>
      </c>
      <c r="B85" s="245"/>
      <c r="C85" s="245"/>
      <c r="D85" s="245"/>
      <c r="E85" s="245"/>
      <c r="F85" s="245"/>
      <c r="G85" s="245"/>
      <c r="H85" s="245"/>
      <c r="I85" s="245"/>
      <c r="J85" s="245"/>
      <c r="K85" s="245"/>
      <c r="L85" s="245"/>
      <c r="M85" s="245" t="str">
        <f>"ANNEE SCOLAIRE "&amp;annee_scolaire</f>
        <v>ANNEE SCOLAIRE 2022-2023</v>
      </c>
      <c r="N85" s="245"/>
      <c r="O85" s="245"/>
      <c r="P85" s="245"/>
      <c r="Q85" s="245"/>
      <c r="R85" s="245"/>
      <c r="S85" s="245"/>
      <c r="T85" s="245"/>
      <c r="U85" s="245"/>
      <c r="V85" s="245"/>
      <c r="W85" s="245"/>
      <c r="X85" s="245"/>
      <c r="Y85" s="245" t="str">
        <f>"ANNEE SCOLAIRE "&amp;annee_scolaire</f>
        <v>ANNEE SCOLAIRE 2022-2023</v>
      </c>
      <c r="Z85" s="245"/>
      <c r="AA85" s="245"/>
      <c r="AB85" s="245"/>
      <c r="AC85" s="245"/>
      <c r="AD85" s="245"/>
      <c r="AE85" s="245"/>
      <c r="AF85" s="245"/>
      <c r="AG85" s="245"/>
      <c r="AH85" s="245"/>
      <c r="AI85" s="245"/>
      <c r="AJ85" s="245"/>
      <c r="AK85" s="245" t="str">
        <f>"ANNEE SCOLAIRE "&amp;annee_scolaire</f>
        <v>ANNEE SCOLAIRE 2022-2023</v>
      </c>
      <c r="AL85" s="245"/>
      <c r="AM85" s="245"/>
      <c r="AN85" s="245"/>
      <c r="AO85" s="245"/>
      <c r="AP85" s="245"/>
      <c r="AQ85" s="245"/>
      <c r="AR85" s="245"/>
      <c r="AS85" s="245"/>
      <c r="AT85" s="245"/>
      <c r="AU85" s="245"/>
      <c r="AV85" s="245" t="str">
        <f>"ANNEE SCOLAIRE "&amp;annee_scolaire</f>
        <v>ANNEE SCOLAIRE 2022-2023</v>
      </c>
      <c r="AW85" s="245"/>
      <c r="AX85" s="245"/>
      <c r="AY85" s="245"/>
      <c r="AZ85" s="245"/>
      <c r="BA85" s="245"/>
      <c r="BB85" s="245"/>
      <c r="BC85" s="245"/>
      <c r="BD85" s="245"/>
      <c r="BE85" s="245" t="str">
        <f>"ANNEE SCOLAIRE "&amp;annee_scolaire</f>
        <v>ANNEE SCOLAIRE 2022-2023</v>
      </c>
      <c r="BF85" s="245"/>
      <c r="BG85" s="245"/>
      <c r="BH85" s="245"/>
      <c r="BI85" s="245"/>
      <c r="BJ85" s="245"/>
      <c r="BK85" s="245"/>
      <c r="BL85" s="245"/>
      <c r="BM85" s="245"/>
      <c r="BN85" s="245"/>
      <c r="BO85" s="245"/>
      <c r="BP85" s="245"/>
      <c r="BQ85" s="245"/>
      <c r="BR85" s="245"/>
      <c r="BS85" s="245"/>
      <c r="BT85" s="245"/>
      <c r="BV85" s="80" t="str">
        <f t="shared" si="6"/>
        <v>ANNEE SCOLAIRE 2022-2023</v>
      </c>
      <c r="BW85" s="80" t="str">
        <f t="shared" si="7"/>
        <v>ANNEE SCOLAIRE 2022-2023</v>
      </c>
      <c r="BX85" s="78">
        <f t="shared" si="8"/>
        <v>0</v>
      </c>
    </row>
    <row r="86" spans="1:76" ht="14.45" customHeight="1">
      <c r="A86" s="244" t="s">
        <v>2</v>
      </c>
      <c r="B86" s="238" t="s">
        <v>270</v>
      </c>
      <c r="C86" s="245" t="s">
        <v>2047</v>
      </c>
      <c r="D86" s="245"/>
      <c r="E86" s="245" t="s">
        <v>2046</v>
      </c>
      <c r="F86" s="245"/>
      <c r="G86" s="245" t="s">
        <v>2050</v>
      </c>
      <c r="H86" s="245"/>
      <c r="I86" s="245" t="s">
        <v>2049</v>
      </c>
      <c r="J86" s="245"/>
      <c r="K86" s="245" t="s">
        <v>73</v>
      </c>
      <c r="L86" s="245"/>
      <c r="M86" s="244" t="s">
        <v>2</v>
      </c>
      <c r="N86" s="244" t="s">
        <v>84</v>
      </c>
      <c r="O86" s="245" t="s">
        <v>2047</v>
      </c>
      <c r="P86" s="245"/>
      <c r="Q86" s="245" t="s">
        <v>2046</v>
      </c>
      <c r="R86" s="245"/>
      <c r="S86" s="245" t="s">
        <v>2050</v>
      </c>
      <c r="T86" s="245"/>
      <c r="U86" s="245" t="s">
        <v>2049</v>
      </c>
      <c r="V86" s="245"/>
      <c r="W86" s="245" t="s">
        <v>73</v>
      </c>
      <c r="X86" s="245"/>
      <c r="Y86" s="244" t="s">
        <v>2</v>
      </c>
      <c r="Z86" s="244" t="s">
        <v>84</v>
      </c>
      <c r="AA86" s="245" t="s">
        <v>293</v>
      </c>
      <c r="AB86" s="245"/>
      <c r="AC86" s="245"/>
      <c r="AD86" s="245"/>
      <c r="AE86" s="245"/>
      <c r="AF86" s="245" t="s">
        <v>134</v>
      </c>
      <c r="AG86" s="245"/>
      <c r="AH86" s="245"/>
      <c r="AI86" s="245"/>
      <c r="AJ86" s="244" t="s">
        <v>294</v>
      </c>
      <c r="AK86" s="244" t="s">
        <v>2</v>
      </c>
      <c r="AL86" s="244" t="s">
        <v>84</v>
      </c>
      <c r="AM86" s="245" t="s">
        <v>295</v>
      </c>
      <c r="AN86" s="245"/>
      <c r="AO86" s="245"/>
      <c r="AP86" s="245"/>
      <c r="AQ86" s="245"/>
      <c r="AR86" s="245"/>
      <c r="AS86" s="245"/>
      <c r="AT86" s="245"/>
      <c r="AU86" s="245"/>
      <c r="AV86" s="244" t="s">
        <v>2</v>
      </c>
      <c r="AW86" s="244" t="s">
        <v>84</v>
      </c>
      <c r="AX86" s="245" t="s">
        <v>135</v>
      </c>
      <c r="AY86" s="245"/>
      <c r="AZ86" s="245"/>
      <c r="BA86" s="244" t="s">
        <v>136</v>
      </c>
      <c r="BB86" s="244"/>
      <c r="BC86" s="244" t="s">
        <v>357</v>
      </c>
      <c r="BD86" s="244"/>
      <c r="BE86" s="244" t="s">
        <v>2</v>
      </c>
      <c r="BF86" s="244" t="s">
        <v>84</v>
      </c>
      <c r="BG86" s="245" t="s">
        <v>296</v>
      </c>
      <c r="BH86" s="245"/>
      <c r="BI86" s="245"/>
      <c r="BJ86" s="245"/>
      <c r="BK86" s="245"/>
      <c r="BL86" s="245"/>
      <c r="BM86" s="245"/>
      <c r="BN86" s="245"/>
      <c r="BO86" s="245"/>
      <c r="BP86" s="245"/>
      <c r="BQ86" s="245"/>
      <c r="BR86" s="245"/>
      <c r="BS86" s="245"/>
      <c r="BT86" s="245"/>
      <c r="BV86" s="80" t="str">
        <f t="shared" si="6"/>
        <v>CISCO</v>
      </c>
      <c r="BW86" s="80" t="str">
        <f t="shared" si="7"/>
        <v>CISCOMILIEU DE
RESIDENCE</v>
      </c>
      <c r="BX86" s="78" t="e">
        <f t="shared" si="8"/>
        <v>#VALUE!</v>
      </c>
    </row>
    <row r="87" spans="1:76" ht="14.45" customHeight="1">
      <c r="A87" s="244"/>
      <c r="B87" s="238"/>
      <c r="C87" s="210" t="s">
        <v>139</v>
      </c>
      <c r="D87" s="210" t="s">
        <v>48</v>
      </c>
      <c r="E87" s="210" t="s">
        <v>139</v>
      </c>
      <c r="F87" s="210" t="s">
        <v>48</v>
      </c>
      <c r="G87" s="210" t="s">
        <v>139</v>
      </c>
      <c r="H87" s="210" t="s">
        <v>48</v>
      </c>
      <c r="I87" s="210" t="s">
        <v>139</v>
      </c>
      <c r="J87" s="210" t="s">
        <v>48</v>
      </c>
      <c r="K87" s="210" t="s">
        <v>139</v>
      </c>
      <c r="L87" s="210" t="s">
        <v>48</v>
      </c>
      <c r="M87" s="244"/>
      <c r="N87" s="244"/>
      <c r="O87" s="210" t="s">
        <v>139</v>
      </c>
      <c r="P87" s="210" t="s">
        <v>48</v>
      </c>
      <c r="Q87" s="210" t="s">
        <v>139</v>
      </c>
      <c r="R87" s="210" t="s">
        <v>48</v>
      </c>
      <c r="S87" s="210" t="s">
        <v>139</v>
      </c>
      <c r="T87" s="210" t="s">
        <v>48</v>
      </c>
      <c r="U87" s="210" t="s">
        <v>139</v>
      </c>
      <c r="V87" s="210" t="s">
        <v>48</v>
      </c>
      <c r="W87" s="210" t="s">
        <v>139</v>
      </c>
      <c r="X87" s="210" t="s">
        <v>48</v>
      </c>
      <c r="Y87" s="244"/>
      <c r="Z87" s="244"/>
      <c r="AA87" s="210" t="s">
        <v>2078</v>
      </c>
      <c r="AB87" s="210" t="s">
        <v>2079</v>
      </c>
      <c r="AC87" s="210" t="s">
        <v>2080</v>
      </c>
      <c r="AD87" s="210" t="s">
        <v>2081</v>
      </c>
      <c r="AE87" s="210" t="s">
        <v>73</v>
      </c>
      <c r="AF87" s="210" t="s">
        <v>297</v>
      </c>
      <c r="AG87" s="210" t="s">
        <v>237</v>
      </c>
      <c r="AH87" s="210" t="s">
        <v>141</v>
      </c>
      <c r="AI87" s="210" t="s">
        <v>142</v>
      </c>
      <c r="AJ87" s="244"/>
      <c r="AK87" s="244"/>
      <c r="AL87" s="244"/>
      <c r="AM87" s="210" t="s">
        <v>335</v>
      </c>
      <c r="AN87" s="210" t="s">
        <v>278</v>
      </c>
      <c r="AO87" s="210" t="s">
        <v>336</v>
      </c>
      <c r="AP87" s="210" t="s">
        <v>337</v>
      </c>
      <c r="AQ87" s="210" t="s">
        <v>338</v>
      </c>
      <c r="AR87" s="210" t="s">
        <v>144</v>
      </c>
      <c r="AS87" s="210" t="s">
        <v>145</v>
      </c>
      <c r="AT87" s="210" t="s">
        <v>57</v>
      </c>
      <c r="AU87" s="210" t="s">
        <v>58</v>
      </c>
      <c r="AV87" s="244"/>
      <c r="AW87" s="244"/>
      <c r="AX87" s="210" t="s">
        <v>47</v>
      </c>
      <c r="AY87" s="210" t="s">
        <v>143</v>
      </c>
      <c r="AZ87" s="210" t="s">
        <v>238</v>
      </c>
      <c r="BA87" s="210" t="s">
        <v>55</v>
      </c>
      <c r="BB87" s="210" t="s">
        <v>143</v>
      </c>
      <c r="BC87" s="210" t="s">
        <v>55</v>
      </c>
      <c r="BD87" s="210" t="s">
        <v>143</v>
      </c>
      <c r="BE87" s="244"/>
      <c r="BF87" s="244"/>
      <c r="BG87" s="210" t="s">
        <v>66</v>
      </c>
      <c r="BH87" s="210" t="s">
        <v>67</v>
      </c>
      <c r="BI87" s="210" t="s">
        <v>68</v>
      </c>
      <c r="BJ87" s="210" t="s">
        <v>2085</v>
      </c>
      <c r="BK87" s="210" t="s">
        <v>2083</v>
      </c>
      <c r="BL87" s="210" t="s">
        <v>333</v>
      </c>
      <c r="BM87" s="210" t="s">
        <v>2086</v>
      </c>
      <c r="BN87" s="210" t="s">
        <v>2087</v>
      </c>
      <c r="BO87" s="210" t="s">
        <v>332</v>
      </c>
      <c r="BP87" s="210" t="s">
        <v>2048</v>
      </c>
      <c r="BQ87" s="210" t="s">
        <v>69</v>
      </c>
      <c r="BR87" s="210" t="s">
        <v>70</v>
      </c>
      <c r="BS87" s="210" t="s">
        <v>2053</v>
      </c>
      <c r="BT87" s="210" t="s">
        <v>0</v>
      </c>
      <c r="BV87" s="80" t="str">
        <f t="shared" si="6"/>
        <v>CISCO</v>
      </c>
      <c r="BW87" s="80" t="str">
        <f t="shared" si="7"/>
        <v>CISCO</v>
      </c>
      <c r="BX87" s="78" t="e">
        <f t="shared" si="8"/>
        <v>#VALUE!</v>
      </c>
    </row>
    <row r="88" spans="1:76">
      <c r="A88" s="244"/>
      <c r="B88" s="238"/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44"/>
      <c r="N88" s="244"/>
      <c r="O88" s="210"/>
      <c r="P88" s="210"/>
      <c r="Q88" s="210"/>
      <c r="R88" s="210"/>
      <c r="S88" s="210"/>
      <c r="T88" s="210"/>
      <c r="U88" s="210"/>
      <c r="V88" s="210"/>
      <c r="W88" s="210"/>
      <c r="X88" s="210"/>
      <c r="Y88" s="244"/>
      <c r="Z88" s="244"/>
      <c r="AA88" s="210"/>
      <c r="AB88" s="210"/>
      <c r="AC88" s="210"/>
      <c r="AD88" s="210"/>
      <c r="AE88" s="210"/>
      <c r="AF88" s="210"/>
      <c r="AG88" s="210"/>
      <c r="AH88" s="210"/>
      <c r="AI88" s="210"/>
      <c r="AJ88" s="244"/>
      <c r="AK88" s="244"/>
      <c r="AL88" s="244"/>
      <c r="AM88" s="210"/>
      <c r="AN88" s="210"/>
      <c r="AO88" s="210"/>
      <c r="AP88" s="210"/>
      <c r="AQ88" s="210"/>
      <c r="AR88" s="210"/>
      <c r="AS88" s="210"/>
      <c r="AT88" s="210"/>
      <c r="AU88" s="210"/>
      <c r="AV88" s="244"/>
      <c r="AW88" s="244"/>
      <c r="AX88" s="210"/>
      <c r="AY88" s="210"/>
      <c r="AZ88" s="210"/>
      <c r="BA88" s="210"/>
      <c r="BB88" s="210"/>
      <c r="BC88" s="210"/>
      <c r="BD88" s="210"/>
      <c r="BE88" s="244"/>
      <c r="BF88" s="244"/>
      <c r="BG88" s="210"/>
      <c r="BH88" s="210"/>
      <c r="BI88" s="210"/>
      <c r="BJ88" s="210"/>
      <c r="BK88" s="210"/>
      <c r="BL88" s="210"/>
      <c r="BM88" s="210"/>
      <c r="BN88" s="210"/>
      <c r="BO88" s="210"/>
      <c r="BP88" s="210"/>
      <c r="BQ88" s="210"/>
      <c r="BR88" s="210"/>
      <c r="BS88" s="210"/>
      <c r="BT88" s="210"/>
      <c r="BV88" s="80" t="str">
        <f t="shared" si="6"/>
        <v>CISCO</v>
      </c>
      <c r="BW88" s="80" t="str">
        <f t="shared" si="7"/>
        <v>CISCO</v>
      </c>
      <c r="BX88" s="78">
        <f t="shared" si="8"/>
        <v>0</v>
      </c>
    </row>
    <row r="89" spans="1:76">
      <c r="A89" s="45" t="s">
        <v>95</v>
      </c>
      <c r="B89" s="45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45" t="s">
        <v>95</v>
      </c>
      <c r="N89" s="45"/>
      <c r="O89" s="149"/>
      <c r="P89" s="149"/>
      <c r="Q89" s="149"/>
      <c r="R89" s="149"/>
      <c r="S89" s="149"/>
      <c r="T89" s="149"/>
      <c r="U89" s="149"/>
      <c r="V89" s="149"/>
      <c r="W89" s="149"/>
      <c r="X89" s="149"/>
      <c r="Y89" s="45" t="s">
        <v>95</v>
      </c>
      <c r="Z89" s="45"/>
      <c r="AA89" s="149"/>
      <c r="AB89" s="149"/>
      <c r="AC89" s="149"/>
      <c r="AD89" s="149"/>
      <c r="AE89" s="149"/>
      <c r="AF89" s="149"/>
      <c r="AG89" s="149"/>
      <c r="AH89" s="149"/>
      <c r="AI89" s="149"/>
      <c r="AJ89" s="149"/>
      <c r="AK89" s="45" t="s">
        <v>95</v>
      </c>
      <c r="AL89" s="45"/>
      <c r="AM89" s="149"/>
      <c r="AN89" s="149"/>
      <c r="AO89" s="149"/>
      <c r="AP89" s="149"/>
      <c r="AQ89" s="149"/>
      <c r="AR89" s="149"/>
      <c r="AS89" s="149"/>
      <c r="AT89" s="149"/>
      <c r="AU89" s="149"/>
      <c r="AV89" s="45" t="s">
        <v>95</v>
      </c>
      <c r="AW89" s="45"/>
      <c r="AX89" s="149"/>
      <c r="AY89" s="149"/>
      <c r="AZ89" s="149"/>
      <c r="BA89" s="149"/>
      <c r="BB89" s="149"/>
      <c r="BC89" s="149"/>
      <c r="BD89" s="149"/>
      <c r="BE89" s="45" t="s">
        <v>95</v>
      </c>
      <c r="BF89" s="45"/>
      <c r="BG89" s="149"/>
      <c r="BH89" s="149"/>
      <c r="BI89" s="149"/>
      <c r="BJ89" s="149"/>
      <c r="BK89" s="149"/>
      <c r="BL89" s="149"/>
      <c r="BM89" s="149"/>
      <c r="BN89" s="149"/>
      <c r="BO89" s="149"/>
      <c r="BP89" s="149"/>
      <c r="BQ89" s="149"/>
      <c r="BR89" s="149"/>
      <c r="BS89" s="149"/>
      <c r="BT89" s="149"/>
      <c r="BV89" s="80" t="s">
        <v>95</v>
      </c>
      <c r="BW89" s="80" t="s">
        <v>95</v>
      </c>
      <c r="BX89" s="78">
        <v>0</v>
      </c>
    </row>
    <row r="90" spans="1:76" ht="14.45" customHeight="1">
      <c r="A90" s="212" t="s">
        <v>149</v>
      </c>
      <c r="B90" s="44" t="s">
        <v>90</v>
      </c>
      <c r="C90" s="71">
        <v>1102</v>
      </c>
      <c r="D90" s="71">
        <v>577</v>
      </c>
      <c r="E90" s="71">
        <v>721</v>
      </c>
      <c r="F90" s="71">
        <v>385</v>
      </c>
      <c r="G90" s="71">
        <v>627</v>
      </c>
      <c r="H90" s="71">
        <v>306</v>
      </c>
      <c r="I90" s="71">
        <v>897</v>
      </c>
      <c r="J90" s="71">
        <v>504</v>
      </c>
      <c r="K90" s="149">
        <v>3347</v>
      </c>
      <c r="L90" s="149">
        <v>1772</v>
      </c>
      <c r="M90" s="212" t="s">
        <v>149</v>
      </c>
      <c r="N90" s="44" t="s">
        <v>90</v>
      </c>
      <c r="O90" s="71">
        <v>48</v>
      </c>
      <c r="P90" s="71">
        <v>21</v>
      </c>
      <c r="Q90" s="71">
        <v>22</v>
      </c>
      <c r="R90" s="71">
        <v>14</v>
      </c>
      <c r="S90" s="71">
        <v>30</v>
      </c>
      <c r="T90" s="71">
        <v>10</v>
      </c>
      <c r="U90" s="71">
        <v>132</v>
      </c>
      <c r="V90" s="71">
        <v>73</v>
      </c>
      <c r="W90" s="149">
        <v>232</v>
      </c>
      <c r="X90" s="149">
        <v>118</v>
      </c>
      <c r="Y90" s="212" t="s">
        <v>149</v>
      </c>
      <c r="Z90" s="44" t="s">
        <v>90</v>
      </c>
      <c r="AA90" s="31">
        <v>38</v>
      </c>
      <c r="AB90" s="31">
        <v>35</v>
      </c>
      <c r="AC90" s="31">
        <v>33</v>
      </c>
      <c r="AD90" s="31">
        <v>33</v>
      </c>
      <c r="AE90" s="149">
        <v>139</v>
      </c>
      <c r="AF90" s="125">
        <v>142</v>
      </c>
      <c r="AG90" s="71">
        <v>133</v>
      </c>
      <c r="AH90" s="71">
        <v>42</v>
      </c>
      <c r="AI90" s="71">
        <v>0</v>
      </c>
      <c r="AJ90" s="71">
        <v>35</v>
      </c>
      <c r="AK90" s="212" t="s">
        <v>149</v>
      </c>
      <c r="AL90" s="44" t="s">
        <v>90</v>
      </c>
      <c r="AM90" s="71">
        <v>0</v>
      </c>
      <c r="AN90" s="71">
        <v>634</v>
      </c>
      <c r="AO90" s="71">
        <v>356</v>
      </c>
      <c r="AP90" s="71">
        <v>339</v>
      </c>
      <c r="AQ90" s="71">
        <v>35</v>
      </c>
      <c r="AR90" s="71">
        <v>22</v>
      </c>
      <c r="AS90" s="71">
        <v>136</v>
      </c>
      <c r="AT90" s="71">
        <v>131</v>
      </c>
      <c r="AU90" s="71">
        <v>123</v>
      </c>
      <c r="AV90" s="212" t="s">
        <v>149</v>
      </c>
      <c r="AW90" s="44" t="s">
        <v>90</v>
      </c>
      <c r="AX90" s="149">
        <v>241</v>
      </c>
      <c r="AY90" s="71">
        <v>94</v>
      </c>
      <c r="AZ90" s="71">
        <v>37</v>
      </c>
      <c r="BA90" s="152">
        <v>24</v>
      </c>
      <c r="BB90" s="32">
        <v>16</v>
      </c>
      <c r="BC90" s="149">
        <v>265</v>
      </c>
      <c r="BD90" s="149">
        <v>110</v>
      </c>
      <c r="BE90" s="212" t="s">
        <v>149</v>
      </c>
      <c r="BF90" s="44" t="s">
        <v>90</v>
      </c>
      <c r="BG90" s="71">
        <v>163</v>
      </c>
      <c r="BH90" s="71">
        <v>97</v>
      </c>
      <c r="BI90" s="71">
        <v>50</v>
      </c>
      <c r="BJ90" s="71">
        <v>82</v>
      </c>
      <c r="BK90" s="71">
        <v>72</v>
      </c>
      <c r="BL90" s="71">
        <v>83</v>
      </c>
      <c r="BM90" s="71">
        <v>55</v>
      </c>
      <c r="BN90" s="71">
        <v>29</v>
      </c>
      <c r="BO90" s="71">
        <v>70</v>
      </c>
      <c r="BP90" s="71">
        <v>5</v>
      </c>
      <c r="BQ90" s="71">
        <v>1</v>
      </c>
      <c r="BR90" s="71">
        <v>4</v>
      </c>
      <c r="BS90" s="71">
        <v>4</v>
      </c>
      <c r="BT90" s="71">
        <v>0</v>
      </c>
      <c r="BV90" s="80" t="s">
        <v>149</v>
      </c>
      <c r="BW90" s="80" t="s">
        <v>2342</v>
      </c>
      <c r="BX90" s="78">
        <v>3867</v>
      </c>
    </row>
    <row r="91" spans="1:76">
      <c r="A91" s="212"/>
      <c r="B91" s="44" t="s">
        <v>91</v>
      </c>
      <c r="C91" s="71">
        <v>476</v>
      </c>
      <c r="D91" s="71">
        <v>227</v>
      </c>
      <c r="E91" s="71">
        <v>387</v>
      </c>
      <c r="F91" s="71">
        <v>193</v>
      </c>
      <c r="G91" s="71">
        <v>372</v>
      </c>
      <c r="H91" s="71">
        <v>192</v>
      </c>
      <c r="I91" s="71">
        <v>493</v>
      </c>
      <c r="J91" s="71">
        <v>239</v>
      </c>
      <c r="K91" s="149">
        <v>1728</v>
      </c>
      <c r="L91" s="149">
        <v>851</v>
      </c>
      <c r="M91" s="212"/>
      <c r="N91" s="44" t="s">
        <v>91</v>
      </c>
      <c r="O91" s="71">
        <v>10</v>
      </c>
      <c r="P91" s="71">
        <v>2</v>
      </c>
      <c r="Q91" s="71">
        <v>9</v>
      </c>
      <c r="R91" s="71">
        <v>3</v>
      </c>
      <c r="S91" s="71">
        <v>5</v>
      </c>
      <c r="T91" s="71">
        <v>2</v>
      </c>
      <c r="U91" s="71">
        <v>38</v>
      </c>
      <c r="V91" s="71">
        <v>17</v>
      </c>
      <c r="W91" s="149">
        <v>62</v>
      </c>
      <c r="X91" s="149">
        <v>24</v>
      </c>
      <c r="Y91" s="212"/>
      <c r="Z91" s="44" t="s">
        <v>91</v>
      </c>
      <c r="AA91" s="31">
        <v>18</v>
      </c>
      <c r="AB91" s="31">
        <v>16</v>
      </c>
      <c r="AC91" s="31">
        <v>16</v>
      </c>
      <c r="AD91" s="31">
        <v>16</v>
      </c>
      <c r="AE91" s="149">
        <v>66</v>
      </c>
      <c r="AF91" s="125">
        <v>61</v>
      </c>
      <c r="AG91" s="71">
        <v>61</v>
      </c>
      <c r="AH91" s="71">
        <v>54</v>
      </c>
      <c r="AI91" s="71">
        <v>1</v>
      </c>
      <c r="AJ91" s="71">
        <v>12</v>
      </c>
      <c r="AK91" s="212"/>
      <c r="AL91" s="44" t="s">
        <v>91</v>
      </c>
      <c r="AM91" s="71">
        <v>21</v>
      </c>
      <c r="AN91" s="71">
        <v>408</v>
      </c>
      <c r="AO91" s="71">
        <v>445</v>
      </c>
      <c r="AP91" s="71">
        <v>23</v>
      </c>
      <c r="AQ91" s="71">
        <v>0</v>
      </c>
      <c r="AR91" s="71">
        <v>29</v>
      </c>
      <c r="AS91" s="71">
        <v>73</v>
      </c>
      <c r="AT91" s="71">
        <v>70</v>
      </c>
      <c r="AU91" s="71">
        <v>69</v>
      </c>
      <c r="AV91" s="212"/>
      <c r="AW91" s="44" t="s">
        <v>91</v>
      </c>
      <c r="AX91" s="149">
        <v>149</v>
      </c>
      <c r="AY91" s="71">
        <v>79</v>
      </c>
      <c r="AZ91" s="71">
        <v>44</v>
      </c>
      <c r="BA91" s="152">
        <v>38</v>
      </c>
      <c r="BB91" s="32">
        <v>17</v>
      </c>
      <c r="BC91" s="149">
        <v>187</v>
      </c>
      <c r="BD91" s="149">
        <v>96</v>
      </c>
      <c r="BE91" s="212"/>
      <c r="BF91" s="44" t="s">
        <v>91</v>
      </c>
      <c r="BG91" s="71">
        <v>84</v>
      </c>
      <c r="BH91" s="71">
        <v>150</v>
      </c>
      <c r="BI91" s="71">
        <v>144</v>
      </c>
      <c r="BJ91" s="71">
        <v>118</v>
      </c>
      <c r="BK91" s="71">
        <v>93</v>
      </c>
      <c r="BL91" s="71">
        <v>144</v>
      </c>
      <c r="BM91" s="71">
        <v>124</v>
      </c>
      <c r="BN91" s="71">
        <v>40</v>
      </c>
      <c r="BO91" s="71">
        <v>181</v>
      </c>
      <c r="BP91" s="71">
        <v>0</v>
      </c>
      <c r="BQ91" s="71">
        <v>0</v>
      </c>
      <c r="BR91" s="71">
        <v>0</v>
      </c>
      <c r="BS91" s="71">
        <v>0</v>
      </c>
      <c r="BT91" s="71">
        <v>0</v>
      </c>
      <c r="BV91" s="80" t="s">
        <v>149</v>
      </c>
      <c r="BW91" s="80" t="s">
        <v>2343</v>
      </c>
      <c r="BX91" s="78">
        <v>2264</v>
      </c>
    </row>
    <row r="92" spans="1:76">
      <c r="A92" s="212"/>
      <c r="B92" s="66" t="s">
        <v>73</v>
      </c>
      <c r="C92" s="68">
        <v>1578</v>
      </c>
      <c r="D92" s="68">
        <v>804</v>
      </c>
      <c r="E92" s="68">
        <v>1108</v>
      </c>
      <c r="F92" s="68">
        <v>578</v>
      </c>
      <c r="G92" s="68">
        <v>999</v>
      </c>
      <c r="H92" s="68">
        <v>498</v>
      </c>
      <c r="I92" s="68">
        <v>1390</v>
      </c>
      <c r="J92" s="68">
        <v>743</v>
      </c>
      <c r="K92" s="68">
        <v>5075</v>
      </c>
      <c r="L92" s="68">
        <v>2623</v>
      </c>
      <c r="M92" s="212"/>
      <c r="N92" s="66" t="s">
        <v>73</v>
      </c>
      <c r="O92" s="68">
        <v>58</v>
      </c>
      <c r="P92" s="68">
        <v>23</v>
      </c>
      <c r="Q92" s="68">
        <v>31</v>
      </c>
      <c r="R92" s="68">
        <v>17</v>
      </c>
      <c r="S92" s="68">
        <v>35</v>
      </c>
      <c r="T92" s="68">
        <v>12</v>
      </c>
      <c r="U92" s="68">
        <v>170</v>
      </c>
      <c r="V92" s="68">
        <v>90</v>
      </c>
      <c r="W92" s="68">
        <v>294</v>
      </c>
      <c r="X92" s="68">
        <v>142</v>
      </c>
      <c r="Y92" s="212"/>
      <c r="Z92" s="66" t="s">
        <v>73</v>
      </c>
      <c r="AA92" s="68">
        <v>56</v>
      </c>
      <c r="AB92" s="68">
        <v>51</v>
      </c>
      <c r="AC92" s="68">
        <v>49</v>
      </c>
      <c r="AD92" s="68">
        <v>49</v>
      </c>
      <c r="AE92" s="68">
        <v>205</v>
      </c>
      <c r="AF92" s="68">
        <v>203</v>
      </c>
      <c r="AG92" s="68">
        <v>194</v>
      </c>
      <c r="AH92" s="68">
        <v>96</v>
      </c>
      <c r="AI92" s="68">
        <v>1</v>
      </c>
      <c r="AJ92" s="68">
        <v>47</v>
      </c>
      <c r="AK92" s="212"/>
      <c r="AL92" s="66" t="s">
        <v>73</v>
      </c>
      <c r="AM92" s="68">
        <v>21</v>
      </c>
      <c r="AN92" s="68">
        <v>1042</v>
      </c>
      <c r="AO92" s="68">
        <v>801</v>
      </c>
      <c r="AP92" s="68">
        <v>362</v>
      </c>
      <c r="AQ92" s="68">
        <v>35</v>
      </c>
      <c r="AR92" s="68">
        <v>51</v>
      </c>
      <c r="AS92" s="68">
        <v>209</v>
      </c>
      <c r="AT92" s="68">
        <v>201</v>
      </c>
      <c r="AU92" s="68">
        <v>192</v>
      </c>
      <c r="AV92" s="212"/>
      <c r="AW92" s="66" t="s">
        <v>73</v>
      </c>
      <c r="AX92" s="68">
        <v>390</v>
      </c>
      <c r="AY92" s="68">
        <v>173</v>
      </c>
      <c r="AZ92" s="68">
        <v>81</v>
      </c>
      <c r="BA92" s="68">
        <v>62</v>
      </c>
      <c r="BB92" s="68">
        <v>33</v>
      </c>
      <c r="BC92" s="68">
        <v>452</v>
      </c>
      <c r="BD92" s="68">
        <v>206</v>
      </c>
      <c r="BE92" s="212"/>
      <c r="BF92" s="66" t="s">
        <v>73</v>
      </c>
      <c r="BG92" s="68">
        <v>247</v>
      </c>
      <c r="BH92" s="68">
        <v>247</v>
      </c>
      <c r="BI92" s="68">
        <v>194</v>
      </c>
      <c r="BJ92" s="68">
        <v>200</v>
      </c>
      <c r="BK92" s="68">
        <v>165</v>
      </c>
      <c r="BL92" s="68">
        <v>227</v>
      </c>
      <c r="BM92" s="68">
        <v>179</v>
      </c>
      <c r="BN92" s="68">
        <v>69</v>
      </c>
      <c r="BO92" s="68">
        <v>251</v>
      </c>
      <c r="BP92" s="68">
        <v>5</v>
      </c>
      <c r="BQ92" s="68">
        <v>1</v>
      </c>
      <c r="BR92" s="68">
        <v>4</v>
      </c>
      <c r="BS92" s="68">
        <v>4</v>
      </c>
      <c r="BT92" s="68">
        <v>0</v>
      </c>
      <c r="BV92" s="80" t="s">
        <v>149</v>
      </c>
      <c r="BW92" s="80" t="s">
        <v>2344</v>
      </c>
      <c r="BX92" s="78">
        <v>6131</v>
      </c>
    </row>
    <row r="93" spans="1:76" ht="14.45" customHeight="1">
      <c r="A93" s="212" t="s">
        <v>150</v>
      </c>
      <c r="B93" s="44" t="s">
        <v>90</v>
      </c>
      <c r="C93" s="71">
        <v>1052</v>
      </c>
      <c r="D93" s="71">
        <v>538</v>
      </c>
      <c r="E93" s="71">
        <v>815</v>
      </c>
      <c r="F93" s="71">
        <v>416</v>
      </c>
      <c r="G93" s="71">
        <v>738</v>
      </c>
      <c r="H93" s="71">
        <v>394</v>
      </c>
      <c r="I93" s="71">
        <v>1130</v>
      </c>
      <c r="J93" s="71">
        <v>589</v>
      </c>
      <c r="K93" s="149">
        <v>3735</v>
      </c>
      <c r="L93" s="149">
        <v>1937</v>
      </c>
      <c r="M93" s="212" t="s">
        <v>150</v>
      </c>
      <c r="N93" s="44" t="s">
        <v>90</v>
      </c>
      <c r="O93" s="71">
        <v>27</v>
      </c>
      <c r="P93" s="71">
        <v>13</v>
      </c>
      <c r="Q93" s="71">
        <v>15</v>
      </c>
      <c r="R93" s="71">
        <v>2</v>
      </c>
      <c r="S93" s="71">
        <v>12</v>
      </c>
      <c r="T93" s="71">
        <v>7</v>
      </c>
      <c r="U93" s="71">
        <v>167</v>
      </c>
      <c r="V93" s="71">
        <v>91</v>
      </c>
      <c r="W93" s="149">
        <v>221</v>
      </c>
      <c r="X93" s="149">
        <v>113</v>
      </c>
      <c r="Y93" s="212" t="s">
        <v>150</v>
      </c>
      <c r="Z93" s="44" t="s">
        <v>90</v>
      </c>
      <c r="AA93" s="31">
        <v>47</v>
      </c>
      <c r="AB93" s="31">
        <v>35</v>
      </c>
      <c r="AC93" s="31">
        <v>35</v>
      </c>
      <c r="AD93" s="31">
        <v>39</v>
      </c>
      <c r="AE93" s="149">
        <v>156</v>
      </c>
      <c r="AF93" s="125">
        <v>140</v>
      </c>
      <c r="AG93" s="71">
        <v>131</v>
      </c>
      <c r="AH93" s="71">
        <v>40</v>
      </c>
      <c r="AI93" s="71">
        <v>6</v>
      </c>
      <c r="AJ93" s="71">
        <v>34</v>
      </c>
      <c r="AK93" s="212" t="s">
        <v>150</v>
      </c>
      <c r="AL93" s="44" t="s">
        <v>90</v>
      </c>
      <c r="AM93" s="71">
        <v>63</v>
      </c>
      <c r="AN93" s="71">
        <v>839</v>
      </c>
      <c r="AO93" s="71">
        <v>690</v>
      </c>
      <c r="AP93" s="71">
        <v>150</v>
      </c>
      <c r="AQ93" s="71">
        <v>26</v>
      </c>
      <c r="AR93" s="71">
        <v>42</v>
      </c>
      <c r="AS93" s="71">
        <v>147</v>
      </c>
      <c r="AT93" s="71">
        <v>154</v>
      </c>
      <c r="AU93" s="71">
        <v>137</v>
      </c>
      <c r="AV93" s="212" t="s">
        <v>150</v>
      </c>
      <c r="AW93" s="44" t="s">
        <v>90</v>
      </c>
      <c r="AX93" s="149">
        <v>272</v>
      </c>
      <c r="AY93" s="71">
        <v>99</v>
      </c>
      <c r="AZ93" s="71">
        <v>24</v>
      </c>
      <c r="BA93" s="152">
        <v>35</v>
      </c>
      <c r="BB93" s="32">
        <v>16</v>
      </c>
      <c r="BC93" s="149">
        <v>307</v>
      </c>
      <c r="BD93" s="149">
        <v>115</v>
      </c>
      <c r="BE93" s="212" t="s">
        <v>150</v>
      </c>
      <c r="BF93" s="44" t="s">
        <v>90</v>
      </c>
      <c r="BG93" s="71">
        <v>297</v>
      </c>
      <c r="BH93" s="71">
        <v>72</v>
      </c>
      <c r="BI93" s="71">
        <v>96</v>
      </c>
      <c r="BJ93" s="71">
        <v>20</v>
      </c>
      <c r="BK93" s="71">
        <v>20</v>
      </c>
      <c r="BL93" s="71">
        <v>210</v>
      </c>
      <c r="BM93" s="71">
        <v>26</v>
      </c>
      <c r="BN93" s="71">
        <v>26</v>
      </c>
      <c r="BO93" s="71">
        <v>100</v>
      </c>
      <c r="BP93" s="71">
        <v>4</v>
      </c>
      <c r="BQ93" s="71">
        <v>4</v>
      </c>
      <c r="BR93" s="71">
        <v>4</v>
      </c>
      <c r="BS93" s="71">
        <v>10</v>
      </c>
      <c r="BT93" s="71">
        <v>4</v>
      </c>
      <c r="BV93" s="80" t="s">
        <v>150</v>
      </c>
      <c r="BW93" s="80" t="s">
        <v>2345</v>
      </c>
      <c r="BX93" s="78">
        <v>4541</v>
      </c>
    </row>
    <row r="94" spans="1:76">
      <c r="A94" s="212"/>
      <c r="B94" s="44" t="s">
        <v>91</v>
      </c>
      <c r="C94" s="71">
        <v>162</v>
      </c>
      <c r="D94" s="71">
        <v>84</v>
      </c>
      <c r="E94" s="71">
        <v>126</v>
      </c>
      <c r="F94" s="71">
        <v>70</v>
      </c>
      <c r="G94" s="71">
        <v>128</v>
      </c>
      <c r="H94" s="71">
        <v>69</v>
      </c>
      <c r="I94" s="71">
        <v>235</v>
      </c>
      <c r="J94" s="71">
        <v>128</v>
      </c>
      <c r="K94" s="149">
        <v>651</v>
      </c>
      <c r="L94" s="149">
        <v>351</v>
      </c>
      <c r="M94" s="212"/>
      <c r="N94" s="44" t="s">
        <v>91</v>
      </c>
      <c r="O94" s="71">
        <v>14</v>
      </c>
      <c r="P94" s="71">
        <v>3</v>
      </c>
      <c r="Q94" s="71">
        <v>2</v>
      </c>
      <c r="R94" s="71">
        <v>1</v>
      </c>
      <c r="S94" s="71">
        <v>9</v>
      </c>
      <c r="T94" s="71">
        <v>5</v>
      </c>
      <c r="U94" s="71">
        <v>46</v>
      </c>
      <c r="V94" s="71">
        <v>31</v>
      </c>
      <c r="W94" s="149">
        <v>71</v>
      </c>
      <c r="X94" s="149">
        <v>40</v>
      </c>
      <c r="Y94" s="212"/>
      <c r="Z94" s="44" t="s">
        <v>91</v>
      </c>
      <c r="AA94" s="31">
        <v>6</v>
      </c>
      <c r="AB94" s="31">
        <v>5</v>
      </c>
      <c r="AC94" s="31">
        <v>5</v>
      </c>
      <c r="AD94" s="31">
        <v>6</v>
      </c>
      <c r="AE94" s="149">
        <v>22</v>
      </c>
      <c r="AF94" s="125">
        <v>30</v>
      </c>
      <c r="AG94" s="71">
        <v>30</v>
      </c>
      <c r="AH94" s="71">
        <v>22</v>
      </c>
      <c r="AI94" s="71">
        <v>2</v>
      </c>
      <c r="AJ94" s="71">
        <v>6</v>
      </c>
      <c r="AK94" s="212"/>
      <c r="AL94" s="44" t="s">
        <v>91</v>
      </c>
      <c r="AM94" s="71">
        <v>0</v>
      </c>
      <c r="AN94" s="71">
        <v>238</v>
      </c>
      <c r="AO94" s="71">
        <v>66</v>
      </c>
      <c r="AP94" s="71">
        <v>57</v>
      </c>
      <c r="AQ94" s="71">
        <v>0</v>
      </c>
      <c r="AR94" s="71">
        <v>14</v>
      </c>
      <c r="AS94" s="71">
        <v>28</v>
      </c>
      <c r="AT94" s="71">
        <v>24</v>
      </c>
      <c r="AU94" s="71">
        <v>24</v>
      </c>
      <c r="AV94" s="212"/>
      <c r="AW94" s="44" t="s">
        <v>91</v>
      </c>
      <c r="AX94" s="149">
        <v>52</v>
      </c>
      <c r="AY94" s="71">
        <v>24</v>
      </c>
      <c r="AZ94" s="71">
        <v>5</v>
      </c>
      <c r="BA94" s="152">
        <v>6</v>
      </c>
      <c r="BB94" s="32">
        <v>2</v>
      </c>
      <c r="BC94" s="149">
        <v>58</v>
      </c>
      <c r="BD94" s="149">
        <v>26</v>
      </c>
      <c r="BE94" s="212"/>
      <c r="BF94" s="44" t="s">
        <v>91</v>
      </c>
      <c r="BG94" s="71">
        <v>121</v>
      </c>
      <c r="BH94" s="71">
        <v>26</v>
      </c>
      <c r="BI94" s="71">
        <v>21</v>
      </c>
      <c r="BJ94" s="71">
        <v>20</v>
      </c>
      <c r="BK94" s="71">
        <v>20</v>
      </c>
      <c r="BL94" s="71">
        <v>42</v>
      </c>
      <c r="BM94" s="71">
        <v>14</v>
      </c>
      <c r="BN94" s="71">
        <v>5</v>
      </c>
      <c r="BO94" s="71">
        <v>30</v>
      </c>
      <c r="BP94" s="71">
        <v>2</v>
      </c>
      <c r="BQ94" s="71">
        <v>2</v>
      </c>
      <c r="BR94" s="71">
        <v>7</v>
      </c>
      <c r="BS94" s="71">
        <v>0</v>
      </c>
      <c r="BT94" s="71">
        <v>6</v>
      </c>
      <c r="BV94" s="80" t="s">
        <v>150</v>
      </c>
      <c r="BW94" s="80" t="s">
        <v>2346</v>
      </c>
      <c r="BX94" s="78">
        <v>902</v>
      </c>
    </row>
    <row r="95" spans="1:76">
      <c r="A95" s="212"/>
      <c r="B95" s="66" t="s">
        <v>73</v>
      </c>
      <c r="C95" s="68">
        <v>1214</v>
      </c>
      <c r="D95" s="68">
        <v>622</v>
      </c>
      <c r="E95" s="68">
        <v>941</v>
      </c>
      <c r="F95" s="68">
        <v>486</v>
      </c>
      <c r="G95" s="68">
        <v>866</v>
      </c>
      <c r="H95" s="68">
        <v>463</v>
      </c>
      <c r="I95" s="68">
        <v>1365</v>
      </c>
      <c r="J95" s="68">
        <v>717</v>
      </c>
      <c r="K95" s="68">
        <v>4386</v>
      </c>
      <c r="L95" s="68">
        <v>2288</v>
      </c>
      <c r="M95" s="212"/>
      <c r="N95" s="66" t="s">
        <v>73</v>
      </c>
      <c r="O95" s="68">
        <v>41</v>
      </c>
      <c r="P95" s="68">
        <v>16</v>
      </c>
      <c r="Q95" s="68">
        <v>17</v>
      </c>
      <c r="R95" s="68">
        <v>3</v>
      </c>
      <c r="S95" s="68">
        <v>21</v>
      </c>
      <c r="T95" s="68">
        <v>12</v>
      </c>
      <c r="U95" s="68">
        <v>213</v>
      </c>
      <c r="V95" s="68">
        <v>122</v>
      </c>
      <c r="W95" s="68">
        <v>292</v>
      </c>
      <c r="X95" s="68">
        <v>153</v>
      </c>
      <c r="Y95" s="212"/>
      <c r="Z95" s="66" t="s">
        <v>73</v>
      </c>
      <c r="AA95" s="68">
        <v>53</v>
      </c>
      <c r="AB95" s="68">
        <v>40</v>
      </c>
      <c r="AC95" s="68">
        <v>40</v>
      </c>
      <c r="AD95" s="68">
        <v>45</v>
      </c>
      <c r="AE95" s="68">
        <v>178</v>
      </c>
      <c r="AF95" s="68">
        <v>170</v>
      </c>
      <c r="AG95" s="68">
        <v>161</v>
      </c>
      <c r="AH95" s="68">
        <v>62</v>
      </c>
      <c r="AI95" s="68">
        <v>8</v>
      </c>
      <c r="AJ95" s="68">
        <v>40</v>
      </c>
      <c r="AK95" s="212"/>
      <c r="AL95" s="66" t="s">
        <v>73</v>
      </c>
      <c r="AM95" s="68">
        <v>63</v>
      </c>
      <c r="AN95" s="68">
        <v>1077</v>
      </c>
      <c r="AO95" s="68">
        <v>756</v>
      </c>
      <c r="AP95" s="68">
        <v>207</v>
      </c>
      <c r="AQ95" s="68">
        <v>26</v>
      </c>
      <c r="AR95" s="68">
        <v>56</v>
      </c>
      <c r="AS95" s="68">
        <v>175</v>
      </c>
      <c r="AT95" s="68">
        <v>178</v>
      </c>
      <c r="AU95" s="68">
        <v>161</v>
      </c>
      <c r="AV95" s="212"/>
      <c r="AW95" s="66" t="s">
        <v>73</v>
      </c>
      <c r="AX95" s="68">
        <v>324</v>
      </c>
      <c r="AY95" s="68">
        <v>123</v>
      </c>
      <c r="AZ95" s="68">
        <v>29</v>
      </c>
      <c r="BA95" s="68">
        <v>41</v>
      </c>
      <c r="BB95" s="68">
        <v>18</v>
      </c>
      <c r="BC95" s="68">
        <v>365</v>
      </c>
      <c r="BD95" s="68">
        <v>141</v>
      </c>
      <c r="BE95" s="212"/>
      <c r="BF95" s="66" t="s">
        <v>73</v>
      </c>
      <c r="BG95" s="68">
        <v>418</v>
      </c>
      <c r="BH95" s="68">
        <v>98</v>
      </c>
      <c r="BI95" s="68">
        <v>117</v>
      </c>
      <c r="BJ95" s="68">
        <v>40</v>
      </c>
      <c r="BK95" s="68">
        <v>40</v>
      </c>
      <c r="BL95" s="68">
        <v>252</v>
      </c>
      <c r="BM95" s="68">
        <v>40</v>
      </c>
      <c r="BN95" s="68">
        <v>31</v>
      </c>
      <c r="BO95" s="68">
        <v>130</v>
      </c>
      <c r="BP95" s="68">
        <v>6</v>
      </c>
      <c r="BQ95" s="68">
        <v>6</v>
      </c>
      <c r="BR95" s="68">
        <v>11</v>
      </c>
      <c r="BS95" s="68">
        <v>10</v>
      </c>
      <c r="BT95" s="68">
        <v>10</v>
      </c>
      <c r="BV95" s="80" t="s">
        <v>150</v>
      </c>
      <c r="BW95" s="80" t="s">
        <v>2347</v>
      </c>
      <c r="BX95" s="78">
        <v>5443</v>
      </c>
    </row>
    <row r="96" spans="1:76" ht="14.45" customHeight="1">
      <c r="A96" s="212" t="s">
        <v>151</v>
      </c>
      <c r="B96" s="44" t="s">
        <v>90</v>
      </c>
      <c r="C96" s="71">
        <v>51</v>
      </c>
      <c r="D96" s="71">
        <v>30</v>
      </c>
      <c r="E96" s="71">
        <v>46</v>
      </c>
      <c r="F96" s="71">
        <v>23</v>
      </c>
      <c r="G96" s="71">
        <v>42</v>
      </c>
      <c r="H96" s="71">
        <v>23</v>
      </c>
      <c r="I96" s="71">
        <v>84</v>
      </c>
      <c r="J96" s="71">
        <v>44</v>
      </c>
      <c r="K96" s="149">
        <v>223</v>
      </c>
      <c r="L96" s="149">
        <v>120</v>
      </c>
      <c r="M96" s="212" t="s">
        <v>151</v>
      </c>
      <c r="N96" s="44" t="s">
        <v>90</v>
      </c>
      <c r="O96" s="71">
        <v>2</v>
      </c>
      <c r="P96" s="71">
        <v>1</v>
      </c>
      <c r="Q96" s="71">
        <v>0</v>
      </c>
      <c r="R96" s="71">
        <v>0</v>
      </c>
      <c r="S96" s="71">
        <v>2</v>
      </c>
      <c r="T96" s="71">
        <v>0</v>
      </c>
      <c r="U96" s="71">
        <v>18</v>
      </c>
      <c r="V96" s="71">
        <v>10</v>
      </c>
      <c r="W96" s="149">
        <v>22</v>
      </c>
      <c r="X96" s="149">
        <v>11</v>
      </c>
      <c r="Y96" s="212" t="s">
        <v>151</v>
      </c>
      <c r="Z96" s="44" t="s">
        <v>90</v>
      </c>
      <c r="AA96" s="31">
        <v>2</v>
      </c>
      <c r="AB96" s="31">
        <v>2</v>
      </c>
      <c r="AC96" s="31">
        <v>2</v>
      </c>
      <c r="AD96" s="31">
        <v>2</v>
      </c>
      <c r="AE96" s="149">
        <v>8</v>
      </c>
      <c r="AF96" s="125">
        <v>8</v>
      </c>
      <c r="AG96" s="71">
        <v>8</v>
      </c>
      <c r="AH96" s="71">
        <v>0</v>
      </c>
      <c r="AI96" s="71">
        <v>0</v>
      </c>
      <c r="AJ96" s="71">
        <v>2</v>
      </c>
      <c r="AK96" s="212" t="s">
        <v>151</v>
      </c>
      <c r="AL96" s="44" t="s">
        <v>90</v>
      </c>
      <c r="AM96" s="71">
        <v>0</v>
      </c>
      <c r="AN96" s="71">
        <v>0</v>
      </c>
      <c r="AO96" s="71">
        <v>36</v>
      </c>
      <c r="AP96" s="71">
        <v>0</v>
      </c>
      <c r="AQ96" s="71">
        <v>0</v>
      </c>
      <c r="AR96" s="71">
        <v>0</v>
      </c>
      <c r="AS96" s="71">
        <v>8</v>
      </c>
      <c r="AT96" s="71">
        <v>4</v>
      </c>
      <c r="AU96" s="71">
        <v>4</v>
      </c>
      <c r="AV96" s="212" t="s">
        <v>151</v>
      </c>
      <c r="AW96" s="44" t="s">
        <v>90</v>
      </c>
      <c r="AX96" s="149">
        <v>15</v>
      </c>
      <c r="AY96" s="71">
        <v>6</v>
      </c>
      <c r="AZ96" s="71">
        <v>1</v>
      </c>
      <c r="BA96" s="152">
        <v>6</v>
      </c>
      <c r="BB96" s="32">
        <v>2</v>
      </c>
      <c r="BC96" s="149">
        <v>21</v>
      </c>
      <c r="BD96" s="149">
        <v>8</v>
      </c>
      <c r="BE96" s="212" t="s">
        <v>151</v>
      </c>
      <c r="BF96" s="44" t="s">
        <v>90</v>
      </c>
      <c r="BG96" s="71">
        <v>0</v>
      </c>
      <c r="BH96" s="71">
        <v>0</v>
      </c>
      <c r="BI96" s="71">
        <v>0</v>
      </c>
      <c r="BJ96" s="71">
        <v>0</v>
      </c>
      <c r="BK96" s="71">
        <v>0</v>
      </c>
      <c r="BL96" s="71">
        <v>0</v>
      </c>
      <c r="BM96" s="71">
        <v>0</v>
      </c>
      <c r="BN96" s="71">
        <v>0</v>
      </c>
      <c r="BO96" s="71">
        <v>0</v>
      </c>
      <c r="BP96" s="71">
        <v>0</v>
      </c>
      <c r="BQ96" s="71">
        <v>0</v>
      </c>
      <c r="BR96" s="71">
        <v>0</v>
      </c>
      <c r="BS96" s="71">
        <v>0</v>
      </c>
      <c r="BT96" s="71">
        <v>0</v>
      </c>
      <c r="BV96" s="80" t="s">
        <v>151</v>
      </c>
      <c r="BW96" s="80" t="s">
        <v>2348</v>
      </c>
      <c r="BX96" s="78">
        <v>108</v>
      </c>
    </row>
    <row r="97" spans="1:76">
      <c r="A97" s="212"/>
      <c r="B97" s="44" t="s">
        <v>91</v>
      </c>
      <c r="C97" s="71">
        <v>327</v>
      </c>
      <c r="D97" s="71">
        <v>161</v>
      </c>
      <c r="E97" s="71">
        <v>224</v>
      </c>
      <c r="F97" s="71">
        <v>115</v>
      </c>
      <c r="G97" s="71">
        <v>263</v>
      </c>
      <c r="H97" s="71">
        <v>129</v>
      </c>
      <c r="I97" s="71">
        <v>275</v>
      </c>
      <c r="J97" s="71">
        <v>130</v>
      </c>
      <c r="K97" s="149">
        <v>1089</v>
      </c>
      <c r="L97" s="149">
        <v>535</v>
      </c>
      <c r="M97" s="212"/>
      <c r="N97" s="44" t="s">
        <v>91</v>
      </c>
      <c r="O97" s="71">
        <v>15</v>
      </c>
      <c r="P97" s="71">
        <v>7</v>
      </c>
      <c r="Q97" s="71">
        <v>10</v>
      </c>
      <c r="R97" s="71">
        <v>3</v>
      </c>
      <c r="S97" s="71">
        <v>10</v>
      </c>
      <c r="T97" s="71">
        <v>5</v>
      </c>
      <c r="U97" s="71">
        <v>49</v>
      </c>
      <c r="V97" s="71">
        <v>20</v>
      </c>
      <c r="W97" s="149">
        <v>84</v>
      </c>
      <c r="X97" s="149">
        <v>35</v>
      </c>
      <c r="Y97" s="212"/>
      <c r="Z97" s="44" t="s">
        <v>91</v>
      </c>
      <c r="AA97" s="31">
        <v>8</v>
      </c>
      <c r="AB97" s="31">
        <v>6</v>
      </c>
      <c r="AC97" s="31">
        <v>7</v>
      </c>
      <c r="AD97" s="31">
        <v>7</v>
      </c>
      <c r="AE97" s="149">
        <v>28</v>
      </c>
      <c r="AF97" s="125">
        <v>28</v>
      </c>
      <c r="AG97" s="71">
        <v>8</v>
      </c>
      <c r="AH97" s="71">
        <v>25</v>
      </c>
      <c r="AI97" s="71">
        <v>0</v>
      </c>
      <c r="AJ97" s="71">
        <v>6</v>
      </c>
      <c r="AK97" s="212"/>
      <c r="AL97" s="44" t="s">
        <v>91</v>
      </c>
      <c r="AM97" s="71">
        <v>0</v>
      </c>
      <c r="AN97" s="71">
        <v>283</v>
      </c>
      <c r="AO97" s="71">
        <v>50</v>
      </c>
      <c r="AP97" s="71">
        <v>135</v>
      </c>
      <c r="AQ97" s="71">
        <v>0</v>
      </c>
      <c r="AR97" s="71">
        <v>6</v>
      </c>
      <c r="AS97" s="71">
        <v>27</v>
      </c>
      <c r="AT97" s="71">
        <v>17</v>
      </c>
      <c r="AU97" s="71">
        <v>17</v>
      </c>
      <c r="AV97" s="212"/>
      <c r="AW97" s="44" t="s">
        <v>91</v>
      </c>
      <c r="AX97" s="149">
        <v>56</v>
      </c>
      <c r="AY97" s="71">
        <v>21</v>
      </c>
      <c r="AZ97" s="71">
        <v>8</v>
      </c>
      <c r="BA97" s="152">
        <v>10</v>
      </c>
      <c r="BB97" s="32">
        <v>3</v>
      </c>
      <c r="BC97" s="149">
        <v>66</v>
      </c>
      <c r="BD97" s="149">
        <v>24</v>
      </c>
      <c r="BE97" s="212"/>
      <c r="BF97" s="44" t="s">
        <v>91</v>
      </c>
      <c r="BG97" s="71">
        <v>76</v>
      </c>
      <c r="BH97" s="71">
        <v>82</v>
      </c>
      <c r="BI97" s="71">
        <v>86</v>
      </c>
      <c r="BJ97" s="71">
        <v>58</v>
      </c>
      <c r="BK97" s="71">
        <v>19</v>
      </c>
      <c r="BL97" s="71">
        <v>133</v>
      </c>
      <c r="BM97" s="71">
        <v>25</v>
      </c>
      <c r="BN97" s="71">
        <v>8</v>
      </c>
      <c r="BO97" s="71">
        <v>27</v>
      </c>
      <c r="BP97" s="71">
        <v>8</v>
      </c>
      <c r="BQ97" s="71">
        <v>0</v>
      </c>
      <c r="BR97" s="71">
        <v>4</v>
      </c>
      <c r="BS97" s="71">
        <v>4</v>
      </c>
      <c r="BT97" s="71">
        <v>0</v>
      </c>
      <c r="BV97" s="80" t="s">
        <v>151</v>
      </c>
      <c r="BW97" s="80" t="s">
        <v>2349</v>
      </c>
      <c r="BX97" s="78">
        <v>1256</v>
      </c>
    </row>
    <row r="98" spans="1:76">
      <c r="A98" s="212"/>
      <c r="B98" s="66" t="s">
        <v>73</v>
      </c>
      <c r="C98" s="68">
        <v>378</v>
      </c>
      <c r="D98" s="68">
        <v>191</v>
      </c>
      <c r="E98" s="68">
        <v>270</v>
      </c>
      <c r="F98" s="68">
        <v>138</v>
      </c>
      <c r="G98" s="68">
        <v>305</v>
      </c>
      <c r="H98" s="68">
        <v>152</v>
      </c>
      <c r="I98" s="68">
        <v>359</v>
      </c>
      <c r="J98" s="68">
        <v>174</v>
      </c>
      <c r="K98" s="68">
        <v>1312</v>
      </c>
      <c r="L98" s="68">
        <v>655</v>
      </c>
      <c r="M98" s="212"/>
      <c r="N98" s="66" t="s">
        <v>73</v>
      </c>
      <c r="O98" s="68">
        <v>17</v>
      </c>
      <c r="P98" s="68">
        <v>8</v>
      </c>
      <c r="Q98" s="68">
        <v>10</v>
      </c>
      <c r="R98" s="68">
        <v>3</v>
      </c>
      <c r="S98" s="68">
        <v>12</v>
      </c>
      <c r="T98" s="68">
        <v>5</v>
      </c>
      <c r="U98" s="68">
        <v>67</v>
      </c>
      <c r="V98" s="68">
        <v>30</v>
      </c>
      <c r="W98" s="68">
        <v>106</v>
      </c>
      <c r="X98" s="68">
        <v>46</v>
      </c>
      <c r="Y98" s="212"/>
      <c r="Z98" s="66" t="s">
        <v>73</v>
      </c>
      <c r="AA98" s="68">
        <v>10</v>
      </c>
      <c r="AB98" s="68">
        <v>8</v>
      </c>
      <c r="AC98" s="68">
        <v>9</v>
      </c>
      <c r="AD98" s="68">
        <v>9</v>
      </c>
      <c r="AE98" s="68">
        <v>36</v>
      </c>
      <c r="AF98" s="68">
        <v>36</v>
      </c>
      <c r="AG98" s="68">
        <v>16</v>
      </c>
      <c r="AH98" s="68">
        <v>25</v>
      </c>
      <c r="AI98" s="68">
        <v>0</v>
      </c>
      <c r="AJ98" s="68">
        <v>8</v>
      </c>
      <c r="AK98" s="212"/>
      <c r="AL98" s="66" t="s">
        <v>73</v>
      </c>
      <c r="AM98" s="68">
        <v>0</v>
      </c>
      <c r="AN98" s="68">
        <v>283</v>
      </c>
      <c r="AO98" s="68">
        <v>86</v>
      </c>
      <c r="AP98" s="68">
        <v>135</v>
      </c>
      <c r="AQ98" s="68">
        <v>0</v>
      </c>
      <c r="AR98" s="68">
        <v>6</v>
      </c>
      <c r="AS98" s="68">
        <v>35</v>
      </c>
      <c r="AT98" s="68">
        <v>21</v>
      </c>
      <c r="AU98" s="68">
        <v>21</v>
      </c>
      <c r="AV98" s="212"/>
      <c r="AW98" s="66" t="s">
        <v>73</v>
      </c>
      <c r="AX98" s="68">
        <v>71</v>
      </c>
      <c r="AY98" s="68">
        <v>27</v>
      </c>
      <c r="AZ98" s="68">
        <v>9</v>
      </c>
      <c r="BA98" s="68">
        <v>16</v>
      </c>
      <c r="BB98" s="68">
        <v>5</v>
      </c>
      <c r="BC98" s="68">
        <v>87</v>
      </c>
      <c r="BD98" s="68">
        <v>32</v>
      </c>
      <c r="BE98" s="212"/>
      <c r="BF98" s="66" t="s">
        <v>73</v>
      </c>
      <c r="BG98" s="68">
        <v>76</v>
      </c>
      <c r="BH98" s="68">
        <v>82</v>
      </c>
      <c r="BI98" s="68">
        <v>86</v>
      </c>
      <c r="BJ98" s="68">
        <v>58</v>
      </c>
      <c r="BK98" s="68">
        <v>19</v>
      </c>
      <c r="BL98" s="68">
        <v>133</v>
      </c>
      <c r="BM98" s="68">
        <v>25</v>
      </c>
      <c r="BN98" s="68">
        <v>8</v>
      </c>
      <c r="BO98" s="68">
        <v>27</v>
      </c>
      <c r="BP98" s="68">
        <v>8</v>
      </c>
      <c r="BQ98" s="68">
        <v>0</v>
      </c>
      <c r="BR98" s="68">
        <v>4</v>
      </c>
      <c r="BS98" s="68">
        <v>4</v>
      </c>
      <c r="BT98" s="68">
        <v>0</v>
      </c>
      <c r="BV98" s="80" t="s">
        <v>151</v>
      </c>
      <c r="BW98" s="80" t="s">
        <v>2350</v>
      </c>
      <c r="BX98" s="78">
        <v>1364</v>
      </c>
    </row>
    <row r="99" spans="1:76" ht="14.45" customHeight="1">
      <c r="A99" s="212" t="s">
        <v>152</v>
      </c>
      <c r="B99" s="44" t="s">
        <v>90</v>
      </c>
      <c r="C99" s="71">
        <v>100</v>
      </c>
      <c r="D99" s="71">
        <v>41</v>
      </c>
      <c r="E99" s="71">
        <v>80</v>
      </c>
      <c r="F99" s="71">
        <v>50</v>
      </c>
      <c r="G99" s="71">
        <v>57</v>
      </c>
      <c r="H99" s="71">
        <v>33</v>
      </c>
      <c r="I99" s="71">
        <v>87</v>
      </c>
      <c r="J99" s="71">
        <v>47</v>
      </c>
      <c r="K99" s="149">
        <v>324</v>
      </c>
      <c r="L99" s="149">
        <v>171</v>
      </c>
      <c r="M99" s="212" t="s">
        <v>152</v>
      </c>
      <c r="N99" s="44" t="s">
        <v>90</v>
      </c>
      <c r="O99" s="71">
        <v>12</v>
      </c>
      <c r="P99" s="71">
        <v>3</v>
      </c>
      <c r="Q99" s="71">
        <v>4</v>
      </c>
      <c r="R99" s="71">
        <v>2</v>
      </c>
      <c r="S99" s="71">
        <v>6</v>
      </c>
      <c r="T99" s="71">
        <v>3</v>
      </c>
      <c r="U99" s="71">
        <v>9</v>
      </c>
      <c r="V99" s="71">
        <v>4</v>
      </c>
      <c r="W99" s="149">
        <v>31</v>
      </c>
      <c r="X99" s="149">
        <v>12</v>
      </c>
      <c r="Y99" s="212" t="s">
        <v>152</v>
      </c>
      <c r="Z99" s="44" t="s">
        <v>90</v>
      </c>
      <c r="AA99" s="31">
        <v>2</v>
      </c>
      <c r="AB99" s="31">
        <v>2</v>
      </c>
      <c r="AC99" s="31">
        <v>1</v>
      </c>
      <c r="AD99" s="31">
        <v>2</v>
      </c>
      <c r="AE99" s="149">
        <v>7</v>
      </c>
      <c r="AF99" s="125">
        <v>8</v>
      </c>
      <c r="AG99" s="71">
        <v>8</v>
      </c>
      <c r="AH99" s="71">
        <v>8</v>
      </c>
      <c r="AI99" s="71">
        <v>0</v>
      </c>
      <c r="AJ99" s="71">
        <v>1</v>
      </c>
      <c r="AK99" s="212" t="s">
        <v>152</v>
      </c>
      <c r="AL99" s="44" t="s">
        <v>90</v>
      </c>
      <c r="AM99" s="71">
        <v>0</v>
      </c>
      <c r="AN99" s="71">
        <v>184</v>
      </c>
      <c r="AO99" s="71">
        <v>0</v>
      </c>
      <c r="AP99" s="71">
        <v>0</v>
      </c>
      <c r="AQ99" s="71">
        <v>0</v>
      </c>
      <c r="AR99" s="71">
        <v>8</v>
      </c>
      <c r="AS99" s="71">
        <v>8</v>
      </c>
      <c r="AT99" s="71">
        <v>8</v>
      </c>
      <c r="AU99" s="71">
        <v>8</v>
      </c>
      <c r="AV99" s="212" t="s">
        <v>152</v>
      </c>
      <c r="AW99" s="44" t="s">
        <v>90</v>
      </c>
      <c r="AX99" s="149">
        <v>14</v>
      </c>
      <c r="AY99" s="71">
        <v>4</v>
      </c>
      <c r="AZ99" s="71">
        <v>3</v>
      </c>
      <c r="BA99" s="152">
        <v>0</v>
      </c>
      <c r="BB99" s="32">
        <v>0</v>
      </c>
      <c r="BC99" s="149">
        <v>14</v>
      </c>
      <c r="BD99" s="149">
        <v>4</v>
      </c>
      <c r="BE99" s="212" t="s">
        <v>152</v>
      </c>
      <c r="BF99" s="44" t="s">
        <v>90</v>
      </c>
      <c r="BG99" s="71">
        <v>0</v>
      </c>
      <c r="BH99" s="71">
        <v>0</v>
      </c>
      <c r="BI99" s="71">
        <v>0</v>
      </c>
      <c r="BJ99" s="71">
        <v>0</v>
      </c>
      <c r="BK99" s="71">
        <v>0</v>
      </c>
      <c r="BL99" s="71">
        <v>0</v>
      </c>
      <c r="BM99" s="71">
        <v>0</v>
      </c>
      <c r="BN99" s="71">
        <v>0</v>
      </c>
      <c r="BO99" s="71">
        <v>0</v>
      </c>
      <c r="BP99" s="71">
        <v>0</v>
      </c>
      <c r="BQ99" s="71">
        <v>0</v>
      </c>
      <c r="BR99" s="71">
        <v>0</v>
      </c>
      <c r="BS99" s="71">
        <v>0</v>
      </c>
      <c r="BT99" s="71">
        <v>0</v>
      </c>
      <c r="BV99" s="80" t="s">
        <v>152</v>
      </c>
      <c r="BW99" s="80" t="s">
        <v>2351</v>
      </c>
      <c r="BX99" s="78">
        <v>368</v>
      </c>
    </row>
    <row r="100" spans="1:76">
      <c r="A100" s="212"/>
      <c r="B100" s="44" t="s">
        <v>91</v>
      </c>
      <c r="C100" s="71">
        <v>0</v>
      </c>
      <c r="D100" s="71">
        <v>0</v>
      </c>
      <c r="E100" s="71">
        <v>0</v>
      </c>
      <c r="F100" s="71">
        <v>0</v>
      </c>
      <c r="G100" s="71">
        <v>0</v>
      </c>
      <c r="H100" s="71">
        <v>0</v>
      </c>
      <c r="I100" s="71">
        <v>0</v>
      </c>
      <c r="J100" s="71">
        <v>0</v>
      </c>
      <c r="K100" s="149">
        <v>0</v>
      </c>
      <c r="L100" s="149">
        <v>0</v>
      </c>
      <c r="M100" s="212"/>
      <c r="N100" s="44" t="s">
        <v>91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149">
        <v>0</v>
      </c>
      <c r="X100" s="149">
        <v>0</v>
      </c>
      <c r="Y100" s="212"/>
      <c r="Z100" s="44" t="s">
        <v>91</v>
      </c>
      <c r="AA100" s="31">
        <v>0</v>
      </c>
      <c r="AB100" s="31">
        <v>0</v>
      </c>
      <c r="AC100" s="31">
        <v>0</v>
      </c>
      <c r="AD100" s="31">
        <v>0</v>
      </c>
      <c r="AE100" s="149">
        <v>0</v>
      </c>
      <c r="AF100" s="125">
        <v>0</v>
      </c>
      <c r="AG100" s="71">
        <v>0</v>
      </c>
      <c r="AH100" s="71">
        <v>0</v>
      </c>
      <c r="AI100" s="71">
        <v>0</v>
      </c>
      <c r="AJ100" s="71">
        <v>0</v>
      </c>
      <c r="AK100" s="212"/>
      <c r="AL100" s="44" t="s">
        <v>91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212"/>
      <c r="AW100" s="44" t="s">
        <v>91</v>
      </c>
      <c r="AX100" s="149">
        <v>0</v>
      </c>
      <c r="AY100" s="71">
        <v>0</v>
      </c>
      <c r="AZ100" s="71">
        <v>0</v>
      </c>
      <c r="BA100" s="152">
        <v>0</v>
      </c>
      <c r="BB100" s="32">
        <v>0</v>
      </c>
      <c r="BC100" s="149">
        <v>0</v>
      </c>
      <c r="BD100" s="149">
        <v>0</v>
      </c>
      <c r="BE100" s="212"/>
      <c r="BF100" s="44" t="s">
        <v>91</v>
      </c>
      <c r="BG100" s="71">
        <v>0</v>
      </c>
      <c r="BH100" s="71">
        <v>0</v>
      </c>
      <c r="BI100" s="71">
        <v>0</v>
      </c>
      <c r="BJ100" s="71">
        <v>0</v>
      </c>
      <c r="BK100" s="71">
        <v>0</v>
      </c>
      <c r="BL100" s="71">
        <v>0</v>
      </c>
      <c r="BM100" s="71">
        <v>0</v>
      </c>
      <c r="BN100" s="71">
        <v>0</v>
      </c>
      <c r="BO100" s="71">
        <v>0</v>
      </c>
      <c r="BP100" s="71">
        <v>0</v>
      </c>
      <c r="BQ100" s="71">
        <v>0</v>
      </c>
      <c r="BR100" s="71">
        <v>0</v>
      </c>
      <c r="BS100" s="71">
        <v>0</v>
      </c>
      <c r="BT100" s="71">
        <v>0</v>
      </c>
      <c r="BV100" s="80" t="s">
        <v>152</v>
      </c>
      <c r="BW100" s="80" t="s">
        <v>2352</v>
      </c>
      <c r="BX100" s="78">
        <v>0</v>
      </c>
    </row>
    <row r="101" spans="1:76">
      <c r="A101" s="212"/>
      <c r="B101" s="66" t="s">
        <v>73</v>
      </c>
      <c r="C101" s="68">
        <v>100</v>
      </c>
      <c r="D101" s="68">
        <v>41</v>
      </c>
      <c r="E101" s="68">
        <v>80</v>
      </c>
      <c r="F101" s="68">
        <v>50</v>
      </c>
      <c r="G101" s="68">
        <v>57</v>
      </c>
      <c r="H101" s="68">
        <v>33</v>
      </c>
      <c r="I101" s="68">
        <v>87</v>
      </c>
      <c r="J101" s="68">
        <v>47</v>
      </c>
      <c r="K101" s="68">
        <v>324</v>
      </c>
      <c r="L101" s="68">
        <v>171</v>
      </c>
      <c r="M101" s="212"/>
      <c r="N101" s="66" t="s">
        <v>73</v>
      </c>
      <c r="O101" s="68">
        <v>12</v>
      </c>
      <c r="P101" s="68">
        <v>3</v>
      </c>
      <c r="Q101" s="68">
        <v>4</v>
      </c>
      <c r="R101" s="68">
        <v>2</v>
      </c>
      <c r="S101" s="68">
        <v>6</v>
      </c>
      <c r="T101" s="68">
        <v>3</v>
      </c>
      <c r="U101" s="68">
        <v>9</v>
      </c>
      <c r="V101" s="68">
        <v>4</v>
      </c>
      <c r="W101" s="68">
        <v>31</v>
      </c>
      <c r="X101" s="68">
        <v>12</v>
      </c>
      <c r="Y101" s="212"/>
      <c r="Z101" s="66" t="s">
        <v>73</v>
      </c>
      <c r="AA101" s="68">
        <v>2</v>
      </c>
      <c r="AB101" s="68">
        <v>2</v>
      </c>
      <c r="AC101" s="68">
        <v>1</v>
      </c>
      <c r="AD101" s="68">
        <v>2</v>
      </c>
      <c r="AE101" s="68">
        <v>7</v>
      </c>
      <c r="AF101" s="68">
        <v>8</v>
      </c>
      <c r="AG101" s="68">
        <v>8</v>
      </c>
      <c r="AH101" s="68">
        <v>8</v>
      </c>
      <c r="AI101" s="68">
        <v>0</v>
      </c>
      <c r="AJ101" s="68">
        <v>1</v>
      </c>
      <c r="AK101" s="212"/>
      <c r="AL101" s="66" t="s">
        <v>73</v>
      </c>
      <c r="AM101" s="68">
        <v>0</v>
      </c>
      <c r="AN101" s="68">
        <v>184</v>
      </c>
      <c r="AO101" s="68">
        <v>0</v>
      </c>
      <c r="AP101" s="68">
        <v>0</v>
      </c>
      <c r="AQ101" s="68">
        <v>0</v>
      </c>
      <c r="AR101" s="68">
        <v>8</v>
      </c>
      <c r="AS101" s="68">
        <v>8</v>
      </c>
      <c r="AT101" s="68">
        <v>8</v>
      </c>
      <c r="AU101" s="68">
        <v>8</v>
      </c>
      <c r="AV101" s="212"/>
      <c r="AW101" s="66" t="s">
        <v>73</v>
      </c>
      <c r="AX101" s="68">
        <v>14</v>
      </c>
      <c r="AY101" s="68">
        <v>4</v>
      </c>
      <c r="AZ101" s="68">
        <v>3</v>
      </c>
      <c r="BA101" s="68">
        <v>0</v>
      </c>
      <c r="BB101" s="68">
        <v>0</v>
      </c>
      <c r="BC101" s="68">
        <v>14</v>
      </c>
      <c r="BD101" s="68">
        <v>4</v>
      </c>
      <c r="BE101" s="212"/>
      <c r="BF101" s="66" t="s">
        <v>73</v>
      </c>
      <c r="BG101" s="68">
        <v>0</v>
      </c>
      <c r="BH101" s="68">
        <v>0</v>
      </c>
      <c r="BI101" s="68">
        <v>0</v>
      </c>
      <c r="BJ101" s="68">
        <v>0</v>
      </c>
      <c r="BK101" s="68">
        <v>0</v>
      </c>
      <c r="BL101" s="68">
        <v>0</v>
      </c>
      <c r="BM101" s="68">
        <v>0</v>
      </c>
      <c r="BN101" s="68">
        <v>0</v>
      </c>
      <c r="BO101" s="68">
        <v>0</v>
      </c>
      <c r="BP101" s="68">
        <v>0</v>
      </c>
      <c r="BQ101" s="68">
        <v>0</v>
      </c>
      <c r="BR101" s="68">
        <v>0</v>
      </c>
      <c r="BS101" s="68">
        <v>0</v>
      </c>
      <c r="BT101" s="68">
        <v>0</v>
      </c>
      <c r="BV101" s="80" t="s">
        <v>152</v>
      </c>
      <c r="BW101" s="80" t="s">
        <v>2353</v>
      </c>
      <c r="BX101" s="78">
        <v>368</v>
      </c>
    </row>
    <row r="102" spans="1:76" ht="14.45" customHeight="1">
      <c r="A102" s="212" t="s">
        <v>153</v>
      </c>
      <c r="B102" s="44" t="s">
        <v>90</v>
      </c>
      <c r="C102" s="71">
        <v>706</v>
      </c>
      <c r="D102" s="71">
        <v>341</v>
      </c>
      <c r="E102" s="71">
        <v>586</v>
      </c>
      <c r="F102" s="71">
        <v>304</v>
      </c>
      <c r="G102" s="71">
        <v>440</v>
      </c>
      <c r="H102" s="71">
        <v>234</v>
      </c>
      <c r="I102" s="71">
        <v>510</v>
      </c>
      <c r="J102" s="71">
        <v>291</v>
      </c>
      <c r="K102" s="149">
        <v>2242</v>
      </c>
      <c r="L102" s="149">
        <v>1170</v>
      </c>
      <c r="M102" s="212" t="s">
        <v>153</v>
      </c>
      <c r="N102" s="44" t="s">
        <v>90</v>
      </c>
      <c r="O102" s="71">
        <v>24</v>
      </c>
      <c r="P102" s="71">
        <v>10</v>
      </c>
      <c r="Q102" s="71">
        <v>23</v>
      </c>
      <c r="R102" s="71">
        <v>7</v>
      </c>
      <c r="S102" s="71">
        <v>16</v>
      </c>
      <c r="T102" s="71">
        <v>9</v>
      </c>
      <c r="U102" s="71">
        <v>59</v>
      </c>
      <c r="V102" s="71">
        <v>30</v>
      </c>
      <c r="W102" s="149">
        <v>122</v>
      </c>
      <c r="X102" s="149">
        <v>56</v>
      </c>
      <c r="Y102" s="212" t="s">
        <v>153</v>
      </c>
      <c r="Z102" s="44" t="s">
        <v>90</v>
      </c>
      <c r="AA102" s="31">
        <v>29</v>
      </c>
      <c r="AB102" s="31">
        <v>26</v>
      </c>
      <c r="AC102" s="31">
        <v>24</v>
      </c>
      <c r="AD102" s="31">
        <v>23</v>
      </c>
      <c r="AE102" s="149">
        <v>102</v>
      </c>
      <c r="AF102" s="125">
        <v>101</v>
      </c>
      <c r="AG102" s="71">
        <v>100</v>
      </c>
      <c r="AH102" s="71">
        <v>42</v>
      </c>
      <c r="AI102" s="71">
        <v>8</v>
      </c>
      <c r="AJ102" s="71">
        <v>28</v>
      </c>
      <c r="AK102" s="212" t="s">
        <v>153</v>
      </c>
      <c r="AL102" s="44" t="s">
        <v>90</v>
      </c>
      <c r="AM102" s="71">
        <v>38</v>
      </c>
      <c r="AN102" s="71">
        <v>690</v>
      </c>
      <c r="AO102" s="71">
        <v>477</v>
      </c>
      <c r="AP102" s="71">
        <v>52</v>
      </c>
      <c r="AQ102" s="71">
        <v>0</v>
      </c>
      <c r="AR102" s="71">
        <v>20</v>
      </c>
      <c r="AS102" s="71">
        <v>101</v>
      </c>
      <c r="AT102" s="71">
        <v>97</v>
      </c>
      <c r="AU102" s="71">
        <v>86</v>
      </c>
      <c r="AV102" s="212" t="s">
        <v>153</v>
      </c>
      <c r="AW102" s="44" t="s">
        <v>90</v>
      </c>
      <c r="AX102" s="149">
        <v>174</v>
      </c>
      <c r="AY102" s="71">
        <v>97</v>
      </c>
      <c r="AZ102" s="71">
        <v>25</v>
      </c>
      <c r="BA102" s="152">
        <v>23</v>
      </c>
      <c r="BB102" s="32">
        <v>16</v>
      </c>
      <c r="BC102" s="149">
        <v>197</v>
      </c>
      <c r="BD102" s="149">
        <v>113</v>
      </c>
      <c r="BE102" s="212" t="s">
        <v>153</v>
      </c>
      <c r="BF102" s="44" t="s">
        <v>90</v>
      </c>
      <c r="BG102" s="71">
        <v>194</v>
      </c>
      <c r="BH102" s="71">
        <v>267</v>
      </c>
      <c r="BI102" s="71">
        <v>147</v>
      </c>
      <c r="BJ102" s="71">
        <v>65</v>
      </c>
      <c r="BK102" s="71">
        <v>150</v>
      </c>
      <c r="BL102" s="71">
        <v>327</v>
      </c>
      <c r="BM102" s="71">
        <v>244</v>
      </c>
      <c r="BN102" s="71">
        <v>92</v>
      </c>
      <c r="BO102" s="71">
        <v>228</v>
      </c>
      <c r="BP102" s="71">
        <v>7</v>
      </c>
      <c r="BQ102" s="71">
        <v>4</v>
      </c>
      <c r="BR102" s="71">
        <v>8</v>
      </c>
      <c r="BS102" s="71">
        <v>10</v>
      </c>
      <c r="BT102" s="71">
        <v>0</v>
      </c>
      <c r="BV102" s="80" t="s">
        <v>153</v>
      </c>
      <c r="BW102" s="80" t="s">
        <v>2354</v>
      </c>
      <c r="BX102" s="78">
        <v>3057</v>
      </c>
    </row>
    <row r="103" spans="1:76">
      <c r="A103" s="212"/>
      <c r="B103" s="44" t="s">
        <v>91</v>
      </c>
      <c r="C103" s="71">
        <v>759</v>
      </c>
      <c r="D103" s="71">
        <v>384</v>
      </c>
      <c r="E103" s="71">
        <v>681</v>
      </c>
      <c r="F103" s="71">
        <v>359</v>
      </c>
      <c r="G103" s="71">
        <v>650</v>
      </c>
      <c r="H103" s="71">
        <v>329</v>
      </c>
      <c r="I103" s="71">
        <v>960</v>
      </c>
      <c r="J103" s="71">
        <v>509</v>
      </c>
      <c r="K103" s="149">
        <v>3050</v>
      </c>
      <c r="L103" s="149">
        <v>1581</v>
      </c>
      <c r="M103" s="212"/>
      <c r="N103" s="44" t="s">
        <v>91</v>
      </c>
      <c r="O103" s="71">
        <v>18</v>
      </c>
      <c r="P103" s="71">
        <v>9</v>
      </c>
      <c r="Q103" s="71">
        <v>16</v>
      </c>
      <c r="R103" s="71">
        <v>8</v>
      </c>
      <c r="S103" s="71">
        <v>13</v>
      </c>
      <c r="T103" s="71">
        <v>7</v>
      </c>
      <c r="U103" s="71">
        <v>149</v>
      </c>
      <c r="V103" s="71">
        <v>83</v>
      </c>
      <c r="W103" s="149">
        <v>196</v>
      </c>
      <c r="X103" s="149">
        <v>107</v>
      </c>
      <c r="Y103" s="212"/>
      <c r="Z103" s="44" t="s">
        <v>91</v>
      </c>
      <c r="AA103" s="31">
        <v>22</v>
      </c>
      <c r="AB103" s="31">
        <v>21</v>
      </c>
      <c r="AC103" s="31">
        <v>22</v>
      </c>
      <c r="AD103" s="31">
        <v>25</v>
      </c>
      <c r="AE103" s="149">
        <v>90</v>
      </c>
      <c r="AF103" s="125">
        <v>84</v>
      </c>
      <c r="AG103" s="71">
        <v>79</v>
      </c>
      <c r="AH103" s="71">
        <v>73</v>
      </c>
      <c r="AI103" s="71">
        <v>2</v>
      </c>
      <c r="AJ103" s="71">
        <v>20</v>
      </c>
      <c r="AK103" s="212"/>
      <c r="AL103" s="44" t="s">
        <v>91</v>
      </c>
      <c r="AM103" s="71">
        <v>0</v>
      </c>
      <c r="AN103" s="71">
        <v>886</v>
      </c>
      <c r="AO103" s="71">
        <v>211</v>
      </c>
      <c r="AP103" s="71">
        <v>80</v>
      </c>
      <c r="AQ103" s="71">
        <v>0</v>
      </c>
      <c r="AR103" s="71">
        <v>5</v>
      </c>
      <c r="AS103" s="71">
        <v>94</v>
      </c>
      <c r="AT103" s="71">
        <v>58</v>
      </c>
      <c r="AU103" s="71">
        <v>58</v>
      </c>
      <c r="AV103" s="212"/>
      <c r="AW103" s="44" t="s">
        <v>91</v>
      </c>
      <c r="AX103" s="149">
        <v>219</v>
      </c>
      <c r="AY103" s="71">
        <v>138</v>
      </c>
      <c r="AZ103" s="71">
        <v>87</v>
      </c>
      <c r="BA103" s="152">
        <v>57</v>
      </c>
      <c r="BB103" s="32">
        <v>33</v>
      </c>
      <c r="BC103" s="149">
        <v>276</v>
      </c>
      <c r="BD103" s="149">
        <v>171</v>
      </c>
      <c r="BE103" s="212"/>
      <c r="BF103" s="44" t="s">
        <v>91</v>
      </c>
      <c r="BG103" s="71">
        <v>4</v>
      </c>
      <c r="BH103" s="71">
        <v>4</v>
      </c>
      <c r="BI103" s="71">
        <v>4</v>
      </c>
      <c r="BJ103" s="71">
        <v>4</v>
      </c>
      <c r="BK103" s="71">
        <v>4</v>
      </c>
      <c r="BL103" s="71">
        <v>4</v>
      </c>
      <c r="BM103" s="71">
        <v>4</v>
      </c>
      <c r="BN103" s="71">
        <v>4</v>
      </c>
      <c r="BO103" s="71">
        <v>4</v>
      </c>
      <c r="BP103" s="71">
        <v>0</v>
      </c>
      <c r="BQ103" s="71">
        <v>0</v>
      </c>
      <c r="BR103" s="71">
        <v>0</v>
      </c>
      <c r="BS103" s="71">
        <v>0</v>
      </c>
      <c r="BT103" s="71">
        <v>0</v>
      </c>
      <c r="BV103" s="80" t="s">
        <v>153</v>
      </c>
      <c r="BW103" s="80" t="s">
        <v>2355</v>
      </c>
      <c r="BX103" s="78">
        <v>2725</v>
      </c>
    </row>
    <row r="104" spans="1:76">
      <c r="A104" s="212"/>
      <c r="B104" s="66" t="s">
        <v>73</v>
      </c>
      <c r="C104" s="68">
        <v>1465</v>
      </c>
      <c r="D104" s="68">
        <v>725</v>
      </c>
      <c r="E104" s="68">
        <v>1267</v>
      </c>
      <c r="F104" s="68">
        <v>663</v>
      </c>
      <c r="G104" s="68">
        <v>1090</v>
      </c>
      <c r="H104" s="68">
        <v>563</v>
      </c>
      <c r="I104" s="68">
        <v>1470</v>
      </c>
      <c r="J104" s="68">
        <v>800</v>
      </c>
      <c r="K104" s="68">
        <v>5292</v>
      </c>
      <c r="L104" s="68">
        <v>2751</v>
      </c>
      <c r="M104" s="212"/>
      <c r="N104" s="66" t="s">
        <v>73</v>
      </c>
      <c r="O104" s="68">
        <v>42</v>
      </c>
      <c r="P104" s="68">
        <v>19</v>
      </c>
      <c r="Q104" s="68">
        <v>39</v>
      </c>
      <c r="R104" s="68">
        <v>15</v>
      </c>
      <c r="S104" s="68">
        <v>29</v>
      </c>
      <c r="T104" s="68">
        <v>16</v>
      </c>
      <c r="U104" s="68">
        <v>208</v>
      </c>
      <c r="V104" s="68">
        <v>113</v>
      </c>
      <c r="W104" s="68">
        <v>318</v>
      </c>
      <c r="X104" s="68">
        <v>163</v>
      </c>
      <c r="Y104" s="212"/>
      <c r="Z104" s="66" t="s">
        <v>73</v>
      </c>
      <c r="AA104" s="68">
        <v>51</v>
      </c>
      <c r="AB104" s="68">
        <v>47</v>
      </c>
      <c r="AC104" s="68">
        <v>46</v>
      </c>
      <c r="AD104" s="68">
        <v>48</v>
      </c>
      <c r="AE104" s="68">
        <v>192</v>
      </c>
      <c r="AF104" s="68">
        <v>185</v>
      </c>
      <c r="AG104" s="68">
        <v>179</v>
      </c>
      <c r="AH104" s="68">
        <v>115</v>
      </c>
      <c r="AI104" s="68">
        <v>10</v>
      </c>
      <c r="AJ104" s="68">
        <v>48</v>
      </c>
      <c r="AK104" s="212"/>
      <c r="AL104" s="66" t="s">
        <v>73</v>
      </c>
      <c r="AM104" s="68">
        <v>38</v>
      </c>
      <c r="AN104" s="68">
        <v>1576</v>
      </c>
      <c r="AO104" s="68">
        <v>688</v>
      </c>
      <c r="AP104" s="68">
        <v>132</v>
      </c>
      <c r="AQ104" s="68">
        <v>0</v>
      </c>
      <c r="AR104" s="68">
        <v>25</v>
      </c>
      <c r="AS104" s="68">
        <v>195</v>
      </c>
      <c r="AT104" s="68">
        <v>155</v>
      </c>
      <c r="AU104" s="68">
        <v>144</v>
      </c>
      <c r="AV104" s="212"/>
      <c r="AW104" s="66" t="s">
        <v>73</v>
      </c>
      <c r="AX104" s="68">
        <v>393</v>
      </c>
      <c r="AY104" s="68">
        <v>235</v>
      </c>
      <c r="AZ104" s="68">
        <v>112</v>
      </c>
      <c r="BA104" s="68">
        <v>80</v>
      </c>
      <c r="BB104" s="68">
        <v>49</v>
      </c>
      <c r="BC104" s="68">
        <v>473</v>
      </c>
      <c r="BD104" s="68">
        <v>284</v>
      </c>
      <c r="BE104" s="212"/>
      <c r="BF104" s="66" t="s">
        <v>73</v>
      </c>
      <c r="BG104" s="68">
        <v>198</v>
      </c>
      <c r="BH104" s="68">
        <v>271</v>
      </c>
      <c r="BI104" s="68">
        <v>151</v>
      </c>
      <c r="BJ104" s="68">
        <v>69</v>
      </c>
      <c r="BK104" s="68">
        <v>154</v>
      </c>
      <c r="BL104" s="68">
        <v>331</v>
      </c>
      <c r="BM104" s="68">
        <v>248</v>
      </c>
      <c r="BN104" s="68">
        <v>96</v>
      </c>
      <c r="BO104" s="68">
        <v>232</v>
      </c>
      <c r="BP104" s="68">
        <v>7</v>
      </c>
      <c r="BQ104" s="68">
        <v>4</v>
      </c>
      <c r="BR104" s="68">
        <v>8</v>
      </c>
      <c r="BS104" s="68">
        <v>10</v>
      </c>
      <c r="BT104" s="68">
        <v>0</v>
      </c>
      <c r="BV104" s="80" t="s">
        <v>153</v>
      </c>
      <c r="BW104" s="80" t="s">
        <v>2356</v>
      </c>
      <c r="BX104" s="78">
        <v>5782</v>
      </c>
    </row>
    <row r="105" spans="1:76">
      <c r="A105" s="45" t="s">
        <v>96</v>
      </c>
      <c r="B105" s="44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45" t="s">
        <v>96</v>
      </c>
      <c r="N105" s="44"/>
      <c r="O105" s="149"/>
      <c r="P105" s="149"/>
      <c r="Q105" s="149"/>
      <c r="R105" s="149"/>
      <c r="S105" s="149"/>
      <c r="T105" s="149"/>
      <c r="U105" s="149"/>
      <c r="V105" s="149"/>
      <c r="W105" s="149"/>
      <c r="X105" s="149"/>
      <c r="Y105" s="45" t="s">
        <v>96</v>
      </c>
      <c r="Z105" s="44"/>
      <c r="AA105" s="149"/>
      <c r="AB105" s="149"/>
      <c r="AC105" s="149"/>
      <c r="AD105" s="149"/>
      <c r="AE105" s="149"/>
      <c r="AF105" s="149"/>
      <c r="AG105" s="149"/>
      <c r="AH105" s="149"/>
      <c r="AI105" s="149"/>
      <c r="AJ105" s="149"/>
      <c r="AK105" s="45" t="s">
        <v>96</v>
      </c>
      <c r="AL105" s="44"/>
      <c r="AM105" s="149"/>
      <c r="AN105" s="149"/>
      <c r="AO105" s="149"/>
      <c r="AP105" s="149"/>
      <c r="AQ105" s="149"/>
      <c r="AR105" s="149"/>
      <c r="AS105" s="149"/>
      <c r="AT105" s="149"/>
      <c r="AU105" s="149"/>
      <c r="AV105" s="45" t="s">
        <v>96</v>
      </c>
      <c r="AW105" s="44"/>
      <c r="AX105" s="149"/>
      <c r="AY105" s="149"/>
      <c r="AZ105" s="149"/>
      <c r="BA105" s="149"/>
      <c r="BB105" s="151"/>
      <c r="BC105" s="149"/>
      <c r="BD105" s="149"/>
      <c r="BE105" s="45" t="s">
        <v>96</v>
      </c>
      <c r="BF105" s="44"/>
      <c r="BG105" s="149"/>
      <c r="BH105" s="149"/>
      <c r="BI105" s="149"/>
      <c r="BJ105" s="149"/>
      <c r="BK105" s="149"/>
      <c r="BL105" s="149"/>
      <c r="BM105" s="149"/>
      <c r="BN105" s="149"/>
      <c r="BO105" s="149"/>
      <c r="BP105" s="149"/>
      <c r="BQ105" s="149"/>
      <c r="BR105" s="149"/>
      <c r="BS105" s="149"/>
      <c r="BT105" s="149"/>
      <c r="BV105" s="80" t="s">
        <v>96</v>
      </c>
      <c r="BW105" s="80" t="s">
        <v>96</v>
      </c>
      <c r="BX105" s="78">
        <v>0</v>
      </c>
    </row>
    <row r="106" spans="1:76" ht="14.45" customHeight="1">
      <c r="A106" s="212" t="s">
        <v>154</v>
      </c>
      <c r="B106" s="44" t="s">
        <v>90</v>
      </c>
      <c r="C106" s="71">
        <v>456</v>
      </c>
      <c r="D106" s="71">
        <v>237</v>
      </c>
      <c r="E106" s="71">
        <v>366</v>
      </c>
      <c r="F106" s="71">
        <v>186</v>
      </c>
      <c r="G106" s="71">
        <v>284</v>
      </c>
      <c r="H106" s="71">
        <v>150</v>
      </c>
      <c r="I106" s="71">
        <v>386</v>
      </c>
      <c r="J106" s="71">
        <v>195</v>
      </c>
      <c r="K106" s="149">
        <v>1492</v>
      </c>
      <c r="L106" s="149">
        <v>768</v>
      </c>
      <c r="M106" s="212" t="s">
        <v>154</v>
      </c>
      <c r="N106" s="44" t="s">
        <v>90</v>
      </c>
      <c r="O106" s="71">
        <v>19</v>
      </c>
      <c r="P106" s="71">
        <v>8</v>
      </c>
      <c r="Q106" s="71">
        <v>5</v>
      </c>
      <c r="R106" s="71">
        <v>3</v>
      </c>
      <c r="S106" s="71">
        <v>19</v>
      </c>
      <c r="T106" s="71">
        <v>8</v>
      </c>
      <c r="U106" s="71">
        <v>60</v>
      </c>
      <c r="V106" s="71">
        <v>35</v>
      </c>
      <c r="W106" s="149">
        <v>103</v>
      </c>
      <c r="X106" s="149">
        <v>54</v>
      </c>
      <c r="Y106" s="212" t="s">
        <v>154</v>
      </c>
      <c r="Z106" s="44" t="s">
        <v>90</v>
      </c>
      <c r="AA106" s="31">
        <v>18</v>
      </c>
      <c r="AB106" s="31">
        <v>17</v>
      </c>
      <c r="AC106" s="31">
        <v>17</v>
      </c>
      <c r="AD106" s="31">
        <v>15</v>
      </c>
      <c r="AE106" s="149">
        <v>67</v>
      </c>
      <c r="AF106" s="125">
        <v>64</v>
      </c>
      <c r="AG106" s="71">
        <v>33</v>
      </c>
      <c r="AH106" s="71">
        <v>11</v>
      </c>
      <c r="AI106" s="71">
        <v>1</v>
      </c>
      <c r="AJ106" s="71">
        <v>17</v>
      </c>
      <c r="AK106" s="212" t="s">
        <v>154</v>
      </c>
      <c r="AL106" s="44" t="s">
        <v>90</v>
      </c>
      <c r="AM106" s="71">
        <v>0</v>
      </c>
      <c r="AN106" s="71">
        <v>316</v>
      </c>
      <c r="AO106" s="71">
        <v>282</v>
      </c>
      <c r="AP106" s="71">
        <v>83</v>
      </c>
      <c r="AQ106" s="71">
        <v>1</v>
      </c>
      <c r="AR106" s="71">
        <v>8</v>
      </c>
      <c r="AS106" s="71">
        <v>64</v>
      </c>
      <c r="AT106" s="71">
        <v>56</v>
      </c>
      <c r="AU106" s="71">
        <v>54</v>
      </c>
      <c r="AV106" s="212" t="s">
        <v>154</v>
      </c>
      <c r="AW106" s="44" t="s">
        <v>90</v>
      </c>
      <c r="AX106" s="149">
        <v>103</v>
      </c>
      <c r="AY106" s="71">
        <v>37</v>
      </c>
      <c r="AZ106" s="71">
        <v>5</v>
      </c>
      <c r="BA106" s="152">
        <v>7</v>
      </c>
      <c r="BB106" s="32">
        <v>6</v>
      </c>
      <c r="BC106" s="149">
        <v>110</v>
      </c>
      <c r="BD106" s="149">
        <v>43</v>
      </c>
      <c r="BE106" s="212" t="s">
        <v>154</v>
      </c>
      <c r="BF106" s="44" t="s">
        <v>90</v>
      </c>
      <c r="BG106" s="71">
        <v>83</v>
      </c>
      <c r="BH106" s="71">
        <v>161</v>
      </c>
      <c r="BI106" s="71">
        <v>104</v>
      </c>
      <c r="BJ106" s="71">
        <v>74</v>
      </c>
      <c r="BK106" s="71">
        <v>77</v>
      </c>
      <c r="BL106" s="71">
        <v>155</v>
      </c>
      <c r="BM106" s="71">
        <v>54</v>
      </c>
      <c r="BN106" s="71">
        <v>50</v>
      </c>
      <c r="BO106" s="71">
        <v>105</v>
      </c>
      <c r="BP106" s="71">
        <v>5</v>
      </c>
      <c r="BQ106" s="71">
        <v>0</v>
      </c>
      <c r="BR106" s="71">
        <v>4</v>
      </c>
      <c r="BS106" s="71">
        <v>4</v>
      </c>
      <c r="BT106" s="71">
        <v>12</v>
      </c>
      <c r="BV106" s="80" t="s">
        <v>154</v>
      </c>
      <c r="BW106" s="80" t="s">
        <v>2361</v>
      </c>
      <c r="BX106" s="78">
        <v>1815</v>
      </c>
    </row>
    <row r="107" spans="1:76">
      <c r="A107" s="212"/>
      <c r="B107" s="44" t="s">
        <v>91</v>
      </c>
      <c r="C107" s="71">
        <v>121</v>
      </c>
      <c r="D107" s="71">
        <v>63</v>
      </c>
      <c r="E107" s="71">
        <v>82</v>
      </c>
      <c r="F107" s="71">
        <v>40</v>
      </c>
      <c r="G107" s="71">
        <v>79</v>
      </c>
      <c r="H107" s="71">
        <v>36</v>
      </c>
      <c r="I107" s="71">
        <v>62</v>
      </c>
      <c r="J107" s="71">
        <v>20</v>
      </c>
      <c r="K107" s="149">
        <v>344</v>
      </c>
      <c r="L107" s="149">
        <v>159</v>
      </c>
      <c r="M107" s="212"/>
      <c r="N107" s="44" t="s">
        <v>91</v>
      </c>
      <c r="O107" s="71">
        <v>6</v>
      </c>
      <c r="P107" s="71">
        <v>2</v>
      </c>
      <c r="Q107" s="71">
        <v>1</v>
      </c>
      <c r="R107" s="71">
        <v>0</v>
      </c>
      <c r="S107" s="71">
        <v>1</v>
      </c>
      <c r="T107" s="71">
        <v>1</v>
      </c>
      <c r="U107" s="71">
        <v>2</v>
      </c>
      <c r="V107" s="71">
        <v>2</v>
      </c>
      <c r="W107" s="149">
        <v>10</v>
      </c>
      <c r="X107" s="149">
        <v>5</v>
      </c>
      <c r="Y107" s="212"/>
      <c r="Z107" s="44" t="s">
        <v>91</v>
      </c>
      <c r="AA107" s="31">
        <v>4</v>
      </c>
      <c r="AB107" s="31">
        <v>4</v>
      </c>
      <c r="AC107" s="31">
        <v>4</v>
      </c>
      <c r="AD107" s="31">
        <v>3</v>
      </c>
      <c r="AE107" s="149">
        <v>15</v>
      </c>
      <c r="AF107" s="125">
        <v>15</v>
      </c>
      <c r="AG107" s="71">
        <v>11</v>
      </c>
      <c r="AH107" s="71">
        <v>15</v>
      </c>
      <c r="AI107" s="71">
        <v>0</v>
      </c>
      <c r="AJ107" s="71">
        <v>3</v>
      </c>
      <c r="AK107" s="212"/>
      <c r="AL107" s="44" t="s">
        <v>91</v>
      </c>
      <c r="AM107" s="71">
        <v>0</v>
      </c>
      <c r="AN107" s="71">
        <v>165</v>
      </c>
      <c r="AO107" s="71">
        <v>9</v>
      </c>
      <c r="AP107" s="71">
        <v>0</v>
      </c>
      <c r="AQ107" s="71">
        <v>0</v>
      </c>
      <c r="AR107" s="71">
        <v>8</v>
      </c>
      <c r="AS107" s="71">
        <v>15</v>
      </c>
      <c r="AT107" s="71">
        <v>12</v>
      </c>
      <c r="AU107" s="71">
        <v>9</v>
      </c>
      <c r="AV107" s="212"/>
      <c r="AW107" s="44" t="s">
        <v>91</v>
      </c>
      <c r="AX107" s="149">
        <v>27</v>
      </c>
      <c r="AY107" s="71">
        <v>17</v>
      </c>
      <c r="AZ107" s="71">
        <v>4</v>
      </c>
      <c r="BA107" s="152">
        <v>3</v>
      </c>
      <c r="BB107" s="32">
        <v>2</v>
      </c>
      <c r="BC107" s="149">
        <v>30</v>
      </c>
      <c r="BD107" s="149">
        <v>19</v>
      </c>
      <c r="BE107" s="212"/>
      <c r="BF107" s="44" t="s">
        <v>91</v>
      </c>
      <c r="BG107" s="71">
        <v>27</v>
      </c>
      <c r="BH107" s="71">
        <v>50</v>
      </c>
      <c r="BI107" s="71">
        <v>10</v>
      </c>
      <c r="BJ107" s="71">
        <v>0</v>
      </c>
      <c r="BK107" s="71">
        <v>4</v>
      </c>
      <c r="BL107" s="71">
        <v>98</v>
      </c>
      <c r="BM107" s="71">
        <v>27</v>
      </c>
      <c r="BN107" s="71">
        <v>11</v>
      </c>
      <c r="BO107" s="71">
        <v>22</v>
      </c>
      <c r="BP107" s="71">
        <v>4</v>
      </c>
      <c r="BQ107" s="71">
        <v>0</v>
      </c>
      <c r="BR107" s="71">
        <v>0</v>
      </c>
      <c r="BS107" s="71">
        <v>0</v>
      </c>
      <c r="BT107" s="71">
        <v>0</v>
      </c>
      <c r="BV107" s="80" t="s">
        <v>154</v>
      </c>
      <c r="BW107" s="80" t="s">
        <v>2362</v>
      </c>
      <c r="BX107" s="78">
        <v>357</v>
      </c>
    </row>
    <row r="108" spans="1:76">
      <c r="A108" s="212"/>
      <c r="B108" s="66" t="s">
        <v>73</v>
      </c>
      <c r="C108" s="68">
        <v>577</v>
      </c>
      <c r="D108" s="68">
        <v>300</v>
      </c>
      <c r="E108" s="68">
        <v>448</v>
      </c>
      <c r="F108" s="68">
        <v>226</v>
      </c>
      <c r="G108" s="68">
        <v>363</v>
      </c>
      <c r="H108" s="68">
        <v>186</v>
      </c>
      <c r="I108" s="68">
        <v>448</v>
      </c>
      <c r="J108" s="68">
        <v>215</v>
      </c>
      <c r="K108" s="68">
        <v>1836</v>
      </c>
      <c r="L108" s="68">
        <v>927</v>
      </c>
      <c r="M108" s="212"/>
      <c r="N108" s="66" t="s">
        <v>73</v>
      </c>
      <c r="O108" s="68">
        <v>25</v>
      </c>
      <c r="P108" s="68">
        <v>10</v>
      </c>
      <c r="Q108" s="68">
        <v>6</v>
      </c>
      <c r="R108" s="68">
        <v>3</v>
      </c>
      <c r="S108" s="68">
        <v>20</v>
      </c>
      <c r="T108" s="68">
        <v>9</v>
      </c>
      <c r="U108" s="68">
        <v>62</v>
      </c>
      <c r="V108" s="68">
        <v>37</v>
      </c>
      <c r="W108" s="68">
        <v>113</v>
      </c>
      <c r="X108" s="68">
        <v>59</v>
      </c>
      <c r="Y108" s="212"/>
      <c r="Z108" s="66" t="s">
        <v>73</v>
      </c>
      <c r="AA108" s="68">
        <v>22</v>
      </c>
      <c r="AB108" s="68">
        <v>21</v>
      </c>
      <c r="AC108" s="68">
        <v>21</v>
      </c>
      <c r="AD108" s="68">
        <v>18</v>
      </c>
      <c r="AE108" s="68">
        <v>82</v>
      </c>
      <c r="AF108" s="68">
        <v>79</v>
      </c>
      <c r="AG108" s="68">
        <v>44</v>
      </c>
      <c r="AH108" s="68">
        <v>26</v>
      </c>
      <c r="AI108" s="68">
        <v>1</v>
      </c>
      <c r="AJ108" s="68">
        <v>20</v>
      </c>
      <c r="AK108" s="212"/>
      <c r="AL108" s="66" t="s">
        <v>73</v>
      </c>
      <c r="AM108" s="68">
        <v>0</v>
      </c>
      <c r="AN108" s="68">
        <v>481</v>
      </c>
      <c r="AO108" s="68">
        <v>291</v>
      </c>
      <c r="AP108" s="68">
        <v>83</v>
      </c>
      <c r="AQ108" s="68">
        <v>1</v>
      </c>
      <c r="AR108" s="68">
        <v>16</v>
      </c>
      <c r="AS108" s="68">
        <v>79</v>
      </c>
      <c r="AT108" s="68">
        <v>68</v>
      </c>
      <c r="AU108" s="68">
        <v>63</v>
      </c>
      <c r="AV108" s="212"/>
      <c r="AW108" s="66" t="s">
        <v>73</v>
      </c>
      <c r="AX108" s="68">
        <v>130</v>
      </c>
      <c r="AY108" s="68">
        <v>54</v>
      </c>
      <c r="AZ108" s="68">
        <v>9</v>
      </c>
      <c r="BA108" s="68">
        <v>10</v>
      </c>
      <c r="BB108" s="68">
        <v>8</v>
      </c>
      <c r="BC108" s="68">
        <v>140</v>
      </c>
      <c r="BD108" s="68">
        <v>62</v>
      </c>
      <c r="BE108" s="212"/>
      <c r="BF108" s="66" t="s">
        <v>73</v>
      </c>
      <c r="BG108" s="68">
        <v>110</v>
      </c>
      <c r="BH108" s="68">
        <v>211</v>
      </c>
      <c r="BI108" s="68">
        <v>114</v>
      </c>
      <c r="BJ108" s="68">
        <v>74</v>
      </c>
      <c r="BK108" s="68">
        <v>81</v>
      </c>
      <c r="BL108" s="68">
        <v>253</v>
      </c>
      <c r="BM108" s="68">
        <v>81</v>
      </c>
      <c r="BN108" s="68">
        <v>61</v>
      </c>
      <c r="BO108" s="68">
        <v>127</v>
      </c>
      <c r="BP108" s="68">
        <v>9</v>
      </c>
      <c r="BQ108" s="68">
        <v>0</v>
      </c>
      <c r="BR108" s="68">
        <v>4</v>
      </c>
      <c r="BS108" s="68">
        <v>4</v>
      </c>
      <c r="BT108" s="68">
        <v>12</v>
      </c>
      <c r="BV108" s="80" t="s">
        <v>154</v>
      </c>
      <c r="BW108" s="80" t="s">
        <v>2363</v>
      </c>
      <c r="BX108" s="78">
        <v>2172</v>
      </c>
    </row>
    <row r="109" spans="1:76" ht="14.45" customHeight="1">
      <c r="A109" s="212" t="s">
        <v>155</v>
      </c>
      <c r="B109" s="44" t="s">
        <v>90</v>
      </c>
      <c r="C109" s="71">
        <v>615</v>
      </c>
      <c r="D109" s="71">
        <v>316</v>
      </c>
      <c r="E109" s="71">
        <v>502</v>
      </c>
      <c r="F109" s="71">
        <v>254</v>
      </c>
      <c r="G109" s="71">
        <v>449</v>
      </c>
      <c r="H109" s="71">
        <v>228</v>
      </c>
      <c r="I109" s="71">
        <v>567</v>
      </c>
      <c r="J109" s="71">
        <v>284</v>
      </c>
      <c r="K109" s="149">
        <v>2133</v>
      </c>
      <c r="L109" s="149">
        <v>1082</v>
      </c>
      <c r="M109" s="212" t="s">
        <v>155</v>
      </c>
      <c r="N109" s="44" t="s">
        <v>90</v>
      </c>
      <c r="O109" s="71">
        <v>45</v>
      </c>
      <c r="P109" s="71">
        <v>21</v>
      </c>
      <c r="Q109" s="71">
        <v>12</v>
      </c>
      <c r="R109" s="71">
        <v>4</v>
      </c>
      <c r="S109" s="71">
        <v>23</v>
      </c>
      <c r="T109" s="71">
        <v>9</v>
      </c>
      <c r="U109" s="71">
        <v>72</v>
      </c>
      <c r="V109" s="71">
        <v>39</v>
      </c>
      <c r="W109" s="149">
        <v>152</v>
      </c>
      <c r="X109" s="149">
        <v>73</v>
      </c>
      <c r="Y109" s="212" t="s">
        <v>155</v>
      </c>
      <c r="Z109" s="44" t="s">
        <v>90</v>
      </c>
      <c r="AA109" s="31">
        <v>17</v>
      </c>
      <c r="AB109" s="31">
        <v>16</v>
      </c>
      <c r="AC109" s="31">
        <v>16</v>
      </c>
      <c r="AD109" s="31">
        <v>16</v>
      </c>
      <c r="AE109" s="149">
        <v>65</v>
      </c>
      <c r="AF109" s="125">
        <v>62</v>
      </c>
      <c r="AG109" s="71">
        <v>40</v>
      </c>
      <c r="AH109" s="71">
        <v>9</v>
      </c>
      <c r="AI109" s="71">
        <v>13</v>
      </c>
      <c r="AJ109" s="71">
        <v>17</v>
      </c>
      <c r="AK109" s="212" t="s">
        <v>155</v>
      </c>
      <c r="AL109" s="44" t="s">
        <v>90</v>
      </c>
      <c r="AM109" s="71">
        <v>10</v>
      </c>
      <c r="AN109" s="71">
        <v>381</v>
      </c>
      <c r="AO109" s="71">
        <v>469</v>
      </c>
      <c r="AP109" s="71">
        <v>150</v>
      </c>
      <c r="AQ109" s="71">
        <v>4</v>
      </c>
      <c r="AR109" s="71">
        <v>12</v>
      </c>
      <c r="AS109" s="71">
        <v>62</v>
      </c>
      <c r="AT109" s="71">
        <v>57</v>
      </c>
      <c r="AU109" s="71">
        <v>50</v>
      </c>
      <c r="AV109" s="212" t="s">
        <v>155</v>
      </c>
      <c r="AW109" s="44" t="s">
        <v>90</v>
      </c>
      <c r="AX109" s="149">
        <v>115</v>
      </c>
      <c r="AY109" s="71">
        <v>60</v>
      </c>
      <c r="AZ109" s="71">
        <v>18</v>
      </c>
      <c r="BA109" s="152">
        <v>11</v>
      </c>
      <c r="BB109" s="32">
        <v>6</v>
      </c>
      <c r="BC109" s="149">
        <v>126</v>
      </c>
      <c r="BD109" s="149">
        <v>66</v>
      </c>
      <c r="BE109" s="212" t="s">
        <v>155</v>
      </c>
      <c r="BF109" s="44" t="s">
        <v>90</v>
      </c>
      <c r="BG109" s="71">
        <v>305</v>
      </c>
      <c r="BH109" s="71">
        <v>347</v>
      </c>
      <c r="BI109" s="71">
        <v>219</v>
      </c>
      <c r="BJ109" s="71">
        <v>391</v>
      </c>
      <c r="BK109" s="71">
        <v>315</v>
      </c>
      <c r="BL109" s="71">
        <v>331</v>
      </c>
      <c r="BM109" s="71">
        <v>159</v>
      </c>
      <c r="BN109" s="71">
        <v>51</v>
      </c>
      <c r="BO109" s="71">
        <v>181</v>
      </c>
      <c r="BP109" s="71">
        <v>15</v>
      </c>
      <c r="BQ109" s="71">
        <v>16</v>
      </c>
      <c r="BR109" s="71">
        <v>17</v>
      </c>
      <c r="BS109" s="71">
        <v>29</v>
      </c>
      <c r="BT109" s="71">
        <v>1</v>
      </c>
      <c r="BV109" s="80" t="s">
        <v>155</v>
      </c>
      <c r="BW109" s="80" t="s">
        <v>2364</v>
      </c>
      <c r="BX109" s="78">
        <v>2799</v>
      </c>
    </row>
    <row r="110" spans="1:76">
      <c r="A110" s="212"/>
      <c r="B110" s="44" t="s">
        <v>91</v>
      </c>
      <c r="C110" s="71">
        <v>580</v>
      </c>
      <c r="D110" s="71">
        <v>284</v>
      </c>
      <c r="E110" s="71">
        <v>529</v>
      </c>
      <c r="F110" s="71">
        <v>250</v>
      </c>
      <c r="G110" s="71">
        <v>513</v>
      </c>
      <c r="H110" s="71">
        <v>268</v>
      </c>
      <c r="I110" s="71">
        <v>599</v>
      </c>
      <c r="J110" s="71">
        <v>297</v>
      </c>
      <c r="K110" s="149">
        <v>2221</v>
      </c>
      <c r="L110" s="149">
        <v>1099</v>
      </c>
      <c r="M110" s="212"/>
      <c r="N110" s="44" t="s">
        <v>91</v>
      </c>
      <c r="O110" s="71">
        <v>19</v>
      </c>
      <c r="P110" s="71">
        <v>11</v>
      </c>
      <c r="Q110" s="71">
        <v>20</v>
      </c>
      <c r="R110" s="71">
        <v>8</v>
      </c>
      <c r="S110" s="71">
        <v>15</v>
      </c>
      <c r="T110" s="71">
        <v>5</v>
      </c>
      <c r="U110" s="71">
        <v>120</v>
      </c>
      <c r="V110" s="71">
        <v>53</v>
      </c>
      <c r="W110" s="149">
        <v>174</v>
      </c>
      <c r="X110" s="149">
        <v>77</v>
      </c>
      <c r="Y110" s="212"/>
      <c r="Z110" s="44" t="s">
        <v>91</v>
      </c>
      <c r="AA110" s="31">
        <v>17</v>
      </c>
      <c r="AB110" s="31">
        <v>16</v>
      </c>
      <c r="AC110" s="31">
        <v>15</v>
      </c>
      <c r="AD110" s="31">
        <v>17</v>
      </c>
      <c r="AE110" s="149">
        <v>65</v>
      </c>
      <c r="AF110" s="125">
        <v>63</v>
      </c>
      <c r="AG110" s="71">
        <v>63</v>
      </c>
      <c r="AH110" s="71">
        <v>58</v>
      </c>
      <c r="AI110" s="71">
        <v>2</v>
      </c>
      <c r="AJ110" s="71">
        <v>14</v>
      </c>
      <c r="AK110" s="212"/>
      <c r="AL110" s="44" t="s">
        <v>91</v>
      </c>
      <c r="AM110" s="71">
        <v>3</v>
      </c>
      <c r="AN110" s="71">
        <v>918</v>
      </c>
      <c r="AO110" s="71">
        <v>236</v>
      </c>
      <c r="AP110" s="71">
        <v>60</v>
      </c>
      <c r="AQ110" s="71">
        <v>0</v>
      </c>
      <c r="AR110" s="71">
        <v>15</v>
      </c>
      <c r="AS110" s="71">
        <v>65</v>
      </c>
      <c r="AT110" s="71">
        <v>52</v>
      </c>
      <c r="AU110" s="71">
        <v>51</v>
      </c>
      <c r="AV110" s="212"/>
      <c r="AW110" s="44" t="s">
        <v>91</v>
      </c>
      <c r="AX110" s="149">
        <v>110</v>
      </c>
      <c r="AY110" s="71">
        <v>67</v>
      </c>
      <c r="AZ110" s="71">
        <v>29</v>
      </c>
      <c r="BA110" s="152">
        <v>14</v>
      </c>
      <c r="BB110" s="32">
        <v>8</v>
      </c>
      <c r="BC110" s="149">
        <v>124</v>
      </c>
      <c r="BD110" s="149">
        <v>75</v>
      </c>
      <c r="BE110" s="212"/>
      <c r="BF110" s="44" t="s">
        <v>91</v>
      </c>
      <c r="BG110" s="71">
        <v>0</v>
      </c>
      <c r="BH110" s="71">
        <v>0</v>
      </c>
      <c r="BI110" s="71">
        <v>0</v>
      </c>
      <c r="BJ110" s="71">
        <v>0</v>
      </c>
      <c r="BK110" s="71">
        <v>0</v>
      </c>
      <c r="BL110" s="71">
        <v>0</v>
      </c>
      <c r="BM110" s="71">
        <v>0</v>
      </c>
      <c r="BN110" s="71">
        <v>0</v>
      </c>
      <c r="BO110" s="71">
        <v>0</v>
      </c>
      <c r="BP110" s="71">
        <v>0</v>
      </c>
      <c r="BQ110" s="71">
        <v>0</v>
      </c>
      <c r="BR110" s="71">
        <v>0</v>
      </c>
      <c r="BS110" s="71">
        <v>0</v>
      </c>
      <c r="BT110" s="71">
        <v>0</v>
      </c>
      <c r="BV110" s="80" t="s">
        <v>155</v>
      </c>
      <c r="BW110" s="80" t="s">
        <v>2365</v>
      </c>
      <c r="BX110" s="78">
        <v>2787</v>
      </c>
    </row>
    <row r="111" spans="1:76">
      <c r="A111" s="212"/>
      <c r="B111" s="66" t="s">
        <v>73</v>
      </c>
      <c r="C111" s="68">
        <v>1195</v>
      </c>
      <c r="D111" s="68">
        <v>600</v>
      </c>
      <c r="E111" s="68">
        <v>1031</v>
      </c>
      <c r="F111" s="68">
        <v>504</v>
      </c>
      <c r="G111" s="68">
        <v>962</v>
      </c>
      <c r="H111" s="68">
        <v>496</v>
      </c>
      <c r="I111" s="68">
        <v>1166</v>
      </c>
      <c r="J111" s="68">
        <v>581</v>
      </c>
      <c r="K111" s="68">
        <v>4354</v>
      </c>
      <c r="L111" s="68">
        <v>2181</v>
      </c>
      <c r="M111" s="212"/>
      <c r="N111" s="66" t="s">
        <v>73</v>
      </c>
      <c r="O111" s="68">
        <v>64</v>
      </c>
      <c r="P111" s="68">
        <v>32</v>
      </c>
      <c r="Q111" s="68">
        <v>32</v>
      </c>
      <c r="R111" s="68">
        <v>12</v>
      </c>
      <c r="S111" s="68">
        <v>38</v>
      </c>
      <c r="T111" s="68">
        <v>14</v>
      </c>
      <c r="U111" s="68">
        <v>192</v>
      </c>
      <c r="V111" s="68">
        <v>92</v>
      </c>
      <c r="W111" s="68">
        <v>326</v>
      </c>
      <c r="X111" s="68">
        <v>150</v>
      </c>
      <c r="Y111" s="212"/>
      <c r="Z111" s="66" t="s">
        <v>73</v>
      </c>
      <c r="AA111" s="68">
        <v>34</v>
      </c>
      <c r="AB111" s="68">
        <v>32</v>
      </c>
      <c r="AC111" s="68">
        <v>31</v>
      </c>
      <c r="AD111" s="68">
        <v>33</v>
      </c>
      <c r="AE111" s="68">
        <v>130</v>
      </c>
      <c r="AF111" s="68">
        <v>125</v>
      </c>
      <c r="AG111" s="68">
        <v>103</v>
      </c>
      <c r="AH111" s="68">
        <v>67</v>
      </c>
      <c r="AI111" s="68">
        <v>15</v>
      </c>
      <c r="AJ111" s="68">
        <v>31</v>
      </c>
      <c r="AK111" s="212"/>
      <c r="AL111" s="66" t="s">
        <v>73</v>
      </c>
      <c r="AM111" s="68">
        <v>13</v>
      </c>
      <c r="AN111" s="68">
        <v>1299</v>
      </c>
      <c r="AO111" s="68">
        <v>705</v>
      </c>
      <c r="AP111" s="68">
        <v>210</v>
      </c>
      <c r="AQ111" s="68">
        <v>4</v>
      </c>
      <c r="AR111" s="68">
        <v>27</v>
      </c>
      <c r="AS111" s="68">
        <v>127</v>
      </c>
      <c r="AT111" s="68">
        <v>109</v>
      </c>
      <c r="AU111" s="68">
        <v>101</v>
      </c>
      <c r="AV111" s="212"/>
      <c r="AW111" s="66" t="s">
        <v>73</v>
      </c>
      <c r="AX111" s="68">
        <v>225</v>
      </c>
      <c r="AY111" s="68">
        <v>127</v>
      </c>
      <c r="AZ111" s="68">
        <v>47</v>
      </c>
      <c r="BA111" s="68">
        <v>25</v>
      </c>
      <c r="BB111" s="68">
        <v>14</v>
      </c>
      <c r="BC111" s="68">
        <v>250</v>
      </c>
      <c r="BD111" s="68">
        <v>141</v>
      </c>
      <c r="BE111" s="212"/>
      <c r="BF111" s="66" t="s">
        <v>73</v>
      </c>
      <c r="BG111" s="68">
        <v>305</v>
      </c>
      <c r="BH111" s="68">
        <v>347</v>
      </c>
      <c r="BI111" s="68">
        <v>219</v>
      </c>
      <c r="BJ111" s="68">
        <v>391</v>
      </c>
      <c r="BK111" s="68">
        <v>315</v>
      </c>
      <c r="BL111" s="68">
        <v>331</v>
      </c>
      <c r="BM111" s="68">
        <v>159</v>
      </c>
      <c r="BN111" s="68">
        <v>51</v>
      </c>
      <c r="BO111" s="68">
        <v>181</v>
      </c>
      <c r="BP111" s="68">
        <v>15</v>
      </c>
      <c r="BQ111" s="68">
        <v>16</v>
      </c>
      <c r="BR111" s="68">
        <v>17</v>
      </c>
      <c r="BS111" s="68">
        <v>29</v>
      </c>
      <c r="BT111" s="68">
        <v>1</v>
      </c>
      <c r="BV111" s="80" t="s">
        <v>155</v>
      </c>
      <c r="BW111" s="80" t="s">
        <v>2366</v>
      </c>
      <c r="BX111" s="78">
        <v>5586</v>
      </c>
    </row>
    <row r="112" spans="1:76" ht="14.45" customHeight="1">
      <c r="A112" s="212" t="s">
        <v>156</v>
      </c>
      <c r="B112" s="44" t="s">
        <v>90</v>
      </c>
      <c r="C112" s="71">
        <v>484</v>
      </c>
      <c r="D112" s="71">
        <v>243</v>
      </c>
      <c r="E112" s="71">
        <v>481</v>
      </c>
      <c r="F112" s="71">
        <v>241</v>
      </c>
      <c r="G112" s="71">
        <v>476</v>
      </c>
      <c r="H112" s="71">
        <v>255</v>
      </c>
      <c r="I112" s="71">
        <v>522</v>
      </c>
      <c r="J112" s="71">
        <v>296</v>
      </c>
      <c r="K112" s="149">
        <v>1963</v>
      </c>
      <c r="L112" s="149">
        <v>1035</v>
      </c>
      <c r="M112" s="212" t="s">
        <v>156</v>
      </c>
      <c r="N112" s="44" t="s">
        <v>90</v>
      </c>
      <c r="O112" s="71">
        <v>39</v>
      </c>
      <c r="P112" s="71">
        <v>22</v>
      </c>
      <c r="Q112" s="71">
        <v>26</v>
      </c>
      <c r="R112" s="71">
        <v>15</v>
      </c>
      <c r="S112" s="71">
        <v>64</v>
      </c>
      <c r="T112" s="71">
        <v>39</v>
      </c>
      <c r="U112" s="71">
        <v>88</v>
      </c>
      <c r="V112" s="71">
        <v>53</v>
      </c>
      <c r="W112" s="149">
        <v>217</v>
      </c>
      <c r="X112" s="149">
        <v>129</v>
      </c>
      <c r="Y112" s="212" t="s">
        <v>156</v>
      </c>
      <c r="Z112" s="44" t="s">
        <v>90</v>
      </c>
      <c r="AA112" s="31">
        <v>20</v>
      </c>
      <c r="AB112" s="31">
        <v>20</v>
      </c>
      <c r="AC112" s="31">
        <v>19</v>
      </c>
      <c r="AD112" s="31">
        <v>21</v>
      </c>
      <c r="AE112" s="149">
        <v>80</v>
      </c>
      <c r="AF112" s="125">
        <v>83</v>
      </c>
      <c r="AG112" s="71">
        <v>47</v>
      </c>
      <c r="AH112" s="71">
        <v>12</v>
      </c>
      <c r="AI112" s="71">
        <v>2</v>
      </c>
      <c r="AJ112" s="71">
        <v>19</v>
      </c>
      <c r="AK112" s="212" t="s">
        <v>156</v>
      </c>
      <c r="AL112" s="44" t="s">
        <v>90</v>
      </c>
      <c r="AM112" s="71">
        <v>0</v>
      </c>
      <c r="AN112" s="71">
        <v>893</v>
      </c>
      <c r="AO112" s="71">
        <v>243</v>
      </c>
      <c r="AP112" s="71">
        <v>74</v>
      </c>
      <c r="AQ112" s="71">
        <v>1</v>
      </c>
      <c r="AR112" s="71">
        <v>15</v>
      </c>
      <c r="AS112" s="71">
        <v>90</v>
      </c>
      <c r="AT112" s="71">
        <v>67</v>
      </c>
      <c r="AU112" s="71">
        <v>68</v>
      </c>
      <c r="AV112" s="212" t="s">
        <v>156</v>
      </c>
      <c r="AW112" s="44" t="s">
        <v>90</v>
      </c>
      <c r="AX112" s="149">
        <v>137</v>
      </c>
      <c r="AY112" s="71">
        <v>58</v>
      </c>
      <c r="AZ112" s="71">
        <v>9</v>
      </c>
      <c r="BA112" s="152">
        <v>15</v>
      </c>
      <c r="BB112" s="32">
        <v>8</v>
      </c>
      <c r="BC112" s="149">
        <v>152</v>
      </c>
      <c r="BD112" s="149">
        <v>66</v>
      </c>
      <c r="BE112" s="212" t="s">
        <v>156</v>
      </c>
      <c r="BF112" s="44" t="s">
        <v>90</v>
      </c>
      <c r="BG112" s="71">
        <v>80</v>
      </c>
      <c r="BH112" s="71">
        <v>95</v>
      </c>
      <c r="BI112" s="71">
        <v>56</v>
      </c>
      <c r="BJ112" s="71">
        <v>13</v>
      </c>
      <c r="BK112" s="71">
        <v>17</v>
      </c>
      <c r="BL112" s="71">
        <v>16</v>
      </c>
      <c r="BM112" s="71">
        <v>5</v>
      </c>
      <c r="BN112" s="71">
        <v>2</v>
      </c>
      <c r="BO112" s="71">
        <v>31</v>
      </c>
      <c r="BP112" s="71">
        <v>1</v>
      </c>
      <c r="BQ112" s="71">
        <v>0</v>
      </c>
      <c r="BR112" s="71">
        <v>4</v>
      </c>
      <c r="BS112" s="71">
        <v>2</v>
      </c>
      <c r="BT112" s="71">
        <v>61</v>
      </c>
      <c r="BV112" s="80" t="s">
        <v>156</v>
      </c>
      <c r="BW112" s="80" t="s">
        <v>2367</v>
      </c>
      <c r="BX112" s="78">
        <v>2816</v>
      </c>
    </row>
    <row r="113" spans="1:76">
      <c r="A113" s="212"/>
      <c r="B113" s="44" t="s">
        <v>91</v>
      </c>
      <c r="C113" s="71">
        <v>267</v>
      </c>
      <c r="D113" s="71">
        <v>131</v>
      </c>
      <c r="E113" s="71">
        <v>272</v>
      </c>
      <c r="F113" s="71">
        <v>141</v>
      </c>
      <c r="G113" s="71">
        <v>240</v>
      </c>
      <c r="H113" s="71">
        <v>119</v>
      </c>
      <c r="I113" s="71">
        <v>366</v>
      </c>
      <c r="J113" s="71">
        <v>206</v>
      </c>
      <c r="K113" s="149">
        <v>1145</v>
      </c>
      <c r="L113" s="149">
        <v>597</v>
      </c>
      <c r="M113" s="212"/>
      <c r="N113" s="44" t="s">
        <v>91</v>
      </c>
      <c r="O113" s="71">
        <v>10</v>
      </c>
      <c r="P113" s="71">
        <v>2</v>
      </c>
      <c r="Q113" s="71">
        <v>5</v>
      </c>
      <c r="R113" s="71">
        <v>2</v>
      </c>
      <c r="S113" s="71">
        <v>15</v>
      </c>
      <c r="T113" s="71">
        <v>11</v>
      </c>
      <c r="U113" s="71">
        <v>94</v>
      </c>
      <c r="V113" s="71">
        <v>52</v>
      </c>
      <c r="W113" s="149">
        <v>124</v>
      </c>
      <c r="X113" s="149">
        <v>67</v>
      </c>
      <c r="Y113" s="212"/>
      <c r="Z113" s="44" t="s">
        <v>91</v>
      </c>
      <c r="AA113" s="31">
        <v>8</v>
      </c>
      <c r="AB113" s="31">
        <v>8</v>
      </c>
      <c r="AC113" s="31">
        <v>7</v>
      </c>
      <c r="AD113" s="31">
        <v>7</v>
      </c>
      <c r="AE113" s="149">
        <v>30</v>
      </c>
      <c r="AF113" s="125">
        <v>34</v>
      </c>
      <c r="AG113" s="71">
        <v>30</v>
      </c>
      <c r="AH113" s="71">
        <v>26</v>
      </c>
      <c r="AI113" s="71">
        <v>5</v>
      </c>
      <c r="AJ113" s="71">
        <v>5</v>
      </c>
      <c r="AK113" s="212"/>
      <c r="AL113" s="44" t="s">
        <v>91</v>
      </c>
      <c r="AM113" s="71">
        <v>3</v>
      </c>
      <c r="AN113" s="71">
        <v>514</v>
      </c>
      <c r="AO113" s="71">
        <v>38</v>
      </c>
      <c r="AP113" s="71">
        <v>1</v>
      </c>
      <c r="AQ113" s="71">
        <v>0</v>
      </c>
      <c r="AR113" s="71">
        <v>12</v>
      </c>
      <c r="AS113" s="71">
        <v>31</v>
      </c>
      <c r="AT113" s="71">
        <v>27</v>
      </c>
      <c r="AU113" s="71">
        <v>23</v>
      </c>
      <c r="AV113" s="212"/>
      <c r="AW113" s="44" t="s">
        <v>91</v>
      </c>
      <c r="AX113" s="149">
        <v>60</v>
      </c>
      <c r="AY113" s="71">
        <v>30</v>
      </c>
      <c r="AZ113" s="71">
        <v>12</v>
      </c>
      <c r="BA113" s="152">
        <v>10</v>
      </c>
      <c r="BB113" s="32">
        <v>7</v>
      </c>
      <c r="BC113" s="149">
        <v>70</v>
      </c>
      <c r="BD113" s="149">
        <v>37</v>
      </c>
      <c r="BE113" s="212"/>
      <c r="BF113" s="44" t="s">
        <v>91</v>
      </c>
      <c r="BG113" s="71">
        <v>303</v>
      </c>
      <c r="BH113" s="71">
        <v>303</v>
      </c>
      <c r="BI113" s="71">
        <v>289</v>
      </c>
      <c r="BJ113" s="71">
        <v>17</v>
      </c>
      <c r="BK113" s="71">
        <v>191</v>
      </c>
      <c r="BL113" s="71">
        <v>290</v>
      </c>
      <c r="BM113" s="71">
        <v>141</v>
      </c>
      <c r="BN113" s="71">
        <v>124</v>
      </c>
      <c r="BO113" s="71">
        <v>145</v>
      </c>
      <c r="BP113" s="71">
        <v>0</v>
      </c>
      <c r="BQ113" s="71">
        <v>0</v>
      </c>
      <c r="BR113" s="71">
        <v>0</v>
      </c>
      <c r="BS113" s="71">
        <v>0</v>
      </c>
      <c r="BT113" s="71">
        <v>0</v>
      </c>
      <c r="BV113" s="80" t="s">
        <v>156</v>
      </c>
      <c r="BW113" s="80" t="s">
        <v>2368</v>
      </c>
      <c r="BX113" s="78">
        <v>1149</v>
      </c>
    </row>
    <row r="114" spans="1:76">
      <c r="A114" s="212"/>
      <c r="B114" s="66" t="s">
        <v>73</v>
      </c>
      <c r="C114" s="68">
        <v>751</v>
      </c>
      <c r="D114" s="68">
        <v>374</v>
      </c>
      <c r="E114" s="68">
        <v>753</v>
      </c>
      <c r="F114" s="68">
        <v>382</v>
      </c>
      <c r="G114" s="68">
        <v>716</v>
      </c>
      <c r="H114" s="68">
        <v>374</v>
      </c>
      <c r="I114" s="68">
        <v>888</v>
      </c>
      <c r="J114" s="68">
        <v>502</v>
      </c>
      <c r="K114" s="68">
        <v>3108</v>
      </c>
      <c r="L114" s="68">
        <v>1632</v>
      </c>
      <c r="M114" s="212"/>
      <c r="N114" s="66" t="s">
        <v>73</v>
      </c>
      <c r="O114" s="68">
        <v>49</v>
      </c>
      <c r="P114" s="68">
        <v>24</v>
      </c>
      <c r="Q114" s="68">
        <v>31</v>
      </c>
      <c r="R114" s="68">
        <v>17</v>
      </c>
      <c r="S114" s="68">
        <v>79</v>
      </c>
      <c r="T114" s="68">
        <v>50</v>
      </c>
      <c r="U114" s="68">
        <v>182</v>
      </c>
      <c r="V114" s="68">
        <v>105</v>
      </c>
      <c r="W114" s="68">
        <v>341</v>
      </c>
      <c r="X114" s="68">
        <v>196</v>
      </c>
      <c r="Y114" s="212"/>
      <c r="Z114" s="66" t="s">
        <v>73</v>
      </c>
      <c r="AA114" s="68">
        <v>28</v>
      </c>
      <c r="AB114" s="68">
        <v>28</v>
      </c>
      <c r="AC114" s="68">
        <v>26</v>
      </c>
      <c r="AD114" s="68">
        <v>28</v>
      </c>
      <c r="AE114" s="68">
        <v>110</v>
      </c>
      <c r="AF114" s="68">
        <v>117</v>
      </c>
      <c r="AG114" s="68">
        <v>77</v>
      </c>
      <c r="AH114" s="68">
        <v>38</v>
      </c>
      <c r="AI114" s="68">
        <v>7</v>
      </c>
      <c r="AJ114" s="68">
        <v>24</v>
      </c>
      <c r="AK114" s="212"/>
      <c r="AL114" s="66" t="s">
        <v>73</v>
      </c>
      <c r="AM114" s="68">
        <v>3</v>
      </c>
      <c r="AN114" s="68">
        <v>1407</v>
      </c>
      <c r="AO114" s="68">
        <v>281</v>
      </c>
      <c r="AP114" s="68">
        <v>75</v>
      </c>
      <c r="AQ114" s="68">
        <v>1</v>
      </c>
      <c r="AR114" s="68">
        <v>27</v>
      </c>
      <c r="AS114" s="68">
        <v>121</v>
      </c>
      <c r="AT114" s="68">
        <v>94</v>
      </c>
      <c r="AU114" s="68">
        <v>91</v>
      </c>
      <c r="AV114" s="212"/>
      <c r="AW114" s="66" t="s">
        <v>73</v>
      </c>
      <c r="AX114" s="68">
        <v>197</v>
      </c>
      <c r="AY114" s="68">
        <v>88</v>
      </c>
      <c r="AZ114" s="68">
        <v>21</v>
      </c>
      <c r="BA114" s="68">
        <v>25</v>
      </c>
      <c r="BB114" s="68">
        <v>15</v>
      </c>
      <c r="BC114" s="68">
        <v>222</v>
      </c>
      <c r="BD114" s="68">
        <v>103</v>
      </c>
      <c r="BE114" s="212"/>
      <c r="BF114" s="66" t="s">
        <v>73</v>
      </c>
      <c r="BG114" s="68">
        <v>383</v>
      </c>
      <c r="BH114" s="68">
        <v>398</v>
      </c>
      <c r="BI114" s="68">
        <v>345</v>
      </c>
      <c r="BJ114" s="68">
        <v>30</v>
      </c>
      <c r="BK114" s="68">
        <v>208</v>
      </c>
      <c r="BL114" s="68">
        <v>306</v>
      </c>
      <c r="BM114" s="68">
        <v>146</v>
      </c>
      <c r="BN114" s="68">
        <v>126</v>
      </c>
      <c r="BO114" s="68">
        <v>176</v>
      </c>
      <c r="BP114" s="68">
        <v>1</v>
      </c>
      <c r="BQ114" s="68">
        <v>0</v>
      </c>
      <c r="BR114" s="68">
        <v>4</v>
      </c>
      <c r="BS114" s="68">
        <v>2</v>
      </c>
      <c r="BT114" s="68">
        <v>61</v>
      </c>
      <c r="BV114" s="80" t="s">
        <v>156</v>
      </c>
      <c r="BW114" s="80" t="s">
        <v>2369</v>
      </c>
      <c r="BX114" s="78">
        <v>3965</v>
      </c>
    </row>
    <row r="115" spans="1:76" ht="14.45" customHeight="1">
      <c r="A115" s="212" t="s">
        <v>157</v>
      </c>
      <c r="B115" s="44" t="s">
        <v>90</v>
      </c>
      <c r="C115" s="71">
        <v>159</v>
      </c>
      <c r="D115" s="71">
        <v>82</v>
      </c>
      <c r="E115" s="71">
        <v>130</v>
      </c>
      <c r="F115" s="71">
        <v>70</v>
      </c>
      <c r="G115" s="71">
        <v>133</v>
      </c>
      <c r="H115" s="71">
        <v>70</v>
      </c>
      <c r="I115" s="71">
        <v>134</v>
      </c>
      <c r="J115" s="71">
        <v>68</v>
      </c>
      <c r="K115" s="149">
        <v>556</v>
      </c>
      <c r="L115" s="149">
        <v>290</v>
      </c>
      <c r="M115" s="212" t="s">
        <v>157</v>
      </c>
      <c r="N115" s="44" t="s">
        <v>90</v>
      </c>
      <c r="O115" s="71">
        <v>11</v>
      </c>
      <c r="P115" s="71">
        <v>7</v>
      </c>
      <c r="Q115" s="71">
        <v>3</v>
      </c>
      <c r="R115" s="71">
        <v>1</v>
      </c>
      <c r="S115" s="71">
        <v>10</v>
      </c>
      <c r="T115" s="71">
        <v>7</v>
      </c>
      <c r="U115" s="71">
        <v>6</v>
      </c>
      <c r="V115" s="71">
        <v>3</v>
      </c>
      <c r="W115" s="149">
        <v>30</v>
      </c>
      <c r="X115" s="149">
        <v>18</v>
      </c>
      <c r="Y115" s="212" t="s">
        <v>157</v>
      </c>
      <c r="Z115" s="44" t="s">
        <v>90</v>
      </c>
      <c r="AA115" s="31">
        <v>6</v>
      </c>
      <c r="AB115" s="31">
        <v>6</v>
      </c>
      <c r="AC115" s="31">
        <v>6</v>
      </c>
      <c r="AD115" s="31">
        <v>7</v>
      </c>
      <c r="AE115" s="149">
        <v>25</v>
      </c>
      <c r="AF115" s="125">
        <v>24</v>
      </c>
      <c r="AG115" s="71">
        <v>22</v>
      </c>
      <c r="AH115" s="71">
        <v>9</v>
      </c>
      <c r="AI115" s="71">
        <v>6</v>
      </c>
      <c r="AJ115" s="71">
        <v>8</v>
      </c>
      <c r="AK115" s="212" t="s">
        <v>157</v>
      </c>
      <c r="AL115" s="44" t="s">
        <v>90</v>
      </c>
      <c r="AM115" s="71">
        <v>0</v>
      </c>
      <c r="AN115" s="71">
        <v>233</v>
      </c>
      <c r="AO115" s="71">
        <v>15</v>
      </c>
      <c r="AP115" s="71">
        <v>29</v>
      </c>
      <c r="AQ115" s="71">
        <v>4</v>
      </c>
      <c r="AR115" s="71">
        <v>10</v>
      </c>
      <c r="AS115" s="71">
        <v>24</v>
      </c>
      <c r="AT115" s="71">
        <v>25</v>
      </c>
      <c r="AU115" s="71">
        <v>23</v>
      </c>
      <c r="AV115" s="212" t="s">
        <v>157</v>
      </c>
      <c r="AW115" s="44" t="s">
        <v>90</v>
      </c>
      <c r="AX115" s="149">
        <v>64</v>
      </c>
      <c r="AY115" s="71">
        <v>30</v>
      </c>
      <c r="AZ115" s="71">
        <v>11</v>
      </c>
      <c r="BA115" s="152">
        <v>8</v>
      </c>
      <c r="BB115" s="32">
        <v>3</v>
      </c>
      <c r="BC115" s="149">
        <v>72</v>
      </c>
      <c r="BD115" s="149">
        <v>33</v>
      </c>
      <c r="BE115" s="212" t="s">
        <v>157</v>
      </c>
      <c r="BF115" s="44" t="s">
        <v>90</v>
      </c>
      <c r="BG115" s="71">
        <v>14</v>
      </c>
      <c r="BH115" s="71">
        <v>10</v>
      </c>
      <c r="BI115" s="71">
        <v>10</v>
      </c>
      <c r="BJ115" s="71">
        <v>11</v>
      </c>
      <c r="BK115" s="71">
        <v>11</v>
      </c>
      <c r="BL115" s="71">
        <v>12</v>
      </c>
      <c r="BM115" s="71">
        <v>11</v>
      </c>
      <c r="BN115" s="71">
        <v>9</v>
      </c>
      <c r="BO115" s="71">
        <v>9</v>
      </c>
      <c r="BP115" s="71">
        <v>0</v>
      </c>
      <c r="BQ115" s="71">
        <v>0</v>
      </c>
      <c r="BR115" s="71">
        <v>4</v>
      </c>
      <c r="BS115" s="71">
        <v>3</v>
      </c>
      <c r="BT115" s="71">
        <v>10</v>
      </c>
      <c r="BV115" s="80" t="s">
        <v>157</v>
      </c>
      <c r="BW115" s="80" t="s">
        <v>2370</v>
      </c>
      <c r="BX115" s="78">
        <v>647</v>
      </c>
    </row>
    <row r="116" spans="1:76">
      <c r="A116" s="212"/>
      <c r="B116" s="44" t="s">
        <v>91</v>
      </c>
      <c r="C116" s="71">
        <v>0</v>
      </c>
      <c r="D116" s="71">
        <v>0</v>
      </c>
      <c r="E116" s="71">
        <v>0</v>
      </c>
      <c r="F116" s="71">
        <v>0</v>
      </c>
      <c r="G116" s="71">
        <v>0</v>
      </c>
      <c r="H116" s="71">
        <v>0</v>
      </c>
      <c r="I116" s="71">
        <v>0</v>
      </c>
      <c r="J116" s="71">
        <v>0</v>
      </c>
      <c r="K116" s="149">
        <v>0</v>
      </c>
      <c r="L116" s="149">
        <v>0</v>
      </c>
      <c r="M116" s="212"/>
      <c r="N116" s="44" t="s">
        <v>91</v>
      </c>
      <c r="O116" s="71">
        <v>0</v>
      </c>
      <c r="P116" s="71">
        <v>0</v>
      </c>
      <c r="Q116" s="71">
        <v>0</v>
      </c>
      <c r="R116" s="71">
        <v>0</v>
      </c>
      <c r="S116" s="71">
        <v>0</v>
      </c>
      <c r="T116" s="71">
        <v>0</v>
      </c>
      <c r="U116" s="71">
        <v>0</v>
      </c>
      <c r="V116" s="71">
        <v>0</v>
      </c>
      <c r="W116" s="149">
        <v>0</v>
      </c>
      <c r="X116" s="149">
        <v>0</v>
      </c>
      <c r="Y116" s="212"/>
      <c r="Z116" s="44" t="s">
        <v>91</v>
      </c>
      <c r="AA116" s="31">
        <v>0</v>
      </c>
      <c r="AB116" s="31">
        <v>0</v>
      </c>
      <c r="AC116" s="31">
        <v>0</v>
      </c>
      <c r="AD116" s="31">
        <v>0</v>
      </c>
      <c r="AE116" s="149">
        <v>0</v>
      </c>
      <c r="AF116" s="125">
        <v>0</v>
      </c>
      <c r="AG116" s="71">
        <v>0</v>
      </c>
      <c r="AH116" s="71">
        <v>0</v>
      </c>
      <c r="AI116" s="71">
        <v>0</v>
      </c>
      <c r="AJ116" s="71">
        <v>0</v>
      </c>
      <c r="AK116" s="212"/>
      <c r="AL116" s="44" t="s">
        <v>91</v>
      </c>
      <c r="AM116" s="71">
        <v>0</v>
      </c>
      <c r="AN116" s="71">
        <v>0</v>
      </c>
      <c r="AO116" s="71">
        <v>0</v>
      </c>
      <c r="AP116" s="71">
        <v>0</v>
      </c>
      <c r="AQ116" s="71">
        <v>0</v>
      </c>
      <c r="AR116" s="71">
        <v>0</v>
      </c>
      <c r="AS116" s="71">
        <v>0</v>
      </c>
      <c r="AT116" s="71">
        <v>0</v>
      </c>
      <c r="AU116" s="71">
        <v>0</v>
      </c>
      <c r="AV116" s="212"/>
      <c r="AW116" s="44" t="s">
        <v>91</v>
      </c>
      <c r="AX116" s="149">
        <v>0</v>
      </c>
      <c r="AY116" s="71">
        <v>0</v>
      </c>
      <c r="AZ116" s="71">
        <v>0</v>
      </c>
      <c r="BA116" s="152">
        <v>0</v>
      </c>
      <c r="BB116" s="32">
        <v>0</v>
      </c>
      <c r="BC116" s="149">
        <v>0</v>
      </c>
      <c r="BD116" s="149">
        <v>0</v>
      </c>
      <c r="BE116" s="212"/>
      <c r="BF116" s="44" t="s">
        <v>91</v>
      </c>
      <c r="BG116" s="71">
        <v>0</v>
      </c>
      <c r="BH116" s="71">
        <v>0</v>
      </c>
      <c r="BI116" s="71">
        <v>0</v>
      </c>
      <c r="BJ116" s="71">
        <v>0</v>
      </c>
      <c r="BK116" s="71">
        <v>0</v>
      </c>
      <c r="BL116" s="71">
        <v>0</v>
      </c>
      <c r="BM116" s="71">
        <v>0</v>
      </c>
      <c r="BN116" s="71">
        <v>0</v>
      </c>
      <c r="BO116" s="71">
        <v>0</v>
      </c>
      <c r="BP116" s="71">
        <v>0</v>
      </c>
      <c r="BQ116" s="71">
        <v>0</v>
      </c>
      <c r="BR116" s="71">
        <v>0</v>
      </c>
      <c r="BS116" s="71">
        <v>0</v>
      </c>
      <c r="BT116" s="71">
        <v>0</v>
      </c>
      <c r="BV116" s="80" t="s">
        <v>157</v>
      </c>
      <c r="BW116" s="80" t="s">
        <v>2371</v>
      </c>
      <c r="BX116" s="78">
        <v>0</v>
      </c>
    </row>
    <row r="117" spans="1:76">
      <c r="A117" s="212"/>
      <c r="B117" s="66" t="s">
        <v>73</v>
      </c>
      <c r="C117" s="68">
        <v>159</v>
      </c>
      <c r="D117" s="68">
        <v>82</v>
      </c>
      <c r="E117" s="68">
        <v>130</v>
      </c>
      <c r="F117" s="68">
        <v>70</v>
      </c>
      <c r="G117" s="68">
        <v>133</v>
      </c>
      <c r="H117" s="68">
        <v>70</v>
      </c>
      <c r="I117" s="68">
        <v>134</v>
      </c>
      <c r="J117" s="68">
        <v>68</v>
      </c>
      <c r="K117" s="68">
        <v>556</v>
      </c>
      <c r="L117" s="68">
        <v>290</v>
      </c>
      <c r="M117" s="212"/>
      <c r="N117" s="66" t="s">
        <v>73</v>
      </c>
      <c r="O117" s="68">
        <v>11</v>
      </c>
      <c r="P117" s="68">
        <v>7</v>
      </c>
      <c r="Q117" s="68">
        <v>3</v>
      </c>
      <c r="R117" s="68">
        <v>1</v>
      </c>
      <c r="S117" s="68">
        <v>10</v>
      </c>
      <c r="T117" s="68">
        <v>7</v>
      </c>
      <c r="U117" s="68">
        <v>6</v>
      </c>
      <c r="V117" s="68">
        <v>3</v>
      </c>
      <c r="W117" s="68">
        <v>30</v>
      </c>
      <c r="X117" s="68">
        <v>18</v>
      </c>
      <c r="Y117" s="212"/>
      <c r="Z117" s="66" t="s">
        <v>73</v>
      </c>
      <c r="AA117" s="68">
        <v>6</v>
      </c>
      <c r="AB117" s="68">
        <v>6</v>
      </c>
      <c r="AC117" s="68">
        <v>6</v>
      </c>
      <c r="AD117" s="68">
        <v>7</v>
      </c>
      <c r="AE117" s="68">
        <v>25</v>
      </c>
      <c r="AF117" s="68">
        <v>24</v>
      </c>
      <c r="AG117" s="68">
        <v>22</v>
      </c>
      <c r="AH117" s="68">
        <v>9</v>
      </c>
      <c r="AI117" s="68">
        <v>6</v>
      </c>
      <c r="AJ117" s="68">
        <v>8</v>
      </c>
      <c r="AK117" s="212"/>
      <c r="AL117" s="66" t="s">
        <v>73</v>
      </c>
      <c r="AM117" s="68">
        <v>0</v>
      </c>
      <c r="AN117" s="68">
        <v>233</v>
      </c>
      <c r="AO117" s="68">
        <v>15</v>
      </c>
      <c r="AP117" s="68">
        <v>29</v>
      </c>
      <c r="AQ117" s="68">
        <v>4</v>
      </c>
      <c r="AR117" s="68">
        <v>10</v>
      </c>
      <c r="AS117" s="68">
        <v>24</v>
      </c>
      <c r="AT117" s="68">
        <v>25</v>
      </c>
      <c r="AU117" s="68">
        <v>23</v>
      </c>
      <c r="AV117" s="212"/>
      <c r="AW117" s="66" t="s">
        <v>73</v>
      </c>
      <c r="AX117" s="68">
        <v>64</v>
      </c>
      <c r="AY117" s="68">
        <v>30</v>
      </c>
      <c r="AZ117" s="68">
        <v>11</v>
      </c>
      <c r="BA117" s="68">
        <v>8</v>
      </c>
      <c r="BB117" s="68">
        <v>3</v>
      </c>
      <c r="BC117" s="68">
        <v>72</v>
      </c>
      <c r="BD117" s="68">
        <v>33</v>
      </c>
      <c r="BE117" s="212"/>
      <c r="BF117" s="66" t="s">
        <v>73</v>
      </c>
      <c r="BG117" s="68">
        <v>14</v>
      </c>
      <c r="BH117" s="68">
        <v>10</v>
      </c>
      <c r="BI117" s="68">
        <v>10</v>
      </c>
      <c r="BJ117" s="68">
        <v>11</v>
      </c>
      <c r="BK117" s="68">
        <v>11</v>
      </c>
      <c r="BL117" s="68">
        <v>12</v>
      </c>
      <c r="BM117" s="68">
        <v>11</v>
      </c>
      <c r="BN117" s="68">
        <v>9</v>
      </c>
      <c r="BO117" s="68">
        <v>9</v>
      </c>
      <c r="BP117" s="68">
        <v>0</v>
      </c>
      <c r="BQ117" s="68">
        <v>0</v>
      </c>
      <c r="BR117" s="68">
        <v>4</v>
      </c>
      <c r="BS117" s="68">
        <v>3</v>
      </c>
      <c r="BT117" s="68">
        <v>10</v>
      </c>
      <c r="BV117" s="80" t="s">
        <v>157</v>
      </c>
      <c r="BW117" s="80" t="s">
        <v>2372</v>
      </c>
      <c r="BX117" s="78">
        <v>647</v>
      </c>
    </row>
    <row r="118" spans="1:76">
      <c r="A118" s="45" t="s">
        <v>97</v>
      </c>
      <c r="B118" s="44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45" t="s">
        <v>97</v>
      </c>
      <c r="N118" s="44"/>
      <c r="O118" s="149"/>
      <c r="P118" s="149"/>
      <c r="Q118" s="149"/>
      <c r="R118" s="149"/>
      <c r="S118" s="149"/>
      <c r="T118" s="149"/>
      <c r="U118" s="149"/>
      <c r="V118" s="149"/>
      <c r="W118" s="149"/>
      <c r="X118" s="149"/>
      <c r="Y118" s="45" t="s">
        <v>97</v>
      </c>
      <c r="Z118" s="44"/>
      <c r="AA118" s="149"/>
      <c r="AB118" s="149"/>
      <c r="AC118" s="149"/>
      <c r="AD118" s="149"/>
      <c r="AE118" s="149"/>
      <c r="AF118" s="149"/>
      <c r="AG118" s="149"/>
      <c r="AH118" s="149"/>
      <c r="AI118" s="149"/>
      <c r="AJ118" s="149"/>
      <c r="AK118" s="45" t="s">
        <v>97</v>
      </c>
      <c r="AL118" s="44"/>
      <c r="AM118" s="149"/>
      <c r="AN118" s="149"/>
      <c r="AO118" s="149"/>
      <c r="AP118" s="149"/>
      <c r="AQ118" s="149"/>
      <c r="AR118" s="149"/>
      <c r="AS118" s="149"/>
      <c r="AT118" s="149"/>
      <c r="AU118" s="149"/>
      <c r="AV118" s="45" t="s">
        <v>97</v>
      </c>
      <c r="AW118" s="44"/>
      <c r="AX118" s="149"/>
      <c r="AY118" s="149"/>
      <c r="AZ118" s="149"/>
      <c r="BA118" s="149"/>
      <c r="BB118" s="151"/>
      <c r="BC118" s="149"/>
      <c r="BD118" s="149"/>
      <c r="BE118" s="45" t="s">
        <v>97</v>
      </c>
      <c r="BF118" s="44"/>
      <c r="BG118" s="149"/>
      <c r="BH118" s="149"/>
      <c r="BI118" s="149"/>
      <c r="BJ118" s="149"/>
      <c r="BK118" s="149"/>
      <c r="BL118" s="149"/>
      <c r="BM118" s="149"/>
      <c r="BN118" s="149"/>
      <c r="BO118" s="149"/>
      <c r="BP118" s="149"/>
      <c r="BQ118" s="149"/>
      <c r="BR118" s="149"/>
      <c r="BS118" s="149"/>
      <c r="BT118" s="149"/>
      <c r="BV118" s="80" t="str">
        <f>IF(A118="",BV117,A118)</f>
        <v>ANALAMANGA</v>
      </c>
      <c r="BW118" s="80" t="str">
        <f>BV118&amp;B118</f>
        <v>ANALAMANGA</v>
      </c>
      <c r="BX118" s="78">
        <f>(AM118+2*AN118+3*AO118+4*AP118+5*AQ118)</f>
        <v>0</v>
      </c>
    </row>
    <row r="119" spans="1:76" ht="14.45" customHeight="1">
      <c r="A119" s="212" t="s">
        <v>158</v>
      </c>
      <c r="B119" s="44" t="s">
        <v>90</v>
      </c>
      <c r="C119" s="71">
        <v>5570</v>
      </c>
      <c r="D119" s="71">
        <v>2808</v>
      </c>
      <c r="E119" s="71">
        <v>5141</v>
      </c>
      <c r="F119" s="71">
        <v>2562</v>
      </c>
      <c r="G119" s="71">
        <v>4425</v>
      </c>
      <c r="H119" s="71">
        <v>2290</v>
      </c>
      <c r="I119" s="71">
        <v>4901</v>
      </c>
      <c r="J119" s="71">
        <v>2612</v>
      </c>
      <c r="K119" s="149">
        <v>20037</v>
      </c>
      <c r="L119" s="149">
        <v>10272</v>
      </c>
      <c r="M119" s="212" t="s">
        <v>158</v>
      </c>
      <c r="N119" s="44" t="s">
        <v>90</v>
      </c>
      <c r="O119" s="71">
        <v>276</v>
      </c>
      <c r="P119" s="71">
        <v>105</v>
      </c>
      <c r="Q119" s="71">
        <v>150</v>
      </c>
      <c r="R119" s="71">
        <v>50</v>
      </c>
      <c r="S119" s="71">
        <v>163</v>
      </c>
      <c r="T119" s="71">
        <v>73</v>
      </c>
      <c r="U119" s="71">
        <v>405</v>
      </c>
      <c r="V119" s="71">
        <v>225</v>
      </c>
      <c r="W119" s="149">
        <v>994</v>
      </c>
      <c r="X119" s="149">
        <v>453</v>
      </c>
      <c r="Y119" s="212" t="s">
        <v>158</v>
      </c>
      <c r="Z119" s="44" t="s">
        <v>90</v>
      </c>
      <c r="AA119" s="31">
        <v>205</v>
      </c>
      <c r="AB119" s="31">
        <v>205</v>
      </c>
      <c r="AC119" s="31">
        <v>194</v>
      </c>
      <c r="AD119" s="31">
        <v>200</v>
      </c>
      <c r="AE119" s="149">
        <v>804</v>
      </c>
      <c r="AF119" s="125">
        <v>791</v>
      </c>
      <c r="AG119" s="71">
        <v>776</v>
      </c>
      <c r="AH119" s="71">
        <v>572</v>
      </c>
      <c r="AI119" s="71">
        <v>41</v>
      </c>
      <c r="AJ119" s="71">
        <v>193</v>
      </c>
      <c r="AK119" s="212" t="s">
        <v>158</v>
      </c>
      <c r="AL119" s="44" t="s">
        <v>90</v>
      </c>
      <c r="AM119" s="71">
        <v>586</v>
      </c>
      <c r="AN119" s="71">
        <v>4443</v>
      </c>
      <c r="AO119" s="71">
        <v>3347</v>
      </c>
      <c r="AP119" s="71">
        <v>1067</v>
      </c>
      <c r="AQ119" s="71">
        <v>148</v>
      </c>
      <c r="AR119" s="71">
        <v>211</v>
      </c>
      <c r="AS119" s="71">
        <v>830</v>
      </c>
      <c r="AT119" s="71">
        <v>774</v>
      </c>
      <c r="AU119" s="71">
        <v>755</v>
      </c>
      <c r="AV119" s="212" t="s">
        <v>158</v>
      </c>
      <c r="AW119" s="44" t="s">
        <v>90</v>
      </c>
      <c r="AX119" s="149">
        <v>1727</v>
      </c>
      <c r="AY119" s="71">
        <v>860</v>
      </c>
      <c r="AZ119" s="71">
        <v>166</v>
      </c>
      <c r="BA119" s="152">
        <v>316</v>
      </c>
      <c r="BB119" s="32">
        <v>171</v>
      </c>
      <c r="BC119" s="149">
        <v>2043</v>
      </c>
      <c r="BD119" s="149">
        <v>1031</v>
      </c>
      <c r="BE119" s="212" t="s">
        <v>158</v>
      </c>
      <c r="BF119" s="44" t="s">
        <v>90</v>
      </c>
      <c r="BG119" s="71">
        <v>437</v>
      </c>
      <c r="BH119" s="71">
        <v>1596</v>
      </c>
      <c r="BI119" s="71">
        <v>1072</v>
      </c>
      <c r="BJ119" s="71">
        <v>815</v>
      </c>
      <c r="BK119" s="71">
        <v>503</v>
      </c>
      <c r="BL119" s="71">
        <v>1193</v>
      </c>
      <c r="BM119" s="71">
        <v>636</v>
      </c>
      <c r="BN119" s="71">
        <v>564</v>
      </c>
      <c r="BO119" s="71">
        <v>595</v>
      </c>
      <c r="BP119" s="71">
        <v>55</v>
      </c>
      <c r="BQ119" s="71">
        <v>28</v>
      </c>
      <c r="BR119" s="71">
        <v>92</v>
      </c>
      <c r="BS119" s="71">
        <v>27</v>
      </c>
      <c r="BT119" s="71">
        <v>135</v>
      </c>
      <c r="BV119" s="80" t="s">
        <v>158</v>
      </c>
      <c r="BW119" s="80" t="s">
        <v>2376</v>
      </c>
      <c r="BX119" s="78">
        <v>24521</v>
      </c>
    </row>
    <row r="120" spans="1:76">
      <c r="A120" s="212"/>
      <c r="B120" s="44" t="s">
        <v>91</v>
      </c>
      <c r="C120" s="71">
        <v>256</v>
      </c>
      <c r="D120" s="71">
        <v>112</v>
      </c>
      <c r="E120" s="71">
        <v>212</v>
      </c>
      <c r="F120" s="71">
        <v>107</v>
      </c>
      <c r="G120" s="71">
        <v>239</v>
      </c>
      <c r="H120" s="71">
        <v>108</v>
      </c>
      <c r="I120" s="71">
        <v>208</v>
      </c>
      <c r="J120" s="71">
        <v>122</v>
      </c>
      <c r="K120" s="149">
        <v>915</v>
      </c>
      <c r="L120" s="149">
        <v>449</v>
      </c>
      <c r="M120" s="212"/>
      <c r="N120" s="44" t="s">
        <v>91</v>
      </c>
      <c r="O120" s="71">
        <v>23</v>
      </c>
      <c r="P120" s="71">
        <v>12</v>
      </c>
      <c r="Q120" s="71">
        <v>11</v>
      </c>
      <c r="R120" s="71">
        <v>3</v>
      </c>
      <c r="S120" s="71">
        <v>19</v>
      </c>
      <c r="T120" s="71">
        <v>10</v>
      </c>
      <c r="U120" s="71">
        <v>21</v>
      </c>
      <c r="V120" s="71">
        <v>14</v>
      </c>
      <c r="W120" s="149">
        <v>74</v>
      </c>
      <c r="X120" s="149">
        <v>39</v>
      </c>
      <c r="Y120" s="212"/>
      <c r="Z120" s="44" t="s">
        <v>91</v>
      </c>
      <c r="AA120" s="31">
        <v>12</v>
      </c>
      <c r="AB120" s="31">
        <v>11</v>
      </c>
      <c r="AC120" s="31">
        <v>11</v>
      </c>
      <c r="AD120" s="31">
        <v>11</v>
      </c>
      <c r="AE120" s="149">
        <v>45</v>
      </c>
      <c r="AF120" s="125">
        <v>39</v>
      </c>
      <c r="AG120" s="71">
        <v>36</v>
      </c>
      <c r="AH120" s="71">
        <v>27</v>
      </c>
      <c r="AI120" s="71">
        <v>1</v>
      </c>
      <c r="AJ120" s="71">
        <v>10</v>
      </c>
      <c r="AK120" s="212"/>
      <c r="AL120" s="44" t="s">
        <v>91</v>
      </c>
      <c r="AM120" s="71">
        <v>13</v>
      </c>
      <c r="AN120" s="71">
        <v>251</v>
      </c>
      <c r="AO120" s="71">
        <v>64</v>
      </c>
      <c r="AP120" s="71">
        <v>96</v>
      </c>
      <c r="AQ120" s="71">
        <v>59</v>
      </c>
      <c r="AR120" s="71">
        <v>16</v>
      </c>
      <c r="AS120" s="71">
        <v>48</v>
      </c>
      <c r="AT120" s="71">
        <v>41</v>
      </c>
      <c r="AU120" s="71">
        <v>41</v>
      </c>
      <c r="AV120" s="212"/>
      <c r="AW120" s="44" t="s">
        <v>91</v>
      </c>
      <c r="AX120" s="149">
        <v>97</v>
      </c>
      <c r="AY120" s="71">
        <v>55</v>
      </c>
      <c r="AZ120" s="71">
        <v>27</v>
      </c>
      <c r="BA120" s="152">
        <v>17</v>
      </c>
      <c r="BB120" s="32">
        <v>11</v>
      </c>
      <c r="BC120" s="149">
        <v>114</v>
      </c>
      <c r="BD120" s="149">
        <v>66</v>
      </c>
      <c r="BE120" s="212"/>
      <c r="BF120" s="44" t="s">
        <v>91</v>
      </c>
      <c r="BG120" s="71">
        <v>15</v>
      </c>
      <c r="BH120" s="71">
        <v>7</v>
      </c>
      <c r="BI120" s="71">
        <v>0</v>
      </c>
      <c r="BJ120" s="71">
        <v>6</v>
      </c>
      <c r="BK120" s="71">
        <v>7</v>
      </c>
      <c r="BL120" s="71">
        <v>9</v>
      </c>
      <c r="BM120" s="71">
        <v>5</v>
      </c>
      <c r="BN120" s="71">
        <v>0</v>
      </c>
      <c r="BO120" s="71">
        <v>9</v>
      </c>
      <c r="BP120" s="71">
        <v>0</v>
      </c>
      <c r="BQ120" s="71">
        <v>0</v>
      </c>
      <c r="BR120" s="71">
        <v>0</v>
      </c>
      <c r="BS120" s="71">
        <v>0</v>
      </c>
      <c r="BT120" s="71">
        <v>69</v>
      </c>
      <c r="BV120" s="80" t="s">
        <v>158</v>
      </c>
      <c r="BW120" s="80" t="s">
        <v>2377</v>
      </c>
      <c r="BX120" s="78">
        <v>1386</v>
      </c>
    </row>
    <row r="121" spans="1:76">
      <c r="A121" s="212"/>
      <c r="B121" s="66" t="s">
        <v>73</v>
      </c>
      <c r="C121" s="68">
        <v>5826</v>
      </c>
      <c r="D121" s="68">
        <v>2920</v>
      </c>
      <c r="E121" s="68">
        <v>5353</v>
      </c>
      <c r="F121" s="68">
        <v>2669</v>
      </c>
      <c r="G121" s="68">
        <v>4664</v>
      </c>
      <c r="H121" s="68">
        <v>2398</v>
      </c>
      <c r="I121" s="68">
        <v>5109</v>
      </c>
      <c r="J121" s="68">
        <v>2734</v>
      </c>
      <c r="K121" s="68">
        <v>20952</v>
      </c>
      <c r="L121" s="68">
        <v>10721</v>
      </c>
      <c r="M121" s="212"/>
      <c r="N121" s="66" t="s">
        <v>73</v>
      </c>
      <c r="O121" s="68">
        <v>299</v>
      </c>
      <c r="P121" s="68">
        <v>117</v>
      </c>
      <c r="Q121" s="68">
        <v>161</v>
      </c>
      <c r="R121" s="68">
        <v>53</v>
      </c>
      <c r="S121" s="68">
        <v>182</v>
      </c>
      <c r="T121" s="68">
        <v>83</v>
      </c>
      <c r="U121" s="68">
        <v>426</v>
      </c>
      <c r="V121" s="68">
        <v>239</v>
      </c>
      <c r="W121" s="68">
        <v>1068</v>
      </c>
      <c r="X121" s="68">
        <v>492</v>
      </c>
      <c r="Y121" s="212"/>
      <c r="Z121" s="66" t="s">
        <v>73</v>
      </c>
      <c r="AA121" s="68">
        <v>217</v>
      </c>
      <c r="AB121" s="68">
        <v>216</v>
      </c>
      <c r="AC121" s="68">
        <v>205</v>
      </c>
      <c r="AD121" s="68">
        <v>211</v>
      </c>
      <c r="AE121" s="68">
        <v>849</v>
      </c>
      <c r="AF121" s="68">
        <v>830</v>
      </c>
      <c r="AG121" s="68">
        <v>812</v>
      </c>
      <c r="AH121" s="68">
        <v>599</v>
      </c>
      <c r="AI121" s="68">
        <v>42</v>
      </c>
      <c r="AJ121" s="68">
        <v>203</v>
      </c>
      <c r="AK121" s="212"/>
      <c r="AL121" s="66" t="s">
        <v>73</v>
      </c>
      <c r="AM121" s="68">
        <v>599</v>
      </c>
      <c r="AN121" s="68">
        <v>4694</v>
      </c>
      <c r="AO121" s="68">
        <v>3411</v>
      </c>
      <c r="AP121" s="68">
        <v>1163</v>
      </c>
      <c r="AQ121" s="68">
        <v>207</v>
      </c>
      <c r="AR121" s="68">
        <v>227</v>
      </c>
      <c r="AS121" s="68">
        <v>878</v>
      </c>
      <c r="AT121" s="68">
        <v>815</v>
      </c>
      <c r="AU121" s="68">
        <v>796</v>
      </c>
      <c r="AV121" s="212"/>
      <c r="AW121" s="66" t="s">
        <v>73</v>
      </c>
      <c r="AX121" s="68">
        <v>1824</v>
      </c>
      <c r="AY121" s="68">
        <v>915</v>
      </c>
      <c r="AZ121" s="68">
        <v>193</v>
      </c>
      <c r="BA121" s="68">
        <v>333</v>
      </c>
      <c r="BB121" s="68">
        <v>182</v>
      </c>
      <c r="BC121" s="68">
        <v>2157</v>
      </c>
      <c r="BD121" s="68">
        <v>1097</v>
      </c>
      <c r="BE121" s="212"/>
      <c r="BF121" s="66" t="s">
        <v>73</v>
      </c>
      <c r="BG121" s="68">
        <v>452</v>
      </c>
      <c r="BH121" s="68">
        <v>1603</v>
      </c>
      <c r="BI121" s="68">
        <v>1072</v>
      </c>
      <c r="BJ121" s="68">
        <v>821</v>
      </c>
      <c r="BK121" s="68">
        <v>510</v>
      </c>
      <c r="BL121" s="68">
        <v>1202</v>
      </c>
      <c r="BM121" s="68">
        <v>641</v>
      </c>
      <c r="BN121" s="68">
        <v>564</v>
      </c>
      <c r="BO121" s="68">
        <v>604</v>
      </c>
      <c r="BP121" s="68">
        <v>55</v>
      </c>
      <c r="BQ121" s="68">
        <v>28</v>
      </c>
      <c r="BR121" s="68">
        <v>92</v>
      </c>
      <c r="BS121" s="68">
        <v>27</v>
      </c>
      <c r="BT121" s="68">
        <v>204</v>
      </c>
      <c r="BV121" s="80" t="s">
        <v>158</v>
      </c>
      <c r="BW121" s="80" t="s">
        <v>2378</v>
      </c>
      <c r="BX121" s="78">
        <v>25907</v>
      </c>
    </row>
    <row r="122" spans="1:76" ht="14.45" customHeight="1">
      <c r="A122" s="212" t="s">
        <v>159</v>
      </c>
      <c r="B122" s="44" t="s">
        <v>90</v>
      </c>
      <c r="C122" s="71">
        <v>909</v>
      </c>
      <c r="D122" s="71">
        <v>463</v>
      </c>
      <c r="E122" s="71">
        <v>788</v>
      </c>
      <c r="F122" s="71">
        <v>420</v>
      </c>
      <c r="G122" s="71">
        <v>629</v>
      </c>
      <c r="H122" s="71">
        <v>338</v>
      </c>
      <c r="I122" s="71">
        <v>578</v>
      </c>
      <c r="J122" s="71">
        <v>326</v>
      </c>
      <c r="K122" s="149">
        <v>2904</v>
      </c>
      <c r="L122" s="149">
        <v>1547</v>
      </c>
      <c r="M122" s="212" t="s">
        <v>159</v>
      </c>
      <c r="N122" s="44" t="s">
        <v>90</v>
      </c>
      <c r="O122" s="71">
        <v>38</v>
      </c>
      <c r="P122" s="71">
        <v>16</v>
      </c>
      <c r="Q122" s="71">
        <v>19</v>
      </c>
      <c r="R122" s="71">
        <v>6</v>
      </c>
      <c r="S122" s="71">
        <v>28</v>
      </c>
      <c r="T122" s="71">
        <v>11</v>
      </c>
      <c r="U122" s="71">
        <v>62</v>
      </c>
      <c r="V122" s="71">
        <v>37</v>
      </c>
      <c r="W122" s="149">
        <v>147</v>
      </c>
      <c r="X122" s="149">
        <v>70</v>
      </c>
      <c r="Y122" s="212" t="s">
        <v>159</v>
      </c>
      <c r="Z122" s="44" t="s">
        <v>90</v>
      </c>
      <c r="AA122" s="31">
        <v>44</v>
      </c>
      <c r="AB122" s="31">
        <v>44</v>
      </c>
      <c r="AC122" s="31">
        <v>43</v>
      </c>
      <c r="AD122" s="31">
        <v>42</v>
      </c>
      <c r="AE122" s="149">
        <v>173</v>
      </c>
      <c r="AF122" s="125">
        <v>171</v>
      </c>
      <c r="AG122" s="71">
        <v>161</v>
      </c>
      <c r="AH122" s="71">
        <v>31</v>
      </c>
      <c r="AI122" s="71">
        <v>12</v>
      </c>
      <c r="AJ122" s="71">
        <v>46</v>
      </c>
      <c r="AK122" s="212" t="s">
        <v>159</v>
      </c>
      <c r="AL122" s="44" t="s">
        <v>90</v>
      </c>
      <c r="AM122" s="71">
        <v>6</v>
      </c>
      <c r="AN122" s="71">
        <v>668</v>
      </c>
      <c r="AO122" s="71">
        <v>383</v>
      </c>
      <c r="AP122" s="71">
        <v>285</v>
      </c>
      <c r="AQ122" s="71">
        <v>21</v>
      </c>
      <c r="AR122" s="71">
        <v>35</v>
      </c>
      <c r="AS122" s="71">
        <v>177</v>
      </c>
      <c r="AT122" s="71">
        <v>161</v>
      </c>
      <c r="AU122" s="71">
        <v>164</v>
      </c>
      <c r="AV122" s="212" t="s">
        <v>159</v>
      </c>
      <c r="AW122" s="44" t="s">
        <v>90</v>
      </c>
      <c r="AX122" s="149">
        <v>256</v>
      </c>
      <c r="AY122" s="71">
        <v>139</v>
      </c>
      <c r="AZ122" s="71">
        <v>18</v>
      </c>
      <c r="BA122" s="152">
        <v>9</v>
      </c>
      <c r="BB122" s="32">
        <v>2</v>
      </c>
      <c r="BC122" s="149">
        <v>265</v>
      </c>
      <c r="BD122" s="149">
        <v>141</v>
      </c>
      <c r="BE122" s="212" t="s">
        <v>159</v>
      </c>
      <c r="BF122" s="44" t="s">
        <v>90</v>
      </c>
      <c r="BG122" s="71">
        <v>156</v>
      </c>
      <c r="BH122" s="71">
        <v>225</v>
      </c>
      <c r="BI122" s="71">
        <v>71</v>
      </c>
      <c r="BJ122" s="71">
        <v>145</v>
      </c>
      <c r="BK122" s="71">
        <v>97</v>
      </c>
      <c r="BL122" s="71">
        <v>209</v>
      </c>
      <c r="BM122" s="71">
        <v>123</v>
      </c>
      <c r="BN122" s="71">
        <v>56</v>
      </c>
      <c r="BO122" s="71">
        <v>98</v>
      </c>
      <c r="BP122" s="71">
        <v>12</v>
      </c>
      <c r="BQ122" s="71">
        <v>0</v>
      </c>
      <c r="BR122" s="71">
        <v>7</v>
      </c>
      <c r="BS122" s="71">
        <v>7</v>
      </c>
      <c r="BT122" s="71">
        <v>117</v>
      </c>
      <c r="BV122" s="80" t="s">
        <v>159</v>
      </c>
      <c r="BW122" s="80" t="s">
        <v>2379</v>
      </c>
      <c r="BX122" s="78">
        <v>3736</v>
      </c>
    </row>
    <row r="123" spans="1:76">
      <c r="A123" s="212"/>
      <c r="B123" s="44" t="s">
        <v>91</v>
      </c>
      <c r="C123" s="71">
        <v>0</v>
      </c>
      <c r="D123" s="71">
        <v>0</v>
      </c>
      <c r="E123" s="71">
        <v>0</v>
      </c>
      <c r="F123" s="71">
        <v>0</v>
      </c>
      <c r="G123" s="71">
        <v>0</v>
      </c>
      <c r="H123" s="71">
        <v>0</v>
      </c>
      <c r="I123" s="71">
        <v>0</v>
      </c>
      <c r="J123" s="71">
        <v>0</v>
      </c>
      <c r="K123" s="149">
        <v>0</v>
      </c>
      <c r="L123" s="149">
        <v>0</v>
      </c>
      <c r="M123" s="212"/>
      <c r="N123" s="44" t="s">
        <v>91</v>
      </c>
      <c r="O123" s="71">
        <v>0</v>
      </c>
      <c r="P123" s="71">
        <v>0</v>
      </c>
      <c r="Q123" s="71">
        <v>0</v>
      </c>
      <c r="R123" s="71">
        <v>0</v>
      </c>
      <c r="S123" s="71">
        <v>0</v>
      </c>
      <c r="T123" s="71">
        <v>0</v>
      </c>
      <c r="U123" s="71">
        <v>0</v>
      </c>
      <c r="V123" s="71">
        <v>0</v>
      </c>
      <c r="W123" s="149">
        <v>0</v>
      </c>
      <c r="X123" s="149">
        <v>0</v>
      </c>
      <c r="Y123" s="212"/>
      <c r="Z123" s="44" t="s">
        <v>91</v>
      </c>
      <c r="AA123" s="31">
        <v>0</v>
      </c>
      <c r="AB123" s="31">
        <v>0</v>
      </c>
      <c r="AC123" s="31">
        <v>0</v>
      </c>
      <c r="AD123" s="31">
        <v>0</v>
      </c>
      <c r="AE123" s="149">
        <v>0</v>
      </c>
      <c r="AF123" s="125">
        <v>0</v>
      </c>
      <c r="AG123" s="71">
        <v>0</v>
      </c>
      <c r="AH123" s="71">
        <v>0</v>
      </c>
      <c r="AI123" s="71">
        <v>0</v>
      </c>
      <c r="AJ123" s="71">
        <v>0</v>
      </c>
      <c r="AK123" s="212"/>
      <c r="AL123" s="44" t="s">
        <v>91</v>
      </c>
      <c r="AM123" s="71">
        <v>0</v>
      </c>
      <c r="AN123" s="71">
        <v>0</v>
      </c>
      <c r="AO123" s="71">
        <v>0</v>
      </c>
      <c r="AP123" s="71">
        <v>0</v>
      </c>
      <c r="AQ123" s="71">
        <v>0</v>
      </c>
      <c r="AR123" s="71">
        <v>0</v>
      </c>
      <c r="AS123" s="71">
        <v>0</v>
      </c>
      <c r="AT123" s="71">
        <v>0</v>
      </c>
      <c r="AU123" s="71">
        <v>0</v>
      </c>
      <c r="AV123" s="212"/>
      <c r="AW123" s="44" t="s">
        <v>91</v>
      </c>
      <c r="AX123" s="149">
        <v>0</v>
      </c>
      <c r="AY123" s="71">
        <v>0</v>
      </c>
      <c r="AZ123" s="71">
        <v>0</v>
      </c>
      <c r="BA123" s="152">
        <v>0</v>
      </c>
      <c r="BB123" s="32">
        <v>0</v>
      </c>
      <c r="BC123" s="149">
        <v>0</v>
      </c>
      <c r="BD123" s="149">
        <v>0</v>
      </c>
      <c r="BE123" s="212"/>
      <c r="BF123" s="44" t="s">
        <v>91</v>
      </c>
      <c r="BG123" s="71">
        <v>0</v>
      </c>
      <c r="BH123" s="71">
        <v>0</v>
      </c>
      <c r="BI123" s="71">
        <v>0</v>
      </c>
      <c r="BJ123" s="71">
        <v>0</v>
      </c>
      <c r="BK123" s="71">
        <v>0</v>
      </c>
      <c r="BL123" s="71">
        <v>0</v>
      </c>
      <c r="BM123" s="71">
        <v>0</v>
      </c>
      <c r="BN123" s="71">
        <v>0</v>
      </c>
      <c r="BO123" s="71">
        <v>0</v>
      </c>
      <c r="BP123" s="71">
        <v>0</v>
      </c>
      <c r="BQ123" s="71">
        <v>0</v>
      </c>
      <c r="BR123" s="71">
        <v>0</v>
      </c>
      <c r="BS123" s="71">
        <v>0</v>
      </c>
      <c r="BT123" s="71">
        <v>0</v>
      </c>
      <c r="BV123" s="80" t="s">
        <v>159</v>
      </c>
      <c r="BW123" s="80" t="s">
        <v>2380</v>
      </c>
      <c r="BX123" s="78">
        <v>0</v>
      </c>
    </row>
    <row r="124" spans="1:76">
      <c r="A124" s="212"/>
      <c r="B124" s="66" t="s">
        <v>73</v>
      </c>
      <c r="C124" s="68">
        <v>909</v>
      </c>
      <c r="D124" s="68">
        <v>463</v>
      </c>
      <c r="E124" s="68">
        <v>788</v>
      </c>
      <c r="F124" s="68">
        <v>420</v>
      </c>
      <c r="G124" s="68">
        <v>629</v>
      </c>
      <c r="H124" s="68">
        <v>338</v>
      </c>
      <c r="I124" s="68">
        <v>578</v>
      </c>
      <c r="J124" s="68">
        <v>326</v>
      </c>
      <c r="K124" s="68">
        <v>2904</v>
      </c>
      <c r="L124" s="68">
        <v>1547</v>
      </c>
      <c r="M124" s="212"/>
      <c r="N124" s="66" t="s">
        <v>73</v>
      </c>
      <c r="O124" s="68">
        <v>38</v>
      </c>
      <c r="P124" s="68">
        <v>16</v>
      </c>
      <c r="Q124" s="68">
        <v>19</v>
      </c>
      <c r="R124" s="68">
        <v>6</v>
      </c>
      <c r="S124" s="68">
        <v>28</v>
      </c>
      <c r="T124" s="68">
        <v>11</v>
      </c>
      <c r="U124" s="68">
        <v>62</v>
      </c>
      <c r="V124" s="68">
        <v>37</v>
      </c>
      <c r="W124" s="68">
        <v>147</v>
      </c>
      <c r="X124" s="68">
        <v>70</v>
      </c>
      <c r="Y124" s="212"/>
      <c r="Z124" s="66" t="s">
        <v>73</v>
      </c>
      <c r="AA124" s="68">
        <v>44</v>
      </c>
      <c r="AB124" s="68">
        <v>44</v>
      </c>
      <c r="AC124" s="68">
        <v>43</v>
      </c>
      <c r="AD124" s="68">
        <v>42</v>
      </c>
      <c r="AE124" s="68">
        <v>173</v>
      </c>
      <c r="AF124" s="68">
        <v>171</v>
      </c>
      <c r="AG124" s="68">
        <v>161</v>
      </c>
      <c r="AH124" s="68">
        <v>31</v>
      </c>
      <c r="AI124" s="68">
        <v>12</v>
      </c>
      <c r="AJ124" s="68">
        <v>46</v>
      </c>
      <c r="AK124" s="212"/>
      <c r="AL124" s="66" t="s">
        <v>73</v>
      </c>
      <c r="AM124" s="68">
        <v>6</v>
      </c>
      <c r="AN124" s="68">
        <v>668</v>
      </c>
      <c r="AO124" s="68">
        <v>383</v>
      </c>
      <c r="AP124" s="68">
        <v>285</v>
      </c>
      <c r="AQ124" s="68">
        <v>21</v>
      </c>
      <c r="AR124" s="68">
        <v>35</v>
      </c>
      <c r="AS124" s="68">
        <v>177</v>
      </c>
      <c r="AT124" s="68">
        <v>161</v>
      </c>
      <c r="AU124" s="68">
        <v>164</v>
      </c>
      <c r="AV124" s="212"/>
      <c r="AW124" s="66" t="s">
        <v>73</v>
      </c>
      <c r="AX124" s="68">
        <v>256</v>
      </c>
      <c r="AY124" s="68">
        <v>139</v>
      </c>
      <c r="AZ124" s="68">
        <v>18</v>
      </c>
      <c r="BA124" s="68">
        <v>9</v>
      </c>
      <c r="BB124" s="68">
        <v>2</v>
      </c>
      <c r="BC124" s="68">
        <v>265</v>
      </c>
      <c r="BD124" s="68">
        <v>141</v>
      </c>
      <c r="BE124" s="212"/>
      <c r="BF124" s="66" t="s">
        <v>73</v>
      </c>
      <c r="BG124" s="68">
        <v>156</v>
      </c>
      <c r="BH124" s="68">
        <v>225</v>
      </c>
      <c r="BI124" s="68">
        <v>71</v>
      </c>
      <c r="BJ124" s="68">
        <v>145</v>
      </c>
      <c r="BK124" s="68">
        <v>97</v>
      </c>
      <c r="BL124" s="68">
        <v>209</v>
      </c>
      <c r="BM124" s="68">
        <v>123</v>
      </c>
      <c r="BN124" s="68">
        <v>56</v>
      </c>
      <c r="BO124" s="68">
        <v>98</v>
      </c>
      <c r="BP124" s="68">
        <v>12</v>
      </c>
      <c r="BQ124" s="68">
        <v>0</v>
      </c>
      <c r="BR124" s="68">
        <v>7</v>
      </c>
      <c r="BS124" s="68">
        <v>7</v>
      </c>
      <c r="BT124" s="68">
        <v>117</v>
      </c>
      <c r="BV124" s="80" t="s">
        <v>159</v>
      </c>
      <c r="BW124" s="80" t="s">
        <v>2381</v>
      </c>
      <c r="BX124" s="78">
        <v>3736</v>
      </c>
    </row>
    <row r="125" spans="1:76" ht="14.45" customHeight="1">
      <c r="A125" s="212" t="s">
        <v>160</v>
      </c>
      <c r="B125" s="44" t="s">
        <v>90</v>
      </c>
      <c r="C125" s="71">
        <v>462</v>
      </c>
      <c r="D125" s="71">
        <v>245</v>
      </c>
      <c r="E125" s="71">
        <v>440</v>
      </c>
      <c r="F125" s="71">
        <v>238</v>
      </c>
      <c r="G125" s="71">
        <v>338</v>
      </c>
      <c r="H125" s="71">
        <v>211</v>
      </c>
      <c r="I125" s="71">
        <v>386</v>
      </c>
      <c r="J125" s="71">
        <v>196</v>
      </c>
      <c r="K125" s="149">
        <v>1626</v>
      </c>
      <c r="L125" s="149">
        <v>890</v>
      </c>
      <c r="M125" s="212" t="s">
        <v>160</v>
      </c>
      <c r="N125" s="44" t="s">
        <v>90</v>
      </c>
      <c r="O125" s="71">
        <v>43</v>
      </c>
      <c r="P125" s="71">
        <v>16</v>
      </c>
      <c r="Q125" s="71">
        <v>22</v>
      </c>
      <c r="R125" s="71">
        <v>10</v>
      </c>
      <c r="S125" s="71">
        <v>26</v>
      </c>
      <c r="T125" s="71">
        <v>17</v>
      </c>
      <c r="U125" s="71">
        <v>33</v>
      </c>
      <c r="V125" s="71">
        <v>16</v>
      </c>
      <c r="W125" s="149">
        <v>124</v>
      </c>
      <c r="X125" s="149">
        <v>59</v>
      </c>
      <c r="Y125" s="212" t="s">
        <v>160</v>
      </c>
      <c r="Z125" s="44" t="s">
        <v>90</v>
      </c>
      <c r="AA125" s="31">
        <v>22</v>
      </c>
      <c r="AB125" s="31">
        <v>22</v>
      </c>
      <c r="AC125" s="31">
        <v>21</v>
      </c>
      <c r="AD125" s="31">
        <v>21</v>
      </c>
      <c r="AE125" s="149">
        <v>86</v>
      </c>
      <c r="AF125" s="125">
        <v>74</v>
      </c>
      <c r="AG125" s="71">
        <v>55</v>
      </c>
      <c r="AH125" s="71">
        <v>8</v>
      </c>
      <c r="AI125" s="71">
        <v>9</v>
      </c>
      <c r="AJ125" s="71">
        <v>21</v>
      </c>
      <c r="AK125" s="212" t="s">
        <v>160</v>
      </c>
      <c r="AL125" s="44" t="s">
        <v>90</v>
      </c>
      <c r="AM125" s="71">
        <v>48</v>
      </c>
      <c r="AN125" s="71">
        <v>511</v>
      </c>
      <c r="AO125" s="71">
        <v>110</v>
      </c>
      <c r="AP125" s="71">
        <v>73</v>
      </c>
      <c r="AQ125" s="71">
        <v>0</v>
      </c>
      <c r="AR125" s="71">
        <v>19</v>
      </c>
      <c r="AS125" s="71">
        <v>94</v>
      </c>
      <c r="AT125" s="71">
        <v>54</v>
      </c>
      <c r="AU125" s="71">
        <v>55</v>
      </c>
      <c r="AV125" s="212" t="s">
        <v>160</v>
      </c>
      <c r="AW125" s="44" t="s">
        <v>90</v>
      </c>
      <c r="AX125" s="149">
        <v>132</v>
      </c>
      <c r="AY125" s="71">
        <v>69</v>
      </c>
      <c r="AZ125" s="71">
        <v>12</v>
      </c>
      <c r="BA125" s="152">
        <v>9</v>
      </c>
      <c r="BB125" s="32">
        <v>1</v>
      </c>
      <c r="BC125" s="149">
        <v>141</v>
      </c>
      <c r="BD125" s="149">
        <v>70</v>
      </c>
      <c r="BE125" s="212" t="s">
        <v>160</v>
      </c>
      <c r="BF125" s="44" t="s">
        <v>90</v>
      </c>
      <c r="BG125" s="71">
        <v>36</v>
      </c>
      <c r="BH125" s="71">
        <v>90</v>
      </c>
      <c r="BI125" s="71">
        <v>45</v>
      </c>
      <c r="BJ125" s="71">
        <v>34</v>
      </c>
      <c r="BK125" s="71">
        <v>33</v>
      </c>
      <c r="BL125" s="71">
        <v>64</v>
      </c>
      <c r="BM125" s="71">
        <v>36</v>
      </c>
      <c r="BN125" s="71">
        <v>28</v>
      </c>
      <c r="BO125" s="71">
        <v>37</v>
      </c>
      <c r="BP125" s="71">
        <v>5</v>
      </c>
      <c r="BQ125" s="71">
        <v>0</v>
      </c>
      <c r="BR125" s="71">
        <v>5</v>
      </c>
      <c r="BS125" s="71">
        <v>11</v>
      </c>
      <c r="BT125" s="71">
        <v>4</v>
      </c>
      <c r="BV125" s="80" t="s">
        <v>160</v>
      </c>
      <c r="BW125" s="80" t="s">
        <v>2382</v>
      </c>
      <c r="BX125" s="78">
        <v>1692</v>
      </c>
    </row>
    <row r="126" spans="1:76">
      <c r="A126" s="212"/>
      <c r="B126" s="44" t="s">
        <v>91</v>
      </c>
      <c r="C126" s="71">
        <v>62</v>
      </c>
      <c r="D126" s="71">
        <v>29</v>
      </c>
      <c r="E126" s="71">
        <v>58</v>
      </c>
      <c r="F126" s="71">
        <v>30</v>
      </c>
      <c r="G126" s="71">
        <v>60</v>
      </c>
      <c r="H126" s="71">
        <v>25</v>
      </c>
      <c r="I126" s="71">
        <v>74</v>
      </c>
      <c r="J126" s="71">
        <v>38</v>
      </c>
      <c r="K126" s="149">
        <v>254</v>
      </c>
      <c r="L126" s="149">
        <v>122</v>
      </c>
      <c r="M126" s="212"/>
      <c r="N126" s="44" t="s">
        <v>91</v>
      </c>
      <c r="O126" s="71">
        <v>11</v>
      </c>
      <c r="P126" s="71">
        <v>5</v>
      </c>
      <c r="Q126" s="71">
        <v>3</v>
      </c>
      <c r="R126" s="71">
        <v>1</v>
      </c>
      <c r="S126" s="71">
        <v>6</v>
      </c>
      <c r="T126" s="71">
        <v>1</v>
      </c>
      <c r="U126" s="71">
        <v>2</v>
      </c>
      <c r="V126" s="71">
        <v>1</v>
      </c>
      <c r="W126" s="149">
        <v>22</v>
      </c>
      <c r="X126" s="149">
        <v>8</v>
      </c>
      <c r="Y126" s="212"/>
      <c r="Z126" s="44" t="s">
        <v>91</v>
      </c>
      <c r="AA126" s="31">
        <v>3</v>
      </c>
      <c r="AB126" s="31">
        <v>3</v>
      </c>
      <c r="AC126" s="31">
        <v>3</v>
      </c>
      <c r="AD126" s="31">
        <v>3</v>
      </c>
      <c r="AE126" s="149">
        <v>12</v>
      </c>
      <c r="AF126" s="125">
        <v>12</v>
      </c>
      <c r="AG126" s="71">
        <v>12</v>
      </c>
      <c r="AH126" s="71">
        <v>8</v>
      </c>
      <c r="AI126" s="71">
        <v>0</v>
      </c>
      <c r="AJ126" s="71">
        <v>3</v>
      </c>
      <c r="AK126" s="212"/>
      <c r="AL126" s="44" t="s">
        <v>91</v>
      </c>
      <c r="AM126" s="71">
        <v>75</v>
      </c>
      <c r="AN126" s="71">
        <v>60</v>
      </c>
      <c r="AO126" s="71">
        <v>6</v>
      </c>
      <c r="AP126" s="71">
        <v>0</v>
      </c>
      <c r="AQ126" s="71">
        <v>0</v>
      </c>
      <c r="AR126" s="71">
        <v>6</v>
      </c>
      <c r="AS126" s="71">
        <v>12</v>
      </c>
      <c r="AT126" s="71">
        <v>12</v>
      </c>
      <c r="AU126" s="71">
        <v>12</v>
      </c>
      <c r="AV126" s="212"/>
      <c r="AW126" s="44" t="s">
        <v>91</v>
      </c>
      <c r="AX126" s="149">
        <v>23</v>
      </c>
      <c r="AY126" s="71">
        <v>14</v>
      </c>
      <c r="AZ126" s="71">
        <v>3</v>
      </c>
      <c r="BA126" s="152">
        <v>4</v>
      </c>
      <c r="BB126" s="32">
        <v>3</v>
      </c>
      <c r="BC126" s="149">
        <v>27</v>
      </c>
      <c r="BD126" s="149">
        <v>17</v>
      </c>
      <c r="BE126" s="212"/>
      <c r="BF126" s="44" t="s">
        <v>91</v>
      </c>
      <c r="BG126" s="71">
        <v>19</v>
      </c>
      <c r="BH126" s="71">
        <v>45</v>
      </c>
      <c r="BI126" s="71">
        <v>18</v>
      </c>
      <c r="BJ126" s="71">
        <v>20</v>
      </c>
      <c r="BK126" s="71">
        <v>28</v>
      </c>
      <c r="BL126" s="71">
        <v>47</v>
      </c>
      <c r="BM126" s="71">
        <v>25</v>
      </c>
      <c r="BN126" s="71">
        <v>2</v>
      </c>
      <c r="BO126" s="71">
        <v>28</v>
      </c>
      <c r="BP126" s="71">
        <v>0</v>
      </c>
      <c r="BQ126" s="71">
        <v>0</v>
      </c>
      <c r="BR126" s="71">
        <v>0</v>
      </c>
      <c r="BS126" s="71">
        <v>0</v>
      </c>
      <c r="BT126" s="71">
        <v>8</v>
      </c>
      <c r="BV126" s="80" t="s">
        <v>160</v>
      </c>
      <c r="BW126" s="80" t="s">
        <v>2383</v>
      </c>
      <c r="BX126" s="78">
        <v>213</v>
      </c>
    </row>
    <row r="127" spans="1:76">
      <c r="A127" s="212"/>
      <c r="B127" s="66" t="s">
        <v>73</v>
      </c>
      <c r="C127" s="68">
        <v>524</v>
      </c>
      <c r="D127" s="68">
        <v>274</v>
      </c>
      <c r="E127" s="68">
        <v>498</v>
      </c>
      <c r="F127" s="68">
        <v>268</v>
      </c>
      <c r="G127" s="68">
        <v>398</v>
      </c>
      <c r="H127" s="68">
        <v>236</v>
      </c>
      <c r="I127" s="68">
        <v>460</v>
      </c>
      <c r="J127" s="68">
        <v>234</v>
      </c>
      <c r="K127" s="68">
        <v>1880</v>
      </c>
      <c r="L127" s="68">
        <v>1012</v>
      </c>
      <c r="M127" s="212"/>
      <c r="N127" s="66" t="s">
        <v>73</v>
      </c>
      <c r="O127" s="68">
        <v>54</v>
      </c>
      <c r="P127" s="68">
        <v>21</v>
      </c>
      <c r="Q127" s="68">
        <v>25</v>
      </c>
      <c r="R127" s="68">
        <v>11</v>
      </c>
      <c r="S127" s="68">
        <v>32</v>
      </c>
      <c r="T127" s="68">
        <v>18</v>
      </c>
      <c r="U127" s="68">
        <v>35</v>
      </c>
      <c r="V127" s="68">
        <v>17</v>
      </c>
      <c r="W127" s="68">
        <v>146</v>
      </c>
      <c r="X127" s="68">
        <v>67</v>
      </c>
      <c r="Y127" s="212"/>
      <c r="Z127" s="66" t="s">
        <v>73</v>
      </c>
      <c r="AA127" s="68">
        <v>25</v>
      </c>
      <c r="AB127" s="68">
        <v>25</v>
      </c>
      <c r="AC127" s="68">
        <v>24</v>
      </c>
      <c r="AD127" s="68">
        <v>24</v>
      </c>
      <c r="AE127" s="68">
        <v>98</v>
      </c>
      <c r="AF127" s="68">
        <v>86</v>
      </c>
      <c r="AG127" s="68">
        <v>67</v>
      </c>
      <c r="AH127" s="68">
        <v>16</v>
      </c>
      <c r="AI127" s="68">
        <v>9</v>
      </c>
      <c r="AJ127" s="68">
        <v>24</v>
      </c>
      <c r="AK127" s="212"/>
      <c r="AL127" s="66" t="s">
        <v>73</v>
      </c>
      <c r="AM127" s="68">
        <v>123</v>
      </c>
      <c r="AN127" s="68">
        <v>571</v>
      </c>
      <c r="AO127" s="68">
        <v>116</v>
      </c>
      <c r="AP127" s="68">
        <v>73</v>
      </c>
      <c r="AQ127" s="68">
        <v>0</v>
      </c>
      <c r="AR127" s="68">
        <v>25</v>
      </c>
      <c r="AS127" s="68">
        <v>106</v>
      </c>
      <c r="AT127" s="68">
        <v>66</v>
      </c>
      <c r="AU127" s="68">
        <v>67</v>
      </c>
      <c r="AV127" s="212"/>
      <c r="AW127" s="66" t="s">
        <v>73</v>
      </c>
      <c r="AX127" s="68">
        <v>155</v>
      </c>
      <c r="AY127" s="68">
        <v>83</v>
      </c>
      <c r="AZ127" s="68">
        <v>15</v>
      </c>
      <c r="BA127" s="68">
        <v>13</v>
      </c>
      <c r="BB127" s="68">
        <v>4</v>
      </c>
      <c r="BC127" s="68">
        <v>168</v>
      </c>
      <c r="BD127" s="68">
        <v>87</v>
      </c>
      <c r="BE127" s="212"/>
      <c r="BF127" s="66" t="s">
        <v>73</v>
      </c>
      <c r="BG127" s="68">
        <v>55</v>
      </c>
      <c r="BH127" s="68">
        <v>135</v>
      </c>
      <c r="BI127" s="68">
        <v>63</v>
      </c>
      <c r="BJ127" s="68">
        <v>54</v>
      </c>
      <c r="BK127" s="68">
        <v>61</v>
      </c>
      <c r="BL127" s="68">
        <v>111</v>
      </c>
      <c r="BM127" s="68">
        <v>61</v>
      </c>
      <c r="BN127" s="68">
        <v>30</v>
      </c>
      <c r="BO127" s="68">
        <v>65</v>
      </c>
      <c r="BP127" s="68">
        <v>5</v>
      </c>
      <c r="BQ127" s="68">
        <v>0</v>
      </c>
      <c r="BR127" s="68">
        <v>5</v>
      </c>
      <c r="BS127" s="68">
        <v>11</v>
      </c>
      <c r="BT127" s="68">
        <v>12</v>
      </c>
      <c r="BV127" s="80" t="s">
        <v>160</v>
      </c>
      <c r="BW127" s="80" t="s">
        <v>2384</v>
      </c>
      <c r="BX127" s="78">
        <v>1905</v>
      </c>
    </row>
    <row r="128" spans="1:76" ht="14.45" customHeight="1">
      <c r="A128" s="212" t="s">
        <v>161</v>
      </c>
      <c r="B128" s="44" t="s">
        <v>90</v>
      </c>
      <c r="C128" s="71">
        <v>466</v>
      </c>
      <c r="D128" s="71">
        <v>243</v>
      </c>
      <c r="E128" s="71">
        <v>334</v>
      </c>
      <c r="F128" s="71">
        <v>181</v>
      </c>
      <c r="G128" s="71">
        <v>263</v>
      </c>
      <c r="H128" s="71">
        <v>136</v>
      </c>
      <c r="I128" s="71">
        <v>279</v>
      </c>
      <c r="J128" s="71">
        <v>136</v>
      </c>
      <c r="K128" s="149">
        <v>1342</v>
      </c>
      <c r="L128" s="149">
        <v>696</v>
      </c>
      <c r="M128" s="212" t="s">
        <v>161</v>
      </c>
      <c r="N128" s="44" t="s">
        <v>90</v>
      </c>
      <c r="O128" s="71">
        <v>43</v>
      </c>
      <c r="P128" s="71">
        <v>20</v>
      </c>
      <c r="Q128" s="71">
        <v>21</v>
      </c>
      <c r="R128" s="71">
        <v>8</v>
      </c>
      <c r="S128" s="71">
        <v>30</v>
      </c>
      <c r="T128" s="71">
        <v>20</v>
      </c>
      <c r="U128" s="71">
        <v>25</v>
      </c>
      <c r="V128" s="71">
        <v>17</v>
      </c>
      <c r="W128" s="149">
        <v>119</v>
      </c>
      <c r="X128" s="149">
        <v>65</v>
      </c>
      <c r="Y128" s="212" t="s">
        <v>161</v>
      </c>
      <c r="Z128" s="44" t="s">
        <v>90</v>
      </c>
      <c r="AA128" s="31">
        <v>15</v>
      </c>
      <c r="AB128" s="31">
        <v>15</v>
      </c>
      <c r="AC128" s="31">
        <v>14</v>
      </c>
      <c r="AD128" s="31">
        <v>14</v>
      </c>
      <c r="AE128" s="149">
        <v>58</v>
      </c>
      <c r="AF128" s="125">
        <v>56</v>
      </c>
      <c r="AG128" s="71">
        <v>52</v>
      </c>
      <c r="AH128" s="71">
        <v>9</v>
      </c>
      <c r="AI128" s="71">
        <v>5</v>
      </c>
      <c r="AJ128" s="71">
        <v>12</v>
      </c>
      <c r="AK128" s="212" t="s">
        <v>161</v>
      </c>
      <c r="AL128" s="44" t="s">
        <v>90</v>
      </c>
      <c r="AM128" s="71">
        <v>1</v>
      </c>
      <c r="AN128" s="71">
        <v>469</v>
      </c>
      <c r="AO128" s="71">
        <v>80</v>
      </c>
      <c r="AP128" s="71">
        <v>38</v>
      </c>
      <c r="AQ128" s="71">
        <v>109</v>
      </c>
      <c r="AR128" s="71">
        <v>12</v>
      </c>
      <c r="AS128" s="71">
        <v>101</v>
      </c>
      <c r="AT128" s="71">
        <v>48</v>
      </c>
      <c r="AU128" s="71">
        <v>48</v>
      </c>
      <c r="AV128" s="212" t="s">
        <v>161</v>
      </c>
      <c r="AW128" s="44" t="s">
        <v>90</v>
      </c>
      <c r="AX128" s="149">
        <v>83</v>
      </c>
      <c r="AY128" s="71">
        <v>45</v>
      </c>
      <c r="AZ128" s="71">
        <v>5</v>
      </c>
      <c r="BA128" s="152">
        <v>10</v>
      </c>
      <c r="BB128" s="32">
        <v>6</v>
      </c>
      <c r="BC128" s="149">
        <v>93</v>
      </c>
      <c r="BD128" s="149">
        <v>51</v>
      </c>
      <c r="BE128" s="212" t="s">
        <v>161</v>
      </c>
      <c r="BF128" s="44" t="s">
        <v>90</v>
      </c>
      <c r="BG128" s="71">
        <v>62</v>
      </c>
      <c r="BH128" s="71">
        <v>111</v>
      </c>
      <c r="BI128" s="71">
        <v>92</v>
      </c>
      <c r="BJ128" s="71">
        <v>147</v>
      </c>
      <c r="BK128" s="71">
        <v>128</v>
      </c>
      <c r="BL128" s="71">
        <v>114</v>
      </c>
      <c r="BM128" s="71">
        <v>68</v>
      </c>
      <c r="BN128" s="71">
        <v>113</v>
      </c>
      <c r="BO128" s="71">
        <v>84</v>
      </c>
      <c r="BP128" s="71">
        <v>4</v>
      </c>
      <c r="BQ128" s="71">
        <v>0</v>
      </c>
      <c r="BR128" s="71">
        <v>0</v>
      </c>
      <c r="BS128" s="71">
        <v>51</v>
      </c>
      <c r="BT128" s="71">
        <v>8</v>
      </c>
      <c r="BV128" s="80" t="s">
        <v>161</v>
      </c>
      <c r="BW128" s="80" t="s">
        <v>2385</v>
      </c>
      <c r="BX128" s="78">
        <v>1876</v>
      </c>
    </row>
    <row r="129" spans="1:76">
      <c r="A129" s="212"/>
      <c r="B129" s="44" t="s">
        <v>91</v>
      </c>
      <c r="C129" s="71">
        <v>252</v>
      </c>
      <c r="D129" s="71">
        <v>124</v>
      </c>
      <c r="E129" s="71">
        <v>173</v>
      </c>
      <c r="F129" s="71">
        <v>91</v>
      </c>
      <c r="G129" s="71">
        <v>147</v>
      </c>
      <c r="H129" s="71">
        <v>76</v>
      </c>
      <c r="I129" s="71">
        <v>235</v>
      </c>
      <c r="J129" s="71">
        <v>134</v>
      </c>
      <c r="K129" s="149">
        <v>807</v>
      </c>
      <c r="L129" s="149">
        <v>425</v>
      </c>
      <c r="M129" s="212"/>
      <c r="N129" s="44" t="s">
        <v>91</v>
      </c>
      <c r="O129" s="71">
        <v>7</v>
      </c>
      <c r="P129" s="71">
        <v>2</v>
      </c>
      <c r="Q129" s="71">
        <v>1</v>
      </c>
      <c r="R129" s="71">
        <v>0</v>
      </c>
      <c r="S129" s="71">
        <v>3</v>
      </c>
      <c r="T129" s="71">
        <v>0</v>
      </c>
      <c r="U129" s="71">
        <v>28</v>
      </c>
      <c r="V129" s="71">
        <v>12</v>
      </c>
      <c r="W129" s="149">
        <v>39</v>
      </c>
      <c r="X129" s="149">
        <v>14</v>
      </c>
      <c r="Y129" s="212"/>
      <c r="Z129" s="44" t="s">
        <v>91</v>
      </c>
      <c r="AA129" s="31">
        <v>6</v>
      </c>
      <c r="AB129" s="31">
        <v>5</v>
      </c>
      <c r="AC129" s="31">
        <v>5</v>
      </c>
      <c r="AD129" s="31">
        <v>6</v>
      </c>
      <c r="AE129" s="149">
        <v>22</v>
      </c>
      <c r="AF129" s="125">
        <v>22</v>
      </c>
      <c r="AG129" s="71">
        <v>18</v>
      </c>
      <c r="AH129" s="71">
        <v>18</v>
      </c>
      <c r="AI129" s="71">
        <v>0</v>
      </c>
      <c r="AJ129" s="71">
        <v>5</v>
      </c>
      <c r="AK129" s="212"/>
      <c r="AL129" s="44" t="s">
        <v>91</v>
      </c>
      <c r="AM129" s="71">
        <v>0</v>
      </c>
      <c r="AN129" s="71">
        <v>213</v>
      </c>
      <c r="AO129" s="71">
        <v>70</v>
      </c>
      <c r="AP129" s="71">
        <v>49</v>
      </c>
      <c r="AQ129" s="71">
        <v>6</v>
      </c>
      <c r="AR129" s="71">
        <v>2</v>
      </c>
      <c r="AS129" s="71">
        <v>28</v>
      </c>
      <c r="AT129" s="71">
        <v>12</v>
      </c>
      <c r="AU129" s="71">
        <v>12</v>
      </c>
      <c r="AV129" s="212"/>
      <c r="AW129" s="44" t="s">
        <v>91</v>
      </c>
      <c r="AX129" s="149">
        <v>43</v>
      </c>
      <c r="AY129" s="71">
        <v>20</v>
      </c>
      <c r="AZ129" s="71">
        <v>9</v>
      </c>
      <c r="BA129" s="152">
        <v>14</v>
      </c>
      <c r="BB129" s="32">
        <v>9</v>
      </c>
      <c r="BC129" s="149">
        <v>57</v>
      </c>
      <c r="BD129" s="149">
        <v>29</v>
      </c>
      <c r="BE129" s="212"/>
      <c r="BF129" s="44" t="s">
        <v>91</v>
      </c>
      <c r="BG129" s="71">
        <v>10</v>
      </c>
      <c r="BH129" s="71">
        <v>14</v>
      </c>
      <c r="BI129" s="71">
        <v>63</v>
      </c>
      <c r="BJ129" s="71">
        <v>9</v>
      </c>
      <c r="BK129" s="71">
        <v>14</v>
      </c>
      <c r="BL129" s="71">
        <v>37</v>
      </c>
      <c r="BM129" s="71">
        <v>36</v>
      </c>
      <c r="BN129" s="71">
        <v>29</v>
      </c>
      <c r="BO129" s="71">
        <v>45</v>
      </c>
      <c r="BP129" s="71">
        <v>0</v>
      </c>
      <c r="BQ129" s="71">
        <v>0</v>
      </c>
      <c r="BR129" s="71">
        <v>50</v>
      </c>
      <c r="BS129" s="71">
        <v>0</v>
      </c>
      <c r="BT129" s="71">
        <v>0</v>
      </c>
      <c r="BV129" s="80" t="s">
        <v>161</v>
      </c>
      <c r="BW129" s="80" t="s">
        <v>2386</v>
      </c>
      <c r="BX129" s="78">
        <v>862</v>
      </c>
    </row>
    <row r="130" spans="1:76">
      <c r="A130" s="212"/>
      <c r="B130" s="66" t="s">
        <v>73</v>
      </c>
      <c r="C130" s="68">
        <v>718</v>
      </c>
      <c r="D130" s="68">
        <v>367</v>
      </c>
      <c r="E130" s="68">
        <v>507</v>
      </c>
      <c r="F130" s="68">
        <v>272</v>
      </c>
      <c r="G130" s="68">
        <v>410</v>
      </c>
      <c r="H130" s="68">
        <v>212</v>
      </c>
      <c r="I130" s="68">
        <v>514</v>
      </c>
      <c r="J130" s="68">
        <v>270</v>
      </c>
      <c r="K130" s="68">
        <v>2149</v>
      </c>
      <c r="L130" s="68">
        <v>1121</v>
      </c>
      <c r="M130" s="212"/>
      <c r="N130" s="66" t="s">
        <v>73</v>
      </c>
      <c r="O130" s="68">
        <v>50</v>
      </c>
      <c r="P130" s="68">
        <v>22</v>
      </c>
      <c r="Q130" s="68">
        <v>22</v>
      </c>
      <c r="R130" s="68">
        <v>8</v>
      </c>
      <c r="S130" s="68">
        <v>33</v>
      </c>
      <c r="T130" s="68">
        <v>20</v>
      </c>
      <c r="U130" s="68">
        <v>53</v>
      </c>
      <c r="V130" s="68">
        <v>29</v>
      </c>
      <c r="W130" s="68">
        <v>158</v>
      </c>
      <c r="X130" s="68">
        <v>79</v>
      </c>
      <c r="Y130" s="212"/>
      <c r="Z130" s="66" t="s">
        <v>73</v>
      </c>
      <c r="AA130" s="68">
        <v>21</v>
      </c>
      <c r="AB130" s="68">
        <v>20</v>
      </c>
      <c r="AC130" s="68">
        <v>19</v>
      </c>
      <c r="AD130" s="68">
        <v>20</v>
      </c>
      <c r="AE130" s="68">
        <v>80</v>
      </c>
      <c r="AF130" s="68">
        <v>78</v>
      </c>
      <c r="AG130" s="68">
        <v>70</v>
      </c>
      <c r="AH130" s="68">
        <v>27</v>
      </c>
      <c r="AI130" s="68">
        <v>5</v>
      </c>
      <c r="AJ130" s="68">
        <v>17</v>
      </c>
      <c r="AK130" s="212"/>
      <c r="AL130" s="66" t="s">
        <v>73</v>
      </c>
      <c r="AM130" s="68">
        <v>1</v>
      </c>
      <c r="AN130" s="68">
        <v>682</v>
      </c>
      <c r="AO130" s="68">
        <v>150</v>
      </c>
      <c r="AP130" s="68">
        <v>87</v>
      </c>
      <c r="AQ130" s="68">
        <v>115</v>
      </c>
      <c r="AR130" s="68">
        <v>14</v>
      </c>
      <c r="AS130" s="68">
        <v>129</v>
      </c>
      <c r="AT130" s="68">
        <v>60</v>
      </c>
      <c r="AU130" s="68">
        <v>60</v>
      </c>
      <c r="AV130" s="212"/>
      <c r="AW130" s="66" t="s">
        <v>73</v>
      </c>
      <c r="AX130" s="68">
        <v>126</v>
      </c>
      <c r="AY130" s="68">
        <v>65</v>
      </c>
      <c r="AZ130" s="68">
        <v>14</v>
      </c>
      <c r="BA130" s="68">
        <v>24</v>
      </c>
      <c r="BB130" s="68">
        <v>15</v>
      </c>
      <c r="BC130" s="68">
        <v>150</v>
      </c>
      <c r="BD130" s="68">
        <v>80</v>
      </c>
      <c r="BE130" s="212"/>
      <c r="BF130" s="66" t="s">
        <v>73</v>
      </c>
      <c r="BG130" s="68">
        <v>72</v>
      </c>
      <c r="BH130" s="68">
        <v>125</v>
      </c>
      <c r="BI130" s="68">
        <v>155</v>
      </c>
      <c r="BJ130" s="68">
        <v>156</v>
      </c>
      <c r="BK130" s="68">
        <v>142</v>
      </c>
      <c r="BL130" s="68">
        <v>151</v>
      </c>
      <c r="BM130" s="68">
        <v>104</v>
      </c>
      <c r="BN130" s="68">
        <v>142</v>
      </c>
      <c r="BO130" s="68">
        <v>129</v>
      </c>
      <c r="BP130" s="68">
        <v>4</v>
      </c>
      <c r="BQ130" s="68">
        <v>0</v>
      </c>
      <c r="BR130" s="68">
        <v>50</v>
      </c>
      <c r="BS130" s="68">
        <v>51</v>
      </c>
      <c r="BT130" s="68">
        <v>8</v>
      </c>
      <c r="BV130" s="80" t="s">
        <v>161</v>
      </c>
      <c r="BW130" s="80" t="s">
        <v>2387</v>
      </c>
      <c r="BX130" s="78">
        <v>2738</v>
      </c>
    </row>
    <row r="131" spans="1:76" ht="14.45" customHeight="1">
      <c r="A131" s="212" t="s">
        <v>162</v>
      </c>
      <c r="B131" s="44" t="s">
        <v>90</v>
      </c>
      <c r="C131" s="71">
        <v>9600</v>
      </c>
      <c r="D131" s="71">
        <v>4838</v>
      </c>
      <c r="E131" s="71">
        <v>8267</v>
      </c>
      <c r="F131" s="71">
        <v>4165</v>
      </c>
      <c r="G131" s="71">
        <v>7303</v>
      </c>
      <c r="H131" s="71">
        <v>3746</v>
      </c>
      <c r="I131" s="71">
        <v>8622</v>
      </c>
      <c r="J131" s="71">
        <v>4504</v>
      </c>
      <c r="K131" s="149">
        <v>33792</v>
      </c>
      <c r="L131" s="149">
        <v>17253</v>
      </c>
      <c r="M131" s="212" t="s">
        <v>162</v>
      </c>
      <c r="N131" s="44" t="s">
        <v>90</v>
      </c>
      <c r="O131" s="71">
        <v>443</v>
      </c>
      <c r="P131" s="71">
        <v>174</v>
      </c>
      <c r="Q131" s="71">
        <v>296</v>
      </c>
      <c r="R131" s="71">
        <v>123</v>
      </c>
      <c r="S131" s="71">
        <v>308</v>
      </c>
      <c r="T131" s="71">
        <v>143</v>
      </c>
      <c r="U131" s="71">
        <v>753</v>
      </c>
      <c r="V131" s="71">
        <v>378</v>
      </c>
      <c r="W131" s="149">
        <v>1800</v>
      </c>
      <c r="X131" s="149">
        <v>818</v>
      </c>
      <c r="Y131" s="212" t="s">
        <v>162</v>
      </c>
      <c r="Z131" s="44" t="s">
        <v>90</v>
      </c>
      <c r="AA131" s="31">
        <v>379</v>
      </c>
      <c r="AB131" s="31">
        <v>360</v>
      </c>
      <c r="AC131" s="31">
        <v>341</v>
      </c>
      <c r="AD131" s="31">
        <v>333</v>
      </c>
      <c r="AE131" s="149">
        <v>1413</v>
      </c>
      <c r="AF131" s="125">
        <v>1239</v>
      </c>
      <c r="AG131" s="71">
        <v>1229</v>
      </c>
      <c r="AH131" s="71">
        <v>1035</v>
      </c>
      <c r="AI131" s="71">
        <v>71</v>
      </c>
      <c r="AJ131" s="71">
        <v>294</v>
      </c>
      <c r="AK131" s="212" t="s">
        <v>162</v>
      </c>
      <c r="AL131" s="44" t="s">
        <v>90</v>
      </c>
      <c r="AM131" s="71">
        <v>1028</v>
      </c>
      <c r="AN131" s="71">
        <v>8683</v>
      </c>
      <c r="AO131" s="71">
        <v>4511</v>
      </c>
      <c r="AP131" s="71">
        <v>1836</v>
      </c>
      <c r="AQ131" s="71">
        <v>211</v>
      </c>
      <c r="AR131" s="71">
        <v>264</v>
      </c>
      <c r="AS131" s="71">
        <v>1291</v>
      </c>
      <c r="AT131" s="71">
        <v>1143</v>
      </c>
      <c r="AU131" s="71">
        <v>1083</v>
      </c>
      <c r="AV131" s="212" t="s">
        <v>162</v>
      </c>
      <c r="AW131" s="44" t="s">
        <v>90</v>
      </c>
      <c r="AX131" s="149">
        <v>2647</v>
      </c>
      <c r="AY131" s="71">
        <v>1429</v>
      </c>
      <c r="AZ131" s="71">
        <v>366</v>
      </c>
      <c r="BA131" s="152">
        <v>644</v>
      </c>
      <c r="BB131" s="32">
        <v>390</v>
      </c>
      <c r="BC131" s="149">
        <v>3291</v>
      </c>
      <c r="BD131" s="149">
        <v>1819</v>
      </c>
      <c r="BE131" s="212" t="s">
        <v>162</v>
      </c>
      <c r="BF131" s="44" t="s">
        <v>90</v>
      </c>
      <c r="BG131" s="71">
        <v>282</v>
      </c>
      <c r="BH131" s="71">
        <v>941</v>
      </c>
      <c r="BI131" s="71">
        <v>688</v>
      </c>
      <c r="BJ131" s="71">
        <v>330</v>
      </c>
      <c r="BK131" s="71">
        <v>237</v>
      </c>
      <c r="BL131" s="71">
        <v>625</v>
      </c>
      <c r="BM131" s="71">
        <v>288</v>
      </c>
      <c r="BN131" s="71">
        <v>137</v>
      </c>
      <c r="BO131" s="71">
        <v>412</v>
      </c>
      <c r="BP131" s="71">
        <v>21</v>
      </c>
      <c r="BQ131" s="71">
        <v>13</v>
      </c>
      <c r="BR131" s="71">
        <v>17</v>
      </c>
      <c r="BS131" s="71">
        <v>31</v>
      </c>
      <c r="BT131" s="71">
        <v>220</v>
      </c>
      <c r="BV131" s="80" t="s">
        <v>162</v>
      </c>
      <c r="BW131" s="80" t="s">
        <v>2388</v>
      </c>
      <c r="BX131" s="78">
        <v>40326</v>
      </c>
    </row>
    <row r="132" spans="1:76">
      <c r="A132" s="212"/>
      <c r="B132" s="44" t="s">
        <v>91</v>
      </c>
      <c r="C132" s="71">
        <v>0</v>
      </c>
      <c r="D132" s="71">
        <v>0</v>
      </c>
      <c r="E132" s="71">
        <v>0</v>
      </c>
      <c r="F132" s="71">
        <v>0</v>
      </c>
      <c r="G132" s="71">
        <v>0</v>
      </c>
      <c r="H132" s="71">
        <v>0</v>
      </c>
      <c r="I132" s="71">
        <v>0</v>
      </c>
      <c r="J132" s="71">
        <v>0</v>
      </c>
      <c r="K132" s="149">
        <v>0</v>
      </c>
      <c r="L132" s="149">
        <v>0</v>
      </c>
      <c r="M132" s="212"/>
      <c r="N132" s="44" t="s">
        <v>91</v>
      </c>
      <c r="O132" s="71">
        <v>0</v>
      </c>
      <c r="P132" s="71">
        <v>0</v>
      </c>
      <c r="Q132" s="71">
        <v>0</v>
      </c>
      <c r="R132" s="71">
        <v>0</v>
      </c>
      <c r="S132" s="71">
        <v>0</v>
      </c>
      <c r="T132" s="71">
        <v>0</v>
      </c>
      <c r="U132" s="71">
        <v>0</v>
      </c>
      <c r="V132" s="71">
        <v>0</v>
      </c>
      <c r="W132" s="149">
        <v>0</v>
      </c>
      <c r="X132" s="149">
        <v>0</v>
      </c>
      <c r="Y132" s="212"/>
      <c r="Z132" s="44" t="s">
        <v>91</v>
      </c>
      <c r="AA132" s="31">
        <v>0</v>
      </c>
      <c r="AB132" s="31">
        <v>0</v>
      </c>
      <c r="AC132" s="31">
        <v>0</v>
      </c>
      <c r="AD132" s="31">
        <v>0</v>
      </c>
      <c r="AE132" s="149">
        <v>0</v>
      </c>
      <c r="AF132" s="125">
        <v>0</v>
      </c>
      <c r="AG132" s="71">
        <v>0</v>
      </c>
      <c r="AH132" s="71">
        <v>0</v>
      </c>
      <c r="AI132" s="71">
        <v>0</v>
      </c>
      <c r="AJ132" s="71">
        <v>0</v>
      </c>
      <c r="AK132" s="212"/>
      <c r="AL132" s="44" t="s">
        <v>91</v>
      </c>
      <c r="AM132" s="71">
        <v>0</v>
      </c>
      <c r="AN132" s="71">
        <v>0</v>
      </c>
      <c r="AO132" s="71">
        <v>0</v>
      </c>
      <c r="AP132" s="71">
        <v>0</v>
      </c>
      <c r="AQ132" s="71">
        <v>0</v>
      </c>
      <c r="AR132" s="71">
        <v>0</v>
      </c>
      <c r="AS132" s="71">
        <v>0</v>
      </c>
      <c r="AT132" s="71">
        <v>0</v>
      </c>
      <c r="AU132" s="71">
        <v>0</v>
      </c>
      <c r="AV132" s="212"/>
      <c r="AW132" s="44" t="s">
        <v>91</v>
      </c>
      <c r="AX132" s="149">
        <v>0</v>
      </c>
      <c r="AY132" s="71">
        <v>0</v>
      </c>
      <c r="AZ132" s="71">
        <v>0</v>
      </c>
      <c r="BA132" s="152">
        <v>0</v>
      </c>
      <c r="BB132" s="32">
        <v>0</v>
      </c>
      <c r="BC132" s="149">
        <v>0</v>
      </c>
      <c r="BD132" s="149">
        <v>0</v>
      </c>
      <c r="BE132" s="212"/>
      <c r="BF132" s="44" t="s">
        <v>91</v>
      </c>
      <c r="BG132" s="71">
        <v>0</v>
      </c>
      <c r="BH132" s="71">
        <v>0</v>
      </c>
      <c r="BI132" s="71">
        <v>0</v>
      </c>
      <c r="BJ132" s="71">
        <v>0</v>
      </c>
      <c r="BK132" s="71">
        <v>0</v>
      </c>
      <c r="BL132" s="71">
        <v>0</v>
      </c>
      <c r="BM132" s="71">
        <v>0</v>
      </c>
      <c r="BN132" s="71">
        <v>0</v>
      </c>
      <c r="BO132" s="71">
        <v>0</v>
      </c>
      <c r="BP132" s="71">
        <v>0</v>
      </c>
      <c r="BQ132" s="71">
        <v>0</v>
      </c>
      <c r="BR132" s="71">
        <v>0</v>
      </c>
      <c r="BS132" s="71">
        <v>0</v>
      </c>
      <c r="BT132" s="71">
        <v>0</v>
      </c>
      <c r="BV132" s="80" t="s">
        <v>162</v>
      </c>
      <c r="BW132" s="80" t="s">
        <v>2389</v>
      </c>
      <c r="BX132" s="78">
        <v>0</v>
      </c>
    </row>
    <row r="133" spans="1:76">
      <c r="A133" s="212"/>
      <c r="B133" s="66" t="s">
        <v>73</v>
      </c>
      <c r="C133" s="68">
        <v>9600</v>
      </c>
      <c r="D133" s="68">
        <v>4838</v>
      </c>
      <c r="E133" s="68">
        <v>8267</v>
      </c>
      <c r="F133" s="68">
        <v>4165</v>
      </c>
      <c r="G133" s="68">
        <v>7303</v>
      </c>
      <c r="H133" s="68">
        <v>3746</v>
      </c>
      <c r="I133" s="68">
        <v>8622</v>
      </c>
      <c r="J133" s="68">
        <v>4504</v>
      </c>
      <c r="K133" s="68">
        <v>33792</v>
      </c>
      <c r="L133" s="68">
        <v>17253</v>
      </c>
      <c r="M133" s="212"/>
      <c r="N133" s="66" t="s">
        <v>73</v>
      </c>
      <c r="O133" s="68">
        <v>443</v>
      </c>
      <c r="P133" s="68">
        <v>174</v>
      </c>
      <c r="Q133" s="68">
        <v>296</v>
      </c>
      <c r="R133" s="68">
        <v>123</v>
      </c>
      <c r="S133" s="68">
        <v>308</v>
      </c>
      <c r="T133" s="68">
        <v>143</v>
      </c>
      <c r="U133" s="68">
        <v>753</v>
      </c>
      <c r="V133" s="68">
        <v>378</v>
      </c>
      <c r="W133" s="68">
        <v>1800</v>
      </c>
      <c r="X133" s="68">
        <v>818</v>
      </c>
      <c r="Y133" s="212"/>
      <c r="Z133" s="66" t="s">
        <v>73</v>
      </c>
      <c r="AA133" s="68">
        <v>379</v>
      </c>
      <c r="AB133" s="68">
        <v>360</v>
      </c>
      <c r="AC133" s="68">
        <v>341</v>
      </c>
      <c r="AD133" s="68">
        <v>333</v>
      </c>
      <c r="AE133" s="68">
        <v>1413</v>
      </c>
      <c r="AF133" s="68">
        <v>1239</v>
      </c>
      <c r="AG133" s="68">
        <v>1229</v>
      </c>
      <c r="AH133" s="68">
        <v>1035</v>
      </c>
      <c r="AI133" s="68">
        <v>71</v>
      </c>
      <c r="AJ133" s="68">
        <v>294</v>
      </c>
      <c r="AK133" s="212"/>
      <c r="AL133" s="66" t="s">
        <v>73</v>
      </c>
      <c r="AM133" s="68">
        <v>1028</v>
      </c>
      <c r="AN133" s="68">
        <v>8683</v>
      </c>
      <c r="AO133" s="68">
        <v>4511</v>
      </c>
      <c r="AP133" s="68">
        <v>1836</v>
      </c>
      <c r="AQ133" s="68">
        <v>211</v>
      </c>
      <c r="AR133" s="68">
        <v>264</v>
      </c>
      <c r="AS133" s="68">
        <v>1291</v>
      </c>
      <c r="AT133" s="68">
        <v>1143</v>
      </c>
      <c r="AU133" s="68">
        <v>1083</v>
      </c>
      <c r="AV133" s="212"/>
      <c r="AW133" s="66" t="s">
        <v>73</v>
      </c>
      <c r="AX133" s="68">
        <v>2647</v>
      </c>
      <c r="AY133" s="68">
        <v>1429</v>
      </c>
      <c r="AZ133" s="68">
        <v>366</v>
      </c>
      <c r="BA133" s="68">
        <v>644</v>
      </c>
      <c r="BB133" s="68">
        <v>390</v>
      </c>
      <c r="BC133" s="68">
        <v>3291</v>
      </c>
      <c r="BD133" s="68">
        <v>1819</v>
      </c>
      <c r="BE133" s="212"/>
      <c r="BF133" s="66" t="s">
        <v>73</v>
      </c>
      <c r="BG133" s="68">
        <v>282</v>
      </c>
      <c r="BH133" s="68">
        <v>941</v>
      </c>
      <c r="BI133" s="68">
        <v>688</v>
      </c>
      <c r="BJ133" s="68">
        <v>330</v>
      </c>
      <c r="BK133" s="68">
        <v>237</v>
      </c>
      <c r="BL133" s="68">
        <v>625</v>
      </c>
      <c r="BM133" s="68">
        <v>288</v>
      </c>
      <c r="BN133" s="68">
        <v>137</v>
      </c>
      <c r="BO133" s="68">
        <v>412</v>
      </c>
      <c r="BP133" s="68">
        <v>21</v>
      </c>
      <c r="BQ133" s="68">
        <v>13</v>
      </c>
      <c r="BR133" s="68">
        <v>17</v>
      </c>
      <c r="BS133" s="68">
        <v>31</v>
      </c>
      <c r="BT133" s="68">
        <v>220</v>
      </c>
      <c r="BV133" s="80" t="s">
        <v>162</v>
      </c>
      <c r="BW133" s="80" t="s">
        <v>2390</v>
      </c>
      <c r="BX133" s="78">
        <v>40326</v>
      </c>
    </row>
    <row r="134" spans="1:76" ht="14.45" customHeight="1">
      <c r="A134" s="212" t="s">
        <v>163</v>
      </c>
      <c r="B134" s="44" t="s">
        <v>90</v>
      </c>
      <c r="C134" s="71">
        <v>6094</v>
      </c>
      <c r="D134" s="71">
        <v>3014</v>
      </c>
      <c r="E134" s="71">
        <v>5424</v>
      </c>
      <c r="F134" s="71">
        <v>2732</v>
      </c>
      <c r="G134" s="71">
        <v>4784</v>
      </c>
      <c r="H134" s="71">
        <v>2484</v>
      </c>
      <c r="I134" s="71">
        <v>5161</v>
      </c>
      <c r="J134" s="71">
        <v>2769</v>
      </c>
      <c r="K134" s="149">
        <v>21463</v>
      </c>
      <c r="L134" s="149">
        <v>10999</v>
      </c>
      <c r="M134" s="212" t="s">
        <v>163</v>
      </c>
      <c r="N134" s="44" t="s">
        <v>90</v>
      </c>
      <c r="O134" s="71">
        <v>604</v>
      </c>
      <c r="P134" s="71">
        <v>238</v>
      </c>
      <c r="Q134" s="71">
        <v>303</v>
      </c>
      <c r="R134" s="71">
        <v>127</v>
      </c>
      <c r="S134" s="71">
        <v>336</v>
      </c>
      <c r="T134" s="71">
        <v>138</v>
      </c>
      <c r="U134" s="71">
        <v>468</v>
      </c>
      <c r="V134" s="71">
        <v>271</v>
      </c>
      <c r="W134" s="149">
        <v>1711</v>
      </c>
      <c r="X134" s="149">
        <v>774</v>
      </c>
      <c r="Y134" s="212" t="s">
        <v>163</v>
      </c>
      <c r="Z134" s="44" t="s">
        <v>90</v>
      </c>
      <c r="AA134" s="31">
        <v>223</v>
      </c>
      <c r="AB134" s="31">
        <v>218</v>
      </c>
      <c r="AC134" s="31">
        <v>203</v>
      </c>
      <c r="AD134" s="31">
        <v>211</v>
      </c>
      <c r="AE134" s="149">
        <v>855</v>
      </c>
      <c r="AF134" s="125">
        <v>865</v>
      </c>
      <c r="AG134" s="71">
        <v>858</v>
      </c>
      <c r="AH134" s="71">
        <v>607</v>
      </c>
      <c r="AI134" s="71">
        <v>52</v>
      </c>
      <c r="AJ134" s="71">
        <v>189</v>
      </c>
      <c r="AK134" s="212" t="s">
        <v>163</v>
      </c>
      <c r="AL134" s="44" t="s">
        <v>90</v>
      </c>
      <c r="AM134" s="71">
        <v>722</v>
      </c>
      <c r="AN134" s="71">
        <v>6538</v>
      </c>
      <c r="AO134" s="71">
        <v>2372</v>
      </c>
      <c r="AP134" s="71">
        <v>839</v>
      </c>
      <c r="AQ134" s="71">
        <v>95</v>
      </c>
      <c r="AR134" s="71">
        <v>207</v>
      </c>
      <c r="AS134" s="71">
        <v>884</v>
      </c>
      <c r="AT134" s="71">
        <v>872</v>
      </c>
      <c r="AU134" s="71">
        <v>852</v>
      </c>
      <c r="AV134" s="212" t="s">
        <v>163</v>
      </c>
      <c r="AW134" s="44" t="s">
        <v>90</v>
      </c>
      <c r="AX134" s="149">
        <v>1767</v>
      </c>
      <c r="AY134" s="71">
        <v>1021</v>
      </c>
      <c r="AZ134" s="71">
        <v>303</v>
      </c>
      <c r="BA134" s="152">
        <v>340</v>
      </c>
      <c r="BB134" s="32">
        <v>210</v>
      </c>
      <c r="BC134" s="149">
        <v>2107</v>
      </c>
      <c r="BD134" s="149">
        <v>1231</v>
      </c>
      <c r="BE134" s="212" t="s">
        <v>163</v>
      </c>
      <c r="BF134" s="44" t="s">
        <v>90</v>
      </c>
      <c r="BG134" s="71">
        <v>620</v>
      </c>
      <c r="BH134" s="71">
        <v>2762</v>
      </c>
      <c r="BI134" s="71">
        <v>1708</v>
      </c>
      <c r="BJ134" s="71">
        <v>630</v>
      </c>
      <c r="BK134" s="71">
        <v>427</v>
      </c>
      <c r="BL134" s="71">
        <v>1182</v>
      </c>
      <c r="BM134" s="71">
        <v>951</v>
      </c>
      <c r="BN134" s="71">
        <v>412</v>
      </c>
      <c r="BO134" s="71">
        <v>1277</v>
      </c>
      <c r="BP134" s="71">
        <v>93</v>
      </c>
      <c r="BQ134" s="71">
        <v>64</v>
      </c>
      <c r="BR134" s="71">
        <v>168</v>
      </c>
      <c r="BS134" s="71">
        <v>96</v>
      </c>
      <c r="BT134" s="71">
        <v>2142</v>
      </c>
      <c r="BV134" s="80" t="s">
        <v>163</v>
      </c>
      <c r="BW134" s="80" t="s">
        <v>2391</v>
      </c>
      <c r="BX134" s="78">
        <v>24745</v>
      </c>
    </row>
    <row r="135" spans="1:76">
      <c r="A135" s="212"/>
      <c r="B135" s="44" t="s">
        <v>91</v>
      </c>
      <c r="C135" s="71">
        <v>0</v>
      </c>
      <c r="D135" s="71">
        <v>0</v>
      </c>
      <c r="E135" s="71">
        <v>0</v>
      </c>
      <c r="F135" s="71">
        <v>0</v>
      </c>
      <c r="G135" s="71">
        <v>0</v>
      </c>
      <c r="H135" s="71">
        <v>0</v>
      </c>
      <c r="I135" s="71">
        <v>0</v>
      </c>
      <c r="J135" s="71">
        <v>0</v>
      </c>
      <c r="K135" s="149">
        <v>0</v>
      </c>
      <c r="L135" s="149">
        <v>0</v>
      </c>
      <c r="M135" s="212"/>
      <c r="N135" s="44" t="s">
        <v>91</v>
      </c>
      <c r="O135" s="71">
        <v>0</v>
      </c>
      <c r="P135" s="71">
        <v>0</v>
      </c>
      <c r="Q135" s="71">
        <v>0</v>
      </c>
      <c r="R135" s="71">
        <v>0</v>
      </c>
      <c r="S135" s="71">
        <v>0</v>
      </c>
      <c r="T135" s="71">
        <v>0</v>
      </c>
      <c r="U135" s="71">
        <v>0</v>
      </c>
      <c r="V135" s="71">
        <v>0</v>
      </c>
      <c r="W135" s="149">
        <v>0</v>
      </c>
      <c r="X135" s="149">
        <v>0</v>
      </c>
      <c r="Y135" s="212"/>
      <c r="Z135" s="44" t="s">
        <v>91</v>
      </c>
      <c r="AA135" s="31">
        <v>0</v>
      </c>
      <c r="AB135" s="31">
        <v>0</v>
      </c>
      <c r="AC135" s="31">
        <v>0</v>
      </c>
      <c r="AD135" s="31">
        <v>0</v>
      </c>
      <c r="AE135" s="149">
        <v>0</v>
      </c>
      <c r="AF135" s="125">
        <v>0</v>
      </c>
      <c r="AG135" s="71">
        <v>0</v>
      </c>
      <c r="AH135" s="71">
        <v>0</v>
      </c>
      <c r="AI135" s="71">
        <v>0</v>
      </c>
      <c r="AJ135" s="71">
        <v>0</v>
      </c>
      <c r="AK135" s="212"/>
      <c r="AL135" s="44" t="s">
        <v>91</v>
      </c>
      <c r="AM135" s="71">
        <v>0</v>
      </c>
      <c r="AN135" s="71">
        <v>0</v>
      </c>
      <c r="AO135" s="71">
        <v>0</v>
      </c>
      <c r="AP135" s="71">
        <v>0</v>
      </c>
      <c r="AQ135" s="71">
        <v>0</v>
      </c>
      <c r="AR135" s="71">
        <v>0</v>
      </c>
      <c r="AS135" s="71">
        <v>0</v>
      </c>
      <c r="AT135" s="71">
        <v>0</v>
      </c>
      <c r="AU135" s="71">
        <v>0</v>
      </c>
      <c r="AV135" s="212"/>
      <c r="AW135" s="44" t="s">
        <v>91</v>
      </c>
      <c r="AX135" s="149">
        <v>0</v>
      </c>
      <c r="AY135" s="71">
        <v>0</v>
      </c>
      <c r="AZ135" s="71">
        <v>0</v>
      </c>
      <c r="BA135" s="152">
        <v>0</v>
      </c>
      <c r="BB135" s="32">
        <v>0</v>
      </c>
      <c r="BC135" s="149">
        <v>0</v>
      </c>
      <c r="BD135" s="149">
        <v>0</v>
      </c>
      <c r="BE135" s="212"/>
      <c r="BF135" s="44" t="s">
        <v>91</v>
      </c>
      <c r="BG135" s="71">
        <v>0</v>
      </c>
      <c r="BH135" s="71">
        <v>0</v>
      </c>
      <c r="BI135" s="71">
        <v>0</v>
      </c>
      <c r="BJ135" s="71">
        <v>0</v>
      </c>
      <c r="BK135" s="71">
        <v>0</v>
      </c>
      <c r="BL135" s="71">
        <v>0</v>
      </c>
      <c r="BM135" s="71">
        <v>0</v>
      </c>
      <c r="BN135" s="71">
        <v>0</v>
      </c>
      <c r="BO135" s="71">
        <v>0</v>
      </c>
      <c r="BP135" s="71">
        <v>0</v>
      </c>
      <c r="BQ135" s="71">
        <v>0</v>
      </c>
      <c r="BR135" s="71">
        <v>0</v>
      </c>
      <c r="BS135" s="71">
        <v>0</v>
      </c>
      <c r="BT135" s="71">
        <v>0</v>
      </c>
      <c r="BV135" s="80" t="s">
        <v>163</v>
      </c>
      <c r="BW135" s="80" t="s">
        <v>2392</v>
      </c>
      <c r="BX135" s="78">
        <v>0</v>
      </c>
    </row>
    <row r="136" spans="1:76">
      <c r="A136" s="212"/>
      <c r="B136" s="66" t="s">
        <v>73</v>
      </c>
      <c r="C136" s="68">
        <v>6094</v>
      </c>
      <c r="D136" s="68">
        <v>3014</v>
      </c>
      <c r="E136" s="68">
        <v>5424</v>
      </c>
      <c r="F136" s="68">
        <v>2732</v>
      </c>
      <c r="G136" s="68">
        <v>4784</v>
      </c>
      <c r="H136" s="68">
        <v>2484</v>
      </c>
      <c r="I136" s="68">
        <v>5161</v>
      </c>
      <c r="J136" s="68">
        <v>2769</v>
      </c>
      <c r="K136" s="68">
        <v>21463</v>
      </c>
      <c r="L136" s="68">
        <v>10999</v>
      </c>
      <c r="M136" s="212"/>
      <c r="N136" s="66" t="s">
        <v>73</v>
      </c>
      <c r="O136" s="68">
        <v>604</v>
      </c>
      <c r="P136" s="68">
        <v>238</v>
      </c>
      <c r="Q136" s="68">
        <v>303</v>
      </c>
      <c r="R136" s="68">
        <v>127</v>
      </c>
      <c r="S136" s="68">
        <v>336</v>
      </c>
      <c r="T136" s="68">
        <v>138</v>
      </c>
      <c r="U136" s="68">
        <v>468</v>
      </c>
      <c r="V136" s="68">
        <v>271</v>
      </c>
      <c r="W136" s="68">
        <v>1711</v>
      </c>
      <c r="X136" s="68">
        <v>774</v>
      </c>
      <c r="Y136" s="212"/>
      <c r="Z136" s="66" t="s">
        <v>73</v>
      </c>
      <c r="AA136" s="68">
        <v>223</v>
      </c>
      <c r="AB136" s="68">
        <v>218</v>
      </c>
      <c r="AC136" s="68">
        <v>203</v>
      </c>
      <c r="AD136" s="68">
        <v>211</v>
      </c>
      <c r="AE136" s="68">
        <v>855</v>
      </c>
      <c r="AF136" s="68">
        <v>865</v>
      </c>
      <c r="AG136" s="68">
        <v>858</v>
      </c>
      <c r="AH136" s="68">
        <v>607</v>
      </c>
      <c r="AI136" s="68">
        <v>52</v>
      </c>
      <c r="AJ136" s="68">
        <v>189</v>
      </c>
      <c r="AK136" s="212"/>
      <c r="AL136" s="66" t="s">
        <v>73</v>
      </c>
      <c r="AM136" s="68">
        <v>722</v>
      </c>
      <c r="AN136" s="68">
        <v>6538</v>
      </c>
      <c r="AO136" s="68">
        <v>2372</v>
      </c>
      <c r="AP136" s="68">
        <v>839</v>
      </c>
      <c r="AQ136" s="68">
        <v>95</v>
      </c>
      <c r="AR136" s="68">
        <v>207</v>
      </c>
      <c r="AS136" s="68">
        <v>884</v>
      </c>
      <c r="AT136" s="68">
        <v>872</v>
      </c>
      <c r="AU136" s="68">
        <v>852</v>
      </c>
      <c r="AV136" s="212"/>
      <c r="AW136" s="66" t="s">
        <v>73</v>
      </c>
      <c r="AX136" s="68">
        <v>1767</v>
      </c>
      <c r="AY136" s="68">
        <v>1021</v>
      </c>
      <c r="AZ136" s="68">
        <v>303</v>
      </c>
      <c r="BA136" s="68">
        <v>340</v>
      </c>
      <c r="BB136" s="68">
        <v>210</v>
      </c>
      <c r="BC136" s="68">
        <v>2107</v>
      </c>
      <c r="BD136" s="68">
        <v>1231</v>
      </c>
      <c r="BE136" s="212"/>
      <c r="BF136" s="66" t="s">
        <v>73</v>
      </c>
      <c r="BG136" s="68">
        <v>620</v>
      </c>
      <c r="BH136" s="68">
        <v>2762</v>
      </c>
      <c r="BI136" s="68">
        <v>1708</v>
      </c>
      <c r="BJ136" s="68">
        <v>630</v>
      </c>
      <c r="BK136" s="68">
        <v>427</v>
      </c>
      <c r="BL136" s="68">
        <v>1182</v>
      </c>
      <c r="BM136" s="68">
        <v>951</v>
      </c>
      <c r="BN136" s="68">
        <v>412</v>
      </c>
      <c r="BO136" s="68">
        <v>1277</v>
      </c>
      <c r="BP136" s="68">
        <v>93</v>
      </c>
      <c r="BQ136" s="68">
        <v>64</v>
      </c>
      <c r="BR136" s="68">
        <v>168</v>
      </c>
      <c r="BS136" s="68">
        <v>96</v>
      </c>
      <c r="BT136" s="68">
        <v>2142</v>
      </c>
      <c r="BV136" s="80" t="s">
        <v>163</v>
      </c>
      <c r="BW136" s="80" t="s">
        <v>2393</v>
      </c>
      <c r="BX136" s="78">
        <v>24745</v>
      </c>
    </row>
    <row r="137" spans="1:76" ht="14.45" customHeight="1">
      <c r="A137" s="212" t="s">
        <v>164</v>
      </c>
      <c r="B137" s="44" t="s">
        <v>90</v>
      </c>
      <c r="C137" s="71">
        <v>0</v>
      </c>
      <c r="D137" s="71">
        <v>0</v>
      </c>
      <c r="E137" s="71">
        <v>0</v>
      </c>
      <c r="F137" s="71">
        <v>0</v>
      </c>
      <c r="G137" s="71">
        <v>0</v>
      </c>
      <c r="H137" s="71">
        <v>0</v>
      </c>
      <c r="I137" s="71">
        <v>0</v>
      </c>
      <c r="J137" s="71">
        <v>0</v>
      </c>
      <c r="K137" s="149">
        <v>0</v>
      </c>
      <c r="L137" s="149">
        <v>0</v>
      </c>
      <c r="M137" s="212" t="s">
        <v>164</v>
      </c>
      <c r="N137" s="44" t="s">
        <v>90</v>
      </c>
      <c r="O137" s="71">
        <v>0</v>
      </c>
      <c r="P137" s="71">
        <v>0</v>
      </c>
      <c r="Q137" s="71">
        <v>0</v>
      </c>
      <c r="R137" s="71">
        <v>0</v>
      </c>
      <c r="S137" s="71">
        <v>0</v>
      </c>
      <c r="T137" s="71">
        <v>0</v>
      </c>
      <c r="U137" s="71">
        <v>0</v>
      </c>
      <c r="V137" s="71">
        <v>0</v>
      </c>
      <c r="W137" s="149">
        <v>0</v>
      </c>
      <c r="X137" s="149">
        <v>0</v>
      </c>
      <c r="Y137" s="212" t="s">
        <v>164</v>
      </c>
      <c r="Z137" s="44" t="s">
        <v>90</v>
      </c>
      <c r="AA137" s="31">
        <v>0</v>
      </c>
      <c r="AB137" s="31">
        <v>0</v>
      </c>
      <c r="AC137" s="31">
        <v>0</v>
      </c>
      <c r="AD137" s="31">
        <v>0</v>
      </c>
      <c r="AE137" s="149">
        <v>0</v>
      </c>
      <c r="AF137" s="125">
        <v>0</v>
      </c>
      <c r="AG137" s="71">
        <v>0</v>
      </c>
      <c r="AH137" s="71">
        <v>0</v>
      </c>
      <c r="AI137" s="71">
        <v>0</v>
      </c>
      <c r="AJ137" s="71">
        <v>0</v>
      </c>
      <c r="AK137" s="212" t="s">
        <v>164</v>
      </c>
      <c r="AL137" s="44" t="s">
        <v>90</v>
      </c>
      <c r="AM137" s="71">
        <v>0</v>
      </c>
      <c r="AN137" s="71">
        <v>0</v>
      </c>
      <c r="AO137" s="71">
        <v>0</v>
      </c>
      <c r="AP137" s="71">
        <v>0</v>
      </c>
      <c r="AQ137" s="71">
        <v>0</v>
      </c>
      <c r="AR137" s="71">
        <v>0</v>
      </c>
      <c r="AS137" s="71">
        <v>0</v>
      </c>
      <c r="AT137" s="71">
        <v>0</v>
      </c>
      <c r="AU137" s="71">
        <v>0</v>
      </c>
      <c r="AV137" s="212" t="s">
        <v>164</v>
      </c>
      <c r="AW137" s="44" t="s">
        <v>90</v>
      </c>
      <c r="AX137" s="149">
        <v>0</v>
      </c>
      <c r="AY137" s="71">
        <v>0</v>
      </c>
      <c r="AZ137" s="71">
        <v>0</v>
      </c>
      <c r="BA137" s="152">
        <v>0</v>
      </c>
      <c r="BB137" s="32">
        <v>0</v>
      </c>
      <c r="BC137" s="149">
        <v>0</v>
      </c>
      <c r="BD137" s="149">
        <v>0</v>
      </c>
      <c r="BE137" s="212" t="s">
        <v>164</v>
      </c>
      <c r="BF137" s="44" t="s">
        <v>90</v>
      </c>
      <c r="BG137" s="71">
        <v>0</v>
      </c>
      <c r="BH137" s="71">
        <v>0</v>
      </c>
      <c r="BI137" s="71">
        <v>0</v>
      </c>
      <c r="BJ137" s="71">
        <v>0</v>
      </c>
      <c r="BK137" s="71">
        <v>0</v>
      </c>
      <c r="BL137" s="71">
        <v>0</v>
      </c>
      <c r="BM137" s="71">
        <v>0</v>
      </c>
      <c r="BN137" s="71">
        <v>0</v>
      </c>
      <c r="BO137" s="71">
        <v>0</v>
      </c>
      <c r="BP137" s="71">
        <v>0</v>
      </c>
      <c r="BQ137" s="71">
        <v>0</v>
      </c>
      <c r="BR137" s="71">
        <v>0</v>
      </c>
      <c r="BS137" s="71">
        <v>0</v>
      </c>
      <c r="BT137" s="71">
        <v>0</v>
      </c>
      <c r="BV137" s="80" t="s">
        <v>164</v>
      </c>
      <c r="BW137" s="80" t="s">
        <v>2394</v>
      </c>
      <c r="BX137" s="78">
        <v>0</v>
      </c>
    </row>
    <row r="138" spans="1:76">
      <c r="A138" s="212"/>
      <c r="B138" s="44" t="s">
        <v>91</v>
      </c>
      <c r="C138" s="71">
        <v>13152</v>
      </c>
      <c r="D138" s="71">
        <v>6560</v>
      </c>
      <c r="E138" s="71">
        <v>12235</v>
      </c>
      <c r="F138" s="71">
        <v>6176</v>
      </c>
      <c r="G138" s="71">
        <v>11041</v>
      </c>
      <c r="H138" s="71">
        <v>5716</v>
      </c>
      <c r="I138" s="71">
        <v>11979</v>
      </c>
      <c r="J138" s="71">
        <v>6202</v>
      </c>
      <c r="K138" s="149">
        <v>48407</v>
      </c>
      <c r="L138" s="149">
        <v>24654</v>
      </c>
      <c r="M138" s="212"/>
      <c r="N138" s="44" t="s">
        <v>91</v>
      </c>
      <c r="O138" s="71">
        <v>783</v>
      </c>
      <c r="P138" s="71">
        <v>298</v>
      </c>
      <c r="Q138" s="71">
        <v>477</v>
      </c>
      <c r="R138" s="71">
        <v>191</v>
      </c>
      <c r="S138" s="71">
        <v>458</v>
      </c>
      <c r="T138" s="71">
        <v>178</v>
      </c>
      <c r="U138" s="71">
        <v>870</v>
      </c>
      <c r="V138" s="71">
        <v>396</v>
      </c>
      <c r="W138" s="149">
        <v>2588</v>
      </c>
      <c r="X138" s="149">
        <v>1063</v>
      </c>
      <c r="Y138" s="212"/>
      <c r="Z138" s="44" t="s">
        <v>91</v>
      </c>
      <c r="AA138" s="31">
        <v>404</v>
      </c>
      <c r="AB138" s="31">
        <v>406</v>
      </c>
      <c r="AC138" s="31">
        <v>380</v>
      </c>
      <c r="AD138" s="31">
        <v>395</v>
      </c>
      <c r="AE138" s="149">
        <v>1585</v>
      </c>
      <c r="AF138" s="125">
        <v>1554</v>
      </c>
      <c r="AG138" s="71">
        <v>1539</v>
      </c>
      <c r="AH138" s="71">
        <v>1502</v>
      </c>
      <c r="AI138" s="71">
        <v>63</v>
      </c>
      <c r="AJ138" s="71">
        <v>319</v>
      </c>
      <c r="AK138" s="212"/>
      <c r="AL138" s="44" t="s">
        <v>91</v>
      </c>
      <c r="AM138" s="71">
        <v>2713</v>
      </c>
      <c r="AN138" s="71">
        <v>14304</v>
      </c>
      <c r="AO138" s="71">
        <v>6390</v>
      </c>
      <c r="AP138" s="71">
        <v>2382</v>
      </c>
      <c r="AQ138" s="71">
        <v>421</v>
      </c>
      <c r="AR138" s="71">
        <v>658</v>
      </c>
      <c r="AS138" s="71">
        <v>1653</v>
      </c>
      <c r="AT138" s="71">
        <v>1543</v>
      </c>
      <c r="AU138" s="71">
        <v>1508</v>
      </c>
      <c r="AV138" s="212"/>
      <c r="AW138" s="44" t="s">
        <v>91</v>
      </c>
      <c r="AX138" s="149">
        <v>3121</v>
      </c>
      <c r="AY138" s="71">
        <v>1761</v>
      </c>
      <c r="AZ138" s="71">
        <v>401</v>
      </c>
      <c r="BA138" s="152">
        <v>715</v>
      </c>
      <c r="BB138" s="32">
        <v>423</v>
      </c>
      <c r="BC138" s="149">
        <v>3836</v>
      </c>
      <c r="BD138" s="149">
        <v>2184</v>
      </c>
      <c r="BE138" s="212"/>
      <c r="BF138" s="44" t="s">
        <v>91</v>
      </c>
      <c r="BG138" s="71">
        <v>1077</v>
      </c>
      <c r="BH138" s="71">
        <v>1457</v>
      </c>
      <c r="BI138" s="71">
        <v>839</v>
      </c>
      <c r="BJ138" s="71">
        <v>621</v>
      </c>
      <c r="BK138" s="71">
        <v>680</v>
      </c>
      <c r="BL138" s="71">
        <v>1304</v>
      </c>
      <c r="BM138" s="71">
        <v>704</v>
      </c>
      <c r="BN138" s="71">
        <v>232</v>
      </c>
      <c r="BO138" s="71">
        <v>704</v>
      </c>
      <c r="BP138" s="71">
        <v>25</v>
      </c>
      <c r="BQ138" s="71">
        <v>11</v>
      </c>
      <c r="BR138" s="71">
        <v>36</v>
      </c>
      <c r="BS138" s="71">
        <v>4</v>
      </c>
      <c r="BT138" s="71">
        <v>92</v>
      </c>
      <c r="BV138" s="80" t="s">
        <v>164</v>
      </c>
      <c r="BW138" s="80" t="s">
        <v>2395</v>
      </c>
      <c r="BX138" s="78">
        <v>62124</v>
      </c>
    </row>
    <row r="139" spans="1:76">
      <c r="A139" s="212"/>
      <c r="B139" s="66" t="s">
        <v>73</v>
      </c>
      <c r="C139" s="68">
        <v>13152</v>
      </c>
      <c r="D139" s="68">
        <v>6560</v>
      </c>
      <c r="E139" s="68">
        <v>12235</v>
      </c>
      <c r="F139" s="68">
        <v>6176</v>
      </c>
      <c r="G139" s="68">
        <v>11041</v>
      </c>
      <c r="H139" s="68">
        <v>5716</v>
      </c>
      <c r="I139" s="68">
        <v>11979</v>
      </c>
      <c r="J139" s="68">
        <v>6202</v>
      </c>
      <c r="K139" s="68">
        <v>48407</v>
      </c>
      <c r="L139" s="68">
        <v>24654</v>
      </c>
      <c r="M139" s="212"/>
      <c r="N139" s="66" t="s">
        <v>73</v>
      </c>
      <c r="O139" s="68">
        <v>783</v>
      </c>
      <c r="P139" s="68">
        <v>298</v>
      </c>
      <c r="Q139" s="68">
        <v>477</v>
      </c>
      <c r="R139" s="68">
        <v>191</v>
      </c>
      <c r="S139" s="68">
        <v>458</v>
      </c>
      <c r="T139" s="68">
        <v>178</v>
      </c>
      <c r="U139" s="68">
        <v>870</v>
      </c>
      <c r="V139" s="68">
        <v>396</v>
      </c>
      <c r="W139" s="68">
        <v>2588</v>
      </c>
      <c r="X139" s="68">
        <v>1063</v>
      </c>
      <c r="Y139" s="212"/>
      <c r="Z139" s="66" t="s">
        <v>73</v>
      </c>
      <c r="AA139" s="68">
        <v>404</v>
      </c>
      <c r="AB139" s="68">
        <v>406</v>
      </c>
      <c r="AC139" s="68">
        <v>380</v>
      </c>
      <c r="AD139" s="68">
        <v>395</v>
      </c>
      <c r="AE139" s="68">
        <v>1585</v>
      </c>
      <c r="AF139" s="68">
        <v>1554</v>
      </c>
      <c r="AG139" s="68">
        <v>1539</v>
      </c>
      <c r="AH139" s="68">
        <v>1502</v>
      </c>
      <c r="AI139" s="68">
        <v>63</v>
      </c>
      <c r="AJ139" s="68">
        <v>319</v>
      </c>
      <c r="AK139" s="212"/>
      <c r="AL139" s="66" t="s">
        <v>73</v>
      </c>
      <c r="AM139" s="68">
        <v>2713</v>
      </c>
      <c r="AN139" s="68">
        <v>14304</v>
      </c>
      <c r="AO139" s="68">
        <v>6390</v>
      </c>
      <c r="AP139" s="68">
        <v>2382</v>
      </c>
      <c r="AQ139" s="68">
        <v>421</v>
      </c>
      <c r="AR139" s="68">
        <v>658</v>
      </c>
      <c r="AS139" s="68">
        <v>1653</v>
      </c>
      <c r="AT139" s="68">
        <v>1543</v>
      </c>
      <c r="AU139" s="68">
        <v>1508</v>
      </c>
      <c r="AV139" s="212"/>
      <c r="AW139" s="66" t="s">
        <v>73</v>
      </c>
      <c r="AX139" s="68">
        <v>3121</v>
      </c>
      <c r="AY139" s="68">
        <v>1761</v>
      </c>
      <c r="AZ139" s="68">
        <v>401</v>
      </c>
      <c r="BA139" s="68">
        <v>715</v>
      </c>
      <c r="BB139" s="68">
        <v>423</v>
      </c>
      <c r="BC139" s="68">
        <v>3836</v>
      </c>
      <c r="BD139" s="68">
        <v>2184</v>
      </c>
      <c r="BE139" s="212"/>
      <c r="BF139" s="66" t="s">
        <v>73</v>
      </c>
      <c r="BG139" s="68">
        <v>1077</v>
      </c>
      <c r="BH139" s="68">
        <v>1457</v>
      </c>
      <c r="BI139" s="68">
        <v>839</v>
      </c>
      <c r="BJ139" s="68">
        <v>621</v>
      </c>
      <c r="BK139" s="68">
        <v>680</v>
      </c>
      <c r="BL139" s="68">
        <v>1304</v>
      </c>
      <c r="BM139" s="68">
        <v>704</v>
      </c>
      <c r="BN139" s="68">
        <v>232</v>
      </c>
      <c r="BO139" s="68">
        <v>704</v>
      </c>
      <c r="BP139" s="68">
        <v>25</v>
      </c>
      <c r="BQ139" s="68">
        <v>11</v>
      </c>
      <c r="BR139" s="68">
        <v>36</v>
      </c>
      <c r="BS139" s="68">
        <v>4</v>
      </c>
      <c r="BT139" s="68">
        <v>92</v>
      </c>
      <c r="BV139" s="80" t="s">
        <v>164</v>
      </c>
      <c r="BW139" s="80" t="s">
        <v>2396</v>
      </c>
      <c r="BX139" s="78">
        <v>62124</v>
      </c>
    </row>
    <row r="140" spans="1:76" ht="14.45" customHeight="1">
      <c r="A140" s="212" t="s">
        <v>165</v>
      </c>
      <c r="B140" s="44" t="s">
        <v>90</v>
      </c>
      <c r="C140" s="71">
        <v>846</v>
      </c>
      <c r="D140" s="71">
        <v>410</v>
      </c>
      <c r="E140" s="71">
        <v>812</v>
      </c>
      <c r="F140" s="71">
        <v>402</v>
      </c>
      <c r="G140" s="71">
        <v>716</v>
      </c>
      <c r="H140" s="71">
        <v>378</v>
      </c>
      <c r="I140" s="71">
        <v>757</v>
      </c>
      <c r="J140" s="71">
        <v>417</v>
      </c>
      <c r="K140" s="149">
        <v>3131</v>
      </c>
      <c r="L140" s="149">
        <v>1607</v>
      </c>
      <c r="M140" s="212" t="s">
        <v>165</v>
      </c>
      <c r="N140" s="44" t="s">
        <v>90</v>
      </c>
      <c r="O140" s="71">
        <v>78</v>
      </c>
      <c r="P140" s="71">
        <v>31</v>
      </c>
      <c r="Q140" s="71">
        <v>39</v>
      </c>
      <c r="R140" s="71">
        <v>14</v>
      </c>
      <c r="S140" s="71">
        <v>53</v>
      </c>
      <c r="T140" s="71">
        <v>23</v>
      </c>
      <c r="U140" s="71">
        <v>64</v>
      </c>
      <c r="V140" s="71">
        <v>42</v>
      </c>
      <c r="W140" s="149">
        <v>234</v>
      </c>
      <c r="X140" s="149">
        <v>110</v>
      </c>
      <c r="Y140" s="212" t="s">
        <v>165</v>
      </c>
      <c r="Z140" s="44" t="s">
        <v>90</v>
      </c>
      <c r="AA140" s="31">
        <v>46</v>
      </c>
      <c r="AB140" s="31">
        <v>45</v>
      </c>
      <c r="AC140" s="31">
        <v>42</v>
      </c>
      <c r="AD140" s="31">
        <v>43</v>
      </c>
      <c r="AE140" s="149">
        <v>176</v>
      </c>
      <c r="AF140" s="125">
        <v>171</v>
      </c>
      <c r="AG140" s="71">
        <v>165</v>
      </c>
      <c r="AH140" s="71">
        <v>93</v>
      </c>
      <c r="AI140" s="71">
        <v>2</v>
      </c>
      <c r="AJ140" s="71">
        <v>46</v>
      </c>
      <c r="AK140" s="212" t="s">
        <v>165</v>
      </c>
      <c r="AL140" s="44" t="s">
        <v>90</v>
      </c>
      <c r="AM140" s="71">
        <v>144</v>
      </c>
      <c r="AN140" s="71">
        <v>1222</v>
      </c>
      <c r="AO140" s="71">
        <v>249</v>
      </c>
      <c r="AP140" s="71">
        <v>53</v>
      </c>
      <c r="AQ140" s="71">
        <v>14</v>
      </c>
      <c r="AR140" s="71">
        <v>78</v>
      </c>
      <c r="AS140" s="71">
        <v>180</v>
      </c>
      <c r="AT140" s="71">
        <v>174</v>
      </c>
      <c r="AU140" s="71">
        <v>174</v>
      </c>
      <c r="AV140" s="212" t="s">
        <v>165</v>
      </c>
      <c r="AW140" s="44" t="s">
        <v>90</v>
      </c>
      <c r="AX140" s="149">
        <v>291</v>
      </c>
      <c r="AY140" s="71">
        <v>162</v>
      </c>
      <c r="AZ140" s="71">
        <v>36</v>
      </c>
      <c r="BA140" s="152">
        <v>17</v>
      </c>
      <c r="BB140" s="32">
        <v>10</v>
      </c>
      <c r="BC140" s="149">
        <v>308</v>
      </c>
      <c r="BD140" s="149">
        <v>172</v>
      </c>
      <c r="BE140" s="212" t="s">
        <v>165</v>
      </c>
      <c r="BF140" s="44" t="s">
        <v>90</v>
      </c>
      <c r="BG140" s="71">
        <v>195</v>
      </c>
      <c r="BH140" s="71">
        <v>502</v>
      </c>
      <c r="BI140" s="71">
        <v>267</v>
      </c>
      <c r="BJ140" s="71">
        <v>142</v>
      </c>
      <c r="BK140" s="71">
        <v>172</v>
      </c>
      <c r="BL140" s="71">
        <v>355</v>
      </c>
      <c r="BM140" s="71">
        <v>293</v>
      </c>
      <c r="BN140" s="71">
        <v>99</v>
      </c>
      <c r="BO140" s="71">
        <v>296</v>
      </c>
      <c r="BP140" s="71">
        <v>21</v>
      </c>
      <c r="BQ140" s="71">
        <v>0</v>
      </c>
      <c r="BR140" s="71">
        <v>41</v>
      </c>
      <c r="BS140" s="71">
        <v>0</v>
      </c>
      <c r="BT140" s="71">
        <v>156</v>
      </c>
      <c r="BV140" s="80" t="s">
        <v>165</v>
      </c>
      <c r="BW140" s="80" t="s">
        <v>2397</v>
      </c>
      <c r="BX140" s="78">
        <v>3617</v>
      </c>
    </row>
    <row r="141" spans="1:76">
      <c r="A141" s="212"/>
      <c r="B141" s="44" t="s">
        <v>91</v>
      </c>
      <c r="C141" s="71">
        <v>205</v>
      </c>
      <c r="D141" s="71">
        <v>104</v>
      </c>
      <c r="E141" s="71">
        <v>155</v>
      </c>
      <c r="F141" s="71">
        <v>89</v>
      </c>
      <c r="G141" s="71">
        <v>127</v>
      </c>
      <c r="H141" s="71">
        <v>57</v>
      </c>
      <c r="I141" s="71">
        <v>160</v>
      </c>
      <c r="J141" s="71">
        <v>67</v>
      </c>
      <c r="K141" s="149">
        <v>647</v>
      </c>
      <c r="L141" s="149">
        <v>317</v>
      </c>
      <c r="M141" s="212"/>
      <c r="N141" s="44" t="s">
        <v>91</v>
      </c>
      <c r="O141" s="71">
        <v>6</v>
      </c>
      <c r="P141" s="71">
        <v>2</v>
      </c>
      <c r="Q141" s="71">
        <v>11</v>
      </c>
      <c r="R141" s="71">
        <v>6</v>
      </c>
      <c r="S141" s="71">
        <v>2</v>
      </c>
      <c r="T141" s="71">
        <v>0</v>
      </c>
      <c r="U141" s="71">
        <v>2</v>
      </c>
      <c r="V141" s="71">
        <v>0</v>
      </c>
      <c r="W141" s="149">
        <v>21</v>
      </c>
      <c r="X141" s="149">
        <v>8</v>
      </c>
      <c r="Y141" s="212"/>
      <c r="Z141" s="44" t="s">
        <v>91</v>
      </c>
      <c r="AA141" s="31">
        <v>10</v>
      </c>
      <c r="AB141" s="31">
        <v>10</v>
      </c>
      <c r="AC141" s="31">
        <v>7</v>
      </c>
      <c r="AD141" s="31">
        <v>8</v>
      </c>
      <c r="AE141" s="149">
        <v>35</v>
      </c>
      <c r="AF141" s="125">
        <v>30</v>
      </c>
      <c r="AG141" s="71">
        <v>27</v>
      </c>
      <c r="AH141" s="71">
        <v>25</v>
      </c>
      <c r="AI141" s="71">
        <v>0</v>
      </c>
      <c r="AJ141" s="71">
        <v>9</v>
      </c>
      <c r="AK141" s="212"/>
      <c r="AL141" s="44" t="s">
        <v>91</v>
      </c>
      <c r="AM141" s="71">
        <v>63</v>
      </c>
      <c r="AN141" s="71">
        <v>188</v>
      </c>
      <c r="AO141" s="71">
        <v>33</v>
      </c>
      <c r="AP141" s="71">
        <v>4</v>
      </c>
      <c r="AQ141" s="71">
        <v>0</v>
      </c>
      <c r="AR141" s="71">
        <v>19</v>
      </c>
      <c r="AS141" s="71">
        <v>41</v>
      </c>
      <c r="AT141" s="71">
        <v>32</v>
      </c>
      <c r="AU141" s="71">
        <v>32</v>
      </c>
      <c r="AV141" s="212"/>
      <c r="AW141" s="44" t="s">
        <v>91</v>
      </c>
      <c r="AX141" s="149">
        <v>68</v>
      </c>
      <c r="AY141" s="71">
        <v>35</v>
      </c>
      <c r="AZ141" s="71">
        <v>11</v>
      </c>
      <c r="BA141" s="152">
        <v>18</v>
      </c>
      <c r="BB141" s="32">
        <v>8</v>
      </c>
      <c r="BC141" s="149">
        <v>86</v>
      </c>
      <c r="BD141" s="149">
        <v>43</v>
      </c>
      <c r="BE141" s="212"/>
      <c r="BF141" s="44" t="s">
        <v>91</v>
      </c>
      <c r="BG141" s="71">
        <v>93</v>
      </c>
      <c r="BH141" s="71">
        <v>121</v>
      </c>
      <c r="BI141" s="71">
        <v>141</v>
      </c>
      <c r="BJ141" s="71">
        <v>8</v>
      </c>
      <c r="BK141" s="71">
        <v>112</v>
      </c>
      <c r="BL141" s="71">
        <v>289</v>
      </c>
      <c r="BM141" s="71">
        <v>71</v>
      </c>
      <c r="BN141" s="71">
        <v>73</v>
      </c>
      <c r="BO141" s="71">
        <v>154</v>
      </c>
      <c r="BP141" s="71">
        <v>0</v>
      </c>
      <c r="BQ141" s="71">
        <v>36</v>
      </c>
      <c r="BR141" s="71">
        <v>0</v>
      </c>
      <c r="BS141" s="71">
        <v>0</v>
      </c>
      <c r="BT141" s="71">
        <v>63</v>
      </c>
      <c r="BV141" s="80" t="s">
        <v>165</v>
      </c>
      <c r="BW141" s="80" t="s">
        <v>2398</v>
      </c>
      <c r="BX141" s="78">
        <v>554</v>
      </c>
    </row>
    <row r="142" spans="1:76">
      <c r="A142" s="212"/>
      <c r="B142" s="66" t="s">
        <v>73</v>
      </c>
      <c r="C142" s="68">
        <v>1051</v>
      </c>
      <c r="D142" s="68">
        <v>514</v>
      </c>
      <c r="E142" s="68">
        <v>967</v>
      </c>
      <c r="F142" s="68">
        <v>491</v>
      </c>
      <c r="G142" s="68">
        <v>843</v>
      </c>
      <c r="H142" s="68">
        <v>435</v>
      </c>
      <c r="I142" s="68">
        <v>917</v>
      </c>
      <c r="J142" s="68">
        <v>484</v>
      </c>
      <c r="K142" s="68">
        <v>3778</v>
      </c>
      <c r="L142" s="68">
        <v>1924</v>
      </c>
      <c r="M142" s="212"/>
      <c r="N142" s="66" t="s">
        <v>73</v>
      </c>
      <c r="O142" s="68">
        <v>84</v>
      </c>
      <c r="P142" s="68">
        <v>33</v>
      </c>
      <c r="Q142" s="68">
        <v>50</v>
      </c>
      <c r="R142" s="68">
        <v>20</v>
      </c>
      <c r="S142" s="68">
        <v>55</v>
      </c>
      <c r="T142" s="68">
        <v>23</v>
      </c>
      <c r="U142" s="68">
        <v>66</v>
      </c>
      <c r="V142" s="68">
        <v>42</v>
      </c>
      <c r="W142" s="68">
        <v>255</v>
      </c>
      <c r="X142" s="68">
        <v>118</v>
      </c>
      <c r="Y142" s="212"/>
      <c r="Z142" s="66" t="s">
        <v>73</v>
      </c>
      <c r="AA142" s="68">
        <v>56</v>
      </c>
      <c r="AB142" s="68">
        <v>55</v>
      </c>
      <c r="AC142" s="68">
        <v>49</v>
      </c>
      <c r="AD142" s="68">
        <v>51</v>
      </c>
      <c r="AE142" s="68">
        <v>211</v>
      </c>
      <c r="AF142" s="68">
        <v>201</v>
      </c>
      <c r="AG142" s="68">
        <v>192</v>
      </c>
      <c r="AH142" s="68">
        <v>118</v>
      </c>
      <c r="AI142" s="68">
        <v>2</v>
      </c>
      <c r="AJ142" s="68">
        <v>55</v>
      </c>
      <c r="AK142" s="212"/>
      <c r="AL142" s="66" t="s">
        <v>73</v>
      </c>
      <c r="AM142" s="68">
        <v>207</v>
      </c>
      <c r="AN142" s="68">
        <v>1410</v>
      </c>
      <c r="AO142" s="68">
        <v>282</v>
      </c>
      <c r="AP142" s="68">
        <v>57</v>
      </c>
      <c r="AQ142" s="68">
        <v>14</v>
      </c>
      <c r="AR142" s="68">
        <v>97</v>
      </c>
      <c r="AS142" s="68">
        <v>221</v>
      </c>
      <c r="AT142" s="68">
        <v>206</v>
      </c>
      <c r="AU142" s="68">
        <v>206</v>
      </c>
      <c r="AV142" s="212"/>
      <c r="AW142" s="66" t="s">
        <v>73</v>
      </c>
      <c r="AX142" s="68">
        <v>359</v>
      </c>
      <c r="AY142" s="68">
        <v>197</v>
      </c>
      <c r="AZ142" s="68">
        <v>47</v>
      </c>
      <c r="BA142" s="68">
        <v>35</v>
      </c>
      <c r="BB142" s="68">
        <v>18</v>
      </c>
      <c r="BC142" s="68">
        <v>394</v>
      </c>
      <c r="BD142" s="68">
        <v>215</v>
      </c>
      <c r="BE142" s="212"/>
      <c r="BF142" s="66" t="s">
        <v>73</v>
      </c>
      <c r="BG142" s="68">
        <v>288</v>
      </c>
      <c r="BH142" s="68">
        <v>623</v>
      </c>
      <c r="BI142" s="68">
        <v>408</v>
      </c>
      <c r="BJ142" s="68">
        <v>150</v>
      </c>
      <c r="BK142" s="68">
        <v>284</v>
      </c>
      <c r="BL142" s="68">
        <v>644</v>
      </c>
      <c r="BM142" s="68">
        <v>364</v>
      </c>
      <c r="BN142" s="68">
        <v>172</v>
      </c>
      <c r="BO142" s="68">
        <v>450</v>
      </c>
      <c r="BP142" s="68">
        <v>21</v>
      </c>
      <c r="BQ142" s="68">
        <v>36</v>
      </c>
      <c r="BR142" s="68">
        <v>41</v>
      </c>
      <c r="BS142" s="68">
        <v>0</v>
      </c>
      <c r="BT142" s="68">
        <v>219</v>
      </c>
      <c r="BV142" s="80" t="s">
        <v>165</v>
      </c>
      <c r="BW142" s="80" t="s">
        <v>2399</v>
      </c>
      <c r="BX142" s="78">
        <v>4171</v>
      </c>
    </row>
    <row r="143" spans="1:76">
      <c r="A143" s="45" t="s">
        <v>98</v>
      </c>
      <c r="B143" s="44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45" t="s">
        <v>98</v>
      </c>
      <c r="N143" s="44"/>
      <c r="O143" s="149"/>
      <c r="P143" s="149"/>
      <c r="Q143" s="149"/>
      <c r="R143" s="149"/>
      <c r="S143" s="149"/>
      <c r="T143" s="149"/>
      <c r="U143" s="149"/>
      <c r="V143" s="149"/>
      <c r="W143" s="149"/>
      <c r="X143" s="149"/>
      <c r="Y143" s="45" t="s">
        <v>98</v>
      </c>
      <c r="Z143" s="44"/>
      <c r="AA143" s="149"/>
      <c r="AB143" s="149"/>
      <c r="AC143" s="149"/>
      <c r="AD143" s="149"/>
      <c r="AE143" s="149"/>
      <c r="AF143" s="149"/>
      <c r="AG143" s="149"/>
      <c r="AH143" s="149"/>
      <c r="AI143" s="149"/>
      <c r="AJ143" s="149"/>
      <c r="AK143" s="45" t="s">
        <v>98</v>
      </c>
      <c r="AL143" s="44"/>
      <c r="AM143" s="149"/>
      <c r="AN143" s="149"/>
      <c r="AO143" s="149"/>
      <c r="AP143" s="149"/>
      <c r="AQ143" s="149"/>
      <c r="AR143" s="149"/>
      <c r="AS143" s="149"/>
      <c r="AT143" s="149"/>
      <c r="AU143" s="149"/>
      <c r="AV143" s="45" t="s">
        <v>98</v>
      </c>
      <c r="AW143" s="44"/>
      <c r="AX143" s="149"/>
      <c r="AY143" s="149"/>
      <c r="AZ143" s="149"/>
      <c r="BA143" s="149"/>
      <c r="BB143" s="151"/>
      <c r="BC143" s="149"/>
      <c r="BD143" s="149"/>
      <c r="BE143" s="45" t="s">
        <v>98</v>
      </c>
      <c r="BF143" s="44"/>
      <c r="BG143" s="149"/>
      <c r="BH143" s="149"/>
      <c r="BI143" s="149"/>
      <c r="BJ143" s="149"/>
      <c r="BK143" s="149"/>
      <c r="BL143" s="149"/>
      <c r="BM143" s="149"/>
      <c r="BN143" s="149"/>
      <c r="BO143" s="149"/>
      <c r="BP143" s="149"/>
      <c r="BQ143" s="149"/>
      <c r="BR143" s="149"/>
      <c r="BS143" s="149"/>
      <c r="BT143" s="149"/>
      <c r="BV143" s="80" t="str">
        <f>IF(A143="",BV142,A143)</f>
        <v>ANALANJIROFO</v>
      </c>
      <c r="BW143" s="80" t="str">
        <f>BV143&amp;B143</f>
        <v>ANALANJIROFO</v>
      </c>
      <c r="BX143" s="78">
        <f>(AM143+2*AN143+3*AO143+4*AP143+5*AQ143)</f>
        <v>0</v>
      </c>
    </row>
    <row r="144" spans="1:76" ht="14.45" customHeight="1">
      <c r="A144" s="212" t="s">
        <v>2057</v>
      </c>
      <c r="B144" s="44" t="s">
        <v>90</v>
      </c>
      <c r="C144" s="71">
        <v>1175</v>
      </c>
      <c r="D144" s="71">
        <v>616</v>
      </c>
      <c r="E144" s="71">
        <v>785</v>
      </c>
      <c r="F144" s="71">
        <v>421</v>
      </c>
      <c r="G144" s="71">
        <v>728</v>
      </c>
      <c r="H144" s="71">
        <v>386</v>
      </c>
      <c r="I144" s="71">
        <v>1229</v>
      </c>
      <c r="J144" s="71">
        <v>641</v>
      </c>
      <c r="K144" s="149">
        <v>3917</v>
      </c>
      <c r="L144" s="149">
        <v>2064</v>
      </c>
      <c r="M144" s="212" t="s">
        <v>2057</v>
      </c>
      <c r="N144" s="44" t="s">
        <v>90</v>
      </c>
      <c r="O144" s="71">
        <v>56</v>
      </c>
      <c r="P144" s="71">
        <v>27</v>
      </c>
      <c r="Q144" s="71">
        <v>17</v>
      </c>
      <c r="R144" s="71">
        <v>6</v>
      </c>
      <c r="S144" s="71">
        <v>31</v>
      </c>
      <c r="T144" s="71">
        <v>17</v>
      </c>
      <c r="U144" s="71">
        <v>186</v>
      </c>
      <c r="V144" s="71">
        <v>100</v>
      </c>
      <c r="W144" s="149">
        <v>290</v>
      </c>
      <c r="X144" s="149">
        <v>150</v>
      </c>
      <c r="Y144" s="212" t="s">
        <v>2057</v>
      </c>
      <c r="Z144" s="44" t="s">
        <v>90</v>
      </c>
      <c r="AA144" s="31">
        <v>34</v>
      </c>
      <c r="AB144" s="31">
        <v>29</v>
      </c>
      <c r="AC144" s="31">
        <v>28</v>
      </c>
      <c r="AD144" s="31">
        <v>37</v>
      </c>
      <c r="AE144" s="149">
        <v>128</v>
      </c>
      <c r="AF144" s="125">
        <v>130</v>
      </c>
      <c r="AG144" s="71">
        <v>91</v>
      </c>
      <c r="AH144" s="71">
        <v>24</v>
      </c>
      <c r="AI144" s="71">
        <v>18</v>
      </c>
      <c r="AJ144" s="71">
        <v>32</v>
      </c>
      <c r="AK144" s="212" t="s">
        <v>2057</v>
      </c>
      <c r="AL144" s="44" t="s">
        <v>90</v>
      </c>
      <c r="AM144" s="71">
        <v>3</v>
      </c>
      <c r="AN144" s="71">
        <v>631</v>
      </c>
      <c r="AO144" s="71">
        <v>684</v>
      </c>
      <c r="AP144" s="71">
        <v>181</v>
      </c>
      <c r="AQ144" s="71">
        <v>4</v>
      </c>
      <c r="AR144" s="71">
        <v>10</v>
      </c>
      <c r="AS144" s="71">
        <v>135</v>
      </c>
      <c r="AT144" s="71">
        <v>98</v>
      </c>
      <c r="AU144" s="71">
        <v>97</v>
      </c>
      <c r="AV144" s="212" t="s">
        <v>2057</v>
      </c>
      <c r="AW144" s="44" t="s">
        <v>90</v>
      </c>
      <c r="AX144" s="149">
        <v>192</v>
      </c>
      <c r="AY144" s="71">
        <v>40</v>
      </c>
      <c r="AZ144" s="71">
        <v>14</v>
      </c>
      <c r="BA144" s="152">
        <v>17</v>
      </c>
      <c r="BB144" s="32">
        <v>7</v>
      </c>
      <c r="BC144" s="149">
        <v>209</v>
      </c>
      <c r="BD144" s="149">
        <v>47</v>
      </c>
      <c r="BE144" s="212" t="s">
        <v>2057</v>
      </c>
      <c r="BF144" s="44" t="s">
        <v>90</v>
      </c>
      <c r="BG144" s="71">
        <v>118</v>
      </c>
      <c r="BH144" s="71">
        <v>255</v>
      </c>
      <c r="BI144" s="71">
        <v>137</v>
      </c>
      <c r="BJ144" s="71">
        <v>161</v>
      </c>
      <c r="BK144" s="71">
        <v>115</v>
      </c>
      <c r="BL144" s="71">
        <v>227</v>
      </c>
      <c r="BM144" s="71">
        <v>101</v>
      </c>
      <c r="BN144" s="71">
        <v>57</v>
      </c>
      <c r="BO144" s="71">
        <v>126</v>
      </c>
      <c r="BP144" s="71">
        <v>16</v>
      </c>
      <c r="BQ144" s="71">
        <v>6</v>
      </c>
      <c r="BR144" s="71">
        <v>9</v>
      </c>
      <c r="BS144" s="71">
        <v>5</v>
      </c>
      <c r="BT144" s="71">
        <v>28</v>
      </c>
      <c r="BV144" s="80" t="s">
        <v>2057</v>
      </c>
      <c r="BW144" s="80" t="s">
        <v>2403</v>
      </c>
      <c r="BX144" s="78">
        <v>4061</v>
      </c>
    </row>
    <row r="145" spans="1:76">
      <c r="A145" s="212"/>
      <c r="B145" s="44" t="s">
        <v>91</v>
      </c>
      <c r="C145" s="71">
        <v>535</v>
      </c>
      <c r="D145" s="71">
        <v>276</v>
      </c>
      <c r="E145" s="71">
        <v>492</v>
      </c>
      <c r="F145" s="71">
        <v>238</v>
      </c>
      <c r="G145" s="71">
        <v>447</v>
      </c>
      <c r="H145" s="71">
        <v>249</v>
      </c>
      <c r="I145" s="71">
        <v>529</v>
      </c>
      <c r="J145" s="71">
        <v>289</v>
      </c>
      <c r="K145" s="149">
        <v>2003</v>
      </c>
      <c r="L145" s="149">
        <v>1052</v>
      </c>
      <c r="M145" s="212"/>
      <c r="N145" s="44" t="s">
        <v>91</v>
      </c>
      <c r="O145" s="71">
        <v>25</v>
      </c>
      <c r="P145" s="71">
        <v>8</v>
      </c>
      <c r="Q145" s="71">
        <v>9</v>
      </c>
      <c r="R145" s="71">
        <v>4</v>
      </c>
      <c r="S145" s="71">
        <v>20</v>
      </c>
      <c r="T145" s="71">
        <v>10</v>
      </c>
      <c r="U145" s="71">
        <v>44</v>
      </c>
      <c r="V145" s="71">
        <v>15</v>
      </c>
      <c r="W145" s="149">
        <v>98</v>
      </c>
      <c r="X145" s="149">
        <v>37</v>
      </c>
      <c r="Y145" s="212"/>
      <c r="Z145" s="44" t="s">
        <v>91</v>
      </c>
      <c r="AA145" s="31">
        <v>18</v>
      </c>
      <c r="AB145" s="31">
        <v>17</v>
      </c>
      <c r="AC145" s="31">
        <v>15</v>
      </c>
      <c r="AD145" s="31">
        <v>17</v>
      </c>
      <c r="AE145" s="149">
        <v>67</v>
      </c>
      <c r="AF145" s="125">
        <v>66</v>
      </c>
      <c r="AG145" s="71">
        <v>61</v>
      </c>
      <c r="AH145" s="71">
        <v>61</v>
      </c>
      <c r="AI145" s="71">
        <v>1</v>
      </c>
      <c r="AJ145" s="71">
        <v>15</v>
      </c>
      <c r="AK145" s="212"/>
      <c r="AL145" s="44" t="s">
        <v>91</v>
      </c>
      <c r="AM145" s="71">
        <v>15</v>
      </c>
      <c r="AN145" s="71">
        <v>902</v>
      </c>
      <c r="AO145" s="71">
        <v>363</v>
      </c>
      <c r="AP145" s="71">
        <v>100</v>
      </c>
      <c r="AQ145" s="71">
        <v>0</v>
      </c>
      <c r="AR145" s="71">
        <v>21</v>
      </c>
      <c r="AS145" s="71">
        <v>120</v>
      </c>
      <c r="AT145" s="71">
        <v>71</v>
      </c>
      <c r="AU145" s="71">
        <v>61</v>
      </c>
      <c r="AV145" s="212"/>
      <c r="AW145" s="44" t="s">
        <v>91</v>
      </c>
      <c r="AX145" s="149">
        <v>135</v>
      </c>
      <c r="AY145" s="71">
        <v>50</v>
      </c>
      <c r="AZ145" s="71">
        <v>32</v>
      </c>
      <c r="BA145" s="152">
        <v>33</v>
      </c>
      <c r="BB145" s="32">
        <v>19</v>
      </c>
      <c r="BC145" s="149">
        <v>168</v>
      </c>
      <c r="BD145" s="149">
        <v>69</v>
      </c>
      <c r="BE145" s="212"/>
      <c r="BF145" s="44" t="s">
        <v>91</v>
      </c>
      <c r="BG145" s="71">
        <v>13</v>
      </c>
      <c r="BH145" s="71">
        <v>10</v>
      </c>
      <c r="BI145" s="71">
        <v>2</v>
      </c>
      <c r="BJ145" s="71">
        <v>13</v>
      </c>
      <c r="BK145" s="71">
        <v>13</v>
      </c>
      <c r="BL145" s="71">
        <v>18</v>
      </c>
      <c r="BM145" s="71">
        <v>6</v>
      </c>
      <c r="BN145" s="71">
        <v>6</v>
      </c>
      <c r="BO145" s="71">
        <v>10</v>
      </c>
      <c r="BP145" s="71">
        <v>1</v>
      </c>
      <c r="BQ145" s="71">
        <v>3</v>
      </c>
      <c r="BR145" s="71">
        <v>1</v>
      </c>
      <c r="BS145" s="71">
        <v>4</v>
      </c>
      <c r="BT145" s="71">
        <v>0</v>
      </c>
      <c r="BV145" s="80" t="s">
        <v>2057</v>
      </c>
      <c r="BW145" s="80" t="s">
        <v>2404</v>
      </c>
      <c r="BX145" s="78">
        <v>3308</v>
      </c>
    </row>
    <row r="146" spans="1:76">
      <c r="A146" s="212"/>
      <c r="B146" s="66" t="s">
        <v>73</v>
      </c>
      <c r="C146" s="68">
        <v>1710</v>
      </c>
      <c r="D146" s="68">
        <v>892</v>
      </c>
      <c r="E146" s="68">
        <v>1277</v>
      </c>
      <c r="F146" s="68">
        <v>659</v>
      </c>
      <c r="G146" s="68">
        <v>1175</v>
      </c>
      <c r="H146" s="68">
        <v>635</v>
      </c>
      <c r="I146" s="68">
        <v>1758</v>
      </c>
      <c r="J146" s="68">
        <v>930</v>
      </c>
      <c r="K146" s="68">
        <v>5920</v>
      </c>
      <c r="L146" s="68">
        <v>3116</v>
      </c>
      <c r="M146" s="212"/>
      <c r="N146" s="66" t="s">
        <v>73</v>
      </c>
      <c r="O146" s="68">
        <v>81</v>
      </c>
      <c r="P146" s="68">
        <v>35</v>
      </c>
      <c r="Q146" s="68">
        <v>26</v>
      </c>
      <c r="R146" s="68">
        <v>10</v>
      </c>
      <c r="S146" s="68">
        <v>51</v>
      </c>
      <c r="T146" s="68">
        <v>27</v>
      </c>
      <c r="U146" s="68">
        <v>230</v>
      </c>
      <c r="V146" s="68">
        <v>115</v>
      </c>
      <c r="W146" s="68">
        <v>388</v>
      </c>
      <c r="X146" s="68">
        <v>187</v>
      </c>
      <c r="Y146" s="212"/>
      <c r="Z146" s="66" t="s">
        <v>73</v>
      </c>
      <c r="AA146" s="68">
        <v>52</v>
      </c>
      <c r="AB146" s="68">
        <v>46</v>
      </c>
      <c r="AC146" s="68">
        <v>43</v>
      </c>
      <c r="AD146" s="68">
        <v>54</v>
      </c>
      <c r="AE146" s="68">
        <v>195</v>
      </c>
      <c r="AF146" s="68">
        <v>196</v>
      </c>
      <c r="AG146" s="68">
        <v>152</v>
      </c>
      <c r="AH146" s="68">
        <v>85</v>
      </c>
      <c r="AI146" s="68">
        <v>19</v>
      </c>
      <c r="AJ146" s="68">
        <v>47</v>
      </c>
      <c r="AK146" s="212"/>
      <c r="AL146" s="66" t="s">
        <v>73</v>
      </c>
      <c r="AM146" s="68">
        <v>18</v>
      </c>
      <c r="AN146" s="68">
        <v>1533</v>
      </c>
      <c r="AO146" s="68">
        <v>1047</v>
      </c>
      <c r="AP146" s="68">
        <v>281</v>
      </c>
      <c r="AQ146" s="68">
        <v>4</v>
      </c>
      <c r="AR146" s="68">
        <v>31</v>
      </c>
      <c r="AS146" s="68">
        <v>255</v>
      </c>
      <c r="AT146" s="68">
        <v>169</v>
      </c>
      <c r="AU146" s="68">
        <v>158</v>
      </c>
      <c r="AV146" s="212"/>
      <c r="AW146" s="66" t="s">
        <v>73</v>
      </c>
      <c r="AX146" s="68">
        <v>327</v>
      </c>
      <c r="AY146" s="68">
        <v>90</v>
      </c>
      <c r="AZ146" s="68">
        <v>46</v>
      </c>
      <c r="BA146" s="68">
        <v>50</v>
      </c>
      <c r="BB146" s="68">
        <v>26</v>
      </c>
      <c r="BC146" s="68">
        <v>377</v>
      </c>
      <c r="BD146" s="68">
        <v>116</v>
      </c>
      <c r="BE146" s="212"/>
      <c r="BF146" s="66" t="s">
        <v>73</v>
      </c>
      <c r="BG146" s="68">
        <v>131</v>
      </c>
      <c r="BH146" s="68">
        <v>265</v>
      </c>
      <c r="BI146" s="68">
        <v>139</v>
      </c>
      <c r="BJ146" s="68">
        <v>174</v>
      </c>
      <c r="BK146" s="68">
        <v>128</v>
      </c>
      <c r="BL146" s="68">
        <v>245</v>
      </c>
      <c r="BM146" s="68">
        <v>107</v>
      </c>
      <c r="BN146" s="68">
        <v>63</v>
      </c>
      <c r="BO146" s="68">
        <v>136</v>
      </c>
      <c r="BP146" s="68">
        <v>17</v>
      </c>
      <c r="BQ146" s="68">
        <v>9</v>
      </c>
      <c r="BR146" s="68">
        <v>10</v>
      </c>
      <c r="BS146" s="68">
        <v>9</v>
      </c>
      <c r="BT146" s="68">
        <v>28</v>
      </c>
      <c r="BV146" s="80" t="s">
        <v>2057</v>
      </c>
      <c r="BW146" s="80" t="s">
        <v>2405</v>
      </c>
      <c r="BX146" s="78">
        <v>7369</v>
      </c>
    </row>
    <row r="147" spans="1:76" ht="14.45" customHeight="1">
      <c r="A147" s="212" t="s">
        <v>2058</v>
      </c>
      <c r="B147" s="44" t="s">
        <v>90</v>
      </c>
      <c r="C147" s="71">
        <v>930</v>
      </c>
      <c r="D147" s="71">
        <v>464</v>
      </c>
      <c r="E147" s="71">
        <v>606</v>
      </c>
      <c r="F147" s="71">
        <v>313</v>
      </c>
      <c r="G147" s="71">
        <v>508</v>
      </c>
      <c r="H147" s="71">
        <v>243</v>
      </c>
      <c r="I147" s="71">
        <v>594</v>
      </c>
      <c r="J147" s="71">
        <v>279</v>
      </c>
      <c r="K147" s="149">
        <v>2638</v>
      </c>
      <c r="L147" s="149">
        <v>1299</v>
      </c>
      <c r="M147" s="212" t="s">
        <v>2058</v>
      </c>
      <c r="N147" s="44" t="s">
        <v>90</v>
      </c>
      <c r="O147" s="71">
        <v>73</v>
      </c>
      <c r="P147" s="71">
        <v>24</v>
      </c>
      <c r="Q147" s="71">
        <v>36</v>
      </c>
      <c r="R147" s="71">
        <v>9</v>
      </c>
      <c r="S147" s="71">
        <v>42</v>
      </c>
      <c r="T147" s="71">
        <v>19</v>
      </c>
      <c r="U147" s="71">
        <v>89</v>
      </c>
      <c r="V147" s="71">
        <v>39</v>
      </c>
      <c r="W147" s="149">
        <v>240</v>
      </c>
      <c r="X147" s="149">
        <v>91</v>
      </c>
      <c r="Y147" s="212" t="s">
        <v>2058</v>
      </c>
      <c r="Z147" s="44" t="s">
        <v>90</v>
      </c>
      <c r="AA147" s="31">
        <v>20</v>
      </c>
      <c r="AB147" s="31">
        <v>19</v>
      </c>
      <c r="AC147" s="31">
        <v>19</v>
      </c>
      <c r="AD147" s="31">
        <v>18</v>
      </c>
      <c r="AE147" s="149">
        <v>76</v>
      </c>
      <c r="AF147" s="125">
        <v>70</v>
      </c>
      <c r="AG147" s="71">
        <v>43</v>
      </c>
      <c r="AH147" s="71">
        <v>17</v>
      </c>
      <c r="AI147" s="71">
        <v>0</v>
      </c>
      <c r="AJ147" s="71">
        <v>18</v>
      </c>
      <c r="AK147" s="212" t="s">
        <v>2058</v>
      </c>
      <c r="AL147" s="44" t="s">
        <v>90</v>
      </c>
      <c r="AM147" s="71">
        <v>0</v>
      </c>
      <c r="AN147" s="71">
        <v>486</v>
      </c>
      <c r="AO147" s="71">
        <v>390</v>
      </c>
      <c r="AP147" s="71">
        <v>218</v>
      </c>
      <c r="AQ147" s="71">
        <v>0</v>
      </c>
      <c r="AR147" s="71">
        <v>10</v>
      </c>
      <c r="AS147" s="71">
        <v>97</v>
      </c>
      <c r="AT147" s="71">
        <v>72</v>
      </c>
      <c r="AU147" s="71">
        <v>50</v>
      </c>
      <c r="AV147" s="212" t="s">
        <v>2058</v>
      </c>
      <c r="AW147" s="44" t="s">
        <v>90</v>
      </c>
      <c r="AX147" s="149">
        <v>130</v>
      </c>
      <c r="AY147" s="71">
        <v>17</v>
      </c>
      <c r="AZ147" s="71">
        <v>2</v>
      </c>
      <c r="BA147" s="152">
        <v>14</v>
      </c>
      <c r="BB147" s="32">
        <v>6</v>
      </c>
      <c r="BC147" s="149">
        <v>144</v>
      </c>
      <c r="BD147" s="149">
        <v>23</v>
      </c>
      <c r="BE147" s="212" t="s">
        <v>2058</v>
      </c>
      <c r="BF147" s="44" t="s">
        <v>90</v>
      </c>
      <c r="BG147" s="71">
        <v>66</v>
      </c>
      <c r="BH147" s="71">
        <v>83</v>
      </c>
      <c r="BI147" s="71">
        <v>34</v>
      </c>
      <c r="BJ147" s="71">
        <v>64</v>
      </c>
      <c r="BK147" s="71">
        <v>43</v>
      </c>
      <c r="BL147" s="71">
        <v>108</v>
      </c>
      <c r="BM147" s="71">
        <v>49</v>
      </c>
      <c r="BN147" s="71">
        <v>42</v>
      </c>
      <c r="BO147" s="71">
        <v>48</v>
      </c>
      <c r="BP147" s="71">
        <v>5</v>
      </c>
      <c r="BQ147" s="71">
        <v>4</v>
      </c>
      <c r="BR147" s="71">
        <v>5</v>
      </c>
      <c r="BS147" s="71">
        <v>8</v>
      </c>
      <c r="BT147" s="71">
        <v>0</v>
      </c>
      <c r="BV147" s="80" t="s">
        <v>2058</v>
      </c>
      <c r="BW147" s="80" t="s">
        <v>2406</v>
      </c>
      <c r="BX147" s="78">
        <v>3014</v>
      </c>
    </row>
    <row r="148" spans="1:76">
      <c r="A148" s="212"/>
      <c r="B148" s="44" t="s">
        <v>91</v>
      </c>
      <c r="C148" s="71">
        <v>546</v>
      </c>
      <c r="D148" s="71">
        <v>269</v>
      </c>
      <c r="E148" s="71">
        <v>394</v>
      </c>
      <c r="F148" s="71">
        <v>215</v>
      </c>
      <c r="G148" s="71">
        <v>418</v>
      </c>
      <c r="H148" s="71">
        <v>212</v>
      </c>
      <c r="I148" s="71">
        <v>486</v>
      </c>
      <c r="J148" s="71">
        <v>240</v>
      </c>
      <c r="K148" s="149">
        <v>1844</v>
      </c>
      <c r="L148" s="149">
        <v>936</v>
      </c>
      <c r="M148" s="212"/>
      <c r="N148" s="44" t="s">
        <v>91</v>
      </c>
      <c r="O148" s="71">
        <v>42</v>
      </c>
      <c r="P148" s="71">
        <v>15</v>
      </c>
      <c r="Q148" s="71">
        <v>21</v>
      </c>
      <c r="R148" s="71">
        <v>10</v>
      </c>
      <c r="S148" s="71">
        <v>39</v>
      </c>
      <c r="T148" s="71">
        <v>15</v>
      </c>
      <c r="U148" s="71">
        <v>39</v>
      </c>
      <c r="V148" s="71">
        <v>22</v>
      </c>
      <c r="W148" s="149">
        <v>141</v>
      </c>
      <c r="X148" s="149">
        <v>62</v>
      </c>
      <c r="Y148" s="212"/>
      <c r="Z148" s="44" t="s">
        <v>91</v>
      </c>
      <c r="AA148" s="31">
        <v>14</v>
      </c>
      <c r="AB148" s="31">
        <v>11</v>
      </c>
      <c r="AC148" s="31">
        <v>11</v>
      </c>
      <c r="AD148" s="31">
        <v>12</v>
      </c>
      <c r="AE148" s="149">
        <v>48</v>
      </c>
      <c r="AF148" s="125">
        <v>49</v>
      </c>
      <c r="AG148" s="71">
        <v>42</v>
      </c>
      <c r="AH148" s="71">
        <v>41</v>
      </c>
      <c r="AI148" s="71">
        <v>4</v>
      </c>
      <c r="AJ148" s="71">
        <v>10</v>
      </c>
      <c r="AK148" s="212"/>
      <c r="AL148" s="44" t="s">
        <v>91</v>
      </c>
      <c r="AM148" s="71">
        <v>0</v>
      </c>
      <c r="AN148" s="71">
        <v>854</v>
      </c>
      <c r="AO148" s="71">
        <v>140</v>
      </c>
      <c r="AP148" s="71">
        <v>20</v>
      </c>
      <c r="AQ148" s="71">
        <v>0</v>
      </c>
      <c r="AR148" s="71">
        <v>16</v>
      </c>
      <c r="AS148" s="71">
        <v>54</v>
      </c>
      <c r="AT148" s="71">
        <v>41</v>
      </c>
      <c r="AU148" s="71">
        <v>41</v>
      </c>
      <c r="AV148" s="212"/>
      <c r="AW148" s="44" t="s">
        <v>91</v>
      </c>
      <c r="AX148" s="149">
        <v>95</v>
      </c>
      <c r="AY148" s="71">
        <v>24</v>
      </c>
      <c r="AZ148" s="71">
        <v>8</v>
      </c>
      <c r="BA148" s="152">
        <v>25</v>
      </c>
      <c r="BB148" s="32">
        <v>12</v>
      </c>
      <c r="BC148" s="149">
        <v>120</v>
      </c>
      <c r="BD148" s="149">
        <v>36</v>
      </c>
      <c r="BE148" s="212"/>
      <c r="BF148" s="44" t="s">
        <v>91</v>
      </c>
      <c r="BG148" s="71">
        <v>9</v>
      </c>
      <c r="BH148" s="71">
        <v>4</v>
      </c>
      <c r="BI148" s="71">
        <v>12</v>
      </c>
      <c r="BJ148" s="71">
        <v>8</v>
      </c>
      <c r="BK148" s="71">
        <v>7</v>
      </c>
      <c r="BL148" s="71">
        <v>6</v>
      </c>
      <c r="BM148" s="71">
        <v>4</v>
      </c>
      <c r="BN148" s="71">
        <v>5</v>
      </c>
      <c r="BO148" s="71">
        <v>8</v>
      </c>
      <c r="BP148" s="71">
        <v>1</v>
      </c>
      <c r="BQ148" s="71">
        <v>0</v>
      </c>
      <c r="BR148" s="71">
        <v>0</v>
      </c>
      <c r="BS148" s="71">
        <v>5</v>
      </c>
      <c r="BT148" s="71">
        <v>4</v>
      </c>
      <c r="BV148" s="80" t="s">
        <v>2058</v>
      </c>
      <c r="BW148" s="80" t="s">
        <v>2407</v>
      </c>
      <c r="BX148" s="78">
        <v>2208</v>
      </c>
    </row>
    <row r="149" spans="1:76">
      <c r="A149" s="212"/>
      <c r="B149" s="66" t="s">
        <v>73</v>
      </c>
      <c r="C149" s="68">
        <v>1476</v>
      </c>
      <c r="D149" s="68">
        <v>733</v>
      </c>
      <c r="E149" s="68">
        <v>1000</v>
      </c>
      <c r="F149" s="68">
        <v>528</v>
      </c>
      <c r="G149" s="68">
        <v>926</v>
      </c>
      <c r="H149" s="68">
        <v>455</v>
      </c>
      <c r="I149" s="68">
        <v>1080</v>
      </c>
      <c r="J149" s="68">
        <v>519</v>
      </c>
      <c r="K149" s="68">
        <v>4482</v>
      </c>
      <c r="L149" s="68">
        <v>2235</v>
      </c>
      <c r="M149" s="212"/>
      <c r="N149" s="66" t="s">
        <v>73</v>
      </c>
      <c r="O149" s="68">
        <v>115</v>
      </c>
      <c r="P149" s="68">
        <v>39</v>
      </c>
      <c r="Q149" s="68">
        <v>57</v>
      </c>
      <c r="R149" s="68">
        <v>19</v>
      </c>
      <c r="S149" s="68">
        <v>81</v>
      </c>
      <c r="T149" s="68">
        <v>34</v>
      </c>
      <c r="U149" s="68">
        <v>128</v>
      </c>
      <c r="V149" s="68">
        <v>61</v>
      </c>
      <c r="W149" s="68">
        <v>381</v>
      </c>
      <c r="X149" s="68">
        <v>153</v>
      </c>
      <c r="Y149" s="212"/>
      <c r="Z149" s="66" t="s">
        <v>73</v>
      </c>
      <c r="AA149" s="68">
        <v>34</v>
      </c>
      <c r="AB149" s="68">
        <v>30</v>
      </c>
      <c r="AC149" s="68">
        <v>30</v>
      </c>
      <c r="AD149" s="68">
        <v>30</v>
      </c>
      <c r="AE149" s="68">
        <v>124</v>
      </c>
      <c r="AF149" s="68">
        <v>119</v>
      </c>
      <c r="AG149" s="68">
        <v>85</v>
      </c>
      <c r="AH149" s="68">
        <v>58</v>
      </c>
      <c r="AI149" s="68">
        <v>4</v>
      </c>
      <c r="AJ149" s="68">
        <v>28</v>
      </c>
      <c r="AK149" s="212"/>
      <c r="AL149" s="66" t="s">
        <v>73</v>
      </c>
      <c r="AM149" s="68">
        <v>0</v>
      </c>
      <c r="AN149" s="68">
        <v>1340</v>
      </c>
      <c r="AO149" s="68">
        <v>530</v>
      </c>
      <c r="AP149" s="68">
        <v>238</v>
      </c>
      <c r="AQ149" s="68">
        <v>0</v>
      </c>
      <c r="AR149" s="68">
        <v>26</v>
      </c>
      <c r="AS149" s="68">
        <v>151</v>
      </c>
      <c r="AT149" s="68">
        <v>113</v>
      </c>
      <c r="AU149" s="68">
        <v>91</v>
      </c>
      <c r="AV149" s="212"/>
      <c r="AW149" s="66" t="s">
        <v>73</v>
      </c>
      <c r="AX149" s="68">
        <v>225</v>
      </c>
      <c r="AY149" s="68">
        <v>41</v>
      </c>
      <c r="AZ149" s="68">
        <v>10</v>
      </c>
      <c r="BA149" s="68">
        <v>39</v>
      </c>
      <c r="BB149" s="68">
        <v>18</v>
      </c>
      <c r="BC149" s="68">
        <v>264</v>
      </c>
      <c r="BD149" s="68">
        <v>59</v>
      </c>
      <c r="BE149" s="212"/>
      <c r="BF149" s="66" t="s">
        <v>73</v>
      </c>
      <c r="BG149" s="68">
        <v>75</v>
      </c>
      <c r="BH149" s="68">
        <v>87</v>
      </c>
      <c r="BI149" s="68">
        <v>46</v>
      </c>
      <c r="BJ149" s="68">
        <v>72</v>
      </c>
      <c r="BK149" s="68">
        <v>50</v>
      </c>
      <c r="BL149" s="68">
        <v>114</v>
      </c>
      <c r="BM149" s="68">
        <v>53</v>
      </c>
      <c r="BN149" s="68">
        <v>47</v>
      </c>
      <c r="BO149" s="68">
        <v>56</v>
      </c>
      <c r="BP149" s="68">
        <v>6</v>
      </c>
      <c r="BQ149" s="68">
        <v>4</v>
      </c>
      <c r="BR149" s="68">
        <v>5</v>
      </c>
      <c r="BS149" s="68">
        <v>13</v>
      </c>
      <c r="BT149" s="68">
        <v>4</v>
      </c>
      <c r="BV149" s="80" t="s">
        <v>2058</v>
      </c>
      <c r="BW149" s="80" t="s">
        <v>2408</v>
      </c>
      <c r="BX149" s="78">
        <v>5222</v>
      </c>
    </row>
    <row r="150" spans="1:76" ht="14.45" customHeight="1">
      <c r="A150" s="212" t="s">
        <v>166</v>
      </c>
      <c r="B150" s="44" t="s">
        <v>90</v>
      </c>
      <c r="C150" s="71">
        <v>147</v>
      </c>
      <c r="D150" s="71">
        <v>78</v>
      </c>
      <c r="E150" s="71">
        <v>115</v>
      </c>
      <c r="F150" s="71">
        <v>58</v>
      </c>
      <c r="G150" s="71">
        <v>124</v>
      </c>
      <c r="H150" s="71">
        <v>71</v>
      </c>
      <c r="I150" s="71">
        <v>114</v>
      </c>
      <c r="J150" s="71">
        <v>66</v>
      </c>
      <c r="K150" s="149">
        <v>500</v>
      </c>
      <c r="L150" s="149">
        <v>273</v>
      </c>
      <c r="M150" s="212" t="s">
        <v>166</v>
      </c>
      <c r="N150" s="44" t="s">
        <v>90</v>
      </c>
      <c r="O150" s="71">
        <v>21</v>
      </c>
      <c r="P150" s="71">
        <v>9</v>
      </c>
      <c r="Q150" s="71">
        <v>21</v>
      </c>
      <c r="R150" s="71">
        <v>10</v>
      </c>
      <c r="S150" s="71">
        <v>36</v>
      </c>
      <c r="T150" s="71">
        <v>24</v>
      </c>
      <c r="U150" s="71">
        <v>22</v>
      </c>
      <c r="V150" s="71">
        <v>13</v>
      </c>
      <c r="W150" s="149">
        <v>100</v>
      </c>
      <c r="X150" s="149">
        <v>56</v>
      </c>
      <c r="Y150" s="212" t="s">
        <v>166</v>
      </c>
      <c r="Z150" s="44" t="s">
        <v>90</v>
      </c>
      <c r="AA150" s="31">
        <v>4</v>
      </c>
      <c r="AB150" s="31">
        <v>3</v>
      </c>
      <c r="AC150" s="31">
        <v>4</v>
      </c>
      <c r="AD150" s="31">
        <v>3</v>
      </c>
      <c r="AE150" s="149">
        <v>14</v>
      </c>
      <c r="AF150" s="125">
        <v>15</v>
      </c>
      <c r="AG150" s="71">
        <v>5</v>
      </c>
      <c r="AH150" s="71">
        <v>6</v>
      </c>
      <c r="AI150" s="71">
        <v>0</v>
      </c>
      <c r="AJ150" s="71">
        <v>3</v>
      </c>
      <c r="AK150" s="212" t="s">
        <v>166</v>
      </c>
      <c r="AL150" s="44" t="s">
        <v>90</v>
      </c>
      <c r="AM150" s="71">
        <v>0</v>
      </c>
      <c r="AN150" s="71">
        <v>37</v>
      </c>
      <c r="AO150" s="71">
        <v>125</v>
      </c>
      <c r="AP150" s="71">
        <v>99</v>
      </c>
      <c r="AQ150" s="71">
        <v>0</v>
      </c>
      <c r="AR150" s="71">
        <v>0</v>
      </c>
      <c r="AS150" s="71">
        <v>14</v>
      </c>
      <c r="AT150" s="71">
        <v>4</v>
      </c>
      <c r="AU150" s="71">
        <v>4</v>
      </c>
      <c r="AV150" s="212" t="s">
        <v>166</v>
      </c>
      <c r="AW150" s="44" t="s">
        <v>90</v>
      </c>
      <c r="AX150" s="149">
        <v>31</v>
      </c>
      <c r="AY150" s="71">
        <v>5</v>
      </c>
      <c r="AZ150" s="71">
        <v>0</v>
      </c>
      <c r="BA150" s="152">
        <v>4</v>
      </c>
      <c r="BB150" s="32">
        <v>2</v>
      </c>
      <c r="BC150" s="149">
        <v>35</v>
      </c>
      <c r="BD150" s="149">
        <v>7</v>
      </c>
      <c r="BE150" s="212" t="s">
        <v>166</v>
      </c>
      <c r="BF150" s="44" t="s">
        <v>90</v>
      </c>
      <c r="BG150" s="71">
        <v>0</v>
      </c>
      <c r="BH150" s="71">
        <v>0</v>
      </c>
      <c r="BI150" s="71">
        <v>0</v>
      </c>
      <c r="BJ150" s="71">
        <v>0</v>
      </c>
      <c r="BK150" s="71">
        <v>0</v>
      </c>
      <c r="BL150" s="71">
        <v>0</v>
      </c>
      <c r="BM150" s="71">
        <v>0</v>
      </c>
      <c r="BN150" s="71">
        <v>0</v>
      </c>
      <c r="BO150" s="71">
        <v>0</v>
      </c>
      <c r="BP150" s="71">
        <v>0</v>
      </c>
      <c r="BQ150" s="71">
        <v>0</v>
      </c>
      <c r="BR150" s="71">
        <v>0</v>
      </c>
      <c r="BS150" s="71">
        <v>0</v>
      </c>
      <c r="BT150" s="71">
        <v>0</v>
      </c>
      <c r="BV150" s="80" t="s">
        <v>166</v>
      </c>
      <c r="BW150" s="80" t="s">
        <v>2409</v>
      </c>
      <c r="BX150" s="78">
        <v>845</v>
      </c>
    </row>
    <row r="151" spans="1:76">
      <c r="A151" s="212"/>
      <c r="B151" s="44" t="s">
        <v>91</v>
      </c>
      <c r="C151" s="71">
        <v>526</v>
      </c>
      <c r="D151" s="71">
        <v>272</v>
      </c>
      <c r="E151" s="71">
        <v>436</v>
      </c>
      <c r="F151" s="71">
        <v>227</v>
      </c>
      <c r="G151" s="71">
        <v>442</v>
      </c>
      <c r="H151" s="71">
        <v>229</v>
      </c>
      <c r="I151" s="71">
        <v>1019</v>
      </c>
      <c r="J151" s="71">
        <v>516</v>
      </c>
      <c r="K151" s="149">
        <v>2423</v>
      </c>
      <c r="L151" s="149">
        <v>1244</v>
      </c>
      <c r="M151" s="212"/>
      <c r="N151" s="44" t="s">
        <v>91</v>
      </c>
      <c r="O151" s="71">
        <v>5</v>
      </c>
      <c r="P151" s="71">
        <v>1</v>
      </c>
      <c r="Q151" s="71">
        <v>25</v>
      </c>
      <c r="R151" s="71">
        <v>9</v>
      </c>
      <c r="S151" s="71">
        <v>44</v>
      </c>
      <c r="T151" s="71">
        <v>22</v>
      </c>
      <c r="U151" s="71">
        <v>216</v>
      </c>
      <c r="V151" s="71">
        <v>116</v>
      </c>
      <c r="W151" s="149">
        <v>290</v>
      </c>
      <c r="X151" s="149">
        <v>148</v>
      </c>
      <c r="Y151" s="212"/>
      <c r="Z151" s="44" t="s">
        <v>91</v>
      </c>
      <c r="AA151" s="31">
        <v>12</v>
      </c>
      <c r="AB151" s="31">
        <v>11</v>
      </c>
      <c r="AC151" s="31">
        <v>12</v>
      </c>
      <c r="AD151" s="31">
        <v>18</v>
      </c>
      <c r="AE151" s="149">
        <v>53</v>
      </c>
      <c r="AF151" s="125">
        <v>51</v>
      </c>
      <c r="AG151" s="71">
        <v>26</v>
      </c>
      <c r="AH151" s="71">
        <v>51</v>
      </c>
      <c r="AI151" s="71">
        <v>1</v>
      </c>
      <c r="AJ151" s="71">
        <v>9</v>
      </c>
      <c r="AK151" s="212"/>
      <c r="AL151" s="44" t="s">
        <v>91</v>
      </c>
      <c r="AM151" s="71">
        <v>2</v>
      </c>
      <c r="AN151" s="71">
        <v>149</v>
      </c>
      <c r="AO151" s="71">
        <v>251</v>
      </c>
      <c r="AP151" s="71">
        <v>409</v>
      </c>
      <c r="AQ151" s="71">
        <v>0</v>
      </c>
      <c r="AR151" s="71">
        <v>9</v>
      </c>
      <c r="AS151" s="71">
        <v>64</v>
      </c>
      <c r="AT151" s="71">
        <v>32</v>
      </c>
      <c r="AU151" s="71">
        <v>45</v>
      </c>
      <c r="AV151" s="212"/>
      <c r="AW151" s="44" t="s">
        <v>91</v>
      </c>
      <c r="AX151" s="149">
        <v>149</v>
      </c>
      <c r="AY151" s="71">
        <v>36</v>
      </c>
      <c r="AZ151" s="71">
        <v>24</v>
      </c>
      <c r="BA151" s="152">
        <v>47</v>
      </c>
      <c r="BB151" s="32">
        <v>17</v>
      </c>
      <c r="BC151" s="149">
        <v>196</v>
      </c>
      <c r="BD151" s="149">
        <v>53</v>
      </c>
      <c r="BE151" s="212"/>
      <c r="BF151" s="44" t="s">
        <v>91</v>
      </c>
      <c r="BG151" s="71">
        <v>0</v>
      </c>
      <c r="BH151" s="71">
        <v>83</v>
      </c>
      <c r="BI151" s="71">
        <v>0</v>
      </c>
      <c r="BJ151" s="71">
        <v>0</v>
      </c>
      <c r="BK151" s="71">
        <v>0</v>
      </c>
      <c r="BL151" s="71">
        <v>9</v>
      </c>
      <c r="BM151" s="71">
        <v>25</v>
      </c>
      <c r="BN151" s="71">
        <v>0</v>
      </c>
      <c r="BO151" s="71">
        <v>0</v>
      </c>
      <c r="BP151" s="71">
        <v>0</v>
      </c>
      <c r="BQ151" s="71">
        <v>0</v>
      </c>
      <c r="BR151" s="71">
        <v>0</v>
      </c>
      <c r="BS151" s="71">
        <v>0</v>
      </c>
      <c r="BT151" s="71">
        <v>0</v>
      </c>
      <c r="BV151" s="80" t="s">
        <v>166</v>
      </c>
      <c r="BW151" s="80" t="s">
        <v>2410</v>
      </c>
      <c r="BX151" s="78">
        <v>2689</v>
      </c>
    </row>
    <row r="152" spans="1:76">
      <c r="A152" s="212"/>
      <c r="B152" s="66" t="s">
        <v>73</v>
      </c>
      <c r="C152" s="68">
        <v>673</v>
      </c>
      <c r="D152" s="68">
        <v>350</v>
      </c>
      <c r="E152" s="68">
        <v>551</v>
      </c>
      <c r="F152" s="68">
        <v>285</v>
      </c>
      <c r="G152" s="68">
        <v>566</v>
      </c>
      <c r="H152" s="68">
        <v>300</v>
      </c>
      <c r="I152" s="68">
        <v>1133</v>
      </c>
      <c r="J152" s="68">
        <v>582</v>
      </c>
      <c r="K152" s="68">
        <v>2923</v>
      </c>
      <c r="L152" s="68">
        <v>1517</v>
      </c>
      <c r="M152" s="212"/>
      <c r="N152" s="66" t="s">
        <v>73</v>
      </c>
      <c r="O152" s="68">
        <v>26</v>
      </c>
      <c r="P152" s="68">
        <v>10</v>
      </c>
      <c r="Q152" s="68">
        <v>46</v>
      </c>
      <c r="R152" s="68">
        <v>19</v>
      </c>
      <c r="S152" s="68">
        <v>80</v>
      </c>
      <c r="T152" s="68">
        <v>46</v>
      </c>
      <c r="U152" s="68">
        <v>238</v>
      </c>
      <c r="V152" s="68">
        <v>129</v>
      </c>
      <c r="W152" s="68">
        <v>390</v>
      </c>
      <c r="X152" s="68">
        <v>204</v>
      </c>
      <c r="Y152" s="212"/>
      <c r="Z152" s="66" t="s">
        <v>73</v>
      </c>
      <c r="AA152" s="68">
        <v>16</v>
      </c>
      <c r="AB152" s="68">
        <v>14</v>
      </c>
      <c r="AC152" s="68">
        <v>16</v>
      </c>
      <c r="AD152" s="68">
        <v>21</v>
      </c>
      <c r="AE152" s="68">
        <v>67</v>
      </c>
      <c r="AF152" s="68">
        <v>66</v>
      </c>
      <c r="AG152" s="68">
        <v>31</v>
      </c>
      <c r="AH152" s="68">
        <v>57</v>
      </c>
      <c r="AI152" s="68">
        <v>1</v>
      </c>
      <c r="AJ152" s="68">
        <v>12</v>
      </c>
      <c r="AK152" s="212"/>
      <c r="AL152" s="66" t="s">
        <v>73</v>
      </c>
      <c r="AM152" s="68">
        <v>2</v>
      </c>
      <c r="AN152" s="68">
        <v>186</v>
      </c>
      <c r="AO152" s="68">
        <v>376</v>
      </c>
      <c r="AP152" s="68">
        <v>508</v>
      </c>
      <c r="AQ152" s="68">
        <v>0</v>
      </c>
      <c r="AR152" s="68">
        <v>9</v>
      </c>
      <c r="AS152" s="68">
        <v>78</v>
      </c>
      <c r="AT152" s="68">
        <v>36</v>
      </c>
      <c r="AU152" s="68">
        <v>49</v>
      </c>
      <c r="AV152" s="212"/>
      <c r="AW152" s="66" t="s">
        <v>73</v>
      </c>
      <c r="AX152" s="68">
        <v>180</v>
      </c>
      <c r="AY152" s="68">
        <v>41</v>
      </c>
      <c r="AZ152" s="68">
        <v>24</v>
      </c>
      <c r="BA152" s="68">
        <v>51</v>
      </c>
      <c r="BB152" s="68">
        <v>19</v>
      </c>
      <c r="BC152" s="68">
        <v>231</v>
      </c>
      <c r="BD152" s="68">
        <v>60</v>
      </c>
      <c r="BE152" s="212"/>
      <c r="BF152" s="66" t="s">
        <v>73</v>
      </c>
      <c r="BG152" s="68">
        <v>0</v>
      </c>
      <c r="BH152" s="68">
        <v>83</v>
      </c>
      <c r="BI152" s="68">
        <v>0</v>
      </c>
      <c r="BJ152" s="68">
        <v>0</v>
      </c>
      <c r="BK152" s="68">
        <v>0</v>
      </c>
      <c r="BL152" s="68">
        <v>9</v>
      </c>
      <c r="BM152" s="68">
        <v>25</v>
      </c>
      <c r="BN152" s="68">
        <v>0</v>
      </c>
      <c r="BO152" s="68">
        <v>0</v>
      </c>
      <c r="BP152" s="68">
        <v>0</v>
      </c>
      <c r="BQ152" s="68">
        <v>0</v>
      </c>
      <c r="BR152" s="68">
        <v>0</v>
      </c>
      <c r="BS152" s="68">
        <v>0</v>
      </c>
      <c r="BT152" s="68">
        <v>0</v>
      </c>
      <c r="BV152" s="80" t="s">
        <v>166</v>
      </c>
      <c r="BW152" s="80" t="s">
        <v>2411</v>
      </c>
      <c r="BX152" s="78">
        <v>3534</v>
      </c>
    </row>
    <row r="153" spans="1:76" ht="14.45" customHeight="1">
      <c r="A153" s="212" t="s">
        <v>2059</v>
      </c>
      <c r="B153" s="44" t="s">
        <v>90</v>
      </c>
      <c r="C153" s="71">
        <v>0</v>
      </c>
      <c r="D153" s="71">
        <v>0</v>
      </c>
      <c r="E153" s="71">
        <v>0</v>
      </c>
      <c r="F153" s="71">
        <v>0</v>
      </c>
      <c r="G153" s="71">
        <v>0</v>
      </c>
      <c r="H153" s="71">
        <v>0</v>
      </c>
      <c r="I153" s="71">
        <v>0</v>
      </c>
      <c r="J153" s="71">
        <v>0</v>
      </c>
      <c r="K153" s="149">
        <v>0</v>
      </c>
      <c r="L153" s="149">
        <v>0</v>
      </c>
      <c r="M153" s="212" t="s">
        <v>2059</v>
      </c>
      <c r="N153" s="44" t="s">
        <v>90</v>
      </c>
      <c r="O153" s="71">
        <v>0</v>
      </c>
      <c r="P153" s="71">
        <v>0</v>
      </c>
      <c r="Q153" s="71">
        <v>0</v>
      </c>
      <c r="R153" s="71">
        <v>0</v>
      </c>
      <c r="S153" s="71">
        <v>0</v>
      </c>
      <c r="T153" s="71">
        <v>0</v>
      </c>
      <c r="U153" s="71">
        <v>0</v>
      </c>
      <c r="V153" s="71">
        <v>0</v>
      </c>
      <c r="W153" s="149">
        <v>0</v>
      </c>
      <c r="X153" s="149">
        <v>0</v>
      </c>
      <c r="Y153" s="212" t="s">
        <v>2059</v>
      </c>
      <c r="Z153" s="44" t="s">
        <v>90</v>
      </c>
      <c r="AA153" s="31">
        <v>0</v>
      </c>
      <c r="AB153" s="31">
        <v>0</v>
      </c>
      <c r="AC153" s="31">
        <v>0</v>
      </c>
      <c r="AD153" s="31">
        <v>0</v>
      </c>
      <c r="AE153" s="149">
        <v>0</v>
      </c>
      <c r="AF153" s="125">
        <v>0</v>
      </c>
      <c r="AG153" s="71">
        <v>0</v>
      </c>
      <c r="AH153" s="71">
        <v>0</v>
      </c>
      <c r="AI153" s="71">
        <v>0</v>
      </c>
      <c r="AJ153" s="71">
        <v>0</v>
      </c>
      <c r="AK153" s="212" t="s">
        <v>2059</v>
      </c>
      <c r="AL153" s="44" t="s">
        <v>90</v>
      </c>
      <c r="AM153" s="71">
        <v>0</v>
      </c>
      <c r="AN153" s="71">
        <v>0</v>
      </c>
      <c r="AO153" s="71">
        <v>0</v>
      </c>
      <c r="AP153" s="71">
        <v>0</v>
      </c>
      <c r="AQ153" s="71">
        <v>0</v>
      </c>
      <c r="AR153" s="71">
        <v>0</v>
      </c>
      <c r="AS153" s="71">
        <v>0</v>
      </c>
      <c r="AT153" s="71">
        <v>0</v>
      </c>
      <c r="AU153" s="71">
        <v>0</v>
      </c>
      <c r="AV153" s="212" t="s">
        <v>2059</v>
      </c>
      <c r="AW153" s="44" t="s">
        <v>90</v>
      </c>
      <c r="AX153" s="149">
        <v>0</v>
      </c>
      <c r="AY153" s="71">
        <v>0</v>
      </c>
      <c r="AZ153" s="71">
        <v>0</v>
      </c>
      <c r="BA153" s="152">
        <v>0</v>
      </c>
      <c r="BB153" s="32">
        <v>0</v>
      </c>
      <c r="BC153" s="149">
        <v>0</v>
      </c>
      <c r="BD153" s="149">
        <v>0</v>
      </c>
      <c r="BE153" s="212" t="s">
        <v>2059</v>
      </c>
      <c r="BF153" s="44" t="s">
        <v>90</v>
      </c>
      <c r="BG153" s="71">
        <v>0</v>
      </c>
      <c r="BH153" s="71">
        <v>0</v>
      </c>
      <c r="BI153" s="71">
        <v>0</v>
      </c>
      <c r="BJ153" s="71">
        <v>0</v>
      </c>
      <c r="BK153" s="71">
        <v>0</v>
      </c>
      <c r="BL153" s="71">
        <v>0</v>
      </c>
      <c r="BM153" s="71">
        <v>0</v>
      </c>
      <c r="BN153" s="71">
        <v>0</v>
      </c>
      <c r="BO153" s="71">
        <v>0</v>
      </c>
      <c r="BP153" s="71">
        <v>0</v>
      </c>
      <c r="BQ153" s="71">
        <v>0</v>
      </c>
      <c r="BR153" s="71">
        <v>0</v>
      </c>
      <c r="BS153" s="71">
        <v>0</v>
      </c>
      <c r="BT153" s="71">
        <v>0</v>
      </c>
      <c r="BV153" s="80" t="s">
        <v>2059</v>
      </c>
      <c r="BW153" s="80" t="s">
        <v>2412</v>
      </c>
      <c r="BX153" s="78">
        <v>0</v>
      </c>
    </row>
    <row r="154" spans="1:76">
      <c r="A154" s="212"/>
      <c r="B154" s="44" t="s">
        <v>91</v>
      </c>
      <c r="C154" s="71">
        <v>228</v>
      </c>
      <c r="D154" s="71">
        <v>130</v>
      </c>
      <c r="E154" s="71">
        <v>144</v>
      </c>
      <c r="F154" s="71">
        <v>82</v>
      </c>
      <c r="G154" s="71">
        <v>138</v>
      </c>
      <c r="H154" s="71">
        <v>72</v>
      </c>
      <c r="I154" s="71">
        <v>143</v>
      </c>
      <c r="J154" s="71">
        <v>78</v>
      </c>
      <c r="K154" s="149">
        <v>653</v>
      </c>
      <c r="L154" s="149">
        <v>362</v>
      </c>
      <c r="M154" s="212"/>
      <c r="N154" s="44" t="s">
        <v>91</v>
      </c>
      <c r="O154" s="71">
        <v>27</v>
      </c>
      <c r="P154" s="71">
        <v>14</v>
      </c>
      <c r="Q154" s="71">
        <v>6</v>
      </c>
      <c r="R154" s="71">
        <v>4</v>
      </c>
      <c r="S154" s="71">
        <v>6</v>
      </c>
      <c r="T154" s="71">
        <v>3</v>
      </c>
      <c r="U154" s="71">
        <v>21</v>
      </c>
      <c r="V154" s="71">
        <v>14</v>
      </c>
      <c r="W154" s="149">
        <v>60</v>
      </c>
      <c r="X154" s="149">
        <v>35</v>
      </c>
      <c r="Y154" s="212"/>
      <c r="Z154" s="44" t="s">
        <v>91</v>
      </c>
      <c r="AA154" s="31">
        <v>5</v>
      </c>
      <c r="AB154" s="31">
        <v>5</v>
      </c>
      <c r="AC154" s="31">
        <v>6</v>
      </c>
      <c r="AD154" s="31">
        <v>5</v>
      </c>
      <c r="AE154" s="149">
        <v>21</v>
      </c>
      <c r="AF154" s="125">
        <v>20</v>
      </c>
      <c r="AG154" s="71">
        <v>20</v>
      </c>
      <c r="AH154" s="71">
        <v>17</v>
      </c>
      <c r="AI154" s="71">
        <v>0</v>
      </c>
      <c r="AJ154" s="71">
        <v>4</v>
      </c>
      <c r="AK154" s="212"/>
      <c r="AL154" s="44" t="s">
        <v>91</v>
      </c>
      <c r="AM154" s="71">
        <v>63</v>
      </c>
      <c r="AN154" s="71">
        <v>270</v>
      </c>
      <c r="AO154" s="71">
        <v>35</v>
      </c>
      <c r="AP154" s="71">
        <v>0</v>
      </c>
      <c r="AQ154" s="71">
        <v>0</v>
      </c>
      <c r="AR154" s="71">
        <v>1</v>
      </c>
      <c r="AS154" s="71">
        <v>21</v>
      </c>
      <c r="AT154" s="71">
        <v>22</v>
      </c>
      <c r="AU154" s="71">
        <v>21</v>
      </c>
      <c r="AV154" s="212"/>
      <c r="AW154" s="44" t="s">
        <v>91</v>
      </c>
      <c r="AX154" s="149">
        <v>33</v>
      </c>
      <c r="AY154" s="71">
        <v>9</v>
      </c>
      <c r="AZ154" s="71">
        <v>4</v>
      </c>
      <c r="BA154" s="152">
        <v>13</v>
      </c>
      <c r="BB154" s="32">
        <v>5</v>
      </c>
      <c r="BC154" s="149">
        <v>46</v>
      </c>
      <c r="BD154" s="149">
        <v>14</v>
      </c>
      <c r="BE154" s="212"/>
      <c r="BF154" s="44" t="s">
        <v>91</v>
      </c>
      <c r="BG154" s="71">
        <v>1</v>
      </c>
      <c r="BH154" s="71">
        <v>1</v>
      </c>
      <c r="BI154" s="71">
        <v>0</v>
      </c>
      <c r="BJ154" s="71">
        <v>0</v>
      </c>
      <c r="BK154" s="71">
        <v>1</v>
      </c>
      <c r="BL154" s="71">
        <v>0</v>
      </c>
      <c r="BM154" s="71">
        <v>1</v>
      </c>
      <c r="BN154" s="71">
        <v>0</v>
      </c>
      <c r="BO154" s="71">
        <v>1</v>
      </c>
      <c r="BP154" s="71">
        <v>1</v>
      </c>
      <c r="BQ154" s="71">
        <v>0</v>
      </c>
      <c r="BR154" s="71">
        <v>0</v>
      </c>
      <c r="BS154" s="71">
        <v>0</v>
      </c>
      <c r="BT154" s="71">
        <v>0</v>
      </c>
      <c r="BV154" s="80" t="s">
        <v>2059</v>
      </c>
      <c r="BW154" s="80" t="s">
        <v>2413</v>
      </c>
      <c r="BX154" s="78">
        <v>708</v>
      </c>
    </row>
    <row r="155" spans="1:76">
      <c r="A155" s="212"/>
      <c r="B155" s="66" t="s">
        <v>73</v>
      </c>
      <c r="C155" s="68">
        <v>228</v>
      </c>
      <c r="D155" s="68">
        <v>130</v>
      </c>
      <c r="E155" s="68">
        <v>144</v>
      </c>
      <c r="F155" s="68">
        <v>82</v>
      </c>
      <c r="G155" s="68">
        <v>138</v>
      </c>
      <c r="H155" s="68">
        <v>72</v>
      </c>
      <c r="I155" s="68">
        <v>143</v>
      </c>
      <c r="J155" s="68">
        <v>78</v>
      </c>
      <c r="K155" s="68">
        <v>653</v>
      </c>
      <c r="L155" s="68">
        <v>362</v>
      </c>
      <c r="M155" s="212"/>
      <c r="N155" s="66" t="s">
        <v>73</v>
      </c>
      <c r="O155" s="68">
        <v>27</v>
      </c>
      <c r="P155" s="68">
        <v>14</v>
      </c>
      <c r="Q155" s="68">
        <v>6</v>
      </c>
      <c r="R155" s="68">
        <v>4</v>
      </c>
      <c r="S155" s="68">
        <v>6</v>
      </c>
      <c r="T155" s="68">
        <v>3</v>
      </c>
      <c r="U155" s="68">
        <v>21</v>
      </c>
      <c r="V155" s="68">
        <v>14</v>
      </c>
      <c r="W155" s="68">
        <v>60</v>
      </c>
      <c r="X155" s="68">
        <v>35</v>
      </c>
      <c r="Y155" s="212"/>
      <c r="Z155" s="66" t="s">
        <v>73</v>
      </c>
      <c r="AA155" s="68">
        <v>5</v>
      </c>
      <c r="AB155" s="68">
        <v>5</v>
      </c>
      <c r="AC155" s="68">
        <v>6</v>
      </c>
      <c r="AD155" s="68">
        <v>5</v>
      </c>
      <c r="AE155" s="68">
        <v>21</v>
      </c>
      <c r="AF155" s="68">
        <v>20</v>
      </c>
      <c r="AG155" s="68">
        <v>20</v>
      </c>
      <c r="AH155" s="68">
        <v>17</v>
      </c>
      <c r="AI155" s="68">
        <v>0</v>
      </c>
      <c r="AJ155" s="68">
        <v>4</v>
      </c>
      <c r="AK155" s="212"/>
      <c r="AL155" s="66" t="s">
        <v>73</v>
      </c>
      <c r="AM155" s="68">
        <v>63</v>
      </c>
      <c r="AN155" s="68">
        <v>270</v>
      </c>
      <c r="AO155" s="68">
        <v>35</v>
      </c>
      <c r="AP155" s="68">
        <v>0</v>
      </c>
      <c r="AQ155" s="68">
        <v>0</v>
      </c>
      <c r="AR155" s="68">
        <v>1</v>
      </c>
      <c r="AS155" s="68">
        <v>21</v>
      </c>
      <c r="AT155" s="68">
        <v>22</v>
      </c>
      <c r="AU155" s="68">
        <v>21</v>
      </c>
      <c r="AV155" s="212"/>
      <c r="AW155" s="66" t="s">
        <v>73</v>
      </c>
      <c r="AX155" s="68">
        <v>33</v>
      </c>
      <c r="AY155" s="68">
        <v>9</v>
      </c>
      <c r="AZ155" s="68">
        <v>4</v>
      </c>
      <c r="BA155" s="68">
        <v>13</v>
      </c>
      <c r="BB155" s="68">
        <v>5</v>
      </c>
      <c r="BC155" s="68">
        <v>46</v>
      </c>
      <c r="BD155" s="68">
        <v>14</v>
      </c>
      <c r="BE155" s="212"/>
      <c r="BF155" s="66" t="s">
        <v>73</v>
      </c>
      <c r="BG155" s="68">
        <v>1</v>
      </c>
      <c r="BH155" s="68">
        <v>1</v>
      </c>
      <c r="BI155" s="68">
        <v>0</v>
      </c>
      <c r="BJ155" s="68">
        <v>0</v>
      </c>
      <c r="BK155" s="68">
        <v>1</v>
      </c>
      <c r="BL155" s="68">
        <v>0</v>
      </c>
      <c r="BM155" s="68">
        <v>1</v>
      </c>
      <c r="BN155" s="68">
        <v>0</v>
      </c>
      <c r="BO155" s="68">
        <v>1</v>
      </c>
      <c r="BP155" s="68">
        <v>1</v>
      </c>
      <c r="BQ155" s="68">
        <v>0</v>
      </c>
      <c r="BR155" s="68">
        <v>0</v>
      </c>
      <c r="BS155" s="68">
        <v>0</v>
      </c>
      <c r="BT155" s="68">
        <v>0</v>
      </c>
      <c r="BV155" s="80" t="s">
        <v>2059</v>
      </c>
      <c r="BW155" s="80" t="s">
        <v>2414</v>
      </c>
      <c r="BX155" s="78">
        <v>708</v>
      </c>
    </row>
    <row r="156" spans="1:76" ht="14.45" customHeight="1">
      <c r="A156" s="212" t="s">
        <v>167</v>
      </c>
      <c r="B156" s="44" t="s">
        <v>90</v>
      </c>
      <c r="C156" s="71">
        <v>400</v>
      </c>
      <c r="D156" s="71">
        <v>214</v>
      </c>
      <c r="E156" s="71">
        <v>252</v>
      </c>
      <c r="F156" s="71">
        <v>122</v>
      </c>
      <c r="G156" s="71">
        <v>236</v>
      </c>
      <c r="H156" s="71">
        <v>130</v>
      </c>
      <c r="I156" s="71">
        <v>298</v>
      </c>
      <c r="J156" s="71">
        <v>153</v>
      </c>
      <c r="K156" s="149">
        <v>1186</v>
      </c>
      <c r="L156" s="149">
        <v>619</v>
      </c>
      <c r="M156" s="212" t="s">
        <v>167</v>
      </c>
      <c r="N156" s="44" t="s">
        <v>90</v>
      </c>
      <c r="O156" s="71">
        <v>38</v>
      </c>
      <c r="P156" s="71">
        <v>22</v>
      </c>
      <c r="Q156" s="71">
        <v>18</v>
      </c>
      <c r="R156" s="71">
        <v>12</v>
      </c>
      <c r="S156" s="71">
        <v>17</v>
      </c>
      <c r="T156" s="71">
        <v>4</v>
      </c>
      <c r="U156" s="71">
        <v>28</v>
      </c>
      <c r="V156" s="71">
        <v>8</v>
      </c>
      <c r="W156" s="149">
        <v>101</v>
      </c>
      <c r="X156" s="149">
        <v>46</v>
      </c>
      <c r="Y156" s="212" t="s">
        <v>167</v>
      </c>
      <c r="Z156" s="44" t="s">
        <v>90</v>
      </c>
      <c r="AA156" s="31">
        <v>13</v>
      </c>
      <c r="AB156" s="31">
        <v>14</v>
      </c>
      <c r="AC156" s="31">
        <v>12</v>
      </c>
      <c r="AD156" s="31">
        <v>16</v>
      </c>
      <c r="AE156" s="149">
        <v>55</v>
      </c>
      <c r="AF156" s="125">
        <v>60</v>
      </c>
      <c r="AG156" s="71">
        <v>49</v>
      </c>
      <c r="AH156" s="71">
        <v>27</v>
      </c>
      <c r="AI156" s="71">
        <v>2</v>
      </c>
      <c r="AJ156" s="71">
        <v>15</v>
      </c>
      <c r="AK156" s="212" t="s">
        <v>167</v>
      </c>
      <c r="AL156" s="44" t="s">
        <v>90</v>
      </c>
      <c r="AM156" s="71">
        <v>0</v>
      </c>
      <c r="AN156" s="71">
        <v>395</v>
      </c>
      <c r="AO156" s="71">
        <v>118</v>
      </c>
      <c r="AP156" s="71">
        <v>63</v>
      </c>
      <c r="AQ156" s="71">
        <v>11</v>
      </c>
      <c r="AR156" s="71">
        <v>3</v>
      </c>
      <c r="AS156" s="71">
        <v>61</v>
      </c>
      <c r="AT156" s="71">
        <v>48</v>
      </c>
      <c r="AU156" s="71">
        <v>45</v>
      </c>
      <c r="AV156" s="212" t="s">
        <v>167</v>
      </c>
      <c r="AW156" s="44" t="s">
        <v>90</v>
      </c>
      <c r="AX156" s="149">
        <v>101</v>
      </c>
      <c r="AY156" s="71">
        <v>30</v>
      </c>
      <c r="AZ156" s="71">
        <v>15</v>
      </c>
      <c r="BA156" s="152">
        <v>22</v>
      </c>
      <c r="BB156" s="32">
        <v>9</v>
      </c>
      <c r="BC156" s="149">
        <v>123</v>
      </c>
      <c r="BD156" s="149">
        <v>39</v>
      </c>
      <c r="BE156" s="212" t="s">
        <v>167</v>
      </c>
      <c r="BF156" s="44" t="s">
        <v>90</v>
      </c>
      <c r="BG156" s="71">
        <v>56</v>
      </c>
      <c r="BH156" s="71">
        <v>33</v>
      </c>
      <c r="BI156" s="71">
        <v>40</v>
      </c>
      <c r="BJ156" s="71">
        <v>36</v>
      </c>
      <c r="BK156" s="71">
        <v>50</v>
      </c>
      <c r="BL156" s="71">
        <v>31</v>
      </c>
      <c r="BM156" s="71">
        <v>43</v>
      </c>
      <c r="BN156" s="71">
        <v>49</v>
      </c>
      <c r="BO156" s="71">
        <v>37</v>
      </c>
      <c r="BP156" s="71">
        <v>7</v>
      </c>
      <c r="BQ156" s="71">
        <v>1</v>
      </c>
      <c r="BR156" s="71">
        <v>1</v>
      </c>
      <c r="BS156" s="71">
        <v>13</v>
      </c>
      <c r="BT156" s="71">
        <v>4</v>
      </c>
      <c r="BV156" s="80" t="s">
        <v>167</v>
      </c>
      <c r="BW156" s="80" t="s">
        <v>2415</v>
      </c>
      <c r="BX156" s="78">
        <v>1451</v>
      </c>
    </row>
    <row r="157" spans="1:76">
      <c r="A157" s="212"/>
      <c r="B157" s="44" t="s">
        <v>91</v>
      </c>
      <c r="C157" s="71">
        <v>0</v>
      </c>
      <c r="D157" s="71">
        <v>0</v>
      </c>
      <c r="E157" s="71">
        <v>0</v>
      </c>
      <c r="F157" s="71">
        <v>0</v>
      </c>
      <c r="G157" s="71">
        <v>0</v>
      </c>
      <c r="H157" s="71">
        <v>0</v>
      </c>
      <c r="I157" s="71">
        <v>0</v>
      </c>
      <c r="J157" s="71">
        <v>0</v>
      </c>
      <c r="K157" s="149">
        <v>0</v>
      </c>
      <c r="L157" s="149">
        <v>0</v>
      </c>
      <c r="M157" s="212"/>
      <c r="N157" s="44" t="s">
        <v>91</v>
      </c>
      <c r="O157" s="71">
        <v>0</v>
      </c>
      <c r="P157" s="71">
        <v>0</v>
      </c>
      <c r="Q157" s="71">
        <v>0</v>
      </c>
      <c r="R157" s="71">
        <v>0</v>
      </c>
      <c r="S157" s="71">
        <v>0</v>
      </c>
      <c r="T157" s="71">
        <v>0</v>
      </c>
      <c r="U157" s="71">
        <v>0</v>
      </c>
      <c r="V157" s="71">
        <v>0</v>
      </c>
      <c r="W157" s="149">
        <v>0</v>
      </c>
      <c r="X157" s="149">
        <v>0</v>
      </c>
      <c r="Y157" s="212"/>
      <c r="Z157" s="44" t="s">
        <v>91</v>
      </c>
      <c r="AA157" s="31">
        <v>0</v>
      </c>
      <c r="AB157" s="31">
        <v>0</v>
      </c>
      <c r="AC157" s="31">
        <v>0</v>
      </c>
      <c r="AD157" s="31">
        <v>0</v>
      </c>
      <c r="AE157" s="149">
        <v>0</v>
      </c>
      <c r="AF157" s="125">
        <v>0</v>
      </c>
      <c r="AG157" s="71">
        <v>0</v>
      </c>
      <c r="AH157" s="71">
        <v>0</v>
      </c>
      <c r="AI157" s="71">
        <v>0</v>
      </c>
      <c r="AJ157" s="71">
        <v>0</v>
      </c>
      <c r="AK157" s="212"/>
      <c r="AL157" s="44" t="s">
        <v>91</v>
      </c>
      <c r="AM157" s="71">
        <v>0</v>
      </c>
      <c r="AN157" s="71">
        <v>0</v>
      </c>
      <c r="AO157" s="71">
        <v>0</v>
      </c>
      <c r="AP157" s="71">
        <v>0</v>
      </c>
      <c r="AQ157" s="71">
        <v>0</v>
      </c>
      <c r="AR157" s="71">
        <v>0</v>
      </c>
      <c r="AS157" s="71">
        <v>0</v>
      </c>
      <c r="AT157" s="71">
        <v>0</v>
      </c>
      <c r="AU157" s="71">
        <v>0</v>
      </c>
      <c r="AV157" s="212"/>
      <c r="AW157" s="44" t="s">
        <v>91</v>
      </c>
      <c r="AX157" s="149">
        <v>0</v>
      </c>
      <c r="AY157" s="71">
        <v>0</v>
      </c>
      <c r="AZ157" s="71">
        <v>0</v>
      </c>
      <c r="BA157" s="152">
        <v>0</v>
      </c>
      <c r="BB157" s="32">
        <v>0</v>
      </c>
      <c r="BC157" s="149">
        <v>0</v>
      </c>
      <c r="BD157" s="149">
        <v>0</v>
      </c>
      <c r="BE157" s="212"/>
      <c r="BF157" s="44" t="s">
        <v>91</v>
      </c>
      <c r="BG157" s="71">
        <v>0</v>
      </c>
      <c r="BH157" s="71">
        <v>0</v>
      </c>
      <c r="BI157" s="71">
        <v>0</v>
      </c>
      <c r="BJ157" s="71">
        <v>0</v>
      </c>
      <c r="BK157" s="71">
        <v>0</v>
      </c>
      <c r="BL157" s="71">
        <v>0</v>
      </c>
      <c r="BM157" s="71">
        <v>0</v>
      </c>
      <c r="BN157" s="71">
        <v>0</v>
      </c>
      <c r="BO157" s="71">
        <v>0</v>
      </c>
      <c r="BP157" s="71">
        <v>0</v>
      </c>
      <c r="BQ157" s="71">
        <v>0</v>
      </c>
      <c r="BR157" s="71">
        <v>0</v>
      </c>
      <c r="BS157" s="71">
        <v>0</v>
      </c>
      <c r="BT157" s="71">
        <v>0</v>
      </c>
      <c r="BV157" s="80" t="s">
        <v>167</v>
      </c>
      <c r="BW157" s="80" t="s">
        <v>2416</v>
      </c>
      <c r="BX157" s="78">
        <v>0</v>
      </c>
    </row>
    <row r="158" spans="1:76">
      <c r="A158" s="212"/>
      <c r="B158" s="66" t="s">
        <v>73</v>
      </c>
      <c r="C158" s="68">
        <v>400</v>
      </c>
      <c r="D158" s="68">
        <v>214</v>
      </c>
      <c r="E158" s="68">
        <v>252</v>
      </c>
      <c r="F158" s="68">
        <v>122</v>
      </c>
      <c r="G158" s="68">
        <v>236</v>
      </c>
      <c r="H158" s="68">
        <v>130</v>
      </c>
      <c r="I158" s="68">
        <v>298</v>
      </c>
      <c r="J158" s="68">
        <v>153</v>
      </c>
      <c r="K158" s="68">
        <v>1186</v>
      </c>
      <c r="L158" s="68">
        <v>619</v>
      </c>
      <c r="M158" s="212"/>
      <c r="N158" s="66" t="s">
        <v>73</v>
      </c>
      <c r="O158" s="68">
        <v>38</v>
      </c>
      <c r="P158" s="68">
        <v>22</v>
      </c>
      <c r="Q158" s="68">
        <v>18</v>
      </c>
      <c r="R158" s="68">
        <v>12</v>
      </c>
      <c r="S158" s="68">
        <v>17</v>
      </c>
      <c r="T158" s="68">
        <v>4</v>
      </c>
      <c r="U158" s="68">
        <v>28</v>
      </c>
      <c r="V158" s="68">
        <v>8</v>
      </c>
      <c r="W158" s="68">
        <v>101</v>
      </c>
      <c r="X158" s="68">
        <v>46</v>
      </c>
      <c r="Y158" s="212"/>
      <c r="Z158" s="66" t="s">
        <v>73</v>
      </c>
      <c r="AA158" s="68">
        <v>13</v>
      </c>
      <c r="AB158" s="68">
        <v>14</v>
      </c>
      <c r="AC158" s="68">
        <v>12</v>
      </c>
      <c r="AD158" s="68">
        <v>16</v>
      </c>
      <c r="AE158" s="68">
        <v>55</v>
      </c>
      <c r="AF158" s="68">
        <v>60</v>
      </c>
      <c r="AG158" s="68">
        <v>49</v>
      </c>
      <c r="AH158" s="68">
        <v>27</v>
      </c>
      <c r="AI158" s="68">
        <v>2</v>
      </c>
      <c r="AJ158" s="68">
        <v>15</v>
      </c>
      <c r="AK158" s="212"/>
      <c r="AL158" s="66" t="s">
        <v>73</v>
      </c>
      <c r="AM158" s="68">
        <v>0</v>
      </c>
      <c r="AN158" s="68">
        <v>395</v>
      </c>
      <c r="AO158" s="68">
        <v>118</v>
      </c>
      <c r="AP158" s="68">
        <v>63</v>
      </c>
      <c r="AQ158" s="68">
        <v>11</v>
      </c>
      <c r="AR158" s="68">
        <v>3</v>
      </c>
      <c r="AS158" s="68">
        <v>61</v>
      </c>
      <c r="AT158" s="68">
        <v>48</v>
      </c>
      <c r="AU158" s="68">
        <v>45</v>
      </c>
      <c r="AV158" s="212"/>
      <c r="AW158" s="66" t="s">
        <v>73</v>
      </c>
      <c r="AX158" s="68">
        <v>101</v>
      </c>
      <c r="AY158" s="68">
        <v>30</v>
      </c>
      <c r="AZ158" s="68">
        <v>15</v>
      </c>
      <c r="BA158" s="68">
        <v>22</v>
      </c>
      <c r="BB158" s="68">
        <v>9</v>
      </c>
      <c r="BC158" s="68">
        <v>123</v>
      </c>
      <c r="BD158" s="68">
        <v>39</v>
      </c>
      <c r="BE158" s="212"/>
      <c r="BF158" s="66" t="s">
        <v>73</v>
      </c>
      <c r="BG158" s="68">
        <v>56</v>
      </c>
      <c r="BH158" s="68">
        <v>33</v>
      </c>
      <c r="BI158" s="68">
        <v>40</v>
      </c>
      <c r="BJ158" s="68">
        <v>36</v>
      </c>
      <c r="BK158" s="68">
        <v>50</v>
      </c>
      <c r="BL158" s="68">
        <v>31</v>
      </c>
      <c r="BM158" s="68">
        <v>43</v>
      </c>
      <c r="BN158" s="68">
        <v>49</v>
      </c>
      <c r="BO158" s="68">
        <v>37</v>
      </c>
      <c r="BP158" s="68">
        <v>7</v>
      </c>
      <c r="BQ158" s="68">
        <v>1</v>
      </c>
      <c r="BR158" s="68">
        <v>1</v>
      </c>
      <c r="BS158" s="68">
        <v>13</v>
      </c>
      <c r="BT158" s="68">
        <v>4</v>
      </c>
      <c r="BV158" s="80" t="s">
        <v>167</v>
      </c>
      <c r="BW158" s="80" t="s">
        <v>2417</v>
      </c>
      <c r="BX158" s="78">
        <v>1451</v>
      </c>
    </row>
    <row r="159" spans="1:76" ht="14.45" customHeight="1">
      <c r="A159" s="212" t="s">
        <v>168</v>
      </c>
      <c r="B159" s="44" t="s">
        <v>90</v>
      </c>
      <c r="C159" s="71">
        <v>235</v>
      </c>
      <c r="D159" s="71">
        <v>127</v>
      </c>
      <c r="E159" s="71">
        <v>126</v>
      </c>
      <c r="F159" s="71">
        <v>58</v>
      </c>
      <c r="G159" s="71">
        <v>95</v>
      </c>
      <c r="H159" s="71">
        <v>48</v>
      </c>
      <c r="I159" s="71">
        <v>152</v>
      </c>
      <c r="J159" s="71">
        <v>75</v>
      </c>
      <c r="K159" s="149">
        <v>608</v>
      </c>
      <c r="L159" s="149">
        <v>308</v>
      </c>
      <c r="M159" s="212" t="s">
        <v>168</v>
      </c>
      <c r="N159" s="44" t="s">
        <v>90</v>
      </c>
      <c r="O159" s="71">
        <v>4</v>
      </c>
      <c r="P159" s="71">
        <v>3</v>
      </c>
      <c r="Q159" s="71">
        <v>6</v>
      </c>
      <c r="R159" s="71">
        <v>1</v>
      </c>
      <c r="S159" s="71">
        <v>4</v>
      </c>
      <c r="T159" s="71">
        <v>2</v>
      </c>
      <c r="U159" s="71">
        <v>11</v>
      </c>
      <c r="V159" s="71">
        <v>5</v>
      </c>
      <c r="W159" s="149">
        <v>25</v>
      </c>
      <c r="X159" s="149">
        <v>11</v>
      </c>
      <c r="Y159" s="212" t="s">
        <v>168</v>
      </c>
      <c r="Z159" s="44" t="s">
        <v>90</v>
      </c>
      <c r="AA159" s="31">
        <v>10</v>
      </c>
      <c r="AB159" s="31">
        <v>8</v>
      </c>
      <c r="AC159" s="31">
        <v>7</v>
      </c>
      <c r="AD159" s="31">
        <v>9</v>
      </c>
      <c r="AE159" s="149">
        <v>34</v>
      </c>
      <c r="AF159" s="125">
        <v>36</v>
      </c>
      <c r="AG159" s="71">
        <v>20</v>
      </c>
      <c r="AH159" s="71">
        <v>4</v>
      </c>
      <c r="AI159" s="71">
        <v>0</v>
      </c>
      <c r="AJ159" s="71">
        <v>10</v>
      </c>
      <c r="AK159" s="212" t="s">
        <v>168</v>
      </c>
      <c r="AL159" s="44" t="s">
        <v>90</v>
      </c>
      <c r="AM159" s="71">
        <v>0</v>
      </c>
      <c r="AN159" s="71">
        <v>166</v>
      </c>
      <c r="AO159" s="71">
        <v>108</v>
      </c>
      <c r="AP159" s="71">
        <v>27</v>
      </c>
      <c r="AQ159" s="71">
        <v>0</v>
      </c>
      <c r="AR159" s="71">
        <v>0</v>
      </c>
      <c r="AS159" s="71">
        <v>39</v>
      </c>
      <c r="AT159" s="71">
        <v>27</v>
      </c>
      <c r="AU159" s="71">
        <v>19</v>
      </c>
      <c r="AV159" s="212" t="s">
        <v>168</v>
      </c>
      <c r="AW159" s="44" t="s">
        <v>90</v>
      </c>
      <c r="AX159" s="149">
        <v>51</v>
      </c>
      <c r="AY159" s="71">
        <v>14</v>
      </c>
      <c r="AZ159" s="71">
        <v>1</v>
      </c>
      <c r="BA159" s="152">
        <v>3</v>
      </c>
      <c r="BB159" s="32">
        <v>2</v>
      </c>
      <c r="BC159" s="149">
        <v>54</v>
      </c>
      <c r="BD159" s="149">
        <v>16</v>
      </c>
      <c r="BE159" s="212" t="s">
        <v>168</v>
      </c>
      <c r="BF159" s="44" t="s">
        <v>90</v>
      </c>
      <c r="BG159" s="71">
        <v>7</v>
      </c>
      <c r="BH159" s="71">
        <v>10</v>
      </c>
      <c r="BI159" s="71">
        <v>7</v>
      </c>
      <c r="BJ159" s="71">
        <v>10</v>
      </c>
      <c r="BK159" s="71">
        <v>12</v>
      </c>
      <c r="BL159" s="71">
        <v>30</v>
      </c>
      <c r="BM159" s="71">
        <v>13</v>
      </c>
      <c r="BN159" s="71">
        <v>11</v>
      </c>
      <c r="BO159" s="71">
        <v>10</v>
      </c>
      <c r="BP159" s="71">
        <v>5</v>
      </c>
      <c r="BQ159" s="71">
        <v>0</v>
      </c>
      <c r="BR159" s="71">
        <v>0</v>
      </c>
      <c r="BS159" s="71">
        <v>1</v>
      </c>
      <c r="BT159" s="71">
        <v>7</v>
      </c>
      <c r="BV159" s="80" t="s">
        <v>168</v>
      </c>
      <c r="BW159" s="80" t="s">
        <v>2418</v>
      </c>
      <c r="BX159" s="78">
        <v>764</v>
      </c>
    </row>
    <row r="160" spans="1:76">
      <c r="A160" s="212"/>
      <c r="B160" s="44" t="s">
        <v>91</v>
      </c>
      <c r="C160" s="71">
        <v>380</v>
      </c>
      <c r="D160" s="71">
        <v>196</v>
      </c>
      <c r="E160" s="71">
        <v>319</v>
      </c>
      <c r="F160" s="71">
        <v>168</v>
      </c>
      <c r="G160" s="71">
        <v>356</v>
      </c>
      <c r="H160" s="71">
        <v>191</v>
      </c>
      <c r="I160" s="71">
        <v>631</v>
      </c>
      <c r="J160" s="71">
        <v>345</v>
      </c>
      <c r="K160" s="149">
        <v>1686</v>
      </c>
      <c r="L160" s="149">
        <v>900</v>
      </c>
      <c r="M160" s="212"/>
      <c r="N160" s="44" t="s">
        <v>91</v>
      </c>
      <c r="O160" s="71">
        <v>39</v>
      </c>
      <c r="P160" s="71">
        <v>15</v>
      </c>
      <c r="Q160" s="71">
        <v>24</v>
      </c>
      <c r="R160" s="71">
        <v>11</v>
      </c>
      <c r="S160" s="71">
        <v>54</v>
      </c>
      <c r="T160" s="71">
        <v>29</v>
      </c>
      <c r="U160" s="71">
        <v>107</v>
      </c>
      <c r="V160" s="71">
        <v>60</v>
      </c>
      <c r="W160" s="149">
        <v>224</v>
      </c>
      <c r="X160" s="149">
        <v>115</v>
      </c>
      <c r="Y160" s="212"/>
      <c r="Z160" s="44" t="s">
        <v>91</v>
      </c>
      <c r="AA160" s="31">
        <v>14</v>
      </c>
      <c r="AB160" s="31">
        <v>14</v>
      </c>
      <c r="AC160" s="31">
        <v>14</v>
      </c>
      <c r="AD160" s="31">
        <v>15</v>
      </c>
      <c r="AE160" s="149">
        <v>57</v>
      </c>
      <c r="AF160" s="125">
        <v>55</v>
      </c>
      <c r="AG160" s="71">
        <v>47</v>
      </c>
      <c r="AH160" s="71">
        <v>35</v>
      </c>
      <c r="AI160" s="71">
        <v>2</v>
      </c>
      <c r="AJ160" s="71">
        <v>12</v>
      </c>
      <c r="AK160" s="212"/>
      <c r="AL160" s="44" t="s">
        <v>91</v>
      </c>
      <c r="AM160" s="71">
        <v>0</v>
      </c>
      <c r="AN160" s="71">
        <v>573</v>
      </c>
      <c r="AO160" s="71">
        <v>239</v>
      </c>
      <c r="AP160" s="71">
        <v>30</v>
      </c>
      <c r="AQ160" s="71">
        <v>0</v>
      </c>
      <c r="AR160" s="71">
        <v>8</v>
      </c>
      <c r="AS160" s="71">
        <v>52</v>
      </c>
      <c r="AT160" s="71">
        <v>37</v>
      </c>
      <c r="AU160" s="71">
        <v>43</v>
      </c>
      <c r="AV160" s="212"/>
      <c r="AW160" s="44" t="s">
        <v>91</v>
      </c>
      <c r="AX160" s="149">
        <v>66</v>
      </c>
      <c r="AY160" s="71">
        <v>20</v>
      </c>
      <c r="AZ160" s="71">
        <v>2</v>
      </c>
      <c r="BA160" s="152">
        <v>19</v>
      </c>
      <c r="BB160" s="32">
        <v>7</v>
      </c>
      <c r="BC160" s="149">
        <v>85</v>
      </c>
      <c r="BD160" s="149">
        <v>27</v>
      </c>
      <c r="BE160" s="212"/>
      <c r="BF160" s="44" t="s">
        <v>91</v>
      </c>
      <c r="BG160" s="71">
        <v>76</v>
      </c>
      <c r="BH160" s="71">
        <v>156</v>
      </c>
      <c r="BI160" s="71">
        <v>161</v>
      </c>
      <c r="BJ160" s="71">
        <v>57</v>
      </c>
      <c r="BK160" s="71">
        <v>51</v>
      </c>
      <c r="BL160" s="71">
        <v>145</v>
      </c>
      <c r="BM160" s="71">
        <v>100</v>
      </c>
      <c r="BN160" s="71">
        <v>101</v>
      </c>
      <c r="BO160" s="71">
        <v>138</v>
      </c>
      <c r="BP160" s="71">
        <v>18</v>
      </c>
      <c r="BQ160" s="71">
        <v>0</v>
      </c>
      <c r="BR160" s="71">
        <v>17</v>
      </c>
      <c r="BS160" s="71">
        <v>44</v>
      </c>
      <c r="BT160" s="71">
        <v>102</v>
      </c>
      <c r="BV160" s="80" t="s">
        <v>168</v>
      </c>
      <c r="BW160" s="80" t="s">
        <v>2419</v>
      </c>
      <c r="BX160" s="78">
        <v>1983</v>
      </c>
    </row>
    <row r="161" spans="1:76">
      <c r="A161" s="212"/>
      <c r="B161" s="66" t="s">
        <v>73</v>
      </c>
      <c r="C161" s="68">
        <v>615</v>
      </c>
      <c r="D161" s="68">
        <v>323</v>
      </c>
      <c r="E161" s="68">
        <v>445</v>
      </c>
      <c r="F161" s="68">
        <v>226</v>
      </c>
      <c r="G161" s="68">
        <v>451</v>
      </c>
      <c r="H161" s="68">
        <v>239</v>
      </c>
      <c r="I161" s="68">
        <v>783</v>
      </c>
      <c r="J161" s="68">
        <v>420</v>
      </c>
      <c r="K161" s="68">
        <v>2294</v>
      </c>
      <c r="L161" s="68">
        <v>1208</v>
      </c>
      <c r="M161" s="212"/>
      <c r="N161" s="66" t="s">
        <v>73</v>
      </c>
      <c r="O161" s="68">
        <v>43</v>
      </c>
      <c r="P161" s="68">
        <v>18</v>
      </c>
      <c r="Q161" s="68">
        <v>30</v>
      </c>
      <c r="R161" s="68">
        <v>12</v>
      </c>
      <c r="S161" s="68">
        <v>58</v>
      </c>
      <c r="T161" s="68">
        <v>31</v>
      </c>
      <c r="U161" s="68">
        <v>118</v>
      </c>
      <c r="V161" s="68">
        <v>65</v>
      </c>
      <c r="W161" s="68">
        <v>249</v>
      </c>
      <c r="X161" s="68">
        <v>126</v>
      </c>
      <c r="Y161" s="212"/>
      <c r="Z161" s="66" t="s">
        <v>73</v>
      </c>
      <c r="AA161" s="68">
        <v>24</v>
      </c>
      <c r="AB161" s="68">
        <v>22</v>
      </c>
      <c r="AC161" s="68">
        <v>21</v>
      </c>
      <c r="AD161" s="68">
        <v>24</v>
      </c>
      <c r="AE161" s="68">
        <v>91</v>
      </c>
      <c r="AF161" s="68">
        <v>91</v>
      </c>
      <c r="AG161" s="68">
        <v>67</v>
      </c>
      <c r="AH161" s="68">
        <v>39</v>
      </c>
      <c r="AI161" s="68">
        <v>2</v>
      </c>
      <c r="AJ161" s="68">
        <v>22</v>
      </c>
      <c r="AK161" s="212"/>
      <c r="AL161" s="66" t="s">
        <v>73</v>
      </c>
      <c r="AM161" s="68">
        <v>0</v>
      </c>
      <c r="AN161" s="68">
        <v>739</v>
      </c>
      <c r="AO161" s="68">
        <v>347</v>
      </c>
      <c r="AP161" s="68">
        <v>57</v>
      </c>
      <c r="AQ161" s="68">
        <v>0</v>
      </c>
      <c r="AR161" s="68">
        <v>8</v>
      </c>
      <c r="AS161" s="68">
        <v>91</v>
      </c>
      <c r="AT161" s="68">
        <v>64</v>
      </c>
      <c r="AU161" s="68">
        <v>62</v>
      </c>
      <c r="AV161" s="212"/>
      <c r="AW161" s="66" t="s">
        <v>73</v>
      </c>
      <c r="AX161" s="68">
        <v>117</v>
      </c>
      <c r="AY161" s="68">
        <v>34</v>
      </c>
      <c r="AZ161" s="68">
        <v>3</v>
      </c>
      <c r="BA161" s="68">
        <v>22</v>
      </c>
      <c r="BB161" s="68">
        <v>9</v>
      </c>
      <c r="BC161" s="68">
        <v>139</v>
      </c>
      <c r="BD161" s="68">
        <v>43</v>
      </c>
      <c r="BE161" s="212"/>
      <c r="BF161" s="66" t="s">
        <v>73</v>
      </c>
      <c r="BG161" s="68">
        <v>83</v>
      </c>
      <c r="BH161" s="68">
        <v>166</v>
      </c>
      <c r="BI161" s="68">
        <v>168</v>
      </c>
      <c r="BJ161" s="68">
        <v>67</v>
      </c>
      <c r="BK161" s="68">
        <v>63</v>
      </c>
      <c r="BL161" s="68">
        <v>175</v>
      </c>
      <c r="BM161" s="68">
        <v>113</v>
      </c>
      <c r="BN161" s="68">
        <v>112</v>
      </c>
      <c r="BO161" s="68">
        <v>148</v>
      </c>
      <c r="BP161" s="68">
        <v>23</v>
      </c>
      <c r="BQ161" s="68">
        <v>0</v>
      </c>
      <c r="BR161" s="68">
        <v>17</v>
      </c>
      <c r="BS161" s="68">
        <v>45</v>
      </c>
      <c r="BT161" s="68">
        <v>109</v>
      </c>
      <c r="BV161" s="80" t="s">
        <v>168</v>
      </c>
      <c r="BW161" s="80" t="s">
        <v>2420</v>
      </c>
      <c r="BX161" s="78">
        <v>2747</v>
      </c>
    </row>
    <row r="162" spans="1:76">
      <c r="A162" s="45" t="s">
        <v>99</v>
      </c>
      <c r="B162" s="44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45" t="s">
        <v>99</v>
      </c>
      <c r="N162" s="44"/>
      <c r="O162" s="149"/>
      <c r="P162" s="149"/>
      <c r="Q162" s="149"/>
      <c r="R162" s="149"/>
      <c r="S162" s="149"/>
      <c r="T162" s="149"/>
      <c r="U162" s="149"/>
      <c r="V162" s="149"/>
      <c r="W162" s="149"/>
      <c r="X162" s="149"/>
      <c r="Y162" s="45" t="s">
        <v>99</v>
      </c>
      <c r="Z162" s="44"/>
      <c r="AA162" s="149"/>
      <c r="AB162" s="149"/>
      <c r="AC162" s="149"/>
      <c r="AD162" s="149"/>
      <c r="AE162" s="149"/>
      <c r="AF162" s="149"/>
      <c r="AG162" s="149"/>
      <c r="AH162" s="149"/>
      <c r="AI162" s="149"/>
      <c r="AJ162" s="149"/>
      <c r="AK162" s="45" t="s">
        <v>99</v>
      </c>
      <c r="AL162" s="44"/>
      <c r="AM162" s="149"/>
      <c r="AN162" s="149"/>
      <c r="AO162" s="149"/>
      <c r="AP162" s="149"/>
      <c r="AQ162" s="149"/>
      <c r="AR162" s="149"/>
      <c r="AS162" s="149"/>
      <c r="AT162" s="149"/>
      <c r="AU162" s="149"/>
      <c r="AV162" s="45" t="s">
        <v>99</v>
      </c>
      <c r="AW162" s="44"/>
      <c r="AX162" s="149"/>
      <c r="AY162" s="149"/>
      <c r="AZ162" s="149"/>
      <c r="BA162" s="149"/>
      <c r="BB162" s="151"/>
      <c r="BC162" s="149"/>
      <c r="BD162" s="149"/>
      <c r="BE162" s="45" t="s">
        <v>99</v>
      </c>
      <c r="BF162" s="44"/>
      <c r="BG162" s="149"/>
      <c r="BH162" s="149"/>
      <c r="BI162" s="149"/>
      <c r="BJ162" s="149"/>
      <c r="BK162" s="149"/>
      <c r="BL162" s="149"/>
      <c r="BM162" s="149"/>
      <c r="BN162" s="149"/>
      <c r="BO162" s="149"/>
      <c r="BP162" s="149"/>
      <c r="BQ162" s="149"/>
      <c r="BR162" s="149"/>
      <c r="BS162" s="149"/>
      <c r="BT162" s="149"/>
      <c r="BV162" s="80" t="str">
        <f>IF(A162="",BV161,A162)</f>
        <v>ANDROY</v>
      </c>
      <c r="BW162" s="80" t="str">
        <f>BV162&amp;B162</f>
        <v>ANDROY</v>
      </c>
      <c r="BX162" s="78">
        <f>(AM162+2*AN162+3*AO162+4*AP162+5*AQ162)</f>
        <v>0</v>
      </c>
    </row>
    <row r="163" spans="1:76" ht="14.45" customHeight="1">
      <c r="A163" s="212" t="s">
        <v>169</v>
      </c>
      <c r="B163" s="44" t="s">
        <v>90</v>
      </c>
      <c r="C163" s="71">
        <v>64</v>
      </c>
      <c r="D163" s="71">
        <v>31</v>
      </c>
      <c r="E163" s="71">
        <v>56</v>
      </c>
      <c r="F163" s="71">
        <v>39</v>
      </c>
      <c r="G163" s="71">
        <v>36</v>
      </c>
      <c r="H163" s="71">
        <v>20</v>
      </c>
      <c r="I163" s="71">
        <v>23</v>
      </c>
      <c r="J163" s="71">
        <v>16</v>
      </c>
      <c r="K163" s="149">
        <v>179</v>
      </c>
      <c r="L163" s="149">
        <v>106</v>
      </c>
      <c r="M163" s="212" t="s">
        <v>169</v>
      </c>
      <c r="N163" s="44" t="s">
        <v>90</v>
      </c>
      <c r="O163" s="71">
        <v>3</v>
      </c>
      <c r="P163" s="71">
        <v>1</v>
      </c>
      <c r="Q163" s="71">
        <v>0</v>
      </c>
      <c r="R163" s="71">
        <v>0</v>
      </c>
      <c r="S163" s="71">
        <v>0</v>
      </c>
      <c r="T163" s="71">
        <v>0</v>
      </c>
      <c r="U163" s="71">
        <v>0</v>
      </c>
      <c r="V163" s="71">
        <v>0</v>
      </c>
      <c r="W163" s="149">
        <v>3</v>
      </c>
      <c r="X163" s="149">
        <v>1</v>
      </c>
      <c r="Y163" s="212" t="s">
        <v>169</v>
      </c>
      <c r="Z163" s="44" t="s">
        <v>90</v>
      </c>
      <c r="AA163" s="31">
        <v>2</v>
      </c>
      <c r="AB163" s="31">
        <v>2</v>
      </c>
      <c r="AC163" s="31">
        <v>2</v>
      </c>
      <c r="AD163" s="31">
        <v>1</v>
      </c>
      <c r="AE163" s="149">
        <v>7</v>
      </c>
      <c r="AF163" s="125">
        <v>6</v>
      </c>
      <c r="AG163" s="71">
        <v>6</v>
      </c>
      <c r="AH163" s="71">
        <v>0</v>
      </c>
      <c r="AI163" s="71">
        <v>0</v>
      </c>
      <c r="AJ163" s="71">
        <v>2</v>
      </c>
      <c r="AK163" s="212" t="s">
        <v>169</v>
      </c>
      <c r="AL163" s="44" t="s">
        <v>90</v>
      </c>
      <c r="AM163" s="71">
        <v>0</v>
      </c>
      <c r="AN163" s="71">
        <v>93</v>
      </c>
      <c r="AO163" s="71">
        <v>24</v>
      </c>
      <c r="AP163" s="71">
        <v>0</v>
      </c>
      <c r="AQ163" s="71">
        <v>0</v>
      </c>
      <c r="AR163" s="71">
        <v>4</v>
      </c>
      <c r="AS163" s="71">
        <v>5</v>
      </c>
      <c r="AT163" s="71">
        <v>5</v>
      </c>
      <c r="AU163" s="71">
        <v>5</v>
      </c>
      <c r="AV163" s="212" t="s">
        <v>169</v>
      </c>
      <c r="AW163" s="44" t="s">
        <v>90</v>
      </c>
      <c r="AX163" s="149">
        <v>11</v>
      </c>
      <c r="AY163" s="71">
        <v>4</v>
      </c>
      <c r="AZ163" s="71">
        <v>0</v>
      </c>
      <c r="BA163" s="152">
        <v>2</v>
      </c>
      <c r="BB163" s="32">
        <v>2</v>
      </c>
      <c r="BC163" s="149">
        <v>13</v>
      </c>
      <c r="BD163" s="149">
        <v>6</v>
      </c>
      <c r="BE163" s="212" t="s">
        <v>169</v>
      </c>
      <c r="BF163" s="44" t="s">
        <v>90</v>
      </c>
      <c r="BG163" s="71">
        <v>3</v>
      </c>
      <c r="BH163" s="71">
        <v>3</v>
      </c>
      <c r="BI163" s="71">
        <v>0</v>
      </c>
      <c r="BJ163" s="71">
        <v>3</v>
      </c>
      <c r="BK163" s="71">
        <v>3</v>
      </c>
      <c r="BL163" s="71">
        <v>3</v>
      </c>
      <c r="BM163" s="71">
        <v>3</v>
      </c>
      <c r="BN163" s="71">
        <v>0</v>
      </c>
      <c r="BO163" s="71">
        <v>3</v>
      </c>
      <c r="BP163" s="71">
        <v>0</v>
      </c>
      <c r="BQ163" s="71">
        <v>0</v>
      </c>
      <c r="BR163" s="71">
        <v>0</v>
      </c>
      <c r="BS163" s="71">
        <v>0</v>
      </c>
      <c r="BT163" s="71">
        <v>0</v>
      </c>
      <c r="BV163" s="80" t="s">
        <v>169</v>
      </c>
      <c r="BW163" s="80" t="s">
        <v>2424</v>
      </c>
      <c r="BX163" s="78">
        <v>258</v>
      </c>
    </row>
    <row r="164" spans="1:76">
      <c r="A164" s="212"/>
      <c r="B164" s="44" t="s">
        <v>91</v>
      </c>
      <c r="C164" s="71">
        <v>489</v>
      </c>
      <c r="D164" s="71">
        <v>259</v>
      </c>
      <c r="E164" s="71">
        <v>278</v>
      </c>
      <c r="F164" s="71">
        <v>142</v>
      </c>
      <c r="G164" s="71">
        <v>248</v>
      </c>
      <c r="H164" s="71">
        <v>125</v>
      </c>
      <c r="I164" s="71">
        <v>292</v>
      </c>
      <c r="J164" s="71">
        <v>144</v>
      </c>
      <c r="K164" s="149">
        <v>1307</v>
      </c>
      <c r="L164" s="149">
        <v>670</v>
      </c>
      <c r="M164" s="212"/>
      <c r="N164" s="44" t="s">
        <v>91</v>
      </c>
      <c r="O164" s="71">
        <v>45</v>
      </c>
      <c r="P164" s="71">
        <v>26</v>
      </c>
      <c r="Q164" s="71">
        <v>28</v>
      </c>
      <c r="R164" s="71">
        <v>14</v>
      </c>
      <c r="S164" s="71">
        <v>22</v>
      </c>
      <c r="T164" s="71">
        <v>11</v>
      </c>
      <c r="U164" s="71">
        <v>13</v>
      </c>
      <c r="V164" s="71">
        <v>3</v>
      </c>
      <c r="W164" s="149">
        <v>108</v>
      </c>
      <c r="X164" s="149">
        <v>54</v>
      </c>
      <c r="Y164" s="212"/>
      <c r="Z164" s="44" t="s">
        <v>91</v>
      </c>
      <c r="AA164" s="31">
        <v>5</v>
      </c>
      <c r="AB164" s="31">
        <v>15</v>
      </c>
      <c r="AC164" s="31">
        <v>5</v>
      </c>
      <c r="AD164" s="31">
        <v>5</v>
      </c>
      <c r="AE164" s="149">
        <v>30</v>
      </c>
      <c r="AF164" s="125">
        <v>11</v>
      </c>
      <c r="AG164" s="71">
        <v>8</v>
      </c>
      <c r="AH164" s="71">
        <v>2</v>
      </c>
      <c r="AI164" s="71">
        <v>0</v>
      </c>
      <c r="AJ164" s="71">
        <v>5</v>
      </c>
      <c r="AK164" s="212"/>
      <c r="AL164" s="44" t="s">
        <v>91</v>
      </c>
      <c r="AM164" s="71">
        <v>0</v>
      </c>
      <c r="AN164" s="71">
        <v>73</v>
      </c>
      <c r="AO164" s="71">
        <v>350</v>
      </c>
      <c r="AP164" s="71">
        <v>1</v>
      </c>
      <c r="AQ164" s="71">
        <v>0</v>
      </c>
      <c r="AR164" s="71">
        <v>5</v>
      </c>
      <c r="AS164" s="71">
        <v>15</v>
      </c>
      <c r="AT164" s="71">
        <v>14</v>
      </c>
      <c r="AU164" s="71">
        <v>14</v>
      </c>
      <c r="AV164" s="212"/>
      <c r="AW164" s="44" t="s">
        <v>91</v>
      </c>
      <c r="AX164" s="149">
        <v>31</v>
      </c>
      <c r="AY164" s="71">
        <v>6</v>
      </c>
      <c r="AZ164" s="71">
        <v>6</v>
      </c>
      <c r="BA164" s="152">
        <v>7</v>
      </c>
      <c r="BB164" s="32">
        <v>4</v>
      </c>
      <c r="BC164" s="149">
        <v>38</v>
      </c>
      <c r="BD164" s="149">
        <v>10</v>
      </c>
      <c r="BE164" s="212"/>
      <c r="BF164" s="44" t="s">
        <v>91</v>
      </c>
      <c r="BG164" s="71">
        <v>0</v>
      </c>
      <c r="BH164" s="71">
        <v>0</v>
      </c>
      <c r="BI164" s="71">
        <v>0</v>
      </c>
      <c r="BJ164" s="71">
        <v>0</v>
      </c>
      <c r="BK164" s="71">
        <v>0</v>
      </c>
      <c r="BL164" s="71">
        <v>0</v>
      </c>
      <c r="BM164" s="71">
        <v>0</v>
      </c>
      <c r="BN164" s="71">
        <v>0</v>
      </c>
      <c r="BO164" s="71">
        <v>0</v>
      </c>
      <c r="BP164" s="71">
        <v>0</v>
      </c>
      <c r="BQ164" s="71">
        <v>0</v>
      </c>
      <c r="BR164" s="71">
        <v>0</v>
      </c>
      <c r="BS164" s="71">
        <v>0</v>
      </c>
      <c r="BT164" s="71">
        <v>0</v>
      </c>
      <c r="BV164" s="80" t="s">
        <v>169</v>
      </c>
      <c r="BW164" s="80" t="s">
        <v>2425</v>
      </c>
      <c r="BX164" s="78">
        <v>1200</v>
      </c>
    </row>
    <row r="165" spans="1:76">
      <c r="A165" s="212"/>
      <c r="B165" s="66" t="s">
        <v>73</v>
      </c>
      <c r="C165" s="68">
        <v>553</v>
      </c>
      <c r="D165" s="68">
        <v>290</v>
      </c>
      <c r="E165" s="68">
        <v>334</v>
      </c>
      <c r="F165" s="68">
        <v>181</v>
      </c>
      <c r="G165" s="68">
        <v>284</v>
      </c>
      <c r="H165" s="68">
        <v>145</v>
      </c>
      <c r="I165" s="68">
        <v>315</v>
      </c>
      <c r="J165" s="68">
        <v>160</v>
      </c>
      <c r="K165" s="68">
        <v>1486</v>
      </c>
      <c r="L165" s="68">
        <v>776</v>
      </c>
      <c r="M165" s="212"/>
      <c r="N165" s="66" t="s">
        <v>73</v>
      </c>
      <c r="O165" s="68">
        <v>48</v>
      </c>
      <c r="P165" s="68">
        <v>27</v>
      </c>
      <c r="Q165" s="68">
        <v>28</v>
      </c>
      <c r="R165" s="68">
        <v>14</v>
      </c>
      <c r="S165" s="68">
        <v>22</v>
      </c>
      <c r="T165" s="68">
        <v>11</v>
      </c>
      <c r="U165" s="68">
        <v>13</v>
      </c>
      <c r="V165" s="68">
        <v>3</v>
      </c>
      <c r="W165" s="68">
        <v>111</v>
      </c>
      <c r="X165" s="68">
        <v>55</v>
      </c>
      <c r="Y165" s="212"/>
      <c r="Z165" s="66" t="s">
        <v>73</v>
      </c>
      <c r="AA165" s="68">
        <v>7</v>
      </c>
      <c r="AB165" s="68">
        <v>17</v>
      </c>
      <c r="AC165" s="68">
        <v>7</v>
      </c>
      <c r="AD165" s="68">
        <v>6</v>
      </c>
      <c r="AE165" s="68">
        <v>37</v>
      </c>
      <c r="AF165" s="68">
        <v>17</v>
      </c>
      <c r="AG165" s="68">
        <v>14</v>
      </c>
      <c r="AH165" s="68">
        <v>2</v>
      </c>
      <c r="AI165" s="68">
        <v>0</v>
      </c>
      <c r="AJ165" s="68">
        <v>7</v>
      </c>
      <c r="AK165" s="212"/>
      <c r="AL165" s="66" t="s">
        <v>73</v>
      </c>
      <c r="AM165" s="68">
        <v>0</v>
      </c>
      <c r="AN165" s="68">
        <v>166</v>
      </c>
      <c r="AO165" s="68">
        <v>374</v>
      </c>
      <c r="AP165" s="68">
        <v>1</v>
      </c>
      <c r="AQ165" s="68">
        <v>0</v>
      </c>
      <c r="AR165" s="68">
        <v>9</v>
      </c>
      <c r="AS165" s="68">
        <v>20</v>
      </c>
      <c r="AT165" s="68">
        <v>19</v>
      </c>
      <c r="AU165" s="68">
        <v>19</v>
      </c>
      <c r="AV165" s="212"/>
      <c r="AW165" s="66" t="s">
        <v>73</v>
      </c>
      <c r="AX165" s="68">
        <v>42</v>
      </c>
      <c r="AY165" s="68">
        <v>10</v>
      </c>
      <c r="AZ165" s="68">
        <v>6</v>
      </c>
      <c r="BA165" s="68">
        <v>9</v>
      </c>
      <c r="BB165" s="68">
        <v>6</v>
      </c>
      <c r="BC165" s="68">
        <v>51</v>
      </c>
      <c r="BD165" s="68">
        <v>16</v>
      </c>
      <c r="BE165" s="212"/>
      <c r="BF165" s="66" t="s">
        <v>73</v>
      </c>
      <c r="BG165" s="68">
        <v>3</v>
      </c>
      <c r="BH165" s="68">
        <v>3</v>
      </c>
      <c r="BI165" s="68">
        <v>0</v>
      </c>
      <c r="BJ165" s="68">
        <v>3</v>
      </c>
      <c r="BK165" s="68">
        <v>3</v>
      </c>
      <c r="BL165" s="68">
        <v>3</v>
      </c>
      <c r="BM165" s="68">
        <v>3</v>
      </c>
      <c r="BN165" s="68">
        <v>0</v>
      </c>
      <c r="BO165" s="68">
        <v>3</v>
      </c>
      <c r="BP165" s="68">
        <v>0</v>
      </c>
      <c r="BQ165" s="68">
        <v>0</v>
      </c>
      <c r="BR165" s="68">
        <v>0</v>
      </c>
      <c r="BS165" s="68">
        <v>0</v>
      </c>
      <c r="BT165" s="68">
        <v>0</v>
      </c>
      <c r="BV165" s="80" t="s">
        <v>169</v>
      </c>
      <c r="BW165" s="80" t="s">
        <v>2426</v>
      </c>
      <c r="BX165" s="78">
        <v>1458</v>
      </c>
    </row>
    <row r="166" spans="1:76" ht="14.45" customHeight="1">
      <c r="A166" s="212" t="s">
        <v>7</v>
      </c>
      <c r="B166" s="44" t="s">
        <v>90</v>
      </c>
      <c r="C166" s="71">
        <v>22</v>
      </c>
      <c r="D166" s="71">
        <v>10</v>
      </c>
      <c r="E166" s="71">
        <v>22</v>
      </c>
      <c r="F166" s="71">
        <v>12</v>
      </c>
      <c r="G166" s="71">
        <v>25</v>
      </c>
      <c r="H166" s="71">
        <v>18</v>
      </c>
      <c r="I166" s="71">
        <v>18</v>
      </c>
      <c r="J166" s="71">
        <v>8</v>
      </c>
      <c r="K166" s="149">
        <v>87</v>
      </c>
      <c r="L166" s="149">
        <v>48</v>
      </c>
      <c r="M166" s="212" t="s">
        <v>7</v>
      </c>
      <c r="N166" s="44" t="s">
        <v>90</v>
      </c>
      <c r="O166" s="71">
        <v>1</v>
      </c>
      <c r="P166" s="71">
        <v>0</v>
      </c>
      <c r="Q166" s="71">
        <v>0</v>
      </c>
      <c r="R166" s="71">
        <v>0</v>
      </c>
      <c r="S166" s="71">
        <v>0</v>
      </c>
      <c r="T166" s="71">
        <v>0</v>
      </c>
      <c r="U166" s="71">
        <v>0</v>
      </c>
      <c r="V166" s="71">
        <v>0</v>
      </c>
      <c r="W166" s="149">
        <v>1</v>
      </c>
      <c r="X166" s="149">
        <v>0</v>
      </c>
      <c r="Y166" s="212" t="s">
        <v>7</v>
      </c>
      <c r="Z166" s="44" t="s">
        <v>90</v>
      </c>
      <c r="AA166" s="31">
        <v>1</v>
      </c>
      <c r="AB166" s="31">
        <v>1</v>
      </c>
      <c r="AC166" s="31">
        <v>1</v>
      </c>
      <c r="AD166" s="31">
        <v>1</v>
      </c>
      <c r="AE166" s="149">
        <v>4</v>
      </c>
      <c r="AF166" s="125">
        <v>4</v>
      </c>
      <c r="AG166" s="71">
        <v>4</v>
      </c>
      <c r="AH166" s="71">
        <v>0</v>
      </c>
      <c r="AI166" s="71">
        <v>1</v>
      </c>
      <c r="AJ166" s="71">
        <v>1</v>
      </c>
      <c r="AK166" s="212" t="s">
        <v>7</v>
      </c>
      <c r="AL166" s="44" t="s">
        <v>90</v>
      </c>
      <c r="AM166" s="71">
        <v>0</v>
      </c>
      <c r="AN166" s="71">
        <v>70</v>
      </c>
      <c r="AO166" s="71">
        <v>0</v>
      </c>
      <c r="AP166" s="71">
        <v>0</v>
      </c>
      <c r="AQ166" s="71">
        <v>0</v>
      </c>
      <c r="AR166" s="71">
        <v>0</v>
      </c>
      <c r="AS166" s="71">
        <v>8</v>
      </c>
      <c r="AT166" s="71">
        <v>4</v>
      </c>
      <c r="AU166" s="71">
        <v>4</v>
      </c>
      <c r="AV166" s="212" t="s">
        <v>7</v>
      </c>
      <c r="AW166" s="44" t="s">
        <v>90</v>
      </c>
      <c r="AX166" s="149">
        <v>6</v>
      </c>
      <c r="AY166" s="71">
        <v>2</v>
      </c>
      <c r="AZ166" s="71">
        <v>0</v>
      </c>
      <c r="BA166" s="152">
        <v>1</v>
      </c>
      <c r="BB166" s="32">
        <v>0</v>
      </c>
      <c r="BC166" s="149">
        <v>7</v>
      </c>
      <c r="BD166" s="149">
        <v>2</v>
      </c>
      <c r="BE166" s="212" t="s">
        <v>7</v>
      </c>
      <c r="BF166" s="44" t="s">
        <v>90</v>
      </c>
      <c r="BG166" s="71">
        <v>4</v>
      </c>
      <c r="BH166" s="71">
        <v>2</v>
      </c>
      <c r="BI166" s="71">
        <v>0</v>
      </c>
      <c r="BJ166" s="71">
        <v>1</v>
      </c>
      <c r="BK166" s="71">
        <v>2</v>
      </c>
      <c r="BL166" s="71">
        <v>4</v>
      </c>
      <c r="BM166" s="71">
        <v>0</v>
      </c>
      <c r="BN166" s="71">
        <v>0</v>
      </c>
      <c r="BO166" s="71">
        <v>0</v>
      </c>
      <c r="BP166" s="71">
        <v>0</v>
      </c>
      <c r="BQ166" s="71">
        <v>0</v>
      </c>
      <c r="BR166" s="71">
        <v>0</v>
      </c>
      <c r="BS166" s="71">
        <v>0</v>
      </c>
      <c r="BT166" s="71">
        <v>0</v>
      </c>
      <c r="BV166" s="80" t="s">
        <v>7</v>
      </c>
      <c r="BW166" s="80" t="s">
        <v>2427</v>
      </c>
      <c r="BX166" s="78">
        <v>140</v>
      </c>
    </row>
    <row r="167" spans="1:76">
      <c r="A167" s="212"/>
      <c r="B167" s="44" t="s">
        <v>91</v>
      </c>
      <c r="C167" s="71">
        <v>132</v>
      </c>
      <c r="D167" s="71">
        <v>64</v>
      </c>
      <c r="E167" s="71">
        <v>117</v>
      </c>
      <c r="F167" s="71">
        <v>55</v>
      </c>
      <c r="G167" s="71">
        <v>92</v>
      </c>
      <c r="H167" s="71">
        <v>48</v>
      </c>
      <c r="I167" s="71">
        <v>84</v>
      </c>
      <c r="J167" s="71">
        <v>54</v>
      </c>
      <c r="K167" s="149">
        <v>425</v>
      </c>
      <c r="L167" s="149">
        <v>221</v>
      </c>
      <c r="M167" s="212"/>
      <c r="N167" s="44" t="s">
        <v>91</v>
      </c>
      <c r="O167" s="71">
        <v>8</v>
      </c>
      <c r="P167" s="71">
        <v>4</v>
      </c>
      <c r="Q167" s="71">
        <v>0</v>
      </c>
      <c r="R167" s="71">
        <v>0</v>
      </c>
      <c r="S167" s="71">
        <v>0</v>
      </c>
      <c r="T167" s="71">
        <v>0</v>
      </c>
      <c r="U167" s="71">
        <v>1</v>
      </c>
      <c r="V167" s="71">
        <v>0</v>
      </c>
      <c r="W167" s="149">
        <v>9</v>
      </c>
      <c r="X167" s="149">
        <v>4</v>
      </c>
      <c r="Y167" s="212"/>
      <c r="Z167" s="44" t="s">
        <v>91</v>
      </c>
      <c r="AA167" s="31">
        <v>3</v>
      </c>
      <c r="AB167" s="31">
        <v>3</v>
      </c>
      <c r="AC167" s="31">
        <v>3</v>
      </c>
      <c r="AD167" s="31">
        <v>2</v>
      </c>
      <c r="AE167" s="149">
        <v>11</v>
      </c>
      <c r="AF167" s="125">
        <v>14</v>
      </c>
      <c r="AG167" s="71">
        <v>8</v>
      </c>
      <c r="AH167" s="71">
        <v>0</v>
      </c>
      <c r="AI167" s="71">
        <v>0</v>
      </c>
      <c r="AJ167" s="71">
        <v>3</v>
      </c>
      <c r="AK167" s="212"/>
      <c r="AL167" s="44" t="s">
        <v>91</v>
      </c>
      <c r="AM167" s="71">
        <v>0</v>
      </c>
      <c r="AN167" s="71">
        <v>252</v>
      </c>
      <c r="AO167" s="71">
        <v>0</v>
      </c>
      <c r="AP167" s="71">
        <v>0</v>
      </c>
      <c r="AQ167" s="71">
        <v>0</v>
      </c>
      <c r="AR167" s="71">
        <v>3</v>
      </c>
      <c r="AS167" s="71">
        <v>13</v>
      </c>
      <c r="AT167" s="71">
        <v>13</v>
      </c>
      <c r="AU167" s="71">
        <v>15</v>
      </c>
      <c r="AV167" s="212"/>
      <c r="AW167" s="44" t="s">
        <v>91</v>
      </c>
      <c r="AX167" s="149">
        <v>29</v>
      </c>
      <c r="AY167" s="71">
        <v>5</v>
      </c>
      <c r="AZ167" s="71">
        <v>6</v>
      </c>
      <c r="BA167" s="152">
        <v>5</v>
      </c>
      <c r="BB167" s="32">
        <v>2</v>
      </c>
      <c r="BC167" s="149">
        <v>34</v>
      </c>
      <c r="BD167" s="149">
        <v>7</v>
      </c>
      <c r="BE167" s="212"/>
      <c r="BF167" s="44" t="s">
        <v>91</v>
      </c>
      <c r="BG167" s="71">
        <v>0</v>
      </c>
      <c r="BH167" s="71">
        <v>0</v>
      </c>
      <c r="BI167" s="71">
        <v>0</v>
      </c>
      <c r="BJ167" s="71">
        <v>0</v>
      </c>
      <c r="BK167" s="71">
        <v>0</v>
      </c>
      <c r="BL167" s="71">
        <v>0</v>
      </c>
      <c r="BM167" s="71">
        <v>0</v>
      </c>
      <c r="BN167" s="71">
        <v>0</v>
      </c>
      <c r="BO167" s="71">
        <v>0</v>
      </c>
      <c r="BP167" s="71">
        <v>0</v>
      </c>
      <c r="BQ167" s="71">
        <v>0</v>
      </c>
      <c r="BR167" s="71">
        <v>0</v>
      </c>
      <c r="BS167" s="71">
        <v>0</v>
      </c>
      <c r="BT167" s="71">
        <v>0</v>
      </c>
      <c r="BV167" s="80" t="s">
        <v>7</v>
      </c>
      <c r="BW167" s="80" t="s">
        <v>2428</v>
      </c>
      <c r="BX167" s="78">
        <v>504</v>
      </c>
    </row>
    <row r="168" spans="1:76">
      <c r="A168" s="212"/>
      <c r="B168" s="66" t="s">
        <v>73</v>
      </c>
      <c r="C168" s="68">
        <v>154</v>
      </c>
      <c r="D168" s="68">
        <v>74</v>
      </c>
      <c r="E168" s="68">
        <v>139</v>
      </c>
      <c r="F168" s="68">
        <v>67</v>
      </c>
      <c r="G168" s="68">
        <v>117</v>
      </c>
      <c r="H168" s="68">
        <v>66</v>
      </c>
      <c r="I168" s="68">
        <v>102</v>
      </c>
      <c r="J168" s="68">
        <v>62</v>
      </c>
      <c r="K168" s="68">
        <v>512</v>
      </c>
      <c r="L168" s="68">
        <v>269</v>
      </c>
      <c r="M168" s="212"/>
      <c r="N168" s="66" t="s">
        <v>73</v>
      </c>
      <c r="O168" s="68">
        <v>9</v>
      </c>
      <c r="P168" s="68">
        <v>4</v>
      </c>
      <c r="Q168" s="68">
        <v>0</v>
      </c>
      <c r="R168" s="68">
        <v>0</v>
      </c>
      <c r="S168" s="68">
        <v>0</v>
      </c>
      <c r="T168" s="68">
        <v>0</v>
      </c>
      <c r="U168" s="68">
        <v>1</v>
      </c>
      <c r="V168" s="68">
        <v>0</v>
      </c>
      <c r="W168" s="68">
        <v>10</v>
      </c>
      <c r="X168" s="68">
        <v>4</v>
      </c>
      <c r="Y168" s="212"/>
      <c r="Z168" s="66" t="s">
        <v>73</v>
      </c>
      <c r="AA168" s="68">
        <v>4</v>
      </c>
      <c r="AB168" s="68">
        <v>4</v>
      </c>
      <c r="AC168" s="68">
        <v>4</v>
      </c>
      <c r="AD168" s="68">
        <v>3</v>
      </c>
      <c r="AE168" s="68">
        <v>15</v>
      </c>
      <c r="AF168" s="68">
        <v>18</v>
      </c>
      <c r="AG168" s="68">
        <v>12</v>
      </c>
      <c r="AH168" s="68">
        <v>0</v>
      </c>
      <c r="AI168" s="68">
        <v>1</v>
      </c>
      <c r="AJ168" s="68">
        <v>4</v>
      </c>
      <c r="AK168" s="212"/>
      <c r="AL168" s="66" t="s">
        <v>73</v>
      </c>
      <c r="AM168" s="68">
        <v>0</v>
      </c>
      <c r="AN168" s="68">
        <v>322</v>
      </c>
      <c r="AO168" s="68">
        <v>0</v>
      </c>
      <c r="AP168" s="68">
        <v>0</v>
      </c>
      <c r="AQ168" s="68">
        <v>0</v>
      </c>
      <c r="AR168" s="68">
        <v>3</v>
      </c>
      <c r="AS168" s="68">
        <v>21</v>
      </c>
      <c r="AT168" s="68">
        <v>17</v>
      </c>
      <c r="AU168" s="68">
        <v>19</v>
      </c>
      <c r="AV168" s="212"/>
      <c r="AW168" s="66" t="s">
        <v>73</v>
      </c>
      <c r="AX168" s="68">
        <v>35</v>
      </c>
      <c r="AY168" s="68">
        <v>7</v>
      </c>
      <c r="AZ168" s="68">
        <v>6</v>
      </c>
      <c r="BA168" s="68">
        <v>6</v>
      </c>
      <c r="BB168" s="68">
        <v>2</v>
      </c>
      <c r="BC168" s="68">
        <v>41</v>
      </c>
      <c r="BD168" s="68">
        <v>9</v>
      </c>
      <c r="BE168" s="212"/>
      <c r="BF168" s="66" t="s">
        <v>73</v>
      </c>
      <c r="BG168" s="68">
        <v>4</v>
      </c>
      <c r="BH168" s="68">
        <v>2</v>
      </c>
      <c r="BI168" s="68">
        <v>0</v>
      </c>
      <c r="BJ168" s="68">
        <v>1</v>
      </c>
      <c r="BK168" s="68">
        <v>2</v>
      </c>
      <c r="BL168" s="68">
        <v>4</v>
      </c>
      <c r="BM168" s="68">
        <v>0</v>
      </c>
      <c r="BN168" s="68">
        <v>0</v>
      </c>
      <c r="BO168" s="68">
        <v>0</v>
      </c>
      <c r="BP168" s="68">
        <v>0</v>
      </c>
      <c r="BQ168" s="68">
        <v>0</v>
      </c>
      <c r="BR168" s="68">
        <v>0</v>
      </c>
      <c r="BS168" s="68">
        <v>0</v>
      </c>
      <c r="BT168" s="68">
        <v>0</v>
      </c>
      <c r="BV168" s="80" t="s">
        <v>7</v>
      </c>
      <c r="BW168" s="80" t="s">
        <v>2429</v>
      </c>
      <c r="BX168" s="78">
        <v>644</v>
      </c>
    </row>
    <row r="169" spans="1:76" ht="14.45" customHeight="1">
      <c r="A169" s="212" t="s">
        <v>170</v>
      </c>
      <c r="B169" s="44" t="s">
        <v>90</v>
      </c>
      <c r="C169" s="71">
        <v>135</v>
      </c>
      <c r="D169" s="71">
        <v>67</v>
      </c>
      <c r="E169" s="71">
        <v>82</v>
      </c>
      <c r="F169" s="71">
        <v>47</v>
      </c>
      <c r="G169" s="71">
        <v>66</v>
      </c>
      <c r="H169" s="71">
        <v>43</v>
      </c>
      <c r="I169" s="71">
        <v>44</v>
      </c>
      <c r="J169" s="71">
        <v>25</v>
      </c>
      <c r="K169" s="149">
        <v>327</v>
      </c>
      <c r="L169" s="149">
        <v>182</v>
      </c>
      <c r="M169" s="212" t="s">
        <v>170</v>
      </c>
      <c r="N169" s="44" t="s">
        <v>90</v>
      </c>
      <c r="O169" s="71">
        <v>16</v>
      </c>
      <c r="P169" s="71">
        <v>6</v>
      </c>
      <c r="Q169" s="71">
        <v>16</v>
      </c>
      <c r="R169" s="71">
        <v>8</v>
      </c>
      <c r="S169" s="71">
        <v>6</v>
      </c>
      <c r="T169" s="71">
        <v>5</v>
      </c>
      <c r="U169" s="71">
        <v>0</v>
      </c>
      <c r="V169" s="71">
        <v>0</v>
      </c>
      <c r="W169" s="149">
        <v>38</v>
      </c>
      <c r="X169" s="149">
        <v>19</v>
      </c>
      <c r="Y169" s="212" t="s">
        <v>170</v>
      </c>
      <c r="Z169" s="44" t="s">
        <v>90</v>
      </c>
      <c r="AA169" s="31">
        <v>2</v>
      </c>
      <c r="AB169" s="31">
        <v>2</v>
      </c>
      <c r="AC169" s="31">
        <v>1</v>
      </c>
      <c r="AD169" s="31">
        <v>1</v>
      </c>
      <c r="AE169" s="149">
        <v>6</v>
      </c>
      <c r="AF169" s="125">
        <v>6</v>
      </c>
      <c r="AG169" s="71">
        <v>6</v>
      </c>
      <c r="AH169" s="71">
        <v>6</v>
      </c>
      <c r="AI169" s="71">
        <v>0</v>
      </c>
      <c r="AJ169" s="71">
        <v>1</v>
      </c>
      <c r="AK169" s="212" t="s">
        <v>170</v>
      </c>
      <c r="AL169" s="44" t="s">
        <v>90</v>
      </c>
      <c r="AM169" s="71">
        <v>0</v>
      </c>
      <c r="AN169" s="71">
        <v>97</v>
      </c>
      <c r="AO169" s="71">
        <v>7</v>
      </c>
      <c r="AP169" s="71">
        <v>0</v>
      </c>
      <c r="AQ169" s="71">
        <v>0</v>
      </c>
      <c r="AR169" s="71">
        <v>0</v>
      </c>
      <c r="AS169" s="71">
        <v>6</v>
      </c>
      <c r="AT169" s="71">
        <v>6</v>
      </c>
      <c r="AU169" s="71">
        <v>6</v>
      </c>
      <c r="AV169" s="212" t="s">
        <v>170</v>
      </c>
      <c r="AW169" s="44" t="s">
        <v>90</v>
      </c>
      <c r="AX169" s="149">
        <v>6</v>
      </c>
      <c r="AY169" s="71">
        <v>2</v>
      </c>
      <c r="AZ169" s="71">
        <v>2</v>
      </c>
      <c r="BA169" s="152">
        <v>1</v>
      </c>
      <c r="BB169" s="32">
        <v>1</v>
      </c>
      <c r="BC169" s="149">
        <v>7</v>
      </c>
      <c r="BD169" s="149">
        <v>3</v>
      </c>
      <c r="BE169" s="212" t="s">
        <v>170</v>
      </c>
      <c r="BF169" s="44" t="s">
        <v>90</v>
      </c>
      <c r="BG169" s="71">
        <v>0</v>
      </c>
      <c r="BH169" s="71">
        <v>0</v>
      </c>
      <c r="BI169" s="71">
        <v>0</v>
      </c>
      <c r="BJ169" s="71">
        <v>0</v>
      </c>
      <c r="BK169" s="71">
        <v>0</v>
      </c>
      <c r="BL169" s="71">
        <v>0</v>
      </c>
      <c r="BM169" s="71">
        <v>0</v>
      </c>
      <c r="BN169" s="71">
        <v>0</v>
      </c>
      <c r="BO169" s="71">
        <v>0</v>
      </c>
      <c r="BP169" s="71">
        <v>0</v>
      </c>
      <c r="BQ169" s="71">
        <v>0</v>
      </c>
      <c r="BR169" s="71">
        <v>0</v>
      </c>
      <c r="BS169" s="71">
        <v>0</v>
      </c>
      <c r="BT169" s="71">
        <v>0</v>
      </c>
      <c r="BV169" s="80" t="s">
        <v>170</v>
      </c>
      <c r="BW169" s="80" t="s">
        <v>2430</v>
      </c>
      <c r="BX169" s="78">
        <v>215</v>
      </c>
    </row>
    <row r="170" spans="1:76">
      <c r="A170" s="212"/>
      <c r="B170" s="44" t="s">
        <v>91</v>
      </c>
      <c r="C170" s="71">
        <v>0</v>
      </c>
      <c r="D170" s="71">
        <v>0</v>
      </c>
      <c r="E170" s="71">
        <v>0</v>
      </c>
      <c r="F170" s="71">
        <v>0</v>
      </c>
      <c r="G170" s="71">
        <v>0</v>
      </c>
      <c r="H170" s="71">
        <v>0</v>
      </c>
      <c r="I170" s="71">
        <v>0</v>
      </c>
      <c r="J170" s="71">
        <v>0</v>
      </c>
      <c r="K170" s="149">
        <v>0</v>
      </c>
      <c r="L170" s="149">
        <v>0</v>
      </c>
      <c r="M170" s="212"/>
      <c r="N170" s="44" t="s">
        <v>91</v>
      </c>
      <c r="O170" s="71">
        <v>0</v>
      </c>
      <c r="P170" s="71">
        <v>0</v>
      </c>
      <c r="Q170" s="71">
        <v>0</v>
      </c>
      <c r="R170" s="71">
        <v>0</v>
      </c>
      <c r="S170" s="71">
        <v>0</v>
      </c>
      <c r="T170" s="71">
        <v>0</v>
      </c>
      <c r="U170" s="71">
        <v>0</v>
      </c>
      <c r="V170" s="71">
        <v>0</v>
      </c>
      <c r="W170" s="149">
        <v>0</v>
      </c>
      <c r="X170" s="149">
        <v>0</v>
      </c>
      <c r="Y170" s="212"/>
      <c r="Z170" s="44" t="s">
        <v>91</v>
      </c>
      <c r="AA170" s="31">
        <v>0</v>
      </c>
      <c r="AB170" s="31">
        <v>0</v>
      </c>
      <c r="AC170" s="31">
        <v>0</v>
      </c>
      <c r="AD170" s="31">
        <v>0</v>
      </c>
      <c r="AE170" s="149">
        <v>0</v>
      </c>
      <c r="AF170" s="125">
        <v>0</v>
      </c>
      <c r="AG170" s="71">
        <v>0</v>
      </c>
      <c r="AH170" s="71">
        <v>0</v>
      </c>
      <c r="AI170" s="71">
        <v>0</v>
      </c>
      <c r="AJ170" s="71">
        <v>0</v>
      </c>
      <c r="AK170" s="212"/>
      <c r="AL170" s="44" t="s">
        <v>91</v>
      </c>
      <c r="AM170" s="71">
        <v>0</v>
      </c>
      <c r="AN170" s="71">
        <v>0</v>
      </c>
      <c r="AO170" s="71">
        <v>0</v>
      </c>
      <c r="AP170" s="71">
        <v>0</v>
      </c>
      <c r="AQ170" s="71">
        <v>0</v>
      </c>
      <c r="AR170" s="71">
        <v>0</v>
      </c>
      <c r="AS170" s="71">
        <v>0</v>
      </c>
      <c r="AT170" s="71">
        <v>0</v>
      </c>
      <c r="AU170" s="71">
        <v>0</v>
      </c>
      <c r="AV170" s="212"/>
      <c r="AW170" s="44" t="s">
        <v>91</v>
      </c>
      <c r="AX170" s="149">
        <v>0</v>
      </c>
      <c r="AY170" s="71">
        <v>0</v>
      </c>
      <c r="AZ170" s="71">
        <v>0</v>
      </c>
      <c r="BA170" s="152">
        <v>0</v>
      </c>
      <c r="BB170" s="32">
        <v>0</v>
      </c>
      <c r="BC170" s="149">
        <v>0</v>
      </c>
      <c r="BD170" s="149">
        <v>0</v>
      </c>
      <c r="BE170" s="212"/>
      <c r="BF170" s="44" t="s">
        <v>91</v>
      </c>
      <c r="BG170" s="71">
        <v>0</v>
      </c>
      <c r="BH170" s="71">
        <v>0</v>
      </c>
      <c r="BI170" s="71">
        <v>0</v>
      </c>
      <c r="BJ170" s="71">
        <v>0</v>
      </c>
      <c r="BK170" s="71">
        <v>0</v>
      </c>
      <c r="BL170" s="71">
        <v>0</v>
      </c>
      <c r="BM170" s="71">
        <v>0</v>
      </c>
      <c r="BN170" s="71">
        <v>0</v>
      </c>
      <c r="BO170" s="71">
        <v>0</v>
      </c>
      <c r="BP170" s="71">
        <v>0</v>
      </c>
      <c r="BQ170" s="71">
        <v>0</v>
      </c>
      <c r="BR170" s="71">
        <v>0</v>
      </c>
      <c r="BS170" s="71">
        <v>0</v>
      </c>
      <c r="BT170" s="71">
        <v>0</v>
      </c>
      <c r="BV170" s="80" t="s">
        <v>170</v>
      </c>
      <c r="BW170" s="80" t="s">
        <v>2431</v>
      </c>
      <c r="BX170" s="78">
        <v>0</v>
      </c>
    </row>
    <row r="171" spans="1:76">
      <c r="A171" s="212"/>
      <c r="B171" s="66" t="s">
        <v>73</v>
      </c>
      <c r="C171" s="68">
        <v>135</v>
      </c>
      <c r="D171" s="68">
        <v>67</v>
      </c>
      <c r="E171" s="68">
        <v>82</v>
      </c>
      <c r="F171" s="68">
        <v>47</v>
      </c>
      <c r="G171" s="68">
        <v>66</v>
      </c>
      <c r="H171" s="68">
        <v>43</v>
      </c>
      <c r="I171" s="68">
        <v>44</v>
      </c>
      <c r="J171" s="68">
        <v>25</v>
      </c>
      <c r="K171" s="68">
        <v>327</v>
      </c>
      <c r="L171" s="68">
        <v>182</v>
      </c>
      <c r="M171" s="212"/>
      <c r="N171" s="66" t="s">
        <v>73</v>
      </c>
      <c r="O171" s="68">
        <v>16</v>
      </c>
      <c r="P171" s="68">
        <v>6</v>
      </c>
      <c r="Q171" s="68">
        <v>16</v>
      </c>
      <c r="R171" s="68">
        <v>8</v>
      </c>
      <c r="S171" s="68">
        <v>6</v>
      </c>
      <c r="T171" s="68">
        <v>5</v>
      </c>
      <c r="U171" s="68">
        <v>0</v>
      </c>
      <c r="V171" s="68">
        <v>0</v>
      </c>
      <c r="W171" s="68">
        <v>38</v>
      </c>
      <c r="X171" s="68">
        <v>19</v>
      </c>
      <c r="Y171" s="212"/>
      <c r="Z171" s="66" t="s">
        <v>73</v>
      </c>
      <c r="AA171" s="68">
        <v>2</v>
      </c>
      <c r="AB171" s="68">
        <v>2</v>
      </c>
      <c r="AC171" s="68">
        <v>1</v>
      </c>
      <c r="AD171" s="68">
        <v>1</v>
      </c>
      <c r="AE171" s="68">
        <v>6</v>
      </c>
      <c r="AF171" s="68">
        <v>6</v>
      </c>
      <c r="AG171" s="68">
        <v>6</v>
      </c>
      <c r="AH171" s="68">
        <v>6</v>
      </c>
      <c r="AI171" s="68">
        <v>0</v>
      </c>
      <c r="AJ171" s="68">
        <v>1</v>
      </c>
      <c r="AK171" s="212"/>
      <c r="AL171" s="66" t="s">
        <v>73</v>
      </c>
      <c r="AM171" s="68">
        <v>0</v>
      </c>
      <c r="AN171" s="68">
        <v>97</v>
      </c>
      <c r="AO171" s="68">
        <v>7</v>
      </c>
      <c r="AP171" s="68">
        <v>0</v>
      </c>
      <c r="AQ171" s="68">
        <v>0</v>
      </c>
      <c r="AR171" s="68">
        <v>0</v>
      </c>
      <c r="AS171" s="68">
        <v>6</v>
      </c>
      <c r="AT171" s="68">
        <v>6</v>
      </c>
      <c r="AU171" s="68">
        <v>6</v>
      </c>
      <c r="AV171" s="212"/>
      <c r="AW171" s="66" t="s">
        <v>73</v>
      </c>
      <c r="AX171" s="68">
        <v>6</v>
      </c>
      <c r="AY171" s="68">
        <v>2</v>
      </c>
      <c r="AZ171" s="68">
        <v>2</v>
      </c>
      <c r="BA171" s="68">
        <v>1</v>
      </c>
      <c r="BB171" s="68">
        <v>1</v>
      </c>
      <c r="BC171" s="68">
        <v>7</v>
      </c>
      <c r="BD171" s="68">
        <v>3</v>
      </c>
      <c r="BE171" s="212"/>
      <c r="BF171" s="66" t="s">
        <v>73</v>
      </c>
      <c r="BG171" s="68">
        <v>0</v>
      </c>
      <c r="BH171" s="68">
        <v>0</v>
      </c>
      <c r="BI171" s="68">
        <v>0</v>
      </c>
      <c r="BJ171" s="68">
        <v>0</v>
      </c>
      <c r="BK171" s="68">
        <v>0</v>
      </c>
      <c r="BL171" s="68">
        <v>0</v>
      </c>
      <c r="BM171" s="68">
        <v>0</v>
      </c>
      <c r="BN171" s="68">
        <v>0</v>
      </c>
      <c r="BO171" s="68">
        <v>0</v>
      </c>
      <c r="BP171" s="68">
        <v>0</v>
      </c>
      <c r="BQ171" s="68">
        <v>0</v>
      </c>
      <c r="BR171" s="68">
        <v>0</v>
      </c>
      <c r="BS171" s="68">
        <v>0</v>
      </c>
      <c r="BT171" s="68">
        <v>0</v>
      </c>
      <c r="BV171" s="80" t="s">
        <v>170</v>
      </c>
      <c r="BW171" s="80" t="s">
        <v>2432</v>
      </c>
      <c r="BX171" s="78">
        <v>215</v>
      </c>
    </row>
    <row r="172" spans="1:76" ht="14.45" customHeight="1">
      <c r="A172" s="212" t="s">
        <v>171</v>
      </c>
      <c r="B172" s="44" t="s">
        <v>90</v>
      </c>
      <c r="C172" s="71">
        <v>149</v>
      </c>
      <c r="D172" s="71">
        <v>76</v>
      </c>
      <c r="E172" s="71">
        <v>154</v>
      </c>
      <c r="F172" s="71">
        <v>83</v>
      </c>
      <c r="G172" s="71">
        <v>103</v>
      </c>
      <c r="H172" s="71">
        <v>51</v>
      </c>
      <c r="I172" s="71">
        <v>94</v>
      </c>
      <c r="J172" s="71">
        <v>60</v>
      </c>
      <c r="K172" s="149">
        <v>500</v>
      </c>
      <c r="L172" s="149">
        <v>270</v>
      </c>
      <c r="M172" s="212" t="s">
        <v>171</v>
      </c>
      <c r="N172" s="44" t="s">
        <v>90</v>
      </c>
      <c r="O172" s="71">
        <v>15</v>
      </c>
      <c r="P172" s="71">
        <v>4</v>
      </c>
      <c r="Q172" s="71">
        <v>3</v>
      </c>
      <c r="R172" s="71">
        <v>3</v>
      </c>
      <c r="S172" s="71">
        <v>1</v>
      </c>
      <c r="T172" s="71">
        <v>1</v>
      </c>
      <c r="U172" s="71">
        <v>0</v>
      </c>
      <c r="V172" s="71">
        <v>0</v>
      </c>
      <c r="W172" s="149">
        <v>19</v>
      </c>
      <c r="X172" s="149">
        <v>8</v>
      </c>
      <c r="Y172" s="212" t="s">
        <v>171</v>
      </c>
      <c r="Z172" s="44" t="s">
        <v>90</v>
      </c>
      <c r="AA172" s="31">
        <v>4</v>
      </c>
      <c r="AB172" s="31">
        <v>4</v>
      </c>
      <c r="AC172" s="31">
        <v>3</v>
      </c>
      <c r="AD172" s="31">
        <v>2</v>
      </c>
      <c r="AE172" s="149">
        <v>13</v>
      </c>
      <c r="AF172" s="125">
        <v>15</v>
      </c>
      <c r="AG172" s="71">
        <v>15</v>
      </c>
      <c r="AH172" s="71">
        <v>8</v>
      </c>
      <c r="AI172" s="71">
        <v>0</v>
      </c>
      <c r="AJ172" s="71">
        <v>3</v>
      </c>
      <c r="AK172" s="212" t="s">
        <v>171</v>
      </c>
      <c r="AL172" s="44" t="s">
        <v>90</v>
      </c>
      <c r="AM172" s="71">
        <v>0</v>
      </c>
      <c r="AN172" s="71">
        <v>283</v>
      </c>
      <c r="AO172" s="71">
        <v>0</v>
      </c>
      <c r="AP172" s="71">
        <v>6</v>
      </c>
      <c r="AQ172" s="71">
        <v>0</v>
      </c>
      <c r="AR172" s="71">
        <v>1</v>
      </c>
      <c r="AS172" s="71">
        <v>15</v>
      </c>
      <c r="AT172" s="71">
        <v>9</v>
      </c>
      <c r="AU172" s="71">
        <v>9</v>
      </c>
      <c r="AV172" s="212" t="s">
        <v>171</v>
      </c>
      <c r="AW172" s="44" t="s">
        <v>90</v>
      </c>
      <c r="AX172" s="149">
        <v>25</v>
      </c>
      <c r="AY172" s="71">
        <v>10</v>
      </c>
      <c r="AZ172" s="71">
        <v>1</v>
      </c>
      <c r="BA172" s="152">
        <v>4</v>
      </c>
      <c r="BB172" s="32">
        <v>2</v>
      </c>
      <c r="BC172" s="149">
        <v>29</v>
      </c>
      <c r="BD172" s="149">
        <v>12</v>
      </c>
      <c r="BE172" s="212" t="s">
        <v>171</v>
      </c>
      <c r="BF172" s="44" t="s">
        <v>90</v>
      </c>
      <c r="BG172" s="71">
        <v>3</v>
      </c>
      <c r="BH172" s="71">
        <v>4</v>
      </c>
      <c r="BI172" s="71">
        <v>0</v>
      </c>
      <c r="BJ172" s="71">
        <v>0</v>
      </c>
      <c r="BK172" s="71">
        <v>1</v>
      </c>
      <c r="BL172" s="71">
        <v>2</v>
      </c>
      <c r="BM172" s="71">
        <v>0</v>
      </c>
      <c r="BN172" s="71">
        <v>0</v>
      </c>
      <c r="BO172" s="71">
        <v>2</v>
      </c>
      <c r="BP172" s="71">
        <v>0</v>
      </c>
      <c r="BQ172" s="71">
        <v>0</v>
      </c>
      <c r="BR172" s="71">
        <v>0</v>
      </c>
      <c r="BS172" s="71">
        <v>0</v>
      </c>
      <c r="BT172" s="71">
        <v>0</v>
      </c>
      <c r="BV172" s="80" t="s">
        <v>171</v>
      </c>
      <c r="BW172" s="80" t="s">
        <v>2433</v>
      </c>
      <c r="BX172" s="78">
        <v>590</v>
      </c>
    </row>
    <row r="173" spans="1:76">
      <c r="A173" s="212"/>
      <c r="B173" s="44" t="s">
        <v>91</v>
      </c>
      <c r="C173" s="71">
        <v>0</v>
      </c>
      <c r="D173" s="71">
        <v>0</v>
      </c>
      <c r="E173" s="71">
        <v>0</v>
      </c>
      <c r="F173" s="71">
        <v>0</v>
      </c>
      <c r="G173" s="71">
        <v>0</v>
      </c>
      <c r="H173" s="71">
        <v>0</v>
      </c>
      <c r="I173" s="71">
        <v>0</v>
      </c>
      <c r="J173" s="71">
        <v>0</v>
      </c>
      <c r="K173" s="149">
        <v>0</v>
      </c>
      <c r="L173" s="149">
        <v>0</v>
      </c>
      <c r="M173" s="212"/>
      <c r="N173" s="44" t="s">
        <v>91</v>
      </c>
      <c r="O173" s="71">
        <v>0</v>
      </c>
      <c r="P173" s="71">
        <v>0</v>
      </c>
      <c r="Q173" s="71">
        <v>0</v>
      </c>
      <c r="R173" s="71">
        <v>0</v>
      </c>
      <c r="S173" s="71">
        <v>0</v>
      </c>
      <c r="T173" s="71">
        <v>0</v>
      </c>
      <c r="U173" s="71">
        <v>0</v>
      </c>
      <c r="V173" s="71">
        <v>0</v>
      </c>
      <c r="W173" s="149">
        <v>0</v>
      </c>
      <c r="X173" s="149">
        <v>0</v>
      </c>
      <c r="Y173" s="212"/>
      <c r="Z173" s="44" t="s">
        <v>91</v>
      </c>
      <c r="AA173" s="31">
        <v>0</v>
      </c>
      <c r="AB173" s="31">
        <v>0</v>
      </c>
      <c r="AC173" s="31">
        <v>0</v>
      </c>
      <c r="AD173" s="31">
        <v>0</v>
      </c>
      <c r="AE173" s="149">
        <v>0</v>
      </c>
      <c r="AF173" s="125">
        <v>0</v>
      </c>
      <c r="AG173" s="71">
        <v>0</v>
      </c>
      <c r="AH173" s="71">
        <v>0</v>
      </c>
      <c r="AI173" s="71">
        <v>0</v>
      </c>
      <c r="AJ173" s="71">
        <v>0</v>
      </c>
      <c r="AK173" s="212"/>
      <c r="AL173" s="44" t="s">
        <v>91</v>
      </c>
      <c r="AM173" s="71">
        <v>0</v>
      </c>
      <c r="AN173" s="71">
        <v>0</v>
      </c>
      <c r="AO173" s="71">
        <v>0</v>
      </c>
      <c r="AP173" s="71">
        <v>0</v>
      </c>
      <c r="AQ173" s="71">
        <v>0</v>
      </c>
      <c r="AR173" s="71">
        <v>0</v>
      </c>
      <c r="AS173" s="71">
        <v>0</v>
      </c>
      <c r="AT173" s="71">
        <v>0</v>
      </c>
      <c r="AU173" s="71">
        <v>0</v>
      </c>
      <c r="AV173" s="212"/>
      <c r="AW173" s="44" t="s">
        <v>91</v>
      </c>
      <c r="AX173" s="149">
        <v>0</v>
      </c>
      <c r="AY173" s="71">
        <v>0</v>
      </c>
      <c r="AZ173" s="71">
        <v>0</v>
      </c>
      <c r="BA173" s="152">
        <v>0</v>
      </c>
      <c r="BB173" s="32">
        <v>0</v>
      </c>
      <c r="BC173" s="149">
        <v>0</v>
      </c>
      <c r="BD173" s="149">
        <v>0</v>
      </c>
      <c r="BE173" s="212"/>
      <c r="BF173" s="44" t="s">
        <v>91</v>
      </c>
      <c r="BG173" s="71">
        <v>0</v>
      </c>
      <c r="BH173" s="71">
        <v>0</v>
      </c>
      <c r="BI173" s="71">
        <v>0</v>
      </c>
      <c r="BJ173" s="71">
        <v>0</v>
      </c>
      <c r="BK173" s="71">
        <v>0</v>
      </c>
      <c r="BL173" s="71">
        <v>0</v>
      </c>
      <c r="BM173" s="71">
        <v>0</v>
      </c>
      <c r="BN173" s="71">
        <v>0</v>
      </c>
      <c r="BO173" s="71">
        <v>0</v>
      </c>
      <c r="BP173" s="71">
        <v>0</v>
      </c>
      <c r="BQ173" s="71">
        <v>0</v>
      </c>
      <c r="BR173" s="71">
        <v>0</v>
      </c>
      <c r="BS173" s="71">
        <v>0</v>
      </c>
      <c r="BT173" s="71">
        <v>0</v>
      </c>
      <c r="BV173" s="80" t="s">
        <v>171</v>
      </c>
      <c r="BW173" s="80" t="s">
        <v>2434</v>
      </c>
      <c r="BX173" s="78">
        <v>0</v>
      </c>
    </row>
    <row r="174" spans="1:76">
      <c r="A174" s="212"/>
      <c r="B174" s="66" t="s">
        <v>73</v>
      </c>
      <c r="C174" s="68">
        <v>149</v>
      </c>
      <c r="D174" s="68">
        <v>76</v>
      </c>
      <c r="E174" s="68">
        <v>154</v>
      </c>
      <c r="F174" s="68">
        <v>83</v>
      </c>
      <c r="G174" s="68">
        <v>103</v>
      </c>
      <c r="H174" s="68">
        <v>51</v>
      </c>
      <c r="I174" s="68">
        <v>94</v>
      </c>
      <c r="J174" s="68">
        <v>60</v>
      </c>
      <c r="K174" s="68">
        <v>500</v>
      </c>
      <c r="L174" s="68">
        <v>270</v>
      </c>
      <c r="M174" s="212"/>
      <c r="N174" s="66" t="s">
        <v>73</v>
      </c>
      <c r="O174" s="68">
        <v>15</v>
      </c>
      <c r="P174" s="68">
        <v>4</v>
      </c>
      <c r="Q174" s="68">
        <v>3</v>
      </c>
      <c r="R174" s="68">
        <v>3</v>
      </c>
      <c r="S174" s="68">
        <v>1</v>
      </c>
      <c r="T174" s="68">
        <v>1</v>
      </c>
      <c r="U174" s="68">
        <v>0</v>
      </c>
      <c r="V174" s="68">
        <v>0</v>
      </c>
      <c r="W174" s="68">
        <v>19</v>
      </c>
      <c r="X174" s="68">
        <v>8</v>
      </c>
      <c r="Y174" s="212"/>
      <c r="Z174" s="66" t="s">
        <v>73</v>
      </c>
      <c r="AA174" s="68">
        <v>4</v>
      </c>
      <c r="AB174" s="68">
        <v>4</v>
      </c>
      <c r="AC174" s="68">
        <v>3</v>
      </c>
      <c r="AD174" s="68">
        <v>2</v>
      </c>
      <c r="AE174" s="68">
        <v>13</v>
      </c>
      <c r="AF174" s="68">
        <v>15</v>
      </c>
      <c r="AG174" s="68">
        <v>15</v>
      </c>
      <c r="AH174" s="68">
        <v>8</v>
      </c>
      <c r="AI174" s="68">
        <v>0</v>
      </c>
      <c r="AJ174" s="68">
        <v>3</v>
      </c>
      <c r="AK174" s="212"/>
      <c r="AL174" s="66" t="s">
        <v>73</v>
      </c>
      <c r="AM174" s="68">
        <v>0</v>
      </c>
      <c r="AN174" s="68">
        <v>283</v>
      </c>
      <c r="AO174" s="68">
        <v>0</v>
      </c>
      <c r="AP174" s="68">
        <v>6</v>
      </c>
      <c r="AQ174" s="68">
        <v>0</v>
      </c>
      <c r="AR174" s="68">
        <v>1</v>
      </c>
      <c r="AS174" s="68">
        <v>15</v>
      </c>
      <c r="AT174" s="68">
        <v>9</v>
      </c>
      <c r="AU174" s="68">
        <v>9</v>
      </c>
      <c r="AV174" s="212"/>
      <c r="AW174" s="66" t="s">
        <v>73</v>
      </c>
      <c r="AX174" s="68">
        <v>25</v>
      </c>
      <c r="AY174" s="68">
        <v>10</v>
      </c>
      <c r="AZ174" s="68">
        <v>1</v>
      </c>
      <c r="BA174" s="68">
        <v>4</v>
      </c>
      <c r="BB174" s="68">
        <v>2</v>
      </c>
      <c r="BC174" s="68">
        <v>29</v>
      </c>
      <c r="BD174" s="68">
        <v>12</v>
      </c>
      <c r="BE174" s="212"/>
      <c r="BF174" s="66" t="s">
        <v>73</v>
      </c>
      <c r="BG174" s="68">
        <v>3</v>
      </c>
      <c r="BH174" s="68">
        <v>4</v>
      </c>
      <c r="BI174" s="68">
        <v>0</v>
      </c>
      <c r="BJ174" s="68">
        <v>0</v>
      </c>
      <c r="BK174" s="68">
        <v>1</v>
      </c>
      <c r="BL174" s="68">
        <v>2</v>
      </c>
      <c r="BM174" s="68">
        <v>0</v>
      </c>
      <c r="BN174" s="68">
        <v>0</v>
      </c>
      <c r="BO174" s="68">
        <v>2</v>
      </c>
      <c r="BP174" s="68">
        <v>0</v>
      </c>
      <c r="BQ174" s="68">
        <v>0</v>
      </c>
      <c r="BR174" s="68">
        <v>0</v>
      </c>
      <c r="BS174" s="68">
        <v>0</v>
      </c>
      <c r="BT174" s="68">
        <v>0</v>
      </c>
      <c r="BV174" s="80" t="s">
        <v>171</v>
      </c>
      <c r="BW174" s="80" t="s">
        <v>2435</v>
      </c>
      <c r="BX174" s="78">
        <v>590</v>
      </c>
    </row>
    <row r="175" spans="1:76" ht="12" customHeight="1">
      <c r="A175" s="45" t="s">
        <v>6</v>
      </c>
      <c r="B175" s="44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45" t="s">
        <v>6</v>
      </c>
      <c r="N175" s="44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45" t="s">
        <v>6</v>
      </c>
      <c r="Z175" s="44"/>
      <c r="AA175" s="151"/>
      <c r="AB175" s="151"/>
      <c r="AC175" s="151"/>
      <c r="AD175" s="151"/>
      <c r="AE175" s="151"/>
      <c r="AF175" s="151"/>
      <c r="AG175" s="151"/>
      <c r="AH175" s="151"/>
      <c r="AI175" s="151"/>
      <c r="AJ175" s="149"/>
      <c r="AK175" s="45" t="s">
        <v>6</v>
      </c>
      <c r="AL175" s="44"/>
      <c r="AM175" s="151"/>
      <c r="AN175" s="151"/>
      <c r="AO175" s="151"/>
      <c r="AP175" s="151"/>
      <c r="AQ175" s="151"/>
      <c r="AR175" s="151"/>
      <c r="AS175" s="151"/>
      <c r="AT175" s="151"/>
      <c r="AU175" s="151"/>
      <c r="AV175" s="45" t="s">
        <v>6</v>
      </c>
      <c r="AW175" s="44"/>
      <c r="AX175" s="149"/>
      <c r="AY175" s="151"/>
      <c r="AZ175" s="151"/>
      <c r="BA175" s="151"/>
      <c r="BB175" s="151"/>
      <c r="BC175" s="149"/>
      <c r="BD175" s="149"/>
      <c r="BE175" s="45" t="s">
        <v>6</v>
      </c>
      <c r="BF175" s="44"/>
      <c r="BG175" s="151"/>
      <c r="BH175" s="151"/>
      <c r="BI175" s="151"/>
      <c r="BJ175" s="151"/>
      <c r="BK175" s="151"/>
      <c r="BL175" s="151"/>
      <c r="BM175" s="151"/>
      <c r="BN175" s="151"/>
      <c r="BO175" s="151"/>
      <c r="BP175" s="151"/>
      <c r="BQ175" s="151"/>
      <c r="BR175" s="151"/>
      <c r="BS175" s="151"/>
      <c r="BT175" s="151"/>
      <c r="BV175" s="80" t="str">
        <f>IF(A175="",BV174,A175)</f>
        <v>ANOSY</v>
      </c>
      <c r="BW175" s="80" t="str">
        <f>BV175&amp;B175</f>
        <v>ANOSY</v>
      </c>
      <c r="BX175" s="78">
        <f>(AM175+2*AN175+3*AO175+4*AP175+5*AQ175)</f>
        <v>0</v>
      </c>
    </row>
    <row r="176" spans="1:76" ht="13.15" customHeight="1">
      <c r="A176" s="212" t="s">
        <v>1573</v>
      </c>
      <c r="B176" s="44" t="s">
        <v>90</v>
      </c>
      <c r="C176" s="71">
        <v>49</v>
      </c>
      <c r="D176" s="71">
        <v>29</v>
      </c>
      <c r="E176" s="71">
        <v>38</v>
      </c>
      <c r="F176" s="71">
        <v>28</v>
      </c>
      <c r="G176" s="71">
        <v>35</v>
      </c>
      <c r="H176" s="71">
        <v>24</v>
      </c>
      <c r="I176" s="71">
        <v>80</v>
      </c>
      <c r="J176" s="71">
        <v>50</v>
      </c>
      <c r="K176" s="149">
        <v>202</v>
      </c>
      <c r="L176" s="149">
        <v>131</v>
      </c>
      <c r="M176" s="212" t="s">
        <v>1573</v>
      </c>
      <c r="N176" s="44" t="s">
        <v>90</v>
      </c>
      <c r="O176" s="71">
        <v>3</v>
      </c>
      <c r="P176" s="71">
        <v>2</v>
      </c>
      <c r="Q176" s="71">
        <v>5</v>
      </c>
      <c r="R176" s="71">
        <v>2</v>
      </c>
      <c r="S176" s="71">
        <v>5</v>
      </c>
      <c r="T176" s="71">
        <v>4</v>
      </c>
      <c r="U176" s="71">
        <v>4</v>
      </c>
      <c r="V176" s="71">
        <v>2</v>
      </c>
      <c r="W176" s="149">
        <v>17</v>
      </c>
      <c r="X176" s="149">
        <v>10</v>
      </c>
      <c r="Y176" s="212" t="s">
        <v>1573</v>
      </c>
      <c r="Z176" s="44" t="s">
        <v>90</v>
      </c>
      <c r="AA176" s="31">
        <v>1</v>
      </c>
      <c r="AB176" s="31">
        <v>1</v>
      </c>
      <c r="AC176" s="31">
        <v>1</v>
      </c>
      <c r="AD176" s="31">
        <v>1</v>
      </c>
      <c r="AE176" s="149">
        <v>4</v>
      </c>
      <c r="AF176" s="125">
        <v>4</v>
      </c>
      <c r="AG176" s="71">
        <v>4</v>
      </c>
      <c r="AH176" s="71">
        <v>4</v>
      </c>
      <c r="AI176" s="71">
        <v>0</v>
      </c>
      <c r="AJ176" s="71">
        <v>1</v>
      </c>
      <c r="AK176" s="212" t="s">
        <v>1573</v>
      </c>
      <c r="AL176" s="44" t="s">
        <v>90</v>
      </c>
      <c r="AM176" s="71">
        <v>0</v>
      </c>
      <c r="AN176" s="71">
        <v>101</v>
      </c>
      <c r="AO176" s="71">
        <v>0</v>
      </c>
      <c r="AP176" s="71">
        <v>0</v>
      </c>
      <c r="AQ176" s="71">
        <v>0</v>
      </c>
      <c r="AR176" s="71">
        <v>0</v>
      </c>
      <c r="AS176" s="71">
        <v>4</v>
      </c>
      <c r="AT176" s="71">
        <v>4</v>
      </c>
      <c r="AU176" s="71">
        <v>4</v>
      </c>
      <c r="AV176" s="212" t="s">
        <v>1573</v>
      </c>
      <c r="AW176" s="44" t="s">
        <v>90</v>
      </c>
      <c r="AX176" s="149">
        <v>6</v>
      </c>
      <c r="AY176" s="71">
        <v>1</v>
      </c>
      <c r="AZ176" s="71">
        <v>0</v>
      </c>
      <c r="BA176" s="152">
        <v>1</v>
      </c>
      <c r="BB176" s="32">
        <v>0</v>
      </c>
      <c r="BC176" s="149">
        <v>7</v>
      </c>
      <c r="BD176" s="149">
        <v>1</v>
      </c>
      <c r="BE176" s="212" t="s">
        <v>1573</v>
      </c>
      <c r="BF176" s="44" t="s">
        <v>90</v>
      </c>
      <c r="BG176" s="71">
        <v>0</v>
      </c>
      <c r="BH176" s="71">
        <v>0</v>
      </c>
      <c r="BI176" s="71">
        <v>0</v>
      </c>
      <c r="BJ176" s="71">
        <v>0</v>
      </c>
      <c r="BK176" s="71">
        <v>0</v>
      </c>
      <c r="BL176" s="71">
        <v>0</v>
      </c>
      <c r="BM176" s="71">
        <v>0</v>
      </c>
      <c r="BN176" s="71">
        <v>0</v>
      </c>
      <c r="BO176" s="71">
        <v>0</v>
      </c>
      <c r="BP176" s="71">
        <v>0</v>
      </c>
      <c r="BQ176" s="71">
        <v>0</v>
      </c>
      <c r="BR176" s="71">
        <v>0</v>
      </c>
      <c r="BS176" s="71">
        <v>0</v>
      </c>
      <c r="BT176" s="71">
        <v>0</v>
      </c>
      <c r="BV176" s="80" t="s">
        <v>1573</v>
      </c>
      <c r="BW176" s="80" t="s">
        <v>2439</v>
      </c>
      <c r="BX176" s="78">
        <v>202</v>
      </c>
    </row>
    <row r="177" spans="1:76" ht="13.15" customHeight="1">
      <c r="A177" s="212"/>
      <c r="B177" s="44" t="s">
        <v>91</v>
      </c>
      <c r="C177" s="71">
        <v>302</v>
      </c>
      <c r="D177" s="71">
        <v>138</v>
      </c>
      <c r="E177" s="71">
        <v>188</v>
      </c>
      <c r="F177" s="71">
        <v>91</v>
      </c>
      <c r="G177" s="71">
        <v>135</v>
      </c>
      <c r="H177" s="71">
        <v>71</v>
      </c>
      <c r="I177" s="71">
        <v>341</v>
      </c>
      <c r="J177" s="71">
        <v>184</v>
      </c>
      <c r="K177" s="149">
        <v>966</v>
      </c>
      <c r="L177" s="149">
        <v>484</v>
      </c>
      <c r="M177" s="212"/>
      <c r="N177" s="44" t="s">
        <v>91</v>
      </c>
      <c r="O177" s="71">
        <v>4</v>
      </c>
      <c r="P177" s="71">
        <v>2</v>
      </c>
      <c r="Q177" s="71">
        <v>3</v>
      </c>
      <c r="R177" s="71">
        <v>1</v>
      </c>
      <c r="S177" s="71">
        <v>3</v>
      </c>
      <c r="T177" s="71">
        <v>0</v>
      </c>
      <c r="U177" s="71">
        <v>0</v>
      </c>
      <c r="V177" s="71">
        <v>0</v>
      </c>
      <c r="W177" s="149">
        <v>10</v>
      </c>
      <c r="X177" s="149">
        <v>3</v>
      </c>
      <c r="Y177" s="212"/>
      <c r="Z177" s="44" t="s">
        <v>91</v>
      </c>
      <c r="AA177" s="31">
        <v>6</v>
      </c>
      <c r="AB177" s="31">
        <v>6</v>
      </c>
      <c r="AC177" s="31">
        <v>4</v>
      </c>
      <c r="AD177" s="31">
        <v>6</v>
      </c>
      <c r="AE177" s="149">
        <v>22</v>
      </c>
      <c r="AF177" s="125">
        <v>28</v>
      </c>
      <c r="AG177" s="71">
        <v>28</v>
      </c>
      <c r="AH177" s="71">
        <v>20</v>
      </c>
      <c r="AI177" s="71">
        <v>0</v>
      </c>
      <c r="AJ177" s="71">
        <v>6</v>
      </c>
      <c r="AK177" s="212"/>
      <c r="AL177" s="44" t="s">
        <v>91</v>
      </c>
      <c r="AM177" s="71">
        <v>44</v>
      </c>
      <c r="AN177" s="71">
        <v>207</v>
      </c>
      <c r="AO177" s="71">
        <v>70</v>
      </c>
      <c r="AP177" s="71">
        <v>36</v>
      </c>
      <c r="AQ177" s="71">
        <v>0</v>
      </c>
      <c r="AR177" s="71">
        <v>6</v>
      </c>
      <c r="AS177" s="71">
        <v>28</v>
      </c>
      <c r="AT177" s="71">
        <v>26</v>
      </c>
      <c r="AU177" s="71">
        <v>24</v>
      </c>
      <c r="AV177" s="212"/>
      <c r="AW177" s="44" t="s">
        <v>91</v>
      </c>
      <c r="AX177" s="149">
        <v>44</v>
      </c>
      <c r="AY177" s="71">
        <v>8</v>
      </c>
      <c r="AZ177" s="71">
        <v>7</v>
      </c>
      <c r="BA177" s="152">
        <v>3</v>
      </c>
      <c r="BB177" s="32">
        <v>0</v>
      </c>
      <c r="BC177" s="149">
        <v>47</v>
      </c>
      <c r="BD177" s="149">
        <v>8</v>
      </c>
      <c r="BE177" s="212"/>
      <c r="BF177" s="44" t="s">
        <v>91</v>
      </c>
      <c r="BG177" s="71">
        <v>1</v>
      </c>
      <c r="BH177" s="71">
        <v>7</v>
      </c>
      <c r="BI177" s="71">
        <v>4</v>
      </c>
      <c r="BJ177" s="71">
        <v>2</v>
      </c>
      <c r="BK177" s="71">
        <v>2</v>
      </c>
      <c r="BL177" s="71">
        <v>3</v>
      </c>
      <c r="BM177" s="71">
        <v>0</v>
      </c>
      <c r="BN177" s="71">
        <v>0</v>
      </c>
      <c r="BO177" s="71">
        <v>3</v>
      </c>
      <c r="BP177" s="71">
        <v>0</v>
      </c>
      <c r="BQ177" s="71">
        <v>0</v>
      </c>
      <c r="BR177" s="71">
        <v>0</v>
      </c>
      <c r="BS177" s="71">
        <v>0</v>
      </c>
      <c r="BT177" s="71">
        <v>0</v>
      </c>
      <c r="BV177" s="80" t="s">
        <v>1573</v>
      </c>
      <c r="BW177" s="80" t="s">
        <v>2440</v>
      </c>
      <c r="BX177" s="78">
        <v>812</v>
      </c>
    </row>
    <row r="178" spans="1:76" ht="13.15" customHeight="1">
      <c r="A178" s="212"/>
      <c r="B178" s="66" t="s">
        <v>73</v>
      </c>
      <c r="C178" s="68">
        <v>351</v>
      </c>
      <c r="D178" s="68">
        <v>167</v>
      </c>
      <c r="E178" s="68">
        <v>226</v>
      </c>
      <c r="F178" s="68">
        <v>119</v>
      </c>
      <c r="G178" s="68">
        <v>170</v>
      </c>
      <c r="H178" s="68">
        <v>95</v>
      </c>
      <c r="I178" s="68">
        <v>421</v>
      </c>
      <c r="J178" s="68">
        <v>234</v>
      </c>
      <c r="K178" s="68">
        <v>1168</v>
      </c>
      <c r="L178" s="68">
        <v>615</v>
      </c>
      <c r="M178" s="212"/>
      <c r="N178" s="66" t="s">
        <v>73</v>
      </c>
      <c r="O178" s="68">
        <v>7</v>
      </c>
      <c r="P178" s="68">
        <v>4</v>
      </c>
      <c r="Q178" s="68">
        <v>8</v>
      </c>
      <c r="R178" s="68">
        <v>3</v>
      </c>
      <c r="S178" s="68">
        <v>8</v>
      </c>
      <c r="T178" s="68">
        <v>4</v>
      </c>
      <c r="U178" s="68">
        <v>4</v>
      </c>
      <c r="V178" s="68">
        <v>2</v>
      </c>
      <c r="W178" s="68">
        <v>27</v>
      </c>
      <c r="X178" s="68">
        <v>13</v>
      </c>
      <c r="Y178" s="212"/>
      <c r="Z178" s="66" t="s">
        <v>73</v>
      </c>
      <c r="AA178" s="68">
        <v>7</v>
      </c>
      <c r="AB178" s="68">
        <v>7</v>
      </c>
      <c r="AC178" s="68">
        <v>5</v>
      </c>
      <c r="AD178" s="68">
        <v>7</v>
      </c>
      <c r="AE178" s="68">
        <v>26</v>
      </c>
      <c r="AF178" s="68">
        <v>32</v>
      </c>
      <c r="AG178" s="68">
        <v>32</v>
      </c>
      <c r="AH178" s="68">
        <v>24</v>
      </c>
      <c r="AI178" s="68">
        <v>0</v>
      </c>
      <c r="AJ178" s="68">
        <v>7</v>
      </c>
      <c r="AK178" s="212"/>
      <c r="AL178" s="66" t="s">
        <v>73</v>
      </c>
      <c r="AM178" s="68">
        <v>44</v>
      </c>
      <c r="AN178" s="68">
        <v>308</v>
      </c>
      <c r="AO178" s="68">
        <v>70</v>
      </c>
      <c r="AP178" s="68">
        <v>36</v>
      </c>
      <c r="AQ178" s="68">
        <v>0</v>
      </c>
      <c r="AR178" s="68">
        <v>6</v>
      </c>
      <c r="AS178" s="68">
        <v>32</v>
      </c>
      <c r="AT178" s="68">
        <v>30</v>
      </c>
      <c r="AU178" s="68">
        <v>28</v>
      </c>
      <c r="AV178" s="212"/>
      <c r="AW178" s="66" t="s">
        <v>73</v>
      </c>
      <c r="AX178" s="68">
        <v>50</v>
      </c>
      <c r="AY178" s="68">
        <v>9</v>
      </c>
      <c r="AZ178" s="68">
        <v>7</v>
      </c>
      <c r="BA178" s="68">
        <v>4</v>
      </c>
      <c r="BB178" s="68">
        <v>0</v>
      </c>
      <c r="BC178" s="68">
        <v>54</v>
      </c>
      <c r="BD178" s="68">
        <v>9</v>
      </c>
      <c r="BE178" s="212"/>
      <c r="BF178" s="66" t="s">
        <v>73</v>
      </c>
      <c r="BG178" s="68">
        <v>1</v>
      </c>
      <c r="BH178" s="68">
        <v>7</v>
      </c>
      <c r="BI178" s="68">
        <v>4</v>
      </c>
      <c r="BJ178" s="68">
        <v>2</v>
      </c>
      <c r="BK178" s="68">
        <v>2</v>
      </c>
      <c r="BL178" s="68">
        <v>3</v>
      </c>
      <c r="BM178" s="68">
        <v>0</v>
      </c>
      <c r="BN178" s="68">
        <v>0</v>
      </c>
      <c r="BO178" s="68">
        <v>3</v>
      </c>
      <c r="BP178" s="68">
        <v>0</v>
      </c>
      <c r="BQ178" s="68">
        <v>0</v>
      </c>
      <c r="BR178" s="68">
        <v>0</v>
      </c>
      <c r="BS178" s="68">
        <v>0</v>
      </c>
      <c r="BT178" s="68">
        <v>0</v>
      </c>
      <c r="BV178" s="80" t="s">
        <v>1573</v>
      </c>
      <c r="BW178" s="80" t="s">
        <v>2441</v>
      </c>
      <c r="BX178" s="78">
        <v>1014</v>
      </c>
    </row>
    <row r="179" spans="1:76" ht="13.15" customHeight="1">
      <c r="A179" s="212" t="s">
        <v>172</v>
      </c>
      <c r="B179" s="44" t="s">
        <v>90</v>
      </c>
      <c r="C179" s="71">
        <v>163</v>
      </c>
      <c r="D179" s="71">
        <v>80</v>
      </c>
      <c r="E179" s="71">
        <v>154</v>
      </c>
      <c r="F179" s="71">
        <v>77</v>
      </c>
      <c r="G179" s="71">
        <v>136</v>
      </c>
      <c r="H179" s="71">
        <v>77</v>
      </c>
      <c r="I179" s="71">
        <v>149</v>
      </c>
      <c r="J179" s="71">
        <v>87</v>
      </c>
      <c r="K179" s="149">
        <v>602</v>
      </c>
      <c r="L179" s="149">
        <v>321</v>
      </c>
      <c r="M179" s="212" t="s">
        <v>172</v>
      </c>
      <c r="N179" s="44" t="s">
        <v>90</v>
      </c>
      <c r="O179" s="71">
        <v>7</v>
      </c>
      <c r="P179" s="71">
        <v>1</v>
      </c>
      <c r="Q179" s="71">
        <v>5</v>
      </c>
      <c r="R179" s="71">
        <v>2</v>
      </c>
      <c r="S179" s="71">
        <v>7</v>
      </c>
      <c r="T179" s="71">
        <v>3</v>
      </c>
      <c r="U179" s="71">
        <v>9</v>
      </c>
      <c r="V179" s="71">
        <v>4</v>
      </c>
      <c r="W179" s="149">
        <v>28</v>
      </c>
      <c r="X179" s="149">
        <v>10</v>
      </c>
      <c r="Y179" s="212" t="s">
        <v>172</v>
      </c>
      <c r="Z179" s="44" t="s">
        <v>90</v>
      </c>
      <c r="AA179" s="31">
        <v>6</v>
      </c>
      <c r="AB179" s="31">
        <v>6</v>
      </c>
      <c r="AC179" s="31">
        <v>6</v>
      </c>
      <c r="AD179" s="31">
        <v>6</v>
      </c>
      <c r="AE179" s="149">
        <v>24</v>
      </c>
      <c r="AF179" s="125">
        <v>24</v>
      </c>
      <c r="AG179" s="71">
        <v>24</v>
      </c>
      <c r="AH179" s="71">
        <v>8</v>
      </c>
      <c r="AI179" s="71">
        <v>0</v>
      </c>
      <c r="AJ179" s="71">
        <v>5</v>
      </c>
      <c r="AK179" s="212" t="s">
        <v>172</v>
      </c>
      <c r="AL179" s="44" t="s">
        <v>90</v>
      </c>
      <c r="AM179" s="71">
        <v>0</v>
      </c>
      <c r="AN179" s="71">
        <v>555</v>
      </c>
      <c r="AO179" s="71">
        <v>55</v>
      </c>
      <c r="AP179" s="71">
        <v>1</v>
      </c>
      <c r="AQ179" s="71">
        <v>0</v>
      </c>
      <c r="AR179" s="71">
        <v>8</v>
      </c>
      <c r="AS179" s="71">
        <v>24</v>
      </c>
      <c r="AT179" s="71">
        <v>20</v>
      </c>
      <c r="AU179" s="71">
        <v>20</v>
      </c>
      <c r="AV179" s="212" t="s">
        <v>172</v>
      </c>
      <c r="AW179" s="44" t="s">
        <v>90</v>
      </c>
      <c r="AX179" s="149">
        <v>43</v>
      </c>
      <c r="AY179" s="71">
        <v>19</v>
      </c>
      <c r="AZ179" s="71">
        <v>8</v>
      </c>
      <c r="BA179" s="152">
        <v>7</v>
      </c>
      <c r="BB179" s="32">
        <v>5</v>
      </c>
      <c r="BC179" s="149">
        <v>50</v>
      </c>
      <c r="BD179" s="149">
        <v>24</v>
      </c>
      <c r="BE179" s="212" t="s">
        <v>172</v>
      </c>
      <c r="BF179" s="44" t="s">
        <v>90</v>
      </c>
      <c r="BG179" s="71">
        <v>67</v>
      </c>
      <c r="BH179" s="71">
        <v>61</v>
      </c>
      <c r="BI179" s="71">
        <v>24</v>
      </c>
      <c r="BJ179" s="71">
        <v>55</v>
      </c>
      <c r="BK179" s="71">
        <v>56</v>
      </c>
      <c r="BL179" s="71">
        <v>51</v>
      </c>
      <c r="BM179" s="71">
        <v>43</v>
      </c>
      <c r="BN179" s="71">
        <v>13</v>
      </c>
      <c r="BO179" s="71">
        <v>47</v>
      </c>
      <c r="BP179" s="71">
        <v>0</v>
      </c>
      <c r="BQ179" s="71">
        <v>0</v>
      </c>
      <c r="BR179" s="71">
        <v>0</v>
      </c>
      <c r="BS179" s="71">
        <v>0</v>
      </c>
      <c r="BT179" s="71">
        <v>0</v>
      </c>
      <c r="BV179" s="80" t="s">
        <v>172</v>
      </c>
      <c r="BW179" s="80" t="s">
        <v>2442</v>
      </c>
      <c r="BX179" s="78">
        <v>1279</v>
      </c>
    </row>
    <row r="180" spans="1:76" ht="13.15" customHeight="1">
      <c r="A180" s="212"/>
      <c r="B180" s="44" t="s">
        <v>91</v>
      </c>
      <c r="C180" s="71">
        <v>238</v>
      </c>
      <c r="D180" s="71">
        <v>117</v>
      </c>
      <c r="E180" s="71">
        <v>229</v>
      </c>
      <c r="F180" s="71">
        <v>123</v>
      </c>
      <c r="G180" s="71">
        <v>195</v>
      </c>
      <c r="H180" s="71">
        <v>102</v>
      </c>
      <c r="I180" s="71">
        <v>231</v>
      </c>
      <c r="J180" s="71">
        <v>114</v>
      </c>
      <c r="K180" s="149">
        <v>893</v>
      </c>
      <c r="L180" s="149">
        <v>456</v>
      </c>
      <c r="M180" s="212"/>
      <c r="N180" s="44" t="s">
        <v>91</v>
      </c>
      <c r="O180" s="71">
        <v>8</v>
      </c>
      <c r="P180" s="71">
        <v>2</v>
      </c>
      <c r="Q180" s="71">
        <v>9</v>
      </c>
      <c r="R180" s="71">
        <v>5</v>
      </c>
      <c r="S180" s="71">
        <v>11</v>
      </c>
      <c r="T180" s="71">
        <v>7</v>
      </c>
      <c r="U180" s="71">
        <v>19</v>
      </c>
      <c r="V180" s="71">
        <v>5</v>
      </c>
      <c r="W180" s="149">
        <v>47</v>
      </c>
      <c r="X180" s="149">
        <v>19</v>
      </c>
      <c r="Y180" s="212"/>
      <c r="Z180" s="44" t="s">
        <v>91</v>
      </c>
      <c r="AA180" s="31">
        <v>7</v>
      </c>
      <c r="AB180" s="31">
        <v>7</v>
      </c>
      <c r="AC180" s="31">
        <v>6</v>
      </c>
      <c r="AD180" s="31">
        <v>7</v>
      </c>
      <c r="AE180" s="149">
        <v>27</v>
      </c>
      <c r="AF180" s="125">
        <v>26</v>
      </c>
      <c r="AG180" s="71">
        <v>26</v>
      </c>
      <c r="AH180" s="71">
        <v>26</v>
      </c>
      <c r="AI180" s="71">
        <v>5</v>
      </c>
      <c r="AJ180" s="71">
        <v>5</v>
      </c>
      <c r="AK180" s="212"/>
      <c r="AL180" s="44" t="s">
        <v>91</v>
      </c>
      <c r="AM180" s="71">
        <v>0</v>
      </c>
      <c r="AN180" s="71">
        <v>419</v>
      </c>
      <c r="AO180" s="71">
        <v>0</v>
      </c>
      <c r="AP180" s="71">
        <v>0</v>
      </c>
      <c r="AQ180" s="71">
        <v>0</v>
      </c>
      <c r="AR180" s="71">
        <v>12</v>
      </c>
      <c r="AS180" s="71">
        <v>27</v>
      </c>
      <c r="AT180" s="71">
        <v>23</v>
      </c>
      <c r="AU180" s="71">
        <v>23</v>
      </c>
      <c r="AV180" s="212"/>
      <c r="AW180" s="44" t="s">
        <v>91</v>
      </c>
      <c r="AX180" s="149">
        <v>37</v>
      </c>
      <c r="AY180" s="71">
        <v>15</v>
      </c>
      <c r="AZ180" s="71">
        <v>16</v>
      </c>
      <c r="BA180" s="152">
        <v>5</v>
      </c>
      <c r="BB180" s="32">
        <v>4</v>
      </c>
      <c r="BC180" s="149">
        <v>42</v>
      </c>
      <c r="BD180" s="149">
        <v>19</v>
      </c>
      <c r="BE180" s="212"/>
      <c r="BF180" s="44" t="s">
        <v>91</v>
      </c>
      <c r="BG180" s="71">
        <v>148</v>
      </c>
      <c r="BH180" s="71">
        <v>196</v>
      </c>
      <c r="BI180" s="71">
        <v>140</v>
      </c>
      <c r="BJ180" s="71">
        <v>99</v>
      </c>
      <c r="BK180" s="71">
        <v>78</v>
      </c>
      <c r="BL180" s="71">
        <v>80</v>
      </c>
      <c r="BM180" s="71">
        <v>83</v>
      </c>
      <c r="BN180" s="71">
        <v>83</v>
      </c>
      <c r="BO180" s="71">
        <v>143</v>
      </c>
      <c r="BP180" s="71">
        <v>4</v>
      </c>
      <c r="BQ180" s="71">
        <v>0</v>
      </c>
      <c r="BR180" s="71">
        <v>44</v>
      </c>
      <c r="BS180" s="71">
        <v>3</v>
      </c>
      <c r="BT180" s="71">
        <v>69</v>
      </c>
      <c r="BV180" s="80" t="s">
        <v>172</v>
      </c>
      <c r="BW180" s="80" t="s">
        <v>2443</v>
      </c>
      <c r="BX180" s="78">
        <v>838</v>
      </c>
    </row>
    <row r="181" spans="1:76" ht="13.15" customHeight="1">
      <c r="A181" s="212"/>
      <c r="B181" s="66" t="s">
        <v>73</v>
      </c>
      <c r="C181" s="68">
        <v>401</v>
      </c>
      <c r="D181" s="68">
        <v>197</v>
      </c>
      <c r="E181" s="68">
        <v>383</v>
      </c>
      <c r="F181" s="68">
        <v>200</v>
      </c>
      <c r="G181" s="68">
        <v>331</v>
      </c>
      <c r="H181" s="68">
        <v>179</v>
      </c>
      <c r="I181" s="68">
        <v>380</v>
      </c>
      <c r="J181" s="68">
        <v>201</v>
      </c>
      <c r="K181" s="68">
        <v>1495</v>
      </c>
      <c r="L181" s="68">
        <v>777</v>
      </c>
      <c r="M181" s="212"/>
      <c r="N181" s="66" t="s">
        <v>73</v>
      </c>
      <c r="O181" s="68">
        <v>15</v>
      </c>
      <c r="P181" s="68">
        <v>3</v>
      </c>
      <c r="Q181" s="68">
        <v>14</v>
      </c>
      <c r="R181" s="68">
        <v>7</v>
      </c>
      <c r="S181" s="68">
        <v>18</v>
      </c>
      <c r="T181" s="68">
        <v>10</v>
      </c>
      <c r="U181" s="68">
        <v>28</v>
      </c>
      <c r="V181" s="68">
        <v>9</v>
      </c>
      <c r="W181" s="68">
        <v>75</v>
      </c>
      <c r="X181" s="68">
        <v>29</v>
      </c>
      <c r="Y181" s="212"/>
      <c r="Z181" s="66" t="s">
        <v>73</v>
      </c>
      <c r="AA181" s="68">
        <v>13</v>
      </c>
      <c r="AB181" s="68">
        <v>13</v>
      </c>
      <c r="AC181" s="68">
        <v>12</v>
      </c>
      <c r="AD181" s="68">
        <v>13</v>
      </c>
      <c r="AE181" s="68">
        <v>51</v>
      </c>
      <c r="AF181" s="68">
        <v>50</v>
      </c>
      <c r="AG181" s="68">
        <v>50</v>
      </c>
      <c r="AH181" s="68">
        <v>34</v>
      </c>
      <c r="AI181" s="68">
        <v>5</v>
      </c>
      <c r="AJ181" s="68">
        <v>10</v>
      </c>
      <c r="AK181" s="212"/>
      <c r="AL181" s="66" t="s">
        <v>73</v>
      </c>
      <c r="AM181" s="68">
        <v>0</v>
      </c>
      <c r="AN181" s="68">
        <v>974</v>
      </c>
      <c r="AO181" s="68">
        <v>55</v>
      </c>
      <c r="AP181" s="68">
        <v>1</v>
      </c>
      <c r="AQ181" s="68">
        <v>0</v>
      </c>
      <c r="AR181" s="68">
        <v>20</v>
      </c>
      <c r="AS181" s="68">
        <v>51</v>
      </c>
      <c r="AT181" s="68">
        <v>43</v>
      </c>
      <c r="AU181" s="68">
        <v>43</v>
      </c>
      <c r="AV181" s="212"/>
      <c r="AW181" s="66" t="s">
        <v>73</v>
      </c>
      <c r="AX181" s="68">
        <v>80</v>
      </c>
      <c r="AY181" s="68">
        <v>34</v>
      </c>
      <c r="AZ181" s="68">
        <v>24</v>
      </c>
      <c r="BA181" s="68">
        <v>12</v>
      </c>
      <c r="BB181" s="68">
        <v>9</v>
      </c>
      <c r="BC181" s="68">
        <v>92</v>
      </c>
      <c r="BD181" s="68">
        <v>43</v>
      </c>
      <c r="BE181" s="212"/>
      <c r="BF181" s="66" t="s">
        <v>73</v>
      </c>
      <c r="BG181" s="68">
        <v>215</v>
      </c>
      <c r="BH181" s="68">
        <v>257</v>
      </c>
      <c r="BI181" s="68">
        <v>164</v>
      </c>
      <c r="BJ181" s="68">
        <v>154</v>
      </c>
      <c r="BK181" s="68">
        <v>134</v>
      </c>
      <c r="BL181" s="68">
        <v>131</v>
      </c>
      <c r="BM181" s="68">
        <v>126</v>
      </c>
      <c r="BN181" s="68">
        <v>96</v>
      </c>
      <c r="BO181" s="68">
        <v>190</v>
      </c>
      <c r="BP181" s="68">
        <v>4</v>
      </c>
      <c r="BQ181" s="68">
        <v>0</v>
      </c>
      <c r="BR181" s="68">
        <v>44</v>
      </c>
      <c r="BS181" s="68">
        <v>3</v>
      </c>
      <c r="BT181" s="68">
        <v>69</v>
      </c>
      <c r="BV181" s="80" t="s">
        <v>172</v>
      </c>
      <c r="BW181" s="80" t="s">
        <v>2444</v>
      </c>
      <c r="BX181" s="78">
        <v>2117</v>
      </c>
    </row>
    <row r="182" spans="1:76" ht="13.15" customHeight="1">
      <c r="A182" s="212" t="s">
        <v>2060</v>
      </c>
      <c r="B182" s="44" t="s">
        <v>90</v>
      </c>
      <c r="C182" s="71">
        <v>80</v>
      </c>
      <c r="D182" s="71">
        <v>42</v>
      </c>
      <c r="E182" s="71">
        <v>79</v>
      </c>
      <c r="F182" s="71">
        <v>46</v>
      </c>
      <c r="G182" s="71">
        <v>98</v>
      </c>
      <c r="H182" s="71">
        <v>44</v>
      </c>
      <c r="I182" s="71">
        <v>165</v>
      </c>
      <c r="J182" s="71">
        <v>73</v>
      </c>
      <c r="K182" s="149">
        <v>422</v>
      </c>
      <c r="L182" s="149">
        <v>205</v>
      </c>
      <c r="M182" s="212" t="s">
        <v>2060</v>
      </c>
      <c r="N182" s="44" t="s">
        <v>90</v>
      </c>
      <c r="O182" s="71">
        <v>2</v>
      </c>
      <c r="P182" s="71">
        <v>1</v>
      </c>
      <c r="Q182" s="71">
        <v>0</v>
      </c>
      <c r="R182" s="71">
        <v>0</v>
      </c>
      <c r="S182" s="71">
        <v>2</v>
      </c>
      <c r="T182" s="71">
        <v>0</v>
      </c>
      <c r="U182" s="71">
        <v>17</v>
      </c>
      <c r="V182" s="71">
        <v>5</v>
      </c>
      <c r="W182" s="149">
        <v>21</v>
      </c>
      <c r="X182" s="149">
        <v>6</v>
      </c>
      <c r="Y182" s="212" t="s">
        <v>2060</v>
      </c>
      <c r="Z182" s="44" t="s">
        <v>90</v>
      </c>
      <c r="AA182" s="31">
        <v>3</v>
      </c>
      <c r="AB182" s="31">
        <v>3</v>
      </c>
      <c r="AC182" s="31">
        <v>3</v>
      </c>
      <c r="AD182" s="31">
        <v>3</v>
      </c>
      <c r="AE182" s="149">
        <v>12</v>
      </c>
      <c r="AF182" s="125">
        <v>14</v>
      </c>
      <c r="AG182" s="71">
        <v>9</v>
      </c>
      <c r="AH182" s="71">
        <v>0</v>
      </c>
      <c r="AI182" s="71">
        <v>0</v>
      </c>
      <c r="AJ182" s="71">
        <v>3</v>
      </c>
      <c r="AK182" s="212" t="s">
        <v>2060</v>
      </c>
      <c r="AL182" s="44" t="s">
        <v>90</v>
      </c>
      <c r="AM182" s="71">
        <v>5</v>
      </c>
      <c r="AN182" s="71">
        <v>106</v>
      </c>
      <c r="AO182" s="71">
        <v>31</v>
      </c>
      <c r="AP182" s="71">
        <v>28</v>
      </c>
      <c r="AQ182" s="71">
        <v>3</v>
      </c>
      <c r="AR182" s="71">
        <v>2</v>
      </c>
      <c r="AS182" s="71">
        <v>14</v>
      </c>
      <c r="AT182" s="71">
        <v>16</v>
      </c>
      <c r="AU182" s="71">
        <v>15</v>
      </c>
      <c r="AV182" s="212" t="s">
        <v>2060</v>
      </c>
      <c r="AW182" s="44" t="s">
        <v>90</v>
      </c>
      <c r="AX182" s="149">
        <v>26</v>
      </c>
      <c r="AY182" s="71">
        <v>5</v>
      </c>
      <c r="AZ182" s="71">
        <v>0</v>
      </c>
      <c r="BA182" s="152">
        <v>4</v>
      </c>
      <c r="BB182" s="32">
        <v>1</v>
      </c>
      <c r="BC182" s="149">
        <v>30</v>
      </c>
      <c r="BD182" s="149">
        <v>6</v>
      </c>
      <c r="BE182" s="212" t="s">
        <v>2060</v>
      </c>
      <c r="BF182" s="44" t="s">
        <v>90</v>
      </c>
      <c r="BG182" s="71">
        <v>18</v>
      </c>
      <c r="BH182" s="71">
        <v>13</v>
      </c>
      <c r="BI182" s="71">
        <v>0</v>
      </c>
      <c r="BJ182" s="71">
        <v>4</v>
      </c>
      <c r="BK182" s="71">
        <v>4</v>
      </c>
      <c r="BL182" s="71">
        <v>13</v>
      </c>
      <c r="BM182" s="71">
        <v>0</v>
      </c>
      <c r="BN182" s="71">
        <v>0</v>
      </c>
      <c r="BO182" s="71">
        <v>4</v>
      </c>
      <c r="BP182" s="71">
        <v>4</v>
      </c>
      <c r="BQ182" s="71">
        <v>0</v>
      </c>
      <c r="BR182" s="71">
        <v>0</v>
      </c>
      <c r="BS182" s="71">
        <v>4</v>
      </c>
      <c r="BT182" s="71">
        <v>0</v>
      </c>
      <c r="BV182" s="80" t="s">
        <v>2060</v>
      </c>
      <c r="BW182" s="80" t="s">
        <v>2445</v>
      </c>
      <c r="BX182" s="78">
        <v>437</v>
      </c>
    </row>
    <row r="183" spans="1:76" ht="13.15" customHeight="1">
      <c r="A183" s="212"/>
      <c r="B183" s="44" t="s">
        <v>91</v>
      </c>
      <c r="C183" s="71">
        <v>490</v>
      </c>
      <c r="D183" s="71">
        <v>269</v>
      </c>
      <c r="E183" s="71">
        <v>425</v>
      </c>
      <c r="F183" s="71">
        <v>228</v>
      </c>
      <c r="G183" s="71">
        <v>390</v>
      </c>
      <c r="H183" s="71">
        <v>193</v>
      </c>
      <c r="I183" s="71">
        <v>350</v>
      </c>
      <c r="J183" s="71">
        <v>186</v>
      </c>
      <c r="K183" s="149">
        <v>1655</v>
      </c>
      <c r="L183" s="149">
        <v>876</v>
      </c>
      <c r="M183" s="212"/>
      <c r="N183" s="44" t="s">
        <v>91</v>
      </c>
      <c r="O183" s="71">
        <v>37</v>
      </c>
      <c r="P183" s="71">
        <v>19</v>
      </c>
      <c r="Q183" s="71">
        <v>27</v>
      </c>
      <c r="R183" s="71">
        <v>11</v>
      </c>
      <c r="S183" s="71">
        <v>20</v>
      </c>
      <c r="T183" s="71">
        <v>10</v>
      </c>
      <c r="U183" s="71">
        <v>31</v>
      </c>
      <c r="V183" s="71">
        <v>15</v>
      </c>
      <c r="W183" s="149">
        <v>115</v>
      </c>
      <c r="X183" s="149">
        <v>55</v>
      </c>
      <c r="Y183" s="212"/>
      <c r="Z183" s="44" t="s">
        <v>91</v>
      </c>
      <c r="AA183" s="31">
        <v>11</v>
      </c>
      <c r="AB183" s="31">
        <v>11</v>
      </c>
      <c r="AC183" s="31">
        <v>10</v>
      </c>
      <c r="AD183" s="31">
        <v>10</v>
      </c>
      <c r="AE183" s="149">
        <v>42</v>
      </c>
      <c r="AF183" s="125">
        <v>42</v>
      </c>
      <c r="AG183" s="71">
        <v>40</v>
      </c>
      <c r="AH183" s="71">
        <v>40</v>
      </c>
      <c r="AI183" s="71">
        <v>0</v>
      </c>
      <c r="AJ183" s="71">
        <v>8</v>
      </c>
      <c r="AK183" s="212"/>
      <c r="AL183" s="44" t="s">
        <v>91</v>
      </c>
      <c r="AM183" s="71">
        <v>280</v>
      </c>
      <c r="AN183" s="71">
        <v>350</v>
      </c>
      <c r="AO183" s="71">
        <v>61</v>
      </c>
      <c r="AP183" s="71">
        <v>16</v>
      </c>
      <c r="AQ183" s="71">
        <v>0</v>
      </c>
      <c r="AR183" s="71">
        <v>19</v>
      </c>
      <c r="AS183" s="71">
        <v>40</v>
      </c>
      <c r="AT183" s="71">
        <v>40</v>
      </c>
      <c r="AU183" s="71">
        <v>40</v>
      </c>
      <c r="AV183" s="212"/>
      <c r="AW183" s="44" t="s">
        <v>91</v>
      </c>
      <c r="AX183" s="149">
        <v>86</v>
      </c>
      <c r="AY183" s="71">
        <v>30</v>
      </c>
      <c r="AZ183" s="71">
        <v>8</v>
      </c>
      <c r="BA183" s="152">
        <v>47</v>
      </c>
      <c r="BB183" s="32">
        <v>26</v>
      </c>
      <c r="BC183" s="149">
        <v>133</v>
      </c>
      <c r="BD183" s="149">
        <v>56</v>
      </c>
      <c r="BE183" s="212"/>
      <c r="BF183" s="44" t="s">
        <v>91</v>
      </c>
      <c r="BG183" s="71">
        <v>19</v>
      </c>
      <c r="BH183" s="71">
        <v>50</v>
      </c>
      <c r="BI183" s="71">
        <v>48</v>
      </c>
      <c r="BJ183" s="71">
        <v>99</v>
      </c>
      <c r="BK183" s="71">
        <v>91</v>
      </c>
      <c r="BL183" s="71">
        <v>78</v>
      </c>
      <c r="BM183" s="71">
        <v>38</v>
      </c>
      <c r="BN183" s="71">
        <v>43</v>
      </c>
      <c r="BO183" s="71">
        <v>42</v>
      </c>
      <c r="BP183" s="71">
        <v>4</v>
      </c>
      <c r="BQ183" s="71">
        <v>0</v>
      </c>
      <c r="BR183" s="71">
        <v>0</v>
      </c>
      <c r="BS183" s="71">
        <v>34</v>
      </c>
      <c r="BT183" s="71">
        <v>30</v>
      </c>
      <c r="BV183" s="80" t="s">
        <v>2060</v>
      </c>
      <c r="BW183" s="80" t="s">
        <v>2446</v>
      </c>
      <c r="BX183" s="78">
        <v>1227</v>
      </c>
    </row>
    <row r="184" spans="1:76" ht="13.15" customHeight="1">
      <c r="A184" s="212"/>
      <c r="B184" s="66" t="s">
        <v>73</v>
      </c>
      <c r="C184" s="68">
        <v>570</v>
      </c>
      <c r="D184" s="68">
        <v>311</v>
      </c>
      <c r="E184" s="68">
        <v>504</v>
      </c>
      <c r="F184" s="68">
        <v>274</v>
      </c>
      <c r="G184" s="68">
        <v>488</v>
      </c>
      <c r="H184" s="68">
        <v>237</v>
      </c>
      <c r="I184" s="68">
        <v>515</v>
      </c>
      <c r="J184" s="68">
        <v>259</v>
      </c>
      <c r="K184" s="68">
        <v>2077</v>
      </c>
      <c r="L184" s="68">
        <v>1081</v>
      </c>
      <c r="M184" s="212"/>
      <c r="N184" s="66" t="s">
        <v>73</v>
      </c>
      <c r="O184" s="68">
        <v>39</v>
      </c>
      <c r="P184" s="68">
        <v>20</v>
      </c>
      <c r="Q184" s="68">
        <v>27</v>
      </c>
      <c r="R184" s="68">
        <v>11</v>
      </c>
      <c r="S184" s="68">
        <v>22</v>
      </c>
      <c r="T184" s="68">
        <v>10</v>
      </c>
      <c r="U184" s="68">
        <v>48</v>
      </c>
      <c r="V184" s="68">
        <v>20</v>
      </c>
      <c r="W184" s="68">
        <v>136</v>
      </c>
      <c r="X184" s="68">
        <v>61</v>
      </c>
      <c r="Y184" s="212"/>
      <c r="Z184" s="66" t="s">
        <v>73</v>
      </c>
      <c r="AA184" s="68">
        <v>14</v>
      </c>
      <c r="AB184" s="68">
        <v>14</v>
      </c>
      <c r="AC184" s="68">
        <v>13</v>
      </c>
      <c r="AD184" s="68">
        <v>13</v>
      </c>
      <c r="AE184" s="68">
        <v>54</v>
      </c>
      <c r="AF184" s="68">
        <v>56</v>
      </c>
      <c r="AG184" s="68">
        <v>49</v>
      </c>
      <c r="AH184" s="68">
        <v>40</v>
      </c>
      <c r="AI184" s="68">
        <v>0</v>
      </c>
      <c r="AJ184" s="68">
        <v>11</v>
      </c>
      <c r="AK184" s="212"/>
      <c r="AL184" s="66" t="s">
        <v>73</v>
      </c>
      <c r="AM184" s="68">
        <v>285</v>
      </c>
      <c r="AN184" s="68">
        <v>456</v>
      </c>
      <c r="AO184" s="68">
        <v>92</v>
      </c>
      <c r="AP184" s="68">
        <v>44</v>
      </c>
      <c r="AQ184" s="68">
        <v>3</v>
      </c>
      <c r="AR184" s="68">
        <v>21</v>
      </c>
      <c r="AS184" s="68">
        <v>54</v>
      </c>
      <c r="AT184" s="68">
        <v>56</v>
      </c>
      <c r="AU184" s="68">
        <v>55</v>
      </c>
      <c r="AV184" s="212"/>
      <c r="AW184" s="66" t="s">
        <v>73</v>
      </c>
      <c r="AX184" s="68">
        <v>112</v>
      </c>
      <c r="AY184" s="68">
        <v>35</v>
      </c>
      <c r="AZ184" s="68">
        <v>8</v>
      </c>
      <c r="BA184" s="68">
        <v>51</v>
      </c>
      <c r="BB184" s="68">
        <v>27</v>
      </c>
      <c r="BC184" s="68">
        <v>163</v>
      </c>
      <c r="BD184" s="68">
        <v>62</v>
      </c>
      <c r="BE184" s="212"/>
      <c r="BF184" s="66" t="s">
        <v>73</v>
      </c>
      <c r="BG184" s="68">
        <v>37</v>
      </c>
      <c r="BH184" s="68">
        <v>63</v>
      </c>
      <c r="BI184" s="68">
        <v>48</v>
      </c>
      <c r="BJ184" s="68">
        <v>103</v>
      </c>
      <c r="BK184" s="68">
        <v>95</v>
      </c>
      <c r="BL184" s="68">
        <v>91</v>
      </c>
      <c r="BM184" s="68">
        <v>38</v>
      </c>
      <c r="BN184" s="68">
        <v>43</v>
      </c>
      <c r="BO184" s="68">
        <v>46</v>
      </c>
      <c r="BP184" s="68">
        <v>8</v>
      </c>
      <c r="BQ184" s="68">
        <v>0</v>
      </c>
      <c r="BR184" s="68">
        <v>0</v>
      </c>
      <c r="BS184" s="68">
        <v>38</v>
      </c>
      <c r="BT184" s="68">
        <v>30</v>
      </c>
      <c r="BV184" s="80" t="s">
        <v>2060</v>
      </c>
      <c r="BW184" s="80" t="s">
        <v>2447</v>
      </c>
      <c r="BX184" s="78">
        <v>1664</v>
      </c>
    </row>
    <row r="185" spans="1:76" ht="12" customHeight="1">
      <c r="A185" s="45" t="s">
        <v>3</v>
      </c>
      <c r="B185" s="44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45" t="s">
        <v>3</v>
      </c>
      <c r="N185" s="44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45" t="s">
        <v>3</v>
      </c>
      <c r="Z185" s="44"/>
      <c r="AA185" s="151"/>
      <c r="AB185" s="151"/>
      <c r="AC185" s="151"/>
      <c r="AD185" s="151"/>
      <c r="AE185" s="151"/>
      <c r="AF185" s="151"/>
      <c r="AG185" s="151"/>
      <c r="AH185" s="151"/>
      <c r="AI185" s="151"/>
      <c r="AJ185" s="149"/>
      <c r="AK185" s="45" t="s">
        <v>3</v>
      </c>
      <c r="AL185" s="44"/>
      <c r="AM185" s="151"/>
      <c r="AN185" s="151"/>
      <c r="AO185" s="151"/>
      <c r="AP185" s="151"/>
      <c r="AQ185" s="151"/>
      <c r="AR185" s="151"/>
      <c r="AS185" s="151"/>
      <c r="AT185" s="151"/>
      <c r="AU185" s="151"/>
      <c r="AV185" s="45" t="s">
        <v>3</v>
      </c>
      <c r="AW185" s="44"/>
      <c r="AX185" s="149"/>
      <c r="AY185" s="151"/>
      <c r="AZ185" s="151"/>
      <c r="BA185" s="151"/>
      <c r="BB185" s="151"/>
      <c r="BC185" s="149"/>
      <c r="BD185" s="149"/>
      <c r="BE185" s="45" t="s">
        <v>3</v>
      </c>
      <c r="BF185" s="44"/>
      <c r="BG185" s="151"/>
      <c r="BH185" s="151"/>
      <c r="BI185" s="151"/>
      <c r="BJ185" s="151"/>
      <c r="BK185" s="151"/>
      <c r="BL185" s="151"/>
      <c r="BM185" s="151"/>
      <c r="BN185" s="151"/>
      <c r="BO185" s="151"/>
      <c r="BP185" s="151"/>
      <c r="BQ185" s="151"/>
      <c r="BR185" s="151"/>
      <c r="BS185" s="151"/>
      <c r="BT185" s="151"/>
      <c r="BV185" s="80" t="str">
        <f>IF(A185="",BV184,A185)</f>
        <v>ATSIMO-ANDREFANA</v>
      </c>
      <c r="BW185" s="80" t="str">
        <f>BV185&amp;B185</f>
        <v>ATSIMO-ANDREFANA</v>
      </c>
      <c r="BX185" s="78">
        <f>(AM185+2*AN185+3*AO185+4*AP185+5*AQ185)</f>
        <v>0</v>
      </c>
    </row>
    <row r="186" spans="1:76" ht="13.15" customHeight="1">
      <c r="A186" s="212" t="s">
        <v>10</v>
      </c>
      <c r="B186" s="44" t="s">
        <v>90</v>
      </c>
      <c r="C186" s="71">
        <v>260</v>
      </c>
      <c r="D186" s="71">
        <v>127</v>
      </c>
      <c r="E186" s="71">
        <v>168</v>
      </c>
      <c r="F186" s="71">
        <v>96</v>
      </c>
      <c r="G186" s="71">
        <v>146</v>
      </c>
      <c r="H186" s="71">
        <v>63</v>
      </c>
      <c r="I186" s="71">
        <v>129</v>
      </c>
      <c r="J186" s="71">
        <v>73</v>
      </c>
      <c r="K186" s="149">
        <v>703</v>
      </c>
      <c r="L186" s="149">
        <v>359</v>
      </c>
      <c r="M186" s="212" t="s">
        <v>10</v>
      </c>
      <c r="N186" s="44" t="s">
        <v>90</v>
      </c>
      <c r="O186" s="71">
        <v>9</v>
      </c>
      <c r="P186" s="71">
        <v>5</v>
      </c>
      <c r="Q186" s="71">
        <v>4</v>
      </c>
      <c r="R186" s="71">
        <v>2</v>
      </c>
      <c r="S186" s="71">
        <v>5</v>
      </c>
      <c r="T186" s="71">
        <v>0</v>
      </c>
      <c r="U186" s="71">
        <v>1</v>
      </c>
      <c r="V186" s="71">
        <v>0</v>
      </c>
      <c r="W186" s="149">
        <v>19</v>
      </c>
      <c r="X186" s="149">
        <v>7</v>
      </c>
      <c r="Y186" s="212" t="s">
        <v>10</v>
      </c>
      <c r="Z186" s="44" t="s">
        <v>90</v>
      </c>
      <c r="AA186" s="31">
        <v>5</v>
      </c>
      <c r="AB186" s="31">
        <v>4</v>
      </c>
      <c r="AC186" s="31">
        <v>3</v>
      </c>
      <c r="AD186" s="31">
        <v>3</v>
      </c>
      <c r="AE186" s="149">
        <v>15</v>
      </c>
      <c r="AF186" s="125">
        <v>19</v>
      </c>
      <c r="AG186" s="71">
        <v>17</v>
      </c>
      <c r="AH186" s="71">
        <v>0</v>
      </c>
      <c r="AI186" s="71">
        <v>6</v>
      </c>
      <c r="AJ186" s="71">
        <v>3</v>
      </c>
      <c r="AK186" s="212" t="s">
        <v>10</v>
      </c>
      <c r="AL186" s="44" t="s">
        <v>90</v>
      </c>
      <c r="AM186" s="71">
        <v>0</v>
      </c>
      <c r="AN186" s="71">
        <v>50</v>
      </c>
      <c r="AO186" s="71">
        <v>89</v>
      </c>
      <c r="AP186" s="71">
        <v>0</v>
      </c>
      <c r="AQ186" s="71">
        <v>0</v>
      </c>
      <c r="AR186" s="71">
        <v>7</v>
      </c>
      <c r="AS186" s="71">
        <v>21</v>
      </c>
      <c r="AT186" s="71">
        <v>10</v>
      </c>
      <c r="AU186" s="71">
        <v>7</v>
      </c>
      <c r="AV186" s="212" t="s">
        <v>10</v>
      </c>
      <c r="AW186" s="44" t="s">
        <v>90</v>
      </c>
      <c r="AX186" s="149">
        <v>20</v>
      </c>
      <c r="AY186" s="71">
        <v>5</v>
      </c>
      <c r="AZ186" s="71">
        <v>2</v>
      </c>
      <c r="BA186" s="152">
        <v>2</v>
      </c>
      <c r="BB186" s="32">
        <v>1</v>
      </c>
      <c r="BC186" s="149">
        <v>22</v>
      </c>
      <c r="BD186" s="149">
        <v>6</v>
      </c>
      <c r="BE186" s="212" t="s">
        <v>10</v>
      </c>
      <c r="BF186" s="44" t="s">
        <v>90</v>
      </c>
      <c r="BG186" s="71">
        <v>75</v>
      </c>
      <c r="BH186" s="71">
        <v>42</v>
      </c>
      <c r="BI186" s="71">
        <v>14</v>
      </c>
      <c r="BJ186" s="71">
        <v>34</v>
      </c>
      <c r="BK186" s="71">
        <v>23</v>
      </c>
      <c r="BL186" s="71">
        <v>14</v>
      </c>
      <c r="BM186" s="71">
        <v>57</v>
      </c>
      <c r="BN186" s="71">
        <v>9</v>
      </c>
      <c r="BO186" s="71">
        <v>9</v>
      </c>
      <c r="BP186" s="71">
        <v>16</v>
      </c>
      <c r="BQ186" s="71">
        <v>10</v>
      </c>
      <c r="BR186" s="71">
        <v>13</v>
      </c>
      <c r="BS186" s="71">
        <v>18</v>
      </c>
      <c r="BT186" s="71">
        <v>26</v>
      </c>
      <c r="BV186" s="80" t="s">
        <v>10</v>
      </c>
      <c r="BW186" s="80" t="s">
        <v>2451</v>
      </c>
      <c r="BX186" s="78">
        <v>367</v>
      </c>
    </row>
    <row r="187" spans="1:76" ht="13.15" customHeight="1">
      <c r="A187" s="212"/>
      <c r="B187" s="44" t="s">
        <v>91</v>
      </c>
      <c r="C187" s="71">
        <v>32</v>
      </c>
      <c r="D187" s="71">
        <v>12</v>
      </c>
      <c r="E187" s="71">
        <v>22</v>
      </c>
      <c r="F187" s="71">
        <v>12</v>
      </c>
      <c r="G187" s="71">
        <v>25</v>
      </c>
      <c r="H187" s="71">
        <v>15</v>
      </c>
      <c r="I187" s="71">
        <v>27</v>
      </c>
      <c r="J187" s="71">
        <v>15</v>
      </c>
      <c r="K187" s="149">
        <v>106</v>
      </c>
      <c r="L187" s="149">
        <v>54</v>
      </c>
      <c r="M187" s="212"/>
      <c r="N187" s="44" t="s">
        <v>91</v>
      </c>
      <c r="O187" s="71">
        <v>1</v>
      </c>
      <c r="P187" s="71">
        <v>1</v>
      </c>
      <c r="Q187" s="71">
        <v>1</v>
      </c>
      <c r="R187" s="71">
        <v>0</v>
      </c>
      <c r="S187" s="71">
        <v>2</v>
      </c>
      <c r="T187" s="71">
        <v>1</v>
      </c>
      <c r="U187" s="71">
        <v>2</v>
      </c>
      <c r="V187" s="71">
        <v>1</v>
      </c>
      <c r="W187" s="149">
        <v>6</v>
      </c>
      <c r="X187" s="149">
        <v>3</v>
      </c>
      <c r="Y187" s="212"/>
      <c r="Z187" s="44" t="s">
        <v>91</v>
      </c>
      <c r="AA187" s="31">
        <v>1</v>
      </c>
      <c r="AB187" s="31">
        <v>1</v>
      </c>
      <c r="AC187" s="31">
        <v>1</v>
      </c>
      <c r="AD187" s="31">
        <v>1</v>
      </c>
      <c r="AE187" s="149">
        <v>4</v>
      </c>
      <c r="AF187" s="125">
        <v>1</v>
      </c>
      <c r="AG187" s="71">
        <v>1</v>
      </c>
      <c r="AH187" s="71">
        <v>1</v>
      </c>
      <c r="AI187" s="71">
        <v>0</v>
      </c>
      <c r="AJ187" s="71">
        <v>1</v>
      </c>
      <c r="AK187" s="212"/>
      <c r="AL187" s="44" t="s">
        <v>91</v>
      </c>
      <c r="AM187" s="71">
        <v>0</v>
      </c>
      <c r="AN187" s="71">
        <v>40</v>
      </c>
      <c r="AO187" s="71">
        <v>0</v>
      </c>
      <c r="AP187" s="71">
        <v>0</v>
      </c>
      <c r="AQ187" s="71">
        <v>0</v>
      </c>
      <c r="AR187" s="71">
        <v>0</v>
      </c>
      <c r="AS187" s="71">
        <v>4</v>
      </c>
      <c r="AT187" s="71">
        <v>4</v>
      </c>
      <c r="AU187" s="71">
        <v>4</v>
      </c>
      <c r="AV187" s="212"/>
      <c r="AW187" s="44" t="s">
        <v>91</v>
      </c>
      <c r="AX187" s="149">
        <v>9</v>
      </c>
      <c r="AY187" s="71">
        <v>4</v>
      </c>
      <c r="AZ187" s="71">
        <v>2</v>
      </c>
      <c r="BA187" s="152">
        <v>1</v>
      </c>
      <c r="BB187" s="32">
        <v>1</v>
      </c>
      <c r="BC187" s="149">
        <v>10</v>
      </c>
      <c r="BD187" s="149">
        <v>5</v>
      </c>
      <c r="BE187" s="212"/>
      <c r="BF187" s="44" t="s">
        <v>91</v>
      </c>
      <c r="BG187" s="71">
        <v>15</v>
      </c>
      <c r="BH187" s="71">
        <v>15</v>
      </c>
      <c r="BI187" s="71">
        <v>40</v>
      </c>
      <c r="BJ187" s="71">
        <v>10</v>
      </c>
      <c r="BK187" s="71">
        <v>10</v>
      </c>
      <c r="BL187" s="71">
        <v>15</v>
      </c>
      <c r="BM187" s="71">
        <v>16</v>
      </c>
      <c r="BN187" s="71">
        <v>16</v>
      </c>
      <c r="BO187" s="71">
        <v>10</v>
      </c>
      <c r="BP187" s="71">
        <v>0</v>
      </c>
      <c r="BQ187" s="71">
        <v>0</v>
      </c>
      <c r="BR187" s="71">
        <v>0</v>
      </c>
      <c r="BS187" s="71">
        <v>0</v>
      </c>
      <c r="BT187" s="71">
        <v>0</v>
      </c>
      <c r="BV187" s="80" t="s">
        <v>10</v>
      </c>
      <c r="BW187" s="80" t="s">
        <v>2452</v>
      </c>
      <c r="BX187" s="78">
        <v>80</v>
      </c>
    </row>
    <row r="188" spans="1:76" ht="13.15" customHeight="1">
      <c r="A188" s="212"/>
      <c r="B188" s="66" t="s">
        <v>73</v>
      </c>
      <c r="C188" s="68">
        <v>292</v>
      </c>
      <c r="D188" s="68">
        <v>139</v>
      </c>
      <c r="E188" s="68">
        <v>190</v>
      </c>
      <c r="F188" s="68">
        <v>108</v>
      </c>
      <c r="G188" s="68">
        <v>171</v>
      </c>
      <c r="H188" s="68">
        <v>78</v>
      </c>
      <c r="I188" s="68">
        <v>156</v>
      </c>
      <c r="J188" s="68">
        <v>88</v>
      </c>
      <c r="K188" s="68">
        <v>809</v>
      </c>
      <c r="L188" s="68">
        <v>413</v>
      </c>
      <c r="M188" s="212"/>
      <c r="N188" s="66" t="s">
        <v>73</v>
      </c>
      <c r="O188" s="68">
        <v>10</v>
      </c>
      <c r="P188" s="68">
        <v>6</v>
      </c>
      <c r="Q188" s="68">
        <v>5</v>
      </c>
      <c r="R188" s="68">
        <v>2</v>
      </c>
      <c r="S188" s="68">
        <v>7</v>
      </c>
      <c r="T188" s="68">
        <v>1</v>
      </c>
      <c r="U188" s="68">
        <v>3</v>
      </c>
      <c r="V188" s="68">
        <v>1</v>
      </c>
      <c r="W188" s="68">
        <v>25</v>
      </c>
      <c r="X188" s="68">
        <v>10</v>
      </c>
      <c r="Y188" s="212"/>
      <c r="Z188" s="66" t="s">
        <v>73</v>
      </c>
      <c r="AA188" s="68">
        <v>6</v>
      </c>
      <c r="AB188" s="68">
        <v>5</v>
      </c>
      <c r="AC188" s="68">
        <v>4</v>
      </c>
      <c r="AD188" s="68">
        <v>4</v>
      </c>
      <c r="AE188" s="68">
        <v>19</v>
      </c>
      <c r="AF188" s="68">
        <v>20</v>
      </c>
      <c r="AG188" s="68">
        <v>18</v>
      </c>
      <c r="AH188" s="68">
        <v>1</v>
      </c>
      <c r="AI188" s="68">
        <v>6</v>
      </c>
      <c r="AJ188" s="68">
        <v>4</v>
      </c>
      <c r="AK188" s="212"/>
      <c r="AL188" s="66" t="s">
        <v>73</v>
      </c>
      <c r="AM188" s="68">
        <v>0</v>
      </c>
      <c r="AN188" s="68">
        <v>90</v>
      </c>
      <c r="AO188" s="68">
        <v>89</v>
      </c>
      <c r="AP188" s="68">
        <v>0</v>
      </c>
      <c r="AQ188" s="68">
        <v>0</v>
      </c>
      <c r="AR188" s="68">
        <v>7</v>
      </c>
      <c r="AS188" s="68">
        <v>25</v>
      </c>
      <c r="AT188" s="68">
        <v>14</v>
      </c>
      <c r="AU188" s="68">
        <v>11</v>
      </c>
      <c r="AV188" s="212"/>
      <c r="AW188" s="66" t="s">
        <v>73</v>
      </c>
      <c r="AX188" s="68">
        <v>29</v>
      </c>
      <c r="AY188" s="68">
        <v>9</v>
      </c>
      <c r="AZ188" s="68">
        <v>4</v>
      </c>
      <c r="BA188" s="68">
        <v>3</v>
      </c>
      <c r="BB188" s="68">
        <v>2</v>
      </c>
      <c r="BC188" s="68">
        <v>32</v>
      </c>
      <c r="BD188" s="68">
        <v>11</v>
      </c>
      <c r="BE188" s="212"/>
      <c r="BF188" s="66" t="s">
        <v>73</v>
      </c>
      <c r="BG188" s="68">
        <v>90</v>
      </c>
      <c r="BH188" s="68">
        <v>57</v>
      </c>
      <c r="BI188" s="68">
        <v>54</v>
      </c>
      <c r="BJ188" s="68">
        <v>44</v>
      </c>
      <c r="BK188" s="68">
        <v>33</v>
      </c>
      <c r="BL188" s="68">
        <v>29</v>
      </c>
      <c r="BM188" s="68">
        <v>73</v>
      </c>
      <c r="BN188" s="68">
        <v>25</v>
      </c>
      <c r="BO188" s="68">
        <v>19</v>
      </c>
      <c r="BP188" s="68">
        <v>16</v>
      </c>
      <c r="BQ188" s="68">
        <v>10</v>
      </c>
      <c r="BR188" s="68">
        <v>13</v>
      </c>
      <c r="BS188" s="68">
        <v>18</v>
      </c>
      <c r="BT188" s="68">
        <v>26</v>
      </c>
      <c r="BV188" s="80" t="s">
        <v>10</v>
      </c>
      <c r="BW188" s="80" t="s">
        <v>2453</v>
      </c>
      <c r="BX188" s="78">
        <v>447</v>
      </c>
    </row>
    <row r="189" spans="1:76" ht="13.15" customHeight="1">
      <c r="A189" s="212" t="s">
        <v>11</v>
      </c>
      <c r="B189" s="44" t="s">
        <v>90</v>
      </c>
      <c r="C189" s="71">
        <v>194</v>
      </c>
      <c r="D189" s="71">
        <v>95</v>
      </c>
      <c r="E189" s="71">
        <v>181</v>
      </c>
      <c r="F189" s="71">
        <v>94</v>
      </c>
      <c r="G189" s="71">
        <v>148</v>
      </c>
      <c r="H189" s="71">
        <v>81</v>
      </c>
      <c r="I189" s="71">
        <v>122</v>
      </c>
      <c r="J189" s="71">
        <v>58</v>
      </c>
      <c r="K189" s="149">
        <v>645</v>
      </c>
      <c r="L189" s="149">
        <v>328</v>
      </c>
      <c r="M189" s="212" t="s">
        <v>11</v>
      </c>
      <c r="N189" s="44" t="s">
        <v>90</v>
      </c>
      <c r="O189" s="71">
        <v>7</v>
      </c>
      <c r="P189" s="71">
        <v>3</v>
      </c>
      <c r="Q189" s="71">
        <v>7</v>
      </c>
      <c r="R189" s="71">
        <v>2</v>
      </c>
      <c r="S189" s="71">
        <v>5</v>
      </c>
      <c r="T189" s="71">
        <v>2</v>
      </c>
      <c r="U189" s="71">
        <v>2</v>
      </c>
      <c r="V189" s="71">
        <v>1</v>
      </c>
      <c r="W189" s="149">
        <v>21</v>
      </c>
      <c r="X189" s="149">
        <v>8</v>
      </c>
      <c r="Y189" s="212" t="s">
        <v>11</v>
      </c>
      <c r="Z189" s="44" t="s">
        <v>90</v>
      </c>
      <c r="AA189" s="31">
        <v>5</v>
      </c>
      <c r="AB189" s="31">
        <v>4</v>
      </c>
      <c r="AC189" s="31">
        <v>4</v>
      </c>
      <c r="AD189" s="31">
        <v>4</v>
      </c>
      <c r="AE189" s="149">
        <v>17</v>
      </c>
      <c r="AF189" s="125">
        <v>17</v>
      </c>
      <c r="AG189" s="71">
        <v>17</v>
      </c>
      <c r="AH189" s="71">
        <v>16</v>
      </c>
      <c r="AI189" s="71">
        <v>0</v>
      </c>
      <c r="AJ189" s="71">
        <v>4</v>
      </c>
      <c r="AK189" s="212" t="s">
        <v>11</v>
      </c>
      <c r="AL189" s="44" t="s">
        <v>90</v>
      </c>
      <c r="AM189" s="71">
        <v>0</v>
      </c>
      <c r="AN189" s="71">
        <v>220</v>
      </c>
      <c r="AO189" s="71">
        <v>65</v>
      </c>
      <c r="AP189" s="71">
        <v>50</v>
      </c>
      <c r="AQ189" s="71">
        <v>0</v>
      </c>
      <c r="AR189" s="71">
        <v>13</v>
      </c>
      <c r="AS189" s="71">
        <v>17</v>
      </c>
      <c r="AT189" s="71">
        <v>13</v>
      </c>
      <c r="AU189" s="71">
        <v>13</v>
      </c>
      <c r="AV189" s="212" t="s">
        <v>11</v>
      </c>
      <c r="AW189" s="44" t="s">
        <v>90</v>
      </c>
      <c r="AX189" s="149">
        <v>30</v>
      </c>
      <c r="AY189" s="71">
        <v>12</v>
      </c>
      <c r="AZ189" s="71">
        <v>0</v>
      </c>
      <c r="BA189" s="152">
        <v>1</v>
      </c>
      <c r="BB189" s="32">
        <v>0</v>
      </c>
      <c r="BC189" s="149">
        <v>31</v>
      </c>
      <c r="BD189" s="149">
        <v>12</v>
      </c>
      <c r="BE189" s="212" t="s">
        <v>11</v>
      </c>
      <c r="BF189" s="44" t="s">
        <v>90</v>
      </c>
      <c r="BG189" s="71">
        <v>0</v>
      </c>
      <c r="BH189" s="71">
        <v>0</v>
      </c>
      <c r="BI189" s="71">
        <v>0</v>
      </c>
      <c r="BJ189" s="71">
        <v>0</v>
      </c>
      <c r="BK189" s="71">
        <v>0</v>
      </c>
      <c r="BL189" s="71">
        <v>0</v>
      </c>
      <c r="BM189" s="71">
        <v>0</v>
      </c>
      <c r="BN189" s="71">
        <v>0</v>
      </c>
      <c r="BO189" s="71">
        <v>0</v>
      </c>
      <c r="BP189" s="71">
        <v>0</v>
      </c>
      <c r="BQ189" s="71">
        <v>0</v>
      </c>
      <c r="BR189" s="71">
        <v>0</v>
      </c>
      <c r="BS189" s="71">
        <v>0</v>
      </c>
      <c r="BT189" s="71">
        <v>0</v>
      </c>
      <c r="BV189" s="80" t="s">
        <v>11</v>
      </c>
      <c r="BW189" s="80" t="s">
        <v>2454</v>
      </c>
      <c r="BX189" s="78">
        <v>835</v>
      </c>
    </row>
    <row r="190" spans="1:76" ht="13.15" customHeight="1">
      <c r="A190" s="212"/>
      <c r="B190" s="44" t="s">
        <v>91</v>
      </c>
      <c r="C190" s="71">
        <v>0</v>
      </c>
      <c r="D190" s="71">
        <v>0</v>
      </c>
      <c r="E190" s="71">
        <v>0</v>
      </c>
      <c r="F190" s="71">
        <v>0</v>
      </c>
      <c r="G190" s="71">
        <v>0</v>
      </c>
      <c r="H190" s="71">
        <v>0</v>
      </c>
      <c r="I190" s="71">
        <v>0</v>
      </c>
      <c r="J190" s="71">
        <v>0</v>
      </c>
      <c r="K190" s="149">
        <v>0</v>
      </c>
      <c r="L190" s="149">
        <v>0</v>
      </c>
      <c r="M190" s="212"/>
      <c r="N190" s="44" t="s">
        <v>91</v>
      </c>
      <c r="O190" s="71">
        <v>0</v>
      </c>
      <c r="P190" s="71">
        <v>0</v>
      </c>
      <c r="Q190" s="71">
        <v>0</v>
      </c>
      <c r="R190" s="71">
        <v>0</v>
      </c>
      <c r="S190" s="71">
        <v>0</v>
      </c>
      <c r="T190" s="71">
        <v>0</v>
      </c>
      <c r="U190" s="71">
        <v>0</v>
      </c>
      <c r="V190" s="71">
        <v>0</v>
      </c>
      <c r="W190" s="149">
        <v>0</v>
      </c>
      <c r="X190" s="149">
        <v>0</v>
      </c>
      <c r="Y190" s="212"/>
      <c r="Z190" s="44" t="s">
        <v>91</v>
      </c>
      <c r="AA190" s="31">
        <v>0</v>
      </c>
      <c r="AB190" s="31">
        <v>0</v>
      </c>
      <c r="AC190" s="31">
        <v>0</v>
      </c>
      <c r="AD190" s="31">
        <v>0</v>
      </c>
      <c r="AE190" s="149">
        <v>0</v>
      </c>
      <c r="AF190" s="125">
        <v>0</v>
      </c>
      <c r="AG190" s="71">
        <v>0</v>
      </c>
      <c r="AH190" s="71">
        <v>0</v>
      </c>
      <c r="AI190" s="71">
        <v>0</v>
      </c>
      <c r="AJ190" s="71">
        <v>0</v>
      </c>
      <c r="AK190" s="212"/>
      <c r="AL190" s="44" t="s">
        <v>91</v>
      </c>
      <c r="AM190" s="71">
        <v>0</v>
      </c>
      <c r="AN190" s="71">
        <v>0</v>
      </c>
      <c r="AO190" s="71">
        <v>0</v>
      </c>
      <c r="AP190" s="71">
        <v>0</v>
      </c>
      <c r="AQ190" s="71">
        <v>0</v>
      </c>
      <c r="AR190" s="71">
        <v>0</v>
      </c>
      <c r="AS190" s="71">
        <v>0</v>
      </c>
      <c r="AT190" s="71">
        <v>0</v>
      </c>
      <c r="AU190" s="71">
        <v>0</v>
      </c>
      <c r="AV190" s="212"/>
      <c r="AW190" s="44" t="s">
        <v>91</v>
      </c>
      <c r="AX190" s="149">
        <v>0</v>
      </c>
      <c r="AY190" s="71">
        <v>0</v>
      </c>
      <c r="AZ190" s="71">
        <v>0</v>
      </c>
      <c r="BA190" s="152">
        <v>0</v>
      </c>
      <c r="BB190" s="32">
        <v>0</v>
      </c>
      <c r="BC190" s="149">
        <v>0</v>
      </c>
      <c r="BD190" s="149">
        <v>0</v>
      </c>
      <c r="BE190" s="212"/>
      <c r="BF190" s="44" t="s">
        <v>91</v>
      </c>
      <c r="BG190" s="71">
        <v>0</v>
      </c>
      <c r="BH190" s="71">
        <v>0</v>
      </c>
      <c r="BI190" s="71">
        <v>0</v>
      </c>
      <c r="BJ190" s="71">
        <v>0</v>
      </c>
      <c r="BK190" s="71">
        <v>0</v>
      </c>
      <c r="BL190" s="71">
        <v>0</v>
      </c>
      <c r="BM190" s="71">
        <v>0</v>
      </c>
      <c r="BN190" s="71">
        <v>0</v>
      </c>
      <c r="BO190" s="71">
        <v>0</v>
      </c>
      <c r="BP190" s="71">
        <v>0</v>
      </c>
      <c r="BQ190" s="71">
        <v>0</v>
      </c>
      <c r="BR190" s="71">
        <v>0</v>
      </c>
      <c r="BS190" s="71">
        <v>0</v>
      </c>
      <c r="BT190" s="71">
        <v>0</v>
      </c>
      <c r="BV190" s="80" t="s">
        <v>11</v>
      </c>
      <c r="BW190" s="80" t="s">
        <v>2455</v>
      </c>
      <c r="BX190" s="78">
        <v>0</v>
      </c>
    </row>
    <row r="191" spans="1:76" ht="13.15" customHeight="1">
      <c r="A191" s="212"/>
      <c r="B191" s="66" t="s">
        <v>73</v>
      </c>
      <c r="C191" s="68">
        <v>194</v>
      </c>
      <c r="D191" s="68">
        <v>95</v>
      </c>
      <c r="E191" s="68">
        <v>181</v>
      </c>
      <c r="F191" s="68">
        <v>94</v>
      </c>
      <c r="G191" s="68">
        <v>148</v>
      </c>
      <c r="H191" s="68">
        <v>81</v>
      </c>
      <c r="I191" s="68">
        <v>122</v>
      </c>
      <c r="J191" s="68">
        <v>58</v>
      </c>
      <c r="K191" s="68">
        <v>645</v>
      </c>
      <c r="L191" s="68">
        <v>328</v>
      </c>
      <c r="M191" s="212"/>
      <c r="N191" s="66" t="s">
        <v>73</v>
      </c>
      <c r="O191" s="68">
        <v>7</v>
      </c>
      <c r="P191" s="68">
        <v>3</v>
      </c>
      <c r="Q191" s="68">
        <v>7</v>
      </c>
      <c r="R191" s="68">
        <v>2</v>
      </c>
      <c r="S191" s="68">
        <v>5</v>
      </c>
      <c r="T191" s="68">
        <v>2</v>
      </c>
      <c r="U191" s="68">
        <v>2</v>
      </c>
      <c r="V191" s="68">
        <v>1</v>
      </c>
      <c r="W191" s="68">
        <v>21</v>
      </c>
      <c r="X191" s="68">
        <v>8</v>
      </c>
      <c r="Y191" s="212"/>
      <c r="Z191" s="66" t="s">
        <v>73</v>
      </c>
      <c r="AA191" s="68">
        <v>5</v>
      </c>
      <c r="AB191" s="68">
        <v>4</v>
      </c>
      <c r="AC191" s="68">
        <v>4</v>
      </c>
      <c r="AD191" s="68">
        <v>4</v>
      </c>
      <c r="AE191" s="68">
        <v>17</v>
      </c>
      <c r="AF191" s="68">
        <v>17</v>
      </c>
      <c r="AG191" s="68">
        <v>17</v>
      </c>
      <c r="AH191" s="68">
        <v>16</v>
      </c>
      <c r="AI191" s="68">
        <v>0</v>
      </c>
      <c r="AJ191" s="68">
        <v>4</v>
      </c>
      <c r="AK191" s="212"/>
      <c r="AL191" s="66" t="s">
        <v>73</v>
      </c>
      <c r="AM191" s="68">
        <v>0</v>
      </c>
      <c r="AN191" s="68">
        <v>220</v>
      </c>
      <c r="AO191" s="68">
        <v>65</v>
      </c>
      <c r="AP191" s="68">
        <v>50</v>
      </c>
      <c r="AQ191" s="68">
        <v>0</v>
      </c>
      <c r="AR191" s="68">
        <v>13</v>
      </c>
      <c r="AS191" s="68">
        <v>17</v>
      </c>
      <c r="AT191" s="68">
        <v>13</v>
      </c>
      <c r="AU191" s="68">
        <v>13</v>
      </c>
      <c r="AV191" s="212"/>
      <c r="AW191" s="66" t="s">
        <v>73</v>
      </c>
      <c r="AX191" s="68">
        <v>30</v>
      </c>
      <c r="AY191" s="68">
        <v>12</v>
      </c>
      <c r="AZ191" s="68">
        <v>0</v>
      </c>
      <c r="BA191" s="68">
        <v>1</v>
      </c>
      <c r="BB191" s="68">
        <v>0</v>
      </c>
      <c r="BC191" s="68">
        <v>31</v>
      </c>
      <c r="BD191" s="68">
        <v>12</v>
      </c>
      <c r="BE191" s="212"/>
      <c r="BF191" s="66" t="s">
        <v>73</v>
      </c>
      <c r="BG191" s="68">
        <v>0</v>
      </c>
      <c r="BH191" s="68">
        <v>0</v>
      </c>
      <c r="BI191" s="68">
        <v>0</v>
      </c>
      <c r="BJ191" s="68">
        <v>0</v>
      </c>
      <c r="BK191" s="68">
        <v>0</v>
      </c>
      <c r="BL191" s="68">
        <v>0</v>
      </c>
      <c r="BM191" s="68">
        <v>0</v>
      </c>
      <c r="BN191" s="68">
        <v>0</v>
      </c>
      <c r="BO191" s="68">
        <v>0</v>
      </c>
      <c r="BP191" s="68">
        <v>0</v>
      </c>
      <c r="BQ191" s="68">
        <v>0</v>
      </c>
      <c r="BR191" s="68">
        <v>0</v>
      </c>
      <c r="BS191" s="68">
        <v>0</v>
      </c>
      <c r="BT191" s="68">
        <v>0</v>
      </c>
      <c r="BV191" s="80" t="s">
        <v>11</v>
      </c>
      <c r="BW191" s="80" t="s">
        <v>2456</v>
      </c>
      <c r="BX191" s="78">
        <v>835</v>
      </c>
    </row>
    <row r="192" spans="1:76" ht="13.15" customHeight="1">
      <c r="A192" s="212" t="s">
        <v>12</v>
      </c>
      <c r="B192" s="44" t="s">
        <v>90</v>
      </c>
      <c r="C192" s="71">
        <v>32</v>
      </c>
      <c r="D192" s="71">
        <v>16</v>
      </c>
      <c r="E192" s="71">
        <v>26</v>
      </c>
      <c r="F192" s="71">
        <v>9</v>
      </c>
      <c r="G192" s="71">
        <v>20</v>
      </c>
      <c r="H192" s="71">
        <v>14</v>
      </c>
      <c r="I192" s="71">
        <v>24</v>
      </c>
      <c r="J192" s="71">
        <v>9</v>
      </c>
      <c r="K192" s="149">
        <v>102</v>
      </c>
      <c r="L192" s="149">
        <v>48</v>
      </c>
      <c r="M192" s="212" t="s">
        <v>12</v>
      </c>
      <c r="N192" s="44" t="s">
        <v>90</v>
      </c>
      <c r="O192" s="71">
        <v>1</v>
      </c>
      <c r="P192" s="71">
        <v>1</v>
      </c>
      <c r="Q192" s="71">
        <v>2</v>
      </c>
      <c r="R192" s="71">
        <v>1</v>
      </c>
      <c r="S192" s="71">
        <v>0</v>
      </c>
      <c r="T192" s="71">
        <v>0</v>
      </c>
      <c r="U192" s="71">
        <v>0</v>
      </c>
      <c r="V192" s="71">
        <v>0</v>
      </c>
      <c r="W192" s="149">
        <v>3</v>
      </c>
      <c r="X192" s="149">
        <v>2</v>
      </c>
      <c r="Y192" s="212" t="s">
        <v>12</v>
      </c>
      <c r="Z192" s="44" t="s">
        <v>90</v>
      </c>
      <c r="AA192" s="31">
        <v>1</v>
      </c>
      <c r="AB192" s="31">
        <v>1</v>
      </c>
      <c r="AC192" s="31">
        <v>1</v>
      </c>
      <c r="AD192" s="31">
        <v>1</v>
      </c>
      <c r="AE192" s="149">
        <v>4</v>
      </c>
      <c r="AF192" s="125">
        <v>4</v>
      </c>
      <c r="AG192" s="71">
        <v>4</v>
      </c>
      <c r="AH192" s="71">
        <v>4</v>
      </c>
      <c r="AI192" s="71">
        <v>0</v>
      </c>
      <c r="AJ192" s="71">
        <v>1</v>
      </c>
      <c r="AK192" s="212" t="s">
        <v>12</v>
      </c>
      <c r="AL192" s="44" t="s">
        <v>90</v>
      </c>
      <c r="AM192" s="71">
        <v>0</v>
      </c>
      <c r="AN192" s="71">
        <v>100</v>
      </c>
      <c r="AO192" s="71">
        <v>0</v>
      </c>
      <c r="AP192" s="71">
        <v>0</v>
      </c>
      <c r="AQ192" s="71">
        <v>0</v>
      </c>
      <c r="AR192" s="71">
        <v>0</v>
      </c>
      <c r="AS192" s="71">
        <v>4</v>
      </c>
      <c r="AT192" s="71">
        <v>4</v>
      </c>
      <c r="AU192" s="71">
        <v>4</v>
      </c>
      <c r="AV192" s="212" t="s">
        <v>12</v>
      </c>
      <c r="AW192" s="44" t="s">
        <v>90</v>
      </c>
      <c r="AX192" s="149">
        <v>3</v>
      </c>
      <c r="AY192" s="71">
        <v>0</v>
      </c>
      <c r="AZ192" s="71">
        <v>0</v>
      </c>
      <c r="BA192" s="152">
        <v>1</v>
      </c>
      <c r="BB192" s="32">
        <v>0</v>
      </c>
      <c r="BC192" s="149">
        <v>4</v>
      </c>
      <c r="BD192" s="149">
        <v>0</v>
      </c>
      <c r="BE192" s="212" t="s">
        <v>12</v>
      </c>
      <c r="BF192" s="44" t="s">
        <v>90</v>
      </c>
      <c r="BG192" s="71">
        <v>0</v>
      </c>
      <c r="BH192" s="71">
        <v>0</v>
      </c>
      <c r="BI192" s="71">
        <v>0</v>
      </c>
      <c r="BJ192" s="71">
        <v>0</v>
      </c>
      <c r="BK192" s="71">
        <v>0</v>
      </c>
      <c r="BL192" s="71">
        <v>0</v>
      </c>
      <c r="BM192" s="71">
        <v>0</v>
      </c>
      <c r="BN192" s="71">
        <v>0</v>
      </c>
      <c r="BO192" s="71">
        <v>0</v>
      </c>
      <c r="BP192" s="71">
        <v>0</v>
      </c>
      <c r="BQ192" s="71">
        <v>0</v>
      </c>
      <c r="BR192" s="71">
        <v>0</v>
      </c>
      <c r="BS192" s="71">
        <v>0</v>
      </c>
      <c r="BT192" s="71">
        <v>0</v>
      </c>
      <c r="BV192" s="80" t="s">
        <v>12</v>
      </c>
      <c r="BW192" s="80" t="s">
        <v>2457</v>
      </c>
      <c r="BX192" s="78">
        <v>200</v>
      </c>
    </row>
    <row r="193" spans="1:76" ht="13.15" customHeight="1">
      <c r="A193" s="212"/>
      <c r="B193" s="44" t="s">
        <v>91</v>
      </c>
      <c r="C193" s="71">
        <v>0</v>
      </c>
      <c r="D193" s="71">
        <v>0</v>
      </c>
      <c r="E193" s="71">
        <v>0</v>
      </c>
      <c r="F193" s="71">
        <v>0</v>
      </c>
      <c r="G193" s="71">
        <v>0</v>
      </c>
      <c r="H193" s="71">
        <v>0</v>
      </c>
      <c r="I193" s="71">
        <v>0</v>
      </c>
      <c r="J193" s="71">
        <v>0</v>
      </c>
      <c r="K193" s="149">
        <v>0</v>
      </c>
      <c r="L193" s="149">
        <v>0</v>
      </c>
      <c r="M193" s="212"/>
      <c r="N193" s="44" t="s">
        <v>91</v>
      </c>
      <c r="O193" s="71">
        <v>0</v>
      </c>
      <c r="P193" s="71">
        <v>0</v>
      </c>
      <c r="Q193" s="71">
        <v>0</v>
      </c>
      <c r="R193" s="71">
        <v>0</v>
      </c>
      <c r="S193" s="71">
        <v>0</v>
      </c>
      <c r="T193" s="71">
        <v>0</v>
      </c>
      <c r="U193" s="71">
        <v>0</v>
      </c>
      <c r="V193" s="71">
        <v>0</v>
      </c>
      <c r="W193" s="149">
        <v>0</v>
      </c>
      <c r="X193" s="149">
        <v>0</v>
      </c>
      <c r="Y193" s="212"/>
      <c r="Z193" s="44" t="s">
        <v>91</v>
      </c>
      <c r="AA193" s="31">
        <v>0</v>
      </c>
      <c r="AB193" s="31">
        <v>0</v>
      </c>
      <c r="AC193" s="31">
        <v>0</v>
      </c>
      <c r="AD193" s="31">
        <v>0</v>
      </c>
      <c r="AE193" s="149">
        <v>0</v>
      </c>
      <c r="AF193" s="125">
        <v>0</v>
      </c>
      <c r="AG193" s="71">
        <v>0</v>
      </c>
      <c r="AH193" s="71">
        <v>0</v>
      </c>
      <c r="AI193" s="71">
        <v>0</v>
      </c>
      <c r="AJ193" s="71">
        <v>0</v>
      </c>
      <c r="AK193" s="212"/>
      <c r="AL193" s="44" t="s">
        <v>91</v>
      </c>
      <c r="AM193" s="71">
        <v>0</v>
      </c>
      <c r="AN193" s="71">
        <v>0</v>
      </c>
      <c r="AO193" s="71">
        <v>0</v>
      </c>
      <c r="AP193" s="71">
        <v>0</v>
      </c>
      <c r="AQ193" s="71">
        <v>0</v>
      </c>
      <c r="AR193" s="71">
        <v>0</v>
      </c>
      <c r="AS193" s="71">
        <v>0</v>
      </c>
      <c r="AT193" s="71">
        <v>0</v>
      </c>
      <c r="AU193" s="71">
        <v>0</v>
      </c>
      <c r="AV193" s="212"/>
      <c r="AW193" s="44" t="s">
        <v>91</v>
      </c>
      <c r="AX193" s="149">
        <v>0</v>
      </c>
      <c r="AY193" s="71">
        <v>0</v>
      </c>
      <c r="AZ193" s="71">
        <v>0</v>
      </c>
      <c r="BA193" s="152">
        <v>0</v>
      </c>
      <c r="BB193" s="32">
        <v>0</v>
      </c>
      <c r="BC193" s="149">
        <v>0</v>
      </c>
      <c r="BD193" s="149">
        <v>0</v>
      </c>
      <c r="BE193" s="212"/>
      <c r="BF193" s="44" t="s">
        <v>91</v>
      </c>
      <c r="BG193" s="71">
        <v>0</v>
      </c>
      <c r="BH193" s="71">
        <v>0</v>
      </c>
      <c r="BI193" s="71">
        <v>0</v>
      </c>
      <c r="BJ193" s="71">
        <v>0</v>
      </c>
      <c r="BK193" s="71">
        <v>0</v>
      </c>
      <c r="BL193" s="71">
        <v>0</v>
      </c>
      <c r="BM193" s="71">
        <v>0</v>
      </c>
      <c r="BN193" s="71">
        <v>0</v>
      </c>
      <c r="BO193" s="71">
        <v>0</v>
      </c>
      <c r="BP193" s="71">
        <v>0</v>
      </c>
      <c r="BQ193" s="71">
        <v>0</v>
      </c>
      <c r="BR193" s="71">
        <v>0</v>
      </c>
      <c r="BS193" s="71">
        <v>0</v>
      </c>
      <c r="BT193" s="71">
        <v>0</v>
      </c>
      <c r="BV193" s="80" t="s">
        <v>12</v>
      </c>
      <c r="BW193" s="80" t="s">
        <v>2458</v>
      </c>
      <c r="BX193" s="78">
        <v>0</v>
      </c>
    </row>
    <row r="194" spans="1:76" ht="13.15" customHeight="1">
      <c r="A194" s="212"/>
      <c r="B194" s="66" t="s">
        <v>73</v>
      </c>
      <c r="C194" s="68">
        <v>32</v>
      </c>
      <c r="D194" s="68">
        <v>16</v>
      </c>
      <c r="E194" s="68">
        <v>26</v>
      </c>
      <c r="F194" s="68">
        <v>9</v>
      </c>
      <c r="G194" s="68">
        <v>20</v>
      </c>
      <c r="H194" s="68">
        <v>14</v>
      </c>
      <c r="I194" s="68">
        <v>24</v>
      </c>
      <c r="J194" s="68">
        <v>9</v>
      </c>
      <c r="K194" s="68">
        <v>102</v>
      </c>
      <c r="L194" s="68">
        <v>48</v>
      </c>
      <c r="M194" s="212"/>
      <c r="N194" s="66" t="s">
        <v>73</v>
      </c>
      <c r="O194" s="68">
        <v>1</v>
      </c>
      <c r="P194" s="68">
        <v>1</v>
      </c>
      <c r="Q194" s="68">
        <v>2</v>
      </c>
      <c r="R194" s="68">
        <v>1</v>
      </c>
      <c r="S194" s="68">
        <v>0</v>
      </c>
      <c r="T194" s="68">
        <v>0</v>
      </c>
      <c r="U194" s="68">
        <v>0</v>
      </c>
      <c r="V194" s="68">
        <v>0</v>
      </c>
      <c r="W194" s="68">
        <v>3</v>
      </c>
      <c r="X194" s="68">
        <v>2</v>
      </c>
      <c r="Y194" s="212"/>
      <c r="Z194" s="66" t="s">
        <v>73</v>
      </c>
      <c r="AA194" s="68">
        <v>1</v>
      </c>
      <c r="AB194" s="68">
        <v>1</v>
      </c>
      <c r="AC194" s="68">
        <v>1</v>
      </c>
      <c r="AD194" s="68">
        <v>1</v>
      </c>
      <c r="AE194" s="68">
        <v>4</v>
      </c>
      <c r="AF194" s="68">
        <v>4</v>
      </c>
      <c r="AG194" s="68">
        <v>4</v>
      </c>
      <c r="AH194" s="68">
        <v>4</v>
      </c>
      <c r="AI194" s="68">
        <v>0</v>
      </c>
      <c r="AJ194" s="68">
        <v>1</v>
      </c>
      <c r="AK194" s="212"/>
      <c r="AL194" s="66" t="s">
        <v>73</v>
      </c>
      <c r="AM194" s="68">
        <v>0</v>
      </c>
      <c r="AN194" s="68">
        <v>100</v>
      </c>
      <c r="AO194" s="68">
        <v>0</v>
      </c>
      <c r="AP194" s="68">
        <v>0</v>
      </c>
      <c r="AQ194" s="68">
        <v>0</v>
      </c>
      <c r="AR194" s="68">
        <v>0</v>
      </c>
      <c r="AS194" s="68">
        <v>4</v>
      </c>
      <c r="AT194" s="68">
        <v>4</v>
      </c>
      <c r="AU194" s="68">
        <v>4</v>
      </c>
      <c r="AV194" s="212"/>
      <c r="AW194" s="66" t="s">
        <v>73</v>
      </c>
      <c r="AX194" s="68">
        <v>3</v>
      </c>
      <c r="AY194" s="68">
        <v>0</v>
      </c>
      <c r="AZ194" s="68">
        <v>0</v>
      </c>
      <c r="BA194" s="68">
        <v>1</v>
      </c>
      <c r="BB194" s="68">
        <v>0</v>
      </c>
      <c r="BC194" s="68">
        <v>4</v>
      </c>
      <c r="BD194" s="68">
        <v>0</v>
      </c>
      <c r="BE194" s="212"/>
      <c r="BF194" s="66" t="s">
        <v>73</v>
      </c>
      <c r="BG194" s="68">
        <v>0</v>
      </c>
      <c r="BH194" s="68">
        <v>0</v>
      </c>
      <c r="BI194" s="68">
        <v>0</v>
      </c>
      <c r="BJ194" s="68">
        <v>0</v>
      </c>
      <c r="BK194" s="68">
        <v>0</v>
      </c>
      <c r="BL194" s="68">
        <v>0</v>
      </c>
      <c r="BM194" s="68">
        <v>0</v>
      </c>
      <c r="BN194" s="68">
        <v>0</v>
      </c>
      <c r="BO194" s="68">
        <v>0</v>
      </c>
      <c r="BP194" s="68">
        <v>0</v>
      </c>
      <c r="BQ194" s="68">
        <v>0</v>
      </c>
      <c r="BR194" s="68">
        <v>0</v>
      </c>
      <c r="BS194" s="68">
        <v>0</v>
      </c>
      <c r="BT194" s="68">
        <v>0</v>
      </c>
      <c r="BV194" s="80" t="s">
        <v>12</v>
      </c>
      <c r="BW194" s="80" t="s">
        <v>2459</v>
      </c>
      <c r="BX194" s="78">
        <v>200</v>
      </c>
    </row>
    <row r="195" spans="1:76" ht="13.15" customHeight="1">
      <c r="A195" s="212" t="s">
        <v>13</v>
      </c>
      <c r="B195" s="44" t="s">
        <v>90</v>
      </c>
      <c r="C195" s="71">
        <v>41</v>
      </c>
      <c r="D195" s="71">
        <v>21</v>
      </c>
      <c r="E195" s="71">
        <v>47</v>
      </c>
      <c r="F195" s="71">
        <v>25</v>
      </c>
      <c r="G195" s="71">
        <v>39</v>
      </c>
      <c r="H195" s="71">
        <v>19</v>
      </c>
      <c r="I195" s="71">
        <v>58</v>
      </c>
      <c r="J195" s="71">
        <v>28</v>
      </c>
      <c r="K195" s="149">
        <v>185</v>
      </c>
      <c r="L195" s="149">
        <v>93</v>
      </c>
      <c r="M195" s="212" t="s">
        <v>13</v>
      </c>
      <c r="N195" s="44" t="s">
        <v>90</v>
      </c>
      <c r="O195" s="71">
        <v>0</v>
      </c>
      <c r="P195" s="71">
        <v>0</v>
      </c>
      <c r="Q195" s="71">
        <v>0</v>
      </c>
      <c r="R195" s="71">
        <v>0</v>
      </c>
      <c r="S195" s="71">
        <v>0</v>
      </c>
      <c r="T195" s="71">
        <v>0</v>
      </c>
      <c r="U195" s="71">
        <v>12</v>
      </c>
      <c r="V195" s="71">
        <v>6</v>
      </c>
      <c r="W195" s="149">
        <v>12</v>
      </c>
      <c r="X195" s="149">
        <v>6</v>
      </c>
      <c r="Y195" s="212" t="s">
        <v>13</v>
      </c>
      <c r="Z195" s="44" t="s">
        <v>90</v>
      </c>
      <c r="AA195" s="31">
        <v>1</v>
      </c>
      <c r="AB195" s="31">
        <v>1</v>
      </c>
      <c r="AC195" s="31">
        <v>1</v>
      </c>
      <c r="AD195" s="31">
        <v>1</v>
      </c>
      <c r="AE195" s="149">
        <v>4</v>
      </c>
      <c r="AF195" s="125">
        <v>4</v>
      </c>
      <c r="AG195" s="71">
        <v>4</v>
      </c>
      <c r="AH195" s="71">
        <v>0</v>
      </c>
      <c r="AI195" s="71">
        <v>0</v>
      </c>
      <c r="AJ195" s="71">
        <v>1</v>
      </c>
      <c r="AK195" s="212" t="s">
        <v>13</v>
      </c>
      <c r="AL195" s="44" t="s">
        <v>90</v>
      </c>
      <c r="AM195" s="71">
        <v>0</v>
      </c>
      <c r="AN195" s="71">
        <v>103</v>
      </c>
      <c r="AO195" s="71">
        <v>2</v>
      </c>
      <c r="AP195" s="71">
        <v>3</v>
      </c>
      <c r="AQ195" s="71">
        <v>0</v>
      </c>
      <c r="AR195" s="71">
        <v>0</v>
      </c>
      <c r="AS195" s="71">
        <v>4</v>
      </c>
      <c r="AT195" s="71">
        <v>4</v>
      </c>
      <c r="AU195" s="71">
        <v>4</v>
      </c>
      <c r="AV195" s="212" t="s">
        <v>13</v>
      </c>
      <c r="AW195" s="44" t="s">
        <v>90</v>
      </c>
      <c r="AX195" s="149">
        <v>6</v>
      </c>
      <c r="AY195" s="71">
        <v>1</v>
      </c>
      <c r="AZ195" s="71">
        <v>0</v>
      </c>
      <c r="BA195" s="152">
        <v>2</v>
      </c>
      <c r="BB195" s="32">
        <v>1</v>
      </c>
      <c r="BC195" s="149">
        <v>8</v>
      </c>
      <c r="BD195" s="149">
        <v>2</v>
      </c>
      <c r="BE195" s="212" t="s">
        <v>13</v>
      </c>
      <c r="BF195" s="44" t="s">
        <v>90</v>
      </c>
      <c r="BG195" s="71">
        <v>0</v>
      </c>
      <c r="BH195" s="71">
        <v>0</v>
      </c>
      <c r="BI195" s="71">
        <v>0</v>
      </c>
      <c r="BJ195" s="71">
        <v>0</v>
      </c>
      <c r="BK195" s="71">
        <v>0</v>
      </c>
      <c r="BL195" s="71">
        <v>0</v>
      </c>
      <c r="BM195" s="71">
        <v>0</v>
      </c>
      <c r="BN195" s="71">
        <v>0</v>
      </c>
      <c r="BO195" s="71">
        <v>0</v>
      </c>
      <c r="BP195" s="71">
        <v>0</v>
      </c>
      <c r="BQ195" s="71">
        <v>0</v>
      </c>
      <c r="BR195" s="71">
        <v>0</v>
      </c>
      <c r="BS195" s="71">
        <v>0</v>
      </c>
      <c r="BT195" s="71">
        <v>0</v>
      </c>
      <c r="BV195" s="80" t="s">
        <v>13</v>
      </c>
      <c r="BW195" s="80" t="s">
        <v>2460</v>
      </c>
      <c r="BX195" s="78">
        <v>224</v>
      </c>
    </row>
    <row r="196" spans="1:76" ht="13.15" customHeight="1">
      <c r="A196" s="212"/>
      <c r="B196" s="44" t="s">
        <v>91</v>
      </c>
      <c r="C196" s="71">
        <v>0</v>
      </c>
      <c r="D196" s="71">
        <v>0</v>
      </c>
      <c r="E196" s="71">
        <v>0</v>
      </c>
      <c r="F196" s="71">
        <v>0</v>
      </c>
      <c r="G196" s="71">
        <v>0</v>
      </c>
      <c r="H196" s="71">
        <v>0</v>
      </c>
      <c r="I196" s="71">
        <v>0</v>
      </c>
      <c r="J196" s="71">
        <v>0</v>
      </c>
      <c r="K196" s="149">
        <v>0</v>
      </c>
      <c r="L196" s="149">
        <v>0</v>
      </c>
      <c r="M196" s="212"/>
      <c r="N196" s="44" t="s">
        <v>91</v>
      </c>
      <c r="O196" s="71">
        <v>0</v>
      </c>
      <c r="P196" s="71">
        <v>0</v>
      </c>
      <c r="Q196" s="71">
        <v>0</v>
      </c>
      <c r="R196" s="71">
        <v>0</v>
      </c>
      <c r="S196" s="71">
        <v>0</v>
      </c>
      <c r="T196" s="71">
        <v>0</v>
      </c>
      <c r="U196" s="71">
        <v>0</v>
      </c>
      <c r="V196" s="71">
        <v>0</v>
      </c>
      <c r="W196" s="149">
        <v>0</v>
      </c>
      <c r="X196" s="149">
        <v>0</v>
      </c>
      <c r="Y196" s="212"/>
      <c r="Z196" s="44" t="s">
        <v>91</v>
      </c>
      <c r="AA196" s="31">
        <v>0</v>
      </c>
      <c r="AB196" s="31">
        <v>0</v>
      </c>
      <c r="AC196" s="31">
        <v>0</v>
      </c>
      <c r="AD196" s="31">
        <v>0</v>
      </c>
      <c r="AE196" s="149">
        <v>0</v>
      </c>
      <c r="AF196" s="125">
        <v>0</v>
      </c>
      <c r="AG196" s="71">
        <v>0</v>
      </c>
      <c r="AH196" s="71">
        <v>0</v>
      </c>
      <c r="AI196" s="71">
        <v>0</v>
      </c>
      <c r="AJ196" s="71">
        <v>0</v>
      </c>
      <c r="AK196" s="212"/>
      <c r="AL196" s="44" t="s">
        <v>91</v>
      </c>
      <c r="AM196" s="71">
        <v>0</v>
      </c>
      <c r="AN196" s="71">
        <v>0</v>
      </c>
      <c r="AO196" s="71">
        <v>0</v>
      </c>
      <c r="AP196" s="71">
        <v>0</v>
      </c>
      <c r="AQ196" s="71">
        <v>0</v>
      </c>
      <c r="AR196" s="71">
        <v>0</v>
      </c>
      <c r="AS196" s="71">
        <v>0</v>
      </c>
      <c r="AT196" s="71">
        <v>0</v>
      </c>
      <c r="AU196" s="71">
        <v>0</v>
      </c>
      <c r="AV196" s="212"/>
      <c r="AW196" s="44" t="s">
        <v>91</v>
      </c>
      <c r="AX196" s="149">
        <v>0</v>
      </c>
      <c r="AY196" s="71">
        <v>0</v>
      </c>
      <c r="AZ196" s="71">
        <v>0</v>
      </c>
      <c r="BA196" s="152">
        <v>0</v>
      </c>
      <c r="BB196" s="32">
        <v>0</v>
      </c>
      <c r="BC196" s="149">
        <v>0</v>
      </c>
      <c r="BD196" s="149">
        <v>0</v>
      </c>
      <c r="BE196" s="212"/>
      <c r="BF196" s="44" t="s">
        <v>91</v>
      </c>
      <c r="BG196" s="71">
        <v>0</v>
      </c>
      <c r="BH196" s="71">
        <v>0</v>
      </c>
      <c r="BI196" s="71">
        <v>0</v>
      </c>
      <c r="BJ196" s="71">
        <v>0</v>
      </c>
      <c r="BK196" s="71">
        <v>0</v>
      </c>
      <c r="BL196" s="71">
        <v>0</v>
      </c>
      <c r="BM196" s="71">
        <v>0</v>
      </c>
      <c r="BN196" s="71">
        <v>0</v>
      </c>
      <c r="BO196" s="71">
        <v>0</v>
      </c>
      <c r="BP196" s="71">
        <v>0</v>
      </c>
      <c r="BQ196" s="71">
        <v>0</v>
      </c>
      <c r="BR196" s="71">
        <v>0</v>
      </c>
      <c r="BS196" s="71">
        <v>0</v>
      </c>
      <c r="BT196" s="71">
        <v>0</v>
      </c>
      <c r="BV196" s="80" t="s">
        <v>13</v>
      </c>
      <c r="BW196" s="80" t="s">
        <v>2461</v>
      </c>
      <c r="BX196" s="78">
        <v>0</v>
      </c>
    </row>
    <row r="197" spans="1:76" ht="13.15" customHeight="1">
      <c r="A197" s="212"/>
      <c r="B197" s="66" t="s">
        <v>73</v>
      </c>
      <c r="C197" s="68">
        <v>41</v>
      </c>
      <c r="D197" s="68">
        <v>21</v>
      </c>
      <c r="E197" s="68">
        <v>47</v>
      </c>
      <c r="F197" s="68">
        <v>25</v>
      </c>
      <c r="G197" s="68">
        <v>39</v>
      </c>
      <c r="H197" s="68">
        <v>19</v>
      </c>
      <c r="I197" s="68">
        <v>58</v>
      </c>
      <c r="J197" s="68">
        <v>28</v>
      </c>
      <c r="K197" s="68">
        <v>185</v>
      </c>
      <c r="L197" s="68">
        <v>93</v>
      </c>
      <c r="M197" s="212"/>
      <c r="N197" s="66" t="s">
        <v>73</v>
      </c>
      <c r="O197" s="68">
        <v>0</v>
      </c>
      <c r="P197" s="68">
        <v>0</v>
      </c>
      <c r="Q197" s="68">
        <v>0</v>
      </c>
      <c r="R197" s="68">
        <v>0</v>
      </c>
      <c r="S197" s="68">
        <v>0</v>
      </c>
      <c r="T197" s="68">
        <v>0</v>
      </c>
      <c r="U197" s="68">
        <v>12</v>
      </c>
      <c r="V197" s="68">
        <v>6</v>
      </c>
      <c r="W197" s="68">
        <v>12</v>
      </c>
      <c r="X197" s="68">
        <v>6</v>
      </c>
      <c r="Y197" s="212"/>
      <c r="Z197" s="66" t="s">
        <v>73</v>
      </c>
      <c r="AA197" s="68">
        <v>1</v>
      </c>
      <c r="AB197" s="68">
        <v>1</v>
      </c>
      <c r="AC197" s="68">
        <v>1</v>
      </c>
      <c r="AD197" s="68">
        <v>1</v>
      </c>
      <c r="AE197" s="68">
        <v>4</v>
      </c>
      <c r="AF197" s="68">
        <v>4</v>
      </c>
      <c r="AG197" s="68">
        <v>4</v>
      </c>
      <c r="AH197" s="68">
        <v>0</v>
      </c>
      <c r="AI197" s="68">
        <v>0</v>
      </c>
      <c r="AJ197" s="68">
        <v>1</v>
      </c>
      <c r="AK197" s="212"/>
      <c r="AL197" s="66" t="s">
        <v>73</v>
      </c>
      <c r="AM197" s="68">
        <v>0</v>
      </c>
      <c r="AN197" s="68">
        <v>103</v>
      </c>
      <c r="AO197" s="68">
        <v>2</v>
      </c>
      <c r="AP197" s="68">
        <v>3</v>
      </c>
      <c r="AQ197" s="68">
        <v>0</v>
      </c>
      <c r="AR197" s="68">
        <v>0</v>
      </c>
      <c r="AS197" s="68">
        <v>4</v>
      </c>
      <c r="AT197" s="68">
        <v>4</v>
      </c>
      <c r="AU197" s="68">
        <v>4</v>
      </c>
      <c r="AV197" s="212"/>
      <c r="AW197" s="66" t="s">
        <v>73</v>
      </c>
      <c r="AX197" s="68">
        <v>6</v>
      </c>
      <c r="AY197" s="68">
        <v>1</v>
      </c>
      <c r="AZ197" s="68">
        <v>0</v>
      </c>
      <c r="BA197" s="68">
        <v>2</v>
      </c>
      <c r="BB197" s="68">
        <v>1</v>
      </c>
      <c r="BC197" s="68">
        <v>8</v>
      </c>
      <c r="BD197" s="68">
        <v>2</v>
      </c>
      <c r="BE197" s="212"/>
      <c r="BF197" s="66" t="s">
        <v>73</v>
      </c>
      <c r="BG197" s="68">
        <v>0</v>
      </c>
      <c r="BH197" s="68">
        <v>0</v>
      </c>
      <c r="BI197" s="68">
        <v>0</v>
      </c>
      <c r="BJ197" s="68">
        <v>0</v>
      </c>
      <c r="BK197" s="68">
        <v>0</v>
      </c>
      <c r="BL197" s="68">
        <v>0</v>
      </c>
      <c r="BM197" s="68">
        <v>0</v>
      </c>
      <c r="BN197" s="68">
        <v>0</v>
      </c>
      <c r="BO197" s="68">
        <v>0</v>
      </c>
      <c r="BP197" s="68">
        <v>0</v>
      </c>
      <c r="BQ197" s="68">
        <v>0</v>
      </c>
      <c r="BR197" s="68">
        <v>0</v>
      </c>
      <c r="BS197" s="68">
        <v>0</v>
      </c>
      <c r="BT197" s="68">
        <v>0</v>
      </c>
      <c r="BV197" s="80" t="s">
        <v>13</v>
      </c>
      <c r="BW197" s="80" t="s">
        <v>2462</v>
      </c>
      <c r="BX197" s="78">
        <v>224</v>
      </c>
    </row>
    <row r="198" spans="1:76" ht="13.15" customHeight="1">
      <c r="A198" s="212" t="s">
        <v>14</v>
      </c>
      <c r="B198" s="44" t="s">
        <v>90</v>
      </c>
      <c r="C198" s="71">
        <v>221</v>
      </c>
      <c r="D198" s="71">
        <v>120</v>
      </c>
      <c r="E198" s="71">
        <v>177</v>
      </c>
      <c r="F198" s="71">
        <v>91</v>
      </c>
      <c r="G198" s="71">
        <v>138</v>
      </c>
      <c r="H198" s="71">
        <v>66</v>
      </c>
      <c r="I198" s="71">
        <v>130</v>
      </c>
      <c r="J198" s="71">
        <v>71</v>
      </c>
      <c r="K198" s="149">
        <v>666</v>
      </c>
      <c r="L198" s="149">
        <v>348</v>
      </c>
      <c r="M198" s="212" t="s">
        <v>14</v>
      </c>
      <c r="N198" s="44" t="s">
        <v>90</v>
      </c>
      <c r="O198" s="71">
        <v>22</v>
      </c>
      <c r="P198" s="71">
        <v>10</v>
      </c>
      <c r="Q198" s="71">
        <v>17</v>
      </c>
      <c r="R198" s="71">
        <v>6</v>
      </c>
      <c r="S198" s="71">
        <v>10</v>
      </c>
      <c r="T198" s="71">
        <v>4</v>
      </c>
      <c r="U198" s="71">
        <v>1</v>
      </c>
      <c r="V198" s="71">
        <v>0</v>
      </c>
      <c r="W198" s="149">
        <v>50</v>
      </c>
      <c r="X198" s="149">
        <v>20</v>
      </c>
      <c r="Y198" s="212" t="s">
        <v>14</v>
      </c>
      <c r="Z198" s="44" t="s">
        <v>90</v>
      </c>
      <c r="AA198" s="31">
        <v>5</v>
      </c>
      <c r="AB198" s="31">
        <v>5</v>
      </c>
      <c r="AC198" s="31">
        <v>5</v>
      </c>
      <c r="AD198" s="31">
        <v>4</v>
      </c>
      <c r="AE198" s="149">
        <v>19</v>
      </c>
      <c r="AF198" s="125">
        <v>18</v>
      </c>
      <c r="AG198" s="71">
        <v>18</v>
      </c>
      <c r="AH198" s="71">
        <v>7</v>
      </c>
      <c r="AI198" s="71">
        <v>0</v>
      </c>
      <c r="AJ198" s="71">
        <v>4</v>
      </c>
      <c r="AK198" s="212" t="s">
        <v>14</v>
      </c>
      <c r="AL198" s="44" t="s">
        <v>90</v>
      </c>
      <c r="AM198" s="71">
        <v>0</v>
      </c>
      <c r="AN198" s="71">
        <v>83</v>
      </c>
      <c r="AO198" s="71">
        <v>0</v>
      </c>
      <c r="AP198" s="71">
        <v>28</v>
      </c>
      <c r="AQ198" s="71">
        <v>0</v>
      </c>
      <c r="AR198" s="71">
        <v>0</v>
      </c>
      <c r="AS198" s="71">
        <v>16</v>
      </c>
      <c r="AT198" s="71">
        <v>12</v>
      </c>
      <c r="AU198" s="71">
        <v>12</v>
      </c>
      <c r="AV198" s="212" t="s">
        <v>14</v>
      </c>
      <c r="AW198" s="44" t="s">
        <v>90</v>
      </c>
      <c r="AX198" s="149">
        <v>20</v>
      </c>
      <c r="AY198" s="71">
        <v>4</v>
      </c>
      <c r="AZ198" s="71">
        <v>2</v>
      </c>
      <c r="BA198" s="152">
        <v>10</v>
      </c>
      <c r="BB198" s="32">
        <v>5</v>
      </c>
      <c r="BC198" s="149">
        <v>30</v>
      </c>
      <c r="BD198" s="149">
        <v>9</v>
      </c>
      <c r="BE198" s="212" t="s">
        <v>14</v>
      </c>
      <c r="BF198" s="44" t="s">
        <v>90</v>
      </c>
      <c r="BG198" s="71">
        <v>0</v>
      </c>
      <c r="BH198" s="71">
        <v>0</v>
      </c>
      <c r="BI198" s="71">
        <v>0</v>
      </c>
      <c r="BJ198" s="71">
        <v>0</v>
      </c>
      <c r="BK198" s="71">
        <v>0</v>
      </c>
      <c r="BL198" s="71">
        <v>0</v>
      </c>
      <c r="BM198" s="71">
        <v>0</v>
      </c>
      <c r="BN198" s="71">
        <v>0</v>
      </c>
      <c r="BO198" s="71">
        <v>0</v>
      </c>
      <c r="BP198" s="71">
        <v>0</v>
      </c>
      <c r="BQ198" s="71">
        <v>0</v>
      </c>
      <c r="BR198" s="71">
        <v>0</v>
      </c>
      <c r="BS198" s="71">
        <v>0</v>
      </c>
      <c r="BT198" s="71">
        <v>0</v>
      </c>
      <c r="BV198" s="80" t="s">
        <v>14</v>
      </c>
      <c r="BW198" s="80" t="s">
        <v>2463</v>
      </c>
      <c r="BX198" s="78">
        <v>278</v>
      </c>
    </row>
    <row r="199" spans="1:76" ht="13.15" customHeight="1">
      <c r="A199" s="212"/>
      <c r="B199" s="44" t="s">
        <v>91</v>
      </c>
      <c r="C199" s="71">
        <v>150</v>
      </c>
      <c r="D199" s="71">
        <v>76</v>
      </c>
      <c r="E199" s="71">
        <v>142</v>
      </c>
      <c r="F199" s="71">
        <v>72</v>
      </c>
      <c r="G199" s="71">
        <v>96</v>
      </c>
      <c r="H199" s="71">
        <v>50</v>
      </c>
      <c r="I199" s="71">
        <v>108</v>
      </c>
      <c r="J199" s="71">
        <v>54</v>
      </c>
      <c r="K199" s="149">
        <v>496</v>
      </c>
      <c r="L199" s="149">
        <v>252</v>
      </c>
      <c r="M199" s="212"/>
      <c r="N199" s="44" t="s">
        <v>91</v>
      </c>
      <c r="O199" s="71">
        <v>2</v>
      </c>
      <c r="P199" s="71">
        <v>1</v>
      </c>
      <c r="Q199" s="71">
        <v>4</v>
      </c>
      <c r="R199" s="71">
        <v>3</v>
      </c>
      <c r="S199" s="71">
        <v>0</v>
      </c>
      <c r="T199" s="71">
        <v>0</v>
      </c>
      <c r="U199" s="71">
        <v>0</v>
      </c>
      <c r="V199" s="71">
        <v>0</v>
      </c>
      <c r="W199" s="149">
        <v>6</v>
      </c>
      <c r="X199" s="149">
        <v>4</v>
      </c>
      <c r="Y199" s="212"/>
      <c r="Z199" s="44" t="s">
        <v>91</v>
      </c>
      <c r="AA199" s="31">
        <v>5</v>
      </c>
      <c r="AB199" s="31">
        <v>5</v>
      </c>
      <c r="AC199" s="31">
        <v>4</v>
      </c>
      <c r="AD199" s="31">
        <v>4</v>
      </c>
      <c r="AE199" s="149">
        <v>18</v>
      </c>
      <c r="AF199" s="125">
        <v>19</v>
      </c>
      <c r="AG199" s="71">
        <v>14</v>
      </c>
      <c r="AH199" s="71">
        <v>14</v>
      </c>
      <c r="AI199" s="71">
        <v>0</v>
      </c>
      <c r="AJ199" s="71">
        <v>4</v>
      </c>
      <c r="AK199" s="212"/>
      <c r="AL199" s="44" t="s">
        <v>91</v>
      </c>
      <c r="AM199" s="71">
        <v>0</v>
      </c>
      <c r="AN199" s="71">
        <v>157</v>
      </c>
      <c r="AO199" s="71">
        <v>28</v>
      </c>
      <c r="AP199" s="71">
        <v>29</v>
      </c>
      <c r="AQ199" s="71">
        <v>0</v>
      </c>
      <c r="AR199" s="71">
        <v>0</v>
      </c>
      <c r="AS199" s="71">
        <v>9</v>
      </c>
      <c r="AT199" s="71">
        <v>11</v>
      </c>
      <c r="AU199" s="71">
        <v>5</v>
      </c>
      <c r="AV199" s="212"/>
      <c r="AW199" s="44" t="s">
        <v>91</v>
      </c>
      <c r="AX199" s="149">
        <v>28</v>
      </c>
      <c r="AY199" s="71">
        <v>9</v>
      </c>
      <c r="AZ199" s="71">
        <v>2</v>
      </c>
      <c r="BA199" s="152">
        <v>4</v>
      </c>
      <c r="BB199" s="32">
        <v>2</v>
      </c>
      <c r="BC199" s="149">
        <v>32</v>
      </c>
      <c r="BD199" s="149">
        <v>11</v>
      </c>
      <c r="BE199" s="212"/>
      <c r="BF199" s="44" t="s">
        <v>91</v>
      </c>
      <c r="BG199" s="71">
        <v>0</v>
      </c>
      <c r="BH199" s="71">
        <v>0</v>
      </c>
      <c r="BI199" s="71">
        <v>0</v>
      </c>
      <c r="BJ199" s="71">
        <v>0</v>
      </c>
      <c r="BK199" s="71">
        <v>0</v>
      </c>
      <c r="BL199" s="71">
        <v>0</v>
      </c>
      <c r="BM199" s="71">
        <v>0</v>
      </c>
      <c r="BN199" s="71">
        <v>0</v>
      </c>
      <c r="BO199" s="71">
        <v>0</v>
      </c>
      <c r="BP199" s="71">
        <v>0</v>
      </c>
      <c r="BQ199" s="71">
        <v>0</v>
      </c>
      <c r="BR199" s="71">
        <v>0</v>
      </c>
      <c r="BS199" s="71">
        <v>0</v>
      </c>
      <c r="BT199" s="71">
        <v>0</v>
      </c>
      <c r="BV199" s="80" t="s">
        <v>14</v>
      </c>
      <c r="BW199" s="80" t="s">
        <v>2464</v>
      </c>
      <c r="BX199" s="78">
        <v>514</v>
      </c>
    </row>
    <row r="200" spans="1:76" ht="13.15" customHeight="1">
      <c r="A200" s="212"/>
      <c r="B200" s="66" t="s">
        <v>73</v>
      </c>
      <c r="C200" s="68">
        <v>371</v>
      </c>
      <c r="D200" s="68">
        <v>196</v>
      </c>
      <c r="E200" s="68">
        <v>319</v>
      </c>
      <c r="F200" s="68">
        <v>163</v>
      </c>
      <c r="G200" s="68">
        <v>234</v>
      </c>
      <c r="H200" s="68">
        <v>116</v>
      </c>
      <c r="I200" s="68">
        <v>238</v>
      </c>
      <c r="J200" s="68">
        <v>125</v>
      </c>
      <c r="K200" s="68">
        <v>1162</v>
      </c>
      <c r="L200" s="68">
        <v>600</v>
      </c>
      <c r="M200" s="212"/>
      <c r="N200" s="66" t="s">
        <v>73</v>
      </c>
      <c r="O200" s="68">
        <v>24</v>
      </c>
      <c r="P200" s="68">
        <v>11</v>
      </c>
      <c r="Q200" s="68">
        <v>21</v>
      </c>
      <c r="R200" s="68">
        <v>9</v>
      </c>
      <c r="S200" s="68">
        <v>10</v>
      </c>
      <c r="T200" s="68">
        <v>4</v>
      </c>
      <c r="U200" s="68">
        <v>1</v>
      </c>
      <c r="V200" s="68">
        <v>0</v>
      </c>
      <c r="W200" s="68">
        <v>56</v>
      </c>
      <c r="X200" s="68">
        <v>24</v>
      </c>
      <c r="Y200" s="212"/>
      <c r="Z200" s="66" t="s">
        <v>73</v>
      </c>
      <c r="AA200" s="68">
        <v>10</v>
      </c>
      <c r="AB200" s="68">
        <v>10</v>
      </c>
      <c r="AC200" s="68">
        <v>9</v>
      </c>
      <c r="AD200" s="68">
        <v>8</v>
      </c>
      <c r="AE200" s="68">
        <v>37</v>
      </c>
      <c r="AF200" s="68">
        <v>37</v>
      </c>
      <c r="AG200" s="68">
        <v>32</v>
      </c>
      <c r="AH200" s="68">
        <v>21</v>
      </c>
      <c r="AI200" s="68">
        <v>0</v>
      </c>
      <c r="AJ200" s="68">
        <v>8</v>
      </c>
      <c r="AK200" s="212"/>
      <c r="AL200" s="66" t="s">
        <v>73</v>
      </c>
      <c r="AM200" s="68">
        <v>0</v>
      </c>
      <c r="AN200" s="68">
        <v>240</v>
      </c>
      <c r="AO200" s="68">
        <v>28</v>
      </c>
      <c r="AP200" s="68">
        <v>57</v>
      </c>
      <c r="AQ200" s="68">
        <v>0</v>
      </c>
      <c r="AR200" s="68">
        <v>0</v>
      </c>
      <c r="AS200" s="68">
        <v>25</v>
      </c>
      <c r="AT200" s="68">
        <v>23</v>
      </c>
      <c r="AU200" s="68">
        <v>17</v>
      </c>
      <c r="AV200" s="212"/>
      <c r="AW200" s="66" t="s">
        <v>73</v>
      </c>
      <c r="AX200" s="68">
        <v>48</v>
      </c>
      <c r="AY200" s="68">
        <v>13</v>
      </c>
      <c r="AZ200" s="68">
        <v>4</v>
      </c>
      <c r="BA200" s="68">
        <v>14</v>
      </c>
      <c r="BB200" s="68">
        <v>7</v>
      </c>
      <c r="BC200" s="68">
        <v>62</v>
      </c>
      <c r="BD200" s="68">
        <v>20</v>
      </c>
      <c r="BE200" s="212"/>
      <c r="BF200" s="66" t="s">
        <v>73</v>
      </c>
      <c r="BG200" s="68">
        <v>0</v>
      </c>
      <c r="BH200" s="68">
        <v>0</v>
      </c>
      <c r="BI200" s="68">
        <v>0</v>
      </c>
      <c r="BJ200" s="68">
        <v>0</v>
      </c>
      <c r="BK200" s="68">
        <v>0</v>
      </c>
      <c r="BL200" s="68">
        <v>0</v>
      </c>
      <c r="BM200" s="68">
        <v>0</v>
      </c>
      <c r="BN200" s="68">
        <v>0</v>
      </c>
      <c r="BO200" s="68">
        <v>0</v>
      </c>
      <c r="BP200" s="68">
        <v>0</v>
      </c>
      <c r="BQ200" s="68">
        <v>0</v>
      </c>
      <c r="BR200" s="68">
        <v>0</v>
      </c>
      <c r="BS200" s="68">
        <v>0</v>
      </c>
      <c r="BT200" s="68">
        <v>0</v>
      </c>
      <c r="BV200" s="80" t="s">
        <v>14</v>
      </c>
      <c r="BW200" s="80" t="s">
        <v>2465</v>
      </c>
      <c r="BX200" s="78">
        <v>792</v>
      </c>
    </row>
    <row r="201" spans="1:76" ht="13.15" customHeight="1">
      <c r="A201" s="212" t="s">
        <v>15</v>
      </c>
      <c r="B201" s="44" t="s">
        <v>90</v>
      </c>
      <c r="C201" s="71">
        <v>511</v>
      </c>
      <c r="D201" s="71">
        <v>270</v>
      </c>
      <c r="E201" s="71">
        <v>363</v>
      </c>
      <c r="F201" s="71">
        <v>193</v>
      </c>
      <c r="G201" s="71">
        <v>332</v>
      </c>
      <c r="H201" s="71">
        <v>169</v>
      </c>
      <c r="I201" s="71">
        <v>236</v>
      </c>
      <c r="J201" s="71">
        <v>126</v>
      </c>
      <c r="K201" s="149">
        <v>1442</v>
      </c>
      <c r="L201" s="149">
        <v>758</v>
      </c>
      <c r="M201" s="212" t="s">
        <v>15</v>
      </c>
      <c r="N201" s="44" t="s">
        <v>90</v>
      </c>
      <c r="O201" s="71">
        <v>55</v>
      </c>
      <c r="P201" s="71">
        <v>28</v>
      </c>
      <c r="Q201" s="71">
        <v>27</v>
      </c>
      <c r="R201" s="71">
        <v>14</v>
      </c>
      <c r="S201" s="71">
        <v>21</v>
      </c>
      <c r="T201" s="71">
        <v>11</v>
      </c>
      <c r="U201" s="71">
        <v>27</v>
      </c>
      <c r="V201" s="71">
        <v>14</v>
      </c>
      <c r="W201" s="149">
        <v>130</v>
      </c>
      <c r="X201" s="149">
        <v>67</v>
      </c>
      <c r="Y201" s="212" t="s">
        <v>15</v>
      </c>
      <c r="Z201" s="44" t="s">
        <v>90</v>
      </c>
      <c r="AA201" s="31">
        <v>12</v>
      </c>
      <c r="AB201" s="31">
        <v>10</v>
      </c>
      <c r="AC201" s="31">
        <v>10</v>
      </c>
      <c r="AD201" s="31">
        <v>9</v>
      </c>
      <c r="AE201" s="149">
        <v>41</v>
      </c>
      <c r="AF201" s="125">
        <v>31</v>
      </c>
      <c r="AG201" s="71">
        <v>30</v>
      </c>
      <c r="AH201" s="71">
        <v>9</v>
      </c>
      <c r="AI201" s="71">
        <v>1</v>
      </c>
      <c r="AJ201" s="71">
        <v>10</v>
      </c>
      <c r="AK201" s="212" t="s">
        <v>15</v>
      </c>
      <c r="AL201" s="44" t="s">
        <v>90</v>
      </c>
      <c r="AM201" s="71">
        <v>10</v>
      </c>
      <c r="AN201" s="71">
        <v>571</v>
      </c>
      <c r="AO201" s="71">
        <v>117</v>
      </c>
      <c r="AP201" s="71">
        <v>48</v>
      </c>
      <c r="AQ201" s="71">
        <v>0</v>
      </c>
      <c r="AR201" s="71">
        <v>8</v>
      </c>
      <c r="AS201" s="71">
        <v>45</v>
      </c>
      <c r="AT201" s="71">
        <v>28</v>
      </c>
      <c r="AU201" s="71">
        <v>25</v>
      </c>
      <c r="AV201" s="212" t="s">
        <v>15</v>
      </c>
      <c r="AW201" s="44" t="s">
        <v>90</v>
      </c>
      <c r="AX201" s="149">
        <v>52</v>
      </c>
      <c r="AY201" s="71">
        <v>12</v>
      </c>
      <c r="AZ201" s="71">
        <v>3</v>
      </c>
      <c r="BA201" s="152">
        <v>8</v>
      </c>
      <c r="BB201" s="32">
        <v>6</v>
      </c>
      <c r="BC201" s="149">
        <v>60</v>
      </c>
      <c r="BD201" s="149">
        <v>18</v>
      </c>
      <c r="BE201" s="212" t="s">
        <v>15</v>
      </c>
      <c r="BF201" s="44" t="s">
        <v>90</v>
      </c>
      <c r="BG201" s="71">
        <v>25</v>
      </c>
      <c r="BH201" s="71">
        <v>35</v>
      </c>
      <c r="BI201" s="71">
        <v>4</v>
      </c>
      <c r="BJ201" s="71">
        <v>20</v>
      </c>
      <c r="BK201" s="71">
        <v>26</v>
      </c>
      <c r="BL201" s="71">
        <v>18</v>
      </c>
      <c r="BM201" s="71">
        <v>4</v>
      </c>
      <c r="BN201" s="71">
        <v>4</v>
      </c>
      <c r="BO201" s="71">
        <v>12</v>
      </c>
      <c r="BP201" s="71">
        <v>0</v>
      </c>
      <c r="BQ201" s="71">
        <v>0</v>
      </c>
      <c r="BR201" s="71">
        <v>0</v>
      </c>
      <c r="BS201" s="71">
        <v>0</v>
      </c>
      <c r="BT201" s="71">
        <v>0</v>
      </c>
      <c r="BV201" s="80" t="s">
        <v>15</v>
      </c>
      <c r="BW201" s="80" t="s">
        <v>2466</v>
      </c>
      <c r="BX201" s="78">
        <v>1695</v>
      </c>
    </row>
    <row r="202" spans="1:76" ht="13.15" customHeight="1">
      <c r="A202" s="212"/>
      <c r="B202" s="44" t="s">
        <v>91</v>
      </c>
      <c r="C202" s="71">
        <v>100</v>
      </c>
      <c r="D202" s="71">
        <v>63</v>
      </c>
      <c r="E202" s="71">
        <v>107</v>
      </c>
      <c r="F202" s="71">
        <v>59</v>
      </c>
      <c r="G202" s="71">
        <v>80</v>
      </c>
      <c r="H202" s="71">
        <v>47</v>
      </c>
      <c r="I202" s="71">
        <v>69</v>
      </c>
      <c r="J202" s="71">
        <v>35</v>
      </c>
      <c r="K202" s="149">
        <v>356</v>
      </c>
      <c r="L202" s="149">
        <v>204</v>
      </c>
      <c r="M202" s="212"/>
      <c r="N202" s="44" t="s">
        <v>91</v>
      </c>
      <c r="O202" s="71">
        <v>2</v>
      </c>
      <c r="P202" s="71">
        <v>0</v>
      </c>
      <c r="Q202" s="71">
        <v>3</v>
      </c>
      <c r="R202" s="71">
        <v>2</v>
      </c>
      <c r="S202" s="71">
        <v>0</v>
      </c>
      <c r="T202" s="71">
        <v>0</v>
      </c>
      <c r="U202" s="71">
        <v>2</v>
      </c>
      <c r="V202" s="71">
        <v>0</v>
      </c>
      <c r="W202" s="149">
        <v>7</v>
      </c>
      <c r="X202" s="149">
        <v>2</v>
      </c>
      <c r="Y202" s="212"/>
      <c r="Z202" s="44" t="s">
        <v>91</v>
      </c>
      <c r="AA202" s="31">
        <v>2</v>
      </c>
      <c r="AB202" s="31">
        <v>3</v>
      </c>
      <c r="AC202" s="31">
        <v>2</v>
      </c>
      <c r="AD202" s="31">
        <v>2</v>
      </c>
      <c r="AE202" s="149">
        <v>9</v>
      </c>
      <c r="AF202" s="125">
        <v>5</v>
      </c>
      <c r="AG202" s="71">
        <v>5</v>
      </c>
      <c r="AH202" s="71">
        <v>5</v>
      </c>
      <c r="AI202" s="71">
        <v>0</v>
      </c>
      <c r="AJ202" s="71">
        <v>2</v>
      </c>
      <c r="AK202" s="212"/>
      <c r="AL202" s="44" t="s">
        <v>91</v>
      </c>
      <c r="AM202" s="71">
        <v>0</v>
      </c>
      <c r="AN202" s="71">
        <v>26</v>
      </c>
      <c r="AO202" s="71">
        <v>0</v>
      </c>
      <c r="AP202" s="71">
        <v>0</v>
      </c>
      <c r="AQ202" s="71">
        <v>0</v>
      </c>
      <c r="AR202" s="71">
        <v>0</v>
      </c>
      <c r="AS202" s="71">
        <v>8</v>
      </c>
      <c r="AT202" s="71">
        <v>4</v>
      </c>
      <c r="AU202" s="71">
        <v>0</v>
      </c>
      <c r="AV202" s="212"/>
      <c r="AW202" s="44" t="s">
        <v>91</v>
      </c>
      <c r="AX202" s="149">
        <v>10</v>
      </c>
      <c r="AY202" s="71">
        <v>5</v>
      </c>
      <c r="AZ202" s="71">
        <v>3</v>
      </c>
      <c r="BA202" s="152">
        <v>3</v>
      </c>
      <c r="BB202" s="32">
        <v>3</v>
      </c>
      <c r="BC202" s="149">
        <v>13</v>
      </c>
      <c r="BD202" s="149">
        <v>8</v>
      </c>
      <c r="BE202" s="212"/>
      <c r="BF202" s="44" t="s">
        <v>91</v>
      </c>
      <c r="BG202" s="71">
        <v>0</v>
      </c>
      <c r="BH202" s="71">
        <v>0</v>
      </c>
      <c r="BI202" s="71">
        <v>0</v>
      </c>
      <c r="BJ202" s="71">
        <v>0</v>
      </c>
      <c r="BK202" s="71">
        <v>0</v>
      </c>
      <c r="BL202" s="71">
        <v>0</v>
      </c>
      <c r="BM202" s="71">
        <v>0</v>
      </c>
      <c r="BN202" s="71">
        <v>0</v>
      </c>
      <c r="BO202" s="71">
        <v>0</v>
      </c>
      <c r="BP202" s="71">
        <v>0</v>
      </c>
      <c r="BQ202" s="71">
        <v>0</v>
      </c>
      <c r="BR202" s="71">
        <v>0</v>
      </c>
      <c r="BS202" s="71">
        <v>0</v>
      </c>
      <c r="BT202" s="71">
        <v>0</v>
      </c>
      <c r="BV202" s="80" t="s">
        <v>15</v>
      </c>
      <c r="BW202" s="80" t="s">
        <v>2467</v>
      </c>
      <c r="BX202" s="78">
        <v>52</v>
      </c>
    </row>
    <row r="203" spans="1:76" ht="13.15" customHeight="1">
      <c r="A203" s="212"/>
      <c r="B203" s="66" t="s">
        <v>73</v>
      </c>
      <c r="C203" s="68">
        <v>611</v>
      </c>
      <c r="D203" s="68">
        <v>333</v>
      </c>
      <c r="E203" s="68">
        <v>470</v>
      </c>
      <c r="F203" s="68">
        <v>252</v>
      </c>
      <c r="G203" s="68">
        <v>412</v>
      </c>
      <c r="H203" s="68">
        <v>216</v>
      </c>
      <c r="I203" s="68">
        <v>305</v>
      </c>
      <c r="J203" s="68">
        <v>161</v>
      </c>
      <c r="K203" s="68">
        <v>1798</v>
      </c>
      <c r="L203" s="68">
        <v>962</v>
      </c>
      <c r="M203" s="212"/>
      <c r="N203" s="66" t="s">
        <v>73</v>
      </c>
      <c r="O203" s="68">
        <v>57</v>
      </c>
      <c r="P203" s="68">
        <v>28</v>
      </c>
      <c r="Q203" s="68">
        <v>30</v>
      </c>
      <c r="R203" s="68">
        <v>16</v>
      </c>
      <c r="S203" s="68">
        <v>21</v>
      </c>
      <c r="T203" s="68">
        <v>11</v>
      </c>
      <c r="U203" s="68">
        <v>29</v>
      </c>
      <c r="V203" s="68">
        <v>14</v>
      </c>
      <c r="W203" s="68">
        <v>137</v>
      </c>
      <c r="X203" s="68">
        <v>69</v>
      </c>
      <c r="Y203" s="212"/>
      <c r="Z203" s="66" t="s">
        <v>73</v>
      </c>
      <c r="AA203" s="68">
        <v>14</v>
      </c>
      <c r="AB203" s="68">
        <v>13</v>
      </c>
      <c r="AC203" s="68">
        <v>12</v>
      </c>
      <c r="AD203" s="68">
        <v>11</v>
      </c>
      <c r="AE203" s="68">
        <v>50</v>
      </c>
      <c r="AF203" s="68">
        <v>36</v>
      </c>
      <c r="AG203" s="68">
        <v>35</v>
      </c>
      <c r="AH203" s="68">
        <v>14</v>
      </c>
      <c r="AI203" s="68">
        <v>1</v>
      </c>
      <c r="AJ203" s="68">
        <v>12</v>
      </c>
      <c r="AK203" s="212"/>
      <c r="AL203" s="66" t="s">
        <v>73</v>
      </c>
      <c r="AM203" s="68">
        <v>10</v>
      </c>
      <c r="AN203" s="68">
        <v>597</v>
      </c>
      <c r="AO203" s="68">
        <v>117</v>
      </c>
      <c r="AP203" s="68">
        <v>48</v>
      </c>
      <c r="AQ203" s="68">
        <v>0</v>
      </c>
      <c r="AR203" s="68">
        <v>8</v>
      </c>
      <c r="AS203" s="68">
        <v>53</v>
      </c>
      <c r="AT203" s="68">
        <v>32</v>
      </c>
      <c r="AU203" s="68">
        <v>25</v>
      </c>
      <c r="AV203" s="212"/>
      <c r="AW203" s="66" t="s">
        <v>73</v>
      </c>
      <c r="AX203" s="68">
        <v>62</v>
      </c>
      <c r="AY203" s="68">
        <v>17</v>
      </c>
      <c r="AZ203" s="68">
        <v>6</v>
      </c>
      <c r="BA203" s="68">
        <v>11</v>
      </c>
      <c r="BB203" s="68">
        <v>9</v>
      </c>
      <c r="BC203" s="68">
        <v>73</v>
      </c>
      <c r="BD203" s="68">
        <v>26</v>
      </c>
      <c r="BE203" s="212"/>
      <c r="BF203" s="66" t="s">
        <v>73</v>
      </c>
      <c r="BG203" s="68">
        <v>25</v>
      </c>
      <c r="BH203" s="68">
        <v>35</v>
      </c>
      <c r="BI203" s="68">
        <v>4</v>
      </c>
      <c r="BJ203" s="68">
        <v>20</v>
      </c>
      <c r="BK203" s="68">
        <v>26</v>
      </c>
      <c r="BL203" s="68">
        <v>18</v>
      </c>
      <c r="BM203" s="68">
        <v>4</v>
      </c>
      <c r="BN203" s="68">
        <v>4</v>
      </c>
      <c r="BO203" s="68">
        <v>12</v>
      </c>
      <c r="BP203" s="68">
        <v>0</v>
      </c>
      <c r="BQ203" s="68">
        <v>0</v>
      </c>
      <c r="BR203" s="68">
        <v>0</v>
      </c>
      <c r="BS203" s="68">
        <v>0</v>
      </c>
      <c r="BT203" s="68">
        <v>0</v>
      </c>
      <c r="BV203" s="80" t="s">
        <v>15</v>
      </c>
      <c r="BW203" s="80" t="s">
        <v>2468</v>
      </c>
      <c r="BX203" s="78">
        <v>1747</v>
      </c>
    </row>
    <row r="204" spans="1:76" ht="13.15" customHeight="1">
      <c r="A204" s="212" t="s">
        <v>16</v>
      </c>
      <c r="B204" s="44" t="s">
        <v>90</v>
      </c>
      <c r="C204" s="71">
        <v>0</v>
      </c>
      <c r="D204" s="71">
        <v>0</v>
      </c>
      <c r="E204" s="71">
        <v>0</v>
      </c>
      <c r="F204" s="71">
        <v>0</v>
      </c>
      <c r="G204" s="71">
        <v>0</v>
      </c>
      <c r="H204" s="71">
        <v>0</v>
      </c>
      <c r="I204" s="71">
        <v>0</v>
      </c>
      <c r="J204" s="71">
        <v>0</v>
      </c>
      <c r="K204" s="149">
        <v>0</v>
      </c>
      <c r="L204" s="149">
        <v>0</v>
      </c>
      <c r="M204" s="212" t="s">
        <v>16</v>
      </c>
      <c r="N204" s="44" t="s">
        <v>90</v>
      </c>
      <c r="O204" s="71">
        <v>0</v>
      </c>
      <c r="P204" s="71">
        <v>0</v>
      </c>
      <c r="Q204" s="71">
        <v>0</v>
      </c>
      <c r="R204" s="71">
        <v>0</v>
      </c>
      <c r="S204" s="71">
        <v>0</v>
      </c>
      <c r="T204" s="71">
        <v>0</v>
      </c>
      <c r="U204" s="71">
        <v>0</v>
      </c>
      <c r="V204" s="71">
        <v>0</v>
      </c>
      <c r="W204" s="149">
        <v>0</v>
      </c>
      <c r="X204" s="149">
        <v>0</v>
      </c>
      <c r="Y204" s="212" t="s">
        <v>16</v>
      </c>
      <c r="Z204" s="44" t="s">
        <v>90</v>
      </c>
      <c r="AA204" s="31">
        <v>0</v>
      </c>
      <c r="AB204" s="31">
        <v>0</v>
      </c>
      <c r="AC204" s="31">
        <v>0</v>
      </c>
      <c r="AD204" s="31">
        <v>0</v>
      </c>
      <c r="AE204" s="149">
        <v>0</v>
      </c>
      <c r="AF204" s="125">
        <v>0</v>
      </c>
      <c r="AG204" s="71">
        <v>0</v>
      </c>
      <c r="AH204" s="71">
        <v>0</v>
      </c>
      <c r="AI204" s="71">
        <v>0</v>
      </c>
      <c r="AJ204" s="71">
        <v>0</v>
      </c>
      <c r="AK204" s="212" t="s">
        <v>16</v>
      </c>
      <c r="AL204" s="44" t="s">
        <v>90</v>
      </c>
      <c r="AM204" s="71">
        <v>0</v>
      </c>
      <c r="AN204" s="71">
        <v>0</v>
      </c>
      <c r="AO204" s="71">
        <v>0</v>
      </c>
      <c r="AP204" s="71">
        <v>0</v>
      </c>
      <c r="AQ204" s="71">
        <v>0</v>
      </c>
      <c r="AR204" s="71">
        <v>0</v>
      </c>
      <c r="AS204" s="71">
        <v>0</v>
      </c>
      <c r="AT204" s="71">
        <v>0</v>
      </c>
      <c r="AU204" s="71">
        <v>0</v>
      </c>
      <c r="AV204" s="212" t="s">
        <v>16</v>
      </c>
      <c r="AW204" s="44" t="s">
        <v>90</v>
      </c>
      <c r="AX204" s="149">
        <v>0</v>
      </c>
      <c r="AY204" s="71">
        <v>0</v>
      </c>
      <c r="AZ204" s="71">
        <v>0</v>
      </c>
      <c r="BA204" s="152">
        <v>0</v>
      </c>
      <c r="BB204" s="32">
        <v>0</v>
      </c>
      <c r="BC204" s="149">
        <v>0</v>
      </c>
      <c r="BD204" s="149">
        <v>0</v>
      </c>
      <c r="BE204" s="212" t="s">
        <v>16</v>
      </c>
      <c r="BF204" s="44" t="s">
        <v>90</v>
      </c>
      <c r="BG204" s="71">
        <v>0</v>
      </c>
      <c r="BH204" s="71">
        <v>0</v>
      </c>
      <c r="BI204" s="71">
        <v>0</v>
      </c>
      <c r="BJ204" s="71">
        <v>0</v>
      </c>
      <c r="BK204" s="71">
        <v>0</v>
      </c>
      <c r="BL204" s="71">
        <v>0</v>
      </c>
      <c r="BM204" s="71">
        <v>0</v>
      </c>
      <c r="BN204" s="71">
        <v>0</v>
      </c>
      <c r="BO204" s="71">
        <v>0</v>
      </c>
      <c r="BP204" s="71">
        <v>0</v>
      </c>
      <c r="BQ204" s="71">
        <v>0</v>
      </c>
      <c r="BR204" s="71">
        <v>0</v>
      </c>
      <c r="BS204" s="71">
        <v>0</v>
      </c>
      <c r="BT204" s="71">
        <v>0</v>
      </c>
      <c r="BV204" s="80" t="s">
        <v>16</v>
      </c>
      <c r="BW204" s="80" t="s">
        <v>2469</v>
      </c>
      <c r="BX204" s="78">
        <v>0</v>
      </c>
    </row>
    <row r="205" spans="1:76" ht="13.15" customHeight="1">
      <c r="A205" s="212"/>
      <c r="B205" s="44" t="s">
        <v>91</v>
      </c>
      <c r="C205" s="71">
        <v>0</v>
      </c>
      <c r="D205" s="71">
        <v>0</v>
      </c>
      <c r="E205" s="71">
        <v>0</v>
      </c>
      <c r="F205" s="71">
        <v>0</v>
      </c>
      <c r="G205" s="71">
        <v>0</v>
      </c>
      <c r="H205" s="71">
        <v>0</v>
      </c>
      <c r="I205" s="71">
        <v>0</v>
      </c>
      <c r="J205" s="71">
        <v>0</v>
      </c>
      <c r="K205" s="149">
        <v>0</v>
      </c>
      <c r="L205" s="149">
        <v>0</v>
      </c>
      <c r="M205" s="212"/>
      <c r="N205" s="44" t="s">
        <v>91</v>
      </c>
      <c r="O205" s="71">
        <v>0</v>
      </c>
      <c r="P205" s="71">
        <v>0</v>
      </c>
      <c r="Q205" s="71">
        <v>0</v>
      </c>
      <c r="R205" s="71">
        <v>0</v>
      </c>
      <c r="S205" s="71">
        <v>0</v>
      </c>
      <c r="T205" s="71">
        <v>0</v>
      </c>
      <c r="U205" s="71">
        <v>0</v>
      </c>
      <c r="V205" s="71">
        <v>0</v>
      </c>
      <c r="W205" s="149">
        <v>0</v>
      </c>
      <c r="X205" s="149">
        <v>0</v>
      </c>
      <c r="Y205" s="212"/>
      <c r="Z205" s="44" t="s">
        <v>91</v>
      </c>
      <c r="AA205" s="31">
        <v>0</v>
      </c>
      <c r="AB205" s="31">
        <v>0</v>
      </c>
      <c r="AC205" s="31">
        <v>0</v>
      </c>
      <c r="AD205" s="31">
        <v>0</v>
      </c>
      <c r="AE205" s="149">
        <v>0</v>
      </c>
      <c r="AF205" s="125">
        <v>0</v>
      </c>
      <c r="AG205" s="71">
        <v>0</v>
      </c>
      <c r="AH205" s="71">
        <v>0</v>
      </c>
      <c r="AI205" s="71">
        <v>0</v>
      </c>
      <c r="AJ205" s="71">
        <v>0</v>
      </c>
      <c r="AK205" s="212"/>
      <c r="AL205" s="44" t="s">
        <v>91</v>
      </c>
      <c r="AM205" s="71">
        <v>0</v>
      </c>
      <c r="AN205" s="71">
        <v>0</v>
      </c>
      <c r="AO205" s="71">
        <v>0</v>
      </c>
      <c r="AP205" s="71">
        <v>0</v>
      </c>
      <c r="AQ205" s="71">
        <v>0</v>
      </c>
      <c r="AR205" s="71">
        <v>0</v>
      </c>
      <c r="AS205" s="71">
        <v>0</v>
      </c>
      <c r="AT205" s="71">
        <v>0</v>
      </c>
      <c r="AU205" s="71">
        <v>0</v>
      </c>
      <c r="AV205" s="212"/>
      <c r="AW205" s="44" t="s">
        <v>91</v>
      </c>
      <c r="AX205" s="149">
        <v>0</v>
      </c>
      <c r="AY205" s="71">
        <v>0</v>
      </c>
      <c r="AZ205" s="71">
        <v>0</v>
      </c>
      <c r="BA205" s="152">
        <v>0</v>
      </c>
      <c r="BB205" s="32">
        <v>0</v>
      </c>
      <c r="BC205" s="149">
        <v>0</v>
      </c>
      <c r="BD205" s="149">
        <v>0</v>
      </c>
      <c r="BE205" s="212"/>
      <c r="BF205" s="44" t="s">
        <v>91</v>
      </c>
      <c r="BG205" s="71">
        <v>0</v>
      </c>
      <c r="BH205" s="71">
        <v>0</v>
      </c>
      <c r="BI205" s="71">
        <v>0</v>
      </c>
      <c r="BJ205" s="71">
        <v>0</v>
      </c>
      <c r="BK205" s="71">
        <v>0</v>
      </c>
      <c r="BL205" s="71">
        <v>0</v>
      </c>
      <c r="BM205" s="71">
        <v>0</v>
      </c>
      <c r="BN205" s="71">
        <v>0</v>
      </c>
      <c r="BO205" s="71">
        <v>0</v>
      </c>
      <c r="BP205" s="71">
        <v>0</v>
      </c>
      <c r="BQ205" s="71">
        <v>0</v>
      </c>
      <c r="BR205" s="71">
        <v>0</v>
      </c>
      <c r="BS205" s="71">
        <v>0</v>
      </c>
      <c r="BT205" s="71">
        <v>0</v>
      </c>
      <c r="BV205" s="80" t="s">
        <v>16</v>
      </c>
      <c r="BW205" s="80" t="s">
        <v>2470</v>
      </c>
      <c r="BX205" s="78">
        <v>0</v>
      </c>
    </row>
    <row r="206" spans="1:76" ht="13.15" customHeight="1">
      <c r="A206" s="212"/>
      <c r="B206" s="66" t="s">
        <v>73</v>
      </c>
      <c r="C206" s="68">
        <v>0</v>
      </c>
      <c r="D206" s="68">
        <v>0</v>
      </c>
      <c r="E206" s="68">
        <v>0</v>
      </c>
      <c r="F206" s="68">
        <v>0</v>
      </c>
      <c r="G206" s="68">
        <v>0</v>
      </c>
      <c r="H206" s="68">
        <v>0</v>
      </c>
      <c r="I206" s="68">
        <v>0</v>
      </c>
      <c r="J206" s="68">
        <v>0</v>
      </c>
      <c r="K206" s="68">
        <v>0</v>
      </c>
      <c r="L206" s="68">
        <v>0</v>
      </c>
      <c r="M206" s="212"/>
      <c r="N206" s="66" t="s">
        <v>73</v>
      </c>
      <c r="O206" s="68">
        <v>0</v>
      </c>
      <c r="P206" s="68">
        <v>0</v>
      </c>
      <c r="Q206" s="68">
        <v>0</v>
      </c>
      <c r="R206" s="68">
        <v>0</v>
      </c>
      <c r="S206" s="68">
        <v>0</v>
      </c>
      <c r="T206" s="68">
        <v>0</v>
      </c>
      <c r="U206" s="68">
        <v>0</v>
      </c>
      <c r="V206" s="68">
        <v>0</v>
      </c>
      <c r="W206" s="68">
        <v>0</v>
      </c>
      <c r="X206" s="68">
        <v>0</v>
      </c>
      <c r="Y206" s="212"/>
      <c r="Z206" s="66" t="s">
        <v>73</v>
      </c>
      <c r="AA206" s="68">
        <v>0</v>
      </c>
      <c r="AB206" s="68">
        <v>0</v>
      </c>
      <c r="AC206" s="68">
        <v>0</v>
      </c>
      <c r="AD206" s="68">
        <v>0</v>
      </c>
      <c r="AE206" s="68">
        <v>0</v>
      </c>
      <c r="AF206" s="68">
        <v>0</v>
      </c>
      <c r="AG206" s="68">
        <v>0</v>
      </c>
      <c r="AH206" s="68">
        <v>0</v>
      </c>
      <c r="AI206" s="68">
        <v>0</v>
      </c>
      <c r="AJ206" s="68">
        <v>0</v>
      </c>
      <c r="AK206" s="212"/>
      <c r="AL206" s="66" t="s">
        <v>73</v>
      </c>
      <c r="AM206" s="68">
        <v>0</v>
      </c>
      <c r="AN206" s="68">
        <v>0</v>
      </c>
      <c r="AO206" s="68">
        <v>0</v>
      </c>
      <c r="AP206" s="68">
        <v>0</v>
      </c>
      <c r="AQ206" s="68">
        <v>0</v>
      </c>
      <c r="AR206" s="68">
        <v>0</v>
      </c>
      <c r="AS206" s="68">
        <v>0</v>
      </c>
      <c r="AT206" s="68">
        <v>0</v>
      </c>
      <c r="AU206" s="68">
        <v>0</v>
      </c>
      <c r="AV206" s="212"/>
      <c r="AW206" s="66" t="s">
        <v>73</v>
      </c>
      <c r="AX206" s="68">
        <v>0</v>
      </c>
      <c r="AY206" s="68">
        <v>0</v>
      </c>
      <c r="AZ206" s="68">
        <v>0</v>
      </c>
      <c r="BA206" s="68">
        <v>0</v>
      </c>
      <c r="BB206" s="68">
        <v>0</v>
      </c>
      <c r="BC206" s="68">
        <v>0</v>
      </c>
      <c r="BD206" s="68">
        <v>0</v>
      </c>
      <c r="BE206" s="212"/>
      <c r="BF206" s="66" t="s">
        <v>73</v>
      </c>
      <c r="BG206" s="68">
        <v>0</v>
      </c>
      <c r="BH206" s="68">
        <v>0</v>
      </c>
      <c r="BI206" s="68">
        <v>0</v>
      </c>
      <c r="BJ206" s="68">
        <v>0</v>
      </c>
      <c r="BK206" s="68">
        <v>0</v>
      </c>
      <c r="BL206" s="68">
        <v>0</v>
      </c>
      <c r="BM206" s="68">
        <v>0</v>
      </c>
      <c r="BN206" s="68">
        <v>0</v>
      </c>
      <c r="BO206" s="68">
        <v>0</v>
      </c>
      <c r="BP206" s="68">
        <v>0</v>
      </c>
      <c r="BQ206" s="68">
        <v>0</v>
      </c>
      <c r="BR206" s="68">
        <v>0</v>
      </c>
      <c r="BS206" s="68">
        <v>0</v>
      </c>
      <c r="BT206" s="68">
        <v>0</v>
      </c>
      <c r="BV206" s="80" t="s">
        <v>16</v>
      </c>
      <c r="BW206" s="80" t="s">
        <v>2471</v>
      </c>
      <c r="BX206" s="78">
        <v>0</v>
      </c>
    </row>
    <row r="207" spans="1:76" ht="13.15" customHeight="1">
      <c r="A207" s="212" t="s">
        <v>8</v>
      </c>
      <c r="B207" s="44" t="s">
        <v>90</v>
      </c>
      <c r="C207" s="71">
        <v>0</v>
      </c>
      <c r="D207" s="71">
        <v>0</v>
      </c>
      <c r="E207" s="71">
        <v>0</v>
      </c>
      <c r="F207" s="71">
        <v>0</v>
      </c>
      <c r="G207" s="71">
        <v>0</v>
      </c>
      <c r="H207" s="71">
        <v>0</v>
      </c>
      <c r="I207" s="71">
        <v>0</v>
      </c>
      <c r="J207" s="71">
        <v>0</v>
      </c>
      <c r="K207" s="149">
        <v>0</v>
      </c>
      <c r="L207" s="149">
        <v>0</v>
      </c>
      <c r="M207" s="212" t="s">
        <v>8</v>
      </c>
      <c r="N207" s="44" t="s">
        <v>90</v>
      </c>
      <c r="O207" s="71">
        <v>0</v>
      </c>
      <c r="P207" s="71">
        <v>0</v>
      </c>
      <c r="Q207" s="71">
        <v>0</v>
      </c>
      <c r="R207" s="71">
        <v>0</v>
      </c>
      <c r="S207" s="71">
        <v>0</v>
      </c>
      <c r="T207" s="71">
        <v>0</v>
      </c>
      <c r="U207" s="71">
        <v>0</v>
      </c>
      <c r="V207" s="71">
        <v>0</v>
      </c>
      <c r="W207" s="149">
        <v>0</v>
      </c>
      <c r="X207" s="149">
        <v>0</v>
      </c>
      <c r="Y207" s="212" t="s">
        <v>8</v>
      </c>
      <c r="Z207" s="44" t="s">
        <v>90</v>
      </c>
      <c r="AA207" s="31">
        <v>0</v>
      </c>
      <c r="AB207" s="31">
        <v>0</v>
      </c>
      <c r="AC207" s="31">
        <v>0</v>
      </c>
      <c r="AD207" s="31">
        <v>0</v>
      </c>
      <c r="AE207" s="149">
        <v>0</v>
      </c>
      <c r="AF207" s="125">
        <v>0</v>
      </c>
      <c r="AG207" s="71">
        <v>0</v>
      </c>
      <c r="AH207" s="71">
        <v>0</v>
      </c>
      <c r="AI207" s="71">
        <v>0</v>
      </c>
      <c r="AJ207" s="71">
        <v>0</v>
      </c>
      <c r="AK207" s="212" t="s">
        <v>8</v>
      </c>
      <c r="AL207" s="44" t="s">
        <v>90</v>
      </c>
      <c r="AM207" s="71">
        <v>0</v>
      </c>
      <c r="AN207" s="71">
        <v>0</v>
      </c>
      <c r="AO207" s="71">
        <v>0</v>
      </c>
      <c r="AP207" s="71">
        <v>0</v>
      </c>
      <c r="AQ207" s="71">
        <v>0</v>
      </c>
      <c r="AR207" s="71">
        <v>0</v>
      </c>
      <c r="AS207" s="71">
        <v>0</v>
      </c>
      <c r="AT207" s="71">
        <v>0</v>
      </c>
      <c r="AU207" s="71">
        <v>0</v>
      </c>
      <c r="AV207" s="212" t="s">
        <v>8</v>
      </c>
      <c r="AW207" s="44" t="s">
        <v>90</v>
      </c>
      <c r="AX207" s="149">
        <v>0</v>
      </c>
      <c r="AY207" s="71">
        <v>0</v>
      </c>
      <c r="AZ207" s="71">
        <v>0</v>
      </c>
      <c r="BA207" s="152">
        <v>0</v>
      </c>
      <c r="BB207" s="32">
        <v>0</v>
      </c>
      <c r="BC207" s="149">
        <v>0</v>
      </c>
      <c r="BD207" s="149">
        <v>0</v>
      </c>
      <c r="BE207" s="212" t="s">
        <v>8</v>
      </c>
      <c r="BF207" s="44" t="s">
        <v>90</v>
      </c>
      <c r="BG207" s="71">
        <v>0</v>
      </c>
      <c r="BH207" s="71">
        <v>0</v>
      </c>
      <c r="BI207" s="71">
        <v>0</v>
      </c>
      <c r="BJ207" s="71">
        <v>0</v>
      </c>
      <c r="BK207" s="71">
        <v>0</v>
      </c>
      <c r="BL207" s="71">
        <v>0</v>
      </c>
      <c r="BM207" s="71">
        <v>0</v>
      </c>
      <c r="BN207" s="71">
        <v>0</v>
      </c>
      <c r="BO207" s="71">
        <v>0</v>
      </c>
      <c r="BP207" s="71">
        <v>0</v>
      </c>
      <c r="BQ207" s="71">
        <v>0</v>
      </c>
      <c r="BR207" s="71">
        <v>0</v>
      </c>
      <c r="BS207" s="71">
        <v>0</v>
      </c>
      <c r="BT207" s="71">
        <v>0</v>
      </c>
      <c r="BV207" s="80" t="s">
        <v>8</v>
      </c>
      <c r="BW207" s="80" t="s">
        <v>2472</v>
      </c>
      <c r="BX207" s="78">
        <v>0</v>
      </c>
    </row>
    <row r="208" spans="1:76" ht="13.15" customHeight="1">
      <c r="A208" s="212"/>
      <c r="B208" s="44" t="s">
        <v>91</v>
      </c>
      <c r="C208" s="71">
        <v>2055</v>
      </c>
      <c r="D208" s="71">
        <v>1081</v>
      </c>
      <c r="E208" s="71">
        <v>1628</v>
      </c>
      <c r="F208" s="71">
        <v>925</v>
      </c>
      <c r="G208" s="71">
        <v>1495</v>
      </c>
      <c r="H208" s="71">
        <v>819</v>
      </c>
      <c r="I208" s="71">
        <v>1528</v>
      </c>
      <c r="J208" s="71">
        <v>847</v>
      </c>
      <c r="K208" s="149">
        <v>6706</v>
      </c>
      <c r="L208" s="149">
        <v>3672</v>
      </c>
      <c r="M208" s="212"/>
      <c r="N208" s="44" t="s">
        <v>91</v>
      </c>
      <c r="O208" s="71">
        <v>150</v>
      </c>
      <c r="P208" s="71">
        <v>71</v>
      </c>
      <c r="Q208" s="71">
        <v>101</v>
      </c>
      <c r="R208" s="71">
        <v>55</v>
      </c>
      <c r="S208" s="71">
        <v>100</v>
      </c>
      <c r="T208" s="71">
        <v>56</v>
      </c>
      <c r="U208" s="71">
        <v>74</v>
      </c>
      <c r="V208" s="71">
        <v>45</v>
      </c>
      <c r="W208" s="149">
        <v>425</v>
      </c>
      <c r="X208" s="149">
        <v>227</v>
      </c>
      <c r="Y208" s="212"/>
      <c r="Z208" s="44" t="s">
        <v>91</v>
      </c>
      <c r="AA208" s="31">
        <v>52</v>
      </c>
      <c r="AB208" s="31">
        <v>46</v>
      </c>
      <c r="AC208" s="31">
        <v>44</v>
      </c>
      <c r="AD208" s="31">
        <v>45</v>
      </c>
      <c r="AE208" s="149">
        <v>187</v>
      </c>
      <c r="AF208" s="125">
        <v>181</v>
      </c>
      <c r="AG208" s="71">
        <v>180</v>
      </c>
      <c r="AH208" s="71">
        <v>163</v>
      </c>
      <c r="AI208" s="71">
        <v>9</v>
      </c>
      <c r="AJ208" s="71">
        <v>38</v>
      </c>
      <c r="AK208" s="212"/>
      <c r="AL208" s="44" t="s">
        <v>91</v>
      </c>
      <c r="AM208" s="71">
        <v>2</v>
      </c>
      <c r="AN208" s="71">
        <v>681</v>
      </c>
      <c r="AO208" s="71">
        <v>830</v>
      </c>
      <c r="AP208" s="71">
        <v>883</v>
      </c>
      <c r="AQ208" s="71">
        <v>84</v>
      </c>
      <c r="AR208" s="71">
        <v>67</v>
      </c>
      <c r="AS208" s="71">
        <v>194</v>
      </c>
      <c r="AT208" s="71">
        <v>169</v>
      </c>
      <c r="AU208" s="71">
        <v>174</v>
      </c>
      <c r="AV208" s="212"/>
      <c r="AW208" s="44" t="s">
        <v>91</v>
      </c>
      <c r="AX208" s="149">
        <v>347</v>
      </c>
      <c r="AY208" s="71">
        <v>120</v>
      </c>
      <c r="AZ208" s="71">
        <v>42</v>
      </c>
      <c r="BA208" s="152">
        <v>109</v>
      </c>
      <c r="BB208" s="32">
        <v>57</v>
      </c>
      <c r="BC208" s="149">
        <v>456</v>
      </c>
      <c r="BD208" s="149">
        <v>177</v>
      </c>
      <c r="BE208" s="212"/>
      <c r="BF208" s="44" t="s">
        <v>91</v>
      </c>
      <c r="BG208" s="71">
        <v>43</v>
      </c>
      <c r="BH208" s="71">
        <v>100</v>
      </c>
      <c r="BI208" s="71">
        <v>37</v>
      </c>
      <c r="BJ208" s="71">
        <v>54</v>
      </c>
      <c r="BK208" s="71">
        <v>57</v>
      </c>
      <c r="BL208" s="71">
        <v>83</v>
      </c>
      <c r="BM208" s="71">
        <v>47</v>
      </c>
      <c r="BN208" s="71">
        <v>41</v>
      </c>
      <c r="BO208" s="71">
        <v>52</v>
      </c>
      <c r="BP208" s="71">
        <v>20</v>
      </c>
      <c r="BQ208" s="71">
        <v>22</v>
      </c>
      <c r="BR208" s="71">
        <v>25</v>
      </c>
      <c r="BS208" s="71">
        <v>24</v>
      </c>
      <c r="BT208" s="71">
        <v>67</v>
      </c>
      <c r="BV208" s="80" t="s">
        <v>8</v>
      </c>
      <c r="BW208" s="80" t="s">
        <v>2473</v>
      </c>
      <c r="BX208" s="78">
        <v>7806</v>
      </c>
    </row>
    <row r="209" spans="1:76" ht="13.15" customHeight="1">
      <c r="A209" s="212"/>
      <c r="B209" s="66" t="s">
        <v>73</v>
      </c>
      <c r="C209" s="68">
        <v>2055</v>
      </c>
      <c r="D209" s="68">
        <v>1081</v>
      </c>
      <c r="E209" s="68">
        <v>1628</v>
      </c>
      <c r="F209" s="68">
        <v>925</v>
      </c>
      <c r="G209" s="68">
        <v>1495</v>
      </c>
      <c r="H209" s="68">
        <v>819</v>
      </c>
      <c r="I209" s="68">
        <v>1528</v>
      </c>
      <c r="J209" s="68">
        <v>847</v>
      </c>
      <c r="K209" s="68">
        <v>6706</v>
      </c>
      <c r="L209" s="68">
        <v>3672</v>
      </c>
      <c r="M209" s="212"/>
      <c r="N209" s="66" t="s">
        <v>73</v>
      </c>
      <c r="O209" s="68">
        <v>150</v>
      </c>
      <c r="P209" s="68">
        <v>71</v>
      </c>
      <c r="Q209" s="68">
        <v>101</v>
      </c>
      <c r="R209" s="68">
        <v>55</v>
      </c>
      <c r="S209" s="68">
        <v>100</v>
      </c>
      <c r="T209" s="68">
        <v>56</v>
      </c>
      <c r="U209" s="68">
        <v>74</v>
      </c>
      <c r="V209" s="68">
        <v>45</v>
      </c>
      <c r="W209" s="68">
        <v>425</v>
      </c>
      <c r="X209" s="68">
        <v>227</v>
      </c>
      <c r="Y209" s="212"/>
      <c r="Z209" s="66" t="s">
        <v>73</v>
      </c>
      <c r="AA209" s="68">
        <v>52</v>
      </c>
      <c r="AB209" s="68">
        <v>46</v>
      </c>
      <c r="AC209" s="68">
        <v>44</v>
      </c>
      <c r="AD209" s="68">
        <v>45</v>
      </c>
      <c r="AE209" s="68">
        <v>187</v>
      </c>
      <c r="AF209" s="68">
        <v>181</v>
      </c>
      <c r="AG209" s="68">
        <v>180</v>
      </c>
      <c r="AH209" s="68">
        <v>163</v>
      </c>
      <c r="AI209" s="68">
        <v>9</v>
      </c>
      <c r="AJ209" s="68">
        <v>38</v>
      </c>
      <c r="AK209" s="212"/>
      <c r="AL209" s="66" t="s">
        <v>73</v>
      </c>
      <c r="AM209" s="68">
        <v>2</v>
      </c>
      <c r="AN209" s="68">
        <v>681</v>
      </c>
      <c r="AO209" s="68">
        <v>830</v>
      </c>
      <c r="AP209" s="68">
        <v>883</v>
      </c>
      <c r="AQ209" s="68">
        <v>84</v>
      </c>
      <c r="AR209" s="68">
        <v>67</v>
      </c>
      <c r="AS209" s="68">
        <v>194</v>
      </c>
      <c r="AT209" s="68">
        <v>169</v>
      </c>
      <c r="AU209" s="68">
        <v>174</v>
      </c>
      <c r="AV209" s="212"/>
      <c r="AW209" s="66" t="s">
        <v>73</v>
      </c>
      <c r="AX209" s="68">
        <v>347</v>
      </c>
      <c r="AY209" s="68">
        <v>120</v>
      </c>
      <c r="AZ209" s="68">
        <v>42</v>
      </c>
      <c r="BA209" s="68">
        <v>109</v>
      </c>
      <c r="BB209" s="68">
        <v>57</v>
      </c>
      <c r="BC209" s="68">
        <v>456</v>
      </c>
      <c r="BD209" s="68">
        <v>177</v>
      </c>
      <c r="BE209" s="212"/>
      <c r="BF209" s="66" t="s">
        <v>73</v>
      </c>
      <c r="BG209" s="68">
        <v>43</v>
      </c>
      <c r="BH209" s="68">
        <v>100</v>
      </c>
      <c r="BI209" s="68">
        <v>37</v>
      </c>
      <c r="BJ209" s="68">
        <v>54</v>
      </c>
      <c r="BK209" s="68">
        <v>57</v>
      </c>
      <c r="BL209" s="68">
        <v>83</v>
      </c>
      <c r="BM209" s="68">
        <v>47</v>
      </c>
      <c r="BN209" s="68">
        <v>41</v>
      </c>
      <c r="BO209" s="68">
        <v>52</v>
      </c>
      <c r="BP209" s="68">
        <v>20</v>
      </c>
      <c r="BQ209" s="68">
        <v>22</v>
      </c>
      <c r="BR209" s="68">
        <v>25</v>
      </c>
      <c r="BS209" s="68">
        <v>24</v>
      </c>
      <c r="BT209" s="68">
        <v>67</v>
      </c>
      <c r="BV209" s="80" t="s">
        <v>8</v>
      </c>
      <c r="BW209" s="80" t="s">
        <v>2474</v>
      </c>
      <c r="BX209" s="78">
        <v>7806</v>
      </c>
    </row>
    <row r="210" spans="1:76" ht="13.15" customHeight="1">
      <c r="A210" s="212" t="s">
        <v>9</v>
      </c>
      <c r="B210" s="44" t="s">
        <v>90</v>
      </c>
      <c r="C210" s="71">
        <v>1280</v>
      </c>
      <c r="D210" s="71">
        <v>721</v>
      </c>
      <c r="E210" s="71">
        <v>1009</v>
      </c>
      <c r="F210" s="71">
        <v>541</v>
      </c>
      <c r="G210" s="71">
        <v>869</v>
      </c>
      <c r="H210" s="71">
        <v>490</v>
      </c>
      <c r="I210" s="71">
        <v>851</v>
      </c>
      <c r="J210" s="71">
        <v>440</v>
      </c>
      <c r="K210" s="149">
        <v>4009</v>
      </c>
      <c r="L210" s="149">
        <v>2192</v>
      </c>
      <c r="M210" s="212" t="s">
        <v>9</v>
      </c>
      <c r="N210" s="44" t="s">
        <v>90</v>
      </c>
      <c r="O210" s="71">
        <v>76</v>
      </c>
      <c r="P210" s="71">
        <v>43</v>
      </c>
      <c r="Q210" s="71">
        <v>38</v>
      </c>
      <c r="R210" s="71">
        <v>25</v>
      </c>
      <c r="S210" s="71">
        <v>49</v>
      </c>
      <c r="T210" s="71">
        <v>36</v>
      </c>
      <c r="U210" s="71">
        <v>17</v>
      </c>
      <c r="V210" s="71">
        <v>8</v>
      </c>
      <c r="W210" s="149">
        <v>180</v>
      </c>
      <c r="X210" s="149">
        <v>112</v>
      </c>
      <c r="Y210" s="212" t="s">
        <v>9</v>
      </c>
      <c r="Z210" s="44" t="s">
        <v>90</v>
      </c>
      <c r="AA210" s="31">
        <v>31</v>
      </c>
      <c r="AB210" s="31">
        <v>28</v>
      </c>
      <c r="AC210" s="31">
        <v>27</v>
      </c>
      <c r="AD210" s="31">
        <v>29</v>
      </c>
      <c r="AE210" s="149">
        <v>115</v>
      </c>
      <c r="AF210" s="125">
        <v>114</v>
      </c>
      <c r="AG210" s="71">
        <v>109</v>
      </c>
      <c r="AH210" s="71">
        <v>49</v>
      </c>
      <c r="AI210" s="71">
        <v>0</v>
      </c>
      <c r="AJ210" s="71">
        <v>23</v>
      </c>
      <c r="AK210" s="212" t="s">
        <v>9</v>
      </c>
      <c r="AL210" s="44" t="s">
        <v>90</v>
      </c>
      <c r="AM210" s="71">
        <v>252</v>
      </c>
      <c r="AN210" s="71">
        <v>911</v>
      </c>
      <c r="AO210" s="71">
        <v>421</v>
      </c>
      <c r="AP210" s="71">
        <v>114</v>
      </c>
      <c r="AQ210" s="71">
        <v>23</v>
      </c>
      <c r="AR210" s="71">
        <v>51</v>
      </c>
      <c r="AS210" s="71">
        <v>110</v>
      </c>
      <c r="AT210" s="71">
        <v>137</v>
      </c>
      <c r="AU210" s="71">
        <v>107</v>
      </c>
      <c r="AV210" s="212" t="s">
        <v>9</v>
      </c>
      <c r="AW210" s="44" t="s">
        <v>90</v>
      </c>
      <c r="AX210" s="149">
        <v>199</v>
      </c>
      <c r="AY210" s="71">
        <v>41</v>
      </c>
      <c r="AZ210" s="71">
        <v>19</v>
      </c>
      <c r="BA210" s="152">
        <v>26</v>
      </c>
      <c r="BB210" s="32">
        <v>14</v>
      </c>
      <c r="BC210" s="149">
        <v>225</v>
      </c>
      <c r="BD210" s="149">
        <v>55</v>
      </c>
      <c r="BE210" s="212" t="s">
        <v>9</v>
      </c>
      <c r="BF210" s="44" t="s">
        <v>90</v>
      </c>
      <c r="BG210" s="71">
        <v>21</v>
      </c>
      <c r="BH210" s="71">
        <v>1202</v>
      </c>
      <c r="BI210" s="71">
        <v>397</v>
      </c>
      <c r="BJ210" s="71">
        <v>1300</v>
      </c>
      <c r="BK210" s="71">
        <v>1253</v>
      </c>
      <c r="BL210" s="71">
        <v>1060</v>
      </c>
      <c r="BM210" s="71">
        <v>1206</v>
      </c>
      <c r="BN210" s="71">
        <v>1207</v>
      </c>
      <c r="BO210" s="71">
        <v>1215</v>
      </c>
      <c r="BP210" s="71">
        <v>7</v>
      </c>
      <c r="BQ210" s="71">
        <v>1</v>
      </c>
      <c r="BR210" s="71">
        <v>12</v>
      </c>
      <c r="BS210" s="71">
        <v>1058</v>
      </c>
      <c r="BT210" s="71">
        <v>18</v>
      </c>
      <c r="BV210" s="80" t="s">
        <v>9</v>
      </c>
      <c r="BW210" s="80" t="s">
        <v>2475</v>
      </c>
      <c r="BX210" s="78">
        <v>3908</v>
      </c>
    </row>
    <row r="211" spans="1:76" ht="13.15" customHeight="1">
      <c r="A211" s="212"/>
      <c r="B211" s="44" t="s">
        <v>91</v>
      </c>
      <c r="C211" s="71">
        <v>0</v>
      </c>
      <c r="D211" s="71">
        <v>0</v>
      </c>
      <c r="E211" s="71">
        <v>0</v>
      </c>
      <c r="F211" s="71">
        <v>0</v>
      </c>
      <c r="G211" s="71">
        <v>0</v>
      </c>
      <c r="H211" s="71">
        <v>0</v>
      </c>
      <c r="I211" s="71">
        <v>0</v>
      </c>
      <c r="J211" s="71">
        <v>0</v>
      </c>
      <c r="K211" s="149">
        <v>0</v>
      </c>
      <c r="L211" s="149">
        <v>0</v>
      </c>
      <c r="M211" s="212"/>
      <c r="N211" s="44" t="s">
        <v>91</v>
      </c>
      <c r="O211" s="71">
        <v>0</v>
      </c>
      <c r="P211" s="71">
        <v>0</v>
      </c>
      <c r="Q211" s="71">
        <v>0</v>
      </c>
      <c r="R211" s="71">
        <v>0</v>
      </c>
      <c r="S211" s="71">
        <v>0</v>
      </c>
      <c r="T211" s="71">
        <v>0</v>
      </c>
      <c r="U211" s="71">
        <v>0</v>
      </c>
      <c r="V211" s="71">
        <v>0</v>
      </c>
      <c r="W211" s="149">
        <v>0</v>
      </c>
      <c r="X211" s="149">
        <v>0</v>
      </c>
      <c r="Y211" s="212"/>
      <c r="Z211" s="44" t="s">
        <v>91</v>
      </c>
      <c r="AA211" s="31">
        <v>0</v>
      </c>
      <c r="AB211" s="31">
        <v>0</v>
      </c>
      <c r="AC211" s="31">
        <v>0</v>
      </c>
      <c r="AD211" s="31">
        <v>0</v>
      </c>
      <c r="AE211" s="149">
        <v>0</v>
      </c>
      <c r="AF211" s="125">
        <v>0</v>
      </c>
      <c r="AG211" s="71">
        <v>0</v>
      </c>
      <c r="AH211" s="71">
        <v>0</v>
      </c>
      <c r="AI211" s="71">
        <v>0</v>
      </c>
      <c r="AJ211" s="71">
        <v>0</v>
      </c>
      <c r="AK211" s="212"/>
      <c r="AL211" s="44" t="s">
        <v>91</v>
      </c>
      <c r="AM211" s="71">
        <v>0</v>
      </c>
      <c r="AN211" s="71">
        <v>0</v>
      </c>
      <c r="AO211" s="71">
        <v>0</v>
      </c>
      <c r="AP211" s="71">
        <v>0</v>
      </c>
      <c r="AQ211" s="71">
        <v>0</v>
      </c>
      <c r="AR211" s="71">
        <v>0</v>
      </c>
      <c r="AS211" s="71">
        <v>0</v>
      </c>
      <c r="AT211" s="71">
        <v>0</v>
      </c>
      <c r="AU211" s="71">
        <v>0</v>
      </c>
      <c r="AV211" s="212"/>
      <c r="AW211" s="44" t="s">
        <v>91</v>
      </c>
      <c r="AX211" s="149">
        <v>0</v>
      </c>
      <c r="AY211" s="71">
        <v>0</v>
      </c>
      <c r="AZ211" s="71">
        <v>0</v>
      </c>
      <c r="BA211" s="152">
        <v>0</v>
      </c>
      <c r="BB211" s="32">
        <v>0</v>
      </c>
      <c r="BC211" s="149">
        <v>0</v>
      </c>
      <c r="BD211" s="149">
        <v>0</v>
      </c>
      <c r="BE211" s="212"/>
      <c r="BF211" s="44" t="s">
        <v>91</v>
      </c>
      <c r="BG211" s="71">
        <v>0</v>
      </c>
      <c r="BH211" s="71">
        <v>0</v>
      </c>
      <c r="BI211" s="71">
        <v>0</v>
      </c>
      <c r="BJ211" s="71">
        <v>0</v>
      </c>
      <c r="BK211" s="71">
        <v>0</v>
      </c>
      <c r="BL211" s="71">
        <v>0</v>
      </c>
      <c r="BM211" s="71">
        <v>0</v>
      </c>
      <c r="BN211" s="71">
        <v>0</v>
      </c>
      <c r="BO211" s="71">
        <v>0</v>
      </c>
      <c r="BP211" s="71">
        <v>0</v>
      </c>
      <c r="BQ211" s="71">
        <v>0</v>
      </c>
      <c r="BR211" s="71">
        <v>0</v>
      </c>
      <c r="BS211" s="71">
        <v>0</v>
      </c>
      <c r="BT211" s="71">
        <v>0</v>
      </c>
      <c r="BV211" s="80" t="s">
        <v>9</v>
      </c>
      <c r="BW211" s="80" t="s">
        <v>2476</v>
      </c>
      <c r="BX211" s="78">
        <v>0</v>
      </c>
    </row>
    <row r="212" spans="1:76" ht="13.15" customHeight="1">
      <c r="A212" s="212"/>
      <c r="B212" s="66" t="s">
        <v>73</v>
      </c>
      <c r="C212" s="68">
        <v>1280</v>
      </c>
      <c r="D212" s="68">
        <v>721</v>
      </c>
      <c r="E212" s="68">
        <v>1009</v>
      </c>
      <c r="F212" s="68">
        <v>541</v>
      </c>
      <c r="G212" s="68">
        <v>869</v>
      </c>
      <c r="H212" s="68">
        <v>490</v>
      </c>
      <c r="I212" s="68">
        <v>851</v>
      </c>
      <c r="J212" s="68">
        <v>440</v>
      </c>
      <c r="K212" s="68">
        <v>4009</v>
      </c>
      <c r="L212" s="68">
        <v>2192</v>
      </c>
      <c r="M212" s="212"/>
      <c r="N212" s="66" t="s">
        <v>73</v>
      </c>
      <c r="O212" s="68">
        <v>76</v>
      </c>
      <c r="P212" s="68">
        <v>43</v>
      </c>
      <c r="Q212" s="68">
        <v>38</v>
      </c>
      <c r="R212" s="68">
        <v>25</v>
      </c>
      <c r="S212" s="68">
        <v>49</v>
      </c>
      <c r="T212" s="68">
        <v>36</v>
      </c>
      <c r="U212" s="68">
        <v>17</v>
      </c>
      <c r="V212" s="68">
        <v>8</v>
      </c>
      <c r="W212" s="68">
        <v>180</v>
      </c>
      <c r="X212" s="68">
        <v>112</v>
      </c>
      <c r="Y212" s="212"/>
      <c r="Z212" s="66" t="s">
        <v>73</v>
      </c>
      <c r="AA212" s="68">
        <v>31</v>
      </c>
      <c r="AB212" s="68">
        <v>28</v>
      </c>
      <c r="AC212" s="68">
        <v>27</v>
      </c>
      <c r="AD212" s="68">
        <v>29</v>
      </c>
      <c r="AE212" s="68">
        <v>115</v>
      </c>
      <c r="AF212" s="68">
        <v>114</v>
      </c>
      <c r="AG212" s="68">
        <v>109</v>
      </c>
      <c r="AH212" s="68">
        <v>49</v>
      </c>
      <c r="AI212" s="68">
        <v>0</v>
      </c>
      <c r="AJ212" s="68">
        <v>23</v>
      </c>
      <c r="AK212" s="212"/>
      <c r="AL212" s="66" t="s">
        <v>73</v>
      </c>
      <c r="AM212" s="68">
        <v>252</v>
      </c>
      <c r="AN212" s="68">
        <v>911</v>
      </c>
      <c r="AO212" s="68">
        <v>421</v>
      </c>
      <c r="AP212" s="68">
        <v>114</v>
      </c>
      <c r="AQ212" s="68">
        <v>23</v>
      </c>
      <c r="AR212" s="68">
        <v>51</v>
      </c>
      <c r="AS212" s="68">
        <v>110</v>
      </c>
      <c r="AT212" s="68">
        <v>137</v>
      </c>
      <c r="AU212" s="68">
        <v>107</v>
      </c>
      <c r="AV212" s="212"/>
      <c r="AW212" s="66" t="s">
        <v>73</v>
      </c>
      <c r="AX212" s="68">
        <v>199</v>
      </c>
      <c r="AY212" s="68">
        <v>41</v>
      </c>
      <c r="AZ212" s="68">
        <v>19</v>
      </c>
      <c r="BA212" s="68">
        <v>26</v>
      </c>
      <c r="BB212" s="68">
        <v>14</v>
      </c>
      <c r="BC212" s="68">
        <v>225</v>
      </c>
      <c r="BD212" s="68">
        <v>55</v>
      </c>
      <c r="BE212" s="212"/>
      <c r="BF212" s="66" t="s">
        <v>73</v>
      </c>
      <c r="BG212" s="68">
        <v>21</v>
      </c>
      <c r="BH212" s="68">
        <v>1202</v>
      </c>
      <c r="BI212" s="68">
        <v>397</v>
      </c>
      <c r="BJ212" s="68">
        <v>1300</v>
      </c>
      <c r="BK212" s="68">
        <v>1253</v>
      </c>
      <c r="BL212" s="68">
        <v>1060</v>
      </c>
      <c r="BM212" s="68">
        <v>1206</v>
      </c>
      <c r="BN212" s="68">
        <v>1207</v>
      </c>
      <c r="BO212" s="68">
        <v>1215</v>
      </c>
      <c r="BP212" s="68">
        <v>7</v>
      </c>
      <c r="BQ212" s="68">
        <v>1</v>
      </c>
      <c r="BR212" s="68">
        <v>12</v>
      </c>
      <c r="BS212" s="68">
        <v>1058</v>
      </c>
      <c r="BT212" s="68">
        <v>18</v>
      </c>
      <c r="BV212" s="80" t="s">
        <v>9</v>
      </c>
      <c r="BW212" s="80" t="s">
        <v>2477</v>
      </c>
      <c r="BX212" s="78">
        <v>3908</v>
      </c>
    </row>
    <row r="213" spans="1:76" ht="12.6" customHeight="1">
      <c r="A213" s="45" t="s">
        <v>100</v>
      </c>
      <c r="B213" s="44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45" t="s">
        <v>100</v>
      </c>
      <c r="N213" s="44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45" t="s">
        <v>100</v>
      </c>
      <c r="Z213" s="44"/>
      <c r="AA213" s="151"/>
      <c r="AB213" s="151"/>
      <c r="AC213" s="151"/>
      <c r="AD213" s="151"/>
      <c r="AE213" s="151"/>
      <c r="AF213" s="151"/>
      <c r="AG213" s="151"/>
      <c r="AH213" s="151"/>
      <c r="AI213" s="151"/>
      <c r="AJ213" s="149"/>
      <c r="AK213" s="45" t="s">
        <v>100</v>
      </c>
      <c r="AL213" s="44"/>
      <c r="AM213" s="151"/>
      <c r="AN213" s="151"/>
      <c r="AO213" s="151"/>
      <c r="AP213" s="151"/>
      <c r="AQ213" s="151"/>
      <c r="AR213" s="151"/>
      <c r="AS213" s="151"/>
      <c r="AT213" s="151"/>
      <c r="AU213" s="151"/>
      <c r="AV213" s="45" t="s">
        <v>100</v>
      </c>
      <c r="AW213" s="44"/>
      <c r="AX213" s="149"/>
      <c r="AY213" s="151"/>
      <c r="AZ213" s="151"/>
      <c r="BA213" s="151"/>
      <c r="BB213" s="151"/>
      <c r="BC213" s="149"/>
      <c r="BD213" s="149"/>
      <c r="BE213" s="45" t="s">
        <v>100</v>
      </c>
      <c r="BF213" s="44"/>
      <c r="BG213" s="151"/>
      <c r="BH213" s="151"/>
      <c r="BI213" s="151"/>
      <c r="BJ213" s="151"/>
      <c r="BK213" s="151"/>
      <c r="BL213" s="151"/>
      <c r="BM213" s="151"/>
      <c r="BN213" s="151"/>
      <c r="BO213" s="151"/>
      <c r="BP213" s="151"/>
      <c r="BQ213" s="151"/>
      <c r="BR213" s="151"/>
      <c r="BS213" s="151"/>
      <c r="BT213" s="151"/>
      <c r="BV213" s="80" t="str">
        <f>IF(A213="",BV212,A213)</f>
        <v>ATSIMO-ATSINANANA</v>
      </c>
      <c r="BW213" s="80" t="str">
        <f>BV213&amp;B213</f>
        <v>ATSIMO-ATSINANANA</v>
      </c>
      <c r="BX213" s="78">
        <f>(AM213+2*AN213+3*AO213+4*AP213+5*AQ213)</f>
        <v>0</v>
      </c>
    </row>
    <row r="214" spans="1:76" ht="13.15" customHeight="1">
      <c r="A214" s="212" t="s">
        <v>18</v>
      </c>
      <c r="B214" s="44" t="s">
        <v>90</v>
      </c>
      <c r="C214" s="71">
        <v>27</v>
      </c>
      <c r="D214" s="71">
        <v>9</v>
      </c>
      <c r="E214" s="71">
        <v>0</v>
      </c>
      <c r="F214" s="71">
        <v>0</v>
      </c>
      <c r="G214" s="71">
        <v>0</v>
      </c>
      <c r="H214" s="71">
        <v>0</v>
      </c>
      <c r="I214" s="71">
        <v>0</v>
      </c>
      <c r="J214" s="71">
        <v>0</v>
      </c>
      <c r="K214" s="149">
        <v>27</v>
      </c>
      <c r="L214" s="149">
        <v>9</v>
      </c>
      <c r="M214" s="212" t="s">
        <v>18</v>
      </c>
      <c r="N214" s="44" t="s">
        <v>90</v>
      </c>
      <c r="O214" s="71">
        <v>0</v>
      </c>
      <c r="P214" s="71">
        <v>0</v>
      </c>
      <c r="Q214" s="71">
        <v>0</v>
      </c>
      <c r="R214" s="71">
        <v>0</v>
      </c>
      <c r="S214" s="71">
        <v>0</v>
      </c>
      <c r="T214" s="71">
        <v>0</v>
      </c>
      <c r="U214" s="71">
        <v>0</v>
      </c>
      <c r="V214" s="71">
        <v>0</v>
      </c>
      <c r="W214" s="149">
        <v>0</v>
      </c>
      <c r="X214" s="149">
        <v>0</v>
      </c>
      <c r="Y214" s="212" t="s">
        <v>18</v>
      </c>
      <c r="Z214" s="44" t="s">
        <v>90</v>
      </c>
      <c r="AA214" s="31">
        <v>1</v>
      </c>
      <c r="AB214" s="31">
        <v>0</v>
      </c>
      <c r="AC214" s="31">
        <v>0</v>
      </c>
      <c r="AD214" s="31">
        <v>0</v>
      </c>
      <c r="AE214" s="149">
        <v>1</v>
      </c>
      <c r="AF214" s="125">
        <v>1</v>
      </c>
      <c r="AG214" s="71">
        <v>1</v>
      </c>
      <c r="AH214" s="71">
        <v>1</v>
      </c>
      <c r="AI214" s="71">
        <v>0</v>
      </c>
      <c r="AJ214" s="71">
        <v>1</v>
      </c>
      <c r="AK214" s="212" t="s">
        <v>18</v>
      </c>
      <c r="AL214" s="44" t="s">
        <v>90</v>
      </c>
      <c r="AM214" s="71">
        <v>0</v>
      </c>
      <c r="AN214" s="71">
        <v>14</v>
      </c>
      <c r="AO214" s="71">
        <v>0</v>
      </c>
      <c r="AP214" s="71">
        <v>0</v>
      </c>
      <c r="AQ214" s="71">
        <v>0</v>
      </c>
      <c r="AR214" s="71">
        <v>0</v>
      </c>
      <c r="AS214" s="71">
        <v>1</v>
      </c>
      <c r="AT214" s="71">
        <v>1</v>
      </c>
      <c r="AU214" s="71">
        <v>1</v>
      </c>
      <c r="AV214" s="212" t="s">
        <v>18</v>
      </c>
      <c r="AW214" s="44" t="s">
        <v>90</v>
      </c>
      <c r="AX214" s="149">
        <v>2</v>
      </c>
      <c r="AY214" s="71">
        <v>2</v>
      </c>
      <c r="AZ214" s="71">
        <v>2</v>
      </c>
      <c r="BA214" s="152">
        <v>0</v>
      </c>
      <c r="BB214" s="32">
        <v>0</v>
      </c>
      <c r="BC214" s="149">
        <v>2</v>
      </c>
      <c r="BD214" s="149">
        <v>2</v>
      </c>
      <c r="BE214" s="212" t="s">
        <v>18</v>
      </c>
      <c r="BF214" s="44" t="s">
        <v>90</v>
      </c>
      <c r="BG214" s="71">
        <v>0</v>
      </c>
      <c r="BH214" s="71">
        <v>0</v>
      </c>
      <c r="BI214" s="71">
        <v>0</v>
      </c>
      <c r="BJ214" s="71">
        <v>0</v>
      </c>
      <c r="BK214" s="71">
        <v>0</v>
      </c>
      <c r="BL214" s="71">
        <v>0</v>
      </c>
      <c r="BM214" s="71">
        <v>0</v>
      </c>
      <c r="BN214" s="71">
        <v>0</v>
      </c>
      <c r="BO214" s="71">
        <v>0</v>
      </c>
      <c r="BP214" s="71">
        <v>0</v>
      </c>
      <c r="BQ214" s="71">
        <v>0</v>
      </c>
      <c r="BR214" s="71">
        <v>0</v>
      </c>
      <c r="BS214" s="71">
        <v>0</v>
      </c>
      <c r="BT214" s="71">
        <v>0</v>
      </c>
      <c r="BV214" s="80" t="s">
        <v>18</v>
      </c>
      <c r="BW214" s="80" t="s">
        <v>2481</v>
      </c>
      <c r="BX214" s="78">
        <v>28</v>
      </c>
    </row>
    <row r="215" spans="1:76" ht="13.15" customHeight="1">
      <c r="A215" s="212"/>
      <c r="B215" s="44" t="s">
        <v>91</v>
      </c>
      <c r="C215" s="71">
        <v>0</v>
      </c>
      <c r="D215" s="71">
        <v>0</v>
      </c>
      <c r="E215" s="71">
        <v>0</v>
      </c>
      <c r="F215" s="71">
        <v>0</v>
      </c>
      <c r="G215" s="71">
        <v>0</v>
      </c>
      <c r="H215" s="71">
        <v>0</v>
      </c>
      <c r="I215" s="71">
        <v>0</v>
      </c>
      <c r="J215" s="71">
        <v>0</v>
      </c>
      <c r="K215" s="149">
        <v>0</v>
      </c>
      <c r="L215" s="149">
        <v>0</v>
      </c>
      <c r="M215" s="212"/>
      <c r="N215" s="44" t="s">
        <v>91</v>
      </c>
      <c r="O215" s="71">
        <v>0</v>
      </c>
      <c r="P215" s="71">
        <v>0</v>
      </c>
      <c r="Q215" s="71">
        <v>0</v>
      </c>
      <c r="R215" s="71">
        <v>0</v>
      </c>
      <c r="S215" s="71">
        <v>0</v>
      </c>
      <c r="T215" s="71">
        <v>0</v>
      </c>
      <c r="U215" s="71">
        <v>0</v>
      </c>
      <c r="V215" s="71">
        <v>0</v>
      </c>
      <c r="W215" s="149">
        <v>0</v>
      </c>
      <c r="X215" s="149">
        <v>0</v>
      </c>
      <c r="Y215" s="212"/>
      <c r="Z215" s="44" t="s">
        <v>91</v>
      </c>
      <c r="AA215" s="31">
        <v>0</v>
      </c>
      <c r="AB215" s="31">
        <v>0</v>
      </c>
      <c r="AC215" s="31">
        <v>0</v>
      </c>
      <c r="AD215" s="31">
        <v>0</v>
      </c>
      <c r="AE215" s="149">
        <v>0</v>
      </c>
      <c r="AF215" s="125">
        <v>0</v>
      </c>
      <c r="AG215" s="71">
        <v>0</v>
      </c>
      <c r="AH215" s="71">
        <v>0</v>
      </c>
      <c r="AI215" s="71">
        <v>0</v>
      </c>
      <c r="AJ215" s="71">
        <v>0</v>
      </c>
      <c r="AK215" s="212"/>
      <c r="AL215" s="44" t="s">
        <v>91</v>
      </c>
      <c r="AM215" s="71">
        <v>0</v>
      </c>
      <c r="AN215" s="71">
        <v>0</v>
      </c>
      <c r="AO215" s="71">
        <v>0</v>
      </c>
      <c r="AP215" s="71">
        <v>0</v>
      </c>
      <c r="AQ215" s="71">
        <v>0</v>
      </c>
      <c r="AR215" s="71">
        <v>0</v>
      </c>
      <c r="AS215" s="71">
        <v>0</v>
      </c>
      <c r="AT215" s="71">
        <v>0</v>
      </c>
      <c r="AU215" s="71">
        <v>0</v>
      </c>
      <c r="AV215" s="212"/>
      <c r="AW215" s="44" t="s">
        <v>91</v>
      </c>
      <c r="AX215" s="149">
        <v>0</v>
      </c>
      <c r="AY215" s="71">
        <v>0</v>
      </c>
      <c r="AZ215" s="71">
        <v>0</v>
      </c>
      <c r="BA215" s="152">
        <v>0</v>
      </c>
      <c r="BB215" s="32">
        <v>0</v>
      </c>
      <c r="BC215" s="149">
        <v>0</v>
      </c>
      <c r="BD215" s="149">
        <v>0</v>
      </c>
      <c r="BE215" s="212"/>
      <c r="BF215" s="44" t="s">
        <v>91</v>
      </c>
      <c r="BG215" s="71">
        <v>0</v>
      </c>
      <c r="BH215" s="71">
        <v>0</v>
      </c>
      <c r="BI215" s="71">
        <v>0</v>
      </c>
      <c r="BJ215" s="71">
        <v>0</v>
      </c>
      <c r="BK215" s="71">
        <v>0</v>
      </c>
      <c r="BL215" s="71">
        <v>0</v>
      </c>
      <c r="BM215" s="71">
        <v>0</v>
      </c>
      <c r="BN215" s="71">
        <v>0</v>
      </c>
      <c r="BO215" s="71">
        <v>0</v>
      </c>
      <c r="BP215" s="71">
        <v>0</v>
      </c>
      <c r="BQ215" s="71">
        <v>0</v>
      </c>
      <c r="BR215" s="71">
        <v>0</v>
      </c>
      <c r="BS215" s="71">
        <v>0</v>
      </c>
      <c r="BT215" s="71">
        <v>0</v>
      </c>
      <c r="BV215" s="80" t="s">
        <v>18</v>
      </c>
      <c r="BW215" s="80" t="s">
        <v>2482</v>
      </c>
      <c r="BX215" s="78">
        <v>0</v>
      </c>
    </row>
    <row r="216" spans="1:76" ht="13.15" customHeight="1">
      <c r="A216" s="212"/>
      <c r="B216" s="66" t="s">
        <v>73</v>
      </c>
      <c r="C216" s="68">
        <v>27</v>
      </c>
      <c r="D216" s="68">
        <v>9</v>
      </c>
      <c r="E216" s="68">
        <v>0</v>
      </c>
      <c r="F216" s="68">
        <v>0</v>
      </c>
      <c r="G216" s="68">
        <v>0</v>
      </c>
      <c r="H216" s="68">
        <v>0</v>
      </c>
      <c r="I216" s="68">
        <v>0</v>
      </c>
      <c r="J216" s="68">
        <v>0</v>
      </c>
      <c r="K216" s="68">
        <v>27</v>
      </c>
      <c r="L216" s="68">
        <v>9</v>
      </c>
      <c r="M216" s="212"/>
      <c r="N216" s="66" t="s">
        <v>73</v>
      </c>
      <c r="O216" s="68">
        <v>0</v>
      </c>
      <c r="P216" s="68">
        <v>0</v>
      </c>
      <c r="Q216" s="68">
        <v>0</v>
      </c>
      <c r="R216" s="68">
        <v>0</v>
      </c>
      <c r="S216" s="68">
        <v>0</v>
      </c>
      <c r="T216" s="68">
        <v>0</v>
      </c>
      <c r="U216" s="68">
        <v>0</v>
      </c>
      <c r="V216" s="68">
        <v>0</v>
      </c>
      <c r="W216" s="68">
        <v>0</v>
      </c>
      <c r="X216" s="68">
        <v>0</v>
      </c>
      <c r="Y216" s="212"/>
      <c r="Z216" s="66" t="s">
        <v>73</v>
      </c>
      <c r="AA216" s="68">
        <v>1</v>
      </c>
      <c r="AB216" s="68">
        <v>0</v>
      </c>
      <c r="AC216" s="68">
        <v>0</v>
      </c>
      <c r="AD216" s="68">
        <v>0</v>
      </c>
      <c r="AE216" s="68">
        <v>1</v>
      </c>
      <c r="AF216" s="68">
        <v>1</v>
      </c>
      <c r="AG216" s="68">
        <v>1</v>
      </c>
      <c r="AH216" s="68">
        <v>1</v>
      </c>
      <c r="AI216" s="68">
        <v>0</v>
      </c>
      <c r="AJ216" s="68">
        <v>1</v>
      </c>
      <c r="AK216" s="212"/>
      <c r="AL216" s="66" t="s">
        <v>73</v>
      </c>
      <c r="AM216" s="68">
        <v>0</v>
      </c>
      <c r="AN216" s="68">
        <v>14</v>
      </c>
      <c r="AO216" s="68">
        <v>0</v>
      </c>
      <c r="AP216" s="68">
        <v>0</v>
      </c>
      <c r="AQ216" s="68">
        <v>0</v>
      </c>
      <c r="AR216" s="68">
        <v>0</v>
      </c>
      <c r="AS216" s="68">
        <v>1</v>
      </c>
      <c r="AT216" s="68">
        <v>1</v>
      </c>
      <c r="AU216" s="68">
        <v>1</v>
      </c>
      <c r="AV216" s="212"/>
      <c r="AW216" s="66" t="s">
        <v>73</v>
      </c>
      <c r="AX216" s="68">
        <v>2</v>
      </c>
      <c r="AY216" s="68">
        <v>2</v>
      </c>
      <c r="AZ216" s="68">
        <v>2</v>
      </c>
      <c r="BA216" s="68">
        <v>0</v>
      </c>
      <c r="BB216" s="68">
        <v>0</v>
      </c>
      <c r="BC216" s="68">
        <v>2</v>
      </c>
      <c r="BD216" s="68">
        <v>2</v>
      </c>
      <c r="BE216" s="212"/>
      <c r="BF216" s="66" t="s">
        <v>73</v>
      </c>
      <c r="BG216" s="68">
        <v>0</v>
      </c>
      <c r="BH216" s="68">
        <v>0</v>
      </c>
      <c r="BI216" s="68">
        <v>0</v>
      </c>
      <c r="BJ216" s="68">
        <v>0</v>
      </c>
      <c r="BK216" s="68">
        <v>0</v>
      </c>
      <c r="BL216" s="68">
        <v>0</v>
      </c>
      <c r="BM216" s="68">
        <v>0</v>
      </c>
      <c r="BN216" s="68">
        <v>0</v>
      </c>
      <c r="BO216" s="68">
        <v>0</v>
      </c>
      <c r="BP216" s="68">
        <v>0</v>
      </c>
      <c r="BQ216" s="68">
        <v>0</v>
      </c>
      <c r="BR216" s="68">
        <v>0</v>
      </c>
      <c r="BS216" s="68">
        <v>0</v>
      </c>
      <c r="BT216" s="68">
        <v>0</v>
      </c>
      <c r="BV216" s="80" t="s">
        <v>18</v>
      </c>
      <c r="BW216" s="80" t="s">
        <v>2483</v>
      </c>
      <c r="BX216" s="78">
        <v>28</v>
      </c>
    </row>
    <row r="217" spans="1:76" ht="13.15" customHeight="1">
      <c r="A217" s="212" t="s">
        <v>173</v>
      </c>
      <c r="B217" s="44" t="s">
        <v>90</v>
      </c>
      <c r="C217" s="71">
        <v>0</v>
      </c>
      <c r="D217" s="71">
        <v>0</v>
      </c>
      <c r="E217" s="71">
        <v>0</v>
      </c>
      <c r="F217" s="71">
        <v>0</v>
      </c>
      <c r="G217" s="71">
        <v>0</v>
      </c>
      <c r="H217" s="71">
        <v>0</v>
      </c>
      <c r="I217" s="71">
        <v>0</v>
      </c>
      <c r="J217" s="71">
        <v>0</v>
      </c>
      <c r="K217" s="149">
        <v>0</v>
      </c>
      <c r="L217" s="149">
        <v>0</v>
      </c>
      <c r="M217" s="212" t="s">
        <v>173</v>
      </c>
      <c r="N217" s="44" t="s">
        <v>90</v>
      </c>
      <c r="O217" s="71">
        <v>0</v>
      </c>
      <c r="P217" s="71">
        <v>0</v>
      </c>
      <c r="Q217" s="71">
        <v>0</v>
      </c>
      <c r="R217" s="71">
        <v>0</v>
      </c>
      <c r="S217" s="71">
        <v>0</v>
      </c>
      <c r="T217" s="71">
        <v>0</v>
      </c>
      <c r="U217" s="71">
        <v>0</v>
      </c>
      <c r="V217" s="71">
        <v>0</v>
      </c>
      <c r="W217" s="149">
        <v>0</v>
      </c>
      <c r="X217" s="149">
        <v>0</v>
      </c>
      <c r="Y217" s="212" t="s">
        <v>173</v>
      </c>
      <c r="Z217" s="44" t="s">
        <v>90</v>
      </c>
      <c r="AA217" s="31">
        <v>0</v>
      </c>
      <c r="AB217" s="31">
        <v>0</v>
      </c>
      <c r="AC217" s="31">
        <v>0</v>
      </c>
      <c r="AD217" s="31">
        <v>0</v>
      </c>
      <c r="AE217" s="149">
        <v>0</v>
      </c>
      <c r="AF217" s="125">
        <v>0</v>
      </c>
      <c r="AG217" s="71">
        <v>0</v>
      </c>
      <c r="AH217" s="71">
        <v>0</v>
      </c>
      <c r="AI217" s="71">
        <v>0</v>
      </c>
      <c r="AJ217" s="71">
        <v>0</v>
      </c>
      <c r="AK217" s="212" t="s">
        <v>173</v>
      </c>
      <c r="AL217" s="44" t="s">
        <v>90</v>
      </c>
      <c r="AM217" s="71">
        <v>0</v>
      </c>
      <c r="AN217" s="71">
        <v>0</v>
      </c>
      <c r="AO217" s="71">
        <v>0</v>
      </c>
      <c r="AP217" s="71">
        <v>0</v>
      </c>
      <c r="AQ217" s="71">
        <v>0</v>
      </c>
      <c r="AR217" s="71">
        <v>0</v>
      </c>
      <c r="AS217" s="71">
        <v>0</v>
      </c>
      <c r="AT217" s="71">
        <v>0</v>
      </c>
      <c r="AU217" s="71">
        <v>0</v>
      </c>
      <c r="AV217" s="212" t="s">
        <v>173</v>
      </c>
      <c r="AW217" s="44" t="s">
        <v>90</v>
      </c>
      <c r="AX217" s="149">
        <v>0</v>
      </c>
      <c r="AY217" s="71">
        <v>0</v>
      </c>
      <c r="AZ217" s="71">
        <v>0</v>
      </c>
      <c r="BA217" s="152">
        <v>0</v>
      </c>
      <c r="BB217" s="32">
        <v>0</v>
      </c>
      <c r="BC217" s="149">
        <v>0</v>
      </c>
      <c r="BD217" s="149">
        <v>0</v>
      </c>
      <c r="BE217" s="212" t="s">
        <v>173</v>
      </c>
      <c r="BF217" s="44" t="s">
        <v>90</v>
      </c>
      <c r="BG217" s="71">
        <v>0</v>
      </c>
      <c r="BH217" s="71">
        <v>0</v>
      </c>
      <c r="BI217" s="71">
        <v>0</v>
      </c>
      <c r="BJ217" s="71">
        <v>0</v>
      </c>
      <c r="BK217" s="71">
        <v>0</v>
      </c>
      <c r="BL217" s="71">
        <v>0</v>
      </c>
      <c r="BM217" s="71">
        <v>0</v>
      </c>
      <c r="BN217" s="71">
        <v>0</v>
      </c>
      <c r="BO217" s="71">
        <v>0</v>
      </c>
      <c r="BP217" s="71">
        <v>0</v>
      </c>
      <c r="BQ217" s="71">
        <v>0</v>
      </c>
      <c r="BR217" s="71">
        <v>0</v>
      </c>
      <c r="BS217" s="71">
        <v>0</v>
      </c>
      <c r="BT217" s="71">
        <v>0</v>
      </c>
      <c r="BV217" s="80" t="s">
        <v>173</v>
      </c>
      <c r="BW217" s="80" t="s">
        <v>2484</v>
      </c>
      <c r="BX217" s="78">
        <v>0</v>
      </c>
    </row>
    <row r="218" spans="1:76" ht="13.15" customHeight="1">
      <c r="A218" s="212"/>
      <c r="B218" s="44" t="s">
        <v>91</v>
      </c>
      <c r="C218" s="71">
        <v>538</v>
      </c>
      <c r="D218" s="71">
        <v>301</v>
      </c>
      <c r="E218" s="71">
        <v>428</v>
      </c>
      <c r="F218" s="71">
        <v>230</v>
      </c>
      <c r="G218" s="71">
        <v>383</v>
      </c>
      <c r="H218" s="71">
        <v>209</v>
      </c>
      <c r="I218" s="71">
        <v>503</v>
      </c>
      <c r="J218" s="71">
        <v>262</v>
      </c>
      <c r="K218" s="149">
        <v>1852</v>
      </c>
      <c r="L218" s="149">
        <v>1002</v>
      </c>
      <c r="M218" s="212"/>
      <c r="N218" s="44" t="s">
        <v>91</v>
      </c>
      <c r="O218" s="71">
        <v>27</v>
      </c>
      <c r="P218" s="71">
        <v>15</v>
      </c>
      <c r="Q218" s="71">
        <v>40</v>
      </c>
      <c r="R218" s="71">
        <v>18</v>
      </c>
      <c r="S218" s="71">
        <v>21</v>
      </c>
      <c r="T218" s="71">
        <v>8</v>
      </c>
      <c r="U218" s="71">
        <v>40</v>
      </c>
      <c r="V218" s="71">
        <v>23</v>
      </c>
      <c r="W218" s="149">
        <v>128</v>
      </c>
      <c r="X218" s="149">
        <v>64</v>
      </c>
      <c r="Y218" s="212"/>
      <c r="Z218" s="44" t="s">
        <v>91</v>
      </c>
      <c r="AA218" s="31">
        <v>14</v>
      </c>
      <c r="AB218" s="31">
        <v>13</v>
      </c>
      <c r="AC218" s="31">
        <v>13</v>
      </c>
      <c r="AD218" s="31">
        <v>13</v>
      </c>
      <c r="AE218" s="149">
        <v>53</v>
      </c>
      <c r="AF218" s="125">
        <v>55</v>
      </c>
      <c r="AG218" s="71">
        <v>55</v>
      </c>
      <c r="AH218" s="71">
        <v>43</v>
      </c>
      <c r="AI218" s="71">
        <v>0</v>
      </c>
      <c r="AJ218" s="71">
        <v>10</v>
      </c>
      <c r="AK218" s="212"/>
      <c r="AL218" s="44" t="s">
        <v>91</v>
      </c>
      <c r="AM218" s="71">
        <v>0</v>
      </c>
      <c r="AN218" s="71">
        <v>1005</v>
      </c>
      <c r="AO218" s="71">
        <v>28</v>
      </c>
      <c r="AP218" s="71">
        <v>12</v>
      </c>
      <c r="AQ218" s="71">
        <v>0</v>
      </c>
      <c r="AR218" s="71">
        <v>20</v>
      </c>
      <c r="AS218" s="71">
        <v>71</v>
      </c>
      <c r="AT218" s="71">
        <v>52</v>
      </c>
      <c r="AU218" s="71">
        <v>52</v>
      </c>
      <c r="AV218" s="212"/>
      <c r="AW218" s="44" t="s">
        <v>91</v>
      </c>
      <c r="AX218" s="149">
        <v>135</v>
      </c>
      <c r="AY218" s="71">
        <v>60</v>
      </c>
      <c r="AZ218" s="71">
        <v>31</v>
      </c>
      <c r="BA218" s="152">
        <v>21</v>
      </c>
      <c r="BB218" s="32">
        <v>8</v>
      </c>
      <c r="BC218" s="149">
        <v>156</v>
      </c>
      <c r="BD218" s="149">
        <v>68</v>
      </c>
      <c r="BE218" s="212"/>
      <c r="BF218" s="44" t="s">
        <v>91</v>
      </c>
      <c r="BG218" s="71">
        <v>4</v>
      </c>
      <c r="BH218" s="71">
        <v>4</v>
      </c>
      <c r="BI218" s="71">
        <v>4</v>
      </c>
      <c r="BJ218" s="71">
        <v>4</v>
      </c>
      <c r="BK218" s="71">
        <v>4</v>
      </c>
      <c r="BL218" s="71">
        <v>5</v>
      </c>
      <c r="BM218" s="71">
        <v>5</v>
      </c>
      <c r="BN218" s="71">
        <v>5</v>
      </c>
      <c r="BO218" s="71">
        <v>5</v>
      </c>
      <c r="BP218" s="71">
        <v>0</v>
      </c>
      <c r="BQ218" s="71">
        <v>0</v>
      </c>
      <c r="BR218" s="71">
        <v>1</v>
      </c>
      <c r="BS218" s="71">
        <v>1</v>
      </c>
      <c r="BT218" s="71">
        <v>0</v>
      </c>
      <c r="BV218" s="80" t="s">
        <v>173</v>
      </c>
      <c r="BW218" s="80" t="s">
        <v>2485</v>
      </c>
      <c r="BX218" s="78">
        <v>2142</v>
      </c>
    </row>
    <row r="219" spans="1:76" ht="13.15" customHeight="1">
      <c r="A219" s="212"/>
      <c r="B219" s="66" t="s">
        <v>73</v>
      </c>
      <c r="C219" s="68">
        <v>538</v>
      </c>
      <c r="D219" s="68">
        <v>301</v>
      </c>
      <c r="E219" s="68">
        <v>428</v>
      </c>
      <c r="F219" s="68">
        <v>230</v>
      </c>
      <c r="G219" s="68">
        <v>383</v>
      </c>
      <c r="H219" s="68">
        <v>209</v>
      </c>
      <c r="I219" s="68">
        <v>503</v>
      </c>
      <c r="J219" s="68">
        <v>262</v>
      </c>
      <c r="K219" s="68">
        <v>1852</v>
      </c>
      <c r="L219" s="68">
        <v>1002</v>
      </c>
      <c r="M219" s="212"/>
      <c r="N219" s="66" t="s">
        <v>73</v>
      </c>
      <c r="O219" s="68">
        <v>27</v>
      </c>
      <c r="P219" s="68">
        <v>15</v>
      </c>
      <c r="Q219" s="68">
        <v>40</v>
      </c>
      <c r="R219" s="68">
        <v>18</v>
      </c>
      <c r="S219" s="68">
        <v>21</v>
      </c>
      <c r="T219" s="68">
        <v>8</v>
      </c>
      <c r="U219" s="68">
        <v>40</v>
      </c>
      <c r="V219" s="68">
        <v>23</v>
      </c>
      <c r="W219" s="68">
        <v>128</v>
      </c>
      <c r="X219" s="68">
        <v>64</v>
      </c>
      <c r="Y219" s="212"/>
      <c r="Z219" s="66" t="s">
        <v>73</v>
      </c>
      <c r="AA219" s="68">
        <v>14</v>
      </c>
      <c r="AB219" s="68">
        <v>13</v>
      </c>
      <c r="AC219" s="68">
        <v>13</v>
      </c>
      <c r="AD219" s="68">
        <v>13</v>
      </c>
      <c r="AE219" s="68">
        <v>53</v>
      </c>
      <c r="AF219" s="68">
        <v>55</v>
      </c>
      <c r="AG219" s="68">
        <v>55</v>
      </c>
      <c r="AH219" s="68">
        <v>43</v>
      </c>
      <c r="AI219" s="68">
        <v>0</v>
      </c>
      <c r="AJ219" s="68">
        <v>10</v>
      </c>
      <c r="AK219" s="212"/>
      <c r="AL219" s="66" t="s">
        <v>73</v>
      </c>
      <c r="AM219" s="68">
        <v>0</v>
      </c>
      <c r="AN219" s="68">
        <v>1005</v>
      </c>
      <c r="AO219" s="68">
        <v>28</v>
      </c>
      <c r="AP219" s="68">
        <v>12</v>
      </c>
      <c r="AQ219" s="68">
        <v>0</v>
      </c>
      <c r="AR219" s="68">
        <v>20</v>
      </c>
      <c r="AS219" s="68">
        <v>71</v>
      </c>
      <c r="AT219" s="68">
        <v>52</v>
      </c>
      <c r="AU219" s="68">
        <v>52</v>
      </c>
      <c r="AV219" s="212"/>
      <c r="AW219" s="66" t="s">
        <v>73</v>
      </c>
      <c r="AX219" s="68">
        <v>135</v>
      </c>
      <c r="AY219" s="68">
        <v>60</v>
      </c>
      <c r="AZ219" s="68">
        <v>31</v>
      </c>
      <c r="BA219" s="68">
        <v>21</v>
      </c>
      <c r="BB219" s="68">
        <v>8</v>
      </c>
      <c r="BC219" s="68">
        <v>156</v>
      </c>
      <c r="BD219" s="68">
        <v>68</v>
      </c>
      <c r="BE219" s="212"/>
      <c r="BF219" s="66" t="s">
        <v>73</v>
      </c>
      <c r="BG219" s="68">
        <v>4</v>
      </c>
      <c r="BH219" s="68">
        <v>4</v>
      </c>
      <c r="BI219" s="68">
        <v>4</v>
      </c>
      <c r="BJ219" s="68">
        <v>4</v>
      </c>
      <c r="BK219" s="68">
        <v>4</v>
      </c>
      <c r="BL219" s="68">
        <v>5</v>
      </c>
      <c r="BM219" s="68">
        <v>5</v>
      </c>
      <c r="BN219" s="68">
        <v>5</v>
      </c>
      <c r="BO219" s="68">
        <v>5</v>
      </c>
      <c r="BP219" s="68">
        <v>0</v>
      </c>
      <c r="BQ219" s="68">
        <v>0</v>
      </c>
      <c r="BR219" s="68">
        <v>1</v>
      </c>
      <c r="BS219" s="68">
        <v>1</v>
      </c>
      <c r="BT219" s="68">
        <v>0</v>
      </c>
      <c r="BV219" s="80" t="s">
        <v>173</v>
      </c>
      <c r="BW219" s="80" t="s">
        <v>2486</v>
      </c>
      <c r="BX219" s="78">
        <v>2142</v>
      </c>
    </row>
    <row r="220" spans="1:76" ht="13.15" customHeight="1">
      <c r="A220" s="212" t="s">
        <v>2061</v>
      </c>
      <c r="B220" s="44" t="s">
        <v>90</v>
      </c>
      <c r="C220" s="71">
        <v>99</v>
      </c>
      <c r="D220" s="71">
        <v>52</v>
      </c>
      <c r="E220" s="71">
        <v>52</v>
      </c>
      <c r="F220" s="71">
        <v>32</v>
      </c>
      <c r="G220" s="71">
        <v>47</v>
      </c>
      <c r="H220" s="71">
        <v>19</v>
      </c>
      <c r="I220" s="71">
        <v>116</v>
      </c>
      <c r="J220" s="71">
        <v>52</v>
      </c>
      <c r="K220" s="149">
        <v>314</v>
      </c>
      <c r="L220" s="149">
        <v>155</v>
      </c>
      <c r="M220" s="212" t="s">
        <v>2061</v>
      </c>
      <c r="N220" s="44" t="s">
        <v>90</v>
      </c>
      <c r="O220" s="71">
        <v>1</v>
      </c>
      <c r="P220" s="71">
        <v>1</v>
      </c>
      <c r="Q220" s="71">
        <v>3</v>
      </c>
      <c r="R220" s="71">
        <v>2</v>
      </c>
      <c r="S220" s="71">
        <v>0</v>
      </c>
      <c r="T220" s="71">
        <v>0</v>
      </c>
      <c r="U220" s="71">
        <v>8</v>
      </c>
      <c r="V220" s="71">
        <v>3</v>
      </c>
      <c r="W220" s="149">
        <v>12</v>
      </c>
      <c r="X220" s="149">
        <v>6</v>
      </c>
      <c r="Y220" s="212" t="s">
        <v>2061</v>
      </c>
      <c r="Z220" s="44" t="s">
        <v>90</v>
      </c>
      <c r="AA220" s="31">
        <v>4</v>
      </c>
      <c r="AB220" s="31">
        <v>3</v>
      </c>
      <c r="AC220" s="31">
        <v>2</v>
      </c>
      <c r="AD220" s="31">
        <v>4</v>
      </c>
      <c r="AE220" s="149">
        <v>13</v>
      </c>
      <c r="AF220" s="125">
        <v>13</v>
      </c>
      <c r="AG220" s="71">
        <v>13</v>
      </c>
      <c r="AH220" s="71">
        <v>5</v>
      </c>
      <c r="AI220" s="71">
        <v>0</v>
      </c>
      <c r="AJ220" s="71">
        <v>4</v>
      </c>
      <c r="AK220" s="212" t="s">
        <v>2061</v>
      </c>
      <c r="AL220" s="44" t="s">
        <v>90</v>
      </c>
      <c r="AM220" s="71">
        <v>0</v>
      </c>
      <c r="AN220" s="71">
        <v>88</v>
      </c>
      <c r="AO220" s="71">
        <v>40</v>
      </c>
      <c r="AP220" s="71">
        <v>29</v>
      </c>
      <c r="AQ220" s="71">
        <v>0</v>
      </c>
      <c r="AR220" s="71">
        <v>1</v>
      </c>
      <c r="AS220" s="71">
        <v>14</v>
      </c>
      <c r="AT220" s="71">
        <v>10</v>
      </c>
      <c r="AU220" s="71">
        <v>10</v>
      </c>
      <c r="AV220" s="212" t="s">
        <v>2061</v>
      </c>
      <c r="AW220" s="44" t="s">
        <v>90</v>
      </c>
      <c r="AX220" s="149">
        <v>26</v>
      </c>
      <c r="AY220" s="71">
        <v>6</v>
      </c>
      <c r="AZ220" s="71">
        <v>1</v>
      </c>
      <c r="BA220" s="152">
        <v>4</v>
      </c>
      <c r="BB220" s="32">
        <v>3</v>
      </c>
      <c r="BC220" s="149">
        <v>30</v>
      </c>
      <c r="BD220" s="149">
        <v>9</v>
      </c>
      <c r="BE220" s="212" t="s">
        <v>2061</v>
      </c>
      <c r="BF220" s="44" t="s">
        <v>90</v>
      </c>
      <c r="BG220" s="71">
        <v>0</v>
      </c>
      <c r="BH220" s="71">
        <v>0</v>
      </c>
      <c r="BI220" s="71">
        <v>0</v>
      </c>
      <c r="BJ220" s="71">
        <v>0</v>
      </c>
      <c r="BK220" s="71">
        <v>0</v>
      </c>
      <c r="BL220" s="71">
        <v>0</v>
      </c>
      <c r="BM220" s="71">
        <v>0</v>
      </c>
      <c r="BN220" s="71">
        <v>0</v>
      </c>
      <c r="BO220" s="71">
        <v>0</v>
      </c>
      <c r="BP220" s="71">
        <v>0</v>
      </c>
      <c r="BQ220" s="71">
        <v>0</v>
      </c>
      <c r="BR220" s="71">
        <v>0</v>
      </c>
      <c r="BS220" s="71">
        <v>0</v>
      </c>
      <c r="BT220" s="71">
        <v>0</v>
      </c>
      <c r="BV220" s="80" t="s">
        <v>2061</v>
      </c>
      <c r="BW220" s="80" t="s">
        <v>2487</v>
      </c>
      <c r="BX220" s="78">
        <v>412</v>
      </c>
    </row>
    <row r="221" spans="1:76" ht="13.15" customHeight="1">
      <c r="A221" s="212"/>
      <c r="B221" s="44" t="s">
        <v>91</v>
      </c>
      <c r="C221" s="71">
        <v>0</v>
      </c>
      <c r="D221" s="71">
        <v>0</v>
      </c>
      <c r="E221" s="71">
        <v>0</v>
      </c>
      <c r="F221" s="71">
        <v>0</v>
      </c>
      <c r="G221" s="71">
        <v>0</v>
      </c>
      <c r="H221" s="71">
        <v>0</v>
      </c>
      <c r="I221" s="71">
        <v>0</v>
      </c>
      <c r="J221" s="71">
        <v>0</v>
      </c>
      <c r="K221" s="149">
        <v>0</v>
      </c>
      <c r="L221" s="149">
        <v>0</v>
      </c>
      <c r="M221" s="212"/>
      <c r="N221" s="44" t="s">
        <v>91</v>
      </c>
      <c r="O221" s="71">
        <v>0</v>
      </c>
      <c r="P221" s="71">
        <v>0</v>
      </c>
      <c r="Q221" s="71">
        <v>0</v>
      </c>
      <c r="R221" s="71">
        <v>0</v>
      </c>
      <c r="S221" s="71">
        <v>0</v>
      </c>
      <c r="T221" s="71">
        <v>0</v>
      </c>
      <c r="U221" s="71">
        <v>0</v>
      </c>
      <c r="V221" s="71">
        <v>0</v>
      </c>
      <c r="W221" s="149">
        <v>0</v>
      </c>
      <c r="X221" s="149">
        <v>0</v>
      </c>
      <c r="Y221" s="212"/>
      <c r="Z221" s="44" t="s">
        <v>91</v>
      </c>
      <c r="AA221" s="31">
        <v>0</v>
      </c>
      <c r="AB221" s="31">
        <v>0</v>
      </c>
      <c r="AC221" s="31">
        <v>0</v>
      </c>
      <c r="AD221" s="31">
        <v>0</v>
      </c>
      <c r="AE221" s="149">
        <v>0</v>
      </c>
      <c r="AF221" s="125">
        <v>0</v>
      </c>
      <c r="AG221" s="71">
        <v>0</v>
      </c>
      <c r="AH221" s="71">
        <v>0</v>
      </c>
      <c r="AI221" s="71">
        <v>0</v>
      </c>
      <c r="AJ221" s="71">
        <v>0</v>
      </c>
      <c r="AK221" s="212"/>
      <c r="AL221" s="44" t="s">
        <v>91</v>
      </c>
      <c r="AM221" s="71">
        <v>0</v>
      </c>
      <c r="AN221" s="71">
        <v>0</v>
      </c>
      <c r="AO221" s="71">
        <v>0</v>
      </c>
      <c r="AP221" s="71">
        <v>0</v>
      </c>
      <c r="AQ221" s="71">
        <v>0</v>
      </c>
      <c r="AR221" s="71">
        <v>0</v>
      </c>
      <c r="AS221" s="71">
        <v>0</v>
      </c>
      <c r="AT221" s="71">
        <v>0</v>
      </c>
      <c r="AU221" s="71">
        <v>0</v>
      </c>
      <c r="AV221" s="212"/>
      <c r="AW221" s="44" t="s">
        <v>91</v>
      </c>
      <c r="AX221" s="149">
        <v>0</v>
      </c>
      <c r="AY221" s="71">
        <v>0</v>
      </c>
      <c r="AZ221" s="71">
        <v>0</v>
      </c>
      <c r="BA221" s="152">
        <v>0</v>
      </c>
      <c r="BB221" s="32">
        <v>0</v>
      </c>
      <c r="BC221" s="149">
        <v>0</v>
      </c>
      <c r="BD221" s="149">
        <v>0</v>
      </c>
      <c r="BE221" s="212"/>
      <c r="BF221" s="44" t="s">
        <v>91</v>
      </c>
      <c r="BG221" s="71">
        <v>0</v>
      </c>
      <c r="BH221" s="71">
        <v>0</v>
      </c>
      <c r="BI221" s="71">
        <v>0</v>
      </c>
      <c r="BJ221" s="71">
        <v>0</v>
      </c>
      <c r="BK221" s="71">
        <v>0</v>
      </c>
      <c r="BL221" s="71">
        <v>0</v>
      </c>
      <c r="BM221" s="71">
        <v>0</v>
      </c>
      <c r="BN221" s="71">
        <v>0</v>
      </c>
      <c r="BO221" s="71">
        <v>0</v>
      </c>
      <c r="BP221" s="71">
        <v>0</v>
      </c>
      <c r="BQ221" s="71">
        <v>0</v>
      </c>
      <c r="BR221" s="71">
        <v>0</v>
      </c>
      <c r="BS221" s="71">
        <v>0</v>
      </c>
      <c r="BT221" s="71">
        <v>0</v>
      </c>
      <c r="BV221" s="80" t="s">
        <v>2061</v>
      </c>
      <c r="BW221" s="80" t="s">
        <v>2488</v>
      </c>
      <c r="BX221" s="78">
        <v>0</v>
      </c>
    </row>
    <row r="222" spans="1:76" ht="13.15" customHeight="1">
      <c r="A222" s="212"/>
      <c r="B222" s="66" t="s">
        <v>73</v>
      </c>
      <c r="C222" s="68">
        <v>99</v>
      </c>
      <c r="D222" s="68">
        <v>52</v>
      </c>
      <c r="E222" s="68">
        <v>52</v>
      </c>
      <c r="F222" s="68">
        <v>32</v>
      </c>
      <c r="G222" s="68">
        <v>47</v>
      </c>
      <c r="H222" s="68">
        <v>19</v>
      </c>
      <c r="I222" s="68">
        <v>116</v>
      </c>
      <c r="J222" s="68">
        <v>52</v>
      </c>
      <c r="K222" s="68">
        <v>314</v>
      </c>
      <c r="L222" s="68">
        <v>155</v>
      </c>
      <c r="M222" s="212"/>
      <c r="N222" s="66" t="s">
        <v>73</v>
      </c>
      <c r="O222" s="68">
        <v>1</v>
      </c>
      <c r="P222" s="68">
        <v>1</v>
      </c>
      <c r="Q222" s="68">
        <v>3</v>
      </c>
      <c r="R222" s="68">
        <v>2</v>
      </c>
      <c r="S222" s="68">
        <v>0</v>
      </c>
      <c r="T222" s="68">
        <v>0</v>
      </c>
      <c r="U222" s="68">
        <v>8</v>
      </c>
      <c r="V222" s="68">
        <v>3</v>
      </c>
      <c r="W222" s="68">
        <v>12</v>
      </c>
      <c r="X222" s="68">
        <v>6</v>
      </c>
      <c r="Y222" s="212"/>
      <c r="Z222" s="66" t="s">
        <v>73</v>
      </c>
      <c r="AA222" s="68">
        <v>4</v>
      </c>
      <c r="AB222" s="68">
        <v>3</v>
      </c>
      <c r="AC222" s="68">
        <v>2</v>
      </c>
      <c r="AD222" s="68">
        <v>4</v>
      </c>
      <c r="AE222" s="68">
        <v>13</v>
      </c>
      <c r="AF222" s="68">
        <v>13</v>
      </c>
      <c r="AG222" s="68">
        <v>13</v>
      </c>
      <c r="AH222" s="68">
        <v>5</v>
      </c>
      <c r="AI222" s="68">
        <v>0</v>
      </c>
      <c r="AJ222" s="68">
        <v>4</v>
      </c>
      <c r="AK222" s="212"/>
      <c r="AL222" s="66" t="s">
        <v>73</v>
      </c>
      <c r="AM222" s="68">
        <v>0</v>
      </c>
      <c r="AN222" s="68">
        <v>88</v>
      </c>
      <c r="AO222" s="68">
        <v>40</v>
      </c>
      <c r="AP222" s="68">
        <v>29</v>
      </c>
      <c r="AQ222" s="68">
        <v>0</v>
      </c>
      <c r="AR222" s="68">
        <v>1</v>
      </c>
      <c r="AS222" s="68">
        <v>14</v>
      </c>
      <c r="AT222" s="68">
        <v>10</v>
      </c>
      <c r="AU222" s="68">
        <v>10</v>
      </c>
      <c r="AV222" s="212"/>
      <c r="AW222" s="66" t="s">
        <v>73</v>
      </c>
      <c r="AX222" s="68">
        <v>26</v>
      </c>
      <c r="AY222" s="68">
        <v>6</v>
      </c>
      <c r="AZ222" s="68">
        <v>1</v>
      </c>
      <c r="BA222" s="68">
        <v>4</v>
      </c>
      <c r="BB222" s="68">
        <v>3</v>
      </c>
      <c r="BC222" s="68">
        <v>30</v>
      </c>
      <c r="BD222" s="68">
        <v>9</v>
      </c>
      <c r="BE222" s="212"/>
      <c r="BF222" s="66" t="s">
        <v>73</v>
      </c>
      <c r="BG222" s="68">
        <v>0</v>
      </c>
      <c r="BH222" s="68">
        <v>0</v>
      </c>
      <c r="BI222" s="68">
        <v>0</v>
      </c>
      <c r="BJ222" s="68">
        <v>0</v>
      </c>
      <c r="BK222" s="68">
        <v>0</v>
      </c>
      <c r="BL222" s="68">
        <v>0</v>
      </c>
      <c r="BM222" s="68">
        <v>0</v>
      </c>
      <c r="BN222" s="68">
        <v>0</v>
      </c>
      <c r="BO222" s="68">
        <v>0</v>
      </c>
      <c r="BP222" s="68">
        <v>0</v>
      </c>
      <c r="BQ222" s="68">
        <v>0</v>
      </c>
      <c r="BR222" s="68">
        <v>0</v>
      </c>
      <c r="BS222" s="68">
        <v>0</v>
      </c>
      <c r="BT222" s="68">
        <v>0</v>
      </c>
      <c r="BV222" s="80" t="s">
        <v>2061</v>
      </c>
      <c r="BW222" s="80" t="s">
        <v>2489</v>
      </c>
      <c r="BX222" s="78">
        <v>412</v>
      </c>
    </row>
    <row r="223" spans="1:76" ht="13.15" customHeight="1">
      <c r="A223" s="212" t="s">
        <v>174</v>
      </c>
      <c r="B223" s="44" t="s">
        <v>90</v>
      </c>
      <c r="C223" s="71">
        <v>161</v>
      </c>
      <c r="D223" s="71">
        <v>80</v>
      </c>
      <c r="E223" s="71">
        <v>95</v>
      </c>
      <c r="F223" s="71">
        <v>48</v>
      </c>
      <c r="G223" s="71">
        <v>94</v>
      </c>
      <c r="H223" s="71">
        <v>51</v>
      </c>
      <c r="I223" s="71">
        <v>158</v>
      </c>
      <c r="J223" s="71">
        <v>74</v>
      </c>
      <c r="K223" s="149">
        <v>508</v>
      </c>
      <c r="L223" s="149">
        <v>253</v>
      </c>
      <c r="M223" s="212" t="s">
        <v>174</v>
      </c>
      <c r="N223" s="44" t="s">
        <v>90</v>
      </c>
      <c r="O223" s="71">
        <v>12</v>
      </c>
      <c r="P223" s="71">
        <v>5</v>
      </c>
      <c r="Q223" s="71">
        <v>2</v>
      </c>
      <c r="R223" s="71">
        <v>0</v>
      </c>
      <c r="S223" s="71">
        <v>0</v>
      </c>
      <c r="T223" s="71">
        <v>0</v>
      </c>
      <c r="U223" s="71">
        <v>38</v>
      </c>
      <c r="V223" s="71">
        <v>18</v>
      </c>
      <c r="W223" s="149">
        <v>52</v>
      </c>
      <c r="X223" s="149">
        <v>23</v>
      </c>
      <c r="Y223" s="212" t="s">
        <v>174</v>
      </c>
      <c r="Z223" s="44" t="s">
        <v>90</v>
      </c>
      <c r="AA223" s="31">
        <v>5</v>
      </c>
      <c r="AB223" s="31">
        <v>4</v>
      </c>
      <c r="AC223" s="31">
        <v>4</v>
      </c>
      <c r="AD223" s="31">
        <v>4</v>
      </c>
      <c r="AE223" s="149">
        <v>17</v>
      </c>
      <c r="AF223" s="125">
        <v>12</v>
      </c>
      <c r="AG223" s="71">
        <v>11</v>
      </c>
      <c r="AH223" s="71">
        <v>0</v>
      </c>
      <c r="AI223" s="71">
        <v>0</v>
      </c>
      <c r="AJ223" s="71">
        <v>5</v>
      </c>
      <c r="AK223" s="212" t="s">
        <v>174</v>
      </c>
      <c r="AL223" s="44" t="s">
        <v>90</v>
      </c>
      <c r="AM223" s="71">
        <v>0</v>
      </c>
      <c r="AN223" s="71">
        <v>392</v>
      </c>
      <c r="AO223" s="71">
        <v>0</v>
      </c>
      <c r="AP223" s="71">
        <v>0</v>
      </c>
      <c r="AQ223" s="71">
        <v>0</v>
      </c>
      <c r="AR223" s="71">
        <v>1</v>
      </c>
      <c r="AS223" s="71">
        <v>23</v>
      </c>
      <c r="AT223" s="71">
        <v>19</v>
      </c>
      <c r="AU223" s="71">
        <v>19</v>
      </c>
      <c r="AV223" s="212" t="s">
        <v>174</v>
      </c>
      <c r="AW223" s="44" t="s">
        <v>90</v>
      </c>
      <c r="AX223" s="149">
        <v>29</v>
      </c>
      <c r="AY223" s="71">
        <v>5</v>
      </c>
      <c r="AZ223" s="71">
        <v>2</v>
      </c>
      <c r="BA223" s="152">
        <v>4</v>
      </c>
      <c r="BB223" s="32">
        <v>2</v>
      </c>
      <c r="BC223" s="149">
        <v>33</v>
      </c>
      <c r="BD223" s="149">
        <v>7</v>
      </c>
      <c r="BE223" s="212" t="s">
        <v>174</v>
      </c>
      <c r="BF223" s="44" t="s">
        <v>90</v>
      </c>
      <c r="BG223" s="71">
        <v>114</v>
      </c>
      <c r="BH223" s="71">
        <v>88</v>
      </c>
      <c r="BI223" s="71">
        <v>40</v>
      </c>
      <c r="BJ223" s="71">
        <v>23</v>
      </c>
      <c r="BK223" s="71">
        <v>22</v>
      </c>
      <c r="BL223" s="71">
        <v>99</v>
      </c>
      <c r="BM223" s="71">
        <v>40</v>
      </c>
      <c r="BN223" s="71">
        <v>0</v>
      </c>
      <c r="BO223" s="71">
        <v>53</v>
      </c>
      <c r="BP223" s="71">
        <v>0</v>
      </c>
      <c r="BQ223" s="71">
        <v>0</v>
      </c>
      <c r="BR223" s="71">
        <v>0</v>
      </c>
      <c r="BS223" s="71">
        <v>0</v>
      </c>
      <c r="BT223" s="71">
        <v>0</v>
      </c>
      <c r="BV223" s="80" t="s">
        <v>174</v>
      </c>
      <c r="BW223" s="80" t="s">
        <v>2490</v>
      </c>
      <c r="BX223" s="78">
        <v>784</v>
      </c>
    </row>
    <row r="224" spans="1:76" ht="13.15" customHeight="1">
      <c r="A224" s="212"/>
      <c r="B224" s="44" t="s">
        <v>91</v>
      </c>
      <c r="C224" s="71">
        <v>313</v>
      </c>
      <c r="D224" s="71">
        <v>163</v>
      </c>
      <c r="E224" s="71">
        <v>303</v>
      </c>
      <c r="F224" s="71">
        <v>165</v>
      </c>
      <c r="G224" s="71">
        <v>380</v>
      </c>
      <c r="H224" s="71">
        <v>188</v>
      </c>
      <c r="I224" s="71">
        <v>434</v>
      </c>
      <c r="J224" s="71">
        <v>212</v>
      </c>
      <c r="K224" s="149">
        <v>1430</v>
      </c>
      <c r="L224" s="149">
        <v>728</v>
      </c>
      <c r="M224" s="212"/>
      <c r="N224" s="44" t="s">
        <v>91</v>
      </c>
      <c r="O224" s="71">
        <v>8</v>
      </c>
      <c r="P224" s="71">
        <v>5</v>
      </c>
      <c r="Q224" s="71">
        <v>3</v>
      </c>
      <c r="R224" s="71">
        <v>1</v>
      </c>
      <c r="S224" s="71">
        <v>0</v>
      </c>
      <c r="T224" s="71">
        <v>0</v>
      </c>
      <c r="U224" s="71">
        <v>7</v>
      </c>
      <c r="V224" s="71">
        <v>3</v>
      </c>
      <c r="W224" s="149">
        <v>18</v>
      </c>
      <c r="X224" s="149">
        <v>9</v>
      </c>
      <c r="Y224" s="212"/>
      <c r="Z224" s="44" t="s">
        <v>91</v>
      </c>
      <c r="AA224" s="31">
        <v>8</v>
      </c>
      <c r="AB224" s="31">
        <v>8</v>
      </c>
      <c r="AC224" s="31">
        <v>7</v>
      </c>
      <c r="AD224" s="31">
        <v>9</v>
      </c>
      <c r="AE224" s="149">
        <v>32</v>
      </c>
      <c r="AF224" s="125">
        <v>34</v>
      </c>
      <c r="AG224" s="71">
        <v>20</v>
      </c>
      <c r="AH224" s="71">
        <v>30</v>
      </c>
      <c r="AI224" s="71">
        <v>0</v>
      </c>
      <c r="AJ224" s="71">
        <v>4</v>
      </c>
      <c r="AK224" s="212"/>
      <c r="AL224" s="44" t="s">
        <v>91</v>
      </c>
      <c r="AM224" s="71">
        <v>0</v>
      </c>
      <c r="AN224" s="71">
        <v>522</v>
      </c>
      <c r="AO224" s="71">
        <v>116</v>
      </c>
      <c r="AP224" s="71">
        <v>0</v>
      </c>
      <c r="AQ224" s="71">
        <v>0</v>
      </c>
      <c r="AR224" s="71">
        <v>3</v>
      </c>
      <c r="AS224" s="71">
        <v>44</v>
      </c>
      <c r="AT224" s="71">
        <v>44</v>
      </c>
      <c r="AU224" s="71">
        <v>44</v>
      </c>
      <c r="AV224" s="212"/>
      <c r="AW224" s="44" t="s">
        <v>91</v>
      </c>
      <c r="AX224" s="149">
        <v>58</v>
      </c>
      <c r="AY224" s="71">
        <v>18</v>
      </c>
      <c r="AZ224" s="71">
        <v>11</v>
      </c>
      <c r="BA224" s="152">
        <v>9</v>
      </c>
      <c r="BB224" s="32">
        <v>2</v>
      </c>
      <c r="BC224" s="149">
        <v>67</v>
      </c>
      <c r="BD224" s="149">
        <v>20</v>
      </c>
      <c r="BE224" s="212"/>
      <c r="BF224" s="44" t="s">
        <v>91</v>
      </c>
      <c r="BG224" s="71">
        <v>4</v>
      </c>
      <c r="BH224" s="71">
        <v>4</v>
      </c>
      <c r="BI224" s="71">
        <v>4</v>
      </c>
      <c r="BJ224" s="71">
        <v>0</v>
      </c>
      <c r="BK224" s="71">
        <v>0</v>
      </c>
      <c r="BL224" s="71">
        <v>0</v>
      </c>
      <c r="BM224" s="71">
        <v>0</v>
      </c>
      <c r="BN224" s="71">
        <v>0</v>
      </c>
      <c r="BO224" s="71">
        <v>0</v>
      </c>
      <c r="BP224" s="71">
        <v>0</v>
      </c>
      <c r="BQ224" s="71">
        <v>0</v>
      </c>
      <c r="BR224" s="71">
        <v>0</v>
      </c>
      <c r="BS224" s="71">
        <v>0</v>
      </c>
      <c r="BT224" s="71">
        <v>16</v>
      </c>
      <c r="BV224" s="80" t="s">
        <v>174</v>
      </c>
      <c r="BW224" s="80" t="s">
        <v>2491</v>
      </c>
      <c r="BX224" s="78">
        <v>1392</v>
      </c>
    </row>
    <row r="225" spans="1:76" ht="13.15" customHeight="1">
      <c r="A225" s="212"/>
      <c r="B225" s="66" t="s">
        <v>73</v>
      </c>
      <c r="C225" s="68">
        <v>474</v>
      </c>
      <c r="D225" s="68">
        <v>243</v>
      </c>
      <c r="E225" s="68">
        <v>398</v>
      </c>
      <c r="F225" s="68">
        <v>213</v>
      </c>
      <c r="G225" s="68">
        <v>474</v>
      </c>
      <c r="H225" s="68">
        <v>239</v>
      </c>
      <c r="I225" s="68">
        <v>592</v>
      </c>
      <c r="J225" s="68">
        <v>286</v>
      </c>
      <c r="K225" s="68">
        <v>1938</v>
      </c>
      <c r="L225" s="68">
        <v>981</v>
      </c>
      <c r="M225" s="212"/>
      <c r="N225" s="66" t="s">
        <v>73</v>
      </c>
      <c r="O225" s="68">
        <v>20</v>
      </c>
      <c r="P225" s="68">
        <v>10</v>
      </c>
      <c r="Q225" s="68">
        <v>5</v>
      </c>
      <c r="R225" s="68">
        <v>1</v>
      </c>
      <c r="S225" s="68">
        <v>0</v>
      </c>
      <c r="T225" s="68">
        <v>0</v>
      </c>
      <c r="U225" s="68">
        <v>45</v>
      </c>
      <c r="V225" s="68">
        <v>21</v>
      </c>
      <c r="W225" s="68">
        <v>70</v>
      </c>
      <c r="X225" s="68">
        <v>32</v>
      </c>
      <c r="Y225" s="212"/>
      <c r="Z225" s="66" t="s">
        <v>73</v>
      </c>
      <c r="AA225" s="68">
        <v>13</v>
      </c>
      <c r="AB225" s="68">
        <v>12</v>
      </c>
      <c r="AC225" s="68">
        <v>11</v>
      </c>
      <c r="AD225" s="68">
        <v>13</v>
      </c>
      <c r="AE225" s="68">
        <v>49</v>
      </c>
      <c r="AF225" s="68">
        <v>46</v>
      </c>
      <c r="AG225" s="68">
        <v>31</v>
      </c>
      <c r="AH225" s="68">
        <v>30</v>
      </c>
      <c r="AI225" s="68">
        <v>0</v>
      </c>
      <c r="AJ225" s="68">
        <v>9</v>
      </c>
      <c r="AK225" s="212"/>
      <c r="AL225" s="66" t="s">
        <v>73</v>
      </c>
      <c r="AM225" s="68">
        <v>0</v>
      </c>
      <c r="AN225" s="68">
        <v>914</v>
      </c>
      <c r="AO225" s="68">
        <v>116</v>
      </c>
      <c r="AP225" s="68">
        <v>0</v>
      </c>
      <c r="AQ225" s="68">
        <v>0</v>
      </c>
      <c r="AR225" s="68">
        <v>4</v>
      </c>
      <c r="AS225" s="68">
        <v>67</v>
      </c>
      <c r="AT225" s="68">
        <v>63</v>
      </c>
      <c r="AU225" s="68">
        <v>63</v>
      </c>
      <c r="AV225" s="212"/>
      <c r="AW225" s="66" t="s">
        <v>73</v>
      </c>
      <c r="AX225" s="68">
        <v>87</v>
      </c>
      <c r="AY225" s="68">
        <v>23</v>
      </c>
      <c r="AZ225" s="68">
        <v>13</v>
      </c>
      <c r="BA225" s="68">
        <v>13</v>
      </c>
      <c r="BB225" s="68">
        <v>4</v>
      </c>
      <c r="BC225" s="68">
        <v>100</v>
      </c>
      <c r="BD225" s="68">
        <v>27</v>
      </c>
      <c r="BE225" s="212"/>
      <c r="BF225" s="66" t="s">
        <v>73</v>
      </c>
      <c r="BG225" s="68">
        <v>118</v>
      </c>
      <c r="BH225" s="68">
        <v>92</v>
      </c>
      <c r="BI225" s="68">
        <v>44</v>
      </c>
      <c r="BJ225" s="68">
        <v>23</v>
      </c>
      <c r="BK225" s="68">
        <v>22</v>
      </c>
      <c r="BL225" s="68">
        <v>99</v>
      </c>
      <c r="BM225" s="68">
        <v>40</v>
      </c>
      <c r="BN225" s="68">
        <v>0</v>
      </c>
      <c r="BO225" s="68">
        <v>53</v>
      </c>
      <c r="BP225" s="68">
        <v>0</v>
      </c>
      <c r="BQ225" s="68">
        <v>0</v>
      </c>
      <c r="BR225" s="68">
        <v>0</v>
      </c>
      <c r="BS225" s="68">
        <v>0</v>
      </c>
      <c r="BT225" s="68">
        <v>16</v>
      </c>
      <c r="BV225" s="80" t="s">
        <v>174</v>
      </c>
      <c r="BW225" s="80" t="s">
        <v>2492</v>
      </c>
      <c r="BX225" s="78">
        <v>2176</v>
      </c>
    </row>
    <row r="226" spans="1:76" ht="13.15" customHeight="1">
      <c r="A226" s="212" t="s">
        <v>175</v>
      </c>
      <c r="B226" s="44" t="s">
        <v>90</v>
      </c>
      <c r="C226" s="71">
        <v>84</v>
      </c>
      <c r="D226" s="71">
        <v>43</v>
      </c>
      <c r="E226" s="71">
        <v>79</v>
      </c>
      <c r="F226" s="71">
        <v>46</v>
      </c>
      <c r="G226" s="71">
        <v>82</v>
      </c>
      <c r="H226" s="71">
        <v>42</v>
      </c>
      <c r="I226" s="71">
        <v>172</v>
      </c>
      <c r="J226" s="71">
        <v>76</v>
      </c>
      <c r="K226" s="149">
        <v>417</v>
      </c>
      <c r="L226" s="149">
        <v>207</v>
      </c>
      <c r="M226" s="212" t="s">
        <v>175</v>
      </c>
      <c r="N226" s="44" t="s">
        <v>90</v>
      </c>
      <c r="O226" s="71">
        <v>2</v>
      </c>
      <c r="P226" s="71">
        <v>1</v>
      </c>
      <c r="Q226" s="71">
        <v>1</v>
      </c>
      <c r="R226" s="71">
        <v>1</v>
      </c>
      <c r="S226" s="71">
        <v>1</v>
      </c>
      <c r="T226" s="71">
        <v>1</v>
      </c>
      <c r="U226" s="71">
        <v>40</v>
      </c>
      <c r="V226" s="71">
        <v>17</v>
      </c>
      <c r="W226" s="149">
        <v>44</v>
      </c>
      <c r="X226" s="149">
        <v>20</v>
      </c>
      <c r="Y226" s="212" t="s">
        <v>175</v>
      </c>
      <c r="Z226" s="44" t="s">
        <v>90</v>
      </c>
      <c r="AA226" s="31">
        <v>4</v>
      </c>
      <c r="AB226" s="31">
        <v>4</v>
      </c>
      <c r="AC226" s="31">
        <v>4</v>
      </c>
      <c r="AD226" s="31">
        <v>4</v>
      </c>
      <c r="AE226" s="149">
        <v>16</v>
      </c>
      <c r="AF226" s="125">
        <v>16</v>
      </c>
      <c r="AG226" s="71">
        <v>16</v>
      </c>
      <c r="AH226" s="71">
        <v>16</v>
      </c>
      <c r="AI226" s="71">
        <v>4</v>
      </c>
      <c r="AJ226" s="71">
        <v>4</v>
      </c>
      <c r="AK226" s="212" t="s">
        <v>175</v>
      </c>
      <c r="AL226" s="44" t="s">
        <v>90</v>
      </c>
      <c r="AM226" s="71">
        <v>0</v>
      </c>
      <c r="AN226" s="71">
        <v>86</v>
      </c>
      <c r="AO226" s="71">
        <v>110</v>
      </c>
      <c r="AP226" s="71">
        <v>4</v>
      </c>
      <c r="AQ226" s="71">
        <v>0</v>
      </c>
      <c r="AR226" s="71">
        <v>0</v>
      </c>
      <c r="AS226" s="71">
        <v>15</v>
      </c>
      <c r="AT226" s="71">
        <v>9</v>
      </c>
      <c r="AU226" s="71">
        <v>5</v>
      </c>
      <c r="AV226" s="212" t="s">
        <v>175</v>
      </c>
      <c r="AW226" s="44" t="s">
        <v>90</v>
      </c>
      <c r="AX226" s="149">
        <v>19</v>
      </c>
      <c r="AY226" s="71">
        <v>5</v>
      </c>
      <c r="AZ226" s="71">
        <v>1</v>
      </c>
      <c r="BA226" s="152">
        <v>1</v>
      </c>
      <c r="BB226" s="32">
        <v>0</v>
      </c>
      <c r="BC226" s="149">
        <v>20</v>
      </c>
      <c r="BD226" s="149">
        <v>5</v>
      </c>
      <c r="BE226" s="212" t="s">
        <v>175</v>
      </c>
      <c r="BF226" s="44" t="s">
        <v>90</v>
      </c>
      <c r="BG226" s="71">
        <v>49</v>
      </c>
      <c r="BH226" s="71">
        <v>49</v>
      </c>
      <c r="BI226" s="71">
        <v>70</v>
      </c>
      <c r="BJ226" s="71">
        <v>49</v>
      </c>
      <c r="BK226" s="71">
        <v>65</v>
      </c>
      <c r="BL226" s="71">
        <v>65</v>
      </c>
      <c r="BM226" s="71">
        <v>64</v>
      </c>
      <c r="BN226" s="71">
        <v>59</v>
      </c>
      <c r="BO226" s="71">
        <v>65</v>
      </c>
      <c r="BP226" s="71">
        <v>0</v>
      </c>
      <c r="BQ226" s="71">
        <v>0</v>
      </c>
      <c r="BR226" s="71">
        <v>0</v>
      </c>
      <c r="BS226" s="71">
        <v>0</v>
      </c>
      <c r="BT226" s="71">
        <v>0</v>
      </c>
      <c r="BV226" s="80" t="s">
        <v>175</v>
      </c>
      <c r="BW226" s="80" t="s">
        <v>2493</v>
      </c>
      <c r="BX226" s="78">
        <v>518</v>
      </c>
    </row>
    <row r="227" spans="1:76" ht="13.15" customHeight="1">
      <c r="A227" s="212"/>
      <c r="B227" s="44" t="s">
        <v>91</v>
      </c>
      <c r="C227" s="71">
        <v>0</v>
      </c>
      <c r="D227" s="71">
        <v>0</v>
      </c>
      <c r="E227" s="71">
        <v>0</v>
      </c>
      <c r="F227" s="71">
        <v>0</v>
      </c>
      <c r="G227" s="71">
        <v>0</v>
      </c>
      <c r="H227" s="71">
        <v>0</v>
      </c>
      <c r="I227" s="71">
        <v>0</v>
      </c>
      <c r="J227" s="71">
        <v>0</v>
      </c>
      <c r="K227" s="149">
        <v>0</v>
      </c>
      <c r="L227" s="149">
        <v>0</v>
      </c>
      <c r="M227" s="212"/>
      <c r="N227" s="44" t="s">
        <v>91</v>
      </c>
      <c r="O227" s="71">
        <v>0</v>
      </c>
      <c r="P227" s="71">
        <v>0</v>
      </c>
      <c r="Q227" s="71">
        <v>0</v>
      </c>
      <c r="R227" s="71">
        <v>0</v>
      </c>
      <c r="S227" s="71">
        <v>0</v>
      </c>
      <c r="T227" s="71">
        <v>0</v>
      </c>
      <c r="U227" s="71">
        <v>0</v>
      </c>
      <c r="V227" s="71">
        <v>0</v>
      </c>
      <c r="W227" s="149">
        <v>0</v>
      </c>
      <c r="X227" s="149">
        <v>0</v>
      </c>
      <c r="Y227" s="212"/>
      <c r="Z227" s="44" t="s">
        <v>91</v>
      </c>
      <c r="AA227" s="31">
        <v>0</v>
      </c>
      <c r="AB227" s="31">
        <v>0</v>
      </c>
      <c r="AC227" s="31">
        <v>0</v>
      </c>
      <c r="AD227" s="31">
        <v>0</v>
      </c>
      <c r="AE227" s="149">
        <v>0</v>
      </c>
      <c r="AF227" s="125">
        <v>0</v>
      </c>
      <c r="AG227" s="71">
        <v>0</v>
      </c>
      <c r="AH227" s="71">
        <v>0</v>
      </c>
      <c r="AI227" s="71">
        <v>0</v>
      </c>
      <c r="AJ227" s="71">
        <v>0</v>
      </c>
      <c r="AK227" s="212"/>
      <c r="AL227" s="44" t="s">
        <v>91</v>
      </c>
      <c r="AM227" s="71">
        <v>0</v>
      </c>
      <c r="AN227" s="71">
        <v>0</v>
      </c>
      <c r="AO227" s="71">
        <v>0</v>
      </c>
      <c r="AP227" s="71">
        <v>0</v>
      </c>
      <c r="AQ227" s="71">
        <v>0</v>
      </c>
      <c r="AR227" s="71">
        <v>0</v>
      </c>
      <c r="AS227" s="71">
        <v>0</v>
      </c>
      <c r="AT227" s="71">
        <v>0</v>
      </c>
      <c r="AU227" s="71">
        <v>0</v>
      </c>
      <c r="AV227" s="212"/>
      <c r="AW227" s="44" t="s">
        <v>91</v>
      </c>
      <c r="AX227" s="149">
        <v>0</v>
      </c>
      <c r="AY227" s="71">
        <v>0</v>
      </c>
      <c r="AZ227" s="71">
        <v>0</v>
      </c>
      <c r="BA227" s="152">
        <v>0</v>
      </c>
      <c r="BB227" s="32">
        <v>0</v>
      </c>
      <c r="BC227" s="149">
        <v>0</v>
      </c>
      <c r="BD227" s="149">
        <v>0</v>
      </c>
      <c r="BE227" s="212"/>
      <c r="BF227" s="44" t="s">
        <v>91</v>
      </c>
      <c r="BG227" s="71">
        <v>0</v>
      </c>
      <c r="BH227" s="71">
        <v>0</v>
      </c>
      <c r="BI227" s="71">
        <v>0</v>
      </c>
      <c r="BJ227" s="71">
        <v>0</v>
      </c>
      <c r="BK227" s="71">
        <v>0</v>
      </c>
      <c r="BL227" s="71">
        <v>0</v>
      </c>
      <c r="BM227" s="71">
        <v>0</v>
      </c>
      <c r="BN227" s="71">
        <v>0</v>
      </c>
      <c r="BO227" s="71">
        <v>0</v>
      </c>
      <c r="BP227" s="71">
        <v>0</v>
      </c>
      <c r="BQ227" s="71">
        <v>0</v>
      </c>
      <c r="BR227" s="71">
        <v>0</v>
      </c>
      <c r="BS227" s="71">
        <v>0</v>
      </c>
      <c r="BT227" s="71">
        <v>0</v>
      </c>
      <c r="BV227" s="80" t="s">
        <v>175</v>
      </c>
      <c r="BW227" s="80" t="s">
        <v>2494</v>
      </c>
      <c r="BX227" s="78">
        <v>0</v>
      </c>
    </row>
    <row r="228" spans="1:76" ht="13.15" customHeight="1">
      <c r="A228" s="212"/>
      <c r="B228" s="66" t="s">
        <v>73</v>
      </c>
      <c r="C228" s="68">
        <v>84</v>
      </c>
      <c r="D228" s="68">
        <v>43</v>
      </c>
      <c r="E228" s="68">
        <v>79</v>
      </c>
      <c r="F228" s="68">
        <v>46</v>
      </c>
      <c r="G228" s="68">
        <v>82</v>
      </c>
      <c r="H228" s="68">
        <v>42</v>
      </c>
      <c r="I228" s="68">
        <v>172</v>
      </c>
      <c r="J228" s="68">
        <v>76</v>
      </c>
      <c r="K228" s="68">
        <v>417</v>
      </c>
      <c r="L228" s="68">
        <v>207</v>
      </c>
      <c r="M228" s="212"/>
      <c r="N228" s="66" t="s">
        <v>73</v>
      </c>
      <c r="O228" s="68">
        <v>2</v>
      </c>
      <c r="P228" s="68">
        <v>1</v>
      </c>
      <c r="Q228" s="68">
        <v>1</v>
      </c>
      <c r="R228" s="68">
        <v>1</v>
      </c>
      <c r="S228" s="68">
        <v>1</v>
      </c>
      <c r="T228" s="68">
        <v>1</v>
      </c>
      <c r="U228" s="68">
        <v>40</v>
      </c>
      <c r="V228" s="68">
        <v>17</v>
      </c>
      <c r="W228" s="68">
        <v>44</v>
      </c>
      <c r="X228" s="68">
        <v>20</v>
      </c>
      <c r="Y228" s="212"/>
      <c r="Z228" s="66" t="s">
        <v>73</v>
      </c>
      <c r="AA228" s="68">
        <v>4</v>
      </c>
      <c r="AB228" s="68">
        <v>4</v>
      </c>
      <c r="AC228" s="68">
        <v>4</v>
      </c>
      <c r="AD228" s="68">
        <v>4</v>
      </c>
      <c r="AE228" s="68">
        <v>16</v>
      </c>
      <c r="AF228" s="68">
        <v>16</v>
      </c>
      <c r="AG228" s="68">
        <v>16</v>
      </c>
      <c r="AH228" s="68">
        <v>16</v>
      </c>
      <c r="AI228" s="68">
        <v>4</v>
      </c>
      <c r="AJ228" s="68">
        <v>4</v>
      </c>
      <c r="AK228" s="212"/>
      <c r="AL228" s="66" t="s">
        <v>73</v>
      </c>
      <c r="AM228" s="68">
        <v>0</v>
      </c>
      <c r="AN228" s="68">
        <v>86</v>
      </c>
      <c r="AO228" s="68">
        <v>110</v>
      </c>
      <c r="AP228" s="68">
        <v>4</v>
      </c>
      <c r="AQ228" s="68">
        <v>0</v>
      </c>
      <c r="AR228" s="68">
        <v>0</v>
      </c>
      <c r="AS228" s="68">
        <v>15</v>
      </c>
      <c r="AT228" s="68">
        <v>9</v>
      </c>
      <c r="AU228" s="68">
        <v>5</v>
      </c>
      <c r="AV228" s="212"/>
      <c r="AW228" s="66" t="s">
        <v>73</v>
      </c>
      <c r="AX228" s="68">
        <v>19</v>
      </c>
      <c r="AY228" s="68">
        <v>5</v>
      </c>
      <c r="AZ228" s="68">
        <v>1</v>
      </c>
      <c r="BA228" s="68">
        <v>1</v>
      </c>
      <c r="BB228" s="68">
        <v>0</v>
      </c>
      <c r="BC228" s="68">
        <v>20</v>
      </c>
      <c r="BD228" s="68">
        <v>5</v>
      </c>
      <c r="BE228" s="212"/>
      <c r="BF228" s="66" t="s">
        <v>73</v>
      </c>
      <c r="BG228" s="68">
        <v>49</v>
      </c>
      <c r="BH228" s="68">
        <v>49</v>
      </c>
      <c r="BI228" s="68">
        <v>70</v>
      </c>
      <c r="BJ228" s="68">
        <v>49</v>
      </c>
      <c r="BK228" s="68">
        <v>65</v>
      </c>
      <c r="BL228" s="68">
        <v>65</v>
      </c>
      <c r="BM228" s="68">
        <v>64</v>
      </c>
      <c r="BN228" s="68">
        <v>59</v>
      </c>
      <c r="BO228" s="68">
        <v>65</v>
      </c>
      <c r="BP228" s="68">
        <v>0</v>
      </c>
      <c r="BQ228" s="68">
        <v>0</v>
      </c>
      <c r="BR228" s="68">
        <v>0</v>
      </c>
      <c r="BS228" s="68">
        <v>0</v>
      </c>
      <c r="BT228" s="68">
        <v>0</v>
      </c>
      <c r="BV228" s="80" t="s">
        <v>175</v>
      </c>
      <c r="BW228" s="80" t="s">
        <v>2495</v>
      </c>
      <c r="BX228" s="78">
        <v>518</v>
      </c>
    </row>
    <row r="229" spans="1:76" ht="12.6" customHeight="1">
      <c r="A229" s="45" t="s">
        <v>101</v>
      </c>
      <c r="B229" s="44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45" t="s">
        <v>101</v>
      </c>
      <c r="N229" s="44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45" t="s">
        <v>101</v>
      </c>
      <c r="Z229" s="44"/>
      <c r="AA229" s="151"/>
      <c r="AB229" s="151"/>
      <c r="AC229" s="151"/>
      <c r="AD229" s="151"/>
      <c r="AE229" s="151"/>
      <c r="AF229" s="151"/>
      <c r="AG229" s="151"/>
      <c r="AH229" s="151"/>
      <c r="AI229" s="151"/>
      <c r="AJ229" s="149"/>
      <c r="AK229" s="45" t="s">
        <v>101</v>
      </c>
      <c r="AL229" s="44"/>
      <c r="AM229" s="151"/>
      <c r="AN229" s="151"/>
      <c r="AO229" s="151"/>
      <c r="AP229" s="151"/>
      <c r="AQ229" s="151"/>
      <c r="AR229" s="151"/>
      <c r="AS229" s="151"/>
      <c r="AT229" s="151"/>
      <c r="AU229" s="151"/>
      <c r="AV229" s="45" t="s">
        <v>101</v>
      </c>
      <c r="AW229" s="44"/>
      <c r="AX229" s="149"/>
      <c r="AY229" s="151"/>
      <c r="AZ229" s="151"/>
      <c r="BA229" s="151"/>
      <c r="BB229" s="151"/>
      <c r="BC229" s="149"/>
      <c r="BD229" s="149"/>
      <c r="BE229" s="45" t="s">
        <v>101</v>
      </c>
      <c r="BF229" s="44"/>
      <c r="BG229" s="151"/>
      <c r="BH229" s="151"/>
      <c r="BI229" s="151"/>
      <c r="BJ229" s="151"/>
      <c r="BK229" s="151"/>
      <c r="BL229" s="151"/>
      <c r="BM229" s="151"/>
      <c r="BN229" s="151"/>
      <c r="BO229" s="151"/>
      <c r="BP229" s="151"/>
      <c r="BQ229" s="151"/>
      <c r="BR229" s="151"/>
      <c r="BS229" s="151"/>
      <c r="BT229" s="151"/>
      <c r="BV229" s="80" t="str">
        <f>IF(A229="",BV228,A229)</f>
        <v>ATSINANANA</v>
      </c>
      <c r="BW229" s="80" t="str">
        <f>BV229&amp;B229</f>
        <v>ATSINANANA</v>
      </c>
      <c r="BX229" s="78">
        <f>(AM229+2*AN229+3*AO229+4*AP229+5*AQ229)</f>
        <v>0</v>
      </c>
    </row>
    <row r="230" spans="1:76" ht="13.15" customHeight="1">
      <c r="A230" s="212" t="s">
        <v>2062</v>
      </c>
      <c r="B230" s="44" t="s">
        <v>90</v>
      </c>
      <c r="C230" s="71">
        <v>63</v>
      </c>
      <c r="D230" s="71">
        <v>30</v>
      </c>
      <c r="E230" s="71">
        <v>62</v>
      </c>
      <c r="F230" s="71">
        <v>33</v>
      </c>
      <c r="G230" s="71">
        <v>42</v>
      </c>
      <c r="H230" s="71">
        <v>25</v>
      </c>
      <c r="I230" s="71">
        <v>57</v>
      </c>
      <c r="J230" s="71">
        <v>29</v>
      </c>
      <c r="K230" s="149">
        <v>224</v>
      </c>
      <c r="L230" s="149">
        <v>117</v>
      </c>
      <c r="M230" s="212" t="s">
        <v>2062</v>
      </c>
      <c r="N230" s="44" t="s">
        <v>90</v>
      </c>
      <c r="O230" s="71">
        <v>7</v>
      </c>
      <c r="P230" s="71">
        <v>4</v>
      </c>
      <c r="Q230" s="71">
        <v>3</v>
      </c>
      <c r="R230" s="71">
        <v>1</v>
      </c>
      <c r="S230" s="71">
        <v>0</v>
      </c>
      <c r="T230" s="71">
        <v>0</v>
      </c>
      <c r="U230" s="71">
        <v>0</v>
      </c>
      <c r="V230" s="71">
        <v>0</v>
      </c>
      <c r="W230" s="149">
        <v>10</v>
      </c>
      <c r="X230" s="149">
        <v>5</v>
      </c>
      <c r="Y230" s="212" t="s">
        <v>2062</v>
      </c>
      <c r="Z230" s="44" t="s">
        <v>90</v>
      </c>
      <c r="AA230" s="31">
        <v>1</v>
      </c>
      <c r="AB230" s="31">
        <v>1</v>
      </c>
      <c r="AC230" s="31">
        <v>1</v>
      </c>
      <c r="AD230" s="31">
        <v>1</v>
      </c>
      <c r="AE230" s="149">
        <v>4</v>
      </c>
      <c r="AF230" s="125">
        <v>4</v>
      </c>
      <c r="AG230" s="71">
        <v>0</v>
      </c>
      <c r="AH230" s="71">
        <v>4</v>
      </c>
      <c r="AI230" s="71">
        <v>0</v>
      </c>
      <c r="AJ230" s="71">
        <v>1</v>
      </c>
      <c r="AK230" s="212" t="s">
        <v>2062</v>
      </c>
      <c r="AL230" s="44" t="s">
        <v>90</v>
      </c>
      <c r="AM230" s="71">
        <v>0</v>
      </c>
      <c r="AN230" s="71">
        <v>0</v>
      </c>
      <c r="AO230" s="71">
        <v>74</v>
      </c>
      <c r="AP230" s="71">
        <v>0</v>
      </c>
      <c r="AQ230" s="71">
        <v>0</v>
      </c>
      <c r="AR230" s="71">
        <v>0</v>
      </c>
      <c r="AS230" s="71">
        <v>8</v>
      </c>
      <c r="AT230" s="71">
        <v>4</v>
      </c>
      <c r="AU230" s="71">
        <v>4</v>
      </c>
      <c r="AV230" s="212" t="s">
        <v>2062</v>
      </c>
      <c r="AW230" s="44" t="s">
        <v>90</v>
      </c>
      <c r="AX230" s="149">
        <v>16</v>
      </c>
      <c r="AY230" s="71">
        <v>7</v>
      </c>
      <c r="AZ230" s="71">
        <v>3</v>
      </c>
      <c r="BA230" s="152">
        <v>4</v>
      </c>
      <c r="BB230" s="32">
        <v>3</v>
      </c>
      <c r="BC230" s="149">
        <v>20</v>
      </c>
      <c r="BD230" s="149">
        <v>10</v>
      </c>
      <c r="BE230" s="212" t="s">
        <v>2062</v>
      </c>
      <c r="BF230" s="44" t="s">
        <v>90</v>
      </c>
      <c r="BG230" s="71">
        <v>30</v>
      </c>
      <c r="BH230" s="71">
        <v>30</v>
      </c>
      <c r="BI230" s="71">
        <v>4</v>
      </c>
      <c r="BJ230" s="71">
        <v>5</v>
      </c>
      <c r="BK230" s="71">
        <v>0</v>
      </c>
      <c r="BL230" s="71">
        <v>40</v>
      </c>
      <c r="BM230" s="71">
        <v>1</v>
      </c>
      <c r="BN230" s="71">
        <v>0</v>
      </c>
      <c r="BO230" s="71">
        <v>1</v>
      </c>
      <c r="BP230" s="71">
        <v>0</v>
      </c>
      <c r="BQ230" s="71">
        <v>0</v>
      </c>
      <c r="BR230" s="71">
        <v>0</v>
      </c>
      <c r="BS230" s="71">
        <v>0</v>
      </c>
      <c r="BT230" s="71">
        <v>0</v>
      </c>
      <c r="BV230" s="80" t="s">
        <v>2062</v>
      </c>
      <c r="BW230" s="80" t="s">
        <v>2499</v>
      </c>
      <c r="BX230" s="78">
        <v>222</v>
      </c>
    </row>
    <row r="231" spans="1:76" ht="13.15" customHeight="1">
      <c r="A231" s="212"/>
      <c r="B231" s="44" t="s">
        <v>91</v>
      </c>
      <c r="C231" s="71">
        <v>0</v>
      </c>
      <c r="D231" s="71">
        <v>0</v>
      </c>
      <c r="E231" s="71">
        <v>0</v>
      </c>
      <c r="F231" s="71">
        <v>0</v>
      </c>
      <c r="G231" s="71">
        <v>0</v>
      </c>
      <c r="H231" s="71">
        <v>0</v>
      </c>
      <c r="I231" s="71">
        <v>0</v>
      </c>
      <c r="J231" s="71">
        <v>0</v>
      </c>
      <c r="K231" s="149">
        <v>0</v>
      </c>
      <c r="L231" s="149">
        <v>0</v>
      </c>
      <c r="M231" s="212"/>
      <c r="N231" s="44" t="s">
        <v>91</v>
      </c>
      <c r="O231" s="71">
        <v>0</v>
      </c>
      <c r="P231" s="71">
        <v>0</v>
      </c>
      <c r="Q231" s="71">
        <v>0</v>
      </c>
      <c r="R231" s="71">
        <v>0</v>
      </c>
      <c r="S231" s="71">
        <v>0</v>
      </c>
      <c r="T231" s="71">
        <v>0</v>
      </c>
      <c r="U231" s="71">
        <v>0</v>
      </c>
      <c r="V231" s="71">
        <v>0</v>
      </c>
      <c r="W231" s="149">
        <v>0</v>
      </c>
      <c r="X231" s="149">
        <v>0</v>
      </c>
      <c r="Y231" s="212"/>
      <c r="Z231" s="44" t="s">
        <v>91</v>
      </c>
      <c r="AA231" s="31">
        <v>0</v>
      </c>
      <c r="AB231" s="31">
        <v>0</v>
      </c>
      <c r="AC231" s="31">
        <v>0</v>
      </c>
      <c r="AD231" s="31">
        <v>0</v>
      </c>
      <c r="AE231" s="149">
        <v>0</v>
      </c>
      <c r="AF231" s="125">
        <v>0</v>
      </c>
      <c r="AG231" s="71">
        <v>0</v>
      </c>
      <c r="AH231" s="71">
        <v>0</v>
      </c>
      <c r="AI231" s="71">
        <v>0</v>
      </c>
      <c r="AJ231" s="71">
        <v>0</v>
      </c>
      <c r="AK231" s="212"/>
      <c r="AL231" s="44" t="s">
        <v>91</v>
      </c>
      <c r="AM231" s="71">
        <v>0</v>
      </c>
      <c r="AN231" s="71">
        <v>0</v>
      </c>
      <c r="AO231" s="71">
        <v>0</v>
      </c>
      <c r="AP231" s="71">
        <v>0</v>
      </c>
      <c r="AQ231" s="71">
        <v>0</v>
      </c>
      <c r="AR231" s="71">
        <v>0</v>
      </c>
      <c r="AS231" s="71">
        <v>0</v>
      </c>
      <c r="AT231" s="71">
        <v>0</v>
      </c>
      <c r="AU231" s="71">
        <v>0</v>
      </c>
      <c r="AV231" s="212"/>
      <c r="AW231" s="44" t="s">
        <v>91</v>
      </c>
      <c r="AX231" s="149">
        <v>0</v>
      </c>
      <c r="AY231" s="71">
        <v>0</v>
      </c>
      <c r="AZ231" s="71">
        <v>0</v>
      </c>
      <c r="BA231" s="152">
        <v>0</v>
      </c>
      <c r="BB231" s="32">
        <v>0</v>
      </c>
      <c r="BC231" s="149">
        <v>0</v>
      </c>
      <c r="BD231" s="149">
        <v>0</v>
      </c>
      <c r="BE231" s="212"/>
      <c r="BF231" s="44" t="s">
        <v>91</v>
      </c>
      <c r="BG231" s="71">
        <v>0</v>
      </c>
      <c r="BH231" s="71">
        <v>0</v>
      </c>
      <c r="BI231" s="71">
        <v>0</v>
      </c>
      <c r="BJ231" s="71">
        <v>0</v>
      </c>
      <c r="BK231" s="71">
        <v>0</v>
      </c>
      <c r="BL231" s="71">
        <v>0</v>
      </c>
      <c r="BM231" s="71">
        <v>0</v>
      </c>
      <c r="BN231" s="71">
        <v>0</v>
      </c>
      <c r="BO231" s="71">
        <v>0</v>
      </c>
      <c r="BP231" s="71">
        <v>0</v>
      </c>
      <c r="BQ231" s="71">
        <v>0</v>
      </c>
      <c r="BR231" s="71">
        <v>0</v>
      </c>
      <c r="BS231" s="71">
        <v>0</v>
      </c>
      <c r="BT231" s="71">
        <v>0</v>
      </c>
      <c r="BV231" s="80" t="s">
        <v>2062</v>
      </c>
      <c r="BW231" s="80" t="s">
        <v>2500</v>
      </c>
      <c r="BX231" s="78">
        <v>0</v>
      </c>
    </row>
    <row r="232" spans="1:76" ht="13.15" customHeight="1">
      <c r="A232" s="212"/>
      <c r="B232" s="66" t="s">
        <v>73</v>
      </c>
      <c r="C232" s="68">
        <v>63</v>
      </c>
      <c r="D232" s="68">
        <v>30</v>
      </c>
      <c r="E232" s="68">
        <v>62</v>
      </c>
      <c r="F232" s="68">
        <v>33</v>
      </c>
      <c r="G232" s="68">
        <v>42</v>
      </c>
      <c r="H232" s="68">
        <v>25</v>
      </c>
      <c r="I232" s="68">
        <v>57</v>
      </c>
      <c r="J232" s="68">
        <v>29</v>
      </c>
      <c r="K232" s="68">
        <v>224</v>
      </c>
      <c r="L232" s="68">
        <v>117</v>
      </c>
      <c r="M232" s="212"/>
      <c r="N232" s="66" t="s">
        <v>73</v>
      </c>
      <c r="O232" s="68">
        <v>7</v>
      </c>
      <c r="P232" s="68">
        <v>4</v>
      </c>
      <c r="Q232" s="68">
        <v>3</v>
      </c>
      <c r="R232" s="68">
        <v>1</v>
      </c>
      <c r="S232" s="68">
        <v>0</v>
      </c>
      <c r="T232" s="68">
        <v>0</v>
      </c>
      <c r="U232" s="68">
        <v>0</v>
      </c>
      <c r="V232" s="68">
        <v>0</v>
      </c>
      <c r="W232" s="68">
        <v>10</v>
      </c>
      <c r="X232" s="68">
        <v>5</v>
      </c>
      <c r="Y232" s="212"/>
      <c r="Z232" s="66" t="s">
        <v>73</v>
      </c>
      <c r="AA232" s="68">
        <v>1</v>
      </c>
      <c r="AB232" s="68">
        <v>1</v>
      </c>
      <c r="AC232" s="68">
        <v>1</v>
      </c>
      <c r="AD232" s="68">
        <v>1</v>
      </c>
      <c r="AE232" s="68">
        <v>4</v>
      </c>
      <c r="AF232" s="68">
        <v>4</v>
      </c>
      <c r="AG232" s="68">
        <v>0</v>
      </c>
      <c r="AH232" s="68">
        <v>4</v>
      </c>
      <c r="AI232" s="68">
        <v>0</v>
      </c>
      <c r="AJ232" s="68">
        <v>1</v>
      </c>
      <c r="AK232" s="212"/>
      <c r="AL232" s="66" t="s">
        <v>73</v>
      </c>
      <c r="AM232" s="68">
        <v>0</v>
      </c>
      <c r="AN232" s="68">
        <v>0</v>
      </c>
      <c r="AO232" s="68">
        <v>74</v>
      </c>
      <c r="AP232" s="68">
        <v>0</v>
      </c>
      <c r="AQ232" s="68">
        <v>0</v>
      </c>
      <c r="AR232" s="68">
        <v>0</v>
      </c>
      <c r="AS232" s="68">
        <v>8</v>
      </c>
      <c r="AT232" s="68">
        <v>4</v>
      </c>
      <c r="AU232" s="68">
        <v>4</v>
      </c>
      <c r="AV232" s="212"/>
      <c r="AW232" s="66" t="s">
        <v>73</v>
      </c>
      <c r="AX232" s="68">
        <v>16</v>
      </c>
      <c r="AY232" s="68">
        <v>7</v>
      </c>
      <c r="AZ232" s="68">
        <v>3</v>
      </c>
      <c r="BA232" s="68">
        <v>4</v>
      </c>
      <c r="BB232" s="68">
        <v>3</v>
      </c>
      <c r="BC232" s="68">
        <v>20</v>
      </c>
      <c r="BD232" s="68">
        <v>10</v>
      </c>
      <c r="BE232" s="212"/>
      <c r="BF232" s="66" t="s">
        <v>73</v>
      </c>
      <c r="BG232" s="68">
        <v>30</v>
      </c>
      <c r="BH232" s="68">
        <v>30</v>
      </c>
      <c r="BI232" s="68">
        <v>4</v>
      </c>
      <c r="BJ232" s="68">
        <v>5</v>
      </c>
      <c r="BK232" s="68">
        <v>0</v>
      </c>
      <c r="BL232" s="68">
        <v>40</v>
      </c>
      <c r="BM232" s="68">
        <v>1</v>
      </c>
      <c r="BN232" s="68">
        <v>0</v>
      </c>
      <c r="BO232" s="68">
        <v>1</v>
      </c>
      <c r="BP232" s="68">
        <v>0</v>
      </c>
      <c r="BQ232" s="68">
        <v>0</v>
      </c>
      <c r="BR232" s="68">
        <v>0</v>
      </c>
      <c r="BS232" s="68">
        <v>0</v>
      </c>
      <c r="BT232" s="68">
        <v>0</v>
      </c>
      <c r="BV232" s="80" t="s">
        <v>2062</v>
      </c>
      <c r="BW232" s="80" t="s">
        <v>2501</v>
      </c>
      <c r="BX232" s="78">
        <v>222</v>
      </c>
    </row>
    <row r="233" spans="1:76" ht="13.15" customHeight="1">
      <c r="A233" s="212" t="s">
        <v>176</v>
      </c>
      <c r="B233" s="44" t="s">
        <v>90</v>
      </c>
      <c r="C233" s="71">
        <v>254</v>
      </c>
      <c r="D233" s="71">
        <v>130</v>
      </c>
      <c r="E233" s="71">
        <v>177</v>
      </c>
      <c r="F233" s="71">
        <v>77</v>
      </c>
      <c r="G233" s="71">
        <v>170</v>
      </c>
      <c r="H233" s="71">
        <v>89</v>
      </c>
      <c r="I233" s="71">
        <v>203</v>
      </c>
      <c r="J233" s="71">
        <v>118</v>
      </c>
      <c r="K233" s="149">
        <v>804</v>
      </c>
      <c r="L233" s="149">
        <v>414</v>
      </c>
      <c r="M233" s="212" t="s">
        <v>176</v>
      </c>
      <c r="N233" s="44" t="s">
        <v>90</v>
      </c>
      <c r="O233" s="71">
        <v>11</v>
      </c>
      <c r="P233" s="71">
        <v>5</v>
      </c>
      <c r="Q233" s="71">
        <v>11</v>
      </c>
      <c r="R233" s="71">
        <v>5</v>
      </c>
      <c r="S233" s="71">
        <v>7</v>
      </c>
      <c r="T233" s="71">
        <v>3</v>
      </c>
      <c r="U233" s="71">
        <v>24</v>
      </c>
      <c r="V233" s="71">
        <v>12</v>
      </c>
      <c r="W233" s="149">
        <v>53</v>
      </c>
      <c r="X233" s="149">
        <v>25</v>
      </c>
      <c r="Y233" s="212" t="s">
        <v>176</v>
      </c>
      <c r="Z233" s="44" t="s">
        <v>90</v>
      </c>
      <c r="AA233" s="31">
        <v>10</v>
      </c>
      <c r="AB233" s="31">
        <v>10</v>
      </c>
      <c r="AC233" s="31">
        <v>10</v>
      </c>
      <c r="AD233" s="31">
        <v>10</v>
      </c>
      <c r="AE233" s="149">
        <v>40</v>
      </c>
      <c r="AF233" s="125">
        <v>33</v>
      </c>
      <c r="AG233" s="71">
        <v>28</v>
      </c>
      <c r="AH233" s="71">
        <v>10</v>
      </c>
      <c r="AI233" s="71">
        <v>1</v>
      </c>
      <c r="AJ233" s="71">
        <v>10</v>
      </c>
      <c r="AK233" s="212" t="s">
        <v>176</v>
      </c>
      <c r="AL233" s="44" t="s">
        <v>90</v>
      </c>
      <c r="AM233" s="71">
        <v>1</v>
      </c>
      <c r="AN233" s="71">
        <v>261</v>
      </c>
      <c r="AO233" s="71">
        <v>75</v>
      </c>
      <c r="AP233" s="71">
        <v>0</v>
      </c>
      <c r="AQ233" s="71">
        <v>0</v>
      </c>
      <c r="AR233" s="71">
        <v>13</v>
      </c>
      <c r="AS233" s="71">
        <v>40</v>
      </c>
      <c r="AT233" s="71">
        <v>32</v>
      </c>
      <c r="AU233" s="71">
        <v>32</v>
      </c>
      <c r="AV233" s="212" t="s">
        <v>176</v>
      </c>
      <c r="AW233" s="44" t="s">
        <v>90</v>
      </c>
      <c r="AX233" s="149">
        <v>72</v>
      </c>
      <c r="AY233" s="71">
        <v>31</v>
      </c>
      <c r="AZ233" s="71">
        <v>9</v>
      </c>
      <c r="BA233" s="152">
        <v>3</v>
      </c>
      <c r="BB233" s="32">
        <v>1</v>
      </c>
      <c r="BC233" s="149">
        <v>75</v>
      </c>
      <c r="BD233" s="149">
        <v>32</v>
      </c>
      <c r="BE233" s="212" t="s">
        <v>176</v>
      </c>
      <c r="BF233" s="44" t="s">
        <v>90</v>
      </c>
      <c r="BG233" s="71">
        <v>228</v>
      </c>
      <c r="BH233" s="71">
        <v>156</v>
      </c>
      <c r="BI233" s="71">
        <v>57</v>
      </c>
      <c r="BJ233" s="71">
        <v>100</v>
      </c>
      <c r="BK233" s="71">
        <v>97</v>
      </c>
      <c r="BL233" s="71">
        <v>88</v>
      </c>
      <c r="BM233" s="71">
        <v>67</v>
      </c>
      <c r="BN233" s="71">
        <v>43</v>
      </c>
      <c r="BO233" s="71">
        <v>69</v>
      </c>
      <c r="BP233" s="71">
        <v>12</v>
      </c>
      <c r="BQ233" s="71">
        <v>8</v>
      </c>
      <c r="BR233" s="71">
        <v>17</v>
      </c>
      <c r="BS233" s="71">
        <v>22</v>
      </c>
      <c r="BT233" s="71">
        <v>0</v>
      </c>
      <c r="BV233" s="80" t="s">
        <v>176</v>
      </c>
      <c r="BW233" s="80" t="s">
        <v>2502</v>
      </c>
      <c r="BX233" s="78">
        <v>748</v>
      </c>
    </row>
    <row r="234" spans="1:76" ht="13.15" customHeight="1">
      <c r="A234" s="212"/>
      <c r="B234" s="44" t="s">
        <v>91</v>
      </c>
      <c r="C234" s="71">
        <v>124</v>
      </c>
      <c r="D234" s="71">
        <v>66</v>
      </c>
      <c r="E234" s="71">
        <v>88</v>
      </c>
      <c r="F234" s="71">
        <v>45</v>
      </c>
      <c r="G234" s="71">
        <v>109</v>
      </c>
      <c r="H234" s="71">
        <v>54</v>
      </c>
      <c r="I234" s="71">
        <v>109</v>
      </c>
      <c r="J234" s="71">
        <v>54</v>
      </c>
      <c r="K234" s="149">
        <v>430</v>
      </c>
      <c r="L234" s="149">
        <v>219</v>
      </c>
      <c r="M234" s="212"/>
      <c r="N234" s="44" t="s">
        <v>91</v>
      </c>
      <c r="O234" s="71">
        <v>5</v>
      </c>
      <c r="P234" s="71">
        <v>2</v>
      </c>
      <c r="Q234" s="71">
        <v>2</v>
      </c>
      <c r="R234" s="71">
        <v>0</v>
      </c>
      <c r="S234" s="71">
        <v>1</v>
      </c>
      <c r="T234" s="71">
        <v>0</v>
      </c>
      <c r="U234" s="71">
        <v>6</v>
      </c>
      <c r="V234" s="71">
        <v>3</v>
      </c>
      <c r="W234" s="149">
        <v>14</v>
      </c>
      <c r="X234" s="149">
        <v>5</v>
      </c>
      <c r="Y234" s="212"/>
      <c r="Z234" s="44" t="s">
        <v>91</v>
      </c>
      <c r="AA234" s="31">
        <v>4</v>
      </c>
      <c r="AB234" s="31">
        <v>3</v>
      </c>
      <c r="AC234" s="31">
        <v>4</v>
      </c>
      <c r="AD234" s="31">
        <v>3</v>
      </c>
      <c r="AE234" s="149">
        <v>14</v>
      </c>
      <c r="AF234" s="125">
        <v>14</v>
      </c>
      <c r="AG234" s="71">
        <v>9</v>
      </c>
      <c r="AH234" s="71">
        <v>14</v>
      </c>
      <c r="AI234" s="71">
        <v>0</v>
      </c>
      <c r="AJ234" s="71">
        <v>3</v>
      </c>
      <c r="AK234" s="212"/>
      <c r="AL234" s="44" t="s">
        <v>91</v>
      </c>
      <c r="AM234" s="71">
        <v>0</v>
      </c>
      <c r="AN234" s="71">
        <v>203</v>
      </c>
      <c r="AO234" s="71">
        <v>33</v>
      </c>
      <c r="AP234" s="71">
        <v>0</v>
      </c>
      <c r="AQ234" s="71">
        <v>0</v>
      </c>
      <c r="AR234" s="71">
        <v>11</v>
      </c>
      <c r="AS234" s="71">
        <v>15</v>
      </c>
      <c r="AT234" s="71">
        <v>15</v>
      </c>
      <c r="AU234" s="71">
        <v>15</v>
      </c>
      <c r="AV234" s="212"/>
      <c r="AW234" s="44" t="s">
        <v>91</v>
      </c>
      <c r="AX234" s="149">
        <v>48</v>
      </c>
      <c r="AY234" s="71">
        <v>25</v>
      </c>
      <c r="AZ234" s="71">
        <v>10</v>
      </c>
      <c r="BA234" s="152">
        <v>5</v>
      </c>
      <c r="BB234" s="32">
        <v>5</v>
      </c>
      <c r="BC234" s="149">
        <v>53</v>
      </c>
      <c r="BD234" s="149">
        <v>30</v>
      </c>
      <c r="BE234" s="212"/>
      <c r="BF234" s="44" t="s">
        <v>91</v>
      </c>
      <c r="BG234" s="71">
        <v>0</v>
      </c>
      <c r="BH234" s="71">
        <v>0</v>
      </c>
      <c r="BI234" s="71">
        <v>0</v>
      </c>
      <c r="BJ234" s="71">
        <v>0</v>
      </c>
      <c r="BK234" s="71">
        <v>0</v>
      </c>
      <c r="BL234" s="71">
        <v>0</v>
      </c>
      <c r="BM234" s="71">
        <v>0</v>
      </c>
      <c r="BN234" s="71">
        <v>0</v>
      </c>
      <c r="BO234" s="71">
        <v>0</v>
      </c>
      <c r="BP234" s="71">
        <v>0</v>
      </c>
      <c r="BQ234" s="71">
        <v>0</v>
      </c>
      <c r="BR234" s="71">
        <v>0</v>
      </c>
      <c r="BS234" s="71">
        <v>0</v>
      </c>
      <c r="BT234" s="71">
        <v>0</v>
      </c>
      <c r="BV234" s="80" t="s">
        <v>176</v>
      </c>
      <c r="BW234" s="80" t="s">
        <v>2503</v>
      </c>
      <c r="BX234" s="78">
        <v>505</v>
      </c>
    </row>
    <row r="235" spans="1:76" ht="13.15" customHeight="1">
      <c r="A235" s="212"/>
      <c r="B235" s="66" t="s">
        <v>73</v>
      </c>
      <c r="C235" s="68">
        <v>378</v>
      </c>
      <c r="D235" s="68">
        <v>196</v>
      </c>
      <c r="E235" s="68">
        <v>265</v>
      </c>
      <c r="F235" s="68">
        <v>122</v>
      </c>
      <c r="G235" s="68">
        <v>279</v>
      </c>
      <c r="H235" s="68">
        <v>143</v>
      </c>
      <c r="I235" s="68">
        <v>312</v>
      </c>
      <c r="J235" s="68">
        <v>172</v>
      </c>
      <c r="K235" s="68">
        <v>1234</v>
      </c>
      <c r="L235" s="68">
        <v>633</v>
      </c>
      <c r="M235" s="212"/>
      <c r="N235" s="66" t="s">
        <v>73</v>
      </c>
      <c r="O235" s="68">
        <v>16</v>
      </c>
      <c r="P235" s="68">
        <v>7</v>
      </c>
      <c r="Q235" s="68">
        <v>13</v>
      </c>
      <c r="R235" s="68">
        <v>5</v>
      </c>
      <c r="S235" s="68">
        <v>8</v>
      </c>
      <c r="T235" s="68">
        <v>3</v>
      </c>
      <c r="U235" s="68">
        <v>30</v>
      </c>
      <c r="V235" s="68">
        <v>15</v>
      </c>
      <c r="W235" s="68">
        <v>67</v>
      </c>
      <c r="X235" s="68">
        <v>30</v>
      </c>
      <c r="Y235" s="212"/>
      <c r="Z235" s="66" t="s">
        <v>73</v>
      </c>
      <c r="AA235" s="68">
        <v>14</v>
      </c>
      <c r="AB235" s="68">
        <v>13</v>
      </c>
      <c r="AC235" s="68">
        <v>14</v>
      </c>
      <c r="AD235" s="68">
        <v>13</v>
      </c>
      <c r="AE235" s="68">
        <v>54</v>
      </c>
      <c r="AF235" s="68">
        <v>47</v>
      </c>
      <c r="AG235" s="68">
        <v>37</v>
      </c>
      <c r="AH235" s="68">
        <v>24</v>
      </c>
      <c r="AI235" s="68">
        <v>1</v>
      </c>
      <c r="AJ235" s="68">
        <v>13</v>
      </c>
      <c r="AK235" s="212"/>
      <c r="AL235" s="66" t="s">
        <v>73</v>
      </c>
      <c r="AM235" s="68">
        <v>1</v>
      </c>
      <c r="AN235" s="68">
        <v>464</v>
      </c>
      <c r="AO235" s="68">
        <v>108</v>
      </c>
      <c r="AP235" s="68">
        <v>0</v>
      </c>
      <c r="AQ235" s="68">
        <v>0</v>
      </c>
      <c r="AR235" s="68">
        <v>24</v>
      </c>
      <c r="AS235" s="68">
        <v>55</v>
      </c>
      <c r="AT235" s="68">
        <v>47</v>
      </c>
      <c r="AU235" s="68">
        <v>47</v>
      </c>
      <c r="AV235" s="212"/>
      <c r="AW235" s="66" t="s">
        <v>73</v>
      </c>
      <c r="AX235" s="68">
        <v>120</v>
      </c>
      <c r="AY235" s="68">
        <v>56</v>
      </c>
      <c r="AZ235" s="68">
        <v>19</v>
      </c>
      <c r="BA235" s="68">
        <v>8</v>
      </c>
      <c r="BB235" s="68">
        <v>6</v>
      </c>
      <c r="BC235" s="68">
        <v>128</v>
      </c>
      <c r="BD235" s="68">
        <v>62</v>
      </c>
      <c r="BE235" s="212"/>
      <c r="BF235" s="66" t="s">
        <v>73</v>
      </c>
      <c r="BG235" s="68">
        <v>228</v>
      </c>
      <c r="BH235" s="68">
        <v>156</v>
      </c>
      <c r="BI235" s="68">
        <v>57</v>
      </c>
      <c r="BJ235" s="68">
        <v>100</v>
      </c>
      <c r="BK235" s="68">
        <v>97</v>
      </c>
      <c r="BL235" s="68">
        <v>88</v>
      </c>
      <c r="BM235" s="68">
        <v>67</v>
      </c>
      <c r="BN235" s="68">
        <v>43</v>
      </c>
      <c r="BO235" s="68">
        <v>69</v>
      </c>
      <c r="BP235" s="68">
        <v>12</v>
      </c>
      <c r="BQ235" s="68">
        <v>8</v>
      </c>
      <c r="BR235" s="68">
        <v>17</v>
      </c>
      <c r="BS235" s="68">
        <v>22</v>
      </c>
      <c r="BT235" s="68">
        <v>0</v>
      </c>
      <c r="BV235" s="80" t="s">
        <v>176</v>
      </c>
      <c r="BW235" s="80" t="s">
        <v>2504</v>
      </c>
      <c r="BX235" s="78">
        <v>1253</v>
      </c>
    </row>
    <row r="236" spans="1:76" ht="13.15" customHeight="1">
      <c r="A236" s="212" t="s">
        <v>177</v>
      </c>
      <c r="B236" s="44" t="s">
        <v>90</v>
      </c>
      <c r="C236" s="71">
        <v>132</v>
      </c>
      <c r="D236" s="71">
        <v>70</v>
      </c>
      <c r="E236" s="71">
        <v>60</v>
      </c>
      <c r="F236" s="71">
        <v>34</v>
      </c>
      <c r="G236" s="71">
        <v>54</v>
      </c>
      <c r="H236" s="71">
        <v>31</v>
      </c>
      <c r="I236" s="71">
        <v>59</v>
      </c>
      <c r="J236" s="71">
        <v>28</v>
      </c>
      <c r="K236" s="149">
        <v>305</v>
      </c>
      <c r="L236" s="149">
        <v>163</v>
      </c>
      <c r="M236" s="212" t="s">
        <v>177</v>
      </c>
      <c r="N236" s="44" t="s">
        <v>90</v>
      </c>
      <c r="O236" s="71">
        <v>1</v>
      </c>
      <c r="P236" s="71">
        <v>1</v>
      </c>
      <c r="Q236" s="71">
        <v>1</v>
      </c>
      <c r="R236" s="71">
        <v>1</v>
      </c>
      <c r="S236" s="71">
        <v>3</v>
      </c>
      <c r="T236" s="71">
        <v>2</v>
      </c>
      <c r="U236" s="71">
        <v>12</v>
      </c>
      <c r="V236" s="71">
        <v>4</v>
      </c>
      <c r="W236" s="149">
        <v>17</v>
      </c>
      <c r="X236" s="149">
        <v>8</v>
      </c>
      <c r="Y236" s="212" t="s">
        <v>177</v>
      </c>
      <c r="Z236" s="44" t="s">
        <v>90</v>
      </c>
      <c r="AA236" s="31">
        <v>5</v>
      </c>
      <c r="AB236" s="31">
        <v>4</v>
      </c>
      <c r="AC236" s="31">
        <v>3</v>
      </c>
      <c r="AD236" s="31">
        <v>3</v>
      </c>
      <c r="AE236" s="149">
        <v>15</v>
      </c>
      <c r="AF236" s="125">
        <v>8</v>
      </c>
      <c r="AG236" s="71">
        <v>7</v>
      </c>
      <c r="AH236" s="71">
        <v>4</v>
      </c>
      <c r="AI236" s="71">
        <v>0</v>
      </c>
      <c r="AJ236" s="71">
        <v>5</v>
      </c>
      <c r="AK236" s="212" t="s">
        <v>177</v>
      </c>
      <c r="AL236" s="44" t="s">
        <v>90</v>
      </c>
      <c r="AM236" s="71">
        <v>10</v>
      </c>
      <c r="AN236" s="71">
        <v>102</v>
      </c>
      <c r="AO236" s="71">
        <v>14</v>
      </c>
      <c r="AP236" s="71">
        <v>11</v>
      </c>
      <c r="AQ236" s="71">
        <v>10</v>
      </c>
      <c r="AR236" s="71">
        <v>1</v>
      </c>
      <c r="AS236" s="71">
        <v>17</v>
      </c>
      <c r="AT236" s="71">
        <v>17</v>
      </c>
      <c r="AU236" s="71">
        <v>17</v>
      </c>
      <c r="AV236" s="212" t="s">
        <v>177</v>
      </c>
      <c r="AW236" s="44" t="s">
        <v>90</v>
      </c>
      <c r="AX236" s="149">
        <v>39</v>
      </c>
      <c r="AY236" s="71">
        <v>11</v>
      </c>
      <c r="AZ236" s="71">
        <v>7</v>
      </c>
      <c r="BA236" s="152">
        <v>3</v>
      </c>
      <c r="BB236" s="32">
        <v>1</v>
      </c>
      <c r="BC236" s="149">
        <v>42</v>
      </c>
      <c r="BD236" s="149">
        <v>12</v>
      </c>
      <c r="BE236" s="212" t="s">
        <v>177</v>
      </c>
      <c r="BF236" s="44" t="s">
        <v>90</v>
      </c>
      <c r="BG236" s="71">
        <v>9</v>
      </c>
      <c r="BH236" s="71">
        <v>5</v>
      </c>
      <c r="BI236" s="71">
        <v>3</v>
      </c>
      <c r="BJ236" s="71">
        <v>2</v>
      </c>
      <c r="BK236" s="71">
        <v>1</v>
      </c>
      <c r="BL236" s="71">
        <v>7</v>
      </c>
      <c r="BM236" s="71">
        <v>3</v>
      </c>
      <c r="BN236" s="71">
        <v>1</v>
      </c>
      <c r="BO236" s="71">
        <v>7</v>
      </c>
      <c r="BP236" s="71">
        <v>4</v>
      </c>
      <c r="BQ236" s="71">
        <v>1</v>
      </c>
      <c r="BR236" s="71">
        <v>1</v>
      </c>
      <c r="BS236" s="71">
        <v>0</v>
      </c>
      <c r="BT236" s="71">
        <v>7</v>
      </c>
      <c r="BV236" s="80" t="s">
        <v>177</v>
      </c>
      <c r="BW236" s="80" t="s">
        <v>2505</v>
      </c>
      <c r="BX236" s="78">
        <v>350</v>
      </c>
    </row>
    <row r="237" spans="1:76" ht="13.15" customHeight="1">
      <c r="A237" s="212"/>
      <c r="B237" s="44" t="s">
        <v>91</v>
      </c>
      <c r="C237" s="71">
        <v>346</v>
      </c>
      <c r="D237" s="71">
        <v>191</v>
      </c>
      <c r="E237" s="71">
        <v>243</v>
      </c>
      <c r="F237" s="71">
        <v>126</v>
      </c>
      <c r="G237" s="71">
        <v>233</v>
      </c>
      <c r="H237" s="71">
        <v>141</v>
      </c>
      <c r="I237" s="71">
        <v>387</v>
      </c>
      <c r="J237" s="71">
        <v>202</v>
      </c>
      <c r="K237" s="149">
        <v>1209</v>
      </c>
      <c r="L237" s="149">
        <v>660</v>
      </c>
      <c r="M237" s="212"/>
      <c r="N237" s="44" t="s">
        <v>91</v>
      </c>
      <c r="O237" s="71">
        <v>18</v>
      </c>
      <c r="P237" s="71">
        <v>5</v>
      </c>
      <c r="Q237" s="71">
        <v>22</v>
      </c>
      <c r="R237" s="71">
        <v>7</v>
      </c>
      <c r="S237" s="71">
        <v>29</v>
      </c>
      <c r="T237" s="71">
        <v>12</v>
      </c>
      <c r="U237" s="71">
        <v>68</v>
      </c>
      <c r="V237" s="71">
        <v>43</v>
      </c>
      <c r="W237" s="149">
        <v>137</v>
      </c>
      <c r="X237" s="149">
        <v>67</v>
      </c>
      <c r="Y237" s="212"/>
      <c r="Z237" s="44" t="s">
        <v>91</v>
      </c>
      <c r="AA237" s="31">
        <v>9</v>
      </c>
      <c r="AB237" s="31">
        <v>8</v>
      </c>
      <c r="AC237" s="31">
        <v>7</v>
      </c>
      <c r="AD237" s="31">
        <v>10</v>
      </c>
      <c r="AE237" s="149">
        <v>34</v>
      </c>
      <c r="AF237" s="125">
        <v>29</v>
      </c>
      <c r="AG237" s="71">
        <v>24</v>
      </c>
      <c r="AH237" s="71">
        <v>29</v>
      </c>
      <c r="AI237" s="71">
        <v>1</v>
      </c>
      <c r="AJ237" s="71">
        <v>7</v>
      </c>
      <c r="AK237" s="212"/>
      <c r="AL237" s="44" t="s">
        <v>91</v>
      </c>
      <c r="AM237" s="71">
        <v>0</v>
      </c>
      <c r="AN237" s="71">
        <v>430</v>
      </c>
      <c r="AO237" s="71">
        <v>32</v>
      </c>
      <c r="AP237" s="71">
        <v>117</v>
      </c>
      <c r="AQ237" s="71">
        <v>0</v>
      </c>
      <c r="AR237" s="71">
        <v>12</v>
      </c>
      <c r="AS237" s="71">
        <v>35</v>
      </c>
      <c r="AT237" s="71">
        <v>33</v>
      </c>
      <c r="AU237" s="71">
        <v>32</v>
      </c>
      <c r="AV237" s="212"/>
      <c r="AW237" s="44" t="s">
        <v>91</v>
      </c>
      <c r="AX237" s="149">
        <v>85</v>
      </c>
      <c r="AY237" s="71">
        <v>41</v>
      </c>
      <c r="AZ237" s="71">
        <v>23</v>
      </c>
      <c r="BA237" s="152">
        <v>27</v>
      </c>
      <c r="BB237" s="32">
        <v>13</v>
      </c>
      <c r="BC237" s="149">
        <v>112</v>
      </c>
      <c r="BD237" s="149">
        <v>54</v>
      </c>
      <c r="BE237" s="212"/>
      <c r="BF237" s="44" t="s">
        <v>91</v>
      </c>
      <c r="BG237" s="71">
        <v>10</v>
      </c>
      <c r="BH237" s="71">
        <v>8</v>
      </c>
      <c r="BI237" s="71">
        <v>0</v>
      </c>
      <c r="BJ237" s="71">
        <v>0</v>
      </c>
      <c r="BK237" s="71">
        <v>10</v>
      </c>
      <c r="BL237" s="71">
        <v>10</v>
      </c>
      <c r="BM237" s="71">
        <v>0</v>
      </c>
      <c r="BN237" s="71">
        <v>0</v>
      </c>
      <c r="BO237" s="71">
        <v>0</v>
      </c>
      <c r="BP237" s="71">
        <v>0</v>
      </c>
      <c r="BQ237" s="71">
        <v>0</v>
      </c>
      <c r="BR237" s="71">
        <v>0</v>
      </c>
      <c r="BS237" s="71">
        <v>0</v>
      </c>
      <c r="BT237" s="71">
        <v>0</v>
      </c>
      <c r="BV237" s="80" t="s">
        <v>177</v>
      </c>
      <c r="BW237" s="80" t="s">
        <v>2506</v>
      </c>
      <c r="BX237" s="78">
        <v>1424</v>
      </c>
    </row>
    <row r="238" spans="1:76" ht="13.15" customHeight="1">
      <c r="A238" s="212"/>
      <c r="B238" s="66" t="s">
        <v>73</v>
      </c>
      <c r="C238" s="68">
        <v>478</v>
      </c>
      <c r="D238" s="68">
        <v>261</v>
      </c>
      <c r="E238" s="68">
        <v>303</v>
      </c>
      <c r="F238" s="68">
        <v>160</v>
      </c>
      <c r="G238" s="68">
        <v>287</v>
      </c>
      <c r="H238" s="68">
        <v>172</v>
      </c>
      <c r="I238" s="68">
        <v>446</v>
      </c>
      <c r="J238" s="68">
        <v>230</v>
      </c>
      <c r="K238" s="68">
        <v>1514</v>
      </c>
      <c r="L238" s="68">
        <v>823</v>
      </c>
      <c r="M238" s="212"/>
      <c r="N238" s="66" t="s">
        <v>73</v>
      </c>
      <c r="O238" s="68">
        <v>19</v>
      </c>
      <c r="P238" s="68">
        <v>6</v>
      </c>
      <c r="Q238" s="68">
        <v>23</v>
      </c>
      <c r="R238" s="68">
        <v>8</v>
      </c>
      <c r="S238" s="68">
        <v>32</v>
      </c>
      <c r="T238" s="68">
        <v>14</v>
      </c>
      <c r="U238" s="68">
        <v>80</v>
      </c>
      <c r="V238" s="68">
        <v>47</v>
      </c>
      <c r="W238" s="68">
        <v>154</v>
      </c>
      <c r="X238" s="68">
        <v>75</v>
      </c>
      <c r="Y238" s="212"/>
      <c r="Z238" s="66" t="s">
        <v>73</v>
      </c>
      <c r="AA238" s="68">
        <v>14</v>
      </c>
      <c r="AB238" s="68">
        <v>12</v>
      </c>
      <c r="AC238" s="68">
        <v>10</v>
      </c>
      <c r="AD238" s="68">
        <v>13</v>
      </c>
      <c r="AE238" s="68">
        <v>49</v>
      </c>
      <c r="AF238" s="68">
        <v>37</v>
      </c>
      <c r="AG238" s="68">
        <v>31</v>
      </c>
      <c r="AH238" s="68">
        <v>33</v>
      </c>
      <c r="AI238" s="68">
        <v>1</v>
      </c>
      <c r="AJ238" s="68">
        <v>12</v>
      </c>
      <c r="AK238" s="212"/>
      <c r="AL238" s="66" t="s">
        <v>73</v>
      </c>
      <c r="AM238" s="68">
        <v>10</v>
      </c>
      <c r="AN238" s="68">
        <v>532</v>
      </c>
      <c r="AO238" s="68">
        <v>46</v>
      </c>
      <c r="AP238" s="68">
        <v>128</v>
      </c>
      <c r="AQ238" s="68">
        <v>10</v>
      </c>
      <c r="AR238" s="68">
        <v>13</v>
      </c>
      <c r="AS238" s="68">
        <v>52</v>
      </c>
      <c r="AT238" s="68">
        <v>50</v>
      </c>
      <c r="AU238" s="68">
        <v>49</v>
      </c>
      <c r="AV238" s="212"/>
      <c r="AW238" s="66" t="s">
        <v>73</v>
      </c>
      <c r="AX238" s="68">
        <v>124</v>
      </c>
      <c r="AY238" s="68">
        <v>52</v>
      </c>
      <c r="AZ238" s="68">
        <v>30</v>
      </c>
      <c r="BA238" s="68">
        <v>30</v>
      </c>
      <c r="BB238" s="68">
        <v>14</v>
      </c>
      <c r="BC238" s="68">
        <v>154</v>
      </c>
      <c r="BD238" s="68">
        <v>66</v>
      </c>
      <c r="BE238" s="212"/>
      <c r="BF238" s="66" t="s">
        <v>73</v>
      </c>
      <c r="BG238" s="68">
        <v>19</v>
      </c>
      <c r="BH238" s="68">
        <v>13</v>
      </c>
      <c r="BI238" s="68">
        <v>3</v>
      </c>
      <c r="BJ238" s="68">
        <v>2</v>
      </c>
      <c r="BK238" s="68">
        <v>11</v>
      </c>
      <c r="BL238" s="68">
        <v>17</v>
      </c>
      <c r="BM238" s="68">
        <v>3</v>
      </c>
      <c r="BN238" s="68">
        <v>1</v>
      </c>
      <c r="BO238" s="68">
        <v>7</v>
      </c>
      <c r="BP238" s="68">
        <v>4</v>
      </c>
      <c r="BQ238" s="68">
        <v>1</v>
      </c>
      <c r="BR238" s="68">
        <v>1</v>
      </c>
      <c r="BS238" s="68">
        <v>0</v>
      </c>
      <c r="BT238" s="68">
        <v>7</v>
      </c>
      <c r="BV238" s="80" t="s">
        <v>177</v>
      </c>
      <c r="BW238" s="80" t="s">
        <v>2507</v>
      </c>
      <c r="BX238" s="78">
        <v>1774</v>
      </c>
    </row>
    <row r="239" spans="1:76" ht="13.15" customHeight="1">
      <c r="A239" s="212" t="s">
        <v>178</v>
      </c>
      <c r="B239" s="44" t="s">
        <v>90</v>
      </c>
      <c r="C239" s="71">
        <v>6</v>
      </c>
      <c r="D239" s="71">
        <v>4</v>
      </c>
      <c r="E239" s="71">
        <v>7</v>
      </c>
      <c r="F239" s="71">
        <v>5</v>
      </c>
      <c r="G239" s="71">
        <v>0</v>
      </c>
      <c r="H239" s="71">
        <v>0</v>
      </c>
      <c r="I239" s="71">
        <v>13</v>
      </c>
      <c r="J239" s="71">
        <v>6</v>
      </c>
      <c r="K239" s="149">
        <v>26</v>
      </c>
      <c r="L239" s="149">
        <v>15</v>
      </c>
      <c r="M239" s="212" t="s">
        <v>178</v>
      </c>
      <c r="N239" s="44" t="s">
        <v>90</v>
      </c>
      <c r="O239" s="71">
        <v>0</v>
      </c>
      <c r="P239" s="71">
        <v>0</v>
      </c>
      <c r="Q239" s="71">
        <v>0</v>
      </c>
      <c r="R239" s="71">
        <v>0</v>
      </c>
      <c r="S239" s="71">
        <v>0</v>
      </c>
      <c r="T239" s="71">
        <v>0</v>
      </c>
      <c r="U239" s="71">
        <v>2</v>
      </c>
      <c r="V239" s="71">
        <v>2</v>
      </c>
      <c r="W239" s="149">
        <v>2</v>
      </c>
      <c r="X239" s="149">
        <v>2</v>
      </c>
      <c r="Y239" s="212" t="s">
        <v>178</v>
      </c>
      <c r="Z239" s="44" t="s">
        <v>90</v>
      </c>
      <c r="AA239" s="31">
        <v>1</v>
      </c>
      <c r="AB239" s="31">
        <v>1</v>
      </c>
      <c r="AC239" s="31">
        <v>0</v>
      </c>
      <c r="AD239" s="31">
        <v>1</v>
      </c>
      <c r="AE239" s="149">
        <v>3</v>
      </c>
      <c r="AF239" s="125">
        <v>3</v>
      </c>
      <c r="AG239" s="71">
        <v>3</v>
      </c>
      <c r="AH239" s="71">
        <v>0</v>
      </c>
      <c r="AI239" s="71">
        <v>0</v>
      </c>
      <c r="AJ239" s="71">
        <v>1</v>
      </c>
      <c r="AK239" s="212" t="s">
        <v>178</v>
      </c>
      <c r="AL239" s="44" t="s">
        <v>90</v>
      </c>
      <c r="AM239" s="71">
        <v>0</v>
      </c>
      <c r="AN239" s="71">
        <v>20</v>
      </c>
      <c r="AO239" s="71">
        <v>3</v>
      </c>
      <c r="AP239" s="71">
        <v>6</v>
      </c>
      <c r="AQ239" s="71">
        <v>0</v>
      </c>
      <c r="AR239" s="71">
        <v>1</v>
      </c>
      <c r="AS239" s="71">
        <v>4</v>
      </c>
      <c r="AT239" s="71">
        <v>4</v>
      </c>
      <c r="AU239" s="71">
        <v>4</v>
      </c>
      <c r="AV239" s="212" t="s">
        <v>178</v>
      </c>
      <c r="AW239" s="44" t="s">
        <v>90</v>
      </c>
      <c r="AX239" s="149">
        <v>6</v>
      </c>
      <c r="AY239" s="71">
        <v>1</v>
      </c>
      <c r="AZ239" s="71">
        <v>1</v>
      </c>
      <c r="BA239" s="152">
        <v>2</v>
      </c>
      <c r="BB239" s="32">
        <v>1</v>
      </c>
      <c r="BC239" s="149">
        <v>8</v>
      </c>
      <c r="BD239" s="149">
        <v>2</v>
      </c>
      <c r="BE239" s="212" t="s">
        <v>178</v>
      </c>
      <c r="BF239" s="44" t="s">
        <v>90</v>
      </c>
      <c r="BG239" s="71">
        <v>24</v>
      </c>
      <c r="BH239" s="71">
        <v>50</v>
      </c>
      <c r="BI239" s="71">
        <v>11</v>
      </c>
      <c r="BJ239" s="71">
        <v>7</v>
      </c>
      <c r="BK239" s="71">
        <v>7</v>
      </c>
      <c r="BL239" s="71">
        <v>67</v>
      </c>
      <c r="BM239" s="71">
        <v>9</v>
      </c>
      <c r="BN239" s="71">
        <v>9</v>
      </c>
      <c r="BO239" s="71">
        <v>4</v>
      </c>
      <c r="BP239" s="71">
        <v>3</v>
      </c>
      <c r="BQ239" s="71">
        <v>0</v>
      </c>
      <c r="BR239" s="71">
        <v>0</v>
      </c>
      <c r="BS239" s="71">
        <v>0</v>
      </c>
      <c r="BT239" s="71">
        <v>0</v>
      </c>
      <c r="BV239" s="80" t="s">
        <v>178</v>
      </c>
      <c r="BW239" s="80" t="s">
        <v>2508</v>
      </c>
      <c r="BX239" s="78">
        <v>73</v>
      </c>
    </row>
    <row r="240" spans="1:76" ht="13.15" customHeight="1">
      <c r="A240" s="212"/>
      <c r="B240" s="44" t="s">
        <v>91</v>
      </c>
      <c r="C240" s="71">
        <v>0</v>
      </c>
      <c r="D240" s="71">
        <v>0</v>
      </c>
      <c r="E240" s="71">
        <v>0</v>
      </c>
      <c r="F240" s="71">
        <v>0</v>
      </c>
      <c r="G240" s="71">
        <v>0</v>
      </c>
      <c r="H240" s="71">
        <v>0</v>
      </c>
      <c r="I240" s="71">
        <v>0</v>
      </c>
      <c r="J240" s="71">
        <v>0</v>
      </c>
      <c r="K240" s="149">
        <v>0</v>
      </c>
      <c r="L240" s="149">
        <v>0</v>
      </c>
      <c r="M240" s="212"/>
      <c r="N240" s="44" t="s">
        <v>91</v>
      </c>
      <c r="O240" s="71">
        <v>0</v>
      </c>
      <c r="P240" s="71">
        <v>0</v>
      </c>
      <c r="Q240" s="71">
        <v>0</v>
      </c>
      <c r="R240" s="71">
        <v>0</v>
      </c>
      <c r="S240" s="71">
        <v>0</v>
      </c>
      <c r="T240" s="71">
        <v>0</v>
      </c>
      <c r="U240" s="71">
        <v>0</v>
      </c>
      <c r="V240" s="71">
        <v>0</v>
      </c>
      <c r="W240" s="149">
        <v>0</v>
      </c>
      <c r="X240" s="149">
        <v>0</v>
      </c>
      <c r="Y240" s="212"/>
      <c r="Z240" s="44" t="s">
        <v>91</v>
      </c>
      <c r="AA240" s="31">
        <v>0</v>
      </c>
      <c r="AB240" s="31">
        <v>0</v>
      </c>
      <c r="AC240" s="31">
        <v>0</v>
      </c>
      <c r="AD240" s="31">
        <v>0</v>
      </c>
      <c r="AE240" s="149">
        <v>0</v>
      </c>
      <c r="AF240" s="125">
        <v>0</v>
      </c>
      <c r="AG240" s="71">
        <v>0</v>
      </c>
      <c r="AH240" s="71">
        <v>0</v>
      </c>
      <c r="AI240" s="71">
        <v>0</v>
      </c>
      <c r="AJ240" s="71">
        <v>0</v>
      </c>
      <c r="AK240" s="212"/>
      <c r="AL240" s="44" t="s">
        <v>91</v>
      </c>
      <c r="AM240" s="71">
        <v>0</v>
      </c>
      <c r="AN240" s="71">
        <v>0</v>
      </c>
      <c r="AO240" s="71">
        <v>0</v>
      </c>
      <c r="AP240" s="71">
        <v>0</v>
      </c>
      <c r="AQ240" s="71">
        <v>0</v>
      </c>
      <c r="AR240" s="71">
        <v>0</v>
      </c>
      <c r="AS240" s="71">
        <v>0</v>
      </c>
      <c r="AT240" s="71">
        <v>0</v>
      </c>
      <c r="AU240" s="71">
        <v>0</v>
      </c>
      <c r="AV240" s="212"/>
      <c r="AW240" s="44" t="s">
        <v>91</v>
      </c>
      <c r="AX240" s="149">
        <v>0</v>
      </c>
      <c r="AY240" s="71">
        <v>0</v>
      </c>
      <c r="AZ240" s="71">
        <v>0</v>
      </c>
      <c r="BA240" s="152">
        <v>0</v>
      </c>
      <c r="BB240" s="32">
        <v>0</v>
      </c>
      <c r="BC240" s="149">
        <v>0</v>
      </c>
      <c r="BD240" s="149">
        <v>0</v>
      </c>
      <c r="BE240" s="212"/>
      <c r="BF240" s="44" t="s">
        <v>91</v>
      </c>
      <c r="BG240" s="71">
        <v>0</v>
      </c>
      <c r="BH240" s="71">
        <v>0</v>
      </c>
      <c r="BI240" s="71">
        <v>0</v>
      </c>
      <c r="BJ240" s="71">
        <v>0</v>
      </c>
      <c r="BK240" s="71">
        <v>0</v>
      </c>
      <c r="BL240" s="71">
        <v>0</v>
      </c>
      <c r="BM240" s="71">
        <v>0</v>
      </c>
      <c r="BN240" s="71">
        <v>0</v>
      </c>
      <c r="BO240" s="71">
        <v>0</v>
      </c>
      <c r="BP240" s="71">
        <v>0</v>
      </c>
      <c r="BQ240" s="71">
        <v>0</v>
      </c>
      <c r="BR240" s="71">
        <v>0</v>
      </c>
      <c r="BS240" s="71">
        <v>0</v>
      </c>
      <c r="BT240" s="71">
        <v>0</v>
      </c>
      <c r="BV240" s="80" t="s">
        <v>178</v>
      </c>
      <c r="BW240" s="80" t="s">
        <v>2509</v>
      </c>
      <c r="BX240" s="78">
        <v>0</v>
      </c>
    </row>
    <row r="241" spans="1:76" ht="13.15" customHeight="1">
      <c r="A241" s="212"/>
      <c r="B241" s="66" t="s">
        <v>73</v>
      </c>
      <c r="C241" s="68">
        <v>6</v>
      </c>
      <c r="D241" s="68">
        <v>4</v>
      </c>
      <c r="E241" s="68">
        <v>7</v>
      </c>
      <c r="F241" s="68">
        <v>5</v>
      </c>
      <c r="G241" s="68">
        <v>0</v>
      </c>
      <c r="H241" s="68">
        <v>0</v>
      </c>
      <c r="I241" s="68">
        <v>13</v>
      </c>
      <c r="J241" s="68">
        <v>6</v>
      </c>
      <c r="K241" s="68">
        <v>26</v>
      </c>
      <c r="L241" s="68">
        <v>15</v>
      </c>
      <c r="M241" s="212"/>
      <c r="N241" s="66" t="s">
        <v>73</v>
      </c>
      <c r="O241" s="68">
        <v>0</v>
      </c>
      <c r="P241" s="68">
        <v>0</v>
      </c>
      <c r="Q241" s="68">
        <v>0</v>
      </c>
      <c r="R241" s="68">
        <v>0</v>
      </c>
      <c r="S241" s="68">
        <v>0</v>
      </c>
      <c r="T241" s="68">
        <v>0</v>
      </c>
      <c r="U241" s="68">
        <v>2</v>
      </c>
      <c r="V241" s="68">
        <v>2</v>
      </c>
      <c r="W241" s="68">
        <v>2</v>
      </c>
      <c r="X241" s="68">
        <v>2</v>
      </c>
      <c r="Y241" s="212"/>
      <c r="Z241" s="66" t="s">
        <v>73</v>
      </c>
      <c r="AA241" s="68">
        <v>1</v>
      </c>
      <c r="AB241" s="68">
        <v>1</v>
      </c>
      <c r="AC241" s="68">
        <v>0</v>
      </c>
      <c r="AD241" s="68">
        <v>1</v>
      </c>
      <c r="AE241" s="68">
        <v>3</v>
      </c>
      <c r="AF241" s="68">
        <v>3</v>
      </c>
      <c r="AG241" s="68">
        <v>3</v>
      </c>
      <c r="AH241" s="68">
        <v>0</v>
      </c>
      <c r="AI241" s="68">
        <v>0</v>
      </c>
      <c r="AJ241" s="68">
        <v>1</v>
      </c>
      <c r="AK241" s="212"/>
      <c r="AL241" s="66" t="s">
        <v>73</v>
      </c>
      <c r="AM241" s="68">
        <v>0</v>
      </c>
      <c r="AN241" s="68">
        <v>20</v>
      </c>
      <c r="AO241" s="68">
        <v>3</v>
      </c>
      <c r="AP241" s="68">
        <v>6</v>
      </c>
      <c r="AQ241" s="68">
        <v>0</v>
      </c>
      <c r="AR241" s="68">
        <v>1</v>
      </c>
      <c r="AS241" s="68">
        <v>4</v>
      </c>
      <c r="AT241" s="68">
        <v>4</v>
      </c>
      <c r="AU241" s="68">
        <v>4</v>
      </c>
      <c r="AV241" s="212"/>
      <c r="AW241" s="66" t="s">
        <v>73</v>
      </c>
      <c r="AX241" s="68">
        <v>6</v>
      </c>
      <c r="AY241" s="68">
        <v>1</v>
      </c>
      <c r="AZ241" s="68">
        <v>1</v>
      </c>
      <c r="BA241" s="68">
        <v>2</v>
      </c>
      <c r="BB241" s="68">
        <v>1</v>
      </c>
      <c r="BC241" s="68">
        <v>8</v>
      </c>
      <c r="BD241" s="68">
        <v>2</v>
      </c>
      <c r="BE241" s="212"/>
      <c r="BF241" s="66" t="s">
        <v>73</v>
      </c>
      <c r="BG241" s="68">
        <v>24</v>
      </c>
      <c r="BH241" s="68">
        <v>50</v>
      </c>
      <c r="BI241" s="68">
        <v>11</v>
      </c>
      <c r="BJ241" s="68">
        <v>7</v>
      </c>
      <c r="BK241" s="68">
        <v>7</v>
      </c>
      <c r="BL241" s="68">
        <v>67</v>
      </c>
      <c r="BM241" s="68">
        <v>9</v>
      </c>
      <c r="BN241" s="68">
        <v>9</v>
      </c>
      <c r="BO241" s="68">
        <v>4</v>
      </c>
      <c r="BP241" s="68">
        <v>3</v>
      </c>
      <c r="BQ241" s="68">
        <v>0</v>
      </c>
      <c r="BR241" s="68">
        <v>0</v>
      </c>
      <c r="BS241" s="68">
        <v>0</v>
      </c>
      <c r="BT241" s="68">
        <v>0</v>
      </c>
      <c r="BV241" s="80" t="s">
        <v>178</v>
      </c>
      <c r="BW241" s="80" t="s">
        <v>2510</v>
      </c>
      <c r="BX241" s="78">
        <v>73</v>
      </c>
    </row>
    <row r="242" spans="1:76" ht="13.15" customHeight="1">
      <c r="A242" s="212" t="s">
        <v>179</v>
      </c>
      <c r="B242" s="44" t="s">
        <v>90</v>
      </c>
      <c r="C242" s="71">
        <v>0</v>
      </c>
      <c r="D242" s="71">
        <v>0</v>
      </c>
      <c r="E242" s="71">
        <v>0</v>
      </c>
      <c r="F242" s="71">
        <v>0</v>
      </c>
      <c r="G242" s="71">
        <v>0</v>
      </c>
      <c r="H242" s="71">
        <v>0</v>
      </c>
      <c r="I242" s="71">
        <v>0</v>
      </c>
      <c r="J242" s="71">
        <v>0</v>
      </c>
      <c r="K242" s="149">
        <v>0</v>
      </c>
      <c r="L242" s="149">
        <v>0</v>
      </c>
      <c r="M242" s="212" t="s">
        <v>179</v>
      </c>
      <c r="N242" s="44" t="s">
        <v>90</v>
      </c>
      <c r="O242" s="71">
        <v>0</v>
      </c>
      <c r="P242" s="71">
        <v>0</v>
      </c>
      <c r="Q242" s="71">
        <v>0</v>
      </c>
      <c r="R242" s="71">
        <v>0</v>
      </c>
      <c r="S242" s="71">
        <v>0</v>
      </c>
      <c r="T242" s="71">
        <v>0</v>
      </c>
      <c r="U242" s="71">
        <v>0</v>
      </c>
      <c r="V242" s="71">
        <v>0</v>
      </c>
      <c r="W242" s="149">
        <v>0</v>
      </c>
      <c r="X242" s="149">
        <v>0</v>
      </c>
      <c r="Y242" s="212" t="s">
        <v>179</v>
      </c>
      <c r="Z242" s="44" t="s">
        <v>90</v>
      </c>
      <c r="AA242" s="31">
        <v>0</v>
      </c>
      <c r="AB242" s="31">
        <v>0</v>
      </c>
      <c r="AC242" s="31">
        <v>0</v>
      </c>
      <c r="AD242" s="31">
        <v>0</v>
      </c>
      <c r="AE242" s="149">
        <v>0</v>
      </c>
      <c r="AF242" s="125">
        <v>0</v>
      </c>
      <c r="AG242" s="71">
        <v>0</v>
      </c>
      <c r="AH242" s="71">
        <v>0</v>
      </c>
      <c r="AI242" s="71">
        <v>0</v>
      </c>
      <c r="AJ242" s="71">
        <v>0</v>
      </c>
      <c r="AK242" s="212" t="s">
        <v>179</v>
      </c>
      <c r="AL242" s="44" t="s">
        <v>90</v>
      </c>
      <c r="AM242" s="71">
        <v>0</v>
      </c>
      <c r="AN242" s="71">
        <v>0</v>
      </c>
      <c r="AO242" s="71">
        <v>0</v>
      </c>
      <c r="AP242" s="71">
        <v>0</v>
      </c>
      <c r="AQ242" s="71">
        <v>0</v>
      </c>
      <c r="AR242" s="71">
        <v>0</v>
      </c>
      <c r="AS242" s="71">
        <v>0</v>
      </c>
      <c r="AT242" s="71">
        <v>0</v>
      </c>
      <c r="AU242" s="71">
        <v>0</v>
      </c>
      <c r="AV242" s="212" t="s">
        <v>179</v>
      </c>
      <c r="AW242" s="44" t="s">
        <v>90</v>
      </c>
      <c r="AX242" s="149">
        <v>0</v>
      </c>
      <c r="AY242" s="71">
        <v>0</v>
      </c>
      <c r="AZ242" s="71">
        <v>0</v>
      </c>
      <c r="BA242" s="152">
        <v>0</v>
      </c>
      <c r="BB242" s="32">
        <v>0</v>
      </c>
      <c r="BC242" s="149">
        <v>0</v>
      </c>
      <c r="BD242" s="149">
        <v>0</v>
      </c>
      <c r="BE242" s="212" t="s">
        <v>179</v>
      </c>
      <c r="BF242" s="44" t="s">
        <v>90</v>
      </c>
      <c r="BG242" s="71">
        <v>0</v>
      </c>
      <c r="BH242" s="71">
        <v>0</v>
      </c>
      <c r="BI242" s="71">
        <v>0</v>
      </c>
      <c r="BJ242" s="71">
        <v>0</v>
      </c>
      <c r="BK242" s="71">
        <v>0</v>
      </c>
      <c r="BL242" s="71">
        <v>0</v>
      </c>
      <c r="BM242" s="71">
        <v>0</v>
      </c>
      <c r="BN242" s="71">
        <v>0</v>
      </c>
      <c r="BO242" s="71">
        <v>0</v>
      </c>
      <c r="BP242" s="71">
        <v>0</v>
      </c>
      <c r="BQ242" s="71">
        <v>0</v>
      </c>
      <c r="BR242" s="71">
        <v>0</v>
      </c>
      <c r="BS242" s="71">
        <v>0</v>
      </c>
      <c r="BT242" s="71">
        <v>0</v>
      </c>
      <c r="BV242" s="80" t="s">
        <v>179</v>
      </c>
      <c r="BW242" s="80" t="s">
        <v>2511</v>
      </c>
      <c r="BX242" s="78">
        <v>0</v>
      </c>
    </row>
    <row r="243" spans="1:76" ht="13.15" customHeight="1">
      <c r="A243" s="212"/>
      <c r="B243" s="44" t="s">
        <v>91</v>
      </c>
      <c r="C243" s="71">
        <v>3998</v>
      </c>
      <c r="D243" s="71">
        <v>2055</v>
      </c>
      <c r="E243" s="71">
        <v>3194</v>
      </c>
      <c r="F243" s="71">
        <v>1688</v>
      </c>
      <c r="G243" s="71">
        <v>3009</v>
      </c>
      <c r="H243" s="71">
        <v>1587</v>
      </c>
      <c r="I243" s="71">
        <v>3528</v>
      </c>
      <c r="J243" s="71">
        <v>1892</v>
      </c>
      <c r="K243" s="149">
        <v>13729</v>
      </c>
      <c r="L243" s="149">
        <v>7222</v>
      </c>
      <c r="M243" s="212"/>
      <c r="N243" s="44" t="s">
        <v>91</v>
      </c>
      <c r="O243" s="71">
        <v>201</v>
      </c>
      <c r="P243" s="71">
        <v>72</v>
      </c>
      <c r="Q243" s="71">
        <v>143</v>
      </c>
      <c r="R243" s="71">
        <v>62</v>
      </c>
      <c r="S243" s="71">
        <v>192</v>
      </c>
      <c r="T243" s="71">
        <v>94</v>
      </c>
      <c r="U243" s="71">
        <v>336</v>
      </c>
      <c r="V243" s="71">
        <v>187</v>
      </c>
      <c r="W243" s="149">
        <v>872</v>
      </c>
      <c r="X243" s="149">
        <v>415</v>
      </c>
      <c r="Y243" s="212"/>
      <c r="Z243" s="44" t="s">
        <v>91</v>
      </c>
      <c r="AA243" s="31">
        <v>109</v>
      </c>
      <c r="AB243" s="31">
        <v>101</v>
      </c>
      <c r="AC243" s="31">
        <v>99</v>
      </c>
      <c r="AD243" s="31">
        <v>107</v>
      </c>
      <c r="AE243" s="149">
        <v>416</v>
      </c>
      <c r="AF243" s="125">
        <v>399</v>
      </c>
      <c r="AG243" s="71">
        <v>388</v>
      </c>
      <c r="AH243" s="71">
        <v>361</v>
      </c>
      <c r="AI243" s="71">
        <v>16</v>
      </c>
      <c r="AJ243" s="71">
        <v>84</v>
      </c>
      <c r="AK243" s="212"/>
      <c r="AL243" s="44" t="s">
        <v>91</v>
      </c>
      <c r="AM243" s="71">
        <v>156</v>
      </c>
      <c r="AN243" s="71">
        <v>4496</v>
      </c>
      <c r="AO243" s="71">
        <v>1737</v>
      </c>
      <c r="AP243" s="71">
        <v>690</v>
      </c>
      <c r="AQ243" s="71">
        <v>82</v>
      </c>
      <c r="AR243" s="71">
        <v>113</v>
      </c>
      <c r="AS243" s="71">
        <v>445</v>
      </c>
      <c r="AT243" s="71">
        <v>382</v>
      </c>
      <c r="AU243" s="71">
        <v>365</v>
      </c>
      <c r="AV243" s="212"/>
      <c r="AW243" s="44" t="s">
        <v>91</v>
      </c>
      <c r="AX243" s="149">
        <v>951</v>
      </c>
      <c r="AY243" s="71">
        <v>441</v>
      </c>
      <c r="AZ243" s="71">
        <v>212</v>
      </c>
      <c r="BA243" s="152">
        <v>296</v>
      </c>
      <c r="BB243" s="32">
        <v>160</v>
      </c>
      <c r="BC243" s="149">
        <v>1247</v>
      </c>
      <c r="BD243" s="149">
        <v>601</v>
      </c>
      <c r="BE243" s="212"/>
      <c r="BF243" s="44" t="s">
        <v>91</v>
      </c>
      <c r="BG243" s="71">
        <v>739</v>
      </c>
      <c r="BH243" s="71">
        <v>1645</v>
      </c>
      <c r="BI243" s="71">
        <v>700</v>
      </c>
      <c r="BJ243" s="71">
        <v>548</v>
      </c>
      <c r="BK243" s="71">
        <v>553</v>
      </c>
      <c r="BL243" s="71">
        <v>842</v>
      </c>
      <c r="BM243" s="71">
        <v>454</v>
      </c>
      <c r="BN243" s="71">
        <v>376</v>
      </c>
      <c r="BO243" s="71">
        <v>587</v>
      </c>
      <c r="BP243" s="71">
        <v>69</v>
      </c>
      <c r="BQ243" s="71">
        <v>35</v>
      </c>
      <c r="BR243" s="71">
        <v>303</v>
      </c>
      <c r="BS243" s="71">
        <v>48</v>
      </c>
      <c r="BT243" s="71">
        <v>225</v>
      </c>
      <c r="BV243" s="80" t="s">
        <v>179</v>
      </c>
      <c r="BW243" s="80" t="s">
        <v>2512</v>
      </c>
      <c r="BX243" s="78">
        <v>17529</v>
      </c>
    </row>
    <row r="244" spans="1:76" ht="13.15" customHeight="1">
      <c r="A244" s="212"/>
      <c r="B244" s="66" t="s">
        <v>73</v>
      </c>
      <c r="C244" s="68">
        <v>3998</v>
      </c>
      <c r="D244" s="68">
        <v>2055</v>
      </c>
      <c r="E244" s="68">
        <v>3194</v>
      </c>
      <c r="F244" s="68">
        <v>1688</v>
      </c>
      <c r="G244" s="68">
        <v>3009</v>
      </c>
      <c r="H244" s="68">
        <v>1587</v>
      </c>
      <c r="I244" s="68">
        <v>3528</v>
      </c>
      <c r="J244" s="68">
        <v>1892</v>
      </c>
      <c r="K244" s="68">
        <v>13729</v>
      </c>
      <c r="L244" s="68">
        <v>7222</v>
      </c>
      <c r="M244" s="212"/>
      <c r="N244" s="66" t="s">
        <v>73</v>
      </c>
      <c r="O244" s="68">
        <v>201</v>
      </c>
      <c r="P244" s="68">
        <v>72</v>
      </c>
      <c r="Q244" s="68">
        <v>143</v>
      </c>
      <c r="R244" s="68">
        <v>62</v>
      </c>
      <c r="S244" s="68">
        <v>192</v>
      </c>
      <c r="T244" s="68">
        <v>94</v>
      </c>
      <c r="U244" s="68">
        <v>336</v>
      </c>
      <c r="V244" s="68">
        <v>187</v>
      </c>
      <c r="W244" s="68">
        <v>872</v>
      </c>
      <c r="X244" s="68">
        <v>415</v>
      </c>
      <c r="Y244" s="212"/>
      <c r="Z244" s="66" t="s">
        <v>73</v>
      </c>
      <c r="AA244" s="68">
        <v>109</v>
      </c>
      <c r="AB244" s="68">
        <v>101</v>
      </c>
      <c r="AC244" s="68">
        <v>99</v>
      </c>
      <c r="AD244" s="68">
        <v>107</v>
      </c>
      <c r="AE244" s="68">
        <v>416</v>
      </c>
      <c r="AF244" s="68">
        <v>399</v>
      </c>
      <c r="AG244" s="68">
        <v>388</v>
      </c>
      <c r="AH244" s="68">
        <v>361</v>
      </c>
      <c r="AI244" s="68">
        <v>16</v>
      </c>
      <c r="AJ244" s="68">
        <v>84</v>
      </c>
      <c r="AK244" s="212"/>
      <c r="AL244" s="66" t="s">
        <v>73</v>
      </c>
      <c r="AM244" s="68">
        <v>156</v>
      </c>
      <c r="AN244" s="68">
        <v>4496</v>
      </c>
      <c r="AO244" s="68">
        <v>1737</v>
      </c>
      <c r="AP244" s="68">
        <v>690</v>
      </c>
      <c r="AQ244" s="68">
        <v>82</v>
      </c>
      <c r="AR244" s="68">
        <v>113</v>
      </c>
      <c r="AS244" s="68">
        <v>445</v>
      </c>
      <c r="AT244" s="68">
        <v>382</v>
      </c>
      <c r="AU244" s="68">
        <v>365</v>
      </c>
      <c r="AV244" s="212"/>
      <c r="AW244" s="66" t="s">
        <v>73</v>
      </c>
      <c r="AX244" s="68">
        <v>951</v>
      </c>
      <c r="AY244" s="68">
        <v>441</v>
      </c>
      <c r="AZ244" s="68">
        <v>212</v>
      </c>
      <c r="BA244" s="68">
        <v>296</v>
      </c>
      <c r="BB244" s="68">
        <v>160</v>
      </c>
      <c r="BC244" s="68">
        <v>1247</v>
      </c>
      <c r="BD244" s="68">
        <v>601</v>
      </c>
      <c r="BE244" s="212"/>
      <c r="BF244" s="66" t="s">
        <v>73</v>
      </c>
      <c r="BG244" s="68">
        <v>739</v>
      </c>
      <c r="BH244" s="68">
        <v>1645</v>
      </c>
      <c r="BI244" s="68">
        <v>700</v>
      </c>
      <c r="BJ244" s="68">
        <v>548</v>
      </c>
      <c r="BK244" s="68">
        <v>553</v>
      </c>
      <c r="BL244" s="68">
        <v>842</v>
      </c>
      <c r="BM244" s="68">
        <v>454</v>
      </c>
      <c r="BN244" s="68">
        <v>376</v>
      </c>
      <c r="BO244" s="68">
        <v>587</v>
      </c>
      <c r="BP244" s="68">
        <v>69</v>
      </c>
      <c r="BQ244" s="68">
        <v>35</v>
      </c>
      <c r="BR244" s="68">
        <v>303</v>
      </c>
      <c r="BS244" s="68">
        <v>48</v>
      </c>
      <c r="BT244" s="68">
        <v>225</v>
      </c>
      <c r="BV244" s="80" t="s">
        <v>179</v>
      </c>
      <c r="BW244" s="80" t="s">
        <v>2513</v>
      </c>
      <c r="BX244" s="78">
        <v>17529</v>
      </c>
    </row>
    <row r="245" spans="1:76" ht="13.15" customHeight="1">
      <c r="A245" s="212" t="s">
        <v>180</v>
      </c>
      <c r="B245" s="44" t="s">
        <v>90</v>
      </c>
      <c r="C245" s="71">
        <v>691</v>
      </c>
      <c r="D245" s="71">
        <v>373</v>
      </c>
      <c r="E245" s="71">
        <v>521</v>
      </c>
      <c r="F245" s="71">
        <v>298</v>
      </c>
      <c r="G245" s="71">
        <v>607</v>
      </c>
      <c r="H245" s="71">
        <v>371</v>
      </c>
      <c r="I245" s="71">
        <v>586</v>
      </c>
      <c r="J245" s="71">
        <v>340</v>
      </c>
      <c r="K245" s="149">
        <v>2405</v>
      </c>
      <c r="L245" s="149">
        <v>1382</v>
      </c>
      <c r="M245" s="212" t="s">
        <v>180</v>
      </c>
      <c r="N245" s="44" t="s">
        <v>90</v>
      </c>
      <c r="O245" s="71">
        <v>45</v>
      </c>
      <c r="P245" s="71">
        <v>26</v>
      </c>
      <c r="Q245" s="71">
        <v>31</v>
      </c>
      <c r="R245" s="71">
        <v>22</v>
      </c>
      <c r="S245" s="71">
        <v>48</v>
      </c>
      <c r="T245" s="71">
        <v>32</v>
      </c>
      <c r="U245" s="71">
        <v>64</v>
      </c>
      <c r="V245" s="71">
        <v>39</v>
      </c>
      <c r="W245" s="149">
        <v>188</v>
      </c>
      <c r="X245" s="149">
        <v>119</v>
      </c>
      <c r="Y245" s="212" t="s">
        <v>180</v>
      </c>
      <c r="Z245" s="44" t="s">
        <v>90</v>
      </c>
      <c r="AA245" s="31">
        <v>23</v>
      </c>
      <c r="AB245" s="31">
        <v>21</v>
      </c>
      <c r="AC245" s="31">
        <v>21</v>
      </c>
      <c r="AD245" s="31">
        <v>21</v>
      </c>
      <c r="AE245" s="149">
        <v>86</v>
      </c>
      <c r="AF245" s="125">
        <v>85</v>
      </c>
      <c r="AG245" s="71">
        <v>80</v>
      </c>
      <c r="AH245" s="71">
        <v>47</v>
      </c>
      <c r="AI245" s="71">
        <v>7</v>
      </c>
      <c r="AJ245" s="71">
        <v>21</v>
      </c>
      <c r="AK245" s="212" t="s">
        <v>180</v>
      </c>
      <c r="AL245" s="44" t="s">
        <v>90</v>
      </c>
      <c r="AM245" s="71">
        <v>7</v>
      </c>
      <c r="AN245" s="71">
        <v>891</v>
      </c>
      <c r="AO245" s="71">
        <v>334</v>
      </c>
      <c r="AP245" s="71">
        <v>24</v>
      </c>
      <c r="AQ245" s="71">
        <v>25</v>
      </c>
      <c r="AR245" s="71">
        <v>29</v>
      </c>
      <c r="AS245" s="71">
        <v>99</v>
      </c>
      <c r="AT245" s="71">
        <v>89</v>
      </c>
      <c r="AU245" s="71">
        <v>85</v>
      </c>
      <c r="AV245" s="212" t="s">
        <v>180</v>
      </c>
      <c r="AW245" s="44" t="s">
        <v>90</v>
      </c>
      <c r="AX245" s="149">
        <v>179</v>
      </c>
      <c r="AY245" s="71">
        <v>61</v>
      </c>
      <c r="AZ245" s="71">
        <v>16</v>
      </c>
      <c r="BA245" s="152">
        <v>27</v>
      </c>
      <c r="BB245" s="32">
        <v>15</v>
      </c>
      <c r="BC245" s="149">
        <v>206</v>
      </c>
      <c r="BD245" s="149">
        <v>76</v>
      </c>
      <c r="BE245" s="212" t="s">
        <v>180</v>
      </c>
      <c r="BF245" s="44" t="s">
        <v>90</v>
      </c>
      <c r="BG245" s="71">
        <v>78</v>
      </c>
      <c r="BH245" s="71">
        <v>225</v>
      </c>
      <c r="BI245" s="71">
        <v>30</v>
      </c>
      <c r="BJ245" s="71">
        <v>38</v>
      </c>
      <c r="BK245" s="71">
        <v>2</v>
      </c>
      <c r="BL245" s="71">
        <v>149</v>
      </c>
      <c r="BM245" s="71">
        <v>76</v>
      </c>
      <c r="BN245" s="71">
        <v>9</v>
      </c>
      <c r="BO245" s="71">
        <v>19</v>
      </c>
      <c r="BP245" s="71">
        <v>6</v>
      </c>
      <c r="BQ245" s="71">
        <v>5</v>
      </c>
      <c r="BR245" s="71">
        <v>9</v>
      </c>
      <c r="BS245" s="71">
        <v>6</v>
      </c>
      <c r="BT245" s="71">
        <v>64</v>
      </c>
      <c r="BV245" s="80" t="s">
        <v>180</v>
      </c>
      <c r="BW245" s="80" t="s">
        <v>2514</v>
      </c>
      <c r="BX245" s="78">
        <v>3012</v>
      </c>
    </row>
    <row r="246" spans="1:76" ht="13.15" customHeight="1">
      <c r="A246" s="212"/>
      <c r="B246" s="44" t="s">
        <v>91</v>
      </c>
      <c r="C246" s="71">
        <v>0</v>
      </c>
      <c r="D246" s="71">
        <v>0</v>
      </c>
      <c r="E246" s="71">
        <v>0</v>
      </c>
      <c r="F246" s="71">
        <v>0</v>
      </c>
      <c r="G246" s="71">
        <v>0</v>
      </c>
      <c r="H246" s="71">
        <v>0</v>
      </c>
      <c r="I246" s="71">
        <v>0</v>
      </c>
      <c r="J246" s="71">
        <v>0</v>
      </c>
      <c r="K246" s="149">
        <v>0</v>
      </c>
      <c r="L246" s="149">
        <v>0</v>
      </c>
      <c r="M246" s="212"/>
      <c r="N246" s="44" t="s">
        <v>91</v>
      </c>
      <c r="O246" s="71">
        <v>0</v>
      </c>
      <c r="P246" s="71">
        <v>0</v>
      </c>
      <c r="Q246" s="71">
        <v>0</v>
      </c>
      <c r="R246" s="71">
        <v>0</v>
      </c>
      <c r="S246" s="71">
        <v>0</v>
      </c>
      <c r="T246" s="71">
        <v>0</v>
      </c>
      <c r="U246" s="71">
        <v>0</v>
      </c>
      <c r="V246" s="71">
        <v>0</v>
      </c>
      <c r="W246" s="149">
        <v>0</v>
      </c>
      <c r="X246" s="149">
        <v>0</v>
      </c>
      <c r="Y246" s="212"/>
      <c r="Z246" s="44" t="s">
        <v>91</v>
      </c>
      <c r="AA246" s="31">
        <v>0</v>
      </c>
      <c r="AB246" s="31">
        <v>0</v>
      </c>
      <c r="AC246" s="31">
        <v>0</v>
      </c>
      <c r="AD246" s="31">
        <v>0</v>
      </c>
      <c r="AE246" s="149">
        <v>0</v>
      </c>
      <c r="AF246" s="125">
        <v>0</v>
      </c>
      <c r="AG246" s="71">
        <v>0</v>
      </c>
      <c r="AH246" s="71">
        <v>0</v>
      </c>
      <c r="AI246" s="71">
        <v>0</v>
      </c>
      <c r="AJ246" s="71">
        <v>0</v>
      </c>
      <c r="AK246" s="212"/>
      <c r="AL246" s="44" t="s">
        <v>91</v>
      </c>
      <c r="AM246" s="71">
        <v>0</v>
      </c>
      <c r="AN246" s="71">
        <v>0</v>
      </c>
      <c r="AO246" s="71">
        <v>0</v>
      </c>
      <c r="AP246" s="71">
        <v>0</v>
      </c>
      <c r="AQ246" s="71">
        <v>0</v>
      </c>
      <c r="AR246" s="71">
        <v>0</v>
      </c>
      <c r="AS246" s="71">
        <v>0</v>
      </c>
      <c r="AT246" s="71">
        <v>0</v>
      </c>
      <c r="AU246" s="71">
        <v>0</v>
      </c>
      <c r="AV246" s="212"/>
      <c r="AW246" s="44" t="s">
        <v>91</v>
      </c>
      <c r="AX246" s="149">
        <v>0</v>
      </c>
      <c r="AY246" s="71">
        <v>0</v>
      </c>
      <c r="AZ246" s="71">
        <v>0</v>
      </c>
      <c r="BA246" s="152">
        <v>0</v>
      </c>
      <c r="BB246" s="32">
        <v>0</v>
      </c>
      <c r="BC246" s="149">
        <v>0</v>
      </c>
      <c r="BD246" s="149">
        <v>0</v>
      </c>
      <c r="BE246" s="212"/>
      <c r="BF246" s="44" t="s">
        <v>91</v>
      </c>
      <c r="BG246" s="71">
        <v>0</v>
      </c>
      <c r="BH246" s="71">
        <v>0</v>
      </c>
      <c r="BI246" s="71">
        <v>0</v>
      </c>
      <c r="BJ246" s="71">
        <v>0</v>
      </c>
      <c r="BK246" s="71">
        <v>0</v>
      </c>
      <c r="BL246" s="71">
        <v>0</v>
      </c>
      <c r="BM246" s="71">
        <v>0</v>
      </c>
      <c r="BN246" s="71">
        <v>0</v>
      </c>
      <c r="BO246" s="71">
        <v>0</v>
      </c>
      <c r="BP246" s="71">
        <v>0</v>
      </c>
      <c r="BQ246" s="71">
        <v>0</v>
      </c>
      <c r="BR246" s="71">
        <v>0</v>
      </c>
      <c r="BS246" s="71">
        <v>0</v>
      </c>
      <c r="BT246" s="71">
        <v>0</v>
      </c>
      <c r="BV246" s="80" t="s">
        <v>180</v>
      </c>
      <c r="BW246" s="80" t="s">
        <v>2515</v>
      </c>
      <c r="BX246" s="78">
        <v>0</v>
      </c>
    </row>
    <row r="247" spans="1:76" ht="13.15" customHeight="1">
      <c r="A247" s="212"/>
      <c r="B247" s="66" t="s">
        <v>73</v>
      </c>
      <c r="C247" s="68">
        <v>691</v>
      </c>
      <c r="D247" s="68">
        <v>373</v>
      </c>
      <c r="E247" s="68">
        <v>521</v>
      </c>
      <c r="F247" s="68">
        <v>298</v>
      </c>
      <c r="G247" s="68">
        <v>607</v>
      </c>
      <c r="H247" s="68">
        <v>371</v>
      </c>
      <c r="I247" s="68">
        <v>586</v>
      </c>
      <c r="J247" s="68">
        <v>340</v>
      </c>
      <c r="K247" s="68">
        <v>2405</v>
      </c>
      <c r="L247" s="68">
        <v>1382</v>
      </c>
      <c r="M247" s="212"/>
      <c r="N247" s="66" t="s">
        <v>73</v>
      </c>
      <c r="O247" s="68">
        <v>45</v>
      </c>
      <c r="P247" s="68">
        <v>26</v>
      </c>
      <c r="Q247" s="68">
        <v>31</v>
      </c>
      <c r="R247" s="68">
        <v>22</v>
      </c>
      <c r="S247" s="68">
        <v>48</v>
      </c>
      <c r="T247" s="68">
        <v>32</v>
      </c>
      <c r="U247" s="68">
        <v>64</v>
      </c>
      <c r="V247" s="68">
        <v>39</v>
      </c>
      <c r="W247" s="68">
        <v>188</v>
      </c>
      <c r="X247" s="68">
        <v>119</v>
      </c>
      <c r="Y247" s="212"/>
      <c r="Z247" s="66" t="s">
        <v>73</v>
      </c>
      <c r="AA247" s="68">
        <v>23</v>
      </c>
      <c r="AB247" s="68">
        <v>21</v>
      </c>
      <c r="AC247" s="68">
        <v>21</v>
      </c>
      <c r="AD247" s="68">
        <v>21</v>
      </c>
      <c r="AE247" s="68">
        <v>86</v>
      </c>
      <c r="AF247" s="68">
        <v>85</v>
      </c>
      <c r="AG247" s="68">
        <v>80</v>
      </c>
      <c r="AH247" s="68">
        <v>47</v>
      </c>
      <c r="AI247" s="68">
        <v>7</v>
      </c>
      <c r="AJ247" s="68">
        <v>21</v>
      </c>
      <c r="AK247" s="212"/>
      <c r="AL247" s="66" t="s">
        <v>73</v>
      </c>
      <c r="AM247" s="68">
        <v>7</v>
      </c>
      <c r="AN247" s="68">
        <v>891</v>
      </c>
      <c r="AO247" s="68">
        <v>334</v>
      </c>
      <c r="AP247" s="68">
        <v>24</v>
      </c>
      <c r="AQ247" s="68">
        <v>25</v>
      </c>
      <c r="AR247" s="68">
        <v>29</v>
      </c>
      <c r="AS247" s="68">
        <v>99</v>
      </c>
      <c r="AT247" s="68">
        <v>89</v>
      </c>
      <c r="AU247" s="68">
        <v>85</v>
      </c>
      <c r="AV247" s="212"/>
      <c r="AW247" s="66" t="s">
        <v>73</v>
      </c>
      <c r="AX247" s="68">
        <v>179</v>
      </c>
      <c r="AY247" s="68">
        <v>61</v>
      </c>
      <c r="AZ247" s="68">
        <v>16</v>
      </c>
      <c r="BA247" s="68">
        <v>27</v>
      </c>
      <c r="BB247" s="68">
        <v>15</v>
      </c>
      <c r="BC247" s="68">
        <v>206</v>
      </c>
      <c r="BD247" s="68">
        <v>76</v>
      </c>
      <c r="BE247" s="212"/>
      <c r="BF247" s="66" t="s">
        <v>73</v>
      </c>
      <c r="BG247" s="68">
        <v>78</v>
      </c>
      <c r="BH247" s="68">
        <v>225</v>
      </c>
      <c r="BI247" s="68">
        <v>30</v>
      </c>
      <c r="BJ247" s="68">
        <v>38</v>
      </c>
      <c r="BK247" s="68">
        <v>2</v>
      </c>
      <c r="BL247" s="68">
        <v>149</v>
      </c>
      <c r="BM247" s="68">
        <v>76</v>
      </c>
      <c r="BN247" s="68">
        <v>9</v>
      </c>
      <c r="BO247" s="68">
        <v>19</v>
      </c>
      <c r="BP247" s="68">
        <v>6</v>
      </c>
      <c r="BQ247" s="68">
        <v>5</v>
      </c>
      <c r="BR247" s="68">
        <v>9</v>
      </c>
      <c r="BS247" s="68">
        <v>6</v>
      </c>
      <c r="BT247" s="68">
        <v>64</v>
      </c>
      <c r="BV247" s="80" t="s">
        <v>180</v>
      </c>
      <c r="BW247" s="80" t="s">
        <v>2516</v>
      </c>
      <c r="BX247" s="78">
        <v>3012</v>
      </c>
    </row>
    <row r="248" spans="1:76" ht="13.15" customHeight="1">
      <c r="A248" s="212" t="s">
        <v>181</v>
      </c>
      <c r="B248" s="44" t="s">
        <v>90</v>
      </c>
      <c r="C248" s="71">
        <v>148</v>
      </c>
      <c r="D248" s="71">
        <v>71</v>
      </c>
      <c r="E248" s="71">
        <v>133</v>
      </c>
      <c r="F248" s="71">
        <v>75</v>
      </c>
      <c r="G248" s="71">
        <v>102</v>
      </c>
      <c r="H248" s="71">
        <v>50</v>
      </c>
      <c r="I248" s="71">
        <v>185</v>
      </c>
      <c r="J248" s="71">
        <v>89</v>
      </c>
      <c r="K248" s="149">
        <v>568</v>
      </c>
      <c r="L248" s="149">
        <v>285</v>
      </c>
      <c r="M248" s="212" t="s">
        <v>181</v>
      </c>
      <c r="N248" s="44" t="s">
        <v>90</v>
      </c>
      <c r="O248" s="71">
        <v>8</v>
      </c>
      <c r="P248" s="71">
        <v>4</v>
      </c>
      <c r="Q248" s="71">
        <v>5</v>
      </c>
      <c r="R248" s="71">
        <v>5</v>
      </c>
      <c r="S248" s="71">
        <v>8</v>
      </c>
      <c r="T248" s="71">
        <v>3</v>
      </c>
      <c r="U248" s="71">
        <v>46</v>
      </c>
      <c r="V248" s="71">
        <v>21</v>
      </c>
      <c r="W248" s="149">
        <v>67</v>
      </c>
      <c r="X248" s="149">
        <v>33</v>
      </c>
      <c r="Y248" s="212" t="s">
        <v>181</v>
      </c>
      <c r="Z248" s="44" t="s">
        <v>90</v>
      </c>
      <c r="AA248" s="31">
        <v>5</v>
      </c>
      <c r="AB248" s="31">
        <v>5</v>
      </c>
      <c r="AC248" s="31">
        <v>5</v>
      </c>
      <c r="AD248" s="31">
        <v>6</v>
      </c>
      <c r="AE248" s="149">
        <v>21</v>
      </c>
      <c r="AF248" s="125">
        <v>28</v>
      </c>
      <c r="AG248" s="71">
        <v>19</v>
      </c>
      <c r="AH248" s="71">
        <v>16</v>
      </c>
      <c r="AI248" s="71">
        <v>3</v>
      </c>
      <c r="AJ248" s="71">
        <v>5</v>
      </c>
      <c r="AK248" s="212" t="s">
        <v>181</v>
      </c>
      <c r="AL248" s="44" t="s">
        <v>90</v>
      </c>
      <c r="AM248" s="71">
        <v>0</v>
      </c>
      <c r="AN248" s="71">
        <v>126</v>
      </c>
      <c r="AO248" s="71">
        <v>76</v>
      </c>
      <c r="AP248" s="71">
        <v>61</v>
      </c>
      <c r="AQ248" s="71">
        <v>0</v>
      </c>
      <c r="AR248" s="71">
        <v>4</v>
      </c>
      <c r="AS248" s="71">
        <v>23</v>
      </c>
      <c r="AT248" s="71">
        <v>21</v>
      </c>
      <c r="AU248" s="71">
        <v>13</v>
      </c>
      <c r="AV248" s="212" t="s">
        <v>181</v>
      </c>
      <c r="AW248" s="44" t="s">
        <v>90</v>
      </c>
      <c r="AX248" s="149">
        <v>39</v>
      </c>
      <c r="AY248" s="71">
        <v>16</v>
      </c>
      <c r="AZ248" s="71">
        <v>0</v>
      </c>
      <c r="BA248" s="152">
        <v>4</v>
      </c>
      <c r="BB248" s="32">
        <v>3</v>
      </c>
      <c r="BC248" s="149">
        <v>43</v>
      </c>
      <c r="BD248" s="149">
        <v>19</v>
      </c>
      <c r="BE248" s="212" t="s">
        <v>181</v>
      </c>
      <c r="BF248" s="44" t="s">
        <v>90</v>
      </c>
      <c r="BG248" s="71">
        <v>26</v>
      </c>
      <c r="BH248" s="71">
        <v>24</v>
      </c>
      <c r="BI248" s="71">
        <v>29</v>
      </c>
      <c r="BJ248" s="71">
        <v>17</v>
      </c>
      <c r="BK248" s="71">
        <v>23</v>
      </c>
      <c r="BL248" s="71">
        <v>23</v>
      </c>
      <c r="BM248" s="71">
        <v>26</v>
      </c>
      <c r="BN248" s="71">
        <v>27</v>
      </c>
      <c r="BO248" s="71">
        <v>23</v>
      </c>
      <c r="BP248" s="71">
        <v>0</v>
      </c>
      <c r="BQ248" s="71">
        <v>0</v>
      </c>
      <c r="BR248" s="71">
        <v>0</v>
      </c>
      <c r="BS248" s="71">
        <v>0</v>
      </c>
      <c r="BT248" s="71">
        <v>0</v>
      </c>
      <c r="BV248" s="80" t="s">
        <v>181</v>
      </c>
      <c r="BW248" s="80" t="s">
        <v>2517</v>
      </c>
      <c r="BX248" s="78">
        <v>724</v>
      </c>
    </row>
    <row r="249" spans="1:76" ht="13.15" customHeight="1">
      <c r="A249" s="212"/>
      <c r="B249" s="44" t="s">
        <v>91</v>
      </c>
      <c r="C249" s="71">
        <v>216</v>
      </c>
      <c r="D249" s="71">
        <v>110</v>
      </c>
      <c r="E249" s="71">
        <v>176</v>
      </c>
      <c r="F249" s="71">
        <v>93</v>
      </c>
      <c r="G249" s="71">
        <v>178</v>
      </c>
      <c r="H249" s="71">
        <v>92</v>
      </c>
      <c r="I249" s="71">
        <v>235</v>
      </c>
      <c r="J249" s="71">
        <v>131</v>
      </c>
      <c r="K249" s="149">
        <v>805</v>
      </c>
      <c r="L249" s="149">
        <v>426</v>
      </c>
      <c r="M249" s="212"/>
      <c r="N249" s="44" t="s">
        <v>91</v>
      </c>
      <c r="O249" s="71">
        <v>9</v>
      </c>
      <c r="P249" s="71">
        <v>5</v>
      </c>
      <c r="Q249" s="71">
        <v>7</v>
      </c>
      <c r="R249" s="71">
        <v>2</v>
      </c>
      <c r="S249" s="71">
        <v>8</v>
      </c>
      <c r="T249" s="71">
        <v>5</v>
      </c>
      <c r="U249" s="71">
        <v>37</v>
      </c>
      <c r="V249" s="71">
        <v>22</v>
      </c>
      <c r="W249" s="149">
        <v>61</v>
      </c>
      <c r="X249" s="149">
        <v>34</v>
      </c>
      <c r="Y249" s="212"/>
      <c r="Z249" s="44" t="s">
        <v>91</v>
      </c>
      <c r="AA249" s="31">
        <v>7</v>
      </c>
      <c r="AB249" s="31">
        <v>7</v>
      </c>
      <c r="AC249" s="31">
        <v>7</v>
      </c>
      <c r="AD249" s="31">
        <v>7</v>
      </c>
      <c r="AE249" s="149">
        <v>28</v>
      </c>
      <c r="AF249" s="125">
        <v>28</v>
      </c>
      <c r="AG249" s="71">
        <v>28</v>
      </c>
      <c r="AH249" s="71">
        <v>21</v>
      </c>
      <c r="AI249" s="71">
        <v>0</v>
      </c>
      <c r="AJ249" s="71">
        <v>5</v>
      </c>
      <c r="AK249" s="212"/>
      <c r="AL249" s="44" t="s">
        <v>91</v>
      </c>
      <c r="AM249" s="71">
        <v>0</v>
      </c>
      <c r="AN249" s="71">
        <v>373</v>
      </c>
      <c r="AO249" s="71">
        <v>77</v>
      </c>
      <c r="AP249" s="71">
        <v>13</v>
      </c>
      <c r="AQ249" s="71">
        <v>0</v>
      </c>
      <c r="AR249" s="71">
        <v>16</v>
      </c>
      <c r="AS249" s="71">
        <v>27</v>
      </c>
      <c r="AT249" s="71">
        <v>29</v>
      </c>
      <c r="AU249" s="71">
        <v>29</v>
      </c>
      <c r="AV249" s="212"/>
      <c r="AW249" s="44" t="s">
        <v>91</v>
      </c>
      <c r="AX249" s="149">
        <v>52</v>
      </c>
      <c r="AY249" s="71">
        <v>26</v>
      </c>
      <c r="AZ249" s="71">
        <v>10</v>
      </c>
      <c r="BA249" s="152">
        <v>11</v>
      </c>
      <c r="BB249" s="32">
        <v>4</v>
      </c>
      <c r="BC249" s="149">
        <v>63</v>
      </c>
      <c r="BD249" s="149">
        <v>30</v>
      </c>
      <c r="BE249" s="212"/>
      <c r="BF249" s="44" t="s">
        <v>91</v>
      </c>
      <c r="BG249" s="71">
        <v>182</v>
      </c>
      <c r="BH249" s="71">
        <v>170</v>
      </c>
      <c r="BI249" s="71">
        <v>168</v>
      </c>
      <c r="BJ249" s="71">
        <v>0</v>
      </c>
      <c r="BK249" s="71">
        <v>120</v>
      </c>
      <c r="BL249" s="71">
        <v>150</v>
      </c>
      <c r="BM249" s="71">
        <v>150</v>
      </c>
      <c r="BN249" s="71">
        <v>0</v>
      </c>
      <c r="BO249" s="71">
        <v>160</v>
      </c>
      <c r="BP249" s="71">
        <v>0</v>
      </c>
      <c r="BQ249" s="71">
        <v>0</v>
      </c>
      <c r="BR249" s="71">
        <v>0</v>
      </c>
      <c r="BS249" s="71">
        <v>0</v>
      </c>
      <c r="BT249" s="71">
        <v>0</v>
      </c>
      <c r="BV249" s="80" t="s">
        <v>181</v>
      </c>
      <c r="BW249" s="80" t="s">
        <v>2518</v>
      </c>
      <c r="BX249" s="78">
        <v>1029</v>
      </c>
    </row>
    <row r="250" spans="1:76" ht="13.15" customHeight="1">
      <c r="A250" s="212"/>
      <c r="B250" s="66" t="s">
        <v>73</v>
      </c>
      <c r="C250" s="68">
        <v>364</v>
      </c>
      <c r="D250" s="68">
        <v>181</v>
      </c>
      <c r="E250" s="68">
        <v>309</v>
      </c>
      <c r="F250" s="68">
        <v>168</v>
      </c>
      <c r="G250" s="68">
        <v>280</v>
      </c>
      <c r="H250" s="68">
        <v>142</v>
      </c>
      <c r="I250" s="68">
        <v>420</v>
      </c>
      <c r="J250" s="68">
        <v>220</v>
      </c>
      <c r="K250" s="68">
        <v>1373</v>
      </c>
      <c r="L250" s="68">
        <v>711</v>
      </c>
      <c r="M250" s="212"/>
      <c r="N250" s="66" t="s">
        <v>73</v>
      </c>
      <c r="O250" s="68">
        <v>17</v>
      </c>
      <c r="P250" s="68">
        <v>9</v>
      </c>
      <c r="Q250" s="68">
        <v>12</v>
      </c>
      <c r="R250" s="68">
        <v>7</v>
      </c>
      <c r="S250" s="68">
        <v>16</v>
      </c>
      <c r="T250" s="68">
        <v>8</v>
      </c>
      <c r="U250" s="68">
        <v>83</v>
      </c>
      <c r="V250" s="68">
        <v>43</v>
      </c>
      <c r="W250" s="68">
        <v>128</v>
      </c>
      <c r="X250" s="68">
        <v>67</v>
      </c>
      <c r="Y250" s="212"/>
      <c r="Z250" s="66" t="s">
        <v>73</v>
      </c>
      <c r="AA250" s="68">
        <v>12</v>
      </c>
      <c r="AB250" s="68">
        <v>12</v>
      </c>
      <c r="AC250" s="68">
        <v>12</v>
      </c>
      <c r="AD250" s="68">
        <v>13</v>
      </c>
      <c r="AE250" s="68">
        <v>49</v>
      </c>
      <c r="AF250" s="68">
        <v>56</v>
      </c>
      <c r="AG250" s="68">
        <v>47</v>
      </c>
      <c r="AH250" s="68">
        <v>37</v>
      </c>
      <c r="AI250" s="68">
        <v>3</v>
      </c>
      <c r="AJ250" s="68">
        <v>10</v>
      </c>
      <c r="AK250" s="212"/>
      <c r="AL250" s="66" t="s">
        <v>73</v>
      </c>
      <c r="AM250" s="68">
        <v>0</v>
      </c>
      <c r="AN250" s="68">
        <v>499</v>
      </c>
      <c r="AO250" s="68">
        <v>153</v>
      </c>
      <c r="AP250" s="68">
        <v>74</v>
      </c>
      <c r="AQ250" s="68">
        <v>0</v>
      </c>
      <c r="AR250" s="68">
        <v>20</v>
      </c>
      <c r="AS250" s="68">
        <v>50</v>
      </c>
      <c r="AT250" s="68">
        <v>50</v>
      </c>
      <c r="AU250" s="68">
        <v>42</v>
      </c>
      <c r="AV250" s="212"/>
      <c r="AW250" s="66" t="s">
        <v>73</v>
      </c>
      <c r="AX250" s="68">
        <v>91</v>
      </c>
      <c r="AY250" s="68">
        <v>42</v>
      </c>
      <c r="AZ250" s="68">
        <v>10</v>
      </c>
      <c r="BA250" s="68">
        <v>15</v>
      </c>
      <c r="BB250" s="68">
        <v>7</v>
      </c>
      <c r="BC250" s="68">
        <v>106</v>
      </c>
      <c r="BD250" s="68">
        <v>49</v>
      </c>
      <c r="BE250" s="212"/>
      <c r="BF250" s="66" t="s">
        <v>73</v>
      </c>
      <c r="BG250" s="68">
        <v>208</v>
      </c>
      <c r="BH250" s="68">
        <v>194</v>
      </c>
      <c r="BI250" s="68">
        <v>197</v>
      </c>
      <c r="BJ250" s="68">
        <v>17</v>
      </c>
      <c r="BK250" s="68">
        <v>143</v>
      </c>
      <c r="BL250" s="68">
        <v>173</v>
      </c>
      <c r="BM250" s="68">
        <v>176</v>
      </c>
      <c r="BN250" s="68">
        <v>27</v>
      </c>
      <c r="BO250" s="68">
        <v>183</v>
      </c>
      <c r="BP250" s="68">
        <v>0</v>
      </c>
      <c r="BQ250" s="68">
        <v>0</v>
      </c>
      <c r="BR250" s="68">
        <v>0</v>
      </c>
      <c r="BS250" s="68">
        <v>0</v>
      </c>
      <c r="BT250" s="68">
        <v>0</v>
      </c>
      <c r="BV250" s="80" t="s">
        <v>181</v>
      </c>
      <c r="BW250" s="80" t="s">
        <v>2519</v>
      </c>
      <c r="BX250" s="78">
        <v>1753</v>
      </c>
    </row>
    <row r="251" spans="1:76">
      <c r="A251" s="45" t="s">
        <v>102</v>
      </c>
      <c r="B251" s="44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45" t="s">
        <v>102</v>
      </c>
      <c r="N251" s="44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45" t="s">
        <v>102</v>
      </c>
      <c r="Z251" s="44"/>
      <c r="AA251" s="151"/>
      <c r="AB251" s="151"/>
      <c r="AC251" s="151"/>
      <c r="AD251" s="151"/>
      <c r="AE251" s="151"/>
      <c r="AF251" s="151"/>
      <c r="AG251" s="151"/>
      <c r="AH251" s="151"/>
      <c r="AI251" s="151"/>
      <c r="AJ251" s="149"/>
      <c r="AK251" s="45" t="s">
        <v>102</v>
      </c>
      <c r="AL251" s="44"/>
      <c r="AM251" s="151"/>
      <c r="AN251" s="151"/>
      <c r="AO251" s="151"/>
      <c r="AP251" s="151"/>
      <c r="AQ251" s="151"/>
      <c r="AR251" s="151"/>
      <c r="AS251" s="151"/>
      <c r="AT251" s="151"/>
      <c r="AU251" s="151"/>
      <c r="AV251" s="45" t="s">
        <v>102</v>
      </c>
      <c r="AW251" s="44"/>
      <c r="AX251" s="149"/>
      <c r="AY251" s="151"/>
      <c r="AZ251" s="151"/>
      <c r="BA251" s="151"/>
      <c r="BB251" s="151"/>
      <c r="BC251" s="149"/>
      <c r="BD251" s="149"/>
      <c r="BE251" s="45" t="s">
        <v>102</v>
      </c>
      <c r="BF251" s="44"/>
      <c r="BG251" s="151"/>
      <c r="BH251" s="151"/>
      <c r="BI251" s="151"/>
      <c r="BJ251" s="151"/>
      <c r="BK251" s="151"/>
      <c r="BL251" s="151"/>
      <c r="BM251" s="151"/>
      <c r="BN251" s="151"/>
      <c r="BO251" s="151"/>
      <c r="BP251" s="151"/>
      <c r="BQ251" s="151"/>
      <c r="BR251" s="151"/>
      <c r="BS251" s="151"/>
      <c r="BT251" s="151"/>
      <c r="BV251" s="80" t="str">
        <f>IF(A251="",BV250,A251)</f>
        <v>BETSIBOKA</v>
      </c>
      <c r="BW251" s="80" t="str">
        <f>BV251&amp;B251</f>
        <v>BETSIBOKA</v>
      </c>
      <c r="BX251" s="78">
        <f>(AM251+2*AN251+3*AO251+4*AP251+5*AQ251)</f>
        <v>0</v>
      </c>
    </row>
    <row r="252" spans="1:76" ht="14.45" customHeight="1">
      <c r="A252" s="212" t="s">
        <v>182</v>
      </c>
      <c r="B252" s="44" t="s">
        <v>90</v>
      </c>
      <c r="C252" s="71">
        <v>25</v>
      </c>
      <c r="D252" s="71">
        <v>16</v>
      </c>
      <c r="E252" s="71">
        <v>24</v>
      </c>
      <c r="F252" s="71">
        <v>8</v>
      </c>
      <c r="G252" s="71">
        <v>9</v>
      </c>
      <c r="H252" s="71">
        <v>7</v>
      </c>
      <c r="I252" s="71">
        <v>18</v>
      </c>
      <c r="J252" s="71">
        <v>9</v>
      </c>
      <c r="K252" s="149">
        <v>76</v>
      </c>
      <c r="L252" s="149">
        <v>40</v>
      </c>
      <c r="M252" s="212" t="s">
        <v>182</v>
      </c>
      <c r="N252" s="44" t="s">
        <v>90</v>
      </c>
      <c r="O252" s="71">
        <v>1</v>
      </c>
      <c r="P252" s="71">
        <v>1</v>
      </c>
      <c r="Q252" s="71">
        <v>4</v>
      </c>
      <c r="R252" s="71">
        <v>2</v>
      </c>
      <c r="S252" s="71">
        <v>0</v>
      </c>
      <c r="T252" s="71">
        <v>0</v>
      </c>
      <c r="U252" s="71">
        <v>0</v>
      </c>
      <c r="V252" s="71">
        <v>0</v>
      </c>
      <c r="W252" s="149">
        <v>5</v>
      </c>
      <c r="X252" s="149">
        <v>3</v>
      </c>
      <c r="Y252" s="212" t="s">
        <v>182</v>
      </c>
      <c r="Z252" s="44" t="s">
        <v>90</v>
      </c>
      <c r="AA252" s="31">
        <v>1</v>
      </c>
      <c r="AB252" s="31">
        <v>1</v>
      </c>
      <c r="AC252" s="31">
        <v>1</v>
      </c>
      <c r="AD252" s="31">
        <v>1</v>
      </c>
      <c r="AE252" s="149">
        <v>4</v>
      </c>
      <c r="AF252" s="125">
        <v>4</v>
      </c>
      <c r="AG252" s="71">
        <v>4</v>
      </c>
      <c r="AH252" s="71">
        <v>0</v>
      </c>
      <c r="AI252" s="71">
        <v>0</v>
      </c>
      <c r="AJ252" s="71">
        <v>1</v>
      </c>
      <c r="AK252" s="212" t="s">
        <v>182</v>
      </c>
      <c r="AL252" s="44" t="s">
        <v>90</v>
      </c>
      <c r="AM252" s="71">
        <v>0</v>
      </c>
      <c r="AN252" s="71">
        <v>21</v>
      </c>
      <c r="AO252" s="71">
        <v>20</v>
      </c>
      <c r="AP252" s="71">
        <v>0</v>
      </c>
      <c r="AQ252" s="71">
        <v>0</v>
      </c>
      <c r="AR252" s="71">
        <v>0</v>
      </c>
      <c r="AS252" s="71">
        <v>5</v>
      </c>
      <c r="AT252" s="71">
        <v>4</v>
      </c>
      <c r="AU252" s="71">
        <v>4</v>
      </c>
      <c r="AV252" s="212" t="s">
        <v>182</v>
      </c>
      <c r="AW252" s="44" t="s">
        <v>90</v>
      </c>
      <c r="AX252" s="149">
        <v>6</v>
      </c>
      <c r="AY252" s="71">
        <v>0</v>
      </c>
      <c r="AZ252" s="71">
        <v>0</v>
      </c>
      <c r="BA252" s="152">
        <v>1</v>
      </c>
      <c r="BB252" s="32">
        <v>0</v>
      </c>
      <c r="BC252" s="149">
        <v>7</v>
      </c>
      <c r="BD252" s="149">
        <v>0</v>
      </c>
      <c r="BE252" s="212" t="s">
        <v>182</v>
      </c>
      <c r="BF252" s="44" t="s">
        <v>90</v>
      </c>
      <c r="BG252" s="71">
        <v>4</v>
      </c>
      <c r="BH252" s="71">
        <v>8</v>
      </c>
      <c r="BI252" s="71">
        <v>0</v>
      </c>
      <c r="BJ252" s="71">
        <v>4</v>
      </c>
      <c r="BK252" s="71">
        <v>4</v>
      </c>
      <c r="BL252" s="71">
        <v>8</v>
      </c>
      <c r="BM252" s="71">
        <v>12</v>
      </c>
      <c r="BN252" s="71">
        <v>12</v>
      </c>
      <c r="BO252" s="71">
        <v>4</v>
      </c>
      <c r="BP252" s="71">
        <v>4</v>
      </c>
      <c r="BQ252" s="71">
        <v>4</v>
      </c>
      <c r="BR252" s="71">
        <v>0</v>
      </c>
      <c r="BS252" s="71">
        <v>4</v>
      </c>
      <c r="BT252" s="71">
        <v>25</v>
      </c>
      <c r="BV252" s="80" t="s">
        <v>182</v>
      </c>
      <c r="BW252" s="80" t="s">
        <v>2523</v>
      </c>
      <c r="BX252" s="78">
        <v>102</v>
      </c>
    </row>
    <row r="253" spans="1:76">
      <c r="A253" s="212"/>
      <c r="B253" s="44" t="s">
        <v>91</v>
      </c>
      <c r="C253" s="71">
        <v>0</v>
      </c>
      <c r="D253" s="71">
        <v>0</v>
      </c>
      <c r="E253" s="71">
        <v>0</v>
      </c>
      <c r="F253" s="71">
        <v>0</v>
      </c>
      <c r="G253" s="71">
        <v>0</v>
      </c>
      <c r="H253" s="71">
        <v>0</v>
      </c>
      <c r="I253" s="71">
        <v>0</v>
      </c>
      <c r="J253" s="71">
        <v>0</v>
      </c>
      <c r="K253" s="149">
        <v>0</v>
      </c>
      <c r="L253" s="149">
        <v>0</v>
      </c>
      <c r="M253" s="212"/>
      <c r="N253" s="44" t="s">
        <v>91</v>
      </c>
      <c r="O253" s="71">
        <v>0</v>
      </c>
      <c r="P253" s="71">
        <v>0</v>
      </c>
      <c r="Q253" s="71">
        <v>0</v>
      </c>
      <c r="R253" s="71">
        <v>0</v>
      </c>
      <c r="S253" s="71">
        <v>0</v>
      </c>
      <c r="T253" s="71">
        <v>0</v>
      </c>
      <c r="U253" s="71">
        <v>0</v>
      </c>
      <c r="V253" s="71">
        <v>0</v>
      </c>
      <c r="W253" s="149">
        <v>0</v>
      </c>
      <c r="X253" s="149">
        <v>0</v>
      </c>
      <c r="Y253" s="212"/>
      <c r="Z253" s="44" t="s">
        <v>91</v>
      </c>
      <c r="AA253" s="31">
        <v>0</v>
      </c>
      <c r="AB253" s="31">
        <v>0</v>
      </c>
      <c r="AC253" s="31">
        <v>0</v>
      </c>
      <c r="AD253" s="31">
        <v>0</v>
      </c>
      <c r="AE253" s="149">
        <v>0</v>
      </c>
      <c r="AF253" s="125">
        <v>0</v>
      </c>
      <c r="AG253" s="71">
        <v>0</v>
      </c>
      <c r="AH253" s="71">
        <v>0</v>
      </c>
      <c r="AI253" s="71">
        <v>0</v>
      </c>
      <c r="AJ253" s="71">
        <v>0</v>
      </c>
      <c r="AK253" s="212"/>
      <c r="AL253" s="44" t="s">
        <v>91</v>
      </c>
      <c r="AM253" s="71">
        <v>0</v>
      </c>
      <c r="AN253" s="71">
        <v>0</v>
      </c>
      <c r="AO253" s="71">
        <v>0</v>
      </c>
      <c r="AP253" s="71">
        <v>0</v>
      </c>
      <c r="AQ253" s="71">
        <v>0</v>
      </c>
      <c r="AR253" s="71">
        <v>0</v>
      </c>
      <c r="AS253" s="71">
        <v>0</v>
      </c>
      <c r="AT253" s="71">
        <v>0</v>
      </c>
      <c r="AU253" s="71">
        <v>0</v>
      </c>
      <c r="AV253" s="212"/>
      <c r="AW253" s="44" t="s">
        <v>91</v>
      </c>
      <c r="AX253" s="149">
        <v>0</v>
      </c>
      <c r="AY253" s="71">
        <v>0</v>
      </c>
      <c r="AZ253" s="71">
        <v>0</v>
      </c>
      <c r="BA253" s="152">
        <v>0</v>
      </c>
      <c r="BB253" s="32">
        <v>0</v>
      </c>
      <c r="BC253" s="149">
        <v>0</v>
      </c>
      <c r="BD253" s="149">
        <v>0</v>
      </c>
      <c r="BE253" s="212"/>
      <c r="BF253" s="44" t="s">
        <v>91</v>
      </c>
      <c r="BG253" s="71">
        <v>0</v>
      </c>
      <c r="BH253" s="71">
        <v>0</v>
      </c>
      <c r="BI253" s="71">
        <v>0</v>
      </c>
      <c r="BJ253" s="71">
        <v>0</v>
      </c>
      <c r="BK253" s="71">
        <v>0</v>
      </c>
      <c r="BL253" s="71">
        <v>0</v>
      </c>
      <c r="BM253" s="71">
        <v>0</v>
      </c>
      <c r="BN253" s="71">
        <v>0</v>
      </c>
      <c r="BO253" s="71">
        <v>0</v>
      </c>
      <c r="BP253" s="71">
        <v>0</v>
      </c>
      <c r="BQ253" s="71">
        <v>0</v>
      </c>
      <c r="BR253" s="71">
        <v>0</v>
      </c>
      <c r="BS253" s="71">
        <v>0</v>
      </c>
      <c r="BT253" s="71">
        <v>0</v>
      </c>
      <c r="BV253" s="80" t="s">
        <v>182</v>
      </c>
      <c r="BW253" s="80" t="s">
        <v>2524</v>
      </c>
      <c r="BX253" s="78">
        <v>0</v>
      </c>
    </row>
    <row r="254" spans="1:76">
      <c r="A254" s="212"/>
      <c r="B254" s="66" t="s">
        <v>73</v>
      </c>
      <c r="C254" s="68">
        <v>25</v>
      </c>
      <c r="D254" s="68">
        <v>16</v>
      </c>
      <c r="E254" s="68">
        <v>24</v>
      </c>
      <c r="F254" s="68">
        <v>8</v>
      </c>
      <c r="G254" s="68">
        <v>9</v>
      </c>
      <c r="H254" s="68">
        <v>7</v>
      </c>
      <c r="I254" s="68">
        <v>18</v>
      </c>
      <c r="J254" s="68">
        <v>9</v>
      </c>
      <c r="K254" s="68">
        <v>76</v>
      </c>
      <c r="L254" s="68">
        <v>40</v>
      </c>
      <c r="M254" s="212"/>
      <c r="N254" s="66" t="s">
        <v>73</v>
      </c>
      <c r="O254" s="68">
        <v>1</v>
      </c>
      <c r="P254" s="68">
        <v>1</v>
      </c>
      <c r="Q254" s="68">
        <v>4</v>
      </c>
      <c r="R254" s="68">
        <v>2</v>
      </c>
      <c r="S254" s="68">
        <v>0</v>
      </c>
      <c r="T254" s="68">
        <v>0</v>
      </c>
      <c r="U254" s="68">
        <v>0</v>
      </c>
      <c r="V254" s="68">
        <v>0</v>
      </c>
      <c r="W254" s="68">
        <v>5</v>
      </c>
      <c r="X254" s="68">
        <v>3</v>
      </c>
      <c r="Y254" s="212"/>
      <c r="Z254" s="66" t="s">
        <v>73</v>
      </c>
      <c r="AA254" s="68">
        <v>1</v>
      </c>
      <c r="AB254" s="68">
        <v>1</v>
      </c>
      <c r="AC254" s="68">
        <v>1</v>
      </c>
      <c r="AD254" s="68">
        <v>1</v>
      </c>
      <c r="AE254" s="68">
        <v>4</v>
      </c>
      <c r="AF254" s="68">
        <v>4</v>
      </c>
      <c r="AG254" s="68">
        <v>4</v>
      </c>
      <c r="AH254" s="68">
        <v>0</v>
      </c>
      <c r="AI254" s="68">
        <v>0</v>
      </c>
      <c r="AJ254" s="68">
        <v>1</v>
      </c>
      <c r="AK254" s="212"/>
      <c r="AL254" s="66" t="s">
        <v>73</v>
      </c>
      <c r="AM254" s="68">
        <v>0</v>
      </c>
      <c r="AN254" s="68">
        <v>21</v>
      </c>
      <c r="AO254" s="68">
        <v>20</v>
      </c>
      <c r="AP254" s="68">
        <v>0</v>
      </c>
      <c r="AQ254" s="68">
        <v>0</v>
      </c>
      <c r="AR254" s="68">
        <v>0</v>
      </c>
      <c r="AS254" s="68">
        <v>5</v>
      </c>
      <c r="AT254" s="68">
        <v>4</v>
      </c>
      <c r="AU254" s="68">
        <v>4</v>
      </c>
      <c r="AV254" s="212"/>
      <c r="AW254" s="66" t="s">
        <v>73</v>
      </c>
      <c r="AX254" s="68">
        <v>6</v>
      </c>
      <c r="AY254" s="68">
        <v>0</v>
      </c>
      <c r="AZ254" s="68">
        <v>0</v>
      </c>
      <c r="BA254" s="68">
        <v>1</v>
      </c>
      <c r="BB254" s="68">
        <v>0</v>
      </c>
      <c r="BC254" s="68">
        <v>7</v>
      </c>
      <c r="BD254" s="68">
        <v>0</v>
      </c>
      <c r="BE254" s="212"/>
      <c r="BF254" s="66" t="s">
        <v>73</v>
      </c>
      <c r="BG254" s="68">
        <v>4</v>
      </c>
      <c r="BH254" s="68">
        <v>8</v>
      </c>
      <c r="BI254" s="68">
        <v>0</v>
      </c>
      <c r="BJ254" s="68">
        <v>4</v>
      </c>
      <c r="BK254" s="68">
        <v>4</v>
      </c>
      <c r="BL254" s="68">
        <v>8</v>
      </c>
      <c r="BM254" s="68">
        <v>12</v>
      </c>
      <c r="BN254" s="68">
        <v>12</v>
      </c>
      <c r="BO254" s="68">
        <v>4</v>
      </c>
      <c r="BP254" s="68">
        <v>4</v>
      </c>
      <c r="BQ254" s="68">
        <v>4</v>
      </c>
      <c r="BR254" s="68">
        <v>0</v>
      </c>
      <c r="BS254" s="68">
        <v>4</v>
      </c>
      <c r="BT254" s="68">
        <v>25</v>
      </c>
      <c r="BV254" s="80" t="s">
        <v>182</v>
      </c>
      <c r="BW254" s="80" t="s">
        <v>2525</v>
      </c>
      <c r="BX254" s="78">
        <v>102</v>
      </c>
    </row>
    <row r="255" spans="1:76" ht="14.45" customHeight="1">
      <c r="A255" s="212" t="s">
        <v>183</v>
      </c>
      <c r="B255" s="44" t="s">
        <v>90</v>
      </c>
      <c r="C255" s="71">
        <v>117</v>
      </c>
      <c r="D255" s="71">
        <v>52</v>
      </c>
      <c r="E255" s="71">
        <v>83</v>
      </c>
      <c r="F255" s="71">
        <v>38</v>
      </c>
      <c r="G255" s="71">
        <v>93</v>
      </c>
      <c r="H255" s="71">
        <v>49</v>
      </c>
      <c r="I255" s="71">
        <v>86</v>
      </c>
      <c r="J255" s="71">
        <v>33</v>
      </c>
      <c r="K255" s="149">
        <v>379</v>
      </c>
      <c r="L255" s="149">
        <v>172</v>
      </c>
      <c r="M255" s="212" t="s">
        <v>183</v>
      </c>
      <c r="N255" s="44" t="s">
        <v>90</v>
      </c>
      <c r="O255" s="71">
        <v>5</v>
      </c>
      <c r="P255" s="71">
        <v>0</v>
      </c>
      <c r="Q255" s="71">
        <v>0</v>
      </c>
      <c r="R255" s="71">
        <v>0</v>
      </c>
      <c r="S255" s="71">
        <v>2</v>
      </c>
      <c r="T255" s="71">
        <v>2</v>
      </c>
      <c r="U255" s="71">
        <v>17</v>
      </c>
      <c r="V255" s="71">
        <v>5</v>
      </c>
      <c r="W255" s="149">
        <v>24</v>
      </c>
      <c r="X255" s="149">
        <v>7</v>
      </c>
      <c r="Y255" s="212" t="s">
        <v>183</v>
      </c>
      <c r="Z255" s="44" t="s">
        <v>90</v>
      </c>
      <c r="AA255" s="31">
        <v>7</v>
      </c>
      <c r="AB255" s="31">
        <v>6</v>
      </c>
      <c r="AC255" s="31">
        <v>6</v>
      </c>
      <c r="AD255" s="31">
        <v>6</v>
      </c>
      <c r="AE255" s="149">
        <v>25</v>
      </c>
      <c r="AF255" s="125">
        <v>24</v>
      </c>
      <c r="AG255" s="71">
        <v>16</v>
      </c>
      <c r="AH255" s="71">
        <v>4</v>
      </c>
      <c r="AI255" s="71">
        <v>1</v>
      </c>
      <c r="AJ255" s="71">
        <v>7</v>
      </c>
      <c r="AK255" s="212" t="s">
        <v>183</v>
      </c>
      <c r="AL255" s="44" t="s">
        <v>90</v>
      </c>
      <c r="AM255" s="71">
        <v>0</v>
      </c>
      <c r="AN255" s="71">
        <v>156</v>
      </c>
      <c r="AO255" s="71">
        <v>16</v>
      </c>
      <c r="AP255" s="71">
        <v>16</v>
      </c>
      <c r="AQ255" s="71">
        <v>0</v>
      </c>
      <c r="AR255" s="71">
        <v>3</v>
      </c>
      <c r="AS255" s="71">
        <v>27</v>
      </c>
      <c r="AT255" s="71">
        <v>20</v>
      </c>
      <c r="AU255" s="71">
        <v>21</v>
      </c>
      <c r="AV255" s="212" t="s">
        <v>183</v>
      </c>
      <c r="AW255" s="44" t="s">
        <v>90</v>
      </c>
      <c r="AX255" s="149">
        <v>36</v>
      </c>
      <c r="AY255" s="71">
        <v>15</v>
      </c>
      <c r="AZ255" s="71">
        <v>1</v>
      </c>
      <c r="BA255" s="152">
        <v>4</v>
      </c>
      <c r="BB255" s="32">
        <v>0</v>
      </c>
      <c r="BC255" s="149">
        <v>40</v>
      </c>
      <c r="BD255" s="149">
        <v>15</v>
      </c>
      <c r="BE255" s="212" t="s">
        <v>183</v>
      </c>
      <c r="BF255" s="44" t="s">
        <v>90</v>
      </c>
      <c r="BG255" s="71">
        <v>4</v>
      </c>
      <c r="BH255" s="71">
        <v>4</v>
      </c>
      <c r="BI255" s="71">
        <v>4</v>
      </c>
      <c r="BJ255" s="71">
        <v>4</v>
      </c>
      <c r="BK255" s="71">
        <v>4</v>
      </c>
      <c r="BL255" s="71">
        <v>4</v>
      </c>
      <c r="BM255" s="71">
        <v>4</v>
      </c>
      <c r="BN255" s="71">
        <v>4</v>
      </c>
      <c r="BO255" s="71">
        <v>4</v>
      </c>
      <c r="BP255" s="71">
        <v>1</v>
      </c>
      <c r="BQ255" s="71">
        <v>1</v>
      </c>
      <c r="BR255" s="71">
        <v>0</v>
      </c>
      <c r="BS255" s="71">
        <v>0</v>
      </c>
      <c r="BT255" s="71">
        <v>4</v>
      </c>
      <c r="BV255" s="80" t="s">
        <v>183</v>
      </c>
      <c r="BW255" s="80" t="s">
        <v>2526</v>
      </c>
      <c r="BX255" s="78">
        <v>424</v>
      </c>
    </row>
    <row r="256" spans="1:76">
      <c r="A256" s="212"/>
      <c r="B256" s="44" t="s">
        <v>91</v>
      </c>
      <c r="C256" s="71">
        <v>277</v>
      </c>
      <c r="D256" s="71">
        <v>139</v>
      </c>
      <c r="E256" s="71">
        <v>202</v>
      </c>
      <c r="F256" s="71">
        <v>100</v>
      </c>
      <c r="G256" s="71">
        <v>181</v>
      </c>
      <c r="H256" s="71">
        <v>97</v>
      </c>
      <c r="I256" s="71">
        <v>185</v>
      </c>
      <c r="J256" s="71">
        <v>99</v>
      </c>
      <c r="K256" s="149">
        <v>845</v>
      </c>
      <c r="L256" s="149">
        <v>435</v>
      </c>
      <c r="M256" s="212"/>
      <c r="N256" s="44" t="s">
        <v>91</v>
      </c>
      <c r="O256" s="71">
        <v>7</v>
      </c>
      <c r="P256" s="71">
        <v>3</v>
      </c>
      <c r="Q256" s="71">
        <v>7</v>
      </c>
      <c r="R256" s="71">
        <v>3</v>
      </c>
      <c r="S256" s="71">
        <v>11</v>
      </c>
      <c r="T256" s="71">
        <v>4</v>
      </c>
      <c r="U256" s="71">
        <v>9</v>
      </c>
      <c r="V256" s="71">
        <v>5</v>
      </c>
      <c r="W256" s="149">
        <v>34</v>
      </c>
      <c r="X256" s="149">
        <v>15</v>
      </c>
      <c r="Y256" s="212"/>
      <c r="Z256" s="44" t="s">
        <v>91</v>
      </c>
      <c r="AA256" s="31">
        <v>6</v>
      </c>
      <c r="AB256" s="31">
        <v>6</v>
      </c>
      <c r="AC256" s="31">
        <v>6</v>
      </c>
      <c r="AD256" s="31">
        <v>6</v>
      </c>
      <c r="AE256" s="149">
        <v>24</v>
      </c>
      <c r="AF256" s="125">
        <v>20</v>
      </c>
      <c r="AG256" s="71">
        <v>20</v>
      </c>
      <c r="AH256" s="71">
        <v>14</v>
      </c>
      <c r="AI256" s="71">
        <v>0</v>
      </c>
      <c r="AJ256" s="71">
        <v>5</v>
      </c>
      <c r="AK256" s="212"/>
      <c r="AL256" s="44" t="s">
        <v>91</v>
      </c>
      <c r="AM256" s="71">
        <v>2</v>
      </c>
      <c r="AN256" s="71">
        <v>325</v>
      </c>
      <c r="AO256" s="71">
        <v>79</v>
      </c>
      <c r="AP256" s="71">
        <v>0</v>
      </c>
      <c r="AQ256" s="71">
        <v>0</v>
      </c>
      <c r="AR256" s="71">
        <v>12</v>
      </c>
      <c r="AS256" s="71">
        <v>24</v>
      </c>
      <c r="AT256" s="71">
        <v>24</v>
      </c>
      <c r="AU256" s="71">
        <v>24</v>
      </c>
      <c r="AV256" s="212"/>
      <c r="AW256" s="44" t="s">
        <v>91</v>
      </c>
      <c r="AX256" s="149">
        <v>49</v>
      </c>
      <c r="AY256" s="71">
        <v>24</v>
      </c>
      <c r="AZ256" s="71">
        <v>9</v>
      </c>
      <c r="BA256" s="152">
        <v>18</v>
      </c>
      <c r="BB256" s="32">
        <v>10</v>
      </c>
      <c r="BC256" s="149">
        <v>67</v>
      </c>
      <c r="BD256" s="149">
        <v>34</v>
      </c>
      <c r="BE256" s="212"/>
      <c r="BF256" s="44" t="s">
        <v>91</v>
      </c>
      <c r="BG256" s="71">
        <v>0</v>
      </c>
      <c r="BH256" s="71">
        <v>0</v>
      </c>
      <c r="BI256" s="71">
        <v>0</v>
      </c>
      <c r="BJ256" s="71">
        <v>0</v>
      </c>
      <c r="BK256" s="71">
        <v>20</v>
      </c>
      <c r="BL256" s="71">
        <v>0</v>
      </c>
      <c r="BM256" s="71">
        <v>0</v>
      </c>
      <c r="BN256" s="71">
        <v>0</v>
      </c>
      <c r="BO256" s="71">
        <v>0</v>
      </c>
      <c r="BP256" s="71">
        <v>0</v>
      </c>
      <c r="BQ256" s="71">
        <v>0</v>
      </c>
      <c r="BR256" s="71">
        <v>0</v>
      </c>
      <c r="BS256" s="71">
        <v>0</v>
      </c>
      <c r="BT256" s="71">
        <v>88</v>
      </c>
      <c r="BV256" s="80" t="s">
        <v>183</v>
      </c>
      <c r="BW256" s="80" t="s">
        <v>2527</v>
      </c>
      <c r="BX256" s="78">
        <v>889</v>
      </c>
    </row>
    <row r="257" spans="1:76">
      <c r="A257" s="212"/>
      <c r="B257" s="66" t="s">
        <v>73</v>
      </c>
      <c r="C257" s="68">
        <v>394</v>
      </c>
      <c r="D257" s="68">
        <v>191</v>
      </c>
      <c r="E257" s="68">
        <v>285</v>
      </c>
      <c r="F257" s="68">
        <v>138</v>
      </c>
      <c r="G257" s="68">
        <v>274</v>
      </c>
      <c r="H257" s="68">
        <v>146</v>
      </c>
      <c r="I257" s="68">
        <v>271</v>
      </c>
      <c r="J257" s="68">
        <v>132</v>
      </c>
      <c r="K257" s="68">
        <v>1224</v>
      </c>
      <c r="L257" s="68">
        <v>607</v>
      </c>
      <c r="M257" s="212"/>
      <c r="N257" s="66" t="s">
        <v>73</v>
      </c>
      <c r="O257" s="68">
        <v>12</v>
      </c>
      <c r="P257" s="68">
        <v>3</v>
      </c>
      <c r="Q257" s="68">
        <v>7</v>
      </c>
      <c r="R257" s="68">
        <v>3</v>
      </c>
      <c r="S257" s="68">
        <v>13</v>
      </c>
      <c r="T257" s="68">
        <v>6</v>
      </c>
      <c r="U257" s="68">
        <v>26</v>
      </c>
      <c r="V257" s="68">
        <v>10</v>
      </c>
      <c r="W257" s="68">
        <v>58</v>
      </c>
      <c r="X257" s="68">
        <v>22</v>
      </c>
      <c r="Y257" s="212"/>
      <c r="Z257" s="66" t="s">
        <v>73</v>
      </c>
      <c r="AA257" s="68">
        <v>13</v>
      </c>
      <c r="AB257" s="68">
        <v>12</v>
      </c>
      <c r="AC257" s="68">
        <v>12</v>
      </c>
      <c r="AD257" s="68">
        <v>12</v>
      </c>
      <c r="AE257" s="68">
        <v>49</v>
      </c>
      <c r="AF257" s="68">
        <v>44</v>
      </c>
      <c r="AG257" s="68">
        <v>36</v>
      </c>
      <c r="AH257" s="68">
        <v>18</v>
      </c>
      <c r="AI257" s="68">
        <v>1</v>
      </c>
      <c r="AJ257" s="68">
        <v>12</v>
      </c>
      <c r="AK257" s="212"/>
      <c r="AL257" s="66" t="s">
        <v>73</v>
      </c>
      <c r="AM257" s="68">
        <v>2</v>
      </c>
      <c r="AN257" s="68">
        <v>481</v>
      </c>
      <c r="AO257" s="68">
        <v>95</v>
      </c>
      <c r="AP257" s="68">
        <v>16</v>
      </c>
      <c r="AQ257" s="68">
        <v>0</v>
      </c>
      <c r="AR257" s="68">
        <v>15</v>
      </c>
      <c r="AS257" s="68">
        <v>51</v>
      </c>
      <c r="AT257" s="68">
        <v>44</v>
      </c>
      <c r="AU257" s="68">
        <v>45</v>
      </c>
      <c r="AV257" s="212"/>
      <c r="AW257" s="66" t="s">
        <v>73</v>
      </c>
      <c r="AX257" s="68">
        <v>85</v>
      </c>
      <c r="AY257" s="68">
        <v>39</v>
      </c>
      <c r="AZ257" s="68">
        <v>10</v>
      </c>
      <c r="BA257" s="68">
        <v>22</v>
      </c>
      <c r="BB257" s="68">
        <v>10</v>
      </c>
      <c r="BC257" s="68">
        <v>107</v>
      </c>
      <c r="BD257" s="68">
        <v>49</v>
      </c>
      <c r="BE257" s="212"/>
      <c r="BF257" s="66" t="s">
        <v>73</v>
      </c>
      <c r="BG257" s="68">
        <v>4</v>
      </c>
      <c r="BH257" s="68">
        <v>4</v>
      </c>
      <c r="BI257" s="68">
        <v>4</v>
      </c>
      <c r="BJ257" s="68">
        <v>4</v>
      </c>
      <c r="BK257" s="68">
        <v>24</v>
      </c>
      <c r="BL257" s="68">
        <v>4</v>
      </c>
      <c r="BM257" s="68">
        <v>4</v>
      </c>
      <c r="BN257" s="68">
        <v>4</v>
      </c>
      <c r="BO257" s="68">
        <v>4</v>
      </c>
      <c r="BP257" s="68">
        <v>1</v>
      </c>
      <c r="BQ257" s="68">
        <v>1</v>
      </c>
      <c r="BR257" s="68">
        <v>0</v>
      </c>
      <c r="BS257" s="68">
        <v>0</v>
      </c>
      <c r="BT257" s="68">
        <v>92</v>
      </c>
      <c r="BV257" s="80" t="s">
        <v>183</v>
      </c>
      <c r="BW257" s="80" t="s">
        <v>2528</v>
      </c>
      <c r="BX257" s="78">
        <v>1313</v>
      </c>
    </row>
    <row r="258" spans="1:76" ht="14.45" customHeight="1">
      <c r="A258" s="212" t="s">
        <v>184</v>
      </c>
      <c r="B258" s="44" t="s">
        <v>90</v>
      </c>
      <c r="C258" s="71">
        <v>235</v>
      </c>
      <c r="D258" s="71">
        <v>140</v>
      </c>
      <c r="E258" s="71">
        <v>200</v>
      </c>
      <c r="F258" s="71">
        <v>116</v>
      </c>
      <c r="G258" s="71">
        <v>139</v>
      </c>
      <c r="H258" s="71">
        <v>66</v>
      </c>
      <c r="I258" s="71">
        <v>217</v>
      </c>
      <c r="J258" s="71">
        <v>124</v>
      </c>
      <c r="K258" s="149">
        <v>791</v>
      </c>
      <c r="L258" s="149">
        <v>446</v>
      </c>
      <c r="M258" s="212" t="s">
        <v>184</v>
      </c>
      <c r="N258" s="44" t="s">
        <v>90</v>
      </c>
      <c r="O258" s="71">
        <v>4</v>
      </c>
      <c r="P258" s="71">
        <v>1</v>
      </c>
      <c r="Q258" s="71">
        <v>1</v>
      </c>
      <c r="R258" s="71">
        <v>0</v>
      </c>
      <c r="S258" s="71">
        <v>2</v>
      </c>
      <c r="T258" s="71">
        <v>1</v>
      </c>
      <c r="U258" s="71">
        <v>35</v>
      </c>
      <c r="V258" s="71">
        <v>24</v>
      </c>
      <c r="W258" s="149">
        <v>42</v>
      </c>
      <c r="X258" s="149">
        <v>26</v>
      </c>
      <c r="Y258" s="212" t="s">
        <v>184</v>
      </c>
      <c r="Z258" s="44" t="s">
        <v>90</v>
      </c>
      <c r="AA258" s="31">
        <v>8</v>
      </c>
      <c r="AB258" s="31">
        <v>8</v>
      </c>
      <c r="AC258" s="31">
        <v>8</v>
      </c>
      <c r="AD258" s="31">
        <v>8</v>
      </c>
      <c r="AE258" s="149">
        <v>32</v>
      </c>
      <c r="AF258" s="125">
        <v>46</v>
      </c>
      <c r="AG258" s="71">
        <v>46</v>
      </c>
      <c r="AH258" s="71">
        <v>4</v>
      </c>
      <c r="AI258" s="71">
        <v>1</v>
      </c>
      <c r="AJ258" s="71">
        <v>8</v>
      </c>
      <c r="AK258" s="212" t="s">
        <v>184</v>
      </c>
      <c r="AL258" s="44" t="s">
        <v>90</v>
      </c>
      <c r="AM258" s="71">
        <v>0</v>
      </c>
      <c r="AN258" s="71">
        <v>276</v>
      </c>
      <c r="AO258" s="71">
        <v>176</v>
      </c>
      <c r="AP258" s="71">
        <v>43</v>
      </c>
      <c r="AQ258" s="71">
        <v>0</v>
      </c>
      <c r="AR258" s="71">
        <v>7</v>
      </c>
      <c r="AS258" s="71">
        <v>38</v>
      </c>
      <c r="AT258" s="71">
        <v>22</v>
      </c>
      <c r="AU258" s="71">
        <v>20</v>
      </c>
      <c r="AV258" s="212" t="s">
        <v>184</v>
      </c>
      <c r="AW258" s="44" t="s">
        <v>90</v>
      </c>
      <c r="AX258" s="149">
        <v>47</v>
      </c>
      <c r="AY258" s="71">
        <v>20</v>
      </c>
      <c r="AZ258" s="71">
        <v>2</v>
      </c>
      <c r="BA258" s="152">
        <v>2</v>
      </c>
      <c r="BB258" s="32">
        <v>1</v>
      </c>
      <c r="BC258" s="149">
        <v>49</v>
      </c>
      <c r="BD258" s="149">
        <v>21</v>
      </c>
      <c r="BE258" s="212" t="s">
        <v>184</v>
      </c>
      <c r="BF258" s="44" t="s">
        <v>90</v>
      </c>
      <c r="BG258" s="71">
        <v>16</v>
      </c>
      <c r="BH258" s="71">
        <v>9</v>
      </c>
      <c r="BI258" s="71">
        <v>16</v>
      </c>
      <c r="BJ258" s="71">
        <v>24</v>
      </c>
      <c r="BK258" s="71">
        <v>17</v>
      </c>
      <c r="BL258" s="71">
        <v>32</v>
      </c>
      <c r="BM258" s="71">
        <v>12</v>
      </c>
      <c r="BN258" s="71">
        <v>9</v>
      </c>
      <c r="BO258" s="71">
        <v>13</v>
      </c>
      <c r="BP258" s="71">
        <v>4</v>
      </c>
      <c r="BQ258" s="71">
        <v>0</v>
      </c>
      <c r="BR258" s="71">
        <v>2</v>
      </c>
      <c r="BS258" s="71">
        <v>9</v>
      </c>
      <c r="BT258" s="71">
        <v>0</v>
      </c>
      <c r="BV258" s="80" t="s">
        <v>184</v>
      </c>
      <c r="BW258" s="80" t="s">
        <v>2529</v>
      </c>
      <c r="BX258" s="78">
        <v>1252</v>
      </c>
    </row>
    <row r="259" spans="1:76">
      <c r="A259" s="212"/>
      <c r="B259" s="44" t="s">
        <v>91</v>
      </c>
      <c r="C259" s="71">
        <v>155</v>
      </c>
      <c r="D259" s="71">
        <v>70</v>
      </c>
      <c r="E259" s="71">
        <v>119</v>
      </c>
      <c r="F259" s="71">
        <v>54</v>
      </c>
      <c r="G259" s="71">
        <v>122</v>
      </c>
      <c r="H259" s="71">
        <v>56</v>
      </c>
      <c r="I259" s="71">
        <v>174</v>
      </c>
      <c r="J259" s="71">
        <v>72</v>
      </c>
      <c r="K259" s="149">
        <v>570</v>
      </c>
      <c r="L259" s="149">
        <v>252</v>
      </c>
      <c r="M259" s="212"/>
      <c r="N259" s="44" t="s">
        <v>91</v>
      </c>
      <c r="O259" s="71">
        <v>15</v>
      </c>
      <c r="P259" s="71">
        <v>9</v>
      </c>
      <c r="Q259" s="71">
        <v>4</v>
      </c>
      <c r="R259" s="71">
        <v>2</v>
      </c>
      <c r="S259" s="71">
        <v>2</v>
      </c>
      <c r="T259" s="71">
        <v>2</v>
      </c>
      <c r="U259" s="71">
        <v>3</v>
      </c>
      <c r="V259" s="71">
        <v>2</v>
      </c>
      <c r="W259" s="149">
        <v>24</v>
      </c>
      <c r="X259" s="149">
        <v>15</v>
      </c>
      <c r="Y259" s="212"/>
      <c r="Z259" s="44" t="s">
        <v>91</v>
      </c>
      <c r="AA259" s="31">
        <v>4</v>
      </c>
      <c r="AB259" s="31">
        <v>4</v>
      </c>
      <c r="AC259" s="31">
        <v>4</v>
      </c>
      <c r="AD259" s="31">
        <v>4</v>
      </c>
      <c r="AE259" s="149">
        <v>16</v>
      </c>
      <c r="AF259" s="125">
        <v>16</v>
      </c>
      <c r="AG259" s="71">
        <v>15</v>
      </c>
      <c r="AH259" s="71">
        <v>8</v>
      </c>
      <c r="AI259" s="71">
        <v>0</v>
      </c>
      <c r="AJ259" s="71">
        <v>3</v>
      </c>
      <c r="AK259" s="212"/>
      <c r="AL259" s="44" t="s">
        <v>91</v>
      </c>
      <c r="AM259" s="71">
        <v>163</v>
      </c>
      <c r="AN259" s="71">
        <v>163</v>
      </c>
      <c r="AO259" s="71">
        <v>85</v>
      </c>
      <c r="AP259" s="71">
        <v>7</v>
      </c>
      <c r="AQ259" s="71">
        <v>0</v>
      </c>
      <c r="AR259" s="71">
        <v>4</v>
      </c>
      <c r="AS259" s="71">
        <v>16</v>
      </c>
      <c r="AT259" s="71">
        <v>17</v>
      </c>
      <c r="AU259" s="71">
        <v>13</v>
      </c>
      <c r="AV259" s="212"/>
      <c r="AW259" s="44" t="s">
        <v>91</v>
      </c>
      <c r="AX259" s="149">
        <v>23</v>
      </c>
      <c r="AY259" s="71">
        <v>5</v>
      </c>
      <c r="AZ259" s="71">
        <v>1</v>
      </c>
      <c r="BA259" s="152">
        <v>10</v>
      </c>
      <c r="BB259" s="32">
        <v>3</v>
      </c>
      <c r="BC259" s="149">
        <v>33</v>
      </c>
      <c r="BD259" s="149">
        <v>8</v>
      </c>
      <c r="BE259" s="212"/>
      <c r="BF259" s="44" t="s">
        <v>91</v>
      </c>
      <c r="BG259" s="71">
        <v>2</v>
      </c>
      <c r="BH259" s="71">
        <v>3</v>
      </c>
      <c r="BI259" s="71">
        <v>2</v>
      </c>
      <c r="BJ259" s="71">
        <v>0</v>
      </c>
      <c r="BK259" s="71">
        <v>0</v>
      </c>
      <c r="BL259" s="71">
        <v>0</v>
      </c>
      <c r="BM259" s="71">
        <v>2</v>
      </c>
      <c r="BN259" s="71">
        <v>2</v>
      </c>
      <c r="BO259" s="71">
        <v>0</v>
      </c>
      <c r="BP259" s="71">
        <v>4</v>
      </c>
      <c r="BQ259" s="71">
        <v>0</v>
      </c>
      <c r="BR259" s="71">
        <v>0</v>
      </c>
      <c r="BS259" s="71">
        <v>0</v>
      </c>
      <c r="BT259" s="71">
        <v>0</v>
      </c>
      <c r="BV259" s="80" t="s">
        <v>184</v>
      </c>
      <c r="BW259" s="80" t="s">
        <v>2530</v>
      </c>
      <c r="BX259" s="78">
        <v>772</v>
      </c>
    </row>
    <row r="260" spans="1:76">
      <c r="A260" s="212"/>
      <c r="B260" s="66" t="s">
        <v>73</v>
      </c>
      <c r="C260" s="68">
        <v>390</v>
      </c>
      <c r="D260" s="68">
        <v>210</v>
      </c>
      <c r="E260" s="68">
        <v>319</v>
      </c>
      <c r="F260" s="68">
        <v>170</v>
      </c>
      <c r="G260" s="68">
        <v>261</v>
      </c>
      <c r="H260" s="68">
        <v>122</v>
      </c>
      <c r="I260" s="68">
        <v>391</v>
      </c>
      <c r="J260" s="68">
        <v>196</v>
      </c>
      <c r="K260" s="68">
        <v>1361</v>
      </c>
      <c r="L260" s="68">
        <v>698</v>
      </c>
      <c r="M260" s="212"/>
      <c r="N260" s="66" t="s">
        <v>73</v>
      </c>
      <c r="O260" s="68">
        <v>19</v>
      </c>
      <c r="P260" s="68">
        <v>10</v>
      </c>
      <c r="Q260" s="68">
        <v>5</v>
      </c>
      <c r="R260" s="68">
        <v>2</v>
      </c>
      <c r="S260" s="68">
        <v>4</v>
      </c>
      <c r="T260" s="68">
        <v>3</v>
      </c>
      <c r="U260" s="68">
        <v>38</v>
      </c>
      <c r="V260" s="68">
        <v>26</v>
      </c>
      <c r="W260" s="68">
        <v>66</v>
      </c>
      <c r="X260" s="68">
        <v>41</v>
      </c>
      <c r="Y260" s="212"/>
      <c r="Z260" s="66" t="s">
        <v>73</v>
      </c>
      <c r="AA260" s="68">
        <v>12</v>
      </c>
      <c r="AB260" s="68">
        <v>12</v>
      </c>
      <c r="AC260" s="68">
        <v>12</v>
      </c>
      <c r="AD260" s="68">
        <v>12</v>
      </c>
      <c r="AE260" s="68">
        <v>48</v>
      </c>
      <c r="AF260" s="68">
        <v>62</v>
      </c>
      <c r="AG260" s="68">
        <v>61</v>
      </c>
      <c r="AH260" s="68">
        <v>12</v>
      </c>
      <c r="AI260" s="68">
        <v>1</v>
      </c>
      <c r="AJ260" s="68">
        <v>11</v>
      </c>
      <c r="AK260" s="212"/>
      <c r="AL260" s="66" t="s">
        <v>73</v>
      </c>
      <c r="AM260" s="68">
        <v>163</v>
      </c>
      <c r="AN260" s="68">
        <v>439</v>
      </c>
      <c r="AO260" s="68">
        <v>261</v>
      </c>
      <c r="AP260" s="68">
        <v>50</v>
      </c>
      <c r="AQ260" s="68">
        <v>0</v>
      </c>
      <c r="AR260" s="68">
        <v>11</v>
      </c>
      <c r="AS260" s="68">
        <v>54</v>
      </c>
      <c r="AT260" s="68">
        <v>39</v>
      </c>
      <c r="AU260" s="68">
        <v>33</v>
      </c>
      <c r="AV260" s="212"/>
      <c r="AW260" s="66" t="s">
        <v>73</v>
      </c>
      <c r="AX260" s="68">
        <v>70</v>
      </c>
      <c r="AY260" s="68">
        <v>25</v>
      </c>
      <c r="AZ260" s="68">
        <v>3</v>
      </c>
      <c r="BA260" s="68">
        <v>12</v>
      </c>
      <c r="BB260" s="68">
        <v>4</v>
      </c>
      <c r="BC260" s="68">
        <v>82</v>
      </c>
      <c r="BD260" s="68">
        <v>29</v>
      </c>
      <c r="BE260" s="212"/>
      <c r="BF260" s="66" t="s">
        <v>73</v>
      </c>
      <c r="BG260" s="68">
        <v>18</v>
      </c>
      <c r="BH260" s="68">
        <v>12</v>
      </c>
      <c r="BI260" s="68">
        <v>18</v>
      </c>
      <c r="BJ260" s="68">
        <v>24</v>
      </c>
      <c r="BK260" s="68">
        <v>17</v>
      </c>
      <c r="BL260" s="68">
        <v>32</v>
      </c>
      <c r="BM260" s="68">
        <v>14</v>
      </c>
      <c r="BN260" s="68">
        <v>11</v>
      </c>
      <c r="BO260" s="68">
        <v>13</v>
      </c>
      <c r="BP260" s="68">
        <v>8</v>
      </c>
      <c r="BQ260" s="68">
        <v>0</v>
      </c>
      <c r="BR260" s="68">
        <v>2</v>
      </c>
      <c r="BS260" s="68">
        <v>9</v>
      </c>
      <c r="BT260" s="68">
        <v>0</v>
      </c>
      <c r="BV260" s="80" t="s">
        <v>184</v>
      </c>
      <c r="BW260" s="80" t="s">
        <v>2531</v>
      </c>
      <c r="BX260" s="78">
        <v>2024</v>
      </c>
    </row>
    <row r="261" spans="1:76">
      <c r="A261" s="45" t="s">
        <v>103</v>
      </c>
      <c r="B261" s="44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45" t="s">
        <v>103</v>
      </c>
      <c r="N261" s="44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45" t="s">
        <v>103</v>
      </c>
      <c r="Z261" s="44"/>
      <c r="AA261" s="151"/>
      <c r="AB261" s="151"/>
      <c r="AC261" s="151"/>
      <c r="AD261" s="151"/>
      <c r="AE261" s="151"/>
      <c r="AF261" s="151"/>
      <c r="AG261" s="151"/>
      <c r="AH261" s="151"/>
      <c r="AI261" s="151"/>
      <c r="AJ261" s="149"/>
      <c r="AK261" s="45" t="s">
        <v>103</v>
      </c>
      <c r="AL261" s="44"/>
      <c r="AM261" s="151"/>
      <c r="AN261" s="151"/>
      <c r="AO261" s="151"/>
      <c r="AP261" s="151"/>
      <c r="AQ261" s="151"/>
      <c r="AR261" s="151"/>
      <c r="AS261" s="151"/>
      <c r="AT261" s="151"/>
      <c r="AU261" s="151"/>
      <c r="AV261" s="45" t="s">
        <v>103</v>
      </c>
      <c r="AW261" s="44"/>
      <c r="AX261" s="149"/>
      <c r="AY261" s="151"/>
      <c r="AZ261" s="151"/>
      <c r="BA261" s="151"/>
      <c r="BB261" s="151"/>
      <c r="BC261" s="149"/>
      <c r="BD261" s="149"/>
      <c r="BE261" s="45" t="s">
        <v>103</v>
      </c>
      <c r="BF261" s="44"/>
      <c r="BG261" s="151"/>
      <c r="BH261" s="151"/>
      <c r="BI261" s="151"/>
      <c r="BJ261" s="151"/>
      <c r="BK261" s="151"/>
      <c r="BL261" s="151"/>
      <c r="BM261" s="151"/>
      <c r="BN261" s="151"/>
      <c r="BO261" s="151"/>
      <c r="BP261" s="151"/>
      <c r="BQ261" s="151"/>
      <c r="BR261" s="151"/>
      <c r="BS261" s="151"/>
      <c r="BT261" s="151"/>
      <c r="BV261" s="80" t="str">
        <f>IF(A261="",BV260,A261)</f>
        <v>BOENY</v>
      </c>
      <c r="BW261" s="80" t="str">
        <f>BV261&amp;B261</f>
        <v>BOENY</v>
      </c>
      <c r="BX261" s="78">
        <f>(AM261+2*AN261+3*AO261+4*AP261+5*AQ261)</f>
        <v>0</v>
      </c>
    </row>
    <row r="262" spans="1:76" ht="14.45" customHeight="1">
      <c r="A262" s="212" t="s">
        <v>2063</v>
      </c>
      <c r="B262" s="44" t="s">
        <v>90</v>
      </c>
      <c r="C262" s="71">
        <v>621</v>
      </c>
      <c r="D262" s="71">
        <v>292</v>
      </c>
      <c r="E262" s="71">
        <v>532</v>
      </c>
      <c r="F262" s="71">
        <v>272</v>
      </c>
      <c r="G262" s="71">
        <v>411</v>
      </c>
      <c r="H262" s="71">
        <v>234</v>
      </c>
      <c r="I262" s="71">
        <v>464</v>
      </c>
      <c r="J262" s="71">
        <v>223</v>
      </c>
      <c r="K262" s="149">
        <v>2028</v>
      </c>
      <c r="L262" s="149">
        <v>1021</v>
      </c>
      <c r="M262" s="212" t="s">
        <v>2063</v>
      </c>
      <c r="N262" s="44" t="s">
        <v>90</v>
      </c>
      <c r="O262" s="71">
        <v>41</v>
      </c>
      <c r="P262" s="71">
        <v>19</v>
      </c>
      <c r="Q262" s="71">
        <v>33</v>
      </c>
      <c r="R262" s="71">
        <v>18</v>
      </c>
      <c r="S262" s="71">
        <v>22</v>
      </c>
      <c r="T262" s="71">
        <v>13</v>
      </c>
      <c r="U262" s="71">
        <v>50</v>
      </c>
      <c r="V262" s="71">
        <v>19</v>
      </c>
      <c r="W262" s="149">
        <v>146</v>
      </c>
      <c r="X262" s="149">
        <v>69</v>
      </c>
      <c r="Y262" s="212" t="s">
        <v>2063</v>
      </c>
      <c r="Z262" s="44" t="s">
        <v>90</v>
      </c>
      <c r="AA262" s="31">
        <v>26</v>
      </c>
      <c r="AB262" s="31">
        <v>25</v>
      </c>
      <c r="AC262" s="31">
        <v>25</v>
      </c>
      <c r="AD262" s="31">
        <v>25</v>
      </c>
      <c r="AE262" s="149">
        <v>101</v>
      </c>
      <c r="AF262" s="125">
        <v>83</v>
      </c>
      <c r="AG262" s="71">
        <v>65</v>
      </c>
      <c r="AH262" s="71">
        <v>10</v>
      </c>
      <c r="AI262" s="71">
        <v>7</v>
      </c>
      <c r="AJ262" s="71">
        <v>25</v>
      </c>
      <c r="AK262" s="212" t="s">
        <v>2063</v>
      </c>
      <c r="AL262" s="44" t="s">
        <v>90</v>
      </c>
      <c r="AM262" s="71">
        <v>0</v>
      </c>
      <c r="AN262" s="71">
        <v>595</v>
      </c>
      <c r="AO262" s="71">
        <v>341</v>
      </c>
      <c r="AP262" s="71">
        <v>27</v>
      </c>
      <c r="AQ262" s="71">
        <v>0</v>
      </c>
      <c r="AR262" s="71">
        <v>7</v>
      </c>
      <c r="AS262" s="71">
        <v>89</v>
      </c>
      <c r="AT262" s="71">
        <v>89</v>
      </c>
      <c r="AU262" s="71">
        <v>83</v>
      </c>
      <c r="AV262" s="212" t="s">
        <v>2063</v>
      </c>
      <c r="AW262" s="44" t="s">
        <v>90</v>
      </c>
      <c r="AX262" s="149">
        <v>135</v>
      </c>
      <c r="AY262" s="71">
        <v>43</v>
      </c>
      <c r="AZ262" s="71">
        <v>4</v>
      </c>
      <c r="BA262" s="152">
        <v>19</v>
      </c>
      <c r="BB262" s="32">
        <v>7</v>
      </c>
      <c r="BC262" s="149">
        <v>154</v>
      </c>
      <c r="BD262" s="149">
        <v>50</v>
      </c>
      <c r="BE262" s="212" t="s">
        <v>2063</v>
      </c>
      <c r="BF262" s="44" t="s">
        <v>90</v>
      </c>
      <c r="BG262" s="71">
        <v>131</v>
      </c>
      <c r="BH262" s="71">
        <v>541</v>
      </c>
      <c r="BI262" s="71">
        <v>285</v>
      </c>
      <c r="BJ262" s="71">
        <v>433</v>
      </c>
      <c r="BK262" s="71">
        <v>340</v>
      </c>
      <c r="BL262" s="71">
        <v>572</v>
      </c>
      <c r="BM262" s="71">
        <v>321</v>
      </c>
      <c r="BN262" s="71">
        <v>263</v>
      </c>
      <c r="BO262" s="71">
        <v>427</v>
      </c>
      <c r="BP262" s="71">
        <v>16</v>
      </c>
      <c r="BQ262" s="71">
        <v>4</v>
      </c>
      <c r="BR262" s="71">
        <v>16</v>
      </c>
      <c r="BS262" s="71">
        <v>114</v>
      </c>
      <c r="BT262" s="71">
        <v>4</v>
      </c>
      <c r="BV262" s="80" t="s">
        <v>2063</v>
      </c>
      <c r="BW262" s="80" t="s">
        <v>2535</v>
      </c>
      <c r="BX262" s="78">
        <v>2321</v>
      </c>
    </row>
    <row r="263" spans="1:76">
      <c r="A263" s="212"/>
      <c r="B263" s="44" t="s">
        <v>91</v>
      </c>
      <c r="C263" s="71">
        <v>301</v>
      </c>
      <c r="D263" s="71">
        <v>145</v>
      </c>
      <c r="E263" s="71">
        <v>235</v>
      </c>
      <c r="F263" s="71">
        <v>135</v>
      </c>
      <c r="G263" s="71">
        <v>189</v>
      </c>
      <c r="H263" s="71">
        <v>104</v>
      </c>
      <c r="I263" s="71">
        <v>180</v>
      </c>
      <c r="J263" s="71">
        <v>93</v>
      </c>
      <c r="K263" s="149">
        <v>905</v>
      </c>
      <c r="L263" s="149">
        <v>477</v>
      </c>
      <c r="M263" s="212"/>
      <c r="N263" s="44" t="s">
        <v>91</v>
      </c>
      <c r="O263" s="71">
        <v>8</v>
      </c>
      <c r="P263" s="71">
        <v>3</v>
      </c>
      <c r="Q263" s="71">
        <v>3</v>
      </c>
      <c r="R263" s="71">
        <v>3</v>
      </c>
      <c r="S263" s="71">
        <v>2</v>
      </c>
      <c r="T263" s="71">
        <v>1</v>
      </c>
      <c r="U263" s="71">
        <v>15</v>
      </c>
      <c r="V263" s="71">
        <v>10</v>
      </c>
      <c r="W263" s="149">
        <v>28</v>
      </c>
      <c r="X263" s="149">
        <v>17</v>
      </c>
      <c r="Y263" s="212"/>
      <c r="Z263" s="44" t="s">
        <v>91</v>
      </c>
      <c r="AA263" s="31">
        <v>8</v>
      </c>
      <c r="AB263" s="31">
        <v>7</v>
      </c>
      <c r="AC263" s="31">
        <v>7</v>
      </c>
      <c r="AD263" s="31">
        <v>6</v>
      </c>
      <c r="AE263" s="149">
        <v>28</v>
      </c>
      <c r="AF263" s="125">
        <v>29</v>
      </c>
      <c r="AG263" s="71">
        <v>29</v>
      </c>
      <c r="AH263" s="71">
        <v>21</v>
      </c>
      <c r="AI263" s="71">
        <v>0</v>
      </c>
      <c r="AJ263" s="71">
        <v>6</v>
      </c>
      <c r="AK263" s="212"/>
      <c r="AL263" s="44" t="s">
        <v>91</v>
      </c>
      <c r="AM263" s="71">
        <v>0</v>
      </c>
      <c r="AN263" s="71">
        <v>258</v>
      </c>
      <c r="AO263" s="71">
        <v>78</v>
      </c>
      <c r="AP263" s="71">
        <v>29</v>
      </c>
      <c r="AQ263" s="71">
        <v>5</v>
      </c>
      <c r="AR263" s="71">
        <v>8</v>
      </c>
      <c r="AS263" s="71">
        <v>33</v>
      </c>
      <c r="AT263" s="71">
        <v>35</v>
      </c>
      <c r="AU263" s="71">
        <v>35</v>
      </c>
      <c r="AV263" s="212"/>
      <c r="AW263" s="44" t="s">
        <v>91</v>
      </c>
      <c r="AX263" s="149">
        <v>58</v>
      </c>
      <c r="AY263" s="71">
        <v>23</v>
      </c>
      <c r="AZ263" s="71">
        <v>4</v>
      </c>
      <c r="BA263" s="152">
        <v>16</v>
      </c>
      <c r="BB263" s="32">
        <v>6</v>
      </c>
      <c r="BC263" s="149">
        <v>74</v>
      </c>
      <c r="BD263" s="149">
        <v>29</v>
      </c>
      <c r="BE263" s="212"/>
      <c r="BF263" s="44" t="s">
        <v>91</v>
      </c>
      <c r="BG263" s="71">
        <v>0</v>
      </c>
      <c r="BH263" s="71">
        <v>0</v>
      </c>
      <c r="BI263" s="71">
        <v>0</v>
      </c>
      <c r="BJ263" s="71">
        <v>0</v>
      </c>
      <c r="BK263" s="71">
        <v>0</v>
      </c>
      <c r="BL263" s="71">
        <v>0</v>
      </c>
      <c r="BM263" s="71">
        <v>0</v>
      </c>
      <c r="BN263" s="71">
        <v>0</v>
      </c>
      <c r="BO263" s="71">
        <v>0</v>
      </c>
      <c r="BP263" s="71">
        <v>0</v>
      </c>
      <c r="BQ263" s="71">
        <v>0</v>
      </c>
      <c r="BR263" s="71">
        <v>0</v>
      </c>
      <c r="BS263" s="71">
        <v>0</v>
      </c>
      <c r="BT263" s="71">
        <v>0</v>
      </c>
      <c r="BV263" s="80" t="s">
        <v>2063</v>
      </c>
      <c r="BW263" s="80" t="s">
        <v>2536</v>
      </c>
      <c r="BX263" s="78">
        <v>891</v>
      </c>
    </row>
    <row r="264" spans="1:76">
      <c r="A264" s="212"/>
      <c r="B264" s="66" t="s">
        <v>73</v>
      </c>
      <c r="C264" s="68">
        <v>922</v>
      </c>
      <c r="D264" s="68">
        <v>437</v>
      </c>
      <c r="E264" s="68">
        <v>767</v>
      </c>
      <c r="F264" s="68">
        <v>407</v>
      </c>
      <c r="G264" s="68">
        <v>600</v>
      </c>
      <c r="H264" s="68">
        <v>338</v>
      </c>
      <c r="I264" s="68">
        <v>644</v>
      </c>
      <c r="J264" s="68">
        <v>316</v>
      </c>
      <c r="K264" s="68">
        <v>2933</v>
      </c>
      <c r="L264" s="68">
        <v>1498</v>
      </c>
      <c r="M264" s="212"/>
      <c r="N264" s="66" t="s">
        <v>73</v>
      </c>
      <c r="O264" s="68">
        <v>49</v>
      </c>
      <c r="P264" s="68">
        <v>22</v>
      </c>
      <c r="Q264" s="68">
        <v>36</v>
      </c>
      <c r="R264" s="68">
        <v>21</v>
      </c>
      <c r="S264" s="68">
        <v>24</v>
      </c>
      <c r="T264" s="68">
        <v>14</v>
      </c>
      <c r="U264" s="68">
        <v>65</v>
      </c>
      <c r="V264" s="68">
        <v>29</v>
      </c>
      <c r="W264" s="68">
        <v>174</v>
      </c>
      <c r="X264" s="68">
        <v>86</v>
      </c>
      <c r="Y264" s="212"/>
      <c r="Z264" s="66" t="s">
        <v>73</v>
      </c>
      <c r="AA264" s="68">
        <v>34</v>
      </c>
      <c r="AB264" s="68">
        <v>32</v>
      </c>
      <c r="AC264" s="68">
        <v>32</v>
      </c>
      <c r="AD264" s="68">
        <v>31</v>
      </c>
      <c r="AE264" s="68">
        <v>129</v>
      </c>
      <c r="AF264" s="68">
        <v>112</v>
      </c>
      <c r="AG264" s="68">
        <v>94</v>
      </c>
      <c r="AH264" s="68">
        <v>31</v>
      </c>
      <c r="AI264" s="68">
        <v>7</v>
      </c>
      <c r="AJ264" s="68">
        <v>31</v>
      </c>
      <c r="AK264" s="212"/>
      <c r="AL264" s="66" t="s">
        <v>73</v>
      </c>
      <c r="AM264" s="68">
        <v>0</v>
      </c>
      <c r="AN264" s="68">
        <v>853</v>
      </c>
      <c r="AO264" s="68">
        <v>419</v>
      </c>
      <c r="AP264" s="68">
        <v>56</v>
      </c>
      <c r="AQ264" s="68">
        <v>5</v>
      </c>
      <c r="AR264" s="68">
        <v>15</v>
      </c>
      <c r="AS264" s="68">
        <v>122</v>
      </c>
      <c r="AT264" s="68">
        <v>124</v>
      </c>
      <c r="AU264" s="68">
        <v>118</v>
      </c>
      <c r="AV264" s="212"/>
      <c r="AW264" s="66" t="s">
        <v>73</v>
      </c>
      <c r="AX264" s="68">
        <v>193</v>
      </c>
      <c r="AY264" s="68">
        <v>66</v>
      </c>
      <c r="AZ264" s="68">
        <v>8</v>
      </c>
      <c r="BA264" s="68">
        <v>35</v>
      </c>
      <c r="BB264" s="68">
        <v>13</v>
      </c>
      <c r="BC264" s="68">
        <v>228</v>
      </c>
      <c r="BD264" s="68">
        <v>79</v>
      </c>
      <c r="BE264" s="212"/>
      <c r="BF264" s="66" t="s">
        <v>73</v>
      </c>
      <c r="BG264" s="68">
        <v>131</v>
      </c>
      <c r="BH264" s="68">
        <v>541</v>
      </c>
      <c r="BI264" s="68">
        <v>285</v>
      </c>
      <c r="BJ264" s="68">
        <v>433</v>
      </c>
      <c r="BK264" s="68">
        <v>340</v>
      </c>
      <c r="BL264" s="68">
        <v>572</v>
      </c>
      <c r="BM264" s="68">
        <v>321</v>
      </c>
      <c r="BN264" s="68">
        <v>263</v>
      </c>
      <c r="BO264" s="68">
        <v>427</v>
      </c>
      <c r="BP264" s="68">
        <v>16</v>
      </c>
      <c r="BQ264" s="68">
        <v>4</v>
      </c>
      <c r="BR264" s="68">
        <v>16</v>
      </c>
      <c r="BS264" s="68">
        <v>114</v>
      </c>
      <c r="BT264" s="68">
        <v>4</v>
      </c>
      <c r="BV264" s="80" t="s">
        <v>2063</v>
      </c>
      <c r="BW264" s="80" t="s">
        <v>2537</v>
      </c>
      <c r="BX264" s="78">
        <v>3212</v>
      </c>
    </row>
    <row r="265" spans="1:76" ht="14.45" customHeight="1">
      <c r="A265" s="212" t="s">
        <v>186</v>
      </c>
      <c r="B265" s="44" t="s">
        <v>90</v>
      </c>
      <c r="C265" s="71">
        <v>0</v>
      </c>
      <c r="D265" s="71">
        <v>0</v>
      </c>
      <c r="E265" s="71">
        <v>0</v>
      </c>
      <c r="F265" s="71">
        <v>0</v>
      </c>
      <c r="G265" s="71">
        <v>0</v>
      </c>
      <c r="H265" s="71">
        <v>0</v>
      </c>
      <c r="I265" s="71">
        <v>0</v>
      </c>
      <c r="J265" s="71">
        <v>0</v>
      </c>
      <c r="K265" s="149">
        <v>0</v>
      </c>
      <c r="L265" s="149">
        <v>0</v>
      </c>
      <c r="M265" s="212" t="s">
        <v>186</v>
      </c>
      <c r="N265" s="44" t="s">
        <v>90</v>
      </c>
      <c r="O265" s="71">
        <v>0</v>
      </c>
      <c r="P265" s="71">
        <v>0</v>
      </c>
      <c r="Q265" s="71">
        <v>0</v>
      </c>
      <c r="R265" s="71">
        <v>0</v>
      </c>
      <c r="S265" s="71">
        <v>0</v>
      </c>
      <c r="T265" s="71">
        <v>0</v>
      </c>
      <c r="U265" s="71">
        <v>0</v>
      </c>
      <c r="V265" s="71">
        <v>0</v>
      </c>
      <c r="W265" s="149">
        <v>0</v>
      </c>
      <c r="X265" s="149">
        <v>0</v>
      </c>
      <c r="Y265" s="212" t="s">
        <v>186</v>
      </c>
      <c r="Z265" s="44" t="s">
        <v>90</v>
      </c>
      <c r="AA265" s="31">
        <v>0</v>
      </c>
      <c r="AB265" s="31">
        <v>0</v>
      </c>
      <c r="AC265" s="31">
        <v>0</v>
      </c>
      <c r="AD265" s="31">
        <v>0</v>
      </c>
      <c r="AE265" s="149">
        <v>0</v>
      </c>
      <c r="AF265" s="125">
        <v>0</v>
      </c>
      <c r="AG265" s="71">
        <v>0</v>
      </c>
      <c r="AH265" s="71">
        <v>0</v>
      </c>
      <c r="AI265" s="71">
        <v>0</v>
      </c>
      <c r="AJ265" s="71">
        <v>0</v>
      </c>
      <c r="AK265" s="212" t="s">
        <v>186</v>
      </c>
      <c r="AL265" s="44" t="s">
        <v>90</v>
      </c>
      <c r="AM265" s="71">
        <v>0</v>
      </c>
      <c r="AN265" s="71">
        <v>0</v>
      </c>
      <c r="AO265" s="71">
        <v>0</v>
      </c>
      <c r="AP265" s="71">
        <v>0</v>
      </c>
      <c r="AQ265" s="71">
        <v>0</v>
      </c>
      <c r="AR265" s="71">
        <v>0</v>
      </c>
      <c r="AS265" s="71">
        <v>0</v>
      </c>
      <c r="AT265" s="71">
        <v>0</v>
      </c>
      <c r="AU265" s="71">
        <v>0</v>
      </c>
      <c r="AV265" s="212" t="s">
        <v>186</v>
      </c>
      <c r="AW265" s="44" t="s">
        <v>90</v>
      </c>
      <c r="AX265" s="149">
        <v>0</v>
      </c>
      <c r="AY265" s="71">
        <v>0</v>
      </c>
      <c r="AZ265" s="71">
        <v>0</v>
      </c>
      <c r="BA265" s="152">
        <v>0</v>
      </c>
      <c r="BB265" s="32">
        <v>0</v>
      </c>
      <c r="BC265" s="149">
        <v>0</v>
      </c>
      <c r="BD265" s="149">
        <v>0</v>
      </c>
      <c r="BE265" s="212" t="s">
        <v>186</v>
      </c>
      <c r="BF265" s="44" t="s">
        <v>90</v>
      </c>
      <c r="BG265" s="71">
        <v>0</v>
      </c>
      <c r="BH265" s="71">
        <v>0</v>
      </c>
      <c r="BI265" s="71">
        <v>0</v>
      </c>
      <c r="BJ265" s="71">
        <v>0</v>
      </c>
      <c r="BK265" s="71">
        <v>0</v>
      </c>
      <c r="BL265" s="71">
        <v>0</v>
      </c>
      <c r="BM265" s="71">
        <v>0</v>
      </c>
      <c r="BN265" s="71">
        <v>0</v>
      </c>
      <c r="BO265" s="71">
        <v>0</v>
      </c>
      <c r="BP265" s="71">
        <v>0</v>
      </c>
      <c r="BQ265" s="71">
        <v>0</v>
      </c>
      <c r="BR265" s="71">
        <v>0</v>
      </c>
      <c r="BS265" s="71">
        <v>0</v>
      </c>
      <c r="BT265" s="71">
        <v>0</v>
      </c>
      <c r="BV265" s="80" t="s">
        <v>186</v>
      </c>
      <c r="BW265" s="80" t="s">
        <v>2538</v>
      </c>
      <c r="BX265" s="78">
        <v>0</v>
      </c>
    </row>
    <row r="266" spans="1:76">
      <c r="A266" s="212"/>
      <c r="B266" s="44" t="s">
        <v>91</v>
      </c>
      <c r="C266" s="71">
        <v>3718</v>
      </c>
      <c r="D266" s="71">
        <v>1928</v>
      </c>
      <c r="E266" s="71">
        <v>3099</v>
      </c>
      <c r="F266" s="71">
        <v>1647</v>
      </c>
      <c r="G266" s="71">
        <v>3000</v>
      </c>
      <c r="H266" s="71">
        <v>1620</v>
      </c>
      <c r="I266" s="71">
        <v>3230</v>
      </c>
      <c r="J266" s="71">
        <v>1765</v>
      </c>
      <c r="K266" s="149">
        <v>13047</v>
      </c>
      <c r="L266" s="149">
        <v>6960</v>
      </c>
      <c r="M266" s="212"/>
      <c r="N266" s="44" t="s">
        <v>91</v>
      </c>
      <c r="O266" s="71">
        <v>277</v>
      </c>
      <c r="P266" s="71">
        <v>126</v>
      </c>
      <c r="Q266" s="71">
        <v>158</v>
      </c>
      <c r="R266" s="71">
        <v>76</v>
      </c>
      <c r="S266" s="71">
        <v>168</v>
      </c>
      <c r="T266" s="71">
        <v>85</v>
      </c>
      <c r="U266" s="71">
        <v>289</v>
      </c>
      <c r="V266" s="71">
        <v>146</v>
      </c>
      <c r="W266" s="149">
        <v>892</v>
      </c>
      <c r="X266" s="149">
        <v>433</v>
      </c>
      <c r="Y266" s="212"/>
      <c r="Z266" s="44" t="s">
        <v>91</v>
      </c>
      <c r="AA266" s="31">
        <v>106</v>
      </c>
      <c r="AB266" s="31">
        <v>99</v>
      </c>
      <c r="AC266" s="31">
        <v>98</v>
      </c>
      <c r="AD266" s="31">
        <v>103</v>
      </c>
      <c r="AE266" s="149">
        <v>406</v>
      </c>
      <c r="AF266" s="125">
        <v>377</v>
      </c>
      <c r="AG266" s="71">
        <v>364</v>
      </c>
      <c r="AH266" s="71">
        <v>342</v>
      </c>
      <c r="AI266" s="71">
        <v>10</v>
      </c>
      <c r="AJ266" s="71">
        <v>75</v>
      </c>
      <c r="AK266" s="212"/>
      <c r="AL266" s="44" t="s">
        <v>91</v>
      </c>
      <c r="AM266" s="71">
        <v>323</v>
      </c>
      <c r="AN266" s="71">
        <v>4218</v>
      </c>
      <c r="AO266" s="71">
        <v>1558</v>
      </c>
      <c r="AP266" s="71">
        <v>135</v>
      </c>
      <c r="AQ266" s="71">
        <v>25</v>
      </c>
      <c r="AR266" s="71">
        <v>104</v>
      </c>
      <c r="AS266" s="71">
        <v>424</v>
      </c>
      <c r="AT266" s="71">
        <v>353</v>
      </c>
      <c r="AU266" s="71">
        <v>348</v>
      </c>
      <c r="AV266" s="212"/>
      <c r="AW266" s="44" t="s">
        <v>91</v>
      </c>
      <c r="AX266" s="149">
        <v>670</v>
      </c>
      <c r="AY266" s="71">
        <v>303</v>
      </c>
      <c r="AZ266" s="71">
        <v>58</v>
      </c>
      <c r="BA266" s="152">
        <v>213</v>
      </c>
      <c r="BB266" s="32">
        <v>121</v>
      </c>
      <c r="BC266" s="149">
        <v>883</v>
      </c>
      <c r="BD266" s="149">
        <v>424</v>
      </c>
      <c r="BE266" s="212"/>
      <c r="BF266" s="44" t="s">
        <v>91</v>
      </c>
      <c r="BG266" s="71">
        <v>155</v>
      </c>
      <c r="BH266" s="71">
        <v>292</v>
      </c>
      <c r="BI266" s="71">
        <v>106</v>
      </c>
      <c r="BJ266" s="71">
        <v>176</v>
      </c>
      <c r="BK266" s="71">
        <v>155</v>
      </c>
      <c r="BL266" s="71">
        <v>204</v>
      </c>
      <c r="BM266" s="71">
        <v>108</v>
      </c>
      <c r="BN266" s="71">
        <v>97</v>
      </c>
      <c r="BO266" s="71">
        <v>193</v>
      </c>
      <c r="BP266" s="71">
        <v>38</v>
      </c>
      <c r="BQ266" s="71">
        <v>23</v>
      </c>
      <c r="BR266" s="71">
        <v>16</v>
      </c>
      <c r="BS266" s="71">
        <v>61</v>
      </c>
      <c r="BT266" s="71">
        <v>19</v>
      </c>
      <c r="BV266" s="80" t="s">
        <v>186</v>
      </c>
      <c r="BW266" s="80" t="s">
        <v>2539</v>
      </c>
      <c r="BX266" s="78">
        <v>14098</v>
      </c>
    </row>
    <row r="267" spans="1:76">
      <c r="A267" s="212"/>
      <c r="B267" s="66" t="s">
        <v>73</v>
      </c>
      <c r="C267" s="68">
        <v>3718</v>
      </c>
      <c r="D267" s="68">
        <v>1928</v>
      </c>
      <c r="E267" s="68">
        <v>3099</v>
      </c>
      <c r="F267" s="68">
        <v>1647</v>
      </c>
      <c r="G267" s="68">
        <v>3000</v>
      </c>
      <c r="H267" s="68">
        <v>1620</v>
      </c>
      <c r="I267" s="68">
        <v>3230</v>
      </c>
      <c r="J267" s="68">
        <v>1765</v>
      </c>
      <c r="K267" s="68">
        <v>13047</v>
      </c>
      <c r="L267" s="68">
        <v>6960</v>
      </c>
      <c r="M267" s="212"/>
      <c r="N267" s="66" t="s">
        <v>73</v>
      </c>
      <c r="O267" s="68">
        <v>277</v>
      </c>
      <c r="P267" s="68">
        <v>126</v>
      </c>
      <c r="Q267" s="68">
        <v>158</v>
      </c>
      <c r="R267" s="68">
        <v>76</v>
      </c>
      <c r="S267" s="68">
        <v>168</v>
      </c>
      <c r="T267" s="68">
        <v>85</v>
      </c>
      <c r="U267" s="68">
        <v>289</v>
      </c>
      <c r="V267" s="68">
        <v>146</v>
      </c>
      <c r="W267" s="68">
        <v>892</v>
      </c>
      <c r="X267" s="68">
        <v>433</v>
      </c>
      <c r="Y267" s="212"/>
      <c r="Z267" s="66" t="s">
        <v>73</v>
      </c>
      <c r="AA267" s="68">
        <v>106</v>
      </c>
      <c r="AB267" s="68">
        <v>99</v>
      </c>
      <c r="AC267" s="68">
        <v>98</v>
      </c>
      <c r="AD267" s="68">
        <v>103</v>
      </c>
      <c r="AE267" s="68">
        <v>406</v>
      </c>
      <c r="AF267" s="68">
        <v>377</v>
      </c>
      <c r="AG267" s="68">
        <v>364</v>
      </c>
      <c r="AH267" s="68">
        <v>342</v>
      </c>
      <c r="AI267" s="68">
        <v>10</v>
      </c>
      <c r="AJ267" s="68">
        <v>75</v>
      </c>
      <c r="AK267" s="212"/>
      <c r="AL267" s="66" t="s">
        <v>73</v>
      </c>
      <c r="AM267" s="68">
        <v>323</v>
      </c>
      <c r="AN267" s="68">
        <v>4218</v>
      </c>
      <c r="AO267" s="68">
        <v>1558</v>
      </c>
      <c r="AP267" s="68">
        <v>135</v>
      </c>
      <c r="AQ267" s="68">
        <v>25</v>
      </c>
      <c r="AR267" s="68">
        <v>104</v>
      </c>
      <c r="AS267" s="68">
        <v>424</v>
      </c>
      <c r="AT267" s="68">
        <v>353</v>
      </c>
      <c r="AU267" s="68">
        <v>348</v>
      </c>
      <c r="AV267" s="212"/>
      <c r="AW267" s="66" t="s">
        <v>73</v>
      </c>
      <c r="AX267" s="68">
        <v>670</v>
      </c>
      <c r="AY267" s="68">
        <v>303</v>
      </c>
      <c r="AZ267" s="68">
        <v>58</v>
      </c>
      <c r="BA267" s="68">
        <v>213</v>
      </c>
      <c r="BB267" s="68">
        <v>121</v>
      </c>
      <c r="BC267" s="68">
        <v>883</v>
      </c>
      <c r="BD267" s="68">
        <v>424</v>
      </c>
      <c r="BE267" s="212"/>
      <c r="BF267" s="66" t="s">
        <v>73</v>
      </c>
      <c r="BG267" s="68">
        <v>155</v>
      </c>
      <c r="BH267" s="68">
        <v>292</v>
      </c>
      <c r="BI267" s="68">
        <v>106</v>
      </c>
      <c r="BJ267" s="68">
        <v>176</v>
      </c>
      <c r="BK267" s="68">
        <v>155</v>
      </c>
      <c r="BL267" s="68">
        <v>204</v>
      </c>
      <c r="BM267" s="68">
        <v>108</v>
      </c>
      <c r="BN267" s="68">
        <v>97</v>
      </c>
      <c r="BO267" s="68">
        <v>193</v>
      </c>
      <c r="BP267" s="68">
        <v>38</v>
      </c>
      <c r="BQ267" s="68">
        <v>23</v>
      </c>
      <c r="BR267" s="68">
        <v>16</v>
      </c>
      <c r="BS267" s="68">
        <v>61</v>
      </c>
      <c r="BT267" s="68">
        <v>19</v>
      </c>
      <c r="BV267" s="80" t="s">
        <v>186</v>
      </c>
      <c r="BW267" s="80" t="s">
        <v>2540</v>
      </c>
      <c r="BX267" s="78">
        <v>14098</v>
      </c>
    </row>
    <row r="268" spans="1:76" ht="14.45" customHeight="1">
      <c r="A268" s="212" t="s">
        <v>187</v>
      </c>
      <c r="B268" s="44" t="s">
        <v>90</v>
      </c>
      <c r="C268" s="71">
        <v>245</v>
      </c>
      <c r="D268" s="71">
        <v>122</v>
      </c>
      <c r="E268" s="71">
        <v>198</v>
      </c>
      <c r="F268" s="71">
        <v>106</v>
      </c>
      <c r="G268" s="71">
        <v>203</v>
      </c>
      <c r="H268" s="71">
        <v>108</v>
      </c>
      <c r="I268" s="71">
        <v>249</v>
      </c>
      <c r="J268" s="71">
        <v>117</v>
      </c>
      <c r="K268" s="149">
        <v>895</v>
      </c>
      <c r="L268" s="149">
        <v>453</v>
      </c>
      <c r="M268" s="212" t="s">
        <v>187</v>
      </c>
      <c r="N268" s="44" t="s">
        <v>90</v>
      </c>
      <c r="O268" s="71">
        <v>7</v>
      </c>
      <c r="P268" s="71">
        <v>1</v>
      </c>
      <c r="Q268" s="71">
        <v>5</v>
      </c>
      <c r="R268" s="71">
        <v>4</v>
      </c>
      <c r="S268" s="71">
        <v>6</v>
      </c>
      <c r="T268" s="71">
        <v>4</v>
      </c>
      <c r="U268" s="71">
        <v>23</v>
      </c>
      <c r="V268" s="71">
        <v>14</v>
      </c>
      <c r="W268" s="149">
        <v>41</v>
      </c>
      <c r="X268" s="149">
        <v>23</v>
      </c>
      <c r="Y268" s="212" t="s">
        <v>187</v>
      </c>
      <c r="Z268" s="44" t="s">
        <v>90</v>
      </c>
      <c r="AA268" s="31">
        <v>11</v>
      </c>
      <c r="AB268" s="31">
        <v>10</v>
      </c>
      <c r="AC268" s="31">
        <v>10</v>
      </c>
      <c r="AD268" s="31">
        <v>9</v>
      </c>
      <c r="AE268" s="149">
        <v>40</v>
      </c>
      <c r="AF268" s="125">
        <v>39</v>
      </c>
      <c r="AG268" s="71">
        <v>38</v>
      </c>
      <c r="AH268" s="71">
        <v>15</v>
      </c>
      <c r="AI268" s="71">
        <v>0</v>
      </c>
      <c r="AJ268" s="71">
        <v>10</v>
      </c>
      <c r="AK268" s="212" t="s">
        <v>187</v>
      </c>
      <c r="AL268" s="44" t="s">
        <v>90</v>
      </c>
      <c r="AM268" s="71">
        <v>10</v>
      </c>
      <c r="AN268" s="71">
        <v>286</v>
      </c>
      <c r="AO268" s="71">
        <v>144</v>
      </c>
      <c r="AP268" s="71">
        <v>26</v>
      </c>
      <c r="AQ268" s="71">
        <v>0</v>
      </c>
      <c r="AR268" s="71">
        <v>10</v>
      </c>
      <c r="AS268" s="71">
        <v>31</v>
      </c>
      <c r="AT268" s="71">
        <v>31</v>
      </c>
      <c r="AU268" s="71">
        <v>34</v>
      </c>
      <c r="AV268" s="212" t="s">
        <v>187</v>
      </c>
      <c r="AW268" s="44" t="s">
        <v>90</v>
      </c>
      <c r="AX268" s="149">
        <v>73</v>
      </c>
      <c r="AY268" s="71">
        <v>29</v>
      </c>
      <c r="AZ268" s="71">
        <v>10</v>
      </c>
      <c r="BA268" s="152">
        <v>10</v>
      </c>
      <c r="BB268" s="32">
        <v>7</v>
      </c>
      <c r="BC268" s="149">
        <v>83</v>
      </c>
      <c r="BD268" s="149">
        <v>36</v>
      </c>
      <c r="BE268" s="212" t="s">
        <v>187</v>
      </c>
      <c r="BF268" s="44" t="s">
        <v>90</v>
      </c>
      <c r="BG268" s="71">
        <v>13</v>
      </c>
      <c r="BH268" s="71">
        <v>361</v>
      </c>
      <c r="BI268" s="71">
        <v>0</v>
      </c>
      <c r="BJ268" s="71">
        <v>195</v>
      </c>
      <c r="BK268" s="71">
        <v>151</v>
      </c>
      <c r="BL268" s="71">
        <v>337</v>
      </c>
      <c r="BM268" s="71">
        <v>0</v>
      </c>
      <c r="BN268" s="71">
        <v>0</v>
      </c>
      <c r="BO268" s="71">
        <v>150</v>
      </c>
      <c r="BP268" s="71">
        <v>4</v>
      </c>
      <c r="BQ268" s="71">
        <v>0</v>
      </c>
      <c r="BR268" s="71">
        <v>0</v>
      </c>
      <c r="BS268" s="71">
        <v>2</v>
      </c>
      <c r="BT268" s="71">
        <v>120</v>
      </c>
      <c r="BV268" s="80" t="s">
        <v>187</v>
      </c>
      <c r="BW268" s="80" t="s">
        <v>2541</v>
      </c>
      <c r="BX268" s="78">
        <v>1118</v>
      </c>
    </row>
    <row r="269" spans="1:76">
      <c r="A269" s="212"/>
      <c r="B269" s="44" t="s">
        <v>91</v>
      </c>
      <c r="C269" s="71">
        <v>0</v>
      </c>
      <c r="D269" s="71">
        <v>0</v>
      </c>
      <c r="E269" s="71">
        <v>0</v>
      </c>
      <c r="F269" s="71">
        <v>0</v>
      </c>
      <c r="G269" s="71">
        <v>0</v>
      </c>
      <c r="H269" s="71">
        <v>0</v>
      </c>
      <c r="I269" s="71">
        <v>0</v>
      </c>
      <c r="J269" s="71">
        <v>0</v>
      </c>
      <c r="K269" s="149">
        <v>0</v>
      </c>
      <c r="L269" s="149">
        <v>0</v>
      </c>
      <c r="M269" s="212"/>
      <c r="N269" s="44" t="s">
        <v>91</v>
      </c>
      <c r="O269" s="71">
        <v>0</v>
      </c>
      <c r="P269" s="71">
        <v>0</v>
      </c>
      <c r="Q269" s="71">
        <v>0</v>
      </c>
      <c r="R269" s="71">
        <v>0</v>
      </c>
      <c r="S269" s="71">
        <v>0</v>
      </c>
      <c r="T269" s="71">
        <v>0</v>
      </c>
      <c r="U269" s="71">
        <v>0</v>
      </c>
      <c r="V269" s="71">
        <v>0</v>
      </c>
      <c r="W269" s="149">
        <v>0</v>
      </c>
      <c r="X269" s="149">
        <v>0</v>
      </c>
      <c r="Y269" s="212"/>
      <c r="Z269" s="44" t="s">
        <v>91</v>
      </c>
      <c r="AA269" s="31">
        <v>0</v>
      </c>
      <c r="AB269" s="31">
        <v>0</v>
      </c>
      <c r="AC269" s="31">
        <v>0</v>
      </c>
      <c r="AD269" s="31">
        <v>0</v>
      </c>
      <c r="AE269" s="149">
        <v>0</v>
      </c>
      <c r="AF269" s="125">
        <v>0</v>
      </c>
      <c r="AG269" s="71">
        <v>0</v>
      </c>
      <c r="AH269" s="71">
        <v>0</v>
      </c>
      <c r="AI269" s="71">
        <v>0</v>
      </c>
      <c r="AJ269" s="71">
        <v>0</v>
      </c>
      <c r="AK269" s="212"/>
      <c r="AL269" s="44" t="s">
        <v>91</v>
      </c>
      <c r="AM269" s="71">
        <v>0</v>
      </c>
      <c r="AN269" s="71">
        <v>0</v>
      </c>
      <c r="AO269" s="71">
        <v>0</v>
      </c>
      <c r="AP269" s="71">
        <v>0</v>
      </c>
      <c r="AQ269" s="71">
        <v>0</v>
      </c>
      <c r="AR269" s="71">
        <v>0</v>
      </c>
      <c r="AS269" s="71">
        <v>0</v>
      </c>
      <c r="AT269" s="71">
        <v>0</v>
      </c>
      <c r="AU269" s="71">
        <v>0</v>
      </c>
      <c r="AV269" s="212"/>
      <c r="AW269" s="44" t="s">
        <v>91</v>
      </c>
      <c r="AX269" s="149">
        <v>0</v>
      </c>
      <c r="AY269" s="71">
        <v>0</v>
      </c>
      <c r="AZ269" s="71">
        <v>0</v>
      </c>
      <c r="BA269" s="152">
        <v>0</v>
      </c>
      <c r="BB269" s="32">
        <v>0</v>
      </c>
      <c r="BC269" s="149">
        <v>0</v>
      </c>
      <c r="BD269" s="149">
        <v>0</v>
      </c>
      <c r="BE269" s="212"/>
      <c r="BF269" s="44" t="s">
        <v>91</v>
      </c>
      <c r="BG269" s="71">
        <v>0</v>
      </c>
      <c r="BH269" s="71">
        <v>0</v>
      </c>
      <c r="BI269" s="71">
        <v>0</v>
      </c>
      <c r="BJ269" s="71">
        <v>0</v>
      </c>
      <c r="BK269" s="71">
        <v>0</v>
      </c>
      <c r="BL269" s="71">
        <v>0</v>
      </c>
      <c r="BM269" s="71">
        <v>0</v>
      </c>
      <c r="BN269" s="71">
        <v>0</v>
      </c>
      <c r="BO269" s="71">
        <v>0</v>
      </c>
      <c r="BP269" s="71">
        <v>0</v>
      </c>
      <c r="BQ269" s="71">
        <v>0</v>
      </c>
      <c r="BR269" s="71">
        <v>0</v>
      </c>
      <c r="BS269" s="71">
        <v>0</v>
      </c>
      <c r="BT269" s="71">
        <v>0</v>
      </c>
      <c r="BV269" s="80" t="s">
        <v>187</v>
      </c>
      <c r="BW269" s="80" t="s">
        <v>2542</v>
      </c>
      <c r="BX269" s="78">
        <v>0</v>
      </c>
    </row>
    <row r="270" spans="1:76">
      <c r="A270" s="212"/>
      <c r="B270" s="66" t="s">
        <v>73</v>
      </c>
      <c r="C270" s="68">
        <v>245</v>
      </c>
      <c r="D270" s="68">
        <v>122</v>
      </c>
      <c r="E270" s="68">
        <v>198</v>
      </c>
      <c r="F270" s="68">
        <v>106</v>
      </c>
      <c r="G270" s="68">
        <v>203</v>
      </c>
      <c r="H270" s="68">
        <v>108</v>
      </c>
      <c r="I270" s="68">
        <v>249</v>
      </c>
      <c r="J270" s="68">
        <v>117</v>
      </c>
      <c r="K270" s="68">
        <v>895</v>
      </c>
      <c r="L270" s="68">
        <v>453</v>
      </c>
      <c r="M270" s="212"/>
      <c r="N270" s="66" t="s">
        <v>73</v>
      </c>
      <c r="O270" s="68">
        <v>7</v>
      </c>
      <c r="P270" s="68">
        <v>1</v>
      </c>
      <c r="Q270" s="68">
        <v>5</v>
      </c>
      <c r="R270" s="68">
        <v>4</v>
      </c>
      <c r="S270" s="68">
        <v>6</v>
      </c>
      <c r="T270" s="68">
        <v>4</v>
      </c>
      <c r="U270" s="68">
        <v>23</v>
      </c>
      <c r="V270" s="68">
        <v>14</v>
      </c>
      <c r="W270" s="68">
        <v>41</v>
      </c>
      <c r="X270" s="68">
        <v>23</v>
      </c>
      <c r="Y270" s="212"/>
      <c r="Z270" s="66" t="s">
        <v>73</v>
      </c>
      <c r="AA270" s="68">
        <v>11</v>
      </c>
      <c r="AB270" s="68">
        <v>10</v>
      </c>
      <c r="AC270" s="68">
        <v>10</v>
      </c>
      <c r="AD270" s="68">
        <v>9</v>
      </c>
      <c r="AE270" s="68">
        <v>40</v>
      </c>
      <c r="AF270" s="68">
        <v>39</v>
      </c>
      <c r="AG270" s="68">
        <v>38</v>
      </c>
      <c r="AH270" s="68">
        <v>15</v>
      </c>
      <c r="AI270" s="68">
        <v>0</v>
      </c>
      <c r="AJ270" s="68">
        <v>10</v>
      </c>
      <c r="AK270" s="212"/>
      <c r="AL270" s="66" t="s">
        <v>73</v>
      </c>
      <c r="AM270" s="68">
        <v>10</v>
      </c>
      <c r="AN270" s="68">
        <v>286</v>
      </c>
      <c r="AO270" s="68">
        <v>144</v>
      </c>
      <c r="AP270" s="68">
        <v>26</v>
      </c>
      <c r="AQ270" s="68">
        <v>0</v>
      </c>
      <c r="AR270" s="68">
        <v>10</v>
      </c>
      <c r="AS270" s="68">
        <v>31</v>
      </c>
      <c r="AT270" s="68">
        <v>31</v>
      </c>
      <c r="AU270" s="68">
        <v>34</v>
      </c>
      <c r="AV270" s="212"/>
      <c r="AW270" s="66" t="s">
        <v>73</v>
      </c>
      <c r="AX270" s="68">
        <v>73</v>
      </c>
      <c r="AY270" s="68">
        <v>29</v>
      </c>
      <c r="AZ270" s="68">
        <v>10</v>
      </c>
      <c r="BA270" s="68">
        <v>10</v>
      </c>
      <c r="BB270" s="68">
        <v>7</v>
      </c>
      <c r="BC270" s="68">
        <v>83</v>
      </c>
      <c r="BD270" s="68">
        <v>36</v>
      </c>
      <c r="BE270" s="212"/>
      <c r="BF270" s="66" t="s">
        <v>73</v>
      </c>
      <c r="BG270" s="68">
        <v>13</v>
      </c>
      <c r="BH270" s="68">
        <v>361</v>
      </c>
      <c r="BI270" s="68">
        <v>0</v>
      </c>
      <c r="BJ270" s="68">
        <v>195</v>
      </c>
      <c r="BK270" s="68">
        <v>151</v>
      </c>
      <c r="BL270" s="68">
        <v>337</v>
      </c>
      <c r="BM270" s="68">
        <v>0</v>
      </c>
      <c r="BN270" s="68">
        <v>0</v>
      </c>
      <c r="BO270" s="68">
        <v>150</v>
      </c>
      <c r="BP270" s="68">
        <v>4</v>
      </c>
      <c r="BQ270" s="68">
        <v>0</v>
      </c>
      <c r="BR270" s="68">
        <v>0</v>
      </c>
      <c r="BS270" s="68">
        <v>2</v>
      </c>
      <c r="BT270" s="68">
        <v>120</v>
      </c>
      <c r="BV270" s="80" t="s">
        <v>187</v>
      </c>
      <c r="BW270" s="80" t="s">
        <v>2543</v>
      </c>
      <c r="BX270" s="78">
        <v>1118</v>
      </c>
    </row>
    <row r="271" spans="1:76" ht="14.45" customHeight="1">
      <c r="A271" s="212" t="s">
        <v>188</v>
      </c>
      <c r="B271" s="44" t="s">
        <v>90</v>
      </c>
      <c r="C271" s="71">
        <v>295</v>
      </c>
      <c r="D271" s="71">
        <v>156</v>
      </c>
      <c r="E271" s="71">
        <v>192</v>
      </c>
      <c r="F271" s="71">
        <v>100</v>
      </c>
      <c r="G271" s="71">
        <v>205</v>
      </c>
      <c r="H271" s="71">
        <v>102</v>
      </c>
      <c r="I271" s="71">
        <v>225</v>
      </c>
      <c r="J271" s="71">
        <v>120</v>
      </c>
      <c r="K271" s="149">
        <v>917</v>
      </c>
      <c r="L271" s="149">
        <v>478</v>
      </c>
      <c r="M271" s="212" t="s">
        <v>188</v>
      </c>
      <c r="N271" s="44" t="s">
        <v>90</v>
      </c>
      <c r="O271" s="71">
        <v>36</v>
      </c>
      <c r="P271" s="71">
        <v>19</v>
      </c>
      <c r="Q271" s="71">
        <v>6</v>
      </c>
      <c r="R271" s="71">
        <v>3</v>
      </c>
      <c r="S271" s="71">
        <v>9</v>
      </c>
      <c r="T271" s="71">
        <v>4</v>
      </c>
      <c r="U271" s="71">
        <v>35</v>
      </c>
      <c r="V271" s="71">
        <v>15</v>
      </c>
      <c r="W271" s="149">
        <v>86</v>
      </c>
      <c r="X271" s="149">
        <v>41</v>
      </c>
      <c r="Y271" s="212" t="s">
        <v>188</v>
      </c>
      <c r="Z271" s="44" t="s">
        <v>90</v>
      </c>
      <c r="AA271" s="31">
        <v>8</v>
      </c>
      <c r="AB271" s="31">
        <v>7</v>
      </c>
      <c r="AC271" s="31">
        <v>8</v>
      </c>
      <c r="AD271" s="31">
        <v>7</v>
      </c>
      <c r="AE271" s="149">
        <v>30</v>
      </c>
      <c r="AF271" s="125">
        <v>28</v>
      </c>
      <c r="AG271" s="71">
        <v>18</v>
      </c>
      <c r="AH271" s="71">
        <v>6</v>
      </c>
      <c r="AI271" s="71">
        <v>3</v>
      </c>
      <c r="AJ271" s="71">
        <v>7</v>
      </c>
      <c r="AK271" s="212" t="s">
        <v>188</v>
      </c>
      <c r="AL271" s="44" t="s">
        <v>90</v>
      </c>
      <c r="AM271" s="71">
        <v>0</v>
      </c>
      <c r="AN271" s="71">
        <v>185</v>
      </c>
      <c r="AO271" s="71">
        <v>162</v>
      </c>
      <c r="AP271" s="71">
        <v>37</v>
      </c>
      <c r="AQ271" s="71">
        <v>0</v>
      </c>
      <c r="AR271" s="71">
        <v>2</v>
      </c>
      <c r="AS271" s="71">
        <v>31</v>
      </c>
      <c r="AT271" s="71">
        <v>19</v>
      </c>
      <c r="AU271" s="71">
        <v>27</v>
      </c>
      <c r="AV271" s="212" t="s">
        <v>188</v>
      </c>
      <c r="AW271" s="44" t="s">
        <v>90</v>
      </c>
      <c r="AX271" s="149">
        <v>53</v>
      </c>
      <c r="AY271" s="71">
        <v>24</v>
      </c>
      <c r="AZ271" s="71">
        <v>3</v>
      </c>
      <c r="BA271" s="152">
        <v>8</v>
      </c>
      <c r="BB271" s="32">
        <v>4</v>
      </c>
      <c r="BC271" s="149">
        <v>61</v>
      </c>
      <c r="BD271" s="149">
        <v>28</v>
      </c>
      <c r="BE271" s="212" t="s">
        <v>188</v>
      </c>
      <c r="BF271" s="44" t="s">
        <v>90</v>
      </c>
      <c r="BG271" s="71">
        <v>5</v>
      </c>
      <c r="BH271" s="71">
        <v>116</v>
      </c>
      <c r="BI271" s="71">
        <v>88</v>
      </c>
      <c r="BJ271" s="71">
        <v>202</v>
      </c>
      <c r="BK271" s="71">
        <v>215</v>
      </c>
      <c r="BL271" s="71">
        <v>192</v>
      </c>
      <c r="BM271" s="71">
        <v>77</v>
      </c>
      <c r="BN271" s="71">
        <v>81</v>
      </c>
      <c r="BO271" s="71">
        <v>160</v>
      </c>
      <c r="BP271" s="71">
        <v>0</v>
      </c>
      <c r="BQ271" s="71">
        <v>120</v>
      </c>
      <c r="BR271" s="71">
        <v>0</v>
      </c>
      <c r="BS271" s="71">
        <v>0</v>
      </c>
      <c r="BT271" s="71">
        <v>0</v>
      </c>
      <c r="BV271" s="80" t="s">
        <v>188</v>
      </c>
      <c r="BW271" s="80" t="s">
        <v>2544</v>
      </c>
      <c r="BX271" s="78">
        <v>1004</v>
      </c>
    </row>
    <row r="272" spans="1:76">
      <c r="A272" s="212"/>
      <c r="B272" s="44" t="s">
        <v>91</v>
      </c>
      <c r="C272" s="71">
        <v>277</v>
      </c>
      <c r="D272" s="71">
        <v>136</v>
      </c>
      <c r="E272" s="71">
        <v>213</v>
      </c>
      <c r="F272" s="71">
        <v>117</v>
      </c>
      <c r="G272" s="71">
        <v>221</v>
      </c>
      <c r="H272" s="71">
        <v>127</v>
      </c>
      <c r="I272" s="71">
        <v>250</v>
      </c>
      <c r="J272" s="71">
        <v>131</v>
      </c>
      <c r="K272" s="149">
        <v>961</v>
      </c>
      <c r="L272" s="149">
        <v>511</v>
      </c>
      <c r="M272" s="212"/>
      <c r="N272" s="44" t="s">
        <v>91</v>
      </c>
      <c r="O272" s="71">
        <v>7</v>
      </c>
      <c r="P272" s="71">
        <v>3</v>
      </c>
      <c r="Q272" s="71">
        <v>5</v>
      </c>
      <c r="R272" s="71">
        <v>2</v>
      </c>
      <c r="S272" s="71">
        <v>8</v>
      </c>
      <c r="T272" s="71">
        <v>6</v>
      </c>
      <c r="U272" s="71">
        <v>15</v>
      </c>
      <c r="V272" s="71">
        <v>8</v>
      </c>
      <c r="W272" s="149">
        <v>35</v>
      </c>
      <c r="X272" s="149">
        <v>19</v>
      </c>
      <c r="Y272" s="212"/>
      <c r="Z272" s="44" t="s">
        <v>91</v>
      </c>
      <c r="AA272" s="31">
        <v>9</v>
      </c>
      <c r="AB272" s="31">
        <v>9</v>
      </c>
      <c r="AC272" s="31">
        <v>9</v>
      </c>
      <c r="AD272" s="31">
        <v>8</v>
      </c>
      <c r="AE272" s="149">
        <v>35</v>
      </c>
      <c r="AF272" s="125">
        <v>36</v>
      </c>
      <c r="AG272" s="71">
        <v>33</v>
      </c>
      <c r="AH272" s="71">
        <v>32</v>
      </c>
      <c r="AI272" s="71">
        <v>2</v>
      </c>
      <c r="AJ272" s="71">
        <v>8</v>
      </c>
      <c r="AK272" s="212"/>
      <c r="AL272" s="44" t="s">
        <v>91</v>
      </c>
      <c r="AM272" s="71">
        <v>0</v>
      </c>
      <c r="AN272" s="71">
        <v>446</v>
      </c>
      <c r="AO272" s="71">
        <v>81</v>
      </c>
      <c r="AP272" s="71">
        <v>0</v>
      </c>
      <c r="AQ272" s="71">
        <v>1</v>
      </c>
      <c r="AR272" s="71">
        <v>9</v>
      </c>
      <c r="AS272" s="71">
        <v>36</v>
      </c>
      <c r="AT272" s="71">
        <v>36</v>
      </c>
      <c r="AU272" s="71">
        <v>32</v>
      </c>
      <c r="AV272" s="212"/>
      <c r="AW272" s="44" t="s">
        <v>91</v>
      </c>
      <c r="AX272" s="149">
        <v>84</v>
      </c>
      <c r="AY272" s="71">
        <v>32</v>
      </c>
      <c r="AZ272" s="71">
        <v>15</v>
      </c>
      <c r="BA272" s="152">
        <v>16</v>
      </c>
      <c r="BB272" s="32">
        <v>5</v>
      </c>
      <c r="BC272" s="149">
        <v>100</v>
      </c>
      <c r="BD272" s="149">
        <v>37</v>
      </c>
      <c r="BE272" s="212"/>
      <c r="BF272" s="44" t="s">
        <v>91</v>
      </c>
      <c r="BG272" s="71">
        <v>13</v>
      </c>
      <c r="BH272" s="71">
        <v>21</v>
      </c>
      <c r="BI272" s="71">
        <v>4</v>
      </c>
      <c r="BJ272" s="71">
        <v>24</v>
      </c>
      <c r="BK272" s="71">
        <v>11</v>
      </c>
      <c r="BL272" s="71">
        <v>11</v>
      </c>
      <c r="BM272" s="71">
        <v>8</v>
      </c>
      <c r="BN272" s="71">
        <v>4</v>
      </c>
      <c r="BO272" s="71">
        <v>18</v>
      </c>
      <c r="BP272" s="71">
        <v>4</v>
      </c>
      <c r="BQ272" s="71">
        <v>0</v>
      </c>
      <c r="BR272" s="71">
        <v>0</v>
      </c>
      <c r="BS272" s="71">
        <v>1</v>
      </c>
      <c r="BT272" s="71">
        <v>4</v>
      </c>
      <c r="BV272" s="80" t="s">
        <v>188</v>
      </c>
      <c r="BW272" s="80" t="s">
        <v>2545</v>
      </c>
      <c r="BX272" s="78">
        <v>1140</v>
      </c>
    </row>
    <row r="273" spans="1:76">
      <c r="A273" s="212"/>
      <c r="B273" s="66" t="s">
        <v>73</v>
      </c>
      <c r="C273" s="68">
        <v>572</v>
      </c>
      <c r="D273" s="68">
        <v>292</v>
      </c>
      <c r="E273" s="68">
        <v>405</v>
      </c>
      <c r="F273" s="68">
        <v>217</v>
      </c>
      <c r="G273" s="68">
        <v>426</v>
      </c>
      <c r="H273" s="68">
        <v>229</v>
      </c>
      <c r="I273" s="68">
        <v>475</v>
      </c>
      <c r="J273" s="68">
        <v>251</v>
      </c>
      <c r="K273" s="68">
        <v>1878</v>
      </c>
      <c r="L273" s="68">
        <v>989</v>
      </c>
      <c r="M273" s="212"/>
      <c r="N273" s="66" t="s">
        <v>73</v>
      </c>
      <c r="O273" s="68">
        <v>43</v>
      </c>
      <c r="P273" s="68">
        <v>22</v>
      </c>
      <c r="Q273" s="68">
        <v>11</v>
      </c>
      <c r="R273" s="68">
        <v>5</v>
      </c>
      <c r="S273" s="68">
        <v>17</v>
      </c>
      <c r="T273" s="68">
        <v>10</v>
      </c>
      <c r="U273" s="68">
        <v>50</v>
      </c>
      <c r="V273" s="68">
        <v>23</v>
      </c>
      <c r="W273" s="68">
        <v>121</v>
      </c>
      <c r="X273" s="68">
        <v>60</v>
      </c>
      <c r="Y273" s="212"/>
      <c r="Z273" s="66" t="s">
        <v>73</v>
      </c>
      <c r="AA273" s="68">
        <v>17</v>
      </c>
      <c r="AB273" s="68">
        <v>16</v>
      </c>
      <c r="AC273" s="68">
        <v>17</v>
      </c>
      <c r="AD273" s="68">
        <v>15</v>
      </c>
      <c r="AE273" s="68">
        <v>65</v>
      </c>
      <c r="AF273" s="68">
        <v>64</v>
      </c>
      <c r="AG273" s="68">
        <v>51</v>
      </c>
      <c r="AH273" s="68">
        <v>38</v>
      </c>
      <c r="AI273" s="68">
        <v>5</v>
      </c>
      <c r="AJ273" s="68">
        <v>15</v>
      </c>
      <c r="AK273" s="212"/>
      <c r="AL273" s="66" t="s">
        <v>73</v>
      </c>
      <c r="AM273" s="68">
        <v>0</v>
      </c>
      <c r="AN273" s="68">
        <v>631</v>
      </c>
      <c r="AO273" s="68">
        <v>243</v>
      </c>
      <c r="AP273" s="68">
        <v>37</v>
      </c>
      <c r="AQ273" s="68">
        <v>1</v>
      </c>
      <c r="AR273" s="68">
        <v>11</v>
      </c>
      <c r="AS273" s="68">
        <v>67</v>
      </c>
      <c r="AT273" s="68">
        <v>55</v>
      </c>
      <c r="AU273" s="68">
        <v>59</v>
      </c>
      <c r="AV273" s="212"/>
      <c r="AW273" s="66" t="s">
        <v>73</v>
      </c>
      <c r="AX273" s="68">
        <v>137</v>
      </c>
      <c r="AY273" s="68">
        <v>56</v>
      </c>
      <c r="AZ273" s="68">
        <v>18</v>
      </c>
      <c r="BA273" s="68">
        <v>24</v>
      </c>
      <c r="BB273" s="68">
        <v>9</v>
      </c>
      <c r="BC273" s="68">
        <v>161</v>
      </c>
      <c r="BD273" s="68">
        <v>65</v>
      </c>
      <c r="BE273" s="212"/>
      <c r="BF273" s="66" t="s">
        <v>73</v>
      </c>
      <c r="BG273" s="68">
        <v>18</v>
      </c>
      <c r="BH273" s="68">
        <v>137</v>
      </c>
      <c r="BI273" s="68">
        <v>92</v>
      </c>
      <c r="BJ273" s="68">
        <v>226</v>
      </c>
      <c r="BK273" s="68">
        <v>226</v>
      </c>
      <c r="BL273" s="68">
        <v>203</v>
      </c>
      <c r="BM273" s="68">
        <v>85</v>
      </c>
      <c r="BN273" s="68">
        <v>85</v>
      </c>
      <c r="BO273" s="68">
        <v>178</v>
      </c>
      <c r="BP273" s="68">
        <v>4</v>
      </c>
      <c r="BQ273" s="68">
        <v>120</v>
      </c>
      <c r="BR273" s="68">
        <v>0</v>
      </c>
      <c r="BS273" s="68">
        <v>1</v>
      </c>
      <c r="BT273" s="68">
        <v>4</v>
      </c>
      <c r="BV273" s="80" t="s">
        <v>188</v>
      </c>
      <c r="BW273" s="80" t="s">
        <v>2546</v>
      </c>
      <c r="BX273" s="78">
        <v>2144</v>
      </c>
    </row>
    <row r="274" spans="1:76" ht="14.45" customHeight="1">
      <c r="A274" s="212" t="s">
        <v>4</v>
      </c>
      <c r="B274" s="44" t="s">
        <v>90</v>
      </c>
      <c r="C274" s="71">
        <v>287</v>
      </c>
      <c r="D274" s="71">
        <v>150</v>
      </c>
      <c r="E274" s="71">
        <v>234</v>
      </c>
      <c r="F274" s="71">
        <v>126</v>
      </c>
      <c r="G274" s="71">
        <v>156</v>
      </c>
      <c r="H274" s="71">
        <v>85</v>
      </c>
      <c r="I274" s="71">
        <v>205</v>
      </c>
      <c r="J274" s="71">
        <v>104</v>
      </c>
      <c r="K274" s="149">
        <v>882</v>
      </c>
      <c r="L274" s="149">
        <v>465</v>
      </c>
      <c r="M274" s="212" t="s">
        <v>4</v>
      </c>
      <c r="N274" s="44" t="s">
        <v>90</v>
      </c>
      <c r="O274" s="71">
        <v>46</v>
      </c>
      <c r="P274" s="71">
        <v>26</v>
      </c>
      <c r="Q274" s="71">
        <v>38</v>
      </c>
      <c r="R274" s="71">
        <v>26</v>
      </c>
      <c r="S274" s="71">
        <v>23</v>
      </c>
      <c r="T274" s="71">
        <v>15</v>
      </c>
      <c r="U274" s="71">
        <v>29</v>
      </c>
      <c r="V274" s="71">
        <v>13</v>
      </c>
      <c r="W274" s="149">
        <v>136</v>
      </c>
      <c r="X274" s="149">
        <v>80</v>
      </c>
      <c r="Y274" s="212" t="s">
        <v>4</v>
      </c>
      <c r="Z274" s="44" t="s">
        <v>90</v>
      </c>
      <c r="AA274" s="31">
        <v>9</v>
      </c>
      <c r="AB274" s="31">
        <v>8</v>
      </c>
      <c r="AC274" s="31">
        <v>5</v>
      </c>
      <c r="AD274" s="31">
        <v>6</v>
      </c>
      <c r="AE274" s="149">
        <v>28</v>
      </c>
      <c r="AF274" s="125">
        <v>26</v>
      </c>
      <c r="AG274" s="71">
        <v>24</v>
      </c>
      <c r="AH274" s="71">
        <v>20</v>
      </c>
      <c r="AI274" s="71">
        <v>5</v>
      </c>
      <c r="AJ274" s="71">
        <v>7</v>
      </c>
      <c r="AK274" s="212" t="s">
        <v>4</v>
      </c>
      <c r="AL274" s="44" t="s">
        <v>90</v>
      </c>
      <c r="AM274" s="71">
        <v>0</v>
      </c>
      <c r="AN274" s="71">
        <v>327</v>
      </c>
      <c r="AO274" s="71">
        <v>155</v>
      </c>
      <c r="AP274" s="71">
        <v>2</v>
      </c>
      <c r="AQ274" s="71">
        <v>0</v>
      </c>
      <c r="AR274" s="71">
        <v>1</v>
      </c>
      <c r="AS274" s="71">
        <v>26</v>
      </c>
      <c r="AT274" s="71">
        <v>28</v>
      </c>
      <c r="AU274" s="71">
        <v>27</v>
      </c>
      <c r="AV274" s="212" t="s">
        <v>4</v>
      </c>
      <c r="AW274" s="44" t="s">
        <v>90</v>
      </c>
      <c r="AX274" s="149">
        <v>61</v>
      </c>
      <c r="AY274" s="71">
        <v>29</v>
      </c>
      <c r="AZ274" s="71">
        <v>6</v>
      </c>
      <c r="BA274" s="152">
        <v>6</v>
      </c>
      <c r="BB274" s="32">
        <v>0</v>
      </c>
      <c r="BC274" s="149">
        <v>67</v>
      </c>
      <c r="BD274" s="149">
        <v>29</v>
      </c>
      <c r="BE274" s="212" t="s">
        <v>4</v>
      </c>
      <c r="BF274" s="44" t="s">
        <v>90</v>
      </c>
      <c r="BG274" s="71">
        <v>0</v>
      </c>
      <c r="BH274" s="71">
        <v>0</v>
      </c>
      <c r="BI274" s="71">
        <v>0</v>
      </c>
      <c r="BJ274" s="71">
        <v>0</v>
      </c>
      <c r="BK274" s="71">
        <v>0</v>
      </c>
      <c r="BL274" s="71">
        <v>0</v>
      </c>
      <c r="BM274" s="71">
        <v>0</v>
      </c>
      <c r="BN274" s="71">
        <v>0</v>
      </c>
      <c r="BO274" s="71">
        <v>0</v>
      </c>
      <c r="BP274" s="71">
        <v>0</v>
      </c>
      <c r="BQ274" s="71">
        <v>0</v>
      </c>
      <c r="BR274" s="71">
        <v>0</v>
      </c>
      <c r="BS274" s="71">
        <v>0</v>
      </c>
      <c r="BT274" s="71">
        <v>0</v>
      </c>
      <c r="BV274" s="80" t="s">
        <v>4</v>
      </c>
      <c r="BW274" s="80" t="s">
        <v>2547</v>
      </c>
      <c r="BX274" s="78">
        <v>1127</v>
      </c>
    </row>
    <row r="275" spans="1:76">
      <c r="A275" s="212"/>
      <c r="B275" s="44" t="s">
        <v>91</v>
      </c>
      <c r="C275" s="71">
        <v>0</v>
      </c>
      <c r="D275" s="71">
        <v>0</v>
      </c>
      <c r="E275" s="71">
        <v>0</v>
      </c>
      <c r="F275" s="71">
        <v>0</v>
      </c>
      <c r="G275" s="71">
        <v>0</v>
      </c>
      <c r="H275" s="71">
        <v>0</v>
      </c>
      <c r="I275" s="71">
        <v>0</v>
      </c>
      <c r="J275" s="71">
        <v>0</v>
      </c>
      <c r="K275" s="149">
        <v>0</v>
      </c>
      <c r="L275" s="149">
        <v>0</v>
      </c>
      <c r="M275" s="212"/>
      <c r="N275" s="44" t="s">
        <v>91</v>
      </c>
      <c r="O275" s="71">
        <v>0</v>
      </c>
      <c r="P275" s="71">
        <v>0</v>
      </c>
      <c r="Q275" s="71">
        <v>0</v>
      </c>
      <c r="R275" s="71">
        <v>0</v>
      </c>
      <c r="S275" s="71">
        <v>0</v>
      </c>
      <c r="T275" s="71">
        <v>0</v>
      </c>
      <c r="U275" s="71">
        <v>0</v>
      </c>
      <c r="V275" s="71">
        <v>0</v>
      </c>
      <c r="W275" s="149">
        <v>0</v>
      </c>
      <c r="X275" s="149">
        <v>0</v>
      </c>
      <c r="Y275" s="212"/>
      <c r="Z275" s="44" t="s">
        <v>91</v>
      </c>
      <c r="AA275" s="31">
        <v>0</v>
      </c>
      <c r="AB275" s="31">
        <v>0</v>
      </c>
      <c r="AC275" s="31">
        <v>0</v>
      </c>
      <c r="AD275" s="31">
        <v>0</v>
      </c>
      <c r="AE275" s="149">
        <v>0</v>
      </c>
      <c r="AF275" s="125">
        <v>0</v>
      </c>
      <c r="AG275" s="71">
        <v>0</v>
      </c>
      <c r="AH275" s="71">
        <v>0</v>
      </c>
      <c r="AI275" s="71">
        <v>0</v>
      </c>
      <c r="AJ275" s="71">
        <v>0</v>
      </c>
      <c r="AK275" s="212"/>
      <c r="AL275" s="44" t="s">
        <v>91</v>
      </c>
      <c r="AM275" s="71">
        <v>0</v>
      </c>
      <c r="AN275" s="71">
        <v>0</v>
      </c>
      <c r="AO275" s="71">
        <v>0</v>
      </c>
      <c r="AP275" s="71">
        <v>0</v>
      </c>
      <c r="AQ275" s="71">
        <v>0</v>
      </c>
      <c r="AR275" s="71">
        <v>0</v>
      </c>
      <c r="AS275" s="71">
        <v>0</v>
      </c>
      <c r="AT275" s="71">
        <v>0</v>
      </c>
      <c r="AU275" s="71">
        <v>0</v>
      </c>
      <c r="AV275" s="212"/>
      <c r="AW275" s="44" t="s">
        <v>91</v>
      </c>
      <c r="AX275" s="149">
        <v>0</v>
      </c>
      <c r="AY275" s="71">
        <v>0</v>
      </c>
      <c r="AZ275" s="71">
        <v>0</v>
      </c>
      <c r="BA275" s="152">
        <v>0</v>
      </c>
      <c r="BB275" s="32">
        <v>0</v>
      </c>
      <c r="BC275" s="149">
        <v>0</v>
      </c>
      <c r="BD275" s="149">
        <v>0</v>
      </c>
      <c r="BE275" s="212"/>
      <c r="BF275" s="44" t="s">
        <v>91</v>
      </c>
      <c r="BG275" s="71">
        <v>0</v>
      </c>
      <c r="BH275" s="71">
        <v>0</v>
      </c>
      <c r="BI275" s="71">
        <v>0</v>
      </c>
      <c r="BJ275" s="71">
        <v>0</v>
      </c>
      <c r="BK275" s="71">
        <v>0</v>
      </c>
      <c r="BL275" s="71">
        <v>0</v>
      </c>
      <c r="BM275" s="71">
        <v>0</v>
      </c>
      <c r="BN275" s="71">
        <v>0</v>
      </c>
      <c r="BO275" s="71">
        <v>0</v>
      </c>
      <c r="BP275" s="71">
        <v>0</v>
      </c>
      <c r="BQ275" s="71">
        <v>0</v>
      </c>
      <c r="BR275" s="71">
        <v>0</v>
      </c>
      <c r="BS275" s="71">
        <v>0</v>
      </c>
      <c r="BT275" s="71">
        <v>0</v>
      </c>
      <c r="BV275" s="80" t="s">
        <v>4</v>
      </c>
      <c r="BW275" s="80" t="s">
        <v>2548</v>
      </c>
      <c r="BX275" s="78">
        <v>0</v>
      </c>
    </row>
    <row r="276" spans="1:76">
      <c r="A276" s="212"/>
      <c r="B276" s="66" t="s">
        <v>73</v>
      </c>
      <c r="C276" s="68">
        <v>287</v>
      </c>
      <c r="D276" s="68">
        <v>150</v>
      </c>
      <c r="E276" s="68">
        <v>234</v>
      </c>
      <c r="F276" s="68">
        <v>126</v>
      </c>
      <c r="G276" s="68">
        <v>156</v>
      </c>
      <c r="H276" s="68">
        <v>85</v>
      </c>
      <c r="I276" s="68">
        <v>205</v>
      </c>
      <c r="J276" s="68">
        <v>104</v>
      </c>
      <c r="K276" s="68">
        <v>882</v>
      </c>
      <c r="L276" s="68">
        <v>465</v>
      </c>
      <c r="M276" s="212"/>
      <c r="N276" s="66" t="s">
        <v>73</v>
      </c>
      <c r="O276" s="68">
        <v>46</v>
      </c>
      <c r="P276" s="68">
        <v>26</v>
      </c>
      <c r="Q276" s="68">
        <v>38</v>
      </c>
      <c r="R276" s="68">
        <v>26</v>
      </c>
      <c r="S276" s="68">
        <v>23</v>
      </c>
      <c r="T276" s="68">
        <v>15</v>
      </c>
      <c r="U276" s="68">
        <v>29</v>
      </c>
      <c r="V276" s="68">
        <v>13</v>
      </c>
      <c r="W276" s="68">
        <v>136</v>
      </c>
      <c r="X276" s="68">
        <v>80</v>
      </c>
      <c r="Y276" s="212"/>
      <c r="Z276" s="66" t="s">
        <v>73</v>
      </c>
      <c r="AA276" s="68">
        <v>9</v>
      </c>
      <c r="AB276" s="68">
        <v>8</v>
      </c>
      <c r="AC276" s="68">
        <v>5</v>
      </c>
      <c r="AD276" s="68">
        <v>6</v>
      </c>
      <c r="AE276" s="68">
        <v>28</v>
      </c>
      <c r="AF276" s="68">
        <v>26</v>
      </c>
      <c r="AG276" s="68">
        <v>24</v>
      </c>
      <c r="AH276" s="68">
        <v>20</v>
      </c>
      <c r="AI276" s="68">
        <v>5</v>
      </c>
      <c r="AJ276" s="68">
        <v>7</v>
      </c>
      <c r="AK276" s="212"/>
      <c r="AL276" s="66" t="s">
        <v>73</v>
      </c>
      <c r="AM276" s="68">
        <v>0</v>
      </c>
      <c r="AN276" s="68">
        <v>327</v>
      </c>
      <c r="AO276" s="68">
        <v>155</v>
      </c>
      <c r="AP276" s="68">
        <v>2</v>
      </c>
      <c r="AQ276" s="68">
        <v>0</v>
      </c>
      <c r="AR276" s="68">
        <v>1</v>
      </c>
      <c r="AS276" s="68">
        <v>26</v>
      </c>
      <c r="AT276" s="68">
        <v>28</v>
      </c>
      <c r="AU276" s="68">
        <v>27</v>
      </c>
      <c r="AV276" s="212"/>
      <c r="AW276" s="66" t="s">
        <v>73</v>
      </c>
      <c r="AX276" s="68">
        <v>61</v>
      </c>
      <c r="AY276" s="68">
        <v>29</v>
      </c>
      <c r="AZ276" s="68">
        <v>6</v>
      </c>
      <c r="BA276" s="68">
        <v>6</v>
      </c>
      <c r="BB276" s="68">
        <v>0</v>
      </c>
      <c r="BC276" s="68">
        <v>67</v>
      </c>
      <c r="BD276" s="68">
        <v>29</v>
      </c>
      <c r="BE276" s="212"/>
      <c r="BF276" s="66" t="s">
        <v>73</v>
      </c>
      <c r="BG276" s="68">
        <v>0</v>
      </c>
      <c r="BH276" s="68">
        <v>0</v>
      </c>
      <c r="BI276" s="68">
        <v>0</v>
      </c>
      <c r="BJ276" s="68">
        <v>0</v>
      </c>
      <c r="BK276" s="68">
        <v>0</v>
      </c>
      <c r="BL276" s="68">
        <v>0</v>
      </c>
      <c r="BM276" s="68">
        <v>0</v>
      </c>
      <c r="BN276" s="68">
        <v>0</v>
      </c>
      <c r="BO276" s="68">
        <v>0</v>
      </c>
      <c r="BP276" s="68">
        <v>0</v>
      </c>
      <c r="BQ276" s="68">
        <v>0</v>
      </c>
      <c r="BR276" s="68">
        <v>0</v>
      </c>
      <c r="BS276" s="68">
        <v>0</v>
      </c>
      <c r="BT276" s="68">
        <v>0</v>
      </c>
      <c r="BV276" s="80" t="s">
        <v>4</v>
      </c>
      <c r="BW276" s="80" t="s">
        <v>2549</v>
      </c>
      <c r="BX276" s="78">
        <v>1127</v>
      </c>
    </row>
    <row r="277" spans="1:76" ht="14.45" customHeight="1">
      <c r="A277" s="212" t="s">
        <v>189</v>
      </c>
      <c r="B277" s="44" t="s">
        <v>90</v>
      </c>
      <c r="C277" s="71">
        <v>20</v>
      </c>
      <c r="D277" s="71">
        <v>10</v>
      </c>
      <c r="E277" s="71">
        <v>13</v>
      </c>
      <c r="F277" s="71">
        <v>6</v>
      </c>
      <c r="G277" s="71">
        <v>17</v>
      </c>
      <c r="H277" s="71">
        <v>8</v>
      </c>
      <c r="I277" s="71">
        <v>13</v>
      </c>
      <c r="J277" s="71">
        <v>6</v>
      </c>
      <c r="K277" s="149">
        <v>63</v>
      </c>
      <c r="L277" s="149">
        <v>30</v>
      </c>
      <c r="M277" s="212" t="s">
        <v>189</v>
      </c>
      <c r="N277" s="44" t="s">
        <v>90</v>
      </c>
      <c r="O277" s="71">
        <v>2</v>
      </c>
      <c r="P277" s="71">
        <v>1</v>
      </c>
      <c r="Q277" s="71">
        <v>0</v>
      </c>
      <c r="R277" s="71">
        <v>0</v>
      </c>
      <c r="S277" s="71">
        <v>1</v>
      </c>
      <c r="T277" s="71">
        <v>0</v>
      </c>
      <c r="U277" s="71">
        <v>1</v>
      </c>
      <c r="V277" s="71">
        <v>0</v>
      </c>
      <c r="W277" s="149">
        <v>4</v>
      </c>
      <c r="X277" s="149">
        <v>1</v>
      </c>
      <c r="Y277" s="212" t="s">
        <v>189</v>
      </c>
      <c r="Z277" s="44" t="s">
        <v>90</v>
      </c>
      <c r="AA277" s="31">
        <v>2</v>
      </c>
      <c r="AB277" s="31">
        <v>2</v>
      </c>
      <c r="AC277" s="31">
        <v>2</v>
      </c>
      <c r="AD277" s="31">
        <v>2</v>
      </c>
      <c r="AE277" s="149">
        <v>8</v>
      </c>
      <c r="AF277" s="125">
        <v>8</v>
      </c>
      <c r="AG277" s="71">
        <v>8</v>
      </c>
      <c r="AH277" s="71">
        <v>1</v>
      </c>
      <c r="AI277" s="71">
        <v>0</v>
      </c>
      <c r="AJ277" s="71">
        <v>2</v>
      </c>
      <c r="AK277" s="212" t="s">
        <v>189</v>
      </c>
      <c r="AL277" s="44" t="s">
        <v>90</v>
      </c>
      <c r="AM277" s="71">
        <v>0</v>
      </c>
      <c r="AN277" s="71">
        <v>25</v>
      </c>
      <c r="AO277" s="71">
        <v>0</v>
      </c>
      <c r="AP277" s="71">
        <v>0</v>
      </c>
      <c r="AQ277" s="71">
        <v>0</v>
      </c>
      <c r="AR277" s="71">
        <v>4</v>
      </c>
      <c r="AS277" s="71">
        <v>8</v>
      </c>
      <c r="AT277" s="71">
        <v>4</v>
      </c>
      <c r="AU277" s="71">
        <v>4</v>
      </c>
      <c r="AV277" s="212" t="s">
        <v>189</v>
      </c>
      <c r="AW277" s="44" t="s">
        <v>90</v>
      </c>
      <c r="AX277" s="149">
        <v>11</v>
      </c>
      <c r="AY277" s="71">
        <v>6</v>
      </c>
      <c r="AZ277" s="71">
        <v>0</v>
      </c>
      <c r="BA277" s="152">
        <v>0</v>
      </c>
      <c r="BB277" s="32">
        <v>0</v>
      </c>
      <c r="BC277" s="149">
        <v>11</v>
      </c>
      <c r="BD277" s="149">
        <v>6</v>
      </c>
      <c r="BE277" s="212" t="s">
        <v>189</v>
      </c>
      <c r="BF277" s="44" t="s">
        <v>90</v>
      </c>
      <c r="BG277" s="71">
        <v>16</v>
      </c>
      <c r="BH277" s="71">
        <v>40</v>
      </c>
      <c r="BI277" s="71">
        <v>4</v>
      </c>
      <c r="BJ277" s="71">
        <v>4</v>
      </c>
      <c r="BK277" s="71">
        <v>4</v>
      </c>
      <c r="BL277" s="71">
        <v>4</v>
      </c>
      <c r="BM277" s="71">
        <v>20</v>
      </c>
      <c r="BN277" s="71">
        <v>0</v>
      </c>
      <c r="BO277" s="71">
        <v>20</v>
      </c>
      <c r="BP277" s="71">
        <v>0</v>
      </c>
      <c r="BQ277" s="71">
        <v>0</v>
      </c>
      <c r="BR277" s="71">
        <v>0</v>
      </c>
      <c r="BS277" s="71">
        <v>0</v>
      </c>
      <c r="BT277" s="71">
        <v>0</v>
      </c>
      <c r="BV277" s="80" t="s">
        <v>189</v>
      </c>
      <c r="BW277" s="80" t="s">
        <v>2550</v>
      </c>
      <c r="BX277" s="78">
        <v>50</v>
      </c>
    </row>
    <row r="278" spans="1:76">
      <c r="A278" s="212"/>
      <c r="B278" s="44" t="s">
        <v>91</v>
      </c>
      <c r="C278" s="71">
        <v>35</v>
      </c>
      <c r="D278" s="71">
        <v>21</v>
      </c>
      <c r="E278" s="71">
        <v>22</v>
      </c>
      <c r="F278" s="71">
        <v>11</v>
      </c>
      <c r="G278" s="71">
        <v>18</v>
      </c>
      <c r="H278" s="71">
        <v>8</v>
      </c>
      <c r="I278" s="71">
        <v>28</v>
      </c>
      <c r="J278" s="71">
        <v>17</v>
      </c>
      <c r="K278" s="149">
        <v>103</v>
      </c>
      <c r="L278" s="149">
        <v>57</v>
      </c>
      <c r="M278" s="212"/>
      <c r="N278" s="44" t="s">
        <v>91</v>
      </c>
      <c r="O278" s="71">
        <v>2</v>
      </c>
      <c r="P278" s="71">
        <v>2</v>
      </c>
      <c r="Q278" s="71">
        <v>0</v>
      </c>
      <c r="R278" s="71">
        <v>0</v>
      </c>
      <c r="S278" s="71">
        <v>0</v>
      </c>
      <c r="T278" s="71">
        <v>0</v>
      </c>
      <c r="U278" s="71">
        <v>0</v>
      </c>
      <c r="V278" s="71">
        <v>0</v>
      </c>
      <c r="W278" s="149">
        <v>2</v>
      </c>
      <c r="X278" s="149">
        <v>2</v>
      </c>
      <c r="Y278" s="212"/>
      <c r="Z278" s="44" t="s">
        <v>91</v>
      </c>
      <c r="AA278" s="31">
        <v>1</v>
      </c>
      <c r="AB278" s="31">
        <v>1</v>
      </c>
      <c r="AC278" s="31">
        <v>1</v>
      </c>
      <c r="AD278" s="31">
        <v>1</v>
      </c>
      <c r="AE278" s="149">
        <v>4</v>
      </c>
      <c r="AF278" s="125">
        <v>4</v>
      </c>
      <c r="AG278" s="71">
        <v>4</v>
      </c>
      <c r="AH278" s="71">
        <v>4</v>
      </c>
      <c r="AI278" s="71">
        <v>0</v>
      </c>
      <c r="AJ278" s="71">
        <v>1</v>
      </c>
      <c r="AK278" s="212"/>
      <c r="AL278" s="44" t="s">
        <v>91</v>
      </c>
      <c r="AM278" s="71">
        <v>0</v>
      </c>
      <c r="AN278" s="71">
        <v>56</v>
      </c>
      <c r="AO278" s="71">
        <v>0</v>
      </c>
      <c r="AP278" s="71">
        <v>0</v>
      </c>
      <c r="AQ278" s="71">
        <v>0</v>
      </c>
      <c r="AR278" s="71">
        <v>0</v>
      </c>
      <c r="AS278" s="71">
        <v>5</v>
      </c>
      <c r="AT278" s="71">
        <v>4</v>
      </c>
      <c r="AU278" s="71">
        <v>4</v>
      </c>
      <c r="AV278" s="212"/>
      <c r="AW278" s="44" t="s">
        <v>91</v>
      </c>
      <c r="AX278" s="149">
        <v>5</v>
      </c>
      <c r="AY278" s="71">
        <v>4</v>
      </c>
      <c r="AZ278" s="71">
        <v>0</v>
      </c>
      <c r="BA278" s="152">
        <v>1</v>
      </c>
      <c r="BB278" s="32">
        <v>1</v>
      </c>
      <c r="BC278" s="149">
        <v>6</v>
      </c>
      <c r="BD278" s="149">
        <v>5</v>
      </c>
      <c r="BE278" s="212"/>
      <c r="BF278" s="44" t="s">
        <v>91</v>
      </c>
      <c r="BG278" s="71">
        <v>4</v>
      </c>
      <c r="BH278" s="71">
        <v>4</v>
      </c>
      <c r="BI278" s="71">
        <v>4</v>
      </c>
      <c r="BJ278" s="71">
        <v>4</v>
      </c>
      <c r="BK278" s="71">
        <v>0</v>
      </c>
      <c r="BL278" s="71">
        <v>4</v>
      </c>
      <c r="BM278" s="71">
        <v>4</v>
      </c>
      <c r="BN278" s="71">
        <v>4</v>
      </c>
      <c r="BO278" s="71">
        <v>4</v>
      </c>
      <c r="BP278" s="71">
        <v>0</v>
      </c>
      <c r="BQ278" s="71">
        <v>0</v>
      </c>
      <c r="BR278" s="71">
        <v>0</v>
      </c>
      <c r="BS278" s="71">
        <v>0</v>
      </c>
      <c r="BT278" s="71">
        <v>0</v>
      </c>
      <c r="BV278" s="80" t="s">
        <v>189</v>
      </c>
      <c r="BW278" s="80" t="s">
        <v>2551</v>
      </c>
      <c r="BX278" s="78">
        <v>112</v>
      </c>
    </row>
    <row r="279" spans="1:76">
      <c r="A279" s="212"/>
      <c r="B279" s="66" t="s">
        <v>73</v>
      </c>
      <c r="C279" s="68">
        <v>55</v>
      </c>
      <c r="D279" s="68">
        <v>31</v>
      </c>
      <c r="E279" s="68">
        <v>35</v>
      </c>
      <c r="F279" s="68">
        <v>17</v>
      </c>
      <c r="G279" s="68">
        <v>35</v>
      </c>
      <c r="H279" s="68">
        <v>16</v>
      </c>
      <c r="I279" s="68">
        <v>41</v>
      </c>
      <c r="J279" s="68">
        <v>23</v>
      </c>
      <c r="K279" s="68">
        <v>166</v>
      </c>
      <c r="L279" s="68">
        <v>87</v>
      </c>
      <c r="M279" s="212"/>
      <c r="N279" s="66" t="s">
        <v>73</v>
      </c>
      <c r="O279" s="68">
        <v>4</v>
      </c>
      <c r="P279" s="68">
        <v>3</v>
      </c>
      <c r="Q279" s="68">
        <v>0</v>
      </c>
      <c r="R279" s="68">
        <v>0</v>
      </c>
      <c r="S279" s="68">
        <v>1</v>
      </c>
      <c r="T279" s="68">
        <v>0</v>
      </c>
      <c r="U279" s="68">
        <v>1</v>
      </c>
      <c r="V279" s="68">
        <v>0</v>
      </c>
      <c r="W279" s="68">
        <v>6</v>
      </c>
      <c r="X279" s="68">
        <v>3</v>
      </c>
      <c r="Y279" s="212"/>
      <c r="Z279" s="66" t="s">
        <v>73</v>
      </c>
      <c r="AA279" s="68">
        <v>3</v>
      </c>
      <c r="AB279" s="68">
        <v>3</v>
      </c>
      <c r="AC279" s="68">
        <v>3</v>
      </c>
      <c r="AD279" s="68">
        <v>3</v>
      </c>
      <c r="AE279" s="68">
        <v>12</v>
      </c>
      <c r="AF279" s="68">
        <v>12</v>
      </c>
      <c r="AG279" s="68">
        <v>12</v>
      </c>
      <c r="AH279" s="68">
        <v>5</v>
      </c>
      <c r="AI279" s="68">
        <v>0</v>
      </c>
      <c r="AJ279" s="68">
        <v>3</v>
      </c>
      <c r="AK279" s="212"/>
      <c r="AL279" s="66" t="s">
        <v>73</v>
      </c>
      <c r="AM279" s="68">
        <v>0</v>
      </c>
      <c r="AN279" s="68">
        <v>81</v>
      </c>
      <c r="AO279" s="68">
        <v>0</v>
      </c>
      <c r="AP279" s="68">
        <v>0</v>
      </c>
      <c r="AQ279" s="68">
        <v>0</v>
      </c>
      <c r="AR279" s="68">
        <v>4</v>
      </c>
      <c r="AS279" s="68">
        <v>13</v>
      </c>
      <c r="AT279" s="68">
        <v>8</v>
      </c>
      <c r="AU279" s="68">
        <v>8</v>
      </c>
      <c r="AV279" s="212"/>
      <c r="AW279" s="66" t="s">
        <v>73</v>
      </c>
      <c r="AX279" s="68">
        <v>16</v>
      </c>
      <c r="AY279" s="68">
        <v>10</v>
      </c>
      <c r="AZ279" s="68">
        <v>0</v>
      </c>
      <c r="BA279" s="68">
        <v>1</v>
      </c>
      <c r="BB279" s="68">
        <v>1</v>
      </c>
      <c r="BC279" s="68">
        <v>17</v>
      </c>
      <c r="BD279" s="68">
        <v>11</v>
      </c>
      <c r="BE279" s="212"/>
      <c r="BF279" s="66" t="s">
        <v>73</v>
      </c>
      <c r="BG279" s="68">
        <v>20</v>
      </c>
      <c r="BH279" s="68">
        <v>44</v>
      </c>
      <c r="BI279" s="68">
        <v>8</v>
      </c>
      <c r="BJ279" s="68">
        <v>8</v>
      </c>
      <c r="BK279" s="68">
        <v>4</v>
      </c>
      <c r="BL279" s="68">
        <v>8</v>
      </c>
      <c r="BM279" s="68">
        <v>24</v>
      </c>
      <c r="BN279" s="68">
        <v>4</v>
      </c>
      <c r="BO279" s="68">
        <v>24</v>
      </c>
      <c r="BP279" s="68">
        <v>0</v>
      </c>
      <c r="BQ279" s="68">
        <v>0</v>
      </c>
      <c r="BR279" s="68">
        <v>0</v>
      </c>
      <c r="BS279" s="68">
        <v>0</v>
      </c>
      <c r="BT279" s="68">
        <v>0</v>
      </c>
      <c r="BV279" s="80" t="s">
        <v>189</v>
      </c>
      <c r="BW279" s="80" t="s">
        <v>2552</v>
      </c>
      <c r="BX279" s="78">
        <v>162</v>
      </c>
    </row>
    <row r="280" spans="1:76">
      <c r="A280" s="45" t="s">
        <v>106</v>
      </c>
      <c r="B280" s="44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45" t="s">
        <v>106</v>
      </c>
      <c r="N280" s="44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45" t="s">
        <v>106</v>
      </c>
      <c r="Z280" s="44"/>
      <c r="AA280" s="151"/>
      <c r="AB280" s="151"/>
      <c r="AC280" s="151"/>
      <c r="AD280" s="151"/>
      <c r="AE280" s="151"/>
      <c r="AF280" s="151"/>
      <c r="AG280" s="151"/>
      <c r="AH280" s="151"/>
      <c r="AI280" s="151"/>
      <c r="AJ280" s="149"/>
      <c r="AK280" s="45" t="s">
        <v>106</v>
      </c>
      <c r="AL280" s="44"/>
      <c r="AM280" s="151"/>
      <c r="AN280" s="151"/>
      <c r="AO280" s="151"/>
      <c r="AP280" s="151"/>
      <c r="AQ280" s="151"/>
      <c r="AR280" s="151"/>
      <c r="AS280" s="151"/>
      <c r="AT280" s="151"/>
      <c r="AU280" s="151"/>
      <c r="AV280" s="45" t="s">
        <v>106</v>
      </c>
      <c r="AW280" s="44"/>
      <c r="AX280" s="149"/>
      <c r="AY280" s="151"/>
      <c r="AZ280" s="151"/>
      <c r="BA280" s="151"/>
      <c r="BB280" s="151"/>
      <c r="BC280" s="149"/>
      <c r="BD280" s="149"/>
      <c r="BE280" s="45" t="s">
        <v>106</v>
      </c>
      <c r="BF280" s="44"/>
      <c r="BG280" s="151"/>
      <c r="BH280" s="151"/>
      <c r="BI280" s="151"/>
      <c r="BJ280" s="151"/>
      <c r="BK280" s="151"/>
      <c r="BL280" s="151"/>
      <c r="BM280" s="151"/>
      <c r="BN280" s="151"/>
      <c r="BO280" s="151"/>
      <c r="BP280" s="151"/>
      <c r="BQ280" s="151"/>
      <c r="BR280" s="151"/>
      <c r="BS280" s="151"/>
      <c r="BT280" s="151"/>
      <c r="BV280" s="80" t="str">
        <f>IF(A280="",BV279,A280)</f>
        <v>BONGOLAVA</v>
      </c>
      <c r="BW280" s="80" t="str">
        <f>BV280&amp;B280</f>
        <v>BONGOLAVA</v>
      </c>
      <c r="BX280" s="78">
        <f>(AM280+2*AN280+3*AO280+4*AP280+5*AQ280)</f>
        <v>0</v>
      </c>
    </row>
    <row r="281" spans="1:76" ht="14.45" customHeight="1">
      <c r="A281" s="212" t="s">
        <v>190</v>
      </c>
      <c r="B281" s="44" t="s">
        <v>90</v>
      </c>
      <c r="C281" s="71">
        <v>304</v>
      </c>
      <c r="D281" s="71">
        <v>147</v>
      </c>
      <c r="E281" s="71">
        <v>216</v>
      </c>
      <c r="F281" s="71">
        <v>109</v>
      </c>
      <c r="G281" s="71">
        <v>170</v>
      </c>
      <c r="H281" s="71">
        <v>97</v>
      </c>
      <c r="I281" s="71">
        <v>180</v>
      </c>
      <c r="J281" s="71">
        <v>85</v>
      </c>
      <c r="K281" s="149">
        <v>870</v>
      </c>
      <c r="L281" s="149">
        <v>438</v>
      </c>
      <c r="M281" s="212" t="s">
        <v>190</v>
      </c>
      <c r="N281" s="44" t="s">
        <v>90</v>
      </c>
      <c r="O281" s="71">
        <v>17</v>
      </c>
      <c r="P281" s="71">
        <v>8</v>
      </c>
      <c r="Q281" s="71">
        <v>3</v>
      </c>
      <c r="R281" s="71">
        <v>2</v>
      </c>
      <c r="S281" s="71">
        <v>7</v>
      </c>
      <c r="T281" s="71">
        <v>5</v>
      </c>
      <c r="U281" s="71">
        <v>18</v>
      </c>
      <c r="V281" s="71">
        <v>7</v>
      </c>
      <c r="W281" s="149">
        <v>45</v>
      </c>
      <c r="X281" s="149">
        <v>22</v>
      </c>
      <c r="Y281" s="212" t="s">
        <v>190</v>
      </c>
      <c r="Z281" s="44" t="s">
        <v>90</v>
      </c>
      <c r="AA281" s="31">
        <v>10</v>
      </c>
      <c r="AB281" s="31">
        <v>10</v>
      </c>
      <c r="AC281" s="31">
        <v>9</v>
      </c>
      <c r="AD281" s="31">
        <v>9</v>
      </c>
      <c r="AE281" s="149">
        <v>38</v>
      </c>
      <c r="AF281" s="125">
        <v>35</v>
      </c>
      <c r="AG281" s="71">
        <v>31</v>
      </c>
      <c r="AH281" s="71">
        <v>4</v>
      </c>
      <c r="AI281" s="71">
        <v>5</v>
      </c>
      <c r="AJ281" s="71">
        <v>10</v>
      </c>
      <c r="AK281" s="212" t="s">
        <v>190</v>
      </c>
      <c r="AL281" s="44" t="s">
        <v>90</v>
      </c>
      <c r="AM281" s="71">
        <v>0</v>
      </c>
      <c r="AN281" s="71">
        <v>137</v>
      </c>
      <c r="AO281" s="71">
        <v>71</v>
      </c>
      <c r="AP281" s="71">
        <v>80</v>
      </c>
      <c r="AQ281" s="71">
        <v>2</v>
      </c>
      <c r="AR281" s="71">
        <v>6</v>
      </c>
      <c r="AS281" s="71">
        <v>32</v>
      </c>
      <c r="AT281" s="71">
        <v>30</v>
      </c>
      <c r="AU281" s="71">
        <v>30</v>
      </c>
      <c r="AV281" s="212" t="s">
        <v>190</v>
      </c>
      <c r="AW281" s="44" t="s">
        <v>90</v>
      </c>
      <c r="AX281" s="149">
        <v>60</v>
      </c>
      <c r="AY281" s="71">
        <v>24</v>
      </c>
      <c r="AZ281" s="71">
        <v>1</v>
      </c>
      <c r="BA281" s="152">
        <v>10</v>
      </c>
      <c r="BB281" s="32">
        <v>5</v>
      </c>
      <c r="BC281" s="149">
        <v>70</v>
      </c>
      <c r="BD281" s="149">
        <v>29</v>
      </c>
      <c r="BE281" s="212" t="s">
        <v>190</v>
      </c>
      <c r="BF281" s="44" t="s">
        <v>90</v>
      </c>
      <c r="BG281" s="71">
        <v>48</v>
      </c>
      <c r="BH281" s="71">
        <v>135</v>
      </c>
      <c r="BI281" s="71">
        <v>28</v>
      </c>
      <c r="BJ281" s="71">
        <v>9</v>
      </c>
      <c r="BK281" s="71">
        <v>20</v>
      </c>
      <c r="BL281" s="71">
        <v>60</v>
      </c>
      <c r="BM281" s="71">
        <v>10</v>
      </c>
      <c r="BN281" s="71">
        <v>8</v>
      </c>
      <c r="BO281" s="71">
        <v>5</v>
      </c>
      <c r="BP281" s="71">
        <v>0</v>
      </c>
      <c r="BQ281" s="71">
        <v>0</v>
      </c>
      <c r="BR281" s="71">
        <v>0</v>
      </c>
      <c r="BS281" s="71">
        <v>0</v>
      </c>
      <c r="BT281" s="71">
        <v>0</v>
      </c>
      <c r="BV281" s="80" t="s">
        <v>190</v>
      </c>
      <c r="BW281" s="80" t="s">
        <v>2556</v>
      </c>
      <c r="BX281" s="78">
        <v>817</v>
      </c>
    </row>
    <row r="282" spans="1:76">
      <c r="A282" s="212"/>
      <c r="B282" s="44" t="s">
        <v>91</v>
      </c>
      <c r="C282" s="71">
        <v>0</v>
      </c>
      <c r="D282" s="71">
        <v>0</v>
      </c>
      <c r="E282" s="71">
        <v>0</v>
      </c>
      <c r="F282" s="71">
        <v>0</v>
      </c>
      <c r="G282" s="71">
        <v>0</v>
      </c>
      <c r="H282" s="71">
        <v>0</v>
      </c>
      <c r="I282" s="71">
        <v>0</v>
      </c>
      <c r="J282" s="71">
        <v>0</v>
      </c>
      <c r="K282" s="149">
        <v>0</v>
      </c>
      <c r="L282" s="149">
        <v>0</v>
      </c>
      <c r="M282" s="212"/>
      <c r="N282" s="44" t="s">
        <v>91</v>
      </c>
      <c r="O282" s="71">
        <v>0</v>
      </c>
      <c r="P282" s="71">
        <v>0</v>
      </c>
      <c r="Q282" s="71">
        <v>0</v>
      </c>
      <c r="R282" s="71">
        <v>0</v>
      </c>
      <c r="S282" s="71">
        <v>0</v>
      </c>
      <c r="T282" s="71">
        <v>0</v>
      </c>
      <c r="U282" s="71">
        <v>0</v>
      </c>
      <c r="V282" s="71">
        <v>0</v>
      </c>
      <c r="W282" s="149">
        <v>0</v>
      </c>
      <c r="X282" s="149">
        <v>0</v>
      </c>
      <c r="Y282" s="212"/>
      <c r="Z282" s="44" t="s">
        <v>91</v>
      </c>
      <c r="AA282" s="31">
        <v>0</v>
      </c>
      <c r="AB282" s="31">
        <v>0</v>
      </c>
      <c r="AC282" s="31">
        <v>0</v>
      </c>
      <c r="AD282" s="31">
        <v>0</v>
      </c>
      <c r="AE282" s="149">
        <v>0</v>
      </c>
      <c r="AF282" s="125">
        <v>0</v>
      </c>
      <c r="AG282" s="71">
        <v>0</v>
      </c>
      <c r="AH282" s="71">
        <v>0</v>
      </c>
      <c r="AI282" s="71">
        <v>0</v>
      </c>
      <c r="AJ282" s="71">
        <v>0</v>
      </c>
      <c r="AK282" s="212"/>
      <c r="AL282" s="44" t="s">
        <v>91</v>
      </c>
      <c r="AM282" s="71">
        <v>0</v>
      </c>
      <c r="AN282" s="71">
        <v>0</v>
      </c>
      <c r="AO282" s="71">
        <v>0</v>
      </c>
      <c r="AP282" s="71">
        <v>0</v>
      </c>
      <c r="AQ282" s="71">
        <v>0</v>
      </c>
      <c r="AR282" s="71">
        <v>0</v>
      </c>
      <c r="AS282" s="71">
        <v>0</v>
      </c>
      <c r="AT282" s="71">
        <v>0</v>
      </c>
      <c r="AU282" s="71">
        <v>0</v>
      </c>
      <c r="AV282" s="212"/>
      <c r="AW282" s="44" t="s">
        <v>91</v>
      </c>
      <c r="AX282" s="149">
        <v>0</v>
      </c>
      <c r="AY282" s="71">
        <v>0</v>
      </c>
      <c r="AZ282" s="71">
        <v>0</v>
      </c>
      <c r="BA282" s="152">
        <v>0</v>
      </c>
      <c r="BB282" s="32">
        <v>0</v>
      </c>
      <c r="BC282" s="149">
        <v>0</v>
      </c>
      <c r="BD282" s="149">
        <v>0</v>
      </c>
      <c r="BE282" s="212"/>
      <c r="BF282" s="44" t="s">
        <v>91</v>
      </c>
      <c r="BG282" s="71">
        <v>0</v>
      </c>
      <c r="BH282" s="71">
        <v>0</v>
      </c>
      <c r="BI282" s="71">
        <v>0</v>
      </c>
      <c r="BJ282" s="71">
        <v>0</v>
      </c>
      <c r="BK282" s="71">
        <v>0</v>
      </c>
      <c r="BL282" s="71">
        <v>0</v>
      </c>
      <c r="BM282" s="71">
        <v>0</v>
      </c>
      <c r="BN282" s="71">
        <v>0</v>
      </c>
      <c r="BO282" s="71">
        <v>0</v>
      </c>
      <c r="BP282" s="71">
        <v>0</v>
      </c>
      <c r="BQ282" s="71">
        <v>0</v>
      </c>
      <c r="BR282" s="71">
        <v>0</v>
      </c>
      <c r="BS282" s="71">
        <v>0</v>
      </c>
      <c r="BT282" s="71">
        <v>0</v>
      </c>
      <c r="BV282" s="80" t="s">
        <v>190</v>
      </c>
      <c r="BW282" s="80" t="s">
        <v>2557</v>
      </c>
      <c r="BX282" s="78">
        <v>0</v>
      </c>
    </row>
    <row r="283" spans="1:76">
      <c r="A283" s="212"/>
      <c r="B283" s="66" t="s">
        <v>73</v>
      </c>
      <c r="C283" s="68">
        <v>304</v>
      </c>
      <c r="D283" s="68">
        <v>147</v>
      </c>
      <c r="E283" s="68">
        <v>216</v>
      </c>
      <c r="F283" s="68">
        <v>109</v>
      </c>
      <c r="G283" s="68">
        <v>170</v>
      </c>
      <c r="H283" s="68">
        <v>97</v>
      </c>
      <c r="I283" s="68">
        <v>180</v>
      </c>
      <c r="J283" s="68">
        <v>85</v>
      </c>
      <c r="K283" s="68">
        <v>870</v>
      </c>
      <c r="L283" s="68">
        <v>438</v>
      </c>
      <c r="M283" s="212"/>
      <c r="N283" s="66" t="s">
        <v>73</v>
      </c>
      <c r="O283" s="68">
        <v>17</v>
      </c>
      <c r="P283" s="68">
        <v>8</v>
      </c>
      <c r="Q283" s="68">
        <v>3</v>
      </c>
      <c r="R283" s="68">
        <v>2</v>
      </c>
      <c r="S283" s="68">
        <v>7</v>
      </c>
      <c r="T283" s="68">
        <v>5</v>
      </c>
      <c r="U283" s="68">
        <v>18</v>
      </c>
      <c r="V283" s="68">
        <v>7</v>
      </c>
      <c r="W283" s="68">
        <v>45</v>
      </c>
      <c r="X283" s="68">
        <v>22</v>
      </c>
      <c r="Y283" s="212"/>
      <c r="Z283" s="66" t="s">
        <v>73</v>
      </c>
      <c r="AA283" s="68">
        <v>10</v>
      </c>
      <c r="AB283" s="68">
        <v>10</v>
      </c>
      <c r="AC283" s="68">
        <v>9</v>
      </c>
      <c r="AD283" s="68">
        <v>9</v>
      </c>
      <c r="AE283" s="68">
        <v>38</v>
      </c>
      <c r="AF283" s="68">
        <v>35</v>
      </c>
      <c r="AG283" s="68">
        <v>31</v>
      </c>
      <c r="AH283" s="68">
        <v>4</v>
      </c>
      <c r="AI283" s="68">
        <v>5</v>
      </c>
      <c r="AJ283" s="68">
        <v>10</v>
      </c>
      <c r="AK283" s="212"/>
      <c r="AL283" s="66" t="s">
        <v>73</v>
      </c>
      <c r="AM283" s="68">
        <v>0</v>
      </c>
      <c r="AN283" s="68">
        <v>137</v>
      </c>
      <c r="AO283" s="68">
        <v>71</v>
      </c>
      <c r="AP283" s="68">
        <v>80</v>
      </c>
      <c r="AQ283" s="68">
        <v>2</v>
      </c>
      <c r="AR283" s="68">
        <v>6</v>
      </c>
      <c r="AS283" s="68">
        <v>32</v>
      </c>
      <c r="AT283" s="68">
        <v>30</v>
      </c>
      <c r="AU283" s="68">
        <v>30</v>
      </c>
      <c r="AV283" s="212"/>
      <c r="AW283" s="66" t="s">
        <v>73</v>
      </c>
      <c r="AX283" s="68">
        <v>60</v>
      </c>
      <c r="AY283" s="68">
        <v>24</v>
      </c>
      <c r="AZ283" s="68">
        <v>1</v>
      </c>
      <c r="BA283" s="68">
        <v>10</v>
      </c>
      <c r="BB283" s="68">
        <v>5</v>
      </c>
      <c r="BC283" s="68">
        <v>70</v>
      </c>
      <c r="BD283" s="68">
        <v>29</v>
      </c>
      <c r="BE283" s="212"/>
      <c r="BF283" s="66" t="s">
        <v>73</v>
      </c>
      <c r="BG283" s="68">
        <v>48</v>
      </c>
      <c r="BH283" s="68">
        <v>135</v>
      </c>
      <c r="BI283" s="68">
        <v>28</v>
      </c>
      <c r="BJ283" s="68">
        <v>9</v>
      </c>
      <c r="BK283" s="68">
        <v>20</v>
      </c>
      <c r="BL283" s="68">
        <v>60</v>
      </c>
      <c r="BM283" s="68">
        <v>10</v>
      </c>
      <c r="BN283" s="68">
        <v>8</v>
      </c>
      <c r="BO283" s="68">
        <v>5</v>
      </c>
      <c r="BP283" s="68">
        <v>0</v>
      </c>
      <c r="BQ283" s="68">
        <v>0</v>
      </c>
      <c r="BR283" s="68">
        <v>0</v>
      </c>
      <c r="BS283" s="68">
        <v>0</v>
      </c>
      <c r="BT283" s="68">
        <v>0</v>
      </c>
      <c r="BV283" s="80" t="s">
        <v>190</v>
      </c>
      <c r="BW283" s="80" t="s">
        <v>2558</v>
      </c>
      <c r="BX283" s="78">
        <v>817</v>
      </c>
    </row>
    <row r="284" spans="1:76" ht="14.45" customHeight="1">
      <c r="A284" s="212" t="s">
        <v>191</v>
      </c>
      <c r="B284" s="44" t="s">
        <v>90</v>
      </c>
      <c r="C284" s="71">
        <v>2713</v>
      </c>
      <c r="D284" s="71">
        <v>1419</v>
      </c>
      <c r="E284" s="71">
        <v>2119</v>
      </c>
      <c r="F284" s="71">
        <v>1097</v>
      </c>
      <c r="G284" s="71">
        <v>1869</v>
      </c>
      <c r="H284" s="71">
        <v>1047</v>
      </c>
      <c r="I284" s="71">
        <v>1705</v>
      </c>
      <c r="J284" s="71">
        <v>972</v>
      </c>
      <c r="K284" s="149">
        <v>8406</v>
      </c>
      <c r="L284" s="149">
        <v>4535</v>
      </c>
      <c r="M284" s="212" t="s">
        <v>191</v>
      </c>
      <c r="N284" s="44" t="s">
        <v>90</v>
      </c>
      <c r="O284" s="71">
        <v>135</v>
      </c>
      <c r="P284" s="71">
        <v>70</v>
      </c>
      <c r="Q284" s="71">
        <v>93</v>
      </c>
      <c r="R284" s="71">
        <v>40</v>
      </c>
      <c r="S284" s="71">
        <v>68</v>
      </c>
      <c r="T284" s="71">
        <v>32</v>
      </c>
      <c r="U284" s="71">
        <v>216</v>
      </c>
      <c r="V284" s="71">
        <v>113</v>
      </c>
      <c r="W284" s="149">
        <v>512</v>
      </c>
      <c r="X284" s="149">
        <v>255</v>
      </c>
      <c r="Y284" s="212" t="s">
        <v>191</v>
      </c>
      <c r="Z284" s="44" t="s">
        <v>90</v>
      </c>
      <c r="AA284" s="31">
        <v>88</v>
      </c>
      <c r="AB284" s="31">
        <v>79</v>
      </c>
      <c r="AC284" s="31">
        <v>79</v>
      </c>
      <c r="AD284" s="31">
        <v>71</v>
      </c>
      <c r="AE284" s="149">
        <v>317</v>
      </c>
      <c r="AF284" s="125">
        <v>297</v>
      </c>
      <c r="AG284" s="71">
        <v>253</v>
      </c>
      <c r="AH284" s="71">
        <v>67</v>
      </c>
      <c r="AI284" s="71">
        <v>24</v>
      </c>
      <c r="AJ284" s="71">
        <v>77</v>
      </c>
      <c r="AK284" s="212" t="s">
        <v>191</v>
      </c>
      <c r="AL284" s="44" t="s">
        <v>90</v>
      </c>
      <c r="AM284" s="71">
        <v>64</v>
      </c>
      <c r="AN284" s="71">
        <v>1709</v>
      </c>
      <c r="AO284" s="71">
        <v>1092</v>
      </c>
      <c r="AP284" s="71">
        <v>644</v>
      </c>
      <c r="AQ284" s="71">
        <v>45</v>
      </c>
      <c r="AR284" s="71">
        <v>67</v>
      </c>
      <c r="AS284" s="71">
        <v>313</v>
      </c>
      <c r="AT284" s="71">
        <v>290</v>
      </c>
      <c r="AU284" s="71">
        <v>273</v>
      </c>
      <c r="AV284" s="212" t="s">
        <v>191</v>
      </c>
      <c r="AW284" s="44" t="s">
        <v>90</v>
      </c>
      <c r="AX284" s="149">
        <v>441</v>
      </c>
      <c r="AY284" s="71">
        <v>181</v>
      </c>
      <c r="AZ284" s="71">
        <v>19</v>
      </c>
      <c r="BA284" s="152">
        <v>39</v>
      </c>
      <c r="BB284" s="32">
        <v>22</v>
      </c>
      <c r="BC284" s="149">
        <v>480</v>
      </c>
      <c r="BD284" s="149">
        <v>203</v>
      </c>
      <c r="BE284" s="212" t="s">
        <v>191</v>
      </c>
      <c r="BF284" s="44" t="s">
        <v>90</v>
      </c>
      <c r="BG284" s="71">
        <v>495</v>
      </c>
      <c r="BH284" s="71">
        <v>900</v>
      </c>
      <c r="BI284" s="71">
        <v>394</v>
      </c>
      <c r="BJ284" s="71">
        <v>182</v>
      </c>
      <c r="BK284" s="71">
        <v>186</v>
      </c>
      <c r="BL284" s="71">
        <v>602</v>
      </c>
      <c r="BM284" s="71">
        <v>225</v>
      </c>
      <c r="BN284" s="71">
        <v>193</v>
      </c>
      <c r="BO284" s="71">
        <v>310</v>
      </c>
      <c r="BP284" s="71">
        <v>22</v>
      </c>
      <c r="BQ284" s="71">
        <v>16</v>
      </c>
      <c r="BR284" s="71">
        <v>60</v>
      </c>
      <c r="BS284" s="71">
        <v>31</v>
      </c>
      <c r="BT284" s="71">
        <v>69</v>
      </c>
      <c r="BV284" s="80" t="s">
        <v>191</v>
      </c>
      <c r="BW284" s="80" t="s">
        <v>2559</v>
      </c>
      <c r="BX284" s="78">
        <v>9559</v>
      </c>
    </row>
    <row r="285" spans="1:76">
      <c r="A285" s="212"/>
      <c r="B285" s="44" t="s">
        <v>91</v>
      </c>
      <c r="C285" s="71">
        <v>529</v>
      </c>
      <c r="D285" s="71">
        <v>290</v>
      </c>
      <c r="E285" s="71">
        <v>409</v>
      </c>
      <c r="F285" s="71">
        <v>206</v>
      </c>
      <c r="G285" s="71">
        <v>388</v>
      </c>
      <c r="H285" s="71">
        <v>205</v>
      </c>
      <c r="I285" s="71">
        <v>378</v>
      </c>
      <c r="J285" s="71">
        <v>192</v>
      </c>
      <c r="K285" s="149">
        <v>1704</v>
      </c>
      <c r="L285" s="149">
        <v>893</v>
      </c>
      <c r="M285" s="212"/>
      <c r="N285" s="44" t="s">
        <v>91</v>
      </c>
      <c r="O285" s="71">
        <v>11</v>
      </c>
      <c r="P285" s="71">
        <v>5</v>
      </c>
      <c r="Q285" s="71">
        <v>4</v>
      </c>
      <c r="R285" s="71">
        <v>4</v>
      </c>
      <c r="S285" s="71">
        <v>6</v>
      </c>
      <c r="T285" s="71">
        <v>0</v>
      </c>
      <c r="U285" s="71">
        <v>16</v>
      </c>
      <c r="V285" s="71">
        <v>12</v>
      </c>
      <c r="W285" s="149">
        <v>37</v>
      </c>
      <c r="X285" s="149">
        <v>21</v>
      </c>
      <c r="Y285" s="212"/>
      <c r="Z285" s="44" t="s">
        <v>91</v>
      </c>
      <c r="AA285" s="31">
        <v>19</v>
      </c>
      <c r="AB285" s="31">
        <v>16</v>
      </c>
      <c r="AC285" s="31">
        <v>16</v>
      </c>
      <c r="AD285" s="31">
        <v>16</v>
      </c>
      <c r="AE285" s="149">
        <v>67</v>
      </c>
      <c r="AF285" s="125">
        <v>68</v>
      </c>
      <c r="AG285" s="71">
        <v>67</v>
      </c>
      <c r="AH285" s="71">
        <v>64</v>
      </c>
      <c r="AI285" s="71">
        <v>1</v>
      </c>
      <c r="AJ285" s="71">
        <v>14</v>
      </c>
      <c r="AK285" s="212"/>
      <c r="AL285" s="44" t="s">
        <v>91</v>
      </c>
      <c r="AM285" s="71">
        <v>25</v>
      </c>
      <c r="AN285" s="71">
        <v>487</v>
      </c>
      <c r="AO285" s="71">
        <v>129</v>
      </c>
      <c r="AP285" s="71">
        <v>103</v>
      </c>
      <c r="AQ285" s="71">
        <v>51</v>
      </c>
      <c r="AR285" s="71">
        <v>7</v>
      </c>
      <c r="AS285" s="71">
        <v>71</v>
      </c>
      <c r="AT285" s="71">
        <v>75</v>
      </c>
      <c r="AU285" s="71">
        <v>70</v>
      </c>
      <c r="AV285" s="212"/>
      <c r="AW285" s="44" t="s">
        <v>91</v>
      </c>
      <c r="AX285" s="149">
        <v>132</v>
      </c>
      <c r="AY285" s="71">
        <v>73</v>
      </c>
      <c r="AZ285" s="71">
        <v>18</v>
      </c>
      <c r="BA285" s="152">
        <v>22</v>
      </c>
      <c r="BB285" s="32">
        <v>10</v>
      </c>
      <c r="BC285" s="149">
        <v>154</v>
      </c>
      <c r="BD285" s="149">
        <v>83</v>
      </c>
      <c r="BE285" s="212"/>
      <c r="BF285" s="44" t="s">
        <v>91</v>
      </c>
      <c r="BG285" s="71">
        <v>97</v>
      </c>
      <c r="BH285" s="71">
        <v>107</v>
      </c>
      <c r="BI285" s="71">
        <v>36</v>
      </c>
      <c r="BJ285" s="71">
        <v>12</v>
      </c>
      <c r="BK285" s="71">
        <v>12</v>
      </c>
      <c r="BL285" s="71">
        <v>107</v>
      </c>
      <c r="BM285" s="71">
        <v>36</v>
      </c>
      <c r="BN285" s="71">
        <v>36</v>
      </c>
      <c r="BO285" s="71">
        <v>4</v>
      </c>
      <c r="BP285" s="71">
        <v>4</v>
      </c>
      <c r="BQ285" s="71">
        <v>0</v>
      </c>
      <c r="BR285" s="71">
        <v>0</v>
      </c>
      <c r="BS285" s="71">
        <v>4</v>
      </c>
      <c r="BT285" s="71">
        <v>0</v>
      </c>
      <c r="BV285" s="80" t="s">
        <v>191</v>
      </c>
      <c r="BW285" s="80" t="s">
        <v>2560</v>
      </c>
      <c r="BX285" s="78">
        <v>2053</v>
      </c>
    </row>
    <row r="286" spans="1:76">
      <c r="A286" s="212"/>
      <c r="B286" s="66" t="s">
        <v>73</v>
      </c>
      <c r="C286" s="68">
        <v>3242</v>
      </c>
      <c r="D286" s="68">
        <v>1709</v>
      </c>
      <c r="E286" s="68">
        <v>2528</v>
      </c>
      <c r="F286" s="68">
        <v>1303</v>
      </c>
      <c r="G286" s="68">
        <v>2257</v>
      </c>
      <c r="H286" s="68">
        <v>1252</v>
      </c>
      <c r="I286" s="68">
        <v>2083</v>
      </c>
      <c r="J286" s="68">
        <v>1164</v>
      </c>
      <c r="K286" s="68">
        <v>10110</v>
      </c>
      <c r="L286" s="68">
        <v>5428</v>
      </c>
      <c r="M286" s="212"/>
      <c r="N286" s="66" t="s">
        <v>73</v>
      </c>
      <c r="O286" s="68">
        <v>146</v>
      </c>
      <c r="P286" s="68">
        <v>75</v>
      </c>
      <c r="Q286" s="68">
        <v>97</v>
      </c>
      <c r="R286" s="68">
        <v>44</v>
      </c>
      <c r="S286" s="68">
        <v>74</v>
      </c>
      <c r="T286" s="68">
        <v>32</v>
      </c>
      <c r="U286" s="68">
        <v>232</v>
      </c>
      <c r="V286" s="68">
        <v>125</v>
      </c>
      <c r="W286" s="68">
        <v>549</v>
      </c>
      <c r="X286" s="68">
        <v>276</v>
      </c>
      <c r="Y286" s="212"/>
      <c r="Z286" s="66" t="s">
        <v>73</v>
      </c>
      <c r="AA286" s="68">
        <v>107</v>
      </c>
      <c r="AB286" s="68">
        <v>95</v>
      </c>
      <c r="AC286" s="68">
        <v>95</v>
      </c>
      <c r="AD286" s="68">
        <v>87</v>
      </c>
      <c r="AE286" s="68">
        <v>384</v>
      </c>
      <c r="AF286" s="68">
        <v>365</v>
      </c>
      <c r="AG286" s="68">
        <v>320</v>
      </c>
      <c r="AH286" s="68">
        <v>131</v>
      </c>
      <c r="AI286" s="68">
        <v>25</v>
      </c>
      <c r="AJ286" s="68">
        <v>91</v>
      </c>
      <c r="AK286" s="212"/>
      <c r="AL286" s="66" t="s">
        <v>73</v>
      </c>
      <c r="AM286" s="68">
        <v>89</v>
      </c>
      <c r="AN286" s="68">
        <v>2196</v>
      </c>
      <c r="AO286" s="68">
        <v>1221</v>
      </c>
      <c r="AP286" s="68">
        <v>747</v>
      </c>
      <c r="AQ286" s="68">
        <v>96</v>
      </c>
      <c r="AR286" s="68">
        <v>74</v>
      </c>
      <c r="AS286" s="68">
        <v>384</v>
      </c>
      <c r="AT286" s="68">
        <v>365</v>
      </c>
      <c r="AU286" s="68">
        <v>343</v>
      </c>
      <c r="AV286" s="212"/>
      <c r="AW286" s="66" t="s">
        <v>73</v>
      </c>
      <c r="AX286" s="68">
        <v>573</v>
      </c>
      <c r="AY286" s="68">
        <v>254</v>
      </c>
      <c r="AZ286" s="68">
        <v>37</v>
      </c>
      <c r="BA286" s="68">
        <v>61</v>
      </c>
      <c r="BB286" s="68">
        <v>32</v>
      </c>
      <c r="BC286" s="68">
        <v>634</v>
      </c>
      <c r="BD286" s="68">
        <v>286</v>
      </c>
      <c r="BE286" s="212"/>
      <c r="BF286" s="66" t="s">
        <v>73</v>
      </c>
      <c r="BG286" s="68">
        <v>592</v>
      </c>
      <c r="BH286" s="68">
        <v>1007</v>
      </c>
      <c r="BI286" s="68">
        <v>430</v>
      </c>
      <c r="BJ286" s="68">
        <v>194</v>
      </c>
      <c r="BK286" s="68">
        <v>198</v>
      </c>
      <c r="BL286" s="68">
        <v>709</v>
      </c>
      <c r="BM286" s="68">
        <v>261</v>
      </c>
      <c r="BN286" s="68">
        <v>229</v>
      </c>
      <c r="BO286" s="68">
        <v>314</v>
      </c>
      <c r="BP286" s="68">
        <v>26</v>
      </c>
      <c r="BQ286" s="68">
        <v>16</v>
      </c>
      <c r="BR286" s="68">
        <v>60</v>
      </c>
      <c r="BS286" s="68">
        <v>35</v>
      </c>
      <c r="BT286" s="68">
        <v>69</v>
      </c>
      <c r="BV286" s="80" t="s">
        <v>191</v>
      </c>
      <c r="BW286" s="80" t="s">
        <v>2561</v>
      </c>
      <c r="BX286" s="78">
        <v>11612</v>
      </c>
    </row>
    <row r="287" spans="1:76">
      <c r="A287" s="45" t="s">
        <v>107</v>
      </c>
      <c r="B287" s="44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45" t="s">
        <v>107</v>
      </c>
      <c r="N287" s="44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45" t="s">
        <v>107</v>
      </c>
      <c r="Z287" s="44"/>
      <c r="AA287" s="151"/>
      <c r="AB287" s="151"/>
      <c r="AC287" s="151"/>
      <c r="AD287" s="151"/>
      <c r="AE287" s="151"/>
      <c r="AF287" s="151"/>
      <c r="AG287" s="151"/>
      <c r="AH287" s="151"/>
      <c r="AI287" s="151"/>
      <c r="AJ287" s="149"/>
      <c r="AK287" s="45" t="s">
        <v>107</v>
      </c>
      <c r="AL287" s="44"/>
      <c r="AM287" s="151"/>
      <c r="AN287" s="151"/>
      <c r="AO287" s="151"/>
      <c r="AP287" s="151"/>
      <c r="AQ287" s="151"/>
      <c r="AR287" s="151"/>
      <c r="AS287" s="151"/>
      <c r="AT287" s="151"/>
      <c r="AU287" s="151"/>
      <c r="AV287" s="45" t="s">
        <v>107</v>
      </c>
      <c r="AW287" s="44"/>
      <c r="AX287" s="149"/>
      <c r="AY287" s="151"/>
      <c r="AZ287" s="151"/>
      <c r="BA287" s="151"/>
      <c r="BB287" s="151"/>
      <c r="BC287" s="149"/>
      <c r="BD287" s="149"/>
      <c r="BE287" s="45" t="s">
        <v>107</v>
      </c>
      <c r="BF287" s="44"/>
      <c r="BG287" s="151"/>
      <c r="BH287" s="151"/>
      <c r="BI287" s="151"/>
      <c r="BJ287" s="151"/>
      <c r="BK287" s="151"/>
      <c r="BL287" s="151"/>
      <c r="BM287" s="151"/>
      <c r="BN287" s="151"/>
      <c r="BO287" s="151"/>
      <c r="BP287" s="151"/>
      <c r="BQ287" s="151"/>
      <c r="BR287" s="151"/>
      <c r="BS287" s="151"/>
      <c r="BT287" s="151"/>
      <c r="BV287" s="80" t="str">
        <f>IF(A287="",BV286,A287)</f>
        <v>DIANA</v>
      </c>
      <c r="BW287" s="80" t="str">
        <f>BV287&amp;B287</f>
        <v>DIANA</v>
      </c>
      <c r="BX287" s="78">
        <f>(AM287+2*AN287+3*AO287+4*AP287+5*AQ287)</f>
        <v>0</v>
      </c>
    </row>
    <row r="288" spans="1:76" ht="14.45" customHeight="1">
      <c r="A288" s="212" t="s">
        <v>192</v>
      </c>
      <c r="B288" s="44" t="s">
        <v>90</v>
      </c>
      <c r="C288" s="71">
        <v>539</v>
      </c>
      <c r="D288" s="71">
        <v>290</v>
      </c>
      <c r="E288" s="71">
        <v>405</v>
      </c>
      <c r="F288" s="71">
        <v>209</v>
      </c>
      <c r="G288" s="71">
        <v>257</v>
      </c>
      <c r="H288" s="71">
        <v>132</v>
      </c>
      <c r="I288" s="71">
        <v>321</v>
      </c>
      <c r="J288" s="71">
        <v>193</v>
      </c>
      <c r="K288" s="149">
        <v>1522</v>
      </c>
      <c r="L288" s="149">
        <v>824</v>
      </c>
      <c r="M288" s="212" t="s">
        <v>192</v>
      </c>
      <c r="N288" s="44" t="s">
        <v>90</v>
      </c>
      <c r="O288" s="71">
        <v>11</v>
      </c>
      <c r="P288" s="71">
        <v>6</v>
      </c>
      <c r="Q288" s="71">
        <v>12</v>
      </c>
      <c r="R288" s="71">
        <v>5</v>
      </c>
      <c r="S288" s="71">
        <v>5</v>
      </c>
      <c r="T288" s="71">
        <v>2</v>
      </c>
      <c r="U288" s="71">
        <v>5</v>
      </c>
      <c r="V288" s="71">
        <v>1</v>
      </c>
      <c r="W288" s="149">
        <v>33</v>
      </c>
      <c r="X288" s="149">
        <v>14</v>
      </c>
      <c r="Y288" s="212" t="s">
        <v>192</v>
      </c>
      <c r="Z288" s="44" t="s">
        <v>90</v>
      </c>
      <c r="AA288" s="31">
        <v>15</v>
      </c>
      <c r="AB288" s="31">
        <v>15</v>
      </c>
      <c r="AC288" s="31">
        <v>14</v>
      </c>
      <c r="AD288" s="31">
        <v>16</v>
      </c>
      <c r="AE288" s="149">
        <v>60</v>
      </c>
      <c r="AF288" s="125">
        <v>58</v>
      </c>
      <c r="AG288" s="71">
        <v>28</v>
      </c>
      <c r="AH288" s="71">
        <v>6</v>
      </c>
      <c r="AI288" s="71">
        <v>0</v>
      </c>
      <c r="AJ288" s="71">
        <v>15</v>
      </c>
      <c r="AK288" s="212" t="s">
        <v>192</v>
      </c>
      <c r="AL288" s="44" t="s">
        <v>90</v>
      </c>
      <c r="AM288" s="71">
        <v>13</v>
      </c>
      <c r="AN288" s="71">
        <v>389</v>
      </c>
      <c r="AO288" s="71">
        <v>189</v>
      </c>
      <c r="AP288" s="71">
        <v>15</v>
      </c>
      <c r="AQ288" s="71">
        <v>73</v>
      </c>
      <c r="AR288" s="71">
        <v>3</v>
      </c>
      <c r="AS288" s="71">
        <v>77</v>
      </c>
      <c r="AT288" s="71">
        <v>37</v>
      </c>
      <c r="AU288" s="71">
        <v>32</v>
      </c>
      <c r="AV288" s="212" t="s">
        <v>192</v>
      </c>
      <c r="AW288" s="44" t="s">
        <v>90</v>
      </c>
      <c r="AX288" s="149">
        <v>67</v>
      </c>
      <c r="AY288" s="71">
        <v>12</v>
      </c>
      <c r="AZ288" s="71">
        <v>2</v>
      </c>
      <c r="BA288" s="152">
        <v>2</v>
      </c>
      <c r="BB288" s="32">
        <v>2</v>
      </c>
      <c r="BC288" s="149">
        <v>69</v>
      </c>
      <c r="BD288" s="149">
        <v>14</v>
      </c>
      <c r="BE288" s="212" t="s">
        <v>192</v>
      </c>
      <c r="BF288" s="44" t="s">
        <v>90</v>
      </c>
      <c r="BG288" s="71">
        <v>183</v>
      </c>
      <c r="BH288" s="71">
        <v>239</v>
      </c>
      <c r="BI288" s="71">
        <v>73</v>
      </c>
      <c r="BJ288" s="71">
        <v>218</v>
      </c>
      <c r="BK288" s="71">
        <v>228</v>
      </c>
      <c r="BL288" s="71">
        <v>228</v>
      </c>
      <c r="BM288" s="71">
        <v>4</v>
      </c>
      <c r="BN288" s="71">
        <v>4</v>
      </c>
      <c r="BO288" s="71">
        <v>162</v>
      </c>
      <c r="BP288" s="71">
        <v>4</v>
      </c>
      <c r="BQ288" s="71">
        <v>4</v>
      </c>
      <c r="BR288" s="71">
        <v>4</v>
      </c>
      <c r="BS288" s="71">
        <v>4</v>
      </c>
      <c r="BT288" s="71">
        <v>20</v>
      </c>
      <c r="BV288" s="80" t="s">
        <v>192</v>
      </c>
      <c r="BW288" s="80" t="s">
        <v>2565</v>
      </c>
      <c r="BX288" s="78">
        <v>1783</v>
      </c>
    </row>
    <row r="289" spans="1:76">
      <c r="A289" s="212"/>
      <c r="B289" s="44" t="s">
        <v>91</v>
      </c>
      <c r="C289" s="71">
        <v>1118</v>
      </c>
      <c r="D289" s="71">
        <v>597</v>
      </c>
      <c r="E289" s="71">
        <v>866</v>
      </c>
      <c r="F289" s="71">
        <v>482</v>
      </c>
      <c r="G289" s="71">
        <v>765</v>
      </c>
      <c r="H289" s="71">
        <v>442</v>
      </c>
      <c r="I289" s="71">
        <v>836</v>
      </c>
      <c r="J289" s="71">
        <v>480</v>
      </c>
      <c r="K289" s="149">
        <v>3585</v>
      </c>
      <c r="L289" s="149">
        <v>2001</v>
      </c>
      <c r="M289" s="212"/>
      <c r="N289" s="44" t="s">
        <v>91</v>
      </c>
      <c r="O289" s="71">
        <v>82</v>
      </c>
      <c r="P289" s="71">
        <v>34</v>
      </c>
      <c r="Q289" s="71">
        <v>31</v>
      </c>
      <c r="R289" s="71">
        <v>14</v>
      </c>
      <c r="S289" s="71">
        <v>18</v>
      </c>
      <c r="T289" s="71">
        <v>10</v>
      </c>
      <c r="U289" s="71">
        <v>39</v>
      </c>
      <c r="V289" s="71">
        <v>17</v>
      </c>
      <c r="W289" s="149">
        <v>170</v>
      </c>
      <c r="X289" s="149">
        <v>75</v>
      </c>
      <c r="Y289" s="212"/>
      <c r="Z289" s="44" t="s">
        <v>91</v>
      </c>
      <c r="AA289" s="31">
        <v>30</v>
      </c>
      <c r="AB289" s="31">
        <v>27</v>
      </c>
      <c r="AC289" s="31">
        <v>27</v>
      </c>
      <c r="AD289" s="31">
        <v>27</v>
      </c>
      <c r="AE289" s="149">
        <v>111</v>
      </c>
      <c r="AF289" s="125">
        <v>106</v>
      </c>
      <c r="AG289" s="71">
        <v>102</v>
      </c>
      <c r="AH289" s="71">
        <v>71</v>
      </c>
      <c r="AI289" s="71">
        <v>1</v>
      </c>
      <c r="AJ289" s="71">
        <v>26</v>
      </c>
      <c r="AK289" s="212"/>
      <c r="AL289" s="44" t="s">
        <v>91</v>
      </c>
      <c r="AM289" s="71">
        <v>0</v>
      </c>
      <c r="AN289" s="71">
        <v>989</v>
      </c>
      <c r="AO289" s="71">
        <v>566</v>
      </c>
      <c r="AP289" s="71">
        <v>70</v>
      </c>
      <c r="AQ289" s="71">
        <v>28</v>
      </c>
      <c r="AR289" s="71">
        <v>14</v>
      </c>
      <c r="AS289" s="71">
        <v>112</v>
      </c>
      <c r="AT289" s="71">
        <v>88</v>
      </c>
      <c r="AU289" s="71">
        <v>83</v>
      </c>
      <c r="AV289" s="212"/>
      <c r="AW289" s="44" t="s">
        <v>91</v>
      </c>
      <c r="AX289" s="149">
        <v>178</v>
      </c>
      <c r="AY289" s="71">
        <v>54</v>
      </c>
      <c r="AZ289" s="71">
        <v>19</v>
      </c>
      <c r="BA289" s="152">
        <v>42</v>
      </c>
      <c r="BB289" s="32">
        <v>21</v>
      </c>
      <c r="BC289" s="149">
        <v>220</v>
      </c>
      <c r="BD289" s="149">
        <v>75</v>
      </c>
      <c r="BE289" s="212"/>
      <c r="BF289" s="44" t="s">
        <v>91</v>
      </c>
      <c r="BG289" s="71">
        <v>27</v>
      </c>
      <c r="BH289" s="71">
        <v>11</v>
      </c>
      <c r="BI289" s="71">
        <v>4</v>
      </c>
      <c r="BJ289" s="71">
        <v>5</v>
      </c>
      <c r="BK289" s="71">
        <v>5</v>
      </c>
      <c r="BL289" s="71">
        <v>5</v>
      </c>
      <c r="BM289" s="71">
        <v>4</v>
      </c>
      <c r="BN289" s="71">
        <v>4</v>
      </c>
      <c r="BO289" s="71">
        <v>4</v>
      </c>
      <c r="BP289" s="71">
        <v>0</v>
      </c>
      <c r="BQ289" s="71">
        <v>0</v>
      </c>
      <c r="BR289" s="71">
        <v>4</v>
      </c>
      <c r="BS289" s="71">
        <v>0</v>
      </c>
      <c r="BT289" s="71">
        <v>0</v>
      </c>
      <c r="BV289" s="80" t="s">
        <v>192</v>
      </c>
      <c r="BW289" s="80" t="s">
        <v>2566</v>
      </c>
      <c r="BX289" s="78">
        <v>4096</v>
      </c>
    </row>
    <row r="290" spans="1:76">
      <c r="A290" s="212"/>
      <c r="B290" s="66" t="s">
        <v>73</v>
      </c>
      <c r="C290" s="68">
        <v>1657</v>
      </c>
      <c r="D290" s="68">
        <v>887</v>
      </c>
      <c r="E290" s="68">
        <v>1271</v>
      </c>
      <c r="F290" s="68">
        <v>691</v>
      </c>
      <c r="G290" s="68">
        <v>1022</v>
      </c>
      <c r="H290" s="68">
        <v>574</v>
      </c>
      <c r="I290" s="68">
        <v>1157</v>
      </c>
      <c r="J290" s="68">
        <v>673</v>
      </c>
      <c r="K290" s="68">
        <v>5107</v>
      </c>
      <c r="L290" s="68">
        <v>2825</v>
      </c>
      <c r="M290" s="212"/>
      <c r="N290" s="66" t="s">
        <v>73</v>
      </c>
      <c r="O290" s="68">
        <v>93</v>
      </c>
      <c r="P290" s="68">
        <v>40</v>
      </c>
      <c r="Q290" s="68">
        <v>43</v>
      </c>
      <c r="R290" s="68">
        <v>19</v>
      </c>
      <c r="S290" s="68">
        <v>23</v>
      </c>
      <c r="T290" s="68">
        <v>12</v>
      </c>
      <c r="U290" s="68">
        <v>44</v>
      </c>
      <c r="V290" s="68">
        <v>18</v>
      </c>
      <c r="W290" s="68">
        <v>203</v>
      </c>
      <c r="X290" s="68">
        <v>89</v>
      </c>
      <c r="Y290" s="212"/>
      <c r="Z290" s="66" t="s">
        <v>73</v>
      </c>
      <c r="AA290" s="68">
        <v>45</v>
      </c>
      <c r="AB290" s="68">
        <v>42</v>
      </c>
      <c r="AC290" s="68">
        <v>41</v>
      </c>
      <c r="AD290" s="68">
        <v>43</v>
      </c>
      <c r="AE290" s="68">
        <v>171</v>
      </c>
      <c r="AF290" s="68">
        <v>164</v>
      </c>
      <c r="AG290" s="68">
        <v>130</v>
      </c>
      <c r="AH290" s="68">
        <v>77</v>
      </c>
      <c r="AI290" s="68">
        <v>1</v>
      </c>
      <c r="AJ290" s="68">
        <v>41</v>
      </c>
      <c r="AK290" s="212"/>
      <c r="AL290" s="66" t="s">
        <v>73</v>
      </c>
      <c r="AM290" s="68">
        <v>13</v>
      </c>
      <c r="AN290" s="68">
        <v>1378</v>
      </c>
      <c r="AO290" s="68">
        <v>755</v>
      </c>
      <c r="AP290" s="68">
        <v>85</v>
      </c>
      <c r="AQ290" s="68">
        <v>101</v>
      </c>
      <c r="AR290" s="68">
        <v>17</v>
      </c>
      <c r="AS290" s="68">
        <v>189</v>
      </c>
      <c r="AT290" s="68">
        <v>125</v>
      </c>
      <c r="AU290" s="68">
        <v>115</v>
      </c>
      <c r="AV290" s="212"/>
      <c r="AW290" s="66" t="s">
        <v>73</v>
      </c>
      <c r="AX290" s="68">
        <v>245</v>
      </c>
      <c r="AY290" s="68">
        <v>66</v>
      </c>
      <c r="AZ290" s="68">
        <v>21</v>
      </c>
      <c r="BA290" s="68">
        <v>44</v>
      </c>
      <c r="BB290" s="68">
        <v>23</v>
      </c>
      <c r="BC290" s="68">
        <v>289</v>
      </c>
      <c r="BD290" s="68">
        <v>89</v>
      </c>
      <c r="BE290" s="212"/>
      <c r="BF290" s="66" t="s">
        <v>73</v>
      </c>
      <c r="BG290" s="68">
        <v>210</v>
      </c>
      <c r="BH290" s="68">
        <v>250</v>
      </c>
      <c r="BI290" s="68">
        <v>77</v>
      </c>
      <c r="BJ290" s="68">
        <v>223</v>
      </c>
      <c r="BK290" s="68">
        <v>233</v>
      </c>
      <c r="BL290" s="68">
        <v>233</v>
      </c>
      <c r="BM290" s="68">
        <v>8</v>
      </c>
      <c r="BN290" s="68">
        <v>8</v>
      </c>
      <c r="BO290" s="68">
        <v>166</v>
      </c>
      <c r="BP290" s="68">
        <v>4</v>
      </c>
      <c r="BQ290" s="68">
        <v>4</v>
      </c>
      <c r="BR290" s="68">
        <v>8</v>
      </c>
      <c r="BS290" s="68">
        <v>4</v>
      </c>
      <c r="BT290" s="68">
        <v>20</v>
      </c>
      <c r="BV290" s="80" t="s">
        <v>192</v>
      </c>
      <c r="BW290" s="80" t="s">
        <v>2567</v>
      </c>
      <c r="BX290" s="78">
        <v>5879</v>
      </c>
    </row>
    <row r="291" spans="1:76" ht="14.45" customHeight="1">
      <c r="A291" s="212" t="s">
        <v>193</v>
      </c>
      <c r="B291" s="44" t="s">
        <v>90</v>
      </c>
      <c r="C291" s="71">
        <v>501</v>
      </c>
      <c r="D291" s="71">
        <v>276</v>
      </c>
      <c r="E291" s="71">
        <v>406</v>
      </c>
      <c r="F291" s="71">
        <v>253</v>
      </c>
      <c r="G291" s="71">
        <v>335</v>
      </c>
      <c r="H291" s="71">
        <v>171</v>
      </c>
      <c r="I291" s="71">
        <v>310</v>
      </c>
      <c r="J291" s="71">
        <v>166</v>
      </c>
      <c r="K291" s="149">
        <v>1552</v>
      </c>
      <c r="L291" s="149">
        <v>866</v>
      </c>
      <c r="M291" s="212" t="s">
        <v>193</v>
      </c>
      <c r="N291" s="44" t="s">
        <v>90</v>
      </c>
      <c r="O291" s="71">
        <v>12</v>
      </c>
      <c r="P291" s="71">
        <v>6</v>
      </c>
      <c r="Q291" s="71">
        <v>15</v>
      </c>
      <c r="R291" s="71">
        <v>11</v>
      </c>
      <c r="S291" s="71">
        <v>12</v>
      </c>
      <c r="T291" s="71">
        <v>6</v>
      </c>
      <c r="U291" s="71">
        <v>12</v>
      </c>
      <c r="V291" s="71">
        <v>6</v>
      </c>
      <c r="W291" s="149">
        <v>51</v>
      </c>
      <c r="X291" s="149">
        <v>29</v>
      </c>
      <c r="Y291" s="212" t="s">
        <v>193</v>
      </c>
      <c r="Z291" s="44" t="s">
        <v>90</v>
      </c>
      <c r="AA291" s="31">
        <v>19</v>
      </c>
      <c r="AB291" s="31">
        <v>18</v>
      </c>
      <c r="AC291" s="31">
        <v>18</v>
      </c>
      <c r="AD291" s="31">
        <v>17</v>
      </c>
      <c r="AE291" s="149">
        <v>72</v>
      </c>
      <c r="AF291" s="125">
        <v>65</v>
      </c>
      <c r="AG291" s="71">
        <v>49</v>
      </c>
      <c r="AH291" s="71">
        <v>17</v>
      </c>
      <c r="AI291" s="71">
        <v>0</v>
      </c>
      <c r="AJ291" s="71">
        <v>18</v>
      </c>
      <c r="AK291" s="212" t="s">
        <v>193</v>
      </c>
      <c r="AL291" s="44" t="s">
        <v>90</v>
      </c>
      <c r="AM291" s="71">
        <v>1</v>
      </c>
      <c r="AN291" s="71">
        <v>309</v>
      </c>
      <c r="AO291" s="71">
        <v>214</v>
      </c>
      <c r="AP291" s="71">
        <v>107</v>
      </c>
      <c r="AQ291" s="71">
        <v>4</v>
      </c>
      <c r="AR291" s="71">
        <v>2</v>
      </c>
      <c r="AS291" s="71">
        <v>71</v>
      </c>
      <c r="AT291" s="71">
        <v>31</v>
      </c>
      <c r="AU291" s="71">
        <v>31</v>
      </c>
      <c r="AV291" s="212" t="s">
        <v>193</v>
      </c>
      <c r="AW291" s="44" t="s">
        <v>90</v>
      </c>
      <c r="AX291" s="149">
        <v>119</v>
      </c>
      <c r="AY291" s="71">
        <v>31</v>
      </c>
      <c r="AZ291" s="71">
        <v>7</v>
      </c>
      <c r="BA291" s="152">
        <v>9</v>
      </c>
      <c r="BB291" s="32">
        <v>3</v>
      </c>
      <c r="BC291" s="149">
        <v>128</v>
      </c>
      <c r="BD291" s="149">
        <v>34</v>
      </c>
      <c r="BE291" s="212" t="s">
        <v>193</v>
      </c>
      <c r="BF291" s="44" t="s">
        <v>90</v>
      </c>
      <c r="BG291" s="71">
        <v>24</v>
      </c>
      <c r="BH291" s="71">
        <v>10</v>
      </c>
      <c r="BI291" s="71">
        <v>10</v>
      </c>
      <c r="BJ291" s="71">
        <v>8</v>
      </c>
      <c r="BK291" s="71">
        <v>8</v>
      </c>
      <c r="BL291" s="71">
        <v>10</v>
      </c>
      <c r="BM291" s="71">
        <v>8</v>
      </c>
      <c r="BN291" s="71">
        <v>8</v>
      </c>
      <c r="BO291" s="71">
        <v>11</v>
      </c>
      <c r="BP291" s="71">
        <v>3</v>
      </c>
      <c r="BQ291" s="71">
        <v>0</v>
      </c>
      <c r="BR291" s="71">
        <v>1</v>
      </c>
      <c r="BS291" s="71">
        <v>3</v>
      </c>
      <c r="BT291" s="71">
        <v>1</v>
      </c>
      <c r="BV291" s="80" t="s">
        <v>193</v>
      </c>
      <c r="BW291" s="80" t="s">
        <v>2568</v>
      </c>
      <c r="BX291" s="78">
        <v>1709</v>
      </c>
    </row>
    <row r="292" spans="1:76">
      <c r="A292" s="212"/>
      <c r="B292" s="44" t="s">
        <v>91</v>
      </c>
      <c r="C292" s="71">
        <v>900</v>
      </c>
      <c r="D292" s="71">
        <v>519</v>
      </c>
      <c r="E292" s="71">
        <v>790</v>
      </c>
      <c r="F292" s="71">
        <v>456</v>
      </c>
      <c r="G292" s="71">
        <v>673</v>
      </c>
      <c r="H292" s="71">
        <v>375</v>
      </c>
      <c r="I292" s="71">
        <v>778</v>
      </c>
      <c r="J292" s="71">
        <v>415</v>
      </c>
      <c r="K292" s="149">
        <v>3141</v>
      </c>
      <c r="L292" s="149">
        <v>1765</v>
      </c>
      <c r="M292" s="212"/>
      <c r="N292" s="44" t="s">
        <v>91</v>
      </c>
      <c r="O292" s="71">
        <v>43</v>
      </c>
      <c r="P292" s="71">
        <v>17</v>
      </c>
      <c r="Q292" s="71">
        <v>20</v>
      </c>
      <c r="R292" s="71">
        <v>9</v>
      </c>
      <c r="S292" s="71">
        <v>14</v>
      </c>
      <c r="T292" s="71">
        <v>8</v>
      </c>
      <c r="U292" s="71">
        <v>44</v>
      </c>
      <c r="V292" s="71">
        <v>17</v>
      </c>
      <c r="W292" s="149">
        <v>121</v>
      </c>
      <c r="X292" s="149">
        <v>51</v>
      </c>
      <c r="Y292" s="212"/>
      <c r="Z292" s="44" t="s">
        <v>91</v>
      </c>
      <c r="AA292" s="31">
        <v>25</v>
      </c>
      <c r="AB292" s="31">
        <v>23</v>
      </c>
      <c r="AC292" s="31">
        <v>22</v>
      </c>
      <c r="AD292" s="31">
        <v>22</v>
      </c>
      <c r="AE292" s="149">
        <v>92</v>
      </c>
      <c r="AF292" s="125">
        <v>92</v>
      </c>
      <c r="AG292" s="71">
        <v>92</v>
      </c>
      <c r="AH292" s="71">
        <v>79</v>
      </c>
      <c r="AI292" s="71">
        <v>0</v>
      </c>
      <c r="AJ292" s="71">
        <v>22</v>
      </c>
      <c r="AK292" s="212"/>
      <c r="AL292" s="44" t="s">
        <v>91</v>
      </c>
      <c r="AM292" s="71">
        <v>78</v>
      </c>
      <c r="AN292" s="71">
        <v>613</v>
      </c>
      <c r="AO292" s="71">
        <v>427</v>
      </c>
      <c r="AP292" s="71">
        <v>195</v>
      </c>
      <c r="AQ292" s="71">
        <v>86</v>
      </c>
      <c r="AR292" s="71">
        <v>2</v>
      </c>
      <c r="AS292" s="71">
        <v>94</v>
      </c>
      <c r="AT292" s="71">
        <v>90</v>
      </c>
      <c r="AU292" s="71">
        <v>88</v>
      </c>
      <c r="AV292" s="212"/>
      <c r="AW292" s="44" t="s">
        <v>91</v>
      </c>
      <c r="AX292" s="149">
        <v>196</v>
      </c>
      <c r="AY292" s="71">
        <v>44</v>
      </c>
      <c r="AZ292" s="71">
        <v>19</v>
      </c>
      <c r="BA292" s="152">
        <v>38</v>
      </c>
      <c r="BB292" s="32">
        <v>22</v>
      </c>
      <c r="BC292" s="149">
        <v>234</v>
      </c>
      <c r="BD292" s="149">
        <v>66</v>
      </c>
      <c r="BE292" s="212"/>
      <c r="BF292" s="44" t="s">
        <v>91</v>
      </c>
      <c r="BG292" s="71">
        <v>90</v>
      </c>
      <c r="BH292" s="71">
        <v>97</v>
      </c>
      <c r="BI292" s="71">
        <v>99</v>
      </c>
      <c r="BJ292" s="71">
        <v>94</v>
      </c>
      <c r="BK292" s="71">
        <v>94</v>
      </c>
      <c r="BL292" s="71">
        <v>95</v>
      </c>
      <c r="BM292" s="71">
        <v>91</v>
      </c>
      <c r="BN292" s="71">
        <v>91</v>
      </c>
      <c r="BO292" s="71">
        <v>92</v>
      </c>
      <c r="BP292" s="71">
        <v>2</v>
      </c>
      <c r="BQ292" s="71">
        <v>1</v>
      </c>
      <c r="BR292" s="71">
        <v>0</v>
      </c>
      <c r="BS292" s="71">
        <v>8</v>
      </c>
      <c r="BT292" s="71">
        <v>57</v>
      </c>
      <c r="BV292" s="80" t="s">
        <v>193</v>
      </c>
      <c r="BW292" s="80" t="s">
        <v>2569</v>
      </c>
      <c r="BX292" s="78">
        <v>3795</v>
      </c>
    </row>
    <row r="293" spans="1:76">
      <c r="A293" s="212"/>
      <c r="B293" s="66" t="s">
        <v>73</v>
      </c>
      <c r="C293" s="68">
        <v>1401</v>
      </c>
      <c r="D293" s="68">
        <v>795</v>
      </c>
      <c r="E293" s="68">
        <v>1196</v>
      </c>
      <c r="F293" s="68">
        <v>709</v>
      </c>
      <c r="G293" s="68">
        <v>1008</v>
      </c>
      <c r="H293" s="68">
        <v>546</v>
      </c>
      <c r="I293" s="68">
        <v>1088</v>
      </c>
      <c r="J293" s="68">
        <v>581</v>
      </c>
      <c r="K293" s="68">
        <v>4693</v>
      </c>
      <c r="L293" s="68">
        <v>2631</v>
      </c>
      <c r="M293" s="212"/>
      <c r="N293" s="66" t="s">
        <v>73</v>
      </c>
      <c r="O293" s="68">
        <v>55</v>
      </c>
      <c r="P293" s="68">
        <v>23</v>
      </c>
      <c r="Q293" s="68">
        <v>35</v>
      </c>
      <c r="R293" s="68">
        <v>20</v>
      </c>
      <c r="S293" s="68">
        <v>26</v>
      </c>
      <c r="T293" s="68">
        <v>14</v>
      </c>
      <c r="U293" s="68">
        <v>56</v>
      </c>
      <c r="V293" s="68">
        <v>23</v>
      </c>
      <c r="W293" s="68">
        <v>172</v>
      </c>
      <c r="X293" s="68">
        <v>80</v>
      </c>
      <c r="Y293" s="212"/>
      <c r="Z293" s="66" t="s">
        <v>73</v>
      </c>
      <c r="AA293" s="68">
        <v>44</v>
      </c>
      <c r="AB293" s="68">
        <v>41</v>
      </c>
      <c r="AC293" s="68">
        <v>40</v>
      </c>
      <c r="AD293" s="68">
        <v>39</v>
      </c>
      <c r="AE293" s="68">
        <v>164</v>
      </c>
      <c r="AF293" s="68">
        <v>157</v>
      </c>
      <c r="AG293" s="68">
        <v>141</v>
      </c>
      <c r="AH293" s="68">
        <v>96</v>
      </c>
      <c r="AI293" s="68">
        <v>0</v>
      </c>
      <c r="AJ293" s="68">
        <v>40</v>
      </c>
      <c r="AK293" s="212"/>
      <c r="AL293" s="66" t="s">
        <v>73</v>
      </c>
      <c r="AM293" s="68">
        <v>79</v>
      </c>
      <c r="AN293" s="68">
        <v>922</v>
      </c>
      <c r="AO293" s="68">
        <v>641</v>
      </c>
      <c r="AP293" s="68">
        <v>302</v>
      </c>
      <c r="AQ293" s="68">
        <v>90</v>
      </c>
      <c r="AR293" s="68">
        <v>4</v>
      </c>
      <c r="AS293" s="68">
        <v>165</v>
      </c>
      <c r="AT293" s="68">
        <v>121</v>
      </c>
      <c r="AU293" s="68">
        <v>119</v>
      </c>
      <c r="AV293" s="212"/>
      <c r="AW293" s="66" t="s">
        <v>73</v>
      </c>
      <c r="AX293" s="68">
        <v>315</v>
      </c>
      <c r="AY293" s="68">
        <v>75</v>
      </c>
      <c r="AZ293" s="68">
        <v>26</v>
      </c>
      <c r="BA293" s="68">
        <v>47</v>
      </c>
      <c r="BB293" s="68">
        <v>25</v>
      </c>
      <c r="BC293" s="68">
        <v>362</v>
      </c>
      <c r="BD293" s="68">
        <v>100</v>
      </c>
      <c r="BE293" s="212"/>
      <c r="BF293" s="66" t="s">
        <v>73</v>
      </c>
      <c r="BG293" s="68">
        <v>114</v>
      </c>
      <c r="BH293" s="68">
        <v>107</v>
      </c>
      <c r="BI293" s="68">
        <v>109</v>
      </c>
      <c r="BJ293" s="68">
        <v>102</v>
      </c>
      <c r="BK293" s="68">
        <v>102</v>
      </c>
      <c r="BL293" s="68">
        <v>105</v>
      </c>
      <c r="BM293" s="68">
        <v>99</v>
      </c>
      <c r="BN293" s="68">
        <v>99</v>
      </c>
      <c r="BO293" s="68">
        <v>103</v>
      </c>
      <c r="BP293" s="68">
        <v>5</v>
      </c>
      <c r="BQ293" s="68">
        <v>1</v>
      </c>
      <c r="BR293" s="68">
        <v>1</v>
      </c>
      <c r="BS293" s="68">
        <v>11</v>
      </c>
      <c r="BT293" s="68">
        <v>58</v>
      </c>
      <c r="BV293" s="80" t="s">
        <v>193</v>
      </c>
      <c r="BW293" s="80" t="s">
        <v>2570</v>
      </c>
      <c r="BX293" s="78">
        <v>5504</v>
      </c>
    </row>
    <row r="294" spans="1:76" ht="14.45" customHeight="1">
      <c r="A294" s="212" t="s">
        <v>194</v>
      </c>
      <c r="B294" s="44" t="s">
        <v>90</v>
      </c>
      <c r="C294" s="71">
        <v>0</v>
      </c>
      <c r="D294" s="71">
        <v>0</v>
      </c>
      <c r="E294" s="71">
        <v>0</v>
      </c>
      <c r="F294" s="71">
        <v>0</v>
      </c>
      <c r="G294" s="71">
        <v>0</v>
      </c>
      <c r="H294" s="71">
        <v>0</v>
      </c>
      <c r="I294" s="71">
        <v>0</v>
      </c>
      <c r="J294" s="71">
        <v>0</v>
      </c>
      <c r="K294" s="149">
        <v>0</v>
      </c>
      <c r="L294" s="149">
        <v>0</v>
      </c>
      <c r="M294" s="212" t="s">
        <v>194</v>
      </c>
      <c r="N294" s="44" t="s">
        <v>90</v>
      </c>
      <c r="O294" s="71">
        <v>0</v>
      </c>
      <c r="P294" s="71">
        <v>0</v>
      </c>
      <c r="Q294" s="71">
        <v>0</v>
      </c>
      <c r="R294" s="71">
        <v>0</v>
      </c>
      <c r="S294" s="71">
        <v>0</v>
      </c>
      <c r="T294" s="71">
        <v>0</v>
      </c>
      <c r="U294" s="71">
        <v>0</v>
      </c>
      <c r="V294" s="71">
        <v>0</v>
      </c>
      <c r="W294" s="149">
        <v>0</v>
      </c>
      <c r="X294" s="149">
        <v>0</v>
      </c>
      <c r="Y294" s="212" t="s">
        <v>194</v>
      </c>
      <c r="Z294" s="44" t="s">
        <v>90</v>
      </c>
      <c r="AA294" s="31">
        <v>0</v>
      </c>
      <c r="AB294" s="31">
        <v>0</v>
      </c>
      <c r="AC294" s="31">
        <v>0</v>
      </c>
      <c r="AD294" s="31">
        <v>0</v>
      </c>
      <c r="AE294" s="149">
        <v>0</v>
      </c>
      <c r="AF294" s="125">
        <v>0</v>
      </c>
      <c r="AG294" s="71">
        <v>0</v>
      </c>
      <c r="AH294" s="71">
        <v>0</v>
      </c>
      <c r="AI294" s="71">
        <v>0</v>
      </c>
      <c r="AJ294" s="71">
        <v>0</v>
      </c>
      <c r="AK294" s="212" t="s">
        <v>194</v>
      </c>
      <c r="AL294" s="44" t="s">
        <v>90</v>
      </c>
      <c r="AM294" s="71">
        <v>0</v>
      </c>
      <c r="AN294" s="71">
        <v>0</v>
      </c>
      <c r="AO294" s="71">
        <v>0</v>
      </c>
      <c r="AP294" s="71">
        <v>0</v>
      </c>
      <c r="AQ294" s="71">
        <v>0</v>
      </c>
      <c r="AR294" s="71">
        <v>0</v>
      </c>
      <c r="AS294" s="71">
        <v>0</v>
      </c>
      <c r="AT294" s="71">
        <v>0</v>
      </c>
      <c r="AU294" s="71">
        <v>0</v>
      </c>
      <c r="AV294" s="212" t="s">
        <v>194</v>
      </c>
      <c r="AW294" s="44" t="s">
        <v>90</v>
      </c>
      <c r="AX294" s="149">
        <v>0</v>
      </c>
      <c r="AY294" s="71">
        <v>0</v>
      </c>
      <c r="AZ294" s="71">
        <v>0</v>
      </c>
      <c r="BA294" s="152">
        <v>0</v>
      </c>
      <c r="BB294" s="32">
        <v>0</v>
      </c>
      <c r="BC294" s="149">
        <v>0</v>
      </c>
      <c r="BD294" s="149">
        <v>0</v>
      </c>
      <c r="BE294" s="212" t="s">
        <v>194</v>
      </c>
      <c r="BF294" s="44" t="s">
        <v>90</v>
      </c>
      <c r="BG294" s="71">
        <v>0</v>
      </c>
      <c r="BH294" s="71">
        <v>0</v>
      </c>
      <c r="BI294" s="71">
        <v>0</v>
      </c>
      <c r="BJ294" s="71">
        <v>0</v>
      </c>
      <c r="BK294" s="71">
        <v>0</v>
      </c>
      <c r="BL294" s="71">
        <v>0</v>
      </c>
      <c r="BM294" s="71">
        <v>0</v>
      </c>
      <c r="BN294" s="71">
        <v>0</v>
      </c>
      <c r="BO294" s="71">
        <v>0</v>
      </c>
      <c r="BP294" s="71">
        <v>0</v>
      </c>
      <c r="BQ294" s="71">
        <v>0</v>
      </c>
      <c r="BR294" s="71">
        <v>0</v>
      </c>
      <c r="BS294" s="71">
        <v>0</v>
      </c>
      <c r="BT294" s="71">
        <v>0</v>
      </c>
      <c r="BV294" s="80" t="s">
        <v>194</v>
      </c>
      <c r="BW294" s="80" t="s">
        <v>2571</v>
      </c>
      <c r="BX294" s="78">
        <v>0</v>
      </c>
    </row>
    <row r="295" spans="1:76">
      <c r="A295" s="212"/>
      <c r="B295" s="44" t="s">
        <v>91</v>
      </c>
      <c r="C295" s="71">
        <v>2091</v>
      </c>
      <c r="D295" s="71">
        <v>1106</v>
      </c>
      <c r="E295" s="71">
        <v>1923</v>
      </c>
      <c r="F295" s="71">
        <v>1059</v>
      </c>
      <c r="G295" s="71">
        <v>1932</v>
      </c>
      <c r="H295" s="71">
        <v>1059</v>
      </c>
      <c r="I295" s="71">
        <v>1694</v>
      </c>
      <c r="J295" s="71">
        <v>970</v>
      </c>
      <c r="K295" s="149">
        <v>7640</v>
      </c>
      <c r="L295" s="149">
        <v>4194</v>
      </c>
      <c r="M295" s="212"/>
      <c r="N295" s="44" t="s">
        <v>91</v>
      </c>
      <c r="O295" s="71">
        <v>130</v>
      </c>
      <c r="P295" s="71">
        <v>53</v>
      </c>
      <c r="Q295" s="71">
        <v>115</v>
      </c>
      <c r="R295" s="71">
        <v>38</v>
      </c>
      <c r="S295" s="71">
        <v>155</v>
      </c>
      <c r="T295" s="71">
        <v>78</v>
      </c>
      <c r="U295" s="71">
        <v>42</v>
      </c>
      <c r="V295" s="71">
        <v>27</v>
      </c>
      <c r="W295" s="149">
        <v>442</v>
      </c>
      <c r="X295" s="149">
        <v>196</v>
      </c>
      <c r="Y295" s="212"/>
      <c r="Z295" s="44" t="s">
        <v>91</v>
      </c>
      <c r="AA295" s="31">
        <v>60</v>
      </c>
      <c r="AB295" s="31">
        <v>58</v>
      </c>
      <c r="AC295" s="31">
        <v>56</v>
      </c>
      <c r="AD295" s="31">
        <v>55</v>
      </c>
      <c r="AE295" s="149">
        <v>229</v>
      </c>
      <c r="AF295" s="125">
        <v>210</v>
      </c>
      <c r="AG295" s="71">
        <v>207</v>
      </c>
      <c r="AH295" s="71">
        <v>180</v>
      </c>
      <c r="AI295" s="71">
        <v>4</v>
      </c>
      <c r="AJ295" s="71">
        <v>42</v>
      </c>
      <c r="AK295" s="212"/>
      <c r="AL295" s="44" t="s">
        <v>91</v>
      </c>
      <c r="AM295" s="71">
        <v>252</v>
      </c>
      <c r="AN295" s="71">
        <v>2217</v>
      </c>
      <c r="AO295" s="71">
        <v>874</v>
      </c>
      <c r="AP295" s="71">
        <v>305</v>
      </c>
      <c r="AQ295" s="71">
        <v>30</v>
      </c>
      <c r="AR295" s="71">
        <v>53</v>
      </c>
      <c r="AS295" s="71">
        <v>243</v>
      </c>
      <c r="AT295" s="71">
        <v>225</v>
      </c>
      <c r="AU295" s="71">
        <v>222</v>
      </c>
      <c r="AV295" s="212"/>
      <c r="AW295" s="44" t="s">
        <v>91</v>
      </c>
      <c r="AX295" s="149">
        <v>394</v>
      </c>
      <c r="AY295" s="71">
        <v>155</v>
      </c>
      <c r="AZ295" s="71">
        <v>45</v>
      </c>
      <c r="BA295" s="152">
        <v>86</v>
      </c>
      <c r="BB295" s="32">
        <v>50</v>
      </c>
      <c r="BC295" s="149">
        <v>480</v>
      </c>
      <c r="BD295" s="149">
        <v>205</v>
      </c>
      <c r="BE295" s="212"/>
      <c r="BF295" s="44" t="s">
        <v>91</v>
      </c>
      <c r="BG295" s="71">
        <v>261</v>
      </c>
      <c r="BH295" s="71">
        <v>1040</v>
      </c>
      <c r="BI295" s="71">
        <v>273</v>
      </c>
      <c r="BJ295" s="71">
        <v>28</v>
      </c>
      <c r="BK295" s="71">
        <v>514</v>
      </c>
      <c r="BL295" s="71">
        <v>607</v>
      </c>
      <c r="BM295" s="71">
        <v>376</v>
      </c>
      <c r="BN295" s="71">
        <v>27</v>
      </c>
      <c r="BO295" s="71">
        <v>281</v>
      </c>
      <c r="BP295" s="71">
        <v>8</v>
      </c>
      <c r="BQ295" s="71">
        <v>0</v>
      </c>
      <c r="BR295" s="71">
        <v>7</v>
      </c>
      <c r="BS295" s="71">
        <v>7</v>
      </c>
      <c r="BT295" s="71">
        <v>83</v>
      </c>
      <c r="BV295" s="80" t="s">
        <v>194</v>
      </c>
      <c r="BW295" s="80" t="s">
        <v>2572</v>
      </c>
      <c r="BX295" s="78">
        <v>8678</v>
      </c>
    </row>
    <row r="296" spans="1:76">
      <c r="A296" s="212"/>
      <c r="B296" s="66" t="s">
        <v>73</v>
      </c>
      <c r="C296" s="68">
        <v>2091</v>
      </c>
      <c r="D296" s="68">
        <v>1106</v>
      </c>
      <c r="E296" s="68">
        <v>1923</v>
      </c>
      <c r="F296" s="68">
        <v>1059</v>
      </c>
      <c r="G296" s="68">
        <v>1932</v>
      </c>
      <c r="H296" s="68">
        <v>1059</v>
      </c>
      <c r="I296" s="68">
        <v>1694</v>
      </c>
      <c r="J296" s="68">
        <v>970</v>
      </c>
      <c r="K296" s="68">
        <v>7640</v>
      </c>
      <c r="L296" s="68">
        <v>4194</v>
      </c>
      <c r="M296" s="212"/>
      <c r="N296" s="66" t="s">
        <v>73</v>
      </c>
      <c r="O296" s="68">
        <v>130</v>
      </c>
      <c r="P296" s="68">
        <v>53</v>
      </c>
      <c r="Q296" s="68">
        <v>115</v>
      </c>
      <c r="R296" s="68">
        <v>38</v>
      </c>
      <c r="S296" s="68">
        <v>155</v>
      </c>
      <c r="T296" s="68">
        <v>78</v>
      </c>
      <c r="U296" s="68">
        <v>42</v>
      </c>
      <c r="V296" s="68">
        <v>27</v>
      </c>
      <c r="W296" s="68">
        <v>442</v>
      </c>
      <c r="X296" s="68">
        <v>196</v>
      </c>
      <c r="Y296" s="212"/>
      <c r="Z296" s="66" t="s">
        <v>73</v>
      </c>
      <c r="AA296" s="68">
        <v>60</v>
      </c>
      <c r="AB296" s="68">
        <v>58</v>
      </c>
      <c r="AC296" s="68">
        <v>56</v>
      </c>
      <c r="AD296" s="68">
        <v>55</v>
      </c>
      <c r="AE296" s="68">
        <v>229</v>
      </c>
      <c r="AF296" s="68">
        <v>210</v>
      </c>
      <c r="AG296" s="68">
        <v>207</v>
      </c>
      <c r="AH296" s="68">
        <v>180</v>
      </c>
      <c r="AI296" s="68">
        <v>4</v>
      </c>
      <c r="AJ296" s="68">
        <v>42</v>
      </c>
      <c r="AK296" s="212"/>
      <c r="AL296" s="66" t="s">
        <v>73</v>
      </c>
      <c r="AM296" s="68">
        <v>252</v>
      </c>
      <c r="AN296" s="68">
        <v>2217</v>
      </c>
      <c r="AO296" s="68">
        <v>874</v>
      </c>
      <c r="AP296" s="68">
        <v>305</v>
      </c>
      <c r="AQ296" s="68">
        <v>30</v>
      </c>
      <c r="AR296" s="68">
        <v>53</v>
      </c>
      <c r="AS296" s="68">
        <v>243</v>
      </c>
      <c r="AT296" s="68">
        <v>225</v>
      </c>
      <c r="AU296" s="68">
        <v>222</v>
      </c>
      <c r="AV296" s="212"/>
      <c r="AW296" s="66" t="s">
        <v>73</v>
      </c>
      <c r="AX296" s="68">
        <v>394</v>
      </c>
      <c r="AY296" s="68">
        <v>155</v>
      </c>
      <c r="AZ296" s="68">
        <v>45</v>
      </c>
      <c r="BA296" s="68">
        <v>86</v>
      </c>
      <c r="BB296" s="68">
        <v>50</v>
      </c>
      <c r="BC296" s="68">
        <v>480</v>
      </c>
      <c r="BD296" s="68">
        <v>205</v>
      </c>
      <c r="BE296" s="212"/>
      <c r="BF296" s="66" t="s">
        <v>73</v>
      </c>
      <c r="BG296" s="68">
        <v>261</v>
      </c>
      <c r="BH296" s="68">
        <v>1040</v>
      </c>
      <c r="BI296" s="68">
        <v>273</v>
      </c>
      <c r="BJ296" s="68">
        <v>28</v>
      </c>
      <c r="BK296" s="68">
        <v>514</v>
      </c>
      <c r="BL296" s="68">
        <v>607</v>
      </c>
      <c r="BM296" s="68">
        <v>376</v>
      </c>
      <c r="BN296" s="68">
        <v>27</v>
      </c>
      <c r="BO296" s="68">
        <v>281</v>
      </c>
      <c r="BP296" s="68">
        <v>8</v>
      </c>
      <c r="BQ296" s="68">
        <v>0</v>
      </c>
      <c r="BR296" s="68">
        <v>7</v>
      </c>
      <c r="BS296" s="68">
        <v>7</v>
      </c>
      <c r="BT296" s="68">
        <v>83</v>
      </c>
      <c r="BV296" s="80" t="s">
        <v>194</v>
      </c>
      <c r="BW296" s="80" t="s">
        <v>2573</v>
      </c>
      <c r="BX296" s="78">
        <v>8678</v>
      </c>
    </row>
    <row r="297" spans="1:76" ht="14.45" customHeight="1">
      <c r="A297" s="212" t="s">
        <v>195</v>
      </c>
      <c r="B297" s="44" t="s">
        <v>90</v>
      </c>
      <c r="C297" s="71">
        <v>331</v>
      </c>
      <c r="D297" s="71">
        <v>183</v>
      </c>
      <c r="E297" s="71">
        <v>294</v>
      </c>
      <c r="F297" s="71">
        <v>178</v>
      </c>
      <c r="G297" s="71">
        <v>298</v>
      </c>
      <c r="H297" s="71">
        <v>151</v>
      </c>
      <c r="I297" s="71">
        <v>531</v>
      </c>
      <c r="J297" s="71">
        <v>290</v>
      </c>
      <c r="K297" s="149">
        <v>1454</v>
      </c>
      <c r="L297" s="149">
        <v>802</v>
      </c>
      <c r="M297" s="212" t="s">
        <v>195</v>
      </c>
      <c r="N297" s="44" t="s">
        <v>90</v>
      </c>
      <c r="O297" s="71">
        <v>18</v>
      </c>
      <c r="P297" s="71">
        <v>9</v>
      </c>
      <c r="Q297" s="71">
        <v>18</v>
      </c>
      <c r="R297" s="71">
        <v>9</v>
      </c>
      <c r="S297" s="71">
        <v>20</v>
      </c>
      <c r="T297" s="71">
        <v>9</v>
      </c>
      <c r="U297" s="71">
        <v>53</v>
      </c>
      <c r="V297" s="71">
        <v>26</v>
      </c>
      <c r="W297" s="149">
        <v>109</v>
      </c>
      <c r="X297" s="149">
        <v>53</v>
      </c>
      <c r="Y297" s="212" t="s">
        <v>195</v>
      </c>
      <c r="Z297" s="44" t="s">
        <v>90</v>
      </c>
      <c r="AA297" s="31">
        <v>13</v>
      </c>
      <c r="AB297" s="31">
        <v>13</v>
      </c>
      <c r="AC297" s="31">
        <v>12</v>
      </c>
      <c r="AD297" s="31">
        <v>12</v>
      </c>
      <c r="AE297" s="149">
        <v>50</v>
      </c>
      <c r="AF297" s="125">
        <v>48</v>
      </c>
      <c r="AG297" s="71">
        <v>39</v>
      </c>
      <c r="AH297" s="71">
        <v>17</v>
      </c>
      <c r="AI297" s="71">
        <v>1</v>
      </c>
      <c r="AJ297" s="71">
        <v>13</v>
      </c>
      <c r="AK297" s="212" t="s">
        <v>195</v>
      </c>
      <c r="AL297" s="44" t="s">
        <v>90</v>
      </c>
      <c r="AM297" s="71">
        <v>0</v>
      </c>
      <c r="AN297" s="71">
        <v>380</v>
      </c>
      <c r="AO297" s="71">
        <v>160</v>
      </c>
      <c r="AP297" s="71">
        <v>38</v>
      </c>
      <c r="AQ297" s="71">
        <v>0</v>
      </c>
      <c r="AR297" s="71">
        <v>0</v>
      </c>
      <c r="AS297" s="71">
        <v>53</v>
      </c>
      <c r="AT297" s="71">
        <v>30</v>
      </c>
      <c r="AU297" s="71">
        <v>35</v>
      </c>
      <c r="AV297" s="212" t="s">
        <v>195</v>
      </c>
      <c r="AW297" s="44" t="s">
        <v>90</v>
      </c>
      <c r="AX297" s="149">
        <v>78</v>
      </c>
      <c r="AY297" s="71">
        <v>21</v>
      </c>
      <c r="AZ297" s="71">
        <v>7</v>
      </c>
      <c r="BA297" s="152">
        <v>7</v>
      </c>
      <c r="BB297" s="32">
        <v>5</v>
      </c>
      <c r="BC297" s="149">
        <v>85</v>
      </c>
      <c r="BD297" s="149">
        <v>26</v>
      </c>
      <c r="BE297" s="212" t="s">
        <v>195</v>
      </c>
      <c r="BF297" s="44" t="s">
        <v>90</v>
      </c>
      <c r="BG297" s="71">
        <v>17</v>
      </c>
      <c r="BH297" s="71">
        <v>74</v>
      </c>
      <c r="BI297" s="71">
        <v>38</v>
      </c>
      <c r="BJ297" s="71">
        <v>30</v>
      </c>
      <c r="BK297" s="71">
        <v>44</v>
      </c>
      <c r="BL297" s="71">
        <v>85</v>
      </c>
      <c r="BM297" s="71">
        <v>24</v>
      </c>
      <c r="BN297" s="71">
        <v>23</v>
      </c>
      <c r="BO297" s="71">
        <v>64</v>
      </c>
      <c r="BP297" s="71">
        <v>4</v>
      </c>
      <c r="BQ297" s="71">
        <v>0</v>
      </c>
      <c r="BR297" s="71">
        <v>4</v>
      </c>
      <c r="BS297" s="71">
        <v>3</v>
      </c>
      <c r="BT297" s="71">
        <v>0</v>
      </c>
      <c r="BV297" s="80" t="s">
        <v>195</v>
      </c>
      <c r="BW297" s="80" t="s">
        <v>2574</v>
      </c>
      <c r="BX297" s="78">
        <v>1392</v>
      </c>
    </row>
    <row r="298" spans="1:76">
      <c r="A298" s="212"/>
      <c r="B298" s="44" t="s">
        <v>91</v>
      </c>
      <c r="C298" s="71">
        <v>0</v>
      </c>
      <c r="D298" s="71">
        <v>0</v>
      </c>
      <c r="E298" s="71">
        <v>0</v>
      </c>
      <c r="F298" s="71">
        <v>0</v>
      </c>
      <c r="G298" s="71">
        <v>0</v>
      </c>
      <c r="H298" s="71">
        <v>0</v>
      </c>
      <c r="I298" s="71">
        <v>0</v>
      </c>
      <c r="J298" s="71">
        <v>0</v>
      </c>
      <c r="K298" s="149">
        <v>0</v>
      </c>
      <c r="L298" s="149">
        <v>0</v>
      </c>
      <c r="M298" s="212"/>
      <c r="N298" s="44" t="s">
        <v>91</v>
      </c>
      <c r="O298" s="71">
        <v>0</v>
      </c>
      <c r="P298" s="71">
        <v>0</v>
      </c>
      <c r="Q298" s="71">
        <v>0</v>
      </c>
      <c r="R298" s="71">
        <v>0</v>
      </c>
      <c r="S298" s="71">
        <v>0</v>
      </c>
      <c r="T298" s="71">
        <v>0</v>
      </c>
      <c r="U298" s="71">
        <v>0</v>
      </c>
      <c r="V298" s="71">
        <v>0</v>
      </c>
      <c r="W298" s="149">
        <v>0</v>
      </c>
      <c r="X298" s="149">
        <v>0</v>
      </c>
      <c r="Y298" s="212"/>
      <c r="Z298" s="44" t="s">
        <v>91</v>
      </c>
      <c r="AA298" s="31">
        <v>0</v>
      </c>
      <c r="AB298" s="31">
        <v>0</v>
      </c>
      <c r="AC298" s="31">
        <v>0</v>
      </c>
      <c r="AD298" s="31">
        <v>0</v>
      </c>
      <c r="AE298" s="149">
        <v>0</v>
      </c>
      <c r="AF298" s="125">
        <v>0</v>
      </c>
      <c r="AG298" s="71">
        <v>0</v>
      </c>
      <c r="AH298" s="71">
        <v>0</v>
      </c>
      <c r="AI298" s="71">
        <v>0</v>
      </c>
      <c r="AJ298" s="71">
        <v>0</v>
      </c>
      <c r="AK298" s="212"/>
      <c r="AL298" s="44" t="s">
        <v>91</v>
      </c>
      <c r="AM298" s="71">
        <v>0</v>
      </c>
      <c r="AN298" s="71">
        <v>0</v>
      </c>
      <c r="AO298" s="71">
        <v>0</v>
      </c>
      <c r="AP298" s="71">
        <v>0</v>
      </c>
      <c r="AQ298" s="71">
        <v>0</v>
      </c>
      <c r="AR298" s="71">
        <v>0</v>
      </c>
      <c r="AS298" s="71">
        <v>0</v>
      </c>
      <c r="AT298" s="71">
        <v>0</v>
      </c>
      <c r="AU298" s="71">
        <v>0</v>
      </c>
      <c r="AV298" s="212"/>
      <c r="AW298" s="44" t="s">
        <v>91</v>
      </c>
      <c r="AX298" s="149">
        <v>0</v>
      </c>
      <c r="AY298" s="71">
        <v>0</v>
      </c>
      <c r="AZ298" s="71">
        <v>0</v>
      </c>
      <c r="BA298" s="152">
        <v>0</v>
      </c>
      <c r="BB298" s="32">
        <v>0</v>
      </c>
      <c r="BC298" s="149">
        <v>0</v>
      </c>
      <c r="BD298" s="149">
        <v>0</v>
      </c>
      <c r="BE298" s="212"/>
      <c r="BF298" s="44" t="s">
        <v>91</v>
      </c>
      <c r="BG298" s="71">
        <v>0</v>
      </c>
      <c r="BH298" s="71">
        <v>0</v>
      </c>
      <c r="BI298" s="71">
        <v>0</v>
      </c>
      <c r="BJ298" s="71">
        <v>0</v>
      </c>
      <c r="BK298" s="71">
        <v>0</v>
      </c>
      <c r="BL298" s="71">
        <v>0</v>
      </c>
      <c r="BM298" s="71">
        <v>0</v>
      </c>
      <c r="BN298" s="71">
        <v>0</v>
      </c>
      <c r="BO298" s="71">
        <v>0</v>
      </c>
      <c r="BP298" s="71">
        <v>0</v>
      </c>
      <c r="BQ298" s="71">
        <v>0</v>
      </c>
      <c r="BR298" s="71">
        <v>0</v>
      </c>
      <c r="BS298" s="71">
        <v>0</v>
      </c>
      <c r="BT298" s="71">
        <v>0</v>
      </c>
      <c r="BV298" s="80" t="s">
        <v>195</v>
      </c>
      <c r="BW298" s="80" t="s">
        <v>2575</v>
      </c>
      <c r="BX298" s="78">
        <v>0</v>
      </c>
    </row>
    <row r="299" spans="1:76">
      <c r="A299" s="212"/>
      <c r="B299" s="66" t="s">
        <v>73</v>
      </c>
      <c r="C299" s="68">
        <v>331</v>
      </c>
      <c r="D299" s="68">
        <v>183</v>
      </c>
      <c r="E299" s="68">
        <v>294</v>
      </c>
      <c r="F299" s="68">
        <v>178</v>
      </c>
      <c r="G299" s="68">
        <v>298</v>
      </c>
      <c r="H299" s="68">
        <v>151</v>
      </c>
      <c r="I299" s="68">
        <v>531</v>
      </c>
      <c r="J299" s="68">
        <v>290</v>
      </c>
      <c r="K299" s="68">
        <v>1454</v>
      </c>
      <c r="L299" s="68">
        <v>802</v>
      </c>
      <c r="M299" s="212"/>
      <c r="N299" s="66" t="s">
        <v>73</v>
      </c>
      <c r="O299" s="68">
        <v>18</v>
      </c>
      <c r="P299" s="68">
        <v>9</v>
      </c>
      <c r="Q299" s="68">
        <v>18</v>
      </c>
      <c r="R299" s="68">
        <v>9</v>
      </c>
      <c r="S299" s="68">
        <v>20</v>
      </c>
      <c r="T299" s="68">
        <v>9</v>
      </c>
      <c r="U299" s="68">
        <v>53</v>
      </c>
      <c r="V299" s="68">
        <v>26</v>
      </c>
      <c r="W299" s="68">
        <v>109</v>
      </c>
      <c r="X299" s="68">
        <v>53</v>
      </c>
      <c r="Y299" s="212"/>
      <c r="Z299" s="66" t="s">
        <v>73</v>
      </c>
      <c r="AA299" s="68">
        <v>13</v>
      </c>
      <c r="AB299" s="68">
        <v>13</v>
      </c>
      <c r="AC299" s="68">
        <v>12</v>
      </c>
      <c r="AD299" s="68">
        <v>12</v>
      </c>
      <c r="AE299" s="68">
        <v>50</v>
      </c>
      <c r="AF299" s="68">
        <v>48</v>
      </c>
      <c r="AG299" s="68">
        <v>39</v>
      </c>
      <c r="AH299" s="68">
        <v>17</v>
      </c>
      <c r="AI299" s="68">
        <v>1</v>
      </c>
      <c r="AJ299" s="68">
        <v>13</v>
      </c>
      <c r="AK299" s="212"/>
      <c r="AL299" s="66" t="s">
        <v>73</v>
      </c>
      <c r="AM299" s="68">
        <v>0</v>
      </c>
      <c r="AN299" s="68">
        <v>380</v>
      </c>
      <c r="AO299" s="68">
        <v>160</v>
      </c>
      <c r="AP299" s="68">
        <v>38</v>
      </c>
      <c r="AQ299" s="68">
        <v>0</v>
      </c>
      <c r="AR299" s="68">
        <v>0</v>
      </c>
      <c r="AS299" s="68">
        <v>53</v>
      </c>
      <c r="AT299" s="68">
        <v>30</v>
      </c>
      <c r="AU299" s="68">
        <v>35</v>
      </c>
      <c r="AV299" s="212"/>
      <c r="AW299" s="66" t="s">
        <v>73</v>
      </c>
      <c r="AX299" s="68">
        <v>78</v>
      </c>
      <c r="AY299" s="68">
        <v>21</v>
      </c>
      <c r="AZ299" s="68">
        <v>7</v>
      </c>
      <c r="BA299" s="68">
        <v>7</v>
      </c>
      <c r="BB299" s="68">
        <v>5</v>
      </c>
      <c r="BC299" s="68">
        <v>85</v>
      </c>
      <c r="BD299" s="68">
        <v>26</v>
      </c>
      <c r="BE299" s="212"/>
      <c r="BF299" s="66" t="s">
        <v>73</v>
      </c>
      <c r="BG299" s="68">
        <v>17</v>
      </c>
      <c r="BH299" s="68">
        <v>74</v>
      </c>
      <c r="BI299" s="68">
        <v>38</v>
      </c>
      <c r="BJ299" s="68">
        <v>30</v>
      </c>
      <c r="BK299" s="68">
        <v>44</v>
      </c>
      <c r="BL299" s="68">
        <v>85</v>
      </c>
      <c r="BM299" s="68">
        <v>24</v>
      </c>
      <c r="BN299" s="68">
        <v>23</v>
      </c>
      <c r="BO299" s="68">
        <v>64</v>
      </c>
      <c r="BP299" s="68">
        <v>4</v>
      </c>
      <c r="BQ299" s="68">
        <v>0</v>
      </c>
      <c r="BR299" s="68">
        <v>4</v>
      </c>
      <c r="BS299" s="68">
        <v>3</v>
      </c>
      <c r="BT299" s="68">
        <v>0</v>
      </c>
      <c r="BV299" s="80" t="s">
        <v>195</v>
      </c>
      <c r="BW299" s="80" t="s">
        <v>2576</v>
      </c>
      <c r="BX299" s="78">
        <v>1392</v>
      </c>
    </row>
    <row r="300" spans="1:76" ht="14.45" customHeight="1">
      <c r="A300" s="212" t="s">
        <v>196</v>
      </c>
      <c r="B300" s="44" t="s">
        <v>90</v>
      </c>
      <c r="C300" s="71">
        <v>0</v>
      </c>
      <c r="D300" s="71">
        <v>0</v>
      </c>
      <c r="E300" s="71">
        <v>0</v>
      </c>
      <c r="F300" s="71">
        <v>0</v>
      </c>
      <c r="G300" s="71">
        <v>0</v>
      </c>
      <c r="H300" s="71">
        <v>0</v>
      </c>
      <c r="I300" s="71">
        <v>0</v>
      </c>
      <c r="J300" s="71">
        <v>0</v>
      </c>
      <c r="K300" s="149">
        <v>0</v>
      </c>
      <c r="L300" s="149">
        <v>0</v>
      </c>
      <c r="M300" s="212" t="s">
        <v>196</v>
      </c>
      <c r="N300" s="44" t="s">
        <v>90</v>
      </c>
      <c r="O300" s="71">
        <v>0</v>
      </c>
      <c r="P300" s="71">
        <v>0</v>
      </c>
      <c r="Q300" s="71">
        <v>0</v>
      </c>
      <c r="R300" s="71">
        <v>0</v>
      </c>
      <c r="S300" s="71">
        <v>0</v>
      </c>
      <c r="T300" s="71">
        <v>0</v>
      </c>
      <c r="U300" s="71">
        <v>0</v>
      </c>
      <c r="V300" s="71">
        <v>0</v>
      </c>
      <c r="W300" s="149">
        <v>0</v>
      </c>
      <c r="X300" s="149">
        <v>0</v>
      </c>
      <c r="Y300" s="212" t="s">
        <v>196</v>
      </c>
      <c r="Z300" s="44" t="s">
        <v>90</v>
      </c>
      <c r="AA300" s="31">
        <v>0</v>
      </c>
      <c r="AB300" s="31">
        <v>0</v>
      </c>
      <c r="AC300" s="31">
        <v>0</v>
      </c>
      <c r="AD300" s="31">
        <v>0</v>
      </c>
      <c r="AE300" s="149">
        <v>0</v>
      </c>
      <c r="AF300" s="125">
        <v>0</v>
      </c>
      <c r="AG300" s="71">
        <v>0</v>
      </c>
      <c r="AH300" s="71">
        <v>0</v>
      </c>
      <c r="AI300" s="71">
        <v>0</v>
      </c>
      <c r="AJ300" s="71">
        <v>0</v>
      </c>
      <c r="AK300" s="212" t="s">
        <v>196</v>
      </c>
      <c r="AL300" s="44" t="s">
        <v>90</v>
      </c>
      <c r="AM300" s="71">
        <v>0</v>
      </c>
      <c r="AN300" s="71">
        <v>0</v>
      </c>
      <c r="AO300" s="71">
        <v>0</v>
      </c>
      <c r="AP300" s="71">
        <v>0</v>
      </c>
      <c r="AQ300" s="71">
        <v>0</v>
      </c>
      <c r="AR300" s="71">
        <v>0</v>
      </c>
      <c r="AS300" s="71">
        <v>0</v>
      </c>
      <c r="AT300" s="71">
        <v>0</v>
      </c>
      <c r="AU300" s="71">
        <v>0</v>
      </c>
      <c r="AV300" s="212" t="s">
        <v>196</v>
      </c>
      <c r="AW300" s="44" t="s">
        <v>90</v>
      </c>
      <c r="AX300" s="149">
        <v>0</v>
      </c>
      <c r="AY300" s="71">
        <v>0</v>
      </c>
      <c r="AZ300" s="71">
        <v>0</v>
      </c>
      <c r="BA300" s="152">
        <v>0</v>
      </c>
      <c r="BB300" s="32">
        <v>0</v>
      </c>
      <c r="BC300" s="149">
        <v>0</v>
      </c>
      <c r="BD300" s="149">
        <v>0</v>
      </c>
      <c r="BE300" s="212" t="s">
        <v>196</v>
      </c>
      <c r="BF300" s="44" t="s">
        <v>90</v>
      </c>
      <c r="BG300" s="71">
        <v>0</v>
      </c>
      <c r="BH300" s="71">
        <v>0</v>
      </c>
      <c r="BI300" s="71">
        <v>0</v>
      </c>
      <c r="BJ300" s="71">
        <v>0</v>
      </c>
      <c r="BK300" s="71">
        <v>0</v>
      </c>
      <c r="BL300" s="71">
        <v>0</v>
      </c>
      <c r="BM300" s="71">
        <v>0</v>
      </c>
      <c r="BN300" s="71">
        <v>0</v>
      </c>
      <c r="BO300" s="71">
        <v>0</v>
      </c>
      <c r="BP300" s="71">
        <v>0</v>
      </c>
      <c r="BQ300" s="71">
        <v>0</v>
      </c>
      <c r="BR300" s="71">
        <v>0</v>
      </c>
      <c r="BS300" s="71">
        <v>0</v>
      </c>
      <c r="BT300" s="71">
        <v>0</v>
      </c>
      <c r="BV300" s="80" t="s">
        <v>196</v>
      </c>
      <c r="BW300" s="80" t="s">
        <v>2577</v>
      </c>
      <c r="BX300" s="78">
        <v>0</v>
      </c>
    </row>
    <row r="301" spans="1:76">
      <c r="A301" s="212"/>
      <c r="B301" s="44" t="s">
        <v>91</v>
      </c>
      <c r="C301" s="71">
        <v>1600</v>
      </c>
      <c r="D301" s="71">
        <v>887</v>
      </c>
      <c r="E301" s="71">
        <v>1322</v>
      </c>
      <c r="F301" s="71">
        <v>710</v>
      </c>
      <c r="G301" s="71">
        <v>1252</v>
      </c>
      <c r="H301" s="71">
        <v>716</v>
      </c>
      <c r="I301" s="71">
        <v>1050</v>
      </c>
      <c r="J301" s="71">
        <v>580</v>
      </c>
      <c r="K301" s="149">
        <v>5224</v>
      </c>
      <c r="L301" s="149">
        <v>2893</v>
      </c>
      <c r="M301" s="212"/>
      <c r="N301" s="44" t="s">
        <v>91</v>
      </c>
      <c r="O301" s="71">
        <v>134</v>
      </c>
      <c r="P301" s="71">
        <v>68</v>
      </c>
      <c r="Q301" s="71">
        <v>88</v>
      </c>
      <c r="R301" s="71">
        <v>40</v>
      </c>
      <c r="S301" s="71">
        <v>70</v>
      </c>
      <c r="T301" s="71">
        <v>39</v>
      </c>
      <c r="U301" s="71">
        <v>36</v>
      </c>
      <c r="V301" s="71">
        <v>18</v>
      </c>
      <c r="W301" s="149">
        <v>328</v>
      </c>
      <c r="X301" s="149">
        <v>165</v>
      </c>
      <c r="Y301" s="212"/>
      <c r="Z301" s="44" t="s">
        <v>91</v>
      </c>
      <c r="AA301" s="31">
        <v>38</v>
      </c>
      <c r="AB301" s="31">
        <v>37</v>
      </c>
      <c r="AC301" s="31">
        <v>34</v>
      </c>
      <c r="AD301" s="31">
        <v>34</v>
      </c>
      <c r="AE301" s="149">
        <v>143</v>
      </c>
      <c r="AF301" s="125">
        <v>141</v>
      </c>
      <c r="AG301" s="71">
        <v>135</v>
      </c>
      <c r="AH301" s="71">
        <v>115</v>
      </c>
      <c r="AI301" s="71">
        <v>1</v>
      </c>
      <c r="AJ301" s="71">
        <v>31</v>
      </c>
      <c r="AK301" s="212"/>
      <c r="AL301" s="44" t="s">
        <v>91</v>
      </c>
      <c r="AM301" s="71">
        <v>317</v>
      </c>
      <c r="AN301" s="71">
        <v>1590</v>
      </c>
      <c r="AO301" s="71">
        <v>417</v>
      </c>
      <c r="AP301" s="71">
        <v>228</v>
      </c>
      <c r="AQ301" s="71">
        <v>69</v>
      </c>
      <c r="AR301" s="71">
        <v>24</v>
      </c>
      <c r="AS301" s="71">
        <v>163</v>
      </c>
      <c r="AT301" s="71">
        <v>141</v>
      </c>
      <c r="AU301" s="71">
        <v>139</v>
      </c>
      <c r="AV301" s="212"/>
      <c r="AW301" s="44" t="s">
        <v>91</v>
      </c>
      <c r="AX301" s="149">
        <v>289</v>
      </c>
      <c r="AY301" s="71">
        <v>95</v>
      </c>
      <c r="AZ301" s="71">
        <v>27</v>
      </c>
      <c r="BA301" s="152">
        <v>43</v>
      </c>
      <c r="BB301" s="32">
        <v>24</v>
      </c>
      <c r="BC301" s="149">
        <v>332</v>
      </c>
      <c r="BD301" s="149">
        <v>119</v>
      </c>
      <c r="BE301" s="212"/>
      <c r="BF301" s="44" t="s">
        <v>91</v>
      </c>
      <c r="BG301" s="71">
        <v>92</v>
      </c>
      <c r="BH301" s="71">
        <v>85</v>
      </c>
      <c r="BI301" s="71">
        <v>29</v>
      </c>
      <c r="BJ301" s="71">
        <v>42</v>
      </c>
      <c r="BK301" s="71">
        <v>29</v>
      </c>
      <c r="BL301" s="71">
        <v>42</v>
      </c>
      <c r="BM301" s="71">
        <v>38</v>
      </c>
      <c r="BN301" s="71">
        <v>37</v>
      </c>
      <c r="BO301" s="71">
        <v>45</v>
      </c>
      <c r="BP301" s="71">
        <v>6</v>
      </c>
      <c r="BQ301" s="71">
        <v>1</v>
      </c>
      <c r="BR301" s="71">
        <v>1</v>
      </c>
      <c r="BS301" s="71">
        <v>1</v>
      </c>
      <c r="BT301" s="71">
        <v>7</v>
      </c>
      <c r="BV301" s="80" t="s">
        <v>196</v>
      </c>
      <c r="BW301" s="80" t="s">
        <v>2578</v>
      </c>
      <c r="BX301" s="78">
        <v>6005</v>
      </c>
    </row>
    <row r="302" spans="1:76">
      <c r="A302" s="212"/>
      <c r="B302" s="66" t="s">
        <v>73</v>
      </c>
      <c r="C302" s="68">
        <v>1600</v>
      </c>
      <c r="D302" s="68">
        <v>887</v>
      </c>
      <c r="E302" s="68">
        <v>1322</v>
      </c>
      <c r="F302" s="68">
        <v>710</v>
      </c>
      <c r="G302" s="68">
        <v>1252</v>
      </c>
      <c r="H302" s="68">
        <v>716</v>
      </c>
      <c r="I302" s="68">
        <v>1050</v>
      </c>
      <c r="J302" s="68">
        <v>580</v>
      </c>
      <c r="K302" s="68">
        <v>5224</v>
      </c>
      <c r="L302" s="68">
        <v>2893</v>
      </c>
      <c r="M302" s="212"/>
      <c r="N302" s="66" t="s">
        <v>73</v>
      </c>
      <c r="O302" s="68">
        <v>134</v>
      </c>
      <c r="P302" s="68">
        <v>68</v>
      </c>
      <c r="Q302" s="68">
        <v>88</v>
      </c>
      <c r="R302" s="68">
        <v>40</v>
      </c>
      <c r="S302" s="68">
        <v>70</v>
      </c>
      <c r="T302" s="68">
        <v>39</v>
      </c>
      <c r="U302" s="68">
        <v>36</v>
      </c>
      <c r="V302" s="68">
        <v>18</v>
      </c>
      <c r="W302" s="68">
        <v>328</v>
      </c>
      <c r="X302" s="68">
        <v>165</v>
      </c>
      <c r="Y302" s="212"/>
      <c r="Z302" s="66" t="s">
        <v>73</v>
      </c>
      <c r="AA302" s="68">
        <v>38</v>
      </c>
      <c r="AB302" s="68">
        <v>37</v>
      </c>
      <c r="AC302" s="68">
        <v>34</v>
      </c>
      <c r="AD302" s="68">
        <v>34</v>
      </c>
      <c r="AE302" s="68">
        <v>143</v>
      </c>
      <c r="AF302" s="68">
        <v>141</v>
      </c>
      <c r="AG302" s="68">
        <v>135</v>
      </c>
      <c r="AH302" s="68">
        <v>115</v>
      </c>
      <c r="AI302" s="68">
        <v>1</v>
      </c>
      <c r="AJ302" s="68">
        <v>31</v>
      </c>
      <c r="AK302" s="212"/>
      <c r="AL302" s="66" t="s">
        <v>73</v>
      </c>
      <c r="AM302" s="68">
        <v>317</v>
      </c>
      <c r="AN302" s="68">
        <v>1590</v>
      </c>
      <c r="AO302" s="68">
        <v>417</v>
      </c>
      <c r="AP302" s="68">
        <v>228</v>
      </c>
      <c r="AQ302" s="68">
        <v>69</v>
      </c>
      <c r="AR302" s="68">
        <v>24</v>
      </c>
      <c r="AS302" s="68">
        <v>163</v>
      </c>
      <c r="AT302" s="68">
        <v>141</v>
      </c>
      <c r="AU302" s="68">
        <v>139</v>
      </c>
      <c r="AV302" s="212"/>
      <c r="AW302" s="66" t="s">
        <v>73</v>
      </c>
      <c r="AX302" s="68">
        <v>289</v>
      </c>
      <c r="AY302" s="68">
        <v>95</v>
      </c>
      <c r="AZ302" s="68">
        <v>27</v>
      </c>
      <c r="BA302" s="68">
        <v>43</v>
      </c>
      <c r="BB302" s="68">
        <v>24</v>
      </c>
      <c r="BC302" s="68">
        <v>332</v>
      </c>
      <c r="BD302" s="68">
        <v>119</v>
      </c>
      <c r="BE302" s="212"/>
      <c r="BF302" s="66" t="s">
        <v>73</v>
      </c>
      <c r="BG302" s="68">
        <v>92</v>
      </c>
      <c r="BH302" s="68">
        <v>85</v>
      </c>
      <c r="BI302" s="68">
        <v>29</v>
      </c>
      <c r="BJ302" s="68">
        <v>42</v>
      </c>
      <c r="BK302" s="68">
        <v>29</v>
      </c>
      <c r="BL302" s="68">
        <v>42</v>
      </c>
      <c r="BM302" s="68">
        <v>38</v>
      </c>
      <c r="BN302" s="68">
        <v>37</v>
      </c>
      <c r="BO302" s="68">
        <v>45</v>
      </c>
      <c r="BP302" s="68">
        <v>6</v>
      </c>
      <c r="BQ302" s="68">
        <v>1</v>
      </c>
      <c r="BR302" s="68">
        <v>1</v>
      </c>
      <c r="BS302" s="68">
        <v>1</v>
      </c>
      <c r="BT302" s="68">
        <v>7</v>
      </c>
      <c r="BV302" s="80" t="s">
        <v>196</v>
      </c>
      <c r="BW302" s="80" t="s">
        <v>2579</v>
      </c>
      <c r="BX302" s="78">
        <v>6005</v>
      </c>
    </row>
    <row r="303" spans="1:76">
      <c r="A303" s="45" t="s">
        <v>2054</v>
      </c>
      <c r="B303" s="44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45" t="s">
        <v>2054</v>
      </c>
      <c r="N303" s="44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45" t="s">
        <v>2054</v>
      </c>
      <c r="Z303" s="44"/>
      <c r="AA303" s="151"/>
      <c r="AB303" s="151"/>
      <c r="AC303" s="151"/>
      <c r="AD303" s="151"/>
      <c r="AE303" s="151"/>
      <c r="AF303" s="151"/>
      <c r="AG303" s="151"/>
      <c r="AH303" s="151"/>
      <c r="AI303" s="151"/>
      <c r="AJ303" s="149"/>
      <c r="AK303" s="45" t="s">
        <v>2054</v>
      </c>
      <c r="AL303" s="44"/>
      <c r="AM303" s="151"/>
      <c r="AN303" s="151"/>
      <c r="AO303" s="151"/>
      <c r="AP303" s="151"/>
      <c r="AQ303" s="151"/>
      <c r="AR303" s="151"/>
      <c r="AS303" s="151"/>
      <c r="AT303" s="151"/>
      <c r="AU303" s="151"/>
      <c r="AV303" s="45" t="s">
        <v>2054</v>
      </c>
      <c r="AW303" s="44"/>
      <c r="AX303" s="149"/>
      <c r="AY303" s="151"/>
      <c r="AZ303" s="151"/>
      <c r="BA303" s="151"/>
      <c r="BB303" s="151"/>
      <c r="BC303" s="149"/>
      <c r="BD303" s="149"/>
      <c r="BE303" s="45" t="s">
        <v>2054</v>
      </c>
      <c r="BF303" s="44"/>
      <c r="BG303" s="151"/>
      <c r="BH303" s="151"/>
      <c r="BI303" s="151"/>
      <c r="BJ303" s="151"/>
      <c r="BK303" s="151"/>
      <c r="BL303" s="151"/>
      <c r="BM303" s="151"/>
      <c r="BN303" s="151"/>
      <c r="BO303" s="151"/>
      <c r="BP303" s="151"/>
      <c r="BQ303" s="151"/>
      <c r="BR303" s="151"/>
      <c r="BS303" s="151"/>
      <c r="BT303" s="151"/>
      <c r="BV303" s="80" t="str">
        <f>IF(A303="",BV302,A303)</f>
        <v>FITOVINANY</v>
      </c>
      <c r="BW303" s="80" t="str">
        <f>BV303&amp;B303</f>
        <v>FITOVINANY</v>
      </c>
      <c r="BX303" s="78">
        <f>(AM303+2*AN303+3*AO303+4*AP303+5*AQ303)</f>
        <v>0</v>
      </c>
    </row>
    <row r="304" spans="1:76" ht="14.45" customHeight="1">
      <c r="A304" s="212" t="s">
        <v>233</v>
      </c>
      <c r="B304" s="44" t="s">
        <v>90</v>
      </c>
      <c r="C304" s="71">
        <v>218</v>
      </c>
      <c r="D304" s="71">
        <v>114</v>
      </c>
      <c r="E304" s="71">
        <v>160</v>
      </c>
      <c r="F304" s="71">
        <v>79</v>
      </c>
      <c r="G304" s="71">
        <v>145</v>
      </c>
      <c r="H304" s="71">
        <v>72</v>
      </c>
      <c r="I304" s="71">
        <v>128</v>
      </c>
      <c r="J304" s="71">
        <v>66</v>
      </c>
      <c r="K304" s="149">
        <v>651</v>
      </c>
      <c r="L304" s="149">
        <v>331</v>
      </c>
      <c r="M304" s="212" t="s">
        <v>233</v>
      </c>
      <c r="N304" s="44" t="s">
        <v>90</v>
      </c>
      <c r="O304" s="71">
        <v>22</v>
      </c>
      <c r="P304" s="71">
        <v>12</v>
      </c>
      <c r="Q304" s="71">
        <v>12</v>
      </c>
      <c r="R304" s="71">
        <v>5</v>
      </c>
      <c r="S304" s="71">
        <v>4</v>
      </c>
      <c r="T304" s="71">
        <v>2</v>
      </c>
      <c r="U304" s="71">
        <v>0</v>
      </c>
      <c r="V304" s="71">
        <v>0</v>
      </c>
      <c r="W304" s="149">
        <v>38</v>
      </c>
      <c r="X304" s="149">
        <v>19</v>
      </c>
      <c r="Y304" s="212" t="s">
        <v>233</v>
      </c>
      <c r="Z304" s="44" t="s">
        <v>90</v>
      </c>
      <c r="AA304" s="31">
        <v>4</v>
      </c>
      <c r="AB304" s="31">
        <v>4</v>
      </c>
      <c r="AC304" s="31">
        <v>4</v>
      </c>
      <c r="AD304" s="31">
        <v>4</v>
      </c>
      <c r="AE304" s="149">
        <v>16</v>
      </c>
      <c r="AF304" s="125">
        <v>17</v>
      </c>
      <c r="AG304" s="71">
        <v>12</v>
      </c>
      <c r="AH304" s="71">
        <v>10</v>
      </c>
      <c r="AI304" s="71">
        <v>1</v>
      </c>
      <c r="AJ304" s="71">
        <v>4</v>
      </c>
      <c r="AK304" s="212" t="s">
        <v>233</v>
      </c>
      <c r="AL304" s="44" t="s">
        <v>90</v>
      </c>
      <c r="AM304" s="71">
        <v>0</v>
      </c>
      <c r="AN304" s="71">
        <v>262</v>
      </c>
      <c r="AO304" s="71">
        <v>26</v>
      </c>
      <c r="AP304" s="71">
        <v>0</v>
      </c>
      <c r="AQ304" s="71">
        <v>5</v>
      </c>
      <c r="AR304" s="71">
        <v>0</v>
      </c>
      <c r="AS304" s="71">
        <v>17</v>
      </c>
      <c r="AT304" s="71">
        <v>14</v>
      </c>
      <c r="AU304" s="71">
        <v>14</v>
      </c>
      <c r="AV304" s="212" t="s">
        <v>233</v>
      </c>
      <c r="AW304" s="44" t="s">
        <v>90</v>
      </c>
      <c r="AX304" s="149">
        <v>22</v>
      </c>
      <c r="AY304" s="71">
        <v>9</v>
      </c>
      <c r="AZ304" s="71">
        <v>0</v>
      </c>
      <c r="BA304" s="152">
        <v>3</v>
      </c>
      <c r="BB304" s="32">
        <v>2</v>
      </c>
      <c r="BC304" s="149">
        <v>25</v>
      </c>
      <c r="BD304" s="149">
        <v>11</v>
      </c>
      <c r="BE304" s="212" t="s">
        <v>233</v>
      </c>
      <c r="BF304" s="44" t="s">
        <v>90</v>
      </c>
      <c r="BG304" s="71">
        <v>0</v>
      </c>
      <c r="BH304" s="71">
        <v>0</v>
      </c>
      <c r="BI304" s="71">
        <v>0</v>
      </c>
      <c r="BJ304" s="71">
        <v>0</v>
      </c>
      <c r="BK304" s="71">
        <v>0</v>
      </c>
      <c r="BL304" s="71">
        <v>0</v>
      </c>
      <c r="BM304" s="71">
        <v>0</v>
      </c>
      <c r="BN304" s="71">
        <v>0</v>
      </c>
      <c r="BO304" s="71">
        <v>0</v>
      </c>
      <c r="BP304" s="71">
        <v>0</v>
      </c>
      <c r="BQ304" s="71">
        <v>0</v>
      </c>
      <c r="BR304" s="71">
        <v>0</v>
      </c>
      <c r="BS304" s="71">
        <v>0</v>
      </c>
      <c r="BT304" s="71">
        <v>0</v>
      </c>
      <c r="BV304" s="80" t="s">
        <v>233</v>
      </c>
      <c r="BW304" s="80" t="s">
        <v>2583</v>
      </c>
      <c r="BX304" s="78">
        <v>627</v>
      </c>
    </row>
    <row r="305" spans="1:76">
      <c r="A305" s="212"/>
      <c r="B305" s="44" t="s">
        <v>91</v>
      </c>
      <c r="C305" s="71">
        <v>58</v>
      </c>
      <c r="D305" s="71">
        <v>31</v>
      </c>
      <c r="E305" s="71">
        <v>40</v>
      </c>
      <c r="F305" s="71">
        <v>24</v>
      </c>
      <c r="G305" s="71">
        <v>32</v>
      </c>
      <c r="H305" s="71">
        <v>19</v>
      </c>
      <c r="I305" s="71">
        <v>28</v>
      </c>
      <c r="J305" s="71">
        <v>12</v>
      </c>
      <c r="K305" s="149">
        <v>158</v>
      </c>
      <c r="L305" s="149">
        <v>86</v>
      </c>
      <c r="M305" s="212"/>
      <c r="N305" s="44" t="s">
        <v>91</v>
      </c>
      <c r="O305" s="71">
        <v>1</v>
      </c>
      <c r="P305" s="71">
        <v>0</v>
      </c>
      <c r="Q305" s="71">
        <v>2</v>
      </c>
      <c r="R305" s="71">
        <v>2</v>
      </c>
      <c r="S305" s="71">
        <v>1</v>
      </c>
      <c r="T305" s="71">
        <v>0</v>
      </c>
      <c r="U305" s="71">
        <v>8</v>
      </c>
      <c r="V305" s="71">
        <v>7</v>
      </c>
      <c r="W305" s="149">
        <v>12</v>
      </c>
      <c r="X305" s="149">
        <v>9</v>
      </c>
      <c r="Y305" s="212"/>
      <c r="Z305" s="44" t="s">
        <v>91</v>
      </c>
      <c r="AA305" s="31">
        <v>1</v>
      </c>
      <c r="AB305" s="31">
        <v>1</v>
      </c>
      <c r="AC305" s="31">
        <v>1</v>
      </c>
      <c r="AD305" s="31">
        <v>1</v>
      </c>
      <c r="AE305" s="149">
        <v>4</v>
      </c>
      <c r="AF305" s="125">
        <v>4</v>
      </c>
      <c r="AG305" s="71">
        <v>4</v>
      </c>
      <c r="AH305" s="71">
        <v>4</v>
      </c>
      <c r="AI305" s="71">
        <v>0</v>
      </c>
      <c r="AJ305" s="71">
        <v>1</v>
      </c>
      <c r="AK305" s="212"/>
      <c r="AL305" s="44" t="s">
        <v>91</v>
      </c>
      <c r="AM305" s="71">
        <v>0</v>
      </c>
      <c r="AN305" s="71">
        <v>0</v>
      </c>
      <c r="AO305" s="71">
        <v>56</v>
      </c>
      <c r="AP305" s="71">
        <v>0</v>
      </c>
      <c r="AQ305" s="71">
        <v>0</v>
      </c>
      <c r="AR305" s="71">
        <v>0</v>
      </c>
      <c r="AS305" s="71">
        <v>4</v>
      </c>
      <c r="AT305" s="71">
        <v>4</v>
      </c>
      <c r="AU305" s="71">
        <v>4</v>
      </c>
      <c r="AV305" s="212"/>
      <c r="AW305" s="44" t="s">
        <v>91</v>
      </c>
      <c r="AX305" s="149">
        <v>5</v>
      </c>
      <c r="AY305" s="71">
        <v>3</v>
      </c>
      <c r="AZ305" s="71">
        <v>5</v>
      </c>
      <c r="BA305" s="152">
        <v>0</v>
      </c>
      <c r="BB305" s="32">
        <v>0</v>
      </c>
      <c r="BC305" s="149">
        <v>5</v>
      </c>
      <c r="BD305" s="149">
        <v>3</v>
      </c>
      <c r="BE305" s="212"/>
      <c r="BF305" s="44" t="s">
        <v>91</v>
      </c>
      <c r="BG305" s="71">
        <v>32</v>
      </c>
      <c r="BH305" s="71">
        <v>32</v>
      </c>
      <c r="BI305" s="71">
        <v>0</v>
      </c>
      <c r="BJ305" s="71">
        <v>0</v>
      </c>
      <c r="BK305" s="71">
        <v>0</v>
      </c>
      <c r="BL305" s="71">
        <v>32</v>
      </c>
      <c r="BM305" s="71">
        <v>0</v>
      </c>
      <c r="BN305" s="71">
        <v>0</v>
      </c>
      <c r="BO305" s="71">
        <v>0</v>
      </c>
      <c r="BP305" s="71">
        <v>0</v>
      </c>
      <c r="BQ305" s="71">
        <v>0</v>
      </c>
      <c r="BR305" s="71">
        <v>0</v>
      </c>
      <c r="BS305" s="71">
        <v>0</v>
      </c>
      <c r="BT305" s="71">
        <v>0</v>
      </c>
      <c r="BV305" s="80" t="s">
        <v>233</v>
      </c>
      <c r="BW305" s="80" t="s">
        <v>2584</v>
      </c>
      <c r="BX305" s="78">
        <v>168</v>
      </c>
    </row>
    <row r="306" spans="1:76">
      <c r="A306" s="212"/>
      <c r="B306" s="66" t="s">
        <v>73</v>
      </c>
      <c r="C306" s="68">
        <v>276</v>
      </c>
      <c r="D306" s="68">
        <v>145</v>
      </c>
      <c r="E306" s="68">
        <v>200</v>
      </c>
      <c r="F306" s="68">
        <v>103</v>
      </c>
      <c r="G306" s="68">
        <v>177</v>
      </c>
      <c r="H306" s="68">
        <v>91</v>
      </c>
      <c r="I306" s="68">
        <v>156</v>
      </c>
      <c r="J306" s="68">
        <v>78</v>
      </c>
      <c r="K306" s="68">
        <v>809</v>
      </c>
      <c r="L306" s="68">
        <v>417</v>
      </c>
      <c r="M306" s="212"/>
      <c r="N306" s="66" t="s">
        <v>73</v>
      </c>
      <c r="O306" s="68">
        <v>23</v>
      </c>
      <c r="P306" s="68">
        <v>12</v>
      </c>
      <c r="Q306" s="68">
        <v>14</v>
      </c>
      <c r="R306" s="68">
        <v>7</v>
      </c>
      <c r="S306" s="68">
        <v>5</v>
      </c>
      <c r="T306" s="68">
        <v>2</v>
      </c>
      <c r="U306" s="68">
        <v>8</v>
      </c>
      <c r="V306" s="68">
        <v>7</v>
      </c>
      <c r="W306" s="68">
        <v>50</v>
      </c>
      <c r="X306" s="68">
        <v>28</v>
      </c>
      <c r="Y306" s="212"/>
      <c r="Z306" s="66" t="s">
        <v>73</v>
      </c>
      <c r="AA306" s="68">
        <v>5</v>
      </c>
      <c r="AB306" s="68">
        <v>5</v>
      </c>
      <c r="AC306" s="68">
        <v>5</v>
      </c>
      <c r="AD306" s="68">
        <v>5</v>
      </c>
      <c r="AE306" s="68">
        <v>20</v>
      </c>
      <c r="AF306" s="68">
        <v>21</v>
      </c>
      <c r="AG306" s="68">
        <v>16</v>
      </c>
      <c r="AH306" s="68">
        <v>14</v>
      </c>
      <c r="AI306" s="68">
        <v>1</v>
      </c>
      <c r="AJ306" s="68">
        <v>5</v>
      </c>
      <c r="AK306" s="212"/>
      <c r="AL306" s="66" t="s">
        <v>73</v>
      </c>
      <c r="AM306" s="68">
        <v>0</v>
      </c>
      <c r="AN306" s="68">
        <v>262</v>
      </c>
      <c r="AO306" s="68">
        <v>82</v>
      </c>
      <c r="AP306" s="68">
        <v>0</v>
      </c>
      <c r="AQ306" s="68">
        <v>5</v>
      </c>
      <c r="AR306" s="68">
        <v>0</v>
      </c>
      <c r="AS306" s="68">
        <v>21</v>
      </c>
      <c r="AT306" s="68">
        <v>18</v>
      </c>
      <c r="AU306" s="68">
        <v>18</v>
      </c>
      <c r="AV306" s="212"/>
      <c r="AW306" s="66" t="s">
        <v>73</v>
      </c>
      <c r="AX306" s="68">
        <v>27</v>
      </c>
      <c r="AY306" s="68">
        <v>12</v>
      </c>
      <c r="AZ306" s="68">
        <v>5</v>
      </c>
      <c r="BA306" s="68">
        <v>3</v>
      </c>
      <c r="BB306" s="68">
        <v>2</v>
      </c>
      <c r="BC306" s="68">
        <v>30</v>
      </c>
      <c r="BD306" s="68">
        <v>14</v>
      </c>
      <c r="BE306" s="212"/>
      <c r="BF306" s="66" t="s">
        <v>73</v>
      </c>
      <c r="BG306" s="68">
        <v>32</v>
      </c>
      <c r="BH306" s="68">
        <v>32</v>
      </c>
      <c r="BI306" s="68">
        <v>0</v>
      </c>
      <c r="BJ306" s="68">
        <v>0</v>
      </c>
      <c r="BK306" s="68">
        <v>0</v>
      </c>
      <c r="BL306" s="68">
        <v>32</v>
      </c>
      <c r="BM306" s="68">
        <v>0</v>
      </c>
      <c r="BN306" s="68">
        <v>0</v>
      </c>
      <c r="BO306" s="68">
        <v>0</v>
      </c>
      <c r="BP306" s="68">
        <v>0</v>
      </c>
      <c r="BQ306" s="68">
        <v>0</v>
      </c>
      <c r="BR306" s="68">
        <v>0</v>
      </c>
      <c r="BS306" s="68">
        <v>0</v>
      </c>
      <c r="BT306" s="68">
        <v>0</v>
      </c>
      <c r="BV306" s="80" t="s">
        <v>233</v>
      </c>
      <c r="BW306" s="80" t="s">
        <v>2585</v>
      </c>
      <c r="BX306" s="78">
        <v>795</v>
      </c>
    </row>
    <row r="307" spans="1:76" ht="14.45" customHeight="1">
      <c r="A307" s="212" t="s">
        <v>234</v>
      </c>
      <c r="B307" s="44" t="s">
        <v>90</v>
      </c>
      <c r="C307" s="71">
        <v>642</v>
      </c>
      <c r="D307" s="71">
        <v>335</v>
      </c>
      <c r="E307" s="71">
        <v>507</v>
      </c>
      <c r="F307" s="71">
        <v>263</v>
      </c>
      <c r="G307" s="71">
        <v>350</v>
      </c>
      <c r="H307" s="71">
        <v>186</v>
      </c>
      <c r="I307" s="71">
        <v>382</v>
      </c>
      <c r="J307" s="71">
        <v>184</v>
      </c>
      <c r="K307" s="149">
        <v>1881</v>
      </c>
      <c r="L307" s="149">
        <v>968</v>
      </c>
      <c r="M307" s="212" t="s">
        <v>234</v>
      </c>
      <c r="N307" s="44" t="s">
        <v>90</v>
      </c>
      <c r="O307" s="71">
        <v>62</v>
      </c>
      <c r="P307" s="71">
        <v>37</v>
      </c>
      <c r="Q307" s="71">
        <v>11</v>
      </c>
      <c r="R307" s="71">
        <v>5</v>
      </c>
      <c r="S307" s="71">
        <v>14</v>
      </c>
      <c r="T307" s="71">
        <v>10</v>
      </c>
      <c r="U307" s="71">
        <v>46</v>
      </c>
      <c r="V307" s="71">
        <v>21</v>
      </c>
      <c r="W307" s="149">
        <v>133</v>
      </c>
      <c r="X307" s="149">
        <v>73</v>
      </c>
      <c r="Y307" s="212" t="s">
        <v>234</v>
      </c>
      <c r="Z307" s="44" t="s">
        <v>90</v>
      </c>
      <c r="AA307" s="31">
        <v>18</v>
      </c>
      <c r="AB307" s="31">
        <v>16</v>
      </c>
      <c r="AC307" s="31">
        <v>15</v>
      </c>
      <c r="AD307" s="31">
        <v>14</v>
      </c>
      <c r="AE307" s="149">
        <v>63</v>
      </c>
      <c r="AF307" s="125">
        <v>67</v>
      </c>
      <c r="AG307" s="71">
        <v>51</v>
      </c>
      <c r="AH307" s="71">
        <v>21</v>
      </c>
      <c r="AI307" s="71">
        <v>0</v>
      </c>
      <c r="AJ307" s="71">
        <v>13</v>
      </c>
      <c r="AK307" s="212" t="s">
        <v>234</v>
      </c>
      <c r="AL307" s="44" t="s">
        <v>90</v>
      </c>
      <c r="AM307" s="71">
        <v>26</v>
      </c>
      <c r="AN307" s="71">
        <v>704</v>
      </c>
      <c r="AO307" s="71">
        <v>137</v>
      </c>
      <c r="AP307" s="71">
        <v>101</v>
      </c>
      <c r="AQ307" s="71">
        <v>14</v>
      </c>
      <c r="AR307" s="71">
        <v>11</v>
      </c>
      <c r="AS307" s="71">
        <v>57</v>
      </c>
      <c r="AT307" s="71">
        <v>56</v>
      </c>
      <c r="AU307" s="71">
        <v>50</v>
      </c>
      <c r="AV307" s="212" t="s">
        <v>234</v>
      </c>
      <c r="AW307" s="44" t="s">
        <v>90</v>
      </c>
      <c r="AX307" s="149">
        <v>93</v>
      </c>
      <c r="AY307" s="71">
        <v>24</v>
      </c>
      <c r="AZ307" s="71">
        <v>7</v>
      </c>
      <c r="BA307" s="152">
        <v>10</v>
      </c>
      <c r="BB307" s="32">
        <v>3</v>
      </c>
      <c r="BC307" s="149">
        <v>103</v>
      </c>
      <c r="BD307" s="149">
        <v>27</v>
      </c>
      <c r="BE307" s="212" t="s">
        <v>234</v>
      </c>
      <c r="BF307" s="44" t="s">
        <v>90</v>
      </c>
      <c r="BG307" s="71">
        <v>93</v>
      </c>
      <c r="BH307" s="71">
        <v>45</v>
      </c>
      <c r="BI307" s="71">
        <v>36</v>
      </c>
      <c r="BJ307" s="71">
        <v>34</v>
      </c>
      <c r="BK307" s="71">
        <v>27</v>
      </c>
      <c r="BL307" s="71">
        <v>179</v>
      </c>
      <c r="BM307" s="71">
        <v>27</v>
      </c>
      <c r="BN307" s="71">
        <v>27</v>
      </c>
      <c r="BO307" s="71">
        <v>42</v>
      </c>
      <c r="BP307" s="71">
        <v>9</v>
      </c>
      <c r="BQ307" s="71">
        <v>0</v>
      </c>
      <c r="BR307" s="71">
        <v>5</v>
      </c>
      <c r="BS307" s="71">
        <v>12</v>
      </c>
      <c r="BT307" s="71">
        <v>4</v>
      </c>
      <c r="BV307" s="80" t="s">
        <v>234</v>
      </c>
      <c r="BW307" s="80" t="s">
        <v>2586</v>
      </c>
      <c r="BX307" s="78">
        <v>2319</v>
      </c>
    </row>
    <row r="308" spans="1:76">
      <c r="A308" s="212"/>
      <c r="B308" s="44" t="s">
        <v>91</v>
      </c>
      <c r="C308" s="71">
        <v>613</v>
      </c>
      <c r="D308" s="71">
        <v>300</v>
      </c>
      <c r="E308" s="71">
        <v>563</v>
      </c>
      <c r="F308" s="71">
        <v>298</v>
      </c>
      <c r="G308" s="71">
        <v>586</v>
      </c>
      <c r="H308" s="71">
        <v>293</v>
      </c>
      <c r="I308" s="71">
        <v>606</v>
      </c>
      <c r="J308" s="71">
        <v>332</v>
      </c>
      <c r="K308" s="149">
        <v>2368</v>
      </c>
      <c r="L308" s="149">
        <v>1223</v>
      </c>
      <c r="M308" s="212"/>
      <c r="N308" s="44" t="s">
        <v>91</v>
      </c>
      <c r="O308" s="71">
        <v>35</v>
      </c>
      <c r="P308" s="71">
        <v>12</v>
      </c>
      <c r="Q308" s="71">
        <v>25</v>
      </c>
      <c r="R308" s="71">
        <v>14</v>
      </c>
      <c r="S308" s="71">
        <v>47</v>
      </c>
      <c r="T308" s="71">
        <v>25</v>
      </c>
      <c r="U308" s="71">
        <v>45</v>
      </c>
      <c r="V308" s="71">
        <v>13</v>
      </c>
      <c r="W308" s="149">
        <v>152</v>
      </c>
      <c r="X308" s="149">
        <v>64</v>
      </c>
      <c r="Y308" s="212"/>
      <c r="Z308" s="44" t="s">
        <v>91</v>
      </c>
      <c r="AA308" s="31">
        <v>21</v>
      </c>
      <c r="AB308" s="31">
        <v>19</v>
      </c>
      <c r="AC308" s="31">
        <v>20</v>
      </c>
      <c r="AD308" s="31">
        <v>20</v>
      </c>
      <c r="AE308" s="149">
        <v>80</v>
      </c>
      <c r="AF308" s="125">
        <v>74</v>
      </c>
      <c r="AG308" s="71">
        <v>66</v>
      </c>
      <c r="AH308" s="71">
        <v>66</v>
      </c>
      <c r="AI308" s="71">
        <v>6</v>
      </c>
      <c r="AJ308" s="71">
        <v>19</v>
      </c>
      <c r="AK308" s="212"/>
      <c r="AL308" s="44" t="s">
        <v>91</v>
      </c>
      <c r="AM308" s="71">
        <v>97</v>
      </c>
      <c r="AN308" s="71">
        <v>1107</v>
      </c>
      <c r="AO308" s="71">
        <v>184</v>
      </c>
      <c r="AP308" s="71">
        <v>0</v>
      </c>
      <c r="AQ308" s="71">
        <v>0</v>
      </c>
      <c r="AR308" s="71">
        <v>10</v>
      </c>
      <c r="AS308" s="71">
        <v>62</v>
      </c>
      <c r="AT308" s="71">
        <v>58</v>
      </c>
      <c r="AU308" s="71">
        <v>55</v>
      </c>
      <c r="AV308" s="212"/>
      <c r="AW308" s="44" t="s">
        <v>91</v>
      </c>
      <c r="AX308" s="149">
        <v>164</v>
      </c>
      <c r="AY308" s="71">
        <v>79</v>
      </c>
      <c r="AZ308" s="71">
        <v>20</v>
      </c>
      <c r="BA308" s="152">
        <v>37</v>
      </c>
      <c r="BB308" s="32">
        <v>12</v>
      </c>
      <c r="BC308" s="149">
        <v>201</v>
      </c>
      <c r="BD308" s="149">
        <v>91</v>
      </c>
      <c r="BE308" s="212"/>
      <c r="BF308" s="44" t="s">
        <v>91</v>
      </c>
      <c r="BG308" s="71">
        <v>39</v>
      </c>
      <c r="BH308" s="71">
        <v>167</v>
      </c>
      <c r="BI308" s="71">
        <v>102</v>
      </c>
      <c r="BJ308" s="71">
        <v>71</v>
      </c>
      <c r="BK308" s="71">
        <v>71</v>
      </c>
      <c r="BL308" s="71">
        <v>266</v>
      </c>
      <c r="BM308" s="71">
        <v>39</v>
      </c>
      <c r="BN308" s="71">
        <v>4</v>
      </c>
      <c r="BO308" s="71">
        <v>66</v>
      </c>
      <c r="BP308" s="71">
        <v>0</v>
      </c>
      <c r="BQ308" s="71">
        <v>0</v>
      </c>
      <c r="BR308" s="71">
        <v>0</v>
      </c>
      <c r="BS308" s="71">
        <v>0</v>
      </c>
      <c r="BT308" s="71">
        <v>75</v>
      </c>
      <c r="BV308" s="80" t="s">
        <v>234</v>
      </c>
      <c r="BW308" s="80" t="s">
        <v>2587</v>
      </c>
      <c r="BX308" s="78">
        <v>2863</v>
      </c>
    </row>
    <row r="309" spans="1:76">
      <c r="A309" s="212"/>
      <c r="B309" s="66" t="s">
        <v>73</v>
      </c>
      <c r="C309" s="68">
        <v>1255</v>
      </c>
      <c r="D309" s="68">
        <v>635</v>
      </c>
      <c r="E309" s="68">
        <v>1070</v>
      </c>
      <c r="F309" s="68">
        <v>561</v>
      </c>
      <c r="G309" s="68">
        <v>936</v>
      </c>
      <c r="H309" s="68">
        <v>479</v>
      </c>
      <c r="I309" s="68">
        <v>988</v>
      </c>
      <c r="J309" s="68">
        <v>516</v>
      </c>
      <c r="K309" s="68">
        <v>4249</v>
      </c>
      <c r="L309" s="68">
        <v>2191</v>
      </c>
      <c r="M309" s="212"/>
      <c r="N309" s="66" t="s">
        <v>73</v>
      </c>
      <c r="O309" s="68">
        <v>97</v>
      </c>
      <c r="P309" s="68">
        <v>49</v>
      </c>
      <c r="Q309" s="68">
        <v>36</v>
      </c>
      <c r="R309" s="68">
        <v>19</v>
      </c>
      <c r="S309" s="68">
        <v>61</v>
      </c>
      <c r="T309" s="68">
        <v>35</v>
      </c>
      <c r="U309" s="68">
        <v>91</v>
      </c>
      <c r="V309" s="68">
        <v>34</v>
      </c>
      <c r="W309" s="68">
        <v>285</v>
      </c>
      <c r="X309" s="68">
        <v>137</v>
      </c>
      <c r="Y309" s="212"/>
      <c r="Z309" s="66" t="s">
        <v>73</v>
      </c>
      <c r="AA309" s="68">
        <v>39</v>
      </c>
      <c r="AB309" s="68">
        <v>35</v>
      </c>
      <c r="AC309" s="68">
        <v>35</v>
      </c>
      <c r="AD309" s="68">
        <v>34</v>
      </c>
      <c r="AE309" s="68">
        <v>143</v>
      </c>
      <c r="AF309" s="68">
        <v>141</v>
      </c>
      <c r="AG309" s="68">
        <v>117</v>
      </c>
      <c r="AH309" s="68">
        <v>87</v>
      </c>
      <c r="AI309" s="68">
        <v>6</v>
      </c>
      <c r="AJ309" s="68">
        <v>32</v>
      </c>
      <c r="AK309" s="212"/>
      <c r="AL309" s="66" t="s">
        <v>73</v>
      </c>
      <c r="AM309" s="68">
        <v>123</v>
      </c>
      <c r="AN309" s="68">
        <v>1811</v>
      </c>
      <c r="AO309" s="68">
        <v>321</v>
      </c>
      <c r="AP309" s="68">
        <v>101</v>
      </c>
      <c r="AQ309" s="68">
        <v>14</v>
      </c>
      <c r="AR309" s="68">
        <v>21</v>
      </c>
      <c r="AS309" s="68">
        <v>119</v>
      </c>
      <c r="AT309" s="68">
        <v>114</v>
      </c>
      <c r="AU309" s="68">
        <v>105</v>
      </c>
      <c r="AV309" s="212"/>
      <c r="AW309" s="66" t="s">
        <v>73</v>
      </c>
      <c r="AX309" s="68">
        <v>257</v>
      </c>
      <c r="AY309" s="68">
        <v>103</v>
      </c>
      <c r="AZ309" s="68">
        <v>27</v>
      </c>
      <c r="BA309" s="68">
        <v>47</v>
      </c>
      <c r="BB309" s="68">
        <v>15</v>
      </c>
      <c r="BC309" s="68">
        <v>304</v>
      </c>
      <c r="BD309" s="68">
        <v>118</v>
      </c>
      <c r="BE309" s="212"/>
      <c r="BF309" s="66" t="s">
        <v>73</v>
      </c>
      <c r="BG309" s="68">
        <v>132</v>
      </c>
      <c r="BH309" s="68">
        <v>212</v>
      </c>
      <c r="BI309" s="68">
        <v>138</v>
      </c>
      <c r="BJ309" s="68">
        <v>105</v>
      </c>
      <c r="BK309" s="68">
        <v>98</v>
      </c>
      <c r="BL309" s="68">
        <v>445</v>
      </c>
      <c r="BM309" s="68">
        <v>66</v>
      </c>
      <c r="BN309" s="68">
        <v>31</v>
      </c>
      <c r="BO309" s="68">
        <v>108</v>
      </c>
      <c r="BP309" s="68">
        <v>9</v>
      </c>
      <c r="BQ309" s="68">
        <v>0</v>
      </c>
      <c r="BR309" s="68">
        <v>5</v>
      </c>
      <c r="BS309" s="68">
        <v>12</v>
      </c>
      <c r="BT309" s="68">
        <v>79</v>
      </c>
      <c r="BV309" s="80" t="s">
        <v>234</v>
      </c>
      <c r="BW309" s="80" t="s">
        <v>2588</v>
      </c>
      <c r="BX309" s="78">
        <v>5182</v>
      </c>
    </row>
    <row r="310" spans="1:76" ht="14.45" customHeight="1">
      <c r="A310" s="212" t="s">
        <v>236</v>
      </c>
      <c r="B310" s="44" t="s">
        <v>90</v>
      </c>
      <c r="C310" s="71">
        <v>227</v>
      </c>
      <c r="D310" s="71">
        <v>116</v>
      </c>
      <c r="E310" s="71">
        <v>155</v>
      </c>
      <c r="F310" s="71">
        <v>78</v>
      </c>
      <c r="G310" s="71">
        <v>141</v>
      </c>
      <c r="H310" s="71">
        <v>60</v>
      </c>
      <c r="I310" s="71">
        <v>157</v>
      </c>
      <c r="J310" s="71">
        <v>68</v>
      </c>
      <c r="K310" s="149">
        <v>680</v>
      </c>
      <c r="L310" s="149">
        <v>322</v>
      </c>
      <c r="M310" s="212" t="s">
        <v>236</v>
      </c>
      <c r="N310" s="44" t="s">
        <v>90</v>
      </c>
      <c r="O310" s="71">
        <v>16</v>
      </c>
      <c r="P310" s="71">
        <v>10</v>
      </c>
      <c r="Q310" s="71">
        <v>7</v>
      </c>
      <c r="R310" s="71">
        <v>4</v>
      </c>
      <c r="S310" s="71">
        <v>5</v>
      </c>
      <c r="T310" s="71">
        <v>0</v>
      </c>
      <c r="U310" s="71">
        <v>21</v>
      </c>
      <c r="V310" s="71">
        <v>7</v>
      </c>
      <c r="W310" s="149">
        <v>49</v>
      </c>
      <c r="X310" s="149">
        <v>21</v>
      </c>
      <c r="Y310" s="212" t="s">
        <v>236</v>
      </c>
      <c r="Z310" s="44" t="s">
        <v>90</v>
      </c>
      <c r="AA310" s="31">
        <v>8</v>
      </c>
      <c r="AB310" s="31">
        <v>8</v>
      </c>
      <c r="AC310" s="31">
        <v>8</v>
      </c>
      <c r="AD310" s="31">
        <v>6</v>
      </c>
      <c r="AE310" s="149">
        <v>30</v>
      </c>
      <c r="AF310" s="125">
        <v>30</v>
      </c>
      <c r="AG310" s="71">
        <v>20</v>
      </c>
      <c r="AH310" s="71">
        <v>0</v>
      </c>
      <c r="AI310" s="71">
        <v>0</v>
      </c>
      <c r="AJ310" s="71">
        <v>8</v>
      </c>
      <c r="AK310" s="212" t="s">
        <v>236</v>
      </c>
      <c r="AL310" s="44" t="s">
        <v>90</v>
      </c>
      <c r="AM310" s="71">
        <v>0</v>
      </c>
      <c r="AN310" s="71">
        <v>185</v>
      </c>
      <c r="AO310" s="71">
        <v>115</v>
      </c>
      <c r="AP310" s="71">
        <v>0</v>
      </c>
      <c r="AQ310" s="71">
        <v>0</v>
      </c>
      <c r="AR310" s="71">
        <v>3</v>
      </c>
      <c r="AS310" s="71">
        <v>28</v>
      </c>
      <c r="AT310" s="71">
        <v>24</v>
      </c>
      <c r="AU310" s="71">
        <v>24</v>
      </c>
      <c r="AV310" s="212" t="s">
        <v>236</v>
      </c>
      <c r="AW310" s="44" t="s">
        <v>90</v>
      </c>
      <c r="AX310" s="149">
        <v>42</v>
      </c>
      <c r="AY310" s="71">
        <v>8</v>
      </c>
      <c r="AZ310" s="71">
        <v>2</v>
      </c>
      <c r="BA310" s="152">
        <v>5</v>
      </c>
      <c r="BB310" s="32">
        <v>2</v>
      </c>
      <c r="BC310" s="149">
        <v>47</v>
      </c>
      <c r="BD310" s="149">
        <v>10</v>
      </c>
      <c r="BE310" s="212" t="s">
        <v>236</v>
      </c>
      <c r="BF310" s="44" t="s">
        <v>90</v>
      </c>
      <c r="BG310" s="71">
        <v>36</v>
      </c>
      <c r="BH310" s="71">
        <v>11</v>
      </c>
      <c r="BI310" s="71">
        <v>0</v>
      </c>
      <c r="BJ310" s="71">
        <v>8</v>
      </c>
      <c r="BK310" s="71">
        <v>7</v>
      </c>
      <c r="BL310" s="71">
        <v>36</v>
      </c>
      <c r="BM310" s="71">
        <v>0</v>
      </c>
      <c r="BN310" s="71">
        <v>0</v>
      </c>
      <c r="BO310" s="71">
        <v>18</v>
      </c>
      <c r="BP310" s="71">
        <v>0</v>
      </c>
      <c r="BQ310" s="71">
        <v>0</v>
      </c>
      <c r="BR310" s="71">
        <v>0</v>
      </c>
      <c r="BS310" s="71">
        <v>0</v>
      </c>
      <c r="BT310" s="71">
        <v>0</v>
      </c>
      <c r="BV310" s="80" t="s">
        <v>236</v>
      </c>
      <c r="BW310" s="80" t="s">
        <v>2589</v>
      </c>
      <c r="BX310" s="78">
        <v>715</v>
      </c>
    </row>
    <row r="311" spans="1:76">
      <c r="A311" s="212"/>
      <c r="B311" s="44" t="s">
        <v>91</v>
      </c>
      <c r="C311" s="71">
        <v>205</v>
      </c>
      <c r="D311" s="71">
        <v>107</v>
      </c>
      <c r="E311" s="71">
        <v>186</v>
      </c>
      <c r="F311" s="71">
        <v>102</v>
      </c>
      <c r="G311" s="71">
        <v>171</v>
      </c>
      <c r="H311" s="71">
        <v>85</v>
      </c>
      <c r="I311" s="71">
        <v>180</v>
      </c>
      <c r="J311" s="71">
        <v>87</v>
      </c>
      <c r="K311" s="149">
        <v>742</v>
      </c>
      <c r="L311" s="149">
        <v>381</v>
      </c>
      <c r="M311" s="212"/>
      <c r="N311" s="44" t="s">
        <v>91</v>
      </c>
      <c r="O311" s="71">
        <v>12</v>
      </c>
      <c r="P311" s="71">
        <v>6</v>
      </c>
      <c r="Q311" s="71">
        <v>4</v>
      </c>
      <c r="R311" s="71">
        <v>4</v>
      </c>
      <c r="S311" s="71">
        <v>5</v>
      </c>
      <c r="T311" s="71">
        <v>3</v>
      </c>
      <c r="U311" s="71">
        <v>0</v>
      </c>
      <c r="V311" s="71">
        <v>0</v>
      </c>
      <c r="W311" s="149">
        <v>21</v>
      </c>
      <c r="X311" s="149">
        <v>13</v>
      </c>
      <c r="Y311" s="212"/>
      <c r="Z311" s="44" t="s">
        <v>91</v>
      </c>
      <c r="AA311" s="31">
        <v>4</v>
      </c>
      <c r="AB311" s="31">
        <v>4</v>
      </c>
      <c r="AC311" s="31">
        <v>5</v>
      </c>
      <c r="AD311" s="31">
        <v>5</v>
      </c>
      <c r="AE311" s="149">
        <v>18</v>
      </c>
      <c r="AF311" s="125">
        <v>18</v>
      </c>
      <c r="AG311" s="71">
        <v>13</v>
      </c>
      <c r="AH311" s="71">
        <v>14</v>
      </c>
      <c r="AI311" s="71">
        <v>0</v>
      </c>
      <c r="AJ311" s="71">
        <v>3</v>
      </c>
      <c r="AK311" s="212"/>
      <c r="AL311" s="44" t="s">
        <v>91</v>
      </c>
      <c r="AM311" s="71">
        <v>0</v>
      </c>
      <c r="AN311" s="71">
        <v>375</v>
      </c>
      <c r="AO311" s="71">
        <v>0</v>
      </c>
      <c r="AP311" s="71">
        <v>0</v>
      </c>
      <c r="AQ311" s="71">
        <v>0</v>
      </c>
      <c r="AR311" s="71">
        <v>8</v>
      </c>
      <c r="AS311" s="71">
        <v>18</v>
      </c>
      <c r="AT311" s="71">
        <v>18</v>
      </c>
      <c r="AU311" s="71">
        <v>18</v>
      </c>
      <c r="AV311" s="212"/>
      <c r="AW311" s="44" t="s">
        <v>91</v>
      </c>
      <c r="AX311" s="149">
        <v>28</v>
      </c>
      <c r="AY311" s="71">
        <v>8</v>
      </c>
      <c r="AZ311" s="71">
        <v>5</v>
      </c>
      <c r="BA311" s="152">
        <v>7</v>
      </c>
      <c r="BB311" s="32">
        <v>2</v>
      </c>
      <c r="BC311" s="149">
        <v>35</v>
      </c>
      <c r="BD311" s="149">
        <v>10</v>
      </c>
      <c r="BE311" s="212"/>
      <c r="BF311" s="44" t="s">
        <v>91</v>
      </c>
      <c r="BG311" s="71">
        <v>0</v>
      </c>
      <c r="BH311" s="71">
        <v>0</v>
      </c>
      <c r="BI311" s="71">
        <v>0</v>
      </c>
      <c r="BJ311" s="71">
        <v>0</v>
      </c>
      <c r="BK311" s="71">
        <v>0</v>
      </c>
      <c r="BL311" s="71">
        <v>0</v>
      </c>
      <c r="BM311" s="71">
        <v>0</v>
      </c>
      <c r="BN311" s="71">
        <v>0</v>
      </c>
      <c r="BO311" s="71">
        <v>0</v>
      </c>
      <c r="BP311" s="71">
        <v>0</v>
      </c>
      <c r="BQ311" s="71">
        <v>0</v>
      </c>
      <c r="BR311" s="71">
        <v>0</v>
      </c>
      <c r="BS311" s="71">
        <v>0</v>
      </c>
      <c r="BT311" s="71">
        <v>0</v>
      </c>
      <c r="BV311" s="80" t="s">
        <v>236</v>
      </c>
      <c r="BW311" s="80" t="s">
        <v>2590</v>
      </c>
      <c r="BX311" s="78">
        <v>750</v>
      </c>
    </row>
    <row r="312" spans="1:76">
      <c r="A312" s="212"/>
      <c r="B312" s="66" t="s">
        <v>73</v>
      </c>
      <c r="C312" s="68">
        <v>432</v>
      </c>
      <c r="D312" s="68">
        <v>223</v>
      </c>
      <c r="E312" s="68">
        <v>341</v>
      </c>
      <c r="F312" s="68">
        <v>180</v>
      </c>
      <c r="G312" s="68">
        <v>312</v>
      </c>
      <c r="H312" s="68">
        <v>145</v>
      </c>
      <c r="I312" s="68">
        <v>337</v>
      </c>
      <c r="J312" s="68">
        <v>155</v>
      </c>
      <c r="K312" s="68">
        <v>1422</v>
      </c>
      <c r="L312" s="68">
        <v>703</v>
      </c>
      <c r="M312" s="212"/>
      <c r="N312" s="66" t="s">
        <v>73</v>
      </c>
      <c r="O312" s="68">
        <v>28</v>
      </c>
      <c r="P312" s="68">
        <v>16</v>
      </c>
      <c r="Q312" s="68">
        <v>11</v>
      </c>
      <c r="R312" s="68">
        <v>8</v>
      </c>
      <c r="S312" s="68">
        <v>10</v>
      </c>
      <c r="T312" s="68">
        <v>3</v>
      </c>
      <c r="U312" s="68">
        <v>21</v>
      </c>
      <c r="V312" s="68">
        <v>7</v>
      </c>
      <c r="W312" s="68">
        <v>70</v>
      </c>
      <c r="X312" s="68">
        <v>34</v>
      </c>
      <c r="Y312" s="212"/>
      <c r="Z312" s="66" t="s">
        <v>73</v>
      </c>
      <c r="AA312" s="68">
        <v>12</v>
      </c>
      <c r="AB312" s="68">
        <v>12</v>
      </c>
      <c r="AC312" s="68">
        <v>13</v>
      </c>
      <c r="AD312" s="68">
        <v>11</v>
      </c>
      <c r="AE312" s="68">
        <v>48</v>
      </c>
      <c r="AF312" s="68">
        <v>48</v>
      </c>
      <c r="AG312" s="68">
        <v>33</v>
      </c>
      <c r="AH312" s="68">
        <v>14</v>
      </c>
      <c r="AI312" s="68">
        <v>0</v>
      </c>
      <c r="AJ312" s="68">
        <v>11</v>
      </c>
      <c r="AK312" s="212"/>
      <c r="AL312" s="66" t="s">
        <v>73</v>
      </c>
      <c r="AM312" s="68">
        <v>0</v>
      </c>
      <c r="AN312" s="68">
        <v>560</v>
      </c>
      <c r="AO312" s="68">
        <v>115</v>
      </c>
      <c r="AP312" s="68">
        <v>0</v>
      </c>
      <c r="AQ312" s="68">
        <v>0</v>
      </c>
      <c r="AR312" s="68">
        <v>11</v>
      </c>
      <c r="AS312" s="68">
        <v>46</v>
      </c>
      <c r="AT312" s="68">
        <v>42</v>
      </c>
      <c r="AU312" s="68">
        <v>42</v>
      </c>
      <c r="AV312" s="212"/>
      <c r="AW312" s="66" t="s">
        <v>73</v>
      </c>
      <c r="AX312" s="68">
        <v>70</v>
      </c>
      <c r="AY312" s="68">
        <v>16</v>
      </c>
      <c r="AZ312" s="68">
        <v>7</v>
      </c>
      <c r="BA312" s="68">
        <v>12</v>
      </c>
      <c r="BB312" s="68">
        <v>4</v>
      </c>
      <c r="BC312" s="68">
        <v>82</v>
      </c>
      <c r="BD312" s="68">
        <v>20</v>
      </c>
      <c r="BE312" s="212"/>
      <c r="BF312" s="66" t="s">
        <v>73</v>
      </c>
      <c r="BG312" s="68">
        <v>36</v>
      </c>
      <c r="BH312" s="68">
        <v>11</v>
      </c>
      <c r="BI312" s="68">
        <v>0</v>
      </c>
      <c r="BJ312" s="68">
        <v>8</v>
      </c>
      <c r="BK312" s="68">
        <v>7</v>
      </c>
      <c r="BL312" s="68">
        <v>36</v>
      </c>
      <c r="BM312" s="68">
        <v>0</v>
      </c>
      <c r="BN312" s="68">
        <v>0</v>
      </c>
      <c r="BO312" s="68">
        <v>18</v>
      </c>
      <c r="BP312" s="68">
        <v>0</v>
      </c>
      <c r="BQ312" s="68">
        <v>0</v>
      </c>
      <c r="BR312" s="68">
        <v>0</v>
      </c>
      <c r="BS312" s="68">
        <v>0</v>
      </c>
      <c r="BT312" s="68">
        <v>0</v>
      </c>
      <c r="BV312" s="80" t="s">
        <v>236</v>
      </c>
      <c r="BW312" s="80" t="s">
        <v>2591</v>
      </c>
      <c r="BX312" s="78">
        <v>1465</v>
      </c>
    </row>
    <row r="313" spans="1:76">
      <c r="A313" s="45" t="s">
        <v>108</v>
      </c>
      <c r="B313" s="44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45" t="s">
        <v>108</v>
      </c>
      <c r="N313" s="44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45" t="s">
        <v>108</v>
      </c>
      <c r="Z313" s="44"/>
      <c r="AA313" s="151"/>
      <c r="AB313" s="151"/>
      <c r="AC313" s="151"/>
      <c r="AD313" s="151"/>
      <c r="AE313" s="151"/>
      <c r="AF313" s="151"/>
      <c r="AG313" s="151"/>
      <c r="AH313" s="151"/>
      <c r="AI313" s="151"/>
      <c r="AJ313" s="149"/>
      <c r="AK313" s="45" t="s">
        <v>108</v>
      </c>
      <c r="AL313" s="44"/>
      <c r="AM313" s="151"/>
      <c r="AN313" s="151"/>
      <c r="AO313" s="151"/>
      <c r="AP313" s="151"/>
      <c r="AQ313" s="151"/>
      <c r="AR313" s="151"/>
      <c r="AS313" s="151"/>
      <c r="AT313" s="151"/>
      <c r="AU313" s="151"/>
      <c r="AV313" s="45" t="s">
        <v>108</v>
      </c>
      <c r="AW313" s="44"/>
      <c r="AX313" s="149"/>
      <c r="AY313" s="151"/>
      <c r="AZ313" s="151"/>
      <c r="BA313" s="151"/>
      <c r="BB313" s="151"/>
      <c r="BC313" s="149"/>
      <c r="BD313" s="149"/>
      <c r="BE313" s="45" t="s">
        <v>108</v>
      </c>
      <c r="BF313" s="44"/>
      <c r="BG313" s="151"/>
      <c r="BH313" s="151"/>
      <c r="BI313" s="151"/>
      <c r="BJ313" s="151"/>
      <c r="BK313" s="151"/>
      <c r="BL313" s="151"/>
      <c r="BM313" s="151"/>
      <c r="BN313" s="151"/>
      <c r="BO313" s="151"/>
      <c r="BP313" s="151"/>
      <c r="BQ313" s="151"/>
      <c r="BR313" s="151"/>
      <c r="BS313" s="151"/>
      <c r="BT313" s="151"/>
      <c r="BV313" s="80" t="str">
        <f>IF(A313="",BV312,A313)</f>
        <v>HAUTE MATSIATRA</v>
      </c>
      <c r="BW313" s="80" t="str">
        <f>BV313&amp;B313</f>
        <v>HAUTE MATSIATRA</v>
      </c>
      <c r="BX313" s="78">
        <f>(AM313+2*AN313+3*AO313+4*AP313+5*AQ313)</f>
        <v>0</v>
      </c>
    </row>
    <row r="314" spans="1:76" ht="14.45" customHeight="1">
      <c r="A314" s="212" t="s">
        <v>197</v>
      </c>
      <c r="B314" s="44" t="s">
        <v>90</v>
      </c>
      <c r="C314" s="71">
        <v>762</v>
      </c>
      <c r="D314" s="71">
        <v>399</v>
      </c>
      <c r="E314" s="71">
        <v>647</v>
      </c>
      <c r="F314" s="71">
        <v>377</v>
      </c>
      <c r="G314" s="71">
        <v>503</v>
      </c>
      <c r="H314" s="71">
        <v>286</v>
      </c>
      <c r="I314" s="71">
        <v>617</v>
      </c>
      <c r="J314" s="71">
        <v>339</v>
      </c>
      <c r="K314" s="149">
        <v>2529</v>
      </c>
      <c r="L314" s="149">
        <v>1401</v>
      </c>
      <c r="M314" s="212" t="s">
        <v>197</v>
      </c>
      <c r="N314" s="44" t="s">
        <v>90</v>
      </c>
      <c r="O314" s="71">
        <v>28</v>
      </c>
      <c r="P314" s="71">
        <v>10</v>
      </c>
      <c r="Q314" s="71">
        <v>19</v>
      </c>
      <c r="R314" s="71">
        <v>11</v>
      </c>
      <c r="S314" s="71">
        <v>18</v>
      </c>
      <c r="T314" s="71">
        <v>11</v>
      </c>
      <c r="U314" s="71">
        <v>65</v>
      </c>
      <c r="V314" s="71">
        <v>44</v>
      </c>
      <c r="W314" s="149">
        <v>130</v>
      </c>
      <c r="X314" s="149">
        <v>76</v>
      </c>
      <c r="Y314" s="212" t="s">
        <v>197</v>
      </c>
      <c r="Z314" s="44" t="s">
        <v>90</v>
      </c>
      <c r="AA314" s="31">
        <v>24</v>
      </c>
      <c r="AB314" s="31">
        <v>24</v>
      </c>
      <c r="AC314" s="31">
        <v>24</v>
      </c>
      <c r="AD314" s="31">
        <v>23</v>
      </c>
      <c r="AE314" s="149">
        <v>95</v>
      </c>
      <c r="AF314" s="125">
        <v>98</v>
      </c>
      <c r="AG314" s="71">
        <v>80</v>
      </c>
      <c r="AH314" s="71">
        <v>0</v>
      </c>
      <c r="AI314" s="71">
        <v>4</v>
      </c>
      <c r="AJ314" s="71">
        <v>24</v>
      </c>
      <c r="AK314" s="212" t="s">
        <v>197</v>
      </c>
      <c r="AL314" s="44" t="s">
        <v>90</v>
      </c>
      <c r="AM314" s="71">
        <v>0</v>
      </c>
      <c r="AN314" s="71">
        <v>854</v>
      </c>
      <c r="AO314" s="71">
        <v>340</v>
      </c>
      <c r="AP314" s="71">
        <v>85</v>
      </c>
      <c r="AQ314" s="71">
        <v>10</v>
      </c>
      <c r="AR314" s="71">
        <v>42</v>
      </c>
      <c r="AS314" s="71">
        <v>105</v>
      </c>
      <c r="AT314" s="71">
        <v>82</v>
      </c>
      <c r="AU314" s="71">
        <v>78</v>
      </c>
      <c r="AV314" s="212" t="s">
        <v>197</v>
      </c>
      <c r="AW314" s="44" t="s">
        <v>90</v>
      </c>
      <c r="AX314" s="149">
        <v>146</v>
      </c>
      <c r="AY314" s="71">
        <v>47</v>
      </c>
      <c r="AZ314" s="71">
        <v>11</v>
      </c>
      <c r="BA314" s="152">
        <v>7</v>
      </c>
      <c r="BB314" s="32">
        <v>5</v>
      </c>
      <c r="BC314" s="149">
        <v>153</v>
      </c>
      <c r="BD314" s="149">
        <v>52</v>
      </c>
      <c r="BE314" s="212" t="s">
        <v>197</v>
      </c>
      <c r="BF314" s="44" t="s">
        <v>90</v>
      </c>
      <c r="BG314" s="71">
        <v>83</v>
      </c>
      <c r="BH314" s="71">
        <v>241</v>
      </c>
      <c r="BI314" s="71">
        <v>168</v>
      </c>
      <c r="BJ314" s="71">
        <v>80</v>
      </c>
      <c r="BK314" s="71">
        <v>65</v>
      </c>
      <c r="BL314" s="71">
        <v>130</v>
      </c>
      <c r="BM314" s="71">
        <v>51</v>
      </c>
      <c r="BN314" s="71">
        <v>48</v>
      </c>
      <c r="BO314" s="71">
        <v>122</v>
      </c>
      <c r="BP314" s="71">
        <v>8</v>
      </c>
      <c r="BQ314" s="71">
        <v>4</v>
      </c>
      <c r="BR314" s="71">
        <v>4</v>
      </c>
      <c r="BS314" s="71">
        <v>4</v>
      </c>
      <c r="BT314" s="71">
        <v>0</v>
      </c>
      <c r="BV314" s="80" t="s">
        <v>197</v>
      </c>
      <c r="BW314" s="80" t="s">
        <v>2595</v>
      </c>
      <c r="BX314" s="78">
        <v>3118</v>
      </c>
    </row>
    <row r="315" spans="1:76">
      <c r="A315" s="212"/>
      <c r="B315" s="44" t="s">
        <v>91</v>
      </c>
      <c r="C315" s="71">
        <v>504</v>
      </c>
      <c r="D315" s="71">
        <v>258</v>
      </c>
      <c r="E315" s="71">
        <v>449</v>
      </c>
      <c r="F315" s="71">
        <v>248</v>
      </c>
      <c r="G315" s="71">
        <v>470</v>
      </c>
      <c r="H315" s="71">
        <v>249</v>
      </c>
      <c r="I315" s="71">
        <v>442</v>
      </c>
      <c r="J315" s="71">
        <v>244</v>
      </c>
      <c r="K315" s="149">
        <v>1865</v>
      </c>
      <c r="L315" s="149">
        <v>999</v>
      </c>
      <c r="M315" s="212"/>
      <c r="N315" s="44" t="s">
        <v>91</v>
      </c>
      <c r="O315" s="71">
        <v>107</v>
      </c>
      <c r="P315" s="71">
        <v>49</v>
      </c>
      <c r="Q315" s="71">
        <v>40</v>
      </c>
      <c r="R315" s="71">
        <v>25</v>
      </c>
      <c r="S315" s="71">
        <v>18</v>
      </c>
      <c r="T315" s="71">
        <v>9</v>
      </c>
      <c r="U315" s="71">
        <v>49</v>
      </c>
      <c r="V315" s="71">
        <v>29</v>
      </c>
      <c r="W315" s="149">
        <v>214</v>
      </c>
      <c r="X315" s="149">
        <v>112</v>
      </c>
      <c r="Y315" s="212"/>
      <c r="Z315" s="44" t="s">
        <v>91</v>
      </c>
      <c r="AA315" s="31">
        <v>10</v>
      </c>
      <c r="AB315" s="31">
        <v>9</v>
      </c>
      <c r="AC315" s="31">
        <v>9</v>
      </c>
      <c r="AD315" s="31">
        <v>9</v>
      </c>
      <c r="AE315" s="149">
        <v>37</v>
      </c>
      <c r="AF315" s="125">
        <v>37</v>
      </c>
      <c r="AG315" s="71">
        <v>32</v>
      </c>
      <c r="AH315" s="71">
        <v>33</v>
      </c>
      <c r="AI315" s="71">
        <v>2</v>
      </c>
      <c r="AJ315" s="71">
        <v>5</v>
      </c>
      <c r="AK315" s="212"/>
      <c r="AL315" s="44" t="s">
        <v>91</v>
      </c>
      <c r="AM315" s="71">
        <v>89</v>
      </c>
      <c r="AN315" s="71">
        <v>474</v>
      </c>
      <c r="AO315" s="71">
        <v>48</v>
      </c>
      <c r="AP315" s="71">
        <v>272</v>
      </c>
      <c r="AQ315" s="71">
        <v>0</v>
      </c>
      <c r="AR315" s="71">
        <v>23</v>
      </c>
      <c r="AS315" s="71">
        <v>37</v>
      </c>
      <c r="AT315" s="71">
        <v>37</v>
      </c>
      <c r="AU315" s="71">
        <v>37</v>
      </c>
      <c r="AV315" s="212"/>
      <c r="AW315" s="44" t="s">
        <v>91</v>
      </c>
      <c r="AX315" s="149">
        <v>64</v>
      </c>
      <c r="AY315" s="71">
        <v>35</v>
      </c>
      <c r="AZ315" s="71">
        <v>4</v>
      </c>
      <c r="BA315" s="152">
        <v>31</v>
      </c>
      <c r="BB315" s="32">
        <v>11</v>
      </c>
      <c r="BC315" s="149">
        <v>95</v>
      </c>
      <c r="BD315" s="149">
        <v>46</v>
      </c>
      <c r="BE315" s="212"/>
      <c r="BF315" s="44" t="s">
        <v>91</v>
      </c>
      <c r="BG315" s="71">
        <v>0</v>
      </c>
      <c r="BH315" s="71">
        <v>0</v>
      </c>
      <c r="BI315" s="71">
        <v>0</v>
      </c>
      <c r="BJ315" s="71">
        <v>0</v>
      </c>
      <c r="BK315" s="71">
        <v>0</v>
      </c>
      <c r="BL315" s="71">
        <v>0</v>
      </c>
      <c r="BM315" s="71">
        <v>0</v>
      </c>
      <c r="BN315" s="71">
        <v>0</v>
      </c>
      <c r="BO315" s="71">
        <v>0</v>
      </c>
      <c r="BP315" s="71">
        <v>0</v>
      </c>
      <c r="BQ315" s="71">
        <v>0</v>
      </c>
      <c r="BR315" s="71">
        <v>0</v>
      </c>
      <c r="BS315" s="71">
        <v>0</v>
      </c>
      <c r="BT315" s="71">
        <v>0</v>
      </c>
      <c r="BV315" s="80" t="s">
        <v>197</v>
      </c>
      <c r="BW315" s="80" t="s">
        <v>2596</v>
      </c>
      <c r="BX315" s="78">
        <v>2269</v>
      </c>
    </row>
    <row r="316" spans="1:76">
      <c r="A316" s="212"/>
      <c r="B316" s="66" t="s">
        <v>73</v>
      </c>
      <c r="C316" s="68">
        <v>1266</v>
      </c>
      <c r="D316" s="68">
        <v>657</v>
      </c>
      <c r="E316" s="68">
        <v>1096</v>
      </c>
      <c r="F316" s="68">
        <v>625</v>
      </c>
      <c r="G316" s="68">
        <v>973</v>
      </c>
      <c r="H316" s="68">
        <v>535</v>
      </c>
      <c r="I316" s="68">
        <v>1059</v>
      </c>
      <c r="J316" s="68">
        <v>583</v>
      </c>
      <c r="K316" s="68">
        <v>4394</v>
      </c>
      <c r="L316" s="68">
        <v>2400</v>
      </c>
      <c r="M316" s="212"/>
      <c r="N316" s="66" t="s">
        <v>73</v>
      </c>
      <c r="O316" s="68">
        <v>135</v>
      </c>
      <c r="P316" s="68">
        <v>59</v>
      </c>
      <c r="Q316" s="68">
        <v>59</v>
      </c>
      <c r="R316" s="68">
        <v>36</v>
      </c>
      <c r="S316" s="68">
        <v>36</v>
      </c>
      <c r="T316" s="68">
        <v>20</v>
      </c>
      <c r="U316" s="68">
        <v>114</v>
      </c>
      <c r="V316" s="68">
        <v>73</v>
      </c>
      <c r="W316" s="68">
        <v>344</v>
      </c>
      <c r="X316" s="68">
        <v>188</v>
      </c>
      <c r="Y316" s="212"/>
      <c r="Z316" s="66" t="s">
        <v>73</v>
      </c>
      <c r="AA316" s="68">
        <v>34</v>
      </c>
      <c r="AB316" s="68">
        <v>33</v>
      </c>
      <c r="AC316" s="68">
        <v>33</v>
      </c>
      <c r="AD316" s="68">
        <v>32</v>
      </c>
      <c r="AE316" s="68">
        <v>132</v>
      </c>
      <c r="AF316" s="68">
        <v>135</v>
      </c>
      <c r="AG316" s="68">
        <v>112</v>
      </c>
      <c r="AH316" s="68">
        <v>33</v>
      </c>
      <c r="AI316" s="68">
        <v>6</v>
      </c>
      <c r="AJ316" s="68">
        <v>29</v>
      </c>
      <c r="AK316" s="212"/>
      <c r="AL316" s="66" t="s">
        <v>73</v>
      </c>
      <c r="AM316" s="68">
        <v>89</v>
      </c>
      <c r="AN316" s="68">
        <v>1328</v>
      </c>
      <c r="AO316" s="68">
        <v>388</v>
      </c>
      <c r="AP316" s="68">
        <v>357</v>
      </c>
      <c r="AQ316" s="68">
        <v>10</v>
      </c>
      <c r="AR316" s="68">
        <v>65</v>
      </c>
      <c r="AS316" s="68">
        <v>142</v>
      </c>
      <c r="AT316" s="68">
        <v>119</v>
      </c>
      <c r="AU316" s="68">
        <v>115</v>
      </c>
      <c r="AV316" s="212"/>
      <c r="AW316" s="66" t="s">
        <v>73</v>
      </c>
      <c r="AX316" s="68">
        <v>210</v>
      </c>
      <c r="AY316" s="68">
        <v>82</v>
      </c>
      <c r="AZ316" s="68">
        <v>15</v>
      </c>
      <c r="BA316" s="68">
        <v>38</v>
      </c>
      <c r="BB316" s="68">
        <v>16</v>
      </c>
      <c r="BC316" s="68">
        <v>248</v>
      </c>
      <c r="BD316" s="68">
        <v>98</v>
      </c>
      <c r="BE316" s="212"/>
      <c r="BF316" s="66" t="s">
        <v>73</v>
      </c>
      <c r="BG316" s="68">
        <v>83</v>
      </c>
      <c r="BH316" s="68">
        <v>241</v>
      </c>
      <c r="BI316" s="68">
        <v>168</v>
      </c>
      <c r="BJ316" s="68">
        <v>80</v>
      </c>
      <c r="BK316" s="68">
        <v>65</v>
      </c>
      <c r="BL316" s="68">
        <v>130</v>
      </c>
      <c r="BM316" s="68">
        <v>51</v>
      </c>
      <c r="BN316" s="68">
        <v>48</v>
      </c>
      <c r="BO316" s="68">
        <v>122</v>
      </c>
      <c r="BP316" s="68">
        <v>8</v>
      </c>
      <c r="BQ316" s="68">
        <v>4</v>
      </c>
      <c r="BR316" s="68">
        <v>4</v>
      </c>
      <c r="BS316" s="68">
        <v>4</v>
      </c>
      <c r="BT316" s="68">
        <v>0</v>
      </c>
      <c r="BV316" s="80" t="s">
        <v>197</v>
      </c>
      <c r="BW316" s="80" t="s">
        <v>2597</v>
      </c>
      <c r="BX316" s="78">
        <v>5387</v>
      </c>
    </row>
    <row r="317" spans="1:76" ht="14.45" customHeight="1">
      <c r="A317" s="212" t="s">
        <v>198</v>
      </c>
      <c r="B317" s="44" t="s">
        <v>90</v>
      </c>
      <c r="C317" s="71">
        <v>490</v>
      </c>
      <c r="D317" s="71">
        <v>257</v>
      </c>
      <c r="E317" s="71">
        <v>432</v>
      </c>
      <c r="F317" s="71">
        <v>243</v>
      </c>
      <c r="G317" s="71">
        <v>384</v>
      </c>
      <c r="H317" s="71">
        <v>194</v>
      </c>
      <c r="I317" s="71">
        <v>411</v>
      </c>
      <c r="J317" s="71">
        <v>237</v>
      </c>
      <c r="K317" s="149">
        <v>1717</v>
      </c>
      <c r="L317" s="149">
        <v>931</v>
      </c>
      <c r="M317" s="212" t="s">
        <v>198</v>
      </c>
      <c r="N317" s="44" t="s">
        <v>90</v>
      </c>
      <c r="O317" s="71">
        <v>41</v>
      </c>
      <c r="P317" s="71">
        <v>23</v>
      </c>
      <c r="Q317" s="71">
        <v>24</v>
      </c>
      <c r="R317" s="71">
        <v>16</v>
      </c>
      <c r="S317" s="71">
        <v>24</v>
      </c>
      <c r="T317" s="71">
        <v>14</v>
      </c>
      <c r="U317" s="71">
        <v>43</v>
      </c>
      <c r="V317" s="71">
        <v>31</v>
      </c>
      <c r="W317" s="149">
        <v>132</v>
      </c>
      <c r="X317" s="149">
        <v>84</v>
      </c>
      <c r="Y317" s="212" t="s">
        <v>198</v>
      </c>
      <c r="Z317" s="44" t="s">
        <v>90</v>
      </c>
      <c r="AA317" s="31">
        <v>15</v>
      </c>
      <c r="AB317" s="31">
        <v>14</v>
      </c>
      <c r="AC317" s="31">
        <v>14</v>
      </c>
      <c r="AD317" s="31">
        <v>14</v>
      </c>
      <c r="AE317" s="149">
        <v>57</v>
      </c>
      <c r="AF317" s="125">
        <v>62</v>
      </c>
      <c r="AG317" s="71">
        <v>50</v>
      </c>
      <c r="AH317" s="71">
        <v>18</v>
      </c>
      <c r="AI317" s="71">
        <v>0</v>
      </c>
      <c r="AJ317" s="71">
        <v>14</v>
      </c>
      <c r="AK317" s="212" t="s">
        <v>198</v>
      </c>
      <c r="AL317" s="44" t="s">
        <v>90</v>
      </c>
      <c r="AM317" s="71">
        <v>0</v>
      </c>
      <c r="AN317" s="71">
        <v>472</v>
      </c>
      <c r="AO317" s="71">
        <v>364</v>
      </c>
      <c r="AP317" s="71">
        <v>10</v>
      </c>
      <c r="AQ317" s="71">
        <v>0</v>
      </c>
      <c r="AR317" s="71">
        <v>23</v>
      </c>
      <c r="AS317" s="71">
        <v>59</v>
      </c>
      <c r="AT317" s="71">
        <v>66</v>
      </c>
      <c r="AU317" s="71">
        <v>60</v>
      </c>
      <c r="AV317" s="212" t="s">
        <v>198</v>
      </c>
      <c r="AW317" s="44" t="s">
        <v>90</v>
      </c>
      <c r="AX317" s="149">
        <v>94</v>
      </c>
      <c r="AY317" s="71">
        <v>49</v>
      </c>
      <c r="AZ317" s="71">
        <v>12</v>
      </c>
      <c r="BA317" s="152">
        <v>6</v>
      </c>
      <c r="BB317" s="32">
        <v>5</v>
      </c>
      <c r="BC317" s="149">
        <v>100</v>
      </c>
      <c r="BD317" s="149">
        <v>54</v>
      </c>
      <c r="BE317" s="212" t="s">
        <v>198</v>
      </c>
      <c r="BF317" s="44" t="s">
        <v>90</v>
      </c>
      <c r="BG317" s="71">
        <v>21</v>
      </c>
      <c r="BH317" s="71">
        <v>57</v>
      </c>
      <c r="BI317" s="71">
        <v>8</v>
      </c>
      <c r="BJ317" s="71">
        <v>15</v>
      </c>
      <c r="BK317" s="71">
        <v>10</v>
      </c>
      <c r="BL317" s="71">
        <v>20</v>
      </c>
      <c r="BM317" s="71">
        <v>8</v>
      </c>
      <c r="BN317" s="71">
        <v>8</v>
      </c>
      <c r="BO317" s="71">
        <v>39</v>
      </c>
      <c r="BP317" s="71">
        <v>8</v>
      </c>
      <c r="BQ317" s="71">
        <v>0</v>
      </c>
      <c r="BR317" s="71">
        <v>5</v>
      </c>
      <c r="BS317" s="71">
        <v>4</v>
      </c>
      <c r="BT317" s="71">
        <v>4</v>
      </c>
      <c r="BV317" s="80" t="s">
        <v>198</v>
      </c>
      <c r="BW317" s="80" t="s">
        <v>2598</v>
      </c>
      <c r="BX317" s="78">
        <v>2076</v>
      </c>
    </row>
    <row r="318" spans="1:76">
      <c r="A318" s="212"/>
      <c r="B318" s="44" t="s">
        <v>91</v>
      </c>
      <c r="C318" s="71">
        <v>175</v>
      </c>
      <c r="D318" s="71">
        <v>91</v>
      </c>
      <c r="E318" s="71">
        <v>173</v>
      </c>
      <c r="F318" s="71">
        <v>98</v>
      </c>
      <c r="G318" s="71">
        <v>143</v>
      </c>
      <c r="H318" s="71">
        <v>83</v>
      </c>
      <c r="I318" s="71">
        <v>168</v>
      </c>
      <c r="J318" s="71">
        <v>87</v>
      </c>
      <c r="K318" s="149">
        <v>659</v>
      </c>
      <c r="L318" s="149">
        <v>359</v>
      </c>
      <c r="M318" s="212"/>
      <c r="N318" s="44" t="s">
        <v>91</v>
      </c>
      <c r="O318" s="71">
        <v>8</v>
      </c>
      <c r="P318" s="71">
        <v>2</v>
      </c>
      <c r="Q318" s="71">
        <v>3</v>
      </c>
      <c r="R318" s="71">
        <v>1</v>
      </c>
      <c r="S318" s="71">
        <v>1</v>
      </c>
      <c r="T318" s="71">
        <v>1</v>
      </c>
      <c r="U318" s="71">
        <v>17</v>
      </c>
      <c r="V318" s="71">
        <v>11</v>
      </c>
      <c r="W318" s="149">
        <v>29</v>
      </c>
      <c r="X318" s="149">
        <v>15</v>
      </c>
      <c r="Y318" s="212"/>
      <c r="Z318" s="44" t="s">
        <v>91</v>
      </c>
      <c r="AA318" s="31">
        <v>5</v>
      </c>
      <c r="AB318" s="31">
        <v>5</v>
      </c>
      <c r="AC318" s="31">
        <v>4</v>
      </c>
      <c r="AD318" s="31">
        <v>5</v>
      </c>
      <c r="AE318" s="149">
        <v>19</v>
      </c>
      <c r="AF318" s="125">
        <v>19</v>
      </c>
      <c r="AG318" s="71">
        <v>15</v>
      </c>
      <c r="AH318" s="71">
        <v>19</v>
      </c>
      <c r="AI318" s="71">
        <v>5</v>
      </c>
      <c r="AJ318" s="71">
        <v>4</v>
      </c>
      <c r="AK318" s="212"/>
      <c r="AL318" s="44" t="s">
        <v>91</v>
      </c>
      <c r="AM318" s="71">
        <v>0</v>
      </c>
      <c r="AN318" s="71">
        <v>287</v>
      </c>
      <c r="AO318" s="71">
        <v>48</v>
      </c>
      <c r="AP318" s="71">
        <v>0</v>
      </c>
      <c r="AQ318" s="71">
        <v>3</v>
      </c>
      <c r="AR318" s="71">
        <v>8</v>
      </c>
      <c r="AS318" s="71">
        <v>17</v>
      </c>
      <c r="AT318" s="71">
        <v>19</v>
      </c>
      <c r="AU318" s="71">
        <v>19</v>
      </c>
      <c r="AV318" s="212"/>
      <c r="AW318" s="44" t="s">
        <v>91</v>
      </c>
      <c r="AX318" s="149">
        <v>32</v>
      </c>
      <c r="AY318" s="71">
        <v>19</v>
      </c>
      <c r="AZ318" s="71">
        <v>2</v>
      </c>
      <c r="BA318" s="152">
        <v>5</v>
      </c>
      <c r="BB318" s="32">
        <v>2</v>
      </c>
      <c r="BC318" s="149">
        <v>37</v>
      </c>
      <c r="BD318" s="149">
        <v>21</v>
      </c>
      <c r="BE318" s="212"/>
      <c r="BF318" s="44" t="s">
        <v>91</v>
      </c>
      <c r="BG318" s="71">
        <v>21</v>
      </c>
      <c r="BH318" s="71">
        <v>26</v>
      </c>
      <c r="BI318" s="71">
        <v>0</v>
      </c>
      <c r="BJ318" s="71">
        <v>0</v>
      </c>
      <c r="BK318" s="71">
        <v>0</v>
      </c>
      <c r="BL318" s="71">
        <v>0</v>
      </c>
      <c r="BM318" s="71">
        <v>0</v>
      </c>
      <c r="BN318" s="71">
        <v>0</v>
      </c>
      <c r="BO318" s="71">
        <v>8</v>
      </c>
      <c r="BP318" s="71">
        <v>0</v>
      </c>
      <c r="BQ318" s="71">
        <v>0</v>
      </c>
      <c r="BR318" s="71">
        <v>0</v>
      </c>
      <c r="BS318" s="71">
        <v>0</v>
      </c>
      <c r="BT318" s="71">
        <v>0</v>
      </c>
      <c r="BV318" s="80" t="s">
        <v>198</v>
      </c>
      <c r="BW318" s="80" t="s">
        <v>2599</v>
      </c>
      <c r="BX318" s="78">
        <v>733</v>
      </c>
    </row>
    <row r="319" spans="1:76">
      <c r="A319" s="212"/>
      <c r="B319" s="66" t="s">
        <v>73</v>
      </c>
      <c r="C319" s="68">
        <v>665</v>
      </c>
      <c r="D319" s="68">
        <v>348</v>
      </c>
      <c r="E319" s="68">
        <v>605</v>
      </c>
      <c r="F319" s="68">
        <v>341</v>
      </c>
      <c r="G319" s="68">
        <v>527</v>
      </c>
      <c r="H319" s="68">
        <v>277</v>
      </c>
      <c r="I319" s="68">
        <v>579</v>
      </c>
      <c r="J319" s="68">
        <v>324</v>
      </c>
      <c r="K319" s="68">
        <v>2376</v>
      </c>
      <c r="L319" s="68">
        <v>1290</v>
      </c>
      <c r="M319" s="212"/>
      <c r="N319" s="66" t="s">
        <v>73</v>
      </c>
      <c r="O319" s="68">
        <v>49</v>
      </c>
      <c r="P319" s="68">
        <v>25</v>
      </c>
      <c r="Q319" s="68">
        <v>27</v>
      </c>
      <c r="R319" s="68">
        <v>17</v>
      </c>
      <c r="S319" s="68">
        <v>25</v>
      </c>
      <c r="T319" s="68">
        <v>15</v>
      </c>
      <c r="U319" s="68">
        <v>60</v>
      </c>
      <c r="V319" s="68">
        <v>42</v>
      </c>
      <c r="W319" s="68">
        <v>161</v>
      </c>
      <c r="X319" s="68">
        <v>99</v>
      </c>
      <c r="Y319" s="212"/>
      <c r="Z319" s="66" t="s">
        <v>73</v>
      </c>
      <c r="AA319" s="68">
        <v>20</v>
      </c>
      <c r="AB319" s="68">
        <v>19</v>
      </c>
      <c r="AC319" s="68">
        <v>18</v>
      </c>
      <c r="AD319" s="68">
        <v>19</v>
      </c>
      <c r="AE319" s="68">
        <v>76</v>
      </c>
      <c r="AF319" s="68">
        <v>81</v>
      </c>
      <c r="AG319" s="68">
        <v>65</v>
      </c>
      <c r="AH319" s="68">
        <v>37</v>
      </c>
      <c r="AI319" s="68">
        <v>5</v>
      </c>
      <c r="AJ319" s="68">
        <v>18</v>
      </c>
      <c r="AK319" s="212"/>
      <c r="AL319" s="66" t="s">
        <v>73</v>
      </c>
      <c r="AM319" s="68">
        <v>0</v>
      </c>
      <c r="AN319" s="68">
        <v>759</v>
      </c>
      <c r="AO319" s="68">
        <v>412</v>
      </c>
      <c r="AP319" s="68">
        <v>10</v>
      </c>
      <c r="AQ319" s="68">
        <v>3</v>
      </c>
      <c r="AR319" s="68">
        <v>31</v>
      </c>
      <c r="AS319" s="68">
        <v>76</v>
      </c>
      <c r="AT319" s="68">
        <v>85</v>
      </c>
      <c r="AU319" s="68">
        <v>79</v>
      </c>
      <c r="AV319" s="212"/>
      <c r="AW319" s="66" t="s">
        <v>73</v>
      </c>
      <c r="AX319" s="68">
        <v>126</v>
      </c>
      <c r="AY319" s="68">
        <v>68</v>
      </c>
      <c r="AZ319" s="68">
        <v>14</v>
      </c>
      <c r="BA319" s="68">
        <v>11</v>
      </c>
      <c r="BB319" s="68">
        <v>7</v>
      </c>
      <c r="BC319" s="68">
        <v>137</v>
      </c>
      <c r="BD319" s="68">
        <v>75</v>
      </c>
      <c r="BE319" s="212"/>
      <c r="BF319" s="66" t="s">
        <v>73</v>
      </c>
      <c r="BG319" s="68">
        <v>42</v>
      </c>
      <c r="BH319" s="68">
        <v>83</v>
      </c>
      <c r="BI319" s="68">
        <v>8</v>
      </c>
      <c r="BJ319" s="68">
        <v>15</v>
      </c>
      <c r="BK319" s="68">
        <v>10</v>
      </c>
      <c r="BL319" s="68">
        <v>20</v>
      </c>
      <c r="BM319" s="68">
        <v>8</v>
      </c>
      <c r="BN319" s="68">
        <v>8</v>
      </c>
      <c r="BO319" s="68">
        <v>47</v>
      </c>
      <c r="BP319" s="68">
        <v>8</v>
      </c>
      <c r="BQ319" s="68">
        <v>0</v>
      </c>
      <c r="BR319" s="68">
        <v>5</v>
      </c>
      <c r="BS319" s="68">
        <v>4</v>
      </c>
      <c r="BT319" s="68">
        <v>4</v>
      </c>
      <c r="BV319" s="80" t="s">
        <v>198</v>
      </c>
      <c r="BW319" s="80" t="s">
        <v>2600</v>
      </c>
      <c r="BX319" s="78">
        <v>2809</v>
      </c>
    </row>
    <row r="320" spans="1:76" ht="14.45" customHeight="1">
      <c r="A320" s="212" t="s">
        <v>199</v>
      </c>
      <c r="B320" s="44" t="s">
        <v>90</v>
      </c>
      <c r="C320" s="71">
        <v>0</v>
      </c>
      <c r="D320" s="71">
        <v>0</v>
      </c>
      <c r="E320" s="71">
        <v>0</v>
      </c>
      <c r="F320" s="71">
        <v>0</v>
      </c>
      <c r="G320" s="71">
        <v>0</v>
      </c>
      <c r="H320" s="71">
        <v>0</v>
      </c>
      <c r="I320" s="71">
        <v>0</v>
      </c>
      <c r="J320" s="71">
        <v>0</v>
      </c>
      <c r="K320" s="149">
        <v>0</v>
      </c>
      <c r="L320" s="149">
        <v>0</v>
      </c>
      <c r="M320" s="212" t="s">
        <v>199</v>
      </c>
      <c r="N320" s="44" t="s">
        <v>90</v>
      </c>
      <c r="O320" s="71">
        <v>0</v>
      </c>
      <c r="P320" s="71">
        <v>0</v>
      </c>
      <c r="Q320" s="71">
        <v>0</v>
      </c>
      <c r="R320" s="71">
        <v>0</v>
      </c>
      <c r="S320" s="71">
        <v>0</v>
      </c>
      <c r="T320" s="71">
        <v>0</v>
      </c>
      <c r="U320" s="71">
        <v>0</v>
      </c>
      <c r="V320" s="71">
        <v>0</v>
      </c>
      <c r="W320" s="149">
        <v>0</v>
      </c>
      <c r="X320" s="149">
        <v>0</v>
      </c>
      <c r="Y320" s="212" t="s">
        <v>199</v>
      </c>
      <c r="Z320" s="44" t="s">
        <v>90</v>
      </c>
      <c r="AA320" s="31">
        <v>0</v>
      </c>
      <c r="AB320" s="31">
        <v>0</v>
      </c>
      <c r="AC320" s="31">
        <v>0</v>
      </c>
      <c r="AD320" s="31">
        <v>0</v>
      </c>
      <c r="AE320" s="149">
        <v>0</v>
      </c>
      <c r="AF320" s="125">
        <v>0</v>
      </c>
      <c r="AG320" s="71">
        <v>0</v>
      </c>
      <c r="AH320" s="71">
        <v>0</v>
      </c>
      <c r="AI320" s="71">
        <v>0</v>
      </c>
      <c r="AJ320" s="71">
        <v>0</v>
      </c>
      <c r="AK320" s="212" t="s">
        <v>199</v>
      </c>
      <c r="AL320" s="44" t="s">
        <v>90</v>
      </c>
      <c r="AM320" s="71">
        <v>0</v>
      </c>
      <c r="AN320" s="71">
        <v>0</v>
      </c>
      <c r="AO320" s="71">
        <v>0</v>
      </c>
      <c r="AP320" s="71">
        <v>0</v>
      </c>
      <c r="AQ320" s="71">
        <v>0</v>
      </c>
      <c r="AR320" s="71">
        <v>0</v>
      </c>
      <c r="AS320" s="71">
        <v>0</v>
      </c>
      <c r="AT320" s="71">
        <v>0</v>
      </c>
      <c r="AU320" s="71">
        <v>0</v>
      </c>
      <c r="AV320" s="212" t="s">
        <v>199</v>
      </c>
      <c r="AW320" s="44" t="s">
        <v>90</v>
      </c>
      <c r="AX320" s="149">
        <v>0</v>
      </c>
      <c r="AY320" s="71">
        <v>0</v>
      </c>
      <c r="AZ320" s="71">
        <v>0</v>
      </c>
      <c r="BA320" s="152">
        <v>0</v>
      </c>
      <c r="BB320" s="32">
        <v>0</v>
      </c>
      <c r="BC320" s="149">
        <v>0</v>
      </c>
      <c r="BD320" s="149">
        <v>0</v>
      </c>
      <c r="BE320" s="212" t="s">
        <v>199</v>
      </c>
      <c r="BF320" s="44" t="s">
        <v>90</v>
      </c>
      <c r="BG320" s="71">
        <v>0</v>
      </c>
      <c r="BH320" s="71">
        <v>0</v>
      </c>
      <c r="BI320" s="71">
        <v>0</v>
      </c>
      <c r="BJ320" s="71">
        <v>0</v>
      </c>
      <c r="BK320" s="71">
        <v>0</v>
      </c>
      <c r="BL320" s="71">
        <v>0</v>
      </c>
      <c r="BM320" s="71">
        <v>0</v>
      </c>
      <c r="BN320" s="71">
        <v>0</v>
      </c>
      <c r="BO320" s="71">
        <v>0</v>
      </c>
      <c r="BP320" s="71">
        <v>0</v>
      </c>
      <c r="BQ320" s="71">
        <v>0</v>
      </c>
      <c r="BR320" s="71">
        <v>0</v>
      </c>
      <c r="BS320" s="71">
        <v>0</v>
      </c>
      <c r="BT320" s="71">
        <v>0</v>
      </c>
      <c r="BV320" s="80" t="s">
        <v>199</v>
      </c>
      <c r="BW320" s="80" t="s">
        <v>2601</v>
      </c>
      <c r="BX320" s="78">
        <v>0</v>
      </c>
    </row>
    <row r="321" spans="1:76">
      <c r="A321" s="212"/>
      <c r="B321" s="44" t="s">
        <v>91</v>
      </c>
      <c r="C321" s="71">
        <v>2449</v>
      </c>
      <c r="D321" s="71">
        <v>1230</v>
      </c>
      <c r="E321" s="71">
        <v>2292</v>
      </c>
      <c r="F321" s="71">
        <v>1176</v>
      </c>
      <c r="G321" s="71">
        <v>1998</v>
      </c>
      <c r="H321" s="71">
        <v>1046</v>
      </c>
      <c r="I321" s="71">
        <v>2432</v>
      </c>
      <c r="J321" s="71">
        <v>1258</v>
      </c>
      <c r="K321" s="149">
        <v>9171</v>
      </c>
      <c r="L321" s="149">
        <v>4710</v>
      </c>
      <c r="M321" s="212"/>
      <c r="N321" s="44" t="s">
        <v>91</v>
      </c>
      <c r="O321" s="71">
        <v>181</v>
      </c>
      <c r="P321" s="71">
        <v>82</v>
      </c>
      <c r="Q321" s="71">
        <v>127</v>
      </c>
      <c r="R321" s="71">
        <v>61</v>
      </c>
      <c r="S321" s="71">
        <v>122</v>
      </c>
      <c r="T321" s="71">
        <v>62</v>
      </c>
      <c r="U321" s="71">
        <v>132</v>
      </c>
      <c r="V321" s="71">
        <v>66</v>
      </c>
      <c r="W321" s="149">
        <v>562</v>
      </c>
      <c r="X321" s="149">
        <v>271</v>
      </c>
      <c r="Y321" s="212"/>
      <c r="Z321" s="44" t="s">
        <v>91</v>
      </c>
      <c r="AA321" s="31">
        <v>81</v>
      </c>
      <c r="AB321" s="31">
        <v>77</v>
      </c>
      <c r="AC321" s="31">
        <v>73</v>
      </c>
      <c r="AD321" s="31">
        <v>80</v>
      </c>
      <c r="AE321" s="149">
        <v>311</v>
      </c>
      <c r="AF321" s="125">
        <v>319</v>
      </c>
      <c r="AG321" s="71">
        <v>307</v>
      </c>
      <c r="AH321" s="71">
        <v>290</v>
      </c>
      <c r="AI321" s="71">
        <v>31</v>
      </c>
      <c r="AJ321" s="71">
        <v>65</v>
      </c>
      <c r="AK321" s="212"/>
      <c r="AL321" s="44" t="s">
        <v>91</v>
      </c>
      <c r="AM321" s="71">
        <v>209</v>
      </c>
      <c r="AN321" s="71">
        <v>4431</v>
      </c>
      <c r="AO321" s="71">
        <v>737</v>
      </c>
      <c r="AP321" s="71">
        <v>137</v>
      </c>
      <c r="AQ321" s="71">
        <v>47</v>
      </c>
      <c r="AR321" s="71">
        <v>110</v>
      </c>
      <c r="AS321" s="71">
        <v>343</v>
      </c>
      <c r="AT321" s="71">
        <v>386</v>
      </c>
      <c r="AU321" s="71">
        <v>304</v>
      </c>
      <c r="AV321" s="212"/>
      <c r="AW321" s="44" t="s">
        <v>91</v>
      </c>
      <c r="AX321" s="149">
        <v>620</v>
      </c>
      <c r="AY321" s="71">
        <v>334</v>
      </c>
      <c r="AZ321" s="71">
        <v>137</v>
      </c>
      <c r="BA321" s="152">
        <v>179</v>
      </c>
      <c r="BB321" s="32">
        <v>83</v>
      </c>
      <c r="BC321" s="149">
        <v>799</v>
      </c>
      <c r="BD321" s="149">
        <v>417</v>
      </c>
      <c r="BE321" s="212"/>
      <c r="BF321" s="44" t="s">
        <v>91</v>
      </c>
      <c r="BG321" s="71">
        <v>1264</v>
      </c>
      <c r="BH321" s="71">
        <v>953</v>
      </c>
      <c r="BI321" s="71">
        <v>694</v>
      </c>
      <c r="BJ321" s="71">
        <v>535</v>
      </c>
      <c r="BK321" s="71">
        <v>486</v>
      </c>
      <c r="BL321" s="71">
        <v>1035</v>
      </c>
      <c r="BM321" s="71">
        <v>657</v>
      </c>
      <c r="BN321" s="71">
        <v>462</v>
      </c>
      <c r="BO321" s="71">
        <v>585</v>
      </c>
      <c r="BP321" s="71">
        <v>103</v>
      </c>
      <c r="BQ321" s="71">
        <v>67</v>
      </c>
      <c r="BR321" s="71">
        <v>209</v>
      </c>
      <c r="BS321" s="71">
        <v>74</v>
      </c>
      <c r="BT321" s="71">
        <v>276</v>
      </c>
      <c r="BV321" s="80" t="s">
        <v>199</v>
      </c>
      <c r="BW321" s="80" t="s">
        <v>2602</v>
      </c>
      <c r="BX321" s="78">
        <v>12065</v>
      </c>
    </row>
    <row r="322" spans="1:76">
      <c r="A322" s="212"/>
      <c r="B322" s="66" t="s">
        <v>73</v>
      </c>
      <c r="C322" s="68">
        <v>2449</v>
      </c>
      <c r="D322" s="68">
        <v>1230</v>
      </c>
      <c r="E322" s="68">
        <v>2292</v>
      </c>
      <c r="F322" s="68">
        <v>1176</v>
      </c>
      <c r="G322" s="68">
        <v>1998</v>
      </c>
      <c r="H322" s="68">
        <v>1046</v>
      </c>
      <c r="I322" s="68">
        <v>2432</v>
      </c>
      <c r="J322" s="68">
        <v>1258</v>
      </c>
      <c r="K322" s="68">
        <v>9171</v>
      </c>
      <c r="L322" s="68">
        <v>4710</v>
      </c>
      <c r="M322" s="212"/>
      <c r="N322" s="66" t="s">
        <v>73</v>
      </c>
      <c r="O322" s="68">
        <v>181</v>
      </c>
      <c r="P322" s="68">
        <v>82</v>
      </c>
      <c r="Q322" s="68">
        <v>127</v>
      </c>
      <c r="R322" s="68">
        <v>61</v>
      </c>
      <c r="S322" s="68">
        <v>122</v>
      </c>
      <c r="T322" s="68">
        <v>62</v>
      </c>
      <c r="U322" s="68">
        <v>132</v>
      </c>
      <c r="V322" s="68">
        <v>66</v>
      </c>
      <c r="W322" s="68">
        <v>562</v>
      </c>
      <c r="X322" s="68">
        <v>271</v>
      </c>
      <c r="Y322" s="212"/>
      <c r="Z322" s="66" t="s">
        <v>73</v>
      </c>
      <c r="AA322" s="68">
        <v>81</v>
      </c>
      <c r="AB322" s="68">
        <v>77</v>
      </c>
      <c r="AC322" s="68">
        <v>73</v>
      </c>
      <c r="AD322" s="68">
        <v>80</v>
      </c>
      <c r="AE322" s="68">
        <v>311</v>
      </c>
      <c r="AF322" s="68">
        <v>319</v>
      </c>
      <c r="AG322" s="68">
        <v>307</v>
      </c>
      <c r="AH322" s="68">
        <v>290</v>
      </c>
      <c r="AI322" s="68">
        <v>31</v>
      </c>
      <c r="AJ322" s="68">
        <v>65</v>
      </c>
      <c r="AK322" s="212"/>
      <c r="AL322" s="66" t="s">
        <v>73</v>
      </c>
      <c r="AM322" s="68">
        <v>209</v>
      </c>
      <c r="AN322" s="68">
        <v>4431</v>
      </c>
      <c r="AO322" s="68">
        <v>737</v>
      </c>
      <c r="AP322" s="68">
        <v>137</v>
      </c>
      <c r="AQ322" s="68">
        <v>47</v>
      </c>
      <c r="AR322" s="68">
        <v>110</v>
      </c>
      <c r="AS322" s="68">
        <v>343</v>
      </c>
      <c r="AT322" s="68">
        <v>386</v>
      </c>
      <c r="AU322" s="68">
        <v>304</v>
      </c>
      <c r="AV322" s="212"/>
      <c r="AW322" s="66" t="s">
        <v>73</v>
      </c>
      <c r="AX322" s="68">
        <v>620</v>
      </c>
      <c r="AY322" s="68">
        <v>334</v>
      </c>
      <c r="AZ322" s="68">
        <v>137</v>
      </c>
      <c r="BA322" s="68">
        <v>179</v>
      </c>
      <c r="BB322" s="68">
        <v>83</v>
      </c>
      <c r="BC322" s="68">
        <v>799</v>
      </c>
      <c r="BD322" s="68">
        <v>417</v>
      </c>
      <c r="BE322" s="212"/>
      <c r="BF322" s="66" t="s">
        <v>73</v>
      </c>
      <c r="BG322" s="68">
        <v>1264</v>
      </c>
      <c r="BH322" s="68">
        <v>953</v>
      </c>
      <c r="BI322" s="68">
        <v>694</v>
      </c>
      <c r="BJ322" s="68">
        <v>535</v>
      </c>
      <c r="BK322" s="68">
        <v>486</v>
      </c>
      <c r="BL322" s="68">
        <v>1035</v>
      </c>
      <c r="BM322" s="68">
        <v>657</v>
      </c>
      <c r="BN322" s="68">
        <v>462</v>
      </c>
      <c r="BO322" s="68">
        <v>585</v>
      </c>
      <c r="BP322" s="68">
        <v>103</v>
      </c>
      <c r="BQ322" s="68">
        <v>67</v>
      </c>
      <c r="BR322" s="68">
        <v>209</v>
      </c>
      <c r="BS322" s="68">
        <v>74</v>
      </c>
      <c r="BT322" s="68">
        <v>276</v>
      </c>
      <c r="BV322" s="80" t="s">
        <v>199</v>
      </c>
      <c r="BW322" s="80" t="s">
        <v>2603</v>
      </c>
      <c r="BX322" s="78">
        <v>12065</v>
      </c>
    </row>
    <row r="323" spans="1:76" ht="14.45" customHeight="1">
      <c r="A323" s="212" t="s">
        <v>200</v>
      </c>
      <c r="B323" s="44" t="s">
        <v>90</v>
      </c>
      <c r="C323" s="71">
        <v>93</v>
      </c>
      <c r="D323" s="71">
        <v>41</v>
      </c>
      <c r="E323" s="71">
        <v>79</v>
      </c>
      <c r="F323" s="71">
        <v>41</v>
      </c>
      <c r="G323" s="71">
        <v>77</v>
      </c>
      <c r="H323" s="71">
        <v>39</v>
      </c>
      <c r="I323" s="71">
        <v>137</v>
      </c>
      <c r="J323" s="71">
        <v>73</v>
      </c>
      <c r="K323" s="149">
        <v>386</v>
      </c>
      <c r="L323" s="149">
        <v>194</v>
      </c>
      <c r="M323" s="212" t="s">
        <v>200</v>
      </c>
      <c r="N323" s="44" t="s">
        <v>90</v>
      </c>
      <c r="O323" s="71">
        <v>10</v>
      </c>
      <c r="P323" s="71">
        <v>5</v>
      </c>
      <c r="Q323" s="71">
        <v>2</v>
      </c>
      <c r="R323" s="71">
        <v>0</v>
      </c>
      <c r="S323" s="71">
        <v>5</v>
      </c>
      <c r="T323" s="71">
        <v>2</v>
      </c>
      <c r="U323" s="71">
        <v>25</v>
      </c>
      <c r="V323" s="71">
        <v>15</v>
      </c>
      <c r="W323" s="149">
        <v>42</v>
      </c>
      <c r="X323" s="149">
        <v>22</v>
      </c>
      <c r="Y323" s="212" t="s">
        <v>200</v>
      </c>
      <c r="Z323" s="44" t="s">
        <v>90</v>
      </c>
      <c r="AA323" s="31">
        <v>3</v>
      </c>
      <c r="AB323" s="31">
        <v>3</v>
      </c>
      <c r="AC323" s="31">
        <v>3</v>
      </c>
      <c r="AD323" s="31">
        <v>4</v>
      </c>
      <c r="AE323" s="149">
        <v>13</v>
      </c>
      <c r="AF323" s="125">
        <v>12</v>
      </c>
      <c r="AG323" s="71">
        <v>9</v>
      </c>
      <c r="AH323" s="71">
        <v>7</v>
      </c>
      <c r="AI323" s="71">
        <v>0</v>
      </c>
      <c r="AJ323" s="71">
        <v>3</v>
      </c>
      <c r="AK323" s="212" t="s">
        <v>200</v>
      </c>
      <c r="AL323" s="44" t="s">
        <v>90</v>
      </c>
      <c r="AM323" s="71">
        <v>0</v>
      </c>
      <c r="AN323" s="71">
        <v>41</v>
      </c>
      <c r="AO323" s="71">
        <v>86</v>
      </c>
      <c r="AP323" s="71">
        <v>35</v>
      </c>
      <c r="AQ323" s="71">
        <v>0</v>
      </c>
      <c r="AR323" s="71">
        <v>0</v>
      </c>
      <c r="AS323" s="71">
        <v>13</v>
      </c>
      <c r="AT323" s="71">
        <v>13</v>
      </c>
      <c r="AU323" s="71">
        <v>13</v>
      </c>
      <c r="AV323" s="212" t="s">
        <v>200</v>
      </c>
      <c r="AW323" s="44" t="s">
        <v>90</v>
      </c>
      <c r="AX323" s="149">
        <v>20</v>
      </c>
      <c r="AY323" s="71">
        <v>3</v>
      </c>
      <c r="AZ323" s="71">
        <v>1</v>
      </c>
      <c r="BA323" s="152">
        <v>2</v>
      </c>
      <c r="BB323" s="32">
        <v>2</v>
      </c>
      <c r="BC323" s="149">
        <v>22</v>
      </c>
      <c r="BD323" s="149">
        <v>5</v>
      </c>
      <c r="BE323" s="212" t="s">
        <v>200</v>
      </c>
      <c r="BF323" s="44" t="s">
        <v>90</v>
      </c>
      <c r="BG323" s="71">
        <v>0</v>
      </c>
      <c r="BH323" s="71">
        <v>0</v>
      </c>
      <c r="BI323" s="71">
        <v>0</v>
      </c>
      <c r="BJ323" s="71">
        <v>0</v>
      </c>
      <c r="BK323" s="71">
        <v>0</v>
      </c>
      <c r="BL323" s="71">
        <v>0</v>
      </c>
      <c r="BM323" s="71">
        <v>0</v>
      </c>
      <c r="BN323" s="71">
        <v>0</v>
      </c>
      <c r="BO323" s="71">
        <v>0</v>
      </c>
      <c r="BP323" s="71">
        <v>0</v>
      </c>
      <c r="BQ323" s="71">
        <v>0</v>
      </c>
      <c r="BR323" s="71">
        <v>0</v>
      </c>
      <c r="BS323" s="71">
        <v>0</v>
      </c>
      <c r="BT323" s="71">
        <v>0</v>
      </c>
      <c r="BV323" s="80" t="s">
        <v>200</v>
      </c>
      <c r="BW323" s="80" t="s">
        <v>2604</v>
      </c>
      <c r="BX323" s="78">
        <v>480</v>
      </c>
    </row>
    <row r="324" spans="1:76">
      <c r="A324" s="212"/>
      <c r="B324" s="44" t="s">
        <v>91</v>
      </c>
      <c r="C324" s="71">
        <v>0</v>
      </c>
      <c r="D324" s="71">
        <v>0</v>
      </c>
      <c r="E324" s="71">
        <v>0</v>
      </c>
      <c r="F324" s="71">
        <v>0</v>
      </c>
      <c r="G324" s="71">
        <v>0</v>
      </c>
      <c r="H324" s="71">
        <v>0</v>
      </c>
      <c r="I324" s="71">
        <v>0</v>
      </c>
      <c r="J324" s="71">
        <v>0</v>
      </c>
      <c r="K324" s="149">
        <v>0</v>
      </c>
      <c r="L324" s="149">
        <v>0</v>
      </c>
      <c r="M324" s="212"/>
      <c r="N324" s="44" t="s">
        <v>91</v>
      </c>
      <c r="O324" s="71">
        <v>0</v>
      </c>
      <c r="P324" s="71">
        <v>0</v>
      </c>
      <c r="Q324" s="71">
        <v>0</v>
      </c>
      <c r="R324" s="71">
        <v>0</v>
      </c>
      <c r="S324" s="71">
        <v>0</v>
      </c>
      <c r="T324" s="71">
        <v>0</v>
      </c>
      <c r="U324" s="71">
        <v>0</v>
      </c>
      <c r="V324" s="71">
        <v>0</v>
      </c>
      <c r="W324" s="149">
        <v>0</v>
      </c>
      <c r="X324" s="149">
        <v>0</v>
      </c>
      <c r="Y324" s="212"/>
      <c r="Z324" s="44" t="s">
        <v>91</v>
      </c>
      <c r="AA324" s="31">
        <v>0</v>
      </c>
      <c r="AB324" s="31">
        <v>0</v>
      </c>
      <c r="AC324" s="31">
        <v>0</v>
      </c>
      <c r="AD324" s="31">
        <v>0</v>
      </c>
      <c r="AE324" s="149">
        <v>0</v>
      </c>
      <c r="AF324" s="125">
        <v>0</v>
      </c>
      <c r="AG324" s="71">
        <v>0</v>
      </c>
      <c r="AH324" s="71">
        <v>0</v>
      </c>
      <c r="AI324" s="71">
        <v>0</v>
      </c>
      <c r="AJ324" s="71">
        <v>0</v>
      </c>
      <c r="AK324" s="212"/>
      <c r="AL324" s="44" t="s">
        <v>91</v>
      </c>
      <c r="AM324" s="71">
        <v>0</v>
      </c>
      <c r="AN324" s="71">
        <v>0</v>
      </c>
      <c r="AO324" s="71">
        <v>0</v>
      </c>
      <c r="AP324" s="71">
        <v>0</v>
      </c>
      <c r="AQ324" s="71">
        <v>0</v>
      </c>
      <c r="AR324" s="71">
        <v>0</v>
      </c>
      <c r="AS324" s="71">
        <v>0</v>
      </c>
      <c r="AT324" s="71">
        <v>0</v>
      </c>
      <c r="AU324" s="71">
        <v>0</v>
      </c>
      <c r="AV324" s="212"/>
      <c r="AW324" s="44" t="s">
        <v>91</v>
      </c>
      <c r="AX324" s="149">
        <v>0</v>
      </c>
      <c r="AY324" s="71">
        <v>0</v>
      </c>
      <c r="AZ324" s="71">
        <v>0</v>
      </c>
      <c r="BA324" s="152">
        <v>0</v>
      </c>
      <c r="BB324" s="32">
        <v>0</v>
      </c>
      <c r="BC324" s="149">
        <v>0</v>
      </c>
      <c r="BD324" s="149">
        <v>0</v>
      </c>
      <c r="BE324" s="212"/>
      <c r="BF324" s="44" t="s">
        <v>91</v>
      </c>
      <c r="BG324" s="71">
        <v>0</v>
      </c>
      <c r="BH324" s="71">
        <v>0</v>
      </c>
      <c r="BI324" s="71">
        <v>0</v>
      </c>
      <c r="BJ324" s="71">
        <v>0</v>
      </c>
      <c r="BK324" s="71">
        <v>0</v>
      </c>
      <c r="BL324" s="71">
        <v>0</v>
      </c>
      <c r="BM324" s="71">
        <v>0</v>
      </c>
      <c r="BN324" s="71">
        <v>0</v>
      </c>
      <c r="BO324" s="71">
        <v>0</v>
      </c>
      <c r="BP324" s="71">
        <v>0</v>
      </c>
      <c r="BQ324" s="71">
        <v>0</v>
      </c>
      <c r="BR324" s="71">
        <v>0</v>
      </c>
      <c r="BS324" s="71">
        <v>0</v>
      </c>
      <c r="BT324" s="71">
        <v>0</v>
      </c>
      <c r="BV324" s="80" t="s">
        <v>200</v>
      </c>
      <c r="BW324" s="80" t="s">
        <v>2605</v>
      </c>
      <c r="BX324" s="78">
        <v>0</v>
      </c>
    </row>
    <row r="325" spans="1:76">
      <c r="A325" s="212"/>
      <c r="B325" s="66" t="s">
        <v>73</v>
      </c>
      <c r="C325" s="68">
        <v>93</v>
      </c>
      <c r="D325" s="68">
        <v>41</v>
      </c>
      <c r="E325" s="68">
        <v>79</v>
      </c>
      <c r="F325" s="68">
        <v>41</v>
      </c>
      <c r="G325" s="68">
        <v>77</v>
      </c>
      <c r="H325" s="68">
        <v>39</v>
      </c>
      <c r="I325" s="68">
        <v>137</v>
      </c>
      <c r="J325" s="68">
        <v>73</v>
      </c>
      <c r="K325" s="68">
        <v>386</v>
      </c>
      <c r="L325" s="68">
        <v>194</v>
      </c>
      <c r="M325" s="212"/>
      <c r="N325" s="66" t="s">
        <v>73</v>
      </c>
      <c r="O325" s="68">
        <v>10</v>
      </c>
      <c r="P325" s="68">
        <v>5</v>
      </c>
      <c r="Q325" s="68">
        <v>2</v>
      </c>
      <c r="R325" s="68">
        <v>0</v>
      </c>
      <c r="S325" s="68">
        <v>5</v>
      </c>
      <c r="T325" s="68">
        <v>2</v>
      </c>
      <c r="U325" s="68">
        <v>25</v>
      </c>
      <c r="V325" s="68">
        <v>15</v>
      </c>
      <c r="W325" s="68">
        <v>42</v>
      </c>
      <c r="X325" s="68">
        <v>22</v>
      </c>
      <c r="Y325" s="212"/>
      <c r="Z325" s="66" t="s">
        <v>73</v>
      </c>
      <c r="AA325" s="68">
        <v>3</v>
      </c>
      <c r="AB325" s="68">
        <v>3</v>
      </c>
      <c r="AC325" s="68">
        <v>3</v>
      </c>
      <c r="AD325" s="68">
        <v>4</v>
      </c>
      <c r="AE325" s="68">
        <v>13</v>
      </c>
      <c r="AF325" s="68">
        <v>12</v>
      </c>
      <c r="AG325" s="68">
        <v>9</v>
      </c>
      <c r="AH325" s="68">
        <v>7</v>
      </c>
      <c r="AI325" s="68">
        <v>0</v>
      </c>
      <c r="AJ325" s="68">
        <v>3</v>
      </c>
      <c r="AK325" s="212"/>
      <c r="AL325" s="66" t="s">
        <v>73</v>
      </c>
      <c r="AM325" s="68">
        <v>0</v>
      </c>
      <c r="AN325" s="68">
        <v>41</v>
      </c>
      <c r="AO325" s="68">
        <v>86</v>
      </c>
      <c r="AP325" s="68">
        <v>35</v>
      </c>
      <c r="AQ325" s="68">
        <v>0</v>
      </c>
      <c r="AR325" s="68">
        <v>0</v>
      </c>
      <c r="AS325" s="68">
        <v>13</v>
      </c>
      <c r="AT325" s="68">
        <v>13</v>
      </c>
      <c r="AU325" s="68">
        <v>13</v>
      </c>
      <c r="AV325" s="212"/>
      <c r="AW325" s="66" t="s">
        <v>73</v>
      </c>
      <c r="AX325" s="68">
        <v>20</v>
      </c>
      <c r="AY325" s="68">
        <v>3</v>
      </c>
      <c r="AZ325" s="68">
        <v>1</v>
      </c>
      <c r="BA325" s="68">
        <v>2</v>
      </c>
      <c r="BB325" s="68">
        <v>2</v>
      </c>
      <c r="BC325" s="68">
        <v>22</v>
      </c>
      <c r="BD325" s="68">
        <v>5</v>
      </c>
      <c r="BE325" s="212"/>
      <c r="BF325" s="66" t="s">
        <v>73</v>
      </c>
      <c r="BG325" s="68">
        <v>0</v>
      </c>
      <c r="BH325" s="68">
        <v>0</v>
      </c>
      <c r="BI325" s="68">
        <v>0</v>
      </c>
      <c r="BJ325" s="68">
        <v>0</v>
      </c>
      <c r="BK325" s="68">
        <v>0</v>
      </c>
      <c r="BL325" s="68">
        <v>0</v>
      </c>
      <c r="BM325" s="68">
        <v>0</v>
      </c>
      <c r="BN325" s="68">
        <v>0</v>
      </c>
      <c r="BO325" s="68">
        <v>0</v>
      </c>
      <c r="BP325" s="68">
        <v>0</v>
      </c>
      <c r="BQ325" s="68">
        <v>0</v>
      </c>
      <c r="BR325" s="68">
        <v>0</v>
      </c>
      <c r="BS325" s="68">
        <v>0</v>
      </c>
      <c r="BT325" s="68">
        <v>0</v>
      </c>
      <c r="BV325" s="80" t="s">
        <v>200</v>
      </c>
      <c r="BW325" s="80" t="s">
        <v>2606</v>
      </c>
      <c r="BX325" s="78">
        <v>480</v>
      </c>
    </row>
    <row r="326" spans="1:76" ht="14.45" customHeight="1">
      <c r="A326" s="212" t="s">
        <v>201</v>
      </c>
      <c r="B326" s="44" t="s">
        <v>90</v>
      </c>
      <c r="C326" s="71">
        <v>493</v>
      </c>
      <c r="D326" s="71">
        <v>279</v>
      </c>
      <c r="E326" s="71">
        <v>499</v>
      </c>
      <c r="F326" s="71">
        <v>254</v>
      </c>
      <c r="G326" s="71">
        <v>409</v>
      </c>
      <c r="H326" s="71">
        <v>239</v>
      </c>
      <c r="I326" s="71">
        <v>485</v>
      </c>
      <c r="J326" s="71">
        <v>275</v>
      </c>
      <c r="K326" s="149">
        <v>1886</v>
      </c>
      <c r="L326" s="149">
        <v>1047</v>
      </c>
      <c r="M326" s="212" t="s">
        <v>201</v>
      </c>
      <c r="N326" s="44" t="s">
        <v>90</v>
      </c>
      <c r="O326" s="71">
        <v>28</v>
      </c>
      <c r="P326" s="71">
        <v>16</v>
      </c>
      <c r="Q326" s="71">
        <v>16</v>
      </c>
      <c r="R326" s="71">
        <v>6</v>
      </c>
      <c r="S326" s="71">
        <v>46</v>
      </c>
      <c r="T326" s="71">
        <v>16</v>
      </c>
      <c r="U326" s="71">
        <v>100</v>
      </c>
      <c r="V326" s="71">
        <v>54</v>
      </c>
      <c r="W326" s="149">
        <v>190</v>
      </c>
      <c r="X326" s="149">
        <v>92</v>
      </c>
      <c r="Y326" s="212" t="s">
        <v>201</v>
      </c>
      <c r="Z326" s="44" t="s">
        <v>90</v>
      </c>
      <c r="AA326" s="31">
        <v>11</v>
      </c>
      <c r="AB326" s="31">
        <v>11</v>
      </c>
      <c r="AC326" s="31">
        <v>10</v>
      </c>
      <c r="AD326" s="31">
        <v>13</v>
      </c>
      <c r="AE326" s="149">
        <v>45</v>
      </c>
      <c r="AF326" s="125">
        <v>58</v>
      </c>
      <c r="AG326" s="71">
        <v>55</v>
      </c>
      <c r="AH326" s="71">
        <v>26</v>
      </c>
      <c r="AI326" s="71">
        <v>5</v>
      </c>
      <c r="AJ326" s="71">
        <v>10</v>
      </c>
      <c r="AK326" s="212" t="s">
        <v>201</v>
      </c>
      <c r="AL326" s="44" t="s">
        <v>90</v>
      </c>
      <c r="AM326" s="71">
        <v>0</v>
      </c>
      <c r="AN326" s="71">
        <v>498</v>
      </c>
      <c r="AO326" s="71">
        <v>204</v>
      </c>
      <c r="AP326" s="71">
        <v>165</v>
      </c>
      <c r="AQ326" s="71">
        <v>46</v>
      </c>
      <c r="AR326" s="71">
        <v>10</v>
      </c>
      <c r="AS326" s="71">
        <v>41</v>
      </c>
      <c r="AT326" s="71">
        <v>41</v>
      </c>
      <c r="AU326" s="71">
        <v>33</v>
      </c>
      <c r="AV326" s="212" t="s">
        <v>201</v>
      </c>
      <c r="AW326" s="44" t="s">
        <v>90</v>
      </c>
      <c r="AX326" s="149">
        <v>80</v>
      </c>
      <c r="AY326" s="71">
        <v>30</v>
      </c>
      <c r="AZ326" s="71">
        <v>6</v>
      </c>
      <c r="BA326" s="152">
        <v>7</v>
      </c>
      <c r="BB326" s="32">
        <v>4</v>
      </c>
      <c r="BC326" s="149">
        <v>87</v>
      </c>
      <c r="BD326" s="149">
        <v>34</v>
      </c>
      <c r="BE326" s="212" t="s">
        <v>201</v>
      </c>
      <c r="BF326" s="44" t="s">
        <v>90</v>
      </c>
      <c r="BG326" s="71">
        <v>24</v>
      </c>
      <c r="BH326" s="71">
        <v>81</v>
      </c>
      <c r="BI326" s="71">
        <v>8</v>
      </c>
      <c r="BJ326" s="71">
        <v>9</v>
      </c>
      <c r="BK326" s="71">
        <v>18</v>
      </c>
      <c r="BL326" s="71">
        <v>17</v>
      </c>
      <c r="BM326" s="71">
        <v>22</v>
      </c>
      <c r="BN326" s="71">
        <v>8</v>
      </c>
      <c r="BO326" s="71">
        <v>20</v>
      </c>
      <c r="BP326" s="71">
        <v>4</v>
      </c>
      <c r="BQ326" s="71">
        <v>0</v>
      </c>
      <c r="BR326" s="71">
        <v>9</v>
      </c>
      <c r="BS326" s="71">
        <v>8</v>
      </c>
      <c r="BT326" s="71">
        <v>0</v>
      </c>
      <c r="BV326" s="80" t="s">
        <v>201</v>
      </c>
      <c r="BW326" s="80" t="s">
        <v>2607</v>
      </c>
      <c r="BX326" s="78">
        <v>2498</v>
      </c>
    </row>
    <row r="327" spans="1:76">
      <c r="A327" s="212"/>
      <c r="B327" s="44" t="s">
        <v>91</v>
      </c>
      <c r="C327" s="71">
        <v>0</v>
      </c>
      <c r="D327" s="71">
        <v>0</v>
      </c>
      <c r="E327" s="71">
        <v>0</v>
      </c>
      <c r="F327" s="71">
        <v>0</v>
      </c>
      <c r="G327" s="71">
        <v>0</v>
      </c>
      <c r="H327" s="71">
        <v>0</v>
      </c>
      <c r="I327" s="71">
        <v>0</v>
      </c>
      <c r="J327" s="71">
        <v>0</v>
      </c>
      <c r="K327" s="149">
        <v>0</v>
      </c>
      <c r="L327" s="149">
        <v>0</v>
      </c>
      <c r="M327" s="212"/>
      <c r="N327" s="44" t="s">
        <v>91</v>
      </c>
      <c r="O327" s="71">
        <v>0</v>
      </c>
      <c r="P327" s="71">
        <v>0</v>
      </c>
      <c r="Q327" s="71">
        <v>0</v>
      </c>
      <c r="R327" s="71">
        <v>0</v>
      </c>
      <c r="S327" s="71">
        <v>0</v>
      </c>
      <c r="T327" s="71">
        <v>0</v>
      </c>
      <c r="U327" s="71">
        <v>0</v>
      </c>
      <c r="V327" s="71">
        <v>0</v>
      </c>
      <c r="W327" s="149">
        <v>0</v>
      </c>
      <c r="X327" s="149">
        <v>0</v>
      </c>
      <c r="Y327" s="212"/>
      <c r="Z327" s="44" t="s">
        <v>91</v>
      </c>
      <c r="AA327" s="31">
        <v>0</v>
      </c>
      <c r="AB327" s="31">
        <v>0</v>
      </c>
      <c r="AC327" s="31">
        <v>0</v>
      </c>
      <c r="AD327" s="31">
        <v>0</v>
      </c>
      <c r="AE327" s="149">
        <v>0</v>
      </c>
      <c r="AF327" s="125">
        <v>0</v>
      </c>
      <c r="AG327" s="71">
        <v>0</v>
      </c>
      <c r="AH327" s="71">
        <v>0</v>
      </c>
      <c r="AI327" s="71">
        <v>0</v>
      </c>
      <c r="AJ327" s="71">
        <v>0</v>
      </c>
      <c r="AK327" s="212"/>
      <c r="AL327" s="44" t="s">
        <v>91</v>
      </c>
      <c r="AM327" s="71">
        <v>0</v>
      </c>
      <c r="AN327" s="71">
        <v>0</v>
      </c>
      <c r="AO327" s="71">
        <v>0</v>
      </c>
      <c r="AP327" s="71">
        <v>0</v>
      </c>
      <c r="AQ327" s="71">
        <v>0</v>
      </c>
      <c r="AR327" s="71">
        <v>0</v>
      </c>
      <c r="AS327" s="71">
        <v>0</v>
      </c>
      <c r="AT327" s="71">
        <v>0</v>
      </c>
      <c r="AU327" s="71">
        <v>0</v>
      </c>
      <c r="AV327" s="212"/>
      <c r="AW327" s="44" t="s">
        <v>91</v>
      </c>
      <c r="AX327" s="149">
        <v>0</v>
      </c>
      <c r="AY327" s="71">
        <v>0</v>
      </c>
      <c r="AZ327" s="71">
        <v>0</v>
      </c>
      <c r="BA327" s="152">
        <v>0</v>
      </c>
      <c r="BB327" s="32">
        <v>0</v>
      </c>
      <c r="BC327" s="149">
        <v>0</v>
      </c>
      <c r="BD327" s="149">
        <v>0</v>
      </c>
      <c r="BE327" s="212"/>
      <c r="BF327" s="44" t="s">
        <v>91</v>
      </c>
      <c r="BG327" s="71">
        <v>0</v>
      </c>
      <c r="BH327" s="71">
        <v>0</v>
      </c>
      <c r="BI327" s="71">
        <v>0</v>
      </c>
      <c r="BJ327" s="71">
        <v>0</v>
      </c>
      <c r="BK327" s="71">
        <v>0</v>
      </c>
      <c r="BL327" s="71">
        <v>0</v>
      </c>
      <c r="BM327" s="71">
        <v>0</v>
      </c>
      <c r="BN327" s="71">
        <v>0</v>
      </c>
      <c r="BO327" s="71">
        <v>0</v>
      </c>
      <c r="BP327" s="71">
        <v>0</v>
      </c>
      <c r="BQ327" s="71">
        <v>0</v>
      </c>
      <c r="BR327" s="71">
        <v>0</v>
      </c>
      <c r="BS327" s="71">
        <v>0</v>
      </c>
      <c r="BT327" s="71">
        <v>0</v>
      </c>
      <c r="BV327" s="80" t="s">
        <v>201</v>
      </c>
      <c r="BW327" s="80" t="s">
        <v>2608</v>
      </c>
      <c r="BX327" s="78">
        <v>0</v>
      </c>
    </row>
    <row r="328" spans="1:76">
      <c r="A328" s="212"/>
      <c r="B328" s="66" t="s">
        <v>73</v>
      </c>
      <c r="C328" s="68">
        <v>493</v>
      </c>
      <c r="D328" s="68">
        <v>279</v>
      </c>
      <c r="E328" s="68">
        <v>499</v>
      </c>
      <c r="F328" s="68">
        <v>254</v>
      </c>
      <c r="G328" s="68">
        <v>409</v>
      </c>
      <c r="H328" s="68">
        <v>239</v>
      </c>
      <c r="I328" s="68">
        <v>485</v>
      </c>
      <c r="J328" s="68">
        <v>275</v>
      </c>
      <c r="K328" s="68">
        <v>1886</v>
      </c>
      <c r="L328" s="68">
        <v>1047</v>
      </c>
      <c r="M328" s="212"/>
      <c r="N328" s="66" t="s">
        <v>73</v>
      </c>
      <c r="O328" s="68">
        <v>28</v>
      </c>
      <c r="P328" s="68">
        <v>16</v>
      </c>
      <c r="Q328" s="68">
        <v>16</v>
      </c>
      <c r="R328" s="68">
        <v>6</v>
      </c>
      <c r="S328" s="68">
        <v>46</v>
      </c>
      <c r="T328" s="68">
        <v>16</v>
      </c>
      <c r="U328" s="68">
        <v>100</v>
      </c>
      <c r="V328" s="68">
        <v>54</v>
      </c>
      <c r="W328" s="68">
        <v>190</v>
      </c>
      <c r="X328" s="68">
        <v>92</v>
      </c>
      <c r="Y328" s="212"/>
      <c r="Z328" s="66" t="s">
        <v>73</v>
      </c>
      <c r="AA328" s="68">
        <v>11</v>
      </c>
      <c r="AB328" s="68">
        <v>11</v>
      </c>
      <c r="AC328" s="68">
        <v>10</v>
      </c>
      <c r="AD328" s="68">
        <v>13</v>
      </c>
      <c r="AE328" s="68">
        <v>45</v>
      </c>
      <c r="AF328" s="68">
        <v>58</v>
      </c>
      <c r="AG328" s="68">
        <v>55</v>
      </c>
      <c r="AH328" s="68">
        <v>26</v>
      </c>
      <c r="AI328" s="68">
        <v>5</v>
      </c>
      <c r="AJ328" s="68">
        <v>10</v>
      </c>
      <c r="AK328" s="212"/>
      <c r="AL328" s="66" t="s">
        <v>73</v>
      </c>
      <c r="AM328" s="68">
        <v>0</v>
      </c>
      <c r="AN328" s="68">
        <v>498</v>
      </c>
      <c r="AO328" s="68">
        <v>204</v>
      </c>
      <c r="AP328" s="68">
        <v>165</v>
      </c>
      <c r="AQ328" s="68">
        <v>46</v>
      </c>
      <c r="AR328" s="68">
        <v>10</v>
      </c>
      <c r="AS328" s="68">
        <v>41</v>
      </c>
      <c r="AT328" s="68">
        <v>41</v>
      </c>
      <c r="AU328" s="68">
        <v>33</v>
      </c>
      <c r="AV328" s="212"/>
      <c r="AW328" s="66" t="s">
        <v>73</v>
      </c>
      <c r="AX328" s="68">
        <v>80</v>
      </c>
      <c r="AY328" s="68">
        <v>30</v>
      </c>
      <c r="AZ328" s="68">
        <v>6</v>
      </c>
      <c r="BA328" s="68">
        <v>7</v>
      </c>
      <c r="BB328" s="68">
        <v>4</v>
      </c>
      <c r="BC328" s="68">
        <v>87</v>
      </c>
      <c r="BD328" s="68">
        <v>34</v>
      </c>
      <c r="BE328" s="212"/>
      <c r="BF328" s="66" t="s">
        <v>73</v>
      </c>
      <c r="BG328" s="68">
        <v>24</v>
      </c>
      <c r="BH328" s="68">
        <v>81</v>
      </c>
      <c r="BI328" s="68">
        <v>8</v>
      </c>
      <c r="BJ328" s="68">
        <v>9</v>
      </c>
      <c r="BK328" s="68">
        <v>18</v>
      </c>
      <c r="BL328" s="68">
        <v>17</v>
      </c>
      <c r="BM328" s="68">
        <v>22</v>
      </c>
      <c r="BN328" s="68">
        <v>8</v>
      </c>
      <c r="BO328" s="68">
        <v>20</v>
      </c>
      <c r="BP328" s="68">
        <v>4</v>
      </c>
      <c r="BQ328" s="68">
        <v>0</v>
      </c>
      <c r="BR328" s="68">
        <v>9</v>
      </c>
      <c r="BS328" s="68">
        <v>8</v>
      </c>
      <c r="BT328" s="68">
        <v>0</v>
      </c>
      <c r="BV328" s="80" t="s">
        <v>201</v>
      </c>
      <c r="BW328" s="80" t="s">
        <v>2609</v>
      </c>
      <c r="BX328" s="78">
        <v>2498</v>
      </c>
    </row>
    <row r="329" spans="1:76" ht="14.45" customHeight="1">
      <c r="A329" s="212" t="s">
        <v>202</v>
      </c>
      <c r="B329" s="44" t="s">
        <v>90</v>
      </c>
      <c r="C329" s="71">
        <v>729</v>
      </c>
      <c r="D329" s="71">
        <v>391</v>
      </c>
      <c r="E329" s="71">
        <v>605</v>
      </c>
      <c r="F329" s="71">
        <v>331</v>
      </c>
      <c r="G329" s="71">
        <v>560</v>
      </c>
      <c r="H329" s="71">
        <v>307</v>
      </c>
      <c r="I329" s="71">
        <v>637</v>
      </c>
      <c r="J329" s="71">
        <v>353</v>
      </c>
      <c r="K329" s="149">
        <v>2531</v>
      </c>
      <c r="L329" s="149">
        <v>1382</v>
      </c>
      <c r="M329" s="212" t="s">
        <v>202</v>
      </c>
      <c r="N329" s="44" t="s">
        <v>90</v>
      </c>
      <c r="O329" s="71">
        <v>44</v>
      </c>
      <c r="P329" s="71">
        <v>21</v>
      </c>
      <c r="Q329" s="71">
        <v>22</v>
      </c>
      <c r="R329" s="71">
        <v>11</v>
      </c>
      <c r="S329" s="71">
        <v>26</v>
      </c>
      <c r="T329" s="71">
        <v>11</v>
      </c>
      <c r="U329" s="71">
        <v>40</v>
      </c>
      <c r="V329" s="71">
        <v>28</v>
      </c>
      <c r="W329" s="149">
        <v>132</v>
      </c>
      <c r="X329" s="149">
        <v>71</v>
      </c>
      <c r="Y329" s="212" t="s">
        <v>202</v>
      </c>
      <c r="Z329" s="44" t="s">
        <v>90</v>
      </c>
      <c r="AA329" s="31">
        <v>22</v>
      </c>
      <c r="AB329" s="31">
        <v>20</v>
      </c>
      <c r="AC329" s="31">
        <v>21</v>
      </c>
      <c r="AD329" s="31">
        <v>21</v>
      </c>
      <c r="AE329" s="149">
        <v>84</v>
      </c>
      <c r="AF329" s="125">
        <v>83</v>
      </c>
      <c r="AG329" s="71">
        <v>78</v>
      </c>
      <c r="AH329" s="71">
        <v>31</v>
      </c>
      <c r="AI329" s="71">
        <v>2</v>
      </c>
      <c r="AJ329" s="71">
        <v>19</v>
      </c>
      <c r="AK329" s="212" t="s">
        <v>202</v>
      </c>
      <c r="AL329" s="44" t="s">
        <v>90</v>
      </c>
      <c r="AM329" s="71">
        <v>0</v>
      </c>
      <c r="AN329" s="71">
        <v>612</v>
      </c>
      <c r="AO329" s="71">
        <v>386</v>
      </c>
      <c r="AP329" s="71">
        <v>204</v>
      </c>
      <c r="AQ329" s="71">
        <v>4</v>
      </c>
      <c r="AR329" s="71">
        <v>24</v>
      </c>
      <c r="AS329" s="71">
        <v>86</v>
      </c>
      <c r="AT329" s="71">
        <v>71</v>
      </c>
      <c r="AU329" s="71">
        <v>67</v>
      </c>
      <c r="AV329" s="212" t="s">
        <v>202</v>
      </c>
      <c r="AW329" s="44" t="s">
        <v>90</v>
      </c>
      <c r="AX329" s="149">
        <v>148</v>
      </c>
      <c r="AY329" s="71">
        <v>62</v>
      </c>
      <c r="AZ329" s="71">
        <v>22</v>
      </c>
      <c r="BA329" s="152">
        <v>25</v>
      </c>
      <c r="BB329" s="32">
        <v>10</v>
      </c>
      <c r="BC329" s="149">
        <v>173</v>
      </c>
      <c r="BD329" s="149">
        <v>72</v>
      </c>
      <c r="BE329" s="212" t="s">
        <v>202</v>
      </c>
      <c r="BF329" s="44" t="s">
        <v>90</v>
      </c>
      <c r="BG329" s="71">
        <v>19</v>
      </c>
      <c r="BH329" s="71">
        <v>180</v>
      </c>
      <c r="BI329" s="71">
        <v>42</v>
      </c>
      <c r="BJ329" s="71">
        <v>94</v>
      </c>
      <c r="BK329" s="71">
        <v>92</v>
      </c>
      <c r="BL329" s="71">
        <v>47</v>
      </c>
      <c r="BM329" s="71">
        <v>36</v>
      </c>
      <c r="BN329" s="71">
        <v>34</v>
      </c>
      <c r="BO329" s="71">
        <v>53</v>
      </c>
      <c r="BP329" s="71">
        <v>8</v>
      </c>
      <c r="BQ329" s="71">
        <v>0</v>
      </c>
      <c r="BR329" s="71">
        <v>5</v>
      </c>
      <c r="BS329" s="71">
        <v>4</v>
      </c>
      <c r="BT329" s="71">
        <v>27</v>
      </c>
      <c r="BV329" s="80" t="s">
        <v>202</v>
      </c>
      <c r="BW329" s="80" t="s">
        <v>2610</v>
      </c>
      <c r="BX329" s="78">
        <v>3218</v>
      </c>
    </row>
    <row r="330" spans="1:76">
      <c r="A330" s="212"/>
      <c r="B330" s="44" t="s">
        <v>91</v>
      </c>
      <c r="C330" s="71">
        <v>0</v>
      </c>
      <c r="D330" s="71">
        <v>0</v>
      </c>
      <c r="E330" s="71">
        <v>0</v>
      </c>
      <c r="F330" s="71">
        <v>0</v>
      </c>
      <c r="G330" s="71">
        <v>0</v>
      </c>
      <c r="H330" s="71">
        <v>0</v>
      </c>
      <c r="I330" s="71">
        <v>0</v>
      </c>
      <c r="J330" s="71">
        <v>0</v>
      </c>
      <c r="K330" s="149">
        <v>0</v>
      </c>
      <c r="L330" s="149">
        <v>0</v>
      </c>
      <c r="M330" s="212"/>
      <c r="N330" s="44" t="s">
        <v>91</v>
      </c>
      <c r="O330" s="71">
        <v>0</v>
      </c>
      <c r="P330" s="71">
        <v>0</v>
      </c>
      <c r="Q330" s="71">
        <v>0</v>
      </c>
      <c r="R330" s="71">
        <v>0</v>
      </c>
      <c r="S330" s="71">
        <v>0</v>
      </c>
      <c r="T330" s="71">
        <v>0</v>
      </c>
      <c r="U330" s="71">
        <v>0</v>
      </c>
      <c r="V330" s="71">
        <v>0</v>
      </c>
      <c r="W330" s="149">
        <v>0</v>
      </c>
      <c r="X330" s="149">
        <v>0</v>
      </c>
      <c r="Y330" s="212"/>
      <c r="Z330" s="44" t="s">
        <v>91</v>
      </c>
      <c r="AA330" s="31">
        <v>0</v>
      </c>
      <c r="AB330" s="31">
        <v>0</v>
      </c>
      <c r="AC330" s="31">
        <v>0</v>
      </c>
      <c r="AD330" s="31">
        <v>0</v>
      </c>
      <c r="AE330" s="149">
        <v>0</v>
      </c>
      <c r="AF330" s="125">
        <v>0</v>
      </c>
      <c r="AG330" s="71">
        <v>0</v>
      </c>
      <c r="AH330" s="71">
        <v>0</v>
      </c>
      <c r="AI330" s="71">
        <v>0</v>
      </c>
      <c r="AJ330" s="71">
        <v>0</v>
      </c>
      <c r="AK330" s="212"/>
      <c r="AL330" s="44" t="s">
        <v>91</v>
      </c>
      <c r="AM330" s="71">
        <v>0</v>
      </c>
      <c r="AN330" s="71">
        <v>0</v>
      </c>
      <c r="AO330" s="71">
        <v>0</v>
      </c>
      <c r="AP330" s="71">
        <v>0</v>
      </c>
      <c r="AQ330" s="71">
        <v>0</v>
      </c>
      <c r="AR330" s="71">
        <v>0</v>
      </c>
      <c r="AS330" s="71">
        <v>0</v>
      </c>
      <c r="AT330" s="71">
        <v>0</v>
      </c>
      <c r="AU330" s="71">
        <v>0</v>
      </c>
      <c r="AV330" s="212"/>
      <c r="AW330" s="44" t="s">
        <v>91</v>
      </c>
      <c r="AX330" s="149">
        <v>0</v>
      </c>
      <c r="AY330" s="71">
        <v>0</v>
      </c>
      <c r="AZ330" s="71">
        <v>0</v>
      </c>
      <c r="BA330" s="152">
        <v>0</v>
      </c>
      <c r="BB330" s="32">
        <v>0</v>
      </c>
      <c r="BC330" s="149">
        <v>0</v>
      </c>
      <c r="BD330" s="149">
        <v>0</v>
      </c>
      <c r="BE330" s="212"/>
      <c r="BF330" s="44" t="s">
        <v>91</v>
      </c>
      <c r="BG330" s="71">
        <v>0</v>
      </c>
      <c r="BH330" s="71">
        <v>0</v>
      </c>
      <c r="BI330" s="71">
        <v>0</v>
      </c>
      <c r="BJ330" s="71">
        <v>0</v>
      </c>
      <c r="BK330" s="71">
        <v>0</v>
      </c>
      <c r="BL330" s="71">
        <v>0</v>
      </c>
      <c r="BM330" s="71">
        <v>0</v>
      </c>
      <c r="BN330" s="71">
        <v>0</v>
      </c>
      <c r="BO330" s="71">
        <v>0</v>
      </c>
      <c r="BP330" s="71">
        <v>0</v>
      </c>
      <c r="BQ330" s="71">
        <v>0</v>
      </c>
      <c r="BR330" s="71">
        <v>0</v>
      </c>
      <c r="BS330" s="71">
        <v>0</v>
      </c>
      <c r="BT330" s="71">
        <v>0</v>
      </c>
      <c r="BV330" s="80" t="s">
        <v>202</v>
      </c>
      <c r="BW330" s="80" t="s">
        <v>2611</v>
      </c>
      <c r="BX330" s="78">
        <v>0</v>
      </c>
    </row>
    <row r="331" spans="1:76">
      <c r="A331" s="212"/>
      <c r="B331" s="66" t="s">
        <v>73</v>
      </c>
      <c r="C331" s="68">
        <v>729</v>
      </c>
      <c r="D331" s="68">
        <v>391</v>
      </c>
      <c r="E331" s="68">
        <v>605</v>
      </c>
      <c r="F331" s="68">
        <v>331</v>
      </c>
      <c r="G331" s="68">
        <v>560</v>
      </c>
      <c r="H331" s="68">
        <v>307</v>
      </c>
      <c r="I331" s="68">
        <v>637</v>
      </c>
      <c r="J331" s="68">
        <v>353</v>
      </c>
      <c r="K331" s="68">
        <v>2531</v>
      </c>
      <c r="L331" s="68">
        <v>1382</v>
      </c>
      <c r="M331" s="212"/>
      <c r="N331" s="66" t="s">
        <v>73</v>
      </c>
      <c r="O331" s="68">
        <v>44</v>
      </c>
      <c r="P331" s="68">
        <v>21</v>
      </c>
      <c r="Q331" s="68">
        <v>22</v>
      </c>
      <c r="R331" s="68">
        <v>11</v>
      </c>
      <c r="S331" s="68">
        <v>26</v>
      </c>
      <c r="T331" s="68">
        <v>11</v>
      </c>
      <c r="U331" s="68">
        <v>40</v>
      </c>
      <c r="V331" s="68">
        <v>28</v>
      </c>
      <c r="W331" s="68">
        <v>132</v>
      </c>
      <c r="X331" s="68">
        <v>71</v>
      </c>
      <c r="Y331" s="212"/>
      <c r="Z331" s="66" t="s">
        <v>73</v>
      </c>
      <c r="AA331" s="68">
        <v>22</v>
      </c>
      <c r="AB331" s="68">
        <v>20</v>
      </c>
      <c r="AC331" s="68">
        <v>21</v>
      </c>
      <c r="AD331" s="68">
        <v>21</v>
      </c>
      <c r="AE331" s="68">
        <v>84</v>
      </c>
      <c r="AF331" s="68">
        <v>83</v>
      </c>
      <c r="AG331" s="68">
        <v>78</v>
      </c>
      <c r="AH331" s="68">
        <v>31</v>
      </c>
      <c r="AI331" s="68">
        <v>2</v>
      </c>
      <c r="AJ331" s="68">
        <v>19</v>
      </c>
      <c r="AK331" s="212"/>
      <c r="AL331" s="66" t="s">
        <v>73</v>
      </c>
      <c r="AM331" s="68">
        <v>0</v>
      </c>
      <c r="AN331" s="68">
        <v>612</v>
      </c>
      <c r="AO331" s="68">
        <v>386</v>
      </c>
      <c r="AP331" s="68">
        <v>204</v>
      </c>
      <c r="AQ331" s="68">
        <v>4</v>
      </c>
      <c r="AR331" s="68">
        <v>24</v>
      </c>
      <c r="AS331" s="68">
        <v>86</v>
      </c>
      <c r="AT331" s="68">
        <v>71</v>
      </c>
      <c r="AU331" s="68">
        <v>67</v>
      </c>
      <c r="AV331" s="212"/>
      <c r="AW331" s="66" t="s">
        <v>73</v>
      </c>
      <c r="AX331" s="68">
        <v>148</v>
      </c>
      <c r="AY331" s="68">
        <v>62</v>
      </c>
      <c r="AZ331" s="68">
        <v>22</v>
      </c>
      <c r="BA331" s="68">
        <v>25</v>
      </c>
      <c r="BB331" s="68">
        <v>10</v>
      </c>
      <c r="BC331" s="68">
        <v>173</v>
      </c>
      <c r="BD331" s="68">
        <v>72</v>
      </c>
      <c r="BE331" s="212"/>
      <c r="BF331" s="66" t="s">
        <v>73</v>
      </c>
      <c r="BG331" s="68">
        <v>19</v>
      </c>
      <c r="BH331" s="68">
        <v>180</v>
      </c>
      <c r="BI331" s="68">
        <v>42</v>
      </c>
      <c r="BJ331" s="68">
        <v>94</v>
      </c>
      <c r="BK331" s="68">
        <v>92</v>
      </c>
      <c r="BL331" s="68">
        <v>47</v>
      </c>
      <c r="BM331" s="68">
        <v>36</v>
      </c>
      <c r="BN331" s="68">
        <v>34</v>
      </c>
      <c r="BO331" s="68">
        <v>53</v>
      </c>
      <c r="BP331" s="68">
        <v>8</v>
      </c>
      <c r="BQ331" s="68">
        <v>0</v>
      </c>
      <c r="BR331" s="68">
        <v>5</v>
      </c>
      <c r="BS331" s="68">
        <v>4</v>
      </c>
      <c r="BT331" s="68">
        <v>27</v>
      </c>
      <c r="BV331" s="80" t="s">
        <v>202</v>
      </c>
      <c r="BW331" s="80" t="s">
        <v>2612</v>
      </c>
      <c r="BX331" s="78">
        <v>3218</v>
      </c>
    </row>
    <row r="332" spans="1:76" ht="14.45" customHeight="1">
      <c r="A332" s="212" t="s">
        <v>203</v>
      </c>
      <c r="B332" s="44" t="s">
        <v>90</v>
      </c>
      <c r="C332" s="71">
        <v>736</v>
      </c>
      <c r="D332" s="71">
        <v>406</v>
      </c>
      <c r="E332" s="71">
        <v>575</v>
      </c>
      <c r="F332" s="71">
        <v>326</v>
      </c>
      <c r="G332" s="71">
        <v>557</v>
      </c>
      <c r="H332" s="71">
        <v>321</v>
      </c>
      <c r="I332" s="71">
        <v>570</v>
      </c>
      <c r="J332" s="71">
        <v>298</v>
      </c>
      <c r="K332" s="149">
        <v>2438</v>
      </c>
      <c r="L332" s="149">
        <v>1351</v>
      </c>
      <c r="M332" s="212" t="s">
        <v>203</v>
      </c>
      <c r="N332" s="44" t="s">
        <v>90</v>
      </c>
      <c r="O332" s="71">
        <v>50</v>
      </c>
      <c r="P332" s="71">
        <v>26</v>
      </c>
      <c r="Q332" s="71">
        <v>25</v>
      </c>
      <c r="R332" s="71">
        <v>13</v>
      </c>
      <c r="S332" s="71">
        <v>32</v>
      </c>
      <c r="T332" s="71">
        <v>19</v>
      </c>
      <c r="U332" s="71">
        <v>72</v>
      </c>
      <c r="V332" s="71">
        <v>39</v>
      </c>
      <c r="W332" s="149">
        <v>179</v>
      </c>
      <c r="X332" s="149">
        <v>97</v>
      </c>
      <c r="Y332" s="212" t="s">
        <v>203</v>
      </c>
      <c r="Z332" s="44" t="s">
        <v>90</v>
      </c>
      <c r="AA332" s="31">
        <v>21</v>
      </c>
      <c r="AB332" s="31">
        <v>19</v>
      </c>
      <c r="AC332" s="31">
        <v>22</v>
      </c>
      <c r="AD332" s="31">
        <v>21</v>
      </c>
      <c r="AE332" s="149">
        <v>83</v>
      </c>
      <c r="AF332" s="125">
        <v>82</v>
      </c>
      <c r="AG332" s="71">
        <v>64</v>
      </c>
      <c r="AH332" s="71">
        <v>21</v>
      </c>
      <c r="AI332" s="71">
        <v>0</v>
      </c>
      <c r="AJ332" s="71">
        <v>18</v>
      </c>
      <c r="AK332" s="212" t="s">
        <v>203</v>
      </c>
      <c r="AL332" s="44" t="s">
        <v>90</v>
      </c>
      <c r="AM332" s="71">
        <v>0</v>
      </c>
      <c r="AN332" s="71">
        <v>811</v>
      </c>
      <c r="AO332" s="71">
        <v>235</v>
      </c>
      <c r="AP332" s="71">
        <v>50</v>
      </c>
      <c r="AQ332" s="71">
        <v>0</v>
      </c>
      <c r="AR332" s="71">
        <v>26</v>
      </c>
      <c r="AS332" s="71">
        <v>92</v>
      </c>
      <c r="AT332" s="71">
        <v>66</v>
      </c>
      <c r="AU332" s="71">
        <v>69</v>
      </c>
      <c r="AV332" s="212" t="s">
        <v>203</v>
      </c>
      <c r="AW332" s="44" t="s">
        <v>90</v>
      </c>
      <c r="AX332" s="149">
        <v>141</v>
      </c>
      <c r="AY332" s="71">
        <v>55</v>
      </c>
      <c r="AZ332" s="71">
        <v>9</v>
      </c>
      <c r="BA332" s="152">
        <v>26</v>
      </c>
      <c r="BB332" s="32">
        <v>10</v>
      </c>
      <c r="BC332" s="149">
        <v>167</v>
      </c>
      <c r="BD332" s="149">
        <v>65</v>
      </c>
      <c r="BE332" s="212" t="s">
        <v>203</v>
      </c>
      <c r="BF332" s="44" t="s">
        <v>90</v>
      </c>
      <c r="BG332" s="71">
        <v>10</v>
      </c>
      <c r="BH332" s="71">
        <v>29</v>
      </c>
      <c r="BI332" s="71">
        <v>82</v>
      </c>
      <c r="BJ332" s="71">
        <v>24</v>
      </c>
      <c r="BK332" s="71">
        <v>25</v>
      </c>
      <c r="BL332" s="71">
        <v>36</v>
      </c>
      <c r="BM332" s="71">
        <v>9</v>
      </c>
      <c r="BN332" s="71">
        <v>6</v>
      </c>
      <c r="BO332" s="71">
        <v>36</v>
      </c>
      <c r="BP332" s="71">
        <v>4</v>
      </c>
      <c r="BQ332" s="71">
        <v>0</v>
      </c>
      <c r="BR332" s="71">
        <v>0</v>
      </c>
      <c r="BS332" s="71">
        <v>0</v>
      </c>
      <c r="BT332" s="71">
        <v>0</v>
      </c>
      <c r="BV332" s="80" t="s">
        <v>203</v>
      </c>
      <c r="BW332" s="80" t="s">
        <v>2613</v>
      </c>
      <c r="BX332" s="78">
        <v>2527</v>
      </c>
    </row>
    <row r="333" spans="1:76">
      <c r="A333" s="212"/>
      <c r="B333" s="44" t="s">
        <v>91</v>
      </c>
      <c r="C333" s="71">
        <v>0</v>
      </c>
      <c r="D333" s="71">
        <v>0</v>
      </c>
      <c r="E333" s="71">
        <v>0</v>
      </c>
      <c r="F333" s="71">
        <v>0</v>
      </c>
      <c r="G333" s="71">
        <v>0</v>
      </c>
      <c r="H333" s="71">
        <v>0</v>
      </c>
      <c r="I333" s="71">
        <v>0</v>
      </c>
      <c r="J333" s="71">
        <v>0</v>
      </c>
      <c r="K333" s="149">
        <v>0</v>
      </c>
      <c r="L333" s="149">
        <v>0</v>
      </c>
      <c r="M333" s="212"/>
      <c r="N333" s="44" t="s">
        <v>91</v>
      </c>
      <c r="O333" s="71">
        <v>0</v>
      </c>
      <c r="P333" s="71">
        <v>0</v>
      </c>
      <c r="Q333" s="71">
        <v>0</v>
      </c>
      <c r="R333" s="71">
        <v>0</v>
      </c>
      <c r="S333" s="71">
        <v>0</v>
      </c>
      <c r="T333" s="71">
        <v>0</v>
      </c>
      <c r="U333" s="71">
        <v>0</v>
      </c>
      <c r="V333" s="71">
        <v>0</v>
      </c>
      <c r="W333" s="149">
        <v>0</v>
      </c>
      <c r="X333" s="149">
        <v>0</v>
      </c>
      <c r="Y333" s="212"/>
      <c r="Z333" s="44" t="s">
        <v>91</v>
      </c>
      <c r="AA333" s="31">
        <v>0</v>
      </c>
      <c r="AB333" s="31">
        <v>0</v>
      </c>
      <c r="AC333" s="31">
        <v>0</v>
      </c>
      <c r="AD333" s="31">
        <v>0</v>
      </c>
      <c r="AE333" s="149">
        <v>0</v>
      </c>
      <c r="AF333" s="125">
        <v>0</v>
      </c>
      <c r="AG333" s="71">
        <v>0</v>
      </c>
      <c r="AH333" s="71">
        <v>0</v>
      </c>
      <c r="AI333" s="71">
        <v>0</v>
      </c>
      <c r="AJ333" s="71">
        <v>0</v>
      </c>
      <c r="AK333" s="212"/>
      <c r="AL333" s="44" t="s">
        <v>91</v>
      </c>
      <c r="AM333" s="71">
        <v>0</v>
      </c>
      <c r="AN333" s="71">
        <v>0</v>
      </c>
      <c r="AO333" s="71">
        <v>0</v>
      </c>
      <c r="AP333" s="71">
        <v>0</v>
      </c>
      <c r="AQ333" s="71">
        <v>0</v>
      </c>
      <c r="AR333" s="71">
        <v>0</v>
      </c>
      <c r="AS333" s="71">
        <v>0</v>
      </c>
      <c r="AT333" s="71">
        <v>0</v>
      </c>
      <c r="AU333" s="71">
        <v>0</v>
      </c>
      <c r="AV333" s="212"/>
      <c r="AW333" s="44" t="s">
        <v>91</v>
      </c>
      <c r="AX333" s="149">
        <v>0</v>
      </c>
      <c r="AY333" s="71">
        <v>0</v>
      </c>
      <c r="AZ333" s="71">
        <v>0</v>
      </c>
      <c r="BA333" s="152">
        <v>0</v>
      </c>
      <c r="BB333" s="32">
        <v>0</v>
      </c>
      <c r="BC333" s="149">
        <v>0</v>
      </c>
      <c r="BD333" s="149">
        <v>0</v>
      </c>
      <c r="BE333" s="212"/>
      <c r="BF333" s="44" t="s">
        <v>91</v>
      </c>
      <c r="BG333" s="71">
        <v>0</v>
      </c>
      <c r="BH333" s="71">
        <v>0</v>
      </c>
      <c r="BI333" s="71">
        <v>0</v>
      </c>
      <c r="BJ333" s="71">
        <v>0</v>
      </c>
      <c r="BK333" s="71">
        <v>0</v>
      </c>
      <c r="BL333" s="71">
        <v>0</v>
      </c>
      <c r="BM333" s="71">
        <v>0</v>
      </c>
      <c r="BN333" s="71">
        <v>0</v>
      </c>
      <c r="BO333" s="71">
        <v>0</v>
      </c>
      <c r="BP333" s="71">
        <v>0</v>
      </c>
      <c r="BQ333" s="71">
        <v>0</v>
      </c>
      <c r="BR333" s="71">
        <v>0</v>
      </c>
      <c r="BS333" s="71">
        <v>0</v>
      </c>
      <c r="BT333" s="71">
        <v>0</v>
      </c>
      <c r="BV333" s="80" t="s">
        <v>203</v>
      </c>
      <c r="BW333" s="80" t="s">
        <v>2614</v>
      </c>
      <c r="BX333" s="78">
        <v>0</v>
      </c>
    </row>
    <row r="334" spans="1:76">
      <c r="A334" s="212"/>
      <c r="B334" s="66" t="s">
        <v>73</v>
      </c>
      <c r="C334" s="68">
        <v>736</v>
      </c>
      <c r="D334" s="68">
        <v>406</v>
      </c>
      <c r="E334" s="68">
        <v>575</v>
      </c>
      <c r="F334" s="68">
        <v>326</v>
      </c>
      <c r="G334" s="68">
        <v>557</v>
      </c>
      <c r="H334" s="68">
        <v>321</v>
      </c>
      <c r="I334" s="68">
        <v>570</v>
      </c>
      <c r="J334" s="68">
        <v>298</v>
      </c>
      <c r="K334" s="68">
        <v>2438</v>
      </c>
      <c r="L334" s="68">
        <v>1351</v>
      </c>
      <c r="M334" s="212"/>
      <c r="N334" s="66" t="s">
        <v>73</v>
      </c>
      <c r="O334" s="68">
        <v>50</v>
      </c>
      <c r="P334" s="68">
        <v>26</v>
      </c>
      <c r="Q334" s="68">
        <v>25</v>
      </c>
      <c r="R334" s="68">
        <v>13</v>
      </c>
      <c r="S334" s="68">
        <v>32</v>
      </c>
      <c r="T334" s="68">
        <v>19</v>
      </c>
      <c r="U334" s="68">
        <v>72</v>
      </c>
      <c r="V334" s="68">
        <v>39</v>
      </c>
      <c r="W334" s="68">
        <v>179</v>
      </c>
      <c r="X334" s="68">
        <v>97</v>
      </c>
      <c r="Y334" s="212"/>
      <c r="Z334" s="66" t="s">
        <v>73</v>
      </c>
      <c r="AA334" s="68">
        <v>21</v>
      </c>
      <c r="AB334" s="68">
        <v>19</v>
      </c>
      <c r="AC334" s="68">
        <v>22</v>
      </c>
      <c r="AD334" s="68">
        <v>21</v>
      </c>
      <c r="AE334" s="68">
        <v>83</v>
      </c>
      <c r="AF334" s="68">
        <v>82</v>
      </c>
      <c r="AG334" s="68">
        <v>64</v>
      </c>
      <c r="AH334" s="68">
        <v>21</v>
      </c>
      <c r="AI334" s="68">
        <v>0</v>
      </c>
      <c r="AJ334" s="68">
        <v>18</v>
      </c>
      <c r="AK334" s="212"/>
      <c r="AL334" s="66" t="s">
        <v>73</v>
      </c>
      <c r="AM334" s="68">
        <v>0</v>
      </c>
      <c r="AN334" s="68">
        <v>811</v>
      </c>
      <c r="AO334" s="68">
        <v>235</v>
      </c>
      <c r="AP334" s="68">
        <v>50</v>
      </c>
      <c r="AQ334" s="68">
        <v>0</v>
      </c>
      <c r="AR334" s="68">
        <v>26</v>
      </c>
      <c r="AS334" s="68">
        <v>92</v>
      </c>
      <c r="AT334" s="68">
        <v>66</v>
      </c>
      <c r="AU334" s="68">
        <v>69</v>
      </c>
      <c r="AV334" s="212"/>
      <c r="AW334" s="66" t="s">
        <v>73</v>
      </c>
      <c r="AX334" s="68">
        <v>141</v>
      </c>
      <c r="AY334" s="68">
        <v>55</v>
      </c>
      <c r="AZ334" s="68">
        <v>9</v>
      </c>
      <c r="BA334" s="68">
        <v>26</v>
      </c>
      <c r="BB334" s="68">
        <v>10</v>
      </c>
      <c r="BC334" s="68">
        <v>167</v>
      </c>
      <c r="BD334" s="68">
        <v>65</v>
      </c>
      <c r="BE334" s="212"/>
      <c r="BF334" s="66" t="s">
        <v>73</v>
      </c>
      <c r="BG334" s="68">
        <v>10</v>
      </c>
      <c r="BH334" s="68">
        <v>29</v>
      </c>
      <c r="BI334" s="68">
        <v>82</v>
      </c>
      <c r="BJ334" s="68">
        <v>24</v>
      </c>
      <c r="BK334" s="68">
        <v>25</v>
      </c>
      <c r="BL334" s="68">
        <v>36</v>
      </c>
      <c r="BM334" s="68">
        <v>9</v>
      </c>
      <c r="BN334" s="68">
        <v>6</v>
      </c>
      <c r="BO334" s="68">
        <v>36</v>
      </c>
      <c r="BP334" s="68">
        <v>4</v>
      </c>
      <c r="BQ334" s="68">
        <v>0</v>
      </c>
      <c r="BR334" s="68">
        <v>0</v>
      </c>
      <c r="BS334" s="68">
        <v>0</v>
      </c>
      <c r="BT334" s="68">
        <v>0</v>
      </c>
      <c r="BV334" s="80" t="s">
        <v>203</v>
      </c>
      <c r="BW334" s="80" t="s">
        <v>2615</v>
      </c>
      <c r="BX334" s="78">
        <v>2527</v>
      </c>
    </row>
    <row r="335" spans="1:76">
      <c r="A335" s="45" t="s">
        <v>109</v>
      </c>
      <c r="B335" s="44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45" t="s">
        <v>109</v>
      </c>
      <c r="N335" s="44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45" t="s">
        <v>109</v>
      </c>
      <c r="Z335" s="44"/>
      <c r="AA335" s="151"/>
      <c r="AB335" s="151"/>
      <c r="AC335" s="151"/>
      <c r="AD335" s="151"/>
      <c r="AE335" s="151"/>
      <c r="AF335" s="151"/>
      <c r="AG335" s="151"/>
      <c r="AH335" s="151"/>
      <c r="AI335" s="151"/>
      <c r="AJ335" s="149"/>
      <c r="AK335" s="45" t="s">
        <v>109</v>
      </c>
      <c r="AL335" s="44"/>
      <c r="AM335" s="151"/>
      <c r="AN335" s="151"/>
      <c r="AO335" s="151"/>
      <c r="AP335" s="151"/>
      <c r="AQ335" s="151"/>
      <c r="AR335" s="151"/>
      <c r="AS335" s="151"/>
      <c r="AT335" s="151"/>
      <c r="AU335" s="151"/>
      <c r="AV335" s="45" t="s">
        <v>109</v>
      </c>
      <c r="AW335" s="44"/>
      <c r="AX335" s="149"/>
      <c r="AY335" s="151"/>
      <c r="AZ335" s="151"/>
      <c r="BA335" s="151"/>
      <c r="BB335" s="151"/>
      <c r="BC335" s="149"/>
      <c r="BD335" s="149"/>
      <c r="BE335" s="45" t="s">
        <v>109</v>
      </c>
      <c r="BF335" s="44"/>
      <c r="BG335" s="151"/>
      <c r="BH335" s="151"/>
      <c r="BI335" s="151"/>
      <c r="BJ335" s="151"/>
      <c r="BK335" s="151"/>
      <c r="BL335" s="151"/>
      <c r="BM335" s="151"/>
      <c r="BN335" s="151"/>
      <c r="BO335" s="151"/>
      <c r="BP335" s="151"/>
      <c r="BQ335" s="151"/>
      <c r="BR335" s="151"/>
      <c r="BS335" s="151"/>
      <c r="BT335" s="151"/>
      <c r="BV335" s="80" t="str">
        <f>IF(A335="",BV334,A335)</f>
        <v>IHOROMBE</v>
      </c>
      <c r="BW335" s="80" t="str">
        <f>BV335&amp;B335</f>
        <v>IHOROMBE</v>
      </c>
      <c r="BX335" s="78">
        <f>(AM335+2*AN335+3*AO335+4*AP335+5*AQ335)</f>
        <v>0</v>
      </c>
    </row>
    <row r="336" spans="1:76" ht="14.45" customHeight="1">
      <c r="A336" s="212" t="s">
        <v>204</v>
      </c>
      <c r="B336" s="44" t="s">
        <v>90</v>
      </c>
      <c r="C336" s="71">
        <v>56</v>
      </c>
      <c r="D336" s="71">
        <v>33</v>
      </c>
      <c r="E336" s="71">
        <v>47</v>
      </c>
      <c r="F336" s="71">
        <v>25</v>
      </c>
      <c r="G336" s="71">
        <v>36</v>
      </c>
      <c r="H336" s="71">
        <v>22</v>
      </c>
      <c r="I336" s="71">
        <v>56</v>
      </c>
      <c r="J336" s="71">
        <v>28</v>
      </c>
      <c r="K336" s="149">
        <v>195</v>
      </c>
      <c r="L336" s="149">
        <v>108</v>
      </c>
      <c r="M336" s="212" t="s">
        <v>204</v>
      </c>
      <c r="N336" s="44" t="s">
        <v>90</v>
      </c>
      <c r="O336" s="71">
        <v>7</v>
      </c>
      <c r="P336" s="71">
        <v>3</v>
      </c>
      <c r="Q336" s="71">
        <v>2</v>
      </c>
      <c r="R336" s="71">
        <v>1</v>
      </c>
      <c r="S336" s="71">
        <v>4</v>
      </c>
      <c r="T336" s="71">
        <v>2</v>
      </c>
      <c r="U336" s="71">
        <v>3</v>
      </c>
      <c r="V336" s="71">
        <v>3</v>
      </c>
      <c r="W336" s="149">
        <v>16</v>
      </c>
      <c r="X336" s="149">
        <v>9</v>
      </c>
      <c r="Y336" s="212" t="s">
        <v>204</v>
      </c>
      <c r="Z336" s="44" t="s">
        <v>90</v>
      </c>
      <c r="AA336" s="31">
        <v>2</v>
      </c>
      <c r="AB336" s="31">
        <v>2</v>
      </c>
      <c r="AC336" s="31">
        <v>2</v>
      </c>
      <c r="AD336" s="31">
        <v>2</v>
      </c>
      <c r="AE336" s="149">
        <v>8</v>
      </c>
      <c r="AF336" s="125">
        <v>8</v>
      </c>
      <c r="AG336" s="71">
        <v>8</v>
      </c>
      <c r="AH336" s="71">
        <v>4</v>
      </c>
      <c r="AI336" s="71">
        <v>0</v>
      </c>
      <c r="AJ336" s="71">
        <v>2</v>
      </c>
      <c r="AK336" s="212" t="s">
        <v>204</v>
      </c>
      <c r="AL336" s="44" t="s">
        <v>90</v>
      </c>
      <c r="AM336" s="71">
        <v>0</v>
      </c>
      <c r="AN336" s="71">
        <v>160</v>
      </c>
      <c r="AO336" s="71">
        <v>0</v>
      </c>
      <c r="AP336" s="71">
        <v>0</v>
      </c>
      <c r="AQ336" s="71">
        <v>0</v>
      </c>
      <c r="AR336" s="71">
        <v>2</v>
      </c>
      <c r="AS336" s="71">
        <v>11</v>
      </c>
      <c r="AT336" s="71">
        <v>8</v>
      </c>
      <c r="AU336" s="71">
        <v>8</v>
      </c>
      <c r="AV336" s="212" t="s">
        <v>204</v>
      </c>
      <c r="AW336" s="44" t="s">
        <v>90</v>
      </c>
      <c r="AX336" s="149">
        <v>13</v>
      </c>
      <c r="AY336" s="71">
        <v>3</v>
      </c>
      <c r="AZ336" s="71">
        <v>2</v>
      </c>
      <c r="BA336" s="152">
        <v>2</v>
      </c>
      <c r="BB336" s="32">
        <v>1</v>
      </c>
      <c r="BC336" s="149">
        <v>15</v>
      </c>
      <c r="BD336" s="149">
        <v>4</v>
      </c>
      <c r="BE336" s="212" t="s">
        <v>204</v>
      </c>
      <c r="BF336" s="44" t="s">
        <v>90</v>
      </c>
      <c r="BG336" s="71">
        <v>4</v>
      </c>
      <c r="BH336" s="71">
        <v>10</v>
      </c>
      <c r="BI336" s="71">
        <v>7</v>
      </c>
      <c r="BJ336" s="71">
        <v>3</v>
      </c>
      <c r="BK336" s="71">
        <v>4</v>
      </c>
      <c r="BL336" s="71">
        <v>16</v>
      </c>
      <c r="BM336" s="71">
        <v>8</v>
      </c>
      <c r="BN336" s="71">
        <v>6</v>
      </c>
      <c r="BO336" s="71">
        <v>15</v>
      </c>
      <c r="BP336" s="71">
        <v>2</v>
      </c>
      <c r="BQ336" s="71">
        <v>0</v>
      </c>
      <c r="BR336" s="71">
        <v>0</v>
      </c>
      <c r="BS336" s="71">
        <v>0</v>
      </c>
      <c r="BT336" s="71">
        <v>2</v>
      </c>
      <c r="BV336" s="80" t="s">
        <v>204</v>
      </c>
      <c r="BW336" s="80" t="s">
        <v>2619</v>
      </c>
      <c r="BX336" s="78">
        <v>320</v>
      </c>
    </row>
    <row r="337" spans="1:76">
      <c r="A337" s="212"/>
      <c r="B337" s="44" t="s">
        <v>91</v>
      </c>
      <c r="C337" s="71">
        <v>0</v>
      </c>
      <c r="D337" s="71">
        <v>0</v>
      </c>
      <c r="E337" s="71">
        <v>0</v>
      </c>
      <c r="F337" s="71">
        <v>0</v>
      </c>
      <c r="G337" s="71">
        <v>0</v>
      </c>
      <c r="H337" s="71">
        <v>0</v>
      </c>
      <c r="I337" s="71">
        <v>0</v>
      </c>
      <c r="J337" s="71">
        <v>0</v>
      </c>
      <c r="K337" s="149">
        <v>0</v>
      </c>
      <c r="L337" s="149">
        <v>0</v>
      </c>
      <c r="M337" s="212"/>
      <c r="N337" s="44" t="s">
        <v>91</v>
      </c>
      <c r="O337" s="71">
        <v>0</v>
      </c>
      <c r="P337" s="71">
        <v>0</v>
      </c>
      <c r="Q337" s="71">
        <v>0</v>
      </c>
      <c r="R337" s="71">
        <v>0</v>
      </c>
      <c r="S337" s="71">
        <v>0</v>
      </c>
      <c r="T337" s="71">
        <v>0</v>
      </c>
      <c r="U337" s="71">
        <v>0</v>
      </c>
      <c r="V337" s="71">
        <v>0</v>
      </c>
      <c r="W337" s="149">
        <v>0</v>
      </c>
      <c r="X337" s="149">
        <v>0</v>
      </c>
      <c r="Y337" s="212"/>
      <c r="Z337" s="44" t="s">
        <v>91</v>
      </c>
      <c r="AA337" s="31">
        <v>0</v>
      </c>
      <c r="AB337" s="31">
        <v>0</v>
      </c>
      <c r="AC337" s="31">
        <v>0</v>
      </c>
      <c r="AD337" s="31">
        <v>0</v>
      </c>
      <c r="AE337" s="149">
        <v>0</v>
      </c>
      <c r="AF337" s="125">
        <v>0</v>
      </c>
      <c r="AG337" s="71">
        <v>0</v>
      </c>
      <c r="AH337" s="71">
        <v>0</v>
      </c>
      <c r="AI337" s="71">
        <v>0</v>
      </c>
      <c r="AJ337" s="71">
        <v>0</v>
      </c>
      <c r="AK337" s="212"/>
      <c r="AL337" s="44" t="s">
        <v>91</v>
      </c>
      <c r="AM337" s="71">
        <v>0</v>
      </c>
      <c r="AN337" s="71">
        <v>0</v>
      </c>
      <c r="AO337" s="71">
        <v>0</v>
      </c>
      <c r="AP337" s="71">
        <v>0</v>
      </c>
      <c r="AQ337" s="71">
        <v>0</v>
      </c>
      <c r="AR337" s="71">
        <v>0</v>
      </c>
      <c r="AS337" s="71">
        <v>0</v>
      </c>
      <c r="AT337" s="71">
        <v>0</v>
      </c>
      <c r="AU337" s="71">
        <v>0</v>
      </c>
      <c r="AV337" s="212"/>
      <c r="AW337" s="44" t="s">
        <v>91</v>
      </c>
      <c r="AX337" s="149">
        <v>0</v>
      </c>
      <c r="AY337" s="71">
        <v>0</v>
      </c>
      <c r="AZ337" s="71">
        <v>0</v>
      </c>
      <c r="BA337" s="152">
        <v>0</v>
      </c>
      <c r="BB337" s="32">
        <v>0</v>
      </c>
      <c r="BC337" s="149">
        <v>0</v>
      </c>
      <c r="BD337" s="149">
        <v>0</v>
      </c>
      <c r="BE337" s="212"/>
      <c r="BF337" s="44" t="s">
        <v>91</v>
      </c>
      <c r="BG337" s="71">
        <v>0</v>
      </c>
      <c r="BH337" s="71">
        <v>0</v>
      </c>
      <c r="BI337" s="71">
        <v>0</v>
      </c>
      <c r="BJ337" s="71">
        <v>0</v>
      </c>
      <c r="BK337" s="71">
        <v>0</v>
      </c>
      <c r="BL337" s="71">
        <v>0</v>
      </c>
      <c r="BM337" s="71">
        <v>0</v>
      </c>
      <c r="BN337" s="71">
        <v>0</v>
      </c>
      <c r="BO337" s="71">
        <v>0</v>
      </c>
      <c r="BP337" s="71">
        <v>0</v>
      </c>
      <c r="BQ337" s="71">
        <v>0</v>
      </c>
      <c r="BR337" s="71">
        <v>0</v>
      </c>
      <c r="BS337" s="71">
        <v>0</v>
      </c>
      <c r="BT337" s="71">
        <v>0</v>
      </c>
      <c r="BV337" s="80" t="s">
        <v>204</v>
      </c>
      <c r="BW337" s="80" t="s">
        <v>2620</v>
      </c>
      <c r="BX337" s="78">
        <v>0</v>
      </c>
    </row>
    <row r="338" spans="1:76">
      <c r="A338" s="212"/>
      <c r="B338" s="66" t="s">
        <v>73</v>
      </c>
      <c r="C338" s="68">
        <v>56</v>
      </c>
      <c r="D338" s="68">
        <v>33</v>
      </c>
      <c r="E338" s="68">
        <v>47</v>
      </c>
      <c r="F338" s="68">
        <v>25</v>
      </c>
      <c r="G338" s="68">
        <v>36</v>
      </c>
      <c r="H338" s="68">
        <v>22</v>
      </c>
      <c r="I338" s="68">
        <v>56</v>
      </c>
      <c r="J338" s="68">
        <v>28</v>
      </c>
      <c r="K338" s="68">
        <v>195</v>
      </c>
      <c r="L338" s="68">
        <v>108</v>
      </c>
      <c r="M338" s="212"/>
      <c r="N338" s="66" t="s">
        <v>73</v>
      </c>
      <c r="O338" s="68">
        <v>7</v>
      </c>
      <c r="P338" s="68">
        <v>3</v>
      </c>
      <c r="Q338" s="68">
        <v>2</v>
      </c>
      <c r="R338" s="68">
        <v>1</v>
      </c>
      <c r="S338" s="68">
        <v>4</v>
      </c>
      <c r="T338" s="68">
        <v>2</v>
      </c>
      <c r="U338" s="68">
        <v>3</v>
      </c>
      <c r="V338" s="68">
        <v>3</v>
      </c>
      <c r="W338" s="68">
        <v>16</v>
      </c>
      <c r="X338" s="68">
        <v>9</v>
      </c>
      <c r="Y338" s="212"/>
      <c r="Z338" s="66" t="s">
        <v>73</v>
      </c>
      <c r="AA338" s="68">
        <v>2</v>
      </c>
      <c r="AB338" s="68">
        <v>2</v>
      </c>
      <c r="AC338" s="68">
        <v>2</v>
      </c>
      <c r="AD338" s="68">
        <v>2</v>
      </c>
      <c r="AE338" s="68">
        <v>8</v>
      </c>
      <c r="AF338" s="68">
        <v>8</v>
      </c>
      <c r="AG338" s="68">
        <v>8</v>
      </c>
      <c r="AH338" s="68">
        <v>4</v>
      </c>
      <c r="AI338" s="68">
        <v>0</v>
      </c>
      <c r="AJ338" s="68">
        <v>2</v>
      </c>
      <c r="AK338" s="212"/>
      <c r="AL338" s="66" t="s">
        <v>73</v>
      </c>
      <c r="AM338" s="68">
        <v>0</v>
      </c>
      <c r="AN338" s="68">
        <v>160</v>
      </c>
      <c r="AO338" s="68">
        <v>0</v>
      </c>
      <c r="AP338" s="68">
        <v>0</v>
      </c>
      <c r="AQ338" s="68">
        <v>0</v>
      </c>
      <c r="AR338" s="68">
        <v>2</v>
      </c>
      <c r="AS338" s="68">
        <v>11</v>
      </c>
      <c r="AT338" s="68">
        <v>8</v>
      </c>
      <c r="AU338" s="68">
        <v>8</v>
      </c>
      <c r="AV338" s="212"/>
      <c r="AW338" s="66" t="s">
        <v>73</v>
      </c>
      <c r="AX338" s="68">
        <v>13</v>
      </c>
      <c r="AY338" s="68">
        <v>3</v>
      </c>
      <c r="AZ338" s="68">
        <v>2</v>
      </c>
      <c r="BA338" s="68">
        <v>2</v>
      </c>
      <c r="BB338" s="68">
        <v>1</v>
      </c>
      <c r="BC338" s="68">
        <v>15</v>
      </c>
      <c r="BD338" s="68">
        <v>4</v>
      </c>
      <c r="BE338" s="212"/>
      <c r="BF338" s="66" t="s">
        <v>73</v>
      </c>
      <c r="BG338" s="68">
        <v>4</v>
      </c>
      <c r="BH338" s="68">
        <v>10</v>
      </c>
      <c r="BI338" s="68">
        <v>7</v>
      </c>
      <c r="BJ338" s="68">
        <v>3</v>
      </c>
      <c r="BK338" s="68">
        <v>4</v>
      </c>
      <c r="BL338" s="68">
        <v>16</v>
      </c>
      <c r="BM338" s="68">
        <v>8</v>
      </c>
      <c r="BN338" s="68">
        <v>6</v>
      </c>
      <c r="BO338" s="68">
        <v>15</v>
      </c>
      <c r="BP338" s="68">
        <v>2</v>
      </c>
      <c r="BQ338" s="68">
        <v>0</v>
      </c>
      <c r="BR338" s="68">
        <v>0</v>
      </c>
      <c r="BS338" s="68">
        <v>0</v>
      </c>
      <c r="BT338" s="68">
        <v>2</v>
      </c>
      <c r="BV338" s="80" t="s">
        <v>204</v>
      </c>
      <c r="BW338" s="80" t="s">
        <v>2621</v>
      </c>
      <c r="BX338" s="78">
        <v>320</v>
      </c>
    </row>
    <row r="339" spans="1:76" ht="14.45" customHeight="1">
      <c r="A339" s="212" t="s">
        <v>205</v>
      </c>
      <c r="B339" s="44" t="s">
        <v>90</v>
      </c>
      <c r="C339" s="71">
        <v>819</v>
      </c>
      <c r="D339" s="71">
        <v>444</v>
      </c>
      <c r="E339" s="71">
        <v>683</v>
      </c>
      <c r="F339" s="71">
        <v>346</v>
      </c>
      <c r="G339" s="71">
        <v>628</v>
      </c>
      <c r="H339" s="71">
        <v>342</v>
      </c>
      <c r="I339" s="71">
        <v>822</v>
      </c>
      <c r="J339" s="71">
        <v>442</v>
      </c>
      <c r="K339" s="149">
        <v>2952</v>
      </c>
      <c r="L339" s="149">
        <v>1574</v>
      </c>
      <c r="M339" s="212" t="s">
        <v>205</v>
      </c>
      <c r="N339" s="44" t="s">
        <v>90</v>
      </c>
      <c r="O339" s="71">
        <v>32</v>
      </c>
      <c r="P339" s="71">
        <v>18</v>
      </c>
      <c r="Q339" s="71">
        <v>23</v>
      </c>
      <c r="R339" s="71">
        <v>15</v>
      </c>
      <c r="S339" s="71">
        <v>37</v>
      </c>
      <c r="T339" s="71">
        <v>25</v>
      </c>
      <c r="U339" s="71">
        <v>76</v>
      </c>
      <c r="V339" s="71">
        <v>47</v>
      </c>
      <c r="W339" s="149">
        <v>168</v>
      </c>
      <c r="X339" s="149">
        <v>105</v>
      </c>
      <c r="Y339" s="212" t="s">
        <v>205</v>
      </c>
      <c r="Z339" s="44" t="s">
        <v>90</v>
      </c>
      <c r="AA339" s="31">
        <v>27</v>
      </c>
      <c r="AB339" s="31">
        <v>26</v>
      </c>
      <c r="AC339" s="31">
        <v>25</v>
      </c>
      <c r="AD339" s="31">
        <v>27</v>
      </c>
      <c r="AE339" s="149">
        <v>105</v>
      </c>
      <c r="AF339" s="125">
        <v>102</v>
      </c>
      <c r="AG339" s="71">
        <v>100</v>
      </c>
      <c r="AH339" s="71">
        <v>38</v>
      </c>
      <c r="AI339" s="71">
        <v>2</v>
      </c>
      <c r="AJ339" s="71">
        <v>25</v>
      </c>
      <c r="AK339" s="212" t="s">
        <v>205</v>
      </c>
      <c r="AL339" s="44" t="s">
        <v>90</v>
      </c>
      <c r="AM339" s="71">
        <v>0</v>
      </c>
      <c r="AN339" s="71">
        <v>1007</v>
      </c>
      <c r="AO339" s="71">
        <v>310</v>
      </c>
      <c r="AP339" s="71">
        <v>44</v>
      </c>
      <c r="AQ339" s="71">
        <v>18</v>
      </c>
      <c r="AR339" s="71">
        <v>25</v>
      </c>
      <c r="AS339" s="71">
        <v>105</v>
      </c>
      <c r="AT339" s="71">
        <v>88</v>
      </c>
      <c r="AU339" s="71">
        <v>85</v>
      </c>
      <c r="AV339" s="212" t="s">
        <v>205</v>
      </c>
      <c r="AW339" s="44" t="s">
        <v>90</v>
      </c>
      <c r="AX339" s="149">
        <v>179</v>
      </c>
      <c r="AY339" s="71">
        <v>63</v>
      </c>
      <c r="AZ339" s="71">
        <v>9</v>
      </c>
      <c r="BA339" s="152">
        <v>19</v>
      </c>
      <c r="BB339" s="32">
        <v>14</v>
      </c>
      <c r="BC339" s="149">
        <v>198</v>
      </c>
      <c r="BD339" s="149">
        <v>77</v>
      </c>
      <c r="BE339" s="212" t="s">
        <v>205</v>
      </c>
      <c r="BF339" s="44" t="s">
        <v>90</v>
      </c>
      <c r="BG339" s="71">
        <v>25</v>
      </c>
      <c r="BH339" s="71">
        <v>31</v>
      </c>
      <c r="BI339" s="71">
        <v>21</v>
      </c>
      <c r="BJ339" s="71">
        <v>32</v>
      </c>
      <c r="BK339" s="71">
        <v>40</v>
      </c>
      <c r="BL339" s="71">
        <v>29</v>
      </c>
      <c r="BM339" s="71">
        <v>31</v>
      </c>
      <c r="BN339" s="71">
        <v>12</v>
      </c>
      <c r="BO339" s="71">
        <v>21</v>
      </c>
      <c r="BP339" s="71">
        <v>0</v>
      </c>
      <c r="BQ339" s="71">
        <v>0</v>
      </c>
      <c r="BR339" s="71">
        <v>0</v>
      </c>
      <c r="BS339" s="71">
        <v>5</v>
      </c>
      <c r="BT339" s="71">
        <v>0</v>
      </c>
      <c r="BV339" s="80" t="s">
        <v>205</v>
      </c>
      <c r="BW339" s="80" t="s">
        <v>2622</v>
      </c>
      <c r="BX339" s="78">
        <v>3210</v>
      </c>
    </row>
    <row r="340" spans="1:76">
      <c r="A340" s="212"/>
      <c r="B340" s="44" t="s">
        <v>91</v>
      </c>
      <c r="C340" s="71">
        <v>597</v>
      </c>
      <c r="D340" s="71">
        <v>309</v>
      </c>
      <c r="E340" s="71">
        <v>567</v>
      </c>
      <c r="F340" s="71">
        <v>292</v>
      </c>
      <c r="G340" s="71">
        <v>521</v>
      </c>
      <c r="H340" s="71">
        <v>272</v>
      </c>
      <c r="I340" s="71">
        <v>620</v>
      </c>
      <c r="J340" s="71">
        <v>314</v>
      </c>
      <c r="K340" s="149">
        <v>2305</v>
      </c>
      <c r="L340" s="149">
        <v>1187</v>
      </c>
      <c r="M340" s="212"/>
      <c r="N340" s="44" t="s">
        <v>91</v>
      </c>
      <c r="O340" s="71">
        <v>37</v>
      </c>
      <c r="P340" s="71">
        <v>18</v>
      </c>
      <c r="Q340" s="71">
        <v>37</v>
      </c>
      <c r="R340" s="71">
        <v>13</v>
      </c>
      <c r="S340" s="71">
        <v>23</v>
      </c>
      <c r="T340" s="71">
        <v>11</v>
      </c>
      <c r="U340" s="71">
        <v>35</v>
      </c>
      <c r="V340" s="71">
        <v>18</v>
      </c>
      <c r="W340" s="149">
        <v>132</v>
      </c>
      <c r="X340" s="149">
        <v>60</v>
      </c>
      <c r="Y340" s="212"/>
      <c r="Z340" s="44" t="s">
        <v>91</v>
      </c>
      <c r="AA340" s="31">
        <v>18</v>
      </c>
      <c r="AB340" s="31">
        <v>17</v>
      </c>
      <c r="AC340" s="31">
        <v>17</v>
      </c>
      <c r="AD340" s="31">
        <v>17</v>
      </c>
      <c r="AE340" s="149">
        <v>69</v>
      </c>
      <c r="AF340" s="125">
        <v>70</v>
      </c>
      <c r="AG340" s="71">
        <v>68</v>
      </c>
      <c r="AH340" s="71">
        <v>66</v>
      </c>
      <c r="AI340" s="71">
        <v>0</v>
      </c>
      <c r="AJ340" s="71">
        <v>13</v>
      </c>
      <c r="AK340" s="212"/>
      <c r="AL340" s="44" t="s">
        <v>91</v>
      </c>
      <c r="AM340" s="71">
        <v>0</v>
      </c>
      <c r="AN340" s="71">
        <v>813</v>
      </c>
      <c r="AO340" s="71">
        <v>230</v>
      </c>
      <c r="AP340" s="71">
        <v>26</v>
      </c>
      <c r="AQ340" s="71">
        <v>0</v>
      </c>
      <c r="AR340" s="71">
        <v>27</v>
      </c>
      <c r="AS340" s="71">
        <v>71</v>
      </c>
      <c r="AT340" s="71">
        <v>65</v>
      </c>
      <c r="AU340" s="71">
        <v>63</v>
      </c>
      <c r="AV340" s="212"/>
      <c r="AW340" s="44" t="s">
        <v>91</v>
      </c>
      <c r="AX340" s="149">
        <v>137</v>
      </c>
      <c r="AY340" s="71">
        <v>65</v>
      </c>
      <c r="AZ340" s="71">
        <v>21</v>
      </c>
      <c r="BA340" s="152">
        <v>14</v>
      </c>
      <c r="BB340" s="32">
        <v>4</v>
      </c>
      <c r="BC340" s="149">
        <v>151</v>
      </c>
      <c r="BD340" s="149">
        <v>69</v>
      </c>
      <c r="BE340" s="212"/>
      <c r="BF340" s="44" t="s">
        <v>91</v>
      </c>
      <c r="BG340" s="71">
        <v>25</v>
      </c>
      <c r="BH340" s="71">
        <v>29</v>
      </c>
      <c r="BI340" s="71">
        <v>20</v>
      </c>
      <c r="BJ340" s="71">
        <v>23</v>
      </c>
      <c r="BK340" s="71">
        <v>14</v>
      </c>
      <c r="BL340" s="71">
        <v>27</v>
      </c>
      <c r="BM340" s="71">
        <v>17</v>
      </c>
      <c r="BN340" s="71">
        <v>17</v>
      </c>
      <c r="BO340" s="71">
        <v>19</v>
      </c>
      <c r="BP340" s="71">
        <v>8</v>
      </c>
      <c r="BQ340" s="71">
        <v>4</v>
      </c>
      <c r="BR340" s="71">
        <v>4</v>
      </c>
      <c r="BS340" s="71">
        <v>4</v>
      </c>
      <c r="BT340" s="71">
        <v>97</v>
      </c>
      <c r="BV340" s="80" t="s">
        <v>205</v>
      </c>
      <c r="BW340" s="80" t="s">
        <v>2623</v>
      </c>
      <c r="BX340" s="78">
        <v>2420</v>
      </c>
    </row>
    <row r="341" spans="1:76">
      <c r="A341" s="212"/>
      <c r="B341" s="66" t="s">
        <v>73</v>
      </c>
      <c r="C341" s="68">
        <v>1416</v>
      </c>
      <c r="D341" s="68">
        <v>753</v>
      </c>
      <c r="E341" s="68">
        <v>1250</v>
      </c>
      <c r="F341" s="68">
        <v>638</v>
      </c>
      <c r="G341" s="68">
        <v>1149</v>
      </c>
      <c r="H341" s="68">
        <v>614</v>
      </c>
      <c r="I341" s="68">
        <v>1442</v>
      </c>
      <c r="J341" s="68">
        <v>756</v>
      </c>
      <c r="K341" s="68">
        <v>5257</v>
      </c>
      <c r="L341" s="68">
        <v>2761</v>
      </c>
      <c r="M341" s="212"/>
      <c r="N341" s="66" t="s">
        <v>73</v>
      </c>
      <c r="O341" s="68">
        <v>69</v>
      </c>
      <c r="P341" s="68">
        <v>36</v>
      </c>
      <c r="Q341" s="68">
        <v>60</v>
      </c>
      <c r="R341" s="68">
        <v>28</v>
      </c>
      <c r="S341" s="68">
        <v>60</v>
      </c>
      <c r="T341" s="68">
        <v>36</v>
      </c>
      <c r="U341" s="68">
        <v>111</v>
      </c>
      <c r="V341" s="68">
        <v>65</v>
      </c>
      <c r="W341" s="68">
        <v>300</v>
      </c>
      <c r="X341" s="68">
        <v>165</v>
      </c>
      <c r="Y341" s="212"/>
      <c r="Z341" s="66" t="s">
        <v>73</v>
      </c>
      <c r="AA341" s="68">
        <v>45</v>
      </c>
      <c r="AB341" s="68">
        <v>43</v>
      </c>
      <c r="AC341" s="68">
        <v>42</v>
      </c>
      <c r="AD341" s="68">
        <v>44</v>
      </c>
      <c r="AE341" s="68">
        <v>174</v>
      </c>
      <c r="AF341" s="68">
        <v>172</v>
      </c>
      <c r="AG341" s="68">
        <v>168</v>
      </c>
      <c r="AH341" s="68">
        <v>104</v>
      </c>
      <c r="AI341" s="68">
        <v>2</v>
      </c>
      <c r="AJ341" s="68">
        <v>38</v>
      </c>
      <c r="AK341" s="212"/>
      <c r="AL341" s="66" t="s">
        <v>73</v>
      </c>
      <c r="AM341" s="68">
        <v>0</v>
      </c>
      <c r="AN341" s="68">
        <v>1820</v>
      </c>
      <c r="AO341" s="68">
        <v>540</v>
      </c>
      <c r="AP341" s="68">
        <v>70</v>
      </c>
      <c r="AQ341" s="68">
        <v>18</v>
      </c>
      <c r="AR341" s="68">
        <v>52</v>
      </c>
      <c r="AS341" s="68">
        <v>176</v>
      </c>
      <c r="AT341" s="68">
        <v>153</v>
      </c>
      <c r="AU341" s="68">
        <v>148</v>
      </c>
      <c r="AV341" s="212"/>
      <c r="AW341" s="66" t="s">
        <v>73</v>
      </c>
      <c r="AX341" s="68">
        <v>316</v>
      </c>
      <c r="AY341" s="68">
        <v>128</v>
      </c>
      <c r="AZ341" s="68">
        <v>30</v>
      </c>
      <c r="BA341" s="68">
        <v>33</v>
      </c>
      <c r="BB341" s="68">
        <v>18</v>
      </c>
      <c r="BC341" s="68">
        <v>349</v>
      </c>
      <c r="BD341" s="68">
        <v>146</v>
      </c>
      <c r="BE341" s="212"/>
      <c r="BF341" s="66" t="s">
        <v>73</v>
      </c>
      <c r="BG341" s="68">
        <v>50</v>
      </c>
      <c r="BH341" s="68">
        <v>60</v>
      </c>
      <c r="BI341" s="68">
        <v>41</v>
      </c>
      <c r="BJ341" s="68">
        <v>55</v>
      </c>
      <c r="BK341" s="68">
        <v>54</v>
      </c>
      <c r="BL341" s="68">
        <v>56</v>
      </c>
      <c r="BM341" s="68">
        <v>48</v>
      </c>
      <c r="BN341" s="68">
        <v>29</v>
      </c>
      <c r="BO341" s="68">
        <v>40</v>
      </c>
      <c r="BP341" s="68">
        <v>8</v>
      </c>
      <c r="BQ341" s="68">
        <v>4</v>
      </c>
      <c r="BR341" s="68">
        <v>4</v>
      </c>
      <c r="BS341" s="68">
        <v>9</v>
      </c>
      <c r="BT341" s="68">
        <v>97</v>
      </c>
      <c r="BV341" s="80" t="s">
        <v>205</v>
      </c>
      <c r="BW341" s="80" t="s">
        <v>2624</v>
      </c>
      <c r="BX341" s="78">
        <v>5630</v>
      </c>
    </row>
    <row r="342" spans="1:76" ht="14.45" customHeight="1">
      <c r="A342" s="212" t="s">
        <v>206</v>
      </c>
      <c r="B342" s="44" t="s">
        <v>90</v>
      </c>
      <c r="C342" s="71">
        <v>51</v>
      </c>
      <c r="D342" s="71">
        <v>32</v>
      </c>
      <c r="E342" s="71">
        <v>43</v>
      </c>
      <c r="F342" s="71">
        <v>23</v>
      </c>
      <c r="G342" s="71">
        <v>34</v>
      </c>
      <c r="H342" s="71">
        <v>20</v>
      </c>
      <c r="I342" s="71">
        <v>47</v>
      </c>
      <c r="J342" s="71">
        <v>30</v>
      </c>
      <c r="K342" s="149">
        <v>175</v>
      </c>
      <c r="L342" s="149">
        <v>105</v>
      </c>
      <c r="M342" s="212" t="s">
        <v>206</v>
      </c>
      <c r="N342" s="44" t="s">
        <v>90</v>
      </c>
      <c r="O342" s="71">
        <v>4</v>
      </c>
      <c r="P342" s="71">
        <v>3</v>
      </c>
      <c r="Q342" s="71">
        <v>0</v>
      </c>
      <c r="R342" s="71">
        <v>0</v>
      </c>
      <c r="S342" s="71">
        <v>0</v>
      </c>
      <c r="T342" s="71">
        <v>0</v>
      </c>
      <c r="U342" s="71">
        <v>5</v>
      </c>
      <c r="V342" s="71">
        <v>2</v>
      </c>
      <c r="W342" s="149">
        <v>9</v>
      </c>
      <c r="X342" s="149">
        <v>5</v>
      </c>
      <c r="Y342" s="212" t="s">
        <v>206</v>
      </c>
      <c r="Z342" s="44" t="s">
        <v>90</v>
      </c>
      <c r="AA342" s="31">
        <v>1</v>
      </c>
      <c r="AB342" s="31">
        <v>1</v>
      </c>
      <c r="AC342" s="31">
        <v>1</v>
      </c>
      <c r="AD342" s="31">
        <v>1</v>
      </c>
      <c r="AE342" s="149">
        <v>4</v>
      </c>
      <c r="AF342" s="125">
        <v>4</v>
      </c>
      <c r="AG342" s="71">
        <v>4</v>
      </c>
      <c r="AH342" s="71">
        <v>4</v>
      </c>
      <c r="AI342" s="71">
        <v>0</v>
      </c>
      <c r="AJ342" s="71">
        <v>1</v>
      </c>
      <c r="AK342" s="212" t="s">
        <v>206</v>
      </c>
      <c r="AL342" s="44" t="s">
        <v>90</v>
      </c>
      <c r="AM342" s="71">
        <v>3</v>
      </c>
      <c r="AN342" s="71">
        <v>81</v>
      </c>
      <c r="AO342" s="71">
        <v>12</v>
      </c>
      <c r="AP342" s="71">
        <v>0</v>
      </c>
      <c r="AQ342" s="71">
        <v>0</v>
      </c>
      <c r="AR342" s="71">
        <v>6</v>
      </c>
      <c r="AS342" s="71">
        <v>9</v>
      </c>
      <c r="AT342" s="71">
        <v>6</v>
      </c>
      <c r="AU342" s="71">
        <v>6</v>
      </c>
      <c r="AV342" s="212" t="s">
        <v>206</v>
      </c>
      <c r="AW342" s="44" t="s">
        <v>90</v>
      </c>
      <c r="AX342" s="149">
        <v>9</v>
      </c>
      <c r="AY342" s="71">
        <v>4</v>
      </c>
      <c r="AZ342" s="71">
        <v>0</v>
      </c>
      <c r="BA342" s="152">
        <v>2</v>
      </c>
      <c r="BB342" s="32">
        <v>1</v>
      </c>
      <c r="BC342" s="149">
        <v>11</v>
      </c>
      <c r="BD342" s="149">
        <v>5</v>
      </c>
      <c r="BE342" s="212" t="s">
        <v>206</v>
      </c>
      <c r="BF342" s="44" t="s">
        <v>90</v>
      </c>
      <c r="BG342" s="71">
        <v>15</v>
      </c>
      <c r="BH342" s="71">
        <v>52</v>
      </c>
      <c r="BI342" s="71">
        <v>54</v>
      </c>
      <c r="BJ342" s="71">
        <v>52</v>
      </c>
      <c r="BK342" s="71">
        <v>53</v>
      </c>
      <c r="BL342" s="71">
        <v>52</v>
      </c>
      <c r="BM342" s="71">
        <v>52</v>
      </c>
      <c r="BN342" s="71">
        <v>53</v>
      </c>
      <c r="BO342" s="71">
        <v>54</v>
      </c>
      <c r="BP342" s="71">
        <v>4</v>
      </c>
      <c r="BQ342" s="71">
        <v>0</v>
      </c>
      <c r="BR342" s="71">
        <v>0</v>
      </c>
      <c r="BS342" s="71">
        <v>50</v>
      </c>
      <c r="BT342" s="71">
        <v>150</v>
      </c>
      <c r="BV342" s="80" t="s">
        <v>206</v>
      </c>
      <c r="BW342" s="80" t="s">
        <v>2625</v>
      </c>
      <c r="BX342" s="78">
        <v>201</v>
      </c>
    </row>
    <row r="343" spans="1:76">
      <c r="A343" s="212"/>
      <c r="B343" s="44" t="s">
        <v>91</v>
      </c>
      <c r="C343" s="71">
        <v>0</v>
      </c>
      <c r="D343" s="71">
        <v>0</v>
      </c>
      <c r="E343" s="71">
        <v>0</v>
      </c>
      <c r="F343" s="71">
        <v>0</v>
      </c>
      <c r="G343" s="71">
        <v>0</v>
      </c>
      <c r="H343" s="71">
        <v>0</v>
      </c>
      <c r="I343" s="71">
        <v>0</v>
      </c>
      <c r="J343" s="71">
        <v>0</v>
      </c>
      <c r="K343" s="149">
        <v>0</v>
      </c>
      <c r="L343" s="149">
        <v>0</v>
      </c>
      <c r="M343" s="212"/>
      <c r="N343" s="44" t="s">
        <v>91</v>
      </c>
      <c r="O343" s="71">
        <v>0</v>
      </c>
      <c r="P343" s="71">
        <v>0</v>
      </c>
      <c r="Q343" s="71">
        <v>0</v>
      </c>
      <c r="R343" s="71">
        <v>0</v>
      </c>
      <c r="S343" s="71">
        <v>0</v>
      </c>
      <c r="T343" s="71">
        <v>0</v>
      </c>
      <c r="U343" s="71">
        <v>0</v>
      </c>
      <c r="V343" s="71">
        <v>0</v>
      </c>
      <c r="W343" s="149">
        <v>0</v>
      </c>
      <c r="X343" s="149">
        <v>0</v>
      </c>
      <c r="Y343" s="212"/>
      <c r="Z343" s="44" t="s">
        <v>91</v>
      </c>
      <c r="AA343" s="31">
        <v>0</v>
      </c>
      <c r="AB343" s="31">
        <v>0</v>
      </c>
      <c r="AC343" s="31">
        <v>0</v>
      </c>
      <c r="AD343" s="31">
        <v>0</v>
      </c>
      <c r="AE343" s="149">
        <v>0</v>
      </c>
      <c r="AF343" s="125">
        <v>0</v>
      </c>
      <c r="AG343" s="71">
        <v>0</v>
      </c>
      <c r="AH343" s="71">
        <v>0</v>
      </c>
      <c r="AI343" s="71">
        <v>0</v>
      </c>
      <c r="AJ343" s="71">
        <v>0</v>
      </c>
      <c r="AK343" s="212"/>
      <c r="AL343" s="44" t="s">
        <v>91</v>
      </c>
      <c r="AM343" s="71">
        <v>0</v>
      </c>
      <c r="AN343" s="71">
        <v>0</v>
      </c>
      <c r="AO343" s="71">
        <v>0</v>
      </c>
      <c r="AP343" s="71">
        <v>0</v>
      </c>
      <c r="AQ343" s="71">
        <v>0</v>
      </c>
      <c r="AR343" s="71">
        <v>0</v>
      </c>
      <c r="AS343" s="71">
        <v>0</v>
      </c>
      <c r="AT343" s="71">
        <v>0</v>
      </c>
      <c r="AU343" s="71">
        <v>0</v>
      </c>
      <c r="AV343" s="212"/>
      <c r="AW343" s="44" t="s">
        <v>91</v>
      </c>
      <c r="AX343" s="149">
        <v>0</v>
      </c>
      <c r="AY343" s="71">
        <v>0</v>
      </c>
      <c r="AZ343" s="71">
        <v>0</v>
      </c>
      <c r="BA343" s="152">
        <v>0</v>
      </c>
      <c r="BB343" s="32">
        <v>0</v>
      </c>
      <c r="BC343" s="149">
        <v>0</v>
      </c>
      <c r="BD343" s="149">
        <v>0</v>
      </c>
      <c r="BE343" s="212"/>
      <c r="BF343" s="44" t="s">
        <v>91</v>
      </c>
      <c r="BG343" s="71">
        <v>0</v>
      </c>
      <c r="BH343" s="71">
        <v>0</v>
      </c>
      <c r="BI343" s="71">
        <v>0</v>
      </c>
      <c r="BJ343" s="71">
        <v>0</v>
      </c>
      <c r="BK343" s="71">
        <v>0</v>
      </c>
      <c r="BL343" s="71">
        <v>0</v>
      </c>
      <c r="BM343" s="71">
        <v>0</v>
      </c>
      <c r="BN343" s="71">
        <v>0</v>
      </c>
      <c r="BO343" s="71">
        <v>0</v>
      </c>
      <c r="BP343" s="71">
        <v>0</v>
      </c>
      <c r="BQ343" s="71">
        <v>0</v>
      </c>
      <c r="BR343" s="71">
        <v>0</v>
      </c>
      <c r="BS343" s="71">
        <v>0</v>
      </c>
      <c r="BT343" s="71">
        <v>0</v>
      </c>
      <c r="BV343" s="80" t="s">
        <v>206</v>
      </c>
      <c r="BW343" s="80" t="s">
        <v>2626</v>
      </c>
      <c r="BX343" s="78">
        <v>0</v>
      </c>
    </row>
    <row r="344" spans="1:76">
      <c r="A344" s="212"/>
      <c r="B344" s="66" t="s">
        <v>73</v>
      </c>
      <c r="C344" s="68">
        <v>51</v>
      </c>
      <c r="D344" s="68">
        <v>32</v>
      </c>
      <c r="E344" s="68">
        <v>43</v>
      </c>
      <c r="F344" s="68">
        <v>23</v>
      </c>
      <c r="G344" s="68">
        <v>34</v>
      </c>
      <c r="H344" s="68">
        <v>20</v>
      </c>
      <c r="I344" s="68">
        <v>47</v>
      </c>
      <c r="J344" s="68">
        <v>30</v>
      </c>
      <c r="K344" s="68">
        <v>175</v>
      </c>
      <c r="L344" s="68">
        <v>105</v>
      </c>
      <c r="M344" s="212"/>
      <c r="N344" s="66" t="s">
        <v>73</v>
      </c>
      <c r="O344" s="68">
        <v>4</v>
      </c>
      <c r="P344" s="68">
        <v>3</v>
      </c>
      <c r="Q344" s="68">
        <v>0</v>
      </c>
      <c r="R344" s="68">
        <v>0</v>
      </c>
      <c r="S344" s="68">
        <v>0</v>
      </c>
      <c r="T344" s="68">
        <v>0</v>
      </c>
      <c r="U344" s="68">
        <v>5</v>
      </c>
      <c r="V344" s="68">
        <v>2</v>
      </c>
      <c r="W344" s="68">
        <v>9</v>
      </c>
      <c r="X344" s="68">
        <v>5</v>
      </c>
      <c r="Y344" s="212"/>
      <c r="Z344" s="66" t="s">
        <v>73</v>
      </c>
      <c r="AA344" s="68">
        <v>1</v>
      </c>
      <c r="AB344" s="68">
        <v>1</v>
      </c>
      <c r="AC344" s="68">
        <v>1</v>
      </c>
      <c r="AD344" s="68">
        <v>1</v>
      </c>
      <c r="AE344" s="68">
        <v>4</v>
      </c>
      <c r="AF344" s="68">
        <v>4</v>
      </c>
      <c r="AG344" s="68">
        <v>4</v>
      </c>
      <c r="AH344" s="68">
        <v>4</v>
      </c>
      <c r="AI344" s="68">
        <v>0</v>
      </c>
      <c r="AJ344" s="68">
        <v>1</v>
      </c>
      <c r="AK344" s="212"/>
      <c r="AL344" s="66" t="s">
        <v>73</v>
      </c>
      <c r="AM344" s="68">
        <v>3</v>
      </c>
      <c r="AN344" s="68">
        <v>81</v>
      </c>
      <c r="AO344" s="68">
        <v>12</v>
      </c>
      <c r="AP344" s="68">
        <v>0</v>
      </c>
      <c r="AQ344" s="68">
        <v>0</v>
      </c>
      <c r="AR344" s="68">
        <v>6</v>
      </c>
      <c r="AS344" s="68">
        <v>9</v>
      </c>
      <c r="AT344" s="68">
        <v>6</v>
      </c>
      <c r="AU344" s="68">
        <v>6</v>
      </c>
      <c r="AV344" s="212"/>
      <c r="AW344" s="66" t="s">
        <v>73</v>
      </c>
      <c r="AX344" s="68">
        <v>9</v>
      </c>
      <c r="AY344" s="68">
        <v>4</v>
      </c>
      <c r="AZ344" s="68">
        <v>0</v>
      </c>
      <c r="BA344" s="68">
        <v>2</v>
      </c>
      <c r="BB344" s="68">
        <v>1</v>
      </c>
      <c r="BC344" s="68">
        <v>11</v>
      </c>
      <c r="BD344" s="68">
        <v>5</v>
      </c>
      <c r="BE344" s="212"/>
      <c r="BF344" s="66" t="s">
        <v>73</v>
      </c>
      <c r="BG344" s="68">
        <v>15</v>
      </c>
      <c r="BH344" s="68">
        <v>52</v>
      </c>
      <c r="BI344" s="68">
        <v>54</v>
      </c>
      <c r="BJ344" s="68">
        <v>52</v>
      </c>
      <c r="BK344" s="68">
        <v>53</v>
      </c>
      <c r="BL344" s="68">
        <v>52</v>
      </c>
      <c r="BM344" s="68">
        <v>52</v>
      </c>
      <c r="BN344" s="68">
        <v>53</v>
      </c>
      <c r="BO344" s="68">
        <v>54</v>
      </c>
      <c r="BP344" s="68">
        <v>4</v>
      </c>
      <c r="BQ344" s="68">
        <v>0</v>
      </c>
      <c r="BR344" s="68">
        <v>0</v>
      </c>
      <c r="BS344" s="68">
        <v>50</v>
      </c>
      <c r="BT344" s="68">
        <v>150</v>
      </c>
      <c r="BV344" s="80" t="s">
        <v>206</v>
      </c>
      <c r="BW344" s="80" t="s">
        <v>2627</v>
      </c>
      <c r="BX344" s="78">
        <v>201</v>
      </c>
    </row>
    <row r="345" spans="1:76">
      <c r="A345" s="45" t="s">
        <v>110</v>
      </c>
      <c r="B345" s="44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45" t="s">
        <v>110</v>
      </c>
      <c r="N345" s="44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45" t="s">
        <v>110</v>
      </c>
      <c r="Z345" s="44"/>
      <c r="AA345" s="151"/>
      <c r="AB345" s="151"/>
      <c r="AC345" s="151"/>
      <c r="AD345" s="151"/>
      <c r="AE345" s="151"/>
      <c r="AF345" s="151"/>
      <c r="AG345" s="151"/>
      <c r="AH345" s="151"/>
      <c r="AI345" s="151"/>
      <c r="AJ345" s="149"/>
      <c r="AK345" s="45" t="s">
        <v>110</v>
      </c>
      <c r="AL345" s="44"/>
      <c r="AM345" s="151"/>
      <c r="AN345" s="151"/>
      <c r="AO345" s="151"/>
      <c r="AP345" s="151"/>
      <c r="AQ345" s="151"/>
      <c r="AR345" s="151"/>
      <c r="AS345" s="151"/>
      <c r="AT345" s="151"/>
      <c r="AU345" s="151"/>
      <c r="AV345" s="45" t="s">
        <v>110</v>
      </c>
      <c r="AW345" s="44"/>
      <c r="AX345" s="149"/>
      <c r="AY345" s="151"/>
      <c r="AZ345" s="151"/>
      <c r="BA345" s="151"/>
      <c r="BB345" s="151"/>
      <c r="BC345" s="149"/>
      <c r="BD345" s="149"/>
      <c r="BE345" s="45" t="s">
        <v>110</v>
      </c>
      <c r="BF345" s="44"/>
      <c r="BG345" s="151"/>
      <c r="BH345" s="151"/>
      <c r="BI345" s="151"/>
      <c r="BJ345" s="151"/>
      <c r="BK345" s="151"/>
      <c r="BL345" s="151"/>
      <c r="BM345" s="151"/>
      <c r="BN345" s="151"/>
      <c r="BO345" s="151"/>
      <c r="BP345" s="151"/>
      <c r="BQ345" s="151"/>
      <c r="BR345" s="151"/>
      <c r="BS345" s="151"/>
      <c r="BT345" s="151"/>
      <c r="BV345" s="80" t="str">
        <f>IF(A345="",BV344,A345)</f>
        <v>ITASY</v>
      </c>
      <c r="BW345" s="80" t="str">
        <f>BV345&amp;B345</f>
        <v>ITASY</v>
      </c>
      <c r="BX345" s="78">
        <f>(AM345+2*AN345+3*AO345+4*AP345+5*AQ345)</f>
        <v>0</v>
      </c>
    </row>
    <row r="346" spans="1:76" ht="14.45" customHeight="1">
      <c r="A346" s="212" t="s">
        <v>207</v>
      </c>
      <c r="B346" s="44" t="s">
        <v>90</v>
      </c>
      <c r="C346" s="71">
        <v>670</v>
      </c>
      <c r="D346" s="71">
        <v>380</v>
      </c>
      <c r="E346" s="71">
        <v>583</v>
      </c>
      <c r="F346" s="71">
        <v>309</v>
      </c>
      <c r="G346" s="71">
        <v>480</v>
      </c>
      <c r="H346" s="71">
        <v>265</v>
      </c>
      <c r="I346" s="71">
        <v>546</v>
      </c>
      <c r="J346" s="71">
        <v>303</v>
      </c>
      <c r="K346" s="149">
        <v>2279</v>
      </c>
      <c r="L346" s="149">
        <v>1257</v>
      </c>
      <c r="M346" s="212" t="s">
        <v>207</v>
      </c>
      <c r="N346" s="44" t="s">
        <v>90</v>
      </c>
      <c r="O346" s="71">
        <v>41</v>
      </c>
      <c r="P346" s="71">
        <v>21</v>
      </c>
      <c r="Q346" s="71">
        <v>19</v>
      </c>
      <c r="R346" s="71">
        <v>5</v>
      </c>
      <c r="S346" s="71">
        <v>46</v>
      </c>
      <c r="T346" s="71">
        <v>18</v>
      </c>
      <c r="U346" s="71">
        <v>19</v>
      </c>
      <c r="V346" s="71">
        <v>11</v>
      </c>
      <c r="W346" s="149">
        <v>125</v>
      </c>
      <c r="X346" s="149">
        <v>55</v>
      </c>
      <c r="Y346" s="212" t="s">
        <v>207</v>
      </c>
      <c r="Z346" s="44" t="s">
        <v>90</v>
      </c>
      <c r="AA346" s="31">
        <v>27</v>
      </c>
      <c r="AB346" s="31">
        <v>27</v>
      </c>
      <c r="AC346" s="31">
        <v>23</v>
      </c>
      <c r="AD346" s="31">
        <v>26</v>
      </c>
      <c r="AE346" s="149">
        <v>103</v>
      </c>
      <c r="AF346" s="125">
        <v>110</v>
      </c>
      <c r="AG346" s="71">
        <v>95</v>
      </c>
      <c r="AH346" s="71">
        <v>19</v>
      </c>
      <c r="AI346" s="71">
        <v>4</v>
      </c>
      <c r="AJ346" s="71">
        <v>28</v>
      </c>
      <c r="AK346" s="212" t="s">
        <v>207</v>
      </c>
      <c r="AL346" s="44" t="s">
        <v>90</v>
      </c>
      <c r="AM346" s="71">
        <v>10</v>
      </c>
      <c r="AN346" s="71">
        <v>704</v>
      </c>
      <c r="AO346" s="71">
        <v>323</v>
      </c>
      <c r="AP346" s="71">
        <v>169</v>
      </c>
      <c r="AQ346" s="71">
        <v>1</v>
      </c>
      <c r="AR346" s="71">
        <v>35</v>
      </c>
      <c r="AS346" s="71">
        <v>110</v>
      </c>
      <c r="AT346" s="71">
        <v>85</v>
      </c>
      <c r="AU346" s="71">
        <v>81</v>
      </c>
      <c r="AV346" s="212" t="s">
        <v>207</v>
      </c>
      <c r="AW346" s="44" t="s">
        <v>90</v>
      </c>
      <c r="AX346" s="149">
        <v>165</v>
      </c>
      <c r="AY346" s="71">
        <v>88</v>
      </c>
      <c r="AZ346" s="71">
        <v>16</v>
      </c>
      <c r="BA346" s="152">
        <v>11</v>
      </c>
      <c r="BB346" s="32">
        <v>7</v>
      </c>
      <c r="BC346" s="149">
        <v>176</v>
      </c>
      <c r="BD346" s="149">
        <v>95</v>
      </c>
      <c r="BE346" s="212" t="s">
        <v>207</v>
      </c>
      <c r="BF346" s="44" t="s">
        <v>90</v>
      </c>
      <c r="BG346" s="71">
        <v>79</v>
      </c>
      <c r="BH346" s="71">
        <v>81</v>
      </c>
      <c r="BI346" s="71">
        <v>94</v>
      </c>
      <c r="BJ346" s="71">
        <v>63</v>
      </c>
      <c r="BK346" s="71">
        <v>56</v>
      </c>
      <c r="BL346" s="71">
        <v>104</v>
      </c>
      <c r="BM346" s="71">
        <v>76</v>
      </c>
      <c r="BN346" s="71">
        <v>33</v>
      </c>
      <c r="BO346" s="71">
        <v>88</v>
      </c>
      <c r="BP346" s="71">
        <v>5</v>
      </c>
      <c r="BQ346" s="71">
        <v>0</v>
      </c>
      <c r="BR346" s="71">
        <v>4</v>
      </c>
      <c r="BS346" s="71">
        <v>6</v>
      </c>
      <c r="BT346" s="71">
        <v>16</v>
      </c>
      <c r="BV346" s="80" t="s">
        <v>207</v>
      </c>
      <c r="BW346" s="80" t="s">
        <v>2631</v>
      </c>
      <c r="BX346" s="78">
        <v>3068</v>
      </c>
    </row>
    <row r="347" spans="1:76">
      <c r="A347" s="212"/>
      <c r="B347" s="44" t="s">
        <v>91</v>
      </c>
      <c r="C347" s="71">
        <v>1114</v>
      </c>
      <c r="D347" s="71">
        <v>562</v>
      </c>
      <c r="E347" s="71">
        <v>979</v>
      </c>
      <c r="F347" s="71">
        <v>495</v>
      </c>
      <c r="G347" s="71">
        <v>844</v>
      </c>
      <c r="H347" s="71">
        <v>448</v>
      </c>
      <c r="I347" s="71">
        <v>923</v>
      </c>
      <c r="J347" s="71">
        <v>500</v>
      </c>
      <c r="K347" s="149">
        <v>3860</v>
      </c>
      <c r="L347" s="149">
        <v>2005</v>
      </c>
      <c r="M347" s="212"/>
      <c r="N347" s="44" t="s">
        <v>91</v>
      </c>
      <c r="O347" s="71">
        <v>48</v>
      </c>
      <c r="P347" s="71">
        <v>17</v>
      </c>
      <c r="Q347" s="71">
        <v>32</v>
      </c>
      <c r="R347" s="71">
        <v>15</v>
      </c>
      <c r="S347" s="71">
        <v>35</v>
      </c>
      <c r="T347" s="71">
        <v>15</v>
      </c>
      <c r="U347" s="71">
        <v>58</v>
      </c>
      <c r="V347" s="71">
        <v>32</v>
      </c>
      <c r="W347" s="149">
        <v>173</v>
      </c>
      <c r="X347" s="149">
        <v>79</v>
      </c>
      <c r="Y347" s="212"/>
      <c r="Z347" s="44" t="s">
        <v>91</v>
      </c>
      <c r="AA347" s="31">
        <v>31</v>
      </c>
      <c r="AB347" s="31">
        <v>29</v>
      </c>
      <c r="AC347" s="31">
        <v>27</v>
      </c>
      <c r="AD347" s="31">
        <v>28</v>
      </c>
      <c r="AE347" s="149">
        <v>115</v>
      </c>
      <c r="AF347" s="125">
        <v>111</v>
      </c>
      <c r="AG347" s="71">
        <v>101</v>
      </c>
      <c r="AH347" s="71">
        <v>82</v>
      </c>
      <c r="AI347" s="71">
        <v>9</v>
      </c>
      <c r="AJ347" s="71">
        <v>24</v>
      </c>
      <c r="AK347" s="212"/>
      <c r="AL347" s="44" t="s">
        <v>91</v>
      </c>
      <c r="AM347" s="71">
        <v>0</v>
      </c>
      <c r="AN347" s="71">
        <v>649</v>
      </c>
      <c r="AO347" s="71">
        <v>662</v>
      </c>
      <c r="AP347" s="71">
        <v>253</v>
      </c>
      <c r="AQ347" s="71">
        <v>13</v>
      </c>
      <c r="AR347" s="71">
        <v>25</v>
      </c>
      <c r="AS347" s="71">
        <v>112</v>
      </c>
      <c r="AT347" s="71">
        <v>106</v>
      </c>
      <c r="AU347" s="71">
        <v>106</v>
      </c>
      <c r="AV347" s="212"/>
      <c r="AW347" s="44" t="s">
        <v>91</v>
      </c>
      <c r="AX347" s="149">
        <v>179</v>
      </c>
      <c r="AY347" s="71">
        <v>97</v>
      </c>
      <c r="AZ347" s="71">
        <v>20</v>
      </c>
      <c r="BA347" s="152">
        <v>11</v>
      </c>
      <c r="BB347" s="32">
        <v>4</v>
      </c>
      <c r="BC347" s="149">
        <v>190</v>
      </c>
      <c r="BD347" s="149">
        <v>101</v>
      </c>
      <c r="BE347" s="212"/>
      <c r="BF347" s="44" t="s">
        <v>91</v>
      </c>
      <c r="BG347" s="71">
        <v>91</v>
      </c>
      <c r="BH347" s="71">
        <v>915</v>
      </c>
      <c r="BI347" s="71">
        <v>99</v>
      </c>
      <c r="BJ347" s="71">
        <v>202</v>
      </c>
      <c r="BK347" s="71">
        <v>66</v>
      </c>
      <c r="BL347" s="71">
        <v>339</v>
      </c>
      <c r="BM347" s="71">
        <v>109</v>
      </c>
      <c r="BN347" s="71">
        <v>77</v>
      </c>
      <c r="BO347" s="71">
        <v>262</v>
      </c>
      <c r="BP347" s="71">
        <v>0</v>
      </c>
      <c r="BQ347" s="71">
        <v>0</v>
      </c>
      <c r="BR347" s="71">
        <v>0</v>
      </c>
      <c r="BS347" s="71">
        <v>4</v>
      </c>
      <c r="BT347" s="71">
        <v>93</v>
      </c>
      <c r="BV347" s="80" t="s">
        <v>207</v>
      </c>
      <c r="BW347" s="80" t="s">
        <v>2632</v>
      </c>
      <c r="BX347" s="78">
        <v>4361</v>
      </c>
    </row>
    <row r="348" spans="1:76">
      <c r="A348" s="212"/>
      <c r="B348" s="66" t="s">
        <v>73</v>
      </c>
      <c r="C348" s="68">
        <v>1784</v>
      </c>
      <c r="D348" s="68">
        <v>942</v>
      </c>
      <c r="E348" s="68">
        <v>1562</v>
      </c>
      <c r="F348" s="68">
        <v>804</v>
      </c>
      <c r="G348" s="68">
        <v>1324</v>
      </c>
      <c r="H348" s="68">
        <v>713</v>
      </c>
      <c r="I348" s="68">
        <v>1469</v>
      </c>
      <c r="J348" s="68">
        <v>803</v>
      </c>
      <c r="K348" s="68">
        <v>6139</v>
      </c>
      <c r="L348" s="68">
        <v>3262</v>
      </c>
      <c r="M348" s="212"/>
      <c r="N348" s="66" t="s">
        <v>73</v>
      </c>
      <c r="O348" s="68">
        <v>89</v>
      </c>
      <c r="P348" s="68">
        <v>38</v>
      </c>
      <c r="Q348" s="68">
        <v>51</v>
      </c>
      <c r="R348" s="68">
        <v>20</v>
      </c>
      <c r="S348" s="68">
        <v>81</v>
      </c>
      <c r="T348" s="68">
        <v>33</v>
      </c>
      <c r="U348" s="68">
        <v>77</v>
      </c>
      <c r="V348" s="68">
        <v>43</v>
      </c>
      <c r="W348" s="68">
        <v>298</v>
      </c>
      <c r="X348" s="68">
        <v>134</v>
      </c>
      <c r="Y348" s="212"/>
      <c r="Z348" s="66" t="s">
        <v>73</v>
      </c>
      <c r="AA348" s="68">
        <v>58</v>
      </c>
      <c r="AB348" s="68">
        <v>56</v>
      </c>
      <c r="AC348" s="68">
        <v>50</v>
      </c>
      <c r="AD348" s="68">
        <v>54</v>
      </c>
      <c r="AE348" s="68">
        <v>218</v>
      </c>
      <c r="AF348" s="68">
        <v>221</v>
      </c>
      <c r="AG348" s="68">
        <v>196</v>
      </c>
      <c r="AH348" s="68">
        <v>101</v>
      </c>
      <c r="AI348" s="68">
        <v>13</v>
      </c>
      <c r="AJ348" s="68">
        <v>52</v>
      </c>
      <c r="AK348" s="212"/>
      <c r="AL348" s="66" t="s">
        <v>73</v>
      </c>
      <c r="AM348" s="68">
        <v>10</v>
      </c>
      <c r="AN348" s="68">
        <v>1353</v>
      </c>
      <c r="AO348" s="68">
        <v>985</v>
      </c>
      <c r="AP348" s="68">
        <v>422</v>
      </c>
      <c r="AQ348" s="68">
        <v>14</v>
      </c>
      <c r="AR348" s="68">
        <v>60</v>
      </c>
      <c r="AS348" s="68">
        <v>222</v>
      </c>
      <c r="AT348" s="68">
        <v>191</v>
      </c>
      <c r="AU348" s="68">
        <v>187</v>
      </c>
      <c r="AV348" s="212"/>
      <c r="AW348" s="66" t="s">
        <v>73</v>
      </c>
      <c r="AX348" s="68">
        <v>344</v>
      </c>
      <c r="AY348" s="68">
        <v>185</v>
      </c>
      <c r="AZ348" s="68">
        <v>36</v>
      </c>
      <c r="BA348" s="68">
        <v>22</v>
      </c>
      <c r="BB348" s="68">
        <v>11</v>
      </c>
      <c r="BC348" s="68">
        <v>366</v>
      </c>
      <c r="BD348" s="68">
        <v>196</v>
      </c>
      <c r="BE348" s="212"/>
      <c r="BF348" s="66" t="s">
        <v>73</v>
      </c>
      <c r="BG348" s="68">
        <v>170</v>
      </c>
      <c r="BH348" s="68">
        <v>996</v>
      </c>
      <c r="BI348" s="68">
        <v>193</v>
      </c>
      <c r="BJ348" s="68">
        <v>265</v>
      </c>
      <c r="BK348" s="68">
        <v>122</v>
      </c>
      <c r="BL348" s="68">
        <v>443</v>
      </c>
      <c r="BM348" s="68">
        <v>185</v>
      </c>
      <c r="BN348" s="68">
        <v>110</v>
      </c>
      <c r="BO348" s="68">
        <v>350</v>
      </c>
      <c r="BP348" s="68">
        <v>5</v>
      </c>
      <c r="BQ348" s="68">
        <v>0</v>
      </c>
      <c r="BR348" s="68">
        <v>4</v>
      </c>
      <c r="BS348" s="68">
        <v>10</v>
      </c>
      <c r="BT348" s="68">
        <v>109</v>
      </c>
      <c r="BV348" s="80" t="s">
        <v>207</v>
      </c>
      <c r="BW348" s="80" t="s">
        <v>2633</v>
      </c>
      <c r="BX348" s="78">
        <v>7429</v>
      </c>
    </row>
    <row r="349" spans="1:76" ht="14.45" customHeight="1">
      <c r="A349" s="212" t="s">
        <v>208</v>
      </c>
      <c r="B349" s="44" t="s">
        <v>90</v>
      </c>
      <c r="C349" s="71">
        <v>1374</v>
      </c>
      <c r="D349" s="71">
        <v>726</v>
      </c>
      <c r="E349" s="71">
        <v>1240</v>
      </c>
      <c r="F349" s="71">
        <v>640</v>
      </c>
      <c r="G349" s="71">
        <v>1031</v>
      </c>
      <c r="H349" s="71">
        <v>525</v>
      </c>
      <c r="I349" s="71">
        <v>1016</v>
      </c>
      <c r="J349" s="71">
        <v>513</v>
      </c>
      <c r="K349" s="149">
        <v>4661</v>
      </c>
      <c r="L349" s="149">
        <v>2404</v>
      </c>
      <c r="M349" s="212" t="s">
        <v>208</v>
      </c>
      <c r="N349" s="44" t="s">
        <v>90</v>
      </c>
      <c r="O349" s="71">
        <v>125</v>
      </c>
      <c r="P349" s="71">
        <v>56</v>
      </c>
      <c r="Q349" s="71">
        <v>64</v>
      </c>
      <c r="R349" s="71">
        <v>32</v>
      </c>
      <c r="S349" s="71">
        <v>78</v>
      </c>
      <c r="T349" s="71">
        <v>41</v>
      </c>
      <c r="U349" s="71">
        <v>127</v>
      </c>
      <c r="V349" s="71">
        <v>67</v>
      </c>
      <c r="W349" s="149">
        <v>394</v>
      </c>
      <c r="X349" s="149">
        <v>196</v>
      </c>
      <c r="Y349" s="212" t="s">
        <v>208</v>
      </c>
      <c r="Z349" s="44" t="s">
        <v>90</v>
      </c>
      <c r="AA349" s="31">
        <v>43</v>
      </c>
      <c r="AB349" s="31">
        <v>41</v>
      </c>
      <c r="AC349" s="31">
        <v>41</v>
      </c>
      <c r="AD349" s="31">
        <v>41</v>
      </c>
      <c r="AE349" s="149">
        <v>166</v>
      </c>
      <c r="AF349" s="125">
        <v>160</v>
      </c>
      <c r="AG349" s="71">
        <v>156</v>
      </c>
      <c r="AH349" s="71">
        <v>91</v>
      </c>
      <c r="AI349" s="71">
        <v>7</v>
      </c>
      <c r="AJ349" s="71">
        <v>39</v>
      </c>
      <c r="AK349" s="212" t="s">
        <v>208</v>
      </c>
      <c r="AL349" s="44" t="s">
        <v>90</v>
      </c>
      <c r="AM349" s="71">
        <v>50</v>
      </c>
      <c r="AN349" s="71">
        <v>1129</v>
      </c>
      <c r="AO349" s="71">
        <v>639</v>
      </c>
      <c r="AP349" s="71">
        <v>244</v>
      </c>
      <c r="AQ349" s="71">
        <v>78</v>
      </c>
      <c r="AR349" s="71">
        <v>40</v>
      </c>
      <c r="AS349" s="71">
        <v>157</v>
      </c>
      <c r="AT349" s="71">
        <v>139</v>
      </c>
      <c r="AU349" s="71">
        <v>139</v>
      </c>
      <c r="AV349" s="212" t="s">
        <v>208</v>
      </c>
      <c r="AW349" s="44" t="s">
        <v>90</v>
      </c>
      <c r="AX349" s="149">
        <v>278</v>
      </c>
      <c r="AY349" s="71">
        <v>135</v>
      </c>
      <c r="AZ349" s="71">
        <v>16</v>
      </c>
      <c r="BA349" s="152">
        <v>32</v>
      </c>
      <c r="BB349" s="32">
        <v>17</v>
      </c>
      <c r="BC349" s="149">
        <v>310</v>
      </c>
      <c r="BD349" s="149">
        <v>152</v>
      </c>
      <c r="BE349" s="212" t="s">
        <v>208</v>
      </c>
      <c r="BF349" s="44" t="s">
        <v>90</v>
      </c>
      <c r="BG349" s="71">
        <v>165</v>
      </c>
      <c r="BH349" s="71">
        <v>407</v>
      </c>
      <c r="BI349" s="71">
        <v>341</v>
      </c>
      <c r="BJ349" s="71">
        <v>193</v>
      </c>
      <c r="BK349" s="71">
        <v>419</v>
      </c>
      <c r="BL349" s="71">
        <v>479</v>
      </c>
      <c r="BM349" s="71">
        <v>289</v>
      </c>
      <c r="BN349" s="71">
        <v>82</v>
      </c>
      <c r="BO349" s="71">
        <v>314</v>
      </c>
      <c r="BP349" s="71">
        <v>9</v>
      </c>
      <c r="BQ349" s="71">
        <v>0</v>
      </c>
      <c r="BR349" s="71">
        <v>5</v>
      </c>
      <c r="BS349" s="71">
        <v>4</v>
      </c>
      <c r="BT349" s="71">
        <v>47</v>
      </c>
      <c r="BV349" s="80" t="s">
        <v>208</v>
      </c>
      <c r="BW349" s="80" t="s">
        <v>2634</v>
      </c>
      <c r="BX349" s="78">
        <v>5591</v>
      </c>
    </row>
    <row r="350" spans="1:76">
      <c r="A350" s="212"/>
      <c r="B350" s="44" t="s">
        <v>91</v>
      </c>
      <c r="C350" s="71">
        <v>217</v>
      </c>
      <c r="D350" s="71">
        <v>113</v>
      </c>
      <c r="E350" s="71">
        <v>226</v>
      </c>
      <c r="F350" s="71">
        <v>111</v>
      </c>
      <c r="G350" s="71">
        <v>235</v>
      </c>
      <c r="H350" s="71">
        <v>121</v>
      </c>
      <c r="I350" s="71">
        <v>243</v>
      </c>
      <c r="J350" s="71">
        <v>121</v>
      </c>
      <c r="K350" s="149">
        <v>921</v>
      </c>
      <c r="L350" s="149">
        <v>466</v>
      </c>
      <c r="M350" s="212"/>
      <c r="N350" s="44" t="s">
        <v>91</v>
      </c>
      <c r="O350" s="71">
        <v>8</v>
      </c>
      <c r="P350" s="71">
        <v>3</v>
      </c>
      <c r="Q350" s="71">
        <v>1</v>
      </c>
      <c r="R350" s="71">
        <v>0</v>
      </c>
      <c r="S350" s="71">
        <v>1</v>
      </c>
      <c r="T350" s="71">
        <v>1</v>
      </c>
      <c r="U350" s="71">
        <v>13</v>
      </c>
      <c r="V350" s="71">
        <v>11</v>
      </c>
      <c r="W350" s="149">
        <v>23</v>
      </c>
      <c r="X350" s="149">
        <v>15</v>
      </c>
      <c r="Y350" s="212"/>
      <c r="Z350" s="44" t="s">
        <v>91</v>
      </c>
      <c r="AA350" s="31">
        <v>11</v>
      </c>
      <c r="AB350" s="31">
        <v>11</v>
      </c>
      <c r="AC350" s="31">
        <v>10</v>
      </c>
      <c r="AD350" s="31">
        <v>12</v>
      </c>
      <c r="AE350" s="149">
        <v>44</v>
      </c>
      <c r="AF350" s="125">
        <v>44</v>
      </c>
      <c r="AG350" s="71">
        <v>44</v>
      </c>
      <c r="AH350" s="71">
        <v>44</v>
      </c>
      <c r="AI350" s="71">
        <v>0</v>
      </c>
      <c r="AJ350" s="71">
        <v>9</v>
      </c>
      <c r="AK350" s="212"/>
      <c r="AL350" s="44" t="s">
        <v>91</v>
      </c>
      <c r="AM350" s="71">
        <v>15</v>
      </c>
      <c r="AN350" s="71">
        <v>272</v>
      </c>
      <c r="AO350" s="71">
        <v>89</v>
      </c>
      <c r="AP350" s="71">
        <v>158</v>
      </c>
      <c r="AQ350" s="71">
        <v>13</v>
      </c>
      <c r="AR350" s="71">
        <v>13</v>
      </c>
      <c r="AS350" s="71">
        <v>45</v>
      </c>
      <c r="AT350" s="71">
        <v>40</v>
      </c>
      <c r="AU350" s="71">
        <v>40</v>
      </c>
      <c r="AV350" s="212"/>
      <c r="AW350" s="44" t="s">
        <v>91</v>
      </c>
      <c r="AX350" s="149">
        <v>81</v>
      </c>
      <c r="AY350" s="71">
        <v>49</v>
      </c>
      <c r="AZ350" s="71">
        <v>14</v>
      </c>
      <c r="BA350" s="152">
        <v>14</v>
      </c>
      <c r="BB350" s="32">
        <v>7</v>
      </c>
      <c r="BC350" s="149">
        <v>95</v>
      </c>
      <c r="BD350" s="149">
        <v>56</v>
      </c>
      <c r="BE350" s="212"/>
      <c r="BF350" s="44" t="s">
        <v>91</v>
      </c>
      <c r="BG350" s="71">
        <v>14</v>
      </c>
      <c r="BH350" s="71">
        <v>185</v>
      </c>
      <c r="BI350" s="71">
        <v>24</v>
      </c>
      <c r="BJ350" s="71">
        <v>11</v>
      </c>
      <c r="BK350" s="71">
        <v>27</v>
      </c>
      <c r="BL350" s="71">
        <v>51</v>
      </c>
      <c r="BM350" s="71">
        <v>195</v>
      </c>
      <c r="BN350" s="71">
        <v>3</v>
      </c>
      <c r="BO350" s="71">
        <v>112</v>
      </c>
      <c r="BP350" s="71">
        <v>1</v>
      </c>
      <c r="BQ350" s="71">
        <v>2</v>
      </c>
      <c r="BR350" s="71">
        <v>1</v>
      </c>
      <c r="BS350" s="71">
        <v>0</v>
      </c>
      <c r="BT350" s="71">
        <v>4</v>
      </c>
      <c r="BV350" s="80" t="s">
        <v>208</v>
      </c>
      <c r="BW350" s="80" t="s">
        <v>2635</v>
      </c>
      <c r="BX350" s="78">
        <v>1523</v>
      </c>
    </row>
    <row r="351" spans="1:76">
      <c r="A351" s="212"/>
      <c r="B351" s="66" t="s">
        <v>73</v>
      </c>
      <c r="C351" s="68">
        <v>1591</v>
      </c>
      <c r="D351" s="68">
        <v>839</v>
      </c>
      <c r="E351" s="68">
        <v>1466</v>
      </c>
      <c r="F351" s="68">
        <v>751</v>
      </c>
      <c r="G351" s="68">
        <v>1266</v>
      </c>
      <c r="H351" s="68">
        <v>646</v>
      </c>
      <c r="I351" s="68">
        <v>1259</v>
      </c>
      <c r="J351" s="68">
        <v>634</v>
      </c>
      <c r="K351" s="68">
        <v>5582</v>
      </c>
      <c r="L351" s="68">
        <v>2870</v>
      </c>
      <c r="M351" s="212"/>
      <c r="N351" s="66" t="s">
        <v>73</v>
      </c>
      <c r="O351" s="68">
        <v>133</v>
      </c>
      <c r="P351" s="68">
        <v>59</v>
      </c>
      <c r="Q351" s="68">
        <v>65</v>
      </c>
      <c r="R351" s="68">
        <v>32</v>
      </c>
      <c r="S351" s="68">
        <v>79</v>
      </c>
      <c r="T351" s="68">
        <v>42</v>
      </c>
      <c r="U351" s="68">
        <v>140</v>
      </c>
      <c r="V351" s="68">
        <v>78</v>
      </c>
      <c r="W351" s="68">
        <v>417</v>
      </c>
      <c r="X351" s="68">
        <v>211</v>
      </c>
      <c r="Y351" s="212"/>
      <c r="Z351" s="66" t="s">
        <v>73</v>
      </c>
      <c r="AA351" s="68">
        <v>54</v>
      </c>
      <c r="AB351" s="68">
        <v>52</v>
      </c>
      <c r="AC351" s="68">
        <v>51</v>
      </c>
      <c r="AD351" s="68">
        <v>53</v>
      </c>
      <c r="AE351" s="68">
        <v>210</v>
      </c>
      <c r="AF351" s="68">
        <v>204</v>
      </c>
      <c r="AG351" s="68">
        <v>200</v>
      </c>
      <c r="AH351" s="68">
        <v>135</v>
      </c>
      <c r="AI351" s="68">
        <v>7</v>
      </c>
      <c r="AJ351" s="68">
        <v>48</v>
      </c>
      <c r="AK351" s="212"/>
      <c r="AL351" s="66" t="s">
        <v>73</v>
      </c>
      <c r="AM351" s="68">
        <v>65</v>
      </c>
      <c r="AN351" s="68">
        <v>1401</v>
      </c>
      <c r="AO351" s="68">
        <v>728</v>
      </c>
      <c r="AP351" s="68">
        <v>402</v>
      </c>
      <c r="AQ351" s="68">
        <v>91</v>
      </c>
      <c r="AR351" s="68">
        <v>53</v>
      </c>
      <c r="AS351" s="68">
        <v>202</v>
      </c>
      <c r="AT351" s="68">
        <v>179</v>
      </c>
      <c r="AU351" s="68">
        <v>179</v>
      </c>
      <c r="AV351" s="212"/>
      <c r="AW351" s="66" t="s">
        <v>73</v>
      </c>
      <c r="AX351" s="68">
        <v>359</v>
      </c>
      <c r="AY351" s="68">
        <v>184</v>
      </c>
      <c r="AZ351" s="68">
        <v>30</v>
      </c>
      <c r="BA351" s="68">
        <v>46</v>
      </c>
      <c r="BB351" s="68">
        <v>24</v>
      </c>
      <c r="BC351" s="68">
        <v>405</v>
      </c>
      <c r="BD351" s="68">
        <v>208</v>
      </c>
      <c r="BE351" s="212"/>
      <c r="BF351" s="66" t="s">
        <v>73</v>
      </c>
      <c r="BG351" s="68">
        <v>179</v>
      </c>
      <c r="BH351" s="68">
        <v>592</v>
      </c>
      <c r="BI351" s="68">
        <v>365</v>
      </c>
      <c r="BJ351" s="68">
        <v>204</v>
      </c>
      <c r="BK351" s="68">
        <v>446</v>
      </c>
      <c r="BL351" s="68">
        <v>530</v>
      </c>
      <c r="BM351" s="68">
        <v>484</v>
      </c>
      <c r="BN351" s="68">
        <v>85</v>
      </c>
      <c r="BO351" s="68">
        <v>426</v>
      </c>
      <c r="BP351" s="68">
        <v>10</v>
      </c>
      <c r="BQ351" s="68">
        <v>2</v>
      </c>
      <c r="BR351" s="68">
        <v>6</v>
      </c>
      <c r="BS351" s="68">
        <v>4</v>
      </c>
      <c r="BT351" s="68">
        <v>51</v>
      </c>
      <c r="BV351" s="80" t="s">
        <v>208</v>
      </c>
      <c r="BW351" s="80" t="s">
        <v>2636</v>
      </c>
      <c r="BX351" s="78">
        <v>7114</v>
      </c>
    </row>
    <row r="352" spans="1:76" ht="14.45" customHeight="1">
      <c r="A352" s="212" t="s">
        <v>209</v>
      </c>
      <c r="B352" s="44" t="s">
        <v>90</v>
      </c>
      <c r="C352" s="71">
        <v>886</v>
      </c>
      <c r="D352" s="71">
        <v>443</v>
      </c>
      <c r="E352" s="71">
        <v>674</v>
      </c>
      <c r="F352" s="71">
        <v>354</v>
      </c>
      <c r="G352" s="71">
        <v>512</v>
      </c>
      <c r="H352" s="71">
        <v>292</v>
      </c>
      <c r="I352" s="71">
        <v>557</v>
      </c>
      <c r="J352" s="71">
        <v>323</v>
      </c>
      <c r="K352" s="149">
        <v>2629</v>
      </c>
      <c r="L352" s="149">
        <v>1412</v>
      </c>
      <c r="M352" s="212" t="s">
        <v>209</v>
      </c>
      <c r="N352" s="44" t="s">
        <v>90</v>
      </c>
      <c r="O352" s="71">
        <v>76</v>
      </c>
      <c r="P352" s="71">
        <v>27</v>
      </c>
      <c r="Q352" s="71">
        <v>26</v>
      </c>
      <c r="R352" s="71">
        <v>13</v>
      </c>
      <c r="S352" s="71">
        <v>32</v>
      </c>
      <c r="T352" s="71">
        <v>16</v>
      </c>
      <c r="U352" s="71">
        <v>67</v>
      </c>
      <c r="V352" s="71">
        <v>44</v>
      </c>
      <c r="W352" s="149">
        <v>201</v>
      </c>
      <c r="X352" s="149">
        <v>100</v>
      </c>
      <c r="Y352" s="212" t="s">
        <v>209</v>
      </c>
      <c r="Z352" s="44" t="s">
        <v>90</v>
      </c>
      <c r="AA352" s="31">
        <v>21</v>
      </c>
      <c r="AB352" s="31">
        <v>21</v>
      </c>
      <c r="AC352" s="31">
        <v>21</v>
      </c>
      <c r="AD352" s="31">
        <v>20</v>
      </c>
      <c r="AE352" s="149">
        <v>83</v>
      </c>
      <c r="AF352" s="125">
        <v>81</v>
      </c>
      <c r="AG352" s="71">
        <v>54</v>
      </c>
      <c r="AH352" s="71">
        <v>16</v>
      </c>
      <c r="AI352" s="71">
        <v>1</v>
      </c>
      <c r="AJ352" s="71">
        <v>21</v>
      </c>
      <c r="AK352" s="212" t="s">
        <v>209</v>
      </c>
      <c r="AL352" s="44" t="s">
        <v>90</v>
      </c>
      <c r="AM352" s="71">
        <v>0</v>
      </c>
      <c r="AN352" s="71">
        <v>364</v>
      </c>
      <c r="AO352" s="71">
        <v>352</v>
      </c>
      <c r="AP352" s="71">
        <v>235</v>
      </c>
      <c r="AQ352" s="71">
        <v>5</v>
      </c>
      <c r="AR352" s="71">
        <v>16</v>
      </c>
      <c r="AS352" s="71">
        <v>84</v>
      </c>
      <c r="AT352" s="71">
        <v>68</v>
      </c>
      <c r="AU352" s="71">
        <v>57</v>
      </c>
      <c r="AV352" s="212" t="s">
        <v>209</v>
      </c>
      <c r="AW352" s="44" t="s">
        <v>90</v>
      </c>
      <c r="AX352" s="149">
        <v>111</v>
      </c>
      <c r="AY352" s="71">
        <v>51</v>
      </c>
      <c r="AZ352" s="71">
        <v>7</v>
      </c>
      <c r="BA352" s="152">
        <v>6</v>
      </c>
      <c r="BB352" s="32">
        <v>4</v>
      </c>
      <c r="BC352" s="149">
        <v>117</v>
      </c>
      <c r="BD352" s="149">
        <v>55</v>
      </c>
      <c r="BE352" s="212" t="s">
        <v>209</v>
      </c>
      <c r="BF352" s="44" t="s">
        <v>90</v>
      </c>
      <c r="BG352" s="71">
        <v>33</v>
      </c>
      <c r="BH352" s="71">
        <v>105</v>
      </c>
      <c r="BI352" s="71">
        <v>9</v>
      </c>
      <c r="BJ352" s="71">
        <v>34</v>
      </c>
      <c r="BK352" s="71">
        <v>12</v>
      </c>
      <c r="BL352" s="71">
        <v>43</v>
      </c>
      <c r="BM352" s="71">
        <v>22</v>
      </c>
      <c r="BN352" s="71">
        <v>9</v>
      </c>
      <c r="BO352" s="71">
        <v>12</v>
      </c>
      <c r="BP352" s="71">
        <v>1</v>
      </c>
      <c r="BQ352" s="71">
        <v>0</v>
      </c>
      <c r="BR352" s="71">
        <v>8</v>
      </c>
      <c r="BS352" s="71">
        <v>2</v>
      </c>
      <c r="BT352" s="71">
        <v>0</v>
      </c>
      <c r="BV352" s="80" t="s">
        <v>209</v>
      </c>
      <c r="BW352" s="80" t="s">
        <v>2637</v>
      </c>
      <c r="BX352" s="78">
        <v>2749</v>
      </c>
    </row>
    <row r="353" spans="1:76">
      <c r="A353" s="212"/>
      <c r="B353" s="44" t="s">
        <v>91</v>
      </c>
      <c r="C353" s="71">
        <v>347</v>
      </c>
      <c r="D353" s="71">
        <v>161</v>
      </c>
      <c r="E353" s="71">
        <v>262</v>
      </c>
      <c r="F353" s="71">
        <v>140</v>
      </c>
      <c r="G353" s="71">
        <v>244</v>
      </c>
      <c r="H353" s="71">
        <v>112</v>
      </c>
      <c r="I353" s="71">
        <v>287</v>
      </c>
      <c r="J353" s="71">
        <v>146</v>
      </c>
      <c r="K353" s="149">
        <v>1140</v>
      </c>
      <c r="L353" s="149">
        <v>559</v>
      </c>
      <c r="M353" s="212"/>
      <c r="N353" s="44" t="s">
        <v>91</v>
      </c>
      <c r="O353" s="71">
        <v>9</v>
      </c>
      <c r="P353" s="71">
        <v>3</v>
      </c>
      <c r="Q353" s="71">
        <v>5</v>
      </c>
      <c r="R353" s="71">
        <v>2</v>
      </c>
      <c r="S353" s="71">
        <v>5</v>
      </c>
      <c r="T353" s="71">
        <v>1</v>
      </c>
      <c r="U353" s="71">
        <v>29</v>
      </c>
      <c r="V353" s="71">
        <v>15</v>
      </c>
      <c r="W353" s="149">
        <v>48</v>
      </c>
      <c r="X353" s="149">
        <v>21</v>
      </c>
      <c r="Y353" s="212"/>
      <c r="Z353" s="44" t="s">
        <v>91</v>
      </c>
      <c r="AA353" s="31">
        <v>8</v>
      </c>
      <c r="AB353" s="31">
        <v>8</v>
      </c>
      <c r="AC353" s="31">
        <v>7</v>
      </c>
      <c r="AD353" s="31">
        <v>8</v>
      </c>
      <c r="AE353" s="149">
        <v>31</v>
      </c>
      <c r="AF353" s="125">
        <v>31</v>
      </c>
      <c r="AG353" s="71">
        <v>31</v>
      </c>
      <c r="AH353" s="71">
        <v>22</v>
      </c>
      <c r="AI353" s="71">
        <v>2</v>
      </c>
      <c r="AJ353" s="71">
        <v>6</v>
      </c>
      <c r="AK353" s="212"/>
      <c r="AL353" s="44" t="s">
        <v>91</v>
      </c>
      <c r="AM353" s="71">
        <v>36</v>
      </c>
      <c r="AN353" s="71">
        <v>212</v>
      </c>
      <c r="AO353" s="71">
        <v>216</v>
      </c>
      <c r="AP353" s="71">
        <v>84</v>
      </c>
      <c r="AQ353" s="71">
        <v>0</v>
      </c>
      <c r="AR353" s="71">
        <v>8</v>
      </c>
      <c r="AS353" s="71">
        <v>40</v>
      </c>
      <c r="AT353" s="71">
        <v>32</v>
      </c>
      <c r="AU353" s="71">
        <v>28</v>
      </c>
      <c r="AV353" s="212"/>
      <c r="AW353" s="44" t="s">
        <v>91</v>
      </c>
      <c r="AX353" s="149">
        <v>56</v>
      </c>
      <c r="AY353" s="71">
        <v>30</v>
      </c>
      <c r="AZ353" s="71">
        <v>1</v>
      </c>
      <c r="BA353" s="152">
        <v>11</v>
      </c>
      <c r="BB353" s="32">
        <v>6</v>
      </c>
      <c r="BC353" s="149">
        <v>67</v>
      </c>
      <c r="BD353" s="149">
        <v>36</v>
      </c>
      <c r="BE353" s="212"/>
      <c r="BF353" s="44" t="s">
        <v>91</v>
      </c>
      <c r="BG353" s="71">
        <v>19</v>
      </c>
      <c r="BH353" s="71">
        <v>68</v>
      </c>
      <c r="BI353" s="71">
        <v>0</v>
      </c>
      <c r="BJ353" s="71">
        <v>33</v>
      </c>
      <c r="BK353" s="71">
        <v>34</v>
      </c>
      <c r="BL353" s="71">
        <v>142</v>
      </c>
      <c r="BM353" s="71">
        <v>40</v>
      </c>
      <c r="BN353" s="71">
        <v>40</v>
      </c>
      <c r="BO353" s="71">
        <v>49</v>
      </c>
      <c r="BP353" s="71">
        <v>0</v>
      </c>
      <c r="BQ353" s="71">
        <v>0</v>
      </c>
      <c r="BR353" s="71">
        <v>0</v>
      </c>
      <c r="BS353" s="71">
        <v>0</v>
      </c>
      <c r="BT353" s="71">
        <v>0</v>
      </c>
      <c r="BV353" s="80" t="s">
        <v>209</v>
      </c>
      <c r="BW353" s="80" t="s">
        <v>2638</v>
      </c>
      <c r="BX353" s="78">
        <v>1444</v>
      </c>
    </row>
    <row r="354" spans="1:76">
      <c r="A354" s="212"/>
      <c r="B354" s="66" t="s">
        <v>73</v>
      </c>
      <c r="C354" s="68">
        <v>1233</v>
      </c>
      <c r="D354" s="68">
        <v>604</v>
      </c>
      <c r="E354" s="68">
        <v>936</v>
      </c>
      <c r="F354" s="68">
        <v>494</v>
      </c>
      <c r="G354" s="68">
        <v>756</v>
      </c>
      <c r="H354" s="68">
        <v>404</v>
      </c>
      <c r="I354" s="68">
        <v>844</v>
      </c>
      <c r="J354" s="68">
        <v>469</v>
      </c>
      <c r="K354" s="68">
        <v>3769</v>
      </c>
      <c r="L354" s="68">
        <v>1971</v>
      </c>
      <c r="M354" s="212"/>
      <c r="N354" s="66" t="s">
        <v>73</v>
      </c>
      <c r="O354" s="68">
        <v>85</v>
      </c>
      <c r="P354" s="68">
        <v>30</v>
      </c>
      <c r="Q354" s="68">
        <v>31</v>
      </c>
      <c r="R354" s="68">
        <v>15</v>
      </c>
      <c r="S354" s="68">
        <v>37</v>
      </c>
      <c r="T354" s="68">
        <v>17</v>
      </c>
      <c r="U354" s="68">
        <v>96</v>
      </c>
      <c r="V354" s="68">
        <v>59</v>
      </c>
      <c r="W354" s="68">
        <v>249</v>
      </c>
      <c r="X354" s="68">
        <v>121</v>
      </c>
      <c r="Y354" s="212"/>
      <c r="Z354" s="66" t="s">
        <v>73</v>
      </c>
      <c r="AA354" s="68">
        <v>29</v>
      </c>
      <c r="AB354" s="68">
        <v>29</v>
      </c>
      <c r="AC354" s="68">
        <v>28</v>
      </c>
      <c r="AD354" s="68">
        <v>28</v>
      </c>
      <c r="AE354" s="68">
        <v>114</v>
      </c>
      <c r="AF354" s="68">
        <v>112</v>
      </c>
      <c r="AG354" s="68">
        <v>85</v>
      </c>
      <c r="AH354" s="68">
        <v>38</v>
      </c>
      <c r="AI354" s="68">
        <v>3</v>
      </c>
      <c r="AJ354" s="68">
        <v>27</v>
      </c>
      <c r="AK354" s="212"/>
      <c r="AL354" s="66" t="s">
        <v>73</v>
      </c>
      <c r="AM354" s="68">
        <v>36</v>
      </c>
      <c r="AN354" s="68">
        <v>576</v>
      </c>
      <c r="AO354" s="68">
        <v>568</v>
      </c>
      <c r="AP354" s="68">
        <v>319</v>
      </c>
      <c r="AQ354" s="68">
        <v>5</v>
      </c>
      <c r="AR354" s="68">
        <v>24</v>
      </c>
      <c r="AS354" s="68">
        <v>124</v>
      </c>
      <c r="AT354" s="68">
        <v>100</v>
      </c>
      <c r="AU354" s="68">
        <v>85</v>
      </c>
      <c r="AV354" s="212"/>
      <c r="AW354" s="66" t="s">
        <v>73</v>
      </c>
      <c r="AX354" s="68">
        <v>167</v>
      </c>
      <c r="AY354" s="68">
        <v>81</v>
      </c>
      <c r="AZ354" s="68">
        <v>8</v>
      </c>
      <c r="BA354" s="68">
        <v>17</v>
      </c>
      <c r="BB354" s="68">
        <v>10</v>
      </c>
      <c r="BC354" s="68">
        <v>184</v>
      </c>
      <c r="BD354" s="68">
        <v>91</v>
      </c>
      <c r="BE354" s="212"/>
      <c r="BF354" s="66" t="s">
        <v>73</v>
      </c>
      <c r="BG354" s="68">
        <v>52</v>
      </c>
      <c r="BH354" s="68">
        <v>173</v>
      </c>
      <c r="BI354" s="68">
        <v>9</v>
      </c>
      <c r="BJ354" s="68">
        <v>67</v>
      </c>
      <c r="BK354" s="68">
        <v>46</v>
      </c>
      <c r="BL354" s="68">
        <v>185</v>
      </c>
      <c r="BM354" s="68">
        <v>62</v>
      </c>
      <c r="BN354" s="68">
        <v>49</v>
      </c>
      <c r="BO354" s="68">
        <v>61</v>
      </c>
      <c r="BP354" s="68">
        <v>1</v>
      </c>
      <c r="BQ354" s="68">
        <v>0</v>
      </c>
      <c r="BR354" s="68">
        <v>8</v>
      </c>
      <c r="BS354" s="68">
        <v>2</v>
      </c>
      <c r="BT354" s="68">
        <v>0</v>
      </c>
      <c r="BV354" s="80" t="s">
        <v>209</v>
      </c>
      <c r="BW354" s="80" t="s">
        <v>2639</v>
      </c>
      <c r="BX354" s="78">
        <v>4193</v>
      </c>
    </row>
    <row r="355" spans="1:76">
      <c r="A355" s="45" t="s">
        <v>111</v>
      </c>
      <c r="B355" s="44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45" t="s">
        <v>111</v>
      </c>
      <c r="N355" s="44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45" t="s">
        <v>111</v>
      </c>
      <c r="Z355" s="44"/>
      <c r="AA355" s="151"/>
      <c r="AB355" s="151"/>
      <c r="AC355" s="151"/>
      <c r="AD355" s="151"/>
      <c r="AE355" s="151"/>
      <c r="AF355" s="151"/>
      <c r="AG355" s="151"/>
      <c r="AH355" s="151"/>
      <c r="AI355" s="151"/>
      <c r="AJ355" s="149"/>
      <c r="AK355" s="45" t="s">
        <v>111</v>
      </c>
      <c r="AL355" s="44"/>
      <c r="AM355" s="151"/>
      <c r="AN355" s="151"/>
      <c r="AO355" s="151"/>
      <c r="AP355" s="151"/>
      <c r="AQ355" s="151"/>
      <c r="AR355" s="151"/>
      <c r="AS355" s="151"/>
      <c r="AT355" s="151"/>
      <c r="AU355" s="151"/>
      <c r="AV355" s="45" t="s">
        <v>111</v>
      </c>
      <c r="AW355" s="44"/>
      <c r="AX355" s="149"/>
      <c r="AY355" s="151"/>
      <c r="AZ355" s="151"/>
      <c r="BA355" s="151"/>
      <c r="BB355" s="151"/>
      <c r="BC355" s="149"/>
      <c r="BD355" s="149"/>
      <c r="BE355" s="45" t="s">
        <v>111</v>
      </c>
      <c r="BF355" s="44"/>
      <c r="BG355" s="151"/>
      <c r="BH355" s="151"/>
      <c r="BI355" s="151"/>
      <c r="BJ355" s="151"/>
      <c r="BK355" s="151"/>
      <c r="BL355" s="151"/>
      <c r="BM355" s="151"/>
      <c r="BN355" s="151"/>
      <c r="BO355" s="151"/>
      <c r="BP355" s="151"/>
      <c r="BQ355" s="151"/>
      <c r="BR355" s="151"/>
      <c r="BS355" s="151"/>
      <c r="BT355" s="151"/>
      <c r="BV355" s="80" t="str">
        <f>IF(A355="",BV354,A355)</f>
        <v>MELAKY</v>
      </c>
      <c r="BW355" s="80" t="str">
        <f>BV355&amp;B355</f>
        <v>MELAKY</v>
      </c>
      <c r="BX355" s="78">
        <f>(AM355+2*AN355+3*AO355+4*AP355+5*AQ355)</f>
        <v>0</v>
      </c>
    </row>
    <row r="356" spans="1:76" ht="14.45" customHeight="1">
      <c r="A356" s="212" t="s">
        <v>19</v>
      </c>
      <c r="B356" s="44" t="s">
        <v>90</v>
      </c>
      <c r="C356" s="71">
        <v>57</v>
      </c>
      <c r="D356" s="71">
        <v>30</v>
      </c>
      <c r="E356" s="71">
        <v>51</v>
      </c>
      <c r="F356" s="71">
        <v>25</v>
      </c>
      <c r="G356" s="71">
        <v>33</v>
      </c>
      <c r="H356" s="71">
        <v>16</v>
      </c>
      <c r="I356" s="71">
        <v>27</v>
      </c>
      <c r="J356" s="71">
        <v>10</v>
      </c>
      <c r="K356" s="149">
        <v>168</v>
      </c>
      <c r="L356" s="149">
        <v>81</v>
      </c>
      <c r="M356" s="212" t="s">
        <v>19</v>
      </c>
      <c r="N356" s="44" t="s">
        <v>90</v>
      </c>
      <c r="O356" s="71">
        <v>0</v>
      </c>
      <c r="P356" s="71">
        <v>0</v>
      </c>
      <c r="Q356" s="71">
        <v>0</v>
      </c>
      <c r="R356" s="71">
        <v>0</v>
      </c>
      <c r="S356" s="71">
        <v>0</v>
      </c>
      <c r="T356" s="71">
        <v>0</v>
      </c>
      <c r="U356" s="71">
        <v>0</v>
      </c>
      <c r="V356" s="71">
        <v>0</v>
      </c>
      <c r="W356" s="149">
        <v>0</v>
      </c>
      <c r="X356" s="149">
        <v>0</v>
      </c>
      <c r="Y356" s="212" t="s">
        <v>19</v>
      </c>
      <c r="Z356" s="44" t="s">
        <v>90</v>
      </c>
      <c r="AA356" s="31">
        <v>1</v>
      </c>
      <c r="AB356" s="31">
        <v>1</v>
      </c>
      <c r="AC356" s="31">
        <v>1</v>
      </c>
      <c r="AD356" s="31">
        <v>1</v>
      </c>
      <c r="AE356" s="149">
        <v>4</v>
      </c>
      <c r="AF356" s="125">
        <v>4</v>
      </c>
      <c r="AG356" s="71">
        <v>4</v>
      </c>
      <c r="AH356" s="71">
        <v>4</v>
      </c>
      <c r="AI356" s="71">
        <v>0</v>
      </c>
      <c r="AJ356" s="71">
        <v>1</v>
      </c>
      <c r="AK356" s="212" t="s">
        <v>19</v>
      </c>
      <c r="AL356" s="44" t="s">
        <v>90</v>
      </c>
      <c r="AM356" s="71">
        <v>0</v>
      </c>
      <c r="AN356" s="71">
        <v>84</v>
      </c>
      <c r="AO356" s="71">
        <v>0</v>
      </c>
      <c r="AP356" s="71">
        <v>0</v>
      </c>
      <c r="AQ356" s="71">
        <v>0</v>
      </c>
      <c r="AR356" s="71">
        <v>4</v>
      </c>
      <c r="AS356" s="71">
        <v>4</v>
      </c>
      <c r="AT356" s="71">
        <v>4</v>
      </c>
      <c r="AU356" s="71">
        <v>4</v>
      </c>
      <c r="AV356" s="212" t="s">
        <v>19</v>
      </c>
      <c r="AW356" s="44" t="s">
        <v>90</v>
      </c>
      <c r="AX356" s="149">
        <v>10</v>
      </c>
      <c r="AY356" s="71">
        <v>5</v>
      </c>
      <c r="AZ356" s="71">
        <v>0</v>
      </c>
      <c r="BA356" s="152">
        <v>0</v>
      </c>
      <c r="BB356" s="32">
        <v>0</v>
      </c>
      <c r="BC356" s="149">
        <v>10</v>
      </c>
      <c r="BD356" s="149">
        <v>5</v>
      </c>
      <c r="BE356" s="212" t="s">
        <v>19</v>
      </c>
      <c r="BF356" s="44" t="s">
        <v>90</v>
      </c>
      <c r="BG356" s="71">
        <v>23</v>
      </c>
      <c r="BH356" s="71">
        <v>24</v>
      </c>
      <c r="BI356" s="71">
        <v>18</v>
      </c>
      <c r="BJ356" s="71">
        <v>4</v>
      </c>
      <c r="BK356" s="71">
        <v>4</v>
      </c>
      <c r="BL356" s="71">
        <v>49</v>
      </c>
      <c r="BM356" s="71">
        <v>31</v>
      </c>
      <c r="BN356" s="71">
        <v>31</v>
      </c>
      <c r="BO356" s="71">
        <v>4</v>
      </c>
      <c r="BP356" s="71">
        <v>4</v>
      </c>
      <c r="BQ356" s="71">
        <v>0</v>
      </c>
      <c r="BR356" s="71">
        <v>4</v>
      </c>
      <c r="BS356" s="71">
        <v>4</v>
      </c>
      <c r="BT356" s="71">
        <v>8</v>
      </c>
      <c r="BV356" s="80" t="s">
        <v>19</v>
      </c>
      <c r="BW356" s="80" t="s">
        <v>2643</v>
      </c>
      <c r="BX356" s="78">
        <v>168</v>
      </c>
    </row>
    <row r="357" spans="1:76">
      <c r="A357" s="212"/>
      <c r="B357" s="44" t="s">
        <v>91</v>
      </c>
      <c r="C357" s="71">
        <v>0</v>
      </c>
      <c r="D357" s="71">
        <v>0</v>
      </c>
      <c r="E357" s="71">
        <v>0</v>
      </c>
      <c r="F357" s="71">
        <v>0</v>
      </c>
      <c r="G357" s="71">
        <v>0</v>
      </c>
      <c r="H357" s="71">
        <v>0</v>
      </c>
      <c r="I357" s="71">
        <v>0</v>
      </c>
      <c r="J357" s="71">
        <v>0</v>
      </c>
      <c r="K357" s="149">
        <v>0</v>
      </c>
      <c r="L357" s="149">
        <v>0</v>
      </c>
      <c r="M357" s="212"/>
      <c r="N357" s="44" t="s">
        <v>91</v>
      </c>
      <c r="O357" s="71">
        <v>0</v>
      </c>
      <c r="P357" s="71">
        <v>0</v>
      </c>
      <c r="Q357" s="71">
        <v>0</v>
      </c>
      <c r="R357" s="71">
        <v>0</v>
      </c>
      <c r="S357" s="71">
        <v>0</v>
      </c>
      <c r="T357" s="71">
        <v>0</v>
      </c>
      <c r="U357" s="71">
        <v>0</v>
      </c>
      <c r="V357" s="71">
        <v>0</v>
      </c>
      <c r="W357" s="149">
        <v>0</v>
      </c>
      <c r="X357" s="149">
        <v>0</v>
      </c>
      <c r="Y357" s="212"/>
      <c r="Z357" s="44" t="s">
        <v>91</v>
      </c>
      <c r="AA357" s="31">
        <v>0</v>
      </c>
      <c r="AB357" s="31">
        <v>0</v>
      </c>
      <c r="AC357" s="31">
        <v>0</v>
      </c>
      <c r="AD357" s="31">
        <v>0</v>
      </c>
      <c r="AE357" s="149">
        <v>0</v>
      </c>
      <c r="AF357" s="125">
        <v>0</v>
      </c>
      <c r="AG357" s="71">
        <v>0</v>
      </c>
      <c r="AH357" s="71">
        <v>0</v>
      </c>
      <c r="AI357" s="71">
        <v>0</v>
      </c>
      <c r="AJ357" s="71">
        <v>0</v>
      </c>
      <c r="AK357" s="212"/>
      <c r="AL357" s="44" t="s">
        <v>91</v>
      </c>
      <c r="AM357" s="71">
        <v>0</v>
      </c>
      <c r="AN357" s="71">
        <v>0</v>
      </c>
      <c r="AO357" s="71">
        <v>0</v>
      </c>
      <c r="AP357" s="71">
        <v>0</v>
      </c>
      <c r="AQ357" s="71">
        <v>0</v>
      </c>
      <c r="AR357" s="71">
        <v>0</v>
      </c>
      <c r="AS357" s="71">
        <v>0</v>
      </c>
      <c r="AT357" s="71">
        <v>0</v>
      </c>
      <c r="AU357" s="71">
        <v>0</v>
      </c>
      <c r="AV357" s="212"/>
      <c r="AW357" s="44" t="s">
        <v>91</v>
      </c>
      <c r="AX357" s="149">
        <v>0</v>
      </c>
      <c r="AY357" s="71">
        <v>0</v>
      </c>
      <c r="AZ357" s="71">
        <v>0</v>
      </c>
      <c r="BA357" s="152">
        <v>0</v>
      </c>
      <c r="BB357" s="32">
        <v>0</v>
      </c>
      <c r="BC357" s="149">
        <v>0</v>
      </c>
      <c r="BD357" s="149">
        <v>0</v>
      </c>
      <c r="BE357" s="212"/>
      <c r="BF357" s="44" t="s">
        <v>91</v>
      </c>
      <c r="BG357" s="71">
        <v>0</v>
      </c>
      <c r="BH357" s="71">
        <v>0</v>
      </c>
      <c r="BI357" s="71">
        <v>0</v>
      </c>
      <c r="BJ357" s="71">
        <v>0</v>
      </c>
      <c r="BK357" s="71">
        <v>0</v>
      </c>
      <c r="BL357" s="71">
        <v>0</v>
      </c>
      <c r="BM357" s="71">
        <v>0</v>
      </c>
      <c r="BN357" s="71">
        <v>0</v>
      </c>
      <c r="BO357" s="71">
        <v>0</v>
      </c>
      <c r="BP357" s="71">
        <v>0</v>
      </c>
      <c r="BQ357" s="71">
        <v>0</v>
      </c>
      <c r="BR357" s="71">
        <v>0</v>
      </c>
      <c r="BS357" s="71">
        <v>0</v>
      </c>
      <c r="BT357" s="71">
        <v>0</v>
      </c>
      <c r="BV357" s="80" t="s">
        <v>19</v>
      </c>
      <c r="BW357" s="80" t="s">
        <v>2644</v>
      </c>
      <c r="BX357" s="78">
        <v>0</v>
      </c>
    </row>
    <row r="358" spans="1:76">
      <c r="A358" s="212"/>
      <c r="B358" s="66" t="s">
        <v>73</v>
      </c>
      <c r="C358" s="68">
        <v>57</v>
      </c>
      <c r="D358" s="68">
        <v>30</v>
      </c>
      <c r="E358" s="68">
        <v>51</v>
      </c>
      <c r="F358" s="68">
        <v>25</v>
      </c>
      <c r="G358" s="68">
        <v>33</v>
      </c>
      <c r="H358" s="68">
        <v>16</v>
      </c>
      <c r="I358" s="68">
        <v>27</v>
      </c>
      <c r="J358" s="68">
        <v>10</v>
      </c>
      <c r="K358" s="68">
        <v>168</v>
      </c>
      <c r="L358" s="68">
        <v>81</v>
      </c>
      <c r="M358" s="212"/>
      <c r="N358" s="66" t="s">
        <v>73</v>
      </c>
      <c r="O358" s="68">
        <v>0</v>
      </c>
      <c r="P358" s="68">
        <v>0</v>
      </c>
      <c r="Q358" s="68">
        <v>0</v>
      </c>
      <c r="R358" s="68">
        <v>0</v>
      </c>
      <c r="S358" s="68">
        <v>0</v>
      </c>
      <c r="T358" s="68">
        <v>0</v>
      </c>
      <c r="U358" s="68">
        <v>0</v>
      </c>
      <c r="V358" s="68">
        <v>0</v>
      </c>
      <c r="W358" s="68">
        <v>0</v>
      </c>
      <c r="X358" s="68">
        <v>0</v>
      </c>
      <c r="Y358" s="212"/>
      <c r="Z358" s="66" t="s">
        <v>73</v>
      </c>
      <c r="AA358" s="68">
        <v>1</v>
      </c>
      <c r="AB358" s="68">
        <v>1</v>
      </c>
      <c r="AC358" s="68">
        <v>1</v>
      </c>
      <c r="AD358" s="68">
        <v>1</v>
      </c>
      <c r="AE358" s="68">
        <v>4</v>
      </c>
      <c r="AF358" s="68">
        <v>4</v>
      </c>
      <c r="AG358" s="68">
        <v>4</v>
      </c>
      <c r="AH358" s="68">
        <v>4</v>
      </c>
      <c r="AI358" s="68">
        <v>0</v>
      </c>
      <c r="AJ358" s="68">
        <v>1</v>
      </c>
      <c r="AK358" s="212"/>
      <c r="AL358" s="66" t="s">
        <v>73</v>
      </c>
      <c r="AM358" s="68">
        <v>0</v>
      </c>
      <c r="AN358" s="68">
        <v>84</v>
      </c>
      <c r="AO358" s="68">
        <v>0</v>
      </c>
      <c r="AP358" s="68">
        <v>0</v>
      </c>
      <c r="AQ358" s="68">
        <v>0</v>
      </c>
      <c r="AR358" s="68">
        <v>4</v>
      </c>
      <c r="AS358" s="68">
        <v>4</v>
      </c>
      <c r="AT358" s="68">
        <v>4</v>
      </c>
      <c r="AU358" s="68">
        <v>4</v>
      </c>
      <c r="AV358" s="212"/>
      <c r="AW358" s="66" t="s">
        <v>73</v>
      </c>
      <c r="AX358" s="68">
        <v>10</v>
      </c>
      <c r="AY358" s="68">
        <v>5</v>
      </c>
      <c r="AZ358" s="68">
        <v>0</v>
      </c>
      <c r="BA358" s="68">
        <v>0</v>
      </c>
      <c r="BB358" s="68">
        <v>0</v>
      </c>
      <c r="BC358" s="68">
        <v>10</v>
      </c>
      <c r="BD358" s="68">
        <v>5</v>
      </c>
      <c r="BE358" s="212"/>
      <c r="BF358" s="66" t="s">
        <v>73</v>
      </c>
      <c r="BG358" s="68">
        <v>23</v>
      </c>
      <c r="BH358" s="68">
        <v>24</v>
      </c>
      <c r="BI358" s="68">
        <v>18</v>
      </c>
      <c r="BJ358" s="68">
        <v>4</v>
      </c>
      <c r="BK358" s="68">
        <v>4</v>
      </c>
      <c r="BL358" s="68">
        <v>49</v>
      </c>
      <c r="BM358" s="68">
        <v>31</v>
      </c>
      <c r="BN358" s="68">
        <v>31</v>
      </c>
      <c r="BO358" s="68">
        <v>4</v>
      </c>
      <c r="BP358" s="68">
        <v>4</v>
      </c>
      <c r="BQ358" s="68">
        <v>0</v>
      </c>
      <c r="BR358" s="68">
        <v>4</v>
      </c>
      <c r="BS358" s="68">
        <v>4</v>
      </c>
      <c r="BT358" s="68">
        <v>8</v>
      </c>
      <c r="BV358" s="80" t="s">
        <v>19</v>
      </c>
      <c r="BW358" s="80" t="s">
        <v>2645</v>
      </c>
      <c r="BX358" s="78">
        <v>168</v>
      </c>
    </row>
    <row r="359" spans="1:76" ht="14.45" customHeight="1">
      <c r="A359" s="212" t="s">
        <v>210</v>
      </c>
      <c r="B359" s="44" t="s">
        <v>90</v>
      </c>
      <c r="C359" s="71">
        <v>38</v>
      </c>
      <c r="D359" s="71">
        <v>15</v>
      </c>
      <c r="E359" s="71">
        <v>34</v>
      </c>
      <c r="F359" s="71">
        <v>15</v>
      </c>
      <c r="G359" s="71">
        <v>25</v>
      </c>
      <c r="H359" s="71">
        <v>12</v>
      </c>
      <c r="I359" s="71">
        <v>24</v>
      </c>
      <c r="J359" s="71">
        <v>12</v>
      </c>
      <c r="K359" s="149">
        <v>121</v>
      </c>
      <c r="L359" s="149">
        <v>54</v>
      </c>
      <c r="M359" s="212" t="s">
        <v>210</v>
      </c>
      <c r="N359" s="44" t="s">
        <v>90</v>
      </c>
      <c r="O359" s="71">
        <v>9</v>
      </c>
      <c r="P359" s="71">
        <v>3</v>
      </c>
      <c r="Q359" s="71">
        <v>0</v>
      </c>
      <c r="R359" s="71">
        <v>0</v>
      </c>
      <c r="S359" s="71">
        <v>1</v>
      </c>
      <c r="T359" s="71">
        <v>0</v>
      </c>
      <c r="U359" s="71">
        <v>0</v>
      </c>
      <c r="V359" s="71">
        <v>0</v>
      </c>
      <c r="W359" s="149">
        <v>10</v>
      </c>
      <c r="X359" s="149">
        <v>3</v>
      </c>
      <c r="Y359" s="212" t="s">
        <v>210</v>
      </c>
      <c r="Z359" s="44" t="s">
        <v>90</v>
      </c>
      <c r="AA359" s="31">
        <v>1</v>
      </c>
      <c r="AB359" s="31">
        <v>1</v>
      </c>
      <c r="AC359" s="31">
        <v>1</v>
      </c>
      <c r="AD359" s="31">
        <v>1</v>
      </c>
      <c r="AE359" s="149">
        <v>4</v>
      </c>
      <c r="AF359" s="125">
        <v>4</v>
      </c>
      <c r="AG359" s="71">
        <v>4</v>
      </c>
      <c r="AH359" s="71">
        <v>4</v>
      </c>
      <c r="AI359" s="71">
        <v>0</v>
      </c>
      <c r="AJ359" s="71">
        <v>1</v>
      </c>
      <c r="AK359" s="212" t="s">
        <v>210</v>
      </c>
      <c r="AL359" s="44" t="s">
        <v>90</v>
      </c>
      <c r="AM359" s="71">
        <v>0</v>
      </c>
      <c r="AN359" s="71">
        <v>71</v>
      </c>
      <c r="AO359" s="71">
        <v>0</v>
      </c>
      <c r="AP359" s="71">
        <v>0</v>
      </c>
      <c r="AQ359" s="71">
        <v>0</v>
      </c>
      <c r="AR359" s="71">
        <v>4</v>
      </c>
      <c r="AS359" s="71">
        <v>4</v>
      </c>
      <c r="AT359" s="71">
        <v>4</v>
      </c>
      <c r="AU359" s="71">
        <v>4</v>
      </c>
      <c r="AV359" s="212" t="s">
        <v>210</v>
      </c>
      <c r="AW359" s="44" t="s">
        <v>90</v>
      </c>
      <c r="AX359" s="149">
        <v>7</v>
      </c>
      <c r="AY359" s="71">
        <v>4</v>
      </c>
      <c r="AZ359" s="71">
        <v>0</v>
      </c>
      <c r="BA359" s="152">
        <v>0</v>
      </c>
      <c r="BB359" s="32">
        <v>0</v>
      </c>
      <c r="BC359" s="149">
        <v>7</v>
      </c>
      <c r="BD359" s="149">
        <v>4</v>
      </c>
      <c r="BE359" s="212" t="s">
        <v>210</v>
      </c>
      <c r="BF359" s="44" t="s">
        <v>90</v>
      </c>
      <c r="BG359" s="71">
        <v>0</v>
      </c>
      <c r="BH359" s="71">
        <v>0</v>
      </c>
      <c r="BI359" s="71">
        <v>0</v>
      </c>
      <c r="BJ359" s="71">
        <v>0</v>
      </c>
      <c r="BK359" s="71">
        <v>0</v>
      </c>
      <c r="BL359" s="71">
        <v>0</v>
      </c>
      <c r="BM359" s="71">
        <v>0</v>
      </c>
      <c r="BN359" s="71">
        <v>0</v>
      </c>
      <c r="BO359" s="71">
        <v>0</v>
      </c>
      <c r="BP359" s="71">
        <v>0</v>
      </c>
      <c r="BQ359" s="71">
        <v>0</v>
      </c>
      <c r="BR359" s="71">
        <v>0</v>
      </c>
      <c r="BS359" s="71">
        <v>0</v>
      </c>
      <c r="BT359" s="71">
        <v>0</v>
      </c>
      <c r="BV359" s="80" t="s">
        <v>210</v>
      </c>
      <c r="BW359" s="80" t="s">
        <v>2646</v>
      </c>
      <c r="BX359" s="78">
        <v>142</v>
      </c>
    </row>
    <row r="360" spans="1:76">
      <c r="A360" s="212"/>
      <c r="B360" s="44" t="s">
        <v>91</v>
      </c>
      <c r="C360" s="71">
        <v>0</v>
      </c>
      <c r="D360" s="71">
        <v>0</v>
      </c>
      <c r="E360" s="71">
        <v>0</v>
      </c>
      <c r="F360" s="71">
        <v>0</v>
      </c>
      <c r="G360" s="71">
        <v>0</v>
      </c>
      <c r="H360" s="71">
        <v>0</v>
      </c>
      <c r="I360" s="71">
        <v>0</v>
      </c>
      <c r="J360" s="71">
        <v>0</v>
      </c>
      <c r="K360" s="149">
        <v>0</v>
      </c>
      <c r="L360" s="149">
        <v>0</v>
      </c>
      <c r="M360" s="212"/>
      <c r="N360" s="44" t="s">
        <v>91</v>
      </c>
      <c r="O360" s="71">
        <v>0</v>
      </c>
      <c r="P360" s="71">
        <v>0</v>
      </c>
      <c r="Q360" s="71">
        <v>0</v>
      </c>
      <c r="R360" s="71">
        <v>0</v>
      </c>
      <c r="S360" s="71">
        <v>0</v>
      </c>
      <c r="T360" s="71">
        <v>0</v>
      </c>
      <c r="U360" s="71">
        <v>0</v>
      </c>
      <c r="V360" s="71">
        <v>0</v>
      </c>
      <c r="W360" s="149">
        <v>0</v>
      </c>
      <c r="X360" s="149">
        <v>0</v>
      </c>
      <c r="Y360" s="212"/>
      <c r="Z360" s="44" t="s">
        <v>91</v>
      </c>
      <c r="AA360" s="31">
        <v>0</v>
      </c>
      <c r="AB360" s="31">
        <v>0</v>
      </c>
      <c r="AC360" s="31">
        <v>0</v>
      </c>
      <c r="AD360" s="31">
        <v>0</v>
      </c>
      <c r="AE360" s="149">
        <v>0</v>
      </c>
      <c r="AF360" s="125">
        <v>0</v>
      </c>
      <c r="AG360" s="71">
        <v>0</v>
      </c>
      <c r="AH360" s="71">
        <v>0</v>
      </c>
      <c r="AI360" s="71">
        <v>0</v>
      </c>
      <c r="AJ360" s="71">
        <v>0</v>
      </c>
      <c r="AK360" s="212"/>
      <c r="AL360" s="44" t="s">
        <v>91</v>
      </c>
      <c r="AM360" s="71">
        <v>0</v>
      </c>
      <c r="AN360" s="71">
        <v>0</v>
      </c>
      <c r="AO360" s="71">
        <v>0</v>
      </c>
      <c r="AP360" s="71">
        <v>0</v>
      </c>
      <c r="AQ360" s="71">
        <v>0</v>
      </c>
      <c r="AR360" s="71">
        <v>0</v>
      </c>
      <c r="AS360" s="71">
        <v>0</v>
      </c>
      <c r="AT360" s="71">
        <v>0</v>
      </c>
      <c r="AU360" s="71">
        <v>0</v>
      </c>
      <c r="AV360" s="212"/>
      <c r="AW360" s="44" t="s">
        <v>91</v>
      </c>
      <c r="AX360" s="149">
        <v>0</v>
      </c>
      <c r="AY360" s="71">
        <v>0</v>
      </c>
      <c r="AZ360" s="71">
        <v>0</v>
      </c>
      <c r="BA360" s="152">
        <v>0</v>
      </c>
      <c r="BB360" s="32">
        <v>0</v>
      </c>
      <c r="BC360" s="149">
        <v>0</v>
      </c>
      <c r="BD360" s="149">
        <v>0</v>
      </c>
      <c r="BE360" s="212"/>
      <c r="BF360" s="44" t="s">
        <v>91</v>
      </c>
      <c r="BG360" s="71">
        <v>0</v>
      </c>
      <c r="BH360" s="71">
        <v>0</v>
      </c>
      <c r="BI360" s="71">
        <v>0</v>
      </c>
      <c r="BJ360" s="71">
        <v>0</v>
      </c>
      <c r="BK360" s="71">
        <v>0</v>
      </c>
      <c r="BL360" s="71">
        <v>0</v>
      </c>
      <c r="BM360" s="71">
        <v>0</v>
      </c>
      <c r="BN360" s="71">
        <v>0</v>
      </c>
      <c r="BO360" s="71">
        <v>0</v>
      </c>
      <c r="BP360" s="71">
        <v>0</v>
      </c>
      <c r="BQ360" s="71">
        <v>0</v>
      </c>
      <c r="BR360" s="71">
        <v>0</v>
      </c>
      <c r="BS360" s="71">
        <v>0</v>
      </c>
      <c r="BT360" s="71">
        <v>0</v>
      </c>
      <c r="BV360" s="80" t="s">
        <v>210</v>
      </c>
      <c r="BW360" s="80" t="s">
        <v>2647</v>
      </c>
      <c r="BX360" s="78">
        <v>0</v>
      </c>
    </row>
    <row r="361" spans="1:76">
      <c r="A361" s="212"/>
      <c r="B361" s="66" t="s">
        <v>73</v>
      </c>
      <c r="C361" s="68">
        <v>38</v>
      </c>
      <c r="D361" s="68">
        <v>15</v>
      </c>
      <c r="E361" s="68">
        <v>34</v>
      </c>
      <c r="F361" s="68">
        <v>15</v>
      </c>
      <c r="G361" s="68">
        <v>25</v>
      </c>
      <c r="H361" s="68">
        <v>12</v>
      </c>
      <c r="I361" s="68">
        <v>24</v>
      </c>
      <c r="J361" s="68">
        <v>12</v>
      </c>
      <c r="K361" s="68">
        <v>121</v>
      </c>
      <c r="L361" s="68">
        <v>54</v>
      </c>
      <c r="M361" s="212"/>
      <c r="N361" s="66" t="s">
        <v>73</v>
      </c>
      <c r="O361" s="68">
        <v>9</v>
      </c>
      <c r="P361" s="68">
        <v>3</v>
      </c>
      <c r="Q361" s="68">
        <v>0</v>
      </c>
      <c r="R361" s="68">
        <v>0</v>
      </c>
      <c r="S361" s="68">
        <v>1</v>
      </c>
      <c r="T361" s="68">
        <v>0</v>
      </c>
      <c r="U361" s="68">
        <v>0</v>
      </c>
      <c r="V361" s="68">
        <v>0</v>
      </c>
      <c r="W361" s="68">
        <v>10</v>
      </c>
      <c r="X361" s="68">
        <v>3</v>
      </c>
      <c r="Y361" s="212"/>
      <c r="Z361" s="66" t="s">
        <v>73</v>
      </c>
      <c r="AA361" s="68">
        <v>1</v>
      </c>
      <c r="AB361" s="68">
        <v>1</v>
      </c>
      <c r="AC361" s="68">
        <v>1</v>
      </c>
      <c r="AD361" s="68">
        <v>1</v>
      </c>
      <c r="AE361" s="68">
        <v>4</v>
      </c>
      <c r="AF361" s="68">
        <v>4</v>
      </c>
      <c r="AG361" s="68">
        <v>4</v>
      </c>
      <c r="AH361" s="68">
        <v>4</v>
      </c>
      <c r="AI361" s="68">
        <v>0</v>
      </c>
      <c r="AJ361" s="68">
        <v>1</v>
      </c>
      <c r="AK361" s="212"/>
      <c r="AL361" s="66" t="s">
        <v>73</v>
      </c>
      <c r="AM361" s="68">
        <v>0</v>
      </c>
      <c r="AN361" s="68">
        <v>71</v>
      </c>
      <c r="AO361" s="68">
        <v>0</v>
      </c>
      <c r="AP361" s="68">
        <v>0</v>
      </c>
      <c r="AQ361" s="68">
        <v>0</v>
      </c>
      <c r="AR361" s="68">
        <v>4</v>
      </c>
      <c r="AS361" s="68">
        <v>4</v>
      </c>
      <c r="AT361" s="68">
        <v>4</v>
      </c>
      <c r="AU361" s="68">
        <v>4</v>
      </c>
      <c r="AV361" s="212"/>
      <c r="AW361" s="66" t="s">
        <v>73</v>
      </c>
      <c r="AX361" s="68">
        <v>7</v>
      </c>
      <c r="AY361" s="68">
        <v>4</v>
      </c>
      <c r="AZ361" s="68">
        <v>0</v>
      </c>
      <c r="BA361" s="68">
        <v>0</v>
      </c>
      <c r="BB361" s="68">
        <v>0</v>
      </c>
      <c r="BC361" s="68">
        <v>7</v>
      </c>
      <c r="BD361" s="68">
        <v>4</v>
      </c>
      <c r="BE361" s="212"/>
      <c r="BF361" s="66" t="s">
        <v>73</v>
      </c>
      <c r="BG361" s="68">
        <v>0</v>
      </c>
      <c r="BH361" s="68">
        <v>0</v>
      </c>
      <c r="BI361" s="68">
        <v>0</v>
      </c>
      <c r="BJ361" s="68">
        <v>0</v>
      </c>
      <c r="BK361" s="68">
        <v>0</v>
      </c>
      <c r="BL361" s="68">
        <v>0</v>
      </c>
      <c r="BM361" s="68">
        <v>0</v>
      </c>
      <c r="BN361" s="68">
        <v>0</v>
      </c>
      <c r="BO361" s="68">
        <v>0</v>
      </c>
      <c r="BP361" s="68">
        <v>0</v>
      </c>
      <c r="BQ361" s="68">
        <v>0</v>
      </c>
      <c r="BR361" s="68">
        <v>0</v>
      </c>
      <c r="BS361" s="68">
        <v>0</v>
      </c>
      <c r="BT361" s="68">
        <v>0</v>
      </c>
      <c r="BV361" s="80" t="s">
        <v>210</v>
      </c>
      <c r="BW361" s="80" t="s">
        <v>2648</v>
      </c>
      <c r="BX361" s="78">
        <v>142</v>
      </c>
    </row>
    <row r="362" spans="1:76" ht="14.45" customHeight="1">
      <c r="A362" s="212" t="s">
        <v>20</v>
      </c>
      <c r="B362" s="44" t="s">
        <v>90</v>
      </c>
      <c r="C362" s="71">
        <v>0</v>
      </c>
      <c r="D362" s="71">
        <v>0</v>
      </c>
      <c r="E362" s="71">
        <v>0</v>
      </c>
      <c r="F362" s="71">
        <v>0</v>
      </c>
      <c r="G362" s="71">
        <v>0</v>
      </c>
      <c r="H362" s="71">
        <v>0</v>
      </c>
      <c r="I362" s="71">
        <v>0</v>
      </c>
      <c r="J362" s="71">
        <v>0</v>
      </c>
      <c r="K362" s="149">
        <v>0</v>
      </c>
      <c r="L362" s="149">
        <v>0</v>
      </c>
      <c r="M362" s="212" t="s">
        <v>20</v>
      </c>
      <c r="N362" s="44" t="s">
        <v>90</v>
      </c>
      <c r="O362" s="71">
        <v>0</v>
      </c>
      <c r="P362" s="71">
        <v>0</v>
      </c>
      <c r="Q362" s="71">
        <v>0</v>
      </c>
      <c r="R362" s="71">
        <v>0</v>
      </c>
      <c r="S362" s="71">
        <v>0</v>
      </c>
      <c r="T362" s="71">
        <v>0</v>
      </c>
      <c r="U362" s="71">
        <v>0</v>
      </c>
      <c r="V362" s="71">
        <v>0</v>
      </c>
      <c r="W362" s="149">
        <v>0</v>
      </c>
      <c r="X362" s="149">
        <v>0</v>
      </c>
      <c r="Y362" s="212" t="s">
        <v>20</v>
      </c>
      <c r="Z362" s="44" t="s">
        <v>90</v>
      </c>
      <c r="AA362" s="31">
        <v>0</v>
      </c>
      <c r="AB362" s="31">
        <v>0</v>
      </c>
      <c r="AC362" s="31">
        <v>0</v>
      </c>
      <c r="AD362" s="31">
        <v>0</v>
      </c>
      <c r="AE362" s="149">
        <v>0</v>
      </c>
      <c r="AF362" s="125">
        <v>0</v>
      </c>
      <c r="AG362" s="71">
        <v>0</v>
      </c>
      <c r="AH362" s="71">
        <v>0</v>
      </c>
      <c r="AI362" s="71">
        <v>0</v>
      </c>
      <c r="AJ362" s="71">
        <v>0</v>
      </c>
      <c r="AK362" s="212" t="s">
        <v>20</v>
      </c>
      <c r="AL362" s="44" t="s">
        <v>90</v>
      </c>
      <c r="AM362" s="71">
        <v>0</v>
      </c>
      <c r="AN362" s="71">
        <v>0</v>
      </c>
      <c r="AO362" s="71">
        <v>0</v>
      </c>
      <c r="AP362" s="71">
        <v>0</v>
      </c>
      <c r="AQ362" s="71">
        <v>0</v>
      </c>
      <c r="AR362" s="71">
        <v>0</v>
      </c>
      <c r="AS362" s="71">
        <v>0</v>
      </c>
      <c r="AT362" s="71">
        <v>0</v>
      </c>
      <c r="AU362" s="71">
        <v>0</v>
      </c>
      <c r="AV362" s="212" t="s">
        <v>20</v>
      </c>
      <c r="AW362" s="44" t="s">
        <v>90</v>
      </c>
      <c r="AX362" s="149">
        <v>0</v>
      </c>
      <c r="AY362" s="71">
        <v>0</v>
      </c>
      <c r="AZ362" s="71">
        <v>0</v>
      </c>
      <c r="BA362" s="152">
        <v>0</v>
      </c>
      <c r="BB362" s="32">
        <v>0</v>
      </c>
      <c r="BC362" s="149">
        <v>0</v>
      </c>
      <c r="BD362" s="149">
        <v>0</v>
      </c>
      <c r="BE362" s="212" t="s">
        <v>20</v>
      </c>
      <c r="BF362" s="44" t="s">
        <v>90</v>
      </c>
      <c r="BG362" s="71">
        <v>0</v>
      </c>
      <c r="BH362" s="71">
        <v>0</v>
      </c>
      <c r="BI362" s="71">
        <v>0</v>
      </c>
      <c r="BJ362" s="71">
        <v>0</v>
      </c>
      <c r="BK362" s="71">
        <v>0</v>
      </c>
      <c r="BL362" s="71">
        <v>0</v>
      </c>
      <c r="BM362" s="71">
        <v>0</v>
      </c>
      <c r="BN362" s="71">
        <v>0</v>
      </c>
      <c r="BO362" s="71">
        <v>0</v>
      </c>
      <c r="BP362" s="71">
        <v>0</v>
      </c>
      <c r="BQ362" s="71">
        <v>0</v>
      </c>
      <c r="BR362" s="71">
        <v>0</v>
      </c>
      <c r="BS362" s="71">
        <v>0</v>
      </c>
      <c r="BT362" s="71">
        <v>0</v>
      </c>
      <c r="BV362" s="80" t="s">
        <v>20</v>
      </c>
      <c r="BW362" s="80" t="s">
        <v>2649</v>
      </c>
      <c r="BX362" s="78">
        <v>0</v>
      </c>
    </row>
    <row r="363" spans="1:76">
      <c r="A363" s="212"/>
      <c r="B363" s="44" t="s">
        <v>91</v>
      </c>
      <c r="C363" s="71">
        <v>75</v>
      </c>
      <c r="D363" s="71">
        <v>35</v>
      </c>
      <c r="E363" s="71">
        <v>42</v>
      </c>
      <c r="F363" s="71">
        <v>22</v>
      </c>
      <c r="G363" s="71">
        <v>42</v>
      </c>
      <c r="H363" s="71">
        <v>18</v>
      </c>
      <c r="I363" s="71">
        <v>58</v>
      </c>
      <c r="J363" s="71">
        <v>25</v>
      </c>
      <c r="K363" s="149">
        <v>217</v>
      </c>
      <c r="L363" s="149">
        <v>100</v>
      </c>
      <c r="M363" s="212"/>
      <c r="N363" s="44" t="s">
        <v>91</v>
      </c>
      <c r="O363" s="71">
        <v>7</v>
      </c>
      <c r="P363" s="71">
        <v>2</v>
      </c>
      <c r="Q363" s="71">
        <v>3</v>
      </c>
      <c r="R363" s="71">
        <v>2</v>
      </c>
      <c r="S363" s="71">
        <v>0</v>
      </c>
      <c r="T363" s="71">
        <v>0</v>
      </c>
      <c r="U363" s="71">
        <v>4</v>
      </c>
      <c r="V363" s="71">
        <v>2</v>
      </c>
      <c r="W363" s="149">
        <v>14</v>
      </c>
      <c r="X363" s="149">
        <v>6</v>
      </c>
      <c r="Y363" s="212"/>
      <c r="Z363" s="44" t="s">
        <v>91</v>
      </c>
      <c r="AA363" s="31">
        <v>3</v>
      </c>
      <c r="AB363" s="31">
        <v>2</v>
      </c>
      <c r="AC363" s="31">
        <v>2</v>
      </c>
      <c r="AD363" s="31">
        <v>3</v>
      </c>
      <c r="AE363" s="149">
        <v>10</v>
      </c>
      <c r="AF363" s="125">
        <v>10</v>
      </c>
      <c r="AG363" s="71">
        <v>6</v>
      </c>
      <c r="AH363" s="71">
        <v>6</v>
      </c>
      <c r="AI363" s="71">
        <v>0</v>
      </c>
      <c r="AJ363" s="71">
        <v>2</v>
      </c>
      <c r="AK363" s="212"/>
      <c r="AL363" s="44" t="s">
        <v>91</v>
      </c>
      <c r="AM363" s="71">
        <v>0</v>
      </c>
      <c r="AN363" s="71">
        <v>168</v>
      </c>
      <c r="AO363" s="71">
        <v>0</v>
      </c>
      <c r="AP363" s="71">
        <v>0</v>
      </c>
      <c r="AQ363" s="71">
        <v>2</v>
      </c>
      <c r="AR363" s="71">
        <v>7</v>
      </c>
      <c r="AS363" s="71">
        <v>11</v>
      </c>
      <c r="AT363" s="71">
        <v>7</v>
      </c>
      <c r="AU363" s="71">
        <v>7</v>
      </c>
      <c r="AV363" s="212"/>
      <c r="AW363" s="44" t="s">
        <v>91</v>
      </c>
      <c r="AX363" s="149">
        <v>20</v>
      </c>
      <c r="AY363" s="71">
        <v>5</v>
      </c>
      <c r="AZ363" s="71">
        <v>3</v>
      </c>
      <c r="BA363" s="152">
        <v>4</v>
      </c>
      <c r="BB363" s="32">
        <v>2</v>
      </c>
      <c r="BC363" s="149">
        <v>24</v>
      </c>
      <c r="BD363" s="149">
        <v>7</v>
      </c>
      <c r="BE363" s="212"/>
      <c r="BF363" s="44" t="s">
        <v>91</v>
      </c>
      <c r="BG363" s="71">
        <v>0</v>
      </c>
      <c r="BH363" s="71">
        <v>0</v>
      </c>
      <c r="BI363" s="71">
        <v>0</v>
      </c>
      <c r="BJ363" s="71">
        <v>0</v>
      </c>
      <c r="BK363" s="71">
        <v>0</v>
      </c>
      <c r="BL363" s="71">
        <v>0</v>
      </c>
      <c r="BM363" s="71">
        <v>0</v>
      </c>
      <c r="BN363" s="71">
        <v>0</v>
      </c>
      <c r="BO363" s="71">
        <v>0</v>
      </c>
      <c r="BP363" s="71">
        <v>0</v>
      </c>
      <c r="BQ363" s="71">
        <v>0</v>
      </c>
      <c r="BR363" s="71">
        <v>0</v>
      </c>
      <c r="BS363" s="71">
        <v>0</v>
      </c>
      <c r="BT363" s="71">
        <v>0</v>
      </c>
      <c r="BV363" s="80" t="s">
        <v>20</v>
      </c>
      <c r="BW363" s="80" t="s">
        <v>2650</v>
      </c>
      <c r="BX363" s="78">
        <v>346</v>
      </c>
    </row>
    <row r="364" spans="1:76">
      <c r="A364" s="212"/>
      <c r="B364" s="66" t="s">
        <v>73</v>
      </c>
      <c r="C364" s="68">
        <v>75</v>
      </c>
      <c r="D364" s="68">
        <v>35</v>
      </c>
      <c r="E364" s="68">
        <v>42</v>
      </c>
      <c r="F364" s="68">
        <v>22</v>
      </c>
      <c r="G364" s="68">
        <v>42</v>
      </c>
      <c r="H364" s="68">
        <v>18</v>
      </c>
      <c r="I364" s="68">
        <v>58</v>
      </c>
      <c r="J364" s="68">
        <v>25</v>
      </c>
      <c r="K364" s="68">
        <v>217</v>
      </c>
      <c r="L364" s="68">
        <v>100</v>
      </c>
      <c r="M364" s="212"/>
      <c r="N364" s="66" t="s">
        <v>73</v>
      </c>
      <c r="O364" s="68">
        <v>7</v>
      </c>
      <c r="P364" s="68">
        <v>2</v>
      </c>
      <c r="Q364" s="68">
        <v>3</v>
      </c>
      <c r="R364" s="68">
        <v>2</v>
      </c>
      <c r="S364" s="68">
        <v>0</v>
      </c>
      <c r="T364" s="68">
        <v>0</v>
      </c>
      <c r="U364" s="68">
        <v>4</v>
      </c>
      <c r="V364" s="68">
        <v>2</v>
      </c>
      <c r="W364" s="68">
        <v>14</v>
      </c>
      <c r="X364" s="68">
        <v>6</v>
      </c>
      <c r="Y364" s="212"/>
      <c r="Z364" s="66" t="s">
        <v>73</v>
      </c>
      <c r="AA364" s="68">
        <v>3</v>
      </c>
      <c r="AB364" s="68">
        <v>2</v>
      </c>
      <c r="AC364" s="68">
        <v>2</v>
      </c>
      <c r="AD364" s="68">
        <v>3</v>
      </c>
      <c r="AE364" s="68">
        <v>10</v>
      </c>
      <c r="AF364" s="68">
        <v>10</v>
      </c>
      <c r="AG364" s="68">
        <v>6</v>
      </c>
      <c r="AH364" s="68">
        <v>6</v>
      </c>
      <c r="AI364" s="68">
        <v>0</v>
      </c>
      <c r="AJ364" s="68">
        <v>2</v>
      </c>
      <c r="AK364" s="212"/>
      <c r="AL364" s="66" t="s">
        <v>73</v>
      </c>
      <c r="AM364" s="68">
        <v>0</v>
      </c>
      <c r="AN364" s="68">
        <v>168</v>
      </c>
      <c r="AO364" s="68">
        <v>0</v>
      </c>
      <c r="AP364" s="68">
        <v>0</v>
      </c>
      <c r="AQ364" s="68">
        <v>2</v>
      </c>
      <c r="AR364" s="68">
        <v>7</v>
      </c>
      <c r="AS364" s="68">
        <v>11</v>
      </c>
      <c r="AT364" s="68">
        <v>7</v>
      </c>
      <c r="AU364" s="68">
        <v>7</v>
      </c>
      <c r="AV364" s="212"/>
      <c r="AW364" s="66" t="s">
        <v>73</v>
      </c>
      <c r="AX364" s="68">
        <v>20</v>
      </c>
      <c r="AY364" s="68">
        <v>5</v>
      </c>
      <c r="AZ364" s="68">
        <v>3</v>
      </c>
      <c r="BA364" s="68">
        <v>4</v>
      </c>
      <c r="BB364" s="68">
        <v>2</v>
      </c>
      <c r="BC364" s="68">
        <v>24</v>
      </c>
      <c r="BD364" s="68">
        <v>7</v>
      </c>
      <c r="BE364" s="212"/>
      <c r="BF364" s="66" t="s">
        <v>73</v>
      </c>
      <c r="BG364" s="68">
        <v>0</v>
      </c>
      <c r="BH364" s="68">
        <v>0</v>
      </c>
      <c r="BI364" s="68">
        <v>0</v>
      </c>
      <c r="BJ364" s="68">
        <v>0</v>
      </c>
      <c r="BK364" s="68">
        <v>0</v>
      </c>
      <c r="BL364" s="68">
        <v>0</v>
      </c>
      <c r="BM364" s="68">
        <v>0</v>
      </c>
      <c r="BN364" s="68">
        <v>0</v>
      </c>
      <c r="BO364" s="68">
        <v>0</v>
      </c>
      <c r="BP364" s="68">
        <v>0</v>
      </c>
      <c r="BQ364" s="68">
        <v>0</v>
      </c>
      <c r="BR364" s="68">
        <v>0</v>
      </c>
      <c r="BS364" s="68">
        <v>0</v>
      </c>
      <c r="BT364" s="68">
        <v>0</v>
      </c>
      <c r="BV364" s="80" t="s">
        <v>20</v>
      </c>
      <c r="BW364" s="80" t="s">
        <v>2651</v>
      </c>
      <c r="BX364" s="78">
        <v>346</v>
      </c>
    </row>
    <row r="365" spans="1:76" ht="14.45" customHeight="1">
      <c r="A365" s="212" t="s">
        <v>211</v>
      </c>
      <c r="B365" s="44" t="s">
        <v>90</v>
      </c>
      <c r="C365" s="71">
        <v>36</v>
      </c>
      <c r="D365" s="71">
        <v>26</v>
      </c>
      <c r="E365" s="71">
        <v>30</v>
      </c>
      <c r="F365" s="71">
        <v>20</v>
      </c>
      <c r="G365" s="71">
        <v>21</v>
      </c>
      <c r="H365" s="71">
        <v>15</v>
      </c>
      <c r="I365" s="71">
        <v>27</v>
      </c>
      <c r="J365" s="71">
        <v>19</v>
      </c>
      <c r="K365" s="149">
        <v>114</v>
      </c>
      <c r="L365" s="149">
        <v>80</v>
      </c>
      <c r="M365" s="212" t="s">
        <v>211</v>
      </c>
      <c r="N365" s="44" t="s">
        <v>90</v>
      </c>
      <c r="O365" s="71">
        <v>0</v>
      </c>
      <c r="P365" s="71">
        <v>0</v>
      </c>
      <c r="Q365" s="71">
        <v>0</v>
      </c>
      <c r="R365" s="71">
        <v>0</v>
      </c>
      <c r="S365" s="71">
        <v>1</v>
      </c>
      <c r="T365" s="71">
        <v>1</v>
      </c>
      <c r="U365" s="71">
        <v>0</v>
      </c>
      <c r="V365" s="71">
        <v>0</v>
      </c>
      <c r="W365" s="149">
        <v>1</v>
      </c>
      <c r="X365" s="149">
        <v>1</v>
      </c>
      <c r="Y365" s="212" t="s">
        <v>211</v>
      </c>
      <c r="Z365" s="44" t="s">
        <v>90</v>
      </c>
      <c r="AA365" s="31">
        <v>1</v>
      </c>
      <c r="AB365" s="31">
        <v>1</v>
      </c>
      <c r="AC365" s="31">
        <v>1</v>
      </c>
      <c r="AD365" s="31">
        <v>1</v>
      </c>
      <c r="AE365" s="149">
        <v>4</v>
      </c>
      <c r="AF365" s="125">
        <v>4</v>
      </c>
      <c r="AG365" s="71">
        <v>4</v>
      </c>
      <c r="AH365" s="71">
        <v>0</v>
      </c>
      <c r="AI365" s="71">
        <v>0</v>
      </c>
      <c r="AJ365" s="71">
        <v>1</v>
      </c>
      <c r="AK365" s="212" t="s">
        <v>211</v>
      </c>
      <c r="AL365" s="44" t="s">
        <v>90</v>
      </c>
      <c r="AM365" s="71">
        <v>0</v>
      </c>
      <c r="AN365" s="71">
        <v>60</v>
      </c>
      <c r="AO365" s="71">
        <v>0</v>
      </c>
      <c r="AP365" s="71">
        <v>0</v>
      </c>
      <c r="AQ365" s="71">
        <v>0</v>
      </c>
      <c r="AR365" s="71">
        <v>4</v>
      </c>
      <c r="AS365" s="71">
        <v>4</v>
      </c>
      <c r="AT365" s="71">
        <v>4</v>
      </c>
      <c r="AU365" s="71">
        <v>4</v>
      </c>
      <c r="AV365" s="212" t="s">
        <v>211</v>
      </c>
      <c r="AW365" s="44" t="s">
        <v>90</v>
      </c>
      <c r="AX365" s="149">
        <v>9</v>
      </c>
      <c r="AY365" s="71">
        <v>2</v>
      </c>
      <c r="AZ365" s="71">
        <v>2</v>
      </c>
      <c r="BA365" s="152">
        <v>0</v>
      </c>
      <c r="BB365" s="32">
        <v>0</v>
      </c>
      <c r="BC365" s="149">
        <v>9</v>
      </c>
      <c r="BD365" s="149">
        <v>2</v>
      </c>
      <c r="BE365" s="212" t="s">
        <v>211</v>
      </c>
      <c r="BF365" s="44" t="s">
        <v>90</v>
      </c>
      <c r="BG365" s="71">
        <v>0</v>
      </c>
      <c r="BH365" s="71">
        <v>0</v>
      </c>
      <c r="BI365" s="71">
        <v>0</v>
      </c>
      <c r="BJ365" s="71">
        <v>0</v>
      </c>
      <c r="BK365" s="71">
        <v>0</v>
      </c>
      <c r="BL365" s="71">
        <v>0</v>
      </c>
      <c r="BM365" s="71">
        <v>0</v>
      </c>
      <c r="BN365" s="71">
        <v>0</v>
      </c>
      <c r="BO365" s="71">
        <v>0</v>
      </c>
      <c r="BP365" s="71">
        <v>0</v>
      </c>
      <c r="BQ365" s="71">
        <v>0</v>
      </c>
      <c r="BR365" s="71">
        <v>0</v>
      </c>
      <c r="BS365" s="71">
        <v>0</v>
      </c>
      <c r="BT365" s="71">
        <v>0</v>
      </c>
      <c r="BV365" s="80" t="s">
        <v>211</v>
      </c>
      <c r="BW365" s="80" t="s">
        <v>2652</v>
      </c>
      <c r="BX365" s="78">
        <v>120</v>
      </c>
    </row>
    <row r="366" spans="1:76">
      <c r="A366" s="212"/>
      <c r="B366" s="44" t="s">
        <v>91</v>
      </c>
      <c r="C366" s="71">
        <v>258</v>
      </c>
      <c r="D366" s="71">
        <v>147</v>
      </c>
      <c r="E366" s="71">
        <v>191</v>
      </c>
      <c r="F366" s="71">
        <v>113</v>
      </c>
      <c r="G366" s="71">
        <v>165</v>
      </c>
      <c r="H366" s="71">
        <v>79</v>
      </c>
      <c r="I366" s="71">
        <v>201</v>
      </c>
      <c r="J366" s="71">
        <v>105</v>
      </c>
      <c r="K366" s="149">
        <v>815</v>
      </c>
      <c r="L366" s="149">
        <v>444</v>
      </c>
      <c r="M366" s="212"/>
      <c r="N366" s="44" t="s">
        <v>91</v>
      </c>
      <c r="O366" s="71">
        <v>5</v>
      </c>
      <c r="P366" s="71">
        <v>3</v>
      </c>
      <c r="Q366" s="71">
        <v>2</v>
      </c>
      <c r="R366" s="71">
        <v>1</v>
      </c>
      <c r="S366" s="71">
        <v>2</v>
      </c>
      <c r="T366" s="71">
        <v>0</v>
      </c>
      <c r="U366" s="71">
        <v>29</v>
      </c>
      <c r="V366" s="71">
        <v>19</v>
      </c>
      <c r="W366" s="149">
        <v>38</v>
      </c>
      <c r="X366" s="149">
        <v>23</v>
      </c>
      <c r="Y366" s="212"/>
      <c r="Z366" s="44" t="s">
        <v>91</v>
      </c>
      <c r="AA366" s="31">
        <v>6</v>
      </c>
      <c r="AB366" s="31">
        <v>6</v>
      </c>
      <c r="AC366" s="31">
        <v>5</v>
      </c>
      <c r="AD366" s="31">
        <v>5</v>
      </c>
      <c r="AE366" s="149">
        <v>22</v>
      </c>
      <c r="AF366" s="125">
        <v>22</v>
      </c>
      <c r="AG366" s="71">
        <v>22</v>
      </c>
      <c r="AH366" s="71">
        <v>19</v>
      </c>
      <c r="AI366" s="71">
        <v>0</v>
      </c>
      <c r="AJ366" s="71">
        <v>5</v>
      </c>
      <c r="AK366" s="212"/>
      <c r="AL366" s="44" t="s">
        <v>91</v>
      </c>
      <c r="AM366" s="71">
        <v>112</v>
      </c>
      <c r="AN366" s="71">
        <v>351</v>
      </c>
      <c r="AO366" s="71">
        <v>0</v>
      </c>
      <c r="AP366" s="71">
        <v>0</v>
      </c>
      <c r="AQ366" s="71">
        <v>0</v>
      </c>
      <c r="AR366" s="71">
        <v>12</v>
      </c>
      <c r="AS366" s="71">
        <v>22</v>
      </c>
      <c r="AT366" s="71">
        <v>18</v>
      </c>
      <c r="AU366" s="71">
        <v>14</v>
      </c>
      <c r="AV366" s="212"/>
      <c r="AW366" s="44" t="s">
        <v>91</v>
      </c>
      <c r="AX366" s="149">
        <v>76</v>
      </c>
      <c r="AY366" s="71">
        <v>35</v>
      </c>
      <c r="AZ366" s="71">
        <v>14</v>
      </c>
      <c r="BA366" s="152">
        <v>17</v>
      </c>
      <c r="BB366" s="32">
        <v>7</v>
      </c>
      <c r="BC366" s="149">
        <v>93</v>
      </c>
      <c r="BD366" s="149">
        <v>42</v>
      </c>
      <c r="BE366" s="212"/>
      <c r="BF366" s="44" t="s">
        <v>91</v>
      </c>
      <c r="BG366" s="71">
        <v>0</v>
      </c>
      <c r="BH366" s="71">
        <v>0</v>
      </c>
      <c r="BI366" s="71">
        <v>0</v>
      </c>
      <c r="BJ366" s="71">
        <v>0</v>
      </c>
      <c r="BK366" s="71">
        <v>0</v>
      </c>
      <c r="BL366" s="71">
        <v>0</v>
      </c>
      <c r="BM366" s="71">
        <v>0</v>
      </c>
      <c r="BN366" s="71">
        <v>0</v>
      </c>
      <c r="BO366" s="71">
        <v>0</v>
      </c>
      <c r="BP366" s="71">
        <v>0</v>
      </c>
      <c r="BQ366" s="71">
        <v>0</v>
      </c>
      <c r="BR366" s="71">
        <v>0</v>
      </c>
      <c r="BS366" s="71">
        <v>0</v>
      </c>
      <c r="BT366" s="71">
        <v>0</v>
      </c>
      <c r="BV366" s="80" t="s">
        <v>211</v>
      </c>
      <c r="BW366" s="80" t="s">
        <v>2653</v>
      </c>
      <c r="BX366" s="78">
        <v>814</v>
      </c>
    </row>
    <row r="367" spans="1:76">
      <c r="A367" s="212"/>
      <c r="B367" s="66" t="s">
        <v>73</v>
      </c>
      <c r="C367" s="68">
        <v>294</v>
      </c>
      <c r="D367" s="68">
        <v>173</v>
      </c>
      <c r="E367" s="68">
        <v>221</v>
      </c>
      <c r="F367" s="68">
        <v>133</v>
      </c>
      <c r="G367" s="68">
        <v>186</v>
      </c>
      <c r="H367" s="68">
        <v>94</v>
      </c>
      <c r="I367" s="68">
        <v>228</v>
      </c>
      <c r="J367" s="68">
        <v>124</v>
      </c>
      <c r="K367" s="68">
        <v>929</v>
      </c>
      <c r="L367" s="68">
        <v>524</v>
      </c>
      <c r="M367" s="212"/>
      <c r="N367" s="66" t="s">
        <v>73</v>
      </c>
      <c r="O367" s="68">
        <v>5</v>
      </c>
      <c r="P367" s="68">
        <v>3</v>
      </c>
      <c r="Q367" s="68">
        <v>2</v>
      </c>
      <c r="R367" s="68">
        <v>1</v>
      </c>
      <c r="S367" s="68">
        <v>3</v>
      </c>
      <c r="T367" s="68">
        <v>1</v>
      </c>
      <c r="U367" s="68">
        <v>29</v>
      </c>
      <c r="V367" s="68">
        <v>19</v>
      </c>
      <c r="W367" s="68">
        <v>39</v>
      </c>
      <c r="X367" s="68">
        <v>24</v>
      </c>
      <c r="Y367" s="212"/>
      <c r="Z367" s="66" t="s">
        <v>73</v>
      </c>
      <c r="AA367" s="68">
        <v>7</v>
      </c>
      <c r="AB367" s="68">
        <v>7</v>
      </c>
      <c r="AC367" s="68">
        <v>6</v>
      </c>
      <c r="AD367" s="68">
        <v>6</v>
      </c>
      <c r="AE367" s="68">
        <v>26</v>
      </c>
      <c r="AF367" s="68">
        <v>26</v>
      </c>
      <c r="AG367" s="68">
        <v>26</v>
      </c>
      <c r="AH367" s="68">
        <v>19</v>
      </c>
      <c r="AI367" s="68">
        <v>0</v>
      </c>
      <c r="AJ367" s="68">
        <v>6</v>
      </c>
      <c r="AK367" s="212"/>
      <c r="AL367" s="66" t="s">
        <v>73</v>
      </c>
      <c r="AM367" s="68">
        <v>112</v>
      </c>
      <c r="AN367" s="68">
        <v>411</v>
      </c>
      <c r="AO367" s="68">
        <v>0</v>
      </c>
      <c r="AP367" s="68">
        <v>0</v>
      </c>
      <c r="AQ367" s="68">
        <v>0</v>
      </c>
      <c r="AR367" s="68">
        <v>16</v>
      </c>
      <c r="AS367" s="68">
        <v>26</v>
      </c>
      <c r="AT367" s="68">
        <v>22</v>
      </c>
      <c r="AU367" s="68">
        <v>18</v>
      </c>
      <c r="AV367" s="212"/>
      <c r="AW367" s="66" t="s">
        <v>73</v>
      </c>
      <c r="AX367" s="68">
        <v>85</v>
      </c>
      <c r="AY367" s="68">
        <v>37</v>
      </c>
      <c r="AZ367" s="68">
        <v>16</v>
      </c>
      <c r="BA367" s="68">
        <v>17</v>
      </c>
      <c r="BB367" s="68">
        <v>7</v>
      </c>
      <c r="BC367" s="68">
        <v>102</v>
      </c>
      <c r="BD367" s="68">
        <v>44</v>
      </c>
      <c r="BE367" s="212"/>
      <c r="BF367" s="66" t="s">
        <v>73</v>
      </c>
      <c r="BG367" s="68">
        <v>0</v>
      </c>
      <c r="BH367" s="68">
        <v>0</v>
      </c>
      <c r="BI367" s="68">
        <v>0</v>
      </c>
      <c r="BJ367" s="68">
        <v>0</v>
      </c>
      <c r="BK367" s="68">
        <v>0</v>
      </c>
      <c r="BL367" s="68">
        <v>0</v>
      </c>
      <c r="BM367" s="68">
        <v>0</v>
      </c>
      <c r="BN367" s="68">
        <v>0</v>
      </c>
      <c r="BO367" s="68">
        <v>0</v>
      </c>
      <c r="BP367" s="68">
        <v>0</v>
      </c>
      <c r="BQ367" s="68">
        <v>0</v>
      </c>
      <c r="BR367" s="68">
        <v>0</v>
      </c>
      <c r="BS367" s="68">
        <v>0</v>
      </c>
      <c r="BT367" s="68">
        <v>0</v>
      </c>
      <c r="BV367" s="80" t="s">
        <v>211</v>
      </c>
      <c r="BW367" s="80" t="s">
        <v>2654</v>
      </c>
      <c r="BX367" s="78">
        <v>934</v>
      </c>
    </row>
    <row r="368" spans="1:76" ht="14.45" customHeight="1">
      <c r="A368" s="212" t="s">
        <v>21</v>
      </c>
      <c r="B368" s="44" t="s">
        <v>90</v>
      </c>
      <c r="C368" s="71">
        <v>36</v>
      </c>
      <c r="D368" s="71">
        <v>15</v>
      </c>
      <c r="E368" s="71">
        <v>29</v>
      </c>
      <c r="F368" s="71">
        <v>20</v>
      </c>
      <c r="G368" s="71">
        <v>41</v>
      </c>
      <c r="H368" s="71">
        <v>18</v>
      </c>
      <c r="I368" s="71">
        <v>35</v>
      </c>
      <c r="J368" s="71">
        <v>16</v>
      </c>
      <c r="K368" s="149">
        <v>141</v>
      </c>
      <c r="L368" s="149">
        <v>69</v>
      </c>
      <c r="M368" s="212" t="s">
        <v>21</v>
      </c>
      <c r="N368" s="44" t="s">
        <v>90</v>
      </c>
      <c r="O368" s="71">
        <v>1</v>
      </c>
      <c r="P368" s="71">
        <v>0</v>
      </c>
      <c r="Q368" s="71">
        <v>2</v>
      </c>
      <c r="R368" s="71">
        <v>1</v>
      </c>
      <c r="S368" s="71">
        <v>1</v>
      </c>
      <c r="T368" s="71">
        <v>0</v>
      </c>
      <c r="U368" s="71">
        <v>0</v>
      </c>
      <c r="V368" s="71">
        <v>0</v>
      </c>
      <c r="W368" s="149">
        <v>4</v>
      </c>
      <c r="X368" s="149">
        <v>1</v>
      </c>
      <c r="Y368" s="212" t="s">
        <v>21</v>
      </c>
      <c r="Z368" s="44" t="s">
        <v>90</v>
      </c>
      <c r="AA368" s="31">
        <v>1</v>
      </c>
      <c r="AB368" s="31">
        <v>1</v>
      </c>
      <c r="AC368" s="31">
        <v>1</v>
      </c>
      <c r="AD368" s="31">
        <v>1</v>
      </c>
      <c r="AE368" s="149">
        <v>4</v>
      </c>
      <c r="AF368" s="125">
        <v>4</v>
      </c>
      <c r="AG368" s="71">
        <v>4</v>
      </c>
      <c r="AH368" s="71">
        <v>4</v>
      </c>
      <c r="AI368" s="71">
        <v>0</v>
      </c>
      <c r="AJ368" s="71">
        <v>1</v>
      </c>
      <c r="AK368" s="212" t="s">
        <v>21</v>
      </c>
      <c r="AL368" s="44" t="s">
        <v>90</v>
      </c>
      <c r="AM368" s="71">
        <v>78</v>
      </c>
      <c r="AN368" s="71">
        <v>43</v>
      </c>
      <c r="AO368" s="71">
        <v>0</v>
      </c>
      <c r="AP368" s="71">
        <v>0</v>
      </c>
      <c r="AQ368" s="71">
        <v>0</v>
      </c>
      <c r="AR368" s="71">
        <v>0</v>
      </c>
      <c r="AS368" s="71">
        <v>4</v>
      </c>
      <c r="AT368" s="71">
        <v>0</v>
      </c>
      <c r="AU368" s="71">
        <v>0</v>
      </c>
      <c r="AV368" s="212" t="s">
        <v>21</v>
      </c>
      <c r="AW368" s="44" t="s">
        <v>90</v>
      </c>
      <c r="AX368" s="149">
        <v>8</v>
      </c>
      <c r="AY368" s="71">
        <v>5</v>
      </c>
      <c r="AZ368" s="71">
        <v>1</v>
      </c>
      <c r="BA368" s="152">
        <v>3</v>
      </c>
      <c r="BB368" s="32">
        <v>1</v>
      </c>
      <c r="BC368" s="149">
        <v>11</v>
      </c>
      <c r="BD368" s="149">
        <v>6</v>
      </c>
      <c r="BE368" s="212" t="s">
        <v>21</v>
      </c>
      <c r="BF368" s="44" t="s">
        <v>90</v>
      </c>
      <c r="BG368" s="71">
        <v>20</v>
      </c>
      <c r="BH368" s="71">
        <v>20</v>
      </c>
      <c r="BI368" s="71">
        <v>0</v>
      </c>
      <c r="BJ368" s="71">
        <v>0</v>
      </c>
      <c r="BK368" s="71">
        <v>0</v>
      </c>
      <c r="BL368" s="71">
        <v>20</v>
      </c>
      <c r="BM368" s="71">
        <v>0</v>
      </c>
      <c r="BN368" s="71">
        <v>0</v>
      </c>
      <c r="BO368" s="71">
        <v>0</v>
      </c>
      <c r="BP368" s="71">
        <v>0</v>
      </c>
      <c r="BQ368" s="71">
        <v>0</v>
      </c>
      <c r="BR368" s="71">
        <v>0</v>
      </c>
      <c r="BS368" s="71">
        <v>0</v>
      </c>
      <c r="BT368" s="71">
        <v>0</v>
      </c>
      <c r="BV368" s="80" t="s">
        <v>21</v>
      </c>
      <c r="BW368" s="80" t="s">
        <v>2655</v>
      </c>
      <c r="BX368" s="78">
        <v>164</v>
      </c>
    </row>
    <row r="369" spans="1:76">
      <c r="A369" s="212"/>
      <c r="B369" s="44" t="s">
        <v>91</v>
      </c>
      <c r="C369" s="71">
        <v>0</v>
      </c>
      <c r="D369" s="71">
        <v>0</v>
      </c>
      <c r="E369" s="71">
        <v>0</v>
      </c>
      <c r="F369" s="71">
        <v>0</v>
      </c>
      <c r="G369" s="71">
        <v>0</v>
      </c>
      <c r="H369" s="71">
        <v>0</v>
      </c>
      <c r="I369" s="71">
        <v>0</v>
      </c>
      <c r="J369" s="71">
        <v>0</v>
      </c>
      <c r="K369" s="149">
        <v>0</v>
      </c>
      <c r="L369" s="149">
        <v>0</v>
      </c>
      <c r="M369" s="212"/>
      <c r="N369" s="44" t="s">
        <v>91</v>
      </c>
      <c r="O369" s="71">
        <v>0</v>
      </c>
      <c r="P369" s="71">
        <v>0</v>
      </c>
      <c r="Q369" s="71">
        <v>0</v>
      </c>
      <c r="R369" s="71">
        <v>0</v>
      </c>
      <c r="S369" s="71">
        <v>0</v>
      </c>
      <c r="T369" s="71">
        <v>0</v>
      </c>
      <c r="U369" s="71">
        <v>0</v>
      </c>
      <c r="V369" s="71">
        <v>0</v>
      </c>
      <c r="W369" s="149">
        <v>0</v>
      </c>
      <c r="X369" s="149">
        <v>0</v>
      </c>
      <c r="Y369" s="212"/>
      <c r="Z369" s="44" t="s">
        <v>91</v>
      </c>
      <c r="AA369" s="31">
        <v>0</v>
      </c>
      <c r="AB369" s="31">
        <v>0</v>
      </c>
      <c r="AC369" s="31">
        <v>0</v>
      </c>
      <c r="AD369" s="31">
        <v>0</v>
      </c>
      <c r="AE369" s="149">
        <v>0</v>
      </c>
      <c r="AF369" s="125">
        <v>0</v>
      </c>
      <c r="AG369" s="71">
        <v>0</v>
      </c>
      <c r="AH369" s="71">
        <v>0</v>
      </c>
      <c r="AI369" s="71">
        <v>0</v>
      </c>
      <c r="AJ369" s="71">
        <v>0</v>
      </c>
      <c r="AK369" s="212"/>
      <c r="AL369" s="44" t="s">
        <v>91</v>
      </c>
      <c r="AM369" s="71">
        <v>0</v>
      </c>
      <c r="AN369" s="71">
        <v>0</v>
      </c>
      <c r="AO369" s="71">
        <v>0</v>
      </c>
      <c r="AP369" s="71">
        <v>0</v>
      </c>
      <c r="AQ369" s="71">
        <v>0</v>
      </c>
      <c r="AR369" s="71">
        <v>0</v>
      </c>
      <c r="AS369" s="71">
        <v>0</v>
      </c>
      <c r="AT369" s="71">
        <v>0</v>
      </c>
      <c r="AU369" s="71">
        <v>0</v>
      </c>
      <c r="AV369" s="212"/>
      <c r="AW369" s="44" t="s">
        <v>91</v>
      </c>
      <c r="AX369" s="149">
        <v>0</v>
      </c>
      <c r="AY369" s="71">
        <v>0</v>
      </c>
      <c r="AZ369" s="71">
        <v>0</v>
      </c>
      <c r="BA369" s="152">
        <v>0</v>
      </c>
      <c r="BB369" s="32">
        <v>0</v>
      </c>
      <c r="BC369" s="149">
        <v>0</v>
      </c>
      <c r="BD369" s="149">
        <v>0</v>
      </c>
      <c r="BE369" s="212"/>
      <c r="BF369" s="44" t="s">
        <v>91</v>
      </c>
      <c r="BG369" s="71">
        <v>0</v>
      </c>
      <c r="BH369" s="71">
        <v>0</v>
      </c>
      <c r="BI369" s="71">
        <v>0</v>
      </c>
      <c r="BJ369" s="71">
        <v>0</v>
      </c>
      <c r="BK369" s="71">
        <v>0</v>
      </c>
      <c r="BL369" s="71">
        <v>0</v>
      </c>
      <c r="BM369" s="71">
        <v>0</v>
      </c>
      <c r="BN369" s="71">
        <v>0</v>
      </c>
      <c r="BO369" s="71">
        <v>0</v>
      </c>
      <c r="BP369" s="71">
        <v>0</v>
      </c>
      <c r="BQ369" s="71">
        <v>0</v>
      </c>
      <c r="BR369" s="71">
        <v>0</v>
      </c>
      <c r="BS369" s="71">
        <v>0</v>
      </c>
      <c r="BT369" s="71">
        <v>0</v>
      </c>
      <c r="BV369" s="80" t="s">
        <v>21</v>
      </c>
      <c r="BW369" s="80" t="s">
        <v>2656</v>
      </c>
      <c r="BX369" s="78">
        <v>0</v>
      </c>
    </row>
    <row r="370" spans="1:76">
      <c r="A370" s="212"/>
      <c r="B370" s="66" t="s">
        <v>73</v>
      </c>
      <c r="C370" s="68">
        <v>36</v>
      </c>
      <c r="D370" s="68">
        <v>15</v>
      </c>
      <c r="E370" s="68">
        <v>29</v>
      </c>
      <c r="F370" s="68">
        <v>20</v>
      </c>
      <c r="G370" s="68">
        <v>41</v>
      </c>
      <c r="H370" s="68">
        <v>18</v>
      </c>
      <c r="I370" s="68">
        <v>35</v>
      </c>
      <c r="J370" s="68">
        <v>16</v>
      </c>
      <c r="K370" s="68">
        <v>141</v>
      </c>
      <c r="L370" s="68">
        <v>69</v>
      </c>
      <c r="M370" s="212"/>
      <c r="N370" s="66" t="s">
        <v>73</v>
      </c>
      <c r="O370" s="68">
        <v>1</v>
      </c>
      <c r="P370" s="68">
        <v>0</v>
      </c>
      <c r="Q370" s="68">
        <v>2</v>
      </c>
      <c r="R370" s="68">
        <v>1</v>
      </c>
      <c r="S370" s="68">
        <v>1</v>
      </c>
      <c r="T370" s="68">
        <v>0</v>
      </c>
      <c r="U370" s="68">
        <v>0</v>
      </c>
      <c r="V370" s="68">
        <v>0</v>
      </c>
      <c r="W370" s="68">
        <v>4</v>
      </c>
      <c r="X370" s="68">
        <v>1</v>
      </c>
      <c r="Y370" s="212"/>
      <c r="Z370" s="66" t="s">
        <v>73</v>
      </c>
      <c r="AA370" s="68">
        <v>1</v>
      </c>
      <c r="AB370" s="68">
        <v>1</v>
      </c>
      <c r="AC370" s="68">
        <v>1</v>
      </c>
      <c r="AD370" s="68">
        <v>1</v>
      </c>
      <c r="AE370" s="68">
        <v>4</v>
      </c>
      <c r="AF370" s="68">
        <v>4</v>
      </c>
      <c r="AG370" s="68">
        <v>4</v>
      </c>
      <c r="AH370" s="68">
        <v>4</v>
      </c>
      <c r="AI370" s="68">
        <v>0</v>
      </c>
      <c r="AJ370" s="68">
        <v>1</v>
      </c>
      <c r="AK370" s="212"/>
      <c r="AL370" s="66" t="s">
        <v>73</v>
      </c>
      <c r="AM370" s="68">
        <v>78</v>
      </c>
      <c r="AN370" s="68">
        <v>43</v>
      </c>
      <c r="AO370" s="68">
        <v>0</v>
      </c>
      <c r="AP370" s="68">
        <v>0</v>
      </c>
      <c r="AQ370" s="68">
        <v>0</v>
      </c>
      <c r="AR370" s="68">
        <v>0</v>
      </c>
      <c r="AS370" s="68">
        <v>4</v>
      </c>
      <c r="AT370" s="68">
        <v>0</v>
      </c>
      <c r="AU370" s="68">
        <v>0</v>
      </c>
      <c r="AV370" s="212"/>
      <c r="AW370" s="66" t="s">
        <v>73</v>
      </c>
      <c r="AX370" s="68">
        <v>8</v>
      </c>
      <c r="AY370" s="68">
        <v>5</v>
      </c>
      <c r="AZ370" s="68">
        <v>1</v>
      </c>
      <c r="BA370" s="68">
        <v>3</v>
      </c>
      <c r="BB370" s="68">
        <v>1</v>
      </c>
      <c r="BC370" s="68">
        <v>11</v>
      </c>
      <c r="BD370" s="68">
        <v>6</v>
      </c>
      <c r="BE370" s="212"/>
      <c r="BF370" s="66" t="s">
        <v>73</v>
      </c>
      <c r="BG370" s="68">
        <v>20</v>
      </c>
      <c r="BH370" s="68">
        <v>20</v>
      </c>
      <c r="BI370" s="68">
        <v>0</v>
      </c>
      <c r="BJ370" s="68">
        <v>0</v>
      </c>
      <c r="BK370" s="68">
        <v>0</v>
      </c>
      <c r="BL370" s="68">
        <v>20</v>
      </c>
      <c r="BM370" s="68">
        <v>0</v>
      </c>
      <c r="BN370" s="68">
        <v>0</v>
      </c>
      <c r="BO370" s="68">
        <v>0</v>
      </c>
      <c r="BP370" s="68">
        <v>0</v>
      </c>
      <c r="BQ370" s="68">
        <v>0</v>
      </c>
      <c r="BR370" s="68">
        <v>0</v>
      </c>
      <c r="BS370" s="68">
        <v>0</v>
      </c>
      <c r="BT370" s="68">
        <v>0</v>
      </c>
      <c r="BV370" s="80" t="s">
        <v>21</v>
      </c>
      <c r="BW370" s="80" t="s">
        <v>2657</v>
      </c>
      <c r="BX370" s="78">
        <v>164</v>
      </c>
    </row>
    <row r="371" spans="1:76">
      <c r="A371" s="45" t="s">
        <v>112</v>
      </c>
      <c r="B371" s="44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45" t="s">
        <v>112</v>
      </c>
      <c r="N371" s="44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45" t="s">
        <v>112</v>
      </c>
      <c r="Z371" s="44"/>
      <c r="AA371" s="151"/>
      <c r="AB371" s="151"/>
      <c r="AC371" s="151"/>
      <c r="AD371" s="151"/>
      <c r="AE371" s="151"/>
      <c r="AF371" s="151"/>
      <c r="AG371" s="151"/>
      <c r="AH371" s="151"/>
      <c r="AI371" s="151"/>
      <c r="AJ371" s="149"/>
      <c r="AK371" s="45" t="s">
        <v>112</v>
      </c>
      <c r="AL371" s="44"/>
      <c r="AM371" s="151"/>
      <c r="AN371" s="151"/>
      <c r="AO371" s="151"/>
      <c r="AP371" s="151"/>
      <c r="AQ371" s="151"/>
      <c r="AR371" s="151"/>
      <c r="AS371" s="151"/>
      <c r="AT371" s="151"/>
      <c r="AU371" s="151"/>
      <c r="AV371" s="45" t="s">
        <v>112</v>
      </c>
      <c r="AW371" s="44"/>
      <c r="AX371" s="149"/>
      <c r="AY371" s="151"/>
      <c r="AZ371" s="151"/>
      <c r="BA371" s="151"/>
      <c r="BB371" s="151"/>
      <c r="BC371" s="149"/>
      <c r="BD371" s="149"/>
      <c r="BE371" s="45" t="s">
        <v>112</v>
      </c>
      <c r="BF371" s="44"/>
      <c r="BG371" s="151"/>
      <c r="BH371" s="151"/>
      <c r="BI371" s="151"/>
      <c r="BJ371" s="151"/>
      <c r="BK371" s="151"/>
      <c r="BL371" s="151"/>
      <c r="BM371" s="151"/>
      <c r="BN371" s="151"/>
      <c r="BO371" s="151"/>
      <c r="BP371" s="151"/>
      <c r="BQ371" s="151"/>
      <c r="BR371" s="151"/>
      <c r="BS371" s="151"/>
      <c r="BT371" s="151"/>
      <c r="BV371" s="80" t="str">
        <f>IF(A371="",BV370,A371)</f>
        <v>MENABE</v>
      </c>
      <c r="BW371" s="80" t="str">
        <f>BV371&amp;B371</f>
        <v>MENABE</v>
      </c>
      <c r="BX371" s="78">
        <f>(AM371+2*AN371+3*AO371+4*AP371+5*AQ371)</f>
        <v>0</v>
      </c>
    </row>
    <row r="372" spans="1:76" ht="14.45" customHeight="1">
      <c r="A372" s="212" t="s">
        <v>212</v>
      </c>
      <c r="B372" s="44" t="s">
        <v>90</v>
      </c>
      <c r="C372" s="71">
        <v>452</v>
      </c>
      <c r="D372" s="71">
        <v>225</v>
      </c>
      <c r="E372" s="71">
        <v>299</v>
      </c>
      <c r="F372" s="71">
        <v>142</v>
      </c>
      <c r="G372" s="71">
        <v>277</v>
      </c>
      <c r="H372" s="71">
        <v>141</v>
      </c>
      <c r="I372" s="71">
        <v>293</v>
      </c>
      <c r="J372" s="71">
        <v>154</v>
      </c>
      <c r="K372" s="149">
        <v>1321</v>
      </c>
      <c r="L372" s="149">
        <v>662</v>
      </c>
      <c r="M372" s="212" t="s">
        <v>212</v>
      </c>
      <c r="N372" s="44" t="s">
        <v>90</v>
      </c>
      <c r="O372" s="71">
        <v>29</v>
      </c>
      <c r="P372" s="71">
        <v>11</v>
      </c>
      <c r="Q372" s="71">
        <v>23</v>
      </c>
      <c r="R372" s="71">
        <v>11</v>
      </c>
      <c r="S372" s="71">
        <v>23</v>
      </c>
      <c r="T372" s="71">
        <v>12</v>
      </c>
      <c r="U372" s="71">
        <v>22</v>
      </c>
      <c r="V372" s="71">
        <v>10</v>
      </c>
      <c r="W372" s="149">
        <v>97</v>
      </c>
      <c r="X372" s="149">
        <v>44</v>
      </c>
      <c r="Y372" s="212" t="s">
        <v>212</v>
      </c>
      <c r="Z372" s="44" t="s">
        <v>90</v>
      </c>
      <c r="AA372" s="31">
        <v>10</v>
      </c>
      <c r="AB372" s="31">
        <v>9</v>
      </c>
      <c r="AC372" s="31">
        <v>9</v>
      </c>
      <c r="AD372" s="31">
        <v>9</v>
      </c>
      <c r="AE372" s="149">
        <v>37</v>
      </c>
      <c r="AF372" s="125">
        <v>36</v>
      </c>
      <c r="AG372" s="71">
        <v>36</v>
      </c>
      <c r="AH372" s="71">
        <v>20</v>
      </c>
      <c r="AI372" s="71">
        <v>2</v>
      </c>
      <c r="AJ372" s="71">
        <v>7</v>
      </c>
      <c r="AK372" s="212" t="s">
        <v>212</v>
      </c>
      <c r="AL372" s="44" t="s">
        <v>90</v>
      </c>
      <c r="AM372" s="71">
        <v>0</v>
      </c>
      <c r="AN372" s="71">
        <v>724</v>
      </c>
      <c r="AO372" s="71">
        <v>45</v>
      </c>
      <c r="AP372" s="71">
        <v>0</v>
      </c>
      <c r="AQ372" s="71">
        <v>0</v>
      </c>
      <c r="AR372" s="71">
        <v>2</v>
      </c>
      <c r="AS372" s="71">
        <v>38</v>
      </c>
      <c r="AT372" s="71">
        <v>38</v>
      </c>
      <c r="AU372" s="71">
        <v>38</v>
      </c>
      <c r="AV372" s="212" t="s">
        <v>212</v>
      </c>
      <c r="AW372" s="44" t="s">
        <v>90</v>
      </c>
      <c r="AX372" s="149">
        <v>54</v>
      </c>
      <c r="AY372" s="71">
        <v>15</v>
      </c>
      <c r="AZ372" s="71">
        <v>0</v>
      </c>
      <c r="BA372" s="152">
        <v>15</v>
      </c>
      <c r="BB372" s="32">
        <v>10</v>
      </c>
      <c r="BC372" s="149">
        <v>69</v>
      </c>
      <c r="BD372" s="149">
        <v>25</v>
      </c>
      <c r="BE372" s="212" t="s">
        <v>212</v>
      </c>
      <c r="BF372" s="44" t="s">
        <v>90</v>
      </c>
      <c r="BG372" s="71">
        <v>28</v>
      </c>
      <c r="BH372" s="71">
        <v>28</v>
      </c>
      <c r="BI372" s="71">
        <v>24</v>
      </c>
      <c r="BJ372" s="71">
        <v>17</v>
      </c>
      <c r="BK372" s="71">
        <v>14</v>
      </c>
      <c r="BL372" s="71">
        <v>32</v>
      </c>
      <c r="BM372" s="71">
        <v>21</v>
      </c>
      <c r="BN372" s="71">
        <v>21</v>
      </c>
      <c r="BO372" s="71">
        <v>24</v>
      </c>
      <c r="BP372" s="71">
        <v>12</v>
      </c>
      <c r="BQ372" s="71">
        <v>0</v>
      </c>
      <c r="BR372" s="71">
        <v>4</v>
      </c>
      <c r="BS372" s="71">
        <v>1</v>
      </c>
      <c r="BT372" s="71">
        <v>4</v>
      </c>
      <c r="BV372" s="80" t="s">
        <v>212</v>
      </c>
      <c r="BW372" s="80" t="s">
        <v>2661</v>
      </c>
      <c r="BX372" s="78">
        <v>1583</v>
      </c>
    </row>
    <row r="373" spans="1:76">
      <c r="A373" s="212"/>
      <c r="B373" s="44" t="s">
        <v>91</v>
      </c>
      <c r="C373" s="71">
        <v>0</v>
      </c>
      <c r="D373" s="71">
        <v>0</v>
      </c>
      <c r="E373" s="71">
        <v>0</v>
      </c>
      <c r="F373" s="71">
        <v>0</v>
      </c>
      <c r="G373" s="71">
        <v>0</v>
      </c>
      <c r="H373" s="71">
        <v>0</v>
      </c>
      <c r="I373" s="71">
        <v>0</v>
      </c>
      <c r="J373" s="71">
        <v>0</v>
      </c>
      <c r="K373" s="149">
        <v>0</v>
      </c>
      <c r="L373" s="149">
        <v>0</v>
      </c>
      <c r="M373" s="212"/>
      <c r="N373" s="44" t="s">
        <v>91</v>
      </c>
      <c r="O373" s="71">
        <v>0</v>
      </c>
      <c r="P373" s="71">
        <v>0</v>
      </c>
      <c r="Q373" s="71">
        <v>0</v>
      </c>
      <c r="R373" s="71">
        <v>0</v>
      </c>
      <c r="S373" s="71">
        <v>0</v>
      </c>
      <c r="T373" s="71">
        <v>0</v>
      </c>
      <c r="U373" s="71">
        <v>0</v>
      </c>
      <c r="V373" s="71">
        <v>0</v>
      </c>
      <c r="W373" s="149">
        <v>0</v>
      </c>
      <c r="X373" s="149">
        <v>0</v>
      </c>
      <c r="Y373" s="212"/>
      <c r="Z373" s="44" t="s">
        <v>91</v>
      </c>
      <c r="AA373" s="31">
        <v>0</v>
      </c>
      <c r="AB373" s="31">
        <v>0</v>
      </c>
      <c r="AC373" s="31">
        <v>0</v>
      </c>
      <c r="AD373" s="31">
        <v>0</v>
      </c>
      <c r="AE373" s="149">
        <v>0</v>
      </c>
      <c r="AF373" s="125">
        <v>0</v>
      </c>
      <c r="AG373" s="71">
        <v>0</v>
      </c>
      <c r="AH373" s="71">
        <v>0</v>
      </c>
      <c r="AI373" s="71">
        <v>0</v>
      </c>
      <c r="AJ373" s="71">
        <v>0</v>
      </c>
      <c r="AK373" s="212"/>
      <c r="AL373" s="44" t="s">
        <v>91</v>
      </c>
      <c r="AM373" s="71">
        <v>0</v>
      </c>
      <c r="AN373" s="71">
        <v>0</v>
      </c>
      <c r="AO373" s="71">
        <v>0</v>
      </c>
      <c r="AP373" s="71">
        <v>0</v>
      </c>
      <c r="AQ373" s="71">
        <v>0</v>
      </c>
      <c r="AR373" s="71">
        <v>0</v>
      </c>
      <c r="AS373" s="71">
        <v>0</v>
      </c>
      <c r="AT373" s="71">
        <v>0</v>
      </c>
      <c r="AU373" s="71">
        <v>0</v>
      </c>
      <c r="AV373" s="212"/>
      <c r="AW373" s="44" t="s">
        <v>91</v>
      </c>
      <c r="AX373" s="149">
        <v>0</v>
      </c>
      <c r="AY373" s="71">
        <v>0</v>
      </c>
      <c r="AZ373" s="71">
        <v>0</v>
      </c>
      <c r="BA373" s="152">
        <v>0</v>
      </c>
      <c r="BB373" s="32">
        <v>0</v>
      </c>
      <c r="BC373" s="149">
        <v>0</v>
      </c>
      <c r="BD373" s="149">
        <v>0</v>
      </c>
      <c r="BE373" s="212"/>
      <c r="BF373" s="44" t="s">
        <v>91</v>
      </c>
      <c r="BG373" s="71">
        <v>0</v>
      </c>
      <c r="BH373" s="71">
        <v>0</v>
      </c>
      <c r="BI373" s="71">
        <v>0</v>
      </c>
      <c r="BJ373" s="71">
        <v>0</v>
      </c>
      <c r="BK373" s="71">
        <v>0</v>
      </c>
      <c r="BL373" s="71">
        <v>0</v>
      </c>
      <c r="BM373" s="71">
        <v>0</v>
      </c>
      <c r="BN373" s="71">
        <v>0</v>
      </c>
      <c r="BO373" s="71">
        <v>0</v>
      </c>
      <c r="BP373" s="71">
        <v>0</v>
      </c>
      <c r="BQ373" s="71">
        <v>0</v>
      </c>
      <c r="BR373" s="71">
        <v>0</v>
      </c>
      <c r="BS373" s="71">
        <v>0</v>
      </c>
      <c r="BT373" s="71">
        <v>0</v>
      </c>
      <c r="BV373" s="80" t="s">
        <v>212</v>
      </c>
      <c r="BW373" s="80" t="s">
        <v>2662</v>
      </c>
      <c r="BX373" s="78">
        <v>0</v>
      </c>
    </row>
    <row r="374" spans="1:76">
      <c r="A374" s="212"/>
      <c r="B374" s="66" t="s">
        <v>73</v>
      </c>
      <c r="C374" s="68">
        <v>452</v>
      </c>
      <c r="D374" s="68">
        <v>225</v>
      </c>
      <c r="E374" s="68">
        <v>299</v>
      </c>
      <c r="F374" s="68">
        <v>142</v>
      </c>
      <c r="G374" s="68">
        <v>277</v>
      </c>
      <c r="H374" s="68">
        <v>141</v>
      </c>
      <c r="I374" s="68">
        <v>293</v>
      </c>
      <c r="J374" s="68">
        <v>154</v>
      </c>
      <c r="K374" s="68">
        <v>1321</v>
      </c>
      <c r="L374" s="68">
        <v>662</v>
      </c>
      <c r="M374" s="212"/>
      <c r="N374" s="66" t="s">
        <v>73</v>
      </c>
      <c r="O374" s="68">
        <v>29</v>
      </c>
      <c r="P374" s="68">
        <v>11</v>
      </c>
      <c r="Q374" s="68">
        <v>23</v>
      </c>
      <c r="R374" s="68">
        <v>11</v>
      </c>
      <c r="S374" s="68">
        <v>23</v>
      </c>
      <c r="T374" s="68">
        <v>12</v>
      </c>
      <c r="U374" s="68">
        <v>22</v>
      </c>
      <c r="V374" s="68">
        <v>10</v>
      </c>
      <c r="W374" s="68">
        <v>97</v>
      </c>
      <c r="X374" s="68">
        <v>44</v>
      </c>
      <c r="Y374" s="212"/>
      <c r="Z374" s="66" t="s">
        <v>73</v>
      </c>
      <c r="AA374" s="68">
        <v>10</v>
      </c>
      <c r="AB374" s="68">
        <v>9</v>
      </c>
      <c r="AC374" s="68">
        <v>9</v>
      </c>
      <c r="AD374" s="68">
        <v>9</v>
      </c>
      <c r="AE374" s="68">
        <v>37</v>
      </c>
      <c r="AF374" s="68">
        <v>36</v>
      </c>
      <c r="AG374" s="68">
        <v>36</v>
      </c>
      <c r="AH374" s="68">
        <v>20</v>
      </c>
      <c r="AI374" s="68">
        <v>2</v>
      </c>
      <c r="AJ374" s="68">
        <v>7</v>
      </c>
      <c r="AK374" s="212"/>
      <c r="AL374" s="66" t="s">
        <v>73</v>
      </c>
      <c r="AM374" s="68">
        <v>0</v>
      </c>
      <c r="AN374" s="68">
        <v>724</v>
      </c>
      <c r="AO374" s="68">
        <v>45</v>
      </c>
      <c r="AP374" s="68">
        <v>0</v>
      </c>
      <c r="AQ374" s="68">
        <v>0</v>
      </c>
      <c r="AR374" s="68">
        <v>2</v>
      </c>
      <c r="AS374" s="68">
        <v>38</v>
      </c>
      <c r="AT374" s="68">
        <v>38</v>
      </c>
      <c r="AU374" s="68">
        <v>38</v>
      </c>
      <c r="AV374" s="212"/>
      <c r="AW374" s="66" t="s">
        <v>73</v>
      </c>
      <c r="AX374" s="68">
        <v>54</v>
      </c>
      <c r="AY374" s="68">
        <v>15</v>
      </c>
      <c r="AZ374" s="68">
        <v>0</v>
      </c>
      <c r="BA374" s="68">
        <v>15</v>
      </c>
      <c r="BB374" s="68">
        <v>10</v>
      </c>
      <c r="BC374" s="68">
        <v>69</v>
      </c>
      <c r="BD374" s="68">
        <v>25</v>
      </c>
      <c r="BE374" s="212"/>
      <c r="BF374" s="66" t="s">
        <v>73</v>
      </c>
      <c r="BG374" s="68">
        <v>28</v>
      </c>
      <c r="BH374" s="68">
        <v>28</v>
      </c>
      <c r="BI374" s="68">
        <v>24</v>
      </c>
      <c r="BJ374" s="68">
        <v>17</v>
      </c>
      <c r="BK374" s="68">
        <v>14</v>
      </c>
      <c r="BL374" s="68">
        <v>32</v>
      </c>
      <c r="BM374" s="68">
        <v>21</v>
      </c>
      <c r="BN374" s="68">
        <v>21</v>
      </c>
      <c r="BO374" s="68">
        <v>24</v>
      </c>
      <c r="BP374" s="68">
        <v>12</v>
      </c>
      <c r="BQ374" s="68">
        <v>0</v>
      </c>
      <c r="BR374" s="68">
        <v>4</v>
      </c>
      <c r="BS374" s="68">
        <v>1</v>
      </c>
      <c r="BT374" s="68">
        <v>4</v>
      </c>
      <c r="BV374" s="80" t="s">
        <v>212</v>
      </c>
      <c r="BW374" s="80" t="s">
        <v>2663</v>
      </c>
      <c r="BX374" s="78">
        <v>1583</v>
      </c>
    </row>
    <row r="375" spans="1:76" ht="14.45" customHeight="1">
      <c r="A375" s="212" t="s">
        <v>17</v>
      </c>
      <c r="B375" s="44" t="s">
        <v>90</v>
      </c>
      <c r="C375" s="71">
        <v>297</v>
      </c>
      <c r="D375" s="71">
        <v>164</v>
      </c>
      <c r="E375" s="71">
        <v>255</v>
      </c>
      <c r="F375" s="71">
        <v>133</v>
      </c>
      <c r="G375" s="71">
        <v>234</v>
      </c>
      <c r="H375" s="71">
        <v>128</v>
      </c>
      <c r="I375" s="71">
        <v>176</v>
      </c>
      <c r="J375" s="71">
        <v>89</v>
      </c>
      <c r="K375" s="149">
        <v>962</v>
      </c>
      <c r="L375" s="149">
        <v>514</v>
      </c>
      <c r="M375" s="212" t="s">
        <v>17</v>
      </c>
      <c r="N375" s="44" t="s">
        <v>90</v>
      </c>
      <c r="O375" s="71">
        <v>29</v>
      </c>
      <c r="P375" s="71">
        <v>16</v>
      </c>
      <c r="Q375" s="71">
        <v>25</v>
      </c>
      <c r="R375" s="71">
        <v>15</v>
      </c>
      <c r="S375" s="71">
        <v>26</v>
      </c>
      <c r="T375" s="71">
        <v>12</v>
      </c>
      <c r="U375" s="71">
        <v>9</v>
      </c>
      <c r="V375" s="71">
        <v>6</v>
      </c>
      <c r="W375" s="149">
        <v>89</v>
      </c>
      <c r="X375" s="149">
        <v>49</v>
      </c>
      <c r="Y375" s="212" t="s">
        <v>17</v>
      </c>
      <c r="Z375" s="44" t="s">
        <v>90</v>
      </c>
      <c r="AA375" s="31">
        <v>9</v>
      </c>
      <c r="AB375" s="31">
        <v>9</v>
      </c>
      <c r="AC375" s="31">
        <v>9</v>
      </c>
      <c r="AD375" s="31">
        <v>7</v>
      </c>
      <c r="AE375" s="149">
        <v>34</v>
      </c>
      <c r="AF375" s="125">
        <v>33</v>
      </c>
      <c r="AG375" s="71">
        <v>29</v>
      </c>
      <c r="AH375" s="71">
        <v>4</v>
      </c>
      <c r="AI375" s="71">
        <v>2</v>
      </c>
      <c r="AJ375" s="71">
        <v>8</v>
      </c>
      <c r="AK375" s="212" t="s">
        <v>17</v>
      </c>
      <c r="AL375" s="44" t="s">
        <v>90</v>
      </c>
      <c r="AM375" s="71">
        <v>0</v>
      </c>
      <c r="AN375" s="71">
        <v>470</v>
      </c>
      <c r="AO375" s="71">
        <v>7</v>
      </c>
      <c r="AP375" s="71">
        <v>0</v>
      </c>
      <c r="AQ375" s="71">
        <v>0</v>
      </c>
      <c r="AR375" s="71">
        <v>13</v>
      </c>
      <c r="AS375" s="71">
        <v>33</v>
      </c>
      <c r="AT375" s="71">
        <v>29</v>
      </c>
      <c r="AU375" s="71">
        <v>29</v>
      </c>
      <c r="AV375" s="212" t="s">
        <v>17</v>
      </c>
      <c r="AW375" s="44" t="s">
        <v>90</v>
      </c>
      <c r="AX375" s="149">
        <v>49</v>
      </c>
      <c r="AY375" s="71">
        <v>15</v>
      </c>
      <c r="AZ375" s="71">
        <v>6</v>
      </c>
      <c r="BA375" s="152">
        <v>7</v>
      </c>
      <c r="BB375" s="32">
        <v>7</v>
      </c>
      <c r="BC375" s="149">
        <v>56</v>
      </c>
      <c r="BD375" s="149">
        <v>22</v>
      </c>
      <c r="BE375" s="212" t="s">
        <v>17</v>
      </c>
      <c r="BF375" s="44" t="s">
        <v>90</v>
      </c>
      <c r="BG375" s="71">
        <v>1</v>
      </c>
      <c r="BH375" s="71">
        <v>125</v>
      </c>
      <c r="BI375" s="71">
        <v>0</v>
      </c>
      <c r="BJ375" s="71">
        <v>21</v>
      </c>
      <c r="BK375" s="71">
        <v>91</v>
      </c>
      <c r="BL375" s="71">
        <v>6</v>
      </c>
      <c r="BM375" s="71">
        <v>1</v>
      </c>
      <c r="BN375" s="71">
        <v>0</v>
      </c>
      <c r="BO375" s="71">
        <v>6</v>
      </c>
      <c r="BP375" s="71">
        <v>0</v>
      </c>
      <c r="BQ375" s="71">
        <v>0</v>
      </c>
      <c r="BR375" s="71">
        <v>0</v>
      </c>
      <c r="BS375" s="71">
        <v>0</v>
      </c>
      <c r="BT375" s="71">
        <v>0</v>
      </c>
      <c r="BV375" s="80" t="s">
        <v>17</v>
      </c>
      <c r="BW375" s="80" t="s">
        <v>2664</v>
      </c>
      <c r="BX375" s="78">
        <v>961</v>
      </c>
    </row>
    <row r="376" spans="1:76">
      <c r="A376" s="212"/>
      <c r="B376" s="44" t="s">
        <v>91</v>
      </c>
      <c r="C376" s="71">
        <v>245</v>
      </c>
      <c r="D376" s="71">
        <v>116</v>
      </c>
      <c r="E376" s="71">
        <v>254</v>
      </c>
      <c r="F376" s="71">
        <v>151</v>
      </c>
      <c r="G376" s="71">
        <v>209</v>
      </c>
      <c r="H376" s="71">
        <v>111</v>
      </c>
      <c r="I376" s="71">
        <v>291</v>
      </c>
      <c r="J376" s="71">
        <v>137</v>
      </c>
      <c r="K376" s="149">
        <v>999</v>
      </c>
      <c r="L376" s="149">
        <v>515</v>
      </c>
      <c r="M376" s="212"/>
      <c r="N376" s="44" t="s">
        <v>91</v>
      </c>
      <c r="O376" s="71">
        <v>10</v>
      </c>
      <c r="P376" s="71">
        <v>3</v>
      </c>
      <c r="Q376" s="71">
        <v>32</v>
      </c>
      <c r="R376" s="71">
        <v>18</v>
      </c>
      <c r="S376" s="71">
        <v>6</v>
      </c>
      <c r="T376" s="71">
        <v>2</v>
      </c>
      <c r="U376" s="71">
        <v>17</v>
      </c>
      <c r="V376" s="71">
        <v>7</v>
      </c>
      <c r="W376" s="149">
        <v>65</v>
      </c>
      <c r="X376" s="149">
        <v>30</v>
      </c>
      <c r="Y376" s="212"/>
      <c r="Z376" s="44" t="s">
        <v>91</v>
      </c>
      <c r="AA376" s="31">
        <v>6</v>
      </c>
      <c r="AB376" s="31">
        <v>5</v>
      </c>
      <c r="AC376" s="31">
        <v>5</v>
      </c>
      <c r="AD376" s="31">
        <v>6</v>
      </c>
      <c r="AE376" s="149">
        <v>22</v>
      </c>
      <c r="AF376" s="125">
        <v>21</v>
      </c>
      <c r="AG376" s="71">
        <v>21</v>
      </c>
      <c r="AH376" s="71">
        <v>12</v>
      </c>
      <c r="AI376" s="71">
        <v>1</v>
      </c>
      <c r="AJ376" s="71">
        <v>4</v>
      </c>
      <c r="AK376" s="212"/>
      <c r="AL376" s="44" t="s">
        <v>91</v>
      </c>
      <c r="AM376" s="71">
        <v>0</v>
      </c>
      <c r="AN376" s="71">
        <v>305</v>
      </c>
      <c r="AO376" s="71">
        <v>0</v>
      </c>
      <c r="AP376" s="71">
        <v>81</v>
      </c>
      <c r="AQ376" s="71">
        <v>30</v>
      </c>
      <c r="AR376" s="71">
        <v>2</v>
      </c>
      <c r="AS376" s="71">
        <v>23</v>
      </c>
      <c r="AT376" s="71">
        <v>23</v>
      </c>
      <c r="AU376" s="71">
        <v>23</v>
      </c>
      <c r="AV376" s="212"/>
      <c r="AW376" s="44" t="s">
        <v>91</v>
      </c>
      <c r="AX376" s="149">
        <v>40</v>
      </c>
      <c r="AY376" s="71">
        <v>11</v>
      </c>
      <c r="AZ376" s="71">
        <v>1</v>
      </c>
      <c r="BA376" s="152">
        <v>11</v>
      </c>
      <c r="BB376" s="32">
        <v>5</v>
      </c>
      <c r="BC376" s="149">
        <v>51</v>
      </c>
      <c r="BD376" s="149">
        <v>16</v>
      </c>
      <c r="BE376" s="212"/>
      <c r="BF376" s="44" t="s">
        <v>91</v>
      </c>
      <c r="BG376" s="71">
        <v>8</v>
      </c>
      <c r="BH376" s="71">
        <v>8</v>
      </c>
      <c r="BI376" s="71">
        <v>0</v>
      </c>
      <c r="BJ376" s="71">
        <v>8</v>
      </c>
      <c r="BK376" s="71">
        <v>8</v>
      </c>
      <c r="BL376" s="71">
        <v>8</v>
      </c>
      <c r="BM376" s="71">
        <v>8</v>
      </c>
      <c r="BN376" s="71">
        <v>0</v>
      </c>
      <c r="BO376" s="71">
        <v>8</v>
      </c>
      <c r="BP376" s="71">
        <v>4</v>
      </c>
      <c r="BQ376" s="71">
        <v>0</v>
      </c>
      <c r="BR376" s="71">
        <v>0</v>
      </c>
      <c r="BS376" s="71">
        <v>0</v>
      </c>
      <c r="BT376" s="71">
        <v>0</v>
      </c>
      <c r="BV376" s="80" t="s">
        <v>17</v>
      </c>
      <c r="BW376" s="80" t="s">
        <v>2665</v>
      </c>
      <c r="BX376" s="78">
        <v>1084</v>
      </c>
    </row>
    <row r="377" spans="1:76">
      <c r="A377" s="212"/>
      <c r="B377" s="66" t="s">
        <v>73</v>
      </c>
      <c r="C377" s="68">
        <v>542</v>
      </c>
      <c r="D377" s="68">
        <v>280</v>
      </c>
      <c r="E377" s="68">
        <v>509</v>
      </c>
      <c r="F377" s="68">
        <v>284</v>
      </c>
      <c r="G377" s="68">
        <v>443</v>
      </c>
      <c r="H377" s="68">
        <v>239</v>
      </c>
      <c r="I377" s="68">
        <v>467</v>
      </c>
      <c r="J377" s="68">
        <v>226</v>
      </c>
      <c r="K377" s="68">
        <v>1961</v>
      </c>
      <c r="L377" s="68">
        <v>1029</v>
      </c>
      <c r="M377" s="212"/>
      <c r="N377" s="66" t="s">
        <v>73</v>
      </c>
      <c r="O377" s="68">
        <v>39</v>
      </c>
      <c r="P377" s="68">
        <v>19</v>
      </c>
      <c r="Q377" s="68">
        <v>57</v>
      </c>
      <c r="R377" s="68">
        <v>33</v>
      </c>
      <c r="S377" s="68">
        <v>32</v>
      </c>
      <c r="T377" s="68">
        <v>14</v>
      </c>
      <c r="U377" s="68">
        <v>26</v>
      </c>
      <c r="V377" s="68">
        <v>13</v>
      </c>
      <c r="W377" s="68">
        <v>154</v>
      </c>
      <c r="X377" s="68">
        <v>79</v>
      </c>
      <c r="Y377" s="212"/>
      <c r="Z377" s="66" t="s">
        <v>73</v>
      </c>
      <c r="AA377" s="68">
        <v>15</v>
      </c>
      <c r="AB377" s="68">
        <v>14</v>
      </c>
      <c r="AC377" s="68">
        <v>14</v>
      </c>
      <c r="AD377" s="68">
        <v>13</v>
      </c>
      <c r="AE377" s="68">
        <v>56</v>
      </c>
      <c r="AF377" s="68">
        <v>54</v>
      </c>
      <c r="AG377" s="68">
        <v>50</v>
      </c>
      <c r="AH377" s="68">
        <v>16</v>
      </c>
      <c r="AI377" s="68">
        <v>3</v>
      </c>
      <c r="AJ377" s="68">
        <v>12</v>
      </c>
      <c r="AK377" s="212"/>
      <c r="AL377" s="66" t="s">
        <v>73</v>
      </c>
      <c r="AM377" s="68">
        <v>0</v>
      </c>
      <c r="AN377" s="68">
        <v>775</v>
      </c>
      <c r="AO377" s="68">
        <v>7</v>
      </c>
      <c r="AP377" s="68">
        <v>81</v>
      </c>
      <c r="AQ377" s="68">
        <v>30</v>
      </c>
      <c r="AR377" s="68">
        <v>15</v>
      </c>
      <c r="AS377" s="68">
        <v>56</v>
      </c>
      <c r="AT377" s="68">
        <v>52</v>
      </c>
      <c r="AU377" s="68">
        <v>52</v>
      </c>
      <c r="AV377" s="212"/>
      <c r="AW377" s="66" t="s">
        <v>73</v>
      </c>
      <c r="AX377" s="68">
        <v>89</v>
      </c>
      <c r="AY377" s="68">
        <v>26</v>
      </c>
      <c r="AZ377" s="68">
        <v>7</v>
      </c>
      <c r="BA377" s="68">
        <v>18</v>
      </c>
      <c r="BB377" s="68">
        <v>12</v>
      </c>
      <c r="BC377" s="68">
        <v>107</v>
      </c>
      <c r="BD377" s="68">
        <v>38</v>
      </c>
      <c r="BE377" s="212"/>
      <c r="BF377" s="66" t="s">
        <v>73</v>
      </c>
      <c r="BG377" s="68">
        <v>9</v>
      </c>
      <c r="BH377" s="68">
        <v>133</v>
      </c>
      <c r="BI377" s="68">
        <v>0</v>
      </c>
      <c r="BJ377" s="68">
        <v>29</v>
      </c>
      <c r="BK377" s="68">
        <v>99</v>
      </c>
      <c r="BL377" s="68">
        <v>14</v>
      </c>
      <c r="BM377" s="68">
        <v>9</v>
      </c>
      <c r="BN377" s="68">
        <v>0</v>
      </c>
      <c r="BO377" s="68">
        <v>14</v>
      </c>
      <c r="BP377" s="68">
        <v>4</v>
      </c>
      <c r="BQ377" s="68">
        <v>0</v>
      </c>
      <c r="BR377" s="68">
        <v>0</v>
      </c>
      <c r="BS377" s="68">
        <v>0</v>
      </c>
      <c r="BT377" s="68">
        <v>0</v>
      </c>
      <c r="BV377" s="80" t="s">
        <v>17</v>
      </c>
      <c r="BW377" s="80" t="s">
        <v>2666</v>
      </c>
      <c r="BX377" s="78">
        <v>2045</v>
      </c>
    </row>
    <row r="378" spans="1:76" ht="14.45" customHeight="1">
      <c r="A378" s="212" t="s">
        <v>213</v>
      </c>
      <c r="B378" s="44" t="s">
        <v>90</v>
      </c>
      <c r="C378" s="71">
        <v>28</v>
      </c>
      <c r="D378" s="71">
        <v>15</v>
      </c>
      <c r="E378" s="71">
        <v>34</v>
      </c>
      <c r="F378" s="71">
        <v>20</v>
      </c>
      <c r="G378" s="71">
        <v>23</v>
      </c>
      <c r="H378" s="71">
        <v>11</v>
      </c>
      <c r="I378" s="71">
        <v>35</v>
      </c>
      <c r="J378" s="71">
        <v>17</v>
      </c>
      <c r="K378" s="149">
        <v>120</v>
      </c>
      <c r="L378" s="149">
        <v>63</v>
      </c>
      <c r="M378" s="212" t="s">
        <v>213</v>
      </c>
      <c r="N378" s="44" t="s">
        <v>90</v>
      </c>
      <c r="O378" s="71">
        <v>0</v>
      </c>
      <c r="P378" s="71">
        <v>0</v>
      </c>
      <c r="Q378" s="71">
        <v>0</v>
      </c>
      <c r="R378" s="71">
        <v>0</v>
      </c>
      <c r="S378" s="71">
        <v>0</v>
      </c>
      <c r="T378" s="71">
        <v>0</v>
      </c>
      <c r="U378" s="71">
        <v>0</v>
      </c>
      <c r="V378" s="71">
        <v>0</v>
      </c>
      <c r="W378" s="149">
        <v>0</v>
      </c>
      <c r="X378" s="149">
        <v>0</v>
      </c>
      <c r="Y378" s="212" t="s">
        <v>213</v>
      </c>
      <c r="Z378" s="44" t="s">
        <v>90</v>
      </c>
      <c r="AA378" s="31">
        <v>1</v>
      </c>
      <c r="AB378" s="31">
        <v>1</v>
      </c>
      <c r="AC378" s="31">
        <v>1</v>
      </c>
      <c r="AD378" s="31">
        <v>1</v>
      </c>
      <c r="AE378" s="149">
        <v>4</v>
      </c>
      <c r="AF378" s="125">
        <v>4</v>
      </c>
      <c r="AG378" s="71">
        <v>4</v>
      </c>
      <c r="AH378" s="71">
        <v>4</v>
      </c>
      <c r="AI378" s="71">
        <v>1</v>
      </c>
      <c r="AJ378" s="71">
        <v>1</v>
      </c>
      <c r="AK378" s="212" t="s">
        <v>213</v>
      </c>
      <c r="AL378" s="44" t="s">
        <v>90</v>
      </c>
      <c r="AM378" s="71">
        <v>0</v>
      </c>
      <c r="AN378" s="71">
        <v>17</v>
      </c>
      <c r="AO378" s="71">
        <v>0</v>
      </c>
      <c r="AP378" s="71">
        <v>0</v>
      </c>
      <c r="AQ378" s="71">
        <v>0</v>
      </c>
      <c r="AR378" s="71">
        <v>2</v>
      </c>
      <c r="AS378" s="71">
        <v>5</v>
      </c>
      <c r="AT378" s="71">
        <v>2</v>
      </c>
      <c r="AU378" s="71">
        <v>2</v>
      </c>
      <c r="AV378" s="212" t="s">
        <v>213</v>
      </c>
      <c r="AW378" s="44" t="s">
        <v>90</v>
      </c>
      <c r="AX378" s="149">
        <v>6</v>
      </c>
      <c r="AY378" s="71">
        <v>3</v>
      </c>
      <c r="AZ378" s="71">
        <v>2</v>
      </c>
      <c r="BA378" s="152">
        <v>2</v>
      </c>
      <c r="BB378" s="32">
        <v>0</v>
      </c>
      <c r="BC378" s="149">
        <v>8</v>
      </c>
      <c r="BD378" s="149">
        <v>3</v>
      </c>
      <c r="BE378" s="212" t="s">
        <v>213</v>
      </c>
      <c r="BF378" s="44" t="s">
        <v>90</v>
      </c>
      <c r="BG378" s="71">
        <v>0</v>
      </c>
      <c r="BH378" s="71">
        <v>0</v>
      </c>
      <c r="BI378" s="71">
        <v>0</v>
      </c>
      <c r="BJ378" s="71">
        <v>0</v>
      </c>
      <c r="BK378" s="71">
        <v>0</v>
      </c>
      <c r="BL378" s="71">
        <v>0</v>
      </c>
      <c r="BM378" s="71">
        <v>0</v>
      </c>
      <c r="BN378" s="71">
        <v>0</v>
      </c>
      <c r="BO378" s="71">
        <v>0</v>
      </c>
      <c r="BP378" s="71">
        <v>0</v>
      </c>
      <c r="BQ378" s="71">
        <v>0</v>
      </c>
      <c r="BR378" s="71">
        <v>0</v>
      </c>
      <c r="BS378" s="71">
        <v>0</v>
      </c>
      <c r="BT378" s="71">
        <v>0</v>
      </c>
      <c r="BV378" s="80" t="s">
        <v>213</v>
      </c>
      <c r="BW378" s="80" t="s">
        <v>2667</v>
      </c>
      <c r="BX378" s="78">
        <v>34</v>
      </c>
    </row>
    <row r="379" spans="1:76">
      <c r="A379" s="212"/>
      <c r="B379" s="44" t="s">
        <v>91</v>
      </c>
      <c r="C379" s="71">
        <v>136</v>
      </c>
      <c r="D379" s="71">
        <v>84</v>
      </c>
      <c r="E379" s="71">
        <v>84</v>
      </c>
      <c r="F379" s="71">
        <v>43</v>
      </c>
      <c r="G379" s="71">
        <v>88</v>
      </c>
      <c r="H379" s="71">
        <v>53</v>
      </c>
      <c r="I379" s="71">
        <v>78</v>
      </c>
      <c r="J379" s="71">
        <v>53</v>
      </c>
      <c r="K379" s="149">
        <v>386</v>
      </c>
      <c r="L379" s="149">
        <v>233</v>
      </c>
      <c r="M379" s="212"/>
      <c r="N379" s="44" t="s">
        <v>91</v>
      </c>
      <c r="O379" s="71">
        <v>8</v>
      </c>
      <c r="P379" s="71">
        <v>2</v>
      </c>
      <c r="Q379" s="71">
        <v>0</v>
      </c>
      <c r="R379" s="71">
        <v>0</v>
      </c>
      <c r="S379" s="71">
        <v>1</v>
      </c>
      <c r="T379" s="71">
        <v>0</v>
      </c>
      <c r="U379" s="71">
        <v>0</v>
      </c>
      <c r="V379" s="71">
        <v>0</v>
      </c>
      <c r="W379" s="149">
        <v>9</v>
      </c>
      <c r="X379" s="149">
        <v>2</v>
      </c>
      <c r="Y379" s="212"/>
      <c r="Z379" s="44" t="s">
        <v>91</v>
      </c>
      <c r="AA379" s="31">
        <v>3</v>
      </c>
      <c r="AB379" s="31">
        <v>3</v>
      </c>
      <c r="AC379" s="31">
        <v>3</v>
      </c>
      <c r="AD379" s="31">
        <v>3</v>
      </c>
      <c r="AE379" s="149">
        <v>12</v>
      </c>
      <c r="AF379" s="125">
        <v>12</v>
      </c>
      <c r="AG379" s="71">
        <v>12</v>
      </c>
      <c r="AH379" s="71">
        <v>12</v>
      </c>
      <c r="AI379" s="71">
        <v>0</v>
      </c>
      <c r="AJ379" s="71">
        <v>2</v>
      </c>
      <c r="AK379" s="212"/>
      <c r="AL379" s="44" t="s">
        <v>91</v>
      </c>
      <c r="AM379" s="71">
        <v>0</v>
      </c>
      <c r="AN379" s="71">
        <v>196</v>
      </c>
      <c r="AO379" s="71">
        <v>0</v>
      </c>
      <c r="AP379" s="71">
        <v>0</v>
      </c>
      <c r="AQ379" s="71">
        <v>0</v>
      </c>
      <c r="AR379" s="71">
        <v>0</v>
      </c>
      <c r="AS379" s="71">
        <v>12</v>
      </c>
      <c r="AT379" s="71">
        <v>12</v>
      </c>
      <c r="AU379" s="71">
        <v>12</v>
      </c>
      <c r="AV379" s="212"/>
      <c r="AW379" s="44" t="s">
        <v>91</v>
      </c>
      <c r="AX379" s="149">
        <v>15</v>
      </c>
      <c r="AY379" s="71">
        <v>3</v>
      </c>
      <c r="AZ379" s="71">
        <v>1</v>
      </c>
      <c r="BA379" s="152">
        <v>8</v>
      </c>
      <c r="BB379" s="32">
        <v>7</v>
      </c>
      <c r="BC379" s="149">
        <v>23</v>
      </c>
      <c r="BD379" s="149">
        <v>10</v>
      </c>
      <c r="BE379" s="212"/>
      <c r="BF379" s="44" t="s">
        <v>91</v>
      </c>
      <c r="BG379" s="71">
        <v>8</v>
      </c>
      <c r="BH379" s="71">
        <v>0</v>
      </c>
      <c r="BI379" s="71">
        <v>0</v>
      </c>
      <c r="BJ379" s="71">
        <v>0</v>
      </c>
      <c r="BK379" s="71">
        <v>0</v>
      </c>
      <c r="BL379" s="71">
        <v>0</v>
      </c>
      <c r="BM379" s="71">
        <v>0</v>
      </c>
      <c r="BN379" s="71">
        <v>0</v>
      </c>
      <c r="BO379" s="71">
        <v>0</v>
      </c>
      <c r="BP379" s="71">
        <v>0</v>
      </c>
      <c r="BQ379" s="71">
        <v>0</v>
      </c>
      <c r="BR379" s="71">
        <v>0</v>
      </c>
      <c r="BS379" s="71">
        <v>0</v>
      </c>
      <c r="BT379" s="71">
        <v>0</v>
      </c>
      <c r="BV379" s="80" t="s">
        <v>213</v>
      </c>
      <c r="BW379" s="80" t="s">
        <v>2668</v>
      </c>
      <c r="BX379" s="78">
        <v>392</v>
      </c>
    </row>
    <row r="380" spans="1:76">
      <c r="A380" s="212"/>
      <c r="B380" s="66" t="s">
        <v>73</v>
      </c>
      <c r="C380" s="68">
        <v>164</v>
      </c>
      <c r="D380" s="68">
        <v>99</v>
      </c>
      <c r="E380" s="68">
        <v>118</v>
      </c>
      <c r="F380" s="68">
        <v>63</v>
      </c>
      <c r="G380" s="68">
        <v>111</v>
      </c>
      <c r="H380" s="68">
        <v>64</v>
      </c>
      <c r="I380" s="68">
        <v>113</v>
      </c>
      <c r="J380" s="68">
        <v>70</v>
      </c>
      <c r="K380" s="68">
        <v>506</v>
      </c>
      <c r="L380" s="68">
        <v>296</v>
      </c>
      <c r="M380" s="212"/>
      <c r="N380" s="66" t="s">
        <v>73</v>
      </c>
      <c r="O380" s="68">
        <v>8</v>
      </c>
      <c r="P380" s="68">
        <v>2</v>
      </c>
      <c r="Q380" s="68">
        <v>0</v>
      </c>
      <c r="R380" s="68">
        <v>0</v>
      </c>
      <c r="S380" s="68">
        <v>1</v>
      </c>
      <c r="T380" s="68">
        <v>0</v>
      </c>
      <c r="U380" s="68">
        <v>0</v>
      </c>
      <c r="V380" s="68">
        <v>0</v>
      </c>
      <c r="W380" s="68">
        <v>9</v>
      </c>
      <c r="X380" s="68">
        <v>2</v>
      </c>
      <c r="Y380" s="212"/>
      <c r="Z380" s="66" t="s">
        <v>73</v>
      </c>
      <c r="AA380" s="68">
        <v>4</v>
      </c>
      <c r="AB380" s="68">
        <v>4</v>
      </c>
      <c r="AC380" s="68">
        <v>4</v>
      </c>
      <c r="AD380" s="68">
        <v>4</v>
      </c>
      <c r="AE380" s="68">
        <v>16</v>
      </c>
      <c r="AF380" s="68">
        <v>16</v>
      </c>
      <c r="AG380" s="68">
        <v>16</v>
      </c>
      <c r="AH380" s="68">
        <v>16</v>
      </c>
      <c r="AI380" s="68">
        <v>1</v>
      </c>
      <c r="AJ380" s="68">
        <v>3</v>
      </c>
      <c r="AK380" s="212"/>
      <c r="AL380" s="66" t="s">
        <v>73</v>
      </c>
      <c r="AM380" s="68">
        <v>0</v>
      </c>
      <c r="AN380" s="68">
        <v>213</v>
      </c>
      <c r="AO380" s="68">
        <v>0</v>
      </c>
      <c r="AP380" s="68">
        <v>0</v>
      </c>
      <c r="AQ380" s="68">
        <v>0</v>
      </c>
      <c r="AR380" s="68">
        <v>2</v>
      </c>
      <c r="AS380" s="68">
        <v>17</v>
      </c>
      <c r="AT380" s="68">
        <v>14</v>
      </c>
      <c r="AU380" s="68">
        <v>14</v>
      </c>
      <c r="AV380" s="212"/>
      <c r="AW380" s="66" t="s">
        <v>73</v>
      </c>
      <c r="AX380" s="68">
        <v>21</v>
      </c>
      <c r="AY380" s="68">
        <v>6</v>
      </c>
      <c r="AZ380" s="68">
        <v>3</v>
      </c>
      <c r="BA380" s="68">
        <v>10</v>
      </c>
      <c r="BB380" s="68">
        <v>7</v>
      </c>
      <c r="BC380" s="68">
        <v>31</v>
      </c>
      <c r="BD380" s="68">
        <v>13</v>
      </c>
      <c r="BE380" s="212"/>
      <c r="BF380" s="66" t="s">
        <v>73</v>
      </c>
      <c r="BG380" s="68">
        <v>8</v>
      </c>
      <c r="BH380" s="68">
        <v>0</v>
      </c>
      <c r="BI380" s="68">
        <v>0</v>
      </c>
      <c r="BJ380" s="68">
        <v>0</v>
      </c>
      <c r="BK380" s="68">
        <v>0</v>
      </c>
      <c r="BL380" s="68">
        <v>0</v>
      </c>
      <c r="BM380" s="68">
        <v>0</v>
      </c>
      <c r="BN380" s="68">
        <v>0</v>
      </c>
      <c r="BO380" s="68">
        <v>0</v>
      </c>
      <c r="BP380" s="68">
        <v>0</v>
      </c>
      <c r="BQ380" s="68">
        <v>0</v>
      </c>
      <c r="BR380" s="68">
        <v>0</v>
      </c>
      <c r="BS380" s="68">
        <v>0</v>
      </c>
      <c r="BT380" s="68">
        <v>0</v>
      </c>
      <c r="BV380" s="80" t="s">
        <v>213</v>
      </c>
      <c r="BW380" s="80" t="s">
        <v>2669</v>
      </c>
      <c r="BX380" s="78">
        <v>426</v>
      </c>
    </row>
    <row r="381" spans="1:76" ht="14.45" customHeight="1">
      <c r="A381" s="212" t="s">
        <v>214</v>
      </c>
      <c r="B381" s="44" t="s">
        <v>90</v>
      </c>
      <c r="C381" s="71">
        <v>207</v>
      </c>
      <c r="D381" s="71">
        <v>108</v>
      </c>
      <c r="E381" s="71">
        <v>186</v>
      </c>
      <c r="F381" s="71">
        <v>91</v>
      </c>
      <c r="G381" s="71">
        <v>157</v>
      </c>
      <c r="H381" s="71">
        <v>75</v>
      </c>
      <c r="I381" s="71">
        <v>161</v>
      </c>
      <c r="J381" s="71">
        <v>82</v>
      </c>
      <c r="K381" s="149">
        <v>711</v>
      </c>
      <c r="L381" s="149">
        <v>356</v>
      </c>
      <c r="M381" s="212" t="s">
        <v>214</v>
      </c>
      <c r="N381" s="44" t="s">
        <v>90</v>
      </c>
      <c r="O381" s="71">
        <v>9</v>
      </c>
      <c r="P381" s="71">
        <v>4</v>
      </c>
      <c r="Q381" s="71">
        <v>4</v>
      </c>
      <c r="R381" s="71">
        <v>3</v>
      </c>
      <c r="S381" s="71">
        <v>4</v>
      </c>
      <c r="T381" s="71">
        <v>1</v>
      </c>
      <c r="U381" s="71">
        <v>4</v>
      </c>
      <c r="V381" s="71">
        <v>2</v>
      </c>
      <c r="W381" s="149">
        <v>21</v>
      </c>
      <c r="X381" s="149">
        <v>10</v>
      </c>
      <c r="Y381" s="212" t="s">
        <v>214</v>
      </c>
      <c r="Z381" s="44" t="s">
        <v>90</v>
      </c>
      <c r="AA381" s="31">
        <v>7</v>
      </c>
      <c r="AB381" s="31">
        <v>7</v>
      </c>
      <c r="AC381" s="31">
        <v>6</v>
      </c>
      <c r="AD381" s="31">
        <v>6</v>
      </c>
      <c r="AE381" s="149">
        <v>26</v>
      </c>
      <c r="AF381" s="125">
        <v>26</v>
      </c>
      <c r="AG381" s="71">
        <v>25</v>
      </c>
      <c r="AH381" s="71">
        <v>4</v>
      </c>
      <c r="AI381" s="71">
        <v>2</v>
      </c>
      <c r="AJ381" s="71">
        <v>6</v>
      </c>
      <c r="AK381" s="212" t="s">
        <v>214</v>
      </c>
      <c r="AL381" s="44" t="s">
        <v>90</v>
      </c>
      <c r="AM381" s="71">
        <v>0</v>
      </c>
      <c r="AN381" s="71">
        <v>225</v>
      </c>
      <c r="AO381" s="71">
        <v>7</v>
      </c>
      <c r="AP381" s="71">
        <v>0</v>
      </c>
      <c r="AQ381" s="71">
        <v>15</v>
      </c>
      <c r="AR381" s="71">
        <v>1</v>
      </c>
      <c r="AS381" s="71">
        <v>27</v>
      </c>
      <c r="AT381" s="71">
        <v>19</v>
      </c>
      <c r="AU381" s="71">
        <v>13</v>
      </c>
      <c r="AV381" s="212" t="s">
        <v>214</v>
      </c>
      <c r="AW381" s="44" t="s">
        <v>90</v>
      </c>
      <c r="AX381" s="149">
        <v>34</v>
      </c>
      <c r="AY381" s="71">
        <v>12</v>
      </c>
      <c r="AZ381" s="71">
        <v>5</v>
      </c>
      <c r="BA381" s="152">
        <v>4</v>
      </c>
      <c r="BB381" s="32">
        <v>3</v>
      </c>
      <c r="BC381" s="149">
        <v>38</v>
      </c>
      <c r="BD381" s="149">
        <v>15</v>
      </c>
      <c r="BE381" s="212" t="s">
        <v>214</v>
      </c>
      <c r="BF381" s="44" t="s">
        <v>90</v>
      </c>
      <c r="BG381" s="71">
        <v>13</v>
      </c>
      <c r="BH381" s="71">
        <v>37</v>
      </c>
      <c r="BI381" s="71">
        <v>12</v>
      </c>
      <c r="BJ381" s="71">
        <v>12</v>
      </c>
      <c r="BK381" s="71">
        <v>12</v>
      </c>
      <c r="BL381" s="71">
        <v>15</v>
      </c>
      <c r="BM381" s="71">
        <v>14</v>
      </c>
      <c r="BN381" s="71">
        <v>13</v>
      </c>
      <c r="BO381" s="71">
        <v>12</v>
      </c>
      <c r="BP381" s="71">
        <v>0</v>
      </c>
      <c r="BQ381" s="71">
        <v>0</v>
      </c>
      <c r="BR381" s="71">
        <v>4</v>
      </c>
      <c r="BS381" s="71">
        <v>0</v>
      </c>
      <c r="BT381" s="71">
        <v>0</v>
      </c>
      <c r="BV381" s="80" t="s">
        <v>214</v>
      </c>
      <c r="BW381" s="80" t="s">
        <v>2670</v>
      </c>
      <c r="BX381" s="78">
        <v>546</v>
      </c>
    </row>
    <row r="382" spans="1:76">
      <c r="A382" s="212"/>
      <c r="B382" s="44" t="s">
        <v>91</v>
      </c>
      <c r="C382" s="71">
        <v>227</v>
      </c>
      <c r="D382" s="71">
        <v>116</v>
      </c>
      <c r="E382" s="71">
        <v>184</v>
      </c>
      <c r="F382" s="71">
        <v>98</v>
      </c>
      <c r="G382" s="71">
        <v>162</v>
      </c>
      <c r="H382" s="71">
        <v>73</v>
      </c>
      <c r="I382" s="71">
        <v>185</v>
      </c>
      <c r="J382" s="71">
        <v>87</v>
      </c>
      <c r="K382" s="149">
        <v>758</v>
      </c>
      <c r="L382" s="149">
        <v>374</v>
      </c>
      <c r="M382" s="212"/>
      <c r="N382" s="44" t="s">
        <v>91</v>
      </c>
      <c r="O382" s="71">
        <v>12</v>
      </c>
      <c r="P382" s="71">
        <v>8</v>
      </c>
      <c r="Q382" s="71">
        <v>6</v>
      </c>
      <c r="R382" s="71">
        <v>3</v>
      </c>
      <c r="S382" s="71">
        <v>9</v>
      </c>
      <c r="T382" s="71">
        <v>3</v>
      </c>
      <c r="U382" s="71">
        <v>2</v>
      </c>
      <c r="V382" s="71">
        <v>0</v>
      </c>
      <c r="W382" s="149">
        <v>29</v>
      </c>
      <c r="X382" s="149">
        <v>14</v>
      </c>
      <c r="Y382" s="212"/>
      <c r="Z382" s="44" t="s">
        <v>91</v>
      </c>
      <c r="AA382" s="31">
        <v>8</v>
      </c>
      <c r="AB382" s="31">
        <v>7</v>
      </c>
      <c r="AC382" s="31">
        <v>7</v>
      </c>
      <c r="AD382" s="31">
        <v>7</v>
      </c>
      <c r="AE382" s="149">
        <v>29</v>
      </c>
      <c r="AF382" s="125">
        <v>28</v>
      </c>
      <c r="AG382" s="71">
        <v>21</v>
      </c>
      <c r="AH382" s="71">
        <v>27</v>
      </c>
      <c r="AI382" s="71">
        <v>0</v>
      </c>
      <c r="AJ382" s="71">
        <v>6</v>
      </c>
      <c r="AK382" s="212"/>
      <c r="AL382" s="44" t="s">
        <v>91</v>
      </c>
      <c r="AM382" s="71">
        <v>0</v>
      </c>
      <c r="AN382" s="71">
        <v>320</v>
      </c>
      <c r="AO382" s="71">
        <v>51</v>
      </c>
      <c r="AP382" s="71">
        <v>12</v>
      </c>
      <c r="AQ382" s="71">
        <v>0</v>
      </c>
      <c r="AR382" s="71">
        <v>9</v>
      </c>
      <c r="AS382" s="71">
        <v>27</v>
      </c>
      <c r="AT382" s="71">
        <v>27</v>
      </c>
      <c r="AU382" s="71">
        <v>27</v>
      </c>
      <c r="AV382" s="212"/>
      <c r="AW382" s="44" t="s">
        <v>91</v>
      </c>
      <c r="AX382" s="149">
        <v>32</v>
      </c>
      <c r="AY382" s="71">
        <v>15</v>
      </c>
      <c r="AZ382" s="71">
        <v>5</v>
      </c>
      <c r="BA382" s="152">
        <v>10</v>
      </c>
      <c r="BB382" s="32">
        <v>6</v>
      </c>
      <c r="BC382" s="149">
        <v>42</v>
      </c>
      <c r="BD382" s="149">
        <v>21</v>
      </c>
      <c r="BE382" s="212"/>
      <c r="BF382" s="44" t="s">
        <v>91</v>
      </c>
      <c r="BG382" s="71">
        <v>35</v>
      </c>
      <c r="BH382" s="71">
        <v>35</v>
      </c>
      <c r="BI382" s="71">
        <v>4</v>
      </c>
      <c r="BJ382" s="71">
        <v>1</v>
      </c>
      <c r="BK382" s="71">
        <v>1</v>
      </c>
      <c r="BL382" s="71">
        <v>33</v>
      </c>
      <c r="BM382" s="71">
        <v>1</v>
      </c>
      <c r="BN382" s="71">
        <v>1</v>
      </c>
      <c r="BO382" s="71">
        <v>1</v>
      </c>
      <c r="BP382" s="71">
        <v>0</v>
      </c>
      <c r="BQ382" s="71">
        <v>0</v>
      </c>
      <c r="BR382" s="71">
        <v>0</v>
      </c>
      <c r="BS382" s="71">
        <v>0</v>
      </c>
      <c r="BT382" s="71">
        <v>0</v>
      </c>
      <c r="BV382" s="80" t="s">
        <v>214</v>
      </c>
      <c r="BW382" s="80" t="s">
        <v>2671</v>
      </c>
      <c r="BX382" s="78">
        <v>841</v>
      </c>
    </row>
    <row r="383" spans="1:76">
      <c r="A383" s="212"/>
      <c r="B383" s="66" t="s">
        <v>73</v>
      </c>
      <c r="C383" s="68">
        <v>434</v>
      </c>
      <c r="D383" s="68">
        <v>224</v>
      </c>
      <c r="E383" s="68">
        <v>370</v>
      </c>
      <c r="F383" s="68">
        <v>189</v>
      </c>
      <c r="G383" s="68">
        <v>319</v>
      </c>
      <c r="H383" s="68">
        <v>148</v>
      </c>
      <c r="I383" s="68">
        <v>346</v>
      </c>
      <c r="J383" s="68">
        <v>169</v>
      </c>
      <c r="K383" s="68">
        <v>1469</v>
      </c>
      <c r="L383" s="68">
        <v>730</v>
      </c>
      <c r="M383" s="212"/>
      <c r="N383" s="66" t="s">
        <v>73</v>
      </c>
      <c r="O383" s="68">
        <v>21</v>
      </c>
      <c r="P383" s="68">
        <v>12</v>
      </c>
      <c r="Q383" s="68">
        <v>10</v>
      </c>
      <c r="R383" s="68">
        <v>6</v>
      </c>
      <c r="S383" s="68">
        <v>13</v>
      </c>
      <c r="T383" s="68">
        <v>4</v>
      </c>
      <c r="U383" s="68">
        <v>6</v>
      </c>
      <c r="V383" s="68">
        <v>2</v>
      </c>
      <c r="W383" s="68">
        <v>50</v>
      </c>
      <c r="X383" s="68">
        <v>24</v>
      </c>
      <c r="Y383" s="212"/>
      <c r="Z383" s="66" t="s">
        <v>73</v>
      </c>
      <c r="AA383" s="68">
        <v>15</v>
      </c>
      <c r="AB383" s="68">
        <v>14</v>
      </c>
      <c r="AC383" s="68">
        <v>13</v>
      </c>
      <c r="AD383" s="68">
        <v>13</v>
      </c>
      <c r="AE383" s="68">
        <v>55</v>
      </c>
      <c r="AF383" s="68">
        <v>54</v>
      </c>
      <c r="AG383" s="68">
        <v>46</v>
      </c>
      <c r="AH383" s="68">
        <v>31</v>
      </c>
      <c r="AI383" s="68">
        <v>2</v>
      </c>
      <c r="AJ383" s="68">
        <v>12</v>
      </c>
      <c r="AK383" s="212"/>
      <c r="AL383" s="66" t="s">
        <v>73</v>
      </c>
      <c r="AM383" s="68">
        <v>0</v>
      </c>
      <c r="AN383" s="68">
        <v>545</v>
      </c>
      <c r="AO383" s="68">
        <v>58</v>
      </c>
      <c r="AP383" s="68">
        <v>12</v>
      </c>
      <c r="AQ383" s="68">
        <v>15</v>
      </c>
      <c r="AR383" s="68">
        <v>10</v>
      </c>
      <c r="AS383" s="68">
        <v>54</v>
      </c>
      <c r="AT383" s="68">
        <v>46</v>
      </c>
      <c r="AU383" s="68">
        <v>40</v>
      </c>
      <c r="AV383" s="212"/>
      <c r="AW383" s="66" t="s">
        <v>73</v>
      </c>
      <c r="AX383" s="68">
        <v>66</v>
      </c>
      <c r="AY383" s="68">
        <v>27</v>
      </c>
      <c r="AZ383" s="68">
        <v>10</v>
      </c>
      <c r="BA383" s="68">
        <v>14</v>
      </c>
      <c r="BB383" s="68">
        <v>9</v>
      </c>
      <c r="BC383" s="68">
        <v>80</v>
      </c>
      <c r="BD383" s="68">
        <v>36</v>
      </c>
      <c r="BE383" s="212"/>
      <c r="BF383" s="66" t="s">
        <v>73</v>
      </c>
      <c r="BG383" s="68">
        <v>48</v>
      </c>
      <c r="BH383" s="68">
        <v>72</v>
      </c>
      <c r="BI383" s="68">
        <v>16</v>
      </c>
      <c r="BJ383" s="68">
        <v>13</v>
      </c>
      <c r="BK383" s="68">
        <v>13</v>
      </c>
      <c r="BL383" s="68">
        <v>48</v>
      </c>
      <c r="BM383" s="68">
        <v>15</v>
      </c>
      <c r="BN383" s="68">
        <v>14</v>
      </c>
      <c r="BO383" s="68">
        <v>13</v>
      </c>
      <c r="BP383" s="68">
        <v>0</v>
      </c>
      <c r="BQ383" s="68">
        <v>0</v>
      </c>
      <c r="BR383" s="68">
        <v>4</v>
      </c>
      <c r="BS383" s="68">
        <v>0</v>
      </c>
      <c r="BT383" s="68">
        <v>0</v>
      </c>
      <c r="BV383" s="80" t="s">
        <v>214</v>
      </c>
      <c r="BW383" s="80" t="s">
        <v>2672</v>
      </c>
      <c r="BX383" s="78">
        <v>1387</v>
      </c>
    </row>
    <row r="384" spans="1:76" ht="14.45" customHeight="1">
      <c r="A384" s="212" t="s">
        <v>215</v>
      </c>
      <c r="B384" s="44" t="s">
        <v>90</v>
      </c>
      <c r="C384" s="71">
        <v>231</v>
      </c>
      <c r="D384" s="71">
        <v>120</v>
      </c>
      <c r="E384" s="71">
        <v>182</v>
      </c>
      <c r="F384" s="71">
        <v>95</v>
      </c>
      <c r="G384" s="71">
        <v>197</v>
      </c>
      <c r="H384" s="71">
        <v>107</v>
      </c>
      <c r="I384" s="71">
        <v>218</v>
      </c>
      <c r="J384" s="71">
        <v>110</v>
      </c>
      <c r="K384" s="149">
        <v>828</v>
      </c>
      <c r="L384" s="149">
        <v>432</v>
      </c>
      <c r="M384" s="212" t="s">
        <v>215</v>
      </c>
      <c r="N384" s="44" t="s">
        <v>90</v>
      </c>
      <c r="O384" s="71">
        <v>14</v>
      </c>
      <c r="P384" s="71">
        <v>4</v>
      </c>
      <c r="Q384" s="71">
        <v>13</v>
      </c>
      <c r="R384" s="71">
        <v>7</v>
      </c>
      <c r="S384" s="71">
        <v>11</v>
      </c>
      <c r="T384" s="71">
        <v>6</v>
      </c>
      <c r="U384" s="71">
        <v>6</v>
      </c>
      <c r="V384" s="71">
        <v>4</v>
      </c>
      <c r="W384" s="149">
        <v>44</v>
      </c>
      <c r="X384" s="149">
        <v>21</v>
      </c>
      <c r="Y384" s="212" t="s">
        <v>215</v>
      </c>
      <c r="Z384" s="44" t="s">
        <v>90</v>
      </c>
      <c r="AA384" s="31">
        <v>10</v>
      </c>
      <c r="AB384" s="31">
        <v>9</v>
      </c>
      <c r="AC384" s="31">
        <v>10</v>
      </c>
      <c r="AD384" s="31">
        <v>10</v>
      </c>
      <c r="AE384" s="149">
        <v>39</v>
      </c>
      <c r="AF384" s="125">
        <v>36</v>
      </c>
      <c r="AG384" s="71">
        <v>33</v>
      </c>
      <c r="AH384" s="71">
        <v>13</v>
      </c>
      <c r="AI384" s="71">
        <v>10</v>
      </c>
      <c r="AJ384" s="71">
        <v>10</v>
      </c>
      <c r="AK384" s="212" t="s">
        <v>215</v>
      </c>
      <c r="AL384" s="44" t="s">
        <v>90</v>
      </c>
      <c r="AM384" s="71">
        <v>4</v>
      </c>
      <c r="AN384" s="71">
        <v>607</v>
      </c>
      <c r="AO384" s="71">
        <v>33</v>
      </c>
      <c r="AP384" s="71">
        <v>58</v>
      </c>
      <c r="AQ384" s="71">
        <v>0</v>
      </c>
      <c r="AR384" s="71">
        <v>16</v>
      </c>
      <c r="AS384" s="71">
        <v>35</v>
      </c>
      <c r="AT384" s="71">
        <v>30</v>
      </c>
      <c r="AU384" s="71">
        <v>25</v>
      </c>
      <c r="AV384" s="212" t="s">
        <v>215</v>
      </c>
      <c r="AW384" s="44" t="s">
        <v>90</v>
      </c>
      <c r="AX384" s="149">
        <v>62</v>
      </c>
      <c r="AY384" s="71">
        <v>20</v>
      </c>
      <c r="AZ384" s="71">
        <v>2</v>
      </c>
      <c r="BA384" s="152">
        <v>4</v>
      </c>
      <c r="BB384" s="32">
        <v>2</v>
      </c>
      <c r="BC384" s="149">
        <v>66</v>
      </c>
      <c r="BD384" s="149">
        <v>22</v>
      </c>
      <c r="BE384" s="212" t="s">
        <v>215</v>
      </c>
      <c r="BF384" s="44" t="s">
        <v>90</v>
      </c>
      <c r="BG384" s="71">
        <v>16</v>
      </c>
      <c r="BH384" s="71">
        <v>30</v>
      </c>
      <c r="BI384" s="71">
        <v>22</v>
      </c>
      <c r="BJ384" s="71">
        <v>24</v>
      </c>
      <c r="BK384" s="71">
        <v>18</v>
      </c>
      <c r="BL384" s="71">
        <v>31</v>
      </c>
      <c r="BM384" s="71">
        <v>18</v>
      </c>
      <c r="BN384" s="71">
        <v>17</v>
      </c>
      <c r="BO384" s="71">
        <v>22</v>
      </c>
      <c r="BP384" s="71">
        <v>0</v>
      </c>
      <c r="BQ384" s="71">
        <v>0</v>
      </c>
      <c r="BR384" s="71">
        <v>4</v>
      </c>
      <c r="BS384" s="71">
        <v>1</v>
      </c>
      <c r="BT384" s="71">
        <v>0</v>
      </c>
      <c r="BV384" s="80" t="s">
        <v>215</v>
      </c>
      <c r="BW384" s="80" t="s">
        <v>2673</v>
      </c>
      <c r="BX384" s="78">
        <v>1549</v>
      </c>
    </row>
    <row r="385" spans="1:76">
      <c r="A385" s="212"/>
      <c r="B385" s="44" t="s">
        <v>91</v>
      </c>
      <c r="C385" s="71">
        <v>552</v>
      </c>
      <c r="D385" s="71">
        <v>289</v>
      </c>
      <c r="E385" s="71">
        <v>485</v>
      </c>
      <c r="F385" s="71">
        <v>251</v>
      </c>
      <c r="G385" s="71">
        <v>482</v>
      </c>
      <c r="H385" s="71">
        <v>239</v>
      </c>
      <c r="I385" s="71">
        <v>652</v>
      </c>
      <c r="J385" s="71">
        <v>365</v>
      </c>
      <c r="K385" s="149">
        <v>2171</v>
      </c>
      <c r="L385" s="149">
        <v>1144</v>
      </c>
      <c r="M385" s="212"/>
      <c r="N385" s="44" t="s">
        <v>91</v>
      </c>
      <c r="O385" s="71">
        <v>45</v>
      </c>
      <c r="P385" s="71">
        <v>26</v>
      </c>
      <c r="Q385" s="71">
        <v>27</v>
      </c>
      <c r="R385" s="71">
        <v>15</v>
      </c>
      <c r="S385" s="71">
        <v>25</v>
      </c>
      <c r="T385" s="71">
        <v>15</v>
      </c>
      <c r="U385" s="71">
        <v>50</v>
      </c>
      <c r="V385" s="71">
        <v>26</v>
      </c>
      <c r="W385" s="149">
        <v>147</v>
      </c>
      <c r="X385" s="149">
        <v>82</v>
      </c>
      <c r="Y385" s="212"/>
      <c r="Z385" s="44" t="s">
        <v>91</v>
      </c>
      <c r="AA385" s="31">
        <v>16</v>
      </c>
      <c r="AB385" s="31">
        <v>17</v>
      </c>
      <c r="AC385" s="31">
        <v>17</v>
      </c>
      <c r="AD385" s="31">
        <v>19</v>
      </c>
      <c r="AE385" s="149">
        <v>69</v>
      </c>
      <c r="AF385" s="125">
        <v>70</v>
      </c>
      <c r="AG385" s="71">
        <v>67</v>
      </c>
      <c r="AH385" s="71">
        <v>47</v>
      </c>
      <c r="AI385" s="71">
        <v>4</v>
      </c>
      <c r="AJ385" s="71">
        <v>14</v>
      </c>
      <c r="AK385" s="212"/>
      <c r="AL385" s="44" t="s">
        <v>91</v>
      </c>
      <c r="AM385" s="71">
        <v>177</v>
      </c>
      <c r="AN385" s="71">
        <v>946</v>
      </c>
      <c r="AO385" s="71">
        <v>172</v>
      </c>
      <c r="AP385" s="71">
        <v>30</v>
      </c>
      <c r="AQ385" s="71">
        <v>21</v>
      </c>
      <c r="AR385" s="71">
        <v>13</v>
      </c>
      <c r="AS385" s="71">
        <v>92</v>
      </c>
      <c r="AT385" s="71">
        <v>66</v>
      </c>
      <c r="AU385" s="71">
        <v>69</v>
      </c>
      <c r="AV385" s="212"/>
      <c r="AW385" s="44" t="s">
        <v>91</v>
      </c>
      <c r="AX385" s="149">
        <v>100</v>
      </c>
      <c r="AY385" s="71">
        <v>46</v>
      </c>
      <c r="AZ385" s="71">
        <v>2</v>
      </c>
      <c r="BA385" s="152">
        <v>26</v>
      </c>
      <c r="BB385" s="32">
        <v>14</v>
      </c>
      <c r="BC385" s="149">
        <v>126</v>
      </c>
      <c r="BD385" s="149">
        <v>60</v>
      </c>
      <c r="BE385" s="212"/>
      <c r="BF385" s="44" t="s">
        <v>91</v>
      </c>
      <c r="BG385" s="71">
        <v>92</v>
      </c>
      <c r="BH385" s="71">
        <v>118</v>
      </c>
      <c r="BI385" s="71">
        <v>39</v>
      </c>
      <c r="BJ385" s="71">
        <v>61</v>
      </c>
      <c r="BK385" s="71">
        <v>60</v>
      </c>
      <c r="BL385" s="71">
        <v>70</v>
      </c>
      <c r="BM385" s="71">
        <v>46</v>
      </c>
      <c r="BN385" s="71">
        <v>10</v>
      </c>
      <c r="BO385" s="71">
        <v>66</v>
      </c>
      <c r="BP385" s="71">
        <v>4</v>
      </c>
      <c r="BQ385" s="71">
        <v>8</v>
      </c>
      <c r="BR385" s="71">
        <v>4</v>
      </c>
      <c r="BS385" s="71">
        <v>4</v>
      </c>
      <c r="BT385" s="71">
        <v>0</v>
      </c>
      <c r="BV385" s="80" t="s">
        <v>215</v>
      </c>
      <c r="BW385" s="80" t="s">
        <v>2674</v>
      </c>
      <c r="BX385" s="78">
        <v>2810</v>
      </c>
    </row>
    <row r="386" spans="1:76">
      <c r="A386" s="212"/>
      <c r="B386" s="66" t="s">
        <v>73</v>
      </c>
      <c r="C386" s="68">
        <v>783</v>
      </c>
      <c r="D386" s="68">
        <v>409</v>
      </c>
      <c r="E386" s="68">
        <v>667</v>
      </c>
      <c r="F386" s="68">
        <v>346</v>
      </c>
      <c r="G386" s="68">
        <v>679</v>
      </c>
      <c r="H386" s="68">
        <v>346</v>
      </c>
      <c r="I386" s="68">
        <v>870</v>
      </c>
      <c r="J386" s="68">
        <v>475</v>
      </c>
      <c r="K386" s="68">
        <v>2999</v>
      </c>
      <c r="L386" s="68">
        <v>1576</v>
      </c>
      <c r="M386" s="212"/>
      <c r="N386" s="66" t="s">
        <v>73</v>
      </c>
      <c r="O386" s="68">
        <v>59</v>
      </c>
      <c r="P386" s="68">
        <v>30</v>
      </c>
      <c r="Q386" s="68">
        <v>40</v>
      </c>
      <c r="R386" s="68">
        <v>22</v>
      </c>
      <c r="S386" s="68">
        <v>36</v>
      </c>
      <c r="T386" s="68">
        <v>21</v>
      </c>
      <c r="U386" s="68">
        <v>56</v>
      </c>
      <c r="V386" s="68">
        <v>30</v>
      </c>
      <c r="W386" s="68">
        <v>191</v>
      </c>
      <c r="X386" s="68">
        <v>103</v>
      </c>
      <c r="Y386" s="212"/>
      <c r="Z386" s="66" t="s">
        <v>73</v>
      </c>
      <c r="AA386" s="68">
        <v>26</v>
      </c>
      <c r="AB386" s="68">
        <v>26</v>
      </c>
      <c r="AC386" s="68">
        <v>27</v>
      </c>
      <c r="AD386" s="68">
        <v>29</v>
      </c>
      <c r="AE386" s="68">
        <v>108</v>
      </c>
      <c r="AF386" s="68">
        <v>106</v>
      </c>
      <c r="AG386" s="68">
        <v>100</v>
      </c>
      <c r="AH386" s="68">
        <v>60</v>
      </c>
      <c r="AI386" s="68">
        <v>14</v>
      </c>
      <c r="AJ386" s="68">
        <v>24</v>
      </c>
      <c r="AK386" s="212"/>
      <c r="AL386" s="66" t="s">
        <v>73</v>
      </c>
      <c r="AM386" s="68">
        <v>181</v>
      </c>
      <c r="AN386" s="68">
        <v>1553</v>
      </c>
      <c r="AO386" s="68">
        <v>205</v>
      </c>
      <c r="AP386" s="68">
        <v>88</v>
      </c>
      <c r="AQ386" s="68">
        <v>21</v>
      </c>
      <c r="AR386" s="68">
        <v>29</v>
      </c>
      <c r="AS386" s="68">
        <v>127</v>
      </c>
      <c r="AT386" s="68">
        <v>96</v>
      </c>
      <c r="AU386" s="68">
        <v>94</v>
      </c>
      <c r="AV386" s="212"/>
      <c r="AW386" s="66" t="s">
        <v>73</v>
      </c>
      <c r="AX386" s="68">
        <v>162</v>
      </c>
      <c r="AY386" s="68">
        <v>66</v>
      </c>
      <c r="AZ386" s="68">
        <v>4</v>
      </c>
      <c r="BA386" s="68">
        <v>30</v>
      </c>
      <c r="BB386" s="68">
        <v>16</v>
      </c>
      <c r="BC386" s="68">
        <v>192</v>
      </c>
      <c r="BD386" s="68">
        <v>82</v>
      </c>
      <c r="BE386" s="212"/>
      <c r="BF386" s="66" t="s">
        <v>73</v>
      </c>
      <c r="BG386" s="68">
        <v>108</v>
      </c>
      <c r="BH386" s="68">
        <v>148</v>
      </c>
      <c r="BI386" s="68">
        <v>61</v>
      </c>
      <c r="BJ386" s="68">
        <v>85</v>
      </c>
      <c r="BK386" s="68">
        <v>78</v>
      </c>
      <c r="BL386" s="68">
        <v>101</v>
      </c>
      <c r="BM386" s="68">
        <v>64</v>
      </c>
      <c r="BN386" s="68">
        <v>27</v>
      </c>
      <c r="BO386" s="68">
        <v>88</v>
      </c>
      <c r="BP386" s="68">
        <v>4</v>
      </c>
      <c r="BQ386" s="68">
        <v>8</v>
      </c>
      <c r="BR386" s="68">
        <v>8</v>
      </c>
      <c r="BS386" s="68">
        <v>5</v>
      </c>
      <c r="BT386" s="68">
        <v>0</v>
      </c>
      <c r="BV386" s="80" t="s">
        <v>215</v>
      </c>
      <c r="BW386" s="80" t="s">
        <v>2675</v>
      </c>
      <c r="BX386" s="78">
        <v>4359</v>
      </c>
    </row>
    <row r="387" spans="1:76">
      <c r="A387" s="45" t="s">
        <v>113</v>
      </c>
      <c r="B387" s="44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45" t="s">
        <v>113</v>
      </c>
      <c r="N387" s="44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45" t="s">
        <v>113</v>
      </c>
      <c r="Z387" s="44"/>
      <c r="AA387" s="151"/>
      <c r="AB387" s="151"/>
      <c r="AC387" s="151"/>
      <c r="AD387" s="151"/>
      <c r="AE387" s="151"/>
      <c r="AF387" s="151"/>
      <c r="AG387" s="151"/>
      <c r="AH387" s="151"/>
      <c r="AI387" s="151"/>
      <c r="AJ387" s="149"/>
      <c r="AK387" s="45" t="s">
        <v>113</v>
      </c>
      <c r="AL387" s="44"/>
      <c r="AM387" s="151"/>
      <c r="AN387" s="151"/>
      <c r="AO387" s="151"/>
      <c r="AP387" s="151"/>
      <c r="AQ387" s="151"/>
      <c r="AR387" s="151"/>
      <c r="AS387" s="151"/>
      <c r="AT387" s="151"/>
      <c r="AU387" s="151"/>
      <c r="AV387" s="45" t="s">
        <v>113</v>
      </c>
      <c r="AW387" s="44"/>
      <c r="AX387" s="149"/>
      <c r="AY387" s="151"/>
      <c r="AZ387" s="151"/>
      <c r="BA387" s="151"/>
      <c r="BB387" s="151"/>
      <c r="BC387" s="149"/>
      <c r="BD387" s="149"/>
      <c r="BE387" s="45" t="s">
        <v>113</v>
      </c>
      <c r="BF387" s="44"/>
      <c r="BG387" s="151"/>
      <c r="BH387" s="151"/>
      <c r="BI387" s="151"/>
      <c r="BJ387" s="151"/>
      <c r="BK387" s="151"/>
      <c r="BL387" s="151"/>
      <c r="BM387" s="151"/>
      <c r="BN387" s="151"/>
      <c r="BO387" s="151"/>
      <c r="BP387" s="151"/>
      <c r="BQ387" s="151"/>
      <c r="BR387" s="151"/>
      <c r="BS387" s="151"/>
      <c r="BT387" s="151"/>
      <c r="BV387" s="80" t="str">
        <f>IF(A387="",BV386,A387)</f>
        <v>SAVA</v>
      </c>
      <c r="BW387" s="80" t="str">
        <f>BV387&amp;B387</f>
        <v>SAVA</v>
      </c>
      <c r="BX387" s="78">
        <f>(AM387+2*AN387+3*AO387+4*AP387+5*AQ387)</f>
        <v>0</v>
      </c>
    </row>
    <row r="388" spans="1:76" ht="14.45" customHeight="1">
      <c r="A388" s="212" t="s">
        <v>216</v>
      </c>
      <c r="B388" s="44" t="s">
        <v>90</v>
      </c>
      <c r="C388" s="71">
        <v>1128</v>
      </c>
      <c r="D388" s="71">
        <v>567</v>
      </c>
      <c r="E388" s="71">
        <v>1051</v>
      </c>
      <c r="F388" s="71">
        <v>531</v>
      </c>
      <c r="G388" s="71">
        <v>787</v>
      </c>
      <c r="H388" s="71">
        <v>404</v>
      </c>
      <c r="I388" s="71">
        <v>1040</v>
      </c>
      <c r="J388" s="71">
        <v>499</v>
      </c>
      <c r="K388" s="149">
        <v>4006</v>
      </c>
      <c r="L388" s="149">
        <v>2001</v>
      </c>
      <c r="M388" s="212" t="s">
        <v>216</v>
      </c>
      <c r="N388" s="44" t="s">
        <v>90</v>
      </c>
      <c r="O388" s="71">
        <v>28</v>
      </c>
      <c r="P388" s="71">
        <v>9</v>
      </c>
      <c r="Q388" s="71">
        <v>13</v>
      </c>
      <c r="R388" s="71">
        <v>6</v>
      </c>
      <c r="S388" s="71">
        <v>13</v>
      </c>
      <c r="T388" s="71">
        <v>8</v>
      </c>
      <c r="U388" s="71">
        <v>40</v>
      </c>
      <c r="V388" s="71">
        <v>22</v>
      </c>
      <c r="W388" s="149">
        <v>94</v>
      </c>
      <c r="X388" s="149">
        <v>45</v>
      </c>
      <c r="Y388" s="212" t="s">
        <v>216</v>
      </c>
      <c r="Z388" s="44" t="s">
        <v>90</v>
      </c>
      <c r="AA388" s="31">
        <v>42</v>
      </c>
      <c r="AB388" s="31">
        <v>41</v>
      </c>
      <c r="AC388" s="31">
        <v>38</v>
      </c>
      <c r="AD388" s="31">
        <v>43</v>
      </c>
      <c r="AE388" s="149">
        <v>164</v>
      </c>
      <c r="AF388" s="125">
        <v>154</v>
      </c>
      <c r="AG388" s="71">
        <v>25</v>
      </c>
      <c r="AH388" s="71">
        <v>3</v>
      </c>
      <c r="AI388" s="71">
        <v>20</v>
      </c>
      <c r="AJ388" s="71">
        <v>44</v>
      </c>
      <c r="AK388" s="212" t="s">
        <v>216</v>
      </c>
      <c r="AL388" s="44" t="s">
        <v>90</v>
      </c>
      <c r="AM388" s="71">
        <v>17</v>
      </c>
      <c r="AN388" s="71">
        <v>1230</v>
      </c>
      <c r="AO388" s="71">
        <v>212</v>
      </c>
      <c r="AP388" s="71">
        <v>148</v>
      </c>
      <c r="AQ388" s="71">
        <v>122</v>
      </c>
      <c r="AR388" s="71">
        <v>4</v>
      </c>
      <c r="AS388" s="71">
        <v>167</v>
      </c>
      <c r="AT388" s="71">
        <v>59</v>
      </c>
      <c r="AU388" s="71">
        <v>53</v>
      </c>
      <c r="AV388" s="212" t="s">
        <v>216</v>
      </c>
      <c r="AW388" s="44" t="s">
        <v>90</v>
      </c>
      <c r="AX388" s="149">
        <v>304</v>
      </c>
      <c r="AY388" s="71">
        <v>26</v>
      </c>
      <c r="AZ388" s="71">
        <v>10</v>
      </c>
      <c r="BA388" s="152">
        <v>11</v>
      </c>
      <c r="BB388" s="32">
        <v>4</v>
      </c>
      <c r="BC388" s="149">
        <v>315</v>
      </c>
      <c r="BD388" s="149">
        <v>30</v>
      </c>
      <c r="BE388" s="212" t="s">
        <v>216</v>
      </c>
      <c r="BF388" s="44" t="s">
        <v>90</v>
      </c>
      <c r="BG388" s="71">
        <v>65</v>
      </c>
      <c r="BH388" s="71">
        <v>160</v>
      </c>
      <c r="BI388" s="71">
        <v>53</v>
      </c>
      <c r="BJ388" s="71">
        <v>87</v>
      </c>
      <c r="BK388" s="71">
        <v>94</v>
      </c>
      <c r="BL388" s="71">
        <v>171</v>
      </c>
      <c r="BM388" s="71">
        <v>105</v>
      </c>
      <c r="BN388" s="71">
        <v>99</v>
      </c>
      <c r="BO388" s="71">
        <v>113</v>
      </c>
      <c r="BP388" s="71">
        <v>0</v>
      </c>
      <c r="BQ388" s="71">
        <v>0</v>
      </c>
      <c r="BR388" s="71">
        <v>8</v>
      </c>
      <c r="BS388" s="71">
        <v>0</v>
      </c>
      <c r="BT388" s="71">
        <v>10</v>
      </c>
      <c r="BV388" s="80" t="s">
        <v>216</v>
      </c>
      <c r="BW388" s="80" t="s">
        <v>2679</v>
      </c>
      <c r="BX388" s="78">
        <v>4315</v>
      </c>
    </row>
    <row r="389" spans="1:76">
      <c r="A389" s="212"/>
      <c r="B389" s="44" t="s">
        <v>91</v>
      </c>
      <c r="C389" s="71">
        <v>503</v>
      </c>
      <c r="D389" s="71">
        <v>262</v>
      </c>
      <c r="E389" s="71">
        <v>460</v>
      </c>
      <c r="F389" s="71">
        <v>243</v>
      </c>
      <c r="G389" s="71">
        <v>448</v>
      </c>
      <c r="H389" s="71">
        <v>238</v>
      </c>
      <c r="I389" s="71">
        <v>658</v>
      </c>
      <c r="J389" s="71">
        <v>359</v>
      </c>
      <c r="K389" s="149">
        <v>2069</v>
      </c>
      <c r="L389" s="149">
        <v>1102</v>
      </c>
      <c r="M389" s="212"/>
      <c r="N389" s="44" t="s">
        <v>91</v>
      </c>
      <c r="O389" s="71">
        <v>34</v>
      </c>
      <c r="P389" s="71">
        <v>15</v>
      </c>
      <c r="Q389" s="71">
        <v>12</v>
      </c>
      <c r="R389" s="71">
        <v>6</v>
      </c>
      <c r="S389" s="71">
        <v>21</v>
      </c>
      <c r="T389" s="71">
        <v>12</v>
      </c>
      <c r="U389" s="71">
        <v>54</v>
      </c>
      <c r="V389" s="71">
        <v>28</v>
      </c>
      <c r="W389" s="149">
        <v>121</v>
      </c>
      <c r="X389" s="149">
        <v>61</v>
      </c>
      <c r="Y389" s="212"/>
      <c r="Z389" s="44" t="s">
        <v>91</v>
      </c>
      <c r="AA389" s="31">
        <v>13</v>
      </c>
      <c r="AB389" s="31">
        <v>13</v>
      </c>
      <c r="AC389" s="31">
        <v>12</v>
      </c>
      <c r="AD389" s="31">
        <v>16</v>
      </c>
      <c r="AE389" s="149">
        <v>54</v>
      </c>
      <c r="AF389" s="125">
        <v>61</v>
      </c>
      <c r="AG389" s="71">
        <v>54</v>
      </c>
      <c r="AH389" s="71">
        <v>46</v>
      </c>
      <c r="AI389" s="71">
        <v>2</v>
      </c>
      <c r="AJ389" s="71">
        <v>12</v>
      </c>
      <c r="AK389" s="212"/>
      <c r="AL389" s="44" t="s">
        <v>91</v>
      </c>
      <c r="AM389" s="71">
        <v>5</v>
      </c>
      <c r="AN389" s="71">
        <v>898</v>
      </c>
      <c r="AO389" s="71">
        <v>70</v>
      </c>
      <c r="AP389" s="71">
        <v>65</v>
      </c>
      <c r="AQ389" s="71">
        <v>5</v>
      </c>
      <c r="AR389" s="71">
        <v>8</v>
      </c>
      <c r="AS389" s="71">
        <v>70</v>
      </c>
      <c r="AT389" s="71">
        <v>42</v>
      </c>
      <c r="AU389" s="71">
        <v>38</v>
      </c>
      <c r="AV389" s="212"/>
      <c r="AW389" s="44" t="s">
        <v>91</v>
      </c>
      <c r="AX389" s="149">
        <v>109</v>
      </c>
      <c r="AY389" s="71">
        <v>22</v>
      </c>
      <c r="AZ389" s="71">
        <v>11</v>
      </c>
      <c r="BA389" s="152">
        <v>25</v>
      </c>
      <c r="BB389" s="32">
        <v>9</v>
      </c>
      <c r="BC389" s="149">
        <v>134</v>
      </c>
      <c r="BD389" s="149">
        <v>31</v>
      </c>
      <c r="BE389" s="212"/>
      <c r="BF389" s="44" t="s">
        <v>91</v>
      </c>
      <c r="BG389" s="71">
        <v>9</v>
      </c>
      <c r="BH389" s="71">
        <v>430</v>
      </c>
      <c r="BI389" s="71">
        <v>41</v>
      </c>
      <c r="BJ389" s="71">
        <v>72</v>
      </c>
      <c r="BK389" s="71">
        <v>55</v>
      </c>
      <c r="BL389" s="71">
        <v>95</v>
      </c>
      <c r="BM389" s="71">
        <v>90</v>
      </c>
      <c r="BN389" s="71">
        <v>70</v>
      </c>
      <c r="BO389" s="71">
        <v>89</v>
      </c>
      <c r="BP389" s="71">
        <v>0</v>
      </c>
      <c r="BQ389" s="71">
        <v>0</v>
      </c>
      <c r="BR389" s="71">
        <v>0</v>
      </c>
      <c r="BS389" s="71">
        <v>4</v>
      </c>
      <c r="BT389" s="71">
        <v>18</v>
      </c>
      <c r="BV389" s="80" t="s">
        <v>216</v>
      </c>
      <c r="BW389" s="80" t="s">
        <v>2680</v>
      </c>
      <c r="BX389" s="78">
        <v>2296</v>
      </c>
    </row>
    <row r="390" spans="1:76">
      <c r="A390" s="212"/>
      <c r="B390" s="66" t="s">
        <v>73</v>
      </c>
      <c r="C390" s="68">
        <v>1631</v>
      </c>
      <c r="D390" s="68">
        <v>829</v>
      </c>
      <c r="E390" s="68">
        <v>1511</v>
      </c>
      <c r="F390" s="68">
        <v>774</v>
      </c>
      <c r="G390" s="68">
        <v>1235</v>
      </c>
      <c r="H390" s="68">
        <v>642</v>
      </c>
      <c r="I390" s="68">
        <v>1698</v>
      </c>
      <c r="J390" s="68">
        <v>858</v>
      </c>
      <c r="K390" s="68">
        <v>6075</v>
      </c>
      <c r="L390" s="68">
        <v>3103</v>
      </c>
      <c r="M390" s="212"/>
      <c r="N390" s="66" t="s">
        <v>73</v>
      </c>
      <c r="O390" s="68">
        <v>62</v>
      </c>
      <c r="P390" s="68">
        <v>24</v>
      </c>
      <c r="Q390" s="68">
        <v>25</v>
      </c>
      <c r="R390" s="68">
        <v>12</v>
      </c>
      <c r="S390" s="68">
        <v>34</v>
      </c>
      <c r="T390" s="68">
        <v>20</v>
      </c>
      <c r="U390" s="68">
        <v>94</v>
      </c>
      <c r="V390" s="68">
        <v>50</v>
      </c>
      <c r="W390" s="68">
        <v>215</v>
      </c>
      <c r="X390" s="68">
        <v>106</v>
      </c>
      <c r="Y390" s="212"/>
      <c r="Z390" s="66" t="s">
        <v>73</v>
      </c>
      <c r="AA390" s="68">
        <v>55</v>
      </c>
      <c r="AB390" s="68">
        <v>54</v>
      </c>
      <c r="AC390" s="68">
        <v>50</v>
      </c>
      <c r="AD390" s="68">
        <v>59</v>
      </c>
      <c r="AE390" s="68">
        <v>218</v>
      </c>
      <c r="AF390" s="68">
        <v>215</v>
      </c>
      <c r="AG390" s="68">
        <v>79</v>
      </c>
      <c r="AH390" s="68">
        <v>49</v>
      </c>
      <c r="AI390" s="68">
        <v>22</v>
      </c>
      <c r="AJ390" s="68">
        <v>56</v>
      </c>
      <c r="AK390" s="212"/>
      <c r="AL390" s="66" t="s">
        <v>73</v>
      </c>
      <c r="AM390" s="68">
        <v>22</v>
      </c>
      <c r="AN390" s="68">
        <v>2128</v>
      </c>
      <c r="AO390" s="68">
        <v>282</v>
      </c>
      <c r="AP390" s="68">
        <v>213</v>
      </c>
      <c r="AQ390" s="68">
        <v>127</v>
      </c>
      <c r="AR390" s="68">
        <v>12</v>
      </c>
      <c r="AS390" s="68">
        <v>237</v>
      </c>
      <c r="AT390" s="68">
        <v>101</v>
      </c>
      <c r="AU390" s="68">
        <v>91</v>
      </c>
      <c r="AV390" s="212"/>
      <c r="AW390" s="66" t="s">
        <v>73</v>
      </c>
      <c r="AX390" s="68">
        <v>413</v>
      </c>
      <c r="AY390" s="68">
        <v>48</v>
      </c>
      <c r="AZ390" s="68">
        <v>21</v>
      </c>
      <c r="BA390" s="68">
        <v>36</v>
      </c>
      <c r="BB390" s="68">
        <v>13</v>
      </c>
      <c r="BC390" s="68">
        <v>449</v>
      </c>
      <c r="BD390" s="68">
        <v>61</v>
      </c>
      <c r="BE390" s="212"/>
      <c r="BF390" s="66" t="s">
        <v>73</v>
      </c>
      <c r="BG390" s="68">
        <v>74</v>
      </c>
      <c r="BH390" s="68">
        <v>590</v>
      </c>
      <c r="BI390" s="68">
        <v>94</v>
      </c>
      <c r="BJ390" s="68">
        <v>159</v>
      </c>
      <c r="BK390" s="68">
        <v>149</v>
      </c>
      <c r="BL390" s="68">
        <v>266</v>
      </c>
      <c r="BM390" s="68">
        <v>195</v>
      </c>
      <c r="BN390" s="68">
        <v>169</v>
      </c>
      <c r="BO390" s="68">
        <v>202</v>
      </c>
      <c r="BP390" s="68">
        <v>0</v>
      </c>
      <c r="BQ390" s="68">
        <v>0</v>
      </c>
      <c r="BR390" s="68">
        <v>8</v>
      </c>
      <c r="BS390" s="68">
        <v>4</v>
      </c>
      <c r="BT390" s="68">
        <v>28</v>
      </c>
      <c r="BV390" s="80" t="s">
        <v>216</v>
      </c>
      <c r="BW390" s="80" t="s">
        <v>2681</v>
      </c>
      <c r="BX390" s="78">
        <v>6611</v>
      </c>
    </row>
    <row r="391" spans="1:76" ht="14.45" customHeight="1">
      <c r="A391" s="212" t="s">
        <v>217</v>
      </c>
      <c r="B391" s="44" t="s">
        <v>90</v>
      </c>
      <c r="C391" s="71">
        <v>259</v>
      </c>
      <c r="D391" s="71">
        <v>111</v>
      </c>
      <c r="E391" s="71">
        <v>152</v>
      </c>
      <c r="F391" s="71">
        <v>66</v>
      </c>
      <c r="G391" s="71">
        <v>102</v>
      </c>
      <c r="H391" s="71">
        <v>48</v>
      </c>
      <c r="I391" s="71">
        <v>138</v>
      </c>
      <c r="J391" s="71">
        <v>55</v>
      </c>
      <c r="K391" s="149">
        <v>651</v>
      </c>
      <c r="L391" s="149">
        <v>280</v>
      </c>
      <c r="M391" s="212" t="s">
        <v>217</v>
      </c>
      <c r="N391" s="44" t="s">
        <v>90</v>
      </c>
      <c r="O391" s="71">
        <v>9</v>
      </c>
      <c r="P391" s="71">
        <v>3</v>
      </c>
      <c r="Q391" s="71">
        <v>6</v>
      </c>
      <c r="R391" s="71">
        <v>3</v>
      </c>
      <c r="S391" s="71">
        <v>9</v>
      </c>
      <c r="T391" s="71">
        <v>2</v>
      </c>
      <c r="U391" s="71">
        <v>20</v>
      </c>
      <c r="V391" s="71">
        <v>5</v>
      </c>
      <c r="W391" s="149">
        <v>44</v>
      </c>
      <c r="X391" s="149">
        <v>13</v>
      </c>
      <c r="Y391" s="212" t="s">
        <v>217</v>
      </c>
      <c r="Z391" s="44" t="s">
        <v>90</v>
      </c>
      <c r="AA391" s="31">
        <v>12</v>
      </c>
      <c r="AB391" s="31">
        <v>12</v>
      </c>
      <c r="AC391" s="31">
        <v>10</v>
      </c>
      <c r="AD391" s="31">
        <v>9</v>
      </c>
      <c r="AE391" s="149">
        <v>43</v>
      </c>
      <c r="AF391" s="125">
        <v>49</v>
      </c>
      <c r="AG391" s="71">
        <v>6</v>
      </c>
      <c r="AH391" s="71">
        <v>2</v>
      </c>
      <c r="AI391" s="71">
        <v>1</v>
      </c>
      <c r="AJ391" s="71">
        <v>13</v>
      </c>
      <c r="AK391" s="212" t="s">
        <v>217</v>
      </c>
      <c r="AL391" s="44" t="s">
        <v>90</v>
      </c>
      <c r="AM391" s="71">
        <v>0</v>
      </c>
      <c r="AN391" s="71">
        <v>160</v>
      </c>
      <c r="AO391" s="71">
        <v>14</v>
      </c>
      <c r="AP391" s="71">
        <v>74</v>
      </c>
      <c r="AQ391" s="71">
        <v>36</v>
      </c>
      <c r="AR391" s="71">
        <v>1</v>
      </c>
      <c r="AS391" s="71">
        <v>37</v>
      </c>
      <c r="AT391" s="71">
        <v>10</v>
      </c>
      <c r="AU391" s="71">
        <v>4</v>
      </c>
      <c r="AV391" s="212" t="s">
        <v>217</v>
      </c>
      <c r="AW391" s="44" t="s">
        <v>90</v>
      </c>
      <c r="AX391" s="149">
        <v>48</v>
      </c>
      <c r="AY391" s="71">
        <v>7</v>
      </c>
      <c r="AZ391" s="71">
        <v>0</v>
      </c>
      <c r="BA391" s="152">
        <v>1</v>
      </c>
      <c r="BB391" s="32">
        <v>1</v>
      </c>
      <c r="BC391" s="149">
        <v>49</v>
      </c>
      <c r="BD391" s="149">
        <v>8</v>
      </c>
      <c r="BE391" s="212" t="s">
        <v>217</v>
      </c>
      <c r="BF391" s="44" t="s">
        <v>90</v>
      </c>
      <c r="BG391" s="71">
        <v>10</v>
      </c>
      <c r="BH391" s="71">
        <v>10</v>
      </c>
      <c r="BI391" s="71">
        <v>13</v>
      </c>
      <c r="BJ391" s="71">
        <v>7</v>
      </c>
      <c r="BK391" s="71">
        <v>6</v>
      </c>
      <c r="BL391" s="71">
        <v>12</v>
      </c>
      <c r="BM391" s="71">
        <v>9</v>
      </c>
      <c r="BN391" s="71">
        <v>9</v>
      </c>
      <c r="BO391" s="71">
        <v>10</v>
      </c>
      <c r="BP391" s="71">
        <v>0</v>
      </c>
      <c r="BQ391" s="71">
        <v>0</v>
      </c>
      <c r="BR391" s="71">
        <v>0</v>
      </c>
      <c r="BS391" s="71">
        <v>0</v>
      </c>
      <c r="BT391" s="71">
        <v>0</v>
      </c>
      <c r="BV391" s="80" t="s">
        <v>217</v>
      </c>
      <c r="BW391" s="80" t="s">
        <v>2682</v>
      </c>
      <c r="BX391" s="78">
        <v>838</v>
      </c>
    </row>
    <row r="392" spans="1:76">
      <c r="A392" s="212"/>
      <c r="B392" s="44" t="s">
        <v>91</v>
      </c>
      <c r="C392" s="71">
        <v>554</v>
      </c>
      <c r="D392" s="71">
        <v>325</v>
      </c>
      <c r="E392" s="71">
        <v>463</v>
      </c>
      <c r="F392" s="71">
        <v>252</v>
      </c>
      <c r="G392" s="71">
        <v>410</v>
      </c>
      <c r="H392" s="71">
        <v>218</v>
      </c>
      <c r="I392" s="71">
        <v>564</v>
      </c>
      <c r="J392" s="71">
        <v>304</v>
      </c>
      <c r="K392" s="149">
        <v>1991</v>
      </c>
      <c r="L392" s="149">
        <v>1099</v>
      </c>
      <c r="M392" s="212"/>
      <c r="N392" s="44" t="s">
        <v>91</v>
      </c>
      <c r="O392" s="71">
        <v>26</v>
      </c>
      <c r="P392" s="71">
        <v>19</v>
      </c>
      <c r="Q392" s="71">
        <v>19</v>
      </c>
      <c r="R392" s="71">
        <v>10</v>
      </c>
      <c r="S392" s="71">
        <v>17</v>
      </c>
      <c r="T392" s="71">
        <v>13</v>
      </c>
      <c r="U392" s="71">
        <v>58</v>
      </c>
      <c r="V392" s="71">
        <v>24</v>
      </c>
      <c r="W392" s="149">
        <v>120</v>
      </c>
      <c r="X392" s="149">
        <v>66</v>
      </c>
      <c r="Y392" s="212"/>
      <c r="Z392" s="44" t="s">
        <v>91</v>
      </c>
      <c r="AA392" s="31">
        <v>23</v>
      </c>
      <c r="AB392" s="31">
        <v>20</v>
      </c>
      <c r="AC392" s="31">
        <v>18</v>
      </c>
      <c r="AD392" s="31">
        <v>17</v>
      </c>
      <c r="AE392" s="149">
        <v>78</v>
      </c>
      <c r="AF392" s="125">
        <v>74</v>
      </c>
      <c r="AG392" s="71">
        <v>56</v>
      </c>
      <c r="AH392" s="71">
        <v>52</v>
      </c>
      <c r="AI392" s="71">
        <v>0</v>
      </c>
      <c r="AJ392" s="71">
        <v>22</v>
      </c>
      <c r="AK392" s="212"/>
      <c r="AL392" s="44" t="s">
        <v>91</v>
      </c>
      <c r="AM392" s="71">
        <v>36</v>
      </c>
      <c r="AN392" s="71">
        <v>575</v>
      </c>
      <c r="AO392" s="71">
        <v>426</v>
      </c>
      <c r="AP392" s="71">
        <v>79</v>
      </c>
      <c r="AQ392" s="71">
        <v>106</v>
      </c>
      <c r="AR392" s="71">
        <v>15</v>
      </c>
      <c r="AS392" s="71">
        <v>77</v>
      </c>
      <c r="AT392" s="71">
        <v>54</v>
      </c>
      <c r="AU392" s="71">
        <v>57</v>
      </c>
      <c r="AV392" s="212"/>
      <c r="AW392" s="44" t="s">
        <v>91</v>
      </c>
      <c r="AX392" s="149">
        <v>178</v>
      </c>
      <c r="AY392" s="71">
        <v>55</v>
      </c>
      <c r="AZ392" s="71">
        <v>38</v>
      </c>
      <c r="BA392" s="152">
        <v>45</v>
      </c>
      <c r="BB392" s="32">
        <v>13</v>
      </c>
      <c r="BC392" s="149">
        <v>223</v>
      </c>
      <c r="BD392" s="149">
        <v>68</v>
      </c>
      <c r="BE392" s="212"/>
      <c r="BF392" s="44" t="s">
        <v>91</v>
      </c>
      <c r="BG392" s="71">
        <v>10</v>
      </c>
      <c r="BH392" s="71">
        <v>12</v>
      </c>
      <c r="BI392" s="71">
        <v>12</v>
      </c>
      <c r="BJ392" s="71">
        <v>7</v>
      </c>
      <c r="BK392" s="71">
        <v>6</v>
      </c>
      <c r="BL392" s="71">
        <v>17</v>
      </c>
      <c r="BM392" s="71">
        <v>7</v>
      </c>
      <c r="BN392" s="71">
        <v>7</v>
      </c>
      <c r="BO392" s="71">
        <v>7</v>
      </c>
      <c r="BP392" s="71">
        <v>0</v>
      </c>
      <c r="BQ392" s="71">
        <v>0</v>
      </c>
      <c r="BR392" s="71">
        <v>0</v>
      </c>
      <c r="BS392" s="71">
        <v>0</v>
      </c>
      <c r="BT392" s="71">
        <v>0</v>
      </c>
      <c r="BV392" s="80" t="s">
        <v>217</v>
      </c>
      <c r="BW392" s="80" t="s">
        <v>2683</v>
      </c>
      <c r="BX392" s="78">
        <v>3310</v>
      </c>
    </row>
    <row r="393" spans="1:76">
      <c r="A393" s="212"/>
      <c r="B393" s="66" t="s">
        <v>73</v>
      </c>
      <c r="C393" s="68">
        <v>813</v>
      </c>
      <c r="D393" s="68">
        <v>436</v>
      </c>
      <c r="E393" s="68">
        <v>615</v>
      </c>
      <c r="F393" s="68">
        <v>318</v>
      </c>
      <c r="G393" s="68">
        <v>512</v>
      </c>
      <c r="H393" s="68">
        <v>266</v>
      </c>
      <c r="I393" s="68">
        <v>702</v>
      </c>
      <c r="J393" s="68">
        <v>359</v>
      </c>
      <c r="K393" s="68">
        <v>2642</v>
      </c>
      <c r="L393" s="68">
        <v>1379</v>
      </c>
      <c r="M393" s="212"/>
      <c r="N393" s="66" t="s">
        <v>73</v>
      </c>
      <c r="O393" s="68">
        <v>35</v>
      </c>
      <c r="P393" s="68">
        <v>22</v>
      </c>
      <c r="Q393" s="68">
        <v>25</v>
      </c>
      <c r="R393" s="68">
        <v>13</v>
      </c>
      <c r="S393" s="68">
        <v>26</v>
      </c>
      <c r="T393" s="68">
        <v>15</v>
      </c>
      <c r="U393" s="68">
        <v>78</v>
      </c>
      <c r="V393" s="68">
        <v>29</v>
      </c>
      <c r="W393" s="68">
        <v>164</v>
      </c>
      <c r="X393" s="68">
        <v>79</v>
      </c>
      <c r="Y393" s="212"/>
      <c r="Z393" s="66" t="s">
        <v>73</v>
      </c>
      <c r="AA393" s="68">
        <v>35</v>
      </c>
      <c r="AB393" s="68">
        <v>32</v>
      </c>
      <c r="AC393" s="68">
        <v>28</v>
      </c>
      <c r="AD393" s="68">
        <v>26</v>
      </c>
      <c r="AE393" s="68">
        <v>121</v>
      </c>
      <c r="AF393" s="68">
        <v>123</v>
      </c>
      <c r="AG393" s="68">
        <v>62</v>
      </c>
      <c r="AH393" s="68">
        <v>54</v>
      </c>
      <c r="AI393" s="68">
        <v>1</v>
      </c>
      <c r="AJ393" s="68">
        <v>35</v>
      </c>
      <c r="AK393" s="212"/>
      <c r="AL393" s="66" t="s">
        <v>73</v>
      </c>
      <c r="AM393" s="68">
        <v>36</v>
      </c>
      <c r="AN393" s="68">
        <v>735</v>
      </c>
      <c r="AO393" s="68">
        <v>440</v>
      </c>
      <c r="AP393" s="68">
        <v>153</v>
      </c>
      <c r="AQ393" s="68">
        <v>142</v>
      </c>
      <c r="AR393" s="68">
        <v>16</v>
      </c>
      <c r="AS393" s="68">
        <v>114</v>
      </c>
      <c r="AT393" s="68">
        <v>64</v>
      </c>
      <c r="AU393" s="68">
        <v>61</v>
      </c>
      <c r="AV393" s="212"/>
      <c r="AW393" s="66" t="s">
        <v>73</v>
      </c>
      <c r="AX393" s="68">
        <v>226</v>
      </c>
      <c r="AY393" s="68">
        <v>62</v>
      </c>
      <c r="AZ393" s="68">
        <v>38</v>
      </c>
      <c r="BA393" s="68">
        <v>46</v>
      </c>
      <c r="BB393" s="68">
        <v>14</v>
      </c>
      <c r="BC393" s="68">
        <v>272</v>
      </c>
      <c r="BD393" s="68">
        <v>76</v>
      </c>
      <c r="BE393" s="212"/>
      <c r="BF393" s="66" t="s">
        <v>73</v>
      </c>
      <c r="BG393" s="68">
        <v>20</v>
      </c>
      <c r="BH393" s="68">
        <v>22</v>
      </c>
      <c r="BI393" s="68">
        <v>25</v>
      </c>
      <c r="BJ393" s="68">
        <v>14</v>
      </c>
      <c r="BK393" s="68">
        <v>12</v>
      </c>
      <c r="BL393" s="68">
        <v>29</v>
      </c>
      <c r="BM393" s="68">
        <v>16</v>
      </c>
      <c r="BN393" s="68">
        <v>16</v>
      </c>
      <c r="BO393" s="68">
        <v>17</v>
      </c>
      <c r="BP393" s="68">
        <v>0</v>
      </c>
      <c r="BQ393" s="68">
        <v>0</v>
      </c>
      <c r="BR393" s="68">
        <v>0</v>
      </c>
      <c r="BS393" s="68">
        <v>0</v>
      </c>
      <c r="BT393" s="68">
        <v>0</v>
      </c>
      <c r="BV393" s="80" t="s">
        <v>217</v>
      </c>
      <c r="BW393" s="80" t="s">
        <v>2684</v>
      </c>
      <c r="BX393" s="78">
        <v>4148</v>
      </c>
    </row>
    <row r="394" spans="1:76" ht="14.45" customHeight="1">
      <c r="A394" s="212" t="s">
        <v>218</v>
      </c>
      <c r="B394" s="44" t="s">
        <v>90</v>
      </c>
      <c r="C394" s="71">
        <v>1633</v>
      </c>
      <c r="D394" s="71">
        <v>862</v>
      </c>
      <c r="E394" s="71">
        <v>1138</v>
      </c>
      <c r="F394" s="71">
        <v>567</v>
      </c>
      <c r="G394" s="71">
        <v>943</v>
      </c>
      <c r="H394" s="71">
        <v>460</v>
      </c>
      <c r="I394" s="71">
        <v>1134</v>
      </c>
      <c r="J394" s="71">
        <v>562</v>
      </c>
      <c r="K394" s="149">
        <v>4848</v>
      </c>
      <c r="L394" s="149">
        <v>2451</v>
      </c>
      <c r="M394" s="212" t="s">
        <v>218</v>
      </c>
      <c r="N394" s="44" t="s">
        <v>90</v>
      </c>
      <c r="O394" s="71">
        <v>64</v>
      </c>
      <c r="P394" s="71">
        <v>26</v>
      </c>
      <c r="Q394" s="71">
        <v>27</v>
      </c>
      <c r="R394" s="71">
        <v>18</v>
      </c>
      <c r="S394" s="71">
        <v>34</v>
      </c>
      <c r="T394" s="71">
        <v>18</v>
      </c>
      <c r="U394" s="71">
        <v>171</v>
      </c>
      <c r="V394" s="71">
        <v>77</v>
      </c>
      <c r="W394" s="149">
        <v>296</v>
      </c>
      <c r="X394" s="149">
        <v>139</v>
      </c>
      <c r="Y394" s="212" t="s">
        <v>218</v>
      </c>
      <c r="Z394" s="44" t="s">
        <v>90</v>
      </c>
      <c r="AA394" s="31">
        <v>70</v>
      </c>
      <c r="AB394" s="31">
        <v>64</v>
      </c>
      <c r="AC394" s="31">
        <v>56</v>
      </c>
      <c r="AD394" s="31">
        <v>52</v>
      </c>
      <c r="AE394" s="149">
        <v>242</v>
      </c>
      <c r="AF394" s="125">
        <v>228</v>
      </c>
      <c r="AG394" s="71">
        <v>123</v>
      </c>
      <c r="AH394" s="71">
        <v>18</v>
      </c>
      <c r="AI394" s="71">
        <v>3</v>
      </c>
      <c r="AJ394" s="71">
        <v>70</v>
      </c>
      <c r="AK394" s="212" t="s">
        <v>218</v>
      </c>
      <c r="AL394" s="44" t="s">
        <v>90</v>
      </c>
      <c r="AM394" s="71">
        <v>0</v>
      </c>
      <c r="AN394" s="71">
        <v>870</v>
      </c>
      <c r="AO394" s="71">
        <v>692</v>
      </c>
      <c r="AP394" s="71">
        <v>284</v>
      </c>
      <c r="AQ394" s="71">
        <v>181</v>
      </c>
      <c r="AR394" s="71">
        <v>16</v>
      </c>
      <c r="AS394" s="71">
        <v>240</v>
      </c>
      <c r="AT394" s="71">
        <v>103</v>
      </c>
      <c r="AU394" s="71">
        <v>84</v>
      </c>
      <c r="AV394" s="212" t="s">
        <v>218</v>
      </c>
      <c r="AW394" s="44" t="s">
        <v>90</v>
      </c>
      <c r="AX394" s="149">
        <v>342</v>
      </c>
      <c r="AY394" s="71">
        <v>40</v>
      </c>
      <c r="AZ394" s="71">
        <v>35</v>
      </c>
      <c r="BA394" s="152">
        <v>14</v>
      </c>
      <c r="BB394" s="32">
        <v>5</v>
      </c>
      <c r="BC394" s="149">
        <v>356</v>
      </c>
      <c r="BD394" s="149">
        <v>45</v>
      </c>
      <c r="BE394" s="212" t="s">
        <v>218</v>
      </c>
      <c r="BF394" s="44" t="s">
        <v>90</v>
      </c>
      <c r="BG394" s="71">
        <v>74</v>
      </c>
      <c r="BH394" s="71">
        <v>68</v>
      </c>
      <c r="BI394" s="71">
        <v>59</v>
      </c>
      <c r="BJ394" s="71">
        <v>40</v>
      </c>
      <c r="BK394" s="71">
        <v>31</v>
      </c>
      <c r="BL394" s="71">
        <v>76</v>
      </c>
      <c r="BM394" s="71">
        <v>44</v>
      </c>
      <c r="BN394" s="71">
        <v>32</v>
      </c>
      <c r="BO394" s="71">
        <v>52</v>
      </c>
      <c r="BP394" s="71">
        <v>24</v>
      </c>
      <c r="BQ394" s="71">
        <v>5</v>
      </c>
      <c r="BR394" s="71">
        <v>8</v>
      </c>
      <c r="BS394" s="71">
        <v>12</v>
      </c>
      <c r="BT394" s="71">
        <v>34</v>
      </c>
      <c r="BV394" s="80" t="s">
        <v>218</v>
      </c>
      <c r="BW394" s="80" t="s">
        <v>2685</v>
      </c>
      <c r="BX394" s="78">
        <v>5857</v>
      </c>
    </row>
    <row r="395" spans="1:76">
      <c r="A395" s="212"/>
      <c r="B395" s="44" t="s">
        <v>91</v>
      </c>
      <c r="C395" s="71">
        <v>1410</v>
      </c>
      <c r="D395" s="71">
        <v>748</v>
      </c>
      <c r="E395" s="71">
        <v>1230</v>
      </c>
      <c r="F395" s="71">
        <v>682</v>
      </c>
      <c r="G395" s="71">
        <v>1244</v>
      </c>
      <c r="H395" s="71">
        <v>679</v>
      </c>
      <c r="I395" s="71">
        <v>1764</v>
      </c>
      <c r="J395" s="71">
        <v>929</v>
      </c>
      <c r="K395" s="149">
        <v>5648</v>
      </c>
      <c r="L395" s="149">
        <v>3038</v>
      </c>
      <c r="M395" s="212"/>
      <c r="N395" s="44" t="s">
        <v>91</v>
      </c>
      <c r="O395" s="71">
        <v>84</v>
      </c>
      <c r="P395" s="71">
        <v>43</v>
      </c>
      <c r="Q395" s="71">
        <v>49</v>
      </c>
      <c r="R395" s="71">
        <v>26</v>
      </c>
      <c r="S395" s="71">
        <v>54</v>
      </c>
      <c r="T395" s="71">
        <v>27</v>
      </c>
      <c r="U395" s="71">
        <v>268</v>
      </c>
      <c r="V395" s="71">
        <v>135</v>
      </c>
      <c r="W395" s="149">
        <v>455</v>
      </c>
      <c r="X395" s="149">
        <v>231</v>
      </c>
      <c r="Y395" s="212"/>
      <c r="Z395" s="44" t="s">
        <v>91</v>
      </c>
      <c r="AA395" s="31">
        <v>38</v>
      </c>
      <c r="AB395" s="31">
        <v>36</v>
      </c>
      <c r="AC395" s="31">
        <v>36</v>
      </c>
      <c r="AD395" s="31">
        <v>40</v>
      </c>
      <c r="AE395" s="149">
        <v>150</v>
      </c>
      <c r="AF395" s="125">
        <v>137</v>
      </c>
      <c r="AG395" s="71">
        <v>134</v>
      </c>
      <c r="AH395" s="71">
        <v>98</v>
      </c>
      <c r="AI395" s="71">
        <v>8</v>
      </c>
      <c r="AJ395" s="71">
        <v>33</v>
      </c>
      <c r="AK395" s="212"/>
      <c r="AL395" s="44" t="s">
        <v>91</v>
      </c>
      <c r="AM395" s="71">
        <v>30</v>
      </c>
      <c r="AN395" s="71">
        <v>1866</v>
      </c>
      <c r="AO395" s="71">
        <v>809</v>
      </c>
      <c r="AP395" s="71">
        <v>146</v>
      </c>
      <c r="AQ395" s="71">
        <v>44</v>
      </c>
      <c r="AR395" s="71">
        <v>37</v>
      </c>
      <c r="AS395" s="71">
        <v>158</v>
      </c>
      <c r="AT395" s="71">
        <v>107</v>
      </c>
      <c r="AU395" s="71">
        <v>94</v>
      </c>
      <c r="AV395" s="212"/>
      <c r="AW395" s="44" t="s">
        <v>91</v>
      </c>
      <c r="AX395" s="149">
        <v>228</v>
      </c>
      <c r="AY395" s="71">
        <v>42</v>
      </c>
      <c r="AZ395" s="71">
        <v>33</v>
      </c>
      <c r="BA395" s="152">
        <v>54</v>
      </c>
      <c r="BB395" s="32">
        <v>26</v>
      </c>
      <c r="BC395" s="149">
        <v>282</v>
      </c>
      <c r="BD395" s="149">
        <v>68</v>
      </c>
      <c r="BE395" s="212"/>
      <c r="BF395" s="44" t="s">
        <v>91</v>
      </c>
      <c r="BG395" s="71">
        <v>675</v>
      </c>
      <c r="BH395" s="71">
        <v>1258</v>
      </c>
      <c r="BI395" s="71">
        <v>432</v>
      </c>
      <c r="BJ395" s="71">
        <v>484</v>
      </c>
      <c r="BK395" s="71">
        <v>301</v>
      </c>
      <c r="BL395" s="71">
        <v>591</v>
      </c>
      <c r="BM395" s="71">
        <v>205</v>
      </c>
      <c r="BN395" s="71">
        <v>114</v>
      </c>
      <c r="BO395" s="71">
        <v>404</v>
      </c>
      <c r="BP395" s="71">
        <v>19</v>
      </c>
      <c r="BQ395" s="71">
        <v>13</v>
      </c>
      <c r="BR395" s="71">
        <v>75</v>
      </c>
      <c r="BS395" s="71">
        <v>34</v>
      </c>
      <c r="BT395" s="71">
        <v>117</v>
      </c>
      <c r="BV395" s="80" t="s">
        <v>218</v>
      </c>
      <c r="BW395" s="80" t="s">
        <v>2686</v>
      </c>
      <c r="BX395" s="78">
        <v>6993</v>
      </c>
    </row>
    <row r="396" spans="1:76">
      <c r="A396" s="212"/>
      <c r="B396" s="66" t="s">
        <v>73</v>
      </c>
      <c r="C396" s="68">
        <v>3043</v>
      </c>
      <c r="D396" s="68">
        <v>1610</v>
      </c>
      <c r="E396" s="68">
        <v>2368</v>
      </c>
      <c r="F396" s="68">
        <v>1249</v>
      </c>
      <c r="G396" s="68">
        <v>2187</v>
      </c>
      <c r="H396" s="68">
        <v>1139</v>
      </c>
      <c r="I396" s="68">
        <v>2898</v>
      </c>
      <c r="J396" s="68">
        <v>1491</v>
      </c>
      <c r="K396" s="68">
        <v>10496</v>
      </c>
      <c r="L396" s="68">
        <v>5489</v>
      </c>
      <c r="M396" s="212"/>
      <c r="N396" s="66" t="s">
        <v>73</v>
      </c>
      <c r="O396" s="68">
        <v>148</v>
      </c>
      <c r="P396" s="68">
        <v>69</v>
      </c>
      <c r="Q396" s="68">
        <v>76</v>
      </c>
      <c r="R396" s="68">
        <v>44</v>
      </c>
      <c r="S396" s="68">
        <v>88</v>
      </c>
      <c r="T396" s="68">
        <v>45</v>
      </c>
      <c r="U396" s="68">
        <v>439</v>
      </c>
      <c r="V396" s="68">
        <v>212</v>
      </c>
      <c r="W396" s="68">
        <v>751</v>
      </c>
      <c r="X396" s="68">
        <v>370</v>
      </c>
      <c r="Y396" s="212"/>
      <c r="Z396" s="66" t="s">
        <v>73</v>
      </c>
      <c r="AA396" s="68">
        <v>108</v>
      </c>
      <c r="AB396" s="68">
        <v>100</v>
      </c>
      <c r="AC396" s="68">
        <v>92</v>
      </c>
      <c r="AD396" s="68">
        <v>92</v>
      </c>
      <c r="AE396" s="68">
        <v>392</v>
      </c>
      <c r="AF396" s="68">
        <v>365</v>
      </c>
      <c r="AG396" s="68">
        <v>257</v>
      </c>
      <c r="AH396" s="68">
        <v>116</v>
      </c>
      <c r="AI396" s="68">
        <v>11</v>
      </c>
      <c r="AJ396" s="68">
        <v>103</v>
      </c>
      <c r="AK396" s="212"/>
      <c r="AL396" s="66" t="s">
        <v>73</v>
      </c>
      <c r="AM396" s="68">
        <v>30</v>
      </c>
      <c r="AN396" s="68">
        <v>2736</v>
      </c>
      <c r="AO396" s="68">
        <v>1501</v>
      </c>
      <c r="AP396" s="68">
        <v>430</v>
      </c>
      <c r="AQ396" s="68">
        <v>225</v>
      </c>
      <c r="AR396" s="68">
        <v>53</v>
      </c>
      <c r="AS396" s="68">
        <v>398</v>
      </c>
      <c r="AT396" s="68">
        <v>210</v>
      </c>
      <c r="AU396" s="68">
        <v>178</v>
      </c>
      <c r="AV396" s="212"/>
      <c r="AW396" s="66" t="s">
        <v>73</v>
      </c>
      <c r="AX396" s="68">
        <v>570</v>
      </c>
      <c r="AY396" s="68">
        <v>82</v>
      </c>
      <c r="AZ396" s="68">
        <v>68</v>
      </c>
      <c r="BA396" s="68">
        <v>68</v>
      </c>
      <c r="BB396" s="68">
        <v>31</v>
      </c>
      <c r="BC396" s="68">
        <v>638</v>
      </c>
      <c r="BD396" s="68">
        <v>113</v>
      </c>
      <c r="BE396" s="212"/>
      <c r="BF396" s="66" t="s">
        <v>73</v>
      </c>
      <c r="BG396" s="68">
        <v>749</v>
      </c>
      <c r="BH396" s="68">
        <v>1326</v>
      </c>
      <c r="BI396" s="68">
        <v>491</v>
      </c>
      <c r="BJ396" s="68">
        <v>524</v>
      </c>
      <c r="BK396" s="68">
        <v>332</v>
      </c>
      <c r="BL396" s="68">
        <v>667</v>
      </c>
      <c r="BM396" s="68">
        <v>249</v>
      </c>
      <c r="BN396" s="68">
        <v>146</v>
      </c>
      <c r="BO396" s="68">
        <v>456</v>
      </c>
      <c r="BP396" s="68">
        <v>43</v>
      </c>
      <c r="BQ396" s="68">
        <v>18</v>
      </c>
      <c r="BR396" s="68">
        <v>83</v>
      </c>
      <c r="BS396" s="68">
        <v>46</v>
      </c>
      <c r="BT396" s="68">
        <v>151</v>
      </c>
      <c r="BV396" s="80" t="s">
        <v>218</v>
      </c>
      <c r="BW396" s="80" t="s">
        <v>2687</v>
      </c>
      <c r="BX396" s="78">
        <v>12850</v>
      </c>
    </row>
    <row r="397" spans="1:76" ht="14.45" customHeight="1">
      <c r="A397" s="212" t="s">
        <v>1968</v>
      </c>
      <c r="B397" s="44" t="s">
        <v>90</v>
      </c>
      <c r="C397" s="71">
        <v>992</v>
      </c>
      <c r="D397" s="71">
        <v>502</v>
      </c>
      <c r="E397" s="71">
        <v>746</v>
      </c>
      <c r="F397" s="71">
        <v>377</v>
      </c>
      <c r="G397" s="71">
        <v>595</v>
      </c>
      <c r="H397" s="71">
        <v>313</v>
      </c>
      <c r="I397" s="71">
        <v>732</v>
      </c>
      <c r="J397" s="71">
        <v>393</v>
      </c>
      <c r="K397" s="149">
        <v>3065</v>
      </c>
      <c r="L397" s="149">
        <v>1585</v>
      </c>
      <c r="M397" s="212" t="s">
        <v>1968</v>
      </c>
      <c r="N397" s="44" t="s">
        <v>90</v>
      </c>
      <c r="O397" s="71">
        <v>73</v>
      </c>
      <c r="P397" s="71">
        <v>33</v>
      </c>
      <c r="Q397" s="71">
        <v>32</v>
      </c>
      <c r="R397" s="71">
        <v>15</v>
      </c>
      <c r="S397" s="71">
        <v>49</v>
      </c>
      <c r="T397" s="71">
        <v>26</v>
      </c>
      <c r="U397" s="71">
        <v>108</v>
      </c>
      <c r="V397" s="71">
        <v>69</v>
      </c>
      <c r="W397" s="149">
        <v>262</v>
      </c>
      <c r="X397" s="149">
        <v>143</v>
      </c>
      <c r="Y397" s="212" t="s">
        <v>1968</v>
      </c>
      <c r="Z397" s="44" t="s">
        <v>90</v>
      </c>
      <c r="AA397" s="31">
        <v>31</v>
      </c>
      <c r="AB397" s="31">
        <v>29</v>
      </c>
      <c r="AC397" s="31">
        <v>28</v>
      </c>
      <c r="AD397" s="31">
        <v>24</v>
      </c>
      <c r="AE397" s="149">
        <v>112</v>
      </c>
      <c r="AF397" s="125">
        <v>118</v>
      </c>
      <c r="AG397" s="71">
        <v>96</v>
      </c>
      <c r="AH397" s="71">
        <v>59</v>
      </c>
      <c r="AI397" s="71">
        <v>2</v>
      </c>
      <c r="AJ397" s="71">
        <v>29</v>
      </c>
      <c r="AK397" s="212" t="s">
        <v>1968</v>
      </c>
      <c r="AL397" s="44" t="s">
        <v>90</v>
      </c>
      <c r="AM397" s="71">
        <v>0</v>
      </c>
      <c r="AN397" s="71">
        <v>1498</v>
      </c>
      <c r="AO397" s="71">
        <v>232</v>
      </c>
      <c r="AP397" s="71">
        <v>107</v>
      </c>
      <c r="AQ397" s="71">
        <v>0</v>
      </c>
      <c r="AR397" s="71">
        <v>8</v>
      </c>
      <c r="AS397" s="71">
        <v>131</v>
      </c>
      <c r="AT397" s="71">
        <v>92</v>
      </c>
      <c r="AU397" s="71">
        <v>87</v>
      </c>
      <c r="AV397" s="212" t="s">
        <v>1968</v>
      </c>
      <c r="AW397" s="44" t="s">
        <v>90</v>
      </c>
      <c r="AX397" s="149">
        <v>183</v>
      </c>
      <c r="AY397" s="71">
        <v>28</v>
      </c>
      <c r="AZ397" s="71">
        <v>18</v>
      </c>
      <c r="BA397" s="152">
        <v>21</v>
      </c>
      <c r="BB397" s="32">
        <v>11</v>
      </c>
      <c r="BC397" s="149">
        <v>204</v>
      </c>
      <c r="BD397" s="149">
        <v>39</v>
      </c>
      <c r="BE397" s="212" t="s">
        <v>1968</v>
      </c>
      <c r="BF397" s="44" t="s">
        <v>90</v>
      </c>
      <c r="BG397" s="71">
        <v>88</v>
      </c>
      <c r="BH397" s="71">
        <v>54</v>
      </c>
      <c r="BI397" s="71">
        <v>44</v>
      </c>
      <c r="BJ397" s="71">
        <v>56</v>
      </c>
      <c r="BK397" s="71">
        <v>53</v>
      </c>
      <c r="BL397" s="71">
        <v>66</v>
      </c>
      <c r="BM397" s="71">
        <v>64</v>
      </c>
      <c r="BN397" s="71">
        <v>61</v>
      </c>
      <c r="BO397" s="71">
        <v>59</v>
      </c>
      <c r="BP397" s="71">
        <v>27</v>
      </c>
      <c r="BQ397" s="71">
        <v>3</v>
      </c>
      <c r="BR397" s="71">
        <v>21</v>
      </c>
      <c r="BS397" s="71">
        <v>13</v>
      </c>
      <c r="BT397" s="71">
        <v>65</v>
      </c>
      <c r="BV397" s="80" t="s">
        <v>1968</v>
      </c>
      <c r="BW397" s="80" t="s">
        <v>2688</v>
      </c>
      <c r="BX397" s="78">
        <v>4120</v>
      </c>
    </row>
    <row r="398" spans="1:76">
      <c r="A398" s="212"/>
      <c r="B398" s="44" t="s">
        <v>91</v>
      </c>
      <c r="C398" s="71">
        <v>482</v>
      </c>
      <c r="D398" s="71">
        <v>267</v>
      </c>
      <c r="E398" s="71">
        <v>416</v>
      </c>
      <c r="F398" s="71">
        <v>201</v>
      </c>
      <c r="G398" s="71">
        <v>289</v>
      </c>
      <c r="H398" s="71">
        <v>156</v>
      </c>
      <c r="I398" s="71">
        <v>376</v>
      </c>
      <c r="J398" s="71">
        <v>173</v>
      </c>
      <c r="K398" s="149">
        <v>1563</v>
      </c>
      <c r="L398" s="149">
        <v>797</v>
      </c>
      <c r="M398" s="212"/>
      <c r="N398" s="44" t="s">
        <v>91</v>
      </c>
      <c r="O398" s="71">
        <v>51</v>
      </c>
      <c r="P398" s="71">
        <v>30</v>
      </c>
      <c r="Q398" s="71">
        <v>14</v>
      </c>
      <c r="R398" s="71">
        <v>7</v>
      </c>
      <c r="S398" s="71">
        <v>20</v>
      </c>
      <c r="T398" s="71">
        <v>12</v>
      </c>
      <c r="U398" s="71">
        <v>71</v>
      </c>
      <c r="V398" s="71">
        <v>27</v>
      </c>
      <c r="W398" s="149">
        <v>156</v>
      </c>
      <c r="X398" s="149">
        <v>76</v>
      </c>
      <c r="Y398" s="212"/>
      <c r="Z398" s="44" t="s">
        <v>91</v>
      </c>
      <c r="AA398" s="31">
        <v>16</v>
      </c>
      <c r="AB398" s="31">
        <v>16</v>
      </c>
      <c r="AC398" s="31">
        <v>13</v>
      </c>
      <c r="AD398" s="31">
        <v>13</v>
      </c>
      <c r="AE398" s="149">
        <v>58</v>
      </c>
      <c r="AF398" s="125">
        <v>59</v>
      </c>
      <c r="AG398" s="71">
        <v>57</v>
      </c>
      <c r="AH398" s="71">
        <v>44</v>
      </c>
      <c r="AI398" s="71">
        <v>1</v>
      </c>
      <c r="AJ398" s="71">
        <v>11</v>
      </c>
      <c r="AK398" s="212"/>
      <c r="AL398" s="44" t="s">
        <v>91</v>
      </c>
      <c r="AM398" s="71">
        <v>0</v>
      </c>
      <c r="AN398" s="71">
        <v>456</v>
      </c>
      <c r="AO398" s="71">
        <v>226</v>
      </c>
      <c r="AP398" s="71">
        <v>164</v>
      </c>
      <c r="AQ398" s="71">
        <v>0</v>
      </c>
      <c r="AR398" s="71">
        <v>20</v>
      </c>
      <c r="AS398" s="71">
        <v>58</v>
      </c>
      <c r="AT398" s="71">
        <v>40</v>
      </c>
      <c r="AU398" s="71">
        <v>37</v>
      </c>
      <c r="AV398" s="212"/>
      <c r="AW398" s="44" t="s">
        <v>91</v>
      </c>
      <c r="AX398" s="149">
        <v>102</v>
      </c>
      <c r="AY398" s="71">
        <v>36</v>
      </c>
      <c r="AZ398" s="71">
        <v>14</v>
      </c>
      <c r="BA398" s="152">
        <v>9</v>
      </c>
      <c r="BB398" s="32">
        <v>7</v>
      </c>
      <c r="BC398" s="149">
        <v>111</v>
      </c>
      <c r="BD398" s="149">
        <v>43</v>
      </c>
      <c r="BE398" s="212"/>
      <c r="BF398" s="44" t="s">
        <v>91</v>
      </c>
      <c r="BG398" s="71">
        <v>15</v>
      </c>
      <c r="BH398" s="71">
        <v>11</v>
      </c>
      <c r="BI398" s="71">
        <v>9</v>
      </c>
      <c r="BJ398" s="71">
        <v>5</v>
      </c>
      <c r="BK398" s="71">
        <v>5</v>
      </c>
      <c r="BL398" s="71">
        <v>17</v>
      </c>
      <c r="BM398" s="71">
        <v>5</v>
      </c>
      <c r="BN398" s="71">
        <v>5</v>
      </c>
      <c r="BO398" s="71">
        <v>13</v>
      </c>
      <c r="BP398" s="71">
        <v>4</v>
      </c>
      <c r="BQ398" s="71">
        <v>0</v>
      </c>
      <c r="BR398" s="71">
        <v>4</v>
      </c>
      <c r="BS398" s="71">
        <v>4</v>
      </c>
      <c r="BT398" s="71">
        <v>0</v>
      </c>
      <c r="BV398" s="80" t="s">
        <v>1968</v>
      </c>
      <c r="BW398" s="80" t="s">
        <v>2689</v>
      </c>
      <c r="BX398" s="78">
        <v>2246</v>
      </c>
    </row>
    <row r="399" spans="1:76">
      <c r="A399" s="212"/>
      <c r="B399" s="66" t="s">
        <v>73</v>
      </c>
      <c r="C399" s="68">
        <v>1474</v>
      </c>
      <c r="D399" s="68">
        <v>769</v>
      </c>
      <c r="E399" s="68">
        <v>1162</v>
      </c>
      <c r="F399" s="68">
        <v>578</v>
      </c>
      <c r="G399" s="68">
        <v>884</v>
      </c>
      <c r="H399" s="68">
        <v>469</v>
      </c>
      <c r="I399" s="68">
        <v>1108</v>
      </c>
      <c r="J399" s="68">
        <v>566</v>
      </c>
      <c r="K399" s="68">
        <v>4628</v>
      </c>
      <c r="L399" s="68">
        <v>2382</v>
      </c>
      <c r="M399" s="212"/>
      <c r="N399" s="66" t="s">
        <v>73</v>
      </c>
      <c r="O399" s="68">
        <v>124</v>
      </c>
      <c r="P399" s="68">
        <v>63</v>
      </c>
      <c r="Q399" s="68">
        <v>46</v>
      </c>
      <c r="R399" s="68">
        <v>22</v>
      </c>
      <c r="S399" s="68">
        <v>69</v>
      </c>
      <c r="T399" s="68">
        <v>38</v>
      </c>
      <c r="U399" s="68">
        <v>179</v>
      </c>
      <c r="V399" s="68">
        <v>96</v>
      </c>
      <c r="W399" s="68">
        <v>418</v>
      </c>
      <c r="X399" s="68">
        <v>219</v>
      </c>
      <c r="Y399" s="212"/>
      <c r="Z399" s="66" t="s">
        <v>73</v>
      </c>
      <c r="AA399" s="68">
        <v>47</v>
      </c>
      <c r="AB399" s="68">
        <v>45</v>
      </c>
      <c r="AC399" s="68">
        <v>41</v>
      </c>
      <c r="AD399" s="68">
        <v>37</v>
      </c>
      <c r="AE399" s="68">
        <v>170</v>
      </c>
      <c r="AF399" s="68">
        <v>177</v>
      </c>
      <c r="AG399" s="68">
        <v>153</v>
      </c>
      <c r="AH399" s="68">
        <v>103</v>
      </c>
      <c r="AI399" s="68">
        <v>3</v>
      </c>
      <c r="AJ399" s="68">
        <v>40</v>
      </c>
      <c r="AK399" s="212"/>
      <c r="AL399" s="66" t="s">
        <v>73</v>
      </c>
      <c r="AM399" s="68">
        <v>0</v>
      </c>
      <c r="AN399" s="68">
        <v>1954</v>
      </c>
      <c r="AO399" s="68">
        <v>458</v>
      </c>
      <c r="AP399" s="68">
        <v>271</v>
      </c>
      <c r="AQ399" s="68">
        <v>0</v>
      </c>
      <c r="AR399" s="68">
        <v>28</v>
      </c>
      <c r="AS399" s="68">
        <v>189</v>
      </c>
      <c r="AT399" s="68">
        <v>132</v>
      </c>
      <c r="AU399" s="68">
        <v>124</v>
      </c>
      <c r="AV399" s="212"/>
      <c r="AW399" s="66" t="s">
        <v>73</v>
      </c>
      <c r="AX399" s="68">
        <v>285</v>
      </c>
      <c r="AY399" s="68">
        <v>64</v>
      </c>
      <c r="AZ399" s="68">
        <v>32</v>
      </c>
      <c r="BA399" s="68">
        <v>30</v>
      </c>
      <c r="BB399" s="68">
        <v>18</v>
      </c>
      <c r="BC399" s="68">
        <v>315</v>
      </c>
      <c r="BD399" s="68">
        <v>82</v>
      </c>
      <c r="BE399" s="212"/>
      <c r="BF399" s="66" t="s">
        <v>73</v>
      </c>
      <c r="BG399" s="68">
        <v>103</v>
      </c>
      <c r="BH399" s="68">
        <v>65</v>
      </c>
      <c r="BI399" s="68">
        <v>53</v>
      </c>
      <c r="BJ399" s="68">
        <v>61</v>
      </c>
      <c r="BK399" s="68">
        <v>58</v>
      </c>
      <c r="BL399" s="68">
        <v>83</v>
      </c>
      <c r="BM399" s="68">
        <v>69</v>
      </c>
      <c r="BN399" s="68">
        <v>66</v>
      </c>
      <c r="BO399" s="68">
        <v>72</v>
      </c>
      <c r="BP399" s="68">
        <v>31</v>
      </c>
      <c r="BQ399" s="68">
        <v>3</v>
      </c>
      <c r="BR399" s="68">
        <v>25</v>
      </c>
      <c r="BS399" s="68">
        <v>17</v>
      </c>
      <c r="BT399" s="68">
        <v>65</v>
      </c>
      <c r="BV399" s="80" t="s">
        <v>1968</v>
      </c>
      <c r="BW399" s="80" t="s">
        <v>2690</v>
      </c>
      <c r="BX399" s="78">
        <v>6366</v>
      </c>
    </row>
    <row r="400" spans="1:76">
      <c r="A400" s="45" t="s">
        <v>114</v>
      </c>
      <c r="B400" s="44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45" t="s">
        <v>114</v>
      </c>
      <c r="N400" s="44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45" t="s">
        <v>114</v>
      </c>
      <c r="Z400" s="44"/>
      <c r="AA400" s="151"/>
      <c r="AB400" s="151"/>
      <c r="AC400" s="151"/>
      <c r="AD400" s="151"/>
      <c r="AE400" s="151"/>
      <c r="AF400" s="151"/>
      <c r="AG400" s="151"/>
      <c r="AH400" s="151"/>
      <c r="AI400" s="151"/>
      <c r="AJ400" s="149"/>
      <c r="AK400" s="45" t="s">
        <v>114</v>
      </c>
      <c r="AL400" s="44"/>
      <c r="AM400" s="151"/>
      <c r="AN400" s="151"/>
      <c r="AO400" s="151"/>
      <c r="AP400" s="151"/>
      <c r="AQ400" s="151"/>
      <c r="AR400" s="151"/>
      <c r="AS400" s="151"/>
      <c r="AT400" s="151"/>
      <c r="AU400" s="151"/>
      <c r="AV400" s="45" t="s">
        <v>114</v>
      </c>
      <c r="AW400" s="44"/>
      <c r="AX400" s="149"/>
      <c r="AY400" s="151"/>
      <c r="AZ400" s="151"/>
      <c r="BA400" s="151"/>
      <c r="BB400" s="151"/>
      <c r="BC400" s="149"/>
      <c r="BD400" s="149"/>
      <c r="BE400" s="45" t="s">
        <v>114</v>
      </c>
      <c r="BF400" s="44"/>
      <c r="BG400" s="151"/>
      <c r="BH400" s="151"/>
      <c r="BI400" s="151"/>
      <c r="BJ400" s="151"/>
      <c r="BK400" s="151"/>
      <c r="BL400" s="151"/>
      <c r="BM400" s="151"/>
      <c r="BN400" s="151"/>
      <c r="BO400" s="151"/>
      <c r="BP400" s="151"/>
      <c r="BQ400" s="151"/>
      <c r="BR400" s="151"/>
      <c r="BS400" s="151"/>
      <c r="BT400" s="151"/>
      <c r="BV400" s="80" t="str">
        <f>IF(A400="",BV399,A400)</f>
        <v>SOFIA</v>
      </c>
      <c r="BW400" s="80" t="str">
        <f>BV400&amp;B400</f>
        <v>SOFIA</v>
      </c>
      <c r="BX400" s="78">
        <f>(AM400+2*AN400+3*AO400+4*AP400+5*AQ400)</f>
        <v>0</v>
      </c>
    </row>
    <row r="401" spans="1:76" ht="14.45" customHeight="1">
      <c r="A401" s="212" t="s">
        <v>220</v>
      </c>
      <c r="B401" s="44" t="s">
        <v>90</v>
      </c>
      <c r="C401" s="71">
        <v>744</v>
      </c>
      <c r="D401" s="71">
        <v>392</v>
      </c>
      <c r="E401" s="71">
        <v>582</v>
      </c>
      <c r="F401" s="71">
        <v>322</v>
      </c>
      <c r="G401" s="71">
        <v>446</v>
      </c>
      <c r="H401" s="71">
        <v>233</v>
      </c>
      <c r="I401" s="71">
        <v>459</v>
      </c>
      <c r="J401" s="71">
        <v>253</v>
      </c>
      <c r="K401" s="149">
        <v>2231</v>
      </c>
      <c r="L401" s="149">
        <v>1200</v>
      </c>
      <c r="M401" s="212" t="s">
        <v>220</v>
      </c>
      <c r="N401" s="44" t="s">
        <v>90</v>
      </c>
      <c r="O401" s="71">
        <v>63</v>
      </c>
      <c r="P401" s="71">
        <v>29</v>
      </c>
      <c r="Q401" s="71">
        <v>36</v>
      </c>
      <c r="R401" s="71">
        <v>19</v>
      </c>
      <c r="S401" s="71">
        <v>32</v>
      </c>
      <c r="T401" s="71">
        <v>21</v>
      </c>
      <c r="U401" s="71">
        <v>22</v>
      </c>
      <c r="V401" s="71">
        <v>14</v>
      </c>
      <c r="W401" s="149">
        <v>153</v>
      </c>
      <c r="X401" s="149">
        <v>83</v>
      </c>
      <c r="Y401" s="212" t="s">
        <v>220</v>
      </c>
      <c r="Z401" s="44" t="s">
        <v>90</v>
      </c>
      <c r="AA401" s="31">
        <v>21</v>
      </c>
      <c r="AB401" s="31">
        <v>24</v>
      </c>
      <c r="AC401" s="31">
        <v>20</v>
      </c>
      <c r="AD401" s="31">
        <v>18</v>
      </c>
      <c r="AE401" s="149">
        <v>83</v>
      </c>
      <c r="AF401" s="125">
        <v>78</v>
      </c>
      <c r="AG401" s="71">
        <v>69</v>
      </c>
      <c r="AH401" s="71">
        <v>9</v>
      </c>
      <c r="AI401" s="71">
        <v>0</v>
      </c>
      <c r="AJ401" s="71">
        <v>20</v>
      </c>
      <c r="AK401" s="212" t="s">
        <v>220</v>
      </c>
      <c r="AL401" s="44" t="s">
        <v>90</v>
      </c>
      <c r="AM401" s="71">
        <v>28</v>
      </c>
      <c r="AN401" s="71">
        <v>815</v>
      </c>
      <c r="AO401" s="71">
        <v>262</v>
      </c>
      <c r="AP401" s="71">
        <v>35</v>
      </c>
      <c r="AQ401" s="71">
        <v>0</v>
      </c>
      <c r="AR401" s="71">
        <v>14</v>
      </c>
      <c r="AS401" s="71">
        <v>95</v>
      </c>
      <c r="AT401" s="71">
        <v>46</v>
      </c>
      <c r="AU401" s="71">
        <v>46</v>
      </c>
      <c r="AV401" s="212" t="s">
        <v>220</v>
      </c>
      <c r="AW401" s="44" t="s">
        <v>90</v>
      </c>
      <c r="AX401" s="149">
        <v>110</v>
      </c>
      <c r="AY401" s="71">
        <v>28</v>
      </c>
      <c r="AZ401" s="71">
        <v>8</v>
      </c>
      <c r="BA401" s="152">
        <v>11</v>
      </c>
      <c r="BB401" s="32">
        <v>5</v>
      </c>
      <c r="BC401" s="149">
        <v>121</v>
      </c>
      <c r="BD401" s="149">
        <v>33</v>
      </c>
      <c r="BE401" s="212" t="s">
        <v>220</v>
      </c>
      <c r="BF401" s="44" t="s">
        <v>90</v>
      </c>
      <c r="BG401" s="71">
        <v>218</v>
      </c>
      <c r="BH401" s="71">
        <v>237</v>
      </c>
      <c r="BI401" s="71">
        <v>127</v>
      </c>
      <c r="BJ401" s="71">
        <v>147</v>
      </c>
      <c r="BK401" s="71">
        <v>50</v>
      </c>
      <c r="BL401" s="71">
        <v>142</v>
      </c>
      <c r="BM401" s="71">
        <v>107</v>
      </c>
      <c r="BN401" s="71">
        <v>98</v>
      </c>
      <c r="BO401" s="71">
        <v>146</v>
      </c>
      <c r="BP401" s="71">
        <v>5</v>
      </c>
      <c r="BQ401" s="71">
        <v>3</v>
      </c>
      <c r="BR401" s="71">
        <v>3</v>
      </c>
      <c r="BS401" s="71">
        <v>4</v>
      </c>
      <c r="BT401" s="71">
        <v>0</v>
      </c>
      <c r="BV401" s="80" t="s">
        <v>220</v>
      </c>
      <c r="BW401" s="80" t="s">
        <v>2694</v>
      </c>
      <c r="BX401" s="78">
        <v>2584</v>
      </c>
    </row>
    <row r="402" spans="1:76">
      <c r="A402" s="212"/>
      <c r="B402" s="44" t="s">
        <v>91</v>
      </c>
      <c r="C402" s="71">
        <v>81</v>
      </c>
      <c r="D402" s="71">
        <v>44</v>
      </c>
      <c r="E402" s="71">
        <v>79</v>
      </c>
      <c r="F402" s="71">
        <v>36</v>
      </c>
      <c r="G402" s="71">
        <v>53</v>
      </c>
      <c r="H402" s="71">
        <v>32</v>
      </c>
      <c r="I402" s="71">
        <v>58</v>
      </c>
      <c r="J402" s="71">
        <v>39</v>
      </c>
      <c r="K402" s="149">
        <v>271</v>
      </c>
      <c r="L402" s="149">
        <v>151</v>
      </c>
      <c r="M402" s="212"/>
      <c r="N402" s="44" t="s">
        <v>91</v>
      </c>
      <c r="O402" s="71">
        <v>3</v>
      </c>
      <c r="P402" s="71">
        <v>2</v>
      </c>
      <c r="Q402" s="71">
        <v>2</v>
      </c>
      <c r="R402" s="71">
        <v>1</v>
      </c>
      <c r="S402" s="71">
        <v>2</v>
      </c>
      <c r="T402" s="71">
        <v>1</v>
      </c>
      <c r="U402" s="71">
        <v>0</v>
      </c>
      <c r="V402" s="71">
        <v>0</v>
      </c>
      <c r="W402" s="149">
        <v>7</v>
      </c>
      <c r="X402" s="149">
        <v>4</v>
      </c>
      <c r="Y402" s="212"/>
      <c r="Z402" s="44" t="s">
        <v>91</v>
      </c>
      <c r="AA402" s="31">
        <v>3</v>
      </c>
      <c r="AB402" s="31">
        <v>3</v>
      </c>
      <c r="AC402" s="31">
        <v>2</v>
      </c>
      <c r="AD402" s="31">
        <v>2</v>
      </c>
      <c r="AE402" s="149">
        <v>10</v>
      </c>
      <c r="AF402" s="125">
        <v>9</v>
      </c>
      <c r="AG402" s="71">
        <v>8</v>
      </c>
      <c r="AH402" s="71">
        <v>9</v>
      </c>
      <c r="AI402" s="71">
        <v>0</v>
      </c>
      <c r="AJ402" s="71">
        <v>2</v>
      </c>
      <c r="AK402" s="212"/>
      <c r="AL402" s="44" t="s">
        <v>91</v>
      </c>
      <c r="AM402" s="71">
        <v>0</v>
      </c>
      <c r="AN402" s="71">
        <v>151</v>
      </c>
      <c r="AO402" s="71">
        <v>0</v>
      </c>
      <c r="AP402" s="71">
        <v>0</v>
      </c>
      <c r="AQ402" s="71">
        <v>0</v>
      </c>
      <c r="AR402" s="71">
        <v>1</v>
      </c>
      <c r="AS402" s="71">
        <v>10</v>
      </c>
      <c r="AT402" s="71">
        <v>10</v>
      </c>
      <c r="AU402" s="71">
        <v>10</v>
      </c>
      <c r="AV402" s="212"/>
      <c r="AW402" s="44" t="s">
        <v>91</v>
      </c>
      <c r="AX402" s="149">
        <v>16</v>
      </c>
      <c r="AY402" s="71">
        <v>10</v>
      </c>
      <c r="AZ402" s="71">
        <v>0</v>
      </c>
      <c r="BA402" s="152">
        <v>2</v>
      </c>
      <c r="BB402" s="32">
        <v>2</v>
      </c>
      <c r="BC402" s="149">
        <v>18</v>
      </c>
      <c r="BD402" s="149">
        <v>12</v>
      </c>
      <c r="BE402" s="212"/>
      <c r="BF402" s="44" t="s">
        <v>91</v>
      </c>
      <c r="BG402" s="71">
        <v>0</v>
      </c>
      <c r="BH402" s="71">
        <v>0</v>
      </c>
      <c r="BI402" s="71">
        <v>0</v>
      </c>
      <c r="BJ402" s="71">
        <v>0</v>
      </c>
      <c r="BK402" s="71">
        <v>0</v>
      </c>
      <c r="BL402" s="71">
        <v>0</v>
      </c>
      <c r="BM402" s="71">
        <v>0</v>
      </c>
      <c r="BN402" s="71">
        <v>0</v>
      </c>
      <c r="BO402" s="71">
        <v>0</v>
      </c>
      <c r="BP402" s="71">
        <v>0</v>
      </c>
      <c r="BQ402" s="71">
        <v>0</v>
      </c>
      <c r="BR402" s="71">
        <v>0</v>
      </c>
      <c r="BS402" s="71">
        <v>0</v>
      </c>
      <c r="BT402" s="71">
        <v>0</v>
      </c>
      <c r="BV402" s="80" t="s">
        <v>220</v>
      </c>
      <c r="BW402" s="80" t="s">
        <v>2695</v>
      </c>
      <c r="BX402" s="78">
        <v>302</v>
      </c>
    </row>
    <row r="403" spans="1:76">
      <c r="A403" s="212"/>
      <c r="B403" s="66" t="s">
        <v>73</v>
      </c>
      <c r="C403" s="68">
        <v>825</v>
      </c>
      <c r="D403" s="68">
        <v>436</v>
      </c>
      <c r="E403" s="68">
        <v>661</v>
      </c>
      <c r="F403" s="68">
        <v>358</v>
      </c>
      <c r="G403" s="68">
        <v>499</v>
      </c>
      <c r="H403" s="68">
        <v>265</v>
      </c>
      <c r="I403" s="68">
        <v>517</v>
      </c>
      <c r="J403" s="68">
        <v>292</v>
      </c>
      <c r="K403" s="68">
        <v>2502</v>
      </c>
      <c r="L403" s="68">
        <v>1351</v>
      </c>
      <c r="M403" s="212"/>
      <c r="N403" s="66" t="s">
        <v>73</v>
      </c>
      <c r="O403" s="68">
        <v>66</v>
      </c>
      <c r="P403" s="68">
        <v>31</v>
      </c>
      <c r="Q403" s="68">
        <v>38</v>
      </c>
      <c r="R403" s="68">
        <v>20</v>
      </c>
      <c r="S403" s="68">
        <v>34</v>
      </c>
      <c r="T403" s="68">
        <v>22</v>
      </c>
      <c r="U403" s="68">
        <v>22</v>
      </c>
      <c r="V403" s="68">
        <v>14</v>
      </c>
      <c r="W403" s="68">
        <v>160</v>
      </c>
      <c r="X403" s="68">
        <v>87</v>
      </c>
      <c r="Y403" s="212"/>
      <c r="Z403" s="66" t="s">
        <v>73</v>
      </c>
      <c r="AA403" s="68">
        <v>24</v>
      </c>
      <c r="AB403" s="68">
        <v>27</v>
      </c>
      <c r="AC403" s="68">
        <v>22</v>
      </c>
      <c r="AD403" s="68">
        <v>20</v>
      </c>
      <c r="AE403" s="68">
        <v>93</v>
      </c>
      <c r="AF403" s="68">
        <v>87</v>
      </c>
      <c r="AG403" s="68">
        <v>77</v>
      </c>
      <c r="AH403" s="68">
        <v>18</v>
      </c>
      <c r="AI403" s="68">
        <v>0</v>
      </c>
      <c r="AJ403" s="68">
        <v>22</v>
      </c>
      <c r="AK403" s="212"/>
      <c r="AL403" s="66" t="s">
        <v>73</v>
      </c>
      <c r="AM403" s="68">
        <v>28</v>
      </c>
      <c r="AN403" s="68">
        <v>966</v>
      </c>
      <c r="AO403" s="68">
        <v>262</v>
      </c>
      <c r="AP403" s="68">
        <v>35</v>
      </c>
      <c r="AQ403" s="68">
        <v>0</v>
      </c>
      <c r="AR403" s="68">
        <v>15</v>
      </c>
      <c r="AS403" s="68">
        <v>105</v>
      </c>
      <c r="AT403" s="68">
        <v>56</v>
      </c>
      <c r="AU403" s="68">
        <v>56</v>
      </c>
      <c r="AV403" s="212"/>
      <c r="AW403" s="66" t="s">
        <v>73</v>
      </c>
      <c r="AX403" s="68">
        <v>126</v>
      </c>
      <c r="AY403" s="68">
        <v>38</v>
      </c>
      <c r="AZ403" s="68">
        <v>8</v>
      </c>
      <c r="BA403" s="68">
        <v>13</v>
      </c>
      <c r="BB403" s="68">
        <v>7</v>
      </c>
      <c r="BC403" s="68">
        <v>139</v>
      </c>
      <c r="BD403" s="68">
        <v>45</v>
      </c>
      <c r="BE403" s="212"/>
      <c r="BF403" s="66" t="s">
        <v>73</v>
      </c>
      <c r="BG403" s="68">
        <v>218</v>
      </c>
      <c r="BH403" s="68">
        <v>237</v>
      </c>
      <c r="BI403" s="68">
        <v>127</v>
      </c>
      <c r="BJ403" s="68">
        <v>147</v>
      </c>
      <c r="BK403" s="68">
        <v>50</v>
      </c>
      <c r="BL403" s="68">
        <v>142</v>
      </c>
      <c r="BM403" s="68">
        <v>107</v>
      </c>
      <c r="BN403" s="68">
        <v>98</v>
      </c>
      <c r="BO403" s="68">
        <v>146</v>
      </c>
      <c r="BP403" s="68">
        <v>5</v>
      </c>
      <c r="BQ403" s="68">
        <v>3</v>
      </c>
      <c r="BR403" s="68">
        <v>3</v>
      </c>
      <c r="BS403" s="68">
        <v>4</v>
      </c>
      <c r="BT403" s="68">
        <v>0</v>
      </c>
      <c r="BV403" s="80" t="s">
        <v>220</v>
      </c>
      <c r="BW403" s="80" t="s">
        <v>2696</v>
      </c>
      <c r="BX403" s="78">
        <v>2886</v>
      </c>
    </row>
    <row r="404" spans="1:76" ht="14.45" customHeight="1">
      <c r="A404" s="212" t="s">
        <v>221</v>
      </c>
      <c r="B404" s="44" t="s">
        <v>90</v>
      </c>
      <c r="C404" s="71">
        <v>197</v>
      </c>
      <c r="D404" s="71">
        <v>108</v>
      </c>
      <c r="E404" s="71">
        <v>172</v>
      </c>
      <c r="F404" s="71">
        <v>92</v>
      </c>
      <c r="G404" s="71">
        <v>118</v>
      </c>
      <c r="H404" s="71">
        <v>58</v>
      </c>
      <c r="I404" s="71">
        <v>116</v>
      </c>
      <c r="J404" s="71">
        <v>53</v>
      </c>
      <c r="K404" s="149">
        <v>603</v>
      </c>
      <c r="L404" s="149">
        <v>311</v>
      </c>
      <c r="M404" s="212" t="s">
        <v>221</v>
      </c>
      <c r="N404" s="44" t="s">
        <v>90</v>
      </c>
      <c r="O404" s="71">
        <v>10</v>
      </c>
      <c r="P404" s="71">
        <v>4</v>
      </c>
      <c r="Q404" s="71">
        <v>5</v>
      </c>
      <c r="R404" s="71">
        <v>4</v>
      </c>
      <c r="S404" s="71">
        <v>3</v>
      </c>
      <c r="T404" s="71">
        <v>2</v>
      </c>
      <c r="U404" s="71">
        <v>3</v>
      </c>
      <c r="V404" s="71">
        <v>2</v>
      </c>
      <c r="W404" s="149">
        <v>21</v>
      </c>
      <c r="X404" s="149">
        <v>12</v>
      </c>
      <c r="Y404" s="212" t="s">
        <v>221</v>
      </c>
      <c r="Z404" s="44" t="s">
        <v>90</v>
      </c>
      <c r="AA404" s="31">
        <v>8</v>
      </c>
      <c r="AB404" s="31">
        <v>8</v>
      </c>
      <c r="AC404" s="31">
        <v>8</v>
      </c>
      <c r="AD404" s="31">
        <v>8</v>
      </c>
      <c r="AE404" s="149">
        <v>32</v>
      </c>
      <c r="AF404" s="125">
        <v>25</v>
      </c>
      <c r="AG404" s="71">
        <v>18</v>
      </c>
      <c r="AH404" s="71">
        <v>1</v>
      </c>
      <c r="AI404" s="71">
        <v>7</v>
      </c>
      <c r="AJ404" s="71">
        <v>8</v>
      </c>
      <c r="AK404" s="212" t="s">
        <v>221</v>
      </c>
      <c r="AL404" s="44" t="s">
        <v>90</v>
      </c>
      <c r="AM404" s="71">
        <v>0</v>
      </c>
      <c r="AN404" s="71">
        <v>60</v>
      </c>
      <c r="AO404" s="71">
        <v>83</v>
      </c>
      <c r="AP404" s="71">
        <v>54</v>
      </c>
      <c r="AQ404" s="71">
        <v>18</v>
      </c>
      <c r="AR404" s="71">
        <v>10</v>
      </c>
      <c r="AS404" s="71">
        <v>32</v>
      </c>
      <c r="AT404" s="71">
        <v>22</v>
      </c>
      <c r="AU404" s="71">
        <v>18</v>
      </c>
      <c r="AV404" s="212" t="s">
        <v>221</v>
      </c>
      <c r="AW404" s="44" t="s">
        <v>90</v>
      </c>
      <c r="AX404" s="149">
        <v>47</v>
      </c>
      <c r="AY404" s="71">
        <v>6</v>
      </c>
      <c r="AZ404" s="71">
        <v>2</v>
      </c>
      <c r="BA404" s="152">
        <v>2</v>
      </c>
      <c r="BB404" s="32">
        <v>1</v>
      </c>
      <c r="BC404" s="149">
        <v>49</v>
      </c>
      <c r="BD404" s="149">
        <v>7</v>
      </c>
      <c r="BE404" s="212" t="s">
        <v>221</v>
      </c>
      <c r="BF404" s="44" t="s">
        <v>90</v>
      </c>
      <c r="BG404" s="71">
        <v>140</v>
      </c>
      <c r="BH404" s="71">
        <v>120</v>
      </c>
      <c r="BI404" s="71">
        <v>83</v>
      </c>
      <c r="BJ404" s="71">
        <v>16</v>
      </c>
      <c r="BK404" s="71">
        <v>16</v>
      </c>
      <c r="BL404" s="71">
        <v>17</v>
      </c>
      <c r="BM404" s="71">
        <v>9</v>
      </c>
      <c r="BN404" s="71">
        <v>9</v>
      </c>
      <c r="BO404" s="71">
        <v>12</v>
      </c>
      <c r="BP404" s="71">
        <v>0</v>
      </c>
      <c r="BQ404" s="71">
        <v>4</v>
      </c>
      <c r="BR404" s="71">
        <v>4</v>
      </c>
      <c r="BS404" s="71">
        <v>4</v>
      </c>
      <c r="BT404" s="71">
        <v>4</v>
      </c>
      <c r="BV404" s="80" t="s">
        <v>221</v>
      </c>
      <c r="BW404" s="80" t="s">
        <v>2697</v>
      </c>
      <c r="BX404" s="78">
        <v>675</v>
      </c>
    </row>
    <row r="405" spans="1:76">
      <c r="A405" s="212"/>
      <c r="B405" s="44" t="s">
        <v>91</v>
      </c>
      <c r="C405" s="71">
        <v>763</v>
      </c>
      <c r="D405" s="71">
        <v>391</v>
      </c>
      <c r="E405" s="71">
        <v>647</v>
      </c>
      <c r="F405" s="71">
        <v>355</v>
      </c>
      <c r="G405" s="71">
        <v>632</v>
      </c>
      <c r="H405" s="71">
        <v>390</v>
      </c>
      <c r="I405" s="71">
        <v>572</v>
      </c>
      <c r="J405" s="71">
        <v>260</v>
      </c>
      <c r="K405" s="149">
        <v>2614</v>
      </c>
      <c r="L405" s="149">
        <v>1396</v>
      </c>
      <c r="M405" s="212"/>
      <c r="N405" s="44" t="s">
        <v>91</v>
      </c>
      <c r="O405" s="71">
        <v>53</v>
      </c>
      <c r="P405" s="71">
        <v>23</v>
      </c>
      <c r="Q405" s="71">
        <v>26</v>
      </c>
      <c r="R405" s="71">
        <v>10</v>
      </c>
      <c r="S405" s="71">
        <v>95</v>
      </c>
      <c r="T405" s="71">
        <v>85</v>
      </c>
      <c r="U405" s="71">
        <v>44</v>
      </c>
      <c r="V405" s="71">
        <v>27</v>
      </c>
      <c r="W405" s="149">
        <v>218</v>
      </c>
      <c r="X405" s="149">
        <v>145</v>
      </c>
      <c r="Y405" s="212"/>
      <c r="Z405" s="44" t="s">
        <v>91</v>
      </c>
      <c r="AA405" s="31">
        <v>20</v>
      </c>
      <c r="AB405" s="31">
        <v>17</v>
      </c>
      <c r="AC405" s="31">
        <v>16</v>
      </c>
      <c r="AD405" s="31">
        <v>17</v>
      </c>
      <c r="AE405" s="149">
        <v>70</v>
      </c>
      <c r="AF405" s="125">
        <v>72</v>
      </c>
      <c r="AG405" s="71">
        <v>61</v>
      </c>
      <c r="AH405" s="71">
        <v>53</v>
      </c>
      <c r="AI405" s="71">
        <v>2</v>
      </c>
      <c r="AJ405" s="71">
        <v>15</v>
      </c>
      <c r="AK405" s="212"/>
      <c r="AL405" s="44" t="s">
        <v>91</v>
      </c>
      <c r="AM405" s="71">
        <v>0</v>
      </c>
      <c r="AN405" s="71">
        <v>759</v>
      </c>
      <c r="AO405" s="71">
        <v>632</v>
      </c>
      <c r="AP405" s="71">
        <v>51</v>
      </c>
      <c r="AQ405" s="71">
        <v>30</v>
      </c>
      <c r="AR405" s="71">
        <v>11</v>
      </c>
      <c r="AS405" s="71">
        <v>74</v>
      </c>
      <c r="AT405" s="71">
        <v>64</v>
      </c>
      <c r="AU405" s="71">
        <v>59</v>
      </c>
      <c r="AV405" s="212"/>
      <c r="AW405" s="44" t="s">
        <v>91</v>
      </c>
      <c r="AX405" s="149">
        <v>123</v>
      </c>
      <c r="AY405" s="71">
        <v>41</v>
      </c>
      <c r="AZ405" s="71">
        <v>11</v>
      </c>
      <c r="BA405" s="152">
        <v>22</v>
      </c>
      <c r="BB405" s="32">
        <v>10</v>
      </c>
      <c r="BC405" s="149">
        <v>145</v>
      </c>
      <c r="BD405" s="149">
        <v>51</v>
      </c>
      <c r="BE405" s="212"/>
      <c r="BF405" s="44" t="s">
        <v>91</v>
      </c>
      <c r="BG405" s="71">
        <v>4</v>
      </c>
      <c r="BH405" s="71">
        <v>4</v>
      </c>
      <c r="BI405" s="71">
        <v>4</v>
      </c>
      <c r="BJ405" s="71">
        <v>4</v>
      </c>
      <c r="BK405" s="71">
        <v>4</v>
      </c>
      <c r="BL405" s="71">
        <v>5</v>
      </c>
      <c r="BM405" s="71">
        <v>5</v>
      </c>
      <c r="BN405" s="71">
        <v>5</v>
      </c>
      <c r="BO405" s="71">
        <v>5</v>
      </c>
      <c r="BP405" s="71">
        <v>0</v>
      </c>
      <c r="BQ405" s="71">
        <v>0</v>
      </c>
      <c r="BR405" s="71">
        <v>0</v>
      </c>
      <c r="BS405" s="71">
        <v>0</v>
      </c>
      <c r="BT405" s="71">
        <v>0</v>
      </c>
      <c r="BV405" s="80" t="s">
        <v>221</v>
      </c>
      <c r="BW405" s="80" t="s">
        <v>2698</v>
      </c>
      <c r="BX405" s="78">
        <v>3768</v>
      </c>
    </row>
    <row r="406" spans="1:76">
      <c r="A406" s="212"/>
      <c r="B406" s="66" t="s">
        <v>73</v>
      </c>
      <c r="C406" s="68">
        <v>960</v>
      </c>
      <c r="D406" s="68">
        <v>499</v>
      </c>
      <c r="E406" s="68">
        <v>819</v>
      </c>
      <c r="F406" s="68">
        <v>447</v>
      </c>
      <c r="G406" s="68">
        <v>750</v>
      </c>
      <c r="H406" s="68">
        <v>448</v>
      </c>
      <c r="I406" s="68">
        <v>688</v>
      </c>
      <c r="J406" s="68">
        <v>313</v>
      </c>
      <c r="K406" s="68">
        <v>3217</v>
      </c>
      <c r="L406" s="68">
        <v>1707</v>
      </c>
      <c r="M406" s="212"/>
      <c r="N406" s="66" t="s">
        <v>73</v>
      </c>
      <c r="O406" s="68">
        <v>63</v>
      </c>
      <c r="P406" s="68">
        <v>27</v>
      </c>
      <c r="Q406" s="68">
        <v>31</v>
      </c>
      <c r="R406" s="68">
        <v>14</v>
      </c>
      <c r="S406" s="68">
        <v>98</v>
      </c>
      <c r="T406" s="68">
        <v>87</v>
      </c>
      <c r="U406" s="68">
        <v>47</v>
      </c>
      <c r="V406" s="68">
        <v>29</v>
      </c>
      <c r="W406" s="68">
        <v>239</v>
      </c>
      <c r="X406" s="68">
        <v>157</v>
      </c>
      <c r="Y406" s="212"/>
      <c r="Z406" s="66" t="s">
        <v>73</v>
      </c>
      <c r="AA406" s="68">
        <v>28</v>
      </c>
      <c r="AB406" s="68">
        <v>25</v>
      </c>
      <c r="AC406" s="68">
        <v>24</v>
      </c>
      <c r="AD406" s="68">
        <v>25</v>
      </c>
      <c r="AE406" s="68">
        <v>102</v>
      </c>
      <c r="AF406" s="68">
        <v>97</v>
      </c>
      <c r="AG406" s="68">
        <v>79</v>
      </c>
      <c r="AH406" s="68">
        <v>54</v>
      </c>
      <c r="AI406" s="68">
        <v>9</v>
      </c>
      <c r="AJ406" s="68">
        <v>23</v>
      </c>
      <c r="AK406" s="212"/>
      <c r="AL406" s="66" t="s">
        <v>73</v>
      </c>
      <c r="AM406" s="68">
        <v>0</v>
      </c>
      <c r="AN406" s="68">
        <v>819</v>
      </c>
      <c r="AO406" s="68">
        <v>715</v>
      </c>
      <c r="AP406" s="68">
        <v>105</v>
      </c>
      <c r="AQ406" s="68">
        <v>48</v>
      </c>
      <c r="AR406" s="68">
        <v>21</v>
      </c>
      <c r="AS406" s="68">
        <v>106</v>
      </c>
      <c r="AT406" s="68">
        <v>86</v>
      </c>
      <c r="AU406" s="68">
        <v>77</v>
      </c>
      <c r="AV406" s="212"/>
      <c r="AW406" s="66" t="s">
        <v>73</v>
      </c>
      <c r="AX406" s="68">
        <v>170</v>
      </c>
      <c r="AY406" s="68">
        <v>47</v>
      </c>
      <c r="AZ406" s="68">
        <v>13</v>
      </c>
      <c r="BA406" s="68">
        <v>24</v>
      </c>
      <c r="BB406" s="68">
        <v>11</v>
      </c>
      <c r="BC406" s="68">
        <v>194</v>
      </c>
      <c r="BD406" s="68">
        <v>58</v>
      </c>
      <c r="BE406" s="212"/>
      <c r="BF406" s="66" t="s">
        <v>73</v>
      </c>
      <c r="BG406" s="68">
        <v>144</v>
      </c>
      <c r="BH406" s="68">
        <v>124</v>
      </c>
      <c r="BI406" s="68">
        <v>87</v>
      </c>
      <c r="BJ406" s="68">
        <v>20</v>
      </c>
      <c r="BK406" s="68">
        <v>20</v>
      </c>
      <c r="BL406" s="68">
        <v>22</v>
      </c>
      <c r="BM406" s="68">
        <v>14</v>
      </c>
      <c r="BN406" s="68">
        <v>14</v>
      </c>
      <c r="BO406" s="68">
        <v>17</v>
      </c>
      <c r="BP406" s="68">
        <v>0</v>
      </c>
      <c r="BQ406" s="68">
        <v>4</v>
      </c>
      <c r="BR406" s="68">
        <v>4</v>
      </c>
      <c r="BS406" s="68">
        <v>4</v>
      </c>
      <c r="BT406" s="68">
        <v>4</v>
      </c>
      <c r="BV406" s="80" t="s">
        <v>221</v>
      </c>
      <c r="BW406" s="80" t="s">
        <v>2699</v>
      </c>
      <c r="BX406" s="78">
        <v>4443</v>
      </c>
    </row>
    <row r="407" spans="1:76" ht="14.45" customHeight="1">
      <c r="A407" s="212" t="s">
        <v>222</v>
      </c>
      <c r="B407" s="44" t="s">
        <v>90</v>
      </c>
      <c r="C407" s="71">
        <v>980</v>
      </c>
      <c r="D407" s="71">
        <v>521</v>
      </c>
      <c r="E407" s="71">
        <v>742</v>
      </c>
      <c r="F407" s="71">
        <v>376</v>
      </c>
      <c r="G407" s="71">
        <v>614</v>
      </c>
      <c r="H407" s="71">
        <v>296</v>
      </c>
      <c r="I407" s="71">
        <v>607</v>
      </c>
      <c r="J407" s="71">
        <v>280</v>
      </c>
      <c r="K407" s="149">
        <v>2943</v>
      </c>
      <c r="L407" s="149">
        <v>1473</v>
      </c>
      <c r="M407" s="212" t="s">
        <v>222</v>
      </c>
      <c r="N407" s="44" t="s">
        <v>90</v>
      </c>
      <c r="O407" s="71">
        <v>27</v>
      </c>
      <c r="P407" s="71">
        <v>8</v>
      </c>
      <c r="Q407" s="71">
        <v>17</v>
      </c>
      <c r="R407" s="71">
        <v>6</v>
      </c>
      <c r="S407" s="71">
        <v>18</v>
      </c>
      <c r="T407" s="71">
        <v>8</v>
      </c>
      <c r="U407" s="71">
        <v>54</v>
      </c>
      <c r="V407" s="71">
        <v>30</v>
      </c>
      <c r="W407" s="149">
        <v>116</v>
      </c>
      <c r="X407" s="149">
        <v>52</v>
      </c>
      <c r="Y407" s="212" t="s">
        <v>222</v>
      </c>
      <c r="Z407" s="44" t="s">
        <v>90</v>
      </c>
      <c r="AA407" s="31">
        <v>56</v>
      </c>
      <c r="AB407" s="31">
        <v>51</v>
      </c>
      <c r="AC407" s="31">
        <v>45</v>
      </c>
      <c r="AD407" s="31">
        <v>37</v>
      </c>
      <c r="AE407" s="149">
        <v>189</v>
      </c>
      <c r="AF407" s="125">
        <v>107</v>
      </c>
      <c r="AG407" s="71">
        <v>82</v>
      </c>
      <c r="AH407" s="71">
        <v>5</v>
      </c>
      <c r="AI407" s="71">
        <v>8</v>
      </c>
      <c r="AJ407" s="71">
        <v>34</v>
      </c>
      <c r="AK407" s="212" t="s">
        <v>222</v>
      </c>
      <c r="AL407" s="44" t="s">
        <v>90</v>
      </c>
      <c r="AM407" s="71">
        <v>6</v>
      </c>
      <c r="AN407" s="71">
        <v>524</v>
      </c>
      <c r="AO407" s="71">
        <v>659</v>
      </c>
      <c r="AP407" s="71">
        <v>94</v>
      </c>
      <c r="AQ407" s="71">
        <v>0</v>
      </c>
      <c r="AR407" s="71">
        <v>7</v>
      </c>
      <c r="AS407" s="71">
        <v>107</v>
      </c>
      <c r="AT407" s="71">
        <v>56</v>
      </c>
      <c r="AU407" s="71">
        <v>78</v>
      </c>
      <c r="AV407" s="212" t="s">
        <v>222</v>
      </c>
      <c r="AW407" s="44" t="s">
        <v>90</v>
      </c>
      <c r="AX407" s="149">
        <v>153</v>
      </c>
      <c r="AY407" s="71">
        <v>19</v>
      </c>
      <c r="AZ407" s="71">
        <v>3</v>
      </c>
      <c r="BA407" s="152">
        <v>5</v>
      </c>
      <c r="BB407" s="32">
        <v>3</v>
      </c>
      <c r="BC407" s="149">
        <v>158</v>
      </c>
      <c r="BD407" s="149">
        <v>22</v>
      </c>
      <c r="BE407" s="212" t="s">
        <v>222</v>
      </c>
      <c r="BF407" s="44" t="s">
        <v>90</v>
      </c>
      <c r="BG407" s="71">
        <v>179</v>
      </c>
      <c r="BH407" s="71">
        <v>234</v>
      </c>
      <c r="BI407" s="71">
        <v>114</v>
      </c>
      <c r="BJ407" s="71">
        <v>115</v>
      </c>
      <c r="BK407" s="71">
        <v>93</v>
      </c>
      <c r="BL407" s="71">
        <v>139</v>
      </c>
      <c r="BM407" s="71">
        <v>74</v>
      </c>
      <c r="BN407" s="71">
        <v>57</v>
      </c>
      <c r="BO407" s="71">
        <v>107</v>
      </c>
      <c r="BP407" s="71">
        <v>35</v>
      </c>
      <c r="BQ407" s="71">
        <v>23</v>
      </c>
      <c r="BR407" s="71">
        <v>13</v>
      </c>
      <c r="BS407" s="71">
        <v>45</v>
      </c>
      <c r="BT407" s="71">
        <v>0</v>
      </c>
      <c r="BV407" s="80" t="s">
        <v>222</v>
      </c>
      <c r="BW407" s="80" t="s">
        <v>2700</v>
      </c>
      <c r="BX407" s="78">
        <v>3407</v>
      </c>
    </row>
    <row r="408" spans="1:76">
      <c r="A408" s="212"/>
      <c r="B408" s="44" t="s">
        <v>91</v>
      </c>
      <c r="C408" s="71">
        <v>492</v>
      </c>
      <c r="D408" s="71">
        <v>264</v>
      </c>
      <c r="E408" s="71">
        <v>420</v>
      </c>
      <c r="F408" s="71">
        <v>216</v>
      </c>
      <c r="G408" s="71">
        <v>388</v>
      </c>
      <c r="H408" s="71">
        <v>216</v>
      </c>
      <c r="I408" s="71">
        <v>431</v>
      </c>
      <c r="J408" s="71">
        <v>222</v>
      </c>
      <c r="K408" s="149">
        <v>1731</v>
      </c>
      <c r="L408" s="149">
        <v>918</v>
      </c>
      <c r="M408" s="212"/>
      <c r="N408" s="44" t="s">
        <v>91</v>
      </c>
      <c r="O408" s="71">
        <v>17</v>
      </c>
      <c r="P408" s="71">
        <v>6</v>
      </c>
      <c r="Q408" s="71">
        <v>2</v>
      </c>
      <c r="R408" s="71">
        <v>0</v>
      </c>
      <c r="S408" s="71">
        <v>3</v>
      </c>
      <c r="T408" s="71">
        <v>2</v>
      </c>
      <c r="U408" s="71">
        <v>47</v>
      </c>
      <c r="V408" s="71">
        <v>29</v>
      </c>
      <c r="W408" s="149">
        <v>69</v>
      </c>
      <c r="X408" s="149">
        <v>37</v>
      </c>
      <c r="Y408" s="212"/>
      <c r="Z408" s="44" t="s">
        <v>91</v>
      </c>
      <c r="AA408" s="31">
        <v>14</v>
      </c>
      <c r="AB408" s="31">
        <v>12</v>
      </c>
      <c r="AC408" s="31">
        <v>10</v>
      </c>
      <c r="AD408" s="31">
        <v>11</v>
      </c>
      <c r="AE408" s="149">
        <v>47</v>
      </c>
      <c r="AF408" s="125">
        <v>50</v>
      </c>
      <c r="AG408" s="71">
        <v>50</v>
      </c>
      <c r="AH408" s="71">
        <v>30</v>
      </c>
      <c r="AI408" s="71">
        <v>1</v>
      </c>
      <c r="AJ408" s="71">
        <v>11</v>
      </c>
      <c r="AK408" s="212"/>
      <c r="AL408" s="44" t="s">
        <v>91</v>
      </c>
      <c r="AM408" s="71">
        <v>0</v>
      </c>
      <c r="AN408" s="71">
        <v>513</v>
      </c>
      <c r="AO408" s="71">
        <v>247</v>
      </c>
      <c r="AP408" s="71">
        <v>23</v>
      </c>
      <c r="AQ408" s="71">
        <v>0</v>
      </c>
      <c r="AR408" s="71">
        <v>13</v>
      </c>
      <c r="AS408" s="71">
        <v>58</v>
      </c>
      <c r="AT408" s="71">
        <v>41</v>
      </c>
      <c r="AU408" s="71">
        <v>41</v>
      </c>
      <c r="AV408" s="212"/>
      <c r="AW408" s="44" t="s">
        <v>91</v>
      </c>
      <c r="AX408" s="149">
        <v>65</v>
      </c>
      <c r="AY408" s="71">
        <v>19</v>
      </c>
      <c r="AZ408" s="71">
        <v>4</v>
      </c>
      <c r="BA408" s="152">
        <v>10</v>
      </c>
      <c r="BB408" s="32">
        <v>3</v>
      </c>
      <c r="BC408" s="149">
        <v>75</v>
      </c>
      <c r="BD408" s="149">
        <v>22</v>
      </c>
      <c r="BE408" s="212"/>
      <c r="BF408" s="44" t="s">
        <v>91</v>
      </c>
      <c r="BG408" s="71">
        <v>43</v>
      </c>
      <c r="BH408" s="71">
        <v>100</v>
      </c>
      <c r="BI408" s="71">
        <v>11</v>
      </c>
      <c r="BJ408" s="71">
        <v>20</v>
      </c>
      <c r="BK408" s="71">
        <v>7</v>
      </c>
      <c r="BL408" s="71">
        <v>30</v>
      </c>
      <c r="BM408" s="71">
        <v>30</v>
      </c>
      <c r="BN408" s="71">
        <v>27</v>
      </c>
      <c r="BO408" s="71">
        <v>31</v>
      </c>
      <c r="BP408" s="71">
        <v>0</v>
      </c>
      <c r="BQ408" s="71">
        <v>0</v>
      </c>
      <c r="BR408" s="71">
        <v>14</v>
      </c>
      <c r="BS408" s="71">
        <v>0</v>
      </c>
      <c r="BT408" s="71">
        <v>46</v>
      </c>
      <c r="BV408" s="80" t="s">
        <v>222</v>
      </c>
      <c r="BW408" s="80" t="s">
        <v>2701</v>
      </c>
      <c r="BX408" s="78">
        <v>1859</v>
      </c>
    </row>
    <row r="409" spans="1:76">
      <c r="A409" s="212"/>
      <c r="B409" s="66" t="s">
        <v>73</v>
      </c>
      <c r="C409" s="68">
        <v>1472</v>
      </c>
      <c r="D409" s="68">
        <v>785</v>
      </c>
      <c r="E409" s="68">
        <v>1162</v>
      </c>
      <c r="F409" s="68">
        <v>592</v>
      </c>
      <c r="G409" s="68">
        <v>1002</v>
      </c>
      <c r="H409" s="68">
        <v>512</v>
      </c>
      <c r="I409" s="68">
        <v>1038</v>
      </c>
      <c r="J409" s="68">
        <v>502</v>
      </c>
      <c r="K409" s="68">
        <v>4674</v>
      </c>
      <c r="L409" s="68">
        <v>2391</v>
      </c>
      <c r="M409" s="212"/>
      <c r="N409" s="66" t="s">
        <v>73</v>
      </c>
      <c r="O409" s="68">
        <v>44</v>
      </c>
      <c r="P409" s="68">
        <v>14</v>
      </c>
      <c r="Q409" s="68">
        <v>19</v>
      </c>
      <c r="R409" s="68">
        <v>6</v>
      </c>
      <c r="S409" s="68">
        <v>21</v>
      </c>
      <c r="T409" s="68">
        <v>10</v>
      </c>
      <c r="U409" s="68">
        <v>101</v>
      </c>
      <c r="V409" s="68">
        <v>59</v>
      </c>
      <c r="W409" s="68">
        <v>185</v>
      </c>
      <c r="X409" s="68">
        <v>89</v>
      </c>
      <c r="Y409" s="212"/>
      <c r="Z409" s="66" t="s">
        <v>73</v>
      </c>
      <c r="AA409" s="68">
        <v>70</v>
      </c>
      <c r="AB409" s="68">
        <v>63</v>
      </c>
      <c r="AC409" s="68">
        <v>55</v>
      </c>
      <c r="AD409" s="68">
        <v>48</v>
      </c>
      <c r="AE409" s="68">
        <v>236</v>
      </c>
      <c r="AF409" s="68">
        <v>157</v>
      </c>
      <c r="AG409" s="68">
        <v>132</v>
      </c>
      <c r="AH409" s="68">
        <v>35</v>
      </c>
      <c r="AI409" s="68">
        <v>9</v>
      </c>
      <c r="AJ409" s="68">
        <v>45</v>
      </c>
      <c r="AK409" s="212"/>
      <c r="AL409" s="66" t="s">
        <v>73</v>
      </c>
      <c r="AM409" s="68">
        <v>6</v>
      </c>
      <c r="AN409" s="68">
        <v>1037</v>
      </c>
      <c r="AO409" s="68">
        <v>906</v>
      </c>
      <c r="AP409" s="68">
        <v>117</v>
      </c>
      <c r="AQ409" s="68">
        <v>0</v>
      </c>
      <c r="AR409" s="68">
        <v>20</v>
      </c>
      <c r="AS409" s="68">
        <v>165</v>
      </c>
      <c r="AT409" s="68">
        <v>97</v>
      </c>
      <c r="AU409" s="68">
        <v>119</v>
      </c>
      <c r="AV409" s="212"/>
      <c r="AW409" s="66" t="s">
        <v>73</v>
      </c>
      <c r="AX409" s="68">
        <v>218</v>
      </c>
      <c r="AY409" s="68">
        <v>38</v>
      </c>
      <c r="AZ409" s="68">
        <v>7</v>
      </c>
      <c r="BA409" s="68">
        <v>15</v>
      </c>
      <c r="BB409" s="68">
        <v>6</v>
      </c>
      <c r="BC409" s="68">
        <v>233</v>
      </c>
      <c r="BD409" s="68">
        <v>44</v>
      </c>
      <c r="BE409" s="212"/>
      <c r="BF409" s="66" t="s">
        <v>73</v>
      </c>
      <c r="BG409" s="68">
        <v>222</v>
      </c>
      <c r="BH409" s="68">
        <v>334</v>
      </c>
      <c r="BI409" s="68">
        <v>125</v>
      </c>
      <c r="BJ409" s="68">
        <v>135</v>
      </c>
      <c r="BK409" s="68">
        <v>100</v>
      </c>
      <c r="BL409" s="68">
        <v>169</v>
      </c>
      <c r="BM409" s="68">
        <v>104</v>
      </c>
      <c r="BN409" s="68">
        <v>84</v>
      </c>
      <c r="BO409" s="68">
        <v>138</v>
      </c>
      <c r="BP409" s="68">
        <v>35</v>
      </c>
      <c r="BQ409" s="68">
        <v>23</v>
      </c>
      <c r="BR409" s="68">
        <v>27</v>
      </c>
      <c r="BS409" s="68">
        <v>45</v>
      </c>
      <c r="BT409" s="68">
        <v>46</v>
      </c>
      <c r="BV409" s="80" t="s">
        <v>222</v>
      </c>
      <c r="BW409" s="80" t="s">
        <v>2702</v>
      </c>
      <c r="BX409" s="78">
        <v>5266</v>
      </c>
    </row>
    <row r="410" spans="1:76" ht="14.45" customHeight="1">
      <c r="A410" s="212" t="s">
        <v>991</v>
      </c>
      <c r="B410" s="44" t="s">
        <v>90</v>
      </c>
      <c r="C410" s="71">
        <v>772</v>
      </c>
      <c r="D410" s="71">
        <v>413</v>
      </c>
      <c r="E410" s="71">
        <v>607</v>
      </c>
      <c r="F410" s="71">
        <v>327</v>
      </c>
      <c r="G410" s="71">
        <v>460</v>
      </c>
      <c r="H410" s="71">
        <v>238</v>
      </c>
      <c r="I410" s="71">
        <v>623</v>
      </c>
      <c r="J410" s="71">
        <v>303</v>
      </c>
      <c r="K410" s="149">
        <v>2462</v>
      </c>
      <c r="L410" s="149">
        <v>1281</v>
      </c>
      <c r="M410" s="212" t="s">
        <v>991</v>
      </c>
      <c r="N410" s="44" t="s">
        <v>90</v>
      </c>
      <c r="O410" s="71">
        <v>29</v>
      </c>
      <c r="P410" s="71">
        <v>12</v>
      </c>
      <c r="Q410" s="71">
        <v>33</v>
      </c>
      <c r="R410" s="71">
        <v>16</v>
      </c>
      <c r="S410" s="71">
        <v>32</v>
      </c>
      <c r="T410" s="71">
        <v>22</v>
      </c>
      <c r="U410" s="71">
        <v>49</v>
      </c>
      <c r="V410" s="71">
        <v>24</v>
      </c>
      <c r="W410" s="149">
        <v>143</v>
      </c>
      <c r="X410" s="149">
        <v>74</v>
      </c>
      <c r="Y410" s="212" t="s">
        <v>991</v>
      </c>
      <c r="Z410" s="44" t="s">
        <v>90</v>
      </c>
      <c r="AA410" s="31">
        <v>24</v>
      </c>
      <c r="AB410" s="31">
        <v>22</v>
      </c>
      <c r="AC410" s="31">
        <v>23</v>
      </c>
      <c r="AD410" s="31">
        <v>22</v>
      </c>
      <c r="AE410" s="149">
        <v>91</v>
      </c>
      <c r="AF410" s="125">
        <v>94</v>
      </c>
      <c r="AG410" s="71">
        <v>41</v>
      </c>
      <c r="AH410" s="71">
        <v>23</v>
      </c>
      <c r="AI410" s="71">
        <v>2</v>
      </c>
      <c r="AJ410" s="71">
        <v>22</v>
      </c>
      <c r="AK410" s="212" t="s">
        <v>991</v>
      </c>
      <c r="AL410" s="44" t="s">
        <v>90</v>
      </c>
      <c r="AM410" s="71">
        <v>0</v>
      </c>
      <c r="AN410" s="71">
        <v>365</v>
      </c>
      <c r="AO410" s="71">
        <v>687</v>
      </c>
      <c r="AP410" s="71">
        <v>103</v>
      </c>
      <c r="AQ410" s="71">
        <v>7</v>
      </c>
      <c r="AR410" s="71">
        <v>11</v>
      </c>
      <c r="AS410" s="71">
        <v>91</v>
      </c>
      <c r="AT410" s="71">
        <v>74</v>
      </c>
      <c r="AU410" s="71">
        <v>74</v>
      </c>
      <c r="AV410" s="212" t="s">
        <v>991</v>
      </c>
      <c r="AW410" s="44" t="s">
        <v>90</v>
      </c>
      <c r="AX410" s="149">
        <v>118</v>
      </c>
      <c r="AY410" s="71">
        <v>22</v>
      </c>
      <c r="AZ410" s="71">
        <v>2</v>
      </c>
      <c r="BA410" s="152">
        <v>3</v>
      </c>
      <c r="BB410" s="32">
        <v>0</v>
      </c>
      <c r="BC410" s="149">
        <v>121</v>
      </c>
      <c r="BD410" s="149">
        <v>22</v>
      </c>
      <c r="BE410" s="212" t="s">
        <v>991</v>
      </c>
      <c r="BF410" s="44" t="s">
        <v>90</v>
      </c>
      <c r="BG410" s="71">
        <v>4</v>
      </c>
      <c r="BH410" s="71">
        <v>4</v>
      </c>
      <c r="BI410" s="71">
        <v>4</v>
      </c>
      <c r="BJ410" s="71">
        <v>6</v>
      </c>
      <c r="BK410" s="71">
        <v>7</v>
      </c>
      <c r="BL410" s="71">
        <v>4</v>
      </c>
      <c r="BM410" s="71">
        <v>4</v>
      </c>
      <c r="BN410" s="71">
        <v>4</v>
      </c>
      <c r="BO410" s="71">
        <v>4</v>
      </c>
      <c r="BP410" s="71">
        <v>0</v>
      </c>
      <c r="BQ410" s="71">
        <v>0</v>
      </c>
      <c r="BR410" s="71">
        <v>0</v>
      </c>
      <c r="BS410" s="71">
        <v>0</v>
      </c>
      <c r="BT410" s="71">
        <v>0</v>
      </c>
      <c r="BV410" s="80" t="s">
        <v>991</v>
      </c>
      <c r="BW410" s="80" t="s">
        <v>2703</v>
      </c>
      <c r="BX410" s="78">
        <v>3238</v>
      </c>
    </row>
    <row r="411" spans="1:76">
      <c r="A411" s="212"/>
      <c r="B411" s="44" t="s">
        <v>91</v>
      </c>
      <c r="C411" s="71">
        <v>518</v>
      </c>
      <c r="D411" s="71">
        <v>268</v>
      </c>
      <c r="E411" s="71">
        <v>457</v>
      </c>
      <c r="F411" s="71">
        <v>227</v>
      </c>
      <c r="G411" s="71">
        <v>372</v>
      </c>
      <c r="H411" s="71">
        <v>198</v>
      </c>
      <c r="I411" s="71">
        <v>664</v>
      </c>
      <c r="J411" s="71">
        <v>317</v>
      </c>
      <c r="K411" s="149">
        <v>2011</v>
      </c>
      <c r="L411" s="149">
        <v>1010</v>
      </c>
      <c r="M411" s="212"/>
      <c r="N411" s="44" t="s">
        <v>91</v>
      </c>
      <c r="O411" s="71">
        <v>2</v>
      </c>
      <c r="P411" s="71">
        <v>1</v>
      </c>
      <c r="Q411" s="71">
        <v>1</v>
      </c>
      <c r="R411" s="71">
        <v>1</v>
      </c>
      <c r="S411" s="71">
        <v>6</v>
      </c>
      <c r="T411" s="71">
        <v>3</v>
      </c>
      <c r="U411" s="71">
        <v>62</v>
      </c>
      <c r="V411" s="71">
        <v>29</v>
      </c>
      <c r="W411" s="149">
        <v>71</v>
      </c>
      <c r="X411" s="149">
        <v>34</v>
      </c>
      <c r="Y411" s="212"/>
      <c r="Z411" s="44" t="s">
        <v>91</v>
      </c>
      <c r="AA411" s="31">
        <v>12</v>
      </c>
      <c r="AB411" s="31">
        <v>11</v>
      </c>
      <c r="AC411" s="31">
        <v>9</v>
      </c>
      <c r="AD411" s="31">
        <v>13</v>
      </c>
      <c r="AE411" s="149">
        <v>45</v>
      </c>
      <c r="AF411" s="125">
        <v>44</v>
      </c>
      <c r="AG411" s="71">
        <v>34</v>
      </c>
      <c r="AH411" s="71">
        <v>30</v>
      </c>
      <c r="AI411" s="71">
        <v>0</v>
      </c>
      <c r="AJ411" s="71">
        <v>10</v>
      </c>
      <c r="AK411" s="212"/>
      <c r="AL411" s="44" t="s">
        <v>91</v>
      </c>
      <c r="AM411" s="71">
        <v>0</v>
      </c>
      <c r="AN411" s="71">
        <v>154</v>
      </c>
      <c r="AO411" s="71">
        <v>425</v>
      </c>
      <c r="AP411" s="71">
        <v>145</v>
      </c>
      <c r="AQ411" s="71">
        <v>62</v>
      </c>
      <c r="AR411" s="71">
        <v>1</v>
      </c>
      <c r="AS411" s="71">
        <v>44</v>
      </c>
      <c r="AT411" s="71">
        <v>45</v>
      </c>
      <c r="AU411" s="71">
        <v>42</v>
      </c>
      <c r="AV411" s="212"/>
      <c r="AW411" s="44" t="s">
        <v>91</v>
      </c>
      <c r="AX411" s="149">
        <v>89</v>
      </c>
      <c r="AY411" s="71">
        <v>29</v>
      </c>
      <c r="AZ411" s="71">
        <v>0</v>
      </c>
      <c r="BA411" s="152">
        <v>17</v>
      </c>
      <c r="BB411" s="32">
        <v>6</v>
      </c>
      <c r="BC411" s="149">
        <v>106</v>
      </c>
      <c r="BD411" s="149">
        <v>35</v>
      </c>
      <c r="BE411" s="212"/>
      <c r="BF411" s="44" t="s">
        <v>91</v>
      </c>
      <c r="BG411" s="71">
        <v>0</v>
      </c>
      <c r="BH411" s="71">
        <v>0</v>
      </c>
      <c r="BI411" s="71">
        <v>0</v>
      </c>
      <c r="BJ411" s="71">
        <v>0</v>
      </c>
      <c r="BK411" s="71">
        <v>0</v>
      </c>
      <c r="BL411" s="71">
        <v>0</v>
      </c>
      <c r="BM411" s="71">
        <v>0</v>
      </c>
      <c r="BN411" s="71">
        <v>0</v>
      </c>
      <c r="BO411" s="71">
        <v>0</v>
      </c>
      <c r="BP411" s="71">
        <v>0</v>
      </c>
      <c r="BQ411" s="71">
        <v>0</v>
      </c>
      <c r="BR411" s="71">
        <v>0</v>
      </c>
      <c r="BS411" s="71">
        <v>0</v>
      </c>
      <c r="BT411" s="71">
        <v>0</v>
      </c>
      <c r="BV411" s="80" t="s">
        <v>991</v>
      </c>
      <c r="BW411" s="80" t="s">
        <v>2704</v>
      </c>
      <c r="BX411" s="78">
        <v>2473</v>
      </c>
    </row>
    <row r="412" spans="1:76">
      <c r="A412" s="212"/>
      <c r="B412" s="66" t="s">
        <v>73</v>
      </c>
      <c r="C412" s="68">
        <v>1290</v>
      </c>
      <c r="D412" s="68">
        <v>681</v>
      </c>
      <c r="E412" s="68">
        <v>1064</v>
      </c>
      <c r="F412" s="68">
        <v>554</v>
      </c>
      <c r="G412" s="68">
        <v>832</v>
      </c>
      <c r="H412" s="68">
        <v>436</v>
      </c>
      <c r="I412" s="68">
        <v>1287</v>
      </c>
      <c r="J412" s="68">
        <v>620</v>
      </c>
      <c r="K412" s="68">
        <v>4473</v>
      </c>
      <c r="L412" s="68">
        <v>2291</v>
      </c>
      <c r="M412" s="212"/>
      <c r="N412" s="66" t="s">
        <v>73</v>
      </c>
      <c r="O412" s="68">
        <v>31</v>
      </c>
      <c r="P412" s="68">
        <v>13</v>
      </c>
      <c r="Q412" s="68">
        <v>34</v>
      </c>
      <c r="R412" s="68">
        <v>17</v>
      </c>
      <c r="S412" s="68">
        <v>38</v>
      </c>
      <c r="T412" s="68">
        <v>25</v>
      </c>
      <c r="U412" s="68">
        <v>111</v>
      </c>
      <c r="V412" s="68">
        <v>53</v>
      </c>
      <c r="W412" s="68">
        <v>214</v>
      </c>
      <c r="X412" s="68">
        <v>108</v>
      </c>
      <c r="Y412" s="212"/>
      <c r="Z412" s="66" t="s">
        <v>73</v>
      </c>
      <c r="AA412" s="68">
        <v>36</v>
      </c>
      <c r="AB412" s="68">
        <v>33</v>
      </c>
      <c r="AC412" s="68">
        <v>32</v>
      </c>
      <c r="AD412" s="68">
        <v>35</v>
      </c>
      <c r="AE412" s="68">
        <v>136</v>
      </c>
      <c r="AF412" s="68">
        <v>138</v>
      </c>
      <c r="AG412" s="68">
        <v>75</v>
      </c>
      <c r="AH412" s="68">
        <v>53</v>
      </c>
      <c r="AI412" s="68">
        <v>2</v>
      </c>
      <c r="AJ412" s="68">
        <v>32</v>
      </c>
      <c r="AK412" s="212"/>
      <c r="AL412" s="66" t="s">
        <v>73</v>
      </c>
      <c r="AM412" s="68">
        <v>0</v>
      </c>
      <c r="AN412" s="68">
        <v>519</v>
      </c>
      <c r="AO412" s="68">
        <v>1112</v>
      </c>
      <c r="AP412" s="68">
        <v>248</v>
      </c>
      <c r="AQ412" s="68">
        <v>69</v>
      </c>
      <c r="AR412" s="68">
        <v>12</v>
      </c>
      <c r="AS412" s="68">
        <v>135</v>
      </c>
      <c r="AT412" s="68">
        <v>119</v>
      </c>
      <c r="AU412" s="68">
        <v>116</v>
      </c>
      <c r="AV412" s="212"/>
      <c r="AW412" s="66" t="s">
        <v>73</v>
      </c>
      <c r="AX412" s="68">
        <v>207</v>
      </c>
      <c r="AY412" s="68">
        <v>51</v>
      </c>
      <c r="AZ412" s="68">
        <v>2</v>
      </c>
      <c r="BA412" s="68">
        <v>20</v>
      </c>
      <c r="BB412" s="68">
        <v>6</v>
      </c>
      <c r="BC412" s="68">
        <v>227</v>
      </c>
      <c r="BD412" s="68">
        <v>57</v>
      </c>
      <c r="BE412" s="212"/>
      <c r="BF412" s="66" t="s">
        <v>73</v>
      </c>
      <c r="BG412" s="68">
        <v>4</v>
      </c>
      <c r="BH412" s="68">
        <v>4</v>
      </c>
      <c r="BI412" s="68">
        <v>4</v>
      </c>
      <c r="BJ412" s="68">
        <v>6</v>
      </c>
      <c r="BK412" s="68">
        <v>7</v>
      </c>
      <c r="BL412" s="68">
        <v>4</v>
      </c>
      <c r="BM412" s="68">
        <v>4</v>
      </c>
      <c r="BN412" s="68">
        <v>4</v>
      </c>
      <c r="BO412" s="68">
        <v>4</v>
      </c>
      <c r="BP412" s="68">
        <v>0</v>
      </c>
      <c r="BQ412" s="68">
        <v>0</v>
      </c>
      <c r="BR412" s="68">
        <v>0</v>
      </c>
      <c r="BS412" s="68">
        <v>0</v>
      </c>
      <c r="BT412" s="68">
        <v>0</v>
      </c>
      <c r="BV412" s="80" t="s">
        <v>991</v>
      </c>
      <c r="BW412" s="80" t="s">
        <v>2705</v>
      </c>
      <c r="BX412" s="78">
        <v>5711</v>
      </c>
    </row>
    <row r="413" spans="1:76" ht="14.45" customHeight="1">
      <c r="A413" s="212" t="s">
        <v>223</v>
      </c>
      <c r="B413" s="44" t="s">
        <v>90</v>
      </c>
      <c r="C413" s="71">
        <v>445</v>
      </c>
      <c r="D413" s="71">
        <v>248</v>
      </c>
      <c r="E413" s="71">
        <v>337</v>
      </c>
      <c r="F413" s="71">
        <v>163</v>
      </c>
      <c r="G413" s="71">
        <v>234</v>
      </c>
      <c r="H413" s="71">
        <v>125</v>
      </c>
      <c r="I413" s="71">
        <v>327</v>
      </c>
      <c r="J413" s="71">
        <v>163</v>
      </c>
      <c r="K413" s="149">
        <v>1343</v>
      </c>
      <c r="L413" s="149">
        <v>699</v>
      </c>
      <c r="M413" s="212" t="s">
        <v>223</v>
      </c>
      <c r="N413" s="44" t="s">
        <v>90</v>
      </c>
      <c r="O413" s="71">
        <v>35</v>
      </c>
      <c r="P413" s="71">
        <v>12</v>
      </c>
      <c r="Q413" s="71">
        <v>12</v>
      </c>
      <c r="R413" s="71">
        <v>4</v>
      </c>
      <c r="S413" s="71">
        <v>6</v>
      </c>
      <c r="T413" s="71">
        <v>4</v>
      </c>
      <c r="U413" s="71">
        <v>32</v>
      </c>
      <c r="V413" s="71">
        <v>17</v>
      </c>
      <c r="W413" s="149">
        <v>85</v>
      </c>
      <c r="X413" s="149">
        <v>37</v>
      </c>
      <c r="Y413" s="212" t="s">
        <v>223</v>
      </c>
      <c r="Z413" s="44" t="s">
        <v>90</v>
      </c>
      <c r="AA413" s="31">
        <v>12</v>
      </c>
      <c r="AB413" s="31">
        <v>11</v>
      </c>
      <c r="AC413" s="31">
        <v>11</v>
      </c>
      <c r="AD413" s="31">
        <v>12</v>
      </c>
      <c r="AE413" s="149">
        <v>46</v>
      </c>
      <c r="AF413" s="125">
        <v>42</v>
      </c>
      <c r="AG413" s="71">
        <v>35</v>
      </c>
      <c r="AH413" s="71">
        <v>0</v>
      </c>
      <c r="AI413" s="71">
        <v>0</v>
      </c>
      <c r="AJ413" s="71">
        <v>12</v>
      </c>
      <c r="AK413" s="212" t="s">
        <v>223</v>
      </c>
      <c r="AL413" s="44" t="s">
        <v>90</v>
      </c>
      <c r="AM413" s="71">
        <v>0</v>
      </c>
      <c r="AN413" s="71">
        <v>375</v>
      </c>
      <c r="AO413" s="71">
        <v>104</v>
      </c>
      <c r="AP413" s="71">
        <v>38</v>
      </c>
      <c r="AQ413" s="71">
        <v>0</v>
      </c>
      <c r="AR413" s="71">
        <v>4</v>
      </c>
      <c r="AS413" s="71">
        <v>42</v>
      </c>
      <c r="AT413" s="71">
        <v>28</v>
      </c>
      <c r="AU413" s="71">
        <v>30</v>
      </c>
      <c r="AV413" s="212" t="s">
        <v>223</v>
      </c>
      <c r="AW413" s="44" t="s">
        <v>90</v>
      </c>
      <c r="AX413" s="149">
        <v>68</v>
      </c>
      <c r="AY413" s="71">
        <v>18</v>
      </c>
      <c r="AZ413" s="71">
        <v>5</v>
      </c>
      <c r="BA413" s="152">
        <v>10</v>
      </c>
      <c r="BB413" s="32">
        <v>5</v>
      </c>
      <c r="BC413" s="149">
        <v>78</v>
      </c>
      <c r="BD413" s="149">
        <v>23</v>
      </c>
      <c r="BE413" s="212" t="s">
        <v>223</v>
      </c>
      <c r="BF413" s="44" t="s">
        <v>90</v>
      </c>
      <c r="BG413" s="71">
        <v>4</v>
      </c>
      <c r="BH413" s="71">
        <v>4</v>
      </c>
      <c r="BI413" s="71">
        <v>0</v>
      </c>
      <c r="BJ413" s="71">
        <v>4</v>
      </c>
      <c r="BK413" s="71">
        <v>4</v>
      </c>
      <c r="BL413" s="71">
        <v>4</v>
      </c>
      <c r="BM413" s="71">
        <v>4</v>
      </c>
      <c r="BN413" s="71">
        <v>4</v>
      </c>
      <c r="BO413" s="71">
        <v>4</v>
      </c>
      <c r="BP413" s="71">
        <v>0</v>
      </c>
      <c r="BQ413" s="71">
        <v>0</v>
      </c>
      <c r="BR413" s="71">
        <v>0</v>
      </c>
      <c r="BS413" s="71">
        <v>0</v>
      </c>
      <c r="BT413" s="71">
        <v>4</v>
      </c>
      <c r="BV413" s="80" t="s">
        <v>223</v>
      </c>
      <c r="BW413" s="80" t="s">
        <v>2706</v>
      </c>
      <c r="BX413" s="78">
        <v>1214</v>
      </c>
    </row>
    <row r="414" spans="1:76">
      <c r="A414" s="212"/>
      <c r="B414" s="44" t="s">
        <v>91</v>
      </c>
      <c r="C414" s="71">
        <v>377</v>
      </c>
      <c r="D414" s="71">
        <v>212</v>
      </c>
      <c r="E414" s="71">
        <v>330</v>
      </c>
      <c r="F414" s="71">
        <v>171</v>
      </c>
      <c r="G414" s="71">
        <v>292</v>
      </c>
      <c r="H414" s="71">
        <v>146</v>
      </c>
      <c r="I414" s="71">
        <v>327</v>
      </c>
      <c r="J414" s="71">
        <v>179</v>
      </c>
      <c r="K414" s="149">
        <v>1326</v>
      </c>
      <c r="L414" s="149">
        <v>708</v>
      </c>
      <c r="M414" s="212"/>
      <c r="N414" s="44" t="s">
        <v>91</v>
      </c>
      <c r="O414" s="71">
        <v>27</v>
      </c>
      <c r="P414" s="71">
        <v>8</v>
      </c>
      <c r="Q414" s="71">
        <v>8</v>
      </c>
      <c r="R414" s="71">
        <v>5</v>
      </c>
      <c r="S414" s="71">
        <v>19</v>
      </c>
      <c r="T414" s="71">
        <v>8</v>
      </c>
      <c r="U414" s="71">
        <v>54</v>
      </c>
      <c r="V414" s="71">
        <v>19</v>
      </c>
      <c r="W414" s="149">
        <v>108</v>
      </c>
      <c r="X414" s="149">
        <v>40</v>
      </c>
      <c r="Y414" s="212"/>
      <c r="Z414" s="44" t="s">
        <v>91</v>
      </c>
      <c r="AA414" s="31">
        <v>11</v>
      </c>
      <c r="AB414" s="31">
        <v>9</v>
      </c>
      <c r="AC414" s="31">
        <v>10</v>
      </c>
      <c r="AD414" s="31">
        <v>10</v>
      </c>
      <c r="AE414" s="149">
        <v>40</v>
      </c>
      <c r="AF414" s="125">
        <v>36</v>
      </c>
      <c r="AG414" s="71">
        <v>33</v>
      </c>
      <c r="AH414" s="71">
        <v>21</v>
      </c>
      <c r="AI414" s="71">
        <v>1</v>
      </c>
      <c r="AJ414" s="71">
        <v>8</v>
      </c>
      <c r="AK414" s="212"/>
      <c r="AL414" s="44" t="s">
        <v>91</v>
      </c>
      <c r="AM414" s="71">
        <v>1</v>
      </c>
      <c r="AN414" s="71">
        <v>316</v>
      </c>
      <c r="AO414" s="71">
        <v>156</v>
      </c>
      <c r="AP414" s="71">
        <v>48</v>
      </c>
      <c r="AQ414" s="71">
        <v>0</v>
      </c>
      <c r="AR414" s="71">
        <v>9</v>
      </c>
      <c r="AS414" s="71">
        <v>39</v>
      </c>
      <c r="AT414" s="71">
        <v>24</v>
      </c>
      <c r="AU414" s="71">
        <v>20</v>
      </c>
      <c r="AV414" s="212"/>
      <c r="AW414" s="44" t="s">
        <v>91</v>
      </c>
      <c r="AX414" s="149">
        <v>77</v>
      </c>
      <c r="AY414" s="71">
        <v>20</v>
      </c>
      <c r="AZ414" s="71">
        <v>4</v>
      </c>
      <c r="BA414" s="152">
        <v>19</v>
      </c>
      <c r="BB414" s="32">
        <v>7</v>
      </c>
      <c r="BC414" s="149">
        <v>96</v>
      </c>
      <c r="BD414" s="149">
        <v>27</v>
      </c>
      <c r="BE414" s="212"/>
      <c r="BF414" s="44" t="s">
        <v>91</v>
      </c>
      <c r="BG414" s="71">
        <v>9</v>
      </c>
      <c r="BH414" s="71">
        <v>55</v>
      </c>
      <c r="BI414" s="71">
        <v>10</v>
      </c>
      <c r="BJ414" s="71">
        <v>5</v>
      </c>
      <c r="BK414" s="71">
        <v>5</v>
      </c>
      <c r="BL414" s="71">
        <v>12</v>
      </c>
      <c r="BM414" s="71">
        <v>7</v>
      </c>
      <c r="BN414" s="71">
        <v>0</v>
      </c>
      <c r="BO414" s="71">
        <v>20</v>
      </c>
      <c r="BP414" s="71">
        <v>0</v>
      </c>
      <c r="BQ414" s="71">
        <v>0</v>
      </c>
      <c r="BR414" s="71">
        <v>0</v>
      </c>
      <c r="BS414" s="71">
        <v>0</v>
      </c>
      <c r="BT414" s="71">
        <v>1</v>
      </c>
      <c r="BV414" s="80" t="s">
        <v>223</v>
      </c>
      <c r="BW414" s="80" t="s">
        <v>2707</v>
      </c>
      <c r="BX414" s="78">
        <v>1293</v>
      </c>
    </row>
    <row r="415" spans="1:76">
      <c r="A415" s="212"/>
      <c r="B415" s="66" t="s">
        <v>73</v>
      </c>
      <c r="C415" s="68">
        <v>822</v>
      </c>
      <c r="D415" s="68">
        <v>460</v>
      </c>
      <c r="E415" s="68">
        <v>667</v>
      </c>
      <c r="F415" s="68">
        <v>334</v>
      </c>
      <c r="G415" s="68">
        <v>526</v>
      </c>
      <c r="H415" s="68">
        <v>271</v>
      </c>
      <c r="I415" s="68">
        <v>654</v>
      </c>
      <c r="J415" s="68">
        <v>342</v>
      </c>
      <c r="K415" s="68">
        <v>2669</v>
      </c>
      <c r="L415" s="68">
        <v>1407</v>
      </c>
      <c r="M415" s="212"/>
      <c r="N415" s="66" t="s">
        <v>73</v>
      </c>
      <c r="O415" s="68">
        <v>62</v>
      </c>
      <c r="P415" s="68">
        <v>20</v>
      </c>
      <c r="Q415" s="68">
        <v>20</v>
      </c>
      <c r="R415" s="68">
        <v>9</v>
      </c>
      <c r="S415" s="68">
        <v>25</v>
      </c>
      <c r="T415" s="68">
        <v>12</v>
      </c>
      <c r="U415" s="68">
        <v>86</v>
      </c>
      <c r="V415" s="68">
        <v>36</v>
      </c>
      <c r="W415" s="68">
        <v>193</v>
      </c>
      <c r="X415" s="68">
        <v>77</v>
      </c>
      <c r="Y415" s="212"/>
      <c r="Z415" s="66" t="s">
        <v>73</v>
      </c>
      <c r="AA415" s="68">
        <v>23</v>
      </c>
      <c r="AB415" s="68">
        <v>20</v>
      </c>
      <c r="AC415" s="68">
        <v>21</v>
      </c>
      <c r="AD415" s="68">
        <v>22</v>
      </c>
      <c r="AE415" s="68">
        <v>86</v>
      </c>
      <c r="AF415" s="68">
        <v>78</v>
      </c>
      <c r="AG415" s="68">
        <v>68</v>
      </c>
      <c r="AH415" s="68">
        <v>21</v>
      </c>
      <c r="AI415" s="68">
        <v>1</v>
      </c>
      <c r="AJ415" s="68">
        <v>20</v>
      </c>
      <c r="AK415" s="212"/>
      <c r="AL415" s="66" t="s">
        <v>73</v>
      </c>
      <c r="AM415" s="68">
        <v>1</v>
      </c>
      <c r="AN415" s="68">
        <v>691</v>
      </c>
      <c r="AO415" s="68">
        <v>260</v>
      </c>
      <c r="AP415" s="68">
        <v>86</v>
      </c>
      <c r="AQ415" s="68">
        <v>0</v>
      </c>
      <c r="AR415" s="68">
        <v>13</v>
      </c>
      <c r="AS415" s="68">
        <v>81</v>
      </c>
      <c r="AT415" s="68">
        <v>52</v>
      </c>
      <c r="AU415" s="68">
        <v>50</v>
      </c>
      <c r="AV415" s="212"/>
      <c r="AW415" s="66" t="s">
        <v>73</v>
      </c>
      <c r="AX415" s="68">
        <v>145</v>
      </c>
      <c r="AY415" s="68">
        <v>38</v>
      </c>
      <c r="AZ415" s="68">
        <v>9</v>
      </c>
      <c r="BA415" s="68">
        <v>29</v>
      </c>
      <c r="BB415" s="68">
        <v>12</v>
      </c>
      <c r="BC415" s="68">
        <v>174</v>
      </c>
      <c r="BD415" s="68">
        <v>50</v>
      </c>
      <c r="BE415" s="212"/>
      <c r="BF415" s="66" t="s">
        <v>73</v>
      </c>
      <c r="BG415" s="68">
        <v>13</v>
      </c>
      <c r="BH415" s="68">
        <v>59</v>
      </c>
      <c r="BI415" s="68">
        <v>10</v>
      </c>
      <c r="BJ415" s="68">
        <v>9</v>
      </c>
      <c r="BK415" s="68">
        <v>9</v>
      </c>
      <c r="BL415" s="68">
        <v>16</v>
      </c>
      <c r="BM415" s="68">
        <v>11</v>
      </c>
      <c r="BN415" s="68">
        <v>4</v>
      </c>
      <c r="BO415" s="68">
        <v>24</v>
      </c>
      <c r="BP415" s="68">
        <v>0</v>
      </c>
      <c r="BQ415" s="68">
        <v>0</v>
      </c>
      <c r="BR415" s="68">
        <v>0</v>
      </c>
      <c r="BS415" s="68">
        <v>0</v>
      </c>
      <c r="BT415" s="68">
        <v>5</v>
      </c>
      <c r="BV415" s="80" t="s">
        <v>223</v>
      </c>
      <c r="BW415" s="80" t="s">
        <v>2708</v>
      </c>
      <c r="BX415" s="78">
        <v>2507</v>
      </c>
    </row>
    <row r="416" spans="1:76" ht="14.45" customHeight="1">
      <c r="A416" s="212" t="s">
        <v>224</v>
      </c>
      <c r="B416" s="44" t="s">
        <v>90</v>
      </c>
      <c r="C416" s="71">
        <v>804</v>
      </c>
      <c r="D416" s="71">
        <v>380</v>
      </c>
      <c r="E416" s="71">
        <v>583</v>
      </c>
      <c r="F416" s="71">
        <v>263</v>
      </c>
      <c r="G416" s="71">
        <v>541</v>
      </c>
      <c r="H416" s="71">
        <v>236</v>
      </c>
      <c r="I416" s="71">
        <v>840</v>
      </c>
      <c r="J416" s="71">
        <v>362</v>
      </c>
      <c r="K416" s="149">
        <v>2768</v>
      </c>
      <c r="L416" s="149">
        <v>1241</v>
      </c>
      <c r="M416" s="212" t="s">
        <v>224</v>
      </c>
      <c r="N416" s="44" t="s">
        <v>90</v>
      </c>
      <c r="O416" s="71">
        <v>54</v>
      </c>
      <c r="P416" s="71">
        <v>19</v>
      </c>
      <c r="Q416" s="71">
        <v>34</v>
      </c>
      <c r="R416" s="71">
        <v>14</v>
      </c>
      <c r="S416" s="71">
        <v>44</v>
      </c>
      <c r="T416" s="71">
        <v>23</v>
      </c>
      <c r="U416" s="71">
        <v>234</v>
      </c>
      <c r="V416" s="71">
        <v>93</v>
      </c>
      <c r="W416" s="149">
        <v>366</v>
      </c>
      <c r="X416" s="149">
        <v>149</v>
      </c>
      <c r="Y416" s="212" t="s">
        <v>224</v>
      </c>
      <c r="Z416" s="44" t="s">
        <v>90</v>
      </c>
      <c r="AA416" s="31">
        <v>21</v>
      </c>
      <c r="AB416" s="31">
        <v>20</v>
      </c>
      <c r="AC416" s="31">
        <v>18</v>
      </c>
      <c r="AD416" s="31">
        <v>23</v>
      </c>
      <c r="AE416" s="149">
        <v>82</v>
      </c>
      <c r="AF416" s="125">
        <v>79</v>
      </c>
      <c r="AG416" s="71">
        <v>72</v>
      </c>
      <c r="AH416" s="71">
        <v>21</v>
      </c>
      <c r="AI416" s="71">
        <v>7</v>
      </c>
      <c r="AJ416" s="71">
        <v>17</v>
      </c>
      <c r="AK416" s="212" t="s">
        <v>224</v>
      </c>
      <c r="AL416" s="44" t="s">
        <v>90</v>
      </c>
      <c r="AM416" s="71">
        <v>0</v>
      </c>
      <c r="AN416" s="71">
        <v>438</v>
      </c>
      <c r="AO416" s="71">
        <v>419</v>
      </c>
      <c r="AP416" s="71">
        <v>274</v>
      </c>
      <c r="AQ416" s="71">
        <v>59</v>
      </c>
      <c r="AR416" s="71">
        <v>20</v>
      </c>
      <c r="AS416" s="71">
        <v>84</v>
      </c>
      <c r="AT416" s="71">
        <v>65</v>
      </c>
      <c r="AU416" s="71">
        <v>72</v>
      </c>
      <c r="AV416" s="212" t="s">
        <v>224</v>
      </c>
      <c r="AW416" s="44" t="s">
        <v>90</v>
      </c>
      <c r="AX416" s="149">
        <v>127</v>
      </c>
      <c r="AY416" s="71">
        <v>24</v>
      </c>
      <c r="AZ416" s="71">
        <v>5</v>
      </c>
      <c r="BA416" s="152">
        <v>14</v>
      </c>
      <c r="BB416" s="32">
        <v>5</v>
      </c>
      <c r="BC416" s="149">
        <v>141</v>
      </c>
      <c r="BD416" s="149">
        <v>29</v>
      </c>
      <c r="BE416" s="212" t="s">
        <v>224</v>
      </c>
      <c r="BF416" s="44" t="s">
        <v>90</v>
      </c>
      <c r="BG416" s="71">
        <v>31</v>
      </c>
      <c r="BH416" s="71">
        <v>108</v>
      </c>
      <c r="BI416" s="71">
        <v>76</v>
      </c>
      <c r="BJ416" s="71">
        <v>75</v>
      </c>
      <c r="BK416" s="71">
        <v>73</v>
      </c>
      <c r="BL416" s="71">
        <v>67</v>
      </c>
      <c r="BM416" s="71">
        <v>58</v>
      </c>
      <c r="BN416" s="71">
        <v>59</v>
      </c>
      <c r="BO416" s="71">
        <v>66</v>
      </c>
      <c r="BP416" s="71">
        <v>10</v>
      </c>
      <c r="BQ416" s="71">
        <v>5</v>
      </c>
      <c r="BR416" s="71">
        <v>13</v>
      </c>
      <c r="BS416" s="71">
        <v>4</v>
      </c>
      <c r="BT416" s="71">
        <v>8</v>
      </c>
      <c r="BV416" s="80" t="s">
        <v>224</v>
      </c>
      <c r="BW416" s="80" t="s">
        <v>2709</v>
      </c>
      <c r="BX416" s="78">
        <v>3524</v>
      </c>
    </row>
    <row r="417" spans="1:76">
      <c r="A417" s="212"/>
      <c r="B417" s="44" t="s">
        <v>91</v>
      </c>
      <c r="C417" s="71">
        <v>753</v>
      </c>
      <c r="D417" s="71">
        <v>389</v>
      </c>
      <c r="E417" s="71">
        <v>621</v>
      </c>
      <c r="F417" s="71">
        <v>305</v>
      </c>
      <c r="G417" s="71">
        <v>681</v>
      </c>
      <c r="H417" s="71">
        <v>329</v>
      </c>
      <c r="I417" s="71">
        <v>1507</v>
      </c>
      <c r="J417" s="71">
        <v>767</v>
      </c>
      <c r="K417" s="149">
        <v>3562</v>
      </c>
      <c r="L417" s="149">
        <v>1790</v>
      </c>
      <c r="M417" s="212"/>
      <c r="N417" s="44" t="s">
        <v>91</v>
      </c>
      <c r="O417" s="71">
        <v>35</v>
      </c>
      <c r="P417" s="71">
        <v>22</v>
      </c>
      <c r="Q417" s="71">
        <v>52</v>
      </c>
      <c r="R417" s="71">
        <v>24</v>
      </c>
      <c r="S417" s="71">
        <v>37</v>
      </c>
      <c r="T417" s="71">
        <v>17</v>
      </c>
      <c r="U417" s="71">
        <v>477</v>
      </c>
      <c r="V417" s="71">
        <v>213</v>
      </c>
      <c r="W417" s="149">
        <v>601</v>
      </c>
      <c r="X417" s="149">
        <v>276</v>
      </c>
      <c r="Y417" s="212"/>
      <c r="Z417" s="44" t="s">
        <v>91</v>
      </c>
      <c r="AA417" s="31">
        <v>15</v>
      </c>
      <c r="AB417" s="31">
        <v>14</v>
      </c>
      <c r="AC417" s="31">
        <v>15</v>
      </c>
      <c r="AD417" s="31">
        <v>24</v>
      </c>
      <c r="AE417" s="149">
        <v>68</v>
      </c>
      <c r="AF417" s="125">
        <v>68</v>
      </c>
      <c r="AG417" s="71">
        <v>59</v>
      </c>
      <c r="AH417" s="71">
        <v>45</v>
      </c>
      <c r="AI417" s="71">
        <v>1</v>
      </c>
      <c r="AJ417" s="71">
        <v>11</v>
      </c>
      <c r="AK417" s="212"/>
      <c r="AL417" s="44" t="s">
        <v>91</v>
      </c>
      <c r="AM417" s="71">
        <v>0</v>
      </c>
      <c r="AN417" s="71">
        <v>573</v>
      </c>
      <c r="AO417" s="71">
        <v>499</v>
      </c>
      <c r="AP417" s="71">
        <v>42</v>
      </c>
      <c r="AQ417" s="71">
        <v>136</v>
      </c>
      <c r="AR417" s="71">
        <v>16</v>
      </c>
      <c r="AS417" s="71">
        <v>67</v>
      </c>
      <c r="AT417" s="71">
        <v>60</v>
      </c>
      <c r="AU417" s="71">
        <v>65</v>
      </c>
      <c r="AV417" s="212"/>
      <c r="AW417" s="44" t="s">
        <v>91</v>
      </c>
      <c r="AX417" s="149">
        <v>135</v>
      </c>
      <c r="AY417" s="71">
        <v>37</v>
      </c>
      <c r="AZ417" s="71">
        <v>18</v>
      </c>
      <c r="BA417" s="152">
        <v>36</v>
      </c>
      <c r="BB417" s="32">
        <v>19</v>
      </c>
      <c r="BC417" s="149">
        <v>171</v>
      </c>
      <c r="BD417" s="149">
        <v>56</v>
      </c>
      <c r="BE417" s="212"/>
      <c r="BF417" s="44" t="s">
        <v>91</v>
      </c>
      <c r="BG417" s="71">
        <v>31</v>
      </c>
      <c r="BH417" s="71">
        <v>531</v>
      </c>
      <c r="BI417" s="71">
        <v>215</v>
      </c>
      <c r="BJ417" s="71">
        <v>182</v>
      </c>
      <c r="BK417" s="71">
        <v>122</v>
      </c>
      <c r="BL417" s="71">
        <v>387</v>
      </c>
      <c r="BM417" s="71">
        <v>96</v>
      </c>
      <c r="BN417" s="71">
        <v>39</v>
      </c>
      <c r="BO417" s="71">
        <v>364</v>
      </c>
      <c r="BP417" s="71">
        <v>9</v>
      </c>
      <c r="BQ417" s="71">
        <v>4</v>
      </c>
      <c r="BR417" s="71">
        <v>4</v>
      </c>
      <c r="BS417" s="71">
        <v>14</v>
      </c>
      <c r="BT417" s="71">
        <v>60</v>
      </c>
      <c r="BV417" s="80" t="s">
        <v>224</v>
      </c>
      <c r="BW417" s="80" t="s">
        <v>2710</v>
      </c>
      <c r="BX417" s="78">
        <v>3491</v>
      </c>
    </row>
    <row r="418" spans="1:76">
      <c r="A418" s="212"/>
      <c r="B418" s="66" t="s">
        <v>73</v>
      </c>
      <c r="C418" s="68">
        <v>1557</v>
      </c>
      <c r="D418" s="68">
        <v>769</v>
      </c>
      <c r="E418" s="68">
        <v>1204</v>
      </c>
      <c r="F418" s="68">
        <v>568</v>
      </c>
      <c r="G418" s="68">
        <v>1222</v>
      </c>
      <c r="H418" s="68">
        <v>565</v>
      </c>
      <c r="I418" s="68">
        <v>2347</v>
      </c>
      <c r="J418" s="68">
        <v>1129</v>
      </c>
      <c r="K418" s="68">
        <v>6330</v>
      </c>
      <c r="L418" s="68">
        <v>3031</v>
      </c>
      <c r="M418" s="212"/>
      <c r="N418" s="66" t="s">
        <v>73</v>
      </c>
      <c r="O418" s="68">
        <v>89</v>
      </c>
      <c r="P418" s="68">
        <v>41</v>
      </c>
      <c r="Q418" s="68">
        <v>86</v>
      </c>
      <c r="R418" s="68">
        <v>38</v>
      </c>
      <c r="S418" s="68">
        <v>81</v>
      </c>
      <c r="T418" s="68">
        <v>40</v>
      </c>
      <c r="U418" s="68">
        <v>711</v>
      </c>
      <c r="V418" s="68">
        <v>306</v>
      </c>
      <c r="W418" s="68">
        <v>967</v>
      </c>
      <c r="X418" s="68">
        <v>425</v>
      </c>
      <c r="Y418" s="212"/>
      <c r="Z418" s="66" t="s">
        <v>73</v>
      </c>
      <c r="AA418" s="68">
        <v>36</v>
      </c>
      <c r="AB418" s="68">
        <v>34</v>
      </c>
      <c r="AC418" s="68">
        <v>33</v>
      </c>
      <c r="AD418" s="68">
        <v>47</v>
      </c>
      <c r="AE418" s="68">
        <v>150</v>
      </c>
      <c r="AF418" s="68">
        <v>147</v>
      </c>
      <c r="AG418" s="68">
        <v>131</v>
      </c>
      <c r="AH418" s="68">
        <v>66</v>
      </c>
      <c r="AI418" s="68">
        <v>8</v>
      </c>
      <c r="AJ418" s="68">
        <v>28</v>
      </c>
      <c r="AK418" s="212"/>
      <c r="AL418" s="66" t="s">
        <v>73</v>
      </c>
      <c r="AM418" s="68">
        <v>0</v>
      </c>
      <c r="AN418" s="68">
        <v>1011</v>
      </c>
      <c r="AO418" s="68">
        <v>918</v>
      </c>
      <c r="AP418" s="68">
        <v>316</v>
      </c>
      <c r="AQ418" s="68">
        <v>195</v>
      </c>
      <c r="AR418" s="68">
        <v>36</v>
      </c>
      <c r="AS418" s="68">
        <v>151</v>
      </c>
      <c r="AT418" s="68">
        <v>125</v>
      </c>
      <c r="AU418" s="68">
        <v>137</v>
      </c>
      <c r="AV418" s="212"/>
      <c r="AW418" s="66" t="s">
        <v>73</v>
      </c>
      <c r="AX418" s="68">
        <v>262</v>
      </c>
      <c r="AY418" s="68">
        <v>61</v>
      </c>
      <c r="AZ418" s="68">
        <v>23</v>
      </c>
      <c r="BA418" s="68">
        <v>50</v>
      </c>
      <c r="BB418" s="68">
        <v>24</v>
      </c>
      <c r="BC418" s="68">
        <v>312</v>
      </c>
      <c r="BD418" s="68">
        <v>85</v>
      </c>
      <c r="BE418" s="212"/>
      <c r="BF418" s="66" t="s">
        <v>73</v>
      </c>
      <c r="BG418" s="68">
        <v>62</v>
      </c>
      <c r="BH418" s="68">
        <v>639</v>
      </c>
      <c r="BI418" s="68">
        <v>291</v>
      </c>
      <c r="BJ418" s="68">
        <v>257</v>
      </c>
      <c r="BK418" s="68">
        <v>195</v>
      </c>
      <c r="BL418" s="68">
        <v>454</v>
      </c>
      <c r="BM418" s="68">
        <v>154</v>
      </c>
      <c r="BN418" s="68">
        <v>98</v>
      </c>
      <c r="BO418" s="68">
        <v>430</v>
      </c>
      <c r="BP418" s="68">
        <v>19</v>
      </c>
      <c r="BQ418" s="68">
        <v>9</v>
      </c>
      <c r="BR418" s="68">
        <v>17</v>
      </c>
      <c r="BS418" s="68">
        <v>18</v>
      </c>
      <c r="BT418" s="68">
        <v>68</v>
      </c>
      <c r="BV418" s="80" t="s">
        <v>224</v>
      </c>
      <c r="BW418" s="80" t="s">
        <v>2711</v>
      </c>
      <c r="BX418" s="78">
        <v>7015</v>
      </c>
    </row>
    <row r="419" spans="1:76" ht="14.45" customHeight="1">
      <c r="A419" s="212" t="s">
        <v>2064</v>
      </c>
      <c r="B419" s="44" t="s">
        <v>90</v>
      </c>
      <c r="C419" s="71">
        <v>572</v>
      </c>
      <c r="D419" s="71">
        <v>300</v>
      </c>
      <c r="E419" s="71">
        <v>458</v>
      </c>
      <c r="F419" s="71">
        <v>222</v>
      </c>
      <c r="G419" s="71">
        <v>411</v>
      </c>
      <c r="H419" s="71">
        <v>211</v>
      </c>
      <c r="I419" s="71">
        <v>420</v>
      </c>
      <c r="J419" s="71">
        <v>199</v>
      </c>
      <c r="K419" s="149">
        <v>1861</v>
      </c>
      <c r="L419" s="149">
        <v>932</v>
      </c>
      <c r="M419" s="212" t="s">
        <v>2064</v>
      </c>
      <c r="N419" s="44" t="s">
        <v>90</v>
      </c>
      <c r="O419" s="71">
        <v>36</v>
      </c>
      <c r="P419" s="71">
        <v>21</v>
      </c>
      <c r="Q419" s="71">
        <v>22</v>
      </c>
      <c r="R419" s="71">
        <v>7</v>
      </c>
      <c r="S419" s="71">
        <v>34</v>
      </c>
      <c r="T419" s="71">
        <v>19</v>
      </c>
      <c r="U419" s="71">
        <v>52</v>
      </c>
      <c r="V419" s="71">
        <v>24</v>
      </c>
      <c r="W419" s="149">
        <v>144</v>
      </c>
      <c r="X419" s="149">
        <v>71</v>
      </c>
      <c r="Y419" s="212" t="s">
        <v>2064</v>
      </c>
      <c r="Z419" s="44" t="s">
        <v>90</v>
      </c>
      <c r="AA419" s="31">
        <v>18</v>
      </c>
      <c r="AB419" s="31">
        <v>17</v>
      </c>
      <c r="AC419" s="31">
        <v>16</v>
      </c>
      <c r="AD419" s="31">
        <v>17</v>
      </c>
      <c r="AE419" s="149">
        <v>68</v>
      </c>
      <c r="AF419" s="125">
        <v>57</v>
      </c>
      <c r="AG419" s="71">
        <v>9</v>
      </c>
      <c r="AH419" s="71">
        <v>4</v>
      </c>
      <c r="AI419" s="71">
        <v>3</v>
      </c>
      <c r="AJ419" s="71">
        <v>18</v>
      </c>
      <c r="AK419" s="212" t="s">
        <v>2064</v>
      </c>
      <c r="AL419" s="44" t="s">
        <v>90</v>
      </c>
      <c r="AM419" s="71">
        <v>0</v>
      </c>
      <c r="AN419" s="71">
        <v>260</v>
      </c>
      <c r="AO419" s="71">
        <v>179</v>
      </c>
      <c r="AP419" s="71">
        <v>40</v>
      </c>
      <c r="AQ419" s="71">
        <v>19</v>
      </c>
      <c r="AR419" s="71">
        <v>5</v>
      </c>
      <c r="AS419" s="71">
        <v>71</v>
      </c>
      <c r="AT419" s="71">
        <v>25</v>
      </c>
      <c r="AU419" s="71">
        <v>23</v>
      </c>
      <c r="AV419" s="212" t="s">
        <v>2064</v>
      </c>
      <c r="AW419" s="44" t="s">
        <v>90</v>
      </c>
      <c r="AX419" s="149">
        <v>102</v>
      </c>
      <c r="AY419" s="71">
        <v>15</v>
      </c>
      <c r="AZ419" s="71">
        <v>8</v>
      </c>
      <c r="BA419" s="152">
        <v>9</v>
      </c>
      <c r="BB419" s="32">
        <v>2</v>
      </c>
      <c r="BC419" s="149">
        <v>111</v>
      </c>
      <c r="BD419" s="149">
        <v>17</v>
      </c>
      <c r="BE419" s="212" t="s">
        <v>2064</v>
      </c>
      <c r="BF419" s="44" t="s">
        <v>90</v>
      </c>
      <c r="BG419" s="71">
        <v>36</v>
      </c>
      <c r="BH419" s="71">
        <v>20</v>
      </c>
      <c r="BI419" s="71">
        <v>10</v>
      </c>
      <c r="BJ419" s="71">
        <v>12</v>
      </c>
      <c r="BK419" s="71">
        <v>12</v>
      </c>
      <c r="BL419" s="71">
        <v>17</v>
      </c>
      <c r="BM419" s="71">
        <v>16</v>
      </c>
      <c r="BN419" s="71">
        <v>13</v>
      </c>
      <c r="BO419" s="71">
        <v>17</v>
      </c>
      <c r="BP419" s="71">
        <v>8</v>
      </c>
      <c r="BQ419" s="71">
        <v>8</v>
      </c>
      <c r="BR419" s="71">
        <v>8</v>
      </c>
      <c r="BS419" s="71">
        <v>10</v>
      </c>
      <c r="BT419" s="71">
        <v>8</v>
      </c>
      <c r="BV419" s="80" t="s">
        <v>2064</v>
      </c>
      <c r="BW419" s="80" t="s">
        <v>2712</v>
      </c>
      <c r="BX419" s="78">
        <v>1312</v>
      </c>
    </row>
    <row r="420" spans="1:76">
      <c r="A420" s="212"/>
      <c r="B420" s="44" t="s">
        <v>91</v>
      </c>
      <c r="C420" s="71">
        <v>628</v>
      </c>
      <c r="D420" s="71">
        <v>327</v>
      </c>
      <c r="E420" s="71">
        <v>560</v>
      </c>
      <c r="F420" s="71">
        <v>271</v>
      </c>
      <c r="G420" s="71">
        <v>591</v>
      </c>
      <c r="H420" s="71">
        <v>298</v>
      </c>
      <c r="I420" s="71">
        <v>751</v>
      </c>
      <c r="J420" s="71">
        <v>363</v>
      </c>
      <c r="K420" s="149">
        <v>2530</v>
      </c>
      <c r="L420" s="149">
        <v>1259</v>
      </c>
      <c r="M420" s="212"/>
      <c r="N420" s="44" t="s">
        <v>91</v>
      </c>
      <c r="O420" s="71">
        <v>27</v>
      </c>
      <c r="P420" s="71">
        <v>13</v>
      </c>
      <c r="Q420" s="71">
        <v>24</v>
      </c>
      <c r="R420" s="71">
        <v>4</v>
      </c>
      <c r="S420" s="71">
        <v>22</v>
      </c>
      <c r="T420" s="71">
        <v>11</v>
      </c>
      <c r="U420" s="71">
        <v>105</v>
      </c>
      <c r="V420" s="71">
        <v>42</v>
      </c>
      <c r="W420" s="149">
        <v>178</v>
      </c>
      <c r="X420" s="149">
        <v>70</v>
      </c>
      <c r="Y420" s="212"/>
      <c r="Z420" s="44" t="s">
        <v>91</v>
      </c>
      <c r="AA420" s="31">
        <v>16</v>
      </c>
      <c r="AB420" s="31">
        <v>14</v>
      </c>
      <c r="AC420" s="31">
        <v>15</v>
      </c>
      <c r="AD420" s="31">
        <v>18</v>
      </c>
      <c r="AE420" s="149">
        <v>63</v>
      </c>
      <c r="AF420" s="125">
        <v>65</v>
      </c>
      <c r="AG420" s="71">
        <v>54</v>
      </c>
      <c r="AH420" s="71">
        <v>51</v>
      </c>
      <c r="AI420" s="71">
        <v>6</v>
      </c>
      <c r="AJ420" s="71">
        <v>13</v>
      </c>
      <c r="AK420" s="212"/>
      <c r="AL420" s="44" t="s">
        <v>91</v>
      </c>
      <c r="AM420" s="71">
        <v>0</v>
      </c>
      <c r="AN420" s="71">
        <v>422</v>
      </c>
      <c r="AO420" s="71">
        <v>645</v>
      </c>
      <c r="AP420" s="71">
        <v>83</v>
      </c>
      <c r="AQ420" s="71">
        <v>0</v>
      </c>
      <c r="AR420" s="71">
        <v>14</v>
      </c>
      <c r="AS420" s="71">
        <v>57</v>
      </c>
      <c r="AT420" s="71">
        <v>56</v>
      </c>
      <c r="AU420" s="71">
        <v>59</v>
      </c>
      <c r="AV420" s="212"/>
      <c r="AW420" s="44" t="s">
        <v>91</v>
      </c>
      <c r="AX420" s="149">
        <v>112</v>
      </c>
      <c r="AY420" s="71">
        <v>30</v>
      </c>
      <c r="AZ420" s="71">
        <v>12</v>
      </c>
      <c r="BA420" s="152">
        <v>33</v>
      </c>
      <c r="BB420" s="32">
        <v>15</v>
      </c>
      <c r="BC420" s="149">
        <v>145</v>
      </c>
      <c r="BD420" s="149">
        <v>45</v>
      </c>
      <c r="BE420" s="212"/>
      <c r="BF420" s="44" t="s">
        <v>91</v>
      </c>
      <c r="BG420" s="71">
        <v>42</v>
      </c>
      <c r="BH420" s="71">
        <v>201</v>
      </c>
      <c r="BI420" s="71">
        <v>245</v>
      </c>
      <c r="BJ420" s="71">
        <v>266</v>
      </c>
      <c r="BK420" s="71">
        <v>273</v>
      </c>
      <c r="BL420" s="71">
        <v>373</v>
      </c>
      <c r="BM420" s="71">
        <v>38</v>
      </c>
      <c r="BN420" s="71">
        <v>38</v>
      </c>
      <c r="BO420" s="71">
        <v>43</v>
      </c>
      <c r="BP420" s="71">
        <v>8</v>
      </c>
      <c r="BQ420" s="71">
        <v>4</v>
      </c>
      <c r="BR420" s="71">
        <v>0</v>
      </c>
      <c r="BS420" s="71">
        <v>0</v>
      </c>
      <c r="BT420" s="71">
        <v>21</v>
      </c>
      <c r="BV420" s="80" t="s">
        <v>2064</v>
      </c>
      <c r="BW420" s="80" t="s">
        <v>2713</v>
      </c>
      <c r="BX420" s="78">
        <v>3111</v>
      </c>
    </row>
    <row r="421" spans="1:76">
      <c r="A421" s="212"/>
      <c r="B421" s="66" t="s">
        <v>73</v>
      </c>
      <c r="C421" s="68">
        <v>1200</v>
      </c>
      <c r="D421" s="68">
        <v>627</v>
      </c>
      <c r="E421" s="68">
        <v>1018</v>
      </c>
      <c r="F421" s="68">
        <v>493</v>
      </c>
      <c r="G421" s="68">
        <v>1002</v>
      </c>
      <c r="H421" s="68">
        <v>509</v>
      </c>
      <c r="I421" s="68">
        <v>1171</v>
      </c>
      <c r="J421" s="68">
        <v>562</v>
      </c>
      <c r="K421" s="68">
        <v>4391</v>
      </c>
      <c r="L421" s="68">
        <v>2191</v>
      </c>
      <c r="M421" s="212"/>
      <c r="N421" s="66" t="s">
        <v>73</v>
      </c>
      <c r="O421" s="68">
        <v>63</v>
      </c>
      <c r="P421" s="68">
        <v>34</v>
      </c>
      <c r="Q421" s="68">
        <v>46</v>
      </c>
      <c r="R421" s="68">
        <v>11</v>
      </c>
      <c r="S421" s="68">
        <v>56</v>
      </c>
      <c r="T421" s="68">
        <v>30</v>
      </c>
      <c r="U421" s="68">
        <v>157</v>
      </c>
      <c r="V421" s="68">
        <v>66</v>
      </c>
      <c r="W421" s="68">
        <v>322</v>
      </c>
      <c r="X421" s="68">
        <v>141</v>
      </c>
      <c r="Y421" s="212"/>
      <c r="Z421" s="66" t="s">
        <v>73</v>
      </c>
      <c r="AA421" s="68">
        <v>34</v>
      </c>
      <c r="AB421" s="68">
        <v>31</v>
      </c>
      <c r="AC421" s="68">
        <v>31</v>
      </c>
      <c r="AD421" s="68">
        <v>35</v>
      </c>
      <c r="AE421" s="68">
        <v>131</v>
      </c>
      <c r="AF421" s="68">
        <v>122</v>
      </c>
      <c r="AG421" s="68">
        <v>63</v>
      </c>
      <c r="AH421" s="68">
        <v>55</v>
      </c>
      <c r="AI421" s="68">
        <v>9</v>
      </c>
      <c r="AJ421" s="68">
        <v>31</v>
      </c>
      <c r="AK421" s="212"/>
      <c r="AL421" s="66" t="s">
        <v>73</v>
      </c>
      <c r="AM421" s="68">
        <v>0</v>
      </c>
      <c r="AN421" s="68">
        <v>682</v>
      </c>
      <c r="AO421" s="68">
        <v>824</v>
      </c>
      <c r="AP421" s="68">
        <v>123</v>
      </c>
      <c r="AQ421" s="68">
        <v>19</v>
      </c>
      <c r="AR421" s="68">
        <v>19</v>
      </c>
      <c r="AS421" s="68">
        <v>128</v>
      </c>
      <c r="AT421" s="68">
        <v>81</v>
      </c>
      <c r="AU421" s="68">
        <v>82</v>
      </c>
      <c r="AV421" s="212"/>
      <c r="AW421" s="66" t="s">
        <v>73</v>
      </c>
      <c r="AX421" s="68">
        <v>214</v>
      </c>
      <c r="AY421" s="68">
        <v>45</v>
      </c>
      <c r="AZ421" s="68">
        <v>20</v>
      </c>
      <c r="BA421" s="68">
        <v>42</v>
      </c>
      <c r="BB421" s="68">
        <v>17</v>
      </c>
      <c r="BC421" s="68">
        <v>256</v>
      </c>
      <c r="BD421" s="68">
        <v>62</v>
      </c>
      <c r="BE421" s="212"/>
      <c r="BF421" s="66" t="s">
        <v>73</v>
      </c>
      <c r="BG421" s="68">
        <v>78</v>
      </c>
      <c r="BH421" s="68">
        <v>221</v>
      </c>
      <c r="BI421" s="68">
        <v>255</v>
      </c>
      <c r="BJ421" s="68">
        <v>278</v>
      </c>
      <c r="BK421" s="68">
        <v>285</v>
      </c>
      <c r="BL421" s="68">
        <v>390</v>
      </c>
      <c r="BM421" s="68">
        <v>54</v>
      </c>
      <c r="BN421" s="68">
        <v>51</v>
      </c>
      <c r="BO421" s="68">
        <v>60</v>
      </c>
      <c r="BP421" s="68">
        <v>16</v>
      </c>
      <c r="BQ421" s="68">
        <v>12</v>
      </c>
      <c r="BR421" s="68">
        <v>8</v>
      </c>
      <c r="BS421" s="68">
        <v>10</v>
      </c>
      <c r="BT421" s="68">
        <v>29</v>
      </c>
      <c r="BV421" s="80" t="s">
        <v>2064</v>
      </c>
      <c r="BW421" s="80" t="s">
        <v>2714</v>
      </c>
      <c r="BX421" s="78">
        <v>4423</v>
      </c>
    </row>
    <row r="422" spans="1:76" ht="12" customHeight="1">
      <c r="A422" s="45" t="s">
        <v>115</v>
      </c>
      <c r="B422" s="44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45" t="s">
        <v>115</v>
      </c>
      <c r="N422" s="44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45" t="s">
        <v>115</v>
      </c>
      <c r="Z422" s="44"/>
      <c r="AA422" s="151"/>
      <c r="AB422" s="151"/>
      <c r="AC422" s="151"/>
      <c r="AD422" s="151"/>
      <c r="AE422" s="151"/>
      <c r="AF422" s="151"/>
      <c r="AG422" s="151"/>
      <c r="AH422" s="151"/>
      <c r="AI422" s="151"/>
      <c r="AJ422" s="149"/>
      <c r="AK422" s="45" t="s">
        <v>115</v>
      </c>
      <c r="AL422" s="44"/>
      <c r="AM422" s="151"/>
      <c r="AN422" s="151"/>
      <c r="AO422" s="151"/>
      <c r="AP422" s="151"/>
      <c r="AQ422" s="151"/>
      <c r="AR422" s="151"/>
      <c r="AS422" s="151"/>
      <c r="AT422" s="151"/>
      <c r="AU422" s="151"/>
      <c r="AV422" s="45" t="s">
        <v>115</v>
      </c>
      <c r="AW422" s="44"/>
      <c r="AX422" s="149"/>
      <c r="AY422" s="151"/>
      <c r="AZ422" s="151"/>
      <c r="BA422" s="151"/>
      <c r="BB422" s="151"/>
      <c r="BC422" s="149"/>
      <c r="BD422" s="149"/>
      <c r="BE422" s="45" t="s">
        <v>115</v>
      </c>
      <c r="BF422" s="44"/>
      <c r="BG422" s="151"/>
      <c r="BH422" s="151"/>
      <c r="BI422" s="151"/>
      <c r="BJ422" s="151"/>
      <c r="BK422" s="151"/>
      <c r="BL422" s="151"/>
      <c r="BM422" s="151"/>
      <c r="BN422" s="151"/>
      <c r="BO422" s="151"/>
      <c r="BP422" s="151"/>
      <c r="BQ422" s="151"/>
      <c r="BR422" s="151"/>
      <c r="BS422" s="151"/>
      <c r="BT422" s="151"/>
      <c r="BV422" s="80" t="str">
        <f>IF(A422="",BV421,A422)</f>
        <v>VAKINANKARATRA</v>
      </c>
      <c r="BW422" s="80" t="str">
        <f>BV422&amp;B422</f>
        <v>VAKINANKARATRA</v>
      </c>
      <c r="BX422" s="78">
        <f>(AM422+2*AN422+3*AO422+4*AP422+5*AQ422)</f>
        <v>0</v>
      </c>
    </row>
    <row r="423" spans="1:76" ht="12" customHeight="1">
      <c r="A423" s="212" t="s">
        <v>5</v>
      </c>
      <c r="B423" s="44" t="s">
        <v>90</v>
      </c>
      <c r="C423" s="71">
        <v>775</v>
      </c>
      <c r="D423" s="71">
        <v>397</v>
      </c>
      <c r="E423" s="71">
        <v>700</v>
      </c>
      <c r="F423" s="71">
        <v>378</v>
      </c>
      <c r="G423" s="71">
        <v>508</v>
      </c>
      <c r="H423" s="71">
        <v>287</v>
      </c>
      <c r="I423" s="71">
        <v>550</v>
      </c>
      <c r="J423" s="71">
        <v>325</v>
      </c>
      <c r="K423" s="149">
        <v>2533</v>
      </c>
      <c r="L423" s="149">
        <v>1387</v>
      </c>
      <c r="M423" s="212" t="s">
        <v>5</v>
      </c>
      <c r="N423" s="44" t="s">
        <v>90</v>
      </c>
      <c r="O423" s="71">
        <v>28</v>
      </c>
      <c r="P423" s="71">
        <v>10</v>
      </c>
      <c r="Q423" s="71">
        <v>17</v>
      </c>
      <c r="R423" s="71">
        <v>8</v>
      </c>
      <c r="S423" s="71">
        <v>12</v>
      </c>
      <c r="T423" s="71">
        <v>9</v>
      </c>
      <c r="U423" s="71">
        <v>43</v>
      </c>
      <c r="V423" s="71">
        <v>25</v>
      </c>
      <c r="W423" s="149">
        <v>100</v>
      </c>
      <c r="X423" s="149">
        <v>52</v>
      </c>
      <c r="Y423" s="212" t="s">
        <v>5</v>
      </c>
      <c r="Z423" s="44" t="s">
        <v>90</v>
      </c>
      <c r="AA423" s="31">
        <v>27</v>
      </c>
      <c r="AB423" s="31">
        <v>27</v>
      </c>
      <c r="AC423" s="31">
        <v>25</v>
      </c>
      <c r="AD423" s="31">
        <v>24</v>
      </c>
      <c r="AE423" s="149">
        <v>103</v>
      </c>
      <c r="AF423" s="125">
        <v>103</v>
      </c>
      <c r="AG423" s="71">
        <v>77</v>
      </c>
      <c r="AH423" s="71">
        <v>14</v>
      </c>
      <c r="AI423" s="71">
        <v>7</v>
      </c>
      <c r="AJ423" s="71">
        <v>26</v>
      </c>
      <c r="AK423" s="212" t="s">
        <v>5</v>
      </c>
      <c r="AL423" s="44" t="s">
        <v>90</v>
      </c>
      <c r="AM423" s="71">
        <v>5</v>
      </c>
      <c r="AN423" s="71">
        <v>413</v>
      </c>
      <c r="AO423" s="71">
        <v>463</v>
      </c>
      <c r="AP423" s="71">
        <v>209</v>
      </c>
      <c r="AQ423" s="71">
        <v>7</v>
      </c>
      <c r="AR423" s="71">
        <v>12</v>
      </c>
      <c r="AS423" s="71">
        <v>109</v>
      </c>
      <c r="AT423" s="71">
        <v>88</v>
      </c>
      <c r="AU423" s="71">
        <v>94</v>
      </c>
      <c r="AV423" s="212" t="s">
        <v>5</v>
      </c>
      <c r="AW423" s="44" t="s">
        <v>90</v>
      </c>
      <c r="AX423" s="149">
        <v>140</v>
      </c>
      <c r="AY423" s="71">
        <v>69</v>
      </c>
      <c r="AZ423" s="71">
        <v>12</v>
      </c>
      <c r="BA423" s="152">
        <v>10</v>
      </c>
      <c r="BB423" s="32">
        <v>6</v>
      </c>
      <c r="BC423" s="149">
        <v>150</v>
      </c>
      <c r="BD423" s="149">
        <v>75</v>
      </c>
      <c r="BE423" s="212" t="s">
        <v>5</v>
      </c>
      <c r="BF423" s="44" t="s">
        <v>90</v>
      </c>
      <c r="BG423" s="71">
        <v>37</v>
      </c>
      <c r="BH423" s="71">
        <v>148</v>
      </c>
      <c r="BI423" s="71">
        <v>119</v>
      </c>
      <c r="BJ423" s="71">
        <v>23</v>
      </c>
      <c r="BK423" s="71">
        <v>47</v>
      </c>
      <c r="BL423" s="71">
        <v>154</v>
      </c>
      <c r="BM423" s="71">
        <v>145</v>
      </c>
      <c r="BN423" s="71">
        <v>18</v>
      </c>
      <c r="BO423" s="71">
        <v>113</v>
      </c>
      <c r="BP423" s="71">
        <v>2</v>
      </c>
      <c r="BQ423" s="71">
        <v>0</v>
      </c>
      <c r="BR423" s="71">
        <v>0</v>
      </c>
      <c r="BS423" s="71">
        <v>4</v>
      </c>
      <c r="BT423" s="71">
        <v>37</v>
      </c>
      <c r="BV423" s="80" t="s">
        <v>5</v>
      </c>
      <c r="BW423" s="80" t="s">
        <v>2718</v>
      </c>
      <c r="BX423" s="78">
        <v>3091</v>
      </c>
    </row>
    <row r="424" spans="1:76" ht="12" customHeight="1">
      <c r="A424" s="212"/>
      <c r="B424" s="44" t="s">
        <v>91</v>
      </c>
      <c r="C424" s="71">
        <v>270</v>
      </c>
      <c r="D424" s="71">
        <v>120</v>
      </c>
      <c r="E424" s="71">
        <v>251</v>
      </c>
      <c r="F424" s="71">
        <v>122</v>
      </c>
      <c r="G424" s="71">
        <v>240</v>
      </c>
      <c r="H424" s="71">
        <v>113</v>
      </c>
      <c r="I424" s="71">
        <v>301</v>
      </c>
      <c r="J424" s="71">
        <v>156</v>
      </c>
      <c r="K424" s="149">
        <v>1062</v>
      </c>
      <c r="L424" s="149">
        <v>511</v>
      </c>
      <c r="M424" s="212"/>
      <c r="N424" s="44" t="s">
        <v>91</v>
      </c>
      <c r="O424" s="71">
        <v>7</v>
      </c>
      <c r="P424" s="71">
        <v>2</v>
      </c>
      <c r="Q424" s="71">
        <v>5</v>
      </c>
      <c r="R424" s="71">
        <v>3</v>
      </c>
      <c r="S424" s="71">
        <v>10</v>
      </c>
      <c r="T424" s="71">
        <v>1</v>
      </c>
      <c r="U424" s="71">
        <v>48</v>
      </c>
      <c r="V424" s="71">
        <v>27</v>
      </c>
      <c r="W424" s="149">
        <v>70</v>
      </c>
      <c r="X424" s="149">
        <v>33</v>
      </c>
      <c r="Y424" s="212"/>
      <c r="Z424" s="44" t="s">
        <v>91</v>
      </c>
      <c r="AA424" s="31">
        <v>10</v>
      </c>
      <c r="AB424" s="31">
        <v>10</v>
      </c>
      <c r="AC424" s="31">
        <v>9</v>
      </c>
      <c r="AD424" s="31">
        <v>11</v>
      </c>
      <c r="AE424" s="149">
        <v>40</v>
      </c>
      <c r="AF424" s="125">
        <v>40</v>
      </c>
      <c r="AG424" s="71">
        <v>40</v>
      </c>
      <c r="AH424" s="71">
        <v>32</v>
      </c>
      <c r="AI424" s="71">
        <v>0</v>
      </c>
      <c r="AJ424" s="71">
        <v>9</v>
      </c>
      <c r="AK424" s="212"/>
      <c r="AL424" s="44" t="s">
        <v>91</v>
      </c>
      <c r="AM424" s="71">
        <v>40</v>
      </c>
      <c r="AN424" s="71">
        <v>191</v>
      </c>
      <c r="AO424" s="71">
        <v>273</v>
      </c>
      <c r="AP424" s="71">
        <v>10</v>
      </c>
      <c r="AQ424" s="71">
        <v>0</v>
      </c>
      <c r="AR424" s="71">
        <v>5</v>
      </c>
      <c r="AS424" s="71">
        <v>52</v>
      </c>
      <c r="AT424" s="71">
        <v>49</v>
      </c>
      <c r="AU424" s="71">
        <v>49</v>
      </c>
      <c r="AV424" s="212"/>
      <c r="AW424" s="44" t="s">
        <v>91</v>
      </c>
      <c r="AX424" s="149">
        <v>74</v>
      </c>
      <c r="AY424" s="71">
        <v>40</v>
      </c>
      <c r="AZ424" s="71">
        <v>17</v>
      </c>
      <c r="BA424" s="152">
        <v>27</v>
      </c>
      <c r="BB424" s="32">
        <v>17</v>
      </c>
      <c r="BC424" s="149">
        <v>101</v>
      </c>
      <c r="BD424" s="149">
        <v>57</v>
      </c>
      <c r="BE424" s="212"/>
      <c r="BF424" s="44" t="s">
        <v>91</v>
      </c>
      <c r="BG424" s="71">
        <v>41</v>
      </c>
      <c r="BH424" s="71">
        <v>349</v>
      </c>
      <c r="BI424" s="71">
        <v>5</v>
      </c>
      <c r="BJ424" s="71">
        <v>164</v>
      </c>
      <c r="BK424" s="71">
        <v>163</v>
      </c>
      <c r="BL424" s="71">
        <v>199</v>
      </c>
      <c r="BM424" s="71">
        <v>178</v>
      </c>
      <c r="BN424" s="71">
        <v>178</v>
      </c>
      <c r="BO424" s="71">
        <v>220</v>
      </c>
      <c r="BP424" s="71">
        <v>0</v>
      </c>
      <c r="BQ424" s="71">
        <v>0</v>
      </c>
      <c r="BR424" s="71">
        <v>0</v>
      </c>
      <c r="BS424" s="71">
        <v>0</v>
      </c>
      <c r="BT424" s="71">
        <v>8</v>
      </c>
      <c r="BV424" s="80" t="s">
        <v>5</v>
      </c>
      <c r="BW424" s="80" t="s">
        <v>2719</v>
      </c>
      <c r="BX424" s="78">
        <v>1281</v>
      </c>
    </row>
    <row r="425" spans="1:76" ht="12" customHeight="1">
      <c r="A425" s="212"/>
      <c r="B425" s="66" t="s">
        <v>73</v>
      </c>
      <c r="C425" s="68">
        <v>1045</v>
      </c>
      <c r="D425" s="68">
        <v>517</v>
      </c>
      <c r="E425" s="68">
        <v>951</v>
      </c>
      <c r="F425" s="68">
        <v>500</v>
      </c>
      <c r="G425" s="68">
        <v>748</v>
      </c>
      <c r="H425" s="68">
        <v>400</v>
      </c>
      <c r="I425" s="68">
        <v>851</v>
      </c>
      <c r="J425" s="68">
        <v>481</v>
      </c>
      <c r="K425" s="68">
        <v>3595</v>
      </c>
      <c r="L425" s="68">
        <v>1898</v>
      </c>
      <c r="M425" s="212"/>
      <c r="N425" s="66" t="s">
        <v>73</v>
      </c>
      <c r="O425" s="68">
        <v>35</v>
      </c>
      <c r="P425" s="68">
        <v>12</v>
      </c>
      <c r="Q425" s="68">
        <v>22</v>
      </c>
      <c r="R425" s="68">
        <v>11</v>
      </c>
      <c r="S425" s="68">
        <v>22</v>
      </c>
      <c r="T425" s="68">
        <v>10</v>
      </c>
      <c r="U425" s="68">
        <v>91</v>
      </c>
      <c r="V425" s="68">
        <v>52</v>
      </c>
      <c r="W425" s="68">
        <v>170</v>
      </c>
      <c r="X425" s="68">
        <v>85</v>
      </c>
      <c r="Y425" s="212"/>
      <c r="Z425" s="66" t="s">
        <v>73</v>
      </c>
      <c r="AA425" s="68">
        <v>37</v>
      </c>
      <c r="AB425" s="68">
        <v>37</v>
      </c>
      <c r="AC425" s="68">
        <v>34</v>
      </c>
      <c r="AD425" s="68">
        <v>35</v>
      </c>
      <c r="AE425" s="68">
        <v>143</v>
      </c>
      <c r="AF425" s="68">
        <v>143</v>
      </c>
      <c r="AG425" s="68">
        <v>117</v>
      </c>
      <c r="AH425" s="68">
        <v>46</v>
      </c>
      <c r="AI425" s="68">
        <v>7</v>
      </c>
      <c r="AJ425" s="68">
        <v>35</v>
      </c>
      <c r="AK425" s="212"/>
      <c r="AL425" s="66" t="s">
        <v>73</v>
      </c>
      <c r="AM425" s="68">
        <v>45</v>
      </c>
      <c r="AN425" s="68">
        <v>604</v>
      </c>
      <c r="AO425" s="68">
        <v>736</v>
      </c>
      <c r="AP425" s="68">
        <v>219</v>
      </c>
      <c r="AQ425" s="68">
        <v>7</v>
      </c>
      <c r="AR425" s="68">
        <v>17</v>
      </c>
      <c r="AS425" s="68">
        <v>161</v>
      </c>
      <c r="AT425" s="68">
        <v>137</v>
      </c>
      <c r="AU425" s="68">
        <v>143</v>
      </c>
      <c r="AV425" s="212"/>
      <c r="AW425" s="66" t="s">
        <v>73</v>
      </c>
      <c r="AX425" s="68">
        <v>214</v>
      </c>
      <c r="AY425" s="68">
        <v>109</v>
      </c>
      <c r="AZ425" s="68">
        <v>29</v>
      </c>
      <c r="BA425" s="68">
        <v>37</v>
      </c>
      <c r="BB425" s="68">
        <v>23</v>
      </c>
      <c r="BC425" s="68">
        <v>251</v>
      </c>
      <c r="BD425" s="68">
        <v>132</v>
      </c>
      <c r="BE425" s="212"/>
      <c r="BF425" s="66" t="s">
        <v>73</v>
      </c>
      <c r="BG425" s="68">
        <v>78</v>
      </c>
      <c r="BH425" s="68">
        <v>497</v>
      </c>
      <c r="BI425" s="68">
        <v>124</v>
      </c>
      <c r="BJ425" s="68">
        <v>187</v>
      </c>
      <c r="BK425" s="68">
        <v>210</v>
      </c>
      <c r="BL425" s="68">
        <v>353</v>
      </c>
      <c r="BM425" s="68">
        <v>323</v>
      </c>
      <c r="BN425" s="68">
        <v>196</v>
      </c>
      <c r="BO425" s="68">
        <v>333</v>
      </c>
      <c r="BP425" s="68">
        <v>2</v>
      </c>
      <c r="BQ425" s="68">
        <v>0</v>
      </c>
      <c r="BR425" s="68">
        <v>0</v>
      </c>
      <c r="BS425" s="68">
        <v>4</v>
      </c>
      <c r="BT425" s="68">
        <v>45</v>
      </c>
      <c r="BV425" s="80" t="s">
        <v>5</v>
      </c>
      <c r="BW425" s="80" t="s">
        <v>2720</v>
      </c>
      <c r="BX425" s="78">
        <v>4372</v>
      </c>
    </row>
    <row r="426" spans="1:76" ht="12" customHeight="1">
      <c r="A426" s="212" t="s">
        <v>226</v>
      </c>
      <c r="B426" s="44" t="s">
        <v>90</v>
      </c>
      <c r="C426" s="71">
        <v>1452</v>
      </c>
      <c r="D426" s="71">
        <v>755</v>
      </c>
      <c r="E426" s="71">
        <v>1111</v>
      </c>
      <c r="F426" s="71">
        <v>596</v>
      </c>
      <c r="G426" s="71">
        <v>951</v>
      </c>
      <c r="H426" s="71">
        <v>517</v>
      </c>
      <c r="I426" s="71">
        <v>1066</v>
      </c>
      <c r="J426" s="71">
        <v>568</v>
      </c>
      <c r="K426" s="149">
        <v>4580</v>
      </c>
      <c r="L426" s="149">
        <v>2436</v>
      </c>
      <c r="M426" s="212" t="s">
        <v>226</v>
      </c>
      <c r="N426" s="44" t="s">
        <v>90</v>
      </c>
      <c r="O426" s="71">
        <v>111</v>
      </c>
      <c r="P426" s="71">
        <v>51</v>
      </c>
      <c r="Q426" s="71">
        <v>48</v>
      </c>
      <c r="R426" s="71">
        <v>26</v>
      </c>
      <c r="S426" s="71">
        <v>33</v>
      </c>
      <c r="T426" s="71">
        <v>14</v>
      </c>
      <c r="U426" s="71">
        <v>154</v>
      </c>
      <c r="V426" s="71">
        <v>94</v>
      </c>
      <c r="W426" s="149">
        <v>346</v>
      </c>
      <c r="X426" s="149">
        <v>185</v>
      </c>
      <c r="Y426" s="212" t="s">
        <v>226</v>
      </c>
      <c r="Z426" s="44" t="s">
        <v>90</v>
      </c>
      <c r="AA426" s="31">
        <v>44</v>
      </c>
      <c r="AB426" s="31">
        <v>40</v>
      </c>
      <c r="AC426" s="31">
        <v>38</v>
      </c>
      <c r="AD426" s="31">
        <v>39</v>
      </c>
      <c r="AE426" s="149">
        <v>161</v>
      </c>
      <c r="AF426" s="125">
        <v>159</v>
      </c>
      <c r="AG426" s="71">
        <v>130</v>
      </c>
      <c r="AH426" s="71">
        <v>33</v>
      </c>
      <c r="AI426" s="71">
        <v>5</v>
      </c>
      <c r="AJ426" s="71">
        <v>38</v>
      </c>
      <c r="AK426" s="212" t="s">
        <v>226</v>
      </c>
      <c r="AL426" s="44" t="s">
        <v>90</v>
      </c>
      <c r="AM426" s="71">
        <v>1</v>
      </c>
      <c r="AN426" s="71">
        <v>1269</v>
      </c>
      <c r="AO426" s="71">
        <v>266</v>
      </c>
      <c r="AP426" s="71">
        <v>360</v>
      </c>
      <c r="AQ426" s="71">
        <v>70</v>
      </c>
      <c r="AR426" s="71">
        <v>32</v>
      </c>
      <c r="AS426" s="71">
        <v>161</v>
      </c>
      <c r="AT426" s="71">
        <v>158</v>
      </c>
      <c r="AU426" s="71">
        <v>148</v>
      </c>
      <c r="AV426" s="212" t="s">
        <v>226</v>
      </c>
      <c r="AW426" s="44" t="s">
        <v>90</v>
      </c>
      <c r="AX426" s="149">
        <v>299</v>
      </c>
      <c r="AY426" s="71">
        <v>132</v>
      </c>
      <c r="AZ426" s="71">
        <v>36</v>
      </c>
      <c r="BA426" s="152">
        <v>19</v>
      </c>
      <c r="BB426" s="32">
        <v>12</v>
      </c>
      <c r="BC426" s="149">
        <v>318</v>
      </c>
      <c r="BD426" s="149">
        <v>144</v>
      </c>
      <c r="BE426" s="212" t="s">
        <v>226</v>
      </c>
      <c r="BF426" s="44" t="s">
        <v>90</v>
      </c>
      <c r="BG426" s="71">
        <v>92</v>
      </c>
      <c r="BH426" s="71">
        <v>250</v>
      </c>
      <c r="BI426" s="71">
        <v>211</v>
      </c>
      <c r="BJ426" s="71">
        <v>103</v>
      </c>
      <c r="BK426" s="71">
        <v>97</v>
      </c>
      <c r="BL426" s="71">
        <v>303</v>
      </c>
      <c r="BM426" s="71">
        <v>171</v>
      </c>
      <c r="BN426" s="71">
        <v>220</v>
      </c>
      <c r="BO426" s="71">
        <v>228</v>
      </c>
      <c r="BP426" s="71">
        <v>0</v>
      </c>
      <c r="BQ426" s="71">
        <v>1</v>
      </c>
      <c r="BR426" s="71">
        <v>8</v>
      </c>
      <c r="BS426" s="71">
        <v>3</v>
      </c>
      <c r="BT426" s="71">
        <v>26</v>
      </c>
      <c r="BV426" s="80" t="s">
        <v>226</v>
      </c>
      <c r="BW426" s="80" t="s">
        <v>2721</v>
      </c>
      <c r="BX426" s="78">
        <v>5127</v>
      </c>
    </row>
    <row r="427" spans="1:76" ht="12" customHeight="1">
      <c r="A427" s="212"/>
      <c r="B427" s="44" t="s">
        <v>91</v>
      </c>
      <c r="C427" s="71">
        <v>0</v>
      </c>
      <c r="D427" s="71">
        <v>0</v>
      </c>
      <c r="E427" s="71">
        <v>0</v>
      </c>
      <c r="F427" s="71">
        <v>0</v>
      </c>
      <c r="G427" s="71">
        <v>0</v>
      </c>
      <c r="H427" s="71">
        <v>0</v>
      </c>
      <c r="I427" s="71">
        <v>0</v>
      </c>
      <c r="J427" s="71">
        <v>0</v>
      </c>
      <c r="K427" s="149">
        <v>0</v>
      </c>
      <c r="L427" s="149">
        <v>0</v>
      </c>
      <c r="M427" s="212"/>
      <c r="N427" s="44" t="s">
        <v>91</v>
      </c>
      <c r="O427" s="71">
        <v>0</v>
      </c>
      <c r="P427" s="71">
        <v>0</v>
      </c>
      <c r="Q427" s="71">
        <v>0</v>
      </c>
      <c r="R427" s="71">
        <v>0</v>
      </c>
      <c r="S427" s="71">
        <v>0</v>
      </c>
      <c r="T427" s="71">
        <v>0</v>
      </c>
      <c r="U427" s="71">
        <v>0</v>
      </c>
      <c r="V427" s="71">
        <v>0</v>
      </c>
      <c r="W427" s="149">
        <v>0</v>
      </c>
      <c r="X427" s="149">
        <v>0</v>
      </c>
      <c r="Y427" s="212"/>
      <c r="Z427" s="44" t="s">
        <v>91</v>
      </c>
      <c r="AA427" s="31">
        <v>0</v>
      </c>
      <c r="AB427" s="31">
        <v>0</v>
      </c>
      <c r="AC427" s="31">
        <v>0</v>
      </c>
      <c r="AD427" s="31">
        <v>0</v>
      </c>
      <c r="AE427" s="149">
        <v>0</v>
      </c>
      <c r="AF427" s="125">
        <v>0</v>
      </c>
      <c r="AG427" s="71">
        <v>0</v>
      </c>
      <c r="AH427" s="71">
        <v>0</v>
      </c>
      <c r="AI427" s="71">
        <v>0</v>
      </c>
      <c r="AJ427" s="71">
        <v>0</v>
      </c>
      <c r="AK427" s="212"/>
      <c r="AL427" s="44" t="s">
        <v>91</v>
      </c>
      <c r="AM427" s="71">
        <v>0</v>
      </c>
      <c r="AN427" s="71">
        <v>0</v>
      </c>
      <c r="AO427" s="71">
        <v>0</v>
      </c>
      <c r="AP427" s="71">
        <v>0</v>
      </c>
      <c r="AQ427" s="71">
        <v>0</v>
      </c>
      <c r="AR427" s="71">
        <v>0</v>
      </c>
      <c r="AS427" s="71">
        <v>0</v>
      </c>
      <c r="AT427" s="71">
        <v>0</v>
      </c>
      <c r="AU427" s="71">
        <v>0</v>
      </c>
      <c r="AV427" s="212"/>
      <c r="AW427" s="44" t="s">
        <v>91</v>
      </c>
      <c r="AX427" s="149">
        <v>0</v>
      </c>
      <c r="AY427" s="71">
        <v>0</v>
      </c>
      <c r="AZ427" s="71">
        <v>0</v>
      </c>
      <c r="BA427" s="152">
        <v>0</v>
      </c>
      <c r="BB427" s="32">
        <v>0</v>
      </c>
      <c r="BC427" s="149">
        <v>0</v>
      </c>
      <c r="BD427" s="149">
        <v>0</v>
      </c>
      <c r="BE427" s="212"/>
      <c r="BF427" s="44" t="s">
        <v>91</v>
      </c>
      <c r="BG427" s="71">
        <v>0</v>
      </c>
      <c r="BH427" s="71">
        <v>0</v>
      </c>
      <c r="BI427" s="71">
        <v>0</v>
      </c>
      <c r="BJ427" s="71">
        <v>0</v>
      </c>
      <c r="BK427" s="71">
        <v>0</v>
      </c>
      <c r="BL427" s="71">
        <v>0</v>
      </c>
      <c r="BM427" s="71">
        <v>0</v>
      </c>
      <c r="BN427" s="71">
        <v>0</v>
      </c>
      <c r="BO427" s="71">
        <v>0</v>
      </c>
      <c r="BP427" s="71">
        <v>0</v>
      </c>
      <c r="BQ427" s="71">
        <v>0</v>
      </c>
      <c r="BR427" s="71">
        <v>0</v>
      </c>
      <c r="BS427" s="71">
        <v>0</v>
      </c>
      <c r="BT427" s="71">
        <v>0</v>
      </c>
      <c r="BV427" s="80" t="s">
        <v>226</v>
      </c>
      <c r="BW427" s="80" t="s">
        <v>2722</v>
      </c>
      <c r="BX427" s="78">
        <v>0</v>
      </c>
    </row>
    <row r="428" spans="1:76" ht="12" customHeight="1">
      <c r="A428" s="212"/>
      <c r="B428" s="66" t="s">
        <v>73</v>
      </c>
      <c r="C428" s="68">
        <v>1452</v>
      </c>
      <c r="D428" s="68">
        <v>755</v>
      </c>
      <c r="E428" s="68">
        <v>1111</v>
      </c>
      <c r="F428" s="68">
        <v>596</v>
      </c>
      <c r="G428" s="68">
        <v>951</v>
      </c>
      <c r="H428" s="68">
        <v>517</v>
      </c>
      <c r="I428" s="68">
        <v>1066</v>
      </c>
      <c r="J428" s="68">
        <v>568</v>
      </c>
      <c r="K428" s="68">
        <v>4580</v>
      </c>
      <c r="L428" s="68">
        <v>2436</v>
      </c>
      <c r="M428" s="212"/>
      <c r="N428" s="66" t="s">
        <v>73</v>
      </c>
      <c r="O428" s="68">
        <v>111</v>
      </c>
      <c r="P428" s="68">
        <v>51</v>
      </c>
      <c r="Q428" s="68">
        <v>48</v>
      </c>
      <c r="R428" s="68">
        <v>26</v>
      </c>
      <c r="S428" s="68">
        <v>33</v>
      </c>
      <c r="T428" s="68">
        <v>14</v>
      </c>
      <c r="U428" s="68">
        <v>154</v>
      </c>
      <c r="V428" s="68">
        <v>94</v>
      </c>
      <c r="W428" s="68">
        <v>346</v>
      </c>
      <c r="X428" s="68">
        <v>185</v>
      </c>
      <c r="Y428" s="212"/>
      <c r="Z428" s="66" t="s">
        <v>73</v>
      </c>
      <c r="AA428" s="68">
        <v>44</v>
      </c>
      <c r="AB428" s="68">
        <v>40</v>
      </c>
      <c r="AC428" s="68">
        <v>38</v>
      </c>
      <c r="AD428" s="68">
        <v>39</v>
      </c>
      <c r="AE428" s="68">
        <v>161</v>
      </c>
      <c r="AF428" s="68">
        <v>159</v>
      </c>
      <c r="AG428" s="68">
        <v>130</v>
      </c>
      <c r="AH428" s="68">
        <v>33</v>
      </c>
      <c r="AI428" s="68">
        <v>5</v>
      </c>
      <c r="AJ428" s="68">
        <v>38</v>
      </c>
      <c r="AK428" s="212"/>
      <c r="AL428" s="66" t="s">
        <v>73</v>
      </c>
      <c r="AM428" s="68">
        <v>1</v>
      </c>
      <c r="AN428" s="68">
        <v>1269</v>
      </c>
      <c r="AO428" s="68">
        <v>266</v>
      </c>
      <c r="AP428" s="68">
        <v>360</v>
      </c>
      <c r="AQ428" s="68">
        <v>70</v>
      </c>
      <c r="AR428" s="68">
        <v>32</v>
      </c>
      <c r="AS428" s="68">
        <v>161</v>
      </c>
      <c r="AT428" s="68">
        <v>158</v>
      </c>
      <c r="AU428" s="68">
        <v>148</v>
      </c>
      <c r="AV428" s="212"/>
      <c r="AW428" s="66" t="s">
        <v>73</v>
      </c>
      <c r="AX428" s="68">
        <v>299</v>
      </c>
      <c r="AY428" s="68">
        <v>132</v>
      </c>
      <c r="AZ428" s="68">
        <v>36</v>
      </c>
      <c r="BA428" s="68">
        <v>19</v>
      </c>
      <c r="BB428" s="68">
        <v>12</v>
      </c>
      <c r="BC428" s="68">
        <v>318</v>
      </c>
      <c r="BD428" s="68">
        <v>144</v>
      </c>
      <c r="BE428" s="212"/>
      <c r="BF428" s="66" t="s">
        <v>73</v>
      </c>
      <c r="BG428" s="68">
        <v>92</v>
      </c>
      <c r="BH428" s="68">
        <v>250</v>
      </c>
      <c r="BI428" s="68">
        <v>211</v>
      </c>
      <c r="BJ428" s="68">
        <v>103</v>
      </c>
      <c r="BK428" s="68">
        <v>97</v>
      </c>
      <c r="BL428" s="68">
        <v>303</v>
      </c>
      <c r="BM428" s="68">
        <v>171</v>
      </c>
      <c r="BN428" s="68">
        <v>220</v>
      </c>
      <c r="BO428" s="68">
        <v>228</v>
      </c>
      <c r="BP428" s="68">
        <v>0</v>
      </c>
      <c r="BQ428" s="68">
        <v>1</v>
      </c>
      <c r="BR428" s="68">
        <v>8</v>
      </c>
      <c r="BS428" s="68">
        <v>3</v>
      </c>
      <c r="BT428" s="68">
        <v>26</v>
      </c>
      <c r="BV428" s="80" t="s">
        <v>226</v>
      </c>
      <c r="BW428" s="80" t="s">
        <v>2723</v>
      </c>
      <c r="BX428" s="78">
        <v>5127</v>
      </c>
    </row>
    <row r="429" spans="1:76" ht="12" customHeight="1">
      <c r="A429" s="212" t="s">
        <v>227</v>
      </c>
      <c r="B429" s="44" t="s">
        <v>90</v>
      </c>
      <c r="C429" s="71">
        <v>0</v>
      </c>
      <c r="D429" s="71">
        <v>0</v>
      </c>
      <c r="E429" s="71">
        <v>0</v>
      </c>
      <c r="F429" s="71">
        <v>0</v>
      </c>
      <c r="G429" s="71">
        <v>0</v>
      </c>
      <c r="H429" s="71">
        <v>0</v>
      </c>
      <c r="I429" s="71">
        <v>0</v>
      </c>
      <c r="J429" s="71">
        <v>0</v>
      </c>
      <c r="K429" s="149">
        <v>0</v>
      </c>
      <c r="L429" s="149">
        <v>0</v>
      </c>
      <c r="M429" s="212" t="s">
        <v>227</v>
      </c>
      <c r="N429" s="44" t="s">
        <v>90</v>
      </c>
      <c r="O429" s="71">
        <v>0</v>
      </c>
      <c r="P429" s="71">
        <v>0</v>
      </c>
      <c r="Q429" s="71">
        <v>0</v>
      </c>
      <c r="R429" s="71">
        <v>0</v>
      </c>
      <c r="S429" s="71">
        <v>0</v>
      </c>
      <c r="T429" s="71">
        <v>0</v>
      </c>
      <c r="U429" s="71">
        <v>0</v>
      </c>
      <c r="V429" s="71">
        <v>0</v>
      </c>
      <c r="W429" s="149">
        <v>0</v>
      </c>
      <c r="X429" s="149">
        <v>0</v>
      </c>
      <c r="Y429" s="212" t="s">
        <v>227</v>
      </c>
      <c r="Z429" s="44" t="s">
        <v>90</v>
      </c>
      <c r="AA429" s="31">
        <v>0</v>
      </c>
      <c r="AB429" s="31">
        <v>0</v>
      </c>
      <c r="AC429" s="31">
        <v>0</v>
      </c>
      <c r="AD429" s="31">
        <v>0</v>
      </c>
      <c r="AE429" s="149">
        <v>0</v>
      </c>
      <c r="AF429" s="125">
        <v>0</v>
      </c>
      <c r="AG429" s="71">
        <v>0</v>
      </c>
      <c r="AH429" s="71">
        <v>0</v>
      </c>
      <c r="AI429" s="71">
        <v>0</v>
      </c>
      <c r="AJ429" s="71">
        <v>0</v>
      </c>
      <c r="AK429" s="212" t="s">
        <v>227</v>
      </c>
      <c r="AL429" s="44" t="s">
        <v>90</v>
      </c>
      <c r="AM429" s="71">
        <v>0</v>
      </c>
      <c r="AN429" s="71">
        <v>0</v>
      </c>
      <c r="AO429" s="71">
        <v>0</v>
      </c>
      <c r="AP429" s="71">
        <v>0</v>
      </c>
      <c r="AQ429" s="71">
        <v>0</v>
      </c>
      <c r="AR429" s="71">
        <v>0</v>
      </c>
      <c r="AS429" s="71">
        <v>0</v>
      </c>
      <c r="AT429" s="71">
        <v>0</v>
      </c>
      <c r="AU429" s="71">
        <v>0</v>
      </c>
      <c r="AV429" s="212" t="s">
        <v>227</v>
      </c>
      <c r="AW429" s="44" t="s">
        <v>90</v>
      </c>
      <c r="AX429" s="149">
        <v>0</v>
      </c>
      <c r="AY429" s="71">
        <v>0</v>
      </c>
      <c r="AZ429" s="71">
        <v>0</v>
      </c>
      <c r="BA429" s="152">
        <v>0</v>
      </c>
      <c r="BB429" s="32">
        <v>0</v>
      </c>
      <c r="BC429" s="149">
        <v>0</v>
      </c>
      <c r="BD429" s="149">
        <v>0</v>
      </c>
      <c r="BE429" s="212" t="s">
        <v>227</v>
      </c>
      <c r="BF429" s="44" t="s">
        <v>90</v>
      </c>
      <c r="BG429" s="71">
        <v>0</v>
      </c>
      <c r="BH429" s="71">
        <v>0</v>
      </c>
      <c r="BI429" s="71">
        <v>0</v>
      </c>
      <c r="BJ429" s="71">
        <v>0</v>
      </c>
      <c r="BK429" s="71">
        <v>0</v>
      </c>
      <c r="BL429" s="71">
        <v>0</v>
      </c>
      <c r="BM429" s="71">
        <v>0</v>
      </c>
      <c r="BN429" s="71">
        <v>0</v>
      </c>
      <c r="BO429" s="71">
        <v>0</v>
      </c>
      <c r="BP429" s="71">
        <v>0</v>
      </c>
      <c r="BQ429" s="71">
        <v>0</v>
      </c>
      <c r="BR429" s="71">
        <v>0</v>
      </c>
      <c r="BS429" s="71">
        <v>0</v>
      </c>
      <c r="BT429" s="71">
        <v>0</v>
      </c>
      <c r="BV429" s="80" t="s">
        <v>227</v>
      </c>
      <c r="BW429" s="80" t="s">
        <v>2724</v>
      </c>
      <c r="BX429" s="78">
        <v>0</v>
      </c>
    </row>
    <row r="430" spans="1:76" ht="12" customHeight="1">
      <c r="A430" s="212"/>
      <c r="B430" s="44" t="s">
        <v>91</v>
      </c>
      <c r="C430" s="71">
        <v>3710</v>
      </c>
      <c r="D430" s="71">
        <v>1851</v>
      </c>
      <c r="E430" s="71">
        <v>3420</v>
      </c>
      <c r="F430" s="71">
        <v>1690</v>
      </c>
      <c r="G430" s="71">
        <v>3068</v>
      </c>
      <c r="H430" s="71">
        <v>1589</v>
      </c>
      <c r="I430" s="71">
        <v>3379</v>
      </c>
      <c r="J430" s="71">
        <v>1808</v>
      </c>
      <c r="K430" s="149">
        <v>13577</v>
      </c>
      <c r="L430" s="149">
        <v>6938</v>
      </c>
      <c r="M430" s="212"/>
      <c r="N430" s="44" t="s">
        <v>91</v>
      </c>
      <c r="O430" s="71">
        <v>173</v>
      </c>
      <c r="P430" s="71">
        <v>66</v>
      </c>
      <c r="Q430" s="71">
        <v>134</v>
      </c>
      <c r="R430" s="71">
        <v>50</v>
      </c>
      <c r="S430" s="71">
        <v>151</v>
      </c>
      <c r="T430" s="71">
        <v>72</v>
      </c>
      <c r="U430" s="71">
        <v>371</v>
      </c>
      <c r="V430" s="71">
        <v>196</v>
      </c>
      <c r="W430" s="149">
        <v>829</v>
      </c>
      <c r="X430" s="149">
        <v>384</v>
      </c>
      <c r="Y430" s="212"/>
      <c r="Z430" s="44" t="s">
        <v>91</v>
      </c>
      <c r="AA430" s="31">
        <v>130</v>
      </c>
      <c r="AB430" s="31">
        <v>127</v>
      </c>
      <c r="AC430" s="31">
        <v>125</v>
      </c>
      <c r="AD430" s="31">
        <v>128</v>
      </c>
      <c r="AE430" s="149">
        <v>510</v>
      </c>
      <c r="AF430" s="125">
        <v>480</v>
      </c>
      <c r="AG430" s="71">
        <v>468</v>
      </c>
      <c r="AH430" s="71">
        <v>431</v>
      </c>
      <c r="AI430" s="71">
        <v>20</v>
      </c>
      <c r="AJ430" s="71">
        <v>102</v>
      </c>
      <c r="AK430" s="212"/>
      <c r="AL430" s="44" t="s">
        <v>91</v>
      </c>
      <c r="AM430" s="71">
        <v>203</v>
      </c>
      <c r="AN430" s="71">
        <v>6166</v>
      </c>
      <c r="AO430" s="71">
        <v>1343</v>
      </c>
      <c r="AP430" s="71">
        <v>282</v>
      </c>
      <c r="AQ430" s="71">
        <v>38</v>
      </c>
      <c r="AR430" s="71">
        <v>221</v>
      </c>
      <c r="AS430" s="71">
        <v>508</v>
      </c>
      <c r="AT430" s="71">
        <v>465</v>
      </c>
      <c r="AU430" s="71">
        <v>464</v>
      </c>
      <c r="AV430" s="212"/>
      <c r="AW430" s="44" t="s">
        <v>91</v>
      </c>
      <c r="AX430" s="149">
        <v>1018</v>
      </c>
      <c r="AY430" s="71">
        <v>494</v>
      </c>
      <c r="AZ430" s="71">
        <v>204</v>
      </c>
      <c r="BA430" s="152">
        <v>213</v>
      </c>
      <c r="BB430" s="32">
        <v>113</v>
      </c>
      <c r="BC430" s="149">
        <v>1231</v>
      </c>
      <c r="BD430" s="149">
        <v>607</v>
      </c>
      <c r="BE430" s="212"/>
      <c r="BF430" s="44" t="s">
        <v>91</v>
      </c>
      <c r="BG430" s="71">
        <v>912</v>
      </c>
      <c r="BH430" s="71">
        <v>1998</v>
      </c>
      <c r="BI430" s="71">
        <v>1107</v>
      </c>
      <c r="BJ430" s="71">
        <v>949</v>
      </c>
      <c r="BK430" s="71">
        <v>1013</v>
      </c>
      <c r="BL430" s="71">
        <v>1689</v>
      </c>
      <c r="BM430" s="71">
        <v>1091</v>
      </c>
      <c r="BN430" s="71">
        <v>645</v>
      </c>
      <c r="BO430" s="71">
        <v>1252</v>
      </c>
      <c r="BP430" s="71">
        <v>132</v>
      </c>
      <c r="BQ430" s="71">
        <v>17</v>
      </c>
      <c r="BR430" s="71">
        <v>76</v>
      </c>
      <c r="BS430" s="71">
        <v>124</v>
      </c>
      <c r="BT430" s="71">
        <v>1838</v>
      </c>
      <c r="BV430" s="80" t="s">
        <v>227</v>
      </c>
      <c r="BW430" s="80" t="s">
        <v>2725</v>
      </c>
      <c r="BX430" s="78">
        <v>17882</v>
      </c>
    </row>
    <row r="431" spans="1:76" ht="12" customHeight="1">
      <c r="A431" s="212"/>
      <c r="B431" s="66" t="s">
        <v>73</v>
      </c>
      <c r="C431" s="68">
        <v>3710</v>
      </c>
      <c r="D431" s="68">
        <v>1851</v>
      </c>
      <c r="E431" s="68">
        <v>3420</v>
      </c>
      <c r="F431" s="68">
        <v>1690</v>
      </c>
      <c r="G431" s="68">
        <v>3068</v>
      </c>
      <c r="H431" s="68">
        <v>1589</v>
      </c>
      <c r="I431" s="68">
        <v>3379</v>
      </c>
      <c r="J431" s="68">
        <v>1808</v>
      </c>
      <c r="K431" s="68">
        <v>13577</v>
      </c>
      <c r="L431" s="68">
        <v>6938</v>
      </c>
      <c r="M431" s="212"/>
      <c r="N431" s="66" t="s">
        <v>73</v>
      </c>
      <c r="O431" s="68">
        <v>173</v>
      </c>
      <c r="P431" s="68">
        <v>66</v>
      </c>
      <c r="Q431" s="68">
        <v>134</v>
      </c>
      <c r="R431" s="68">
        <v>50</v>
      </c>
      <c r="S431" s="68">
        <v>151</v>
      </c>
      <c r="T431" s="68">
        <v>72</v>
      </c>
      <c r="U431" s="68">
        <v>371</v>
      </c>
      <c r="V431" s="68">
        <v>196</v>
      </c>
      <c r="W431" s="68">
        <v>829</v>
      </c>
      <c r="X431" s="68">
        <v>384</v>
      </c>
      <c r="Y431" s="212"/>
      <c r="Z431" s="66" t="s">
        <v>73</v>
      </c>
      <c r="AA431" s="68">
        <v>130</v>
      </c>
      <c r="AB431" s="68">
        <v>127</v>
      </c>
      <c r="AC431" s="68">
        <v>125</v>
      </c>
      <c r="AD431" s="68">
        <v>128</v>
      </c>
      <c r="AE431" s="68">
        <v>510</v>
      </c>
      <c r="AF431" s="68">
        <v>480</v>
      </c>
      <c r="AG431" s="68">
        <v>468</v>
      </c>
      <c r="AH431" s="68">
        <v>431</v>
      </c>
      <c r="AI431" s="68">
        <v>20</v>
      </c>
      <c r="AJ431" s="68">
        <v>102</v>
      </c>
      <c r="AK431" s="212"/>
      <c r="AL431" s="66" t="s">
        <v>73</v>
      </c>
      <c r="AM431" s="68">
        <v>203</v>
      </c>
      <c r="AN431" s="68">
        <v>6166</v>
      </c>
      <c r="AO431" s="68">
        <v>1343</v>
      </c>
      <c r="AP431" s="68">
        <v>282</v>
      </c>
      <c r="AQ431" s="68">
        <v>38</v>
      </c>
      <c r="AR431" s="68">
        <v>221</v>
      </c>
      <c r="AS431" s="68">
        <v>508</v>
      </c>
      <c r="AT431" s="68">
        <v>465</v>
      </c>
      <c r="AU431" s="68">
        <v>464</v>
      </c>
      <c r="AV431" s="212"/>
      <c r="AW431" s="66" t="s">
        <v>73</v>
      </c>
      <c r="AX431" s="68">
        <v>1018</v>
      </c>
      <c r="AY431" s="68">
        <v>494</v>
      </c>
      <c r="AZ431" s="68">
        <v>204</v>
      </c>
      <c r="BA431" s="68">
        <v>213</v>
      </c>
      <c r="BB431" s="68">
        <v>113</v>
      </c>
      <c r="BC431" s="68">
        <v>1231</v>
      </c>
      <c r="BD431" s="68">
        <v>607</v>
      </c>
      <c r="BE431" s="212"/>
      <c r="BF431" s="66" t="s">
        <v>73</v>
      </c>
      <c r="BG431" s="68">
        <v>912</v>
      </c>
      <c r="BH431" s="68">
        <v>1998</v>
      </c>
      <c r="BI431" s="68">
        <v>1107</v>
      </c>
      <c r="BJ431" s="68">
        <v>949</v>
      </c>
      <c r="BK431" s="68">
        <v>1013</v>
      </c>
      <c r="BL431" s="68">
        <v>1689</v>
      </c>
      <c r="BM431" s="68">
        <v>1091</v>
      </c>
      <c r="BN431" s="68">
        <v>645</v>
      </c>
      <c r="BO431" s="68">
        <v>1252</v>
      </c>
      <c r="BP431" s="68">
        <v>132</v>
      </c>
      <c r="BQ431" s="68">
        <v>17</v>
      </c>
      <c r="BR431" s="68">
        <v>76</v>
      </c>
      <c r="BS431" s="68">
        <v>124</v>
      </c>
      <c r="BT431" s="68">
        <v>1838</v>
      </c>
      <c r="BV431" s="80" t="s">
        <v>227</v>
      </c>
      <c r="BW431" s="80" t="s">
        <v>2726</v>
      </c>
      <c r="BX431" s="78">
        <v>17882</v>
      </c>
    </row>
    <row r="432" spans="1:76" ht="12" customHeight="1">
      <c r="A432" s="212" t="s">
        <v>228</v>
      </c>
      <c r="B432" s="44" t="s">
        <v>90</v>
      </c>
      <c r="C432" s="71">
        <v>2265</v>
      </c>
      <c r="D432" s="71">
        <v>1178</v>
      </c>
      <c r="E432" s="71">
        <v>1999</v>
      </c>
      <c r="F432" s="71">
        <v>1051</v>
      </c>
      <c r="G432" s="71">
        <v>1516</v>
      </c>
      <c r="H432" s="71">
        <v>777</v>
      </c>
      <c r="I432" s="71">
        <v>1745</v>
      </c>
      <c r="J432" s="71">
        <v>946</v>
      </c>
      <c r="K432" s="149">
        <v>7525</v>
      </c>
      <c r="L432" s="149">
        <v>3952</v>
      </c>
      <c r="M432" s="212" t="s">
        <v>228</v>
      </c>
      <c r="N432" s="44" t="s">
        <v>90</v>
      </c>
      <c r="O432" s="71">
        <v>71</v>
      </c>
      <c r="P432" s="71">
        <v>37</v>
      </c>
      <c r="Q432" s="71">
        <v>48</v>
      </c>
      <c r="R432" s="71">
        <v>25</v>
      </c>
      <c r="S432" s="71">
        <v>32</v>
      </c>
      <c r="T432" s="71">
        <v>19</v>
      </c>
      <c r="U432" s="71">
        <v>98</v>
      </c>
      <c r="V432" s="71">
        <v>57</v>
      </c>
      <c r="W432" s="149">
        <v>249</v>
      </c>
      <c r="X432" s="149">
        <v>138</v>
      </c>
      <c r="Y432" s="212" t="s">
        <v>228</v>
      </c>
      <c r="Z432" s="44" t="s">
        <v>90</v>
      </c>
      <c r="AA432" s="31">
        <v>73</v>
      </c>
      <c r="AB432" s="31">
        <v>70</v>
      </c>
      <c r="AC432" s="31">
        <v>66</v>
      </c>
      <c r="AD432" s="31">
        <v>68</v>
      </c>
      <c r="AE432" s="149">
        <v>277</v>
      </c>
      <c r="AF432" s="125">
        <v>281</v>
      </c>
      <c r="AG432" s="71">
        <v>249</v>
      </c>
      <c r="AH432" s="71">
        <v>44</v>
      </c>
      <c r="AI432" s="71">
        <v>12</v>
      </c>
      <c r="AJ432" s="71">
        <v>70</v>
      </c>
      <c r="AK432" s="212" t="s">
        <v>228</v>
      </c>
      <c r="AL432" s="44" t="s">
        <v>90</v>
      </c>
      <c r="AM432" s="71">
        <v>103</v>
      </c>
      <c r="AN432" s="71">
        <v>1513</v>
      </c>
      <c r="AO432" s="71">
        <v>977</v>
      </c>
      <c r="AP432" s="71">
        <v>582</v>
      </c>
      <c r="AQ432" s="71">
        <v>31</v>
      </c>
      <c r="AR432" s="71">
        <v>104</v>
      </c>
      <c r="AS432" s="71">
        <v>298</v>
      </c>
      <c r="AT432" s="71">
        <v>249</v>
      </c>
      <c r="AU432" s="71">
        <v>239</v>
      </c>
      <c r="AV432" s="212" t="s">
        <v>228</v>
      </c>
      <c r="AW432" s="44" t="s">
        <v>90</v>
      </c>
      <c r="AX432" s="149">
        <v>472</v>
      </c>
      <c r="AY432" s="71">
        <v>206</v>
      </c>
      <c r="AZ432" s="71">
        <v>28</v>
      </c>
      <c r="BA432" s="152">
        <v>38</v>
      </c>
      <c r="BB432" s="32">
        <v>20</v>
      </c>
      <c r="BC432" s="149">
        <v>510</v>
      </c>
      <c r="BD432" s="149">
        <v>226</v>
      </c>
      <c r="BE432" s="212" t="s">
        <v>228</v>
      </c>
      <c r="BF432" s="44" t="s">
        <v>90</v>
      </c>
      <c r="BG432" s="71">
        <v>128</v>
      </c>
      <c r="BH432" s="71">
        <v>154</v>
      </c>
      <c r="BI432" s="71">
        <v>96</v>
      </c>
      <c r="BJ432" s="71">
        <v>90</v>
      </c>
      <c r="BK432" s="71">
        <v>103</v>
      </c>
      <c r="BL432" s="71">
        <v>194</v>
      </c>
      <c r="BM432" s="71">
        <v>115</v>
      </c>
      <c r="BN432" s="71">
        <v>90</v>
      </c>
      <c r="BO432" s="71">
        <v>114</v>
      </c>
      <c r="BP432" s="71">
        <v>6</v>
      </c>
      <c r="BQ432" s="71">
        <v>0</v>
      </c>
      <c r="BR432" s="71">
        <v>0</v>
      </c>
      <c r="BS432" s="71">
        <v>5</v>
      </c>
      <c r="BT432" s="71">
        <v>82</v>
      </c>
      <c r="BV432" s="80" t="s">
        <v>228</v>
      </c>
      <c r="BW432" s="80" t="s">
        <v>2727</v>
      </c>
      <c r="BX432" s="78">
        <v>8543</v>
      </c>
    </row>
    <row r="433" spans="1:76" ht="12" customHeight="1">
      <c r="A433" s="212"/>
      <c r="B433" s="44" t="s">
        <v>91</v>
      </c>
      <c r="C433" s="71">
        <v>0</v>
      </c>
      <c r="D433" s="71">
        <v>0</v>
      </c>
      <c r="E433" s="71">
        <v>0</v>
      </c>
      <c r="F433" s="71">
        <v>0</v>
      </c>
      <c r="G433" s="71">
        <v>0</v>
      </c>
      <c r="H433" s="71">
        <v>0</v>
      </c>
      <c r="I433" s="71">
        <v>0</v>
      </c>
      <c r="J433" s="71">
        <v>0</v>
      </c>
      <c r="K433" s="149">
        <v>0</v>
      </c>
      <c r="L433" s="149">
        <v>0</v>
      </c>
      <c r="M433" s="212"/>
      <c r="N433" s="44" t="s">
        <v>91</v>
      </c>
      <c r="O433" s="71">
        <v>0</v>
      </c>
      <c r="P433" s="71">
        <v>0</v>
      </c>
      <c r="Q433" s="71">
        <v>0</v>
      </c>
      <c r="R433" s="71">
        <v>0</v>
      </c>
      <c r="S433" s="71">
        <v>0</v>
      </c>
      <c r="T433" s="71">
        <v>0</v>
      </c>
      <c r="U433" s="71">
        <v>0</v>
      </c>
      <c r="V433" s="71">
        <v>0</v>
      </c>
      <c r="W433" s="149">
        <v>0</v>
      </c>
      <c r="X433" s="149">
        <v>0</v>
      </c>
      <c r="Y433" s="212"/>
      <c r="Z433" s="44" t="s">
        <v>91</v>
      </c>
      <c r="AA433" s="31">
        <v>0</v>
      </c>
      <c r="AB433" s="31">
        <v>0</v>
      </c>
      <c r="AC433" s="31">
        <v>0</v>
      </c>
      <c r="AD433" s="31">
        <v>0</v>
      </c>
      <c r="AE433" s="149">
        <v>0</v>
      </c>
      <c r="AF433" s="125">
        <v>0</v>
      </c>
      <c r="AG433" s="71">
        <v>0</v>
      </c>
      <c r="AH433" s="71">
        <v>0</v>
      </c>
      <c r="AI433" s="71">
        <v>0</v>
      </c>
      <c r="AJ433" s="71">
        <v>0</v>
      </c>
      <c r="AK433" s="212"/>
      <c r="AL433" s="44" t="s">
        <v>91</v>
      </c>
      <c r="AM433" s="71">
        <v>0</v>
      </c>
      <c r="AN433" s="71">
        <v>0</v>
      </c>
      <c r="AO433" s="71">
        <v>0</v>
      </c>
      <c r="AP433" s="71">
        <v>0</v>
      </c>
      <c r="AQ433" s="71">
        <v>0</v>
      </c>
      <c r="AR433" s="71">
        <v>0</v>
      </c>
      <c r="AS433" s="71">
        <v>0</v>
      </c>
      <c r="AT433" s="71">
        <v>0</v>
      </c>
      <c r="AU433" s="71">
        <v>0</v>
      </c>
      <c r="AV433" s="212"/>
      <c r="AW433" s="44" t="s">
        <v>91</v>
      </c>
      <c r="AX433" s="149">
        <v>0</v>
      </c>
      <c r="AY433" s="71">
        <v>0</v>
      </c>
      <c r="AZ433" s="71">
        <v>0</v>
      </c>
      <c r="BA433" s="152">
        <v>0</v>
      </c>
      <c r="BB433" s="32">
        <v>0</v>
      </c>
      <c r="BC433" s="149">
        <v>0</v>
      </c>
      <c r="BD433" s="149">
        <v>0</v>
      </c>
      <c r="BE433" s="212"/>
      <c r="BF433" s="44" t="s">
        <v>91</v>
      </c>
      <c r="BG433" s="71">
        <v>0</v>
      </c>
      <c r="BH433" s="71">
        <v>0</v>
      </c>
      <c r="BI433" s="71">
        <v>0</v>
      </c>
      <c r="BJ433" s="71">
        <v>0</v>
      </c>
      <c r="BK433" s="71">
        <v>0</v>
      </c>
      <c r="BL433" s="71">
        <v>0</v>
      </c>
      <c r="BM433" s="71">
        <v>0</v>
      </c>
      <c r="BN433" s="71">
        <v>0</v>
      </c>
      <c r="BO433" s="71">
        <v>0</v>
      </c>
      <c r="BP433" s="71">
        <v>0</v>
      </c>
      <c r="BQ433" s="71">
        <v>0</v>
      </c>
      <c r="BR433" s="71">
        <v>0</v>
      </c>
      <c r="BS433" s="71">
        <v>0</v>
      </c>
      <c r="BT433" s="71">
        <v>0</v>
      </c>
      <c r="BV433" s="80" t="s">
        <v>228</v>
      </c>
      <c r="BW433" s="80" t="s">
        <v>2728</v>
      </c>
      <c r="BX433" s="78">
        <v>0</v>
      </c>
    </row>
    <row r="434" spans="1:76" ht="12" customHeight="1">
      <c r="A434" s="212"/>
      <c r="B434" s="66" t="s">
        <v>73</v>
      </c>
      <c r="C434" s="68">
        <v>2265</v>
      </c>
      <c r="D434" s="68">
        <v>1178</v>
      </c>
      <c r="E434" s="68">
        <v>1999</v>
      </c>
      <c r="F434" s="68">
        <v>1051</v>
      </c>
      <c r="G434" s="68">
        <v>1516</v>
      </c>
      <c r="H434" s="68">
        <v>777</v>
      </c>
      <c r="I434" s="68">
        <v>1745</v>
      </c>
      <c r="J434" s="68">
        <v>946</v>
      </c>
      <c r="K434" s="68">
        <v>7525</v>
      </c>
      <c r="L434" s="68">
        <v>3952</v>
      </c>
      <c r="M434" s="212"/>
      <c r="N434" s="66" t="s">
        <v>73</v>
      </c>
      <c r="O434" s="68">
        <v>71</v>
      </c>
      <c r="P434" s="68">
        <v>37</v>
      </c>
      <c r="Q434" s="68">
        <v>48</v>
      </c>
      <c r="R434" s="68">
        <v>25</v>
      </c>
      <c r="S434" s="68">
        <v>32</v>
      </c>
      <c r="T434" s="68">
        <v>19</v>
      </c>
      <c r="U434" s="68">
        <v>98</v>
      </c>
      <c r="V434" s="68">
        <v>57</v>
      </c>
      <c r="W434" s="68">
        <v>249</v>
      </c>
      <c r="X434" s="68">
        <v>138</v>
      </c>
      <c r="Y434" s="212"/>
      <c r="Z434" s="66" t="s">
        <v>73</v>
      </c>
      <c r="AA434" s="68">
        <v>73</v>
      </c>
      <c r="AB434" s="68">
        <v>70</v>
      </c>
      <c r="AC434" s="68">
        <v>66</v>
      </c>
      <c r="AD434" s="68">
        <v>68</v>
      </c>
      <c r="AE434" s="68">
        <v>277</v>
      </c>
      <c r="AF434" s="68">
        <v>281</v>
      </c>
      <c r="AG434" s="68">
        <v>249</v>
      </c>
      <c r="AH434" s="68">
        <v>44</v>
      </c>
      <c r="AI434" s="68">
        <v>12</v>
      </c>
      <c r="AJ434" s="68">
        <v>70</v>
      </c>
      <c r="AK434" s="212"/>
      <c r="AL434" s="66" t="s">
        <v>73</v>
      </c>
      <c r="AM434" s="68">
        <v>103</v>
      </c>
      <c r="AN434" s="68">
        <v>1513</v>
      </c>
      <c r="AO434" s="68">
        <v>977</v>
      </c>
      <c r="AP434" s="68">
        <v>582</v>
      </c>
      <c r="AQ434" s="68">
        <v>31</v>
      </c>
      <c r="AR434" s="68">
        <v>104</v>
      </c>
      <c r="AS434" s="68">
        <v>298</v>
      </c>
      <c r="AT434" s="68">
        <v>249</v>
      </c>
      <c r="AU434" s="68">
        <v>239</v>
      </c>
      <c r="AV434" s="212"/>
      <c r="AW434" s="66" t="s">
        <v>73</v>
      </c>
      <c r="AX434" s="68">
        <v>472</v>
      </c>
      <c r="AY434" s="68">
        <v>206</v>
      </c>
      <c r="AZ434" s="68">
        <v>28</v>
      </c>
      <c r="BA434" s="68">
        <v>38</v>
      </c>
      <c r="BB434" s="68">
        <v>20</v>
      </c>
      <c r="BC434" s="68">
        <v>510</v>
      </c>
      <c r="BD434" s="68">
        <v>226</v>
      </c>
      <c r="BE434" s="212"/>
      <c r="BF434" s="66" t="s">
        <v>73</v>
      </c>
      <c r="BG434" s="68">
        <v>128</v>
      </c>
      <c r="BH434" s="68">
        <v>154</v>
      </c>
      <c r="BI434" s="68">
        <v>96</v>
      </c>
      <c r="BJ434" s="68">
        <v>90</v>
      </c>
      <c r="BK434" s="68">
        <v>103</v>
      </c>
      <c r="BL434" s="68">
        <v>194</v>
      </c>
      <c r="BM434" s="68">
        <v>115</v>
      </c>
      <c r="BN434" s="68">
        <v>90</v>
      </c>
      <c r="BO434" s="68">
        <v>114</v>
      </c>
      <c r="BP434" s="68">
        <v>6</v>
      </c>
      <c r="BQ434" s="68">
        <v>0</v>
      </c>
      <c r="BR434" s="68">
        <v>0</v>
      </c>
      <c r="BS434" s="68">
        <v>5</v>
      </c>
      <c r="BT434" s="68">
        <v>82</v>
      </c>
      <c r="BV434" s="80" t="s">
        <v>228</v>
      </c>
      <c r="BW434" s="80" t="s">
        <v>2729</v>
      </c>
      <c r="BX434" s="78">
        <v>8543</v>
      </c>
    </row>
    <row r="435" spans="1:76" ht="12" customHeight="1">
      <c r="A435" s="212" t="s">
        <v>229</v>
      </c>
      <c r="B435" s="44" t="s">
        <v>90</v>
      </c>
      <c r="C435" s="71">
        <v>965</v>
      </c>
      <c r="D435" s="71">
        <v>467</v>
      </c>
      <c r="E435" s="71">
        <v>764</v>
      </c>
      <c r="F435" s="71">
        <v>380</v>
      </c>
      <c r="G435" s="71">
        <v>619</v>
      </c>
      <c r="H435" s="71">
        <v>322</v>
      </c>
      <c r="I435" s="71">
        <v>623</v>
      </c>
      <c r="J435" s="71">
        <v>323</v>
      </c>
      <c r="K435" s="149">
        <v>2971</v>
      </c>
      <c r="L435" s="149">
        <v>1492</v>
      </c>
      <c r="M435" s="212" t="s">
        <v>229</v>
      </c>
      <c r="N435" s="44" t="s">
        <v>90</v>
      </c>
      <c r="O435" s="71">
        <v>49</v>
      </c>
      <c r="P435" s="71">
        <v>20</v>
      </c>
      <c r="Q435" s="71">
        <v>44</v>
      </c>
      <c r="R435" s="71">
        <v>22</v>
      </c>
      <c r="S435" s="71">
        <v>40</v>
      </c>
      <c r="T435" s="71">
        <v>15</v>
      </c>
      <c r="U435" s="71">
        <v>68</v>
      </c>
      <c r="V435" s="71">
        <v>41</v>
      </c>
      <c r="W435" s="149">
        <v>201</v>
      </c>
      <c r="X435" s="149">
        <v>98</v>
      </c>
      <c r="Y435" s="212" t="s">
        <v>229</v>
      </c>
      <c r="Z435" s="44" t="s">
        <v>90</v>
      </c>
      <c r="AA435" s="31">
        <v>26</v>
      </c>
      <c r="AB435" s="31">
        <v>26</v>
      </c>
      <c r="AC435" s="31">
        <v>25</v>
      </c>
      <c r="AD435" s="31">
        <v>25</v>
      </c>
      <c r="AE435" s="149">
        <v>102</v>
      </c>
      <c r="AF435" s="125">
        <v>99</v>
      </c>
      <c r="AG435" s="71">
        <v>86</v>
      </c>
      <c r="AH435" s="71">
        <v>4</v>
      </c>
      <c r="AI435" s="71">
        <v>3</v>
      </c>
      <c r="AJ435" s="71">
        <v>25</v>
      </c>
      <c r="AK435" s="212" t="s">
        <v>229</v>
      </c>
      <c r="AL435" s="44" t="s">
        <v>90</v>
      </c>
      <c r="AM435" s="71">
        <v>5</v>
      </c>
      <c r="AN435" s="71">
        <v>222</v>
      </c>
      <c r="AO435" s="71">
        <v>451</v>
      </c>
      <c r="AP435" s="71">
        <v>288</v>
      </c>
      <c r="AQ435" s="71">
        <v>108</v>
      </c>
      <c r="AR435" s="71">
        <v>13</v>
      </c>
      <c r="AS435" s="71">
        <v>111</v>
      </c>
      <c r="AT435" s="71">
        <v>88</v>
      </c>
      <c r="AU435" s="71">
        <v>83</v>
      </c>
      <c r="AV435" s="212" t="s">
        <v>229</v>
      </c>
      <c r="AW435" s="44" t="s">
        <v>90</v>
      </c>
      <c r="AX435" s="149">
        <v>168</v>
      </c>
      <c r="AY435" s="71">
        <v>59</v>
      </c>
      <c r="AZ435" s="71">
        <v>6</v>
      </c>
      <c r="BA435" s="152">
        <v>12</v>
      </c>
      <c r="BB435" s="32">
        <v>7</v>
      </c>
      <c r="BC435" s="149">
        <v>180</v>
      </c>
      <c r="BD435" s="149">
        <v>66</v>
      </c>
      <c r="BE435" s="212" t="s">
        <v>229</v>
      </c>
      <c r="BF435" s="44" t="s">
        <v>90</v>
      </c>
      <c r="BG435" s="71">
        <v>19</v>
      </c>
      <c r="BH435" s="71">
        <v>36</v>
      </c>
      <c r="BI435" s="71">
        <v>29</v>
      </c>
      <c r="BJ435" s="71">
        <v>6</v>
      </c>
      <c r="BK435" s="71">
        <v>7</v>
      </c>
      <c r="BL435" s="71">
        <v>11</v>
      </c>
      <c r="BM435" s="71">
        <v>27</v>
      </c>
      <c r="BN435" s="71">
        <v>13</v>
      </c>
      <c r="BO435" s="71">
        <v>11</v>
      </c>
      <c r="BP435" s="71">
        <v>8</v>
      </c>
      <c r="BQ435" s="71">
        <v>0</v>
      </c>
      <c r="BR435" s="71">
        <v>0</v>
      </c>
      <c r="BS435" s="71">
        <v>0</v>
      </c>
      <c r="BT435" s="71">
        <v>0</v>
      </c>
      <c r="BV435" s="80" t="s">
        <v>229</v>
      </c>
      <c r="BW435" s="80" t="s">
        <v>2730</v>
      </c>
      <c r="BX435" s="78">
        <v>3494</v>
      </c>
    </row>
    <row r="436" spans="1:76" ht="12" customHeight="1">
      <c r="A436" s="212"/>
      <c r="B436" s="44" t="s">
        <v>91</v>
      </c>
      <c r="C436" s="71">
        <v>368</v>
      </c>
      <c r="D436" s="71">
        <v>183</v>
      </c>
      <c r="E436" s="71">
        <v>344</v>
      </c>
      <c r="F436" s="71">
        <v>180</v>
      </c>
      <c r="G436" s="71">
        <v>348</v>
      </c>
      <c r="H436" s="71">
        <v>163</v>
      </c>
      <c r="I436" s="71">
        <v>418</v>
      </c>
      <c r="J436" s="71">
        <v>219</v>
      </c>
      <c r="K436" s="149">
        <v>1478</v>
      </c>
      <c r="L436" s="149">
        <v>745</v>
      </c>
      <c r="M436" s="212"/>
      <c r="N436" s="44" t="s">
        <v>91</v>
      </c>
      <c r="O436" s="71">
        <v>21</v>
      </c>
      <c r="P436" s="71">
        <v>12</v>
      </c>
      <c r="Q436" s="71">
        <v>6</v>
      </c>
      <c r="R436" s="71">
        <v>0</v>
      </c>
      <c r="S436" s="71">
        <v>34</v>
      </c>
      <c r="T436" s="71">
        <v>15</v>
      </c>
      <c r="U436" s="71">
        <v>46</v>
      </c>
      <c r="V436" s="71">
        <v>23</v>
      </c>
      <c r="W436" s="149">
        <v>107</v>
      </c>
      <c r="X436" s="149">
        <v>50</v>
      </c>
      <c r="Y436" s="212"/>
      <c r="Z436" s="44" t="s">
        <v>91</v>
      </c>
      <c r="AA436" s="31">
        <v>10</v>
      </c>
      <c r="AB436" s="31">
        <v>10</v>
      </c>
      <c r="AC436" s="31">
        <v>9</v>
      </c>
      <c r="AD436" s="31">
        <v>10</v>
      </c>
      <c r="AE436" s="149">
        <v>39</v>
      </c>
      <c r="AF436" s="125">
        <v>39</v>
      </c>
      <c r="AG436" s="71">
        <v>39</v>
      </c>
      <c r="AH436" s="71">
        <v>39</v>
      </c>
      <c r="AI436" s="71">
        <v>0</v>
      </c>
      <c r="AJ436" s="71">
        <v>7</v>
      </c>
      <c r="AK436" s="212"/>
      <c r="AL436" s="44" t="s">
        <v>91</v>
      </c>
      <c r="AM436" s="71">
        <v>0</v>
      </c>
      <c r="AN436" s="71">
        <v>167</v>
      </c>
      <c r="AO436" s="71">
        <v>305</v>
      </c>
      <c r="AP436" s="71">
        <v>49</v>
      </c>
      <c r="AQ436" s="71">
        <v>0</v>
      </c>
      <c r="AR436" s="71">
        <v>27</v>
      </c>
      <c r="AS436" s="71">
        <v>39</v>
      </c>
      <c r="AT436" s="71">
        <v>36</v>
      </c>
      <c r="AU436" s="71">
        <v>36</v>
      </c>
      <c r="AV436" s="212"/>
      <c r="AW436" s="44" t="s">
        <v>91</v>
      </c>
      <c r="AX436" s="149">
        <v>83</v>
      </c>
      <c r="AY436" s="71">
        <v>37</v>
      </c>
      <c r="AZ436" s="71">
        <v>7</v>
      </c>
      <c r="BA436" s="152">
        <v>22</v>
      </c>
      <c r="BB436" s="32">
        <v>12</v>
      </c>
      <c r="BC436" s="149">
        <v>105</v>
      </c>
      <c r="BD436" s="149">
        <v>49</v>
      </c>
      <c r="BE436" s="212"/>
      <c r="BF436" s="44" t="s">
        <v>91</v>
      </c>
      <c r="BG436" s="71">
        <v>0</v>
      </c>
      <c r="BH436" s="71">
        <v>0</v>
      </c>
      <c r="BI436" s="71">
        <v>0</v>
      </c>
      <c r="BJ436" s="71">
        <v>0</v>
      </c>
      <c r="BK436" s="71">
        <v>0</v>
      </c>
      <c r="BL436" s="71">
        <v>0</v>
      </c>
      <c r="BM436" s="71">
        <v>0</v>
      </c>
      <c r="BN436" s="71">
        <v>0</v>
      </c>
      <c r="BO436" s="71">
        <v>0</v>
      </c>
      <c r="BP436" s="71">
        <v>0</v>
      </c>
      <c r="BQ436" s="71">
        <v>0</v>
      </c>
      <c r="BR436" s="71">
        <v>0</v>
      </c>
      <c r="BS436" s="71">
        <v>0</v>
      </c>
      <c r="BT436" s="71">
        <v>0</v>
      </c>
      <c r="BV436" s="80" t="s">
        <v>229</v>
      </c>
      <c r="BW436" s="80" t="s">
        <v>2731</v>
      </c>
      <c r="BX436" s="78">
        <v>1445</v>
      </c>
    </row>
    <row r="437" spans="1:76" ht="12" customHeight="1">
      <c r="A437" s="212"/>
      <c r="B437" s="66" t="s">
        <v>73</v>
      </c>
      <c r="C437" s="68">
        <v>1333</v>
      </c>
      <c r="D437" s="68">
        <v>650</v>
      </c>
      <c r="E437" s="68">
        <v>1108</v>
      </c>
      <c r="F437" s="68">
        <v>560</v>
      </c>
      <c r="G437" s="68">
        <v>967</v>
      </c>
      <c r="H437" s="68">
        <v>485</v>
      </c>
      <c r="I437" s="68">
        <v>1041</v>
      </c>
      <c r="J437" s="68">
        <v>542</v>
      </c>
      <c r="K437" s="68">
        <v>4449</v>
      </c>
      <c r="L437" s="68">
        <v>2237</v>
      </c>
      <c r="M437" s="212"/>
      <c r="N437" s="66" t="s">
        <v>73</v>
      </c>
      <c r="O437" s="68">
        <v>70</v>
      </c>
      <c r="P437" s="68">
        <v>32</v>
      </c>
      <c r="Q437" s="68">
        <v>50</v>
      </c>
      <c r="R437" s="68">
        <v>22</v>
      </c>
      <c r="S437" s="68">
        <v>74</v>
      </c>
      <c r="T437" s="68">
        <v>30</v>
      </c>
      <c r="U437" s="68">
        <v>114</v>
      </c>
      <c r="V437" s="68">
        <v>64</v>
      </c>
      <c r="W437" s="68">
        <v>308</v>
      </c>
      <c r="X437" s="68">
        <v>148</v>
      </c>
      <c r="Y437" s="212"/>
      <c r="Z437" s="66" t="s">
        <v>73</v>
      </c>
      <c r="AA437" s="68">
        <v>36</v>
      </c>
      <c r="AB437" s="68">
        <v>36</v>
      </c>
      <c r="AC437" s="68">
        <v>34</v>
      </c>
      <c r="AD437" s="68">
        <v>35</v>
      </c>
      <c r="AE437" s="68">
        <v>141</v>
      </c>
      <c r="AF437" s="68">
        <v>138</v>
      </c>
      <c r="AG437" s="68">
        <v>125</v>
      </c>
      <c r="AH437" s="68">
        <v>43</v>
      </c>
      <c r="AI437" s="68">
        <v>3</v>
      </c>
      <c r="AJ437" s="68">
        <v>32</v>
      </c>
      <c r="AK437" s="212"/>
      <c r="AL437" s="66" t="s">
        <v>73</v>
      </c>
      <c r="AM437" s="68">
        <v>5</v>
      </c>
      <c r="AN437" s="68">
        <v>389</v>
      </c>
      <c r="AO437" s="68">
        <v>756</v>
      </c>
      <c r="AP437" s="68">
        <v>337</v>
      </c>
      <c r="AQ437" s="68">
        <v>108</v>
      </c>
      <c r="AR437" s="68">
        <v>40</v>
      </c>
      <c r="AS437" s="68">
        <v>150</v>
      </c>
      <c r="AT437" s="68">
        <v>124</v>
      </c>
      <c r="AU437" s="68">
        <v>119</v>
      </c>
      <c r="AV437" s="212"/>
      <c r="AW437" s="66" t="s">
        <v>73</v>
      </c>
      <c r="AX437" s="68">
        <v>251</v>
      </c>
      <c r="AY437" s="68">
        <v>96</v>
      </c>
      <c r="AZ437" s="68">
        <v>13</v>
      </c>
      <c r="BA437" s="68">
        <v>34</v>
      </c>
      <c r="BB437" s="68">
        <v>19</v>
      </c>
      <c r="BC437" s="68">
        <v>285</v>
      </c>
      <c r="BD437" s="68">
        <v>115</v>
      </c>
      <c r="BE437" s="212"/>
      <c r="BF437" s="66" t="s">
        <v>73</v>
      </c>
      <c r="BG437" s="68">
        <v>19</v>
      </c>
      <c r="BH437" s="68">
        <v>36</v>
      </c>
      <c r="BI437" s="68">
        <v>29</v>
      </c>
      <c r="BJ437" s="68">
        <v>6</v>
      </c>
      <c r="BK437" s="68">
        <v>7</v>
      </c>
      <c r="BL437" s="68">
        <v>11</v>
      </c>
      <c r="BM437" s="68">
        <v>27</v>
      </c>
      <c r="BN437" s="68">
        <v>13</v>
      </c>
      <c r="BO437" s="68">
        <v>11</v>
      </c>
      <c r="BP437" s="68">
        <v>8</v>
      </c>
      <c r="BQ437" s="68">
        <v>0</v>
      </c>
      <c r="BR437" s="68">
        <v>0</v>
      </c>
      <c r="BS437" s="68">
        <v>0</v>
      </c>
      <c r="BT437" s="68">
        <v>0</v>
      </c>
      <c r="BV437" s="80" t="s">
        <v>229</v>
      </c>
      <c r="BW437" s="80" t="s">
        <v>2732</v>
      </c>
      <c r="BX437" s="78">
        <v>4939</v>
      </c>
    </row>
    <row r="438" spans="1:76" ht="12" customHeight="1">
      <c r="A438" s="212" t="s">
        <v>230</v>
      </c>
      <c r="B438" s="44" t="s">
        <v>90</v>
      </c>
      <c r="C438" s="71">
        <v>1437</v>
      </c>
      <c r="D438" s="71">
        <v>765</v>
      </c>
      <c r="E438" s="71">
        <v>1135</v>
      </c>
      <c r="F438" s="71">
        <v>637</v>
      </c>
      <c r="G438" s="71">
        <v>910</v>
      </c>
      <c r="H438" s="71">
        <v>511</v>
      </c>
      <c r="I438" s="71">
        <v>1128</v>
      </c>
      <c r="J438" s="71">
        <v>633</v>
      </c>
      <c r="K438" s="149">
        <v>4610</v>
      </c>
      <c r="L438" s="149">
        <v>2546</v>
      </c>
      <c r="M438" s="212" t="s">
        <v>230</v>
      </c>
      <c r="N438" s="44" t="s">
        <v>90</v>
      </c>
      <c r="O438" s="71">
        <v>95</v>
      </c>
      <c r="P438" s="71">
        <v>43</v>
      </c>
      <c r="Q438" s="71">
        <v>48</v>
      </c>
      <c r="R438" s="71">
        <v>23</v>
      </c>
      <c r="S438" s="71">
        <v>79</v>
      </c>
      <c r="T438" s="71">
        <v>40</v>
      </c>
      <c r="U438" s="71">
        <v>254</v>
      </c>
      <c r="V438" s="71">
        <v>135</v>
      </c>
      <c r="W438" s="149">
        <v>476</v>
      </c>
      <c r="X438" s="149">
        <v>241</v>
      </c>
      <c r="Y438" s="212" t="s">
        <v>230</v>
      </c>
      <c r="Z438" s="44" t="s">
        <v>90</v>
      </c>
      <c r="AA438" s="31">
        <v>47</v>
      </c>
      <c r="AB438" s="31">
        <v>46</v>
      </c>
      <c r="AC438" s="31">
        <v>43</v>
      </c>
      <c r="AD438" s="31">
        <v>45</v>
      </c>
      <c r="AE438" s="149">
        <v>181</v>
      </c>
      <c r="AF438" s="125">
        <v>176</v>
      </c>
      <c r="AG438" s="71">
        <v>155</v>
      </c>
      <c r="AH438" s="71">
        <v>50</v>
      </c>
      <c r="AI438" s="71">
        <v>8</v>
      </c>
      <c r="AJ438" s="71">
        <v>44</v>
      </c>
      <c r="AK438" s="212" t="s">
        <v>230</v>
      </c>
      <c r="AL438" s="44" t="s">
        <v>90</v>
      </c>
      <c r="AM438" s="71">
        <v>80</v>
      </c>
      <c r="AN438" s="71">
        <v>832</v>
      </c>
      <c r="AO438" s="71">
        <v>947</v>
      </c>
      <c r="AP438" s="71">
        <v>205</v>
      </c>
      <c r="AQ438" s="71">
        <v>5</v>
      </c>
      <c r="AR438" s="71">
        <v>39</v>
      </c>
      <c r="AS438" s="71">
        <v>185</v>
      </c>
      <c r="AT438" s="71">
        <v>178</v>
      </c>
      <c r="AU438" s="71">
        <v>179</v>
      </c>
      <c r="AV438" s="212" t="s">
        <v>230</v>
      </c>
      <c r="AW438" s="44" t="s">
        <v>90</v>
      </c>
      <c r="AX438" s="149">
        <v>252</v>
      </c>
      <c r="AY438" s="71">
        <v>124</v>
      </c>
      <c r="AZ438" s="71">
        <v>27</v>
      </c>
      <c r="BA438" s="152">
        <v>20</v>
      </c>
      <c r="BB438" s="32">
        <v>7</v>
      </c>
      <c r="BC438" s="149">
        <v>272</v>
      </c>
      <c r="BD438" s="149">
        <v>131</v>
      </c>
      <c r="BE438" s="212" t="s">
        <v>230</v>
      </c>
      <c r="BF438" s="44" t="s">
        <v>90</v>
      </c>
      <c r="BG438" s="71">
        <v>93</v>
      </c>
      <c r="BH438" s="71">
        <v>235</v>
      </c>
      <c r="BI438" s="71">
        <v>92</v>
      </c>
      <c r="BJ438" s="71">
        <v>53</v>
      </c>
      <c r="BK438" s="71">
        <v>38</v>
      </c>
      <c r="BL438" s="71">
        <v>238</v>
      </c>
      <c r="BM438" s="71">
        <v>113</v>
      </c>
      <c r="BN438" s="71">
        <v>48</v>
      </c>
      <c r="BO438" s="71">
        <v>56</v>
      </c>
      <c r="BP438" s="71">
        <v>4</v>
      </c>
      <c r="BQ438" s="71">
        <v>0</v>
      </c>
      <c r="BR438" s="71">
        <v>1</v>
      </c>
      <c r="BS438" s="71">
        <v>0</v>
      </c>
      <c r="BT438" s="71">
        <v>5</v>
      </c>
      <c r="BV438" s="80" t="s">
        <v>230</v>
      </c>
      <c r="BW438" s="80" t="s">
        <v>2733</v>
      </c>
      <c r="BX438" s="78">
        <v>5430</v>
      </c>
    </row>
    <row r="439" spans="1:76" ht="12" customHeight="1">
      <c r="A439" s="212"/>
      <c r="B439" s="44" t="s">
        <v>91</v>
      </c>
      <c r="C439" s="71">
        <v>0</v>
      </c>
      <c r="D439" s="71">
        <v>0</v>
      </c>
      <c r="E439" s="71">
        <v>0</v>
      </c>
      <c r="F439" s="71">
        <v>0</v>
      </c>
      <c r="G439" s="71">
        <v>0</v>
      </c>
      <c r="H439" s="71">
        <v>0</v>
      </c>
      <c r="I439" s="71">
        <v>0</v>
      </c>
      <c r="J439" s="71">
        <v>0</v>
      </c>
      <c r="K439" s="149">
        <v>0</v>
      </c>
      <c r="L439" s="149">
        <v>0</v>
      </c>
      <c r="M439" s="212"/>
      <c r="N439" s="44" t="s">
        <v>91</v>
      </c>
      <c r="O439" s="71">
        <v>0</v>
      </c>
      <c r="P439" s="71">
        <v>0</v>
      </c>
      <c r="Q439" s="71">
        <v>0</v>
      </c>
      <c r="R439" s="71">
        <v>0</v>
      </c>
      <c r="S439" s="71">
        <v>0</v>
      </c>
      <c r="T439" s="71">
        <v>0</v>
      </c>
      <c r="U439" s="71">
        <v>0</v>
      </c>
      <c r="V439" s="71">
        <v>0</v>
      </c>
      <c r="W439" s="149">
        <v>0</v>
      </c>
      <c r="X439" s="149">
        <v>0</v>
      </c>
      <c r="Y439" s="212"/>
      <c r="Z439" s="44" t="s">
        <v>91</v>
      </c>
      <c r="AA439" s="31">
        <v>0</v>
      </c>
      <c r="AB439" s="31">
        <v>0</v>
      </c>
      <c r="AC439" s="31">
        <v>0</v>
      </c>
      <c r="AD439" s="31">
        <v>0</v>
      </c>
      <c r="AE439" s="149">
        <v>0</v>
      </c>
      <c r="AF439" s="125">
        <v>0</v>
      </c>
      <c r="AG439" s="71">
        <v>0</v>
      </c>
      <c r="AH439" s="71">
        <v>0</v>
      </c>
      <c r="AI439" s="71">
        <v>0</v>
      </c>
      <c r="AJ439" s="71">
        <v>0</v>
      </c>
      <c r="AK439" s="212"/>
      <c r="AL439" s="44" t="s">
        <v>91</v>
      </c>
      <c r="AM439" s="71">
        <v>0</v>
      </c>
      <c r="AN439" s="71">
        <v>0</v>
      </c>
      <c r="AO439" s="71">
        <v>0</v>
      </c>
      <c r="AP439" s="71">
        <v>0</v>
      </c>
      <c r="AQ439" s="71">
        <v>0</v>
      </c>
      <c r="AR439" s="71">
        <v>0</v>
      </c>
      <c r="AS439" s="71">
        <v>0</v>
      </c>
      <c r="AT439" s="71">
        <v>0</v>
      </c>
      <c r="AU439" s="71">
        <v>0</v>
      </c>
      <c r="AV439" s="212"/>
      <c r="AW439" s="44" t="s">
        <v>91</v>
      </c>
      <c r="AX439" s="149">
        <v>0</v>
      </c>
      <c r="AY439" s="71">
        <v>0</v>
      </c>
      <c r="AZ439" s="71">
        <v>0</v>
      </c>
      <c r="BA439" s="152">
        <v>0</v>
      </c>
      <c r="BB439" s="32">
        <v>0</v>
      </c>
      <c r="BC439" s="149">
        <v>0</v>
      </c>
      <c r="BD439" s="149">
        <v>0</v>
      </c>
      <c r="BE439" s="212"/>
      <c r="BF439" s="44" t="s">
        <v>91</v>
      </c>
      <c r="BG439" s="71">
        <v>0</v>
      </c>
      <c r="BH439" s="71">
        <v>0</v>
      </c>
      <c r="BI439" s="71">
        <v>0</v>
      </c>
      <c r="BJ439" s="71">
        <v>0</v>
      </c>
      <c r="BK439" s="71">
        <v>0</v>
      </c>
      <c r="BL439" s="71">
        <v>0</v>
      </c>
      <c r="BM439" s="71">
        <v>0</v>
      </c>
      <c r="BN439" s="71">
        <v>0</v>
      </c>
      <c r="BO439" s="71">
        <v>0</v>
      </c>
      <c r="BP439" s="71">
        <v>0</v>
      </c>
      <c r="BQ439" s="71">
        <v>0</v>
      </c>
      <c r="BR439" s="71">
        <v>0</v>
      </c>
      <c r="BS439" s="71">
        <v>0</v>
      </c>
      <c r="BT439" s="71">
        <v>0</v>
      </c>
      <c r="BV439" s="80" t="s">
        <v>230</v>
      </c>
      <c r="BW439" s="80" t="s">
        <v>2734</v>
      </c>
      <c r="BX439" s="78">
        <v>0</v>
      </c>
    </row>
    <row r="440" spans="1:76" ht="12" customHeight="1">
      <c r="A440" s="212"/>
      <c r="B440" s="66" t="s">
        <v>73</v>
      </c>
      <c r="C440" s="68">
        <v>1437</v>
      </c>
      <c r="D440" s="68">
        <v>765</v>
      </c>
      <c r="E440" s="68">
        <v>1135</v>
      </c>
      <c r="F440" s="68">
        <v>637</v>
      </c>
      <c r="G440" s="68">
        <v>910</v>
      </c>
      <c r="H440" s="68">
        <v>511</v>
      </c>
      <c r="I440" s="68">
        <v>1128</v>
      </c>
      <c r="J440" s="68">
        <v>633</v>
      </c>
      <c r="K440" s="68">
        <v>4610</v>
      </c>
      <c r="L440" s="68">
        <v>2546</v>
      </c>
      <c r="M440" s="212"/>
      <c r="N440" s="66" t="s">
        <v>73</v>
      </c>
      <c r="O440" s="68">
        <v>95</v>
      </c>
      <c r="P440" s="68">
        <v>43</v>
      </c>
      <c r="Q440" s="68">
        <v>48</v>
      </c>
      <c r="R440" s="68">
        <v>23</v>
      </c>
      <c r="S440" s="68">
        <v>79</v>
      </c>
      <c r="T440" s="68">
        <v>40</v>
      </c>
      <c r="U440" s="68">
        <v>254</v>
      </c>
      <c r="V440" s="68">
        <v>135</v>
      </c>
      <c r="W440" s="68">
        <v>476</v>
      </c>
      <c r="X440" s="68">
        <v>241</v>
      </c>
      <c r="Y440" s="212"/>
      <c r="Z440" s="66" t="s">
        <v>73</v>
      </c>
      <c r="AA440" s="68">
        <v>47</v>
      </c>
      <c r="AB440" s="68">
        <v>46</v>
      </c>
      <c r="AC440" s="68">
        <v>43</v>
      </c>
      <c r="AD440" s="68">
        <v>45</v>
      </c>
      <c r="AE440" s="68">
        <v>181</v>
      </c>
      <c r="AF440" s="68">
        <v>176</v>
      </c>
      <c r="AG440" s="68">
        <v>155</v>
      </c>
      <c r="AH440" s="68">
        <v>50</v>
      </c>
      <c r="AI440" s="68">
        <v>8</v>
      </c>
      <c r="AJ440" s="68">
        <v>44</v>
      </c>
      <c r="AK440" s="212"/>
      <c r="AL440" s="66" t="s">
        <v>73</v>
      </c>
      <c r="AM440" s="68">
        <v>80</v>
      </c>
      <c r="AN440" s="68">
        <v>832</v>
      </c>
      <c r="AO440" s="68">
        <v>947</v>
      </c>
      <c r="AP440" s="68">
        <v>205</v>
      </c>
      <c r="AQ440" s="68">
        <v>5</v>
      </c>
      <c r="AR440" s="68">
        <v>39</v>
      </c>
      <c r="AS440" s="68">
        <v>185</v>
      </c>
      <c r="AT440" s="68">
        <v>178</v>
      </c>
      <c r="AU440" s="68">
        <v>179</v>
      </c>
      <c r="AV440" s="212"/>
      <c r="AW440" s="66" t="s">
        <v>73</v>
      </c>
      <c r="AX440" s="68">
        <v>252</v>
      </c>
      <c r="AY440" s="68">
        <v>124</v>
      </c>
      <c r="AZ440" s="68">
        <v>27</v>
      </c>
      <c r="BA440" s="68">
        <v>20</v>
      </c>
      <c r="BB440" s="68">
        <v>7</v>
      </c>
      <c r="BC440" s="68">
        <v>272</v>
      </c>
      <c r="BD440" s="68">
        <v>131</v>
      </c>
      <c r="BE440" s="212"/>
      <c r="BF440" s="66" t="s">
        <v>73</v>
      </c>
      <c r="BG440" s="68">
        <v>93</v>
      </c>
      <c r="BH440" s="68">
        <v>235</v>
      </c>
      <c r="BI440" s="68">
        <v>92</v>
      </c>
      <c r="BJ440" s="68">
        <v>53</v>
      </c>
      <c r="BK440" s="68">
        <v>38</v>
      </c>
      <c r="BL440" s="68">
        <v>238</v>
      </c>
      <c r="BM440" s="68">
        <v>113</v>
      </c>
      <c r="BN440" s="68">
        <v>48</v>
      </c>
      <c r="BO440" s="68">
        <v>56</v>
      </c>
      <c r="BP440" s="68">
        <v>4</v>
      </c>
      <c r="BQ440" s="68">
        <v>0</v>
      </c>
      <c r="BR440" s="68">
        <v>1</v>
      </c>
      <c r="BS440" s="68">
        <v>0</v>
      </c>
      <c r="BT440" s="68">
        <v>5</v>
      </c>
      <c r="BV440" s="80" t="s">
        <v>230</v>
      </c>
      <c r="BW440" s="80" t="s">
        <v>2735</v>
      </c>
      <c r="BX440" s="78">
        <v>5430</v>
      </c>
    </row>
    <row r="441" spans="1:76" ht="12" customHeight="1">
      <c r="A441" s="212" t="s">
        <v>231</v>
      </c>
      <c r="B441" s="44" t="s">
        <v>90</v>
      </c>
      <c r="C441" s="71">
        <v>887</v>
      </c>
      <c r="D441" s="71">
        <v>444</v>
      </c>
      <c r="E441" s="71">
        <v>716</v>
      </c>
      <c r="F441" s="71">
        <v>376</v>
      </c>
      <c r="G441" s="71">
        <v>671</v>
      </c>
      <c r="H441" s="71">
        <v>349</v>
      </c>
      <c r="I441" s="71">
        <v>545</v>
      </c>
      <c r="J441" s="71">
        <v>268</v>
      </c>
      <c r="K441" s="149">
        <v>2819</v>
      </c>
      <c r="L441" s="149">
        <v>1437</v>
      </c>
      <c r="M441" s="212" t="s">
        <v>231</v>
      </c>
      <c r="N441" s="44" t="s">
        <v>90</v>
      </c>
      <c r="O441" s="71">
        <v>45</v>
      </c>
      <c r="P441" s="71">
        <v>19</v>
      </c>
      <c r="Q441" s="71">
        <v>23</v>
      </c>
      <c r="R441" s="71">
        <v>16</v>
      </c>
      <c r="S441" s="71">
        <v>40</v>
      </c>
      <c r="T441" s="71">
        <v>25</v>
      </c>
      <c r="U441" s="71">
        <v>60</v>
      </c>
      <c r="V441" s="71">
        <v>39</v>
      </c>
      <c r="W441" s="149">
        <v>168</v>
      </c>
      <c r="X441" s="149">
        <v>99</v>
      </c>
      <c r="Y441" s="212" t="s">
        <v>231</v>
      </c>
      <c r="Z441" s="44" t="s">
        <v>90</v>
      </c>
      <c r="AA441" s="31">
        <v>29</v>
      </c>
      <c r="AB441" s="31">
        <v>29</v>
      </c>
      <c r="AC441" s="31">
        <v>30</v>
      </c>
      <c r="AD441" s="31">
        <v>29</v>
      </c>
      <c r="AE441" s="149">
        <v>117</v>
      </c>
      <c r="AF441" s="125">
        <v>101</v>
      </c>
      <c r="AG441" s="71">
        <v>96</v>
      </c>
      <c r="AH441" s="71">
        <v>20</v>
      </c>
      <c r="AI441" s="71">
        <v>0</v>
      </c>
      <c r="AJ441" s="71">
        <v>25</v>
      </c>
      <c r="AK441" s="212" t="s">
        <v>231</v>
      </c>
      <c r="AL441" s="44" t="s">
        <v>90</v>
      </c>
      <c r="AM441" s="71">
        <v>0</v>
      </c>
      <c r="AN441" s="71">
        <v>310</v>
      </c>
      <c r="AO441" s="71">
        <v>279</v>
      </c>
      <c r="AP441" s="71">
        <v>290</v>
      </c>
      <c r="AQ441" s="71">
        <v>54</v>
      </c>
      <c r="AR441" s="71">
        <v>3</v>
      </c>
      <c r="AS441" s="71">
        <v>110</v>
      </c>
      <c r="AT441" s="71">
        <v>85</v>
      </c>
      <c r="AU441" s="71">
        <v>84</v>
      </c>
      <c r="AV441" s="212" t="s">
        <v>231</v>
      </c>
      <c r="AW441" s="44" t="s">
        <v>90</v>
      </c>
      <c r="AX441" s="149">
        <v>152</v>
      </c>
      <c r="AY441" s="71">
        <v>59</v>
      </c>
      <c r="AZ441" s="71">
        <v>19</v>
      </c>
      <c r="BA441" s="152">
        <v>15</v>
      </c>
      <c r="BB441" s="32">
        <v>5</v>
      </c>
      <c r="BC441" s="149">
        <v>167</v>
      </c>
      <c r="BD441" s="149">
        <v>64</v>
      </c>
      <c r="BE441" s="212" t="s">
        <v>231</v>
      </c>
      <c r="BF441" s="44" t="s">
        <v>90</v>
      </c>
      <c r="BG441" s="71">
        <v>238</v>
      </c>
      <c r="BH441" s="71">
        <v>270</v>
      </c>
      <c r="BI441" s="71">
        <v>68</v>
      </c>
      <c r="BJ441" s="71">
        <v>113</v>
      </c>
      <c r="BK441" s="71">
        <v>134</v>
      </c>
      <c r="BL441" s="71">
        <v>106</v>
      </c>
      <c r="BM441" s="71">
        <v>168</v>
      </c>
      <c r="BN441" s="71">
        <v>115</v>
      </c>
      <c r="BO441" s="71">
        <v>138</v>
      </c>
      <c r="BP441" s="71">
        <v>5</v>
      </c>
      <c r="BQ441" s="71">
        <v>8</v>
      </c>
      <c r="BR441" s="71">
        <v>16</v>
      </c>
      <c r="BS441" s="71">
        <v>8</v>
      </c>
      <c r="BT441" s="71">
        <v>14</v>
      </c>
      <c r="BV441" s="80" t="s">
        <v>231</v>
      </c>
      <c r="BW441" s="80" t="s">
        <v>2736</v>
      </c>
      <c r="BX441" s="78">
        <v>2887</v>
      </c>
    </row>
    <row r="442" spans="1:76" ht="12" customHeight="1">
      <c r="A442" s="212"/>
      <c r="B442" s="44" t="s">
        <v>91</v>
      </c>
      <c r="C442" s="71">
        <v>0</v>
      </c>
      <c r="D442" s="71">
        <v>0</v>
      </c>
      <c r="E442" s="71">
        <v>0</v>
      </c>
      <c r="F442" s="71">
        <v>0</v>
      </c>
      <c r="G442" s="71">
        <v>0</v>
      </c>
      <c r="H442" s="71">
        <v>0</v>
      </c>
      <c r="I442" s="71">
        <v>0</v>
      </c>
      <c r="J442" s="71">
        <v>0</v>
      </c>
      <c r="K442" s="149">
        <v>0</v>
      </c>
      <c r="L442" s="149">
        <v>0</v>
      </c>
      <c r="M442" s="212"/>
      <c r="N442" s="44" t="s">
        <v>91</v>
      </c>
      <c r="O442" s="71">
        <v>0</v>
      </c>
      <c r="P442" s="71">
        <v>0</v>
      </c>
      <c r="Q442" s="71">
        <v>0</v>
      </c>
      <c r="R442" s="71">
        <v>0</v>
      </c>
      <c r="S442" s="71">
        <v>0</v>
      </c>
      <c r="T442" s="71">
        <v>0</v>
      </c>
      <c r="U442" s="71">
        <v>0</v>
      </c>
      <c r="V442" s="71">
        <v>0</v>
      </c>
      <c r="W442" s="149">
        <v>0</v>
      </c>
      <c r="X442" s="149">
        <v>0</v>
      </c>
      <c r="Y442" s="212"/>
      <c r="Z442" s="44" t="s">
        <v>91</v>
      </c>
      <c r="AA442" s="31">
        <v>0</v>
      </c>
      <c r="AB442" s="31">
        <v>0</v>
      </c>
      <c r="AC442" s="31">
        <v>0</v>
      </c>
      <c r="AD442" s="31">
        <v>0</v>
      </c>
      <c r="AE442" s="149">
        <v>0</v>
      </c>
      <c r="AF442" s="125">
        <v>0</v>
      </c>
      <c r="AG442" s="71">
        <v>0</v>
      </c>
      <c r="AH442" s="71">
        <v>0</v>
      </c>
      <c r="AI442" s="71">
        <v>0</v>
      </c>
      <c r="AJ442" s="71">
        <v>0</v>
      </c>
      <c r="AK442" s="212"/>
      <c r="AL442" s="44" t="s">
        <v>91</v>
      </c>
      <c r="AM442" s="71">
        <v>0</v>
      </c>
      <c r="AN442" s="71">
        <v>0</v>
      </c>
      <c r="AO442" s="71">
        <v>0</v>
      </c>
      <c r="AP442" s="71">
        <v>0</v>
      </c>
      <c r="AQ442" s="71">
        <v>0</v>
      </c>
      <c r="AR442" s="71">
        <v>0</v>
      </c>
      <c r="AS442" s="71">
        <v>0</v>
      </c>
      <c r="AT442" s="71">
        <v>0</v>
      </c>
      <c r="AU442" s="71">
        <v>0</v>
      </c>
      <c r="AV442" s="212"/>
      <c r="AW442" s="44" t="s">
        <v>91</v>
      </c>
      <c r="AX442" s="149">
        <v>0</v>
      </c>
      <c r="AY442" s="71">
        <v>0</v>
      </c>
      <c r="AZ442" s="71">
        <v>0</v>
      </c>
      <c r="BA442" s="152">
        <v>0</v>
      </c>
      <c r="BB442" s="32">
        <v>0</v>
      </c>
      <c r="BC442" s="149">
        <v>0</v>
      </c>
      <c r="BD442" s="149">
        <v>0</v>
      </c>
      <c r="BE442" s="212"/>
      <c r="BF442" s="44" t="s">
        <v>91</v>
      </c>
      <c r="BG442" s="71">
        <v>0</v>
      </c>
      <c r="BH442" s="71">
        <v>0</v>
      </c>
      <c r="BI442" s="71">
        <v>0</v>
      </c>
      <c r="BJ442" s="71">
        <v>0</v>
      </c>
      <c r="BK442" s="71">
        <v>0</v>
      </c>
      <c r="BL442" s="71">
        <v>0</v>
      </c>
      <c r="BM442" s="71">
        <v>0</v>
      </c>
      <c r="BN442" s="71">
        <v>0</v>
      </c>
      <c r="BO442" s="71">
        <v>0</v>
      </c>
      <c r="BP442" s="71">
        <v>0</v>
      </c>
      <c r="BQ442" s="71">
        <v>0</v>
      </c>
      <c r="BR442" s="71">
        <v>0</v>
      </c>
      <c r="BS442" s="71">
        <v>0</v>
      </c>
      <c r="BT442" s="71">
        <v>0</v>
      </c>
      <c r="BV442" s="80" t="s">
        <v>231</v>
      </c>
      <c r="BW442" s="80" t="s">
        <v>2737</v>
      </c>
      <c r="BX442" s="78">
        <v>0</v>
      </c>
    </row>
    <row r="443" spans="1:76" ht="12" customHeight="1">
      <c r="A443" s="212"/>
      <c r="B443" s="66" t="s">
        <v>73</v>
      </c>
      <c r="C443" s="68">
        <v>887</v>
      </c>
      <c r="D443" s="68">
        <v>444</v>
      </c>
      <c r="E443" s="68">
        <v>716</v>
      </c>
      <c r="F443" s="68">
        <v>376</v>
      </c>
      <c r="G443" s="68">
        <v>671</v>
      </c>
      <c r="H443" s="68">
        <v>349</v>
      </c>
      <c r="I443" s="68">
        <v>545</v>
      </c>
      <c r="J443" s="68">
        <v>268</v>
      </c>
      <c r="K443" s="68">
        <v>2819</v>
      </c>
      <c r="L443" s="68">
        <v>1437</v>
      </c>
      <c r="M443" s="212"/>
      <c r="N443" s="66" t="s">
        <v>73</v>
      </c>
      <c r="O443" s="68">
        <v>45</v>
      </c>
      <c r="P443" s="68">
        <v>19</v>
      </c>
      <c r="Q443" s="68">
        <v>23</v>
      </c>
      <c r="R443" s="68">
        <v>16</v>
      </c>
      <c r="S443" s="68">
        <v>40</v>
      </c>
      <c r="T443" s="68">
        <v>25</v>
      </c>
      <c r="U443" s="68">
        <v>60</v>
      </c>
      <c r="V443" s="68">
        <v>39</v>
      </c>
      <c r="W443" s="68">
        <v>168</v>
      </c>
      <c r="X443" s="68">
        <v>99</v>
      </c>
      <c r="Y443" s="212"/>
      <c r="Z443" s="66" t="s">
        <v>73</v>
      </c>
      <c r="AA443" s="68">
        <v>29</v>
      </c>
      <c r="AB443" s="68">
        <v>29</v>
      </c>
      <c r="AC443" s="68">
        <v>30</v>
      </c>
      <c r="AD443" s="68">
        <v>29</v>
      </c>
      <c r="AE443" s="68">
        <v>117</v>
      </c>
      <c r="AF443" s="68">
        <v>101</v>
      </c>
      <c r="AG443" s="68">
        <v>96</v>
      </c>
      <c r="AH443" s="68">
        <v>20</v>
      </c>
      <c r="AI443" s="68">
        <v>0</v>
      </c>
      <c r="AJ443" s="68">
        <v>25</v>
      </c>
      <c r="AK443" s="212"/>
      <c r="AL443" s="66" t="s">
        <v>73</v>
      </c>
      <c r="AM443" s="68">
        <v>0</v>
      </c>
      <c r="AN443" s="68">
        <v>310</v>
      </c>
      <c r="AO443" s="68">
        <v>279</v>
      </c>
      <c r="AP443" s="68">
        <v>290</v>
      </c>
      <c r="AQ443" s="68">
        <v>54</v>
      </c>
      <c r="AR443" s="68">
        <v>3</v>
      </c>
      <c r="AS443" s="68">
        <v>110</v>
      </c>
      <c r="AT443" s="68">
        <v>85</v>
      </c>
      <c r="AU443" s="68">
        <v>84</v>
      </c>
      <c r="AV443" s="212"/>
      <c r="AW443" s="66" t="s">
        <v>73</v>
      </c>
      <c r="AX443" s="68">
        <v>152</v>
      </c>
      <c r="AY443" s="68">
        <v>59</v>
      </c>
      <c r="AZ443" s="68">
        <v>19</v>
      </c>
      <c r="BA443" s="68">
        <v>15</v>
      </c>
      <c r="BB443" s="68">
        <v>5</v>
      </c>
      <c r="BC443" s="68">
        <v>167</v>
      </c>
      <c r="BD443" s="68">
        <v>64</v>
      </c>
      <c r="BE443" s="212"/>
      <c r="BF443" s="66" t="s">
        <v>73</v>
      </c>
      <c r="BG443" s="68">
        <v>238</v>
      </c>
      <c r="BH443" s="68">
        <v>270</v>
      </c>
      <c r="BI443" s="68">
        <v>68</v>
      </c>
      <c r="BJ443" s="68">
        <v>113</v>
      </c>
      <c r="BK443" s="68">
        <v>134</v>
      </c>
      <c r="BL443" s="68">
        <v>106</v>
      </c>
      <c r="BM443" s="68">
        <v>168</v>
      </c>
      <c r="BN443" s="68">
        <v>115</v>
      </c>
      <c r="BO443" s="68">
        <v>138</v>
      </c>
      <c r="BP443" s="68">
        <v>5</v>
      </c>
      <c r="BQ443" s="68">
        <v>8</v>
      </c>
      <c r="BR443" s="68">
        <v>16</v>
      </c>
      <c r="BS443" s="68">
        <v>8</v>
      </c>
      <c r="BT443" s="68">
        <v>14</v>
      </c>
      <c r="BV443" s="80" t="s">
        <v>231</v>
      </c>
      <c r="BW443" s="80" t="s">
        <v>2738</v>
      </c>
      <c r="BX443" s="78">
        <v>2887</v>
      </c>
    </row>
    <row r="444" spans="1:76" ht="12" customHeight="1">
      <c r="A444" s="45" t="s">
        <v>2056</v>
      </c>
      <c r="B444" s="44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45" t="s">
        <v>2056</v>
      </c>
      <c r="N444" s="44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45" t="s">
        <v>2056</v>
      </c>
      <c r="Z444" s="44"/>
      <c r="AA444" s="151"/>
      <c r="AB444" s="151"/>
      <c r="AC444" s="151"/>
      <c r="AD444" s="151"/>
      <c r="AE444" s="151"/>
      <c r="AF444" s="151"/>
      <c r="AG444" s="151"/>
      <c r="AH444" s="151"/>
      <c r="AI444" s="151"/>
      <c r="AJ444" s="149"/>
      <c r="AK444" s="45" t="s">
        <v>2056</v>
      </c>
      <c r="AL444" s="44"/>
      <c r="AM444" s="151"/>
      <c r="AN444" s="151"/>
      <c r="AO444" s="151"/>
      <c r="AP444" s="151"/>
      <c r="AQ444" s="151"/>
      <c r="AR444" s="151"/>
      <c r="AS444" s="151"/>
      <c r="AT444" s="151"/>
      <c r="AU444" s="151"/>
      <c r="AV444" s="45" t="s">
        <v>2056</v>
      </c>
      <c r="AW444" s="44"/>
      <c r="AX444" s="149"/>
      <c r="AY444" s="151"/>
      <c r="AZ444" s="151"/>
      <c r="BA444" s="151"/>
      <c r="BB444" s="151"/>
      <c r="BC444" s="149"/>
      <c r="BD444" s="149"/>
      <c r="BE444" s="45" t="s">
        <v>2056</v>
      </c>
      <c r="BF444" s="44"/>
      <c r="BG444" s="151"/>
      <c r="BH444" s="151"/>
      <c r="BI444" s="151"/>
      <c r="BJ444" s="151"/>
      <c r="BK444" s="151"/>
      <c r="BL444" s="151"/>
      <c r="BM444" s="151"/>
      <c r="BN444" s="151"/>
      <c r="BO444" s="151"/>
      <c r="BP444" s="151"/>
      <c r="BQ444" s="151"/>
      <c r="BR444" s="151"/>
      <c r="BS444" s="151"/>
      <c r="BT444" s="151"/>
      <c r="BV444" s="80" t="str">
        <f>IF(A444="",BV443,A444)</f>
        <v>VATOVAVY</v>
      </c>
      <c r="BW444" s="80" t="str">
        <f>BV444&amp;B444</f>
        <v>VATOVAVY</v>
      </c>
      <c r="BX444" s="78">
        <f>(AM444+2*AN444+3*AO444+4*AP444+5*AQ444)</f>
        <v>0</v>
      </c>
    </row>
    <row r="445" spans="1:76" ht="12" customHeight="1">
      <c r="A445" s="246" t="s">
        <v>232</v>
      </c>
      <c r="B445" s="44" t="s">
        <v>90</v>
      </c>
      <c r="C445" s="71">
        <v>165</v>
      </c>
      <c r="D445" s="71">
        <v>88</v>
      </c>
      <c r="E445" s="71">
        <v>112</v>
      </c>
      <c r="F445" s="71">
        <v>45</v>
      </c>
      <c r="G445" s="71">
        <v>127</v>
      </c>
      <c r="H445" s="71">
        <v>60</v>
      </c>
      <c r="I445" s="71">
        <v>111</v>
      </c>
      <c r="J445" s="71">
        <v>51</v>
      </c>
      <c r="K445" s="149">
        <v>515</v>
      </c>
      <c r="L445" s="149">
        <v>244</v>
      </c>
      <c r="M445" s="246" t="s">
        <v>232</v>
      </c>
      <c r="N445" s="44" t="s">
        <v>90</v>
      </c>
      <c r="O445" s="71">
        <v>9</v>
      </c>
      <c r="P445" s="71">
        <v>1</v>
      </c>
      <c r="Q445" s="71">
        <v>4</v>
      </c>
      <c r="R445" s="71">
        <v>2</v>
      </c>
      <c r="S445" s="71">
        <v>8</v>
      </c>
      <c r="T445" s="71">
        <v>3</v>
      </c>
      <c r="U445" s="71">
        <v>3</v>
      </c>
      <c r="V445" s="71">
        <v>1</v>
      </c>
      <c r="W445" s="149">
        <v>24</v>
      </c>
      <c r="X445" s="149">
        <v>7</v>
      </c>
      <c r="Y445" s="246" t="s">
        <v>232</v>
      </c>
      <c r="Z445" s="44" t="s">
        <v>90</v>
      </c>
      <c r="AA445" s="31">
        <v>4</v>
      </c>
      <c r="AB445" s="31">
        <v>4</v>
      </c>
      <c r="AC445" s="31">
        <v>4</v>
      </c>
      <c r="AD445" s="31">
        <v>4</v>
      </c>
      <c r="AE445" s="149">
        <v>16</v>
      </c>
      <c r="AF445" s="125">
        <v>15</v>
      </c>
      <c r="AG445" s="71">
        <v>13</v>
      </c>
      <c r="AH445" s="71">
        <v>8</v>
      </c>
      <c r="AI445" s="71">
        <v>1</v>
      </c>
      <c r="AJ445" s="71">
        <v>4</v>
      </c>
      <c r="AK445" s="246" t="s">
        <v>232</v>
      </c>
      <c r="AL445" s="44" t="s">
        <v>90</v>
      </c>
      <c r="AM445" s="71">
        <v>0</v>
      </c>
      <c r="AN445" s="71">
        <v>166</v>
      </c>
      <c r="AO445" s="71">
        <v>34</v>
      </c>
      <c r="AP445" s="71">
        <v>6</v>
      </c>
      <c r="AQ445" s="71">
        <v>0</v>
      </c>
      <c r="AR445" s="71">
        <v>7</v>
      </c>
      <c r="AS445" s="71">
        <v>17</v>
      </c>
      <c r="AT445" s="71">
        <v>17</v>
      </c>
      <c r="AU445" s="71">
        <v>17</v>
      </c>
      <c r="AV445" s="246" t="s">
        <v>232</v>
      </c>
      <c r="AW445" s="44" t="s">
        <v>90</v>
      </c>
      <c r="AX445" s="149">
        <v>20</v>
      </c>
      <c r="AY445" s="71">
        <v>11</v>
      </c>
      <c r="AZ445" s="71">
        <v>1</v>
      </c>
      <c r="BA445" s="152">
        <v>8</v>
      </c>
      <c r="BB445" s="32">
        <v>6</v>
      </c>
      <c r="BC445" s="149">
        <v>28</v>
      </c>
      <c r="BD445" s="149">
        <v>17</v>
      </c>
      <c r="BE445" s="246" t="s">
        <v>232</v>
      </c>
      <c r="BF445" s="44" t="s">
        <v>90</v>
      </c>
      <c r="BG445" s="71">
        <v>112</v>
      </c>
      <c r="BH445" s="71">
        <v>30</v>
      </c>
      <c r="BI445" s="71">
        <v>0</v>
      </c>
      <c r="BJ445" s="71">
        <v>0</v>
      </c>
      <c r="BK445" s="71">
        <v>0</v>
      </c>
      <c r="BL445" s="71">
        <v>30</v>
      </c>
      <c r="BM445" s="71">
        <v>0</v>
      </c>
      <c r="BN445" s="71">
        <v>0</v>
      </c>
      <c r="BO445" s="71">
        <v>0</v>
      </c>
      <c r="BP445" s="71">
        <v>0</v>
      </c>
      <c r="BQ445" s="71">
        <v>0</v>
      </c>
      <c r="BR445" s="71">
        <v>0</v>
      </c>
      <c r="BS445" s="71">
        <v>0</v>
      </c>
      <c r="BT445" s="71">
        <v>0</v>
      </c>
      <c r="BV445" s="80" t="s">
        <v>232</v>
      </c>
      <c r="BW445" s="80" t="s">
        <v>2742</v>
      </c>
      <c r="BX445" s="78">
        <v>458</v>
      </c>
    </row>
    <row r="446" spans="1:76" ht="12" customHeight="1">
      <c r="A446" s="246"/>
      <c r="B446" s="44" t="s">
        <v>91</v>
      </c>
      <c r="C446" s="71">
        <v>90</v>
      </c>
      <c r="D446" s="71">
        <v>44</v>
      </c>
      <c r="E446" s="71">
        <v>67</v>
      </c>
      <c r="F446" s="71">
        <v>35</v>
      </c>
      <c r="G446" s="71">
        <v>57</v>
      </c>
      <c r="H446" s="71">
        <v>34</v>
      </c>
      <c r="I446" s="71">
        <v>114</v>
      </c>
      <c r="J446" s="71">
        <v>58</v>
      </c>
      <c r="K446" s="149">
        <v>328</v>
      </c>
      <c r="L446" s="149">
        <v>171</v>
      </c>
      <c r="M446" s="246"/>
      <c r="N446" s="44" t="s">
        <v>91</v>
      </c>
      <c r="O446" s="71">
        <v>5</v>
      </c>
      <c r="P446" s="71">
        <v>2</v>
      </c>
      <c r="Q446" s="71">
        <v>2</v>
      </c>
      <c r="R446" s="71">
        <v>1</v>
      </c>
      <c r="S446" s="71">
        <v>1</v>
      </c>
      <c r="T446" s="71">
        <v>0</v>
      </c>
      <c r="U446" s="71">
        <v>13</v>
      </c>
      <c r="V446" s="71">
        <v>5</v>
      </c>
      <c r="W446" s="149">
        <v>21</v>
      </c>
      <c r="X446" s="149">
        <v>8</v>
      </c>
      <c r="Y446" s="246"/>
      <c r="Z446" s="44" t="s">
        <v>91</v>
      </c>
      <c r="AA446" s="31">
        <v>2</v>
      </c>
      <c r="AB446" s="31">
        <v>2</v>
      </c>
      <c r="AC446" s="31">
        <v>2</v>
      </c>
      <c r="AD446" s="31">
        <v>3</v>
      </c>
      <c r="AE446" s="149">
        <v>9</v>
      </c>
      <c r="AF446" s="125">
        <v>9</v>
      </c>
      <c r="AG446" s="71">
        <v>9</v>
      </c>
      <c r="AH446" s="71">
        <v>9</v>
      </c>
      <c r="AI446" s="71">
        <v>0</v>
      </c>
      <c r="AJ446" s="71">
        <v>3</v>
      </c>
      <c r="AK446" s="246"/>
      <c r="AL446" s="44" t="s">
        <v>91</v>
      </c>
      <c r="AM446" s="71">
        <v>0</v>
      </c>
      <c r="AN446" s="71">
        <v>62</v>
      </c>
      <c r="AO446" s="71">
        <v>0</v>
      </c>
      <c r="AP446" s="71">
        <v>70</v>
      </c>
      <c r="AQ446" s="71">
        <v>0</v>
      </c>
      <c r="AR446" s="71">
        <v>1</v>
      </c>
      <c r="AS446" s="71">
        <v>9</v>
      </c>
      <c r="AT446" s="71">
        <v>9</v>
      </c>
      <c r="AU446" s="71">
        <v>9</v>
      </c>
      <c r="AV446" s="246"/>
      <c r="AW446" s="44" t="s">
        <v>91</v>
      </c>
      <c r="AX446" s="149">
        <v>26</v>
      </c>
      <c r="AY446" s="71">
        <v>11</v>
      </c>
      <c r="AZ446" s="71">
        <v>11</v>
      </c>
      <c r="BA446" s="152">
        <v>5</v>
      </c>
      <c r="BB446" s="32">
        <v>5</v>
      </c>
      <c r="BC446" s="149">
        <v>31</v>
      </c>
      <c r="BD446" s="149">
        <v>16</v>
      </c>
      <c r="BE446" s="246"/>
      <c r="BF446" s="44" t="s">
        <v>91</v>
      </c>
      <c r="BG446" s="71">
        <v>237</v>
      </c>
      <c r="BH446" s="71">
        <v>0</v>
      </c>
      <c r="BI446" s="71">
        <v>0</v>
      </c>
      <c r="BJ446" s="71">
        <v>40</v>
      </c>
      <c r="BK446" s="71">
        <v>0</v>
      </c>
      <c r="BL446" s="71">
        <v>0</v>
      </c>
      <c r="BM446" s="71">
        <v>0</v>
      </c>
      <c r="BN446" s="71">
        <v>0</v>
      </c>
      <c r="BO446" s="71">
        <v>0</v>
      </c>
      <c r="BP446" s="71">
        <v>0</v>
      </c>
      <c r="BQ446" s="71">
        <v>0</v>
      </c>
      <c r="BR446" s="71">
        <v>0</v>
      </c>
      <c r="BS446" s="71">
        <v>0</v>
      </c>
      <c r="BT446" s="71">
        <v>1</v>
      </c>
      <c r="BV446" s="80" t="s">
        <v>232</v>
      </c>
      <c r="BW446" s="80" t="s">
        <v>2743</v>
      </c>
      <c r="BX446" s="78">
        <v>404</v>
      </c>
    </row>
    <row r="447" spans="1:76" ht="12" customHeight="1">
      <c r="A447" s="246"/>
      <c r="B447" s="66" t="s">
        <v>73</v>
      </c>
      <c r="C447" s="68">
        <v>255</v>
      </c>
      <c r="D447" s="68">
        <v>132</v>
      </c>
      <c r="E447" s="68">
        <v>179</v>
      </c>
      <c r="F447" s="68">
        <v>80</v>
      </c>
      <c r="G447" s="68">
        <v>184</v>
      </c>
      <c r="H447" s="68">
        <v>94</v>
      </c>
      <c r="I447" s="68">
        <v>225</v>
      </c>
      <c r="J447" s="68">
        <v>109</v>
      </c>
      <c r="K447" s="68">
        <v>843</v>
      </c>
      <c r="L447" s="68">
        <v>415</v>
      </c>
      <c r="M447" s="246"/>
      <c r="N447" s="66" t="s">
        <v>73</v>
      </c>
      <c r="O447" s="68">
        <v>14</v>
      </c>
      <c r="P447" s="68">
        <v>3</v>
      </c>
      <c r="Q447" s="68">
        <v>6</v>
      </c>
      <c r="R447" s="68">
        <v>3</v>
      </c>
      <c r="S447" s="68">
        <v>9</v>
      </c>
      <c r="T447" s="68">
        <v>3</v>
      </c>
      <c r="U447" s="68">
        <v>16</v>
      </c>
      <c r="V447" s="68">
        <v>6</v>
      </c>
      <c r="W447" s="68">
        <v>45</v>
      </c>
      <c r="X447" s="68">
        <v>15</v>
      </c>
      <c r="Y447" s="246"/>
      <c r="Z447" s="66" t="s">
        <v>73</v>
      </c>
      <c r="AA447" s="68">
        <v>6</v>
      </c>
      <c r="AB447" s="68">
        <v>6</v>
      </c>
      <c r="AC447" s="68">
        <v>6</v>
      </c>
      <c r="AD447" s="68">
        <v>7</v>
      </c>
      <c r="AE447" s="68">
        <v>25</v>
      </c>
      <c r="AF447" s="68">
        <v>24</v>
      </c>
      <c r="AG447" s="68">
        <v>22</v>
      </c>
      <c r="AH447" s="68">
        <v>17</v>
      </c>
      <c r="AI447" s="68">
        <v>1</v>
      </c>
      <c r="AJ447" s="68">
        <v>7</v>
      </c>
      <c r="AK447" s="246"/>
      <c r="AL447" s="66" t="s">
        <v>73</v>
      </c>
      <c r="AM447" s="68">
        <v>0</v>
      </c>
      <c r="AN447" s="68">
        <v>228</v>
      </c>
      <c r="AO447" s="68">
        <v>34</v>
      </c>
      <c r="AP447" s="68">
        <v>76</v>
      </c>
      <c r="AQ447" s="68">
        <v>0</v>
      </c>
      <c r="AR447" s="68">
        <v>8</v>
      </c>
      <c r="AS447" s="68">
        <v>26</v>
      </c>
      <c r="AT447" s="68">
        <v>26</v>
      </c>
      <c r="AU447" s="68">
        <v>26</v>
      </c>
      <c r="AV447" s="246"/>
      <c r="AW447" s="66" t="s">
        <v>73</v>
      </c>
      <c r="AX447" s="68">
        <v>46</v>
      </c>
      <c r="AY447" s="68">
        <v>22</v>
      </c>
      <c r="AZ447" s="68">
        <v>12</v>
      </c>
      <c r="BA447" s="68">
        <v>13</v>
      </c>
      <c r="BB447" s="68">
        <v>11</v>
      </c>
      <c r="BC447" s="68">
        <v>59</v>
      </c>
      <c r="BD447" s="68">
        <v>33</v>
      </c>
      <c r="BE447" s="246"/>
      <c r="BF447" s="66" t="s">
        <v>73</v>
      </c>
      <c r="BG447" s="68">
        <v>349</v>
      </c>
      <c r="BH447" s="68">
        <v>30</v>
      </c>
      <c r="BI447" s="68">
        <v>0</v>
      </c>
      <c r="BJ447" s="68">
        <v>40</v>
      </c>
      <c r="BK447" s="68">
        <v>0</v>
      </c>
      <c r="BL447" s="68">
        <v>30</v>
      </c>
      <c r="BM447" s="68">
        <v>0</v>
      </c>
      <c r="BN447" s="68">
        <v>0</v>
      </c>
      <c r="BO447" s="68">
        <v>0</v>
      </c>
      <c r="BP447" s="68">
        <v>0</v>
      </c>
      <c r="BQ447" s="68">
        <v>0</v>
      </c>
      <c r="BR447" s="68">
        <v>0</v>
      </c>
      <c r="BS447" s="68">
        <v>0</v>
      </c>
      <c r="BT447" s="68">
        <v>1</v>
      </c>
      <c r="BV447" s="80" t="s">
        <v>232</v>
      </c>
      <c r="BW447" s="80" t="s">
        <v>2744</v>
      </c>
      <c r="BX447" s="78">
        <v>862</v>
      </c>
    </row>
    <row r="448" spans="1:76" ht="12" customHeight="1">
      <c r="A448" s="246" t="s">
        <v>235</v>
      </c>
      <c r="B448" s="44" t="s">
        <v>90</v>
      </c>
      <c r="C448" s="71">
        <v>198</v>
      </c>
      <c r="D448" s="71">
        <v>102</v>
      </c>
      <c r="E448" s="71">
        <v>162</v>
      </c>
      <c r="F448" s="71">
        <v>86</v>
      </c>
      <c r="G448" s="71">
        <v>145</v>
      </c>
      <c r="H448" s="71">
        <v>71</v>
      </c>
      <c r="I448" s="71">
        <v>136</v>
      </c>
      <c r="J448" s="71">
        <v>70</v>
      </c>
      <c r="K448" s="149">
        <v>641</v>
      </c>
      <c r="L448" s="149">
        <v>329</v>
      </c>
      <c r="M448" s="246" t="s">
        <v>235</v>
      </c>
      <c r="N448" s="44" t="s">
        <v>90</v>
      </c>
      <c r="O448" s="71">
        <v>10</v>
      </c>
      <c r="P448" s="71">
        <v>5</v>
      </c>
      <c r="Q448" s="71">
        <v>5</v>
      </c>
      <c r="R448" s="71">
        <v>3</v>
      </c>
      <c r="S448" s="71">
        <v>7</v>
      </c>
      <c r="T448" s="71">
        <v>3</v>
      </c>
      <c r="U448" s="71">
        <v>8</v>
      </c>
      <c r="V448" s="71">
        <v>4</v>
      </c>
      <c r="W448" s="149">
        <v>30</v>
      </c>
      <c r="X448" s="149">
        <v>15</v>
      </c>
      <c r="Y448" s="246" t="s">
        <v>235</v>
      </c>
      <c r="Z448" s="44" t="s">
        <v>90</v>
      </c>
      <c r="AA448" s="31">
        <v>5</v>
      </c>
      <c r="AB448" s="31">
        <v>5</v>
      </c>
      <c r="AC448" s="31">
        <v>5</v>
      </c>
      <c r="AD448" s="31">
        <v>5</v>
      </c>
      <c r="AE448" s="149">
        <v>20</v>
      </c>
      <c r="AF448" s="125">
        <v>20</v>
      </c>
      <c r="AG448" s="71">
        <v>20</v>
      </c>
      <c r="AH448" s="71">
        <v>4</v>
      </c>
      <c r="AI448" s="71">
        <v>0</v>
      </c>
      <c r="AJ448" s="71">
        <v>5</v>
      </c>
      <c r="AK448" s="246" t="s">
        <v>235</v>
      </c>
      <c r="AL448" s="44" t="s">
        <v>90</v>
      </c>
      <c r="AM448" s="71">
        <v>0</v>
      </c>
      <c r="AN448" s="71">
        <v>373</v>
      </c>
      <c r="AO448" s="71">
        <v>2</v>
      </c>
      <c r="AP448" s="71">
        <v>0</v>
      </c>
      <c r="AQ448" s="71">
        <v>0</v>
      </c>
      <c r="AR448" s="71">
        <v>8</v>
      </c>
      <c r="AS448" s="71">
        <v>20</v>
      </c>
      <c r="AT448" s="71">
        <v>16</v>
      </c>
      <c r="AU448" s="71">
        <v>16</v>
      </c>
      <c r="AV448" s="246" t="s">
        <v>235</v>
      </c>
      <c r="AW448" s="44" t="s">
        <v>90</v>
      </c>
      <c r="AX448" s="149">
        <v>36</v>
      </c>
      <c r="AY448" s="71">
        <v>13</v>
      </c>
      <c r="AZ448" s="71">
        <v>1</v>
      </c>
      <c r="BA448" s="152">
        <v>3</v>
      </c>
      <c r="BB448" s="32">
        <v>2</v>
      </c>
      <c r="BC448" s="149">
        <v>39</v>
      </c>
      <c r="BD448" s="149">
        <v>15</v>
      </c>
      <c r="BE448" s="246" t="s">
        <v>235</v>
      </c>
      <c r="BF448" s="44" t="s">
        <v>90</v>
      </c>
      <c r="BG448" s="71">
        <v>33</v>
      </c>
      <c r="BH448" s="71">
        <v>47</v>
      </c>
      <c r="BI448" s="71">
        <v>21</v>
      </c>
      <c r="BJ448" s="71">
        <v>5</v>
      </c>
      <c r="BK448" s="71">
        <v>5</v>
      </c>
      <c r="BL448" s="71">
        <v>29</v>
      </c>
      <c r="BM448" s="71">
        <v>7</v>
      </c>
      <c r="BN448" s="71">
        <v>7</v>
      </c>
      <c r="BO448" s="71">
        <v>18</v>
      </c>
      <c r="BP448" s="71">
        <v>0</v>
      </c>
      <c r="BQ448" s="71">
        <v>0</v>
      </c>
      <c r="BR448" s="71">
        <v>2</v>
      </c>
      <c r="BS448" s="71">
        <v>0</v>
      </c>
      <c r="BT448" s="71">
        <v>0</v>
      </c>
      <c r="BV448" s="80" t="s">
        <v>235</v>
      </c>
      <c r="BW448" s="80" t="s">
        <v>2745</v>
      </c>
      <c r="BX448" s="78">
        <v>752</v>
      </c>
    </row>
    <row r="449" spans="1:76" ht="12" customHeight="1">
      <c r="A449" s="246"/>
      <c r="B449" s="44" t="s">
        <v>91</v>
      </c>
      <c r="C449" s="71">
        <v>479</v>
      </c>
      <c r="D449" s="71">
        <v>231</v>
      </c>
      <c r="E449" s="71">
        <v>374</v>
      </c>
      <c r="F449" s="71">
        <v>204</v>
      </c>
      <c r="G449" s="71">
        <v>322</v>
      </c>
      <c r="H449" s="71">
        <v>164</v>
      </c>
      <c r="I449" s="71">
        <v>320</v>
      </c>
      <c r="J449" s="71">
        <v>179</v>
      </c>
      <c r="K449" s="149">
        <v>1495</v>
      </c>
      <c r="L449" s="149">
        <v>778</v>
      </c>
      <c r="M449" s="246"/>
      <c r="N449" s="44" t="s">
        <v>91</v>
      </c>
      <c r="O449" s="71">
        <v>49</v>
      </c>
      <c r="P449" s="71">
        <v>17</v>
      </c>
      <c r="Q449" s="71">
        <v>7</v>
      </c>
      <c r="R449" s="71">
        <v>1</v>
      </c>
      <c r="S449" s="71">
        <v>24</v>
      </c>
      <c r="T449" s="71">
        <v>16</v>
      </c>
      <c r="U449" s="71">
        <v>5</v>
      </c>
      <c r="V449" s="71">
        <v>4</v>
      </c>
      <c r="W449" s="149">
        <v>85</v>
      </c>
      <c r="X449" s="149">
        <v>38</v>
      </c>
      <c r="Y449" s="246"/>
      <c r="Z449" s="44" t="s">
        <v>91</v>
      </c>
      <c r="AA449" s="31">
        <v>12</v>
      </c>
      <c r="AB449" s="31">
        <v>11</v>
      </c>
      <c r="AC449" s="31">
        <v>10</v>
      </c>
      <c r="AD449" s="31">
        <v>10</v>
      </c>
      <c r="AE449" s="149">
        <v>43</v>
      </c>
      <c r="AF449" s="125">
        <v>43</v>
      </c>
      <c r="AG449" s="71">
        <v>41</v>
      </c>
      <c r="AH449" s="71">
        <v>39</v>
      </c>
      <c r="AI449" s="71">
        <v>5</v>
      </c>
      <c r="AJ449" s="71">
        <v>7</v>
      </c>
      <c r="AK449" s="246"/>
      <c r="AL449" s="44" t="s">
        <v>91</v>
      </c>
      <c r="AM449" s="71">
        <v>0</v>
      </c>
      <c r="AN449" s="71">
        <v>540</v>
      </c>
      <c r="AO449" s="71">
        <v>77</v>
      </c>
      <c r="AP449" s="71">
        <v>38</v>
      </c>
      <c r="AQ449" s="71">
        <v>0</v>
      </c>
      <c r="AR449" s="71">
        <v>23</v>
      </c>
      <c r="AS449" s="71">
        <v>46</v>
      </c>
      <c r="AT449" s="71">
        <v>38</v>
      </c>
      <c r="AU449" s="71">
        <v>28</v>
      </c>
      <c r="AV449" s="246"/>
      <c r="AW449" s="44" t="s">
        <v>91</v>
      </c>
      <c r="AX449" s="149">
        <v>80</v>
      </c>
      <c r="AY449" s="71">
        <v>37</v>
      </c>
      <c r="AZ449" s="71">
        <v>12</v>
      </c>
      <c r="BA449" s="152">
        <v>35</v>
      </c>
      <c r="BB449" s="32">
        <v>14</v>
      </c>
      <c r="BC449" s="149">
        <v>115</v>
      </c>
      <c r="BD449" s="149">
        <v>51</v>
      </c>
      <c r="BE449" s="246"/>
      <c r="BF449" s="44" t="s">
        <v>91</v>
      </c>
      <c r="BG449" s="71">
        <v>0</v>
      </c>
      <c r="BH449" s="71">
        <v>0</v>
      </c>
      <c r="BI449" s="71">
        <v>0</v>
      </c>
      <c r="BJ449" s="71">
        <v>0</v>
      </c>
      <c r="BK449" s="71">
        <v>0</v>
      </c>
      <c r="BL449" s="71">
        <v>0</v>
      </c>
      <c r="BM449" s="71">
        <v>0</v>
      </c>
      <c r="BN449" s="71">
        <v>0</v>
      </c>
      <c r="BO449" s="71">
        <v>0</v>
      </c>
      <c r="BP449" s="71">
        <v>0</v>
      </c>
      <c r="BQ449" s="71">
        <v>0</v>
      </c>
      <c r="BR449" s="71">
        <v>0</v>
      </c>
      <c r="BS449" s="71">
        <v>0</v>
      </c>
      <c r="BT449" s="71">
        <v>0</v>
      </c>
      <c r="BV449" s="80" t="s">
        <v>235</v>
      </c>
      <c r="BW449" s="80" t="s">
        <v>2746</v>
      </c>
      <c r="BX449" s="78">
        <v>1463</v>
      </c>
    </row>
    <row r="450" spans="1:76" ht="12" customHeight="1">
      <c r="A450" s="246"/>
      <c r="B450" s="66" t="s">
        <v>73</v>
      </c>
      <c r="C450" s="68">
        <v>677</v>
      </c>
      <c r="D450" s="68">
        <v>333</v>
      </c>
      <c r="E450" s="68">
        <v>536</v>
      </c>
      <c r="F450" s="68">
        <v>290</v>
      </c>
      <c r="G450" s="68">
        <v>467</v>
      </c>
      <c r="H450" s="68">
        <v>235</v>
      </c>
      <c r="I450" s="68">
        <v>456</v>
      </c>
      <c r="J450" s="68">
        <v>249</v>
      </c>
      <c r="K450" s="68">
        <v>2136</v>
      </c>
      <c r="L450" s="68">
        <v>1107</v>
      </c>
      <c r="M450" s="246"/>
      <c r="N450" s="66" t="s">
        <v>73</v>
      </c>
      <c r="O450" s="68">
        <v>59</v>
      </c>
      <c r="P450" s="68">
        <v>22</v>
      </c>
      <c r="Q450" s="68">
        <v>12</v>
      </c>
      <c r="R450" s="68">
        <v>4</v>
      </c>
      <c r="S450" s="68">
        <v>31</v>
      </c>
      <c r="T450" s="68">
        <v>19</v>
      </c>
      <c r="U450" s="68">
        <v>13</v>
      </c>
      <c r="V450" s="68">
        <v>8</v>
      </c>
      <c r="W450" s="68">
        <v>115</v>
      </c>
      <c r="X450" s="68">
        <v>53</v>
      </c>
      <c r="Y450" s="246"/>
      <c r="Z450" s="66" t="s">
        <v>73</v>
      </c>
      <c r="AA450" s="68">
        <v>17</v>
      </c>
      <c r="AB450" s="68">
        <v>16</v>
      </c>
      <c r="AC450" s="68">
        <v>15</v>
      </c>
      <c r="AD450" s="68">
        <v>15</v>
      </c>
      <c r="AE450" s="68">
        <v>63</v>
      </c>
      <c r="AF450" s="68">
        <v>63</v>
      </c>
      <c r="AG450" s="68">
        <v>61</v>
      </c>
      <c r="AH450" s="68">
        <v>43</v>
      </c>
      <c r="AI450" s="68">
        <v>5</v>
      </c>
      <c r="AJ450" s="68">
        <v>12</v>
      </c>
      <c r="AK450" s="246"/>
      <c r="AL450" s="66" t="s">
        <v>73</v>
      </c>
      <c r="AM450" s="68">
        <v>0</v>
      </c>
      <c r="AN450" s="68">
        <v>913</v>
      </c>
      <c r="AO450" s="68">
        <v>79</v>
      </c>
      <c r="AP450" s="68">
        <v>38</v>
      </c>
      <c r="AQ450" s="68">
        <v>0</v>
      </c>
      <c r="AR450" s="68">
        <v>31</v>
      </c>
      <c r="AS450" s="68">
        <v>66</v>
      </c>
      <c r="AT450" s="68">
        <v>54</v>
      </c>
      <c r="AU450" s="68">
        <v>44</v>
      </c>
      <c r="AV450" s="246"/>
      <c r="AW450" s="66" t="s">
        <v>73</v>
      </c>
      <c r="AX450" s="68">
        <v>116</v>
      </c>
      <c r="AY450" s="68">
        <v>50</v>
      </c>
      <c r="AZ450" s="68">
        <v>13</v>
      </c>
      <c r="BA450" s="68">
        <v>38</v>
      </c>
      <c r="BB450" s="68">
        <v>16</v>
      </c>
      <c r="BC450" s="68">
        <v>154</v>
      </c>
      <c r="BD450" s="68">
        <v>66</v>
      </c>
      <c r="BE450" s="246"/>
      <c r="BF450" s="66" t="s">
        <v>73</v>
      </c>
      <c r="BG450" s="68">
        <v>33</v>
      </c>
      <c r="BH450" s="68">
        <v>47</v>
      </c>
      <c r="BI450" s="68">
        <v>21</v>
      </c>
      <c r="BJ450" s="68">
        <v>5</v>
      </c>
      <c r="BK450" s="68">
        <v>5</v>
      </c>
      <c r="BL450" s="68">
        <v>29</v>
      </c>
      <c r="BM450" s="68">
        <v>7</v>
      </c>
      <c r="BN450" s="68">
        <v>7</v>
      </c>
      <c r="BO450" s="68">
        <v>18</v>
      </c>
      <c r="BP450" s="68">
        <v>0</v>
      </c>
      <c r="BQ450" s="68">
        <v>0</v>
      </c>
      <c r="BR450" s="68">
        <v>2</v>
      </c>
      <c r="BS450" s="68">
        <v>0</v>
      </c>
      <c r="BT450" s="68">
        <v>0</v>
      </c>
      <c r="BV450" s="80" t="s">
        <v>235</v>
      </c>
      <c r="BW450" s="80" t="s">
        <v>2747</v>
      </c>
      <c r="BX450" s="78">
        <v>2215</v>
      </c>
    </row>
    <row r="451" spans="1:76" ht="12" customHeight="1">
      <c r="A451" s="246" t="s">
        <v>2055</v>
      </c>
      <c r="B451" s="44" t="s">
        <v>90</v>
      </c>
      <c r="C451" s="71">
        <v>430</v>
      </c>
      <c r="D451" s="71">
        <v>203</v>
      </c>
      <c r="E451" s="71">
        <v>371</v>
      </c>
      <c r="F451" s="71">
        <v>184</v>
      </c>
      <c r="G451" s="71">
        <v>368</v>
      </c>
      <c r="H451" s="71">
        <v>164</v>
      </c>
      <c r="I451" s="71">
        <v>439</v>
      </c>
      <c r="J451" s="71">
        <v>202</v>
      </c>
      <c r="K451" s="149">
        <v>1608</v>
      </c>
      <c r="L451" s="149">
        <v>753</v>
      </c>
      <c r="M451" s="246" t="s">
        <v>2055</v>
      </c>
      <c r="N451" s="44" t="s">
        <v>90</v>
      </c>
      <c r="O451" s="71">
        <v>14</v>
      </c>
      <c r="P451" s="71">
        <v>3</v>
      </c>
      <c r="Q451" s="71">
        <v>19</v>
      </c>
      <c r="R451" s="71">
        <v>10</v>
      </c>
      <c r="S451" s="71">
        <v>24</v>
      </c>
      <c r="T451" s="71">
        <v>11</v>
      </c>
      <c r="U451" s="71">
        <v>60</v>
      </c>
      <c r="V451" s="71">
        <v>30</v>
      </c>
      <c r="W451" s="149">
        <v>117</v>
      </c>
      <c r="X451" s="149">
        <v>54</v>
      </c>
      <c r="Y451" s="246" t="s">
        <v>2055</v>
      </c>
      <c r="Z451" s="44" t="s">
        <v>90</v>
      </c>
      <c r="AA451" s="31">
        <v>11</v>
      </c>
      <c r="AB451" s="31">
        <v>11</v>
      </c>
      <c r="AC451" s="31">
        <v>12</v>
      </c>
      <c r="AD451" s="31">
        <v>11</v>
      </c>
      <c r="AE451" s="149">
        <v>45</v>
      </c>
      <c r="AF451" s="125">
        <v>52</v>
      </c>
      <c r="AG451" s="71">
        <v>26</v>
      </c>
      <c r="AH451" s="71">
        <v>21</v>
      </c>
      <c r="AI451" s="71">
        <v>2</v>
      </c>
      <c r="AJ451" s="71">
        <v>11</v>
      </c>
      <c r="AK451" s="246" t="s">
        <v>2055</v>
      </c>
      <c r="AL451" s="44" t="s">
        <v>90</v>
      </c>
      <c r="AM451" s="71">
        <v>0</v>
      </c>
      <c r="AN451" s="71">
        <v>197</v>
      </c>
      <c r="AO451" s="71">
        <v>256</v>
      </c>
      <c r="AP451" s="71">
        <v>78</v>
      </c>
      <c r="AQ451" s="71">
        <v>0</v>
      </c>
      <c r="AR451" s="71">
        <v>12</v>
      </c>
      <c r="AS451" s="71">
        <v>41</v>
      </c>
      <c r="AT451" s="71">
        <v>32</v>
      </c>
      <c r="AU451" s="71">
        <v>28</v>
      </c>
      <c r="AV451" s="246" t="s">
        <v>2055</v>
      </c>
      <c r="AW451" s="44" t="s">
        <v>90</v>
      </c>
      <c r="AX451" s="149">
        <v>76</v>
      </c>
      <c r="AY451" s="71">
        <v>27</v>
      </c>
      <c r="AZ451" s="71">
        <v>5</v>
      </c>
      <c r="BA451" s="152">
        <v>13</v>
      </c>
      <c r="BB451" s="32">
        <v>7</v>
      </c>
      <c r="BC451" s="149">
        <v>89</v>
      </c>
      <c r="BD451" s="149">
        <v>34</v>
      </c>
      <c r="BE451" s="246" t="s">
        <v>2055</v>
      </c>
      <c r="BF451" s="44" t="s">
        <v>90</v>
      </c>
      <c r="BG451" s="71">
        <v>411</v>
      </c>
      <c r="BH451" s="71">
        <v>476</v>
      </c>
      <c r="BI451" s="71">
        <v>300</v>
      </c>
      <c r="BJ451" s="71">
        <v>302</v>
      </c>
      <c r="BK451" s="71">
        <v>309</v>
      </c>
      <c r="BL451" s="71">
        <v>466</v>
      </c>
      <c r="BM451" s="71">
        <v>304</v>
      </c>
      <c r="BN451" s="71">
        <v>294</v>
      </c>
      <c r="BO451" s="71">
        <v>312</v>
      </c>
      <c r="BP451" s="71">
        <v>4</v>
      </c>
      <c r="BQ451" s="71">
        <v>4</v>
      </c>
      <c r="BR451" s="71">
        <v>12</v>
      </c>
      <c r="BS451" s="71">
        <v>6</v>
      </c>
      <c r="BT451" s="71">
        <v>8</v>
      </c>
      <c r="BV451" s="80" t="s">
        <v>2055</v>
      </c>
      <c r="BW451" s="80" t="s">
        <v>2748</v>
      </c>
      <c r="BX451" s="78">
        <v>1474</v>
      </c>
    </row>
    <row r="452" spans="1:76" ht="12" customHeight="1">
      <c r="A452" s="246"/>
      <c r="B452" s="44" t="s">
        <v>91</v>
      </c>
      <c r="C452" s="71">
        <v>0</v>
      </c>
      <c r="D452" s="71">
        <v>0</v>
      </c>
      <c r="E452" s="71">
        <v>0</v>
      </c>
      <c r="F452" s="71">
        <v>0</v>
      </c>
      <c r="G452" s="71">
        <v>0</v>
      </c>
      <c r="H452" s="71">
        <v>0</v>
      </c>
      <c r="I452" s="71">
        <v>0</v>
      </c>
      <c r="J452" s="71">
        <v>0</v>
      </c>
      <c r="K452" s="149">
        <v>0</v>
      </c>
      <c r="L452" s="149">
        <v>0</v>
      </c>
      <c r="M452" s="246"/>
      <c r="N452" s="44" t="s">
        <v>91</v>
      </c>
      <c r="O452" s="71">
        <v>0</v>
      </c>
      <c r="P452" s="71">
        <v>0</v>
      </c>
      <c r="Q452" s="71">
        <v>0</v>
      </c>
      <c r="R452" s="71">
        <v>0</v>
      </c>
      <c r="S452" s="71">
        <v>0</v>
      </c>
      <c r="T452" s="71">
        <v>0</v>
      </c>
      <c r="U452" s="71">
        <v>0</v>
      </c>
      <c r="V452" s="71">
        <v>0</v>
      </c>
      <c r="W452" s="149">
        <v>0</v>
      </c>
      <c r="X452" s="149">
        <v>0</v>
      </c>
      <c r="Y452" s="246"/>
      <c r="Z452" s="44" t="s">
        <v>91</v>
      </c>
      <c r="AA452" s="31">
        <v>0</v>
      </c>
      <c r="AB452" s="31">
        <v>0</v>
      </c>
      <c r="AC452" s="31">
        <v>0</v>
      </c>
      <c r="AD452" s="31">
        <v>0</v>
      </c>
      <c r="AE452" s="149">
        <v>0</v>
      </c>
      <c r="AF452" s="125">
        <v>0</v>
      </c>
      <c r="AG452" s="71">
        <v>0</v>
      </c>
      <c r="AH452" s="71">
        <v>0</v>
      </c>
      <c r="AI452" s="71">
        <v>0</v>
      </c>
      <c r="AJ452" s="71">
        <v>0</v>
      </c>
      <c r="AK452" s="246"/>
      <c r="AL452" s="44" t="s">
        <v>91</v>
      </c>
      <c r="AM452" s="71">
        <v>0</v>
      </c>
      <c r="AN452" s="71">
        <v>0</v>
      </c>
      <c r="AO452" s="71">
        <v>0</v>
      </c>
      <c r="AP452" s="71">
        <v>0</v>
      </c>
      <c r="AQ452" s="71">
        <v>0</v>
      </c>
      <c r="AR452" s="71">
        <v>0</v>
      </c>
      <c r="AS452" s="71">
        <v>0</v>
      </c>
      <c r="AT452" s="71">
        <v>0</v>
      </c>
      <c r="AU452" s="71">
        <v>0</v>
      </c>
      <c r="AV452" s="246"/>
      <c r="AW452" s="44" t="s">
        <v>91</v>
      </c>
      <c r="AX452" s="149">
        <v>0</v>
      </c>
      <c r="AY452" s="71">
        <v>0</v>
      </c>
      <c r="AZ452" s="71">
        <v>0</v>
      </c>
      <c r="BA452" s="152">
        <v>0</v>
      </c>
      <c r="BB452" s="32">
        <v>0</v>
      </c>
      <c r="BC452" s="149">
        <v>0</v>
      </c>
      <c r="BD452" s="149">
        <v>0</v>
      </c>
      <c r="BE452" s="246"/>
      <c r="BF452" s="44" t="s">
        <v>91</v>
      </c>
      <c r="BG452" s="71">
        <v>0</v>
      </c>
      <c r="BH452" s="71">
        <v>0</v>
      </c>
      <c r="BI452" s="71">
        <v>0</v>
      </c>
      <c r="BJ452" s="71">
        <v>0</v>
      </c>
      <c r="BK452" s="71">
        <v>0</v>
      </c>
      <c r="BL452" s="71">
        <v>0</v>
      </c>
      <c r="BM452" s="71">
        <v>0</v>
      </c>
      <c r="BN452" s="71">
        <v>0</v>
      </c>
      <c r="BO452" s="71">
        <v>0</v>
      </c>
      <c r="BP452" s="71">
        <v>0</v>
      </c>
      <c r="BQ452" s="71">
        <v>0</v>
      </c>
      <c r="BR452" s="71">
        <v>0</v>
      </c>
      <c r="BS452" s="71">
        <v>0</v>
      </c>
      <c r="BT452" s="71">
        <v>0</v>
      </c>
      <c r="BV452" s="80" t="s">
        <v>2055</v>
      </c>
      <c r="BW452" s="80" t="s">
        <v>2749</v>
      </c>
      <c r="BX452" s="78">
        <v>0</v>
      </c>
    </row>
    <row r="453" spans="1:76" ht="12" customHeight="1">
      <c r="A453" s="246"/>
      <c r="B453" s="66" t="s">
        <v>73</v>
      </c>
      <c r="C453" s="68">
        <v>430</v>
      </c>
      <c r="D453" s="68">
        <v>203</v>
      </c>
      <c r="E453" s="68">
        <v>371</v>
      </c>
      <c r="F453" s="68">
        <v>184</v>
      </c>
      <c r="G453" s="68">
        <v>368</v>
      </c>
      <c r="H453" s="68">
        <v>164</v>
      </c>
      <c r="I453" s="68">
        <v>439</v>
      </c>
      <c r="J453" s="68">
        <v>202</v>
      </c>
      <c r="K453" s="68">
        <v>1608</v>
      </c>
      <c r="L453" s="68">
        <v>753</v>
      </c>
      <c r="M453" s="246"/>
      <c r="N453" s="66" t="s">
        <v>73</v>
      </c>
      <c r="O453" s="68">
        <v>14</v>
      </c>
      <c r="P453" s="68">
        <v>3</v>
      </c>
      <c r="Q453" s="68">
        <v>19</v>
      </c>
      <c r="R453" s="68">
        <v>10</v>
      </c>
      <c r="S453" s="68">
        <v>24</v>
      </c>
      <c r="T453" s="68">
        <v>11</v>
      </c>
      <c r="U453" s="68">
        <v>60</v>
      </c>
      <c r="V453" s="68">
        <v>30</v>
      </c>
      <c r="W453" s="68">
        <v>117</v>
      </c>
      <c r="X453" s="68">
        <v>54</v>
      </c>
      <c r="Y453" s="246"/>
      <c r="Z453" s="66" t="s">
        <v>73</v>
      </c>
      <c r="AA453" s="68">
        <v>11</v>
      </c>
      <c r="AB453" s="68">
        <v>11</v>
      </c>
      <c r="AC453" s="68">
        <v>12</v>
      </c>
      <c r="AD453" s="68">
        <v>11</v>
      </c>
      <c r="AE453" s="68">
        <v>45</v>
      </c>
      <c r="AF453" s="68">
        <v>52</v>
      </c>
      <c r="AG453" s="68">
        <v>26</v>
      </c>
      <c r="AH453" s="68">
        <v>21</v>
      </c>
      <c r="AI453" s="68">
        <v>2</v>
      </c>
      <c r="AJ453" s="68">
        <v>11</v>
      </c>
      <c r="AK453" s="246"/>
      <c r="AL453" s="66" t="s">
        <v>73</v>
      </c>
      <c r="AM453" s="68">
        <v>0</v>
      </c>
      <c r="AN453" s="68">
        <v>197</v>
      </c>
      <c r="AO453" s="68">
        <v>256</v>
      </c>
      <c r="AP453" s="68">
        <v>78</v>
      </c>
      <c r="AQ453" s="68">
        <v>0</v>
      </c>
      <c r="AR453" s="68">
        <v>12</v>
      </c>
      <c r="AS453" s="68">
        <v>41</v>
      </c>
      <c r="AT453" s="68">
        <v>32</v>
      </c>
      <c r="AU453" s="68">
        <v>28</v>
      </c>
      <c r="AV453" s="246"/>
      <c r="AW453" s="66" t="s">
        <v>73</v>
      </c>
      <c r="AX453" s="68">
        <v>76</v>
      </c>
      <c r="AY453" s="68">
        <v>27</v>
      </c>
      <c r="AZ453" s="68">
        <v>5</v>
      </c>
      <c r="BA453" s="68">
        <v>13</v>
      </c>
      <c r="BB453" s="68">
        <v>7</v>
      </c>
      <c r="BC453" s="68">
        <v>89</v>
      </c>
      <c r="BD453" s="68">
        <v>34</v>
      </c>
      <c r="BE453" s="246"/>
      <c r="BF453" s="66" t="s">
        <v>73</v>
      </c>
      <c r="BG453" s="68">
        <v>411</v>
      </c>
      <c r="BH453" s="68">
        <v>476</v>
      </c>
      <c r="BI453" s="68">
        <v>300</v>
      </c>
      <c r="BJ453" s="68">
        <v>302</v>
      </c>
      <c r="BK453" s="68">
        <v>309</v>
      </c>
      <c r="BL453" s="68">
        <v>466</v>
      </c>
      <c r="BM453" s="68">
        <v>304</v>
      </c>
      <c r="BN453" s="68">
        <v>294</v>
      </c>
      <c r="BO453" s="68">
        <v>312</v>
      </c>
      <c r="BP453" s="68">
        <v>4</v>
      </c>
      <c r="BQ453" s="68">
        <v>4</v>
      </c>
      <c r="BR453" s="68">
        <v>12</v>
      </c>
      <c r="BS453" s="68">
        <v>6</v>
      </c>
      <c r="BT453" s="68">
        <v>8</v>
      </c>
      <c r="BV453" s="80" t="s">
        <v>2055</v>
      </c>
      <c r="BW453" s="80" t="s">
        <v>2750</v>
      </c>
      <c r="BX453" s="78">
        <v>1474</v>
      </c>
    </row>
  </sheetData>
  <autoFilter ref="A6:BX453" xr:uid="{00000000-0009-0000-0000-00001B000000}"/>
  <mergeCells count="1137">
    <mergeCell ref="BL87:BL88"/>
    <mergeCell ref="BM87:BM88"/>
    <mergeCell ref="BN87:BN88"/>
    <mergeCell ref="BO87:BO88"/>
    <mergeCell ref="BP87:BP88"/>
    <mergeCell ref="BQ87:BQ88"/>
    <mergeCell ref="BR87:BR88"/>
    <mergeCell ref="BS87:BS88"/>
    <mergeCell ref="BT87:BT88"/>
    <mergeCell ref="AX87:AX88"/>
    <mergeCell ref="AY87:AY88"/>
    <mergeCell ref="AZ87:AZ88"/>
    <mergeCell ref="BA87:BA88"/>
    <mergeCell ref="BB87:BB88"/>
    <mergeCell ref="BC87:BC88"/>
    <mergeCell ref="BD87:BD88"/>
    <mergeCell ref="BG87:BG88"/>
    <mergeCell ref="BH87:BH88"/>
    <mergeCell ref="BI87:BI88"/>
    <mergeCell ref="BF86:BF88"/>
    <mergeCell ref="BG86:BT86"/>
    <mergeCell ref="BJ87:BJ88"/>
    <mergeCell ref="BK87:BK88"/>
    <mergeCell ref="C87:C88"/>
    <mergeCell ref="D87:D88"/>
    <mergeCell ref="E87:E88"/>
    <mergeCell ref="F87:F88"/>
    <mergeCell ref="G87:G88"/>
    <mergeCell ref="H87:H88"/>
    <mergeCell ref="I87:I88"/>
    <mergeCell ref="J87:J88"/>
    <mergeCell ref="K87:K88"/>
    <mergeCell ref="L87:L88"/>
    <mergeCell ref="O87:O88"/>
    <mergeCell ref="P87:P88"/>
    <mergeCell ref="Q87:Q88"/>
    <mergeCell ref="R87:R88"/>
    <mergeCell ref="S87:S88"/>
    <mergeCell ref="T87:T88"/>
    <mergeCell ref="U87:U88"/>
    <mergeCell ref="AM86:AU86"/>
    <mergeCell ref="AV86:AV88"/>
    <mergeCell ref="AW86:AW88"/>
    <mergeCell ref="AX86:AZ86"/>
    <mergeCell ref="BA86:BB86"/>
    <mergeCell ref="AI87:AI88"/>
    <mergeCell ref="AM87:AM88"/>
    <mergeCell ref="AN87:AN88"/>
    <mergeCell ref="AO87:AO88"/>
    <mergeCell ref="AP87:AP88"/>
    <mergeCell ref="AQ87:AQ88"/>
    <mergeCell ref="AR87:AR88"/>
    <mergeCell ref="AS87:AS88"/>
    <mergeCell ref="AT87:AT88"/>
    <mergeCell ref="AU87:AU88"/>
    <mergeCell ref="BC86:BD86"/>
    <mergeCell ref="BE86:BE88"/>
    <mergeCell ref="G86:H86"/>
    <mergeCell ref="I86:J86"/>
    <mergeCell ref="K86:L86"/>
    <mergeCell ref="M86:M88"/>
    <mergeCell ref="N86:N88"/>
    <mergeCell ref="O86:P86"/>
    <mergeCell ref="Q86:R86"/>
    <mergeCell ref="S86:T86"/>
    <mergeCell ref="U86:V86"/>
    <mergeCell ref="W86:X86"/>
    <mergeCell ref="Y86:Y88"/>
    <mergeCell ref="Z86:Z88"/>
    <mergeCell ref="AA86:AE86"/>
    <mergeCell ref="AF86:AI86"/>
    <mergeCell ref="AJ86:AJ88"/>
    <mergeCell ref="AK86:AK88"/>
    <mergeCell ref="AL86:AL88"/>
    <mergeCell ref="V87:V88"/>
    <mergeCell ref="W87:W88"/>
    <mergeCell ref="X87:X88"/>
    <mergeCell ref="AA87:AA88"/>
    <mergeCell ref="AB87:AB88"/>
    <mergeCell ref="AC87:AC88"/>
    <mergeCell ref="AD87:AD88"/>
    <mergeCell ref="AE87:AE88"/>
    <mergeCell ref="AF87:AF88"/>
    <mergeCell ref="AG87:AG88"/>
    <mergeCell ref="AH87:AH88"/>
    <mergeCell ref="BE451:BE453"/>
    <mergeCell ref="BE448:BE450"/>
    <mergeCell ref="A448:A450"/>
    <mergeCell ref="BE438:BE440"/>
    <mergeCell ref="BE441:BE443"/>
    <mergeCell ref="AV438:AV440"/>
    <mergeCell ref="BE445:BE447"/>
    <mergeCell ref="BE432:BE434"/>
    <mergeCell ref="A435:A437"/>
    <mergeCell ref="M435:M437"/>
    <mergeCell ref="Y435:Y437"/>
    <mergeCell ref="AK435:AK437"/>
    <mergeCell ref="AV435:AV437"/>
    <mergeCell ref="BE435:BE437"/>
    <mergeCell ref="A432:A434"/>
    <mergeCell ref="M432:M434"/>
    <mergeCell ref="Y432:Y434"/>
    <mergeCell ref="AK432:AK434"/>
    <mergeCell ref="AV432:AV434"/>
    <mergeCell ref="AV1:BD1"/>
    <mergeCell ref="AV2:BD2"/>
    <mergeCell ref="AV3:BD3"/>
    <mergeCell ref="AV43:BD43"/>
    <mergeCell ref="AV44:BD44"/>
    <mergeCell ref="A451:A453"/>
    <mergeCell ref="M451:M453"/>
    <mergeCell ref="Y451:Y453"/>
    <mergeCell ref="AK451:AK453"/>
    <mergeCell ref="AV451:AV453"/>
    <mergeCell ref="M448:M450"/>
    <mergeCell ref="Y448:Y450"/>
    <mergeCell ref="AK448:AK450"/>
    <mergeCell ref="AV448:AV450"/>
    <mergeCell ref="A445:A447"/>
    <mergeCell ref="M445:M447"/>
    <mergeCell ref="Y445:Y447"/>
    <mergeCell ref="AK445:AK447"/>
    <mergeCell ref="AV445:AV447"/>
    <mergeCell ref="A441:A443"/>
    <mergeCell ref="M441:M443"/>
    <mergeCell ref="Y441:Y443"/>
    <mergeCell ref="AK441:AK443"/>
    <mergeCell ref="AV441:AV443"/>
    <mergeCell ref="A438:A440"/>
    <mergeCell ref="M438:M440"/>
    <mergeCell ref="Y438:Y440"/>
    <mergeCell ref="AK438:AK440"/>
    <mergeCell ref="A86:A88"/>
    <mergeCell ref="B86:B88"/>
    <mergeCell ref="C86:D86"/>
    <mergeCell ref="E86:F86"/>
    <mergeCell ref="BE426:BE428"/>
    <mergeCell ref="A429:A431"/>
    <mergeCell ref="M429:M431"/>
    <mergeCell ref="Y429:Y431"/>
    <mergeCell ref="AK429:AK431"/>
    <mergeCell ref="AV429:AV431"/>
    <mergeCell ref="BE429:BE431"/>
    <mergeCell ref="A426:A428"/>
    <mergeCell ref="M426:M428"/>
    <mergeCell ref="Y426:Y428"/>
    <mergeCell ref="AK426:AK428"/>
    <mergeCell ref="AV426:AV428"/>
    <mergeCell ref="BE416:BE418"/>
    <mergeCell ref="A419:A421"/>
    <mergeCell ref="M419:M421"/>
    <mergeCell ref="Y419:Y421"/>
    <mergeCell ref="AK419:AK421"/>
    <mergeCell ref="AV419:AV421"/>
    <mergeCell ref="BE419:BE421"/>
    <mergeCell ref="A416:A418"/>
    <mergeCell ref="M416:M418"/>
    <mergeCell ref="Y416:Y418"/>
    <mergeCell ref="AK416:AK418"/>
    <mergeCell ref="AV416:AV418"/>
    <mergeCell ref="A423:A425"/>
    <mergeCell ref="M423:M425"/>
    <mergeCell ref="Y423:Y425"/>
    <mergeCell ref="AK423:AK425"/>
    <mergeCell ref="AV423:AV425"/>
    <mergeCell ref="BE423:BE425"/>
    <mergeCell ref="BE410:BE412"/>
    <mergeCell ref="A413:A415"/>
    <mergeCell ref="M413:M415"/>
    <mergeCell ref="Y413:Y415"/>
    <mergeCell ref="AK413:AK415"/>
    <mergeCell ref="AV413:AV415"/>
    <mergeCell ref="BE413:BE415"/>
    <mergeCell ref="A410:A412"/>
    <mergeCell ref="M410:M412"/>
    <mergeCell ref="Y410:Y412"/>
    <mergeCell ref="AK410:AK412"/>
    <mergeCell ref="AV410:AV412"/>
    <mergeCell ref="BE404:BE406"/>
    <mergeCell ref="A407:A409"/>
    <mergeCell ref="M407:M409"/>
    <mergeCell ref="Y407:Y409"/>
    <mergeCell ref="AK407:AK409"/>
    <mergeCell ref="AV407:AV409"/>
    <mergeCell ref="BE407:BE409"/>
    <mergeCell ref="A404:A406"/>
    <mergeCell ref="M404:M406"/>
    <mergeCell ref="Y404:Y406"/>
    <mergeCell ref="AK404:AK406"/>
    <mergeCell ref="AV404:AV406"/>
    <mergeCell ref="A401:A403"/>
    <mergeCell ref="M401:M403"/>
    <mergeCell ref="Y401:Y403"/>
    <mergeCell ref="AK401:AK403"/>
    <mergeCell ref="AV401:AV403"/>
    <mergeCell ref="BE401:BE403"/>
    <mergeCell ref="AK375:AK377"/>
    <mergeCell ref="AV375:AV377"/>
    <mergeCell ref="BE394:BE396"/>
    <mergeCell ref="A397:A399"/>
    <mergeCell ref="M397:M399"/>
    <mergeCell ref="Y397:Y399"/>
    <mergeCell ref="AK397:AK399"/>
    <mergeCell ref="AV397:AV399"/>
    <mergeCell ref="BE397:BE399"/>
    <mergeCell ref="A394:A396"/>
    <mergeCell ref="M394:M396"/>
    <mergeCell ref="Y394:Y396"/>
    <mergeCell ref="AK394:AK396"/>
    <mergeCell ref="AV394:AV396"/>
    <mergeCell ref="BE388:BE390"/>
    <mergeCell ref="A391:A393"/>
    <mergeCell ref="M391:M393"/>
    <mergeCell ref="Y391:Y393"/>
    <mergeCell ref="AK391:AK393"/>
    <mergeCell ref="AV391:AV393"/>
    <mergeCell ref="BE391:BE393"/>
    <mergeCell ref="A388:A390"/>
    <mergeCell ref="M388:M390"/>
    <mergeCell ref="Y388:Y390"/>
    <mergeCell ref="AK388:AK390"/>
    <mergeCell ref="AV388:AV390"/>
    <mergeCell ref="A372:A374"/>
    <mergeCell ref="M372:M374"/>
    <mergeCell ref="Y372:Y374"/>
    <mergeCell ref="AK372:AK374"/>
    <mergeCell ref="AV372:AV374"/>
    <mergeCell ref="BE372:BE374"/>
    <mergeCell ref="BE381:BE383"/>
    <mergeCell ref="A384:A386"/>
    <mergeCell ref="M384:M386"/>
    <mergeCell ref="Y384:Y386"/>
    <mergeCell ref="AK384:AK386"/>
    <mergeCell ref="AV384:AV386"/>
    <mergeCell ref="BE384:BE386"/>
    <mergeCell ref="A381:A383"/>
    <mergeCell ref="M381:M383"/>
    <mergeCell ref="Y381:Y383"/>
    <mergeCell ref="AK381:AK383"/>
    <mergeCell ref="AV381:AV383"/>
    <mergeCell ref="BE375:BE377"/>
    <mergeCell ref="A378:A380"/>
    <mergeCell ref="M378:M380"/>
    <mergeCell ref="Y378:Y380"/>
    <mergeCell ref="AK378:AK380"/>
    <mergeCell ref="AV378:AV380"/>
    <mergeCell ref="BE378:BE380"/>
    <mergeCell ref="A375:A377"/>
    <mergeCell ref="M375:M377"/>
    <mergeCell ref="Y375:Y377"/>
    <mergeCell ref="BE365:BE367"/>
    <mergeCell ref="A368:A370"/>
    <mergeCell ref="M368:M370"/>
    <mergeCell ref="Y368:Y370"/>
    <mergeCell ref="AK368:AK370"/>
    <mergeCell ref="AV368:AV370"/>
    <mergeCell ref="BE368:BE370"/>
    <mergeCell ref="A365:A367"/>
    <mergeCell ref="M365:M367"/>
    <mergeCell ref="Y365:Y367"/>
    <mergeCell ref="AK365:AK367"/>
    <mergeCell ref="AV365:AV367"/>
    <mergeCell ref="BE359:BE361"/>
    <mergeCell ref="A362:A364"/>
    <mergeCell ref="M362:M364"/>
    <mergeCell ref="Y362:Y364"/>
    <mergeCell ref="AK362:AK364"/>
    <mergeCell ref="AV362:AV364"/>
    <mergeCell ref="BE362:BE364"/>
    <mergeCell ref="A359:A361"/>
    <mergeCell ref="M359:M361"/>
    <mergeCell ref="Y359:Y361"/>
    <mergeCell ref="AK359:AK361"/>
    <mergeCell ref="AV359:AV361"/>
    <mergeCell ref="BE352:BE354"/>
    <mergeCell ref="A356:A358"/>
    <mergeCell ref="M356:M358"/>
    <mergeCell ref="Y356:Y358"/>
    <mergeCell ref="AK356:AK358"/>
    <mergeCell ref="AV356:AV358"/>
    <mergeCell ref="BE356:BE358"/>
    <mergeCell ref="A352:A354"/>
    <mergeCell ref="M352:M354"/>
    <mergeCell ref="Y352:Y354"/>
    <mergeCell ref="AK352:AK354"/>
    <mergeCell ref="AV352:AV354"/>
    <mergeCell ref="BE346:BE348"/>
    <mergeCell ref="A349:A351"/>
    <mergeCell ref="M349:M351"/>
    <mergeCell ref="Y349:Y351"/>
    <mergeCell ref="AK349:AK351"/>
    <mergeCell ref="AV349:AV351"/>
    <mergeCell ref="BE349:BE351"/>
    <mergeCell ref="A346:A348"/>
    <mergeCell ref="M346:M348"/>
    <mergeCell ref="Y346:Y348"/>
    <mergeCell ref="AK346:AK348"/>
    <mergeCell ref="AV346:AV348"/>
    <mergeCell ref="BE342:BE344"/>
    <mergeCell ref="A342:A344"/>
    <mergeCell ref="M342:M344"/>
    <mergeCell ref="Y342:Y344"/>
    <mergeCell ref="AK342:AK344"/>
    <mergeCell ref="AV342:AV344"/>
    <mergeCell ref="BE336:BE338"/>
    <mergeCell ref="A339:A341"/>
    <mergeCell ref="M339:M341"/>
    <mergeCell ref="Y339:Y341"/>
    <mergeCell ref="AK339:AK341"/>
    <mergeCell ref="AV339:AV341"/>
    <mergeCell ref="BE339:BE341"/>
    <mergeCell ref="A336:A338"/>
    <mergeCell ref="M336:M338"/>
    <mergeCell ref="Y336:Y338"/>
    <mergeCell ref="AK336:AK338"/>
    <mergeCell ref="AV336:AV338"/>
    <mergeCell ref="BE329:BE331"/>
    <mergeCell ref="A332:A334"/>
    <mergeCell ref="M332:M334"/>
    <mergeCell ref="Y332:Y334"/>
    <mergeCell ref="AK332:AK334"/>
    <mergeCell ref="AV332:AV334"/>
    <mergeCell ref="BE332:BE334"/>
    <mergeCell ref="A329:A331"/>
    <mergeCell ref="M329:M331"/>
    <mergeCell ref="Y329:Y331"/>
    <mergeCell ref="AK329:AK331"/>
    <mergeCell ref="AV329:AV331"/>
    <mergeCell ref="BE323:BE325"/>
    <mergeCell ref="A326:A328"/>
    <mergeCell ref="M326:M328"/>
    <mergeCell ref="Y326:Y328"/>
    <mergeCell ref="AK326:AK328"/>
    <mergeCell ref="AV326:AV328"/>
    <mergeCell ref="BE326:BE328"/>
    <mergeCell ref="A323:A325"/>
    <mergeCell ref="M323:M325"/>
    <mergeCell ref="Y323:Y325"/>
    <mergeCell ref="AK323:AK325"/>
    <mergeCell ref="AV323:AV325"/>
    <mergeCell ref="BE317:BE319"/>
    <mergeCell ref="A320:A322"/>
    <mergeCell ref="M320:M322"/>
    <mergeCell ref="Y320:Y322"/>
    <mergeCell ref="AK320:AK322"/>
    <mergeCell ref="AV320:AV322"/>
    <mergeCell ref="BE320:BE322"/>
    <mergeCell ref="A317:A319"/>
    <mergeCell ref="M317:M319"/>
    <mergeCell ref="Y317:Y319"/>
    <mergeCell ref="AK317:AK319"/>
    <mergeCell ref="AV317:AV319"/>
    <mergeCell ref="A310:A312"/>
    <mergeCell ref="M310:M312"/>
    <mergeCell ref="Y310:Y312"/>
    <mergeCell ref="AK310:AK312"/>
    <mergeCell ref="A314:A316"/>
    <mergeCell ref="M314:M316"/>
    <mergeCell ref="Y314:Y316"/>
    <mergeCell ref="AK314:AK316"/>
    <mergeCell ref="AV314:AV316"/>
    <mergeCell ref="BE314:BE316"/>
    <mergeCell ref="AV310:AV312"/>
    <mergeCell ref="BE310:BE312"/>
    <mergeCell ref="BE297:BE299"/>
    <mergeCell ref="A300:A302"/>
    <mergeCell ref="M300:M302"/>
    <mergeCell ref="Y300:Y302"/>
    <mergeCell ref="AK300:AK302"/>
    <mergeCell ref="AV300:AV302"/>
    <mergeCell ref="BE300:BE302"/>
    <mergeCell ref="A297:A299"/>
    <mergeCell ref="M297:M299"/>
    <mergeCell ref="Y297:Y299"/>
    <mergeCell ref="AK297:AK299"/>
    <mergeCell ref="AV297:AV299"/>
    <mergeCell ref="A304:A306"/>
    <mergeCell ref="M304:M306"/>
    <mergeCell ref="Y304:Y306"/>
    <mergeCell ref="AK304:AK306"/>
    <mergeCell ref="BE291:BE293"/>
    <mergeCell ref="A294:A296"/>
    <mergeCell ref="M294:M296"/>
    <mergeCell ref="Y294:Y296"/>
    <mergeCell ref="AK294:AK296"/>
    <mergeCell ref="AV294:AV296"/>
    <mergeCell ref="BE294:BE296"/>
    <mergeCell ref="A291:A293"/>
    <mergeCell ref="M291:M293"/>
    <mergeCell ref="Y291:Y293"/>
    <mergeCell ref="AK291:AK293"/>
    <mergeCell ref="AV291:AV293"/>
    <mergeCell ref="BE284:BE286"/>
    <mergeCell ref="A288:A290"/>
    <mergeCell ref="M288:M290"/>
    <mergeCell ref="Y288:Y290"/>
    <mergeCell ref="AK288:AK290"/>
    <mergeCell ref="AV288:AV290"/>
    <mergeCell ref="BE288:BE290"/>
    <mergeCell ref="A284:A286"/>
    <mergeCell ref="M284:M286"/>
    <mergeCell ref="Y284:Y286"/>
    <mergeCell ref="AK284:AK286"/>
    <mergeCell ref="AV284:AV286"/>
    <mergeCell ref="A281:A283"/>
    <mergeCell ref="M281:M283"/>
    <mergeCell ref="Y281:Y283"/>
    <mergeCell ref="AK281:AK283"/>
    <mergeCell ref="AV281:AV283"/>
    <mergeCell ref="BE281:BE283"/>
    <mergeCell ref="BE274:BE276"/>
    <mergeCell ref="A277:A279"/>
    <mergeCell ref="M277:M279"/>
    <mergeCell ref="Y277:Y279"/>
    <mergeCell ref="AK277:AK279"/>
    <mergeCell ref="AV277:AV279"/>
    <mergeCell ref="BE277:BE279"/>
    <mergeCell ref="A274:A276"/>
    <mergeCell ref="M274:M276"/>
    <mergeCell ref="Y274:Y276"/>
    <mergeCell ref="AK274:AK276"/>
    <mergeCell ref="AV274:AV276"/>
    <mergeCell ref="BE268:BE270"/>
    <mergeCell ref="A271:A273"/>
    <mergeCell ref="M271:M273"/>
    <mergeCell ref="Y271:Y273"/>
    <mergeCell ref="AK271:AK273"/>
    <mergeCell ref="AV271:AV273"/>
    <mergeCell ref="BE271:BE273"/>
    <mergeCell ref="A268:A270"/>
    <mergeCell ref="M268:M270"/>
    <mergeCell ref="Y268:Y270"/>
    <mergeCell ref="AK268:AK270"/>
    <mergeCell ref="AV268:AV270"/>
    <mergeCell ref="A252:A254"/>
    <mergeCell ref="M252:M254"/>
    <mergeCell ref="Y252:Y254"/>
    <mergeCell ref="AK252:AK254"/>
    <mergeCell ref="AV252:AV254"/>
    <mergeCell ref="BE252:BE254"/>
    <mergeCell ref="BE262:BE264"/>
    <mergeCell ref="A265:A267"/>
    <mergeCell ref="M265:M267"/>
    <mergeCell ref="Y265:Y267"/>
    <mergeCell ref="AK265:AK267"/>
    <mergeCell ref="AV265:AV267"/>
    <mergeCell ref="BE265:BE267"/>
    <mergeCell ref="A262:A264"/>
    <mergeCell ref="M262:M264"/>
    <mergeCell ref="Y262:Y264"/>
    <mergeCell ref="AK262:AK264"/>
    <mergeCell ref="AV262:AV264"/>
    <mergeCell ref="BE255:BE257"/>
    <mergeCell ref="A258:A260"/>
    <mergeCell ref="M258:M260"/>
    <mergeCell ref="Y258:Y260"/>
    <mergeCell ref="AK258:AK260"/>
    <mergeCell ref="AV258:AV260"/>
    <mergeCell ref="BE258:BE260"/>
    <mergeCell ref="A255:A257"/>
    <mergeCell ref="M255:M257"/>
    <mergeCell ref="Y255:Y257"/>
    <mergeCell ref="AK255:AK257"/>
    <mergeCell ref="AV255:AV257"/>
    <mergeCell ref="BE245:BE247"/>
    <mergeCell ref="A248:A250"/>
    <mergeCell ref="M248:M250"/>
    <mergeCell ref="Y248:Y250"/>
    <mergeCell ref="AK248:AK250"/>
    <mergeCell ref="AV248:AV250"/>
    <mergeCell ref="BE248:BE250"/>
    <mergeCell ref="A245:A247"/>
    <mergeCell ref="M245:M247"/>
    <mergeCell ref="Y245:Y247"/>
    <mergeCell ref="AK245:AK247"/>
    <mergeCell ref="AV245:AV247"/>
    <mergeCell ref="BE239:BE241"/>
    <mergeCell ref="A242:A244"/>
    <mergeCell ref="M242:M244"/>
    <mergeCell ref="Y242:Y244"/>
    <mergeCell ref="AK242:AK244"/>
    <mergeCell ref="AV242:AV244"/>
    <mergeCell ref="BE242:BE244"/>
    <mergeCell ref="A239:A241"/>
    <mergeCell ref="M239:M241"/>
    <mergeCell ref="Y239:Y241"/>
    <mergeCell ref="AK239:AK241"/>
    <mergeCell ref="AV239:AV241"/>
    <mergeCell ref="BE233:BE235"/>
    <mergeCell ref="A236:A238"/>
    <mergeCell ref="M236:M238"/>
    <mergeCell ref="Y236:Y238"/>
    <mergeCell ref="AK236:AK238"/>
    <mergeCell ref="AV236:AV238"/>
    <mergeCell ref="BE236:BE238"/>
    <mergeCell ref="A233:A235"/>
    <mergeCell ref="M233:M235"/>
    <mergeCell ref="Y233:Y235"/>
    <mergeCell ref="AK233:AK235"/>
    <mergeCell ref="AV233:AV235"/>
    <mergeCell ref="BE226:BE228"/>
    <mergeCell ref="A230:A232"/>
    <mergeCell ref="M230:M232"/>
    <mergeCell ref="Y230:Y232"/>
    <mergeCell ref="AK230:AK232"/>
    <mergeCell ref="AV230:AV232"/>
    <mergeCell ref="BE230:BE232"/>
    <mergeCell ref="A226:A228"/>
    <mergeCell ref="M226:M228"/>
    <mergeCell ref="Y226:Y228"/>
    <mergeCell ref="AK226:AK228"/>
    <mergeCell ref="AV226:AV228"/>
    <mergeCell ref="BE220:BE222"/>
    <mergeCell ref="A223:A225"/>
    <mergeCell ref="M223:M225"/>
    <mergeCell ref="Y223:Y225"/>
    <mergeCell ref="AK223:AK225"/>
    <mergeCell ref="AV223:AV225"/>
    <mergeCell ref="BE223:BE225"/>
    <mergeCell ref="A220:A222"/>
    <mergeCell ref="M220:M222"/>
    <mergeCell ref="Y220:Y222"/>
    <mergeCell ref="AK220:AK222"/>
    <mergeCell ref="AV220:AV222"/>
    <mergeCell ref="BE214:BE216"/>
    <mergeCell ref="A217:A219"/>
    <mergeCell ref="M217:M219"/>
    <mergeCell ref="Y217:Y219"/>
    <mergeCell ref="AK217:AK219"/>
    <mergeCell ref="AV217:AV219"/>
    <mergeCell ref="BE217:BE219"/>
    <mergeCell ref="A214:A216"/>
    <mergeCell ref="M214:M216"/>
    <mergeCell ref="Y214:Y216"/>
    <mergeCell ref="AK214:AK216"/>
    <mergeCell ref="AV214:AV216"/>
    <mergeCell ref="BE210:BE212"/>
    <mergeCell ref="A210:A212"/>
    <mergeCell ref="M210:M212"/>
    <mergeCell ref="Y210:Y212"/>
    <mergeCell ref="AK210:AK212"/>
    <mergeCell ref="AV210:AV212"/>
    <mergeCell ref="BE204:BE206"/>
    <mergeCell ref="A207:A209"/>
    <mergeCell ref="M207:M209"/>
    <mergeCell ref="Y207:Y209"/>
    <mergeCell ref="AK207:AK209"/>
    <mergeCell ref="AV207:AV209"/>
    <mergeCell ref="BE207:BE209"/>
    <mergeCell ref="A204:A206"/>
    <mergeCell ref="M204:M206"/>
    <mergeCell ref="Y204:Y206"/>
    <mergeCell ref="AK204:AK206"/>
    <mergeCell ref="AV204:AV206"/>
    <mergeCell ref="A176:A178"/>
    <mergeCell ref="M176:M178"/>
    <mergeCell ref="Y176:Y178"/>
    <mergeCell ref="AK176:AK178"/>
    <mergeCell ref="AV176:AV178"/>
    <mergeCell ref="BE176:BE178"/>
    <mergeCell ref="BE198:BE200"/>
    <mergeCell ref="A201:A203"/>
    <mergeCell ref="M201:M203"/>
    <mergeCell ref="Y201:Y203"/>
    <mergeCell ref="AK201:AK203"/>
    <mergeCell ref="AV201:AV203"/>
    <mergeCell ref="BE201:BE203"/>
    <mergeCell ref="A198:A200"/>
    <mergeCell ref="M198:M200"/>
    <mergeCell ref="Y198:Y200"/>
    <mergeCell ref="AK198:AK200"/>
    <mergeCell ref="AV198:AV200"/>
    <mergeCell ref="BE192:BE194"/>
    <mergeCell ref="A195:A197"/>
    <mergeCell ref="M195:M197"/>
    <mergeCell ref="Y195:Y197"/>
    <mergeCell ref="AK195:AK197"/>
    <mergeCell ref="AV195:AV197"/>
    <mergeCell ref="BE195:BE197"/>
    <mergeCell ref="A192:A194"/>
    <mergeCell ref="M192:M194"/>
    <mergeCell ref="Y192:Y194"/>
    <mergeCell ref="AK192:AK194"/>
    <mergeCell ref="AV192:AV194"/>
    <mergeCell ref="BE179:BE181"/>
    <mergeCell ref="A182:A184"/>
    <mergeCell ref="M182:M184"/>
    <mergeCell ref="Y182:Y184"/>
    <mergeCell ref="AK182:AK184"/>
    <mergeCell ref="AV182:AV184"/>
    <mergeCell ref="BE182:BE184"/>
    <mergeCell ref="A179:A181"/>
    <mergeCell ref="M179:M181"/>
    <mergeCell ref="Y179:Y181"/>
    <mergeCell ref="AK179:AK181"/>
    <mergeCell ref="AV179:AV181"/>
    <mergeCell ref="BE186:BE188"/>
    <mergeCell ref="A189:A191"/>
    <mergeCell ref="M189:M191"/>
    <mergeCell ref="Y189:Y191"/>
    <mergeCell ref="AK189:AK191"/>
    <mergeCell ref="AV189:AV191"/>
    <mergeCell ref="BE189:BE191"/>
    <mergeCell ref="A186:A188"/>
    <mergeCell ref="M186:M188"/>
    <mergeCell ref="Y186:Y188"/>
    <mergeCell ref="AK186:AK188"/>
    <mergeCell ref="AV186:AV188"/>
    <mergeCell ref="M150:M152"/>
    <mergeCell ref="Y150:Y152"/>
    <mergeCell ref="AK150:AK152"/>
    <mergeCell ref="AV150:AV152"/>
    <mergeCell ref="BE169:BE171"/>
    <mergeCell ref="A172:A174"/>
    <mergeCell ref="M172:M174"/>
    <mergeCell ref="Y172:Y174"/>
    <mergeCell ref="AK172:AK174"/>
    <mergeCell ref="AV172:AV174"/>
    <mergeCell ref="BE172:BE174"/>
    <mergeCell ref="A169:A171"/>
    <mergeCell ref="M169:M171"/>
    <mergeCell ref="Y169:Y171"/>
    <mergeCell ref="AK169:AK171"/>
    <mergeCell ref="AV169:AV171"/>
    <mergeCell ref="BE163:BE165"/>
    <mergeCell ref="A166:A168"/>
    <mergeCell ref="M166:M168"/>
    <mergeCell ref="Y166:Y168"/>
    <mergeCell ref="AK166:AK168"/>
    <mergeCell ref="AV166:AV168"/>
    <mergeCell ref="BE166:BE168"/>
    <mergeCell ref="A163:A165"/>
    <mergeCell ref="M163:M165"/>
    <mergeCell ref="Y163:Y165"/>
    <mergeCell ref="AK163:AK165"/>
    <mergeCell ref="AV163:AV165"/>
    <mergeCell ref="BE144:BE146"/>
    <mergeCell ref="A147:A149"/>
    <mergeCell ref="M147:M149"/>
    <mergeCell ref="Y147:Y149"/>
    <mergeCell ref="AK147:AK149"/>
    <mergeCell ref="AV147:AV149"/>
    <mergeCell ref="BE147:BE149"/>
    <mergeCell ref="A144:A146"/>
    <mergeCell ref="M144:M146"/>
    <mergeCell ref="Y144:Y146"/>
    <mergeCell ref="AK144:AK146"/>
    <mergeCell ref="AV144:AV146"/>
    <mergeCell ref="BE156:BE158"/>
    <mergeCell ref="A159:A161"/>
    <mergeCell ref="M159:M161"/>
    <mergeCell ref="Y159:Y161"/>
    <mergeCell ref="AK159:AK161"/>
    <mergeCell ref="AV159:AV161"/>
    <mergeCell ref="BE159:BE161"/>
    <mergeCell ref="A156:A158"/>
    <mergeCell ref="M156:M158"/>
    <mergeCell ref="Y156:Y158"/>
    <mergeCell ref="AK156:AK158"/>
    <mergeCell ref="AV156:AV158"/>
    <mergeCell ref="BE150:BE152"/>
    <mergeCell ref="A153:A155"/>
    <mergeCell ref="M153:M155"/>
    <mergeCell ref="Y153:Y155"/>
    <mergeCell ref="AK153:AK155"/>
    <mergeCell ref="AV153:AV155"/>
    <mergeCell ref="BE153:BE155"/>
    <mergeCell ref="A150:A152"/>
    <mergeCell ref="BE140:BE142"/>
    <mergeCell ref="A140:A142"/>
    <mergeCell ref="M140:M142"/>
    <mergeCell ref="Y140:Y142"/>
    <mergeCell ref="AK140:AK142"/>
    <mergeCell ref="AV140:AV142"/>
    <mergeCell ref="BE134:BE136"/>
    <mergeCell ref="A137:A139"/>
    <mergeCell ref="M137:M139"/>
    <mergeCell ref="Y137:Y139"/>
    <mergeCell ref="AK137:AK139"/>
    <mergeCell ref="AV137:AV139"/>
    <mergeCell ref="BE137:BE139"/>
    <mergeCell ref="A134:A136"/>
    <mergeCell ref="M134:M136"/>
    <mergeCell ref="Y134:Y136"/>
    <mergeCell ref="AK134:AK136"/>
    <mergeCell ref="AV134:AV136"/>
    <mergeCell ref="A119:A121"/>
    <mergeCell ref="M119:M121"/>
    <mergeCell ref="Y119:Y121"/>
    <mergeCell ref="AK119:AK121"/>
    <mergeCell ref="AV119:AV121"/>
    <mergeCell ref="BE119:BE121"/>
    <mergeCell ref="BE128:BE130"/>
    <mergeCell ref="A131:A133"/>
    <mergeCell ref="M131:M133"/>
    <mergeCell ref="Y131:Y133"/>
    <mergeCell ref="AK131:AK133"/>
    <mergeCell ref="AV131:AV133"/>
    <mergeCell ref="BE131:BE133"/>
    <mergeCell ref="A128:A130"/>
    <mergeCell ref="M128:M130"/>
    <mergeCell ref="Y128:Y130"/>
    <mergeCell ref="AK128:AK130"/>
    <mergeCell ref="AV128:AV130"/>
    <mergeCell ref="BE122:BE124"/>
    <mergeCell ref="A125:A127"/>
    <mergeCell ref="M125:M127"/>
    <mergeCell ref="Y125:Y127"/>
    <mergeCell ref="AK125:AK127"/>
    <mergeCell ref="AV125:AV127"/>
    <mergeCell ref="BE125:BE127"/>
    <mergeCell ref="A122:A124"/>
    <mergeCell ref="M122:M124"/>
    <mergeCell ref="Y122:Y124"/>
    <mergeCell ref="AK122:AK124"/>
    <mergeCell ref="AV122:AV124"/>
    <mergeCell ref="M93:M95"/>
    <mergeCell ref="Y93:Y95"/>
    <mergeCell ref="AK93:AK95"/>
    <mergeCell ref="AV93:AV95"/>
    <mergeCell ref="BE112:BE114"/>
    <mergeCell ref="A115:A117"/>
    <mergeCell ref="M115:M117"/>
    <mergeCell ref="Y115:Y117"/>
    <mergeCell ref="AK115:AK117"/>
    <mergeCell ref="AV115:AV117"/>
    <mergeCell ref="BE115:BE117"/>
    <mergeCell ref="A112:A114"/>
    <mergeCell ref="M112:M114"/>
    <mergeCell ref="Y112:Y114"/>
    <mergeCell ref="AK112:AK114"/>
    <mergeCell ref="AV112:AV114"/>
    <mergeCell ref="BE106:BE108"/>
    <mergeCell ref="A109:A111"/>
    <mergeCell ref="M109:M111"/>
    <mergeCell ref="Y109:Y111"/>
    <mergeCell ref="AK109:AK111"/>
    <mergeCell ref="AV109:AV111"/>
    <mergeCell ref="BE109:BE111"/>
    <mergeCell ref="A106:A108"/>
    <mergeCell ref="M106:M108"/>
    <mergeCell ref="Y106:Y108"/>
    <mergeCell ref="AK106:AK108"/>
    <mergeCell ref="AV106:AV108"/>
    <mergeCell ref="AV69:AV71"/>
    <mergeCell ref="BE69:BE71"/>
    <mergeCell ref="A66:A68"/>
    <mergeCell ref="M66:M68"/>
    <mergeCell ref="Y66:Y68"/>
    <mergeCell ref="AK66:AK68"/>
    <mergeCell ref="AV66:AV68"/>
    <mergeCell ref="BE60:BE62"/>
    <mergeCell ref="A63:A65"/>
    <mergeCell ref="M63:M65"/>
    <mergeCell ref="Y63:Y65"/>
    <mergeCell ref="AK63:AK65"/>
    <mergeCell ref="BE99:BE101"/>
    <mergeCell ref="A102:A104"/>
    <mergeCell ref="M102:M104"/>
    <mergeCell ref="Y102:Y104"/>
    <mergeCell ref="AK102:AK104"/>
    <mergeCell ref="AV102:AV104"/>
    <mergeCell ref="BE102:BE104"/>
    <mergeCell ref="A99:A101"/>
    <mergeCell ref="M99:M101"/>
    <mergeCell ref="Y99:Y101"/>
    <mergeCell ref="AK99:AK101"/>
    <mergeCell ref="AV99:AV101"/>
    <mergeCell ref="BE93:BE95"/>
    <mergeCell ref="A96:A98"/>
    <mergeCell ref="M96:M98"/>
    <mergeCell ref="Y96:Y98"/>
    <mergeCell ref="AK96:AK98"/>
    <mergeCell ref="AV96:AV98"/>
    <mergeCell ref="BE96:BE98"/>
    <mergeCell ref="A93:A95"/>
    <mergeCell ref="A75:A77"/>
    <mergeCell ref="M75:M77"/>
    <mergeCell ref="Y75:Y77"/>
    <mergeCell ref="AK75:AK77"/>
    <mergeCell ref="AV75:AV77"/>
    <mergeCell ref="BE75:BE77"/>
    <mergeCell ref="A72:A74"/>
    <mergeCell ref="M72:M74"/>
    <mergeCell ref="Y72:Y74"/>
    <mergeCell ref="AK72:AK74"/>
    <mergeCell ref="AV72:AV74"/>
    <mergeCell ref="BE84:BT84"/>
    <mergeCell ref="A85:L85"/>
    <mergeCell ref="M85:X85"/>
    <mergeCell ref="Y85:AJ85"/>
    <mergeCell ref="AK85:AU85"/>
    <mergeCell ref="BE85:BT85"/>
    <mergeCell ref="AV84:BD84"/>
    <mergeCell ref="AV85:BD85"/>
    <mergeCell ref="AK84:AU84"/>
    <mergeCell ref="AV63:AV65"/>
    <mergeCell ref="BE63:BE65"/>
    <mergeCell ref="A60:A62"/>
    <mergeCell ref="M60:M62"/>
    <mergeCell ref="Y60:Y62"/>
    <mergeCell ref="AV57:AV59"/>
    <mergeCell ref="BE57:BE59"/>
    <mergeCell ref="A54:A56"/>
    <mergeCell ref="M54:M56"/>
    <mergeCell ref="Y54:Y56"/>
    <mergeCell ref="AK54:AK56"/>
    <mergeCell ref="AV54:AV56"/>
    <mergeCell ref="A48:A50"/>
    <mergeCell ref="M48:M50"/>
    <mergeCell ref="Y48:Y50"/>
    <mergeCell ref="AK48:AK50"/>
    <mergeCell ref="AV48:AV50"/>
    <mergeCell ref="BE48:BE50"/>
    <mergeCell ref="AK57:AK59"/>
    <mergeCell ref="A51:A53"/>
    <mergeCell ref="M51:M53"/>
    <mergeCell ref="Y51:Y53"/>
    <mergeCell ref="AK51:AK53"/>
    <mergeCell ref="AV51:AV53"/>
    <mergeCell ref="BE51:BE53"/>
    <mergeCell ref="J46:J47"/>
    <mergeCell ref="K46:K47"/>
    <mergeCell ref="L46:L47"/>
    <mergeCell ref="O46:O47"/>
    <mergeCell ref="BE54:BE56"/>
    <mergeCell ref="A57:A59"/>
    <mergeCell ref="M57:M59"/>
    <mergeCell ref="Y57:Y59"/>
    <mergeCell ref="AI46:AI47"/>
    <mergeCell ref="AM46:AM47"/>
    <mergeCell ref="AN46:AN47"/>
    <mergeCell ref="AO46:AO47"/>
    <mergeCell ref="AP46:AP47"/>
    <mergeCell ref="AQ46:AQ47"/>
    <mergeCell ref="AR46:AR47"/>
    <mergeCell ref="AS46:AS47"/>
    <mergeCell ref="AT46:AT47"/>
    <mergeCell ref="AU46:AU47"/>
    <mergeCell ref="P46:P47"/>
    <mergeCell ref="Q46:Q47"/>
    <mergeCell ref="R46:R47"/>
    <mergeCell ref="S46:S47"/>
    <mergeCell ref="T46:T47"/>
    <mergeCell ref="U46:U47"/>
    <mergeCell ref="V46:V47"/>
    <mergeCell ref="W46:W47"/>
    <mergeCell ref="X46:X47"/>
    <mergeCell ref="AA46:AA47"/>
    <mergeCell ref="AB46:AB47"/>
    <mergeCell ref="AC46:AC47"/>
    <mergeCell ref="AD46:AD47"/>
    <mergeCell ref="AE46:AE47"/>
    <mergeCell ref="BE44:BT44"/>
    <mergeCell ref="C45:D45"/>
    <mergeCell ref="E45:F45"/>
    <mergeCell ref="G45:H45"/>
    <mergeCell ref="I45:J45"/>
    <mergeCell ref="K45:L45"/>
    <mergeCell ref="A44:L44"/>
    <mergeCell ref="M44:X44"/>
    <mergeCell ref="Y44:AJ44"/>
    <mergeCell ref="AK44:AU44"/>
    <mergeCell ref="BA45:BB45"/>
    <mergeCell ref="BG45:BT45"/>
    <mergeCell ref="BC45:BD45"/>
    <mergeCell ref="AX45:AZ45"/>
    <mergeCell ref="AM45:AU45"/>
    <mergeCell ref="AA45:AE45"/>
    <mergeCell ref="AF45:AI45"/>
    <mergeCell ref="O45:P45"/>
    <mergeCell ref="Q45:R45"/>
    <mergeCell ref="S45:T45"/>
    <mergeCell ref="U45:V45"/>
    <mergeCell ref="W45:X45"/>
    <mergeCell ref="BE37:BE39"/>
    <mergeCell ref="A43:L43"/>
    <mergeCell ref="M43:X43"/>
    <mergeCell ref="Y43:AJ43"/>
    <mergeCell ref="AK43:AU43"/>
    <mergeCell ref="BE43:BT43"/>
    <mergeCell ref="A37:A39"/>
    <mergeCell ref="M37:M39"/>
    <mergeCell ref="Y37:Y39"/>
    <mergeCell ref="AK37:AK39"/>
    <mergeCell ref="AV37:AV39"/>
    <mergeCell ref="BE31:BE33"/>
    <mergeCell ref="A34:A36"/>
    <mergeCell ref="M34:M36"/>
    <mergeCell ref="Y34:Y36"/>
    <mergeCell ref="AK34:AK36"/>
    <mergeCell ref="AV34:AV36"/>
    <mergeCell ref="BE34:BE36"/>
    <mergeCell ref="A31:A33"/>
    <mergeCell ref="M31:M33"/>
    <mergeCell ref="Y31:Y33"/>
    <mergeCell ref="AK31:AK33"/>
    <mergeCell ref="AV31:AV33"/>
    <mergeCell ref="BE40:BE42"/>
    <mergeCell ref="A40:A42"/>
    <mergeCell ref="M40:M42"/>
    <mergeCell ref="Y40:Y42"/>
    <mergeCell ref="AK40:AK42"/>
    <mergeCell ref="AV40:AV42"/>
    <mergeCell ref="AA4:AE4"/>
    <mergeCell ref="AF4:AI4"/>
    <mergeCell ref="AJ4:AJ6"/>
    <mergeCell ref="BE25:BE27"/>
    <mergeCell ref="A28:A30"/>
    <mergeCell ref="M28:M30"/>
    <mergeCell ref="Y28:Y30"/>
    <mergeCell ref="AK28:AK30"/>
    <mergeCell ref="AV28:AV30"/>
    <mergeCell ref="BE28:BE30"/>
    <mergeCell ref="A25:A27"/>
    <mergeCell ref="M25:M27"/>
    <mergeCell ref="Y25:Y27"/>
    <mergeCell ref="AK25:AK27"/>
    <mergeCell ref="AV25:AV27"/>
    <mergeCell ref="BE19:BE21"/>
    <mergeCell ref="A22:A24"/>
    <mergeCell ref="M22:M24"/>
    <mergeCell ref="Y22:Y24"/>
    <mergeCell ref="AK22:AK24"/>
    <mergeCell ref="AV22:AV24"/>
    <mergeCell ref="BE22:BE24"/>
    <mergeCell ref="A19:A21"/>
    <mergeCell ref="M19:M21"/>
    <mergeCell ref="Y19:Y21"/>
    <mergeCell ref="AK19:AK21"/>
    <mergeCell ref="AV19:AV21"/>
    <mergeCell ref="BE13:BE15"/>
    <mergeCell ref="A16:A18"/>
    <mergeCell ref="M16:M18"/>
    <mergeCell ref="Y16:Y18"/>
    <mergeCell ref="AK16:AK18"/>
    <mergeCell ref="BE16:BE18"/>
    <mergeCell ref="A13:A15"/>
    <mergeCell ref="M13:M15"/>
    <mergeCell ref="Y13:Y15"/>
    <mergeCell ref="AK13:AK15"/>
    <mergeCell ref="AV13:AV15"/>
    <mergeCell ref="BE7:BE9"/>
    <mergeCell ref="A10:A12"/>
    <mergeCell ref="M10:M12"/>
    <mergeCell ref="Y10:Y12"/>
    <mergeCell ref="AK10:AK12"/>
    <mergeCell ref="AV10:AV12"/>
    <mergeCell ref="BE10:BE12"/>
    <mergeCell ref="M7:M9"/>
    <mergeCell ref="Y7:Y9"/>
    <mergeCell ref="AK7:AK9"/>
    <mergeCell ref="AV7:AV9"/>
    <mergeCell ref="BE1:BT1"/>
    <mergeCell ref="A2:L2"/>
    <mergeCell ref="M2:X2"/>
    <mergeCell ref="Y2:AJ2"/>
    <mergeCell ref="AK2:AU2"/>
    <mergeCell ref="BE2:BT2"/>
    <mergeCell ref="A1:L1"/>
    <mergeCell ref="M1:X1"/>
    <mergeCell ref="Y1:AJ1"/>
    <mergeCell ref="AK1:AU1"/>
    <mergeCell ref="W4:X4"/>
    <mergeCell ref="Y4:Y6"/>
    <mergeCell ref="BE3:BT3"/>
    <mergeCell ref="A4:A6"/>
    <mergeCell ref="B4:B6"/>
    <mergeCell ref="C4:D4"/>
    <mergeCell ref="E4:F4"/>
    <mergeCell ref="G4:H4"/>
    <mergeCell ref="I4:J4"/>
    <mergeCell ref="K4:L4"/>
    <mergeCell ref="M4:M6"/>
    <mergeCell ref="N4:N6"/>
    <mergeCell ref="A3:L3"/>
    <mergeCell ref="M3:X3"/>
    <mergeCell ref="Y3:AJ3"/>
    <mergeCell ref="AK3:AU3"/>
    <mergeCell ref="D5:D6"/>
    <mergeCell ref="AV4:AV6"/>
    <mergeCell ref="AW4:AW6"/>
    <mergeCell ref="AX4:AZ4"/>
    <mergeCell ref="AM4:AU4"/>
    <mergeCell ref="Z4:Z6"/>
    <mergeCell ref="BE4:BE6"/>
    <mergeCell ref="BF4:BF6"/>
    <mergeCell ref="BG4:BT4"/>
    <mergeCell ref="BC4:BD4"/>
    <mergeCell ref="C5:C6"/>
    <mergeCell ref="AV304:AV306"/>
    <mergeCell ref="BE304:BE306"/>
    <mergeCell ref="A307:A309"/>
    <mergeCell ref="M307:M309"/>
    <mergeCell ref="Y307:Y309"/>
    <mergeCell ref="AK307:AK309"/>
    <mergeCell ref="AV307:AV309"/>
    <mergeCell ref="BE307:BE309"/>
    <mergeCell ref="AK60:AK62"/>
    <mergeCell ref="AV60:AV62"/>
    <mergeCell ref="BE78:BE80"/>
    <mergeCell ref="A78:A80"/>
    <mergeCell ref="M78:M80"/>
    <mergeCell ref="Y78:Y80"/>
    <mergeCell ref="AK78:AK80"/>
    <mergeCell ref="AV78:AV80"/>
    <mergeCell ref="BE72:BE74"/>
    <mergeCell ref="A81:A83"/>
    <mergeCell ref="M81:M83"/>
    <mergeCell ref="Y81:Y83"/>
    <mergeCell ref="AK81:AK83"/>
    <mergeCell ref="AV81:AV83"/>
    <mergeCell ref="BE81:BE83"/>
    <mergeCell ref="A84:L84"/>
    <mergeCell ref="M84:X84"/>
    <mergeCell ref="Y84:AJ84"/>
    <mergeCell ref="AV16:AV18"/>
    <mergeCell ref="BE66:BE68"/>
    <mergeCell ref="A69:A71"/>
    <mergeCell ref="M69:M71"/>
    <mergeCell ref="Y69:Y71"/>
    <mergeCell ref="AK69:AK71"/>
    <mergeCell ref="A90:A92"/>
    <mergeCell ref="M90:M92"/>
    <mergeCell ref="Y90:Y92"/>
    <mergeCell ref="AK90:AK92"/>
    <mergeCell ref="AV90:AV92"/>
    <mergeCell ref="BE90:BE92"/>
    <mergeCell ref="E5:E6"/>
    <mergeCell ref="F5:F6"/>
    <mergeCell ref="G5:G6"/>
    <mergeCell ref="H5:H6"/>
    <mergeCell ref="I5:I6"/>
    <mergeCell ref="J5:J6"/>
    <mergeCell ref="K5:K6"/>
    <mergeCell ref="L5:L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AA5:AA6"/>
    <mergeCell ref="AB5:AB6"/>
    <mergeCell ref="AC5:AC6"/>
    <mergeCell ref="AD5:AD6"/>
    <mergeCell ref="AE5:AE6"/>
    <mergeCell ref="AF5:AF6"/>
    <mergeCell ref="AG5:AG6"/>
    <mergeCell ref="A7:A9"/>
    <mergeCell ref="AZ5:AZ6"/>
    <mergeCell ref="BA5:BA6"/>
    <mergeCell ref="BB5:BB6"/>
    <mergeCell ref="BC5:BC6"/>
    <mergeCell ref="BD5:BD6"/>
    <mergeCell ref="BG5:BG6"/>
    <mergeCell ref="BH5:BH6"/>
    <mergeCell ref="BI5:BI6"/>
    <mergeCell ref="BJ5:BJ6"/>
    <mergeCell ref="AH5:AH6"/>
    <mergeCell ref="AI5:AI6"/>
    <mergeCell ref="AM5:AM6"/>
    <mergeCell ref="AN5:AN6"/>
    <mergeCell ref="AO5:AO6"/>
    <mergeCell ref="AP5:AP6"/>
    <mergeCell ref="AQ5:AQ6"/>
    <mergeCell ref="AR5:AR6"/>
    <mergeCell ref="AS5:AS6"/>
    <mergeCell ref="AT5:AT6"/>
    <mergeCell ref="AU5:AU6"/>
    <mergeCell ref="AK4:AK6"/>
    <mergeCell ref="AL4:AL6"/>
    <mergeCell ref="O4:P4"/>
    <mergeCell ref="Q4:R4"/>
    <mergeCell ref="S4:T4"/>
    <mergeCell ref="U4:V4"/>
    <mergeCell ref="BA4:BB4"/>
    <mergeCell ref="BK5:BK6"/>
    <mergeCell ref="BL5:BL6"/>
    <mergeCell ref="BM5:BM6"/>
    <mergeCell ref="BN5:BN6"/>
    <mergeCell ref="BO5:BO6"/>
    <mergeCell ref="BP5:BP6"/>
    <mergeCell ref="BQ5:BQ6"/>
    <mergeCell ref="BR5:BR6"/>
    <mergeCell ref="BS5:BS6"/>
    <mergeCell ref="BT5:BT6"/>
    <mergeCell ref="A45:A47"/>
    <mergeCell ref="B45:B47"/>
    <mergeCell ref="M45:M47"/>
    <mergeCell ref="N45:N47"/>
    <mergeCell ref="Y45:Y47"/>
    <mergeCell ref="Z45:Z47"/>
    <mergeCell ref="AJ45:AJ47"/>
    <mergeCell ref="AK45:AK47"/>
    <mergeCell ref="AL45:AL47"/>
    <mergeCell ref="AV45:AV47"/>
    <mergeCell ref="AW45:AW47"/>
    <mergeCell ref="BE45:BE47"/>
    <mergeCell ref="BF45:BF47"/>
    <mergeCell ref="C46:C47"/>
    <mergeCell ref="D46:D47"/>
    <mergeCell ref="E46:E47"/>
    <mergeCell ref="F46:F47"/>
    <mergeCell ref="G46:G47"/>
    <mergeCell ref="H46:H47"/>
    <mergeCell ref="I46:I47"/>
    <mergeCell ref="AX5:AX6"/>
    <mergeCell ref="AY5:AY6"/>
    <mergeCell ref="AF46:AF47"/>
    <mergeCell ref="AG46:AG47"/>
    <mergeCell ref="AH46:AH47"/>
    <mergeCell ref="BQ46:BQ47"/>
    <mergeCell ref="BR46:BR47"/>
    <mergeCell ref="BS46:BS47"/>
    <mergeCell ref="BT46:BT47"/>
    <mergeCell ref="AX46:AX47"/>
    <mergeCell ref="AY46:AY47"/>
    <mergeCell ref="AZ46:AZ47"/>
    <mergeCell ref="BA46:BA47"/>
    <mergeCell ref="BB46:BB47"/>
    <mergeCell ref="BC46:BC47"/>
    <mergeCell ref="BD46:BD47"/>
    <mergeCell ref="BG46:BG47"/>
    <mergeCell ref="BH46:BH47"/>
    <mergeCell ref="BI46:BI47"/>
    <mergeCell ref="BJ46:BJ47"/>
    <mergeCell ref="BK46:BK47"/>
    <mergeCell ref="BL46:BL47"/>
    <mergeCell ref="BM46:BM47"/>
    <mergeCell ref="BN46:BN47"/>
    <mergeCell ref="BO46:BO47"/>
    <mergeCell ref="BP46:BP47"/>
  </mergeCells>
  <printOptions horizontalCentered="1"/>
  <pageMargins left="0.23622047244094491" right="0.23622047244094491" top="0.35433070866141736" bottom="0.35433070866141736" header="0.11811023622047245" footer="0.11811023622047245"/>
  <pageSetup paperSize="9" scale="85" firstPageNumber="380" orientation="landscape" horizontalDpi="300" verticalDpi="300" r:id="rId1"/>
  <headerFooter>
    <oddFooter>&amp;R&amp;8&amp;P</oddFooter>
  </headerFooter>
  <rowBreaks count="10" manualBreakCount="10">
    <brk id="42" max="16383" man="1"/>
    <brk id="83" max="84" man="1"/>
    <brk id="127" max="71" man="1"/>
    <brk id="161" max="71" man="1"/>
    <brk id="203" max="71" man="1"/>
    <brk id="247" max="71" man="1"/>
    <brk id="286" max="71" man="1"/>
    <brk id="325" max="71" man="1"/>
    <brk id="364" max="71" man="1"/>
    <brk id="399" max="71" man="1"/>
  </rowBreaks>
  <colBreaks count="2" manualBreakCount="2">
    <brk id="24" max="452" man="1"/>
    <brk id="36" max="452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Feuil41">
    <tabColor rgb="FF00B0F0"/>
  </sheetPr>
  <dimension ref="A1:EY453"/>
  <sheetViews>
    <sheetView view="pageBreakPreview" zoomScale="90" zoomScaleNormal="100" zoomScaleSheetLayoutView="90" workbookViewId="0">
      <selection sqref="A1:AD1"/>
    </sheetView>
  </sheetViews>
  <sheetFormatPr baseColWidth="10" defaultColWidth="11.5703125" defaultRowHeight="15"/>
  <cols>
    <col min="1" max="1" width="14.5703125" customWidth="1"/>
    <col min="2" max="2" width="8.85546875" customWidth="1"/>
    <col min="3" max="28" width="6.85546875" customWidth="1"/>
    <col min="29" max="30" width="7" customWidth="1"/>
    <col min="31" max="31" width="14.5703125" customWidth="1"/>
    <col min="32" max="32" width="8.85546875" customWidth="1"/>
    <col min="33" max="58" width="6.85546875" customWidth="1"/>
    <col min="59" max="60" width="8.140625" customWidth="1"/>
    <col min="61" max="61" width="14.5703125" customWidth="1"/>
    <col min="62" max="62" width="8.85546875" customWidth="1"/>
    <col min="63" max="76" width="9.85546875" customWidth="1"/>
    <col min="77" max="81" width="11.140625" customWidth="1"/>
    <col min="82" max="82" width="14.5703125" customWidth="1"/>
    <col min="83" max="83" width="13.5703125" customWidth="1"/>
    <col min="84" max="92" width="21.140625" customWidth="1"/>
    <col min="93" max="93" width="14.5703125" customWidth="1"/>
    <col min="94" max="94" width="8.85546875" customWidth="1"/>
    <col min="95" max="118" width="8" customWidth="1"/>
    <col min="119" max="119" width="19.28515625" customWidth="1"/>
    <col min="120" max="120" width="17" style="100" customWidth="1"/>
    <col min="121" max="121" width="26" style="67" customWidth="1"/>
    <col min="122" max="127" width="26" customWidth="1"/>
    <col min="128" max="128" width="14.5703125" customWidth="1"/>
    <col min="129" max="129" width="8.85546875" customWidth="1"/>
    <col min="130" max="143" width="11.28515625" customWidth="1"/>
    <col min="144" max="144" width="12.7109375" customWidth="1"/>
    <col min="145" max="146" width="11.28515625" customWidth="1"/>
    <col min="148" max="148" width="11.5703125" style="76"/>
    <col min="149" max="152" width="11.5703125" style="77"/>
  </cols>
  <sheetData>
    <row r="1" spans="1:155" ht="21">
      <c r="A1" s="211" t="s">
        <v>370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 t="s">
        <v>371</v>
      </c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 t="s">
        <v>372</v>
      </c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 t="s">
        <v>373</v>
      </c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 t="str">
        <f>"RESULTATS A L' EXAMEN DU BACCALAUREAT SESSION "&amp;LEFT(annee_scolaire,4)&amp;" DES LYCEES PRIVES"</f>
        <v>RESULTATS A L' EXAMEN DU BACCALAUREAT SESSION 2022 DES LYCEES PRIVES</v>
      </c>
      <c r="CP1" s="211"/>
      <c r="CQ1" s="211"/>
      <c r="CR1" s="211"/>
      <c r="CS1" s="211"/>
      <c r="CT1" s="211"/>
      <c r="CU1" s="211"/>
      <c r="CV1" s="211"/>
      <c r="CW1" s="211"/>
      <c r="CX1" s="211"/>
      <c r="CY1" s="211"/>
      <c r="CZ1" s="211"/>
      <c r="DA1" s="211"/>
      <c r="DB1" s="211"/>
      <c r="DC1" s="211"/>
      <c r="DD1" s="211"/>
      <c r="DE1" s="211"/>
      <c r="DF1" s="211"/>
      <c r="DG1" s="211"/>
      <c r="DH1" s="211"/>
      <c r="DI1" s="211"/>
      <c r="DJ1" s="211"/>
      <c r="DK1" s="211"/>
      <c r="DL1" s="211"/>
      <c r="DM1" s="211"/>
      <c r="DN1" s="211"/>
      <c r="DO1" s="211" t="s">
        <v>374</v>
      </c>
      <c r="DP1" s="211"/>
      <c r="DQ1" s="211"/>
      <c r="DR1" s="211"/>
      <c r="DS1" s="211"/>
      <c r="DT1" s="211"/>
      <c r="DU1" s="211"/>
      <c r="DV1" s="211"/>
      <c r="DW1" s="211"/>
      <c r="DX1" s="211" t="s">
        <v>250</v>
      </c>
      <c r="DY1" s="211"/>
      <c r="DZ1" s="211"/>
      <c r="EA1" s="211"/>
      <c r="EB1" s="211"/>
      <c r="EC1" s="211"/>
      <c r="ED1" s="211"/>
      <c r="EE1" s="211"/>
      <c r="EF1" s="211"/>
      <c r="EG1" s="211"/>
      <c r="EH1" s="211"/>
      <c r="EI1" s="211"/>
      <c r="EJ1" s="211"/>
      <c r="EK1" s="211"/>
      <c r="EL1" s="211"/>
      <c r="EM1" s="211"/>
      <c r="EN1" s="211"/>
      <c r="EO1" s="211"/>
      <c r="EP1" s="211"/>
    </row>
    <row r="2" spans="1:155">
      <c r="A2" s="206" t="s">
        <v>2226</v>
      </c>
      <c r="B2" s="206"/>
      <c r="C2" s="206"/>
      <c r="D2" s="206"/>
      <c r="E2" s="206"/>
      <c r="F2" s="206"/>
      <c r="G2" s="206"/>
      <c r="H2" s="206"/>
      <c r="I2" s="206"/>
      <c r="J2" s="206"/>
      <c r="K2" s="206"/>
      <c r="L2" s="206"/>
      <c r="M2" s="206"/>
      <c r="N2" s="206"/>
      <c r="O2" s="206"/>
      <c r="P2" s="206"/>
      <c r="Q2" s="206"/>
      <c r="R2" s="206"/>
      <c r="S2" s="206"/>
      <c r="T2" s="206"/>
      <c r="U2" s="206"/>
      <c r="V2" s="206"/>
      <c r="W2" s="206"/>
      <c r="X2" s="206"/>
      <c r="Y2" s="206"/>
      <c r="Z2" s="206"/>
      <c r="AA2" s="206"/>
      <c r="AB2" s="206"/>
      <c r="AC2" s="206"/>
      <c r="AD2" s="206"/>
      <c r="AE2" s="206" t="s">
        <v>2244</v>
      </c>
      <c r="AF2" s="206"/>
      <c r="AG2" s="206"/>
      <c r="AH2" s="206"/>
      <c r="AI2" s="206"/>
      <c r="AJ2" s="206"/>
      <c r="AK2" s="206"/>
      <c r="AL2" s="206"/>
      <c r="AM2" s="206"/>
      <c r="AN2" s="206"/>
      <c r="AO2" s="206"/>
      <c r="AP2" s="206"/>
      <c r="AQ2" s="206"/>
      <c r="AR2" s="206"/>
      <c r="AS2" s="206"/>
      <c r="AT2" s="206"/>
      <c r="AU2" s="206"/>
      <c r="AV2" s="206"/>
      <c r="AW2" s="206"/>
      <c r="AX2" s="206"/>
      <c r="AY2" s="206"/>
      <c r="AZ2" s="206"/>
      <c r="BA2" s="206"/>
      <c r="BB2" s="206"/>
      <c r="BC2" s="206"/>
      <c r="BD2" s="206"/>
      <c r="BE2" s="206"/>
      <c r="BF2" s="206"/>
      <c r="BG2" s="206"/>
      <c r="BH2" s="206"/>
      <c r="BI2" s="206" t="s">
        <v>375</v>
      </c>
      <c r="BJ2" s="206"/>
      <c r="BK2" s="206"/>
      <c r="BL2" s="206"/>
      <c r="BM2" s="206"/>
      <c r="BN2" s="206"/>
      <c r="BO2" s="206"/>
      <c r="BP2" s="206"/>
      <c r="BQ2" s="206"/>
      <c r="BR2" s="206"/>
      <c r="BS2" s="206"/>
      <c r="BT2" s="206"/>
      <c r="BU2" s="206"/>
      <c r="BV2" s="206"/>
      <c r="BW2" s="206"/>
      <c r="BX2" s="206"/>
      <c r="BY2" s="206"/>
      <c r="BZ2" s="206"/>
      <c r="CA2" s="206"/>
      <c r="CB2" s="206"/>
      <c r="CC2" s="206"/>
      <c r="CD2" s="206" t="s">
        <v>376</v>
      </c>
      <c r="CE2" s="206"/>
      <c r="CF2" s="206"/>
      <c r="CG2" s="206"/>
      <c r="CH2" s="206"/>
      <c r="CI2" s="206"/>
      <c r="CJ2" s="206"/>
      <c r="CK2" s="206"/>
      <c r="CL2" s="206"/>
      <c r="CM2" s="206"/>
      <c r="CN2" s="206"/>
      <c r="CO2" s="206" t="str">
        <f>"REPARTITION DES RESULTATS A L'EXAMEN DU BACCALAUREAT SESSION "&amp;LEFT(annee_scolaire,4)&amp;" DES LYCEES PRIVES PAR DREN, PAR MILIEU DE RESIDENCE ET PAR GENRE"</f>
        <v>REPARTITION DES RESULTATS A L'EXAMEN DU BACCALAUREAT SESSION 2022 DES LYCEES PRIVES PAR DREN, PAR MILIEU DE RESIDENCE ET PAR GENRE</v>
      </c>
      <c r="CP2" s="206"/>
      <c r="CQ2" s="206"/>
      <c r="CR2" s="206"/>
      <c r="CS2" s="206"/>
      <c r="CT2" s="206"/>
      <c r="CU2" s="206"/>
      <c r="CV2" s="206"/>
      <c r="CW2" s="206"/>
      <c r="CX2" s="206"/>
      <c r="CY2" s="206"/>
      <c r="CZ2" s="206"/>
      <c r="DA2" s="206"/>
      <c r="DB2" s="206"/>
      <c r="DC2" s="206"/>
      <c r="DD2" s="206"/>
      <c r="DE2" s="206"/>
      <c r="DF2" s="206"/>
      <c r="DG2" s="206"/>
      <c r="DH2" s="206"/>
      <c r="DI2" s="206"/>
      <c r="DJ2" s="206"/>
      <c r="DK2" s="206"/>
      <c r="DL2" s="206"/>
      <c r="DM2" s="206"/>
      <c r="DN2" s="206"/>
      <c r="DO2" s="206" t="s">
        <v>377</v>
      </c>
      <c r="DP2" s="206"/>
      <c r="DQ2" s="206"/>
      <c r="DR2" s="206"/>
      <c r="DS2" s="206"/>
      <c r="DT2" s="206"/>
      <c r="DU2" s="206"/>
      <c r="DV2" s="206"/>
      <c r="DW2" s="206"/>
      <c r="DX2" s="249" t="s">
        <v>378</v>
      </c>
      <c r="DY2" s="249"/>
      <c r="DZ2" s="249"/>
      <c r="EA2" s="249"/>
      <c r="EB2" s="249"/>
      <c r="EC2" s="249"/>
      <c r="ED2" s="249"/>
      <c r="EE2" s="249"/>
      <c r="EF2" s="249"/>
      <c r="EG2" s="249"/>
      <c r="EH2" s="249"/>
      <c r="EI2" s="249"/>
      <c r="EJ2" s="249"/>
      <c r="EK2" s="249"/>
      <c r="EL2" s="249"/>
      <c r="EM2" s="249"/>
      <c r="EN2" s="249"/>
      <c r="EO2" s="249"/>
      <c r="EP2" s="249"/>
    </row>
    <row r="3" spans="1:155">
      <c r="A3" s="249" t="str">
        <f>"ANNEE SCOLAIRE "&amp;annee_scolaire</f>
        <v>ANNEE SCOLAIRE 2022-2023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9"/>
      <c r="Z3" s="249"/>
      <c r="AA3" s="249"/>
      <c r="AB3" s="249"/>
      <c r="AC3" s="249"/>
      <c r="AD3" s="249"/>
      <c r="AE3" s="249" t="str">
        <f>"ANNEE SCOLAIRE "&amp;annee_scolaire</f>
        <v>ANNEE SCOLAIRE 2022-2023</v>
      </c>
      <c r="AF3" s="249"/>
      <c r="AG3" s="249"/>
      <c r="AH3" s="249"/>
      <c r="AI3" s="249"/>
      <c r="AJ3" s="249"/>
      <c r="AK3" s="249"/>
      <c r="AL3" s="249"/>
      <c r="AM3" s="249"/>
      <c r="AN3" s="249"/>
      <c r="AO3" s="249"/>
      <c r="AP3" s="249"/>
      <c r="AQ3" s="249"/>
      <c r="AR3" s="249"/>
      <c r="AS3" s="249"/>
      <c r="AT3" s="249"/>
      <c r="AU3" s="249"/>
      <c r="AV3" s="249"/>
      <c r="AW3" s="249"/>
      <c r="AX3" s="249"/>
      <c r="AY3" s="249"/>
      <c r="AZ3" s="249"/>
      <c r="BA3" s="249"/>
      <c r="BB3" s="249"/>
      <c r="BC3" s="249"/>
      <c r="BD3" s="249"/>
      <c r="BE3" s="249"/>
      <c r="BF3" s="249"/>
      <c r="BG3" s="249"/>
      <c r="BH3" s="249"/>
      <c r="BI3" s="249" t="str">
        <f>"ANNEE SCOLAIRE "&amp;annee_scolaire</f>
        <v>ANNEE SCOLAIRE 2022-2023</v>
      </c>
      <c r="BJ3" s="249"/>
      <c r="BK3" s="249"/>
      <c r="BL3" s="249"/>
      <c r="BM3" s="249"/>
      <c r="BN3" s="249"/>
      <c r="BO3" s="249"/>
      <c r="BP3" s="249"/>
      <c r="BQ3" s="249"/>
      <c r="BR3" s="249"/>
      <c r="BS3" s="249"/>
      <c r="BT3" s="249"/>
      <c r="BU3" s="249"/>
      <c r="BV3" s="249"/>
      <c r="BW3" s="249"/>
      <c r="BX3" s="249"/>
      <c r="BY3" s="249"/>
      <c r="BZ3" s="249"/>
      <c r="CA3" s="249"/>
      <c r="CB3" s="249"/>
      <c r="CC3" s="249"/>
      <c r="CD3" s="253" t="str">
        <f>"ANNEE SCOLAIRE "&amp;annee_scolaire</f>
        <v>ANNEE SCOLAIRE 2022-2023</v>
      </c>
      <c r="CE3" s="253"/>
      <c r="CF3" s="253"/>
      <c r="CG3" s="253"/>
      <c r="CH3" s="253"/>
      <c r="CI3" s="253"/>
      <c r="CJ3" s="253"/>
      <c r="CK3" s="253"/>
      <c r="CL3" s="253"/>
      <c r="CM3" s="253"/>
      <c r="CN3" s="253"/>
      <c r="CO3" s="249" t="str">
        <f>"SESSION "&amp;RIGHT(annee_scolaire_avant,4)</f>
        <v>SESSION 2022</v>
      </c>
      <c r="CP3" s="249"/>
      <c r="CQ3" s="249"/>
      <c r="CR3" s="249"/>
      <c r="CS3" s="249"/>
      <c r="CT3" s="249"/>
      <c r="CU3" s="249"/>
      <c r="CV3" s="249"/>
      <c r="CW3" s="249"/>
      <c r="CX3" s="249"/>
      <c r="CY3" s="249"/>
      <c r="CZ3" s="249"/>
      <c r="DA3" s="249"/>
      <c r="DB3" s="249"/>
      <c r="DC3" s="249"/>
      <c r="DD3" s="249"/>
      <c r="DE3" s="249"/>
      <c r="DF3" s="249"/>
      <c r="DG3" s="249"/>
      <c r="DH3" s="249"/>
      <c r="DI3" s="249"/>
      <c r="DJ3" s="249"/>
      <c r="DK3" s="249"/>
      <c r="DL3" s="249"/>
      <c r="DM3" s="249"/>
      <c r="DN3" s="249"/>
      <c r="DO3" s="249" t="str">
        <f>"ANNEE SCOLAIRE "&amp;annee_scolaire</f>
        <v>ANNEE SCOLAIRE 2022-2023</v>
      </c>
      <c r="DP3" s="249"/>
      <c r="DQ3" s="249"/>
      <c r="DR3" s="249"/>
      <c r="DS3" s="249"/>
      <c r="DT3" s="249"/>
      <c r="DU3" s="249"/>
      <c r="DV3" s="249"/>
      <c r="DW3" s="249"/>
      <c r="DX3" s="253" t="str">
        <f>"ANNEE SCOLAIRE "&amp;annee_scolaire</f>
        <v>ANNEE SCOLAIRE 2022-2023</v>
      </c>
      <c r="DY3" s="253"/>
      <c r="DZ3" s="253"/>
      <c r="EA3" s="253"/>
      <c r="EB3" s="253"/>
      <c r="EC3" s="253"/>
      <c r="ED3" s="253"/>
      <c r="EE3" s="253"/>
      <c r="EF3" s="253"/>
      <c r="EG3" s="253"/>
      <c r="EH3" s="253"/>
      <c r="EI3" s="253"/>
      <c r="EJ3" s="253"/>
      <c r="EK3" s="253"/>
      <c r="EL3" s="253"/>
      <c r="EM3" s="253"/>
      <c r="EN3" s="253"/>
      <c r="EO3" s="253"/>
      <c r="EP3" s="253"/>
    </row>
    <row r="4" spans="1:155">
      <c r="A4" s="202" t="s">
        <v>1</v>
      </c>
      <c r="B4" s="202" t="s">
        <v>84</v>
      </c>
      <c r="C4" s="206" t="s">
        <v>33</v>
      </c>
      <c r="D4" s="206"/>
      <c r="E4" s="206" t="s">
        <v>72</v>
      </c>
      <c r="F4" s="206"/>
      <c r="G4" s="206" t="s">
        <v>34</v>
      </c>
      <c r="H4" s="206"/>
      <c r="I4" s="206" t="s">
        <v>35</v>
      </c>
      <c r="J4" s="206"/>
      <c r="K4" s="206" t="s">
        <v>2052</v>
      </c>
      <c r="L4" s="206"/>
      <c r="M4" s="248" t="s">
        <v>36</v>
      </c>
      <c r="N4" s="248"/>
      <c r="O4" s="206" t="s">
        <v>2051</v>
      </c>
      <c r="P4" s="206"/>
      <c r="Q4" s="206" t="s">
        <v>2089</v>
      </c>
      <c r="R4" s="206"/>
      <c r="S4" s="206" t="s">
        <v>2090</v>
      </c>
      <c r="T4" s="206"/>
      <c r="U4" s="206" t="s">
        <v>2091</v>
      </c>
      <c r="V4" s="206"/>
      <c r="W4" s="206" t="s">
        <v>2093</v>
      </c>
      <c r="X4" s="206"/>
      <c r="Y4" s="206" t="s">
        <v>2092</v>
      </c>
      <c r="Z4" s="206"/>
      <c r="AA4" s="206" t="s">
        <v>2094</v>
      </c>
      <c r="AB4" s="206"/>
      <c r="AC4" s="206" t="s">
        <v>73</v>
      </c>
      <c r="AD4" s="206"/>
      <c r="AE4" s="202" t="s">
        <v>1</v>
      </c>
      <c r="AF4" s="202" t="s">
        <v>84</v>
      </c>
      <c r="AG4" s="206" t="s">
        <v>33</v>
      </c>
      <c r="AH4" s="206"/>
      <c r="AI4" s="206" t="s">
        <v>72</v>
      </c>
      <c r="AJ4" s="206"/>
      <c r="AK4" s="206" t="s">
        <v>34</v>
      </c>
      <c r="AL4" s="206"/>
      <c r="AM4" s="206" t="s">
        <v>35</v>
      </c>
      <c r="AN4" s="206"/>
      <c r="AO4" s="206" t="s">
        <v>2052</v>
      </c>
      <c r="AP4" s="206"/>
      <c r="AQ4" s="248" t="s">
        <v>36</v>
      </c>
      <c r="AR4" s="248"/>
      <c r="AS4" s="206" t="s">
        <v>2051</v>
      </c>
      <c r="AT4" s="206"/>
      <c r="AU4" s="206" t="s">
        <v>2089</v>
      </c>
      <c r="AV4" s="206"/>
      <c r="AW4" s="206" t="s">
        <v>2090</v>
      </c>
      <c r="AX4" s="206"/>
      <c r="AY4" s="206" t="s">
        <v>2091</v>
      </c>
      <c r="AZ4" s="206"/>
      <c r="BA4" s="206" t="s">
        <v>2093</v>
      </c>
      <c r="BB4" s="206"/>
      <c r="BC4" s="206" t="s">
        <v>2092</v>
      </c>
      <c r="BD4" s="206"/>
      <c r="BE4" s="206" t="s">
        <v>2094</v>
      </c>
      <c r="BF4" s="206"/>
      <c r="BG4" s="206" t="s">
        <v>73</v>
      </c>
      <c r="BH4" s="206"/>
      <c r="BI4" s="202" t="s">
        <v>1</v>
      </c>
      <c r="BJ4" s="202" t="s">
        <v>84</v>
      </c>
      <c r="BK4" s="202" t="s">
        <v>293</v>
      </c>
      <c r="BL4" s="202"/>
      <c r="BM4" s="202"/>
      <c r="BN4" s="202"/>
      <c r="BO4" s="202"/>
      <c r="BP4" s="202"/>
      <c r="BQ4" s="202"/>
      <c r="BR4" s="202"/>
      <c r="BS4" s="202"/>
      <c r="BT4" s="202"/>
      <c r="BU4" s="202"/>
      <c r="BV4" s="202"/>
      <c r="BW4" s="202"/>
      <c r="BX4" s="202"/>
      <c r="BY4" s="202" t="s">
        <v>134</v>
      </c>
      <c r="BZ4" s="202"/>
      <c r="CA4" s="202"/>
      <c r="CB4" s="202"/>
      <c r="CC4" s="202" t="s">
        <v>137</v>
      </c>
      <c r="CD4" s="202" t="s">
        <v>1</v>
      </c>
      <c r="CE4" s="202" t="s">
        <v>84</v>
      </c>
      <c r="CF4" s="218" t="s">
        <v>138</v>
      </c>
      <c r="CG4" s="218"/>
      <c r="CH4" s="218"/>
      <c r="CI4" s="218"/>
      <c r="CJ4" s="218"/>
      <c r="CK4" s="218"/>
      <c r="CL4" s="218"/>
      <c r="CM4" s="218"/>
      <c r="CN4" s="218"/>
      <c r="CO4" s="202" t="s">
        <v>1</v>
      </c>
      <c r="CP4" s="202" t="s">
        <v>84</v>
      </c>
      <c r="CQ4" s="218" t="s">
        <v>315</v>
      </c>
      <c r="CR4" s="218"/>
      <c r="CS4" s="218"/>
      <c r="CT4" s="218"/>
      <c r="CU4" s="218" t="s">
        <v>316</v>
      </c>
      <c r="CV4" s="218"/>
      <c r="CW4" s="218"/>
      <c r="CX4" s="218"/>
      <c r="CY4" s="218" t="s">
        <v>317</v>
      </c>
      <c r="CZ4" s="218"/>
      <c r="DA4" s="218"/>
      <c r="DB4" s="218"/>
      <c r="DC4" s="218" t="s">
        <v>2096</v>
      </c>
      <c r="DD4" s="218"/>
      <c r="DE4" s="218"/>
      <c r="DF4" s="218"/>
      <c r="DG4" s="218" t="s">
        <v>2097</v>
      </c>
      <c r="DH4" s="218"/>
      <c r="DI4" s="218"/>
      <c r="DJ4" s="218"/>
      <c r="DK4" s="218" t="s">
        <v>2098</v>
      </c>
      <c r="DL4" s="218"/>
      <c r="DM4" s="218"/>
      <c r="DN4" s="218"/>
      <c r="DO4" s="219" t="s">
        <v>1</v>
      </c>
      <c r="DP4" s="219" t="s">
        <v>84</v>
      </c>
      <c r="DQ4" s="206" t="s">
        <v>135</v>
      </c>
      <c r="DR4" s="206"/>
      <c r="DS4" s="206"/>
      <c r="DT4" s="206" t="s">
        <v>136</v>
      </c>
      <c r="DU4" s="206"/>
      <c r="DV4" s="244" t="s">
        <v>357</v>
      </c>
      <c r="DW4" s="244"/>
      <c r="DX4" s="202" t="s">
        <v>1</v>
      </c>
      <c r="DY4" s="202" t="s">
        <v>84</v>
      </c>
      <c r="DZ4" s="218" t="s">
        <v>296</v>
      </c>
      <c r="EA4" s="218"/>
      <c r="EB4" s="218"/>
      <c r="EC4" s="218"/>
      <c r="ED4" s="218"/>
      <c r="EE4" s="218"/>
      <c r="EF4" s="218"/>
      <c r="EG4" s="218"/>
      <c r="EH4" s="218"/>
      <c r="EI4" s="218"/>
      <c r="EJ4" s="218"/>
      <c r="EK4" s="218"/>
      <c r="EL4" s="218"/>
      <c r="EM4" s="218"/>
      <c r="EN4" s="218"/>
      <c r="EO4" s="218"/>
      <c r="EP4" s="218"/>
    </row>
    <row r="5" spans="1:155">
      <c r="A5" s="202"/>
      <c r="B5" s="202"/>
      <c r="C5" s="202" t="s">
        <v>139</v>
      </c>
      <c r="D5" s="202" t="s">
        <v>48</v>
      </c>
      <c r="E5" s="202" t="s">
        <v>139</v>
      </c>
      <c r="F5" s="202" t="s">
        <v>48</v>
      </c>
      <c r="G5" s="202" t="s">
        <v>139</v>
      </c>
      <c r="H5" s="202" t="s">
        <v>48</v>
      </c>
      <c r="I5" s="202" t="s">
        <v>139</v>
      </c>
      <c r="J5" s="202" t="s">
        <v>48</v>
      </c>
      <c r="K5" s="202" t="s">
        <v>139</v>
      </c>
      <c r="L5" s="202" t="s">
        <v>48</v>
      </c>
      <c r="M5" s="202" t="s">
        <v>139</v>
      </c>
      <c r="N5" s="202" t="s">
        <v>48</v>
      </c>
      <c r="O5" s="202" t="s">
        <v>139</v>
      </c>
      <c r="P5" s="202" t="s">
        <v>48</v>
      </c>
      <c r="Q5" s="202" t="s">
        <v>139</v>
      </c>
      <c r="R5" s="202" t="s">
        <v>48</v>
      </c>
      <c r="S5" s="202" t="s">
        <v>139</v>
      </c>
      <c r="T5" s="202" t="s">
        <v>48</v>
      </c>
      <c r="U5" s="202" t="s">
        <v>139</v>
      </c>
      <c r="V5" s="202" t="s">
        <v>48</v>
      </c>
      <c r="W5" s="202" t="s">
        <v>139</v>
      </c>
      <c r="X5" s="202" t="s">
        <v>48</v>
      </c>
      <c r="Y5" s="202" t="s">
        <v>139</v>
      </c>
      <c r="Z5" s="202" t="s">
        <v>48</v>
      </c>
      <c r="AA5" s="202" t="s">
        <v>139</v>
      </c>
      <c r="AB5" s="202" t="s">
        <v>48</v>
      </c>
      <c r="AC5" s="202" t="s">
        <v>139</v>
      </c>
      <c r="AD5" s="202" t="s">
        <v>48</v>
      </c>
      <c r="AE5" s="202"/>
      <c r="AF5" s="202"/>
      <c r="AG5" s="202" t="s">
        <v>139</v>
      </c>
      <c r="AH5" s="202" t="s">
        <v>48</v>
      </c>
      <c r="AI5" s="202" t="s">
        <v>139</v>
      </c>
      <c r="AJ5" s="202" t="s">
        <v>48</v>
      </c>
      <c r="AK5" s="202" t="s">
        <v>139</v>
      </c>
      <c r="AL5" s="202" t="s">
        <v>48</v>
      </c>
      <c r="AM5" s="202" t="s">
        <v>139</v>
      </c>
      <c r="AN5" s="202" t="s">
        <v>48</v>
      </c>
      <c r="AO5" s="202" t="s">
        <v>139</v>
      </c>
      <c r="AP5" s="202" t="s">
        <v>48</v>
      </c>
      <c r="AQ5" s="202" t="s">
        <v>139</v>
      </c>
      <c r="AR5" s="202" t="s">
        <v>48</v>
      </c>
      <c r="AS5" s="202" t="s">
        <v>139</v>
      </c>
      <c r="AT5" s="202" t="s">
        <v>48</v>
      </c>
      <c r="AU5" s="202" t="s">
        <v>139</v>
      </c>
      <c r="AV5" s="202" t="s">
        <v>48</v>
      </c>
      <c r="AW5" s="202" t="s">
        <v>139</v>
      </c>
      <c r="AX5" s="202" t="s">
        <v>48</v>
      </c>
      <c r="AY5" s="202" t="s">
        <v>139</v>
      </c>
      <c r="AZ5" s="202" t="s">
        <v>48</v>
      </c>
      <c r="BA5" s="202" t="s">
        <v>139</v>
      </c>
      <c r="BB5" s="202" t="s">
        <v>48</v>
      </c>
      <c r="BC5" s="202" t="s">
        <v>139</v>
      </c>
      <c r="BD5" s="202" t="s">
        <v>48</v>
      </c>
      <c r="BE5" s="202" t="s">
        <v>139</v>
      </c>
      <c r="BF5" s="202" t="s">
        <v>48</v>
      </c>
      <c r="BG5" s="202" t="s">
        <v>139</v>
      </c>
      <c r="BH5" s="202" t="s">
        <v>48</v>
      </c>
      <c r="BI5" s="202"/>
      <c r="BJ5" s="202"/>
      <c r="BK5" s="202" t="s">
        <v>33</v>
      </c>
      <c r="BL5" s="202" t="s">
        <v>72</v>
      </c>
      <c r="BM5" s="202" t="s">
        <v>34</v>
      </c>
      <c r="BN5" s="202" t="s">
        <v>35</v>
      </c>
      <c r="BO5" s="202" t="s">
        <v>2052</v>
      </c>
      <c r="BP5" s="202" t="s">
        <v>36</v>
      </c>
      <c r="BQ5" s="202" t="s">
        <v>2051</v>
      </c>
      <c r="BR5" s="202" t="s">
        <v>2089</v>
      </c>
      <c r="BS5" s="202" t="s">
        <v>2090</v>
      </c>
      <c r="BT5" s="202" t="s">
        <v>2091</v>
      </c>
      <c r="BU5" s="202" t="s">
        <v>2093</v>
      </c>
      <c r="BV5" s="202" t="s">
        <v>2092</v>
      </c>
      <c r="BW5" s="202" t="s">
        <v>2094</v>
      </c>
      <c r="BX5" s="202" t="s">
        <v>73</v>
      </c>
      <c r="BY5" s="244" t="s">
        <v>334</v>
      </c>
      <c r="BZ5" s="244" t="s">
        <v>237</v>
      </c>
      <c r="CA5" s="244" t="s">
        <v>141</v>
      </c>
      <c r="CB5" s="244" t="s">
        <v>142</v>
      </c>
      <c r="CC5" s="202"/>
      <c r="CD5" s="202"/>
      <c r="CE5" s="202"/>
      <c r="CF5" s="239" t="s">
        <v>335</v>
      </c>
      <c r="CG5" s="239" t="s">
        <v>278</v>
      </c>
      <c r="CH5" s="239" t="s">
        <v>336</v>
      </c>
      <c r="CI5" s="239" t="s">
        <v>337</v>
      </c>
      <c r="CJ5" s="239" t="s">
        <v>338</v>
      </c>
      <c r="CK5" s="239" t="s">
        <v>144</v>
      </c>
      <c r="CL5" s="239" t="s">
        <v>145</v>
      </c>
      <c r="CM5" s="239" t="s">
        <v>57</v>
      </c>
      <c r="CN5" s="239" t="s">
        <v>58</v>
      </c>
      <c r="CO5" s="202"/>
      <c r="CP5" s="202"/>
      <c r="CQ5" s="218" t="s">
        <v>330</v>
      </c>
      <c r="CR5" s="218"/>
      <c r="CS5" s="218" t="s">
        <v>331</v>
      </c>
      <c r="CT5" s="218"/>
      <c r="CU5" s="218" t="s">
        <v>330</v>
      </c>
      <c r="CV5" s="218"/>
      <c r="CW5" s="218" t="s">
        <v>331</v>
      </c>
      <c r="CX5" s="218"/>
      <c r="CY5" s="218" t="s">
        <v>330</v>
      </c>
      <c r="CZ5" s="218"/>
      <c r="DA5" s="218" t="s">
        <v>331</v>
      </c>
      <c r="DB5" s="218"/>
      <c r="DC5" s="218" t="s">
        <v>330</v>
      </c>
      <c r="DD5" s="218"/>
      <c r="DE5" s="218" t="s">
        <v>331</v>
      </c>
      <c r="DF5" s="218"/>
      <c r="DG5" s="218" t="s">
        <v>330</v>
      </c>
      <c r="DH5" s="218"/>
      <c r="DI5" s="218" t="s">
        <v>331</v>
      </c>
      <c r="DJ5" s="218"/>
      <c r="DK5" s="218" t="s">
        <v>330</v>
      </c>
      <c r="DL5" s="218"/>
      <c r="DM5" s="218" t="s">
        <v>331</v>
      </c>
      <c r="DN5" s="218"/>
      <c r="DO5" s="219"/>
      <c r="DP5" s="219"/>
      <c r="DQ5" s="209" t="s">
        <v>55</v>
      </c>
      <c r="DR5" s="209" t="s">
        <v>143</v>
      </c>
      <c r="DS5" s="209" t="s">
        <v>238</v>
      </c>
      <c r="DT5" s="209" t="s">
        <v>55</v>
      </c>
      <c r="DU5" s="209" t="s">
        <v>143</v>
      </c>
      <c r="DV5" s="209" t="s">
        <v>55</v>
      </c>
      <c r="DW5" s="209" t="s">
        <v>143</v>
      </c>
      <c r="DX5" s="202"/>
      <c r="DY5" s="202"/>
      <c r="DZ5" s="209" t="s">
        <v>66</v>
      </c>
      <c r="EA5" s="209" t="s">
        <v>67</v>
      </c>
      <c r="EB5" s="209" t="s">
        <v>68</v>
      </c>
      <c r="EC5" s="209" t="s">
        <v>2088</v>
      </c>
      <c r="ED5" s="209" t="s">
        <v>2085</v>
      </c>
      <c r="EE5" s="209" t="s">
        <v>2083</v>
      </c>
      <c r="EF5" s="209" t="s">
        <v>71</v>
      </c>
      <c r="EG5" s="209" t="s">
        <v>333</v>
      </c>
      <c r="EH5" s="209" t="s">
        <v>2086</v>
      </c>
      <c r="EI5" s="209" t="s">
        <v>2087</v>
      </c>
      <c r="EJ5" s="209" t="s">
        <v>332</v>
      </c>
      <c r="EK5" s="209" t="s">
        <v>2048</v>
      </c>
      <c r="EL5" s="209" t="s">
        <v>2045</v>
      </c>
      <c r="EM5" s="209" t="s">
        <v>69</v>
      </c>
      <c r="EN5" s="209" t="s">
        <v>70</v>
      </c>
      <c r="EO5" s="209" t="s">
        <v>2053</v>
      </c>
      <c r="EP5" s="209" t="s">
        <v>0</v>
      </c>
      <c r="ER5" s="75"/>
      <c r="ES5" s="123"/>
      <c r="ET5" s="123"/>
      <c r="EU5" s="123"/>
      <c r="EV5" s="123"/>
      <c r="EW5" s="106"/>
      <c r="EX5" s="106"/>
      <c r="EY5" s="106"/>
    </row>
    <row r="6" spans="1:155">
      <c r="A6" s="202"/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  <c r="AB6" s="202"/>
      <c r="AC6" s="202"/>
      <c r="AD6" s="202"/>
      <c r="AE6" s="202"/>
      <c r="AF6" s="202"/>
      <c r="AG6" s="202"/>
      <c r="AH6" s="202"/>
      <c r="AI6" s="202"/>
      <c r="AJ6" s="202"/>
      <c r="AK6" s="202"/>
      <c r="AL6" s="202"/>
      <c r="AM6" s="202"/>
      <c r="AN6" s="202"/>
      <c r="AO6" s="202"/>
      <c r="AP6" s="202"/>
      <c r="AQ6" s="202"/>
      <c r="AR6" s="202"/>
      <c r="AS6" s="202"/>
      <c r="AT6" s="202"/>
      <c r="AU6" s="202"/>
      <c r="AV6" s="202"/>
      <c r="AW6" s="202"/>
      <c r="AX6" s="202"/>
      <c r="AY6" s="202"/>
      <c r="AZ6" s="202"/>
      <c r="BA6" s="202"/>
      <c r="BB6" s="202"/>
      <c r="BC6" s="202"/>
      <c r="BD6" s="202"/>
      <c r="BE6" s="202"/>
      <c r="BF6" s="202"/>
      <c r="BG6" s="202"/>
      <c r="BH6" s="202"/>
      <c r="BI6" s="202"/>
      <c r="BJ6" s="202"/>
      <c r="BK6" s="202"/>
      <c r="BL6" s="202"/>
      <c r="BM6" s="202"/>
      <c r="BN6" s="202"/>
      <c r="BO6" s="202"/>
      <c r="BP6" s="202"/>
      <c r="BQ6" s="202"/>
      <c r="BR6" s="202"/>
      <c r="BS6" s="202"/>
      <c r="BT6" s="202"/>
      <c r="BU6" s="202"/>
      <c r="BV6" s="202"/>
      <c r="BW6" s="202"/>
      <c r="BX6" s="202"/>
      <c r="BY6" s="244"/>
      <c r="BZ6" s="244"/>
      <c r="CA6" s="244"/>
      <c r="CB6" s="244"/>
      <c r="CC6" s="202"/>
      <c r="CD6" s="202"/>
      <c r="CE6" s="202"/>
      <c r="CF6" s="239"/>
      <c r="CG6" s="239"/>
      <c r="CH6" s="239"/>
      <c r="CI6" s="239"/>
      <c r="CJ6" s="239"/>
      <c r="CK6" s="239"/>
      <c r="CL6" s="239"/>
      <c r="CM6" s="239"/>
      <c r="CN6" s="239"/>
      <c r="CO6" s="202"/>
      <c r="CP6" s="202"/>
      <c r="CQ6" s="69" t="s">
        <v>2095</v>
      </c>
      <c r="CR6" s="69" t="s">
        <v>24</v>
      </c>
      <c r="CS6" s="69" t="s">
        <v>2095</v>
      </c>
      <c r="CT6" s="69" t="s">
        <v>24</v>
      </c>
      <c r="CU6" s="69" t="s">
        <v>2095</v>
      </c>
      <c r="CV6" s="69" t="s">
        <v>24</v>
      </c>
      <c r="CW6" s="69" t="s">
        <v>2095</v>
      </c>
      <c r="CX6" s="69" t="s">
        <v>24</v>
      </c>
      <c r="CY6" s="69" t="s">
        <v>2095</v>
      </c>
      <c r="CZ6" s="69" t="s">
        <v>24</v>
      </c>
      <c r="DA6" s="69" t="s">
        <v>2095</v>
      </c>
      <c r="DB6" s="69" t="s">
        <v>24</v>
      </c>
      <c r="DC6" s="69" t="s">
        <v>2095</v>
      </c>
      <c r="DD6" s="69" t="s">
        <v>24</v>
      </c>
      <c r="DE6" s="69" t="s">
        <v>2095</v>
      </c>
      <c r="DF6" s="69" t="s">
        <v>24</v>
      </c>
      <c r="DG6" s="69" t="s">
        <v>2095</v>
      </c>
      <c r="DH6" s="69" t="s">
        <v>24</v>
      </c>
      <c r="DI6" s="69" t="s">
        <v>2095</v>
      </c>
      <c r="DJ6" s="69" t="s">
        <v>24</v>
      </c>
      <c r="DK6" s="69" t="s">
        <v>2095</v>
      </c>
      <c r="DL6" s="69" t="s">
        <v>24</v>
      </c>
      <c r="DM6" s="69" t="s">
        <v>2095</v>
      </c>
      <c r="DN6" s="69" t="s">
        <v>24</v>
      </c>
      <c r="DO6" s="219"/>
      <c r="DP6" s="219"/>
      <c r="DQ6" s="209"/>
      <c r="DR6" s="209"/>
      <c r="DS6" s="209"/>
      <c r="DT6" s="209"/>
      <c r="DU6" s="209"/>
      <c r="DV6" s="209"/>
      <c r="DW6" s="209"/>
      <c r="DX6" s="202"/>
      <c r="DY6" s="202"/>
      <c r="DZ6" s="209"/>
      <c r="EA6" s="209"/>
      <c r="EB6" s="209"/>
      <c r="EC6" s="209"/>
      <c r="ED6" s="209"/>
      <c r="EE6" s="209"/>
      <c r="EF6" s="209"/>
      <c r="EG6" s="209"/>
      <c r="EH6" s="209"/>
      <c r="EI6" s="209"/>
      <c r="EJ6" s="209"/>
      <c r="EK6" s="209"/>
      <c r="EL6" s="209"/>
      <c r="EM6" s="209"/>
      <c r="EN6" s="209"/>
      <c r="EO6" s="209"/>
      <c r="EP6" s="209"/>
      <c r="ER6" s="75"/>
      <c r="ES6" s="123"/>
      <c r="ET6" s="78" t="s">
        <v>389</v>
      </c>
      <c r="EU6" s="78" t="s">
        <v>388</v>
      </c>
      <c r="EV6" s="78" t="s">
        <v>390</v>
      </c>
      <c r="EW6" s="106"/>
      <c r="EX6" s="106"/>
      <c r="EY6" s="106"/>
    </row>
    <row r="7" spans="1:155">
      <c r="A7" s="205" t="s">
        <v>95</v>
      </c>
      <c r="B7" s="8" t="s">
        <v>90</v>
      </c>
      <c r="C7" s="71">
        <v>1480</v>
      </c>
      <c r="D7" s="71">
        <v>795</v>
      </c>
      <c r="E7" s="71">
        <v>524</v>
      </c>
      <c r="F7" s="71">
        <v>299</v>
      </c>
      <c r="G7" s="71">
        <v>0</v>
      </c>
      <c r="H7" s="71">
        <v>0</v>
      </c>
      <c r="I7" s="71">
        <v>161</v>
      </c>
      <c r="J7" s="71">
        <v>81</v>
      </c>
      <c r="K7" s="71">
        <v>173</v>
      </c>
      <c r="L7" s="71">
        <v>118</v>
      </c>
      <c r="M7" s="71">
        <v>538</v>
      </c>
      <c r="N7" s="71">
        <v>292</v>
      </c>
      <c r="O7" s="71">
        <v>85</v>
      </c>
      <c r="P7" s="71">
        <v>44</v>
      </c>
      <c r="Q7" s="71">
        <v>1319</v>
      </c>
      <c r="R7" s="71">
        <v>767</v>
      </c>
      <c r="S7" s="71">
        <v>0</v>
      </c>
      <c r="T7" s="71">
        <v>0</v>
      </c>
      <c r="U7" s="71">
        <v>407</v>
      </c>
      <c r="V7" s="71">
        <v>172</v>
      </c>
      <c r="W7" s="71">
        <v>1</v>
      </c>
      <c r="X7" s="71">
        <v>1</v>
      </c>
      <c r="Y7" s="71">
        <v>5</v>
      </c>
      <c r="Z7" s="71">
        <v>1</v>
      </c>
      <c r="AA7" s="71">
        <v>8</v>
      </c>
      <c r="AB7" s="71">
        <v>4</v>
      </c>
      <c r="AC7" s="69">
        <v>4701</v>
      </c>
      <c r="AD7" s="69">
        <v>2574</v>
      </c>
      <c r="AE7" s="205" t="s">
        <v>95</v>
      </c>
      <c r="AF7" s="8" t="s">
        <v>90</v>
      </c>
      <c r="AG7" s="71">
        <v>7</v>
      </c>
      <c r="AH7" s="71">
        <v>5</v>
      </c>
      <c r="AI7" s="71">
        <v>3</v>
      </c>
      <c r="AJ7" s="71">
        <v>1</v>
      </c>
      <c r="AK7" s="71">
        <v>0</v>
      </c>
      <c r="AL7" s="71">
        <v>0</v>
      </c>
      <c r="AM7" s="71">
        <v>0</v>
      </c>
      <c r="AN7" s="71">
        <v>0</v>
      </c>
      <c r="AO7" s="71">
        <v>0</v>
      </c>
      <c r="AP7" s="71">
        <v>0</v>
      </c>
      <c r="AQ7" s="71">
        <v>1</v>
      </c>
      <c r="AR7" s="71">
        <v>1</v>
      </c>
      <c r="AS7" s="71">
        <v>1</v>
      </c>
      <c r="AT7" s="71">
        <v>1</v>
      </c>
      <c r="AU7" s="71">
        <v>261</v>
      </c>
      <c r="AV7" s="71">
        <v>140</v>
      </c>
      <c r="AW7" s="71">
        <v>0</v>
      </c>
      <c r="AX7" s="71">
        <v>0</v>
      </c>
      <c r="AY7" s="71">
        <v>54</v>
      </c>
      <c r="AZ7" s="71">
        <v>22</v>
      </c>
      <c r="BA7" s="71">
        <v>0</v>
      </c>
      <c r="BB7" s="71">
        <v>0</v>
      </c>
      <c r="BC7" s="71">
        <v>0</v>
      </c>
      <c r="BD7" s="71">
        <v>0</v>
      </c>
      <c r="BE7" s="71">
        <v>1</v>
      </c>
      <c r="BF7" s="71">
        <v>0</v>
      </c>
      <c r="BG7" s="69">
        <v>328</v>
      </c>
      <c r="BH7" s="69">
        <v>170</v>
      </c>
      <c r="BI7" s="205" t="s">
        <v>95</v>
      </c>
      <c r="BJ7" s="8" t="s">
        <v>90</v>
      </c>
      <c r="BK7" s="31">
        <v>44</v>
      </c>
      <c r="BL7" s="31">
        <v>20</v>
      </c>
      <c r="BM7" s="31">
        <v>0</v>
      </c>
      <c r="BN7" s="31">
        <v>7</v>
      </c>
      <c r="BO7" s="31">
        <v>6</v>
      </c>
      <c r="BP7" s="31">
        <v>12</v>
      </c>
      <c r="BQ7" s="31">
        <v>3</v>
      </c>
      <c r="BR7" s="31">
        <v>35</v>
      </c>
      <c r="BS7" s="31">
        <v>0</v>
      </c>
      <c r="BT7" s="31">
        <v>21</v>
      </c>
      <c r="BU7" s="31">
        <v>1</v>
      </c>
      <c r="BV7" s="31">
        <v>2</v>
      </c>
      <c r="BW7" s="31">
        <v>2</v>
      </c>
      <c r="BX7" s="149">
        <v>153</v>
      </c>
      <c r="BY7" s="125">
        <v>174</v>
      </c>
      <c r="BZ7" s="71">
        <v>172</v>
      </c>
      <c r="CA7" s="71">
        <v>88</v>
      </c>
      <c r="CB7" s="71">
        <v>7</v>
      </c>
      <c r="CC7" s="71">
        <v>39</v>
      </c>
      <c r="CD7" s="205" t="s">
        <v>95</v>
      </c>
      <c r="CE7" s="8" t="s">
        <v>90</v>
      </c>
      <c r="CF7" s="71">
        <v>73</v>
      </c>
      <c r="CG7" s="71">
        <v>1811</v>
      </c>
      <c r="CH7" s="71">
        <v>671</v>
      </c>
      <c r="CI7" s="71">
        <v>206</v>
      </c>
      <c r="CJ7" s="71">
        <v>20</v>
      </c>
      <c r="CK7" s="71">
        <v>37</v>
      </c>
      <c r="CL7" s="71">
        <v>173</v>
      </c>
      <c r="CM7" s="71">
        <v>172</v>
      </c>
      <c r="CN7" s="71">
        <v>156</v>
      </c>
      <c r="CO7" s="205" t="s">
        <v>95</v>
      </c>
      <c r="CP7" s="8" t="s">
        <v>90</v>
      </c>
      <c r="CQ7" s="46">
        <v>1875</v>
      </c>
      <c r="CR7" s="46">
        <v>1054</v>
      </c>
      <c r="CS7" s="46">
        <v>1227</v>
      </c>
      <c r="CT7" s="46">
        <v>682</v>
      </c>
      <c r="CU7" s="46">
        <v>44</v>
      </c>
      <c r="CV7" s="46">
        <v>10</v>
      </c>
      <c r="CW7" s="46">
        <v>23</v>
      </c>
      <c r="CX7" s="46">
        <v>7</v>
      </c>
      <c r="CY7" s="46">
        <v>541</v>
      </c>
      <c r="CZ7" s="46">
        <v>214</v>
      </c>
      <c r="DA7" s="46">
        <v>437</v>
      </c>
      <c r="DB7" s="46">
        <v>176</v>
      </c>
      <c r="DC7" s="46">
        <v>0</v>
      </c>
      <c r="DD7" s="46">
        <v>0</v>
      </c>
      <c r="DE7" s="46">
        <v>0</v>
      </c>
      <c r="DF7" s="46">
        <v>0</v>
      </c>
      <c r="DG7" s="46">
        <v>6</v>
      </c>
      <c r="DH7" s="46">
        <v>2</v>
      </c>
      <c r="DI7" s="46">
        <v>6</v>
      </c>
      <c r="DJ7" s="46">
        <v>2</v>
      </c>
      <c r="DK7" s="46">
        <v>17</v>
      </c>
      <c r="DL7" s="46">
        <v>5</v>
      </c>
      <c r="DM7" s="46">
        <v>10</v>
      </c>
      <c r="DN7" s="46">
        <v>4</v>
      </c>
      <c r="DO7" s="205" t="s">
        <v>95</v>
      </c>
      <c r="DP7" s="8" t="s">
        <v>90</v>
      </c>
      <c r="DQ7" s="71">
        <v>375</v>
      </c>
      <c r="DR7" s="71">
        <v>101</v>
      </c>
      <c r="DS7" s="71">
        <v>38</v>
      </c>
      <c r="DT7" s="152">
        <v>56</v>
      </c>
      <c r="DU7" s="32">
        <v>27</v>
      </c>
      <c r="DV7" s="149">
        <v>431</v>
      </c>
      <c r="DW7" s="149">
        <v>128</v>
      </c>
      <c r="DX7" s="205" t="s">
        <v>95</v>
      </c>
      <c r="DY7" s="8" t="s">
        <v>90</v>
      </c>
      <c r="DZ7" s="71">
        <v>57</v>
      </c>
      <c r="EA7" s="71">
        <v>61</v>
      </c>
      <c r="EB7" s="71">
        <v>36</v>
      </c>
      <c r="EC7" s="71">
        <v>104</v>
      </c>
      <c r="ED7" s="71">
        <v>81</v>
      </c>
      <c r="EE7" s="71">
        <v>65</v>
      </c>
      <c r="EF7" s="71">
        <v>44</v>
      </c>
      <c r="EG7" s="71">
        <v>70</v>
      </c>
      <c r="EH7" s="71">
        <v>27</v>
      </c>
      <c r="EI7" s="71">
        <v>24</v>
      </c>
      <c r="EJ7" s="71">
        <v>59</v>
      </c>
      <c r="EK7" s="71">
        <v>5</v>
      </c>
      <c r="EL7" s="71">
        <v>51</v>
      </c>
      <c r="EM7" s="71">
        <v>33</v>
      </c>
      <c r="EN7" s="71">
        <v>2</v>
      </c>
      <c r="EO7" s="71">
        <v>5</v>
      </c>
      <c r="EP7" s="71">
        <v>0</v>
      </c>
      <c r="ER7" s="78" t="s">
        <v>95</v>
      </c>
      <c r="ES7" s="78" t="s">
        <v>2339</v>
      </c>
      <c r="ET7" s="78">
        <v>2483</v>
      </c>
      <c r="EU7" s="78">
        <v>1703</v>
      </c>
      <c r="EV7" s="78">
        <v>6632</v>
      </c>
      <c r="EW7" s="78"/>
      <c r="EX7" s="78"/>
      <c r="EY7" s="78"/>
    </row>
    <row r="8" spans="1:155">
      <c r="A8" s="205"/>
      <c r="B8" s="8" t="s">
        <v>91</v>
      </c>
      <c r="C8" s="71">
        <v>1153</v>
      </c>
      <c r="D8" s="71">
        <v>640</v>
      </c>
      <c r="E8" s="71">
        <v>341</v>
      </c>
      <c r="F8" s="71">
        <v>204</v>
      </c>
      <c r="G8" s="71">
        <v>0</v>
      </c>
      <c r="H8" s="71">
        <v>0</v>
      </c>
      <c r="I8" s="71">
        <v>234</v>
      </c>
      <c r="J8" s="71">
        <v>122</v>
      </c>
      <c r="K8" s="71">
        <v>291</v>
      </c>
      <c r="L8" s="71">
        <v>188</v>
      </c>
      <c r="M8" s="71">
        <v>368</v>
      </c>
      <c r="N8" s="71">
        <v>170</v>
      </c>
      <c r="O8" s="71">
        <v>16</v>
      </c>
      <c r="P8" s="71">
        <v>6</v>
      </c>
      <c r="Q8" s="71">
        <v>802</v>
      </c>
      <c r="R8" s="71">
        <v>452</v>
      </c>
      <c r="S8" s="71">
        <v>7</v>
      </c>
      <c r="T8" s="71">
        <v>1</v>
      </c>
      <c r="U8" s="71">
        <v>386</v>
      </c>
      <c r="V8" s="71">
        <v>181</v>
      </c>
      <c r="W8" s="71">
        <v>52</v>
      </c>
      <c r="X8" s="71">
        <v>37</v>
      </c>
      <c r="Y8" s="71">
        <v>57</v>
      </c>
      <c r="Z8" s="71">
        <v>31</v>
      </c>
      <c r="AA8" s="71">
        <v>7</v>
      </c>
      <c r="AB8" s="71">
        <v>4</v>
      </c>
      <c r="AC8" s="69">
        <v>3714</v>
      </c>
      <c r="AD8" s="69">
        <v>2036</v>
      </c>
      <c r="AE8" s="205"/>
      <c r="AF8" s="8" t="s">
        <v>91</v>
      </c>
      <c r="AG8" s="71">
        <v>44</v>
      </c>
      <c r="AH8" s="71">
        <v>21</v>
      </c>
      <c r="AI8" s="71">
        <v>13</v>
      </c>
      <c r="AJ8" s="71">
        <v>11</v>
      </c>
      <c r="AK8" s="71">
        <v>0</v>
      </c>
      <c r="AL8" s="71">
        <v>0</v>
      </c>
      <c r="AM8" s="71">
        <v>6</v>
      </c>
      <c r="AN8" s="71">
        <v>3</v>
      </c>
      <c r="AO8" s="71">
        <v>4</v>
      </c>
      <c r="AP8" s="71">
        <v>3</v>
      </c>
      <c r="AQ8" s="71">
        <v>19</v>
      </c>
      <c r="AR8" s="71">
        <v>3</v>
      </c>
      <c r="AS8" s="71">
        <v>0</v>
      </c>
      <c r="AT8" s="71">
        <v>0</v>
      </c>
      <c r="AU8" s="71">
        <v>113</v>
      </c>
      <c r="AV8" s="71">
        <v>52</v>
      </c>
      <c r="AW8" s="71">
        <v>0</v>
      </c>
      <c r="AX8" s="71">
        <v>0</v>
      </c>
      <c r="AY8" s="71">
        <v>42</v>
      </c>
      <c r="AZ8" s="71">
        <v>19</v>
      </c>
      <c r="BA8" s="71">
        <v>5</v>
      </c>
      <c r="BB8" s="71">
        <v>4</v>
      </c>
      <c r="BC8" s="71">
        <v>7</v>
      </c>
      <c r="BD8" s="71">
        <v>3</v>
      </c>
      <c r="BE8" s="71">
        <v>0</v>
      </c>
      <c r="BF8" s="71">
        <v>0</v>
      </c>
      <c r="BG8" s="69">
        <v>253</v>
      </c>
      <c r="BH8" s="69">
        <v>119</v>
      </c>
      <c r="BI8" s="205"/>
      <c r="BJ8" s="8" t="s">
        <v>91</v>
      </c>
      <c r="BK8" s="31">
        <v>30</v>
      </c>
      <c r="BL8" s="31">
        <v>12</v>
      </c>
      <c r="BM8" s="31">
        <v>0</v>
      </c>
      <c r="BN8" s="31">
        <v>9</v>
      </c>
      <c r="BO8" s="31">
        <v>12</v>
      </c>
      <c r="BP8" s="31">
        <v>11</v>
      </c>
      <c r="BQ8" s="31">
        <v>1</v>
      </c>
      <c r="BR8" s="31">
        <v>22</v>
      </c>
      <c r="BS8" s="31">
        <v>1</v>
      </c>
      <c r="BT8" s="31">
        <v>18</v>
      </c>
      <c r="BU8" s="31">
        <v>3</v>
      </c>
      <c r="BV8" s="31">
        <v>4</v>
      </c>
      <c r="BW8" s="31">
        <v>1</v>
      </c>
      <c r="BX8" s="149">
        <v>124</v>
      </c>
      <c r="BY8" s="125">
        <v>104</v>
      </c>
      <c r="BZ8" s="71">
        <v>94</v>
      </c>
      <c r="CA8" s="71">
        <v>98</v>
      </c>
      <c r="CB8" s="71">
        <v>0</v>
      </c>
      <c r="CC8" s="71">
        <v>21</v>
      </c>
      <c r="CD8" s="205"/>
      <c r="CE8" s="8" t="s">
        <v>91</v>
      </c>
      <c r="CF8" s="71">
        <v>6</v>
      </c>
      <c r="CG8" s="71">
        <v>898</v>
      </c>
      <c r="CH8" s="71">
        <v>583</v>
      </c>
      <c r="CI8" s="71">
        <v>207</v>
      </c>
      <c r="CJ8" s="71">
        <v>0</v>
      </c>
      <c r="CK8" s="71">
        <v>21</v>
      </c>
      <c r="CL8" s="71">
        <v>111</v>
      </c>
      <c r="CM8" s="71">
        <v>93</v>
      </c>
      <c r="CN8" s="71">
        <v>93</v>
      </c>
      <c r="CO8" s="205"/>
      <c r="CP8" s="8" t="s">
        <v>91</v>
      </c>
      <c r="CQ8" s="46">
        <v>1575</v>
      </c>
      <c r="CR8" s="46">
        <v>845</v>
      </c>
      <c r="CS8" s="46">
        <v>1027</v>
      </c>
      <c r="CT8" s="46">
        <v>587</v>
      </c>
      <c r="CU8" s="46">
        <v>33</v>
      </c>
      <c r="CV8" s="46">
        <v>18</v>
      </c>
      <c r="CW8" s="46">
        <v>24</v>
      </c>
      <c r="CX8" s="46">
        <v>14</v>
      </c>
      <c r="CY8" s="46">
        <v>526</v>
      </c>
      <c r="CZ8" s="46">
        <v>230</v>
      </c>
      <c r="DA8" s="46">
        <v>377</v>
      </c>
      <c r="DB8" s="46">
        <v>158</v>
      </c>
      <c r="DC8" s="46">
        <v>0</v>
      </c>
      <c r="DD8" s="46">
        <v>0</v>
      </c>
      <c r="DE8" s="46">
        <v>0</v>
      </c>
      <c r="DF8" s="46">
        <v>0</v>
      </c>
      <c r="DG8" s="46">
        <v>0</v>
      </c>
      <c r="DH8" s="46">
        <v>0</v>
      </c>
      <c r="DI8" s="46">
        <v>0</v>
      </c>
      <c r="DJ8" s="46">
        <v>0</v>
      </c>
      <c r="DK8" s="46">
        <v>0</v>
      </c>
      <c r="DL8" s="46">
        <v>0</v>
      </c>
      <c r="DM8" s="46">
        <v>0</v>
      </c>
      <c r="DN8" s="46">
        <v>0</v>
      </c>
      <c r="DO8" s="205"/>
      <c r="DP8" s="8" t="s">
        <v>91</v>
      </c>
      <c r="DQ8" s="71">
        <v>311</v>
      </c>
      <c r="DR8" s="71">
        <v>125</v>
      </c>
      <c r="DS8" s="71">
        <v>82</v>
      </c>
      <c r="DT8" s="152">
        <v>76</v>
      </c>
      <c r="DU8" s="32">
        <v>39</v>
      </c>
      <c r="DV8" s="149">
        <v>387</v>
      </c>
      <c r="DW8" s="149">
        <v>164</v>
      </c>
      <c r="DX8" s="205"/>
      <c r="DY8" s="8" t="s">
        <v>91</v>
      </c>
      <c r="DZ8" s="71">
        <v>31</v>
      </c>
      <c r="EA8" s="71">
        <v>51</v>
      </c>
      <c r="EB8" s="71">
        <v>42</v>
      </c>
      <c r="EC8" s="71">
        <v>104</v>
      </c>
      <c r="ED8" s="71">
        <v>55</v>
      </c>
      <c r="EE8" s="71">
        <v>57</v>
      </c>
      <c r="EF8" s="71">
        <v>5</v>
      </c>
      <c r="EG8" s="71">
        <v>89</v>
      </c>
      <c r="EH8" s="71">
        <v>80</v>
      </c>
      <c r="EI8" s="71">
        <v>31</v>
      </c>
      <c r="EJ8" s="71">
        <v>58</v>
      </c>
      <c r="EK8" s="71">
        <v>9</v>
      </c>
      <c r="EL8" s="71">
        <v>32</v>
      </c>
      <c r="EM8" s="71">
        <v>7</v>
      </c>
      <c r="EN8" s="71">
        <v>0</v>
      </c>
      <c r="EO8" s="71">
        <v>10</v>
      </c>
      <c r="EP8" s="71">
        <v>0</v>
      </c>
      <c r="EQ8" s="24"/>
      <c r="ER8" s="78" t="s">
        <v>95</v>
      </c>
      <c r="ES8" s="78" t="s">
        <v>2340</v>
      </c>
      <c r="ET8" s="78">
        <v>2134</v>
      </c>
      <c r="EU8" s="78">
        <v>1428</v>
      </c>
      <c r="EV8" s="78">
        <v>4379</v>
      </c>
      <c r="EW8" s="78"/>
      <c r="EX8" s="78"/>
      <c r="EY8" s="78"/>
    </row>
    <row r="9" spans="1:155">
      <c r="A9" s="205"/>
      <c r="B9" s="66" t="s">
        <v>73</v>
      </c>
      <c r="C9" s="26">
        <v>2633</v>
      </c>
      <c r="D9" s="26">
        <v>1435</v>
      </c>
      <c r="E9" s="26">
        <v>865</v>
      </c>
      <c r="F9" s="26">
        <v>503</v>
      </c>
      <c r="G9" s="26">
        <v>0</v>
      </c>
      <c r="H9" s="26">
        <v>0</v>
      </c>
      <c r="I9" s="26">
        <v>395</v>
      </c>
      <c r="J9" s="26">
        <v>203</v>
      </c>
      <c r="K9" s="26">
        <v>464</v>
      </c>
      <c r="L9" s="26">
        <v>306</v>
      </c>
      <c r="M9" s="26">
        <v>906</v>
      </c>
      <c r="N9" s="26">
        <v>462</v>
      </c>
      <c r="O9" s="26">
        <v>101</v>
      </c>
      <c r="P9" s="26">
        <v>50</v>
      </c>
      <c r="Q9" s="26">
        <v>2121</v>
      </c>
      <c r="R9" s="26">
        <v>1219</v>
      </c>
      <c r="S9" s="26">
        <v>7</v>
      </c>
      <c r="T9" s="26">
        <v>1</v>
      </c>
      <c r="U9" s="26">
        <v>793</v>
      </c>
      <c r="V9" s="26">
        <v>353</v>
      </c>
      <c r="W9" s="26">
        <v>53</v>
      </c>
      <c r="X9" s="26">
        <v>38</v>
      </c>
      <c r="Y9" s="26">
        <v>62</v>
      </c>
      <c r="Z9" s="26">
        <v>32</v>
      </c>
      <c r="AA9" s="26">
        <v>15</v>
      </c>
      <c r="AB9" s="26">
        <v>8</v>
      </c>
      <c r="AC9" s="68">
        <v>8415</v>
      </c>
      <c r="AD9" s="68">
        <v>4610</v>
      </c>
      <c r="AE9" s="205"/>
      <c r="AF9" s="66" t="s">
        <v>73</v>
      </c>
      <c r="AG9" s="26">
        <v>51</v>
      </c>
      <c r="AH9" s="26">
        <v>26</v>
      </c>
      <c r="AI9" s="26">
        <v>16</v>
      </c>
      <c r="AJ9" s="26">
        <v>12</v>
      </c>
      <c r="AK9" s="26">
        <v>0</v>
      </c>
      <c r="AL9" s="26">
        <v>0</v>
      </c>
      <c r="AM9" s="26">
        <v>6</v>
      </c>
      <c r="AN9" s="26">
        <v>3</v>
      </c>
      <c r="AO9" s="26">
        <v>4</v>
      </c>
      <c r="AP9" s="26">
        <v>3</v>
      </c>
      <c r="AQ9" s="26">
        <v>20</v>
      </c>
      <c r="AR9" s="26">
        <v>4</v>
      </c>
      <c r="AS9" s="26">
        <v>1</v>
      </c>
      <c r="AT9" s="26">
        <v>1</v>
      </c>
      <c r="AU9" s="26">
        <v>374</v>
      </c>
      <c r="AV9" s="26">
        <v>192</v>
      </c>
      <c r="AW9" s="26">
        <v>0</v>
      </c>
      <c r="AX9" s="26">
        <v>0</v>
      </c>
      <c r="AY9" s="26">
        <v>96</v>
      </c>
      <c r="AZ9" s="26">
        <v>41</v>
      </c>
      <c r="BA9" s="26">
        <v>5</v>
      </c>
      <c r="BB9" s="26">
        <v>4</v>
      </c>
      <c r="BC9" s="26">
        <v>7</v>
      </c>
      <c r="BD9" s="26">
        <v>3</v>
      </c>
      <c r="BE9" s="26">
        <v>1</v>
      </c>
      <c r="BF9" s="26">
        <v>0</v>
      </c>
      <c r="BG9" s="68">
        <v>581</v>
      </c>
      <c r="BH9" s="68">
        <v>289</v>
      </c>
      <c r="BI9" s="205"/>
      <c r="BJ9" s="66" t="s">
        <v>73</v>
      </c>
      <c r="BK9" s="68">
        <v>74</v>
      </c>
      <c r="BL9" s="68">
        <v>32</v>
      </c>
      <c r="BM9" s="68">
        <v>0</v>
      </c>
      <c r="BN9" s="68">
        <v>16</v>
      </c>
      <c r="BO9" s="68">
        <v>18</v>
      </c>
      <c r="BP9" s="68">
        <v>23</v>
      </c>
      <c r="BQ9" s="68">
        <v>4</v>
      </c>
      <c r="BR9" s="68">
        <v>57</v>
      </c>
      <c r="BS9" s="68">
        <v>1</v>
      </c>
      <c r="BT9" s="68">
        <v>39</v>
      </c>
      <c r="BU9" s="68">
        <v>4</v>
      </c>
      <c r="BV9" s="68">
        <v>6</v>
      </c>
      <c r="BW9" s="68">
        <v>3</v>
      </c>
      <c r="BX9" s="68">
        <v>277</v>
      </c>
      <c r="BY9" s="68">
        <v>278</v>
      </c>
      <c r="BZ9" s="68">
        <v>266</v>
      </c>
      <c r="CA9" s="68">
        <v>186</v>
      </c>
      <c r="CB9" s="68">
        <v>7</v>
      </c>
      <c r="CC9" s="68">
        <v>60</v>
      </c>
      <c r="CD9" s="205"/>
      <c r="CE9" s="66" t="s">
        <v>73</v>
      </c>
      <c r="CF9" s="68">
        <v>79</v>
      </c>
      <c r="CG9" s="68">
        <v>2709</v>
      </c>
      <c r="CH9" s="68">
        <v>1254</v>
      </c>
      <c r="CI9" s="68">
        <v>413</v>
      </c>
      <c r="CJ9" s="68">
        <v>20</v>
      </c>
      <c r="CK9" s="68">
        <v>58</v>
      </c>
      <c r="CL9" s="68">
        <v>284</v>
      </c>
      <c r="CM9" s="68">
        <v>265</v>
      </c>
      <c r="CN9" s="68">
        <v>249</v>
      </c>
      <c r="CO9" s="205"/>
      <c r="CP9" s="66" t="s">
        <v>73</v>
      </c>
      <c r="CQ9" s="68">
        <v>3450</v>
      </c>
      <c r="CR9" s="68">
        <v>1899</v>
      </c>
      <c r="CS9" s="68">
        <v>2254</v>
      </c>
      <c r="CT9" s="68">
        <v>1269</v>
      </c>
      <c r="CU9" s="68">
        <v>77</v>
      </c>
      <c r="CV9" s="68">
        <v>28</v>
      </c>
      <c r="CW9" s="68">
        <v>47</v>
      </c>
      <c r="CX9" s="68">
        <v>21</v>
      </c>
      <c r="CY9" s="68">
        <v>1067</v>
      </c>
      <c r="CZ9" s="68">
        <v>444</v>
      </c>
      <c r="DA9" s="68">
        <v>814</v>
      </c>
      <c r="DB9" s="68">
        <v>334</v>
      </c>
      <c r="DC9" s="68">
        <v>0</v>
      </c>
      <c r="DD9" s="68">
        <v>0</v>
      </c>
      <c r="DE9" s="68">
        <v>0</v>
      </c>
      <c r="DF9" s="68">
        <v>0</v>
      </c>
      <c r="DG9" s="68">
        <v>6</v>
      </c>
      <c r="DH9" s="68">
        <v>2</v>
      </c>
      <c r="DI9" s="68">
        <v>6</v>
      </c>
      <c r="DJ9" s="68">
        <v>2</v>
      </c>
      <c r="DK9" s="68">
        <v>17</v>
      </c>
      <c r="DL9" s="68">
        <v>5</v>
      </c>
      <c r="DM9" s="68">
        <v>10</v>
      </c>
      <c r="DN9" s="68">
        <v>4</v>
      </c>
      <c r="DO9" s="205"/>
      <c r="DP9" s="66" t="s">
        <v>73</v>
      </c>
      <c r="DQ9" s="68">
        <v>686</v>
      </c>
      <c r="DR9" s="26">
        <v>226</v>
      </c>
      <c r="DS9" s="26">
        <v>120</v>
      </c>
      <c r="DT9" s="41">
        <v>132</v>
      </c>
      <c r="DU9" s="41">
        <v>66</v>
      </c>
      <c r="DV9" s="68">
        <v>818</v>
      </c>
      <c r="DW9" s="68">
        <v>292</v>
      </c>
      <c r="DX9" s="205"/>
      <c r="DY9" s="66" t="s">
        <v>73</v>
      </c>
      <c r="DZ9" s="68">
        <v>88</v>
      </c>
      <c r="EA9" s="68">
        <v>112</v>
      </c>
      <c r="EB9" s="68">
        <v>78</v>
      </c>
      <c r="EC9" s="68">
        <v>208</v>
      </c>
      <c r="ED9" s="68">
        <v>136</v>
      </c>
      <c r="EE9" s="68">
        <v>122</v>
      </c>
      <c r="EF9" s="68">
        <v>49</v>
      </c>
      <c r="EG9" s="68">
        <v>159</v>
      </c>
      <c r="EH9" s="68">
        <v>107</v>
      </c>
      <c r="EI9" s="68">
        <v>55</v>
      </c>
      <c r="EJ9" s="68">
        <v>117</v>
      </c>
      <c r="EK9" s="68">
        <v>14</v>
      </c>
      <c r="EL9" s="68">
        <v>83</v>
      </c>
      <c r="EM9" s="68">
        <v>40</v>
      </c>
      <c r="EN9" s="68">
        <v>2</v>
      </c>
      <c r="EO9" s="68">
        <v>15</v>
      </c>
      <c r="EP9" s="68">
        <v>0</v>
      </c>
      <c r="EQ9" s="24"/>
      <c r="ER9" s="78" t="s">
        <v>95</v>
      </c>
      <c r="ES9" s="78" t="s">
        <v>2341</v>
      </c>
      <c r="ET9" s="78">
        <v>4617</v>
      </c>
      <c r="EU9" s="78">
        <v>3131</v>
      </c>
      <c r="EV9" s="78">
        <v>11011</v>
      </c>
      <c r="EW9" s="78"/>
      <c r="EX9" s="78"/>
      <c r="EY9" s="78"/>
    </row>
    <row r="10" spans="1:155">
      <c r="A10" s="205" t="s">
        <v>96</v>
      </c>
      <c r="B10" s="8" t="s">
        <v>90</v>
      </c>
      <c r="C10" s="71">
        <v>610</v>
      </c>
      <c r="D10" s="71">
        <v>329</v>
      </c>
      <c r="E10" s="71">
        <v>311</v>
      </c>
      <c r="F10" s="71">
        <v>172</v>
      </c>
      <c r="G10" s="71">
        <v>0</v>
      </c>
      <c r="H10" s="71">
        <v>0</v>
      </c>
      <c r="I10" s="71">
        <v>89</v>
      </c>
      <c r="J10" s="71">
        <v>39</v>
      </c>
      <c r="K10" s="71">
        <v>24</v>
      </c>
      <c r="L10" s="71">
        <v>19</v>
      </c>
      <c r="M10" s="71">
        <v>188</v>
      </c>
      <c r="N10" s="71">
        <v>97</v>
      </c>
      <c r="O10" s="71">
        <v>54</v>
      </c>
      <c r="P10" s="71">
        <v>12</v>
      </c>
      <c r="Q10" s="71">
        <v>621</v>
      </c>
      <c r="R10" s="71">
        <v>320</v>
      </c>
      <c r="S10" s="71">
        <v>3</v>
      </c>
      <c r="T10" s="71">
        <v>1</v>
      </c>
      <c r="U10" s="71">
        <v>100</v>
      </c>
      <c r="V10" s="71">
        <v>38</v>
      </c>
      <c r="W10" s="71">
        <v>54</v>
      </c>
      <c r="X10" s="71">
        <v>29</v>
      </c>
      <c r="Y10" s="71">
        <v>33</v>
      </c>
      <c r="Z10" s="71">
        <v>15</v>
      </c>
      <c r="AA10" s="71">
        <v>0</v>
      </c>
      <c r="AB10" s="71">
        <v>0</v>
      </c>
      <c r="AC10" s="69">
        <v>2087</v>
      </c>
      <c r="AD10" s="69">
        <v>1071</v>
      </c>
      <c r="AE10" s="205" t="s">
        <v>96</v>
      </c>
      <c r="AF10" s="8" t="s">
        <v>90</v>
      </c>
      <c r="AG10" s="71">
        <v>6</v>
      </c>
      <c r="AH10" s="71">
        <v>2</v>
      </c>
      <c r="AI10" s="71">
        <v>8</v>
      </c>
      <c r="AJ10" s="71">
        <v>4</v>
      </c>
      <c r="AK10" s="71">
        <v>0</v>
      </c>
      <c r="AL10" s="71">
        <v>0</v>
      </c>
      <c r="AM10" s="71">
        <v>4</v>
      </c>
      <c r="AN10" s="71">
        <v>1</v>
      </c>
      <c r="AO10" s="71">
        <v>1</v>
      </c>
      <c r="AP10" s="71">
        <v>0</v>
      </c>
      <c r="AQ10" s="71">
        <v>18</v>
      </c>
      <c r="AR10" s="71">
        <v>8</v>
      </c>
      <c r="AS10" s="71">
        <v>0</v>
      </c>
      <c r="AT10" s="71">
        <v>0</v>
      </c>
      <c r="AU10" s="71">
        <v>89</v>
      </c>
      <c r="AV10" s="71">
        <v>44</v>
      </c>
      <c r="AW10" s="71">
        <v>0</v>
      </c>
      <c r="AX10" s="71">
        <v>0</v>
      </c>
      <c r="AY10" s="71">
        <v>12</v>
      </c>
      <c r="AZ10" s="71">
        <v>3</v>
      </c>
      <c r="BA10" s="71">
        <v>5</v>
      </c>
      <c r="BB10" s="71">
        <v>3</v>
      </c>
      <c r="BC10" s="71">
        <v>6</v>
      </c>
      <c r="BD10" s="71">
        <v>3</v>
      </c>
      <c r="BE10" s="71">
        <v>0</v>
      </c>
      <c r="BF10" s="71">
        <v>0</v>
      </c>
      <c r="BG10" s="69">
        <v>149</v>
      </c>
      <c r="BH10" s="69">
        <v>68</v>
      </c>
      <c r="BI10" s="205" t="s">
        <v>96</v>
      </c>
      <c r="BJ10" s="8" t="s">
        <v>90</v>
      </c>
      <c r="BK10" s="31">
        <v>19</v>
      </c>
      <c r="BL10" s="31">
        <v>11</v>
      </c>
      <c r="BM10" s="31">
        <v>0</v>
      </c>
      <c r="BN10" s="31">
        <v>4</v>
      </c>
      <c r="BO10" s="31">
        <v>1</v>
      </c>
      <c r="BP10" s="31">
        <v>6</v>
      </c>
      <c r="BQ10" s="31">
        <v>1</v>
      </c>
      <c r="BR10" s="31">
        <v>18</v>
      </c>
      <c r="BS10" s="31">
        <v>1</v>
      </c>
      <c r="BT10" s="31">
        <v>8</v>
      </c>
      <c r="BU10" s="31">
        <v>1</v>
      </c>
      <c r="BV10" s="31">
        <v>2</v>
      </c>
      <c r="BW10" s="31">
        <v>0</v>
      </c>
      <c r="BX10" s="149">
        <v>72</v>
      </c>
      <c r="BY10" s="125">
        <v>77</v>
      </c>
      <c r="BZ10" s="71">
        <v>65</v>
      </c>
      <c r="CA10" s="71">
        <v>25</v>
      </c>
      <c r="CB10" s="71">
        <v>11</v>
      </c>
      <c r="CC10" s="71">
        <v>20</v>
      </c>
      <c r="CD10" s="205" t="s">
        <v>96</v>
      </c>
      <c r="CE10" s="8" t="s">
        <v>90</v>
      </c>
      <c r="CF10" s="71">
        <v>9</v>
      </c>
      <c r="CG10" s="71">
        <v>575</v>
      </c>
      <c r="CH10" s="71">
        <v>288</v>
      </c>
      <c r="CI10" s="71">
        <v>102</v>
      </c>
      <c r="CJ10" s="71">
        <v>4</v>
      </c>
      <c r="CK10" s="71">
        <v>22</v>
      </c>
      <c r="CL10" s="71">
        <v>79</v>
      </c>
      <c r="CM10" s="71">
        <v>60</v>
      </c>
      <c r="CN10" s="71">
        <v>48</v>
      </c>
      <c r="CO10" s="205" t="s">
        <v>96</v>
      </c>
      <c r="CP10" s="8" t="s">
        <v>90</v>
      </c>
      <c r="CQ10" s="46">
        <v>699</v>
      </c>
      <c r="CR10" s="46">
        <v>363</v>
      </c>
      <c r="CS10" s="46">
        <v>342</v>
      </c>
      <c r="CT10" s="46">
        <v>185</v>
      </c>
      <c r="CU10" s="46">
        <v>0</v>
      </c>
      <c r="CV10" s="46">
        <v>0</v>
      </c>
      <c r="CW10" s="46">
        <v>0</v>
      </c>
      <c r="CX10" s="46">
        <v>0</v>
      </c>
      <c r="CY10" s="46">
        <v>87</v>
      </c>
      <c r="CZ10" s="46">
        <v>34</v>
      </c>
      <c r="DA10" s="46">
        <v>46</v>
      </c>
      <c r="DB10" s="46">
        <v>25</v>
      </c>
      <c r="DC10" s="46">
        <v>28</v>
      </c>
      <c r="DD10" s="46">
        <v>10</v>
      </c>
      <c r="DE10" s="46">
        <v>12</v>
      </c>
      <c r="DF10" s="46">
        <v>4</v>
      </c>
      <c r="DG10" s="46">
        <v>0</v>
      </c>
      <c r="DH10" s="46">
        <v>0</v>
      </c>
      <c r="DI10" s="46">
        <v>0</v>
      </c>
      <c r="DJ10" s="46">
        <v>0</v>
      </c>
      <c r="DK10" s="46">
        <v>6</v>
      </c>
      <c r="DL10" s="46">
        <v>3</v>
      </c>
      <c r="DM10" s="46">
        <v>4</v>
      </c>
      <c r="DN10" s="46">
        <v>3</v>
      </c>
      <c r="DO10" s="205" t="s">
        <v>96</v>
      </c>
      <c r="DP10" s="8" t="s">
        <v>90</v>
      </c>
      <c r="DQ10" s="71">
        <v>141</v>
      </c>
      <c r="DR10" s="71">
        <v>52</v>
      </c>
      <c r="DS10" s="71">
        <v>19</v>
      </c>
      <c r="DT10" s="152">
        <v>24</v>
      </c>
      <c r="DU10" s="32">
        <v>13</v>
      </c>
      <c r="DV10" s="149">
        <v>165</v>
      </c>
      <c r="DW10" s="149">
        <v>65</v>
      </c>
      <c r="DX10" s="205" t="s">
        <v>96</v>
      </c>
      <c r="DY10" s="8" t="s">
        <v>90</v>
      </c>
      <c r="DZ10" s="71">
        <v>36</v>
      </c>
      <c r="EA10" s="71">
        <v>102</v>
      </c>
      <c r="EB10" s="71">
        <v>71</v>
      </c>
      <c r="EC10" s="71">
        <v>8</v>
      </c>
      <c r="ED10" s="71">
        <v>43</v>
      </c>
      <c r="EE10" s="71">
        <v>42</v>
      </c>
      <c r="EF10" s="71">
        <v>7</v>
      </c>
      <c r="EG10" s="71">
        <v>40</v>
      </c>
      <c r="EH10" s="71">
        <v>56</v>
      </c>
      <c r="EI10" s="71">
        <v>35</v>
      </c>
      <c r="EJ10" s="71">
        <v>58</v>
      </c>
      <c r="EK10" s="71">
        <v>6</v>
      </c>
      <c r="EL10" s="71">
        <v>2</v>
      </c>
      <c r="EM10" s="71">
        <v>2</v>
      </c>
      <c r="EN10" s="71">
        <v>0</v>
      </c>
      <c r="EO10" s="71">
        <v>2</v>
      </c>
      <c r="EP10" s="71">
        <v>0</v>
      </c>
      <c r="EQ10" s="24"/>
      <c r="ER10" s="78" t="s">
        <v>96</v>
      </c>
      <c r="ES10" s="78" t="s">
        <v>2358</v>
      </c>
      <c r="ET10" s="78">
        <v>820</v>
      </c>
      <c r="EU10" s="78">
        <v>404</v>
      </c>
      <c r="EV10" s="78">
        <v>2451</v>
      </c>
      <c r="EW10" s="78"/>
      <c r="EX10" s="78"/>
      <c r="EY10" s="78"/>
    </row>
    <row r="11" spans="1:155">
      <c r="A11" s="205"/>
      <c r="B11" s="8" t="s">
        <v>91</v>
      </c>
      <c r="C11" s="71">
        <v>721</v>
      </c>
      <c r="D11" s="71">
        <v>396</v>
      </c>
      <c r="E11" s="71">
        <v>258</v>
      </c>
      <c r="F11" s="71">
        <v>154</v>
      </c>
      <c r="G11" s="71">
        <v>20</v>
      </c>
      <c r="H11" s="71">
        <v>4</v>
      </c>
      <c r="I11" s="71">
        <v>225</v>
      </c>
      <c r="J11" s="71">
        <v>114</v>
      </c>
      <c r="K11" s="71">
        <v>41</v>
      </c>
      <c r="L11" s="71">
        <v>26</v>
      </c>
      <c r="M11" s="71">
        <v>109</v>
      </c>
      <c r="N11" s="71">
        <v>62</v>
      </c>
      <c r="O11" s="71">
        <v>0</v>
      </c>
      <c r="P11" s="71">
        <v>0</v>
      </c>
      <c r="Q11" s="71">
        <v>620</v>
      </c>
      <c r="R11" s="71">
        <v>331</v>
      </c>
      <c r="S11" s="71">
        <v>15</v>
      </c>
      <c r="T11" s="71">
        <v>3</v>
      </c>
      <c r="U11" s="71">
        <v>260</v>
      </c>
      <c r="V11" s="71">
        <v>107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69">
        <v>2269</v>
      </c>
      <c r="AD11" s="69">
        <v>1197</v>
      </c>
      <c r="AE11" s="205"/>
      <c r="AF11" s="8" t="s">
        <v>91</v>
      </c>
      <c r="AG11" s="71">
        <v>13</v>
      </c>
      <c r="AH11" s="71">
        <v>6</v>
      </c>
      <c r="AI11" s="71">
        <v>0</v>
      </c>
      <c r="AJ11" s="71">
        <v>0</v>
      </c>
      <c r="AK11" s="71">
        <v>0</v>
      </c>
      <c r="AL11" s="71">
        <v>0</v>
      </c>
      <c r="AM11" s="71">
        <v>3</v>
      </c>
      <c r="AN11" s="71">
        <v>2</v>
      </c>
      <c r="AO11" s="71">
        <v>4</v>
      </c>
      <c r="AP11" s="71">
        <v>3</v>
      </c>
      <c r="AQ11" s="71">
        <v>7</v>
      </c>
      <c r="AR11" s="71">
        <v>3</v>
      </c>
      <c r="AS11" s="71">
        <v>0</v>
      </c>
      <c r="AT11" s="71">
        <v>0</v>
      </c>
      <c r="AU11" s="71">
        <v>147</v>
      </c>
      <c r="AV11" s="71">
        <v>78</v>
      </c>
      <c r="AW11" s="71">
        <v>2</v>
      </c>
      <c r="AX11" s="71">
        <v>0</v>
      </c>
      <c r="AY11" s="71">
        <v>62</v>
      </c>
      <c r="AZ11" s="71">
        <v>26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69">
        <v>238</v>
      </c>
      <c r="BH11" s="69">
        <v>118</v>
      </c>
      <c r="BI11" s="205"/>
      <c r="BJ11" s="8" t="s">
        <v>91</v>
      </c>
      <c r="BK11" s="31">
        <v>18</v>
      </c>
      <c r="BL11" s="31">
        <v>8</v>
      </c>
      <c r="BM11" s="31">
        <v>1</v>
      </c>
      <c r="BN11" s="31">
        <v>7</v>
      </c>
      <c r="BO11" s="31">
        <v>1</v>
      </c>
      <c r="BP11" s="31">
        <v>3</v>
      </c>
      <c r="BQ11" s="31">
        <v>0</v>
      </c>
      <c r="BR11" s="31">
        <v>15</v>
      </c>
      <c r="BS11" s="31">
        <v>2</v>
      </c>
      <c r="BT11" s="31">
        <v>12</v>
      </c>
      <c r="BU11" s="31">
        <v>0</v>
      </c>
      <c r="BV11" s="31">
        <v>0</v>
      </c>
      <c r="BW11" s="31">
        <v>0</v>
      </c>
      <c r="BX11" s="149">
        <v>67</v>
      </c>
      <c r="BY11" s="125">
        <v>71</v>
      </c>
      <c r="BZ11" s="71">
        <v>58</v>
      </c>
      <c r="CA11" s="71">
        <v>63</v>
      </c>
      <c r="CB11" s="71">
        <v>5</v>
      </c>
      <c r="CC11" s="71">
        <v>13</v>
      </c>
      <c r="CD11" s="205"/>
      <c r="CE11" s="8" t="s">
        <v>91</v>
      </c>
      <c r="CF11" s="71">
        <v>0</v>
      </c>
      <c r="CG11" s="71">
        <v>794</v>
      </c>
      <c r="CH11" s="71">
        <v>242</v>
      </c>
      <c r="CI11" s="71">
        <v>160</v>
      </c>
      <c r="CJ11" s="71">
        <v>0</v>
      </c>
      <c r="CK11" s="71">
        <v>17</v>
      </c>
      <c r="CL11" s="71">
        <v>70</v>
      </c>
      <c r="CM11" s="71">
        <v>67</v>
      </c>
      <c r="CN11" s="71">
        <v>66</v>
      </c>
      <c r="CO11" s="205"/>
      <c r="CP11" s="8" t="s">
        <v>91</v>
      </c>
      <c r="CQ11" s="46">
        <v>583</v>
      </c>
      <c r="CR11" s="46">
        <v>301</v>
      </c>
      <c r="CS11" s="46">
        <v>314</v>
      </c>
      <c r="CT11" s="46">
        <v>172</v>
      </c>
      <c r="CU11" s="46">
        <v>15</v>
      </c>
      <c r="CV11" s="46">
        <v>5</v>
      </c>
      <c r="CW11" s="46">
        <v>11</v>
      </c>
      <c r="CX11" s="46">
        <v>4</v>
      </c>
      <c r="CY11" s="46">
        <v>174</v>
      </c>
      <c r="CZ11" s="46">
        <v>90</v>
      </c>
      <c r="DA11" s="46">
        <v>105</v>
      </c>
      <c r="DB11" s="46">
        <v>51</v>
      </c>
      <c r="DC11" s="46">
        <v>0</v>
      </c>
      <c r="DD11" s="46">
        <v>0</v>
      </c>
      <c r="DE11" s="46">
        <v>0</v>
      </c>
      <c r="DF11" s="46">
        <v>0</v>
      </c>
      <c r="DG11" s="46">
        <v>0</v>
      </c>
      <c r="DH11" s="46">
        <v>0</v>
      </c>
      <c r="DI11" s="46">
        <v>0</v>
      </c>
      <c r="DJ11" s="46">
        <v>0</v>
      </c>
      <c r="DK11" s="46">
        <v>0</v>
      </c>
      <c r="DL11" s="46">
        <v>0</v>
      </c>
      <c r="DM11" s="46">
        <v>0</v>
      </c>
      <c r="DN11" s="46">
        <v>0</v>
      </c>
      <c r="DO11" s="205"/>
      <c r="DP11" s="8" t="s">
        <v>91</v>
      </c>
      <c r="DQ11" s="71">
        <v>136</v>
      </c>
      <c r="DR11" s="71">
        <v>54</v>
      </c>
      <c r="DS11" s="71">
        <v>27</v>
      </c>
      <c r="DT11" s="152">
        <v>21</v>
      </c>
      <c r="DU11" s="32">
        <v>13</v>
      </c>
      <c r="DV11" s="149">
        <v>157</v>
      </c>
      <c r="DW11" s="149">
        <v>67</v>
      </c>
      <c r="DX11" s="205"/>
      <c r="DY11" s="8" t="s">
        <v>91</v>
      </c>
      <c r="DZ11" s="71">
        <v>167</v>
      </c>
      <c r="EA11" s="71">
        <v>87</v>
      </c>
      <c r="EB11" s="71">
        <v>47</v>
      </c>
      <c r="EC11" s="71">
        <v>8</v>
      </c>
      <c r="ED11" s="71">
        <v>40</v>
      </c>
      <c r="EE11" s="71">
        <v>99</v>
      </c>
      <c r="EF11" s="71">
        <v>48</v>
      </c>
      <c r="EG11" s="71">
        <v>153</v>
      </c>
      <c r="EH11" s="71">
        <v>80</v>
      </c>
      <c r="EI11" s="71">
        <v>80</v>
      </c>
      <c r="EJ11" s="71">
        <v>80</v>
      </c>
      <c r="EK11" s="71">
        <v>1</v>
      </c>
      <c r="EL11" s="71">
        <v>0</v>
      </c>
      <c r="EM11" s="71">
        <v>0</v>
      </c>
      <c r="EN11" s="71">
        <v>0</v>
      </c>
      <c r="EO11" s="71">
        <v>0</v>
      </c>
      <c r="EP11" s="71">
        <v>0</v>
      </c>
      <c r="EQ11" s="24"/>
      <c r="ER11" s="78" t="s">
        <v>96</v>
      </c>
      <c r="ES11" s="78" t="s">
        <v>2359</v>
      </c>
      <c r="ET11" s="78">
        <v>772</v>
      </c>
      <c r="EU11" s="78">
        <v>430</v>
      </c>
      <c r="EV11" s="78">
        <v>2954</v>
      </c>
      <c r="EW11" s="78"/>
      <c r="EX11" s="78"/>
      <c r="EY11" s="78"/>
    </row>
    <row r="12" spans="1:155">
      <c r="A12" s="205"/>
      <c r="B12" s="66" t="s">
        <v>73</v>
      </c>
      <c r="C12" s="26">
        <v>1331</v>
      </c>
      <c r="D12" s="26">
        <v>725</v>
      </c>
      <c r="E12" s="26">
        <v>569</v>
      </c>
      <c r="F12" s="26">
        <v>326</v>
      </c>
      <c r="G12" s="26">
        <v>20</v>
      </c>
      <c r="H12" s="26">
        <v>4</v>
      </c>
      <c r="I12" s="26">
        <v>314</v>
      </c>
      <c r="J12" s="26">
        <v>153</v>
      </c>
      <c r="K12" s="26">
        <v>65</v>
      </c>
      <c r="L12" s="26">
        <v>45</v>
      </c>
      <c r="M12" s="26">
        <v>297</v>
      </c>
      <c r="N12" s="26">
        <v>159</v>
      </c>
      <c r="O12" s="26">
        <v>54</v>
      </c>
      <c r="P12" s="26">
        <v>12</v>
      </c>
      <c r="Q12" s="26">
        <v>1241</v>
      </c>
      <c r="R12" s="26">
        <v>651</v>
      </c>
      <c r="S12" s="26">
        <v>18</v>
      </c>
      <c r="T12" s="26">
        <v>4</v>
      </c>
      <c r="U12" s="26">
        <v>360</v>
      </c>
      <c r="V12" s="26">
        <v>145</v>
      </c>
      <c r="W12" s="26">
        <v>54</v>
      </c>
      <c r="X12" s="26">
        <v>29</v>
      </c>
      <c r="Y12" s="26">
        <v>33</v>
      </c>
      <c r="Z12" s="26">
        <v>15</v>
      </c>
      <c r="AA12" s="26">
        <v>0</v>
      </c>
      <c r="AB12" s="26">
        <v>0</v>
      </c>
      <c r="AC12" s="68">
        <v>4356</v>
      </c>
      <c r="AD12" s="68">
        <v>2268</v>
      </c>
      <c r="AE12" s="205"/>
      <c r="AF12" s="66" t="s">
        <v>73</v>
      </c>
      <c r="AG12" s="26">
        <v>19</v>
      </c>
      <c r="AH12" s="26">
        <v>8</v>
      </c>
      <c r="AI12" s="26">
        <v>8</v>
      </c>
      <c r="AJ12" s="26">
        <v>4</v>
      </c>
      <c r="AK12" s="26">
        <v>0</v>
      </c>
      <c r="AL12" s="26">
        <v>0</v>
      </c>
      <c r="AM12" s="26">
        <v>7</v>
      </c>
      <c r="AN12" s="26">
        <v>3</v>
      </c>
      <c r="AO12" s="26">
        <v>5</v>
      </c>
      <c r="AP12" s="26">
        <v>3</v>
      </c>
      <c r="AQ12" s="26">
        <v>25</v>
      </c>
      <c r="AR12" s="26">
        <v>11</v>
      </c>
      <c r="AS12" s="26">
        <v>0</v>
      </c>
      <c r="AT12" s="26">
        <v>0</v>
      </c>
      <c r="AU12" s="26">
        <v>236</v>
      </c>
      <c r="AV12" s="26">
        <v>122</v>
      </c>
      <c r="AW12" s="26">
        <v>2</v>
      </c>
      <c r="AX12" s="26">
        <v>0</v>
      </c>
      <c r="AY12" s="26">
        <v>74</v>
      </c>
      <c r="AZ12" s="26">
        <v>29</v>
      </c>
      <c r="BA12" s="26">
        <v>5</v>
      </c>
      <c r="BB12" s="26">
        <v>3</v>
      </c>
      <c r="BC12" s="26">
        <v>6</v>
      </c>
      <c r="BD12" s="26">
        <v>3</v>
      </c>
      <c r="BE12" s="26">
        <v>0</v>
      </c>
      <c r="BF12" s="26">
        <v>0</v>
      </c>
      <c r="BG12" s="68">
        <v>387</v>
      </c>
      <c r="BH12" s="68">
        <v>186</v>
      </c>
      <c r="BI12" s="205"/>
      <c r="BJ12" s="66" t="s">
        <v>73</v>
      </c>
      <c r="BK12" s="68">
        <v>37</v>
      </c>
      <c r="BL12" s="68">
        <v>19</v>
      </c>
      <c r="BM12" s="68">
        <v>1</v>
      </c>
      <c r="BN12" s="68">
        <v>11</v>
      </c>
      <c r="BO12" s="68">
        <v>2</v>
      </c>
      <c r="BP12" s="68">
        <v>9</v>
      </c>
      <c r="BQ12" s="68">
        <v>1</v>
      </c>
      <c r="BR12" s="68">
        <v>33</v>
      </c>
      <c r="BS12" s="68">
        <v>3</v>
      </c>
      <c r="BT12" s="68">
        <v>20</v>
      </c>
      <c r="BU12" s="68">
        <v>1</v>
      </c>
      <c r="BV12" s="68">
        <v>2</v>
      </c>
      <c r="BW12" s="68">
        <v>0</v>
      </c>
      <c r="BX12" s="68">
        <v>139</v>
      </c>
      <c r="BY12" s="68">
        <v>148</v>
      </c>
      <c r="BZ12" s="68">
        <v>123</v>
      </c>
      <c r="CA12" s="68">
        <v>88</v>
      </c>
      <c r="CB12" s="68">
        <v>16</v>
      </c>
      <c r="CC12" s="68">
        <v>33</v>
      </c>
      <c r="CD12" s="205"/>
      <c r="CE12" s="66" t="s">
        <v>73</v>
      </c>
      <c r="CF12" s="68">
        <v>9</v>
      </c>
      <c r="CG12" s="68">
        <v>1369</v>
      </c>
      <c r="CH12" s="68">
        <v>530</v>
      </c>
      <c r="CI12" s="68">
        <v>262</v>
      </c>
      <c r="CJ12" s="68">
        <v>4</v>
      </c>
      <c r="CK12" s="68">
        <v>39</v>
      </c>
      <c r="CL12" s="68">
        <v>149</v>
      </c>
      <c r="CM12" s="68">
        <v>127</v>
      </c>
      <c r="CN12" s="68">
        <v>114</v>
      </c>
      <c r="CO12" s="205"/>
      <c r="CP12" s="66" t="s">
        <v>73</v>
      </c>
      <c r="CQ12" s="68">
        <v>1282</v>
      </c>
      <c r="CR12" s="68">
        <v>664</v>
      </c>
      <c r="CS12" s="68">
        <v>656</v>
      </c>
      <c r="CT12" s="68">
        <v>357</v>
      </c>
      <c r="CU12" s="68">
        <v>15</v>
      </c>
      <c r="CV12" s="68">
        <v>5</v>
      </c>
      <c r="CW12" s="68">
        <v>11</v>
      </c>
      <c r="CX12" s="68">
        <v>4</v>
      </c>
      <c r="CY12" s="68">
        <v>261</v>
      </c>
      <c r="CZ12" s="68">
        <v>124</v>
      </c>
      <c r="DA12" s="68">
        <v>151</v>
      </c>
      <c r="DB12" s="68">
        <v>76</v>
      </c>
      <c r="DC12" s="68">
        <v>28</v>
      </c>
      <c r="DD12" s="68">
        <v>10</v>
      </c>
      <c r="DE12" s="68">
        <v>12</v>
      </c>
      <c r="DF12" s="68">
        <v>4</v>
      </c>
      <c r="DG12" s="68">
        <v>0</v>
      </c>
      <c r="DH12" s="68">
        <v>0</v>
      </c>
      <c r="DI12" s="68">
        <v>0</v>
      </c>
      <c r="DJ12" s="68">
        <v>0</v>
      </c>
      <c r="DK12" s="68">
        <v>6</v>
      </c>
      <c r="DL12" s="68">
        <v>3</v>
      </c>
      <c r="DM12" s="68">
        <v>4</v>
      </c>
      <c r="DN12" s="68">
        <v>3</v>
      </c>
      <c r="DO12" s="205"/>
      <c r="DP12" s="66" t="s">
        <v>73</v>
      </c>
      <c r="DQ12" s="68">
        <v>277</v>
      </c>
      <c r="DR12" s="26">
        <v>106</v>
      </c>
      <c r="DS12" s="26">
        <v>46</v>
      </c>
      <c r="DT12" s="41">
        <v>45</v>
      </c>
      <c r="DU12" s="41">
        <v>26</v>
      </c>
      <c r="DV12" s="68">
        <v>322</v>
      </c>
      <c r="DW12" s="68">
        <v>132</v>
      </c>
      <c r="DX12" s="205"/>
      <c r="DY12" s="66" t="s">
        <v>73</v>
      </c>
      <c r="DZ12" s="68">
        <v>203</v>
      </c>
      <c r="EA12" s="68">
        <v>189</v>
      </c>
      <c r="EB12" s="68">
        <v>118</v>
      </c>
      <c r="EC12" s="68">
        <v>16</v>
      </c>
      <c r="ED12" s="68">
        <v>83</v>
      </c>
      <c r="EE12" s="68">
        <v>141</v>
      </c>
      <c r="EF12" s="68">
        <v>55</v>
      </c>
      <c r="EG12" s="68">
        <v>193</v>
      </c>
      <c r="EH12" s="68">
        <v>136</v>
      </c>
      <c r="EI12" s="68">
        <v>115</v>
      </c>
      <c r="EJ12" s="68">
        <v>138</v>
      </c>
      <c r="EK12" s="68">
        <v>7</v>
      </c>
      <c r="EL12" s="68">
        <v>2</v>
      </c>
      <c r="EM12" s="68">
        <v>2</v>
      </c>
      <c r="EN12" s="68">
        <v>0</v>
      </c>
      <c r="EO12" s="68">
        <v>2</v>
      </c>
      <c r="EP12" s="68">
        <v>0</v>
      </c>
      <c r="EQ12" s="24"/>
      <c r="ER12" s="78" t="s">
        <v>96</v>
      </c>
      <c r="ES12" s="78" t="s">
        <v>2360</v>
      </c>
      <c r="ET12" s="78">
        <v>1592</v>
      </c>
      <c r="EU12" s="78">
        <v>834</v>
      </c>
      <c r="EV12" s="78">
        <v>5405</v>
      </c>
      <c r="EW12" s="78"/>
      <c r="EX12" s="78"/>
      <c r="EY12" s="78"/>
    </row>
    <row r="13" spans="1:155">
      <c r="A13" s="205" t="s">
        <v>97</v>
      </c>
      <c r="B13" s="8" t="s">
        <v>90</v>
      </c>
      <c r="C13" s="71">
        <v>11660</v>
      </c>
      <c r="D13" s="71">
        <v>6580</v>
      </c>
      <c r="E13" s="71">
        <v>3028</v>
      </c>
      <c r="F13" s="71">
        <v>1732</v>
      </c>
      <c r="G13" s="71">
        <v>204</v>
      </c>
      <c r="H13" s="71">
        <v>101</v>
      </c>
      <c r="I13" s="71">
        <v>1026</v>
      </c>
      <c r="J13" s="71">
        <v>560</v>
      </c>
      <c r="K13" s="71">
        <v>1841</v>
      </c>
      <c r="L13" s="71">
        <v>1120</v>
      </c>
      <c r="M13" s="71">
        <v>2777</v>
      </c>
      <c r="N13" s="71">
        <v>1469</v>
      </c>
      <c r="O13" s="71">
        <v>229</v>
      </c>
      <c r="P13" s="71">
        <v>120</v>
      </c>
      <c r="Q13" s="71">
        <v>9647</v>
      </c>
      <c r="R13" s="71">
        <v>5517</v>
      </c>
      <c r="S13" s="71">
        <v>413</v>
      </c>
      <c r="T13" s="71">
        <v>154</v>
      </c>
      <c r="U13" s="71">
        <v>2530</v>
      </c>
      <c r="V13" s="71">
        <v>1201</v>
      </c>
      <c r="W13" s="71">
        <v>642</v>
      </c>
      <c r="X13" s="71">
        <v>370</v>
      </c>
      <c r="Y13" s="71">
        <v>535</v>
      </c>
      <c r="Z13" s="71">
        <v>248</v>
      </c>
      <c r="AA13" s="71">
        <v>67</v>
      </c>
      <c r="AB13" s="71">
        <v>35</v>
      </c>
      <c r="AC13" s="69">
        <v>34599</v>
      </c>
      <c r="AD13" s="69">
        <v>19207</v>
      </c>
      <c r="AE13" s="205" t="s">
        <v>97</v>
      </c>
      <c r="AF13" s="8" t="s">
        <v>90</v>
      </c>
      <c r="AG13" s="71">
        <v>200</v>
      </c>
      <c r="AH13" s="71">
        <v>98</v>
      </c>
      <c r="AI13" s="71">
        <v>56</v>
      </c>
      <c r="AJ13" s="71">
        <v>27</v>
      </c>
      <c r="AK13" s="71">
        <v>0</v>
      </c>
      <c r="AL13" s="71">
        <v>0</v>
      </c>
      <c r="AM13" s="71">
        <v>16</v>
      </c>
      <c r="AN13" s="71">
        <v>10</v>
      </c>
      <c r="AO13" s="71">
        <v>11</v>
      </c>
      <c r="AP13" s="71">
        <v>5</v>
      </c>
      <c r="AQ13" s="71">
        <v>44</v>
      </c>
      <c r="AR13" s="71">
        <v>24</v>
      </c>
      <c r="AS13" s="71">
        <v>2</v>
      </c>
      <c r="AT13" s="71">
        <v>1</v>
      </c>
      <c r="AU13" s="71">
        <v>1186</v>
      </c>
      <c r="AV13" s="71">
        <v>643</v>
      </c>
      <c r="AW13" s="71">
        <v>44</v>
      </c>
      <c r="AX13" s="71">
        <v>16</v>
      </c>
      <c r="AY13" s="71">
        <v>393</v>
      </c>
      <c r="AZ13" s="71">
        <v>165</v>
      </c>
      <c r="BA13" s="71">
        <v>43</v>
      </c>
      <c r="BB13" s="71">
        <v>25</v>
      </c>
      <c r="BC13" s="71">
        <v>67</v>
      </c>
      <c r="BD13" s="71">
        <v>25</v>
      </c>
      <c r="BE13" s="71">
        <v>1</v>
      </c>
      <c r="BF13" s="71">
        <v>0</v>
      </c>
      <c r="BG13" s="69">
        <v>2063</v>
      </c>
      <c r="BH13" s="69">
        <v>1039</v>
      </c>
      <c r="BI13" s="205" t="s">
        <v>97</v>
      </c>
      <c r="BJ13" s="8" t="s">
        <v>90</v>
      </c>
      <c r="BK13" s="31">
        <v>386</v>
      </c>
      <c r="BL13" s="31">
        <v>155</v>
      </c>
      <c r="BM13" s="31">
        <v>14</v>
      </c>
      <c r="BN13" s="31">
        <v>48</v>
      </c>
      <c r="BO13" s="31">
        <v>70</v>
      </c>
      <c r="BP13" s="31">
        <v>110</v>
      </c>
      <c r="BQ13" s="31">
        <v>17</v>
      </c>
      <c r="BR13" s="31">
        <v>311</v>
      </c>
      <c r="BS13" s="31">
        <v>43</v>
      </c>
      <c r="BT13" s="31">
        <v>153</v>
      </c>
      <c r="BU13" s="31">
        <v>33</v>
      </c>
      <c r="BV13" s="31">
        <v>30</v>
      </c>
      <c r="BW13" s="31">
        <v>8</v>
      </c>
      <c r="BX13" s="149">
        <v>1378</v>
      </c>
      <c r="BY13" s="125">
        <v>1283</v>
      </c>
      <c r="BZ13" s="71">
        <v>1263</v>
      </c>
      <c r="CA13" s="71">
        <v>1049</v>
      </c>
      <c r="CB13" s="71">
        <v>89</v>
      </c>
      <c r="CC13" s="71">
        <v>323</v>
      </c>
      <c r="CD13" s="205" t="s">
        <v>97</v>
      </c>
      <c r="CE13" s="8" t="s">
        <v>90</v>
      </c>
      <c r="CF13" s="71">
        <v>1166</v>
      </c>
      <c r="CG13" s="71">
        <v>8977</v>
      </c>
      <c r="CH13" s="71">
        <v>4891</v>
      </c>
      <c r="CI13" s="71">
        <v>1520</v>
      </c>
      <c r="CJ13" s="71">
        <v>122</v>
      </c>
      <c r="CK13" s="71">
        <v>263</v>
      </c>
      <c r="CL13" s="71">
        <v>1333</v>
      </c>
      <c r="CM13" s="71">
        <v>1239</v>
      </c>
      <c r="CN13" s="71">
        <v>1176</v>
      </c>
      <c r="CO13" s="205" t="s">
        <v>97</v>
      </c>
      <c r="CP13" s="8" t="s">
        <v>90</v>
      </c>
      <c r="CQ13" s="46">
        <v>9658</v>
      </c>
      <c r="CR13" s="46">
        <v>5491</v>
      </c>
      <c r="CS13" s="46">
        <v>4684</v>
      </c>
      <c r="CT13" s="46">
        <v>2710</v>
      </c>
      <c r="CU13" s="46">
        <v>389</v>
      </c>
      <c r="CV13" s="46">
        <v>135</v>
      </c>
      <c r="CW13" s="46">
        <v>207</v>
      </c>
      <c r="CX13" s="46">
        <v>72</v>
      </c>
      <c r="CY13" s="46">
        <v>2327</v>
      </c>
      <c r="CZ13" s="46">
        <v>1082</v>
      </c>
      <c r="DA13" s="46">
        <v>1101</v>
      </c>
      <c r="DB13" s="46">
        <v>558</v>
      </c>
      <c r="DC13" s="46">
        <v>80</v>
      </c>
      <c r="DD13" s="46">
        <v>54</v>
      </c>
      <c r="DE13" s="46">
        <v>50</v>
      </c>
      <c r="DF13" s="46">
        <v>34</v>
      </c>
      <c r="DG13" s="46">
        <v>64</v>
      </c>
      <c r="DH13" s="46">
        <v>26</v>
      </c>
      <c r="DI13" s="46">
        <v>36</v>
      </c>
      <c r="DJ13" s="46">
        <v>16</v>
      </c>
      <c r="DK13" s="46">
        <v>19</v>
      </c>
      <c r="DL13" s="46">
        <v>8</v>
      </c>
      <c r="DM13" s="46">
        <v>15</v>
      </c>
      <c r="DN13" s="46">
        <v>7</v>
      </c>
      <c r="DO13" s="205" t="s">
        <v>97</v>
      </c>
      <c r="DP13" s="8" t="s">
        <v>90</v>
      </c>
      <c r="DQ13" s="71">
        <v>3112</v>
      </c>
      <c r="DR13" s="71">
        <v>1218</v>
      </c>
      <c r="DS13" s="71">
        <v>398</v>
      </c>
      <c r="DT13" s="152">
        <v>791</v>
      </c>
      <c r="DU13" s="32">
        <v>432</v>
      </c>
      <c r="DV13" s="149">
        <v>3903</v>
      </c>
      <c r="DW13" s="149">
        <v>1650</v>
      </c>
      <c r="DX13" s="205" t="s">
        <v>97</v>
      </c>
      <c r="DY13" s="8" t="s">
        <v>90</v>
      </c>
      <c r="DZ13" s="71">
        <v>963</v>
      </c>
      <c r="EA13" s="71">
        <v>1469</v>
      </c>
      <c r="EB13" s="71">
        <v>1172</v>
      </c>
      <c r="EC13" s="71">
        <v>1212</v>
      </c>
      <c r="ED13" s="71">
        <v>494</v>
      </c>
      <c r="EE13" s="71">
        <v>509</v>
      </c>
      <c r="EF13" s="71">
        <v>510</v>
      </c>
      <c r="EG13" s="71">
        <v>747</v>
      </c>
      <c r="EH13" s="71">
        <v>490</v>
      </c>
      <c r="EI13" s="71">
        <v>427</v>
      </c>
      <c r="EJ13" s="71">
        <v>502</v>
      </c>
      <c r="EK13" s="71">
        <v>151</v>
      </c>
      <c r="EL13" s="71">
        <v>419</v>
      </c>
      <c r="EM13" s="71">
        <v>98</v>
      </c>
      <c r="EN13" s="71">
        <v>83</v>
      </c>
      <c r="EO13" s="71">
        <v>136</v>
      </c>
      <c r="EP13" s="71">
        <v>1638</v>
      </c>
      <c r="EQ13" s="24"/>
      <c r="ER13" s="78" t="s">
        <v>97</v>
      </c>
      <c r="ES13" s="78" t="s">
        <v>2373</v>
      </c>
      <c r="ET13" s="78">
        <v>12537</v>
      </c>
      <c r="EU13" s="78">
        <v>6093</v>
      </c>
      <c r="EV13" s="78">
        <v>40483</v>
      </c>
      <c r="EW13" s="78"/>
      <c r="EX13" s="78"/>
      <c r="EY13" s="78"/>
    </row>
    <row r="14" spans="1:155">
      <c r="A14" s="205"/>
      <c r="B14" s="8" t="s">
        <v>91</v>
      </c>
      <c r="C14" s="71">
        <v>7999</v>
      </c>
      <c r="D14" s="71">
        <v>4388</v>
      </c>
      <c r="E14" s="71">
        <v>2231</v>
      </c>
      <c r="F14" s="71">
        <v>1307</v>
      </c>
      <c r="G14" s="71">
        <v>318</v>
      </c>
      <c r="H14" s="71">
        <v>169</v>
      </c>
      <c r="I14" s="71">
        <v>601</v>
      </c>
      <c r="J14" s="71">
        <v>302</v>
      </c>
      <c r="K14" s="71">
        <v>1532</v>
      </c>
      <c r="L14" s="71">
        <v>963</v>
      </c>
      <c r="M14" s="71">
        <v>2128</v>
      </c>
      <c r="N14" s="71">
        <v>1067</v>
      </c>
      <c r="O14" s="71">
        <v>184</v>
      </c>
      <c r="P14" s="71">
        <v>103</v>
      </c>
      <c r="Q14" s="71">
        <v>5403</v>
      </c>
      <c r="R14" s="71">
        <v>3002</v>
      </c>
      <c r="S14" s="71">
        <v>318</v>
      </c>
      <c r="T14" s="71">
        <v>134</v>
      </c>
      <c r="U14" s="71">
        <v>1805</v>
      </c>
      <c r="V14" s="71">
        <v>904</v>
      </c>
      <c r="W14" s="71">
        <v>862</v>
      </c>
      <c r="X14" s="71">
        <v>516</v>
      </c>
      <c r="Y14" s="71">
        <v>1029</v>
      </c>
      <c r="Z14" s="71">
        <v>415</v>
      </c>
      <c r="AA14" s="71">
        <v>155</v>
      </c>
      <c r="AB14" s="71">
        <v>93</v>
      </c>
      <c r="AC14" s="69">
        <v>24565</v>
      </c>
      <c r="AD14" s="69">
        <v>13363</v>
      </c>
      <c r="AE14" s="205"/>
      <c r="AF14" s="8" t="s">
        <v>91</v>
      </c>
      <c r="AG14" s="71">
        <v>248</v>
      </c>
      <c r="AH14" s="71">
        <v>115</v>
      </c>
      <c r="AI14" s="71">
        <v>39</v>
      </c>
      <c r="AJ14" s="71">
        <v>28</v>
      </c>
      <c r="AK14" s="71">
        <v>10</v>
      </c>
      <c r="AL14" s="71">
        <v>6</v>
      </c>
      <c r="AM14" s="71">
        <v>26</v>
      </c>
      <c r="AN14" s="71">
        <v>12</v>
      </c>
      <c r="AO14" s="71">
        <v>34</v>
      </c>
      <c r="AP14" s="71">
        <v>21</v>
      </c>
      <c r="AQ14" s="71">
        <v>51</v>
      </c>
      <c r="AR14" s="71">
        <v>22</v>
      </c>
      <c r="AS14" s="71">
        <v>6</v>
      </c>
      <c r="AT14" s="71">
        <v>3</v>
      </c>
      <c r="AU14" s="71">
        <v>639</v>
      </c>
      <c r="AV14" s="71">
        <v>324</v>
      </c>
      <c r="AW14" s="71">
        <v>27</v>
      </c>
      <c r="AX14" s="71">
        <v>10</v>
      </c>
      <c r="AY14" s="71">
        <v>268</v>
      </c>
      <c r="AZ14" s="71">
        <v>125</v>
      </c>
      <c r="BA14" s="71">
        <v>45</v>
      </c>
      <c r="BB14" s="71">
        <v>28</v>
      </c>
      <c r="BC14" s="71">
        <v>95</v>
      </c>
      <c r="BD14" s="71">
        <v>22</v>
      </c>
      <c r="BE14" s="71">
        <v>12</v>
      </c>
      <c r="BF14" s="71">
        <v>5</v>
      </c>
      <c r="BG14" s="69">
        <v>1500</v>
      </c>
      <c r="BH14" s="69">
        <v>721</v>
      </c>
      <c r="BI14" s="205"/>
      <c r="BJ14" s="8" t="s">
        <v>91</v>
      </c>
      <c r="BK14" s="31">
        <v>231</v>
      </c>
      <c r="BL14" s="31">
        <v>78</v>
      </c>
      <c r="BM14" s="31">
        <v>11</v>
      </c>
      <c r="BN14" s="31">
        <v>25</v>
      </c>
      <c r="BO14" s="31">
        <v>58</v>
      </c>
      <c r="BP14" s="31">
        <v>81</v>
      </c>
      <c r="BQ14" s="31">
        <v>10</v>
      </c>
      <c r="BR14" s="31">
        <v>170</v>
      </c>
      <c r="BS14" s="31">
        <v>24</v>
      </c>
      <c r="BT14" s="31">
        <v>114</v>
      </c>
      <c r="BU14" s="31">
        <v>34</v>
      </c>
      <c r="BV14" s="31">
        <v>42</v>
      </c>
      <c r="BW14" s="31">
        <v>11</v>
      </c>
      <c r="BX14" s="149">
        <v>889</v>
      </c>
      <c r="BY14" s="125">
        <v>817</v>
      </c>
      <c r="BZ14" s="71">
        <v>805</v>
      </c>
      <c r="CA14" s="71">
        <v>770</v>
      </c>
      <c r="CB14" s="71">
        <v>44</v>
      </c>
      <c r="CC14" s="71">
        <v>170</v>
      </c>
      <c r="CD14" s="205"/>
      <c r="CE14" s="8" t="s">
        <v>91</v>
      </c>
      <c r="CF14" s="71">
        <v>2086</v>
      </c>
      <c r="CG14" s="71">
        <v>6080</v>
      </c>
      <c r="CH14" s="71">
        <v>2577</v>
      </c>
      <c r="CI14" s="71">
        <v>1542</v>
      </c>
      <c r="CJ14" s="71">
        <v>201</v>
      </c>
      <c r="CK14" s="71">
        <v>272</v>
      </c>
      <c r="CL14" s="71">
        <v>869</v>
      </c>
      <c r="CM14" s="71">
        <v>794</v>
      </c>
      <c r="CN14" s="71">
        <v>792</v>
      </c>
      <c r="CO14" s="205"/>
      <c r="CP14" s="8" t="s">
        <v>91</v>
      </c>
      <c r="CQ14" s="46">
        <v>5625</v>
      </c>
      <c r="CR14" s="46">
        <v>3121</v>
      </c>
      <c r="CS14" s="46">
        <v>3079</v>
      </c>
      <c r="CT14" s="46">
        <v>1740</v>
      </c>
      <c r="CU14" s="46">
        <v>399</v>
      </c>
      <c r="CV14" s="46">
        <v>159</v>
      </c>
      <c r="CW14" s="46">
        <v>266</v>
      </c>
      <c r="CX14" s="46">
        <v>110</v>
      </c>
      <c r="CY14" s="46">
        <v>2057</v>
      </c>
      <c r="CZ14" s="46">
        <v>1019</v>
      </c>
      <c r="DA14" s="46">
        <v>1165</v>
      </c>
      <c r="DB14" s="46">
        <v>610</v>
      </c>
      <c r="DC14" s="46">
        <v>295</v>
      </c>
      <c r="DD14" s="46">
        <v>178</v>
      </c>
      <c r="DE14" s="46">
        <v>233</v>
      </c>
      <c r="DF14" s="46">
        <v>132</v>
      </c>
      <c r="DG14" s="46">
        <v>277</v>
      </c>
      <c r="DH14" s="46">
        <v>113</v>
      </c>
      <c r="DI14" s="46">
        <v>182</v>
      </c>
      <c r="DJ14" s="46">
        <v>81</v>
      </c>
      <c r="DK14" s="46">
        <v>104</v>
      </c>
      <c r="DL14" s="46">
        <v>54</v>
      </c>
      <c r="DM14" s="46">
        <v>84</v>
      </c>
      <c r="DN14" s="46">
        <v>43</v>
      </c>
      <c r="DO14" s="205"/>
      <c r="DP14" s="8" t="s">
        <v>91</v>
      </c>
      <c r="DQ14" s="71">
        <v>1826</v>
      </c>
      <c r="DR14" s="71">
        <v>735</v>
      </c>
      <c r="DS14" s="71">
        <v>279</v>
      </c>
      <c r="DT14" s="152">
        <v>513</v>
      </c>
      <c r="DU14" s="32">
        <v>292</v>
      </c>
      <c r="DV14" s="149">
        <v>2339</v>
      </c>
      <c r="DW14" s="149">
        <v>1027</v>
      </c>
      <c r="DX14" s="205"/>
      <c r="DY14" s="8" t="s">
        <v>91</v>
      </c>
      <c r="DZ14" s="71">
        <v>819</v>
      </c>
      <c r="EA14" s="71">
        <v>1149</v>
      </c>
      <c r="EB14" s="71">
        <v>776</v>
      </c>
      <c r="EC14" s="71">
        <v>1212</v>
      </c>
      <c r="ED14" s="71">
        <v>728</v>
      </c>
      <c r="EE14" s="71">
        <v>635</v>
      </c>
      <c r="EF14" s="71">
        <v>340</v>
      </c>
      <c r="EG14" s="71">
        <v>1582</v>
      </c>
      <c r="EH14" s="71">
        <v>547</v>
      </c>
      <c r="EI14" s="71">
        <v>306</v>
      </c>
      <c r="EJ14" s="71">
        <v>559</v>
      </c>
      <c r="EK14" s="71">
        <v>21</v>
      </c>
      <c r="EL14" s="71">
        <v>27</v>
      </c>
      <c r="EM14" s="71">
        <v>7</v>
      </c>
      <c r="EN14" s="71">
        <v>1</v>
      </c>
      <c r="EO14" s="71">
        <v>2</v>
      </c>
      <c r="EP14" s="71">
        <v>1638</v>
      </c>
      <c r="EQ14" s="24"/>
      <c r="ER14" s="78" t="s">
        <v>97</v>
      </c>
      <c r="ES14" s="78" t="s">
        <v>2374</v>
      </c>
      <c r="ET14" s="78">
        <v>8757</v>
      </c>
      <c r="EU14" s="78">
        <v>5009</v>
      </c>
      <c r="EV14" s="78">
        <v>29150</v>
      </c>
      <c r="EW14" s="78"/>
      <c r="EX14" s="78"/>
      <c r="EY14" s="78"/>
    </row>
    <row r="15" spans="1:155">
      <c r="A15" s="205"/>
      <c r="B15" s="66" t="s">
        <v>73</v>
      </c>
      <c r="C15" s="26">
        <v>19659</v>
      </c>
      <c r="D15" s="26">
        <v>10968</v>
      </c>
      <c r="E15" s="26">
        <v>5259</v>
      </c>
      <c r="F15" s="26">
        <v>3039</v>
      </c>
      <c r="G15" s="26">
        <v>522</v>
      </c>
      <c r="H15" s="26">
        <v>270</v>
      </c>
      <c r="I15" s="26">
        <v>1627</v>
      </c>
      <c r="J15" s="26">
        <v>862</v>
      </c>
      <c r="K15" s="26">
        <v>3373</v>
      </c>
      <c r="L15" s="26">
        <v>2083</v>
      </c>
      <c r="M15" s="26">
        <v>4905</v>
      </c>
      <c r="N15" s="26">
        <v>2536</v>
      </c>
      <c r="O15" s="26">
        <v>413</v>
      </c>
      <c r="P15" s="26">
        <v>223</v>
      </c>
      <c r="Q15" s="26">
        <v>15050</v>
      </c>
      <c r="R15" s="26">
        <v>8519</v>
      </c>
      <c r="S15" s="26">
        <v>731</v>
      </c>
      <c r="T15" s="26">
        <v>288</v>
      </c>
      <c r="U15" s="26">
        <v>4335</v>
      </c>
      <c r="V15" s="26">
        <v>2105</v>
      </c>
      <c r="W15" s="26">
        <v>1504</v>
      </c>
      <c r="X15" s="26">
        <v>886</v>
      </c>
      <c r="Y15" s="26">
        <v>1564</v>
      </c>
      <c r="Z15" s="26">
        <v>663</v>
      </c>
      <c r="AA15" s="26">
        <v>222</v>
      </c>
      <c r="AB15" s="26">
        <v>128</v>
      </c>
      <c r="AC15" s="68">
        <v>59164</v>
      </c>
      <c r="AD15" s="68">
        <v>32570</v>
      </c>
      <c r="AE15" s="205"/>
      <c r="AF15" s="66" t="s">
        <v>73</v>
      </c>
      <c r="AG15" s="26">
        <v>448</v>
      </c>
      <c r="AH15" s="26">
        <v>213</v>
      </c>
      <c r="AI15" s="26">
        <v>95</v>
      </c>
      <c r="AJ15" s="26">
        <v>55</v>
      </c>
      <c r="AK15" s="26">
        <v>10</v>
      </c>
      <c r="AL15" s="26">
        <v>6</v>
      </c>
      <c r="AM15" s="26">
        <v>42</v>
      </c>
      <c r="AN15" s="26">
        <v>22</v>
      </c>
      <c r="AO15" s="26">
        <v>45</v>
      </c>
      <c r="AP15" s="26">
        <v>26</v>
      </c>
      <c r="AQ15" s="26">
        <v>95</v>
      </c>
      <c r="AR15" s="26">
        <v>46</v>
      </c>
      <c r="AS15" s="26">
        <v>8</v>
      </c>
      <c r="AT15" s="26">
        <v>4</v>
      </c>
      <c r="AU15" s="26">
        <v>1825</v>
      </c>
      <c r="AV15" s="26">
        <v>967</v>
      </c>
      <c r="AW15" s="26">
        <v>71</v>
      </c>
      <c r="AX15" s="26">
        <v>26</v>
      </c>
      <c r="AY15" s="26">
        <v>661</v>
      </c>
      <c r="AZ15" s="26">
        <v>290</v>
      </c>
      <c r="BA15" s="26">
        <v>88</v>
      </c>
      <c r="BB15" s="26">
        <v>53</v>
      </c>
      <c r="BC15" s="26">
        <v>162</v>
      </c>
      <c r="BD15" s="26">
        <v>47</v>
      </c>
      <c r="BE15" s="26">
        <v>13</v>
      </c>
      <c r="BF15" s="26">
        <v>5</v>
      </c>
      <c r="BG15" s="68">
        <v>3563</v>
      </c>
      <c r="BH15" s="68">
        <v>1760</v>
      </c>
      <c r="BI15" s="205"/>
      <c r="BJ15" s="66" t="s">
        <v>73</v>
      </c>
      <c r="BK15" s="68">
        <v>617</v>
      </c>
      <c r="BL15" s="68">
        <v>233</v>
      </c>
      <c r="BM15" s="68">
        <v>25</v>
      </c>
      <c r="BN15" s="68">
        <v>73</v>
      </c>
      <c r="BO15" s="68">
        <v>128</v>
      </c>
      <c r="BP15" s="68">
        <v>191</v>
      </c>
      <c r="BQ15" s="68">
        <v>27</v>
      </c>
      <c r="BR15" s="68">
        <v>481</v>
      </c>
      <c r="BS15" s="68">
        <v>67</v>
      </c>
      <c r="BT15" s="68">
        <v>267</v>
      </c>
      <c r="BU15" s="68">
        <v>67</v>
      </c>
      <c r="BV15" s="68">
        <v>72</v>
      </c>
      <c r="BW15" s="68">
        <v>19</v>
      </c>
      <c r="BX15" s="68">
        <v>2267</v>
      </c>
      <c r="BY15" s="68">
        <v>2100</v>
      </c>
      <c r="BZ15" s="68">
        <v>2068</v>
      </c>
      <c r="CA15" s="68">
        <v>1819</v>
      </c>
      <c r="CB15" s="68">
        <v>133</v>
      </c>
      <c r="CC15" s="68">
        <v>493</v>
      </c>
      <c r="CD15" s="205"/>
      <c r="CE15" s="66" t="s">
        <v>73</v>
      </c>
      <c r="CF15" s="68">
        <v>3252</v>
      </c>
      <c r="CG15" s="68">
        <v>15057</v>
      </c>
      <c r="CH15" s="68">
        <v>7468</v>
      </c>
      <c r="CI15" s="68">
        <v>3062</v>
      </c>
      <c r="CJ15" s="68">
        <v>323</v>
      </c>
      <c r="CK15" s="68">
        <v>535</v>
      </c>
      <c r="CL15" s="68">
        <v>2202</v>
      </c>
      <c r="CM15" s="68">
        <v>2033</v>
      </c>
      <c r="CN15" s="68">
        <v>1968</v>
      </c>
      <c r="CO15" s="205"/>
      <c r="CP15" s="66" t="s">
        <v>73</v>
      </c>
      <c r="CQ15" s="68">
        <v>15283</v>
      </c>
      <c r="CR15" s="68">
        <v>8612</v>
      </c>
      <c r="CS15" s="68">
        <v>7763</v>
      </c>
      <c r="CT15" s="68">
        <v>4450</v>
      </c>
      <c r="CU15" s="68">
        <v>788</v>
      </c>
      <c r="CV15" s="68">
        <v>294</v>
      </c>
      <c r="CW15" s="68">
        <v>473</v>
      </c>
      <c r="CX15" s="68">
        <v>182</v>
      </c>
      <c r="CY15" s="68">
        <v>4384</v>
      </c>
      <c r="CZ15" s="68">
        <v>2101</v>
      </c>
      <c r="DA15" s="68">
        <v>2266</v>
      </c>
      <c r="DB15" s="68">
        <v>1168</v>
      </c>
      <c r="DC15" s="68">
        <v>375</v>
      </c>
      <c r="DD15" s="68">
        <v>232</v>
      </c>
      <c r="DE15" s="68">
        <v>283</v>
      </c>
      <c r="DF15" s="68">
        <v>166</v>
      </c>
      <c r="DG15" s="68">
        <v>341</v>
      </c>
      <c r="DH15" s="68">
        <v>139</v>
      </c>
      <c r="DI15" s="68">
        <v>218</v>
      </c>
      <c r="DJ15" s="68">
        <v>97</v>
      </c>
      <c r="DK15" s="68">
        <v>123</v>
      </c>
      <c r="DL15" s="68">
        <v>62</v>
      </c>
      <c r="DM15" s="68">
        <v>99</v>
      </c>
      <c r="DN15" s="68">
        <v>50</v>
      </c>
      <c r="DO15" s="205"/>
      <c r="DP15" s="66" t="s">
        <v>73</v>
      </c>
      <c r="DQ15" s="68">
        <v>4938</v>
      </c>
      <c r="DR15" s="26">
        <v>1953</v>
      </c>
      <c r="DS15" s="26">
        <v>677</v>
      </c>
      <c r="DT15" s="41">
        <v>1304</v>
      </c>
      <c r="DU15" s="41">
        <v>724</v>
      </c>
      <c r="DV15" s="68">
        <v>6242</v>
      </c>
      <c r="DW15" s="68">
        <v>2677</v>
      </c>
      <c r="DX15" s="205"/>
      <c r="DY15" s="66" t="s">
        <v>73</v>
      </c>
      <c r="DZ15" s="68">
        <v>1782</v>
      </c>
      <c r="EA15" s="68">
        <v>2618</v>
      </c>
      <c r="EB15" s="68">
        <v>1948</v>
      </c>
      <c r="EC15" s="68">
        <v>2424</v>
      </c>
      <c r="ED15" s="68">
        <v>1222</v>
      </c>
      <c r="EE15" s="68">
        <v>1144</v>
      </c>
      <c r="EF15" s="68">
        <v>850</v>
      </c>
      <c r="EG15" s="68">
        <v>2329</v>
      </c>
      <c r="EH15" s="68">
        <v>1037</v>
      </c>
      <c r="EI15" s="68">
        <v>733</v>
      </c>
      <c r="EJ15" s="68">
        <v>1061</v>
      </c>
      <c r="EK15" s="68">
        <v>172</v>
      </c>
      <c r="EL15" s="68">
        <v>446</v>
      </c>
      <c r="EM15" s="68">
        <v>105</v>
      </c>
      <c r="EN15" s="68">
        <v>84</v>
      </c>
      <c r="EO15" s="68">
        <v>138</v>
      </c>
      <c r="EP15" s="68">
        <v>3276</v>
      </c>
      <c r="EQ15" s="24"/>
      <c r="ER15" s="78" t="s">
        <v>97</v>
      </c>
      <c r="ES15" s="78" t="s">
        <v>2375</v>
      </c>
      <c r="ET15" s="78">
        <v>21294</v>
      </c>
      <c r="EU15" s="78">
        <v>11102</v>
      </c>
      <c r="EV15" s="78">
        <v>69633</v>
      </c>
      <c r="EW15" s="78"/>
      <c r="EX15" s="78"/>
      <c r="EY15" s="78"/>
    </row>
    <row r="16" spans="1:155">
      <c r="A16" s="205" t="s">
        <v>98</v>
      </c>
      <c r="B16" s="8" t="s">
        <v>90</v>
      </c>
      <c r="C16" s="71">
        <v>927</v>
      </c>
      <c r="D16" s="71">
        <v>487</v>
      </c>
      <c r="E16" s="71">
        <v>454</v>
      </c>
      <c r="F16" s="71">
        <v>228</v>
      </c>
      <c r="G16" s="71">
        <v>0</v>
      </c>
      <c r="H16" s="71">
        <v>0</v>
      </c>
      <c r="I16" s="71">
        <v>135</v>
      </c>
      <c r="J16" s="71">
        <v>62</v>
      </c>
      <c r="K16" s="71">
        <v>56</v>
      </c>
      <c r="L16" s="71">
        <v>36</v>
      </c>
      <c r="M16" s="71">
        <v>41</v>
      </c>
      <c r="N16" s="71">
        <v>19</v>
      </c>
      <c r="O16" s="71">
        <v>79</v>
      </c>
      <c r="P16" s="71">
        <v>37</v>
      </c>
      <c r="Q16" s="71">
        <v>808</v>
      </c>
      <c r="R16" s="71">
        <v>422</v>
      </c>
      <c r="S16" s="71">
        <v>0</v>
      </c>
      <c r="T16" s="71">
        <v>0</v>
      </c>
      <c r="U16" s="71">
        <v>93</v>
      </c>
      <c r="V16" s="71">
        <v>38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69">
        <v>2593</v>
      </c>
      <c r="AD16" s="69">
        <v>1329</v>
      </c>
      <c r="AE16" s="205" t="s">
        <v>98</v>
      </c>
      <c r="AF16" s="8" t="s">
        <v>90</v>
      </c>
      <c r="AG16" s="71">
        <v>37</v>
      </c>
      <c r="AH16" s="71">
        <v>16</v>
      </c>
      <c r="AI16" s="71">
        <v>15</v>
      </c>
      <c r="AJ16" s="71">
        <v>7</v>
      </c>
      <c r="AK16" s="71">
        <v>0</v>
      </c>
      <c r="AL16" s="71">
        <v>0</v>
      </c>
      <c r="AM16" s="71">
        <v>3</v>
      </c>
      <c r="AN16" s="71">
        <v>2</v>
      </c>
      <c r="AO16" s="71">
        <v>0</v>
      </c>
      <c r="AP16" s="71">
        <v>0</v>
      </c>
      <c r="AQ16" s="71">
        <v>3</v>
      </c>
      <c r="AR16" s="71">
        <v>0</v>
      </c>
      <c r="AS16" s="71">
        <v>0</v>
      </c>
      <c r="AT16" s="71">
        <v>0</v>
      </c>
      <c r="AU16" s="71">
        <v>82</v>
      </c>
      <c r="AV16" s="71">
        <v>41</v>
      </c>
      <c r="AW16" s="71">
        <v>0</v>
      </c>
      <c r="AX16" s="71">
        <v>0</v>
      </c>
      <c r="AY16" s="71">
        <v>10</v>
      </c>
      <c r="AZ16" s="71">
        <v>6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69">
        <v>150</v>
      </c>
      <c r="BH16" s="69">
        <v>72</v>
      </c>
      <c r="BI16" s="205" t="s">
        <v>98</v>
      </c>
      <c r="BJ16" s="8" t="s">
        <v>90</v>
      </c>
      <c r="BK16" s="31">
        <v>25</v>
      </c>
      <c r="BL16" s="31">
        <v>13</v>
      </c>
      <c r="BM16" s="31">
        <v>0</v>
      </c>
      <c r="BN16" s="31">
        <v>6</v>
      </c>
      <c r="BO16" s="31">
        <v>3</v>
      </c>
      <c r="BP16" s="31">
        <v>2</v>
      </c>
      <c r="BQ16" s="31">
        <v>3</v>
      </c>
      <c r="BR16" s="31">
        <v>19</v>
      </c>
      <c r="BS16" s="31">
        <v>0</v>
      </c>
      <c r="BT16" s="31">
        <v>5</v>
      </c>
      <c r="BU16" s="31">
        <v>0</v>
      </c>
      <c r="BV16" s="31">
        <v>0</v>
      </c>
      <c r="BW16" s="31">
        <v>0</v>
      </c>
      <c r="BX16" s="149">
        <v>76</v>
      </c>
      <c r="BY16" s="125">
        <v>75</v>
      </c>
      <c r="BZ16" s="71">
        <v>62</v>
      </c>
      <c r="CA16" s="71">
        <v>40</v>
      </c>
      <c r="CB16" s="71">
        <v>0</v>
      </c>
      <c r="CC16" s="71">
        <v>19</v>
      </c>
      <c r="CD16" s="205" t="s">
        <v>98</v>
      </c>
      <c r="CE16" s="8" t="s">
        <v>90</v>
      </c>
      <c r="CF16" s="71">
        <v>0</v>
      </c>
      <c r="CG16" s="71">
        <v>232</v>
      </c>
      <c r="CH16" s="71">
        <v>474</v>
      </c>
      <c r="CI16" s="71">
        <v>266</v>
      </c>
      <c r="CJ16" s="71">
        <v>0</v>
      </c>
      <c r="CK16" s="71">
        <v>3</v>
      </c>
      <c r="CL16" s="71">
        <v>76</v>
      </c>
      <c r="CM16" s="71">
        <v>65</v>
      </c>
      <c r="CN16" s="71">
        <v>50</v>
      </c>
      <c r="CO16" s="205" t="s">
        <v>98</v>
      </c>
      <c r="CP16" s="8" t="s">
        <v>90</v>
      </c>
      <c r="CQ16" s="46">
        <v>685</v>
      </c>
      <c r="CR16" s="46">
        <v>349</v>
      </c>
      <c r="CS16" s="46">
        <v>392</v>
      </c>
      <c r="CT16" s="46">
        <v>208</v>
      </c>
      <c r="CU16" s="46">
        <v>0</v>
      </c>
      <c r="CV16" s="46">
        <v>0</v>
      </c>
      <c r="CW16" s="46">
        <v>0</v>
      </c>
      <c r="CX16" s="46">
        <v>0</v>
      </c>
      <c r="CY16" s="46">
        <v>85</v>
      </c>
      <c r="CZ16" s="46">
        <v>28</v>
      </c>
      <c r="DA16" s="46">
        <v>57</v>
      </c>
      <c r="DB16" s="46">
        <v>16</v>
      </c>
      <c r="DC16" s="46">
        <v>0</v>
      </c>
      <c r="DD16" s="46">
        <v>0</v>
      </c>
      <c r="DE16" s="46">
        <v>0</v>
      </c>
      <c r="DF16" s="46">
        <v>0</v>
      </c>
      <c r="DG16" s="46">
        <v>0</v>
      </c>
      <c r="DH16" s="46">
        <v>0</v>
      </c>
      <c r="DI16" s="46">
        <v>0</v>
      </c>
      <c r="DJ16" s="46">
        <v>0</v>
      </c>
      <c r="DK16" s="46">
        <v>0</v>
      </c>
      <c r="DL16" s="46">
        <v>0</v>
      </c>
      <c r="DM16" s="46">
        <v>0</v>
      </c>
      <c r="DN16" s="46">
        <v>0</v>
      </c>
      <c r="DO16" s="205" t="s">
        <v>98</v>
      </c>
      <c r="DP16" s="8" t="s">
        <v>90</v>
      </c>
      <c r="DQ16" s="71">
        <v>144</v>
      </c>
      <c r="DR16" s="71">
        <v>46</v>
      </c>
      <c r="DS16" s="71">
        <v>18</v>
      </c>
      <c r="DT16" s="152">
        <v>31</v>
      </c>
      <c r="DU16" s="32">
        <v>14</v>
      </c>
      <c r="DV16" s="149">
        <v>175</v>
      </c>
      <c r="DW16" s="149">
        <v>60</v>
      </c>
      <c r="DX16" s="205" t="s">
        <v>98</v>
      </c>
      <c r="DY16" s="8" t="s">
        <v>90</v>
      </c>
      <c r="DZ16" s="71">
        <v>43</v>
      </c>
      <c r="EA16" s="71">
        <v>41</v>
      </c>
      <c r="EB16" s="71">
        <v>15</v>
      </c>
      <c r="EC16" s="71">
        <v>18</v>
      </c>
      <c r="ED16" s="71">
        <v>42</v>
      </c>
      <c r="EE16" s="71">
        <v>24</v>
      </c>
      <c r="EF16" s="71">
        <v>9</v>
      </c>
      <c r="EG16" s="71">
        <v>31</v>
      </c>
      <c r="EH16" s="71">
        <v>19</v>
      </c>
      <c r="EI16" s="71">
        <v>10</v>
      </c>
      <c r="EJ16" s="71">
        <v>20</v>
      </c>
      <c r="EK16" s="71">
        <v>14</v>
      </c>
      <c r="EL16" s="71">
        <v>25</v>
      </c>
      <c r="EM16" s="71">
        <v>3</v>
      </c>
      <c r="EN16" s="71">
        <v>5</v>
      </c>
      <c r="EO16" s="71">
        <v>15</v>
      </c>
      <c r="EP16" s="71">
        <v>6</v>
      </c>
      <c r="EQ16" s="24"/>
      <c r="ER16" s="78" t="s">
        <v>98</v>
      </c>
      <c r="ES16" s="78" t="s">
        <v>2400</v>
      </c>
      <c r="ET16" s="78">
        <v>770</v>
      </c>
      <c r="EU16" s="78">
        <v>449</v>
      </c>
      <c r="EV16" s="78">
        <v>2950</v>
      </c>
      <c r="EW16" s="78"/>
      <c r="EX16" s="78"/>
      <c r="EY16" s="78"/>
    </row>
    <row r="17" spans="1:155">
      <c r="A17" s="205"/>
      <c r="B17" s="8" t="s">
        <v>91</v>
      </c>
      <c r="C17" s="71">
        <v>2653</v>
      </c>
      <c r="D17" s="71">
        <v>1367</v>
      </c>
      <c r="E17" s="71">
        <v>729</v>
      </c>
      <c r="F17" s="71">
        <v>404</v>
      </c>
      <c r="G17" s="71">
        <v>26</v>
      </c>
      <c r="H17" s="71">
        <v>6</v>
      </c>
      <c r="I17" s="71">
        <v>532</v>
      </c>
      <c r="J17" s="71">
        <v>234</v>
      </c>
      <c r="K17" s="71">
        <v>587</v>
      </c>
      <c r="L17" s="71">
        <v>345</v>
      </c>
      <c r="M17" s="71">
        <v>483</v>
      </c>
      <c r="N17" s="71">
        <v>223</v>
      </c>
      <c r="O17" s="71">
        <v>4</v>
      </c>
      <c r="P17" s="71">
        <v>2</v>
      </c>
      <c r="Q17" s="71">
        <v>1534</v>
      </c>
      <c r="R17" s="71">
        <v>818</v>
      </c>
      <c r="S17" s="71">
        <v>7</v>
      </c>
      <c r="T17" s="71">
        <v>0</v>
      </c>
      <c r="U17" s="71">
        <v>590</v>
      </c>
      <c r="V17" s="71">
        <v>248</v>
      </c>
      <c r="W17" s="71">
        <v>561</v>
      </c>
      <c r="X17" s="71">
        <v>328</v>
      </c>
      <c r="Y17" s="71">
        <v>198</v>
      </c>
      <c r="Z17" s="71">
        <v>64</v>
      </c>
      <c r="AA17" s="71">
        <v>0</v>
      </c>
      <c r="AB17" s="71">
        <v>0</v>
      </c>
      <c r="AC17" s="69">
        <v>7904</v>
      </c>
      <c r="AD17" s="69">
        <v>4039</v>
      </c>
      <c r="AE17" s="205"/>
      <c r="AF17" s="8" t="s">
        <v>91</v>
      </c>
      <c r="AG17" s="71">
        <v>50</v>
      </c>
      <c r="AH17" s="71">
        <v>25</v>
      </c>
      <c r="AI17" s="71">
        <v>27</v>
      </c>
      <c r="AJ17" s="71">
        <v>18</v>
      </c>
      <c r="AK17" s="71">
        <v>1</v>
      </c>
      <c r="AL17" s="71">
        <v>0</v>
      </c>
      <c r="AM17" s="71">
        <v>8</v>
      </c>
      <c r="AN17" s="71">
        <v>4</v>
      </c>
      <c r="AO17" s="71">
        <v>11</v>
      </c>
      <c r="AP17" s="71">
        <v>6</v>
      </c>
      <c r="AQ17" s="71">
        <v>22</v>
      </c>
      <c r="AR17" s="71">
        <v>8</v>
      </c>
      <c r="AS17" s="71">
        <v>0</v>
      </c>
      <c r="AT17" s="71">
        <v>0</v>
      </c>
      <c r="AU17" s="71">
        <v>241</v>
      </c>
      <c r="AV17" s="71">
        <v>116</v>
      </c>
      <c r="AW17" s="71">
        <v>0</v>
      </c>
      <c r="AX17" s="71">
        <v>0</v>
      </c>
      <c r="AY17" s="71">
        <v>73</v>
      </c>
      <c r="AZ17" s="71">
        <v>30</v>
      </c>
      <c r="BA17" s="71">
        <v>56</v>
      </c>
      <c r="BB17" s="71">
        <v>33</v>
      </c>
      <c r="BC17" s="71">
        <v>59</v>
      </c>
      <c r="BD17" s="71">
        <v>21</v>
      </c>
      <c r="BE17" s="71">
        <v>0</v>
      </c>
      <c r="BF17" s="71">
        <v>0</v>
      </c>
      <c r="BG17" s="69">
        <v>548</v>
      </c>
      <c r="BH17" s="69">
        <v>261</v>
      </c>
      <c r="BI17" s="205"/>
      <c r="BJ17" s="8" t="s">
        <v>91</v>
      </c>
      <c r="BK17" s="31">
        <v>59</v>
      </c>
      <c r="BL17" s="31">
        <v>18</v>
      </c>
      <c r="BM17" s="31">
        <v>1</v>
      </c>
      <c r="BN17" s="31">
        <v>13</v>
      </c>
      <c r="BO17" s="31">
        <v>13</v>
      </c>
      <c r="BP17" s="31">
        <v>11</v>
      </c>
      <c r="BQ17" s="31">
        <v>1</v>
      </c>
      <c r="BR17" s="31">
        <v>35</v>
      </c>
      <c r="BS17" s="31">
        <v>1</v>
      </c>
      <c r="BT17" s="31">
        <v>20</v>
      </c>
      <c r="BU17" s="31">
        <v>9</v>
      </c>
      <c r="BV17" s="31">
        <v>3</v>
      </c>
      <c r="BW17" s="31">
        <v>0</v>
      </c>
      <c r="BX17" s="149">
        <v>184</v>
      </c>
      <c r="BY17" s="125">
        <v>170</v>
      </c>
      <c r="BZ17" s="71">
        <v>153</v>
      </c>
      <c r="CA17" s="71">
        <v>157</v>
      </c>
      <c r="CB17" s="71">
        <v>7</v>
      </c>
      <c r="CC17" s="71">
        <v>33</v>
      </c>
      <c r="CD17" s="205"/>
      <c r="CE17" s="8" t="s">
        <v>91</v>
      </c>
      <c r="CF17" s="71">
        <v>10</v>
      </c>
      <c r="CG17" s="71">
        <v>2176</v>
      </c>
      <c r="CH17" s="71">
        <v>892</v>
      </c>
      <c r="CI17" s="71">
        <v>669</v>
      </c>
      <c r="CJ17" s="71">
        <v>0</v>
      </c>
      <c r="CK17" s="71">
        <v>42</v>
      </c>
      <c r="CL17" s="71">
        <v>181</v>
      </c>
      <c r="CM17" s="71">
        <v>139</v>
      </c>
      <c r="CN17" s="71">
        <v>130</v>
      </c>
      <c r="CO17" s="205"/>
      <c r="CP17" s="8" t="s">
        <v>91</v>
      </c>
      <c r="CQ17" s="46">
        <v>1886</v>
      </c>
      <c r="CR17" s="46">
        <v>972</v>
      </c>
      <c r="CS17" s="46">
        <v>1275</v>
      </c>
      <c r="CT17" s="46">
        <v>674</v>
      </c>
      <c r="CU17" s="46">
        <v>7</v>
      </c>
      <c r="CV17" s="46">
        <v>0</v>
      </c>
      <c r="CW17" s="46">
        <v>5</v>
      </c>
      <c r="CX17" s="46">
        <v>0</v>
      </c>
      <c r="CY17" s="46">
        <v>939</v>
      </c>
      <c r="CZ17" s="46">
        <v>206</v>
      </c>
      <c r="DA17" s="46">
        <v>393</v>
      </c>
      <c r="DB17" s="46">
        <v>141</v>
      </c>
      <c r="DC17" s="46">
        <v>172</v>
      </c>
      <c r="DD17" s="46">
        <v>70</v>
      </c>
      <c r="DE17" s="46">
        <v>122</v>
      </c>
      <c r="DF17" s="46">
        <v>52</v>
      </c>
      <c r="DG17" s="46">
        <v>91</v>
      </c>
      <c r="DH17" s="46">
        <v>63</v>
      </c>
      <c r="DI17" s="46">
        <v>41</v>
      </c>
      <c r="DJ17" s="46">
        <v>31</v>
      </c>
      <c r="DK17" s="46">
        <v>51</v>
      </c>
      <c r="DL17" s="46">
        <v>21</v>
      </c>
      <c r="DM17" s="46">
        <v>45</v>
      </c>
      <c r="DN17" s="46">
        <v>19</v>
      </c>
      <c r="DO17" s="205"/>
      <c r="DP17" s="8" t="s">
        <v>91</v>
      </c>
      <c r="DQ17" s="71">
        <v>393</v>
      </c>
      <c r="DR17" s="71">
        <v>84</v>
      </c>
      <c r="DS17" s="71">
        <v>80</v>
      </c>
      <c r="DT17" s="152">
        <v>116</v>
      </c>
      <c r="DU17" s="32">
        <v>49</v>
      </c>
      <c r="DV17" s="149">
        <v>509</v>
      </c>
      <c r="DW17" s="149">
        <v>133</v>
      </c>
      <c r="DX17" s="205"/>
      <c r="DY17" s="8" t="s">
        <v>91</v>
      </c>
      <c r="DZ17" s="71">
        <v>67</v>
      </c>
      <c r="EA17" s="71">
        <v>101</v>
      </c>
      <c r="EB17" s="71">
        <v>187</v>
      </c>
      <c r="EC17" s="71">
        <v>18</v>
      </c>
      <c r="ED17" s="71">
        <v>110</v>
      </c>
      <c r="EE17" s="71">
        <v>55</v>
      </c>
      <c r="EF17" s="71">
        <v>109</v>
      </c>
      <c r="EG17" s="71">
        <v>346</v>
      </c>
      <c r="EH17" s="71">
        <v>239</v>
      </c>
      <c r="EI17" s="71">
        <v>196</v>
      </c>
      <c r="EJ17" s="71">
        <v>151</v>
      </c>
      <c r="EK17" s="71">
        <v>20</v>
      </c>
      <c r="EL17" s="71">
        <v>25</v>
      </c>
      <c r="EM17" s="71">
        <v>14</v>
      </c>
      <c r="EN17" s="71">
        <v>18</v>
      </c>
      <c r="EO17" s="71">
        <v>35</v>
      </c>
      <c r="EP17" s="71">
        <v>6</v>
      </c>
      <c r="EQ17" s="24"/>
      <c r="ER17" s="78" t="s">
        <v>98</v>
      </c>
      <c r="ES17" s="78" t="s">
        <v>2401</v>
      </c>
      <c r="ET17" s="78">
        <v>3146</v>
      </c>
      <c r="EU17" s="78">
        <v>1881</v>
      </c>
      <c r="EV17" s="78">
        <v>9714</v>
      </c>
      <c r="EW17" s="78"/>
      <c r="EX17" s="78"/>
      <c r="EY17" s="78"/>
    </row>
    <row r="18" spans="1:155">
      <c r="A18" s="205"/>
      <c r="B18" s="66" t="s">
        <v>73</v>
      </c>
      <c r="C18" s="26">
        <v>3580</v>
      </c>
      <c r="D18" s="26">
        <v>1854</v>
      </c>
      <c r="E18" s="26">
        <v>1183</v>
      </c>
      <c r="F18" s="26">
        <v>632</v>
      </c>
      <c r="G18" s="26">
        <v>26</v>
      </c>
      <c r="H18" s="26">
        <v>6</v>
      </c>
      <c r="I18" s="26">
        <v>667</v>
      </c>
      <c r="J18" s="26">
        <v>296</v>
      </c>
      <c r="K18" s="26">
        <v>643</v>
      </c>
      <c r="L18" s="26">
        <v>381</v>
      </c>
      <c r="M18" s="26">
        <v>524</v>
      </c>
      <c r="N18" s="26">
        <v>242</v>
      </c>
      <c r="O18" s="26">
        <v>83</v>
      </c>
      <c r="P18" s="26">
        <v>39</v>
      </c>
      <c r="Q18" s="26">
        <v>2342</v>
      </c>
      <c r="R18" s="26">
        <v>1240</v>
      </c>
      <c r="S18" s="26">
        <v>7</v>
      </c>
      <c r="T18" s="26">
        <v>0</v>
      </c>
      <c r="U18" s="26">
        <v>683</v>
      </c>
      <c r="V18" s="26">
        <v>286</v>
      </c>
      <c r="W18" s="26">
        <v>561</v>
      </c>
      <c r="X18" s="26">
        <v>328</v>
      </c>
      <c r="Y18" s="26">
        <v>198</v>
      </c>
      <c r="Z18" s="26">
        <v>64</v>
      </c>
      <c r="AA18" s="26">
        <v>0</v>
      </c>
      <c r="AB18" s="26">
        <v>0</v>
      </c>
      <c r="AC18" s="68">
        <v>10497</v>
      </c>
      <c r="AD18" s="68">
        <v>5368</v>
      </c>
      <c r="AE18" s="205"/>
      <c r="AF18" s="66" t="s">
        <v>73</v>
      </c>
      <c r="AG18" s="26">
        <v>87</v>
      </c>
      <c r="AH18" s="26">
        <v>41</v>
      </c>
      <c r="AI18" s="26">
        <v>42</v>
      </c>
      <c r="AJ18" s="26">
        <v>25</v>
      </c>
      <c r="AK18" s="26">
        <v>1</v>
      </c>
      <c r="AL18" s="26">
        <v>0</v>
      </c>
      <c r="AM18" s="26">
        <v>11</v>
      </c>
      <c r="AN18" s="26">
        <v>6</v>
      </c>
      <c r="AO18" s="26">
        <v>11</v>
      </c>
      <c r="AP18" s="26">
        <v>6</v>
      </c>
      <c r="AQ18" s="26">
        <v>25</v>
      </c>
      <c r="AR18" s="26">
        <v>8</v>
      </c>
      <c r="AS18" s="26">
        <v>0</v>
      </c>
      <c r="AT18" s="26">
        <v>0</v>
      </c>
      <c r="AU18" s="26">
        <v>323</v>
      </c>
      <c r="AV18" s="26">
        <v>157</v>
      </c>
      <c r="AW18" s="26">
        <v>0</v>
      </c>
      <c r="AX18" s="26">
        <v>0</v>
      </c>
      <c r="AY18" s="26">
        <v>83</v>
      </c>
      <c r="AZ18" s="26">
        <v>36</v>
      </c>
      <c r="BA18" s="26">
        <v>56</v>
      </c>
      <c r="BB18" s="26">
        <v>33</v>
      </c>
      <c r="BC18" s="26">
        <v>59</v>
      </c>
      <c r="BD18" s="26">
        <v>21</v>
      </c>
      <c r="BE18" s="26">
        <v>0</v>
      </c>
      <c r="BF18" s="26">
        <v>0</v>
      </c>
      <c r="BG18" s="68">
        <v>698</v>
      </c>
      <c r="BH18" s="68">
        <v>333</v>
      </c>
      <c r="BI18" s="205"/>
      <c r="BJ18" s="66" t="s">
        <v>73</v>
      </c>
      <c r="BK18" s="68">
        <v>84</v>
      </c>
      <c r="BL18" s="68">
        <v>31</v>
      </c>
      <c r="BM18" s="68">
        <v>1</v>
      </c>
      <c r="BN18" s="68">
        <v>19</v>
      </c>
      <c r="BO18" s="68">
        <v>16</v>
      </c>
      <c r="BP18" s="68">
        <v>13</v>
      </c>
      <c r="BQ18" s="68">
        <v>4</v>
      </c>
      <c r="BR18" s="68">
        <v>54</v>
      </c>
      <c r="BS18" s="68">
        <v>1</v>
      </c>
      <c r="BT18" s="68">
        <v>25</v>
      </c>
      <c r="BU18" s="68">
        <v>9</v>
      </c>
      <c r="BV18" s="68">
        <v>3</v>
      </c>
      <c r="BW18" s="68">
        <v>0</v>
      </c>
      <c r="BX18" s="68">
        <v>260</v>
      </c>
      <c r="BY18" s="68">
        <v>245</v>
      </c>
      <c r="BZ18" s="68">
        <v>215</v>
      </c>
      <c r="CA18" s="68">
        <v>197</v>
      </c>
      <c r="CB18" s="68">
        <v>7</v>
      </c>
      <c r="CC18" s="68">
        <v>52</v>
      </c>
      <c r="CD18" s="205"/>
      <c r="CE18" s="66" t="s">
        <v>73</v>
      </c>
      <c r="CF18" s="68">
        <v>10</v>
      </c>
      <c r="CG18" s="68">
        <v>2408</v>
      </c>
      <c r="CH18" s="68">
        <v>1366</v>
      </c>
      <c r="CI18" s="68">
        <v>935</v>
      </c>
      <c r="CJ18" s="68">
        <v>0</v>
      </c>
      <c r="CK18" s="68">
        <v>45</v>
      </c>
      <c r="CL18" s="68">
        <v>257</v>
      </c>
      <c r="CM18" s="68">
        <v>204</v>
      </c>
      <c r="CN18" s="68">
        <v>180</v>
      </c>
      <c r="CO18" s="205"/>
      <c r="CP18" s="66" t="s">
        <v>73</v>
      </c>
      <c r="CQ18" s="68">
        <v>2571</v>
      </c>
      <c r="CR18" s="68">
        <v>1321</v>
      </c>
      <c r="CS18" s="68">
        <v>1667</v>
      </c>
      <c r="CT18" s="68">
        <v>882</v>
      </c>
      <c r="CU18" s="68">
        <v>7</v>
      </c>
      <c r="CV18" s="68">
        <v>0</v>
      </c>
      <c r="CW18" s="68">
        <v>5</v>
      </c>
      <c r="CX18" s="68">
        <v>0</v>
      </c>
      <c r="CY18" s="68">
        <v>1024</v>
      </c>
      <c r="CZ18" s="68">
        <v>234</v>
      </c>
      <c r="DA18" s="68">
        <v>450</v>
      </c>
      <c r="DB18" s="68">
        <v>157</v>
      </c>
      <c r="DC18" s="68">
        <v>172</v>
      </c>
      <c r="DD18" s="68">
        <v>70</v>
      </c>
      <c r="DE18" s="68">
        <v>122</v>
      </c>
      <c r="DF18" s="68">
        <v>52</v>
      </c>
      <c r="DG18" s="68">
        <v>91</v>
      </c>
      <c r="DH18" s="68">
        <v>63</v>
      </c>
      <c r="DI18" s="68">
        <v>41</v>
      </c>
      <c r="DJ18" s="68">
        <v>31</v>
      </c>
      <c r="DK18" s="68">
        <v>51</v>
      </c>
      <c r="DL18" s="68">
        <v>21</v>
      </c>
      <c r="DM18" s="68">
        <v>45</v>
      </c>
      <c r="DN18" s="68">
        <v>19</v>
      </c>
      <c r="DO18" s="205"/>
      <c r="DP18" s="66" t="s">
        <v>73</v>
      </c>
      <c r="DQ18" s="68">
        <v>537</v>
      </c>
      <c r="DR18" s="26">
        <v>130</v>
      </c>
      <c r="DS18" s="26">
        <v>98</v>
      </c>
      <c r="DT18" s="41">
        <v>147</v>
      </c>
      <c r="DU18" s="41">
        <v>63</v>
      </c>
      <c r="DV18" s="68">
        <v>684</v>
      </c>
      <c r="DW18" s="68">
        <v>193</v>
      </c>
      <c r="DX18" s="205"/>
      <c r="DY18" s="66" t="s">
        <v>73</v>
      </c>
      <c r="DZ18" s="68">
        <v>110</v>
      </c>
      <c r="EA18" s="68">
        <v>142</v>
      </c>
      <c r="EB18" s="68">
        <v>202</v>
      </c>
      <c r="EC18" s="68">
        <v>36</v>
      </c>
      <c r="ED18" s="68">
        <v>152</v>
      </c>
      <c r="EE18" s="68">
        <v>79</v>
      </c>
      <c r="EF18" s="68">
        <v>118</v>
      </c>
      <c r="EG18" s="68">
        <v>377</v>
      </c>
      <c r="EH18" s="68">
        <v>258</v>
      </c>
      <c r="EI18" s="68">
        <v>206</v>
      </c>
      <c r="EJ18" s="68">
        <v>171</v>
      </c>
      <c r="EK18" s="68">
        <v>34</v>
      </c>
      <c r="EL18" s="68">
        <v>50</v>
      </c>
      <c r="EM18" s="68">
        <v>17</v>
      </c>
      <c r="EN18" s="68">
        <v>23</v>
      </c>
      <c r="EO18" s="68">
        <v>50</v>
      </c>
      <c r="EP18" s="68">
        <v>12</v>
      </c>
      <c r="EQ18" s="24"/>
      <c r="ER18" s="78" t="s">
        <v>98</v>
      </c>
      <c r="ES18" s="78" t="s">
        <v>2402</v>
      </c>
      <c r="ET18" s="78">
        <v>3916</v>
      </c>
      <c r="EU18" s="78">
        <v>2330</v>
      </c>
      <c r="EV18" s="78">
        <v>12664</v>
      </c>
      <c r="EW18" s="78"/>
      <c r="EX18" s="78"/>
      <c r="EY18" s="78"/>
    </row>
    <row r="19" spans="1:155">
      <c r="A19" s="205" t="s">
        <v>99</v>
      </c>
      <c r="B19" s="8" t="s">
        <v>90</v>
      </c>
      <c r="C19" s="71">
        <v>46</v>
      </c>
      <c r="D19" s="71">
        <v>28</v>
      </c>
      <c r="E19" s="71">
        <v>45</v>
      </c>
      <c r="F19" s="71">
        <v>21</v>
      </c>
      <c r="G19" s="71">
        <v>0</v>
      </c>
      <c r="H19" s="71">
        <v>0</v>
      </c>
      <c r="I19" s="71">
        <v>0</v>
      </c>
      <c r="J19" s="71">
        <v>0</v>
      </c>
      <c r="K19" s="71">
        <v>0</v>
      </c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41</v>
      </c>
      <c r="R19" s="71">
        <v>18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69">
        <v>132</v>
      </c>
      <c r="AD19" s="69">
        <v>67</v>
      </c>
      <c r="AE19" s="205" t="s">
        <v>99</v>
      </c>
      <c r="AF19" s="8" t="s">
        <v>90</v>
      </c>
      <c r="AG19" s="71">
        <v>0</v>
      </c>
      <c r="AH19" s="71">
        <v>0</v>
      </c>
      <c r="AI19" s="71">
        <v>1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0</v>
      </c>
      <c r="AP19" s="71">
        <v>0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69">
        <v>1</v>
      </c>
      <c r="BH19" s="69">
        <v>0</v>
      </c>
      <c r="BI19" s="205" t="s">
        <v>99</v>
      </c>
      <c r="BJ19" s="8" t="s">
        <v>90</v>
      </c>
      <c r="BK19" s="31">
        <v>2</v>
      </c>
      <c r="BL19" s="31">
        <v>2</v>
      </c>
      <c r="BM19" s="31">
        <v>0</v>
      </c>
      <c r="BN19" s="31">
        <v>0</v>
      </c>
      <c r="BO19" s="31">
        <v>0</v>
      </c>
      <c r="BP19" s="31">
        <v>0</v>
      </c>
      <c r="BQ19" s="31">
        <v>0</v>
      </c>
      <c r="BR19" s="31">
        <v>2</v>
      </c>
      <c r="BS19" s="31">
        <v>0</v>
      </c>
      <c r="BT19" s="31">
        <v>0</v>
      </c>
      <c r="BU19" s="31">
        <v>0</v>
      </c>
      <c r="BV19" s="31">
        <v>0</v>
      </c>
      <c r="BW19" s="31">
        <v>0</v>
      </c>
      <c r="BX19" s="149">
        <v>6</v>
      </c>
      <c r="BY19" s="125">
        <v>6</v>
      </c>
      <c r="BZ19" s="71">
        <v>6</v>
      </c>
      <c r="CA19" s="71">
        <v>0</v>
      </c>
      <c r="CB19" s="71">
        <v>0</v>
      </c>
      <c r="CC19" s="71">
        <v>2</v>
      </c>
      <c r="CD19" s="205" t="s">
        <v>99</v>
      </c>
      <c r="CE19" s="8" t="s">
        <v>90</v>
      </c>
      <c r="CF19" s="71">
        <v>0</v>
      </c>
      <c r="CG19" s="71">
        <v>76</v>
      </c>
      <c r="CH19" s="71">
        <v>0</v>
      </c>
      <c r="CI19" s="71">
        <v>0</v>
      </c>
      <c r="CJ19" s="71">
        <v>0</v>
      </c>
      <c r="CK19" s="71">
        <v>3</v>
      </c>
      <c r="CL19" s="71">
        <v>6</v>
      </c>
      <c r="CM19" s="71">
        <v>3</v>
      </c>
      <c r="CN19" s="71">
        <v>3</v>
      </c>
      <c r="CO19" s="205" t="s">
        <v>99</v>
      </c>
      <c r="CP19" s="8" t="s">
        <v>90</v>
      </c>
      <c r="CQ19" s="46">
        <v>17</v>
      </c>
      <c r="CR19" s="46">
        <v>8</v>
      </c>
      <c r="CS19" s="46">
        <v>13</v>
      </c>
      <c r="CT19" s="46">
        <v>7</v>
      </c>
      <c r="CU19" s="46">
        <v>0</v>
      </c>
      <c r="CV19" s="46">
        <v>0</v>
      </c>
      <c r="CW19" s="46">
        <v>0</v>
      </c>
      <c r="CX19" s="46">
        <v>0</v>
      </c>
      <c r="CY19" s="46">
        <v>0</v>
      </c>
      <c r="CZ19" s="46">
        <v>0</v>
      </c>
      <c r="DA19" s="46">
        <v>0</v>
      </c>
      <c r="DB19" s="46">
        <v>0</v>
      </c>
      <c r="DC19" s="46">
        <v>0</v>
      </c>
      <c r="DD19" s="46">
        <v>0</v>
      </c>
      <c r="DE19" s="46">
        <v>0</v>
      </c>
      <c r="DF19" s="46">
        <v>0</v>
      </c>
      <c r="DG19" s="46">
        <v>0</v>
      </c>
      <c r="DH19" s="46">
        <v>0</v>
      </c>
      <c r="DI19" s="46">
        <v>0</v>
      </c>
      <c r="DJ19" s="46">
        <v>0</v>
      </c>
      <c r="DK19" s="46">
        <v>0</v>
      </c>
      <c r="DL19" s="46">
        <v>0</v>
      </c>
      <c r="DM19" s="46">
        <v>0</v>
      </c>
      <c r="DN19" s="46">
        <v>0</v>
      </c>
      <c r="DO19" s="205" t="s">
        <v>99</v>
      </c>
      <c r="DP19" s="8" t="s">
        <v>90</v>
      </c>
      <c r="DQ19" s="71">
        <v>10</v>
      </c>
      <c r="DR19" s="71">
        <v>1</v>
      </c>
      <c r="DS19" s="71">
        <v>4</v>
      </c>
      <c r="DT19" s="152">
        <v>0</v>
      </c>
      <c r="DU19" s="32">
        <v>0</v>
      </c>
      <c r="DV19" s="149">
        <v>10</v>
      </c>
      <c r="DW19" s="149">
        <v>1</v>
      </c>
      <c r="DX19" s="205" t="s">
        <v>99</v>
      </c>
      <c r="DY19" s="8" t="s">
        <v>90</v>
      </c>
      <c r="DZ19" s="71">
        <v>0</v>
      </c>
      <c r="EA19" s="71">
        <v>4</v>
      </c>
      <c r="EB19" s="71">
        <v>0</v>
      </c>
      <c r="EC19" s="71">
        <v>0</v>
      </c>
      <c r="ED19" s="71">
        <v>7</v>
      </c>
      <c r="EE19" s="71">
        <v>8</v>
      </c>
      <c r="EF19" s="71">
        <v>0</v>
      </c>
      <c r="EG19" s="71">
        <v>52</v>
      </c>
      <c r="EH19" s="71">
        <v>41</v>
      </c>
      <c r="EI19" s="71">
        <v>2</v>
      </c>
      <c r="EJ19" s="71">
        <v>37</v>
      </c>
      <c r="EK19" s="71">
        <v>0</v>
      </c>
      <c r="EL19" s="71">
        <v>0</v>
      </c>
      <c r="EM19" s="71">
        <v>0</v>
      </c>
      <c r="EN19" s="71">
        <v>0</v>
      </c>
      <c r="EO19" s="71">
        <v>0</v>
      </c>
      <c r="EP19" s="71">
        <v>0</v>
      </c>
      <c r="EQ19" s="24"/>
      <c r="ER19" s="78" t="s">
        <v>99</v>
      </c>
      <c r="ES19" s="78" t="s">
        <v>2421</v>
      </c>
      <c r="ET19" s="78">
        <v>17</v>
      </c>
      <c r="EU19" s="78">
        <v>13</v>
      </c>
      <c r="EV19" s="78">
        <v>152</v>
      </c>
      <c r="EW19" s="78"/>
      <c r="EX19" s="78"/>
      <c r="EY19" s="78"/>
    </row>
    <row r="20" spans="1:155">
      <c r="A20" s="205"/>
      <c r="B20" s="8" t="s">
        <v>91</v>
      </c>
      <c r="C20" s="71">
        <v>499</v>
      </c>
      <c r="D20" s="71">
        <v>251</v>
      </c>
      <c r="E20" s="71">
        <v>295</v>
      </c>
      <c r="F20" s="71">
        <v>149</v>
      </c>
      <c r="G20" s="71">
        <v>0</v>
      </c>
      <c r="H20" s="71">
        <v>0</v>
      </c>
      <c r="I20" s="71">
        <v>54</v>
      </c>
      <c r="J20" s="71">
        <v>26</v>
      </c>
      <c r="K20" s="71">
        <v>0</v>
      </c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476</v>
      </c>
      <c r="R20" s="71">
        <v>233</v>
      </c>
      <c r="S20" s="71">
        <v>0</v>
      </c>
      <c r="T20" s="71">
        <v>0</v>
      </c>
      <c r="U20" s="71">
        <v>68</v>
      </c>
      <c r="V20" s="71">
        <v>32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69">
        <v>1392</v>
      </c>
      <c r="AD20" s="69">
        <v>691</v>
      </c>
      <c r="AE20" s="205"/>
      <c r="AF20" s="8" t="s">
        <v>91</v>
      </c>
      <c r="AG20" s="71">
        <v>9</v>
      </c>
      <c r="AH20" s="71">
        <v>5</v>
      </c>
      <c r="AI20" s="71">
        <v>8</v>
      </c>
      <c r="AJ20" s="71">
        <v>4</v>
      </c>
      <c r="AK20" s="71">
        <v>0</v>
      </c>
      <c r="AL20" s="71">
        <v>0</v>
      </c>
      <c r="AM20" s="71">
        <v>13</v>
      </c>
      <c r="AN20" s="71">
        <v>12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40</v>
      </c>
      <c r="AV20" s="71">
        <v>18</v>
      </c>
      <c r="AW20" s="71">
        <v>0</v>
      </c>
      <c r="AX20" s="71">
        <v>0</v>
      </c>
      <c r="AY20" s="71">
        <v>19</v>
      </c>
      <c r="AZ20" s="71">
        <v>11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69">
        <v>89</v>
      </c>
      <c r="BH20" s="69">
        <v>50</v>
      </c>
      <c r="BI20" s="205"/>
      <c r="BJ20" s="8" t="s">
        <v>91</v>
      </c>
      <c r="BK20" s="31">
        <v>7</v>
      </c>
      <c r="BL20" s="31">
        <v>6</v>
      </c>
      <c r="BM20" s="31">
        <v>0</v>
      </c>
      <c r="BN20" s="31">
        <v>1</v>
      </c>
      <c r="BO20" s="31">
        <v>0</v>
      </c>
      <c r="BP20" s="31">
        <v>0</v>
      </c>
      <c r="BQ20" s="31">
        <v>0</v>
      </c>
      <c r="BR20" s="31">
        <v>6</v>
      </c>
      <c r="BS20" s="31">
        <v>0</v>
      </c>
      <c r="BT20" s="31">
        <v>2</v>
      </c>
      <c r="BU20" s="31">
        <v>0</v>
      </c>
      <c r="BV20" s="31">
        <v>0</v>
      </c>
      <c r="BW20" s="31">
        <v>0</v>
      </c>
      <c r="BX20" s="149">
        <v>22</v>
      </c>
      <c r="BY20" s="125">
        <v>27</v>
      </c>
      <c r="BZ20" s="71">
        <v>23</v>
      </c>
      <c r="CA20" s="71">
        <v>6</v>
      </c>
      <c r="CB20" s="71">
        <v>0</v>
      </c>
      <c r="CC20" s="71">
        <v>7</v>
      </c>
      <c r="CD20" s="205"/>
      <c r="CE20" s="8" t="s">
        <v>91</v>
      </c>
      <c r="CF20" s="71">
        <v>0</v>
      </c>
      <c r="CG20" s="71">
        <v>218</v>
      </c>
      <c r="CH20" s="71">
        <v>259</v>
      </c>
      <c r="CI20" s="71">
        <v>0</v>
      </c>
      <c r="CJ20" s="71">
        <v>10</v>
      </c>
      <c r="CK20" s="71">
        <v>12</v>
      </c>
      <c r="CL20" s="71">
        <v>17</v>
      </c>
      <c r="CM20" s="71">
        <v>16</v>
      </c>
      <c r="CN20" s="71">
        <v>15</v>
      </c>
      <c r="CO20" s="205"/>
      <c r="CP20" s="8" t="s">
        <v>91</v>
      </c>
      <c r="CQ20" s="46">
        <v>437</v>
      </c>
      <c r="CR20" s="46">
        <v>226</v>
      </c>
      <c r="CS20" s="46">
        <v>343</v>
      </c>
      <c r="CT20" s="46">
        <v>174</v>
      </c>
      <c r="CU20" s="46">
        <v>14</v>
      </c>
      <c r="CV20" s="46">
        <v>6</v>
      </c>
      <c r="CW20" s="46">
        <v>12</v>
      </c>
      <c r="CX20" s="46">
        <v>4</v>
      </c>
      <c r="CY20" s="46">
        <v>0</v>
      </c>
      <c r="CZ20" s="46">
        <v>0</v>
      </c>
      <c r="DA20" s="46">
        <v>0</v>
      </c>
      <c r="DB20" s="46">
        <v>0</v>
      </c>
      <c r="DC20" s="46">
        <v>0</v>
      </c>
      <c r="DD20" s="46">
        <v>0</v>
      </c>
      <c r="DE20" s="46">
        <v>0</v>
      </c>
      <c r="DF20" s="46">
        <v>0</v>
      </c>
      <c r="DG20" s="46">
        <v>0</v>
      </c>
      <c r="DH20" s="46">
        <v>0</v>
      </c>
      <c r="DI20" s="46">
        <v>0</v>
      </c>
      <c r="DJ20" s="46">
        <v>0</v>
      </c>
      <c r="DK20" s="46">
        <v>0</v>
      </c>
      <c r="DL20" s="46">
        <v>0</v>
      </c>
      <c r="DM20" s="46">
        <v>0</v>
      </c>
      <c r="DN20" s="46">
        <v>0</v>
      </c>
      <c r="DO20" s="205"/>
      <c r="DP20" s="8" t="s">
        <v>91</v>
      </c>
      <c r="DQ20" s="71">
        <v>47</v>
      </c>
      <c r="DR20" s="71">
        <v>8</v>
      </c>
      <c r="DS20" s="71">
        <v>11</v>
      </c>
      <c r="DT20" s="152">
        <v>12</v>
      </c>
      <c r="DU20" s="32">
        <v>6</v>
      </c>
      <c r="DV20" s="149">
        <v>59</v>
      </c>
      <c r="DW20" s="149">
        <v>14</v>
      </c>
      <c r="DX20" s="205"/>
      <c r="DY20" s="8" t="s">
        <v>91</v>
      </c>
      <c r="DZ20" s="71">
        <v>0</v>
      </c>
      <c r="EA20" s="71">
        <v>0</v>
      </c>
      <c r="EB20" s="71">
        <v>0</v>
      </c>
      <c r="EC20" s="71">
        <v>0</v>
      </c>
      <c r="ED20" s="71">
        <v>0</v>
      </c>
      <c r="EE20" s="71">
        <v>0</v>
      </c>
      <c r="EF20" s="71">
        <v>0</v>
      </c>
      <c r="EG20" s="71">
        <v>0</v>
      </c>
      <c r="EH20" s="71">
        <v>0</v>
      </c>
      <c r="EI20" s="71">
        <v>0</v>
      </c>
      <c r="EJ20" s="71">
        <v>0</v>
      </c>
      <c r="EK20" s="71">
        <v>0</v>
      </c>
      <c r="EL20" s="71">
        <v>0</v>
      </c>
      <c r="EM20" s="71">
        <v>0</v>
      </c>
      <c r="EN20" s="71">
        <v>0</v>
      </c>
      <c r="EO20" s="71">
        <v>0</v>
      </c>
      <c r="EP20" s="71">
        <v>0</v>
      </c>
      <c r="EQ20" s="24"/>
      <c r="ER20" s="78" t="s">
        <v>99</v>
      </c>
      <c r="ES20" s="78" t="s">
        <v>2422</v>
      </c>
      <c r="ET20" s="78">
        <v>451</v>
      </c>
      <c r="EU20" s="78">
        <v>355</v>
      </c>
      <c r="EV20" s="78">
        <v>1263</v>
      </c>
      <c r="EW20" s="78"/>
      <c r="EX20" s="78"/>
      <c r="EY20" s="78"/>
    </row>
    <row r="21" spans="1:155">
      <c r="A21" s="205"/>
      <c r="B21" s="66" t="s">
        <v>73</v>
      </c>
      <c r="C21" s="26">
        <v>545</v>
      </c>
      <c r="D21" s="26">
        <v>279</v>
      </c>
      <c r="E21" s="26">
        <v>340</v>
      </c>
      <c r="F21" s="26">
        <v>170</v>
      </c>
      <c r="G21" s="26">
        <v>0</v>
      </c>
      <c r="H21" s="26">
        <v>0</v>
      </c>
      <c r="I21" s="26">
        <v>54</v>
      </c>
      <c r="J21" s="26">
        <v>26</v>
      </c>
      <c r="K21" s="26">
        <v>0</v>
      </c>
      <c r="L21" s="26">
        <v>0</v>
      </c>
      <c r="M21" s="26">
        <v>0</v>
      </c>
      <c r="N21" s="26">
        <v>0</v>
      </c>
      <c r="O21" s="26">
        <v>0</v>
      </c>
      <c r="P21" s="26">
        <v>0</v>
      </c>
      <c r="Q21" s="26">
        <v>517</v>
      </c>
      <c r="R21" s="26">
        <v>251</v>
      </c>
      <c r="S21" s="26">
        <v>0</v>
      </c>
      <c r="T21" s="26">
        <v>0</v>
      </c>
      <c r="U21" s="26">
        <v>68</v>
      </c>
      <c r="V21" s="26">
        <v>32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68">
        <v>1524</v>
      </c>
      <c r="AD21" s="68">
        <v>758</v>
      </c>
      <c r="AE21" s="205"/>
      <c r="AF21" s="66" t="s">
        <v>73</v>
      </c>
      <c r="AG21" s="26">
        <v>9</v>
      </c>
      <c r="AH21" s="26">
        <v>5</v>
      </c>
      <c r="AI21" s="26">
        <v>9</v>
      </c>
      <c r="AJ21" s="26">
        <v>4</v>
      </c>
      <c r="AK21" s="26">
        <v>0</v>
      </c>
      <c r="AL21" s="26">
        <v>0</v>
      </c>
      <c r="AM21" s="26">
        <v>13</v>
      </c>
      <c r="AN21" s="26">
        <v>12</v>
      </c>
      <c r="AO21" s="26">
        <v>0</v>
      </c>
      <c r="AP21" s="26">
        <v>0</v>
      </c>
      <c r="AQ21" s="26">
        <v>0</v>
      </c>
      <c r="AR21" s="26">
        <v>0</v>
      </c>
      <c r="AS21" s="26">
        <v>0</v>
      </c>
      <c r="AT21" s="26">
        <v>0</v>
      </c>
      <c r="AU21" s="26">
        <v>40</v>
      </c>
      <c r="AV21" s="26">
        <v>18</v>
      </c>
      <c r="AW21" s="26">
        <v>0</v>
      </c>
      <c r="AX21" s="26">
        <v>0</v>
      </c>
      <c r="AY21" s="26">
        <v>19</v>
      </c>
      <c r="AZ21" s="26">
        <v>11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v>0</v>
      </c>
      <c r="BG21" s="68">
        <v>90</v>
      </c>
      <c r="BH21" s="68">
        <v>50</v>
      </c>
      <c r="BI21" s="205"/>
      <c r="BJ21" s="66" t="s">
        <v>73</v>
      </c>
      <c r="BK21" s="68">
        <v>9</v>
      </c>
      <c r="BL21" s="68">
        <v>8</v>
      </c>
      <c r="BM21" s="68">
        <v>0</v>
      </c>
      <c r="BN21" s="68">
        <v>1</v>
      </c>
      <c r="BO21" s="68">
        <v>0</v>
      </c>
      <c r="BP21" s="68">
        <v>0</v>
      </c>
      <c r="BQ21" s="68">
        <v>0</v>
      </c>
      <c r="BR21" s="68">
        <v>8</v>
      </c>
      <c r="BS21" s="68">
        <v>0</v>
      </c>
      <c r="BT21" s="68">
        <v>2</v>
      </c>
      <c r="BU21" s="68">
        <v>0</v>
      </c>
      <c r="BV21" s="68">
        <v>0</v>
      </c>
      <c r="BW21" s="68">
        <v>0</v>
      </c>
      <c r="BX21" s="68">
        <v>28</v>
      </c>
      <c r="BY21" s="68">
        <v>33</v>
      </c>
      <c r="BZ21" s="68">
        <v>29</v>
      </c>
      <c r="CA21" s="68">
        <v>6</v>
      </c>
      <c r="CB21" s="68">
        <v>0</v>
      </c>
      <c r="CC21" s="68">
        <v>9</v>
      </c>
      <c r="CD21" s="205"/>
      <c r="CE21" s="66" t="s">
        <v>73</v>
      </c>
      <c r="CF21" s="68">
        <v>0</v>
      </c>
      <c r="CG21" s="68">
        <v>294</v>
      </c>
      <c r="CH21" s="68">
        <v>259</v>
      </c>
      <c r="CI21" s="68">
        <v>0</v>
      </c>
      <c r="CJ21" s="68">
        <v>10</v>
      </c>
      <c r="CK21" s="68">
        <v>15</v>
      </c>
      <c r="CL21" s="68">
        <v>23</v>
      </c>
      <c r="CM21" s="68">
        <v>19</v>
      </c>
      <c r="CN21" s="68">
        <v>18</v>
      </c>
      <c r="CO21" s="205"/>
      <c r="CP21" s="66" t="s">
        <v>73</v>
      </c>
      <c r="CQ21" s="68">
        <v>454</v>
      </c>
      <c r="CR21" s="68">
        <v>234</v>
      </c>
      <c r="CS21" s="68">
        <v>356</v>
      </c>
      <c r="CT21" s="68">
        <v>181</v>
      </c>
      <c r="CU21" s="68">
        <v>14</v>
      </c>
      <c r="CV21" s="68">
        <v>6</v>
      </c>
      <c r="CW21" s="68">
        <v>12</v>
      </c>
      <c r="CX21" s="68">
        <v>4</v>
      </c>
      <c r="CY21" s="68">
        <v>0</v>
      </c>
      <c r="CZ21" s="68">
        <v>0</v>
      </c>
      <c r="DA21" s="68">
        <v>0</v>
      </c>
      <c r="DB21" s="68">
        <v>0</v>
      </c>
      <c r="DC21" s="68">
        <v>0</v>
      </c>
      <c r="DD21" s="68">
        <v>0</v>
      </c>
      <c r="DE21" s="68">
        <v>0</v>
      </c>
      <c r="DF21" s="68">
        <v>0</v>
      </c>
      <c r="DG21" s="68">
        <v>0</v>
      </c>
      <c r="DH21" s="68">
        <v>0</v>
      </c>
      <c r="DI21" s="68">
        <v>0</v>
      </c>
      <c r="DJ21" s="68">
        <v>0</v>
      </c>
      <c r="DK21" s="68">
        <v>0</v>
      </c>
      <c r="DL21" s="68">
        <v>0</v>
      </c>
      <c r="DM21" s="68">
        <v>0</v>
      </c>
      <c r="DN21" s="68">
        <v>0</v>
      </c>
      <c r="DO21" s="205"/>
      <c r="DP21" s="66" t="s">
        <v>73</v>
      </c>
      <c r="DQ21" s="68">
        <v>57</v>
      </c>
      <c r="DR21" s="26">
        <v>9</v>
      </c>
      <c r="DS21" s="26">
        <v>15</v>
      </c>
      <c r="DT21" s="41">
        <v>12</v>
      </c>
      <c r="DU21" s="41">
        <v>6</v>
      </c>
      <c r="DV21" s="68">
        <v>69</v>
      </c>
      <c r="DW21" s="68">
        <v>15</v>
      </c>
      <c r="DX21" s="205"/>
      <c r="DY21" s="66" t="s">
        <v>73</v>
      </c>
      <c r="DZ21" s="68">
        <v>0</v>
      </c>
      <c r="EA21" s="68">
        <v>4</v>
      </c>
      <c r="EB21" s="68">
        <v>0</v>
      </c>
      <c r="EC21" s="68">
        <v>0</v>
      </c>
      <c r="ED21" s="68">
        <v>7</v>
      </c>
      <c r="EE21" s="68">
        <v>8</v>
      </c>
      <c r="EF21" s="68">
        <v>0</v>
      </c>
      <c r="EG21" s="68">
        <v>52</v>
      </c>
      <c r="EH21" s="68">
        <v>41</v>
      </c>
      <c r="EI21" s="68">
        <v>2</v>
      </c>
      <c r="EJ21" s="68">
        <v>37</v>
      </c>
      <c r="EK21" s="68">
        <v>0</v>
      </c>
      <c r="EL21" s="68">
        <v>0</v>
      </c>
      <c r="EM21" s="68">
        <v>0</v>
      </c>
      <c r="EN21" s="68">
        <v>0</v>
      </c>
      <c r="EO21" s="68">
        <v>0</v>
      </c>
      <c r="EP21" s="68">
        <v>0</v>
      </c>
      <c r="EQ21" s="24"/>
      <c r="ER21" s="78" t="s">
        <v>99</v>
      </c>
      <c r="ES21" s="78" t="s">
        <v>2423</v>
      </c>
      <c r="ET21" s="78">
        <v>468</v>
      </c>
      <c r="EU21" s="78">
        <v>368</v>
      </c>
      <c r="EV21" s="78">
        <v>1415</v>
      </c>
      <c r="EW21" s="78"/>
      <c r="EX21" s="78"/>
      <c r="EY21" s="78"/>
    </row>
    <row r="22" spans="1:155">
      <c r="A22" s="205" t="s">
        <v>6</v>
      </c>
      <c r="B22" s="8" t="s">
        <v>90</v>
      </c>
      <c r="C22" s="71">
        <v>80</v>
      </c>
      <c r="D22" s="71">
        <v>44</v>
      </c>
      <c r="E22" s="71">
        <v>21</v>
      </c>
      <c r="F22" s="71">
        <v>11</v>
      </c>
      <c r="G22" s="71">
        <v>0</v>
      </c>
      <c r="H22" s="71">
        <v>0</v>
      </c>
      <c r="I22" s="71">
        <v>21</v>
      </c>
      <c r="J22" s="71">
        <v>9</v>
      </c>
      <c r="K22" s="71">
        <v>0</v>
      </c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61</v>
      </c>
      <c r="R22" s="71">
        <v>33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69">
        <v>183</v>
      </c>
      <c r="AD22" s="69">
        <v>97</v>
      </c>
      <c r="AE22" s="205" t="s">
        <v>6</v>
      </c>
      <c r="AF22" s="8" t="s">
        <v>90</v>
      </c>
      <c r="AG22" s="71">
        <v>4</v>
      </c>
      <c r="AH22" s="71">
        <v>2</v>
      </c>
      <c r="AI22" s="71">
        <v>4</v>
      </c>
      <c r="AJ22" s="71">
        <v>2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69">
        <v>8</v>
      </c>
      <c r="BH22" s="69">
        <v>4</v>
      </c>
      <c r="BI22" s="205" t="s">
        <v>6</v>
      </c>
      <c r="BJ22" s="8" t="s">
        <v>90</v>
      </c>
      <c r="BK22" s="31">
        <v>3</v>
      </c>
      <c r="BL22" s="31">
        <v>1</v>
      </c>
      <c r="BM22" s="31">
        <v>0</v>
      </c>
      <c r="BN22" s="31">
        <v>1</v>
      </c>
      <c r="BO22" s="31">
        <v>0</v>
      </c>
      <c r="BP22" s="31">
        <v>0</v>
      </c>
      <c r="BQ22" s="31">
        <v>0</v>
      </c>
      <c r="BR22" s="31">
        <v>3</v>
      </c>
      <c r="BS22" s="31">
        <v>0</v>
      </c>
      <c r="BT22" s="31">
        <v>0</v>
      </c>
      <c r="BU22" s="31">
        <v>0</v>
      </c>
      <c r="BV22" s="31">
        <v>0</v>
      </c>
      <c r="BW22" s="31">
        <v>0</v>
      </c>
      <c r="BX22" s="149">
        <v>8</v>
      </c>
      <c r="BY22" s="125">
        <v>10</v>
      </c>
      <c r="BZ22" s="71">
        <v>10</v>
      </c>
      <c r="CA22" s="71">
        <v>3</v>
      </c>
      <c r="CB22" s="71">
        <v>0</v>
      </c>
      <c r="CC22" s="71">
        <v>3</v>
      </c>
      <c r="CD22" s="205" t="s">
        <v>6</v>
      </c>
      <c r="CE22" s="8" t="s">
        <v>90</v>
      </c>
      <c r="CF22" s="71">
        <v>0</v>
      </c>
      <c r="CG22" s="71">
        <v>103</v>
      </c>
      <c r="CH22" s="71">
        <v>12</v>
      </c>
      <c r="CI22" s="71">
        <v>5</v>
      </c>
      <c r="CJ22" s="71">
        <v>0</v>
      </c>
      <c r="CK22" s="71">
        <v>0</v>
      </c>
      <c r="CL22" s="71">
        <v>11</v>
      </c>
      <c r="CM22" s="71">
        <v>11</v>
      </c>
      <c r="CN22" s="71">
        <v>11</v>
      </c>
      <c r="CO22" s="205" t="s">
        <v>6</v>
      </c>
      <c r="CP22" s="8" t="s">
        <v>90</v>
      </c>
      <c r="CQ22" s="46">
        <v>35</v>
      </c>
      <c r="CR22" s="46">
        <v>21</v>
      </c>
      <c r="CS22" s="46">
        <v>35</v>
      </c>
      <c r="CT22" s="46">
        <v>21</v>
      </c>
      <c r="CU22" s="46">
        <v>0</v>
      </c>
      <c r="CV22" s="46">
        <v>0</v>
      </c>
      <c r="CW22" s="46">
        <v>0</v>
      </c>
      <c r="CX22" s="46">
        <v>0</v>
      </c>
      <c r="CY22" s="46">
        <v>0</v>
      </c>
      <c r="CZ22" s="46">
        <v>0</v>
      </c>
      <c r="DA22" s="46">
        <v>0</v>
      </c>
      <c r="DB22" s="46">
        <v>0</v>
      </c>
      <c r="DC22" s="46">
        <v>0</v>
      </c>
      <c r="DD22" s="46">
        <v>0</v>
      </c>
      <c r="DE22" s="46">
        <v>0</v>
      </c>
      <c r="DF22" s="46">
        <v>0</v>
      </c>
      <c r="DG22" s="46">
        <v>0</v>
      </c>
      <c r="DH22" s="46">
        <v>0</v>
      </c>
      <c r="DI22" s="46">
        <v>0</v>
      </c>
      <c r="DJ22" s="46">
        <v>0</v>
      </c>
      <c r="DK22" s="46">
        <v>0</v>
      </c>
      <c r="DL22" s="46">
        <v>0</v>
      </c>
      <c r="DM22" s="46">
        <v>0</v>
      </c>
      <c r="DN22" s="46">
        <v>0</v>
      </c>
      <c r="DO22" s="205" t="s">
        <v>6</v>
      </c>
      <c r="DP22" s="8" t="s">
        <v>90</v>
      </c>
      <c r="DQ22" s="71">
        <v>24</v>
      </c>
      <c r="DR22" s="71">
        <v>10</v>
      </c>
      <c r="DS22" s="71">
        <v>8</v>
      </c>
      <c r="DT22" s="152">
        <v>3</v>
      </c>
      <c r="DU22" s="32">
        <v>2</v>
      </c>
      <c r="DV22" s="149">
        <v>27</v>
      </c>
      <c r="DW22" s="149">
        <v>12</v>
      </c>
      <c r="DX22" s="205" t="s">
        <v>6</v>
      </c>
      <c r="DY22" s="8" t="s">
        <v>90</v>
      </c>
      <c r="DZ22" s="71">
        <v>35</v>
      </c>
      <c r="EA22" s="71">
        <v>45</v>
      </c>
      <c r="EB22" s="71">
        <v>28</v>
      </c>
      <c r="EC22" s="71">
        <v>0</v>
      </c>
      <c r="ED22" s="71">
        <v>34</v>
      </c>
      <c r="EE22" s="71">
        <v>29</v>
      </c>
      <c r="EF22" s="71">
        <v>5</v>
      </c>
      <c r="EG22" s="71">
        <v>18</v>
      </c>
      <c r="EH22" s="71">
        <v>19</v>
      </c>
      <c r="EI22" s="71">
        <v>8</v>
      </c>
      <c r="EJ22" s="71">
        <v>11</v>
      </c>
      <c r="EK22" s="71">
        <v>2</v>
      </c>
      <c r="EL22" s="71">
        <v>4</v>
      </c>
      <c r="EM22" s="71">
        <v>3</v>
      </c>
      <c r="EN22" s="71">
        <v>0</v>
      </c>
      <c r="EO22" s="71">
        <v>4</v>
      </c>
      <c r="EP22" s="71">
        <v>0</v>
      </c>
      <c r="EQ22" s="24"/>
      <c r="ER22" s="78" t="s">
        <v>6</v>
      </c>
      <c r="ES22" s="78" t="s">
        <v>2436</v>
      </c>
      <c r="ET22" s="78">
        <v>35</v>
      </c>
      <c r="EU22" s="78">
        <v>35</v>
      </c>
      <c r="EV22" s="78">
        <v>262</v>
      </c>
      <c r="EW22" s="78"/>
      <c r="EX22" s="78"/>
      <c r="EY22" s="78"/>
    </row>
    <row r="23" spans="1:155">
      <c r="A23" s="205"/>
      <c r="B23" s="8" t="s">
        <v>91</v>
      </c>
      <c r="C23" s="71">
        <v>741</v>
      </c>
      <c r="D23" s="71">
        <v>389</v>
      </c>
      <c r="E23" s="71">
        <v>312</v>
      </c>
      <c r="F23" s="71">
        <v>173</v>
      </c>
      <c r="G23" s="71">
        <v>0</v>
      </c>
      <c r="H23" s="71">
        <v>0</v>
      </c>
      <c r="I23" s="71">
        <v>51</v>
      </c>
      <c r="J23" s="71">
        <v>16</v>
      </c>
      <c r="K23" s="71">
        <v>5</v>
      </c>
      <c r="L23" s="71">
        <v>2</v>
      </c>
      <c r="M23" s="71">
        <v>74</v>
      </c>
      <c r="N23" s="71">
        <v>37</v>
      </c>
      <c r="O23" s="71">
        <v>66</v>
      </c>
      <c r="P23" s="71">
        <v>34</v>
      </c>
      <c r="Q23" s="71">
        <v>851</v>
      </c>
      <c r="R23" s="71">
        <v>457</v>
      </c>
      <c r="S23" s="71">
        <v>0</v>
      </c>
      <c r="T23" s="71">
        <v>0</v>
      </c>
      <c r="U23" s="71">
        <v>45</v>
      </c>
      <c r="V23" s="71">
        <v>19</v>
      </c>
      <c r="W23" s="71">
        <v>10</v>
      </c>
      <c r="X23" s="71">
        <v>4</v>
      </c>
      <c r="Y23" s="71">
        <v>51</v>
      </c>
      <c r="Z23" s="71">
        <v>24</v>
      </c>
      <c r="AA23" s="71">
        <v>0</v>
      </c>
      <c r="AB23" s="71">
        <v>0</v>
      </c>
      <c r="AC23" s="69">
        <v>2206</v>
      </c>
      <c r="AD23" s="69">
        <v>1155</v>
      </c>
      <c r="AE23" s="205"/>
      <c r="AF23" s="8" t="s">
        <v>91</v>
      </c>
      <c r="AG23" s="71">
        <v>13</v>
      </c>
      <c r="AH23" s="71">
        <v>5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1</v>
      </c>
      <c r="AT23" s="71">
        <v>0</v>
      </c>
      <c r="AU23" s="71">
        <v>55</v>
      </c>
      <c r="AV23" s="71">
        <v>26</v>
      </c>
      <c r="AW23" s="71">
        <v>0</v>
      </c>
      <c r="AX23" s="71">
        <v>0</v>
      </c>
      <c r="AY23" s="71">
        <v>1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69">
        <v>70</v>
      </c>
      <c r="BH23" s="69">
        <v>31</v>
      </c>
      <c r="BI23" s="205"/>
      <c r="BJ23" s="8" t="s">
        <v>91</v>
      </c>
      <c r="BK23" s="31">
        <v>17</v>
      </c>
      <c r="BL23" s="31">
        <v>8</v>
      </c>
      <c r="BM23" s="31">
        <v>0</v>
      </c>
      <c r="BN23" s="31">
        <v>1</v>
      </c>
      <c r="BO23" s="31">
        <v>1</v>
      </c>
      <c r="BP23" s="31">
        <v>4</v>
      </c>
      <c r="BQ23" s="31">
        <v>1</v>
      </c>
      <c r="BR23" s="31">
        <v>16</v>
      </c>
      <c r="BS23" s="31">
        <v>0</v>
      </c>
      <c r="BT23" s="31">
        <v>1</v>
      </c>
      <c r="BU23" s="31">
        <v>1</v>
      </c>
      <c r="BV23" s="31">
        <v>3</v>
      </c>
      <c r="BW23" s="31">
        <v>0</v>
      </c>
      <c r="BX23" s="149">
        <v>53</v>
      </c>
      <c r="BY23" s="125">
        <v>54</v>
      </c>
      <c r="BZ23" s="71">
        <v>52</v>
      </c>
      <c r="CA23" s="71">
        <v>34</v>
      </c>
      <c r="CB23" s="71">
        <v>2</v>
      </c>
      <c r="CC23" s="71">
        <v>9</v>
      </c>
      <c r="CD23" s="205"/>
      <c r="CE23" s="8" t="s">
        <v>91</v>
      </c>
      <c r="CF23" s="71">
        <v>0</v>
      </c>
      <c r="CG23" s="71">
        <v>545</v>
      </c>
      <c r="CH23" s="71">
        <v>233</v>
      </c>
      <c r="CI23" s="71">
        <v>160</v>
      </c>
      <c r="CJ23" s="71">
        <v>0</v>
      </c>
      <c r="CK23" s="71">
        <v>8</v>
      </c>
      <c r="CL23" s="71">
        <v>51</v>
      </c>
      <c r="CM23" s="71">
        <v>43</v>
      </c>
      <c r="CN23" s="71">
        <v>38</v>
      </c>
      <c r="CO23" s="205"/>
      <c r="CP23" s="8" t="s">
        <v>91</v>
      </c>
      <c r="CQ23" s="46">
        <v>622</v>
      </c>
      <c r="CR23" s="46">
        <v>343</v>
      </c>
      <c r="CS23" s="46">
        <v>472</v>
      </c>
      <c r="CT23" s="46">
        <v>268</v>
      </c>
      <c r="CU23" s="46">
        <v>0</v>
      </c>
      <c r="CV23" s="46">
        <v>0</v>
      </c>
      <c r="CW23" s="46">
        <v>0</v>
      </c>
      <c r="CX23" s="46">
        <v>0</v>
      </c>
      <c r="CY23" s="46">
        <v>20</v>
      </c>
      <c r="CZ23" s="46">
        <v>7</v>
      </c>
      <c r="DA23" s="46">
        <v>16</v>
      </c>
      <c r="DB23" s="46">
        <v>6</v>
      </c>
      <c r="DC23" s="46">
        <v>5</v>
      </c>
      <c r="DD23" s="46">
        <v>2</v>
      </c>
      <c r="DE23" s="46">
        <v>4</v>
      </c>
      <c r="DF23" s="46">
        <v>2</v>
      </c>
      <c r="DG23" s="46">
        <v>51</v>
      </c>
      <c r="DH23" s="46">
        <v>24</v>
      </c>
      <c r="DI23" s="46">
        <v>50</v>
      </c>
      <c r="DJ23" s="46">
        <v>23</v>
      </c>
      <c r="DK23" s="46">
        <v>0</v>
      </c>
      <c r="DL23" s="46">
        <v>0</v>
      </c>
      <c r="DM23" s="46">
        <v>0</v>
      </c>
      <c r="DN23" s="46">
        <v>0</v>
      </c>
      <c r="DO23" s="205"/>
      <c r="DP23" s="8" t="s">
        <v>91</v>
      </c>
      <c r="DQ23" s="71">
        <v>93</v>
      </c>
      <c r="DR23" s="71">
        <v>23</v>
      </c>
      <c r="DS23" s="71">
        <v>19</v>
      </c>
      <c r="DT23" s="152">
        <v>40</v>
      </c>
      <c r="DU23" s="32">
        <v>20</v>
      </c>
      <c r="DV23" s="149">
        <v>133</v>
      </c>
      <c r="DW23" s="149">
        <v>43</v>
      </c>
      <c r="DX23" s="205"/>
      <c r="DY23" s="8" t="s">
        <v>91</v>
      </c>
      <c r="DZ23" s="71">
        <v>8</v>
      </c>
      <c r="EA23" s="71">
        <v>13</v>
      </c>
      <c r="EB23" s="71">
        <v>3</v>
      </c>
      <c r="EC23" s="71">
        <v>0</v>
      </c>
      <c r="ED23" s="71">
        <v>16</v>
      </c>
      <c r="EE23" s="71">
        <v>16</v>
      </c>
      <c r="EF23" s="71">
        <v>1</v>
      </c>
      <c r="EG23" s="71">
        <v>12</v>
      </c>
      <c r="EH23" s="71">
        <v>2</v>
      </c>
      <c r="EI23" s="71">
        <v>2</v>
      </c>
      <c r="EJ23" s="71">
        <v>15</v>
      </c>
      <c r="EK23" s="71">
        <v>0</v>
      </c>
      <c r="EL23" s="71">
        <v>10</v>
      </c>
      <c r="EM23" s="71">
        <v>0</v>
      </c>
      <c r="EN23" s="71">
        <v>0</v>
      </c>
      <c r="EO23" s="71">
        <v>0</v>
      </c>
      <c r="EP23" s="71">
        <v>0</v>
      </c>
      <c r="ER23" s="78" t="s">
        <v>6</v>
      </c>
      <c r="ES23" s="78" t="s">
        <v>2437</v>
      </c>
      <c r="ET23" s="78">
        <v>698</v>
      </c>
      <c r="EU23" s="78">
        <v>542</v>
      </c>
      <c r="EV23" s="78">
        <v>2429</v>
      </c>
      <c r="EW23" s="78"/>
      <c r="EX23" s="78"/>
      <c r="EY23" s="78"/>
    </row>
    <row r="24" spans="1:155">
      <c r="A24" s="205"/>
      <c r="B24" s="66" t="s">
        <v>73</v>
      </c>
      <c r="C24" s="26">
        <v>821</v>
      </c>
      <c r="D24" s="26">
        <v>433</v>
      </c>
      <c r="E24" s="26">
        <v>333</v>
      </c>
      <c r="F24" s="26">
        <v>184</v>
      </c>
      <c r="G24" s="26">
        <v>0</v>
      </c>
      <c r="H24" s="26">
        <v>0</v>
      </c>
      <c r="I24" s="26">
        <v>72</v>
      </c>
      <c r="J24" s="26">
        <v>25</v>
      </c>
      <c r="K24" s="26">
        <v>5</v>
      </c>
      <c r="L24" s="26">
        <v>2</v>
      </c>
      <c r="M24" s="26">
        <v>74</v>
      </c>
      <c r="N24" s="26">
        <v>37</v>
      </c>
      <c r="O24" s="26">
        <v>66</v>
      </c>
      <c r="P24" s="26">
        <v>34</v>
      </c>
      <c r="Q24" s="26">
        <v>912</v>
      </c>
      <c r="R24" s="26">
        <v>490</v>
      </c>
      <c r="S24" s="26">
        <v>0</v>
      </c>
      <c r="T24" s="26">
        <v>0</v>
      </c>
      <c r="U24" s="26">
        <v>45</v>
      </c>
      <c r="V24" s="26">
        <v>19</v>
      </c>
      <c r="W24" s="26">
        <v>10</v>
      </c>
      <c r="X24" s="26">
        <v>4</v>
      </c>
      <c r="Y24" s="26">
        <v>51</v>
      </c>
      <c r="Z24" s="26">
        <v>24</v>
      </c>
      <c r="AA24" s="26">
        <v>0</v>
      </c>
      <c r="AB24" s="26">
        <v>0</v>
      </c>
      <c r="AC24" s="68">
        <v>2389</v>
      </c>
      <c r="AD24" s="68">
        <v>1252</v>
      </c>
      <c r="AE24" s="205"/>
      <c r="AF24" s="66" t="s">
        <v>73</v>
      </c>
      <c r="AG24" s="26">
        <v>17</v>
      </c>
      <c r="AH24" s="26">
        <v>7</v>
      </c>
      <c r="AI24" s="26">
        <v>4</v>
      </c>
      <c r="AJ24" s="26">
        <v>2</v>
      </c>
      <c r="AK24" s="26">
        <v>0</v>
      </c>
      <c r="AL24" s="26">
        <v>0</v>
      </c>
      <c r="AM24" s="26">
        <v>0</v>
      </c>
      <c r="AN24" s="26">
        <v>0</v>
      </c>
      <c r="AO24" s="26">
        <v>0</v>
      </c>
      <c r="AP24" s="26">
        <v>0</v>
      </c>
      <c r="AQ24" s="26">
        <v>0</v>
      </c>
      <c r="AR24" s="26">
        <v>0</v>
      </c>
      <c r="AS24" s="26">
        <v>1</v>
      </c>
      <c r="AT24" s="26">
        <v>0</v>
      </c>
      <c r="AU24" s="26">
        <v>55</v>
      </c>
      <c r="AV24" s="26">
        <v>26</v>
      </c>
      <c r="AW24" s="26">
        <v>0</v>
      </c>
      <c r="AX24" s="26">
        <v>0</v>
      </c>
      <c r="AY24" s="26">
        <v>1</v>
      </c>
      <c r="AZ24" s="26">
        <v>0</v>
      </c>
      <c r="BA24" s="26">
        <v>0</v>
      </c>
      <c r="BB24" s="26">
        <v>0</v>
      </c>
      <c r="BC24" s="26">
        <v>0</v>
      </c>
      <c r="BD24" s="26">
        <v>0</v>
      </c>
      <c r="BE24" s="26">
        <v>0</v>
      </c>
      <c r="BF24" s="26">
        <v>0</v>
      </c>
      <c r="BG24" s="68">
        <v>78</v>
      </c>
      <c r="BH24" s="68">
        <v>35</v>
      </c>
      <c r="BI24" s="205"/>
      <c r="BJ24" s="66" t="s">
        <v>73</v>
      </c>
      <c r="BK24" s="68">
        <v>20</v>
      </c>
      <c r="BL24" s="68">
        <v>9</v>
      </c>
      <c r="BM24" s="68">
        <v>0</v>
      </c>
      <c r="BN24" s="68">
        <v>2</v>
      </c>
      <c r="BO24" s="68">
        <v>1</v>
      </c>
      <c r="BP24" s="68">
        <v>4</v>
      </c>
      <c r="BQ24" s="68">
        <v>1</v>
      </c>
      <c r="BR24" s="68">
        <v>19</v>
      </c>
      <c r="BS24" s="68">
        <v>0</v>
      </c>
      <c r="BT24" s="68">
        <v>1</v>
      </c>
      <c r="BU24" s="68">
        <v>1</v>
      </c>
      <c r="BV24" s="68">
        <v>3</v>
      </c>
      <c r="BW24" s="68">
        <v>0</v>
      </c>
      <c r="BX24" s="68">
        <v>61</v>
      </c>
      <c r="BY24" s="68">
        <v>64</v>
      </c>
      <c r="BZ24" s="68">
        <v>62</v>
      </c>
      <c r="CA24" s="68">
        <v>37</v>
      </c>
      <c r="CB24" s="68">
        <v>2</v>
      </c>
      <c r="CC24" s="68">
        <v>12</v>
      </c>
      <c r="CD24" s="205"/>
      <c r="CE24" s="66" t="s">
        <v>73</v>
      </c>
      <c r="CF24" s="68">
        <v>0</v>
      </c>
      <c r="CG24" s="68">
        <v>648</v>
      </c>
      <c r="CH24" s="68">
        <v>245</v>
      </c>
      <c r="CI24" s="68">
        <v>165</v>
      </c>
      <c r="CJ24" s="68">
        <v>0</v>
      </c>
      <c r="CK24" s="68">
        <v>8</v>
      </c>
      <c r="CL24" s="68">
        <v>62</v>
      </c>
      <c r="CM24" s="68">
        <v>54</v>
      </c>
      <c r="CN24" s="68">
        <v>49</v>
      </c>
      <c r="CO24" s="205"/>
      <c r="CP24" s="66" t="s">
        <v>73</v>
      </c>
      <c r="CQ24" s="68">
        <v>657</v>
      </c>
      <c r="CR24" s="68">
        <v>364</v>
      </c>
      <c r="CS24" s="68">
        <v>507</v>
      </c>
      <c r="CT24" s="68">
        <v>289</v>
      </c>
      <c r="CU24" s="68">
        <v>0</v>
      </c>
      <c r="CV24" s="68">
        <v>0</v>
      </c>
      <c r="CW24" s="68">
        <v>0</v>
      </c>
      <c r="CX24" s="68">
        <v>0</v>
      </c>
      <c r="CY24" s="68">
        <v>20</v>
      </c>
      <c r="CZ24" s="68">
        <v>7</v>
      </c>
      <c r="DA24" s="68">
        <v>16</v>
      </c>
      <c r="DB24" s="68">
        <v>6</v>
      </c>
      <c r="DC24" s="68">
        <v>5</v>
      </c>
      <c r="DD24" s="68">
        <v>2</v>
      </c>
      <c r="DE24" s="68">
        <v>4</v>
      </c>
      <c r="DF24" s="68">
        <v>2</v>
      </c>
      <c r="DG24" s="68">
        <v>51</v>
      </c>
      <c r="DH24" s="68">
        <v>24</v>
      </c>
      <c r="DI24" s="68">
        <v>50</v>
      </c>
      <c r="DJ24" s="68">
        <v>23</v>
      </c>
      <c r="DK24" s="68">
        <v>0</v>
      </c>
      <c r="DL24" s="68">
        <v>0</v>
      </c>
      <c r="DM24" s="68">
        <v>0</v>
      </c>
      <c r="DN24" s="68">
        <v>0</v>
      </c>
      <c r="DO24" s="205"/>
      <c r="DP24" s="66" t="s">
        <v>73</v>
      </c>
      <c r="DQ24" s="68">
        <v>117</v>
      </c>
      <c r="DR24" s="26">
        <v>33</v>
      </c>
      <c r="DS24" s="26">
        <v>27</v>
      </c>
      <c r="DT24" s="41">
        <v>43</v>
      </c>
      <c r="DU24" s="41">
        <v>22</v>
      </c>
      <c r="DV24" s="68">
        <v>160</v>
      </c>
      <c r="DW24" s="68">
        <v>55</v>
      </c>
      <c r="DX24" s="205"/>
      <c r="DY24" s="66" t="s">
        <v>73</v>
      </c>
      <c r="DZ24" s="68">
        <v>43</v>
      </c>
      <c r="EA24" s="68">
        <v>58</v>
      </c>
      <c r="EB24" s="68">
        <v>31</v>
      </c>
      <c r="EC24" s="68">
        <v>0</v>
      </c>
      <c r="ED24" s="68">
        <v>50</v>
      </c>
      <c r="EE24" s="68">
        <v>45</v>
      </c>
      <c r="EF24" s="68">
        <v>6</v>
      </c>
      <c r="EG24" s="68">
        <v>30</v>
      </c>
      <c r="EH24" s="68">
        <v>21</v>
      </c>
      <c r="EI24" s="68">
        <v>10</v>
      </c>
      <c r="EJ24" s="68">
        <v>26</v>
      </c>
      <c r="EK24" s="68">
        <v>2</v>
      </c>
      <c r="EL24" s="68">
        <v>14</v>
      </c>
      <c r="EM24" s="68">
        <v>3</v>
      </c>
      <c r="EN24" s="68">
        <v>0</v>
      </c>
      <c r="EO24" s="68">
        <v>4</v>
      </c>
      <c r="EP24" s="68">
        <v>0</v>
      </c>
      <c r="ER24" s="78" t="s">
        <v>6</v>
      </c>
      <c r="ES24" s="78" t="s">
        <v>2438</v>
      </c>
      <c r="ET24" s="78">
        <v>733</v>
      </c>
      <c r="EU24" s="78">
        <v>577</v>
      </c>
      <c r="EV24" s="78">
        <v>2691</v>
      </c>
      <c r="EW24" s="78"/>
      <c r="EX24" s="78"/>
      <c r="EY24" s="78"/>
    </row>
    <row r="25" spans="1:155">
      <c r="A25" s="205" t="s">
        <v>3</v>
      </c>
      <c r="B25" s="8" t="s">
        <v>90</v>
      </c>
      <c r="C25" s="71">
        <v>1048</v>
      </c>
      <c r="D25" s="71">
        <v>532</v>
      </c>
      <c r="E25" s="71">
        <v>590</v>
      </c>
      <c r="F25" s="71">
        <v>301</v>
      </c>
      <c r="G25" s="71">
        <v>0</v>
      </c>
      <c r="H25" s="71">
        <v>0</v>
      </c>
      <c r="I25" s="71">
        <v>119</v>
      </c>
      <c r="J25" s="71">
        <v>53</v>
      </c>
      <c r="K25" s="71">
        <v>97</v>
      </c>
      <c r="L25" s="71">
        <v>48</v>
      </c>
      <c r="M25" s="71">
        <v>42</v>
      </c>
      <c r="N25" s="71">
        <v>18</v>
      </c>
      <c r="O25" s="71">
        <v>0</v>
      </c>
      <c r="P25" s="71">
        <v>0</v>
      </c>
      <c r="Q25" s="71">
        <v>507</v>
      </c>
      <c r="R25" s="71">
        <v>263</v>
      </c>
      <c r="S25" s="71">
        <v>0</v>
      </c>
      <c r="T25" s="71">
        <v>0</v>
      </c>
      <c r="U25" s="71">
        <v>157</v>
      </c>
      <c r="V25" s="71">
        <v>66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69">
        <v>2560</v>
      </c>
      <c r="AD25" s="69">
        <v>1281</v>
      </c>
      <c r="AE25" s="205" t="s">
        <v>3</v>
      </c>
      <c r="AF25" s="8" t="s">
        <v>90</v>
      </c>
      <c r="AG25" s="71">
        <v>34</v>
      </c>
      <c r="AH25" s="71">
        <v>14</v>
      </c>
      <c r="AI25" s="71">
        <v>8</v>
      </c>
      <c r="AJ25" s="71">
        <v>6</v>
      </c>
      <c r="AK25" s="71">
        <v>0</v>
      </c>
      <c r="AL25" s="71">
        <v>0</v>
      </c>
      <c r="AM25" s="71">
        <v>2</v>
      </c>
      <c r="AN25" s="71">
        <v>2</v>
      </c>
      <c r="AO25" s="71">
        <v>11</v>
      </c>
      <c r="AP25" s="71">
        <v>5</v>
      </c>
      <c r="AQ25" s="71">
        <v>9</v>
      </c>
      <c r="AR25" s="71">
        <v>3</v>
      </c>
      <c r="AS25" s="71">
        <v>0</v>
      </c>
      <c r="AT25" s="71">
        <v>0</v>
      </c>
      <c r="AU25" s="71">
        <v>32</v>
      </c>
      <c r="AV25" s="71">
        <v>12</v>
      </c>
      <c r="AW25" s="71">
        <v>0</v>
      </c>
      <c r="AX25" s="71">
        <v>0</v>
      </c>
      <c r="AY25" s="71">
        <v>7</v>
      </c>
      <c r="AZ25" s="71">
        <v>2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69">
        <v>103</v>
      </c>
      <c r="BH25" s="69">
        <v>44</v>
      </c>
      <c r="BI25" s="205" t="s">
        <v>3</v>
      </c>
      <c r="BJ25" s="8" t="s">
        <v>90</v>
      </c>
      <c r="BK25" s="31">
        <v>32</v>
      </c>
      <c r="BL25" s="31">
        <v>13</v>
      </c>
      <c r="BM25" s="31">
        <v>0</v>
      </c>
      <c r="BN25" s="31">
        <v>3</v>
      </c>
      <c r="BO25" s="31">
        <v>3</v>
      </c>
      <c r="BP25" s="31">
        <v>2</v>
      </c>
      <c r="BQ25" s="31">
        <v>0</v>
      </c>
      <c r="BR25" s="31">
        <v>15</v>
      </c>
      <c r="BS25" s="31">
        <v>0</v>
      </c>
      <c r="BT25" s="31">
        <v>8</v>
      </c>
      <c r="BU25" s="31">
        <v>0</v>
      </c>
      <c r="BV25" s="31">
        <v>0</v>
      </c>
      <c r="BW25" s="31">
        <v>0</v>
      </c>
      <c r="BX25" s="149">
        <v>76</v>
      </c>
      <c r="BY25" s="125">
        <v>69</v>
      </c>
      <c r="BZ25" s="71">
        <v>66</v>
      </c>
      <c r="CA25" s="71">
        <v>26</v>
      </c>
      <c r="CB25" s="71">
        <v>8</v>
      </c>
      <c r="CC25" s="71">
        <v>16</v>
      </c>
      <c r="CD25" s="205" t="s">
        <v>3</v>
      </c>
      <c r="CE25" s="8" t="s">
        <v>90</v>
      </c>
      <c r="CF25" s="71">
        <v>105</v>
      </c>
      <c r="CG25" s="71">
        <v>576</v>
      </c>
      <c r="CH25" s="71">
        <v>293</v>
      </c>
      <c r="CI25" s="71">
        <v>2</v>
      </c>
      <c r="CJ25" s="71">
        <v>0</v>
      </c>
      <c r="CK25" s="71">
        <v>35</v>
      </c>
      <c r="CL25" s="71">
        <v>74</v>
      </c>
      <c r="CM25" s="71">
        <v>98</v>
      </c>
      <c r="CN25" s="71">
        <v>67</v>
      </c>
      <c r="CO25" s="205" t="s">
        <v>3</v>
      </c>
      <c r="CP25" s="8" t="s">
        <v>90</v>
      </c>
      <c r="CQ25" s="46">
        <v>527</v>
      </c>
      <c r="CR25" s="46">
        <v>255</v>
      </c>
      <c r="CS25" s="46">
        <v>444</v>
      </c>
      <c r="CT25" s="46">
        <v>209</v>
      </c>
      <c r="CU25" s="46">
        <v>0</v>
      </c>
      <c r="CV25" s="46">
        <v>0</v>
      </c>
      <c r="CW25" s="46">
        <v>0</v>
      </c>
      <c r="CX25" s="46">
        <v>0</v>
      </c>
      <c r="CY25" s="46">
        <v>91</v>
      </c>
      <c r="CZ25" s="46">
        <v>35</v>
      </c>
      <c r="DA25" s="46">
        <v>77</v>
      </c>
      <c r="DB25" s="46">
        <v>29</v>
      </c>
      <c r="DC25" s="46">
        <v>0</v>
      </c>
      <c r="DD25" s="46">
        <v>0</v>
      </c>
      <c r="DE25" s="46">
        <v>0</v>
      </c>
      <c r="DF25" s="46">
        <v>0</v>
      </c>
      <c r="DG25" s="46">
        <v>0</v>
      </c>
      <c r="DH25" s="46">
        <v>0</v>
      </c>
      <c r="DI25" s="46">
        <v>0</v>
      </c>
      <c r="DJ25" s="46">
        <v>0</v>
      </c>
      <c r="DK25" s="46">
        <v>0</v>
      </c>
      <c r="DL25" s="46">
        <v>0</v>
      </c>
      <c r="DM25" s="46">
        <v>0</v>
      </c>
      <c r="DN25" s="46">
        <v>0</v>
      </c>
      <c r="DO25" s="205" t="s">
        <v>3</v>
      </c>
      <c r="DP25" s="8" t="s">
        <v>90</v>
      </c>
      <c r="DQ25" s="71">
        <v>129</v>
      </c>
      <c r="DR25" s="71">
        <v>30</v>
      </c>
      <c r="DS25" s="71">
        <v>12</v>
      </c>
      <c r="DT25" s="152">
        <v>22</v>
      </c>
      <c r="DU25" s="32">
        <v>11</v>
      </c>
      <c r="DV25" s="149">
        <v>151</v>
      </c>
      <c r="DW25" s="149">
        <v>41</v>
      </c>
      <c r="DX25" s="205" t="s">
        <v>3</v>
      </c>
      <c r="DY25" s="8" t="s">
        <v>90</v>
      </c>
      <c r="DZ25" s="71">
        <v>0</v>
      </c>
      <c r="EA25" s="71">
        <v>0</v>
      </c>
      <c r="EB25" s="71">
        <v>0</v>
      </c>
      <c r="EC25" s="71">
        <v>0</v>
      </c>
      <c r="ED25" s="71">
        <v>0</v>
      </c>
      <c r="EE25" s="71">
        <v>0</v>
      </c>
      <c r="EF25" s="71">
        <v>0</v>
      </c>
      <c r="EG25" s="71">
        <v>0</v>
      </c>
      <c r="EH25" s="71">
        <v>0</v>
      </c>
      <c r="EI25" s="71">
        <v>0</v>
      </c>
      <c r="EJ25" s="71">
        <v>0</v>
      </c>
      <c r="EK25" s="71">
        <v>0</v>
      </c>
      <c r="EL25" s="71">
        <v>0</v>
      </c>
      <c r="EM25" s="71">
        <v>0</v>
      </c>
      <c r="EN25" s="71">
        <v>0</v>
      </c>
      <c r="EO25" s="71">
        <v>0</v>
      </c>
      <c r="EP25" s="71">
        <v>0</v>
      </c>
      <c r="ER25" s="78" t="s">
        <v>3</v>
      </c>
      <c r="ES25" s="78" t="s">
        <v>2448</v>
      </c>
      <c r="ET25" s="78">
        <v>618</v>
      </c>
      <c r="EU25" s="78">
        <v>521</v>
      </c>
      <c r="EV25" s="78">
        <v>2144</v>
      </c>
      <c r="EW25" s="78"/>
      <c r="EX25" s="78"/>
      <c r="EY25" s="78"/>
    </row>
    <row r="26" spans="1:155">
      <c r="A26" s="205"/>
      <c r="B26" s="8" t="s">
        <v>91</v>
      </c>
      <c r="C26" s="71">
        <v>1654</v>
      </c>
      <c r="D26" s="71">
        <v>995</v>
      </c>
      <c r="E26" s="71">
        <v>245</v>
      </c>
      <c r="F26" s="71">
        <v>143</v>
      </c>
      <c r="G26" s="71">
        <v>10</v>
      </c>
      <c r="H26" s="71">
        <v>3</v>
      </c>
      <c r="I26" s="71">
        <v>271</v>
      </c>
      <c r="J26" s="71">
        <v>151</v>
      </c>
      <c r="K26" s="71">
        <v>524</v>
      </c>
      <c r="L26" s="71">
        <v>341</v>
      </c>
      <c r="M26" s="71">
        <v>264</v>
      </c>
      <c r="N26" s="71">
        <v>134</v>
      </c>
      <c r="O26" s="71">
        <v>94</v>
      </c>
      <c r="P26" s="71">
        <v>64</v>
      </c>
      <c r="Q26" s="71">
        <v>345</v>
      </c>
      <c r="R26" s="71">
        <v>221</v>
      </c>
      <c r="S26" s="71">
        <v>9</v>
      </c>
      <c r="T26" s="71">
        <v>1</v>
      </c>
      <c r="U26" s="71">
        <v>370</v>
      </c>
      <c r="V26" s="71">
        <v>171</v>
      </c>
      <c r="W26" s="71">
        <v>371</v>
      </c>
      <c r="X26" s="71">
        <v>224</v>
      </c>
      <c r="Y26" s="71">
        <v>91</v>
      </c>
      <c r="Z26" s="71">
        <v>33</v>
      </c>
      <c r="AA26" s="71">
        <v>22</v>
      </c>
      <c r="AB26" s="71">
        <v>12</v>
      </c>
      <c r="AC26" s="69">
        <v>4270</v>
      </c>
      <c r="AD26" s="69">
        <v>2493</v>
      </c>
      <c r="AE26" s="205"/>
      <c r="AF26" s="8" t="s">
        <v>91</v>
      </c>
      <c r="AG26" s="71">
        <v>46</v>
      </c>
      <c r="AH26" s="71">
        <v>25</v>
      </c>
      <c r="AI26" s="71">
        <v>4</v>
      </c>
      <c r="AJ26" s="71">
        <v>2</v>
      </c>
      <c r="AK26" s="71">
        <v>0</v>
      </c>
      <c r="AL26" s="71">
        <v>0</v>
      </c>
      <c r="AM26" s="71">
        <v>4</v>
      </c>
      <c r="AN26" s="71">
        <v>3</v>
      </c>
      <c r="AO26" s="71">
        <v>9</v>
      </c>
      <c r="AP26" s="71">
        <v>5</v>
      </c>
      <c r="AQ26" s="71">
        <v>6</v>
      </c>
      <c r="AR26" s="71">
        <v>3</v>
      </c>
      <c r="AS26" s="71">
        <v>0</v>
      </c>
      <c r="AT26" s="71">
        <v>0</v>
      </c>
      <c r="AU26" s="71">
        <v>24</v>
      </c>
      <c r="AV26" s="71">
        <v>11</v>
      </c>
      <c r="AW26" s="71">
        <v>0</v>
      </c>
      <c r="AX26" s="71">
        <v>0</v>
      </c>
      <c r="AY26" s="71">
        <v>16</v>
      </c>
      <c r="AZ26" s="71">
        <v>6</v>
      </c>
      <c r="BA26" s="71">
        <v>22</v>
      </c>
      <c r="BB26" s="71">
        <v>8</v>
      </c>
      <c r="BC26" s="71">
        <v>7</v>
      </c>
      <c r="BD26" s="71">
        <v>2</v>
      </c>
      <c r="BE26" s="71">
        <v>0</v>
      </c>
      <c r="BF26" s="71">
        <v>0</v>
      </c>
      <c r="BG26" s="69">
        <v>138</v>
      </c>
      <c r="BH26" s="69">
        <v>65</v>
      </c>
      <c r="BI26" s="205"/>
      <c r="BJ26" s="8" t="s">
        <v>91</v>
      </c>
      <c r="BK26" s="31">
        <v>38</v>
      </c>
      <c r="BL26" s="31">
        <v>9</v>
      </c>
      <c r="BM26" s="31">
        <v>1</v>
      </c>
      <c r="BN26" s="31">
        <v>9</v>
      </c>
      <c r="BO26" s="31">
        <v>15</v>
      </c>
      <c r="BP26" s="31">
        <v>10</v>
      </c>
      <c r="BQ26" s="31">
        <v>2</v>
      </c>
      <c r="BR26" s="31">
        <v>13</v>
      </c>
      <c r="BS26" s="31">
        <v>1</v>
      </c>
      <c r="BT26" s="31">
        <v>16</v>
      </c>
      <c r="BU26" s="31">
        <v>11</v>
      </c>
      <c r="BV26" s="31">
        <v>3</v>
      </c>
      <c r="BW26" s="31">
        <v>1</v>
      </c>
      <c r="BX26" s="149">
        <v>129</v>
      </c>
      <c r="BY26" s="125">
        <v>121</v>
      </c>
      <c r="BZ26" s="71">
        <v>121</v>
      </c>
      <c r="CA26" s="71">
        <v>113</v>
      </c>
      <c r="CB26" s="71">
        <v>7</v>
      </c>
      <c r="CC26" s="71">
        <v>23</v>
      </c>
      <c r="CD26" s="205"/>
      <c r="CE26" s="8" t="s">
        <v>91</v>
      </c>
      <c r="CF26" s="71">
        <v>3</v>
      </c>
      <c r="CG26" s="71">
        <v>385</v>
      </c>
      <c r="CH26" s="71">
        <v>517</v>
      </c>
      <c r="CI26" s="71">
        <v>397</v>
      </c>
      <c r="CJ26" s="71">
        <v>19</v>
      </c>
      <c r="CK26" s="71">
        <v>42</v>
      </c>
      <c r="CL26" s="71">
        <v>130</v>
      </c>
      <c r="CM26" s="71">
        <v>102</v>
      </c>
      <c r="CN26" s="71">
        <v>106</v>
      </c>
      <c r="CO26" s="205"/>
      <c r="CP26" s="8" t="s">
        <v>91</v>
      </c>
      <c r="CQ26" s="46">
        <v>406</v>
      </c>
      <c r="CR26" s="46">
        <v>245</v>
      </c>
      <c r="CS26" s="46">
        <v>320</v>
      </c>
      <c r="CT26" s="46">
        <v>200</v>
      </c>
      <c r="CU26" s="46">
        <v>12</v>
      </c>
      <c r="CV26" s="46">
        <v>5</v>
      </c>
      <c r="CW26" s="46">
        <v>12</v>
      </c>
      <c r="CX26" s="46">
        <v>5</v>
      </c>
      <c r="CY26" s="46">
        <v>325</v>
      </c>
      <c r="CZ26" s="46">
        <v>142</v>
      </c>
      <c r="DA26" s="46">
        <v>216</v>
      </c>
      <c r="DB26" s="46">
        <v>94</v>
      </c>
      <c r="DC26" s="46">
        <v>80</v>
      </c>
      <c r="DD26" s="46">
        <v>44</v>
      </c>
      <c r="DE26" s="46">
        <v>65</v>
      </c>
      <c r="DF26" s="46">
        <v>37</v>
      </c>
      <c r="DG26" s="46">
        <v>2</v>
      </c>
      <c r="DH26" s="46">
        <v>0</v>
      </c>
      <c r="DI26" s="46">
        <v>2</v>
      </c>
      <c r="DJ26" s="46">
        <v>0</v>
      </c>
      <c r="DK26" s="46">
        <v>0</v>
      </c>
      <c r="DL26" s="46">
        <v>0</v>
      </c>
      <c r="DM26" s="46">
        <v>0</v>
      </c>
      <c r="DN26" s="46">
        <v>0</v>
      </c>
      <c r="DO26" s="205"/>
      <c r="DP26" s="8" t="s">
        <v>91</v>
      </c>
      <c r="DQ26" s="71">
        <v>209</v>
      </c>
      <c r="DR26" s="71">
        <v>60</v>
      </c>
      <c r="DS26" s="71">
        <v>43</v>
      </c>
      <c r="DT26" s="152">
        <v>83</v>
      </c>
      <c r="DU26" s="32">
        <v>40</v>
      </c>
      <c r="DV26" s="149">
        <v>292</v>
      </c>
      <c r="DW26" s="149">
        <v>100</v>
      </c>
      <c r="DX26" s="205"/>
      <c r="DY26" s="8" t="s">
        <v>91</v>
      </c>
      <c r="DZ26" s="71">
        <v>14</v>
      </c>
      <c r="EA26" s="71">
        <v>28</v>
      </c>
      <c r="EB26" s="71">
        <v>12</v>
      </c>
      <c r="EC26" s="71">
        <v>0</v>
      </c>
      <c r="ED26" s="71">
        <v>16</v>
      </c>
      <c r="EE26" s="71">
        <v>16</v>
      </c>
      <c r="EF26" s="71">
        <v>8</v>
      </c>
      <c r="EG26" s="71">
        <v>25</v>
      </c>
      <c r="EH26" s="71">
        <v>15</v>
      </c>
      <c r="EI26" s="71">
        <v>15</v>
      </c>
      <c r="EJ26" s="71">
        <v>21</v>
      </c>
      <c r="EK26" s="71">
        <v>0</v>
      </c>
      <c r="EL26" s="71">
        <v>0</v>
      </c>
      <c r="EM26" s="71">
        <v>2</v>
      </c>
      <c r="EN26" s="71">
        <v>0</v>
      </c>
      <c r="EO26" s="71">
        <v>0</v>
      </c>
      <c r="EP26" s="71">
        <v>0</v>
      </c>
      <c r="ER26" s="78" t="s">
        <v>3</v>
      </c>
      <c r="ES26" s="78" t="s">
        <v>2449</v>
      </c>
      <c r="ET26" s="78">
        <v>825</v>
      </c>
      <c r="EU26" s="78">
        <v>615</v>
      </c>
      <c r="EV26" s="78">
        <v>4007</v>
      </c>
      <c r="EW26" s="78"/>
      <c r="EX26" s="78"/>
      <c r="EY26" s="78"/>
    </row>
    <row r="27" spans="1:155">
      <c r="A27" s="205"/>
      <c r="B27" s="66" t="s">
        <v>73</v>
      </c>
      <c r="C27" s="26">
        <v>2702</v>
      </c>
      <c r="D27" s="26">
        <v>1527</v>
      </c>
      <c r="E27" s="26">
        <v>835</v>
      </c>
      <c r="F27" s="26">
        <v>444</v>
      </c>
      <c r="G27" s="26">
        <v>10</v>
      </c>
      <c r="H27" s="26">
        <v>3</v>
      </c>
      <c r="I27" s="26">
        <v>390</v>
      </c>
      <c r="J27" s="26">
        <v>204</v>
      </c>
      <c r="K27" s="26">
        <v>621</v>
      </c>
      <c r="L27" s="26">
        <v>389</v>
      </c>
      <c r="M27" s="26">
        <v>306</v>
      </c>
      <c r="N27" s="26">
        <v>152</v>
      </c>
      <c r="O27" s="26">
        <v>94</v>
      </c>
      <c r="P27" s="26">
        <v>64</v>
      </c>
      <c r="Q27" s="26">
        <v>852</v>
      </c>
      <c r="R27" s="26">
        <v>484</v>
      </c>
      <c r="S27" s="26">
        <v>9</v>
      </c>
      <c r="T27" s="26">
        <v>1</v>
      </c>
      <c r="U27" s="26">
        <v>527</v>
      </c>
      <c r="V27" s="26">
        <v>237</v>
      </c>
      <c r="W27" s="26">
        <v>371</v>
      </c>
      <c r="X27" s="26">
        <v>224</v>
      </c>
      <c r="Y27" s="26">
        <v>91</v>
      </c>
      <c r="Z27" s="26">
        <v>33</v>
      </c>
      <c r="AA27" s="26">
        <v>22</v>
      </c>
      <c r="AB27" s="26">
        <v>12</v>
      </c>
      <c r="AC27" s="68">
        <v>6830</v>
      </c>
      <c r="AD27" s="68">
        <v>3774</v>
      </c>
      <c r="AE27" s="205"/>
      <c r="AF27" s="66" t="s">
        <v>73</v>
      </c>
      <c r="AG27" s="26">
        <v>80</v>
      </c>
      <c r="AH27" s="26">
        <v>39</v>
      </c>
      <c r="AI27" s="26">
        <v>12</v>
      </c>
      <c r="AJ27" s="26">
        <v>8</v>
      </c>
      <c r="AK27" s="26">
        <v>0</v>
      </c>
      <c r="AL27" s="26">
        <v>0</v>
      </c>
      <c r="AM27" s="26">
        <v>6</v>
      </c>
      <c r="AN27" s="26">
        <v>5</v>
      </c>
      <c r="AO27" s="26">
        <v>20</v>
      </c>
      <c r="AP27" s="26">
        <v>10</v>
      </c>
      <c r="AQ27" s="26">
        <v>15</v>
      </c>
      <c r="AR27" s="26">
        <v>6</v>
      </c>
      <c r="AS27" s="26">
        <v>0</v>
      </c>
      <c r="AT27" s="26">
        <v>0</v>
      </c>
      <c r="AU27" s="26">
        <v>56</v>
      </c>
      <c r="AV27" s="26">
        <v>23</v>
      </c>
      <c r="AW27" s="26">
        <v>0</v>
      </c>
      <c r="AX27" s="26">
        <v>0</v>
      </c>
      <c r="AY27" s="26">
        <v>23</v>
      </c>
      <c r="AZ27" s="26">
        <v>8</v>
      </c>
      <c r="BA27" s="26">
        <v>22</v>
      </c>
      <c r="BB27" s="26">
        <v>8</v>
      </c>
      <c r="BC27" s="26">
        <v>7</v>
      </c>
      <c r="BD27" s="26">
        <v>2</v>
      </c>
      <c r="BE27" s="26">
        <v>0</v>
      </c>
      <c r="BF27" s="26">
        <v>0</v>
      </c>
      <c r="BG27" s="68">
        <v>241</v>
      </c>
      <c r="BH27" s="68">
        <v>109</v>
      </c>
      <c r="BI27" s="205"/>
      <c r="BJ27" s="66" t="s">
        <v>73</v>
      </c>
      <c r="BK27" s="68">
        <v>70</v>
      </c>
      <c r="BL27" s="68">
        <v>22</v>
      </c>
      <c r="BM27" s="68">
        <v>1</v>
      </c>
      <c r="BN27" s="68">
        <v>12</v>
      </c>
      <c r="BO27" s="68">
        <v>18</v>
      </c>
      <c r="BP27" s="68">
        <v>12</v>
      </c>
      <c r="BQ27" s="68">
        <v>2</v>
      </c>
      <c r="BR27" s="68">
        <v>28</v>
      </c>
      <c r="BS27" s="68">
        <v>1</v>
      </c>
      <c r="BT27" s="68">
        <v>24</v>
      </c>
      <c r="BU27" s="68">
        <v>11</v>
      </c>
      <c r="BV27" s="68">
        <v>3</v>
      </c>
      <c r="BW27" s="68">
        <v>1</v>
      </c>
      <c r="BX27" s="68">
        <v>205</v>
      </c>
      <c r="BY27" s="68">
        <v>190</v>
      </c>
      <c r="BZ27" s="68">
        <v>187</v>
      </c>
      <c r="CA27" s="68">
        <v>139</v>
      </c>
      <c r="CB27" s="68">
        <v>15</v>
      </c>
      <c r="CC27" s="68">
        <v>39</v>
      </c>
      <c r="CD27" s="205"/>
      <c r="CE27" s="66" t="s">
        <v>73</v>
      </c>
      <c r="CF27" s="68">
        <v>108</v>
      </c>
      <c r="CG27" s="68">
        <v>961</v>
      </c>
      <c r="CH27" s="68">
        <v>810</v>
      </c>
      <c r="CI27" s="68">
        <v>399</v>
      </c>
      <c r="CJ27" s="68">
        <v>19</v>
      </c>
      <c r="CK27" s="68">
        <v>77</v>
      </c>
      <c r="CL27" s="68">
        <v>204</v>
      </c>
      <c r="CM27" s="68">
        <v>200</v>
      </c>
      <c r="CN27" s="68">
        <v>173</v>
      </c>
      <c r="CO27" s="205"/>
      <c r="CP27" s="66" t="s">
        <v>73</v>
      </c>
      <c r="CQ27" s="68">
        <v>933</v>
      </c>
      <c r="CR27" s="68">
        <v>500</v>
      </c>
      <c r="CS27" s="68">
        <v>764</v>
      </c>
      <c r="CT27" s="68">
        <v>409</v>
      </c>
      <c r="CU27" s="68">
        <v>12</v>
      </c>
      <c r="CV27" s="68">
        <v>5</v>
      </c>
      <c r="CW27" s="68">
        <v>12</v>
      </c>
      <c r="CX27" s="68">
        <v>5</v>
      </c>
      <c r="CY27" s="68">
        <v>416</v>
      </c>
      <c r="CZ27" s="68">
        <v>177</v>
      </c>
      <c r="DA27" s="68">
        <v>293</v>
      </c>
      <c r="DB27" s="68">
        <v>123</v>
      </c>
      <c r="DC27" s="68">
        <v>80</v>
      </c>
      <c r="DD27" s="68">
        <v>44</v>
      </c>
      <c r="DE27" s="68">
        <v>65</v>
      </c>
      <c r="DF27" s="68">
        <v>37</v>
      </c>
      <c r="DG27" s="68">
        <v>2</v>
      </c>
      <c r="DH27" s="68">
        <v>0</v>
      </c>
      <c r="DI27" s="68">
        <v>2</v>
      </c>
      <c r="DJ27" s="68">
        <v>0</v>
      </c>
      <c r="DK27" s="68">
        <v>0</v>
      </c>
      <c r="DL27" s="68">
        <v>0</v>
      </c>
      <c r="DM27" s="68">
        <v>0</v>
      </c>
      <c r="DN27" s="68">
        <v>0</v>
      </c>
      <c r="DO27" s="205"/>
      <c r="DP27" s="66" t="s">
        <v>73</v>
      </c>
      <c r="DQ27" s="68">
        <v>338</v>
      </c>
      <c r="DR27" s="26">
        <v>90</v>
      </c>
      <c r="DS27" s="26">
        <v>55</v>
      </c>
      <c r="DT27" s="41">
        <v>105</v>
      </c>
      <c r="DU27" s="41">
        <v>51</v>
      </c>
      <c r="DV27" s="68">
        <v>443</v>
      </c>
      <c r="DW27" s="68">
        <v>141</v>
      </c>
      <c r="DX27" s="205"/>
      <c r="DY27" s="66" t="s">
        <v>73</v>
      </c>
      <c r="DZ27" s="68">
        <v>14</v>
      </c>
      <c r="EA27" s="68">
        <v>28</v>
      </c>
      <c r="EB27" s="68">
        <v>12</v>
      </c>
      <c r="EC27" s="68">
        <v>0</v>
      </c>
      <c r="ED27" s="68">
        <v>16</v>
      </c>
      <c r="EE27" s="68">
        <v>16</v>
      </c>
      <c r="EF27" s="68">
        <v>8</v>
      </c>
      <c r="EG27" s="68">
        <v>25</v>
      </c>
      <c r="EH27" s="68">
        <v>15</v>
      </c>
      <c r="EI27" s="68">
        <v>15</v>
      </c>
      <c r="EJ27" s="68">
        <v>21</v>
      </c>
      <c r="EK27" s="68">
        <v>0</v>
      </c>
      <c r="EL27" s="68">
        <v>0</v>
      </c>
      <c r="EM27" s="68">
        <v>2</v>
      </c>
      <c r="EN27" s="68">
        <v>0</v>
      </c>
      <c r="EO27" s="68">
        <v>0</v>
      </c>
      <c r="EP27" s="68">
        <v>0</v>
      </c>
      <c r="ER27" s="78" t="s">
        <v>3</v>
      </c>
      <c r="ES27" s="78" t="s">
        <v>2450</v>
      </c>
      <c r="ET27" s="78">
        <v>1443</v>
      </c>
      <c r="EU27" s="78">
        <v>1136</v>
      </c>
      <c r="EV27" s="78">
        <v>6151</v>
      </c>
      <c r="EW27" s="78"/>
      <c r="EX27" s="78"/>
      <c r="EY27" s="78"/>
    </row>
    <row r="28" spans="1:155">
      <c r="A28" s="205" t="s">
        <v>100</v>
      </c>
      <c r="B28" s="8" t="s">
        <v>90</v>
      </c>
      <c r="C28" s="71">
        <v>164</v>
      </c>
      <c r="D28" s="71">
        <v>82</v>
      </c>
      <c r="E28" s="71">
        <v>72</v>
      </c>
      <c r="F28" s="71">
        <v>24</v>
      </c>
      <c r="G28" s="71">
        <v>0</v>
      </c>
      <c r="H28" s="71">
        <v>0</v>
      </c>
      <c r="I28" s="71">
        <v>0</v>
      </c>
      <c r="J28" s="71">
        <v>0</v>
      </c>
      <c r="K28" s="71">
        <v>21</v>
      </c>
      <c r="L28" s="71">
        <v>14</v>
      </c>
      <c r="M28" s="71">
        <v>12</v>
      </c>
      <c r="N28" s="71">
        <v>5</v>
      </c>
      <c r="O28" s="71">
        <v>18</v>
      </c>
      <c r="P28" s="71">
        <v>5</v>
      </c>
      <c r="Q28" s="71">
        <v>325</v>
      </c>
      <c r="R28" s="71">
        <v>124</v>
      </c>
      <c r="S28" s="71">
        <v>0</v>
      </c>
      <c r="T28" s="71">
        <v>0</v>
      </c>
      <c r="U28" s="71">
        <v>35</v>
      </c>
      <c r="V28" s="71">
        <v>6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69">
        <v>647</v>
      </c>
      <c r="AD28" s="69">
        <v>260</v>
      </c>
      <c r="AE28" s="205" t="s">
        <v>100</v>
      </c>
      <c r="AF28" s="8" t="s">
        <v>90</v>
      </c>
      <c r="AG28" s="71">
        <v>41</v>
      </c>
      <c r="AH28" s="71">
        <v>15</v>
      </c>
      <c r="AI28" s="71">
        <v>11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103</v>
      </c>
      <c r="AV28" s="71">
        <v>33</v>
      </c>
      <c r="AW28" s="71">
        <v>0</v>
      </c>
      <c r="AX28" s="71">
        <v>0</v>
      </c>
      <c r="AY28" s="71">
        <v>8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69">
        <v>163</v>
      </c>
      <c r="BH28" s="69">
        <v>48</v>
      </c>
      <c r="BI28" s="205" t="s">
        <v>100</v>
      </c>
      <c r="BJ28" s="8" t="s">
        <v>90</v>
      </c>
      <c r="BK28" s="31">
        <v>4</v>
      </c>
      <c r="BL28" s="31">
        <v>2</v>
      </c>
      <c r="BM28" s="31">
        <v>0</v>
      </c>
      <c r="BN28" s="31">
        <v>0</v>
      </c>
      <c r="BO28" s="31">
        <v>1</v>
      </c>
      <c r="BP28" s="31">
        <v>1</v>
      </c>
      <c r="BQ28" s="31">
        <v>1</v>
      </c>
      <c r="BR28" s="31">
        <v>5</v>
      </c>
      <c r="BS28" s="31">
        <v>0</v>
      </c>
      <c r="BT28" s="31">
        <v>2</v>
      </c>
      <c r="BU28" s="31">
        <v>0</v>
      </c>
      <c r="BV28" s="31">
        <v>0</v>
      </c>
      <c r="BW28" s="31">
        <v>0</v>
      </c>
      <c r="BX28" s="149">
        <v>16</v>
      </c>
      <c r="BY28" s="125">
        <v>15</v>
      </c>
      <c r="BZ28" s="71">
        <v>15</v>
      </c>
      <c r="CA28" s="71">
        <v>12</v>
      </c>
      <c r="CB28" s="71">
        <v>4</v>
      </c>
      <c r="CC28" s="71">
        <v>4</v>
      </c>
      <c r="CD28" s="205" t="s">
        <v>100</v>
      </c>
      <c r="CE28" s="8" t="s">
        <v>90</v>
      </c>
      <c r="CF28" s="71">
        <v>0</v>
      </c>
      <c r="CG28" s="71">
        <v>41</v>
      </c>
      <c r="CH28" s="71">
        <v>150</v>
      </c>
      <c r="CI28" s="71">
        <v>44</v>
      </c>
      <c r="CJ28" s="71">
        <v>0</v>
      </c>
      <c r="CK28" s="71">
        <v>0</v>
      </c>
      <c r="CL28" s="71">
        <v>12</v>
      </c>
      <c r="CM28" s="71">
        <v>11</v>
      </c>
      <c r="CN28" s="71">
        <v>7</v>
      </c>
      <c r="CO28" s="205" t="s">
        <v>100</v>
      </c>
      <c r="CP28" s="8" t="s">
        <v>90</v>
      </c>
      <c r="CQ28" s="46">
        <v>232</v>
      </c>
      <c r="CR28" s="46">
        <v>95</v>
      </c>
      <c r="CS28" s="46">
        <v>130</v>
      </c>
      <c r="CT28" s="46">
        <v>53</v>
      </c>
      <c r="CU28" s="46">
        <v>0</v>
      </c>
      <c r="CV28" s="46">
        <v>0</v>
      </c>
      <c r="CW28" s="46">
        <v>0</v>
      </c>
      <c r="CX28" s="46">
        <v>0</v>
      </c>
      <c r="CY28" s="46">
        <v>22</v>
      </c>
      <c r="CZ28" s="46">
        <v>7</v>
      </c>
      <c r="DA28" s="46">
        <v>13</v>
      </c>
      <c r="DB28" s="46">
        <v>3</v>
      </c>
      <c r="DC28" s="46">
        <v>0</v>
      </c>
      <c r="DD28" s="46">
        <v>0</v>
      </c>
      <c r="DE28" s="46">
        <v>0</v>
      </c>
      <c r="DF28" s="46">
        <v>0</v>
      </c>
      <c r="DG28" s="46">
        <v>0</v>
      </c>
      <c r="DH28" s="46">
        <v>0</v>
      </c>
      <c r="DI28" s="46">
        <v>0</v>
      </c>
      <c r="DJ28" s="46">
        <v>0</v>
      </c>
      <c r="DK28" s="46">
        <v>0</v>
      </c>
      <c r="DL28" s="46">
        <v>0</v>
      </c>
      <c r="DM28" s="46">
        <v>0</v>
      </c>
      <c r="DN28" s="46">
        <v>0</v>
      </c>
      <c r="DO28" s="205" t="s">
        <v>100</v>
      </c>
      <c r="DP28" s="8" t="s">
        <v>90</v>
      </c>
      <c r="DQ28" s="71">
        <v>16</v>
      </c>
      <c r="DR28" s="71">
        <v>1</v>
      </c>
      <c r="DS28" s="71">
        <v>1</v>
      </c>
      <c r="DT28" s="152">
        <v>4</v>
      </c>
      <c r="DU28" s="32">
        <v>2</v>
      </c>
      <c r="DV28" s="149">
        <v>20</v>
      </c>
      <c r="DW28" s="149">
        <v>3</v>
      </c>
      <c r="DX28" s="205" t="s">
        <v>100</v>
      </c>
      <c r="DY28" s="8" t="s">
        <v>90</v>
      </c>
      <c r="DZ28" s="71">
        <v>1</v>
      </c>
      <c r="EA28" s="71">
        <v>0</v>
      </c>
      <c r="EB28" s="71">
        <v>0</v>
      </c>
      <c r="EC28" s="71">
        <v>0</v>
      </c>
      <c r="ED28" s="71">
        <v>0</v>
      </c>
      <c r="EE28" s="71">
        <v>0</v>
      </c>
      <c r="EF28" s="71">
        <v>0</v>
      </c>
      <c r="EG28" s="71">
        <v>1</v>
      </c>
      <c r="EH28" s="71">
        <v>0</v>
      </c>
      <c r="EI28" s="71">
        <v>0</v>
      </c>
      <c r="EJ28" s="71">
        <v>0</v>
      </c>
      <c r="EK28" s="71">
        <v>0</v>
      </c>
      <c r="EL28" s="71">
        <v>0</v>
      </c>
      <c r="EM28" s="71">
        <v>0</v>
      </c>
      <c r="EN28" s="71">
        <v>0</v>
      </c>
      <c r="EO28" s="71">
        <v>0</v>
      </c>
      <c r="EP28" s="71">
        <v>0</v>
      </c>
      <c r="ER28" s="78" t="s">
        <v>100</v>
      </c>
      <c r="ES28" s="78" t="s">
        <v>2478</v>
      </c>
      <c r="ET28" s="78">
        <v>254</v>
      </c>
      <c r="EU28" s="78">
        <v>143</v>
      </c>
      <c r="EV28" s="78">
        <v>708</v>
      </c>
      <c r="EW28" s="78"/>
      <c r="EX28" s="78"/>
      <c r="EY28" s="78"/>
    </row>
    <row r="29" spans="1:155">
      <c r="A29" s="205"/>
      <c r="B29" s="8" t="s">
        <v>91</v>
      </c>
      <c r="C29" s="71">
        <v>636</v>
      </c>
      <c r="D29" s="71">
        <v>324</v>
      </c>
      <c r="E29" s="71">
        <v>122</v>
      </c>
      <c r="F29" s="71">
        <v>76</v>
      </c>
      <c r="G29" s="71">
        <v>0</v>
      </c>
      <c r="H29" s="71">
        <v>0</v>
      </c>
      <c r="I29" s="71">
        <v>66</v>
      </c>
      <c r="J29" s="71">
        <v>25</v>
      </c>
      <c r="K29" s="71">
        <v>193</v>
      </c>
      <c r="L29" s="71">
        <v>101</v>
      </c>
      <c r="M29" s="71">
        <v>201</v>
      </c>
      <c r="N29" s="71">
        <v>100</v>
      </c>
      <c r="O29" s="71">
        <v>6</v>
      </c>
      <c r="P29" s="71">
        <v>6</v>
      </c>
      <c r="Q29" s="71">
        <v>312</v>
      </c>
      <c r="R29" s="71">
        <v>141</v>
      </c>
      <c r="S29" s="71">
        <v>0</v>
      </c>
      <c r="T29" s="71">
        <v>0</v>
      </c>
      <c r="U29" s="71">
        <v>87</v>
      </c>
      <c r="V29" s="71">
        <v>39</v>
      </c>
      <c r="W29" s="71">
        <v>161</v>
      </c>
      <c r="X29" s="71">
        <v>75</v>
      </c>
      <c r="Y29" s="71">
        <v>134</v>
      </c>
      <c r="Z29" s="71">
        <v>64</v>
      </c>
      <c r="AA29" s="71">
        <v>0</v>
      </c>
      <c r="AB29" s="71">
        <v>0</v>
      </c>
      <c r="AC29" s="69">
        <v>1918</v>
      </c>
      <c r="AD29" s="69">
        <v>951</v>
      </c>
      <c r="AE29" s="205"/>
      <c r="AF29" s="8" t="s">
        <v>91</v>
      </c>
      <c r="AG29" s="71">
        <v>11</v>
      </c>
      <c r="AH29" s="71">
        <v>3</v>
      </c>
      <c r="AI29" s="71">
        <v>1</v>
      </c>
      <c r="AJ29" s="71">
        <v>1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27</v>
      </c>
      <c r="AV29" s="71">
        <v>10</v>
      </c>
      <c r="AW29" s="71">
        <v>0</v>
      </c>
      <c r="AX29" s="71">
        <v>0</v>
      </c>
      <c r="AY29" s="71">
        <v>2</v>
      </c>
      <c r="AZ29" s="71">
        <v>0</v>
      </c>
      <c r="BA29" s="71">
        <v>14</v>
      </c>
      <c r="BB29" s="71">
        <v>9</v>
      </c>
      <c r="BC29" s="71">
        <v>12</v>
      </c>
      <c r="BD29" s="71">
        <v>6</v>
      </c>
      <c r="BE29" s="71">
        <v>0</v>
      </c>
      <c r="BF29" s="71">
        <v>0</v>
      </c>
      <c r="BG29" s="69">
        <v>67</v>
      </c>
      <c r="BH29" s="69">
        <v>29</v>
      </c>
      <c r="BI29" s="205"/>
      <c r="BJ29" s="8" t="s">
        <v>91</v>
      </c>
      <c r="BK29" s="31">
        <v>14</v>
      </c>
      <c r="BL29" s="31">
        <v>3</v>
      </c>
      <c r="BM29" s="31">
        <v>0</v>
      </c>
      <c r="BN29" s="31">
        <v>2</v>
      </c>
      <c r="BO29" s="31">
        <v>5</v>
      </c>
      <c r="BP29" s="31">
        <v>5</v>
      </c>
      <c r="BQ29" s="31">
        <v>1</v>
      </c>
      <c r="BR29" s="31">
        <v>6</v>
      </c>
      <c r="BS29" s="31">
        <v>0</v>
      </c>
      <c r="BT29" s="31">
        <v>4</v>
      </c>
      <c r="BU29" s="31">
        <v>3</v>
      </c>
      <c r="BV29" s="31">
        <v>3</v>
      </c>
      <c r="BW29" s="31">
        <v>0</v>
      </c>
      <c r="BX29" s="149">
        <v>46</v>
      </c>
      <c r="BY29" s="125">
        <v>52</v>
      </c>
      <c r="BZ29" s="71">
        <v>46</v>
      </c>
      <c r="CA29" s="71">
        <v>40</v>
      </c>
      <c r="CB29" s="71">
        <v>0</v>
      </c>
      <c r="CC29" s="71">
        <v>8</v>
      </c>
      <c r="CD29" s="205"/>
      <c r="CE29" s="8" t="s">
        <v>91</v>
      </c>
      <c r="CF29" s="71">
        <v>0</v>
      </c>
      <c r="CG29" s="71">
        <v>1880</v>
      </c>
      <c r="CH29" s="71">
        <v>173</v>
      </c>
      <c r="CI29" s="71">
        <v>35</v>
      </c>
      <c r="CJ29" s="71">
        <v>5</v>
      </c>
      <c r="CK29" s="71">
        <v>32</v>
      </c>
      <c r="CL29" s="71">
        <v>51</v>
      </c>
      <c r="CM29" s="71">
        <v>49</v>
      </c>
      <c r="CN29" s="71">
        <v>49</v>
      </c>
      <c r="CO29" s="205"/>
      <c r="CP29" s="8" t="s">
        <v>91</v>
      </c>
      <c r="CQ29" s="46">
        <v>679</v>
      </c>
      <c r="CR29" s="46">
        <v>270</v>
      </c>
      <c r="CS29" s="46">
        <v>371</v>
      </c>
      <c r="CT29" s="46">
        <v>136</v>
      </c>
      <c r="CU29" s="46">
        <v>19</v>
      </c>
      <c r="CV29" s="46">
        <v>4</v>
      </c>
      <c r="CW29" s="46">
        <v>17</v>
      </c>
      <c r="CX29" s="46">
        <v>4</v>
      </c>
      <c r="CY29" s="46">
        <v>131</v>
      </c>
      <c r="CZ29" s="46">
        <v>56</v>
      </c>
      <c r="DA29" s="46">
        <v>82</v>
      </c>
      <c r="DB29" s="46">
        <v>41</v>
      </c>
      <c r="DC29" s="46">
        <v>0</v>
      </c>
      <c r="DD29" s="46">
        <v>0</v>
      </c>
      <c r="DE29" s="46">
        <v>0</v>
      </c>
      <c r="DF29" s="46">
        <v>0</v>
      </c>
      <c r="DG29" s="46">
        <v>0</v>
      </c>
      <c r="DH29" s="46">
        <v>0</v>
      </c>
      <c r="DI29" s="46">
        <v>0</v>
      </c>
      <c r="DJ29" s="46">
        <v>0</v>
      </c>
      <c r="DK29" s="46">
        <v>0</v>
      </c>
      <c r="DL29" s="46">
        <v>0</v>
      </c>
      <c r="DM29" s="46">
        <v>0</v>
      </c>
      <c r="DN29" s="46">
        <v>0</v>
      </c>
      <c r="DO29" s="205"/>
      <c r="DP29" s="8" t="s">
        <v>91</v>
      </c>
      <c r="DQ29" s="71">
        <v>111</v>
      </c>
      <c r="DR29" s="71">
        <v>24</v>
      </c>
      <c r="DS29" s="71">
        <v>26</v>
      </c>
      <c r="DT29" s="152">
        <v>23</v>
      </c>
      <c r="DU29" s="32">
        <v>5</v>
      </c>
      <c r="DV29" s="149">
        <v>134</v>
      </c>
      <c r="DW29" s="149">
        <v>29</v>
      </c>
      <c r="DX29" s="205"/>
      <c r="DY29" s="8" t="s">
        <v>91</v>
      </c>
      <c r="DZ29" s="71">
        <v>17</v>
      </c>
      <c r="EA29" s="71">
        <v>16</v>
      </c>
      <c r="EB29" s="71">
        <v>18</v>
      </c>
      <c r="EC29" s="71">
        <v>0</v>
      </c>
      <c r="ED29" s="71">
        <v>18</v>
      </c>
      <c r="EE29" s="71">
        <v>16</v>
      </c>
      <c r="EF29" s="71">
        <v>8</v>
      </c>
      <c r="EG29" s="71">
        <v>24</v>
      </c>
      <c r="EH29" s="71">
        <v>10</v>
      </c>
      <c r="EI29" s="71">
        <v>9</v>
      </c>
      <c r="EJ29" s="71">
        <v>14</v>
      </c>
      <c r="EK29" s="71">
        <v>5</v>
      </c>
      <c r="EL29" s="71">
        <v>4</v>
      </c>
      <c r="EM29" s="71">
        <v>9</v>
      </c>
      <c r="EN29" s="71">
        <v>5</v>
      </c>
      <c r="EO29" s="71">
        <v>0</v>
      </c>
      <c r="EP29" s="71">
        <v>0</v>
      </c>
      <c r="ER29" s="78" t="s">
        <v>100</v>
      </c>
      <c r="ES29" s="78" t="s">
        <v>2479</v>
      </c>
      <c r="ET29" s="78">
        <v>829</v>
      </c>
      <c r="EU29" s="78">
        <v>470</v>
      </c>
      <c r="EV29" s="78">
        <v>4444</v>
      </c>
      <c r="EW29" s="78"/>
      <c r="EX29" s="78"/>
      <c r="EY29" s="78"/>
    </row>
    <row r="30" spans="1:155">
      <c r="A30" s="205"/>
      <c r="B30" s="66" t="s">
        <v>73</v>
      </c>
      <c r="C30" s="26">
        <v>800</v>
      </c>
      <c r="D30" s="26">
        <v>406</v>
      </c>
      <c r="E30" s="26">
        <v>194</v>
      </c>
      <c r="F30" s="26">
        <v>100</v>
      </c>
      <c r="G30" s="26">
        <v>0</v>
      </c>
      <c r="H30" s="26">
        <v>0</v>
      </c>
      <c r="I30" s="26">
        <v>66</v>
      </c>
      <c r="J30" s="26">
        <v>25</v>
      </c>
      <c r="K30" s="26">
        <v>214</v>
      </c>
      <c r="L30" s="26">
        <v>115</v>
      </c>
      <c r="M30" s="26">
        <v>213</v>
      </c>
      <c r="N30" s="26">
        <v>105</v>
      </c>
      <c r="O30" s="26">
        <v>24</v>
      </c>
      <c r="P30" s="26">
        <v>11</v>
      </c>
      <c r="Q30" s="26">
        <v>637</v>
      </c>
      <c r="R30" s="26">
        <v>265</v>
      </c>
      <c r="S30" s="26">
        <v>0</v>
      </c>
      <c r="T30" s="26">
        <v>0</v>
      </c>
      <c r="U30" s="26">
        <v>122</v>
      </c>
      <c r="V30" s="26">
        <v>45</v>
      </c>
      <c r="W30" s="26">
        <v>161</v>
      </c>
      <c r="X30" s="26">
        <v>75</v>
      </c>
      <c r="Y30" s="26">
        <v>134</v>
      </c>
      <c r="Z30" s="26">
        <v>64</v>
      </c>
      <c r="AA30" s="26">
        <v>0</v>
      </c>
      <c r="AB30" s="26">
        <v>0</v>
      </c>
      <c r="AC30" s="68">
        <v>2565</v>
      </c>
      <c r="AD30" s="68">
        <v>1211</v>
      </c>
      <c r="AE30" s="205"/>
      <c r="AF30" s="66" t="s">
        <v>73</v>
      </c>
      <c r="AG30" s="26">
        <v>52</v>
      </c>
      <c r="AH30" s="26">
        <v>18</v>
      </c>
      <c r="AI30" s="26">
        <v>12</v>
      </c>
      <c r="AJ30" s="26">
        <v>1</v>
      </c>
      <c r="AK30" s="26">
        <v>0</v>
      </c>
      <c r="AL30" s="26">
        <v>0</v>
      </c>
      <c r="AM30" s="26">
        <v>0</v>
      </c>
      <c r="AN30" s="26">
        <v>0</v>
      </c>
      <c r="AO30" s="26">
        <v>0</v>
      </c>
      <c r="AP30" s="26">
        <v>0</v>
      </c>
      <c r="AQ30" s="26">
        <v>0</v>
      </c>
      <c r="AR30" s="26">
        <v>0</v>
      </c>
      <c r="AS30" s="26">
        <v>0</v>
      </c>
      <c r="AT30" s="26">
        <v>0</v>
      </c>
      <c r="AU30" s="26">
        <v>130</v>
      </c>
      <c r="AV30" s="26">
        <v>43</v>
      </c>
      <c r="AW30" s="26">
        <v>0</v>
      </c>
      <c r="AX30" s="26">
        <v>0</v>
      </c>
      <c r="AY30" s="26">
        <v>10</v>
      </c>
      <c r="AZ30" s="26">
        <v>0</v>
      </c>
      <c r="BA30" s="26">
        <v>14</v>
      </c>
      <c r="BB30" s="26">
        <v>9</v>
      </c>
      <c r="BC30" s="26">
        <v>12</v>
      </c>
      <c r="BD30" s="26">
        <v>6</v>
      </c>
      <c r="BE30" s="26">
        <v>0</v>
      </c>
      <c r="BF30" s="26">
        <v>0</v>
      </c>
      <c r="BG30" s="68">
        <v>230</v>
      </c>
      <c r="BH30" s="68">
        <v>77</v>
      </c>
      <c r="BI30" s="205"/>
      <c r="BJ30" s="66" t="s">
        <v>73</v>
      </c>
      <c r="BK30" s="68">
        <v>18</v>
      </c>
      <c r="BL30" s="68">
        <v>5</v>
      </c>
      <c r="BM30" s="68">
        <v>0</v>
      </c>
      <c r="BN30" s="68">
        <v>2</v>
      </c>
      <c r="BO30" s="68">
        <v>6</v>
      </c>
      <c r="BP30" s="68">
        <v>6</v>
      </c>
      <c r="BQ30" s="68">
        <v>2</v>
      </c>
      <c r="BR30" s="68">
        <v>11</v>
      </c>
      <c r="BS30" s="68">
        <v>0</v>
      </c>
      <c r="BT30" s="68">
        <v>6</v>
      </c>
      <c r="BU30" s="68">
        <v>3</v>
      </c>
      <c r="BV30" s="68">
        <v>3</v>
      </c>
      <c r="BW30" s="68">
        <v>0</v>
      </c>
      <c r="BX30" s="68">
        <v>62</v>
      </c>
      <c r="BY30" s="68">
        <v>67</v>
      </c>
      <c r="BZ30" s="68">
        <v>61</v>
      </c>
      <c r="CA30" s="68">
        <v>52</v>
      </c>
      <c r="CB30" s="68">
        <v>4</v>
      </c>
      <c r="CC30" s="68">
        <v>12</v>
      </c>
      <c r="CD30" s="205"/>
      <c r="CE30" s="66" t="s">
        <v>73</v>
      </c>
      <c r="CF30" s="68">
        <v>0</v>
      </c>
      <c r="CG30" s="68">
        <v>1921</v>
      </c>
      <c r="CH30" s="68">
        <v>323</v>
      </c>
      <c r="CI30" s="68">
        <v>79</v>
      </c>
      <c r="CJ30" s="68">
        <v>5</v>
      </c>
      <c r="CK30" s="68">
        <v>32</v>
      </c>
      <c r="CL30" s="68">
        <v>63</v>
      </c>
      <c r="CM30" s="68">
        <v>60</v>
      </c>
      <c r="CN30" s="68">
        <v>56</v>
      </c>
      <c r="CO30" s="205"/>
      <c r="CP30" s="66" t="s">
        <v>73</v>
      </c>
      <c r="CQ30" s="68">
        <v>911</v>
      </c>
      <c r="CR30" s="68">
        <v>365</v>
      </c>
      <c r="CS30" s="68">
        <v>501</v>
      </c>
      <c r="CT30" s="68">
        <v>189</v>
      </c>
      <c r="CU30" s="68">
        <v>19</v>
      </c>
      <c r="CV30" s="68">
        <v>4</v>
      </c>
      <c r="CW30" s="68">
        <v>17</v>
      </c>
      <c r="CX30" s="68">
        <v>4</v>
      </c>
      <c r="CY30" s="68">
        <v>153</v>
      </c>
      <c r="CZ30" s="68">
        <v>63</v>
      </c>
      <c r="DA30" s="68">
        <v>95</v>
      </c>
      <c r="DB30" s="68">
        <v>44</v>
      </c>
      <c r="DC30" s="68">
        <v>0</v>
      </c>
      <c r="DD30" s="68">
        <v>0</v>
      </c>
      <c r="DE30" s="68">
        <v>0</v>
      </c>
      <c r="DF30" s="68">
        <v>0</v>
      </c>
      <c r="DG30" s="68">
        <v>0</v>
      </c>
      <c r="DH30" s="68">
        <v>0</v>
      </c>
      <c r="DI30" s="68">
        <v>0</v>
      </c>
      <c r="DJ30" s="68">
        <v>0</v>
      </c>
      <c r="DK30" s="68">
        <v>0</v>
      </c>
      <c r="DL30" s="68">
        <v>0</v>
      </c>
      <c r="DM30" s="68">
        <v>0</v>
      </c>
      <c r="DN30" s="68">
        <v>0</v>
      </c>
      <c r="DO30" s="205"/>
      <c r="DP30" s="66" t="s">
        <v>73</v>
      </c>
      <c r="DQ30" s="68">
        <v>127</v>
      </c>
      <c r="DR30" s="26">
        <v>25</v>
      </c>
      <c r="DS30" s="26">
        <v>27</v>
      </c>
      <c r="DT30" s="41">
        <v>27</v>
      </c>
      <c r="DU30" s="41">
        <v>7</v>
      </c>
      <c r="DV30" s="68">
        <v>154</v>
      </c>
      <c r="DW30" s="68">
        <v>32</v>
      </c>
      <c r="DX30" s="205"/>
      <c r="DY30" s="66" t="s">
        <v>73</v>
      </c>
      <c r="DZ30" s="68">
        <v>18</v>
      </c>
      <c r="EA30" s="68">
        <v>16</v>
      </c>
      <c r="EB30" s="68">
        <v>18</v>
      </c>
      <c r="EC30" s="68">
        <v>0</v>
      </c>
      <c r="ED30" s="68">
        <v>18</v>
      </c>
      <c r="EE30" s="68">
        <v>16</v>
      </c>
      <c r="EF30" s="68">
        <v>8</v>
      </c>
      <c r="EG30" s="68">
        <v>25</v>
      </c>
      <c r="EH30" s="68">
        <v>10</v>
      </c>
      <c r="EI30" s="68">
        <v>9</v>
      </c>
      <c r="EJ30" s="68">
        <v>14</v>
      </c>
      <c r="EK30" s="68">
        <v>5</v>
      </c>
      <c r="EL30" s="68">
        <v>4</v>
      </c>
      <c r="EM30" s="68">
        <v>9</v>
      </c>
      <c r="EN30" s="68">
        <v>5</v>
      </c>
      <c r="EO30" s="68">
        <v>0</v>
      </c>
      <c r="EP30" s="68">
        <v>0</v>
      </c>
      <c r="ER30" s="78" t="s">
        <v>100</v>
      </c>
      <c r="ES30" s="78" t="s">
        <v>2480</v>
      </c>
      <c r="ET30" s="78">
        <v>1083</v>
      </c>
      <c r="EU30" s="78">
        <v>613</v>
      </c>
      <c r="EV30" s="78">
        <v>5152</v>
      </c>
      <c r="EW30" s="78"/>
      <c r="EX30" s="78"/>
      <c r="EY30" s="78"/>
    </row>
    <row r="31" spans="1:155">
      <c r="A31" s="205" t="s">
        <v>101</v>
      </c>
      <c r="B31" s="8" t="s">
        <v>90</v>
      </c>
      <c r="C31" s="71">
        <v>293</v>
      </c>
      <c r="D31" s="71">
        <v>157</v>
      </c>
      <c r="E31" s="71">
        <v>76</v>
      </c>
      <c r="F31" s="71">
        <v>36</v>
      </c>
      <c r="G31" s="71">
        <v>0</v>
      </c>
      <c r="H31" s="71">
        <v>0</v>
      </c>
      <c r="I31" s="71">
        <v>24</v>
      </c>
      <c r="J31" s="71">
        <v>10</v>
      </c>
      <c r="K31" s="71">
        <v>16</v>
      </c>
      <c r="L31" s="71">
        <v>10</v>
      </c>
      <c r="M31" s="71">
        <v>49</v>
      </c>
      <c r="N31" s="71">
        <v>30</v>
      </c>
      <c r="O31" s="71">
        <v>0</v>
      </c>
      <c r="P31" s="71">
        <v>0</v>
      </c>
      <c r="Q31" s="71">
        <v>319</v>
      </c>
      <c r="R31" s="71">
        <v>183</v>
      </c>
      <c r="S31" s="71">
        <v>0</v>
      </c>
      <c r="T31" s="71">
        <v>0</v>
      </c>
      <c r="U31" s="71">
        <v>46</v>
      </c>
      <c r="V31" s="71">
        <v>27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69">
        <v>823</v>
      </c>
      <c r="AD31" s="69">
        <v>453</v>
      </c>
      <c r="AE31" s="205" t="s">
        <v>101</v>
      </c>
      <c r="AF31" s="8" t="s">
        <v>90</v>
      </c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71">
        <v>0</v>
      </c>
      <c r="AQ31" s="71">
        <v>0</v>
      </c>
      <c r="AR31" s="71">
        <v>0</v>
      </c>
      <c r="AS31" s="71">
        <v>0</v>
      </c>
      <c r="AT31" s="71">
        <v>0</v>
      </c>
      <c r="AU31" s="71">
        <v>22</v>
      </c>
      <c r="AV31" s="71">
        <v>14</v>
      </c>
      <c r="AW31" s="71">
        <v>0</v>
      </c>
      <c r="AX31" s="71">
        <v>0</v>
      </c>
      <c r="AY31" s="71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69">
        <v>22</v>
      </c>
      <c r="BH31" s="69">
        <v>14</v>
      </c>
      <c r="BI31" s="205" t="s">
        <v>101</v>
      </c>
      <c r="BJ31" s="8" t="s">
        <v>90</v>
      </c>
      <c r="BK31" s="31">
        <v>12</v>
      </c>
      <c r="BL31" s="31">
        <v>5</v>
      </c>
      <c r="BM31" s="31">
        <v>0</v>
      </c>
      <c r="BN31" s="31">
        <v>1</v>
      </c>
      <c r="BO31" s="31">
        <v>1</v>
      </c>
      <c r="BP31" s="31">
        <v>2</v>
      </c>
      <c r="BQ31" s="31">
        <v>0</v>
      </c>
      <c r="BR31" s="31">
        <v>12</v>
      </c>
      <c r="BS31" s="31">
        <v>0</v>
      </c>
      <c r="BT31" s="31">
        <v>4</v>
      </c>
      <c r="BU31" s="31">
        <v>0</v>
      </c>
      <c r="BV31" s="31">
        <v>0</v>
      </c>
      <c r="BW31" s="31">
        <v>0</v>
      </c>
      <c r="BX31" s="149">
        <v>37</v>
      </c>
      <c r="BY31" s="125">
        <v>36</v>
      </c>
      <c r="BZ31" s="71">
        <v>33</v>
      </c>
      <c r="CA31" s="71">
        <v>20</v>
      </c>
      <c r="CB31" s="71">
        <v>4</v>
      </c>
      <c r="CC31" s="71">
        <v>12</v>
      </c>
      <c r="CD31" s="205" t="s">
        <v>101</v>
      </c>
      <c r="CE31" s="8" t="s">
        <v>90</v>
      </c>
      <c r="CF31" s="71">
        <v>0</v>
      </c>
      <c r="CG31" s="71">
        <v>182</v>
      </c>
      <c r="CH31" s="71">
        <v>103</v>
      </c>
      <c r="CI31" s="71">
        <v>17</v>
      </c>
      <c r="CJ31" s="71">
        <v>0</v>
      </c>
      <c r="CK31" s="71">
        <v>11</v>
      </c>
      <c r="CL31" s="71">
        <v>42</v>
      </c>
      <c r="CM31" s="71">
        <v>29</v>
      </c>
      <c r="CN31" s="71">
        <v>29</v>
      </c>
      <c r="CO31" s="205" t="s">
        <v>101</v>
      </c>
      <c r="CP31" s="8" t="s">
        <v>90</v>
      </c>
      <c r="CQ31" s="46">
        <v>291</v>
      </c>
      <c r="CR31" s="46">
        <v>157</v>
      </c>
      <c r="CS31" s="46">
        <v>157</v>
      </c>
      <c r="CT31" s="46">
        <v>85</v>
      </c>
      <c r="CU31" s="46">
        <v>0</v>
      </c>
      <c r="CV31" s="46">
        <v>0</v>
      </c>
      <c r="CW31" s="46">
        <v>0</v>
      </c>
      <c r="CX31" s="46">
        <v>0</v>
      </c>
      <c r="CY31" s="46">
        <v>33</v>
      </c>
      <c r="CZ31" s="46">
        <v>7</v>
      </c>
      <c r="DA31" s="46">
        <v>20</v>
      </c>
      <c r="DB31" s="46">
        <v>5</v>
      </c>
      <c r="DC31" s="46">
        <v>0</v>
      </c>
      <c r="DD31" s="46">
        <v>0</v>
      </c>
      <c r="DE31" s="46">
        <v>0</v>
      </c>
      <c r="DF31" s="46">
        <v>0</v>
      </c>
      <c r="DG31" s="46">
        <v>0</v>
      </c>
      <c r="DH31" s="46">
        <v>0</v>
      </c>
      <c r="DI31" s="46">
        <v>0</v>
      </c>
      <c r="DJ31" s="46">
        <v>0</v>
      </c>
      <c r="DK31" s="46">
        <v>0</v>
      </c>
      <c r="DL31" s="46">
        <v>0</v>
      </c>
      <c r="DM31" s="46">
        <v>0</v>
      </c>
      <c r="DN31" s="46">
        <v>0</v>
      </c>
      <c r="DO31" s="205" t="s">
        <v>101</v>
      </c>
      <c r="DP31" s="8" t="s">
        <v>90</v>
      </c>
      <c r="DQ31" s="71">
        <v>80</v>
      </c>
      <c r="DR31" s="71">
        <v>17</v>
      </c>
      <c r="DS31" s="71">
        <v>10</v>
      </c>
      <c r="DT31" s="152">
        <v>16</v>
      </c>
      <c r="DU31" s="32">
        <v>7</v>
      </c>
      <c r="DV31" s="149">
        <v>96</v>
      </c>
      <c r="DW31" s="149">
        <v>24</v>
      </c>
      <c r="DX31" s="205" t="s">
        <v>101</v>
      </c>
      <c r="DY31" s="8" t="s">
        <v>90</v>
      </c>
      <c r="DZ31" s="71">
        <v>63</v>
      </c>
      <c r="EA31" s="71">
        <v>84</v>
      </c>
      <c r="EB31" s="71">
        <v>24</v>
      </c>
      <c r="EC31" s="71">
        <v>9</v>
      </c>
      <c r="ED31" s="71">
        <v>46</v>
      </c>
      <c r="EE31" s="71">
        <v>40</v>
      </c>
      <c r="EF31" s="71">
        <v>20</v>
      </c>
      <c r="EG31" s="71">
        <v>134</v>
      </c>
      <c r="EH31" s="71">
        <v>60</v>
      </c>
      <c r="EI31" s="71">
        <v>56</v>
      </c>
      <c r="EJ31" s="71">
        <v>43</v>
      </c>
      <c r="EK31" s="71">
        <v>9</v>
      </c>
      <c r="EL31" s="71">
        <v>38</v>
      </c>
      <c r="EM31" s="71">
        <v>17</v>
      </c>
      <c r="EN31" s="71">
        <v>11</v>
      </c>
      <c r="EO31" s="71">
        <v>17</v>
      </c>
      <c r="EP31" s="71">
        <v>193</v>
      </c>
      <c r="ER31" s="78" t="s">
        <v>101</v>
      </c>
      <c r="ES31" s="78" t="s">
        <v>2496</v>
      </c>
      <c r="ET31" s="78">
        <v>324</v>
      </c>
      <c r="EU31" s="78">
        <v>177</v>
      </c>
      <c r="EV31" s="78">
        <v>741</v>
      </c>
      <c r="EW31" s="78"/>
      <c r="EX31" s="78"/>
      <c r="EY31" s="78"/>
    </row>
    <row r="32" spans="1:155">
      <c r="A32" s="205"/>
      <c r="B32" s="8" t="s">
        <v>91</v>
      </c>
      <c r="C32" s="71">
        <v>2872</v>
      </c>
      <c r="D32" s="71">
        <v>1701</v>
      </c>
      <c r="E32" s="71">
        <v>573</v>
      </c>
      <c r="F32" s="71">
        <v>363</v>
      </c>
      <c r="G32" s="71">
        <v>0</v>
      </c>
      <c r="H32" s="71">
        <v>0</v>
      </c>
      <c r="I32" s="71">
        <v>136</v>
      </c>
      <c r="J32" s="71">
        <v>65</v>
      </c>
      <c r="K32" s="71">
        <v>773</v>
      </c>
      <c r="L32" s="71">
        <v>522</v>
      </c>
      <c r="M32" s="71">
        <v>694</v>
      </c>
      <c r="N32" s="71">
        <v>363</v>
      </c>
      <c r="O32" s="71">
        <v>7</v>
      </c>
      <c r="P32" s="71">
        <v>6</v>
      </c>
      <c r="Q32" s="71">
        <v>1886</v>
      </c>
      <c r="R32" s="71">
        <v>1176</v>
      </c>
      <c r="S32" s="71">
        <v>60</v>
      </c>
      <c r="T32" s="71">
        <v>20</v>
      </c>
      <c r="U32" s="71">
        <v>939</v>
      </c>
      <c r="V32" s="71">
        <v>506</v>
      </c>
      <c r="W32" s="71">
        <v>115</v>
      </c>
      <c r="X32" s="71">
        <v>69</v>
      </c>
      <c r="Y32" s="71">
        <v>48</v>
      </c>
      <c r="Z32" s="71">
        <v>19</v>
      </c>
      <c r="AA32" s="71">
        <v>1</v>
      </c>
      <c r="AB32" s="71">
        <v>0</v>
      </c>
      <c r="AC32" s="69">
        <v>8104</v>
      </c>
      <c r="AD32" s="69">
        <v>4810</v>
      </c>
      <c r="AE32" s="205"/>
      <c r="AF32" s="8" t="s">
        <v>91</v>
      </c>
      <c r="AG32" s="71">
        <v>67</v>
      </c>
      <c r="AH32" s="71">
        <v>36</v>
      </c>
      <c r="AI32" s="71">
        <v>2</v>
      </c>
      <c r="AJ32" s="71">
        <v>2</v>
      </c>
      <c r="AK32" s="71">
        <v>0</v>
      </c>
      <c r="AL32" s="71">
        <v>0</v>
      </c>
      <c r="AM32" s="71">
        <v>0</v>
      </c>
      <c r="AN32" s="71">
        <v>0</v>
      </c>
      <c r="AO32" s="71">
        <v>39</v>
      </c>
      <c r="AP32" s="71">
        <v>25</v>
      </c>
      <c r="AQ32" s="71">
        <v>12</v>
      </c>
      <c r="AR32" s="71">
        <v>8</v>
      </c>
      <c r="AS32" s="71">
        <v>0</v>
      </c>
      <c r="AT32" s="71">
        <v>0</v>
      </c>
      <c r="AU32" s="71">
        <v>287</v>
      </c>
      <c r="AV32" s="71">
        <v>168</v>
      </c>
      <c r="AW32" s="71">
        <v>3</v>
      </c>
      <c r="AX32" s="71">
        <v>1</v>
      </c>
      <c r="AY32" s="71">
        <v>85</v>
      </c>
      <c r="AZ32" s="71">
        <v>45</v>
      </c>
      <c r="BA32" s="71">
        <v>15</v>
      </c>
      <c r="BB32" s="71">
        <v>7</v>
      </c>
      <c r="BC32" s="71">
        <v>16</v>
      </c>
      <c r="BD32" s="71">
        <v>5</v>
      </c>
      <c r="BE32" s="71">
        <v>0</v>
      </c>
      <c r="BF32" s="71">
        <v>0</v>
      </c>
      <c r="BG32" s="69">
        <v>526</v>
      </c>
      <c r="BH32" s="69">
        <v>297</v>
      </c>
      <c r="BI32" s="205"/>
      <c r="BJ32" s="8" t="s">
        <v>91</v>
      </c>
      <c r="BK32" s="31">
        <v>61</v>
      </c>
      <c r="BL32" s="31">
        <v>18</v>
      </c>
      <c r="BM32" s="31">
        <v>0</v>
      </c>
      <c r="BN32" s="31">
        <v>5</v>
      </c>
      <c r="BO32" s="31">
        <v>21</v>
      </c>
      <c r="BP32" s="31">
        <v>25</v>
      </c>
      <c r="BQ32" s="31">
        <v>1</v>
      </c>
      <c r="BR32" s="31">
        <v>48</v>
      </c>
      <c r="BS32" s="31">
        <v>4</v>
      </c>
      <c r="BT32" s="31">
        <v>29</v>
      </c>
      <c r="BU32" s="31">
        <v>3</v>
      </c>
      <c r="BV32" s="31">
        <v>3</v>
      </c>
      <c r="BW32" s="31">
        <v>1</v>
      </c>
      <c r="BX32" s="149">
        <v>219</v>
      </c>
      <c r="BY32" s="125">
        <v>220</v>
      </c>
      <c r="BZ32" s="71">
        <v>213</v>
      </c>
      <c r="CA32" s="71">
        <v>204</v>
      </c>
      <c r="CB32" s="71">
        <v>7</v>
      </c>
      <c r="CC32" s="71">
        <v>41</v>
      </c>
      <c r="CD32" s="205"/>
      <c r="CE32" s="8" t="s">
        <v>91</v>
      </c>
      <c r="CF32" s="71">
        <v>100</v>
      </c>
      <c r="CG32" s="71">
        <v>2545</v>
      </c>
      <c r="CH32" s="71">
        <v>984</v>
      </c>
      <c r="CI32" s="71">
        <v>352</v>
      </c>
      <c r="CJ32" s="71">
        <v>97</v>
      </c>
      <c r="CK32" s="71">
        <v>52</v>
      </c>
      <c r="CL32" s="71">
        <v>241</v>
      </c>
      <c r="CM32" s="71">
        <v>221</v>
      </c>
      <c r="CN32" s="71">
        <v>207</v>
      </c>
      <c r="CO32" s="205"/>
      <c r="CP32" s="8" t="s">
        <v>91</v>
      </c>
      <c r="CQ32" s="46">
        <v>1803</v>
      </c>
      <c r="CR32" s="46">
        <v>1090</v>
      </c>
      <c r="CS32" s="46">
        <v>1184</v>
      </c>
      <c r="CT32" s="46">
        <v>739</v>
      </c>
      <c r="CU32" s="46">
        <v>48</v>
      </c>
      <c r="CV32" s="46">
        <v>14</v>
      </c>
      <c r="CW32" s="46">
        <v>45</v>
      </c>
      <c r="CX32" s="46">
        <v>13</v>
      </c>
      <c r="CY32" s="46">
        <v>779</v>
      </c>
      <c r="CZ32" s="46">
        <v>382</v>
      </c>
      <c r="DA32" s="46">
        <v>517</v>
      </c>
      <c r="DB32" s="46">
        <v>262</v>
      </c>
      <c r="DC32" s="46">
        <v>83</v>
      </c>
      <c r="DD32" s="46">
        <v>53</v>
      </c>
      <c r="DE32" s="46">
        <v>50</v>
      </c>
      <c r="DF32" s="46">
        <v>31</v>
      </c>
      <c r="DG32" s="46">
        <v>46</v>
      </c>
      <c r="DH32" s="46">
        <v>21</v>
      </c>
      <c r="DI32" s="46">
        <v>19</v>
      </c>
      <c r="DJ32" s="46">
        <v>9</v>
      </c>
      <c r="DK32" s="46">
        <v>0</v>
      </c>
      <c r="DL32" s="46">
        <v>0</v>
      </c>
      <c r="DM32" s="46">
        <v>0</v>
      </c>
      <c r="DN32" s="46">
        <v>0</v>
      </c>
      <c r="DO32" s="205"/>
      <c r="DP32" s="8" t="s">
        <v>91</v>
      </c>
      <c r="DQ32" s="71">
        <v>604</v>
      </c>
      <c r="DR32" s="71">
        <v>224</v>
      </c>
      <c r="DS32" s="71">
        <v>122</v>
      </c>
      <c r="DT32" s="152">
        <v>207</v>
      </c>
      <c r="DU32" s="32">
        <v>102</v>
      </c>
      <c r="DV32" s="149">
        <v>811</v>
      </c>
      <c r="DW32" s="149">
        <v>326</v>
      </c>
      <c r="DX32" s="205"/>
      <c r="DY32" s="8" t="s">
        <v>91</v>
      </c>
      <c r="DZ32" s="71">
        <v>194</v>
      </c>
      <c r="EA32" s="71">
        <v>884</v>
      </c>
      <c r="EB32" s="71">
        <v>163</v>
      </c>
      <c r="EC32" s="71">
        <v>9</v>
      </c>
      <c r="ED32" s="71">
        <v>172</v>
      </c>
      <c r="EE32" s="71">
        <v>159</v>
      </c>
      <c r="EF32" s="71">
        <v>85</v>
      </c>
      <c r="EG32" s="71">
        <v>134</v>
      </c>
      <c r="EH32" s="71">
        <v>125</v>
      </c>
      <c r="EI32" s="71">
        <v>110</v>
      </c>
      <c r="EJ32" s="71">
        <v>110</v>
      </c>
      <c r="EK32" s="71">
        <v>61</v>
      </c>
      <c r="EL32" s="71">
        <v>75</v>
      </c>
      <c r="EM32" s="71">
        <v>5</v>
      </c>
      <c r="EN32" s="71">
        <v>15</v>
      </c>
      <c r="EO32" s="71">
        <v>37</v>
      </c>
      <c r="EP32" s="71">
        <v>193</v>
      </c>
      <c r="ER32" s="78" t="s">
        <v>101</v>
      </c>
      <c r="ES32" s="78" t="s">
        <v>2497</v>
      </c>
      <c r="ET32" s="78">
        <v>2759</v>
      </c>
      <c r="EU32" s="78">
        <v>1815</v>
      </c>
      <c r="EV32" s="78">
        <v>10035</v>
      </c>
      <c r="EW32" s="78"/>
      <c r="EX32" s="78"/>
      <c r="EY32" s="78"/>
    </row>
    <row r="33" spans="1:155">
      <c r="A33" s="205"/>
      <c r="B33" s="66" t="s">
        <v>73</v>
      </c>
      <c r="C33" s="26">
        <v>3165</v>
      </c>
      <c r="D33" s="26">
        <v>1858</v>
      </c>
      <c r="E33" s="26">
        <v>649</v>
      </c>
      <c r="F33" s="26">
        <v>399</v>
      </c>
      <c r="G33" s="26">
        <v>0</v>
      </c>
      <c r="H33" s="26">
        <v>0</v>
      </c>
      <c r="I33" s="26">
        <v>160</v>
      </c>
      <c r="J33" s="26">
        <v>75</v>
      </c>
      <c r="K33" s="26">
        <v>789</v>
      </c>
      <c r="L33" s="26">
        <v>532</v>
      </c>
      <c r="M33" s="26">
        <v>743</v>
      </c>
      <c r="N33" s="26">
        <v>393</v>
      </c>
      <c r="O33" s="26">
        <v>7</v>
      </c>
      <c r="P33" s="26">
        <v>6</v>
      </c>
      <c r="Q33" s="26">
        <v>2205</v>
      </c>
      <c r="R33" s="26">
        <v>1359</v>
      </c>
      <c r="S33" s="26">
        <v>60</v>
      </c>
      <c r="T33" s="26">
        <v>20</v>
      </c>
      <c r="U33" s="26">
        <v>985</v>
      </c>
      <c r="V33" s="26">
        <v>533</v>
      </c>
      <c r="W33" s="26">
        <v>115</v>
      </c>
      <c r="X33" s="26">
        <v>69</v>
      </c>
      <c r="Y33" s="26">
        <v>48</v>
      </c>
      <c r="Z33" s="26">
        <v>19</v>
      </c>
      <c r="AA33" s="26">
        <v>1</v>
      </c>
      <c r="AB33" s="26">
        <v>0</v>
      </c>
      <c r="AC33" s="68">
        <v>8927</v>
      </c>
      <c r="AD33" s="68">
        <v>5263</v>
      </c>
      <c r="AE33" s="205"/>
      <c r="AF33" s="66" t="s">
        <v>73</v>
      </c>
      <c r="AG33" s="26">
        <v>67</v>
      </c>
      <c r="AH33" s="26">
        <v>36</v>
      </c>
      <c r="AI33" s="26">
        <v>2</v>
      </c>
      <c r="AJ33" s="26">
        <v>2</v>
      </c>
      <c r="AK33" s="26">
        <v>0</v>
      </c>
      <c r="AL33" s="26">
        <v>0</v>
      </c>
      <c r="AM33" s="26">
        <v>0</v>
      </c>
      <c r="AN33" s="26">
        <v>0</v>
      </c>
      <c r="AO33" s="26">
        <v>39</v>
      </c>
      <c r="AP33" s="26">
        <v>25</v>
      </c>
      <c r="AQ33" s="26">
        <v>12</v>
      </c>
      <c r="AR33" s="26">
        <v>8</v>
      </c>
      <c r="AS33" s="26">
        <v>0</v>
      </c>
      <c r="AT33" s="26">
        <v>0</v>
      </c>
      <c r="AU33" s="26">
        <v>309</v>
      </c>
      <c r="AV33" s="26">
        <v>182</v>
      </c>
      <c r="AW33" s="26">
        <v>3</v>
      </c>
      <c r="AX33" s="26">
        <v>1</v>
      </c>
      <c r="AY33" s="26">
        <v>85</v>
      </c>
      <c r="AZ33" s="26">
        <v>45</v>
      </c>
      <c r="BA33" s="26">
        <v>15</v>
      </c>
      <c r="BB33" s="26">
        <v>7</v>
      </c>
      <c r="BC33" s="26">
        <v>16</v>
      </c>
      <c r="BD33" s="26">
        <v>5</v>
      </c>
      <c r="BE33" s="26">
        <v>0</v>
      </c>
      <c r="BF33" s="26">
        <v>0</v>
      </c>
      <c r="BG33" s="68">
        <v>548</v>
      </c>
      <c r="BH33" s="68">
        <v>311</v>
      </c>
      <c r="BI33" s="205"/>
      <c r="BJ33" s="66" t="s">
        <v>73</v>
      </c>
      <c r="BK33" s="68">
        <v>73</v>
      </c>
      <c r="BL33" s="68">
        <v>23</v>
      </c>
      <c r="BM33" s="68">
        <v>0</v>
      </c>
      <c r="BN33" s="68">
        <v>6</v>
      </c>
      <c r="BO33" s="68">
        <v>22</v>
      </c>
      <c r="BP33" s="68">
        <v>27</v>
      </c>
      <c r="BQ33" s="68">
        <v>1</v>
      </c>
      <c r="BR33" s="68">
        <v>60</v>
      </c>
      <c r="BS33" s="68">
        <v>4</v>
      </c>
      <c r="BT33" s="68">
        <v>33</v>
      </c>
      <c r="BU33" s="68">
        <v>3</v>
      </c>
      <c r="BV33" s="68">
        <v>3</v>
      </c>
      <c r="BW33" s="68">
        <v>1</v>
      </c>
      <c r="BX33" s="68">
        <v>256</v>
      </c>
      <c r="BY33" s="68">
        <v>256</v>
      </c>
      <c r="BZ33" s="68">
        <v>246</v>
      </c>
      <c r="CA33" s="68">
        <v>224</v>
      </c>
      <c r="CB33" s="68">
        <v>11</v>
      </c>
      <c r="CC33" s="68">
        <v>53</v>
      </c>
      <c r="CD33" s="205"/>
      <c r="CE33" s="66" t="s">
        <v>73</v>
      </c>
      <c r="CF33" s="68">
        <v>100</v>
      </c>
      <c r="CG33" s="68">
        <v>2727</v>
      </c>
      <c r="CH33" s="68">
        <v>1087</v>
      </c>
      <c r="CI33" s="68">
        <v>369</v>
      </c>
      <c r="CJ33" s="68">
        <v>97</v>
      </c>
      <c r="CK33" s="68">
        <v>63</v>
      </c>
      <c r="CL33" s="68">
        <v>283</v>
      </c>
      <c r="CM33" s="68">
        <v>250</v>
      </c>
      <c r="CN33" s="68">
        <v>236</v>
      </c>
      <c r="CO33" s="205"/>
      <c r="CP33" s="66" t="s">
        <v>73</v>
      </c>
      <c r="CQ33" s="68">
        <v>2094</v>
      </c>
      <c r="CR33" s="68">
        <v>1247</v>
      </c>
      <c r="CS33" s="68">
        <v>1341</v>
      </c>
      <c r="CT33" s="68">
        <v>824</v>
      </c>
      <c r="CU33" s="68">
        <v>48</v>
      </c>
      <c r="CV33" s="68">
        <v>14</v>
      </c>
      <c r="CW33" s="68">
        <v>45</v>
      </c>
      <c r="CX33" s="68">
        <v>13</v>
      </c>
      <c r="CY33" s="68">
        <v>812</v>
      </c>
      <c r="CZ33" s="68">
        <v>389</v>
      </c>
      <c r="DA33" s="68">
        <v>537</v>
      </c>
      <c r="DB33" s="68">
        <v>267</v>
      </c>
      <c r="DC33" s="68">
        <v>83</v>
      </c>
      <c r="DD33" s="68">
        <v>53</v>
      </c>
      <c r="DE33" s="68">
        <v>50</v>
      </c>
      <c r="DF33" s="68">
        <v>31</v>
      </c>
      <c r="DG33" s="68">
        <v>46</v>
      </c>
      <c r="DH33" s="68">
        <v>21</v>
      </c>
      <c r="DI33" s="68">
        <v>19</v>
      </c>
      <c r="DJ33" s="68">
        <v>9</v>
      </c>
      <c r="DK33" s="68">
        <v>0</v>
      </c>
      <c r="DL33" s="68">
        <v>0</v>
      </c>
      <c r="DM33" s="68">
        <v>0</v>
      </c>
      <c r="DN33" s="68">
        <v>0</v>
      </c>
      <c r="DO33" s="205"/>
      <c r="DP33" s="66" t="s">
        <v>73</v>
      </c>
      <c r="DQ33" s="68">
        <v>684</v>
      </c>
      <c r="DR33" s="26">
        <v>241</v>
      </c>
      <c r="DS33" s="26">
        <v>132</v>
      </c>
      <c r="DT33" s="41">
        <v>223</v>
      </c>
      <c r="DU33" s="41">
        <v>109</v>
      </c>
      <c r="DV33" s="68">
        <v>907</v>
      </c>
      <c r="DW33" s="68">
        <v>350</v>
      </c>
      <c r="DX33" s="205"/>
      <c r="DY33" s="66" t="s">
        <v>73</v>
      </c>
      <c r="DZ33" s="68">
        <v>257</v>
      </c>
      <c r="EA33" s="68">
        <v>968</v>
      </c>
      <c r="EB33" s="68">
        <v>187</v>
      </c>
      <c r="EC33" s="68">
        <v>18</v>
      </c>
      <c r="ED33" s="68">
        <v>218</v>
      </c>
      <c r="EE33" s="68">
        <v>199</v>
      </c>
      <c r="EF33" s="68">
        <v>105</v>
      </c>
      <c r="EG33" s="68">
        <v>268</v>
      </c>
      <c r="EH33" s="68">
        <v>185</v>
      </c>
      <c r="EI33" s="68">
        <v>166</v>
      </c>
      <c r="EJ33" s="68">
        <v>153</v>
      </c>
      <c r="EK33" s="68">
        <v>70</v>
      </c>
      <c r="EL33" s="68">
        <v>113</v>
      </c>
      <c r="EM33" s="68">
        <v>22</v>
      </c>
      <c r="EN33" s="68">
        <v>26</v>
      </c>
      <c r="EO33" s="68">
        <v>54</v>
      </c>
      <c r="EP33" s="68">
        <v>386</v>
      </c>
      <c r="ER33" s="78" t="s">
        <v>101</v>
      </c>
      <c r="ES33" s="78" t="s">
        <v>2498</v>
      </c>
      <c r="ET33" s="78">
        <v>3083</v>
      </c>
      <c r="EU33" s="78">
        <v>1992</v>
      </c>
      <c r="EV33" s="78">
        <v>10776</v>
      </c>
      <c r="EW33" s="78"/>
      <c r="EX33" s="78"/>
      <c r="EY33" s="78"/>
    </row>
    <row r="34" spans="1:155">
      <c r="A34" s="205" t="s">
        <v>102</v>
      </c>
      <c r="B34" s="8" t="s">
        <v>90</v>
      </c>
      <c r="C34" s="71">
        <v>0</v>
      </c>
      <c r="D34" s="71">
        <v>0</v>
      </c>
      <c r="E34" s="71">
        <v>0</v>
      </c>
      <c r="F34" s="71">
        <v>0</v>
      </c>
      <c r="G34" s="71">
        <v>0</v>
      </c>
      <c r="H34" s="71">
        <v>0</v>
      </c>
      <c r="I34" s="71">
        <v>0</v>
      </c>
      <c r="J34" s="71">
        <v>0</v>
      </c>
      <c r="K34" s="71">
        <v>0</v>
      </c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69">
        <v>0</v>
      </c>
      <c r="AD34" s="69">
        <v>0</v>
      </c>
      <c r="AE34" s="205" t="s">
        <v>102</v>
      </c>
      <c r="AF34" s="8" t="s">
        <v>90</v>
      </c>
      <c r="AG34" s="71">
        <v>0</v>
      </c>
      <c r="AH34" s="71">
        <v>0</v>
      </c>
      <c r="AI34" s="71">
        <v>0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69">
        <v>0</v>
      </c>
      <c r="BH34" s="69">
        <v>0</v>
      </c>
      <c r="BI34" s="205" t="s">
        <v>102</v>
      </c>
      <c r="BJ34" s="8" t="s">
        <v>90</v>
      </c>
      <c r="BK34" s="31">
        <v>0</v>
      </c>
      <c r="BL34" s="31">
        <v>0</v>
      </c>
      <c r="BM34" s="31">
        <v>0</v>
      </c>
      <c r="BN34" s="31">
        <v>0</v>
      </c>
      <c r="BO34" s="31">
        <v>0</v>
      </c>
      <c r="BP34" s="31">
        <v>0</v>
      </c>
      <c r="BQ34" s="31">
        <v>0</v>
      </c>
      <c r="BR34" s="31">
        <v>0</v>
      </c>
      <c r="BS34" s="31">
        <v>0</v>
      </c>
      <c r="BT34" s="31">
        <v>0</v>
      </c>
      <c r="BU34" s="31">
        <v>0</v>
      </c>
      <c r="BV34" s="31">
        <v>0</v>
      </c>
      <c r="BW34" s="31">
        <v>0</v>
      </c>
      <c r="BX34" s="149">
        <v>0</v>
      </c>
      <c r="BY34" s="125">
        <v>0</v>
      </c>
      <c r="BZ34" s="71">
        <v>0</v>
      </c>
      <c r="CA34" s="71">
        <v>0</v>
      </c>
      <c r="CB34" s="71">
        <v>0</v>
      </c>
      <c r="CC34" s="71">
        <v>0</v>
      </c>
      <c r="CD34" s="205" t="s">
        <v>102</v>
      </c>
      <c r="CE34" s="8" t="s">
        <v>90</v>
      </c>
      <c r="CF34" s="71">
        <v>0</v>
      </c>
      <c r="CG34" s="71">
        <v>0</v>
      </c>
      <c r="CH34" s="71">
        <v>0</v>
      </c>
      <c r="CI34" s="71">
        <v>0</v>
      </c>
      <c r="CJ34" s="71">
        <v>0</v>
      </c>
      <c r="CK34" s="71">
        <v>0</v>
      </c>
      <c r="CL34" s="71">
        <v>0</v>
      </c>
      <c r="CM34" s="71">
        <v>0</v>
      </c>
      <c r="CN34" s="71">
        <v>0</v>
      </c>
      <c r="CO34" s="205" t="s">
        <v>102</v>
      </c>
      <c r="CP34" s="8" t="s">
        <v>90</v>
      </c>
      <c r="CQ34" s="46">
        <v>0</v>
      </c>
      <c r="CR34" s="46">
        <v>0</v>
      </c>
      <c r="CS34" s="46">
        <v>0</v>
      </c>
      <c r="CT34" s="46">
        <v>0</v>
      </c>
      <c r="CU34" s="46">
        <v>0</v>
      </c>
      <c r="CV34" s="46">
        <v>0</v>
      </c>
      <c r="CW34" s="46">
        <v>0</v>
      </c>
      <c r="CX34" s="46">
        <v>0</v>
      </c>
      <c r="CY34" s="46">
        <v>0</v>
      </c>
      <c r="CZ34" s="46">
        <v>0</v>
      </c>
      <c r="DA34" s="46">
        <v>0</v>
      </c>
      <c r="DB34" s="46">
        <v>0</v>
      </c>
      <c r="DC34" s="46">
        <v>0</v>
      </c>
      <c r="DD34" s="46">
        <v>0</v>
      </c>
      <c r="DE34" s="46">
        <v>0</v>
      </c>
      <c r="DF34" s="46">
        <v>0</v>
      </c>
      <c r="DG34" s="46">
        <v>0</v>
      </c>
      <c r="DH34" s="46">
        <v>0</v>
      </c>
      <c r="DI34" s="46">
        <v>0</v>
      </c>
      <c r="DJ34" s="46">
        <v>0</v>
      </c>
      <c r="DK34" s="46">
        <v>0</v>
      </c>
      <c r="DL34" s="46">
        <v>0</v>
      </c>
      <c r="DM34" s="46">
        <v>0</v>
      </c>
      <c r="DN34" s="46">
        <v>0</v>
      </c>
      <c r="DO34" s="205" t="s">
        <v>102</v>
      </c>
      <c r="DP34" s="8" t="s">
        <v>90</v>
      </c>
      <c r="DQ34" s="71">
        <v>0</v>
      </c>
      <c r="DR34" s="71">
        <v>0</v>
      </c>
      <c r="DS34" s="71">
        <v>0</v>
      </c>
      <c r="DT34" s="152">
        <v>0</v>
      </c>
      <c r="DU34" s="32">
        <v>0</v>
      </c>
      <c r="DV34" s="149">
        <v>0</v>
      </c>
      <c r="DW34" s="149">
        <v>0</v>
      </c>
      <c r="DX34" s="205" t="s">
        <v>102</v>
      </c>
      <c r="DY34" s="8" t="s">
        <v>90</v>
      </c>
      <c r="DZ34" s="71">
        <v>0</v>
      </c>
      <c r="EA34" s="71">
        <v>0</v>
      </c>
      <c r="EB34" s="71">
        <v>0</v>
      </c>
      <c r="EC34" s="71">
        <v>0</v>
      </c>
      <c r="ED34" s="71">
        <v>0</v>
      </c>
      <c r="EE34" s="71">
        <v>0</v>
      </c>
      <c r="EF34" s="71">
        <v>0</v>
      </c>
      <c r="EG34" s="71">
        <v>0</v>
      </c>
      <c r="EH34" s="71">
        <v>0</v>
      </c>
      <c r="EI34" s="71">
        <v>0</v>
      </c>
      <c r="EJ34" s="71">
        <v>0</v>
      </c>
      <c r="EK34" s="71">
        <v>0</v>
      </c>
      <c r="EL34" s="71">
        <v>0</v>
      </c>
      <c r="EM34" s="71">
        <v>0</v>
      </c>
      <c r="EN34" s="71">
        <v>0</v>
      </c>
      <c r="EO34" s="71">
        <v>0</v>
      </c>
      <c r="EP34" s="71">
        <v>0</v>
      </c>
      <c r="ER34" s="78" t="s">
        <v>102</v>
      </c>
      <c r="ES34" s="78" t="s">
        <v>2520</v>
      </c>
      <c r="ET34" s="78">
        <v>0</v>
      </c>
      <c r="EU34" s="78">
        <v>0</v>
      </c>
      <c r="EV34" s="78">
        <v>0</v>
      </c>
      <c r="EW34" s="78"/>
      <c r="EX34" s="78"/>
      <c r="EY34" s="78"/>
    </row>
    <row r="35" spans="1:155">
      <c r="A35" s="205"/>
      <c r="B35" s="8" t="s">
        <v>91</v>
      </c>
      <c r="C35" s="71">
        <v>219</v>
      </c>
      <c r="D35" s="71">
        <v>128</v>
      </c>
      <c r="E35" s="71">
        <v>215</v>
      </c>
      <c r="F35" s="71">
        <v>109</v>
      </c>
      <c r="G35" s="71">
        <v>0</v>
      </c>
      <c r="H35" s="71">
        <v>0</v>
      </c>
      <c r="I35" s="71">
        <v>20</v>
      </c>
      <c r="J35" s="71">
        <v>7</v>
      </c>
      <c r="K35" s="71">
        <v>0</v>
      </c>
      <c r="L35" s="71">
        <v>0</v>
      </c>
      <c r="M35" s="71">
        <v>54</v>
      </c>
      <c r="N35" s="71">
        <v>26</v>
      </c>
      <c r="O35" s="71">
        <v>0</v>
      </c>
      <c r="P35" s="71">
        <v>0</v>
      </c>
      <c r="Q35" s="71">
        <v>240</v>
      </c>
      <c r="R35" s="71">
        <v>114</v>
      </c>
      <c r="S35" s="71">
        <v>0</v>
      </c>
      <c r="T35" s="71">
        <v>0</v>
      </c>
      <c r="U35" s="71">
        <v>56</v>
      </c>
      <c r="V35" s="71">
        <v>22</v>
      </c>
      <c r="W35" s="71">
        <v>19</v>
      </c>
      <c r="X35" s="71">
        <v>7</v>
      </c>
      <c r="Y35" s="71">
        <v>0</v>
      </c>
      <c r="Z35" s="71">
        <v>0</v>
      </c>
      <c r="AA35" s="71">
        <v>0</v>
      </c>
      <c r="AB35" s="71">
        <v>0</v>
      </c>
      <c r="AC35" s="69">
        <v>823</v>
      </c>
      <c r="AD35" s="69">
        <v>413</v>
      </c>
      <c r="AE35" s="205"/>
      <c r="AF35" s="8" t="s">
        <v>91</v>
      </c>
      <c r="AG35" s="71">
        <v>7</v>
      </c>
      <c r="AH35" s="71">
        <v>4</v>
      </c>
      <c r="AI35" s="71">
        <v>1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0</v>
      </c>
      <c r="AU35" s="71">
        <v>64</v>
      </c>
      <c r="AV35" s="71">
        <v>27</v>
      </c>
      <c r="AW35" s="71">
        <v>0</v>
      </c>
      <c r="AX35" s="71">
        <v>0</v>
      </c>
      <c r="AY35" s="71">
        <v>10</v>
      </c>
      <c r="AZ35" s="71">
        <v>3</v>
      </c>
      <c r="BA35" s="71">
        <v>6</v>
      </c>
      <c r="BB35" s="71">
        <v>2</v>
      </c>
      <c r="BC35" s="71">
        <v>0</v>
      </c>
      <c r="BD35" s="71">
        <v>0</v>
      </c>
      <c r="BE35" s="71">
        <v>0</v>
      </c>
      <c r="BF35" s="71">
        <v>0</v>
      </c>
      <c r="BG35" s="69">
        <v>88</v>
      </c>
      <c r="BH35" s="69">
        <v>36</v>
      </c>
      <c r="BI35" s="205"/>
      <c r="BJ35" s="8" t="s">
        <v>91</v>
      </c>
      <c r="BK35" s="31">
        <v>6</v>
      </c>
      <c r="BL35" s="31">
        <v>5</v>
      </c>
      <c r="BM35" s="31">
        <v>0</v>
      </c>
      <c r="BN35" s="31">
        <v>2</v>
      </c>
      <c r="BO35" s="31">
        <v>0</v>
      </c>
      <c r="BP35" s="31">
        <v>1</v>
      </c>
      <c r="BQ35" s="31">
        <v>0</v>
      </c>
      <c r="BR35" s="31">
        <v>6</v>
      </c>
      <c r="BS35" s="31">
        <v>0</v>
      </c>
      <c r="BT35" s="31">
        <v>2</v>
      </c>
      <c r="BU35" s="31">
        <v>1</v>
      </c>
      <c r="BV35" s="31">
        <v>0</v>
      </c>
      <c r="BW35" s="31">
        <v>0</v>
      </c>
      <c r="BX35" s="149">
        <v>23</v>
      </c>
      <c r="BY35" s="125">
        <v>22</v>
      </c>
      <c r="BZ35" s="71">
        <v>22</v>
      </c>
      <c r="CA35" s="71">
        <v>22</v>
      </c>
      <c r="CB35" s="71">
        <v>0</v>
      </c>
      <c r="CC35" s="71">
        <v>5</v>
      </c>
      <c r="CD35" s="205"/>
      <c r="CE35" s="8" t="s">
        <v>91</v>
      </c>
      <c r="CF35" s="71">
        <v>111</v>
      </c>
      <c r="CG35" s="71">
        <v>281</v>
      </c>
      <c r="CH35" s="71">
        <v>67</v>
      </c>
      <c r="CI35" s="71">
        <v>0</v>
      </c>
      <c r="CJ35" s="71">
        <v>0</v>
      </c>
      <c r="CK35" s="71">
        <v>6</v>
      </c>
      <c r="CL35" s="71">
        <v>23</v>
      </c>
      <c r="CM35" s="71">
        <v>23</v>
      </c>
      <c r="CN35" s="71">
        <v>23</v>
      </c>
      <c r="CO35" s="205"/>
      <c r="CP35" s="8" t="s">
        <v>91</v>
      </c>
      <c r="CQ35" s="46">
        <v>222</v>
      </c>
      <c r="CR35" s="46">
        <v>115</v>
      </c>
      <c r="CS35" s="46">
        <v>139</v>
      </c>
      <c r="CT35" s="46">
        <v>70</v>
      </c>
      <c r="CU35" s="46">
        <v>0</v>
      </c>
      <c r="CV35" s="46">
        <v>0</v>
      </c>
      <c r="CW35" s="46">
        <v>0</v>
      </c>
      <c r="CX35" s="46">
        <v>0</v>
      </c>
      <c r="CY35" s="46">
        <v>60</v>
      </c>
      <c r="CZ35" s="46">
        <v>16</v>
      </c>
      <c r="DA35" s="46">
        <v>29</v>
      </c>
      <c r="DB35" s="46">
        <v>12</v>
      </c>
      <c r="DC35" s="46">
        <v>0</v>
      </c>
      <c r="DD35" s="46">
        <v>0</v>
      </c>
      <c r="DE35" s="46">
        <v>0</v>
      </c>
      <c r="DF35" s="46">
        <v>0</v>
      </c>
      <c r="DG35" s="46">
        <v>0</v>
      </c>
      <c r="DH35" s="46">
        <v>0</v>
      </c>
      <c r="DI35" s="46">
        <v>0</v>
      </c>
      <c r="DJ35" s="46">
        <v>0</v>
      </c>
      <c r="DK35" s="46">
        <v>0</v>
      </c>
      <c r="DL35" s="46">
        <v>0</v>
      </c>
      <c r="DM35" s="46">
        <v>0</v>
      </c>
      <c r="DN35" s="46">
        <v>0</v>
      </c>
      <c r="DO35" s="205"/>
      <c r="DP35" s="8" t="s">
        <v>91</v>
      </c>
      <c r="DQ35" s="71">
        <v>49</v>
      </c>
      <c r="DR35" s="71">
        <v>15</v>
      </c>
      <c r="DS35" s="71">
        <v>12</v>
      </c>
      <c r="DT35" s="152">
        <v>23</v>
      </c>
      <c r="DU35" s="32">
        <v>10</v>
      </c>
      <c r="DV35" s="149">
        <v>72</v>
      </c>
      <c r="DW35" s="149">
        <v>25</v>
      </c>
      <c r="DX35" s="205"/>
      <c r="DY35" s="8" t="s">
        <v>91</v>
      </c>
      <c r="DZ35" s="71">
        <v>0</v>
      </c>
      <c r="EA35" s="71">
        <v>0</v>
      </c>
      <c r="EB35" s="71">
        <v>0</v>
      </c>
      <c r="EC35" s="71">
        <v>0</v>
      </c>
      <c r="ED35" s="71">
        <v>0</v>
      </c>
      <c r="EE35" s="71">
        <v>0</v>
      </c>
      <c r="EF35" s="71">
        <v>0</v>
      </c>
      <c r="EG35" s="71">
        <v>0</v>
      </c>
      <c r="EH35" s="71">
        <v>0</v>
      </c>
      <c r="EI35" s="71">
        <v>0</v>
      </c>
      <c r="EJ35" s="71">
        <v>0</v>
      </c>
      <c r="EK35" s="71">
        <v>0</v>
      </c>
      <c r="EL35" s="71">
        <v>0</v>
      </c>
      <c r="EM35" s="71">
        <v>0</v>
      </c>
      <c r="EN35" s="71">
        <v>0</v>
      </c>
      <c r="EO35" s="71">
        <v>0</v>
      </c>
      <c r="EP35" s="71">
        <v>0</v>
      </c>
      <c r="ER35" s="78" t="s">
        <v>102</v>
      </c>
      <c r="ES35" s="78" t="s">
        <v>2521</v>
      </c>
      <c r="ET35" s="78">
        <v>282</v>
      </c>
      <c r="EU35" s="78">
        <v>168</v>
      </c>
      <c r="EV35" s="78">
        <v>874</v>
      </c>
      <c r="EW35" s="78"/>
      <c r="EX35" s="78"/>
      <c r="EY35" s="78"/>
    </row>
    <row r="36" spans="1:155">
      <c r="A36" s="205"/>
      <c r="B36" s="66" t="s">
        <v>73</v>
      </c>
      <c r="C36" s="26">
        <v>219</v>
      </c>
      <c r="D36" s="26">
        <v>128</v>
      </c>
      <c r="E36" s="26">
        <v>215</v>
      </c>
      <c r="F36" s="26">
        <v>109</v>
      </c>
      <c r="G36" s="26">
        <v>0</v>
      </c>
      <c r="H36" s="26">
        <v>0</v>
      </c>
      <c r="I36" s="26">
        <v>20</v>
      </c>
      <c r="J36" s="26">
        <v>7</v>
      </c>
      <c r="K36" s="26">
        <v>0</v>
      </c>
      <c r="L36" s="26">
        <v>0</v>
      </c>
      <c r="M36" s="26">
        <v>54</v>
      </c>
      <c r="N36" s="26">
        <v>26</v>
      </c>
      <c r="O36" s="26">
        <v>0</v>
      </c>
      <c r="P36" s="26">
        <v>0</v>
      </c>
      <c r="Q36" s="26">
        <v>240</v>
      </c>
      <c r="R36" s="26">
        <v>114</v>
      </c>
      <c r="S36" s="26">
        <v>0</v>
      </c>
      <c r="T36" s="26">
        <v>0</v>
      </c>
      <c r="U36" s="26">
        <v>56</v>
      </c>
      <c r="V36" s="26">
        <v>22</v>
      </c>
      <c r="W36" s="26">
        <v>19</v>
      </c>
      <c r="X36" s="26">
        <v>7</v>
      </c>
      <c r="Y36" s="26">
        <v>0</v>
      </c>
      <c r="Z36" s="26">
        <v>0</v>
      </c>
      <c r="AA36" s="26">
        <v>0</v>
      </c>
      <c r="AB36" s="26">
        <v>0</v>
      </c>
      <c r="AC36" s="68">
        <v>823</v>
      </c>
      <c r="AD36" s="68">
        <v>413</v>
      </c>
      <c r="AE36" s="205"/>
      <c r="AF36" s="66" t="s">
        <v>73</v>
      </c>
      <c r="AG36" s="26">
        <v>7</v>
      </c>
      <c r="AH36" s="26">
        <v>4</v>
      </c>
      <c r="AI36" s="26">
        <v>1</v>
      </c>
      <c r="AJ36" s="26">
        <v>0</v>
      </c>
      <c r="AK36" s="26">
        <v>0</v>
      </c>
      <c r="AL36" s="26">
        <v>0</v>
      </c>
      <c r="AM36" s="26">
        <v>0</v>
      </c>
      <c r="AN36" s="26">
        <v>0</v>
      </c>
      <c r="AO36" s="26">
        <v>0</v>
      </c>
      <c r="AP36" s="26">
        <v>0</v>
      </c>
      <c r="AQ36" s="26">
        <v>0</v>
      </c>
      <c r="AR36" s="26">
        <v>0</v>
      </c>
      <c r="AS36" s="26">
        <v>0</v>
      </c>
      <c r="AT36" s="26">
        <v>0</v>
      </c>
      <c r="AU36" s="26">
        <v>64</v>
      </c>
      <c r="AV36" s="26">
        <v>27</v>
      </c>
      <c r="AW36" s="26">
        <v>0</v>
      </c>
      <c r="AX36" s="26">
        <v>0</v>
      </c>
      <c r="AY36" s="26">
        <v>10</v>
      </c>
      <c r="AZ36" s="26">
        <v>3</v>
      </c>
      <c r="BA36" s="26">
        <v>6</v>
      </c>
      <c r="BB36" s="26">
        <v>2</v>
      </c>
      <c r="BC36" s="26">
        <v>0</v>
      </c>
      <c r="BD36" s="26">
        <v>0</v>
      </c>
      <c r="BE36" s="26">
        <v>0</v>
      </c>
      <c r="BF36" s="26">
        <v>0</v>
      </c>
      <c r="BG36" s="68">
        <v>88</v>
      </c>
      <c r="BH36" s="68">
        <v>36</v>
      </c>
      <c r="BI36" s="205"/>
      <c r="BJ36" s="66" t="s">
        <v>73</v>
      </c>
      <c r="BK36" s="68">
        <v>6</v>
      </c>
      <c r="BL36" s="68">
        <v>5</v>
      </c>
      <c r="BM36" s="68">
        <v>0</v>
      </c>
      <c r="BN36" s="68">
        <v>2</v>
      </c>
      <c r="BO36" s="68">
        <v>0</v>
      </c>
      <c r="BP36" s="68">
        <v>1</v>
      </c>
      <c r="BQ36" s="68">
        <v>0</v>
      </c>
      <c r="BR36" s="68">
        <v>6</v>
      </c>
      <c r="BS36" s="68">
        <v>0</v>
      </c>
      <c r="BT36" s="68">
        <v>2</v>
      </c>
      <c r="BU36" s="68">
        <v>1</v>
      </c>
      <c r="BV36" s="68">
        <v>0</v>
      </c>
      <c r="BW36" s="68">
        <v>0</v>
      </c>
      <c r="BX36" s="68">
        <v>23</v>
      </c>
      <c r="BY36" s="68">
        <v>22</v>
      </c>
      <c r="BZ36" s="68">
        <v>22</v>
      </c>
      <c r="CA36" s="68">
        <v>22</v>
      </c>
      <c r="CB36" s="68">
        <v>0</v>
      </c>
      <c r="CC36" s="68">
        <v>5</v>
      </c>
      <c r="CD36" s="205"/>
      <c r="CE36" s="66" t="s">
        <v>73</v>
      </c>
      <c r="CF36" s="68">
        <v>111</v>
      </c>
      <c r="CG36" s="68">
        <v>281</v>
      </c>
      <c r="CH36" s="68">
        <v>67</v>
      </c>
      <c r="CI36" s="68">
        <v>0</v>
      </c>
      <c r="CJ36" s="68">
        <v>0</v>
      </c>
      <c r="CK36" s="68">
        <v>6</v>
      </c>
      <c r="CL36" s="68">
        <v>23</v>
      </c>
      <c r="CM36" s="68">
        <v>23</v>
      </c>
      <c r="CN36" s="68">
        <v>23</v>
      </c>
      <c r="CO36" s="205"/>
      <c r="CP36" s="66" t="s">
        <v>73</v>
      </c>
      <c r="CQ36" s="68">
        <v>222</v>
      </c>
      <c r="CR36" s="68">
        <v>115</v>
      </c>
      <c r="CS36" s="68">
        <v>139</v>
      </c>
      <c r="CT36" s="68">
        <v>70</v>
      </c>
      <c r="CU36" s="68">
        <v>0</v>
      </c>
      <c r="CV36" s="68">
        <v>0</v>
      </c>
      <c r="CW36" s="68">
        <v>0</v>
      </c>
      <c r="CX36" s="68">
        <v>0</v>
      </c>
      <c r="CY36" s="68">
        <v>60</v>
      </c>
      <c r="CZ36" s="68">
        <v>16</v>
      </c>
      <c r="DA36" s="68">
        <v>29</v>
      </c>
      <c r="DB36" s="68">
        <v>12</v>
      </c>
      <c r="DC36" s="68">
        <v>0</v>
      </c>
      <c r="DD36" s="68">
        <v>0</v>
      </c>
      <c r="DE36" s="68">
        <v>0</v>
      </c>
      <c r="DF36" s="68">
        <v>0</v>
      </c>
      <c r="DG36" s="68">
        <v>0</v>
      </c>
      <c r="DH36" s="68">
        <v>0</v>
      </c>
      <c r="DI36" s="68">
        <v>0</v>
      </c>
      <c r="DJ36" s="68">
        <v>0</v>
      </c>
      <c r="DK36" s="68">
        <v>0</v>
      </c>
      <c r="DL36" s="68">
        <v>0</v>
      </c>
      <c r="DM36" s="68">
        <v>0</v>
      </c>
      <c r="DN36" s="68">
        <v>0</v>
      </c>
      <c r="DO36" s="205"/>
      <c r="DP36" s="66" t="s">
        <v>73</v>
      </c>
      <c r="DQ36" s="68">
        <v>49</v>
      </c>
      <c r="DR36" s="26">
        <v>15</v>
      </c>
      <c r="DS36" s="26">
        <v>12</v>
      </c>
      <c r="DT36" s="41">
        <v>23</v>
      </c>
      <c r="DU36" s="41">
        <v>10</v>
      </c>
      <c r="DV36" s="68">
        <v>72</v>
      </c>
      <c r="DW36" s="68">
        <v>25</v>
      </c>
      <c r="DX36" s="205"/>
      <c r="DY36" s="66" t="s">
        <v>73</v>
      </c>
      <c r="DZ36" s="68">
        <v>0</v>
      </c>
      <c r="EA36" s="68">
        <v>0</v>
      </c>
      <c r="EB36" s="68">
        <v>0</v>
      </c>
      <c r="EC36" s="68">
        <v>0</v>
      </c>
      <c r="ED36" s="68">
        <v>0</v>
      </c>
      <c r="EE36" s="68">
        <v>0</v>
      </c>
      <c r="EF36" s="68">
        <v>0</v>
      </c>
      <c r="EG36" s="68">
        <v>0</v>
      </c>
      <c r="EH36" s="68">
        <v>0</v>
      </c>
      <c r="EI36" s="68">
        <v>0</v>
      </c>
      <c r="EJ36" s="68">
        <v>0</v>
      </c>
      <c r="EK36" s="68">
        <v>0</v>
      </c>
      <c r="EL36" s="68">
        <v>0</v>
      </c>
      <c r="EM36" s="68">
        <v>0</v>
      </c>
      <c r="EN36" s="68">
        <v>0</v>
      </c>
      <c r="EO36" s="68">
        <v>0</v>
      </c>
      <c r="EP36" s="68">
        <v>0</v>
      </c>
      <c r="ER36" s="78" t="s">
        <v>102</v>
      </c>
      <c r="ES36" s="78" t="s">
        <v>2522</v>
      </c>
      <c r="ET36" s="78">
        <v>282</v>
      </c>
      <c r="EU36" s="78">
        <v>168</v>
      </c>
      <c r="EV36" s="78">
        <v>874</v>
      </c>
      <c r="EW36" s="78"/>
      <c r="EX36" s="78"/>
      <c r="EY36" s="78"/>
    </row>
    <row r="37" spans="1:155">
      <c r="A37" s="205" t="s">
        <v>103</v>
      </c>
      <c r="B37" s="8" t="s">
        <v>90</v>
      </c>
      <c r="C37" s="71">
        <v>684</v>
      </c>
      <c r="D37" s="71">
        <v>349</v>
      </c>
      <c r="E37" s="71">
        <v>275</v>
      </c>
      <c r="F37" s="71">
        <v>125</v>
      </c>
      <c r="G37" s="71">
        <v>1</v>
      </c>
      <c r="H37" s="71">
        <v>1</v>
      </c>
      <c r="I37" s="71">
        <v>57</v>
      </c>
      <c r="J37" s="71">
        <v>29</v>
      </c>
      <c r="K37" s="71">
        <v>52</v>
      </c>
      <c r="L37" s="71">
        <v>30</v>
      </c>
      <c r="M37" s="71">
        <v>70</v>
      </c>
      <c r="N37" s="71">
        <v>30</v>
      </c>
      <c r="O37" s="71">
        <v>0</v>
      </c>
      <c r="P37" s="71">
        <v>0</v>
      </c>
      <c r="Q37" s="71">
        <v>429</v>
      </c>
      <c r="R37" s="71">
        <v>237</v>
      </c>
      <c r="S37" s="71">
        <v>0</v>
      </c>
      <c r="T37" s="71">
        <v>0</v>
      </c>
      <c r="U37" s="71">
        <v>85</v>
      </c>
      <c r="V37" s="71">
        <v>28</v>
      </c>
      <c r="W37" s="71">
        <v>20</v>
      </c>
      <c r="X37" s="71">
        <v>9</v>
      </c>
      <c r="Y37" s="71">
        <v>0</v>
      </c>
      <c r="Z37" s="71">
        <v>0</v>
      </c>
      <c r="AA37" s="71">
        <v>2</v>
      </c>
      <c r="AB37" s="71">
        <v>1</v>
      </c>
      <c r="AC37" s="69">
        <v>1675</v>
      </c>
      <c r="AD37" s="69">
        <v>839</v>
      </c>
      <c r="AE37" s="205" t="s">
        <v>103</v>
      </c>
      <c r="AF37" s="8" t="s">
        <v>90</v>
      </c>
      <c r="AG37" s="71">
        <v>37</v>
      </c>
      <c r="AH37" s="71">
        <v>28</v>
      </c>
      <c r="AI37" s="71">
        <v>11</v>
      </c>
      <c r="AJ37" s="71">
        <v>5</v>
      </c>
      <c r="AK37" s="71">
        <v>0</v>
      </c>
      <c r="AL37" s="71">
        <v>0</v>
      </c>
      <c r="AM37" s="71">
        <v>1</v>
      </c>
      <c r="AN37" s="71">
        <v>0</v>
      </c>
      <c r="AO37" s="71">
        <v>1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57</v>
      </c>
      <c r="AV37" s="71">
        <v>34</v>
      </c>
      <c r="AW37" s="71">
        <v>0</v>
      </c>
      <c r="AX37" s="71">
        <v>0</v>
      </c>
      <c r="AY37" s="71">
        <v>7</v>
      </c>
      <c r="AZ37" s="71">
        <v>2</v>
      </c>
      <c r="BA37" s="71">
        <v>2</v>
      </c>
      <c r="BB37" s="71">
        <v>1</v>
      </c>
      <c r="BC37" s="71">
        <v>0</v>
      </c>
      <c r="BD37" s="71">
        <v>0</v>
      </c>
      <c r="BE37" s="71">
        <v>0</v>
      </c>
      <c r="BF37" s="71">
        <v>0</v>
      </c>
      <c r="BG37" s="69">
        <v>116</v>
      </c>
      <c r="BH37" s="69">
        <v>70</v>
      </c>
      <c r="BI37" s="205" t="s">
        <v>103</v>
      </c>
      <c r="BJ37" s="8" t="s">
        <v>90</v>
      </c>
      <c r="BK37" s="31">
        <v>23</v>
      </c>
      <c r="BL37" s="31">
        <v>15</v>
      </c>
      <c r="BM37" s="31">
        <v>1</v>
      </c>
      <c r="BN37" s="31">
        <v>4</v>
      </c>
      <c r="BO37" s="31">
        <v>4</v>
      </c>
      <c r="BP37" s="31">
        <v>4</v>
      </c>
      <c r="BQ37" s="31">
        <v>0</v>
      </c>
      <c r="BR37" s="31">
        <v>23</v>
      </c>
      <c r="BS37" s="31">
        <v>0</v>
      </c>
      <c r="BT37" s="31">
        <v>9</v>
      </c>
      <c r="BU37" s="31">
        <v>1</v>
      </c>
      <c r="BV37" s="31">
        <v>0</v>
      </c>
      <c r="BW37" s="31">
        <v>1</v>
      </c>
      <c r="BX37" s="149">
        <v>85</v>
      </c>
      <c r="BY37" s="125">
        <v>77</v>
      </c>
      <c r="BZ37" s="71">
        <v>70</v>
      </c>
      <c r="CA37" s="71">
        <v>31</v>
      </c>
      <c r="CB37" s="71">
        <v>8</v>
      </c>
      <c r="CC37" s="71">
        <v>24</v>
      </c>
      <c r="CD37" s="205" t="s">
        <v>103</v>
      </c>
      <c r="CE37" s="8" t="s">
        <v>90</v>
      </c>
      <c r="CF37" s="71">
        <v>137</v>
      </c>
      <c r="CG37" s="71">
        <v>571</v>
      </c>
      <c r="CH37" s="71">
        <v>208</v>
      </c>
      <c r="CI37" s="71">
        <v>25</v>
      </c>
      <c r="CJ37" s="71">
        <v>0</v>
      </c>
      <c r="CK37" s="71">
        <v>8</v>
      </c>
      <c r="CL37" s="71">
        <v>80</v>
      </c>
      <c r="CM37" s="71">
        <v>73</v>
      </c>
      <c r="CN37" s="71">
        <v>67</v>
      </c>
      <c r="CO37" s="205" t="s">
        <v>103</v>
      </c>
      <c r="CP37" s="8" t="s">
        <v>90</v>
      </c>
      <c r="CQ37" s="46">
        <v>392</v>
      </c>
      <c r="CR37" s="46">
        <v>212</v>
      </c>
      <c r="CS37" s="46">
        <v>234</v>
      </c>
      <c r="CT37" s="46">
        <v>125</v>
      </c>
      <c r="CU37" s="46">
        <v>16</v>
      </c>
      <c r="CV37" s="46">
        <v>4</v>
      </c>
      <c r="CW37" s="46">
        <v>1</v>
      </c>
      <c r="CX37" s="46">
        <v>0</v>
      </c>
      <c r="CY37" s="46">
        <v>44</v>
      </c>
      <c r="CZ37" s="46">
        <v>13</v>
      </c>
      <c r="DA37" s="46">
        <v>24</v>
      </c>
      <c r="DB37" s="46">
        <v>5</v>
      </c>
      <c r="DC37" s="46">
        <v>21</v>
      </c>
      <c r="DD37" s="46">
        <v>14</v>
      </c>
      <c r="DE37" s="46">
        <v>16</v>
      </c>
      <c r="DF37" s="46">
        <v>11</v>
      </c>
      <c r="DG37" s="46">
        <v>0</v>
      </c>
      <c r="DH37" s="46">
        <v>0</v>
      </c>
      <c r="DI37" s="46">
        <v>0</v>
      </c>
      <c r="DJ37" s="46">
        <v>0</v>
      </c>
      <c r="DK37" s="46">
        <v>0</v>
      </c>
      <c r="DL37" s="46">
        <v>0</v>
      </c>
      <c r="DM37" s="46">
        <v>0</v>
      </c>
      <c r="DN37" s="46">
        <v>0</v>
      </c>
      <c r="DO37" s="205" t="s">
        <v>103</v>
      </c>
      <c r="DP37" s="8" t="s">
        <v>90</v>
      </c>
      <c r="DQ37" s="71">
        <v>149</v>
      </c>
      <c r="DR37" s="71">
        <v>43</v>
      </c>
      <c r="DS37" s="71">
        <v>13</v>
      </c>
      <c r="DT37" s="152">
        <v>20</v>
      </c>
      <c r="DU37" s="32">
        <v>5</v>
      </c>
      <c r="DV37" s="149">
        <v>169</v>
      </c>
      <c r="DW37" s="149">
        <v>48</v>
      </c>
      <c r="DX37" s="205" t="s">
        <v>103</v>
      </c>
      <c r="DY37" s="8" t="s">
        <v>90</v>
      </c>
      <c r="DZ37" s="71">
        <v>58</v>
      </c>
      <c r="EA37" s="71">
        <v>307</v>
      </c>
      <c r="EB37" s="71">
        <v>124</v>
      </c>
      <c r="EC37" s="71">
        <v>3</v>
      </c>
      <c r="ED37" s="71">
        <v>188</v>
      </c>
      <c r="EE37" s="71">
        <v>167</v>
      </c>
      <c r="EF37" s="71">
        <v>65</v>
      </c>
      <c r="EG37" s="71">
        <v>152</v>
      </c>
      <c r="EH37" s="71">
        <v>134</v>
      </c>
      <c r="EI37" s="71">
        <v>128</v>
      </c>
      <c r="EJ37" s="71">
        <v>103</v>
      </c>
      <c r="EK37" s="71">
        <v>9</v>
      </c>
      <c r="EL37" s="71">
        <v>8</v>
      </c>
      <c r="EM37" s="71">
        <v>6</v>
      </c>
      <c r="EN37" s="71">
        <v>0</v>
      </c>
      <c r="EO37" s="71">
        <v>4</v>
      </c>
      <c r="EP37" s="71">
        <v>150</v>
      </c>
      <c r="ER37" s="78" t="s">
        <v>103</v>
      </c>
      <c r="ES37" s="78" t="s">
        <v>2532</v>
      </c>
      <c r="ET37" s="78">
        <v>473</v>
      </c>
      <c r="EU37" s="78">
        <v>275</v>
      </c>
      <c r="EV37" s="78">
        <v>2003</v>
      </c>
      <c r="EW37" s="78"/>
      <c r="EX37" s="78"/>
      <c r="EY37" s="78"/>
    </row>
    <row r="38" spans="1:155">
      <c r="A38" s="205"/>
      <c r="B38" s="8" t="s">
        <v>91</v>
      </c>
      <c r="C38" s="71">
        <v>2370</v>
      </c>
      <c r="D38" s="71">
        <v>1375</v>
      </c>
      <c r="E38" s="71">
        <v>816</v>
      </c>
      <c r="F38" s="71">
        <v>515</v>
      </c>
      <c r="G38" s="71">
        <v>94</v>
      </c>
      <c r="H38" s="71">
        <v>35</v>
      </c>
      <c r="I38" s="71">
        <v>587</v>
      </c>
      <c r="J38" s="71">
        <v>318</v>
      </c>
      <c r="K38" s="71">
        <v>140</v>
      </c>
      <c r="L38" s="71">
        <v>82</v>
      </c>
      <c r="M38" s="71">
        <v>195</v>
      </c>
      <c r="N38" s="71">
        <v>86</v>
      </c>
      <c r="O38" s="71">
        <v>0</v>
      </c>
      <c r="P38" s="71">
        <v>0</v>
      </c>
      <c r="Q38" s="71">
        <v>1422</v>
      </c>
      <c r="R38" s="71">
        <v>870</v>
      </c>
      <c r="S38" s="71">
        <v>96</v>
      </c>
      <c r="T38" s="71">
        <v>41</v>
      </c>
      <c r="U38" s="71">
        <v>630</v>
      </c>
      <c r="V38" s="71">
        <v>298</v>
      </c>
      <c r="W38" s="71">
        <v>21</v>
      </c>
      <c r="X38" s="71">
        <v>15</v>
      </c>
      <c r="Y38" s="71">
        <v>27</v>
      </c>
      <c r="Z38" s="71">
        <v>13</v>
      </c>
      <c r="AA38" s="71">
        <v>0</v>
      </c>
      <c r="AB38" s="71">
        <v>0</v>
      </c>
      <c r="AC38" s="69">
        <v>6398</v>
      </c>
      <c r="AD38" s="69">
        <v>3648</v>
      </c>
      <c r="AE38" s="205"/>
      <c r="AF38" s="8" t="s">
        <v>91</v>
      </c>
      <c r="AG38" s="71">
        <v>61</v>
      </c>
      <c r="AH38" s="71">
        <v>32</v>
      </c>
      <c r="AI38" s="71">
        <v>9</v>
      </c>
      <c r="AJ38" s="71">
        <v>4</v>
      </c>
      <c r="AK38" s="71">
        <v>1</v>
      </c>
      <c r="AL38" s="71">
        <v>0</v>
      </c>
      <c r="AM38" s="71">
        <v>11</v>
      </c>
      <c r="AN38" s="71">
        <v>6</v>
      </c>
      <c r="AO38" s="71">
        <v>0</v>
      </c>
      <c r="AP38" s="71">
        <v>0</v>
      </c>
      <c r="AQ38" s="71">
        <v>2</v>
      </c>
      <c r="AR38" s="71">
        <v>1</v>
      </c>
      <c r="AS38" s="71">
        <v>0</v>
      </c>
      <c r="AT38" s="71">
        <v>0</v>
      </c>
      <c r="AU38" s="71">
        <v>82</v>
      </c>
      <c r="AV38" s="71">
        <v>42</v>
      </c>
      <c r="AW38" s="71">
        <v>4</v>
      </c>
      <c r="AX38" s="71">
        <v>1</v>
      </c>
      <c r="AY38" s="71">
        <v>86</v>
      </c>
      <c r="AZ38" s="71">
        <v>33</v>
      </c>
      <c r="BA38" s="71">
        <v>3</v>
      </c>
      <c r="BB38" s="71">
        <v>1</v>
      </c>
      <c r="BC38" s="71">
        <v>9</v>
      </c>
      <c r="BD38" s="71">
        <v>4</v>
      </c>
      <c r="BE38" s="71">
        <v>0</v>
      </c>
      <c r="BF38" s="71">
        <v>0</v>
      </c>
      <c r="BG38" s="69">
        <v>268</v>
      </c>
      <c r="BH38" s="69">
        <v>124</v>
      </c>
      <c r="BI38" s="205"/>
      <c r="BJ38" s="8" t="s">
        <v>91</v>
      </c>
      <c r="BK38" s="31">
        <v>65</v>
      </c>
      <c r="BL38" s="31">
        <v>28</v>
      </c>
      <c r="BM38" s="31">
        <v>3</v>
      </c>
      <c r="BN38" s="31">
        <v>20</v>
      </c>
      <c r="BO38" s="31">
        <v>5</v>
      </c>
      <c r="BP38" s="31">
        <v>7</v>
      </c>
      <c r="BQ38" s="31">
        <v>0</v>
      </c>
      <c r="BR38" s="31">
        <v>43</v>
      </c>
      <c r="BS38" s="31">
        <v>5</v>
      </c>
      <c r="BT38" s="31">
        <v>26</v>
      </c>
      <c r="BU38" s="31">
        <v>1</v>
      </c>
      <c r="BV38" s="31">
        <v>1</v>
      </c>
      <c r="BW38" s="31">
        <v>0</v>
      </c>
      <c r="BX38" s="149">
        <v>204</v>
      </c>
      <c r="BY38" s="125">
        <v>185</v>
      </c>
      <c r="BZ38" s="71">
        <v>184</v>
      </c>
      <c r="CA38" s="71">
        <v>173</v>
      </c>
      <c r="CB38" s="71">
        <v>5</v>
      </c>
      <c r="CC38" s="71">
        <v>40</v>
      </c>
      <c r="CD38" s="205"/>
      <c r="CE38" s="8" t="s">
        <v>91</v>
      </c>
      <c r="CF38" s="71">
        <v>98</v>
      </c>
      <c r="CG38" s="71">
        <v>2672</v>
      </c>
      <c r="CH38" s="71">
        <v>581</v>
      </c>
      <c r="CI38" s="71">
        <v>37</v>
      </c>
      <c r="CJ38" s="71">
        <v>33</v>
      </c>
      <c r="CK38" s="71">
        <v>55</v>
      </c>
      <c r="CL38" s="71">
        <v>228</v>
      </c>
      <c r="CM38" s="71">
        <v>195</v>
      </c>
      <c r="CN38" s="71">
        <v>195</v>
      </c>
      <c r="CO38" s="205"/>
      <c r="CP38" s="8" t="s">
        <v>91</v>
      </c>
      <c r="CQ38" s="46">
        <v>1176</v>
      </c>
      <c r="CR38" s="46">
        <v>636</v>
      </c>
      <c r="CS38" s="46">
        <v>672</v>
      </c>
      <c r="CT38" s="46">
        <v>417</v>
      </c>
      <c r="CU38" s="46">
        <v>86</v>
      </c>
      <c r="CV38" s="46">
        <v>36</v>
      </c>
      <c r="CW38" s="46">
        <v>73</v>
      </c>
      <c r="CX38" s="46">
        <v>32</v>
      </c>
      <c r="CY38" s="46">
        <v>497</v>
      </c>
      <c r="CZ38" s="46">
        <v>235</v>
      </c>
      <c r="DA38" s="46">
        <v>271</v>
      </c>
      <c r="DB38" s="46">
        <v>136</v>
      </c>
      <c r="DC38" s="46">
        <v>0</v>
      </c>
      <c r="DD38" s="46">
        <v>0</v>
      </c>
      <c r="DE38" s="46">
        <v>0</v>
      </c>
      <c r="DF38" s="46">
        <v>0</v>
      </c>
      <c r="DG38" s="46">
        <v>0</v>
      </c>
      <c r="DH38" s="46">
        <v>0</v>
      </c>
      <c r="DI38" s="46">
        <v>0</v>
      </c>
      <c r="DJ38" s="46">
        <v>0</v>
      </c>
      <c r="DK38" s="46">
        <v>0</v>
      </c>
      <c r="DL38" s="46">
        <v>0</v>
      </c>
      <c r="DM38" s="46">
        <v>0</v>
      </c>
      <c r="DN38" s="46">
        <v>0</v>
      </c>
      <c r="DO38" s="205"/>
      <c r="DP38" s="8" t="s">
        <v>91</v>
      </c>
      <c r="DQ38" s="71">
        <v>386</v>
      </c>
      <c r="DR38" s="71">
        <v>136</v>
      </c>
      <c r="DS38" s="71">
        <v>48</v>
      </c>
      <c r="DT38" s="152">
        <v>171</v>
      </c>
      <c r="DU38" s="32">
        <v>85</v>
      </c>
      <c r="DV38" s="149">
        <v>557</v>
      </c>
      <c r="DW38" s="149">
        <v>221</v>
      </c>
      <c r="DX38" s="205"/>
      <c r="DY38" s="8" t="s">
        <v>91</v>
      </c>
      <c r="DZ38" s="71">
        <v>55</v>
      </c>
      <c r="EA38" s="71">
        <v>253</v>
      </c>
      <c r="EB38" s="71">
        <v>80</v>
      </c>
      <c r="EC38" s="71">
        <v>3</v>
      </c>
      <c r="ED38" s="71">
        <v>62</v>
      </c>
      <c r="EE38" s="71">
        <v>74</v>
      </c>
      <c r="EF38" s="71">
        <v>42</v>
      </c>
      <c r="EG38" s="71">
        <v>70</v>
      </c>
      <c r="EH38" s="71">
        <v>48</v>
      </c>
      <c r="EI38" s="71">
        <v>50</v>
      </c>
      <c r="EJ38" s="71">
        <v>66</v>
      </c>
      <c r="EK38" s="71">
        <v>14</v>
      </c>
      <c r="EL38" s="71">
        <v>7</v>
      </c>
      <c r="EM38" s="71">
        <v>13</v>
      </c>
      <c r="EN38" s="71">
        <v>2</v>
      </c>
      <c r="EO38" s="71">
        <v>2</v>
      </c>
      <c r="EP38" s="71">
        <v>150</v>
      </c>
      <c r="ER38" s="78" t="s">
        <v>103</v>
      </c>
      <c r="ES38" s="78" t="s">
        <v>2533</v>
      </c>
      <c r="ET38" s="78">
        <v>1759</v>
      </c>
      <c r="EU38" s="78">
        <v>1016</v>
      </c>
      <c r="EV38" s="78">
        <v>7498</v>
      </c>
      <c r="EW38" s="78"/>
      <c r="EX38" s="78"/>
      <c r="EY38" s="78"/>
    </row>
    <row r="39" spans="1:155">
      <c r="A39" s="205"/>
      <c r="B39" s="66" t="s">
        <v>73</v>
      </c>
      <c r="C39" s="26">
        <v>3054</v>
      </c>
      <c r="D39" s="26">
        <v>1724</v>
      </c>
      <c r="E39" s="26">
        <v>1091</v>
      </c>
      <c r="F39" s="26">
        <v>640</v>
      </c>
      <c r="G39" s="26">
        <v>95</v>
      </c>
      <c r="H39" s="26">
        <v>36</v>
      </c>
      <c r="I39" s="26">
        <v>644</v>
      </c>
      <c r="J39" s="26">
        <v>347</v>
      </c>
      <c r="K39" s="26">
        <v>192</v>
      </c>
      <c r="L39" s="26">
        <v>112</v>
      </c>
      <c r="M39" s="26">
        <v>265</v>
      </c>
      <c r="N39" s="26">
        <v>116</v>
      </c>
      <c r="O39" s="26">
        <v>0</v>
      </c>
      <c r="P39" s="26">
        <v>0</v>
      </c>
      <c r="Q39" s="26">
        <v>1851</v>
      </c>
      <c r="R39" s="26">
        <v>1107</v>
      </c>
      <c r="S39" s="26">
        <v>96</v>
      </c>
      <c r="T39" s="26">
        <v>41</v>
      </c>
      <c r="U39" s="26">
        <v>715</v>
      </c>
      <c r="V39" s="26">
        <v>326</v>
      </c>
      <c r="W39" s="26">
        <v>41</v>
      </c>
      <c r="X39" s="26">
        <v>24</v>
      </c>
      <c r="Y39" s="26">
        <v>27</v>
      </c>
      <c r="Z39" s="26">
        <v>13</v>
      </c>
      <c r="AA39" s="26">
        <v>2</v>
      </c>
      <c r="AB39" s="26">
        <v>1</v>
      </c>
      <c r="AC39" s="68">
        <v>8073</v>
      </c>
      <c r="AD39" s="68">
        <v>4487</v>
      </c>
      <c r="AE39" s="205"/>
      <c r="AF39" s="66" t="s">
        <v>73</v>
      </c>
      <c r="AG39" s="26">
        <v>98</v>
      </c>
      <c r="AH39" s="26">
        <v>60</v>
      </c>
      <c r="AI39" s="26">
        <v>20</v>
      </c>
      <c r="AJ39" s="26">
        <v>9</v>
      </c>
      <c r="AK39" s="26">
        <v>1</v>
      </c>
      <c r="AL39" s="26">
        <v>0</v>
      </c>
      <c r="AM39" s="26">
        <v>12</v>
      </c>
      <c r="AN39" s="26">
        <v>6</v>
      </c>
      <c r="AO39" s="26">
        <v>1</v>
      </c>
      <c r="AP39" s="26">
        <v>0</v>
      </c>
      <c r="AQ39" s="26">
        <v>2</v>
      </c>
      <c r="AR39" s="26">
        <v>1</v>
      </c>
      <c r="AS39" s="26">
        <v>0</v>
      </c>
      <c r="AT39" s="26">
        <v>0</v>
      </c>
      <c r="AU39" s="26">
        <v>139</v>
      </c>
      <c r="AV39" s="26">
        <v>76</v>
      </c>
      <c r="AW39" s="26">
        <v>4</v>
      </c>
      <c r="AX39" s="26">
        <v>1</v>
      </c>
      <c r="AY39" s="26">
        <v>93</v>
      </c>
      <c r="AZ39" s="26">
        <v>35</v>
      </c>
      <c r="BA39" s="26">
        <v>5</v>
      </c>
      <c r="BB39" s="26">
        <v>2</v>
      </c>
      <c r="BC39" s="26">
        <v>9</v>
      </c>
      <c r="BD39" s="26">
        <v>4</v>
      </c>
      <c r="BE39" s="26">
        <v>0</v>
      </c>
      <c r="BF39" s="26">
        <v>0</v>
      </c>
      <c r="BG39" s="68">
        <v>384</v>
      </c>
      <c r="BH39" s="68">
        <v>194</v>
      </c>
      <c r="BI39" s="205"/>
      <c r="BJ39" s="66" t="s">
        <v>73</v>
      </c>
      <c r="BK39" s="68">
        <v>88</v>
      </c>
      <c r="BL39" s="68">
        <v>43</v>
      </c>
      <c r="BM39" s="68">
        <v>4</v>
      </c>
      <c r="BN39" s="68">
        <v>24</v>
      </c>
      <c r="BO39" s="68">
        <v>9</v>
      </c>
      <c r="BP39" s="68">
        <v>11</v>
      </c>
      <c r="BQ39" s="68">
        <v>0</v>
      </c>
      <c r="BR39" s="68">
        <v>66</v>
      </c>
      <c r="BS39" s="68">
        <v>5</v>
      </c>
      <c r="BT39" s="68">
        <v>35</v>
      </c>
      <c r="BU39" s="68">
        <v>2</v>
      </c>
      <c r="BV39" s="68">
        <v>1</v>
      </c>
      <c r="BW39" s="68">
        <v>1</v>
      </c>
      <c r="BX39" s="68">
        <v>289</v>
      </c>
      <c r="BY39" s="68">
        <v>262</v>
      </c>
      <c r="BZ39" s="68">
        <v>254</v>
      </c>
      <c r="CA39" s="68">
        <v>204</v>
      </c>
      <c r="CB39" s="68">
        <v>13</v>
      </c>
      <c r="CC39" s="68">
        <v>64</v>
      </c>
      <c r="CD39" s="205"/>
      <c r="CE39" s="66" t="s">
        <v>73</v>
      </c>
      <c r="CF39" s="68">
        <v>235</v>
      </c>
      <c r="CG39" s="68">
        <v>3243</v>
      </c>
      <c r="CH39" s="68">
        <v>789</v>
      </c>
      <c r="CI39" s="68">
        <v>62</v>
      </c>
      <c r="CJ39" s="68">
        <v>33</v>
      </c>
      <c r="CK39" s="68">
        <v>63</v>
      </c>
      <c r="CL39" s="68">
        <v>308</v>
      </c>
      <c r="CM39" s="68">
        <v>268</v>
      </c>
      <c r="CN39" s="68">
        <v>262</v>
      </c>
      <c r="CO39" s="205"/>
      <c r="CP39" s="66" t="s">
        <v>73</v>
      </c>
      <c r="CQ39" s="68">
        <v>1568</v>
      </c>
      <c r="CR39" s="68">
        <v>848</v>
      </c>
      <c r="CS39" s="68">
        <v>906</v>
      </c>
      <c r="CT39" s="68">
        <v>542</v>
      </c>
      <c r="CU39" s="68">
        <v>102</v>
      </c>
      <c r="CV39" s="68">
        <v>40</v>
      </c>
      <c r="CW39" s="68">
        <v>74</v>
      </c>
      <c r="CX39" s="68">
        <v>32</v>
      </c>
      <c r="CY39" s="68">
        <v>541</v>
      </c>
      <c r="CZ39" s="68">
        <v>248</v>
      </c>
      <c r="DA39" s="68">
        <v>295</v>
      </c>
      <c r="DB39" s="68">
        <v>141</v>
      </c>
      <c r="DC39" s="68">
        <v>21</v>
      </c>
      <c r="DD39" s="68">
        <v>14</v>
      </c>
      <c r="DE39" s="68">
        <v>16</v>
      </c>
      <c r="DF39" s="68">
        <v>11</v>
      </c>
      <c r="DG39" s="68">
        <v>0</v>
      </c>
      <c r="DH39" s="68">
        <v>0</v>
      </c>
      <c r="DI39" s="68">
        <v>0</v>
      </c>
      <c r="DJ39" s="68">
        <v>0</v>
      </c>
      <c r="DK39" s="68">
        <v>0</v>
      </c>
      <c r="DL39" s="68">
        <v>0</v>
      </c>
      <c r="DM39" s="68">
        <v>0</v>
      </c>
      <c r="DN39" s="68">
        <v>0</v>
      </c>
      <c r="DO39" s="205"/>
      <c r="DP39" s="66" t="s">
        <v>73</v>
      </c>
      <c r="DQ39" s="68">
        <v>535</v>
      </c>
      <c r="DR39" s="26">
        <v>179</v>
      </c>
      <c r="DS39" s="26">
        <v>61</v>
      </c>
      <c r="DT39" s="41">
        <v>191</v>
      </c>
      <c r="DU39" s="41">
        <v>90</v>
      </c>
      <c r="DV39" s="68">
        <v>726</v>
      </c>
      <c r="DW39" s="68">
        <v>269</v>
      </c>
      <c r="DX39" s="205"/>
      <c r="DY39" s="66" t="s">
        <v>73</v>
      </c>
      <c r="DZ39" s="68">
        <v>113</v>
      </c>
      <c r="EA39" s="68">
        <v>560</v>
      </c>
      <c r="EB39" s="68">
        <v>204</v>
      </c>
      <c r="EC39" s="68">
        <v>6</v>
      </c>
      <c r="ED39" s="68">
        <v>250</v>
      </c>
      <c r="EE39" s="68">
        <v>241</v>
      </c>
      <c r="EF39" s="68">
        <v>107</v>
      </c>
      <c r="EG39" s="68">
        <v>222</v>
      </c>
      <c r="EH39" s="68">
        <v>182</v>
      </c>
      <c r="EI39" s="68">
        <v>178</v>
      </c>
      <c r="EJ39" s="68">
        <v>169</v>
      </c>
      <c r="EK39" s="68">
        <v>23</v>
      </c>
      <c r="EL39" s="68">
        <v>15</v>
      </c>
      <c r="EM39" s="68">
        <v>19</v>
      </c>
      <c r="EN39" s="68">
        <v>2</v>
      </c>
      <c r="EO39" s="68">
        <v>6</v>
      </c>
      <c r="EP39" s="68">
        <v>300</v>
      </c>
      <c r="ER39" s="78" t="s">
        <v>103</v>
      </c>
      <c r="ES39" s="78" t="s">
        <v>2534</v>
      </c>
      <c r="ET39" s="78">
        <v>2232</v>
      </c>
      <c r="EU39" s="78">
        <v>1291</v>
      </c>
      <c r="EV39" s="78">
        <v>9501</v>
      </c>
      <c r="EW39" s="78"/>
      <c r="EX39" s="78"/>
      <c r="EY39" s="78"/>
    </row>
    <row r="40" spans="1:155">
      <c r="A40" s="205" t="s">
        <v>106</v>
      </c>
      <c r="B40" s="8" t="s">
        <v>90</v>
      </c>
      <c r="C40" s="71">
        <v>658</v>
      </c>
      <c r="D40" s="71">
        <v>354</v>
      </c>
      <c r="E40" s="71">
        <v>78</v>
      </c>
      <c r="F40" s="71">
        <v>43</v>
      </c>
      <c r="G40" s="71">
        <v>0</v>
      </c>
      <c r="H40" s="71">
        <v>0</v>
      </c>
      <c r="I40" s="71">
        <v>0</v>
      </c>
      <c r="J40" s="71">
        <v>0</v>
      </c>
      <c r="K40" s="71">
        <v>91</v>
      </c>
      <c r="L40" s="71">
        <v>51</v>
      </c>
      <c r="M40" s="71">
        <v>195</v>
      </c>
      <c r="N40" s="71">
        <v>98</v>
      </c>
      <c r="O40" s="71">
        <v>102</v>
      </c>
      <c r="P40" s="71">
        <v>64</v>
      </c>
      <c r="Q40" s="71">
        <v>478</v>
      </c>
      <c r="R40" s="71">
        <v>256</v>
      </c>
      <c r="S40" s="71">
        <v>9</v>
      </c>
      <c r="T40" s="71">
        <v>2</v>
      </c>
      <c r="U40" s="71">
        <v>36</v>
      </c>
      <c r="V40" s="71">
        <v>10</v>
      </c>
      <c r="W40" s="71">
        <v>48</v>
      </c>
      <c r="X40" s="71">
        <v>24</v>
      </c>
      <c r="Y40" s="71">
        <v>78</v>
      </c>
      <c r="Z40" s="71">
        <v>34</v>
      </c>
      <c r="AA40" s="71">
        <v>0</v>
      </c>
      <c r="AB40" s="71">
        <v>0</v>
      </c>
      <c r="AC40" s="69">
        <v>1773</v>
      </c>
      <c r="AD40" s="69">
        <v>936</v>
      </c>
      <c r="AE40" s="205" t="s">
        <v>106</v>
      </c>
      <c r="AF40" s="8" t="s">
        <v>90</v>
      </c>
      <c r="AG40" s="71">
        <v>8</v>
      </c>
      <c r="AH40" s="71">
        <v>3</v>
      </c>
      <c r="AI40" s="71">
        <v>2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0</v>
      </c>
      <c r="AP40" s="71">
        <v>0</v>
      </c>
      <c r="AQ40" s="71">
        <v>2</v>
      </c>
      <c r="AR40" s="71">
        <v>0</v>
      </c>
      <c r="AS40" s="71">
        <v>1</v>
      </c>
      <c r="AT40" s="71">
        <v>1</v>
      </c>
      <c r="AU40" s="71">
        <v>56</v>
      </c>
      <c r="AV40" s="71">
        <v>33</v>
      </c>
      <c r="AW40" s="71">
        <v>1</v>
      </c>
      <c r="AX40" s="71">
        <v>0</v>
      </c>
      <c r="AY40" s="71">
        <v>7</v>
      </c>
      <c r="AZ40" s="71">
        <v>3</v>
      </c>
      <c r="BA40" s="71">
        <v>12</v>
      </c>
      <c r="BB40" s="71">
        <v>5</v>
      </c>
      <c r="BC40" s="71">
        <v>5</v>
      </c>
      <c r="BD40" s="71">
        <v>2</v>
      </c>
      <c r="BE40" s="71">
        <v>0</v>
      </c>
      <c r="BF40" s="71">
        <v>0</v>
      </c>
      <c r="BG40" s="69">
        <v>94</v>
      </c>
      <c r="BH40" s="69">
        <v>47</v>
      </c>
      <c r="BI40" s="205" t="s">
        <v>106</v>
      </c>
      <c r="BJ40" s="8" t="s">
        <v>90</v>
      </c>
      <c r="BK40" s="31">
        <v>19</v>
      </c>
      <c r="BL40" s="31">
        <v>4</v>
      </c>
      <c r="BM40" s="31">
        <v>0</v>
      </c>
      <c r="BN40" s="31">
        <v>0</v>
      </c>
      <c r="BO40" s="31">
        <v>5</v>
      </c>
      <c r="BP40" s="31">
        <v>8</v>
      </c>
      <c r="BQ40" s="31">
        <v>2</v>
      </c>
      <c r="BR40" s="31">
        <v>16</v>
      </c>
      <c r="BS40" s="31">
        <v>1</v>
      </c>
      <c r="BT40" s="31">
        <v>3</v>
      </c>
      <c r="BU40" s="31">
        <v>2</v>
      </c>
      <c r="BV40" s="31">
        <v>2</v>
      </c>
      <c r="BW40" s="31">
        <v>0</v>
      </c>
      <c r="BX40" s="149">
        <v>62</v>
      </c>
      <c r="BY40" s="125">
        <v>65</v>
      </c>
      <c r="BZ40" s="71">
        <v>65</v>
      </c>
      <c r="CA40" s="71">
        <v>32</v>
      </c>
      <c r="CB40" s="71">
        <v>6</v>
      </c>
      <c r="CC40" s="71">
        <v>16</v>
      </c>
      <c r="CD40" s="205" t="s">
        <v>106</v>
      </c>
      <c r="CE40" s="8" t="s">
        <v>90</v>
      </c>
      <c r="CF40" s="71">
        <v>150</v>
      </c>
      <c r="CG40" s="71">
        <v>361</v>
      </c>
      <c r="CH40" s="71">
        <v>190</v>
      </c>
      <c r="CI40" s="71">
        <v>142</v>
      </c>
      <c r="CJ40" s="71">
        <v>11</v>
      </c>
      <c r="CK40" s="71">
        <v>19</v>
      </c>
      <c r="CL40" s="71">
        <v>64</v>
      </c>
      <c r="CM40" s="71">
        <v>54</v>
      </c>
      <c r="CN40" s="71">
        <v>53</v>
      </c>
      <c r="CO40" s="205" t="s">
        <v>106</v>
      </c>
      <c r="CP40" s="8" t="s">
        <v>90</v>
      </c>
      <c r="CQ40" s="46">
        <v>479</v>
      </c>
      <c r="CR40" s="46">
        <v>254</v>
      </c>
      <c r="CS40" s="46">
        <v>319</v>
      </c>
      <c r="CT40" s="46">
        <v>164</v>
      </c>
      <c r="CU40" s="46">
        <v>3</v>
      </c>
      <c r="CV40" s="46">
        <v>2</v>
      </c>
      <c r="CW40" s="46">
        <v>1</v>
      </c>
      <c r="CX40" s="46">
        <v>1</v>
      </c>
      <c r="CY40" s="46">
        <v>42</v>
      </c>
      <c r="CZ40" s="46">
        <v>13</v>
      </c>
      <c r="DA40" s="46">
        <v>27</v>
      </c>
      <c r="DB40" s="46">
        <v>9</v>
      </c>
      <c r="DC40" s="46">
        <v>0</v>
      </c>
      <c r="DD40" s="46">
        <v>0</v>
      </c>
      <c r="DE40" s="46">
        <v>0</v>
      </c>
      <c r="DF40" s="46">
        <v>0</v>
      </c>
      <c r="DG40" s="46">
        <v>0</v>
      </c>
      <c r="DH40" s="46">
        <v>0</v>
      </c>
      <c r="DI40" s="46">
        <v>0</v>
      </c>
      <c r="DJ40" s="46">
        <v>0</v>
      </c>
      <c r="DK40" s="46">
        <v>0</v>
      </c>
      <c r="DL40" s="46">
        <v>0</v>
      </c>
      <c r="DM40" s="46">
        <v>0</v>
      </c>
      <c r="DN40" s="46">
        <v>0</v>
      </c>
      <c r="DO40" s="205" t="s">
        <v>106</v>
      </c>
      <c r="DP40" s="8" t="s">
        <v>90</v>
      </c>
      <c r="DQ40" s="71">
        <v>145</v>
      </c>
      <c r="DR40" s="71">
        <v>56</v>
      </c>
      <c r="DS40" s="71">
        <v>12</v>
      </c>
      <c r="DT40" s="152">
        <v>24</v>
      </c>
      <c r="DU40" s="32">
        <v>11</v>
      </c>
      <c r="DV40" s="149">
        <v>169</v>
      </c>
      <c r="DW40" s="149">
        <v>67</v>
      </c>
      <c r="DX40" s="205" t="s">
        <v>106</v>
      </c>
      <c r="DY40" s="8" t="s">
        <v>90</v>
      </c>
      <c r="DZ40" s="71">
        <v>57</v>
      </c>
      <c r="EA40" s="71">
        <v>715</v>
      </c>
      <c r="EB40" s="71">
        <v>261</v>
      </c>
      <c r="EC40" s="71">
        <v>44</v>
      </c>
      <c r="ED40" s="71">
        <v>62</v>
      </c>
      <c r="EE40" s="71">
        <v>107</v>
      </c>
      <c r="EF40" s="71">
        <v>16</v>
      </c>
      <c r="EG40" s="71">
        <v>158</v>
      </c>
      <c r="EH40" s="71">
        <v>128</v>
      </c>
      <c r="EI40" s="71">
        <v>125</v>
      </c>
      <c r="EJ40" s="71">
        <v>90</v>
      </c>
      <c r="EK40" s="71">
        <v>25</v>
      </c>
      <c r="EL40" s="71">
        <v>25</v>
      </c>
      <c r="EM40" s="71">
        <v>62</v>
      </c>
      <c r="EN40" s="71">
        <v>29</v>
      </c>
      <c r="EO40" s="71">
        <v>37</v>
      </c>
      <c r="EP40" s="71">
        <v>12</v>
      </c>
      <c r="ER40" s="78" t="s">
        <v>106</v>
      </c>
      <c r="ES40" s="78" t="s">
        <v>2553</v>
      </c>
      <c r="ET40" s="78">
        <v>524</v>
      </c>
      <c r="EU40" s="78">
        <v>347</v>
      </c>
      <c r="EV40" s="78">
        <v>2065</v>
      </c>
      <c r="EW40" s="78"/>
      <c r="EX40" s="78"/>
      <c r="EY40" s="78"/>
    </row>
    <row r="41" spans="1:155">
      <c r="A41" s="205"/>
      <c r="B41" s="8" t="s">
        <v>91</v>
      </c>
      <c r="C41" s="71">
        <v>684</v>
      </c>
      <c r="D41" s="71">
        <v>349</v>
      </c>
      <c r="E41" s="71">
        <v>193</v>
      </c>
      <c r="F41" s="71">
        <v>114</v>
      </c>
      <c r="G41" s="71">
        <v>0</v>
      </c>
      <c r="H41" s="71">
        <v>0</v>
      </c>
      <c r="I41" s="71">
        <v>48</v>
      </c>
      <c r="J41" s="71">
        <v>13</v>
      </c>
      <c r="K41" s="71">
        <v>145</v>
      </c>
      <c r="L41" s="71">
        <v>72</v>
      </c>
      <c r="M41" s="71">
        <v>154</v>
      </c>
      <c r="N41" s="71">
        <v>92</v>
      </c>
      <c r="O41" s="71">
        <v>0</v>
      </c>
      <c r="P41" s="71">
        <v>0</v>
      </c>
      <c r="Q41" s="71">
        <v>544</v>
      </c>
      <c r="R41" s="71">
        <v>295</v>
      </c>
      <c r="S41" s="71">
        <v>0</v>
      </c>
      <c r="T41" s="71">
        <v>0</v>
      </c>
      <c r="U41" s="71">
        <v>97</v>
      </c>
      <c r="V41" s="71">
        <v>41</v>
      </c>
      <c r="W41" s="71">
        <v>0</v>
      </c>
      <c r="X41" s="71">
        <v>0</v>
      </c>
      <c r="Y41" s="71">
        <v>0</v>
      </c>
      <c r="Z41" s="71">
        <v>0</v>
      </c>
      <c r="AA41" s="71">
        <v>0</v>
      </c>
      <c r="AB41" s="71">
        <v>0</v>
      </c>
      <c r="AC41" s="69">
        <v>1865</v>
      </c>
      <c r="AD41" s="69">
        <v>976</v>
      </c>
      <c r="AE41" s="205"/>
      <c r="AF41" s="8" t="s">
        <v>91</v>
      </c>
      <c r="AG41" s="71">
        <v>5</v>
      </c>
      <c r="AH41" s="71">
        <v>3</v>
      </c>
      <c r="AI41" s="71">
        <v>0</v>
      </c>
      <c r="AJ41" s="71">
        <v>0</v>
      </c>
      <c r="AK41" s="71">
        <v>0</v>
      </c>
      <c r="AL41" s="71">
        <v>0</v>
      </c>
      <c r="AM41" s="71">
        <v>0</v>
      </c>
      <c r="AN41" s="71">
        <v>0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0</v>
      </c>
      <c r="AU41" s="71">
        <v>71</v>
      </c>
      <c r="AV41" s="71">
        <v>33</v>
      </c>
      <c r="AW41" s="71">
        <v>0</v>
      </c>
      <c r="AX41" s="71">
        <v>0</v>
      </c>
      <c r="AY41" s="71">
        <v>31</v>
      </c>
      <c r="AZ41" s="71">
        <v>14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0</v>
      </c>
      <c r="BG41" s="69">
        <v>107</v>
      </c>
      <c r="BH41" s="69">
        <v>50</v>
      </c>
      <c r="BI41" s="205"/>
      <c r="BJ41" s="8" t="s">
        <v>91</v>
      </c>
      <c r="BK41" s="31">
        <v>16</v>
      </c>
      <c r="BL41" s="31">
        <v>5</v>
      </c>
      <c r="BM41" s="31">
        <v>0</v>
      </c>
      <c r="BN41" s="31">
        <v>2</v>
      </c>
      <c r="BO41" s="31">
        <v>5</v>
      </c>
      <c r="BP41" s="31">
        <v>4</v>
      </c>
      <c r="BQ41" s="31">
        <v>0</v>
      </c>
      <c r="BR41" s="31">
        <v>16</v>
      </c>
      <c r="BS41" s="31">
        <v>0</v>
      </c>
      <c r="BT41" s="31">
        <v>3</v>
      </c>
      <c r="BU41" s="31">
        <v>0</v>
      </c>
      <c r="BV41" s="31">
        <v>0</v>
      </c>
      <c r="BW41" s="31">
        <v>0</v>
      </c>
      <c r="BX41" s="149">
        <v>51</v>
      </c>
      <c r="BY41" s="125">
        <v>44</v>
      </c>
      <c r="BZ41" s="71">
        <v>44</v>
      </c>
      <c r="CA41" s="71">
        <v>42</v>
      </c>
      <c r="CB41" s="71">
        <v>2</v>
      </c>
      <c r="CC41" s="71">
        <v>9</v>
      </c>
      <c r="CD41" s="205"/>
      <c r="CE41" s="8" t="s">
        <v>91</v>
      </c>
      <c r="CF41" s="71">
        <v>389</v>
      </c>
      <c r="CG41" s="71">
        <v>166</v>
      </c>
      <c r="CH41" s="71">
        <v>187</v>
      </c>
      <c r="CI41" s="71">
        <v>166</v>
      </c>
      <c r="CJ41" s="71">
        <v>35</v>
      </c>
      <c r="CK41" s="71">
        <v>1</v>
      </c>
      <c r="CL41" s="71">
        <v>43</v>
      </c>
      <c r="CM41" s="71">
        <v>43</v>
      </c>
      <c r="CN41" s="71">
        <v>43</v>
      </c>
      <c r="CO41" s="205"/>
      <c r="CP41" s="8" t="s">
        <v>91</v>
      </c>
      <c r="CQ41" s="46">
        <v>393</v>
      </c>
      <c r="CR41" s="46">
        <v>203</v>
      </c>
      <c r="CS41" s="46">
        <v>215</v>
      </c>
      <c r="CT41" s="46">
        <v>112</v>
      </c>
      <c r="CU41" s="46">
        <v>0</v>
      </c>
      <c r="CV41" s="46">
        <v>0</v>
      </c>
      <c r="CW41" s="46">
        <v>0</v>
      </c>
      <c r="CX41" s="46">
        <v>0</v>
      </c>
      <c r="CY41" s="46">
        <v>91</v>
      </c>
      <c r="CZ41" s="46">
        <v>41</v>
      </c>
      <c r="DA41" s="46">
        <v>57</v>
      </c>
      <c r="DB41" s="46">
        <v>24</v>
      </c>
      <c r="DC41" s="46">
        <v>0</v>
      </c>
      <c r="DD41" s="46">
        <v>0</v>
      </c>
      <c r="DE41" s="46">
        <v>0</v>
      </c>
      <c r="DF41" s="46">
        <v>0</v>
      </c>
      <c r="DG41" s="46">
        <v>0</v>
      </c>
      <c r="DH41" s="46">
        <v>0</v>
      </c>
      <c r="DI41" s="46">
        <v>0</v>
      </c>
      <c r="DJ41" s="46">
        <v>0</v>
      </c>
      <c r="DK41" s="46">
        <v>0</v>
      </c>
      <c r="DL41" s="46">
        <v>0</v>
      </c>
      <c r="DM41" s="46">
        <v>0</v>
      </c>
      <c r="DN41" s="46">
        <v>0</v>
      </c>
      <c r="DO41" s="205"/>
      <c r="DP41" s="8" t="s">
        <v>91</v>
      </c>
      <c r="DQ41" s="71">
        <v>124</v>
      </c>
      <c r="DR41" s="71">
        <v>54</v>
      </c>
      <c r="DS41" s="71">
        <v>21</v>
      </c>
      <c r="DT41" s="152">
        <v>14</v>
      </c>
      <c r="DU41" s="32">
        <v>8</v>
      </c>
      <c r="DV41" s="149">
        <v>138</v>
      </c>
      <c r="DW41" s="149">
        <v>62</v>
      </c>
      <c r="DX41" s="205"/>
      <c r="DY41" s="8" t="s">
        <v>91</v>
      </c>
      <c r="DZ41" s="71">
        <v>76</v>
      </c>
      <c r="EA41" s="71">
        <v>102</v>
      </c>
      <c r="EB41" s="71">
        <v>20</v>
      </c>
      <c r="EC41" s="71">
        <v>44</v>
      </c>
      <c r="ED41" s="71">
        <v>0</v>
      </c>
      <c r="EE41" s="71">
        <v>0</v>
      </c>
      <c r="EF41" s="71">
        <v>10</v>
      </c>
      <c r="EG41" s="71">
        <v>110</v>
      </c>
      <c r="EH41" s="71">
        <v>0</v>
      </c>
      <c r="EI41" s="71">
        <v>0</v>
      </c>
      <c r="EJ41" s="71">
        <v>0</v>
      </c>
      <c r="EK41" s="71">
        <v>0</v>
      </c>
      <c r="EL41" s="71">
        <v>0</v>
      </c>
      <c r="EM41" s="71">
        <v>0</v>
      </c>
      <c r="EN41" s="71">
        <v>0</v>
      </c>
      <c r="EO41" s="71">
        <v>0</v>
      </c>
      <c r="EP41" s="71">
        <v>12</v>
      </c>
      <c r="ER41" s="78" t="s">
        <v>106</v>
      </c>
      <c r="ES41" s="78" t="s">
        <v>2554</v>
      </c>
      <c r="ET41" s="78">
        <v>484</v>
      </c>
      <c r="EU41" s="78">
        <v>272</v>
      </c>
      <c r="EV41" s="78">
        <v>2121</v>
      </c>
      <c r="EW41" s="78"/>
      <c r="EX41" s="78"/>
      <c r="EY41" s="78"/>
    </row>
    <row r="42" spans="1:155">
      <c r="A42" s="205"/>
      <c r="B42" s="66" t="s">
        <v>73</v>
      </c>
      <c r="C42" s="26">
        <v>1342</v>
      </c>
      <c r="D42" s="26">
        <v>703</v>
      </c>
      <c r="E42" s="26">
        <v>271</v>
      </c>
      <c r="F42" s="26">
        <v>157</v>
      </c>
      <c r="G42" s="26">
        <v>0</v>
      </c>
      <c r="H42" s="26">
        <v>0</v>
      </c>
      <c r="I42" s="26">
        <v>48</v>
      </c>
      <c r="J42" s="26">
        <v>13</v>
      </c>
      <c r="K42" s="26">
        <v>236</v>
      </c>
      <c r="L42" s="26">
        <v>123</v>
      </c>
      <c r="M42" s="26">
        <v>349</v>
      </c>
      <c r="N42" s="26">
        <v>190</v>
      </c>
      <c r="O42" s="26">
        <v>102</v>
      </c>
      <c r="P42" s="26">
        <v>64</v>
      </c>
      <c r="Q42" s="26">
        <v>1022</v>
      </c>
      <c r="R42" s="26">
        <v>551</v>
      </c>
      <c r="S42" s="26">
        <v>9</v>
      </c>
      <c r="T42" s="26">
        <v>2</v>
      </c>
      <c r="U42" s="26">
        <v>133</v>
      </c>
      <c r="V42" s="26">
        <v>51</v>
      </c>
      <c r="W42" s="26">
        <v>48</v>
      </c>
      <c r="X42" s="26">
        <v>24</v>
      </c>
      <c r="Y42" s="26">
        <v>78</v>
      </c>
      <c r="Z42" s="26">
        <v>34</v>
      </c>
      <c r="AA42" s="26">
        <v>0</v>
      </c>
      <c r="AB42" s="26">
        <v>0</v>
      </c>
      <c r="AC42" s="68">
        <v>3638</v>
      </c>
      <c r="AD42" s="68">
        <v>1912</v>
      </c>
      <c r="AE42" s="205"/>
      <c r="AF42" s="66" t="s">
        <v>73</v>
      </c>
      <c r="AG42" s="26">
        <v>13</v>
      </c>
      <c r="AH42" s="26">
        <v>6</v>
      </c>
      <c r="AI42" s="26">
        <v>2</v>
      </c>
      <c r="AJ42" s="26">
        <v>0</v>
      </c>
      <c r="AK42" s="26">
        <v>0</v>
      </c>
      <c r="AL42" s="26">
        <v>0</v>
      </c>
      <c r="AM42" s="26">
        <v>0</v>
      </c>
      <c r="AN42" s="26">
        <v>0</v>
      </c>
      <c r="AO42" s="26">
        <v>0</v>
      </c>
      <c r="AP42" s="26">
        <v>0</v>
      </c>
      <c r="AQ42" s="26">
        <v>2</v>
      </c>
      <c r="AR42" s="26">
        <v>0</v>
      </c>
      <c r="AS42" s="26">
        <v>1</v>
      </c>
      <c r="AT42" s="26">
        <v>1</v>
      </c>
      <c r="AU42" s="26">
        <v>127</v>
      </c>
      <c r="AV42" s="26">
        <v>66</v>
      </c>
      <c r="AW42" s="26">
        <v>1</v>
      </c>
      <c r="AX42" s="26">
        <v>0</v>
      </c>
      <c r="AY42" s="26">
        <v>38</v>
      </c>
      <c r="AZ42" s="26">
        <v>17</v>
      </c>
      <c r="BA42" s="26">
        <v>12</v>
      </c>
      <c r="BB42" s="26">
        <v>5</v>
      </c>
      <c r="BC42" s="26">
        <v>5</v>
      </c>
      <c r="BD42" s="26">
        <v>2</v>
      </c>
      <c r="BE42" s="26">
        <v>0</v>
      </c>
      <c r="BF42" s="26">
        <v>0</v>
      </c>
      <c r="BG42" s="68">
        <v>201</v>
      </c>
      <c r="BH42" s="68">
        <v>97</v>
      </c>
      <c r="BI42" s="205"/>
      <c r="BJ42" s="66" t="s">
        <v>73</v>
      </c>
      <c r="BK42" s="68">
        <v>35</v>
      </c>
      <c r="BL42" s="68">
        <v>9</v>
      </c>
      <c r="BM42" s="68">
        <v>0</v>
      </c>
      <c r="BN42" s="68">
        <v>2</v>
      </c>
      <c r="BO42" s="68">
        <v>10</v>
      </c>
      <c r="BP42" s="68">
        <v>12</v>
      </c>
      <c r="BQ42" s="68">
        <v>2</v>
      </c>
      <c r="BR42" s="68">
        <v>32</v>
      </c>
      <c r="BS42" s="68">
        <v>1</v>
      </c>
      <c r="BT42" s="68">
        <v>6</v>
      </c>
      <c r="BU42" s="68">
        <v>2</v>
      </c>
      <c r="BV42" s="68">
        <v>2</v>
      </c>
      <c r="BW42" s="68">
        <v>0</v>
      </c>
      <c r="BX42" s="68">
        <v>113</v>
      </c>
      <c r="BY42" s="68">
        <v>109</v>
      </c>
      <c r="BZ42" s="68">
        <v>109</v>
      </c>
      <c r="CA42" s="68">
        <v>74</v>
      </c>
      <c r="CB42" s="68">
        <v>8</v>
      </c>
      <c r="CC42" s="68">
        <v>25</v>
      </c>
      <c r="CD42" s="205"/>
      <c r="CE42" s="66" t="s">
        <v>73</v>
      </c>
      <c r="CF42" s="68">
        <v>539</v>
      </c>
      <c r="CG42" s="68">
        <v>527</v>
      </c>
      <c r="CH42" s="68">
        <v>377</v>
      </c>
      <c r="CI42" s="68">
        <v>308</v>
      </c>
      <c r="CJ42" s="68">
        <v>46</v>
      </c>
      <c r="CK42" s="68">
        <v>20</v>
      </c>
      <c r="CL42" s="68">
        <v>107</v>
      </c>
      <c r="CM42" s="68">
        <v>97</v>
      </c>
      <c r="CN42" s="68">
        <v>96</v>
      </c>
      <c r="CO42" s="205"/>
      <c r="CP42" s="66" t="s">
        <v>73</v>
      </c>
      <c r="CQ42" s="68">
        <v>872</v>
      </c>
      <c r="CR42" s="68">
        <v>457</v>
      </c>
      <c r="CS42" s="68">
        <v>534</v>
      </c>
      <c r="CT42" s="68">
        <v>276</v>
      </c>
      <c r="CU42" s="68">
        <v>3</v>
      </c>
      <c r="CV42" s="68">
        <v>2</v>
      </c>
      <c r="CW42" s="68">
        <v>1</v>
      </c>
      <c r="CX42" s="68">
        <v>1</v>
      </c>
      <c r="CY42" s="68">
        <v>133</v>
      </c>
      <c r="CZ42" s="68">
        <v>54</v>
      </c>
      <c r="DA42" s="68">
        <v>84</v>
      </c>
      <c r="DB42" s="68">
        <v>33</v>
      </c>
      <c r="DC42" s="68">
        <v>0</v>
      </c>
      <c r="DD42" s="68">
        <v>0</v>
      </c>
      <c r="DE42" s="68">
        <v>0</v>
      </c>
      <c r="DF42" s="68">
        <v>0</v>
      </c>
      <c r="DG42" s="68">
        <v>0</v>
      </c>
      <c r="DH42" s="68">
        <v>0</v>
      </c>
      <c r="DI42" s="68">
        <v>0</v>
      </c>
      <c r="DJ42" s="68">
        <v>0</v>
      </c>
      <c r="DK42" s="68">
        <v>0</v>
      </c>
      <c r="DL42" s="68">
        <v>0</v>
      </c>
      <c r="DM42" s="68">
        <v>0</v>
      </c>
      <c r="DN42" s="68">
        <v>0</v>
      </c>
      <c r="DO42" s="205"/>
      <c r="DP42" s="66" t="s">
        <v>73</v>
      </c>
      <c r="DQ42" s="68">
        <v>269</v>
      </c>
      <c r="DR42" s="26">
        <v>110</v>
      </c>
      <c r="DS42" s="26">
        <v>33</v>
      </c>
      <c r="DT42" s="41">
        <v>38</v>
      </c>
      <c r="DU42" s="41">
        <v>19</v>
      </c>
      <c r="DV42" s="68">
        <v>307</v>
      </c>
      <c r="DW42" s="68">
        <v>129</v>
      </c>
      <c r="DX42" s="205"/>
      <c r="DY42" s="66" t="s">
        <v>73</v>
      </c>
      <c r="DZ42" s="68">
        <v>133</v>
      </c>
      <c r="EA42" s="68">
        <v>817</v>
      </c>
      <c r="EB42" s="68">
        <v>281</v>
      </c>
      <c r="EC42" s="68">
        <v>88</v>
      </c>
      <c r="ED42" s="68">
        <v>62</v>
      </c>
      <c r="EE42" s="68">
        <v>107</v>
      </c>
      <c r="EF42" s="68">
        <v>26</v>
      </c>
      <c r="EG42" s="68">
        <v>268</v>
      </c>
      <c r="EH42" s="68">
        <v>128</v>
      </c>
      <c r="EI42" s="68">
        <v>125</v>
      </c>
      <c r="EJ42" s="68">
        <v>90</v>
      </c>
      <c r="EK42" s="68">
        <v>25</v>
      </c>
      <c r="EL42" s="68">
        <v>25</v>
      </c>
      <c r="EM42" s="68">
        <v>62</v>
      </c>
      <c r="EN42" s="68">
        <v>29</v>
      </c>
      <c r="EO42" s="68">
        <v>37</v>
      </c>
      <c r="EP42" s="68">
        <v>24</v>
      </c>
      <c r="ER42" s="78" t="s">
        <v>106</v>
      </c>
      <c r="ES42" s="78" t="s">
        <v>2555</v>
      </c>
      <c r="ET42" s="78">
        <v>1008</v>
      </c>
      <c r="EU42" s="78">
        <v>619</v>
      </c>
      <c r="EV42" s="78">
        <v>4186</v>
      </c>
      <c r="EW42" s="78"/>
      <c r="EX42" s="78"/>
      <c r="EY42" s="78"/>
    </row>
    <row r="43" spans="1:155">
      <c r="A43" s="206" t="s">
        <v>2226</v>
      </c>
      <c r="B43" s="206"/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 t="s">
        <v>2244</v>
      </c>
      <c r="AF43" s="206"/>
      <c r="AG43" s="206"/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  <c r="BI43" s="206" t="s">
        <v>375</v>
      </c>
      <c r="BJ43" s="206"/>
      <c r="BK43" s="206"/>
      <c r="BL43" s="206"/>
      <c r="BM43" s="206"/>
      <c r="BN43" s="206"/>
      <c r="BO43" s="206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BZ43" s="206"/>
      <c r="CA43" s="206"/>
      <c r="CB43" s="206"/>
      <c r="CC43" s="206"/>
      <c r="CD43" s="206" t="s">
        <v>376</v>
      </c>
      <c r="CE43" s="206"/>
      <c r="CF43" s="206"/>
      <c r="CG43" s="206"/>
      <c r="CH43" s="206"/>
      <c r="CI43" s="206"/>
      <c r="CJ43" s="206"/>
      <c r="CK43" s="206"/>
      <c r="CL43" s="206"/>
      <c r="CM43" s="206"/>
      <c r="CN43" s="206"/>
      <c r="CO43" s="206" t="str">
        <f>"REPARTITION DES RESULTATS A L'EXAMEN DU BACCALAUREAT SESSION "&amp;LEFT(annee_scolaire,4)&amp;" DES LYCEES PRIVES PAR DREN, PAR MILIEU DE RESIDENCE ET PAR GENRE"</f>
        <v>REPARTITION DES RESULTATS A L'EXAMEN DU BACCALAUREAT SESSION 2022 DES LYCEES PRIVES PAR DREN, PAR MILIEU DE RESIDENCE ET PAR GENRE</v>
      </c>
      <c r="CP43" s="206"/>
      <c r="CQ43" s="206"/>
      <c r="CR43" s="206"/>
      <c r="CS43" s="206"/>
      <c r="CT43" s="206"/>
      <c r="CU43" s="206"/>
      <c r="CV43" s="206"/>
      <c r="CW43" s="206"/>
      <c r="CX43" s="206"/>
      <c r="CY43" s="206"/>
      <c r="CZ43" s="206"/>
      <c r="DA43" s="206"/>
      <c r="DB43" s="206"/>
      <c r="DC43" s="206"/>
      <c r="DD43" s="206"/>
      <c r="DE43" s="206"/>
      <c r="DF43" s="206"/>
      <c r="DG43" s="206"/>
      <c r="DH43" s="206"/>
      <c r="DI43" s="206"/>
      <c r="DJ43" s="206"/>
      <c r="DK43" s="206"/>
      <c r="DL43" s="206"/>
      <c r="DM43" s="206"/>
      <c r="DN43" s="206"/>
      <c r="DO43" s="206" t="s">
        <v>377</v>
      </c>
      <c r="DP43" s="206"/>
      <c r="DQ43" s="206"/>
      <c r="DR43" s="206"/>
      <c r="DS43" s="206"/>
      <c r="DT43" s="206"/>
      <c r="DU43" s="206"/>
      <c r="DV43" s="206"/>
      <c r="DW43" s="206"/>
      <c r="DX43" s="206" t="s">
        <v>378</v>
      </c>
      <c r="DY43" s="206"/>
      <c r="DZ43" s="206"/>
      <c r="EA43" s="206"/>
      <c r="EB43" s="206"/>
      <c r="EC43" s="206"/>
      <c r="ED43" s="206"/>
      <c r="EE43" s="206"/>
      <c r="EF43" s="206"/>
      <c r="EG43" s="206"/>
      <c r="EH43" s="206"/>
      <c r="EI43" s="206"/>
      <c r="EJ43" s="206"/>
      <c r="EK43" s="206"/>
      <c r="EL43" s="206"/>
      <c r="EM43" s="206"/>
      <c r="EN43" s="206"/>
      <c r="EO43" s="206"/>
      <c r="EP43" s="206"/>
      <c r="ER43" s="78" t="str">
        <f>IF(A43="",ER42,A43)</f>
        <v>REPARTITION DES EFFECTIFS DES ELEVES DES LYCEES PRIVES PAR DREN, PAR MILIEU DE RESIDENCE ET PAR GENRE</v>
      </c>
      <c r="ES43" s="78" t="str">
        <f>ER43&amp;B43</f>
        <v>REPARTITION DES EFFECTIFS DES ELEVES DES LYCEES PRIVES PAR DREN, PAR MILIEU DE RESIDENCE ET PAR GENRE</v>
      </c>
      <c r="ET43" s="78">
        <f>CQ43+CU43+CY43+DC43+DG43+DK43</f>
        <v>0</v>
      </c>
      <c r="EU43" s="78">
        <f>CS43+CW43+DA43+DE43+DI43+DM43</f>
        <v>0</v>
      </c>
      <c r="EV43" s="78">
        <f>(CF43+2*CG43+3*CH43+4*CI43+5*CJ43)</f>
        <v>0</v>
      </c>
      <c r="EW43" s="78"/>
      <c r="EX43" s="78"/>
      <c r="EY43" s="78"/>
    </row>
    <row r="44" spans="1:155">
      <c r="A44" s="206" t="str">
        <f>"ANNEE SCOLAIRE "&amp;annee_scolaire</f>
        <v>ANNEE SCOLAIRE 2022-2023</v>
      </c>
      <c r="B44" s="206"/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 t="str">
        <f>"ANNEE SCOLAIRE "&amp;annee_scolaire</f>
        <v>ANNEE SCOLAIRE 2022-2023</v>
      </c>
      <c r="AF44" s="206"/>
      <c r="AG44" s="206"/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  <c r="BI44" s="206" t="str">
        <f>"ANNEE SCOLAIRE "&amp;annee_scolaire</f>
        <v>ANNEE SCOLAIRE 2022-2023</v>
      </c>
      <c r="BJ44" s="206"/>
      <c r="BK44" s="206"/>
      <c r="BL44" s="206"/>
      <c r="BM44" s="206"/>
      <c r="BN44" s="206"/>
      <c r="BO44" s="206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BZ44" s="206"/>
      <c r="CA44" s="206"/>
      <c r="CB44" s="206"/>
      <c r="CC44" s="206"/>
      <c r="CD44" s="218" t="str">
        <f>"ANNEE SCOLAIRE "&amp;annee_scolaire</f>
        <v>ANNEE SCOLAIRE 2022-2023</v>
      </c>
      <c r="CE44" s="218"/>
      <c r="CF44" s="218"/>
      <c r="CG44" s="218"/>
      <c r="CH44" s="218"/>
      <c r="CI44" s="218"/>
      <c r="CJ44" s="218"/>
      <c r="CK44" s="218"/>
      <c r="CL44" s="218"/>
      <c r="CM44" s="218"/>
      <c r="CN44" s="218"/>
      <c r="CO44" s="249" t="str">
        <f>"SESSION "&amp;RIGHT(annee_scolaire_avant,4)</f>
        <v>SESSION 2022</v>
      </c>
      <c r="CP44" s="249"/>
      <c r="CQ44" s="249"/>
      <c r="CR44" s="249"/>
      <c r="CS44" s="249"/>
      <c r="CT44" s="249"/>
      <c r="CU44" s="249"/>
      <c r="CV44" s="249"/>
      <c r="CW44" s="249"/>
      <c r="CX44" s="249"/>
      <c r="CY44" s="249"/>
      <c r="CZ44" s="249"/>
      <c r="DA44" s="249"/>
      <c r="DB44" s="249"/>
      <c r="DC44" s="249"/>
      <c r="DD44" s="249"/>
      <c r="DE44" s="249"/>
      <c r="DF44" s="249"/>
      <c r="DG44" s="249"/>
      <c r="DH44" s="249"/>
      <c r="DI44" s="249"/>
      <c r="DJ44" s="249"/>
      <c r="DK44" s="249"/>
      <c r="DL44" s="249"/>
      <c r="DM44" s="249"/>
      <c r="DN44" s="249"/>
      <c r="DO44" s="249" t="str">
        <f>"ANNEE SCOLAIRE "&amp;annee_scolaire</f>
        <v>ANNEE SCOLAIRE 2022-2023</v>
      </c>
      <c r="DP44" s="249"/>
      <c r="DQ44" s="249"/>
      <c r="DR44" s="249"/>
      <c r="DS44" s="249"/>
      <c r="DT44" s="249"/>
      <c r="DU44" s="249"/>
      <c r="DV44" s="249"/>
      <c r="DW44" s="249"/>
      <c r="DX44" s="218" t="str">
        <f>"ANNEE SCOLAIRE "&amp;annee_scolaire</f>
        <v>ANNEE SCOLAIRE 2022-2023</v>
      </c>
      <c r="DY44" s="218"/>
      <c r="DZ44" s="218"/>
      <c r="EA44" s="218"/>
      <c r="EB44" s="218"/>
      <c r="EC44" s="218"/>
      <c r="ED44" s="218"/>
      <c r="EE44" s="218"/>
      <c r="EF44" s="218"/>
      <c r="EG44" s="218"/>
      <c r="EH44" s="218"/>
      <c r="EI44" s="218"/>
      <c r="EJ44" s="218"/>
      <c r="EK44" s="218"/>
      <c r="EL44" s="218"/>
      <c r="EM44" s="218"/>
      <c r="EN44" s="218"/>
      <c r="EO44" s="218"/>
      <c r="EP44" s="218"/>
      <c r="ER44" s="78" t="str">
        <f>IF(A44="",ER43,A44)</f>
        <v>ANNEE SCOLAIRE 2022-2023</v>
      </c>
      <c r="ES44" s="78" t="str">
        <f>ER44&amp;B44</f>
        <v>ANNEE SCOLAIRE 2022-2023</v>
      </c>
      <c r="ET44" s="78">
        <f>CQ44+CU44+CY44+DC44+DG44+DK44</f>
        <v>0</v>
      </c>
      <c r="EU44" s="78">
        <f>CS44+CW44+DA44+DE44+DI44+DM44</f>
        <v>0</v>
      </c>
      <c r="EV44" s="78">
        <f>(CF44+2*CG44+3*CH44+4*CI44+5*CJ44)</f>
        <v>0</v>
      </c>
      <c r="EW44" s="78"/>
      <c r="EX44" s="78"/>
      <c r="EY44" s="78"/>
    </row>
    <row r="45" spans="1:155">
      <c r="A45" s="202" t="s">
        <v>1</v>
      </c>
      <c r="B45" s="202" t="s">
        <v>84</v>
      </c>
      <c r="C45" s="206" t="s">
        <v>33</v>
      </c>
      <c r="D45" s="206"/>
      <c r="E45" s="206" t="s">
        <v>72</v>
      </c>
      <c r="F45" s="206"/>
      <c r="G45" s="206" t="s">
        <v>34</v>
      </c>
      <c r="H45" s="206"/>
      <c r="I45" s="206" t="s">
        <v>35</v>
      </c>
      <c r="J45" s="206"/>
      <c r="K45" s="206" t="s">
        <v>2052</v>
      </c>
      <c r="L45" s="206"/>
      <c r="M45" s="248" t="s">
        <v>36</v>
      </c>
      <c r="N45" s="248"/>
      <c r="O45" s="206" t="s">
        <v>2051</v>
      </c>
      <c r="P45" s="206"/>
      <c r="Q45" s="206" t="s">
        <v>2089</v>
      </c>
      <c r="R45" s="206"/>
      <c r="S45" s="206" t="s">
        <v>2090</v>
      </c>
      <c r="T45" s="206"/>
      <c r="U45" s="206" t="s">
        <v>2091</v>
      </c>
      <c r="V45" s="206"/>
      <c r="W45" s="206" t="s">
        <v>2093</v>
      </c>
      <c r="X45" s="206"/>
      <c r="Y45" s="206" t="s">
        <v>2092</v>
      </c>
      <c r="Z45" s="206"/>
      <c r="AA45" s="206" t="s">
        <v>2094</v>
      </c>
      <c r="AB45" s="206"/>
      <c r="AC45" s="206" t="s">
        <v>73</v>
      </c>
      <c r="AD45" s="206"/>
      <c r="AE45" s="202" t="s">
        <v>1</v>
      </c>
      <c r="AF45" s="202" t="s">
        <v>84</v>
      </c>
      <c r="AG45" s="206" t="s">
        <v>33</v>
      </c>
      <c r="AH45" s="206"/>
      <c r="AI45" s="206" t="s">
        <v>72</v>
      </c>
      <c r="AJ45" s="206"/>
      <c r="AK45" s="206" t="s">
        <v>34</v>
      </c>
      <c r="AL45" s="206"/>
      <c r="AM45" s="206" t="s">
        <v>35</v>
      </c>
      <c r="AN45" s="206"/>
      <c r="AO45" s="206" t="s">
        <v>2052</v>
      </c>
      <c r="AP45" s="206"/>
      <c r="AQ45" s="248" t="s">
        <v>36</v>
      </c>
      <c r="AR45" s="248"/>
      <c r="AS45" s="206" t="s">
        <v>2051</v>
      </c>
      <c r="AT45" s="206"/>
      <c r="AU45" s="206" t="s">
        <v>2089</v>
      </c>
      <c r="AV45" s="206"/>
      <c r="AW45" s="206" t="s">
        <v>2090</v>
      </c>
      <c r="AX45" s="206"/>
      <c r="AY45" s="206" t="s">
        <v>2091</v>
      </c>
      <c r="AZ45" s="206"/>
      <c r="BA45" s="206" t="s">
        <v>2093</v>
      </c>
      <c r="BB45" s="206"/>
      <c r="BC45" s="206" t="s">
        <v>2092</v>
      </c>
      <c r="BD45" s="206"/>
      <c r="BE45" s="206" t="s">
        <v>2094</v>
      </c>
      <c r="BF45" s="206"/>
      <c r="BG45" s="206" t="s">
        <v>73</v>
      </c>
      <c r="BH45" s="206"/>
      <c r="BI45" s="202" t="s">
        <v>1</v>
      </c>
      <c r="BJ45" s="202" t="s">
        <v>84</v>
      </c>
      <c r="BK45" s="202" t="s">
        <v>293</v>
      </c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 t="s">
        <v>134</v>
      </c>
      <c r="BZ45" s="202"/>
      <c r="CA45" s="202"/>
      <c r="CB45" s="202"/>
      <c r="CC45" s="202" t="s">
        <v>137</v>
      </c>
      <c r="CD45" s="202" t="s">
        <v>1</v>
      </c>
      <c r="CE45" s="202" t="s">
        <v>84</v>
      </c>
      <c r="CF45" s="218" t="s">
        <v>138</v>
      </c>
      <c r="CG45" s="218"/>
      <c r="CH45" s="218"/>
      <c r="CI45" s="218"/>
      <c r="CJ45" s="218"/>
      <c r="CK45" s="218"/>
      <c r="CL45" s="218"/>
      <c r="CM45" s="218"/>
      <c r="CN45" s="218"/>
      <c r="CO45" s="202" t="s">
        <v>1</v>
      </c>
      <c r="CP45" s="202" t="s">
        <v>84</v>
      </c>
      <c r="CQ45" s="218" t="s">
        <v>315</v>
      </c>
      <c r="CR45" s="218"/>
      <c r="CS45" s="218"/>
      <c r="CT45" s="218"/>
      <c r="CU45" s="218" t="s">
        <v>316</v>
      </c>
      <c r="CV45" s="218"/>
      <c r="CW45" s="218"/>
      <c r="CX45" s="218"/>
      <c r="CY45" s="218" t="s">
        <v>317</v>
      </c>
      <c r="CZ45" s="218"/>
      <c r="DA45" s="218"/>
      <c r="DB45" s="218"/>
      <c r="DC45" s="218" t="s">
        <v>2096</v>
      </c>
      <c r="DD45" s="218"/>
      <c r="DE45" s="218"/>
      <c r="DF45" s="218"/>
      <c r="DG45" s="218" t="s">
        <v>2097</v>
      </c>
      <c r="DH45" s="218"/>
      <c r="DI45" s="218"/>
      <c r="DJ45" s="218"/>
      <c r="DK45" s="218" t="s">
        <v>2098</v>
      </c>
      <c r="DL45" s="218"/>
      <c r="DM45" s="218"/>
      <c r="DN45" s="218"/>
      <c r="DO45" s="219" t="s">
        <v>1</v>
      </c>
      <c r="DP45" s="219" t="s">
        <v>84</v>
      </c>
      <c r="DQ45" s="206" t="s">
        <v>135</v>
      </c>
      <c r="DR45" s="206"/>
      <c r="DS45" s="206"/>
      <c r="DT45" s="206" t="s">
        <v>136</v>
      </c>
      <c r="DU45" s="206"/>
      <c r="DV45" s="244" t="s">
        <v>357</v>
      </c>
      <c r="DW45" s="244"/>
      <c r="DX45" s="202" t="s">
        <v>1</v>
      </c>
      <c r="DY45" s="202" t="s">
        <v>84</v>
      </c>
      <c r="DZ45" s="218" t="s">
        <v>296</v>
      </c>
      <c r="EA45" s="218"/>
      <c r="EB45" s="218"/>
      <c r="EC45" s="218"/>
      <c r="ED45" s="218"/>
      <c r="EE45" s="218"/>
      <c r="EF45" s="218"/>
      <c r="EG45" s="218"/>
      <c r="EH45" s="218"/>
      <c r="EI45" s="218"/>
      <c r="EJ45" s="218"/>
      <c r="EK45" s="218"/>
      <c r="EL45" s="218"/>
      <c r="EM45" s="218"/>
      <c r="EN45" s="218"/>
      <c r="EO45" s="218"/>
      <c r="EP45" s="218"/>
      <c r="ER45" s="78" t="str">
        <f>IF(A45="",ER44,A45)</f>
        <v>DREN</v>
      </c>
      <c r="ES45" s="78" t="str">
        <f>ER45&amp;B45</f>
        <v>DRENMILIEU DE RESIDENCE</v>
      </c>
      <c r="ET45" s="78" t="e">
        <f>CQ45+CU45+CY45+DC45+DG45+DK45</f>
        <v>#VALUE!</v>
      </c>
      <c r="EU45" s="78">
        <f>CS45+CW45+DA45+DE45+DI45+DM45</f>
        <v>0</v>
      </c>
      <c r="EV45" s="78" t="e">
        <f>(CF45+2*CG45+3*CH45+4*CI45+5*CJ45)</f>
        <v>#VALUE!</v>
      </c>
      <c r="EW45" s="78"/>
      <c r="EX45" s="78"/>
      <c r="EY45" s="78"/>
    </row>
    <row r="46" spans="1:155">
      <c r="A46" s="202"/>
      <c r="B46" s="202"/>
      <c r="C46" s="202" t="s">
        <v>139</v>
      </c>
      <c r="D46" s="202" t="s">
        <v>48</v>
      </c>
      <c r="E46" s="202" t="s">
        <v>139</v>
      </c>
      <c r="F46" s="202" t="s">
        <v>48</v>
      </c>
      <c r="G46" s="202" t="s">
        <v>139</v>
      </c>
      <c r="H46" s="202" t="s">
        <v>48</v>
      </c>
      <c r="I46" s="202" t="s">
        <v>139</v>
      </c>
      <c r="J46" s="202" t="s">
        <v>48</v>
      </c>
      <c r="K46" s="202" t="s">
        <v>139</v>
      </c>
      <c r="L46" s="202" t="s">
        <v>48</v>
      </c>
      <c r="M46" s="202" t="s">
        <v>139</v>
      </c>
      <c r="N46" s="202" t="s">
        <v>48</v>
      </c>
      <c r="O46" s="202" t="s">
        <v>139</v>
      </c>
      <c r="P46" s="202" t="s">
        <v>48</v>
      </c>
      <c r="Q46" s="202" t="s">
        <v>139</v>
      </c>
      <c r="R46" s="202" t="s">
        <v>48</v>
      </c>
      <c r="S46" s="202" t="s">
        <v>139</v>
      </c>
      <c r="T46" s="202" t="s">
        <v>48</v>
      </c>
      <c r="U46" s="202" t="s">
        <v>139</v>
      </c>
      <c r="V46" s="202" t="s">
        <v>48</v>
      </c>
      <c r="W46" s="202" t="s">
        <v>139</v>
      </c>
      <c r="X46" s="202" t="s">
        <v>48</v>
      </c>
      <c r="Y46" s="202" t="s">
        <v>139</v>
      </c>
      <c r="Z46" s="202" t="s">
        <v>48</v>
      </c>
      <c r="AA46" s="202" t="s">
        <v>139</v>
      </c>
      <c r="AB46" s="202" t="s">
        <v>48</v>
      </c>
      <c r="AC46" s="202" t="s">
        <v>139</v>
      </c>
      <c r="AD46" s="202" t="s">
        <v>48</v>
      </c>
      <c r="AE46" s="202"/>
      <c r="AF46" s="202"/>
      <c r="AG46" s="202" t="s">
        <v>139</v>
      </c>
      <c r="AH46" s="202" t="s">
        <v>48</v>
      </c>
      <c r="AI46" s="202" t="s">
        <v>139</v>
      </c>
      <c r="AJ46" s="202" t="s">
        <v>48</v>
      </c>
      <c r="AK46" s="202" t="s">
        <v>139</v>
      </c>
      <c r="AL46" s="202" t="s">
        <v>48</v>
      </c>
      <c r="AM46" s="202" t="s">
        <v>139</v>
      </c>
      <c r="AN46" s="202" t="s">
        <v>48</v>
      </c>
      <c r="AO46" s="202" t="s">
        <v>139</v>
      </c>
      <c r="AP46" s="202" t="s">
        <v>48</v>
      </c>
      <c r="AQ46" s="202" t="s">
        <v>139</v>
      </c>
      <c r="AR46" s="202" t="s">
        <v>48</v>
      </c>
      <c r="AS46" s="202" t="s">
        <v>139</v>
      </c>
      <c r="AT46" s="202" t="s">
        <v>48</v>
      </c>
      <c r="AU46" s="202" t="s">
        <v>139</v>
      </c>
      <c r="AV46" s="202" t="s">
        <v>48</v>
      </c>
      <c r="AW46" s="202" t="s">
        <v>139</v>
      </c>
      <c r="AX46" s="202" t="s">
        <v>48</v>
      </c>
      <c r="AY46" s="202" t="s">
        <v>139</v>
      </c>
      <c r="AZ46" s="202" t="s">
        <v>48</v>
      </c>
      <c r="BA46" s="202" t="s">
        <v>139</v>
      </c>
      <c r="BB46" s="202" t="s">
        <v>48</v>
      </c>
      <c r="BC46" s="202" t="s">
        <v>139</v>
      </c>
      <c r="BD46" s="202" t="s">
        <v>48</v>
      </c>
      <c r="BE46" s="202" t="s">
        <v>139</v>
      </c>
      <c r="BF46" s="202" t="s">
        <v>48</v>
      </c>
      <c r="BG46" s="202" t="s">
        <v>139</v>
      </c>
      <c r="BH46" s="202" t="s">
        <v>48</v>
      </c>
      <c r="BI46" s="202"/>
      <c r="BJ46" s="202"/>
      <c r="BK46" s="202" t="s">
        <v>33</v>
      </c>
      <c r="BL46" s="202" t="s">
        <v>72</v>
      </c>
      <c r="BM46" s="202" t="s">
        <v>34</v>
      </c>
      <c r="BN46" s="202" t="s">
        <v>35</v>
      </c>
      <c r="BO46" s="202" t="s">
        <v>2052</v>
      </c>
      <c r="BP46" s="202" t="s">
        <v>36</v>
      </c>
      <c r="BQ46" s="202" t="s">
        <v>2051</v>
      </c>
      <c r="BR46" s="202" t="s">
        <v>2089</v>
      </c>
      <c r="BS46" s="202" t="s">
        <v>2090</v>
      </c>
      <c r="BT46" s="202" t="s">
        <v>2091</v>
      </c>
      <c r="BU46" s="202" t="s">
        <v>2093</v>
      </c>
      <c r="BV46" s="202" t="s">
        <v>2092</v>
      </c>
      <c r="BW46" s="202" t="s">
        <v>2094</v>
      </c>
      <c r="BX46" s="202" t="s">
        <v>73</v>
      </c>
      <c r="BY46" s="244" t="s">
        <v>334</v>
      </c>
      <c r="BZ46" s="244" t="s">
        <v>237</v>
      </c>
      <c r="CA46" s="244" t="s">
        <v>141</v>
      </c>
      <c r="CB46" s="244" t="s">
        <v>142</v>
      </c>
      <c r="CC46" s="202"/>
      <c r="CD46" s="202"/>
      <c r="CE46" s="202"/>
      <c r="CF46" s="239" t="s">
        <v>335</v>
      </c>
      <c r="CG46" s="239" t="s">
        <v>278</v>
      </c>
      <c r="CH46" s="239" t="s">
        <v>336</v>
      </c>
      <c r="CI46" s="239" t="s">
        <v>337</v>
      </c>
      <c r="CJ46" s="239" t="s">
        <v>338</v>
      </c>
      <c r="CK46" s="239" t="s">
        <v>144</v>
      </c>
      <c r="CL46" s="239" t="s">
        <v>145</v>
      </c>
      <c r="CM46" s="239" t="s">
        <v>57</v>
      </c>
      <c r="CN46" s="239" t="s">
        <v>58</v>
      </c>
      <c r="CO46" s="202"/>
      <c r="CP46" s="202"/>
      <c r="CQ46" s="218" t="s">
        <v>330</v>
      </c>
      <c r="CR46" s="218"/>
      <c r="CS46" s="218" t="s">
        <v>331</v>
      </c>
      <c r="CT46" s="218"/>
      <c r="CU46" s="218" t="s">
        <v>330</v>
      </c>
      <c r="CV46" s="218"/>
      <c r="CW46" s="218" t="s">
        <v>331</v>
      </c>
      <c r="CX46" s="218"/>
      <c r="CY46" s="218" t="s">
        <v>330</v>
      </c>
      <c r="CZ46" s="218"/>
      <c r="DA46" s="218" t="s">
        <v>331</v>
      </c>
      <c r="DB46" s="218"/>
      <c r="DC46" s="218" t="s">
        <v>330</v>
      </c>
      <c r="DD46" s="218"/>
      <c r="DE46" s="218" t="s">
        <v>331</v>
      </c>
      <c r="DF46" s="218"/>
      <c r="DG46" s="218" t="s">
        <v>330</v>
      </c>
      <c r="DH46" s="218"/>
      <c r="DI46" s="218" t="s">
        <v>331</v>
      </c>
      <c r="DJ46" s="218"/>
      <c r="DK46" s="218" t="s">
        <v>330</v>
      </c>
      <c r="DL46" s="218"/>
      <c r="DM46" s="218" t="s">
        <v>331</v>
      </c>
      <c r="DN46" s="218"/>
      <c r="DO46" s="219"/>
      <c r="DP46" s="219"/>
      <c r="DQ46" s="209" t="s">
        <v>55</v>
      </c>
      <c r="DR46" s="209" t="s">
        <v>143</v>
      </c>
      <c r="DS46" s="209" t="s">
        <v>238</v>
      </c>
      <c r="DT46" s="209" t="s">
        <v>55</v>
      </c>
      <c r="DU46" s="209" t="s">
        <v>143</v>
      </c>
      <c r="DV46" s="209" t="s">
        <v>55</v>
      </c>
      <c r="DW46" s="209" t="s">
        <v>143</v>
      </c>
      <c r="DX46" s="202"/>
      <c r="DY46" s="202"/>
      <c r="DZ46" s="209" t="s">
        <v>66</v>
      </c>
      <c r="EA46" s="209" t="s">
        <v>67</v>
      </c>
      <c r="EB46" s="209" t="s">
        <v>68</v>
      </c>
      <c r="EC46" s="209" t="s">
        <v>2088</v>
      </c>
      <c r="ED46" s="209" t="s">
        <v>2085</v>
      </c>
      <c r="EE46" s="209" t="s">
        <v>2083</v>
      </c>
      <c r="EF46" s="209" t="s">
        <v>71</v>
      </c>
      <c r="EG46" s="209" t="s">
        <v>333</v>
      </c>
      <c r="EH46" s="209" t="s">
        <v>2086</v>
      </c>
      <c r="EI46" s="209" t="s">
        <v>2087</v>
      </c>
      <c r="EJ46" s="209" t="s">
        <v>332</v>
      </c>
      <c r="EK46" s="209" t="s">
        <v>2048</v>
      </c>
      <c r="EL46" s="209" t="s">
        <v>2045</v>
      </c>
      <c r="EM46" s="209" t="s">
        <v>69</v>
      </c>
      <c r="EN46" s="209" t="s">
        <v>70</v>
      </c>
      <c r="EO46" s="209" t="s">
        <v>2053</v>
      </c>
      <c r="EP46" s="209" t="s">
        <v>0</v>
      </c>
      <c r="ER46" s="78" t="str">
        <f>IF(A46="",ER45,A46)</f>
        <v>DREN</v>
      </c>
      <c r="ES46" s="78" t="str">
        <f>ER46&amp;B46</f>
        <v>DREN</v>
      </c>
      <c r="ET46" s="78" t="e">
        <f>CQ46+CU46+CY46+DC46+DG46+DK46</f>
        <v>#VALUE!</v>
      </c>
      <c r="EU46" s="78" t="e">
        <f>CS46+CW46+DA46+DE46+DI46+DM46</f>
        <v>#VALUE!</v>
      </c>
      <c r="EV46" s="78" t="e">
        <f>(CF46+2*CG46+3*CH46+4*CI46+5*CJ46)</f>
        <v>#VALUE!</v>
      </c>
      <c r="EW46" s="78"/>
      <c r="EX46" s="78"/>
      <c r="EY46" s="78"/>
    </row>
    <row r="47" spans="1:155">
      <c r="A47" s="202"/>
      <c r="B47" s="202"/>
      <c r="C47" s="202"/>
      <c r="D47" s="202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44"/>
      <c r="BZ47" s="244"/>
      <c r="CA47" s="244"/>
      <c r="CB47" s="244"/>
      <c r="CC47" s="202"/>
      <c r="CD47" s="202"/>
      <c r="CE47" s="202"/>
      <c r="CF47" s="239"/>
      <c r="CG47" s="239"/>
      <c r="CH47" s="239"/>
      <c r="CI47" s="239"/>
      <c r="CJ47" s="239"/>
      <c r="CK47" s="239"/>
      <c r="CL47" s="239"/>
      <c r="CM47" s="239"/>
      <c r="CN47" s="239"/>
      <c r="CO47" s="202"/>
      <c r="CP47" s="202"/>
      <c r="CQ47" s="69" t="s">
        <v>2095</v>
      </c>
      <c r="CR47" s="69" t="s">
        <v>24</v>
      </c>
      <c r="CS47" s="69" t="s">
        <v>2095</v>
      </c>
      <c r="CT47" s="69" t="s">
        <v>24</v>
      </c>
      <c r="CU47" s="69" t="s">
        <v>2095</v>
      </c>
      <c r="CV47" s="69" t="s">
        <v>24</v>
      </c>
      <c r="CW47" s="69" t="s">
        <v>2095</v>
      </c>
      <c r="CX47" s="69" t="s">
        <v>24</v>
      </c>
      <c r="CY47" s="69" t="s">
        <v>2095</v>
      </c>
      <c r="CZ47" s="69" t="s">
        <v>24</v>
      </c>
      <c r="DA47" s="69" t="s">
        <v>2095</v>
      </c>
      <c r="DB47" s="69" t="s">
        <v>24</v>
      </c>
      <c r="DC47" s="69" t="s">
        <v>2095</v>
      </c>
      <c r="DD47" s="69" t="s">
        <v>24</v>
      </c>
      <c r="DE47" s="69" t="s">
        <v>2095</v>
      </c>
      <c r="DF47" s="69" t="s">
        <v>24</v>
      </c>
      <c r="DG47" s="69" t="s">
        <v>2095</v>
      </c>
      <c r="DH47" s="69" t="s">
        <v>24</v>
      </c>
      <c r="DI47" s="69" t="s">
        <v>2095</v>
      </c>
      <c r="DJ47" s="69" t="s">
        <v>24</v>
      </c>
      <c r="DK47" s="69" t="s">
        <v>2095</v>
      </c>
      <c r="DL47" s="69" t="s">
        <v>24</v>
      </c>
      <c r="DM47" s="69" t="s">
        <v>2095</v>
      </c>
      <c r="DN47" s="69" t="s">
        <v>24</v>
      </c>
      <c r="DO47" s="219"/>
      <c r="DP47" s="219"/>
      <c r="DQ47" s="209"/>
      <c r="DR47" s="209"/>
      <c r="DS47" s="209"/>
      <c r="DT47" s="209"/>
      <c r="DU47" s="209"/>
      <c r="DV47" s="209"/>
      <c r="DW47" s="209"/>
      <c r="DX47" s="202"/>
      <c r="DY47" s="202"/>
      <c r="DZ47" s="209"/>
      <c r="EA47" s="209"/>
      <c r="EB47" s="209"/>
      <c r="EC47" s="209"/>
      <c r="ED47" s="209"/>
      <c r="EE47" s="209"/>
      <c r="EF47" s="209"/>
      <c r="EG47" s="209"/>
      <c r="EH47" s="209"/>
      <c r="EI47" s="209"/>
      <c r="EJ47" s="209"/>
      <c r="EK47" s="209"/>
      <c r="EL47" s="209"/>
      <c r="EM47" s="209"/>
      <c r="EN47" s="209"/>
      <c r="EO47" s="209"/>
      <c r="EP47" s="209"/>
      <c r="ER47" s="78" t="str">
        <f>IF(A47="",ER46,A47)</f>
        <v>DREN</v>
      </c>
      <c r="ES47" s="78" t="str">
        <f>ER47&amp;B47</f>
        <v>DREN</v>
      </c>
      <c r="ET47" s="78" t="e">
        <f>CQ47+CU47+CY47+DC47+DG47+DK47</f>
        <v>#VALUE!</v>
      </c>
      <c r="EU47" s="78" t="e">
        <f>CS47+CW47+DA47+DE47+DI47+DM47</f>
        <v>#VALUE!</v>
      </c>
      <c r="EV47" s="78">
        <f>(CF47+2*CG47+3*CH47+4*CI47+5*CJ47)</f>
        <v>0</v>
      </c>
      <c r="EW47" s="78"/>
      <c r="EX47" s="78"/>
      <c r="EY47" s="78"/>
    </row>
    <row r="48" spans="1:155">
      <c r="A48" s="205" t="s">
        <v>107</v>
      </c>
      <c r="B48" s="8" t="s">
        <v>90</v>
      </c>
      <c r="C48" s="71">
        <v>272</v>
      </c>
      <c r="D48" s="71">
        <v>169</v>
      </c>
      <c r="E48" s="71">
        <v>71</v>
      </c>
      <c r="F48" s="71">
        <v>33</v>
      </c>
      <c r="G48" s="71">
        <v>0</v>
      </c>
      <c r="H48" s="71">
        <v>0</v>
      </c>
      <c r="I48" s="71">
        <v>62</v>
      </c>
      <c r="J48" s="71">
        <v>29</v>
      </c>
      <c r="K48" s="71">
        <v>48</v>
      </c>
      <c r="L48" s="71">
        <v>28</v>
      </c>
      <c r="M48" s="71">
        <v>11</v>
      </c>
      <c r="N48" s="71">
        <v>3</v>
      </c>
      <c r="O48" s="71">
        <v>16</v>
      </c>
      <c r="P48" s="71">
        <v>6</v>
      </c>
      <c r="Q48" s="71">
        <v>162</v>
      </c>
      <c r="R48" s="71">
        <v>100</v>
      </c>
      <c r="S48" s="71">
        <v>0</v>
      </c>
      <c r="T48" s="71">
        <v>0</v>
      </c>
      <c r="U48" s="71">
        <v>32</v>
      </c>
      <c r="V48" s="71">
        <v>14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69">
        <v>674</v>
      </c>
      <c r="AD48" s="69">
        <v>382</v>
      </c>
      <c r="AE48" s="205" t="s">
        <v>107</v>
      </c>
      <c r="AF48" s="8" t="s">
        <v>90</v>
      </c>
      <c r="AG48" s="71">
        <v>8</v>
      </c>
      <c r="AH48" s="71">
        <v>5</v>
      </c>
      <c r="AI48" s="71">
        <v>4</v>
      </c>
      <c r="AJ48" s="71">
        <v>2</v>
      </c>
      <c r="AK48" s="71">
        <v>0</v>
      </c>
      <c r="AL48" s="71">
        <v>0</v>
      </c>
      <c r="AM48" s="71">
        <v>5</v>
      </c>
      <c r="AN48" s="71">
        <v>3</v>
      </c>
      <c r="AO48" s="71">
        <v>5</v>
      </c>
      <c r="AP48" s="71">
        <v>3</v>
      </c>
      <c r="AQ48" s="71">
        <v>0</v>
      </c>
      <c r="AR48" s="71">
        <v>0</v>
      </c>
      <c r="AS48" s="71">
        <v>0</v>
      </c>
      <c r="AT48" s="71">
        <v>0</v>
      </c>
      <c r="AU48" s="71">
        <v>20</v>
      </c>
      <c r="AV48" s="71">
        <v>12</v>
      </c>
      <c r="AW48" s="71">
        <v>0</v>
      </c>
      <c r="AX48" s="71">
        <v>0</v>
      </c>
      <c r="AY48" s="71">
        <v>1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69">
        <v>43</v>
      </c>
      <c r="BH48" s="69">
        <v>25</v>
      </c>
      <c r="BI48" s="205" t="s">
        <v>107</v>
      </c>
      <c r="BJ48" s="8" t="s">
        <v>90</v>
      </c>
      <c r="BK48" s="31">
        <v>8</v>
      </c>
      <c r="BL48" s="31">
        <v>3</v>
      </c>
      <c r="BM48" s="31">
        <v>0</v>
      </c>
      <c r="BN48" s="31">
        <v>4</v>
      </c>
      <c r="BO48" s="31">
        <v>1</v>
      </c>
      <c r="BP48" s="31">
        <v>1</v>
      </c>
      <c r="BQ48" s="31">
        <v>2</v>
      </c>
      <c r="BR48" s="31">
        <v>18</v>
      </c>
      <c r="BS48" s="31">
        <v>0</v>
      </c>
      <c r="BT48" s="31">
        <v>4</v>
      </c>
      <c r="BU48" s="31">
        <v>0</v>
      </c>
      <c r="BV48" s="31">
        <v>0</v>
      </c>
      <c r="BW48" s="31">
        <v>0</v>
      </c>
      <c r="BX48" s="149">
        <v>41</v>
      </c>
      <c r="BY48" s="125">
        <v>30</v>
      </c>
      <c r="BZ48" s="71">
        <v>29</v>
      </c>
      <c r="CA48" s="71">
        <v>17</v>
      </c>
      <c r="CB48" s="71">
        <v>0</v>
      </c>
      <c r="CC48" s="71">
        <v>8</v>
      </c>
      <c r="CD48" s="205" t="s">
        <v>107</v>
      </c>
      <c r="CE48" s="8" t="s">
        <v>90</v>
      </c>
      <c r="CF48" s="71">
        <v>0</v>
      </c>
      <c r="CG48" s="71">
        <v>360</v>
      </c>
      <c r="CH48" s="71">
        <v>51</v>
      </c>
      <c r="CI48" s="71">
        <v>0</v>
      </c>
      <c r="CJ48" s="71">
        <v>2</v>
      </c>
      <c r="CK48" s="71">
        <v>1</v>
      </c>
      <c r="CL48" s="71">
        <v>36</v>
      </c>
      <c r="CM48" s="71">
        <v>27</v>
      </c>
      <c r="CN48" s="71">
        <v>27</v>
      </c>
      <c r="CO48" s="205" t="s">
        <v>107</v>
      </c>
      <c r="CP48" s="8" t="s">
        <v>90</v>
      </c>
      <c r="CQ48" s="46">
        <v>207</v>
      </c>
      <c r="CR48" s="46">
        <v>101</v>
      </c>
      <c r="CS48" s="46">
        <v>127</v>
      </c>
      <c r="CT48" s="46">
        <v>57</v>
      </c>
      <c r="CU48" s="46">
        <v>0</v>
      </c>
      <c r="CV48" s="46">
        <v>0</v>
      </c>
      <c r="CW48" s="46">
        <v>0</v>
      </c>
      <c r="CX48" s="46">
        <v>0</v>
      </c>
      <c r="CY48" s="46">
        <v>44</v>
      </c>
      <c r="CZ48" s="46">
        <v>12</v>
      </c>
      <c r="DA48" s="46">
        <v>24</v>
      </c>
      <c r="DB48" s="46">
        <v>5</v>
      </c>
      <c r="DC48" s="46">
        <v>0</v>
      </c>
      <c r="DD48" s="46">
        <v>0</v>
      </c>
      <c r="DE48" s="46">
        <v>0</v>
      </c>
      <c r="DF48" s="46">
        <v>0</v>
      </c>
      <c r="DG48" s="46">
        <v>0</v>
      </c>
      <c r="DH48" s="46">
        <v>0</v>
      </c>
      <c r="DI48" s="46">
        <v>0</v>
      </c>
      <c r="DJ48" s="46">
        <v>0</v>
      </c>
      <c r="DK48" s="46">
        <v>0</v>
      </c>
      <c r="DL48" s="46">
        <v>0</v>
      </c>
      <c r="DM48" s="46">
        <v>0</v>
      </c>
      <c r="DN48" s="46">
        <v>0</v>
      </c>
      <c r="DO48" s="205" t="s">
        <v>107</v>
      </c>
      <c r="DP48" s="8" t="s">
        <v>90</v>
      </c>
      <c r="DQ48" s="71">
        <v>62</v>
      </c>
      <c r="DR48" s="71">
        <v>9</v>
      </c>
      <c r="DS48" s="71">
        <v>4</v>
      </c>
      <c r="DT48" s="152">
        <v>11</v>
      </c>
      <c r="DU48" s="32">
        <v>5</v>
      </c>
      <c r="DV48" s="149">
        <v>73</v>
      </c>
      <c r="DW48" s="149">
        <v>14</v>
      </c>
      <c r="DX48" s="205" t="s">
        <v>107</v>
      </c>
      <c r="DY48" s="8" t="s">
        <v>90</v>
      </c>
      <c r="DZ48" s="71">
        <v>64</v>
      </c>
      <c r="EA48" s="71">
        <v>104</v>
      </c>
      <c r="EB48" s="71">
        <v>65</v>
      </c>
      <c r="EC48" s="71">
        <v>0</v>
      </c>
      <c r="ED48" s="71">
        <v>79</v>
      </c>
      <c r="EE48" s="71">
        <v>66</v>
      </c>
      <c r="EF48" s="71">
        <v>70</v>
      </c>
      <c r="EG48" s="71">
        <v>106</v>
      </c>
      <c r="EH48" s="71">
        <v>0</v>
      </c>
      <c r="EI48" s="71">
        <v>0</v>
      </c>
      <c r="EJ48" s="71">
        <v>93</v>
      </c>
      <c r="EK48" s="71">
        <v>0</v>
      </c>
      <c r="EL48" s="71">
        <v>0</v>
      </c>
      <c r="EM48" s="71">
        <v>44</v>
      </c>
      <c r="EN48" s="71">
        <v>0</v>
      </c>
      <c r="EO48" s="71">
        <v>0</v>
      </c>
      <c r="EP48" s="71">
        <v>1</v>
      </c>
      <c r="ER48" s="78" t="s">
        <v>107</v>
      </c>
      <c r="ES48" s="78" t="s">
        <v>2562</v>
      </c>
      <c r="ET48" s="78">
        <v>251</v>
      </c>
      <c r="EU48" s="78">
        <v>151</v>
      </c>
      <c r="EV48" s="78">
        <v>883</v>
      </c>
      <c r="EW48" s="78"/>
      <c r="EX48" s="78"/>
      <c r="EY48" s="78"/>
    </row>
    <row r="49" spans="1:155">
      <c r="A49" s="205"/>
      <c r="B49" s="8" t="s">
        <v>91</v>
      </c>
      <c r="C49" s="71">
        <v>2359</v>
      </c>
      <c r="D49" s="71">
        <v>1371</v>
      </c>
      <c r="E49" s="71">
        <v>695</v>
      </c>
      <c r="F49" s="71">
        <v>402</v>
      </c>
      <c r="G49" s="71">
        <v>0</v>
      </c>
      <c r="H49" s="71">
        <v>0</v>
      </c>
      <c r="I49" s="71">
        <v>455</v>
      </c>
      <c r="J49" s="71">
        <v>256</v>
      </c>
      <c r="K49" s="71">
        <v>397</v>
      </c>
      <c r="L49" s="71">
        <v>259</v>
      </c>
      <c r="M49" s="71">
        <v>287</v>
      </c>
      <c r="N49" s="71">
        <v>151</v>
      </c>
      <c r="O49" s="71">
        <v>36</v>
      </c>
      <c r="P49" s="71">
        <v>25</v>
      </c>
      <c r="Q49" s="71">
        <v>1267</v>
      </c>
      <c r="R49" s="71">
        <v>744</v>
      </c>
      <c r="S49" s="71">
        <v>0</v>
      </c>
      <c r="T49" s="71">
        <v>0</v>
      </c>
      <c r="U49" s="71">
        <v>413</v>
      </c>
      <c r="V49" s="71">
        <v>165</v>
      </c>
      <c r="W49" s="71">
        <v>174</v>
      </c>
      <c r="X49" s="71">
        <v>120</v>
      </c>
      <c r="Y49" s="71">
        <v>115</v>
      </c>
      <c r="Z49" s="71">
        <v>63</v>
      </c>
      <c r="AA49" s="71">
        <v>19</v>
      </c>
      <c r="AB49" s="71">
        <v>12</v>
      </c>
      <c r="AC49" s="69">
        <v>6217</v>
      </c>
      <c r="AD49" s="69">
        <v>3568</v>
      </c>
      <c r="AE49" s="205"/>
      <c r="AF49" s="8" t="s">
        <v>91</v>
      </c>
      <c r="AG49" s="71">
        <v>62</v>
      </c>
      <c r="AH49" s="71">
        <v>38</v>
      </c>
      <c r="AI49" s="71">
        <v>13</v>
      </c>
      <c r="AJ49" s="71">
        <v>6</v>
      </c>
      <c r="AK49" s="71">
        <v>0</v>
      </c>
      <c r="AL49" s="71">
        <v>0</v>
      </c>
      <c r="AM49" s="71">
        <v>6</v>
      </c>
      <c r="AN49" s="71">
        <v>3</v>
      </c>
      <c r="AO49" s="71">
        <v>8</v>
      </c>
      <c r="AP49" s="71">
        <v>4</v>
      </c>
      <c r="AQ49" s="71">
        <v>2</v>
      </c>
      <c r="AR49" s="71">
        <v>1</v>
      </c>
      <c r="AS49" s="71">
        <v>0</v>
      </c>
      <c r="AT49" s="71">
        <v>0</v>
      </c>
      <c r="AU49" s="71">
        <v>48</v>
      </c>
      <c r="AV49" s="71">
        <v>18</v>
      </c>
      <c r="AW49" s="71">
        <v>0</v>
      </c>
      <c r="AX49" s="71">
        <v>0</v>
      </c>
      <c r="AY49" s="71">
        <v>33</v>
      </c>
      <c r="AZ49" s="71">
        <v>10</v>
      </c>
      <c r="BA49" s="71">
        <v>12</v>
      </c>
      <c r="BB49" s="71">
        <v>6</v>
      </c>
      <c r="BC49" s="71">
        <v>6</v>
      </c>
      <c r="BD49" s="71">
        <v>4</v>
      </c>
      <c r="BE49" s="71">
        <v>0</v>
      </c>
      <c r="BF49" s="71">
        <v>0</v>
      </c>
      <c r="BG49" s="69">
        <v>190</v>
      </c>
      <c r="BH49" s="69">
        <v>90</v>
      </c>
      <c r="BI49" s="205"/>
      <c r="BJ49" s="8" t="s">
        <v>91</v>
      </c>
      <c r="BK49" s="31">
        <v>54</v>
      </c>
      <c r="BL49" s="31">
        <v>22</v>
      </c>
      <c r="BM49" s="31">
        <v>0</v>
      </c>
      <c r="BN49" s="31">
        <v>16</v>
      </c>
      <c r="BO49" s="31">
        <v>9</v>
      </c>
      <c r="BP49" s="31">
        <v>11</v>
      </c>
      <c r="BQ49" s="31">
        <v>2</v>
      </c>
      <c r="BR49" s="31">
        <v>32</v>
      </c>
      <c r="BS49" s="31">
        <v>0</v>
      </c>
      <c r="BT49" s="31">
        <v>23</v>
      </c>
      <c r="BU49" s="31">
        <v>7</v>
      </c>
      <c r="BV49" s="31">
        <v>7</v>
      </c>
      <c r="BW49" s="31">
        <v>1</v>
      </c>
      <c r="BX49" s="149">
        <v>184</v>
      </c>
      <c r="BY49" s="125">
        <v>158</v>
      </c>
      <c r="BZ49" s="71">
        <v>156</v>
      </c>
      <c r="CA49" s="71">
        <v>143</v>
      </c>
      <c r="CB49" s="71">
        <v>4</v>
      </c>
      <c r="CC49" s="71">
        <v>39</v>
      </c>
      <c r="CD49" s="205"/>
      <c r="CE49" s="8" t="s">
        <v>91</v>
      </c>
      <c r="CF49" s="71">
        <v>172</v>
      </c>
      <c r="CG49" s="71">
        <v>1750</v>
      </c>
      <c r="CH49" s="71">
        <v>772</v>
      </c>
      <c r="CI49" s="71">
        <v>233</v>
      </c>
      <c r="CJ49" s="71">
        <v>96</v>
      </c>
      <c r="CK49" s="71">
        <v>31</v>
      </c>
      <c r="CL49" s="71">
        <v>178</v>
      </c>
      <c r="CM49" s="71">
        <v>148</v>
      </c>
      <c r="CN49" s="71">
        <v>153</v>
      </c>
      <c r="CO49" s="205"/>
      <c r="CP49" s="8" t="s">
        <v>91</v>
      </c>
      <c r="CQ49" s="46">
        <v>1830</v>
      </c>
      <c r="CR49" s="46">
        <v>1029</v>
      </c>
      <c r="CS49" s="46">
        <v>1417</v>
      </c>
      <c r="CT49" s="46">
        <v>805</v>
      </c>
      <c r="CU49" s="46">
        <v>2</v>
      </c>
      <c r="CV49" s="46">
        <v>0</v>
      </c>
      <c r="CW49" s="46">
        <v>2</v>
      </c>
      <c r="CX49" s="46">
        <v>0</v>
      </c>
      <c r="CY49" s="46">
        <v>418</v>
      </c>
      <c r="CZ49" s="46">
        <v>167</v>
      </c>
      <c r="DA49" s="46">
        <v>312</v>
      </c>
      <c r="DB49" s="46">
        <v>126</v>
      </c>
      <c r="DC49" s="46">
        <v>1</v>
      </c>
      <c r="DD49" s="46">
        <v>1</v>
      </c>
      <c r="DE49" s="46">
        <v>1</v>
      </c>
      <c r="DF49" s="46">
        <v>1</v>
      </c>
      <c r="DG49" s="46">
        <v>8</v>
      </c>
      <c r="DH49" s="46">
        <v>7</v>
      </c>
      <c r="DI49" s="46">
        <v>7</v>
      </c>
      <c r="DJ49" s="46">
        <v>6</v>
      </c>
      <c r="DK49" s="46">
        <v>7</v>
      </c>
      <c r="DL49" s="46">
        <v>4</v>
      </c>
      <c r="DM49" s="46">
        <v>7</v>
      </c>
      <c r="DN49" s="46">
        <v>4</v>
      </c>
      <c r="DO49" s="205"/>
      <c r="DP49" s="8" t="s">
        <v>91</v>
      </c>
      <c r="DQ49" s="71">
        <v>357</v>
      </c>
      <c r="DR49" s="71">
        <v>83</v>
      </c>
      <c r="DS49" s="71">
        <v>24</v>
      </c>
      <c r="DT49" s="152">
        <v>91</v>
      </c>
      <c r="DU49" s="32">
        <v>50</v>
      </c>
      <c r="DV49" s="149">
        <v>448</v>
      </c>
      <c r="DW49" s="149">
        <v>133</v>
      </c>
      <c r="DX49" s="205"/>
      <c r="DY49" s="8" t="s">
        <v>91</v>
      </c>
      <c r="DZ49" s="71">
        <v>77</v>
      </c>
      <c r="EA49" s="71">
        <v>61</v>
      </c>
      <c r="EB49" s="71">
        <v>53</v>
      </c>
      <c r="EC49" s="71">
        <v>0</v>
      </c>
      <c r="ED49" s="71">
        <v>61</v>
      </c>
      <c r="EE49" s="71">
        <v>61</v>
      </c>
      <c r="EF49" s="71">
        <v>13</v>
      </c>
      <c r="EG49" s="71">
        <v>57</v>
      </c>
      <c r="EH49" s="71">
        <v>53</v>
      </c>
      <c r="EI49" s="71">
        <v>52</v>
      </c>
      <c r="EJ49" s="71">
        <v>56</v>
      </c>
      <c r="EK49" s="71">
        <v>7</v>
      </c>
      <c r="EL49" s="71">
        <v>11</v>
      </c>
      <c r="EM49" s="71">
        <v>5</v>
      </c>
      <c r="EN49" s="71">
        <v>0</v>
      </c>
      <c r="EO49" s="71">
        <v>14</v>
      </c>
      <c r="EP49" s="71">
        <v>1</v>
      </c>
      <c r="ER49" s="78" t="s">
        <v>107</v>
      </c>
      <c r="ES49" s="78" t="s">
        <v>2563</v>
      </c>
      <c r="ET49" s="78">
        <v>2266</v>
      </c>
      <c r="EU49" s="78">
        <v>1746</v>
      </c>
      <c r="EV49" s="78">
        <v>7400</v>
      </c>
      <c r="EW49" s="78"/>
      <c r="EX49" s="78"/>
      <c r="EY49" s="78"/>
    </row>
    <row r="50" spans="1:155">
      <c r="A50" s="205"/>
      <c r="B50" s="66" t="s">
        <v>73</v>
      </c>
      <c r="C50" s="26">
        <v>2631</v>
      </c>
      <c r="D50" s="26">
        <v>1540</v>
      </c>
      <c r="E50" s="26">
        <v>766</v>
      </c>
      <c r="F50" s="26">
        <v>435</v>
      </c>
      <c r="G50" s="26">
        <v>0</v>
      </c>
      <c r="H50" s="26">
        <v>0</v>
      </c>
      <c r="I50" s="26">
        <v>517</v>
      </c>
      <c r="J50" s="26">
        <v>285</v>
      </c>
      <c r="K50" s="26">
        <v>445</v>
      </c>
      <c r="L50" s="26">
        <v>287</v>
      </c>
      <c r="M50" s="26">
        <v>298</v>
      </c>
      <c r="N50" s="26">
        <v>154</v>
      </c>
      <c r="O50" s="26">
        <v>52</v>
      </c>
      <c r="P50" s="26">
        <v>31</v>
      </c>
      <c r="Q50" s="26">
        <v>1429</v>
      </c>
      <c r="R50" s="26">
        <v>844</v>
      </c>
      <c r="S50" s="26">
        <v>0</v>
      </c>
      <c r="T50" s="26">
        <v>0</v>
      </c>
      <c r="U50" s="26">
        <v>445</v>
      </c>
      <c r="V50" s="26">
        <v>179</v>
      </c>
      <c r="W50" s="26">
        <v>174</v>
      </c>
      <c r="X50" s="26">
        <v>120</v>
      </c>
      <c r="Y50" s="26">
        <v>115</v>
      </c>
      <c r="Z50" s="26">
        <v>63</v>
      </c>
      <c r="AA50" s="26">
        <v>19</v>
      </c>
      <c r="AB50" s="26">
        <v>12</v>
      </c>
      <c r="AC50" s="68">
        <v>6891</v>
      </c>
      <c r="AD50" s="68">
        <v>3950</v>
      </c>
      <c r="AE50" s="205"/>
      <c r="AF50" s="66" t="s">
        <v>73</v>
      </c>
      <c r="AG50" s="26">
        <v>70</v>
      </c>
      <c r="AH50" s="26">
        <v>43</v>
      </c>
      <c r="AI50" s="26">
        <v>17</v>
      </c>
      <c r="AJ50" s="26">
        <v>8</v>
      </c>
      <c r="AK50" s="26">
        <v>0</v>
      </c>
      <c r="AL50" s="26">
        <v>0</v>
      </c>
      <c r="AM50" s="26">
        <v>11</v>
      </c>
      <c r="AN50" s="26">
        <v>6</v>
      </c>
      <c r="AO50" s="26">
        <v>13</v>
      </c>
      <c r="AP50" s="26">
        <v>7</v>
      </c>
      <c r="AQ50" s="26">
        <v>2</v>
      </c>
      <c r="AR50" s="26">
        <v>1</v>
      </c>
      <c r="AS50" s="26">
        <v>0</v>
      </c>
      <c r="AT50" s="26">
        <v>0</v>
      </c>
      <c r="AU50" s="26">
        <v>68</v>
      </c>
      <c r="AV50" s="26">
        <v>30</v>
      </c>
      <c r="AW50" s="26">
        <v>0</v>
      </c>
      <c r="AX50" s="26">
        <v>0</v>
      </c>
      <c r="AY50" s="26">
        <v>34</v>
      </c>
      <c r="AZ50" s="26">
        <v>10</v>
      </c>
      <c r="BA50" s="26">
        <v>12</v>
      </c>
      <c r="BB50" s="26">
        <v>6</v>
      </c>
      <c r="BC50" s="26">
        <v>6</v>
      </c>
      <c r="BD50" s="26">
        <v>4</v>
      </c>
      <c r="BE50" s="26">
        <v>0</v>
      </c>
      <c r="BF50" s="26">
        <v>0</v>
      </c>
      <c r="BG50" s="68">
        <v>233</v>
      </c>
      <c r="BH50" s="68">
        <v>115</v>
      </c>
      <c r="BI50" s="205"/>
      <c r="BJ50" s="66" t="s">
        <v>73</v>
      </c>
      <c r="BK50" s="68">
        <v>62</v>
      </c>
      <c r="BL50" s="68">
        <v>25</v>
      </c>
      <c r="BM50" s="68">
        <v>0</v>
      </c>
      <c r="BN50" s="68">
        <v>20</v>
      </c>
      <c r="BO50" s="68">
        <v>10</v>
      </c>
      <c r="BP50" s="68">
        <v>12</v>
      </c>
      <c r="BQ50" s="68">
        <v>4</v>
      </c>
      <c r="BR50" s="68">
        <v>50</v>
      </c>
      <c r="BS50" s="68">
        <v>0</v>
      </c>
      <c r="BT50" s="68">
        <v>27</v>
      </c>
      <c r="BU50" s="68">
        <v>7</v>
      </c>
      <c r="BV50" s="68">
        <v>7</v>
      </c>
      <c r="BW50" s="68">
        <v>1</v>
      </c>
      <c r="BX50" s="68">
        <v>225</v>
      </c>
      <c r="BY50" s="68">
        <v>188</v>
      </c>
      <c r="BZ50" s="68">
        <v>185</v>
      </c>
      <c r="CA50" s="68">
        <v>160</v>
      </c>
      <c r="CB50" s="68">
        <v>4</v>
      </c>
      <c r="CC50" s="68">
        <v>47</v>
      </c>
      <c r="CD50" s="205"/>
      <c r="CE50" s="66" t="s">
        <v>73</v>
      </c>
      <c r="CF50" s="68">
        <v>172</v>
      </c>
      <c r="CG50" s="68">
        <v>2110</v>
      </c>
      <c r="CH50" s="68">
        <v>823</v>
      </c>
      <c r="CI50" s="68">
        <v>233</v>
      </c>
      <c r="CJ50" s="68">
        <v>98</v>
      </c>
      <c r="CK50" s="68">
        <v>32</v>
      </c>
      <c r="CL50" s="68">
        <v>214</v>
      </c>
      <c r="CM50" s="68">
        <v>175</v>
      </c>
      <c r="CN50" s="68">
        <v>180</v>
      </c>
      <c r="CO50" s="205"/>
      <c r="CP50" s="66" t="s">
        <v>73</v>
      </c>
      <c r="CQ50" s="68">
        <v>2037</v>
      </c>
      <c r="CR50" s="68">
        <v>1130</v>
      </c>
      <c r="CS50" s="68">
        <v>1544</v>
      </c>
      <c r="CT50" s="68">
        <v>862</v>
      </c>
      <c r="CU50" s="68">
        <v>2</v>
      </c>
      <c r="CV50" s="68">
        <v>0</v>
      </c>
      <c r="CW50" s="68">
        <v>2</v>
      </c>
      <c r="CX50" s="68">
        <v>0</v>
      </c>
      <c r="CY50" s="68">
        <v>462</v>
      </c>
      <c r="CZ50" s="68">
        <v>179</v>
      </c>
      <c r="DA50" s="68">
        <v>336</v>
      </c>
      <c r="DB50" s="68">
        <v>131</v>
      </c>
      <c r="DC50" s="68">
        <v>1</v>
      </c>
      <c r="DD50" s="68">
        <v>1</v>
      </c>
      <c r="DE50" s="68">
        <v>1</v>
      </c>
      <c r="DF50" s="68">
        <v>1</v>
      </c>
      <c r="DG50" s="68">
        <v>8</v>
      </c>
      <c r="DH50" s="68">
        <v>7</v>
      </c>
      <c r="DI50" s="68">
        <v>7</v>
      </c>
      <c r="DJ50" s="68">
        <v>6</v>
      </c>
      <c r="DK50" s="68">
        <v>7</v>
      </c>
      <c r="DL50" s="68">
        <v>4</v>
      </c>
      <c r="DM50" s="68">
        <v>7</v>
      </c>
      <c r="DN50" s="68">
        <v>4</v>
      </c>
      <c r="DO50" s="205"/>
      <c r="DP50" s="66" t="s">
        <v>73</v>
      </c>
      <c r="DQ50" s="68">
        <v>419</v>
      </c>
      <c r="DR50" s="26">
        <v>92</v>
      </c>
      <c r="DS50" s="26">
        <v>28</v>
      </c>
      <c r="DT50" s="41">
        <v>102</v>
      </c>
      <c r="DU50" s="41">
        <v>55</v>
      </c>
      <c r="DV50" s="68">
        <v>521</v>
      </c>
      <c r="DW50" s="68">
        <v>147</v>
      </c>
      <c r="DX50" s="205"/>
      <c r="DY50" s="66" t="s">
        <v>73</v>
      </c>
      <c r="DZ50" s="68">
        <v>141</v>
      </c>
      <c r="EA50" s="68">
        <v>165</v>
      </c>
      <c r="EB50" s="68">
        <v>118</v>
      </c>
      <c r="EC50" s="68">
        <v>0</v>
      </c>
      <c r="ED50" s="68">
        <v>140</v>
      </c>
      <c r="EE50" s="68">
        <v>127</v>
      </c>
      <c r="EF50" s="68">
        <v>83</v>
      </c>
      <c r="EG50" s="68">
        <v>163</v>
      </c>
      <c r="EH50" s="68">
        <v>53</v>
      </c>
      <c r="EI50" s="68">
        <v>52</v>
      </c>
      <c r="EJ50" s="68">
        <v>149</v>
      </c>
      <c r="EK50" s="68">
        <v>7</v>
      </c>
      <c r="EL50" s="68">
        <v>11</v>
      </c>
      <c r="EM50" s="68">
        <v>49</v>
      </c>
      <c r="EN50" s="68">
        <v>0</v>
      </c>
      <c r="EO50" s="68">
        <v>14</v>
      </c>
      <c r="EP50" s="68">
        <v>2</v>
      </c>
      <c r="ER50" s="78" t="s">
        <v>107</v>
      </c>
      <c r="ES50" s="78" t="s">
        <v>2564</v>
      </c>
      <c r="ET50" s="78">
        <v>2517</v>
      </c>
      <c r="EU50" s="78">
        <v>1897</v>
      </c>
      <c r="EV50" s="78">
        <v>8283</v>
      </c>
      <c r="EW50" s="78"/>
      <c r="EX50" s="78"/>
      <c r="EY50" s="78"/>
    </row>
    <row r="51" spans="1:155">
      <c r="A51" s="205" t="s">
        <v>2054</v>
      </c>
      <c r="B51" s="8" t="s">
        <v>90</v>
      </c>
      <c r="C51" s="71">
        <v>187</v>
      </c>
      <c r="D51" s="71">
        <v>82</v>
      </c>
      <c r="E51" s="71">
        <v>93</v>
      </c>
      <c r="F51" s="71">
        <v>45</v>
      </c>
      <c r="G51" s="71">
        <v>0</v>
      </c>
      <c r="H51" s="71">
        <v>0</v>
      </c>
      <c r="I51" s="71">
        <v>0</v>
      </c>
      <c r="J51" s="71">
        <v>0</v>
      </c>
      <c r="K51" s="71">
        <v>69</v>
      </c>
      <c r="L51" s="71">
        <v>21</v>
      </c>
      <c r="M51" s="71">
        <v>0</v>
      </c>
      <c r="N51" s="71">
        <v>0</v>
      </c>
      <c r="O51" s="71">
        <v>0</v>
      </c>
      <c r="P51" s="71">
        <v>0</v>
      </c>
      <c r="Q51" s="71">
        <v>124</v>
      </c>
      <c r="R51" s="71">
        <v>60</v>
      </c>
      <c r="S51" s="71">
        <v>0</v>
      </c>
      <c r="T51" s="71">
        <v>0</v>
      </c>
      <c r="U51" s="71">
        <v>0</v>
      </c>
      <c r="V51" s="71">
        <v>0</v>
      </c>
      <c r="W51" s="71">
        <v>91</v>
      </c>
      <c r="X51" s="71">
        <v>38</v>
      </c>
      <c r="Y51" s="71">
        <v>0</v>
      </c>
      <c r="Z51" s="71">
        <v>0</v>
      </c>
      <c r="AA51" s="71">
        <v>0</v>
      </c>
      <c r="AB51" s="71">
        <v>0</v>
      </c>
      <c r="AC51" s="69">
        <v>564</v>
      </c>
      <c r="AD51" s="69">
        <v>246</v>
      </c>
      <c r="AE51" s="205" t="s">
        <v>2054</v>
      </c>
      <c r="AF51" s="8" t="s">
        <v>90</v>
      </c>
      <c r="AG51" s="71">
        <v>6</v>
      </c>
      <c r="AH51" s="71">
        <v>2</v>
      </c>
      <c r="AI51" s="71">
        <v>0</v>
      </c>
      <c r="AJ51" s="71">
        <v>0</v>
      </c>
      <c r="AK51" s="71">
        <v>0</v>
      </c>
      <c r="AL51" s="71">
        <v>0</v>
      </c>
      <c r="AM51" s="71">
        <v>0</v>
      </c>
      <c r="AN51" s="71">
        <v>0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1</v>
      </c>
      <c r="AV51" s="71">
        <v>1</v>
      </c>
      <c r="AW51" s="71">
        <v>0</v>
      </c>
      <c r="AX51" s="71">
        <v>0</v>
      </c>
      <c r="AY51" s="71">
        <v>0</v>
      </c>
      <c r="AZ51" s="71">
        <v>0</v>
      </c>
      <c r="BA51" s="71">
        <v>23</v>
      </c>
      <c r="BB51" s="71">
        <v>11</v>
      </c>
      <c r="BC51" s="71">
        <v>0</v>
      </c>
      <c r="BD51" s="71">
        <v>0</v>
      </c>
      <c r="BE51" s="71">
        <v>0</v>
      </c>
      <c r="BF51" s="71">
        <v>0</v>
      </c>
      <c r="BG51" s="69">
        <v>30</v>
      </c>
      <c r="BH51" s="69">
        <v>14</v>
      </c>
      <c r="BI51" s="205" t="s">
        <v>2054</v>
      </c>
      <c r="BJ51" s="8" t="s">
        <v>90</v>
      </c>
      <c r="BK51" s="31">
        <v>4</v>
      </c>
      <c r="BL51" s="31">
        <v>2</v>
      </c>
      <c r="BM51" s="31">
        <v>0</v>
      </c>
      <c r="BN51" s="31">
        <v>0</v>
      </c>
      <c r="BO51" s="31">
        <v>1</v>
      </c>
      <c r="BP51" s="31">
        <v>0</v>
      </c>
      <c r="BQ51" s="31">
        <v>0</v>
      </c>
      <c r="BR51" s="31">
        <v>2</v>
      </c>
      <c r="BS51" s="31">
        <v>0</v>
      </c>
      <c r="BT51" s="31">
        <v>0</v>
      </c>
      <c r="BU51" s="31">
        <v>2</v>
      </c>
      <c r="BV51" s="31">
        <v>0</v>
      </c>
      <c r="BW51" s="31">
        <v>0</v>
      </c>
      <c r="BX51" s="149">
        <v>11</v>
      </c>
      <c r="BY51" s="125">
        <v>11</v>
      </c>
      <c r="BZ51" s="71">
        <v>11</v>
      </c>
      <c r="CA51" s="71">
        <v>3</v>
      </c>
      <c r="CB51" s="71">
        <v>0</v>
      </c>
      <c r="CC51" s="71">
        <v>3</v>
      </c>
      <c r="CD51" s="205" t="s">
        <v>2054</v>
      </c>
      <c r="CE51" s="8" t="s">
        <v>90</v>
      </c>
      <c r="CF51" s="71">
        <v>0</v>
      </c>
      <c r="CG51" s="71">
        <v>96</v>
      </c>
      <c r="CH51" s="71">
        <v>57</v>
      </c>
      <c r="CI51" s="71">
        <v>50</v>
      </c>
      <c r="CJ51" s="71">
        <v>0</v>
      </c>
      <c r="CK51" s="71">
        <v>1</v>
      </c>
      <c r="CL51" s="71">
        <v>11</v>
      </c>
      <c r="CM51" s="71">
        <v>8</v>
      </c>
      <c r="CN51" s="71">
        <v>8</v>
      </c>
      <c r="CO51" s="205" t="s">
        <v>2054</v>
      </c>
      <c r="CP51" s="8" t="s">
        <v>90</v>
      </c>
      <c r="CQ51" s="46">
        <v>94</v>
      </c>
      <c r="CR51" s="46">
        <v>33</v>
      </c>
      <c r="CS51" s="46">
        <v>44</v>
      </c>
      <c r="CT51" s="46">
        <v>14</v>
      </c>
      <c r="CU51" s="46">
        <v>0</v>
      </c>
      <c r="CV51" s="46">
        <v>0</v>
      </c>
      <c r="CW51" s="46">
        <v>0</v>
      </c>
      <c r="CX51" s="46">
        <v>0</v>
      </c>
      <c r="CY51" s="46">
        <v>11</v>
      </c>
      <c r="CZ51" s="46">
        <v>5</v>
      </c>
      <c r="DA51" s="46">
        <v>1</v>
      </c>
      <c r="DB51" s="46">
        <v>0</v>
      </c>
      <c r="DC51" s="46">
        <v>0</v>
      </c>
      <c r="DD51" s="46">
        <v>0</v>
      </c>
      <c r="DE51" s="46">
        <v>0</v>
      </c>
      <c r="DF51" s="46">
        <v>0</v>
      </c>
      <c r="DG51" s="46">
        <v>0</v>
      </c>
      <c r="DH51" s="46">
        <v>0</v>
      </c>
      <c r="DI51" s="46">
        <v>0</v>
      </c>
      <c r="DJ51" s="46">
        <v>0</v>
      </c>
      <c r="DK51" s="46">
        <v>0</v>
      </c>
      <c r="DL51" s="46">
        <v>0</v>
      </c>
      <c r="DM51" s="46">
        <v>0</v>
      </c>
      <c r="DN51" s="46">
        <v>0</v>
      </c>
      <c r="DO51" s="205" t="s">
        <v>2054</v>
      </c>
      <c r="DP51" s="8" t="s">
        <v>90</v>
      </c>
      <c r="DQ51" s="71">
        <v>18</v>
      </c>
      <c r="DR51" s="71">
        <v>5</v>
      </c>
      <c r="DS51" s="71">
        <v>2</v>
      </c>
      <c r="DT51" s="152">
        <v>4</v>
      </c>
      <c r="DU51" s="32">
        <v>1</v>
      </c>
      <c r="DV51" s="149">
        <v>22</v>
      </c>
      <c r="DW51" s="149">
        <v>6</v>
      </c>
      <c r="DX51" s="205" t="s">
        <v>2054</v>
      </c>
      <c r="DY51" s="8" t="s">
        <v>90</v>
      </c>
      <c r="DZ51" s="71">
        <v>1</v>
      </c>
      <c r="EA51" s="71">
        <v>1</v>
      </c>
      <c r="EB51" s="71">
        <v>1</v>
      </c>
      <c r="EC51" s="71">
        <v>0</v>
      </c>
      <c r="ED51" s="71">
        <v>1</v>
      </c>
      <c r="EE51" s="71">
        <v>1</v>
      </c>
      <c r="EF51" s="71">
        <v>1</v>
      </c>
      <c r="EG51" s="71">
        <v>1</v>
      </c>
      <c r="EH51" s="71">
        <v>1</v>
      </c>
      <c r="EI51" s="71">
        <v>1</v>
      </c>
      <c r="EJ51" s="71">
        <v>1</v>
      </c>
      <c r="EK51" s="71">
        <v>0</v>
      </c>
      <c r="EL51" s="71">
        <v>0</v>
      </c>
      <c r="EM51" s="71">
        <v>0</v>
      </c>
      <c r="EN51" s="71">
        <v>0</v>
      </c>
      <c r="EO51" s="71">
        <v>1</v>
      </c>
      <c r="EP51" s="71">
        <v>0</v>
      </c>
      <c r="ER51" s="78" t="s">
        <v>2054</v>
      </c>
      <c r="ES51" s="78" t="s">
        <v>2580</v>
      </c>
      <c r="ET51" s="78">
        <v>105</v>
      </c>
      <c r="EU51" s="78">
        <v>45</v>
      </c>
      <c r="EV51" s="78">
        <v>563</v>
      </c>
      <c r="EW51" s="78"/>
      <c r="EX51" s="78"/>
      <c r="EY51" s="78"/>
    </row>
    <row r="52" spans="1:155">
      <c r="A52" s="205"/>
      <c r="B52" s="8" t="s">
        <v>91</v>
      </c>
      <c r="C52" s="71">
        <v>641</v>
      </c>
      <c r="D52" s="71">
        <v>327</v>
      </c>
      <c r="E52" s="71">
        <v>232</v>
      </c>
      <c r="F52" s="71">
        <v>126</v>
      </c>
      <c r="G52" s="71">
        <v>0</v>
      </c>
      <c r="H52" s="71">
        <v>0</v>
      </c>
      <c r="I52" s="71">
        <v>44</v>
      </c>
      <c r="J52" s="71">
        <v>20</v>
      </c>
      <c r="K52" s="71">
        <v>114</v>
      </c>
      <c r="L52" s="71">
        <v>75</v>
      </c>
      <c r="M52" s="71">
        <v>144</v>
      </c>
      <c r="N52" s="71">
        <v>71</v>
      </c>
      <c r="O52" s="71">
        <v>0</v>
      </c>
      <c r="P52" s="71">
        <v>0</v>
      </c>
      <c r="Q52" s="71">
        <v>381</v>
      </c>
      <c r="R52" s="71">
        <v>199</v>
      </c>
      <c r="S52" s="71">
        <v>2</v>
      </c>
      <c r="T52" s="71">
        <v>1</v>
      </c>
      <c r="U52" s="71">
        <v>182</v>
      </c>
      <c r="V52" s="71">
        <v>78</v>
      </c>
      <c r="W52" s="71">
        <v>35</v>
      </c>
      <c r="X52" s="71">
        <v>27</v>
      </c>
      <c r="Y52" s="71">
        <v>47</v>
      </c>
      <c r="Z52" s="71">
        <v>15</v>
      </c>
      <c r="AA52" s="71">
        <v>2</v>
      </c>
      <c r="AB52" s="71">
        <v>0</v>
      </c>
      <c r="AC52" s="69">
        <v>1824</v>
      </c>
      <c r="AD52" s="69">
        <v>939</v>
      </c>
      <c r="AE52" s="205"/>
      <c r="AF52" s="8" t="s">
        <v>91</v>
      </c>
      <c r="AG52" s="71">
        <v>45</v>
      </c>
      <c r="AH52" s="71">
        <v>20</v>
      </c>
      <c r="AI52" s="71">
        <v>8</v>
      </c>
      <c r="AJ52" s="71">
        <v>1</v>
      </c>
      <c r="AK52" s="71">
        <v>0</v>
      </c>
      <c r="AL52" s="71">
        <v>0</v>
      </c>
      <c r="AM52" s="71">
        <v>0</v>
      </c>
      <c r="AN52" s="71">
        <v>0</v>
      </c>
      <c r="AO52" s="71">
        <v>15</v>
      </c>
      <c r="AP52" s="71">
        <v>13</v>
      </c>
      <c r="AQ52" s="71">
        <v>11</v>
      </c>
      <c r="AR52" s="71">
        <v>5</v>
      </c>
      <c r="AS52" s="71">
        <v>0</v>
      </c>
      <c r="AT52" s="71">
        <v>0</v>
      </c>
      <c r="AU52" s="71">
        <v>65</v>
      </c>
      <c r="AV52" s="71">
        <v>28</v>
      </c>
      <c r="AW52" s="71">
        <v>1</v>
      </c>
      <c r="AX52" s="71">
        <v>1</v>
      </c>
      <c r="AY52" s="71">
        <v>39</v>
      </c>
      <c r="AZ52" s="71">
        <v>12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69">
        <v>184</v>
      </c>
      <c r="BH52" s="69">
        <v>80</v>
      </c>
      <c r="BI52" s="205"/>
      <c r="BJ52" s="8" t="s">
        <v>91</v>
      </c>
      <c r="BK52" s="31">
        <v>16</v>
      </c>
      <c r="BL52" s="31">
        <v>10</v>
      </c>
      <c r="BM52" s="31">
        <v>0</v>
      </c>
      <c r="BN52" s="31">
        <v>1</v>
      </c>
      <c r="BO52" s="31">
        <v>5</v>
      </c>
      <c r="BP52" s="31">
        <v>5</v>
      </c>
      <c r="BQ52" s="31">
        <v>0</v>
      </c>
      <c r="BR52" s="31">
        <v>13</v>
      </c>
      <c r="BS52" s="31">
        <v>1</v>
      </c>
      <c r="BT52" s="31">
        <v>10</v>
      </c>
      <c r="BU52" s="31">
        <v>2</v>
      </c>
      <c r="BV52" s="31">
        <v>1</v>
      </c>
      <c r="BW52" s="31">
        <v>1</v>
      </c>
      <c r="BX52" s="149">
        <v>65</v>
      </c>
      <c r="BY52" s="125">
        <v>55</v>
      </c>
      <c r="BZ52" s="71">
        <v>49</v>
      </c>
      <c r="CA52" s="71">
        <v>49</v>
      </c>
      <c r="CB52" s="71">
        <v>6</v>
      </c>
      <c r="CC52" s="71">
        <v>15</v>
      </c>
      <c r="CD52" s="205"/>
      <c r="CE52" s="8" t="s">
        <v>91</v>
      </c>
      <c r="CF52" s="71">
        <v>66</v>
      </c>
      <c r="CG52" s="71">
        <v>898</v>
      </c>
      <c r="CH52" s="71">
        <v>110</v>
      </c>
      <c r="CI52" s="71">
        <v>0</v>
      </c>
      <c r="CJ52" s="71">
        <v>0</v>
      </c>
      <c r="CK52" s="71">
        <v>12</v>
      </c>
      <c r="CL52" s="71">
        <v>49</v>
      </c>
      <c r="CM52" s="71">
        <v>44</v>
      </c>
      <c r="CN52" s="71">
        <v>42</v>
      </c>
      <c r="CO52" s="205"/>
      <c r="CP52" s="8" t="s">
        <v>91</v>
      </c>
      <c r="CQ52" s="46">
        <v>420</v>
      </c>
      <c r="CR52" s="46">
        <v>220</v>
      </c>
      <c r="CS52" s="46">
        <v>268</v>
      </c>
      <c r="CT52" s="46">
        <v>149</v>
      </c>
      <c r="CU52" s="46">
        <v>11</v>
      </c>
      <c r="CV52" s="46">
        <v>4</v>
      </c>
      <c r="CW52" s="46">
        <v>10</v>
      </c>
      <c r="CX52" s="46">
        <v>3</v>
      </c>
      <c r="CY52" s="46">
        <v>193</v>
      </c>
      <c r="CZ52" s="46">
        <v>90</v>
      </c>
      <c r="DA52" s="46">
        <v>140</v>
      </c>
      <c r="DB52" s="46">
        <v>68</v>
      </c>
      <c r="DC52" s="46">
        <v>0</v>
      </c>
      <c r="DD52" s="46">
        <v>0</v>
      </c>
      <c r="DE52" s="46">
        <v>0</v>
      </c>
      <c r="DF52" s="46">
        <v>0</v>
      </c>
      <c r="DG52" s="46">
        <v>0</v>
      </c>
      <c r="DH52" s="46">
        <v>0</v>
      </c>
      <c r="DI52" s="46">
        <v>0</v>
      </c>
      <c r="DJ52" s="46">
        <v>0</v>
      </c>
      <c r="DK52" s="46">
        <v>0</v>
      </c>
      <c r="DL52" s="46">
        <v>0</v>
      </c>
      <c r="DM52" s="46">
        <v>0</v>
      </c>
      <c r="DN52" s="46">
        <v>0</v>
      </c>
      <c r="DO52" s="205"/>
      <c r="DP52" s="8" t="s">
        <v>91</v>
      </c>
      <c r="DQ52" s="71">
        <v>153</v>
      </c>
      <c r="DR52" s="71">
        <v>50</v>
      </c>
      <c r="DS52" s="71">
        <v>23</v>
      </c>
      <c r="DT52" s="152">
        <v>30</v>
      </c>
      <c r="DU52" s="32">
        <v>10</v>
      </c>
      <c r="DV52" s="149">
        <v>183</v>
      </c>
      <c r="DW52" s="149">
        <v>60</v>
      </c>
      <c r="DX52" s="205"/>
      <c r="DY52" s="8" t="s">
        <v>91</v>
      </c>
      <c r="DZ52" s="71">
        <v>17</v>
      </c>
      <c r="EA52" s="71">
        <v>20</v>
      </c>
      <c r="EB52" s="71">
        <v>31</v>
      </c>
      <c r="EC52" s="71">
        <v>0</v>
      </c>
      <c r="ED52" s="71">
        <v>9</v>
      </c>
      <c r="EE52" s="71">
        <v>16</v>
      </c>
      <c r="EF52" s="71">
        <v>9</v>
      </c>
      <c r="EG52" s="71">
        <v>59</v>
      </c>
      <c r="EH52" s="71">
        <v>41</v>
      </c>
      <c r="EI52" s="71">
        <v>15</v>
      </c>
      <c r="EJ52" s="71">
        <v>20</v>
      </c>
      <c r="EK52" s="71">
        <v>9</v>
      </c>
      <c r="EL52" s="71">
        <v>4</v>
      </c>
      <c r="EM52" s="71">
        <v>7</v>
      </c>
      <c r="EN52" s="71">
        <v>0</v>
      </c>
      <c r="EO52" s="71">
        <v>8</v>
      </c>
      <c r="EP52" s="71">
        <v>0</v>
      </c>
      <c r="ER52" s="78" t="s">
        <v>2054</v>
      </c>
      <c r="ES52" s="78" t="s">
        <v>2581</v>
      </c>
      <c r="ET52" s="78">
        <v>624</v>
      </c>
      <c r="EU52" s="78">
        <v>418</v>
      </c>
      <c r="EV52" s="78">
        <v>2192</v>
      </c>
      <c r="EW52" s="78"/>
      <c r="EX52" s="78"/>
      <c r="EY52" s="78"/>
    </row>
    <row r="53" spans="1:155">
      <c r="A53" s="205"/>
      <c r="B53" s="66" t="s">
        <v>73</v>
      </c>
      <c r="C53" s="26">
        <v>828</v>
      </c>
      <c r="D53" s="26">
        <v>409</v>
      </c>
      <c r="E53" s="26">
        <v>325</v>
      </c>
      <c r="F53" s="26">
        <v>171</v>
      </c>
      <c r="G53" s="26">
        <v>0</v>
      </c>
      <c r="H53" s="26">
        <v>0</v>
      </c>
      <c r="I53" s="26">
        <v>44</v>
      </c>
      <c r="J53" s="26">
        <v>20</v>
      </c>
      <c r="K53" s="26">
        <v>183</v>
      </c>
      <c r="L53" s="26">
        <v>96</v>
      </c>
      <c r="M53" s="26">
        <v>144</v>
      </c>
      <c r="N53" s="26">
        <v>71</v>
      </c>
      <c r="O53" s="26">
        <v>0</v>
      </c>
      <c r="P53" s="26">
        <v>0</v>
      </c>
      <c r="Q53" s="26">
        <v>505</v>
      </c>
      <c r="R53" s="26">
        <v>259</v>
      </c>
      <c r="S53" s="26">
        <v>2</v>
      </c>
      <c r="T53" s="26">
        <v>1</v>
      </c>
      <c r="U53" s="26">
        <v>182</v>
      </c>
      <c r="V53" s="26">
        <v>78</v>
      </c>
      <c r="W53" s="26">
        <v>126</v>
      </c>
      <c r="X53" s="26">
        <v>65</v>
      </c>
      <c r="Y53" s="26">
        <v>47</v>
      </c>
      <c r="Z53" s="26">
        <v>15</v>
      </c>
      <c r="AA53" s="26">
        <v>2</v>
      </c>
      <c r="AB53" s="26">
        <v>0</v>
      </c>
      <c r="AC53" s="68">
        <v>2388</v>
      </c>
      <c r="AD53" s="68">
        <v>1185</v>
      </c>
      <c r="AE53" s="205"/>
      <c r="AF53" s="66" t="s">
        <v>73</v>
      </c>
      <c r="AG53" s="26">
        <v>51</v>
      </c>
      <c r="AH53" s="26">
        <v>22</v>
      </c>
      <c r="AI53" s="26">
        <v>8</v>
      </c>
      <c r="AJ53" s="26">
        <v>1</v>
      </c>
      <c r="AK53" s="26">
        <v>0</v>
      </c>
      <c r="AL53" s="26">
        <v>0</v>
      </c>
      <c r="AM53" s="26">
        <v>0</v>
      </c>
      <c r="AN53" s="26">
        <v>0</v>
      </c>
      <c r="AO53" s="26">
        <v>15</v>
      </c>
      <c r="AP53" s="26">
        <v>13</v>
      </c>
      <c r="AQ53" s="26">
        <v>11</v>
      </c>
      <c r="AR53" s="26">
        <v>5</v>
      </c>
      <c r="AS53" s="26">
        <v>0</v>
      </c>
      <c r="AT53" s="26">
        <v>0</v>
      </c>
      <c r="AU53" s="26">
        <v>66</v>
      </c>
      <c r="AV53" s="26">
        <v>29</v>
      </c>
      <c r="AW53" s="26">
        <v>1</v>
      </c>
      <c r="AX53" s="26">
        <v>1</v>
      </c>
      <c r="AY53" s="26">
        <v>39</v>
      </c>
      <c r="AZ53" s="26">
        <v>12</v>
      </c>
      <c r="BA53" s="26">
        <v>23</v>
      </c>
      <c r="BB53" s="26">
        <v>11</v>
      </c>
      <c r="BC53" s="26">
        <v>0</v>
      </c>
      <c r="BD53" s="26">
        <v>0</v>
      </c>
      <c r="BE53" s="26">
        <v>0</v>
      </c>
      <c r="BF53" s="26">
        <v>0</v>
      </c>
      <c r="BG53" s="68">
        <v>214</v>
      </c>
      <c r="BH53" s="68">
        <v>94</v>
      </c>
      <c r="BI53" s="205"/>
      <c r="BJ53" s="66" t="s">
        <v>73</v>
      </c>
      <c r="BK53" s="68">
        <v>20</v>
      </c>
      <c r="BL53" s="68">
        <v>12</v>
      </c>
      <c r="BM53" s="68">
        <v>0</v>
      </c>
      <c r="BN53" s="68">
        <v>1</v>
      </c>
      <c r="BO53" s="68">
        <v>6</v>
      </c>
      <c r="BP53" s="68">
        <v>5</v>
      </c>
      <c r="BQ53" s="68">
        <v>0</v>
      </c>
      <c r="BR53" s="68">
        <v>15</v>
      </c>
      <c r="BS53" s="68">
        <v>1</v>
      </c>
      <c r="BT53" s="68">
        <v>10</v>
      </c>
      <c r="BU53" s="68">
        <v>4</v>
      </c>
      <c r="BV53" s="68">
        <v>1</v>
      </c>
      <c r="BW53" s="68">
        <v>1</v>
      </c>
      <c r="BX53" s="68">
        <v>76</v>
      </c>
      <c r="BY53" s="68">
        <v>66</v>
      </c>
      <c r="BZ53" s="68">
        <v>60</v>
      </c>
      <c r="CA53" s="68">
        <v>52</v>
      </c>
      <c r="CB53" s="68">
        <v>6</v>
      </c>
      <c r="CC53" s="68">
        <v>18</v>
      </c>
      <c r="CD53" s="205"/>
      <c r="CE53" s="66" t="s">
        <v>73</v>
      </c>
      <c r="CF53" s="68">
        <v>66</v>
      </c>
      <c r="CG53" s="68">
        <v>994</v>
      </c>
      <c r="CH53" s="68">
        <v>167</v>
      </c>
      <c r="CI53" s="68">
        <v>50</v>
      </c>
      <c r="CJ53" s="68">
        <v>0</v>
      </c>
      <c r="CK53" s="68">
        <v>13</v>
      </c>
      <c r="CL53" s="68">
        <v>60</v>
      </c>
      <c r="CM53" s="68">
        <v>52</v>
      </c>
      <c r="CN53" s="68">
        <v>50</v>
      </c>
      <c r="CO53" s="205"/>
      <c r="CP53" s="66" t="s">
        <v>73</v>
      </c>
      <c r="CQ53" s="68">
        <v>514</v>
      </c>
      <c r="CR53" s="68">
        <v>253</v>
      </c>
      <c r="CS53" s="68">
        <v>312</v>
      </c>
      <c r="CT53" s="68">
        <v>163</v>
      </c>
      <c r="CU53" s="68">
        <v>11</v>
      </c>
      <c r="CV53" s="68">
        <v>4</v>
      </c>
      <c r="CW53" s="68">
        <v>10</v>
      </c>
      <c r="CX53" s="68">
        <v>3</v>
      </c>
      <c r="CY53" s="68">
        <v>204</v>
      </c>
      <c r="CZ53" s="68">
        <v>95</v>
      </c>
      <c r="DA53" s="68">
        <v>141</v>
      </c>
      <c r="DB53" s="68">
        <v>68</v>
      </c>
      <c r="DC53" s="68">
        <v>0</v>
      </c>
      <c r="DD53" s="68">
        <v>0</v>
      </c>
      <c r="DE53" s="68">
        <v>0</v>
      </c>
      <c r="DF53" s="68">
        <v>0</v>
      </c>
      <c r="DG53" s="68">
        <v>0</v>
      </c>
      <c r="DH53" s="68">
        <v>0</v>
      </c>
      <c r="DI53" s="68">
        <v>0</v>
      </c>
      <c r="DJ53" s="68">
        <v>0</v>
      </c>
      <c r="DK53" s="68">
        <v>0</v>
      </c>
      <c r="DL53" s="68">
        <v>0</v>
      </c>
      <c r="DM53" s="68">
        <v>0</v>
      </c>
      <c r="DN53" s="68">
        <v>0</v>
      </c>
      <c r="DO53" s="205"/>
      <c r="DP53" s="66" t="s">
        <v>73</v>
      </c>
      <c r="DQ53" s="68">
        <v>171</v>
      </c>
      <c r="DR53" s="26">
        <v>55</v>
      </c>
      <c r="DS53" s="26">
        <v>25</v>
      </c>
      <c r="DT53" s="41">
        <v>34</v>
      </c>
      <c r="DU53" s="41">
        <v>11</v>
      </c>
      <c r="DV53" s="68">
        <v>205</v>
      </c>
      <c r="DW53" s="68">
        <v>66</v>
      </c>
      <c r="DX53" s="205"/>
      <c r="DY53" s="66" t="s">
        <v>73</v>
      </c>
      <c r="DZ53" s="68">
        <v>18</v>
      </c>
      <c r="EA53" s="68">
        <v>21</v>
      </c>
      <c r="EB53" s="68">
        <v>32</v>
      </c>
      <c r="EC53" s="68">
        <v>0</v>
      </c>
      <c r="ED53" s="68">
        <v>10</v>
      </c>
      <c r="EE53" s="68">
        <v>17</v>
      </c>
      <c r="EF53" s="68">
        <v>10</v>
      </c>
      <c r="EG53" s="68">
        <v>60</v>
      </c>
      <c r="EH53" s="68">
        <v>42</v>
      </c>
      <c r="EI53" s="68">
        <v>16</v>
      </c>
      <c r="EJ53" s="68">
        <v>21</v>
      </c>
      <c r="EK53" s="68">
        <v>9</v>
      </c>
      <c r="EL53" s="68">
        <v>4</v>
      </c>
      <c r="EM53" s="68">
        <v>7</v>
      </c>
      <c r="EN53" s="68">
        <v>0</v>
      </c>
      <c r="EO53" s="68">
        <v>9</v>
      </c>
      <c r="EP53" s="68">
        <v>0</v>
      </c>
      <c r="ER53" s="78" t="s">
        <v>2054</v>
      </c>
      <c r="ES53" s="78" t="s">
        <v>2582</v>
      </c>
      <c r="ET53" s="78">
        <v>729</v>
      </c>
      <c r="EU53" s="78">
        <v>463</v>
      </c>
      <c r="EV53" s="78">
        <v>2755</v>
      </c>
      <c r="EW53" s="78"/>
      <c r="EX53" s="78"/>
      <c r="EY53" s="78"/>
    </row>
    <row r="54" spans="1:155">
      <c r="A54" s="205" t="s">
        <v>108</v>
      </c>
      <c r="B54" s="8" t="s">
        <v>90</v>
      </c>
      <c r="C54" s="71">
        <v>878</v>
      </c>
      <c r="D54" s="71">
        <v>513</v>
      </c>
      <c r="E54" s="71">
        <v>322</v>
      </c>
      <c r="F54" s="71">
        <v>164</v>
      </c>
      <c r="G54" s="71">
        <v>19</v>
      </c>
      <c r="H54" s="71">
        <v>11</v>
      </c>
      <c r="I54" s="71">
        <v>95</v>
      </c>
      <c r="J54" s="71">
        <v>53</v>
      </c>
      <c r="K54" s="71">
        <v>47</v>
      </c>
      <c r="L54" s="71">
        <v>28</v>
      </c>
      <c r="M54" s="71">
        <v>247</v>
      </c>
      <c r="N54" s="71">
        <v>137</v>
      </c>
      <c r="O54" s="71">
        <v>0</v>
      </c>
      <c r="P54" s="71">
        <v>0</v>
      </c>
      <c r="Q54" s="71">
        <v>706</v>
      </c>
      <c r="R54" s="71">
        <v>405</v>
      </c>
      <c r="S54" s="71">
        <v>0</v>
      </c>
      <c r="T54" s="71">
        <v>0</v>
      </c>
      <c r="U54" s="71">
        <v>165</v>
      </c>
      <c r="V54" s="71">
        <v>77</v>
      </c>
      <c r="W54" s="71">
        <v>75</v>
      </c>
      <c r="X54" s="71">
        <v>35</v>
      </c>
      <c r="Y54" s="71">
        <v>4</v>
      </c>
      <c r="Z54" s="71">
        <v>3</v>
      </c>
      <c r="AA54" s="71">
        <v>0</v>
      </c>
      <c r="AB54" s="71">
        <v>0</v>
      </c>
      <c r="AC54" s="69">
        <v>2558</v>
      </c>
      <c r="AD54" s="69">
        <v>1426</v>
      </c>
      <c r="AE54" s="205" t="s">
        <v>108</v>
      </c>
      <c r="AF54" s="8" t="s">
        <v>90</v>
      </c>
      <c r="AG54" s="71">
        <v>24</v>
      </c>
      <c r="AH54" s="71">
        <v>10</v>
      </c>
      <c r="AI54" s="71">
        <v>7</v>
      </c>
      <c r="AJ54" s="71">
        <v>4</v>
      </c>
      <c r="AK54" s="71">
        <v>0</v>
      </c>
      <c r="AL54" s="71">
        <v>0</v>
      </c>
      <c r="AM54" s="71">
        <v>6</v>
      </c>
      <c r="AN54" s="71">
        <v>2</v>
      </c>
      <c r="AO54" s="71">
        <v>1</v>
      </c>
      <c r="AP54" s="71">
        <v>1</v>
      </c>
      <c r="AQ54" s="71">
        <v>7</v>
      </c>
      <c r="AR54" s="71">
        <v>3</v>
      </c>
      <c r="AS54" s="71">
        <v>0</v>
      </c>
      <c r="AT54" s="71">
        <v>0</v>
      </c>
      <c r="AU54" s="71">
        <v>119</v>
      </c>
      <c r="AV54" s="71">
        <v>63</v>
      </c>
      <c r="AW54" s="71">
        <v>0</v>
      </c>
      <c r="AX54" s="71">
        <v>0</v>
      </c>
      <c r="AY54" s="71">
        <v>33</v>
      </c>
      <c r="AZ54" s="71">
        <v>13</v>
      </c>
      <c r="BA54" s="71">
        <v>6</v>
      </c>
      <c r="BB54" s="71">
        <v>2</v>
      </c>
      <c r="BC54" s="71">
        <v>0</v>
      </c>
      <c r="BD54" s="71">
        <v>0</v>
      </c>
      <c r="BE54" s="71">
        <v>0</v>
      </c>
      <c r="BF54" s="71">
        <v>0</v>
      </c>
      <c r="BG54" s="69">
        <v>203</v>
      </c>
      <c r="BH54" s="69">
        <v>98</v>
      </c>
      <c r="BI54" s="205" t="s">
        <v>108</v>
      </c>
      <c r="BJ54" s="8" t="s">
        <v>90</v>
      </c>
      <c r="BK54" s="31">
        <v>30</v>
      </c>
      <c r="BL54" s="31">
        <v>13</v>
      </c>
      <c r="BM54" s="31">
        <v>1</v>
      </c>
      <c r="BN54" s="31">
        <v>4</v>
      </c>
      <c r="BO54" s="31">
        <v>2</v>
      </c>
      <c r="BP54" s="31">
        <v>11</v>
      </c>
      <c r="BQ54" s="31">
        <v>0</v>
      </c>
      <c r="BR54" s="31">
        <v>26</v>
      </c>
      <c r="BS54" s="31">
        <v>0</v>
      </c>
      <c r="BT54" s="31">
        <v>10</v>
      </c>
      <c r="BU54" s="31">
        <v>3</v>
      </c>
      <c r="BV54" s="31">
        <v>1</v>
      </c>
      <c r="BW54" s="31">
        <v>0</v>
      </c>
      <c r="BX54" s="149">
        <v>101</v>
      </c>
      <c r="BY54" s="125">
        <v>103</v>
      </c>
      <c r="BZ54" s="71">
        <v>89</v>
      </c>
      <c r="CA54" s="71">
        <v>50</v>
      </c>
      <c r="CB54" s="71">
        <v>5</v>
      </c>
      <c r="CC54" s="71">
        <v>29</v>
      </c>
      <c r="CD54" s="205" t="s">
        <v>108</v>
      </c>
      <c r="CE54" s="8" t="s">
        <v>90</v>
      </c>
      <c r="CF54" s="71">
        <v>15</v>
      </c>
      <c r="CG54" s="71">
        <v>939</v>
      </c>
      <c r="CH54" s="71">
        <v>312</v>
      </c>
      <c r="CI54" s="71">
        <v>138</v>
      </c>
      <c r="CJ54" s="71">
        <v>2</v>
      </c>
      <c r="CK54" s="71">
        <v>27</v>
      </c>
      <c r="CL54" s="71">
        <v>120</v>
      </c>
      <c r="CM54" s="71">
        <v>110</v>
      </c>
      <c r="CN54" s="71">
        <v>96</v>
      </c>
      <c r="CO54" s="205" t="s">
        <v>108</v>
      </c>
      <c r="CP54" s="8" t="s">
        <v>90</v>
      </c>
      <c r="CQ54" s="46">
        <v>1015</v>
      </c>
      <c r="CR54" s="46">
        <v>583</v>
      </c>
      <c r="CS54" s="46">
        <v>631</v>
      </c>
      <c r="CT54" s="46">
        <v>360</v>
      </c>
      <c r="CU54" s="46">
        <v>10</v>
      </c>
      <c r="CV54" s="46">
        <v>6</v>
      </c>
      <c r="CW54" s="46">
        <v>6</v>
      </c>
      <c r="CX54" s="46">
        <v>5</v>
      </c>
      <c r="CY54" s="46">
        <v>180</v>
      </c>
      <c r="CZ54" s="46">
        <v>84</v>
      </c>
      <c r="DA54" s="46">
        <v>112</v>
      </c>
      <c r="DB54" s="46">
        <v>51</v>
      </c>
      <c r="DC54" s="46">
        <v>14</v>
      </c>
      <c r="DD54" s="46">
        <v>5</v>
      </c>
      <c r="DE54" s="46">
        <v>10</v>
      </c>
      <c r="DF54" s="46">
        <v>2</v>
      </c>
      <c r="DG54" s="46">
        <v>0</v>
      </c>
      <c r="DH54" s="46">
        <v>0</v>
      </c>
      <c r="DI54" s="46">
        <v>0</v>
      </c>
      <c r="DJ54" s="46">
        <v>0</v>
      </c>
      <c r="DK54" s="46">
        <v>0</v>
      </c>
      <c r="DL54" s="46">
        <v>0</v>
      </c>
      <c r="DM54" s="46">
        <v>0</v>
      </c>
      <c r="DN54" s="46">
        <v>0</v>
      </c>
      <c r="DO54" s="205" t="s">
        <v>108</v>
      </c>
      <c r="DP54" s="8" t="s">
        <v>90</v>
      </c>
      <c r="DQ54" s="71">
        <v>237</v>
      </c>
      <c r="DR54" s="71">
        <v>55</v>
      </c>
      <c r="DS54" s="71">
        <v>27</v>
      </c>
      <c r="DT54" s="152">
        <v>42</v>
      </c>
      <c r="DU54" s="32">
        <v>19</v>
      </c>
      <c r="DV54" s="149">
        <v>279</v>
      </c>
      <c r="DW54" s="149">
        <v>74</v>
      </c>
      <c r="DX54" s="205" t="s">
        <v>108</v>
      </c>
      <c r="DY54" s="8" t="s">
        <v>90</v>
      </c>
      <c r="DZ54" s="71">
        <v>30</v>
      </c>
      <c r="EA54" s="71">
        <v>114</v>
      </c>
      <c r="EB54" s="71">
        <v>36</v>
      </c>
      <c r="EC54" s="71">
        <v>3</v>
      </c>
      <c r="ED54" s="71">
        <v>18</v>
      </c>
      <c r="EE54" s="71">
        <v>17</v>
      </c>
      <c r="EF54" s="71">
        <v>22</v>
      </c>
      <c r="EG54" s="71">
        <v>59</v>
      </c>
      <c r="EH54" s="71">
        <v>26</v>
      </c>
      <c r="EI54" s="71">
        <v>21</v>
      </c>
      <c r="EJ54" s="71">
        <v>59</v>
      </c>
      <c r="EK54" s="71">
        <v>7</v>
      </c>
      <c r="EL54" s="71">
        <v>5</v>
      </c>
      <c r="EM54" s="71">
        <v>6</v>
      </c>
      <c r="EN54" s="71">
        <v>4</v>
      </c>
      <c r="EO54" s="71">
        <v>5</v>
      </c>
      <c r="EP54" s="71">
        <v>1</v>
      </c>
      <c r="ER54" s="78" t="s">
        <v>108</v>
      </c>
      <c r="ES54" s="78" t="s">
        <v>2592</v>
      </c>
      <c r="ET54" s="78">
        <v>1219</v>
      </c>
      <c r="EU54" s="78">
        <v>759</v>
      </c>
      <c r="EV54" s="78">
        <v>3391</v>
      </c>
      <c r="EW54" s="78"/>
      <c r="EX54" s="78"/>
      <c r="EY54" s="78"/>
    </row>
    <row r="55" spans="1:155">
      <c r="A55" s="205"/>
      <c r="B55" s="8" t="s">
        <v>91</v>
      </c>
      <c r="C55" s="71">
        <v>2434</v>
      </c>
      <c r="D55" s="71">
        <v>1308</v>
      </c>
      <c r="E55" s="71">
        <v>492</v>
      </c>
      <c r="F55" s="71">
        <v>267</v>
      </c>
      <c r="G55" s="71">
        <v>27</v>
      </c>
      <c r="H55" s="71">
        <v>14</v>
      </c>
      <c r="I55" s="71">
        <v>240</v>
      </c>
      <c r="J55" s="71">
        <v>154</v>
      </c>
      <c r="K55" s="71">
        <v>579</v>
      </c>
      <c r="L55" s="71">
        <v>338</v>
      </c>
      <c r="M55" s="71">
        <v>703</v>
      </c>
      <c r="N55" s="71">
        <v>330</v>
      </c>
      <c r="O55" s="71">
        <v>0</v>
      </c>
      <c r="P55" s="71">
        <v>0</v>
      </c>
      <c r="Q55" s="71">
        <v>1117</v>
      </c>
      <c r="R55" s="71">
        <v>645</v>
      </c>
      <c r="S55" s="71">
        <v>102</v>
      </c>
      <c r="T55" s="71">
        <v>41</v>
      </c>
      <c r="U55" s="71">
        <v>346</v>
      </c>
      <c r="V55" s="71">
        <v>192</v>
      </c>
      <c r="W55" s="71">
        <v>530</v>
      </c>
      <c r="X55" s="71">
        <v>279</v>
      </c>
      <c r="Y55" s="71">
        <v>518</v>
      </c>
      <c r="Z55" s="71">
        <v>216</v>
      </c>
      <c r="AA55" s="71">
        <v>0</v>
      </c>
      <c r="AB55" s="71">
        <v>0</v>
      </c>
      <c r="AC55" s="69">
        <v>7088</v>
      </c>
      <c r="AD55" s="69">
        <v>3784</v>
      </c>
      <c r="AE55" s="205"/>
      <c r="AF55" s="8" t="s">
        <v>91</v>
      </c>
      <c r="AG55" s="71">
        <v>95</v>
      </c>
      <c r="AH55" s="71">
        <v>57</v>
      </c>
      <c r="AI55" s="71">
        <v>9</v>
      </c>
      <c r="AJ55" s="71">
        <v>6</v>
      </c>
      <c r="AK55" s="71">
        <v>4</v>
      </c>
      <c r="AL55" s="71">
        <v>1</v>
      </c>
      <c r="AM55" s="71">
        <v>3</v>
      </c>
      <c r="AN55" s="71">
        <v>0</v>
      </c>
      <c r="AO55" s="71">
        <v>23</v>
      </c>
      <c r="AP55" s="71">
        <v>17</v>
      </c>
      <c r="AQ55" s="71">
        <v>10</v>
      </c>
      <c r="AR55" s="71">
        <v>5</v>
      </c>
      <c r="AS55" s="71">
        <v>0</v>
      </c>
      <c r="AT55" s="71">
        <v>0</v>
      </c>
      <c r="AU55" s="71">
        <v>102</v>
      </c>
      <c r="AV55" s="71">
        <v>62</v>
      </c>
      <c r="AW55" s="71">
        <v>10</v>
      </c>
      <c r="AX55" s="71">
        <v>0</v>
      </c>
      <c r="AY55" s="71">
        <v>35</v>
      </c>
      <c r="AZ55" s="71">
        <v>15</v>
      </c>
      <c r="BA55" s="71">
        <v>61</v>
      </c>
      <c r="BB55" s="71">
        <v>28</v>
      </c>
      <c r="BC55" s="71">
        <v>44</v>
      </c>
      <c r="BD55" s="71">
        <v>25</v>
      </c>
      <c r="BE55" s="71">
        <v>0</v>
      </c>
      <c r="BF55" s="71">
        <v>0</v>
      </c>
      <c r="BG55" s="69">
        <v>396</v>
      </c>
      <c r="BH55" s="69">
        <v>216</v>
      </c>
      <c r="BI55" s="205"/>
      <c r="BJ55" s="8" t="s">
        <v>91</v>
      </c>
      <c r="BK55" s="31">
        <v>67</v>
      </c>
      <c r="BL55" s="31">
        <v>26</v>
      </c>
      <c r="BM55" s="31">
        <v>1</v>
      </c>
      <c r="BN55" s="31">
        <v>9</v>
      </c>
      <c r="BO55" s="31">
        <v>19</v>
      </c>
      <c r="BP55" s="31">
        <v>19</v>
      </c>
      <c r="BQ55" s="31">
        <v>0</v>
      </c>
      <c r="BR55" s="31">
        <v>38</v>
      </c>
      <c r="BS55" s="31">
        <v>6</v>
      </c>
      <c r="BT55" s="31">
        <v>14</v>
      </c>
      <c r="BU55" s="31">
        <v>14</v>
      </c>
      <c r="BV55" s="31">
        <v>14</v>
      </c>
      <c r="BW55" s="31">
        <v>0</v>
      </c>
      <c r="BX55" s="149">
        <v>227</v>
      </c>
      <c r="BY55" s="125">
        <v>249</v>
      </c>
      <c r="BZ55" s="71">
        <v>221</v>
      </c>
      <c r="CA55" s="71">
        <v>227</v>
      </c>
      <c r="CB55" s="71">
        <v>25</v>
      </c>
      <c r="CC55" s="71">
        <v>44</v>
      </c>
      <c r="CD55" s="205"/>
      <c r="CE55" s="8" t="s">
        <v>91</v>
      </c>
      <c r="CF55" s="71">
        <v>283</v>
      </c>
      <c r="CG55" s="71">
        <v>2990</v>
      </c>
      <c r="CH55" s="71">
        <v>643</v>
      </c>
      <c r="CI55" s="71">
        <v>105</v>
      </c>
      <c r="CJ55" s="71">
        <v>2</v>
      </c>
      <c r="CK55" s="71">
        <v>63</v>
      </c>
      <c r="CL55" s="71">
        <v>255</v>
      </c>
      <c r="CM55" s="71">
        <v>227</v>
      </c>
      <c r="CN55" s="71">
        <v>219</v>
      </c>
      <c r="CO55" s="205"/>
      <c r="CP55" s="8" t="s">
        <v>91</v>
      </c>
      <c r="CQ55" s="46">
        <v>1587</v>
      </c>
      <c r="CR55" s="46">
        <v>880</v>
      </c>
      <c r="CS55" s="46">
        <v>1127</v>
      </c>
      <c r="CT55" s="46">
        <v>611</v>
      </c>
      <c r="CU55" s="46">
        <v>164</v>
      </c>
      <c r="CV55" s="46">
        <v>52</v>
      </c>
      <c r="CW55" s="46">
        <v>139</v>
      </c>
      <c r="CX55" s="46">
        <v>47</v>
      </c>
      <c r="CY55" s="46">
        <v>704</v>
      </c>
      <c r="CZ55" s="46">
        <v>326</v>
      </c>
      <c r="DA55" s="46">
        <v>521</v>
      </c>
      <c r="DB55" s="46">
        <v>262</v>
      </c>
      <c r="DC55" s="46">
        <v>40</v>
      </c>
      <c r="DD55" s="46">
        <v>25</v>
      </c>
      <c r="DE55" s="46">
        <v>35</v>
      </c>
      <c r="DF55" s="46">
        <v>23</v>
      </c>
      <c r="DG55" s="46">
        <v>24</v>
      </c>
      <c r="DH55" s="46">
        <v>16</v>
      </c>
      <c r="DI55" s="46">
        <v>20</v>
      </c>
      <c r="DJ55" s="46">
        <v>12</v>
      </c>
      <c r="DK55" s="46">
        <v>0</v>
      </c>
      <c r="DL55" s="46">
        <v>0</v>
      </c>
      <c r="DM55" s="46">
        <v>0</v>
      </c>
      <c r="DN55" s="46">
        <v>0</v>
      </c>
      <c r="DO55" s="205"/>
      <c r="DP55" s="8" t="s">
        <v>91</v>
      </c>
      <c r="DQ55" s="71">
        <v>518</v>
      </c>
      <c r="DR55" s="71">
        <v>200</v>
      </c>
      <c r="DS55" s="71">
        <v>118</v>
      </c>
      <c r="DT55" s="152">
        <v>176</v>
      </c>
      <c r="DU55" s="32">
        <v>70</v>
      </c>
      <c r="DV55" s="149">
        <v>694</v>
      </c>
      <c r="DW55" s="149">
        <v>270</v>
      </c>
      <c r="DX55" s="205"/>
      <c r="DY55" s="8" t="s">
        <v>91</v>
      </c>
      <c r="DZ55" s="71">
        <v>546</v>
      </c>
      <c r="EA55" s="71">
        <v>294</v>
      </c>
      <c r="EB55" s="71">
        <v>204</v>
      </c>
      <c r="EC55" s="71">
        <v>3</v>
      </c>
      <c r="ED55" s="71">
        <v>173</v>
      </c>
      <c r="EE55" s="71">
        <v>157</v>
      </c>
      <c r="EF55" s="71">
        <v>95</v>
      </c>
      <c r="EG55" s="71">
        <v>158</v>
      </c>
      <c r="EH55" s="71">
        <v>174</v>
      </c>
      <c r="EI55" s="71">
        <v>127</v>
      </c>
      <c r="EJ55" s="71">
        <v>148</v>
      </c>
      <c r="EK55" s="71">
        <v>51</v>
      </c>
      <c r="EL55" s="71">
        <v>2</v>
      </c>
      <c r="EM55" s="71">
        <v>34</v>
      </c>
      <c r="EN55" s="71">
        <v>26</v>
      </c>
      <c r="EO55" s="71">
        <v>17</v>
      </c>
      <c r="EP55" s="71">
        <v>1</v>
      </c>
      <c r="ER55" s="78" t="s">
        <v>108</v>
      </c>
      <c r="ES55" s="78" t="s">
        <v>2593</v>
      </c>
      <c r="ET55" s="78">
        <v>2519</v>
      </c>
      <c r="EU55" s="78">
        <v>1842</v>
      </c>
      <c r="EV55" s="78">
        <v>8622</v>
      </c>
      <c r="EW55" s="78"/>
      <c r="EX55" s="78"/>
      <c r="EY55" s="78"/>
    </row>
    <row r="56" spans="1:155">
      <c r="A56" s="205"/>
      <c r="B56" s="66" t="s">
        <v>73</v>
      </c>
      <c r="C56" s="26">
        <v>3312</v>
      </c>
      <c r="D56" s="26">
        <v>1821</v>
      </c>
      <c r="E56" s="26">
        <v>814</v>
      </c>
      <c r="F56" s="26">
        <v>431</v>
      </c>
      <c r="G56" s="26">
        <v>46</v>
      </c>
      <c r="H56" s="26">
        <v>25</v>
      </c>
      <c r="I56" s="26">
        <v>335</v>
      </c>
      <c r="J56" s="26">
        <v>207</v>
      </c>
      <c r="K56" s="26">
        <v>626</v>
      </c>
      <c r="L56" s="26">
        <v>366</v>
      </c>
      <c r="M56" s="26">
        <v>950</v>
      </c>
      <c r="N56" s="26">
        <v>467</v>
      </c>
      <c r="O56" s="26">
        <v>0</v>
      </c>
      <c r="P56" s="26">
        <v>0</v>
      </c>
      <c r="Q56" s="26">
        <v>1823</v>
      </c>
      <c r="R56" s="26">
        <v>1050</v>
      </c>
      <c r="S56" s="26">
        <v>102</v>
      </c>
      <c r="T56" s="26">
        <v>41</v>
      </c>
      <c r="U56" s="26">
        <v>511</v>
      </c>
      <c r="V56" s="26">
        <v>269</v>
      </c>
      <c r="W56" s="26">
        <v>605</v>
      </c>
      <c r="X56" s="26">
        <v>314</v>
      </c>
      <c r="Y56" s="26">
        <v>522</v>
      </c>
      <c r="Z56" s="26">
        <v>219</v>
      </c>
      <c r="AA56" s="26">
        <v>0</v>
      </c>
      <c r="AB56" s="26">
        <v>0</v>
      </c>
      <c r="AC56" s="68">
        <v>9646</v>
      </c>
      <c r="AD56" s="68">
        <v>5210</v>
      </c>
      <c r="AE56" s="205"/>
      <c r="AF56" s="66" t="s">
        <v>73</v>
      </c>
      <c r="AG56" s="26">
        <v>119</v>
      </c>
      <c r="AH56" s="26">
        <v>67</v>
      </c>
      <c r="AI56" s="26">
        <v>16</v>
      </c>
      <c r="AJ56" s="26">
        <v>10</v>
      </c>
      <c r="AK56" s="26">
        <v>4</v>
      </c>
      <c r="AL56" s="26">
        <v>1</v>
      </c>
      <c r="AM56" s="26">
        <v>9</v>
      </c>
      <c r="AN56" s="26">
        <v>2</v>
      </c>
      <c r="AO56" s="26">
        <v>24</v>
      </c>
      <c r="AP56" s="26">
        <v>18</v>
      </c>
      <c r="AQ56" s="26">
        <v>17</v>
      </c>
      <c r="AR56" s="26">
        <v>8</v>
      </c>
      <c r="AS56" s="26">
        <v>0</v>
      </c>
      <c r="AT56" s="26">
        <v>0</v>
      </c>
      <c r="AU56" s="26">
        <v>221</v>
      </c>
      <c r="AV56" s="26">
        <v>125</v>
      </c>
      <c r="AW56" s="26">
        <v>10</v>
      </c>
      <c r="AX56" s="26">
        <v>0</v>
      </c>
      <c r="AY56" s="26">
        <v>68</v>
      </c>
      <c r="AZ56" s="26">
        <v>28</v>
      </c>
      <c r="BA56" s="26">
        <v>67</v>
      </c>
      <c r="BB56" s="26">
        <v>30</v>
      </c>
      <c r="BC56" s="26">
        <v>44</v>
      </c>
      <c r="BD56" s="26">
        <v>25</v>
      </c>
      <c r="BE56" s="26">
        <v>0</v>
      </c>
      <c r="BF56" s="26">
        <v>0</v>
      </c>
      <c r="BG56" s="68">
        <v>599</v>
      </c>
      <c r="BH56" s="68">
        <v>314</v>
      </c>
      <c r="BI56" s="205"/>
      <c r="BJ56" s="66" t="s">
        <v>73</v>
      </c>
      <c r="BK56" s="68">
        <v>97</v>
      </c>
      <c r="BL56" s="68">
        <v>39</v>
      </c>
      <c r="BM56" s="68">
        <v>2</v>
      </c>
      <c r="BN56" s="68">
        <v>13</v>
      </c>
      <c r="BO56" s="68">
        <v>21</v>
      </c>
      <c r="BP56" s="68">
        <v>30</v>
      </c>
      <c r="BQ56" s="68">
        <v>0</v>
      </c>
      <c r="BR56" s="68">
        <v>64</v>
      </c>
      <c r="BS56" s="68">
        <v>6</v>
      </c>
      <c r="BT56" s="68">
        <v>24</v>
      </c>
      <c r="BU56" s="68">
        <v>17</v>
      </c>
      <c r="BV56" s="68">
        <v>15</v>
      </c>
      <c r="BW56" s="68">
        <v>0</v>
      </c>
      <c r="BX56" s="68">
        <v>328</v>
      </c>
      <c r="BY56" s="68">
        <v>352</v>
      </c>
      <c r="BZ56" s="68">
        <v>310</v>
      </c>
      <c r="CA56" s="68">
        <v>277</v>
      </c>
      <c r="CB56" s="68">
        <v>30</v>
      </c>
      <c r="CC56" s="68">
        <v>73</v>
      </c>
      <c r="CD56" s="205"/>
      <c r="CE56" s="66" t="s">
        <v>73</v>
      </c>
      <c r="CF56" s="68">
        <v>298</v>
      </c>
      <c r="CG56" s="68">
        <v>3929</v>
      </c>
      <c r="CH56" s="68">
        <v>955</v>
      </c>
      <c r="CI56" s="68">
        <v>243</v>
      </c>
      <c r="CJ56" s="68">
        <v>4</v>
      </c>
      <c r="CK56" s="68">
        <v>90</v>
      </c>
      <c r="CL56" s="68">
        <v>375</v>
      </c>
      <c r="CM56" s="68">
        <v>337</v>
      </c>
      <c r="CN56" s="68">
        <v>315</v>
      </c>
      <c r="CO56" s="205"/>
      <c r="CP56" s="66" t="s">
        <v>73</v>
      </c>
      <c r="CQ56" s="68">
        <v>2602</v>
      </c>
      <c r="CR56" s="68">
        <v>1463</v>
      </c>
      <c r="CS56" s="68">
        <v>1758</v>
      </c>
      <c r="CT56" s="68">
        <v>971</v>
      </c>
      <c r="CU56" s="68">
        <v>174</v>
      </c>
      <c r="CV56" s="68">
        <v>58</v>
      </c>
      <c r="CW56" s="68">
        <v>145</v>
      </c>
      <c r="CX56" s="68">
        <v>52</v>
      </c>
      <c r="CY56" s="68">
        <v>884</v>
      </c>
      <c r="CZ56" s="68">
        <v>410</v>
      </c>
      <c r="DA56" s="68">
        <v>633</v>
      </c>
      <c r="DB56" s="68">
        <v>313</v>
      </c>
      <c r="DC56" s="68">
        <v>54</v>
      </c>
      <c r="DD56" s="68">
        <v>30</v>
      </c>
      <c r="DE56" s="68">
        <v>45</v>
      </c>
      <c r="DF56" s="68">
        <v>25</v>
      </c>
      <c r="DG56" s="68">
        <v>24</v>
      </c>
      <c r="DH56" s="68">
        <v>16</v>
      </c>
      <c r="DI56" s="68">
        <v>20</v>
      </c>
      <c r="DJ56" s="68">
        <v>12</v>
      </c>
      <c r="DK56" s="68">
        <v>0</v>
      </c>
      <c r="DL56" s="68">
        <v>0</v>
      </c>
      <c r="DM56" s="68">
        <v>0</v>
      </c>
      <c r="DN56" s="68">
        <v>0</v>
      </c>
      <c r="DO56" s="205"/>
      <c r="DP56" s="66" t="s">
        <v>73</v>
      </c>
      <c r="DQ56" s="68">
        <v>755</v>
      </c>
      <c r="DR56" s="26">
        <v>255</v>
      </c>
      <c r="DS56" s="26">
        <v>145</v>
      </c>
      <c r="DT56" s="41">
        <v>218</v>
      </c>
      <c r="DU56" s="41">
        <v>89</v>
      </c>
      <c r="DV56" s="68">
        <v>973</v>
      </c>
      <c r="DW56" s="68">
        <v>344</v>
      </c>
      <c r="DX56" s="205"/>
      <c r="DY56" s="66" t="s">
        <v>73</v>
      </c>
      <c r="DZ56" s="68">
        <v>576</v>
      </c>
      <c r="EA56" s="68">
        <v>408</v>
      </c>
      <c r="EB56" s="68">
        <v>240</v>
      </c>
      <c r="EC56" s="68">
        <v>6</v>
      </c>
      <c r="ED56" s="68">
        <v>191</v>
      </c>
      <c r="EE56" s="68">
        <v>174</v>
      </c>
      <c r="EF56" s="68">
        <v>117</v>
      </c>
      <c r="EG56" s="68">
        <v>217</v>
      </c>
      <c r="EH56" s="68">
        <v>200</v>
      </c>
      <c r="EI56" s="68">
        <v>148</v>
      </c>
      <c r="EJ56" s="68">
        <v>207</v>
      </c>
      <c r="EK56" s="68">
        <v>58</v>
      </c>
      <c r="EL56" s="68">
        <v>7</v>
      </c>
      <c r="EM56" s="68">
        <v>40</v>
      </c>
      <c r="EN56" s="68">
        <v>30</v>
      </c>
      <c r="EO56" s="68">
        <v>22</v>
      </c>
      <c r="EP56" s="68">
        <v>2</v>
      </c>
      <c r="ER56" s="78" t="s">
        <v>108</v>
      </c>
      <c r="ES56" s="78" t="s">
        <v>2594</v>
      </c>
      <c r="ET56" s="78">
        <v>3738</v>
      </c>
      <c r="EU56" s="78">
        <v>2601</v>
      </c>
      <c r="EV56" s="78">
        <v>12013</v>
      </c>
      <c r="EW56" s="78"/>
      <c r="EX56" s="78"/>
      <c r="EY56" s="78"/>
    </row>
    <row r="57" spans="1:155">
      <c r="A57" s="205" t="s">
        <v>109</v>
      </c>
      <c r="B57" s="8" t="s">
        <v>90</v>
      </c>
      <c r="C57" s="71">
        <v>340</v>
      </c>
      <c r="D57" s="71">
        <v>174</v>
      </c>
      <c r="E57" s="71">
        <v>65</v>
      </c>
      <c r="F57" s="71">
        <v>31</v>
      </c>
      <c r="G57" s="71">
        <v>0</v>
      </c>
      <c r="H57" s="71">
        <v>0</v>
      </c>
      <c r="I57" s="71">
        <v>4</v>
      </c>
      <c r="J57" s="71">
        <v>2</v>
      </c>
      <c r="K57" s="71">
        <v>41</v>
      </c>
      <c r="L57" s="71">
        <v>22</v>
      </c>
      <c r="M57" s="71">
        <v>22</v>
      </c>
      <c r="N57" s="71">
        <v>8</v>
      </c>
      <c r="O57" s="71">
        <v>0</v>
      </c>
      <c r="P57" s="71">
        <v>0</v>
      </c>
      <c r="Q57" s="71">
        <v>342</v>
      </c>
      <c r="R57" s="71">
        <v>176</v>
      </c>
      <c r="S57" s="71">
        <v>0</v>
      </c>
      <c r="T57" s="71">
        <v>0</v>
      </c>
      <c r="U57" s="71">
        <v>104</v>
      </c>
      <c r="V57" s="71">
        <v>34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69">
        <v>918</v>
      </c>
      <c r="AD57" s="69">
        <v>447</v>
      </c>
      <c r="AE57" s="205" t="s">
        <v>109</v>
      </c>
      <c r="AF57" s="8" t="s">
        <v>90</v>
      </c>
      <c r="AG57" s="71">
        <v>1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2</v>
      </c>
      <c r="AP57" s="71">
        <v>2</v>
      </c>
      <c r="AQ57" s="71">
        <v>0</v>
      </c>
      <c r="AR57" s="71">
        <v>0</v>
      </c>
      <c r="AS57" s="71">
        <v>0</v>
      </c>
      <c r="AT57" s="71">
        <v>0</v>
      </c>
      <c r="AU57" s="71">
        <v>51</v>
      </c>
      <c r="AV57" s="71">
        <v>26</v>
      </c>
      <c r="AW57" s="71">
        <v>0</v>
      </c>
      <c r="AX57" s="71">
        <v>0</v>
      </c>
      <c r="AY57" s="71">
        <v>24</v>
      </c>
      <c r="AZ57" s="71">
        <v>7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69">
        <v>78</v>
      </c>
      <c r="BH57" s="69">
        <v>35</v>
      </c>
      <c r="BI57" s="205" t="s">
        <v>109</v>
      </c>
      <c r="BJ57" s="8" t="s">
        <v>90</v>
      </c>
      <c r="BK57" s="31">
        <v>10</v>
      </c>
      <c r="BL57" s="31">
        <v>3</v>
      </c>
      <c r="BM57" s="31">
        <v>0</v>
      </c>
      <c r="BN57" s="31">
        <v>1</v>
      </c>
      <c r="BO57" s="31">
        <v>1</v>
      </c>
      <c r="BP57" s="31">
        <v>1</v>
      </c>
      <c r="BQ57" s="31">
        <v>0</v>
      </c>
      <c r="BR57" s="31">
        <v>8</v>
      </c>
      <c r="BS57" s="31">
        <v>0</v>
      </c>
      <c r="BT57" s="31">
        <v>4</v>
      </c>
      <c r="BU57" s="31">
        <v>0</v>
      </c>
      <c r="BV57" s="31">
        <v>0</v>
      </c>
      <c r="BW57" s="31">
        <v>0</v>
      </c>
      <c r="BX57" s="149">
        <v>28</v>
      </c>
      <c r="BY57" s="125">
        <v>33</v>
      </c>
      <c r="BZ57" s="71">
        <v>30</v>
      </c>
      <c r="CA57" s="71">
        <v>10</v>
      </c>
      <c r="CB57" s="71">
        <v>1</v>
      </c>
      <c r="CC57" s="71">
        <v>9</v>
      </c>
      <c r="CD57" s="205" t="s">
        <v>109</v>
      </c>
      <c r="CE57" s="8" t="s">
        <v>90</v>
      </c>
      <c r="CF57" s="71">
        <v>0</v>
      </c>
      <c r="CG57" s="71">
        <v>278</v>
      </c>
      <c r="CH57" s="71">
        <v>127</v>
      </c>
      <c r="CI57" s="71">
        <v>105</v>
      </c>
      <c r="CJ57" s="71">
        <v>0</v>
      </c>
      <c r="CK57" s="71">
        <v>3</v>
      </c>
      <c r="CL57" s="71">
        <v>34</v>
      </c>
      <c r="CM57" s="71">
        <v>28</v>
      </c>
      <c r="CN57" s="71">
        <v>22</v>
      </c>
      <c r="CO57" s="205" t="s">
        <v>109</v>
      </c>
      <c r="CP57" s="8" t="s">
        <v>90</v>
      </c>
      <c r="CQ57" s="46">
        <v>270</v>
      </c>
      <c r="CR57" s="46">
        <v>156</v>
      </c>
      <c r="CS57" s="46">
        <v>124</v>
      </c>
      <c r="CT57" s="46">
        <v>55</v>
      </c>
      <c r="CU57" s="46">
        <v>0</v>
      </c>
      <c r="CV57" s="46">
        <v>0</v>
      </c>
      <c r="CW57" s="46">
        <v>0</v>
      </c>
      <c r="CX57" s="46">
        <v>0</v>
      </c>
      <c r="CY57" s="46">
        <v>65</v>
      </c>
      <c r="CZ57" s="46">
        <v>31</v>
      </c>
      <c r="DA57" s="46">
        <v>32</v>
      </c>
      <c r="DB57" s="46">
        <v>14</v>
      </c>
      <c r="DC57" s="46">
        <v>6</v>
      </c>
      <c r="DD57" s="46">
        <v>3</v>
      </c>
      <c r="DE57" s="46">
        <v>4</v>
      </c>
      <c r="DF57" s="46">
        <v>2</v>
      </c>
      <c r="DG57" s="46">
        <v>6</v>
      </c>
      <c r="DH57" s="46">
        <v>2</v>
      </c>
      <c r="DI57" s="46">
        <v>1</v>
      </c>
      <c r="DJ57" s="46">
        <v>0</v>
      </c>
      <c r="DK57" s="46">
        <v>9</v>
      </c>
      <c r="DL57" s="46">
        <v>2</v>
      </c>
      <c r="DM57" s="46">
        <v>2</v>
      </c>
      <c r="DN57" s="46">
        <v>1</v>
      </c>
      <c r="DO57" s="205" t="s">
        <v>109</v>
      </c>
      <c r="DP57" s="8" t="s">
        <v>90</v>
      </c>
      <c r="DQ57" s="71">
        <v>63</v>
      </c>
      <c r="DR57" s="71">
        <v>7</v>
      </c>
      <c r="DS57" s="71">
        <v>3</v>
      </c>
      <c r="DT57" s="152">
        <v>14</v>
      </c>
      <c r="DU57" s="32">
        <v>9</v>
      </c>
      <c r="DV57" s="149">
        <v>77</v>
      </c>
      <c r="DW57" s="149">
        <v>16</v>
      </c>
      <c r="DX57" s="205" t="s">
        <v>109</v>
      </c>
      <c r="DY57" s="8" t="s">
        <v>90</v>
      </c>
      <c r="DZ57" s="71">
        <v>9</v>
      </c>
      <c r="EA57" s="71">
        <v>13</v>
      </c>
      <c r="EB57" s="71">
        <v>8</v>
      </c>
      <c r="EC57" s="71">
        <v>0</v>
      </c>
      <c r="ED57" s="71">
        <v>0</v>
      </c>
      <c r="EE57" s="71">
        <v>8</v>
      </c>
      <c r="EF57" s="71">
        <v>10</v>
      </c>
      <c r="EG57" s="71">
        <v>11</v>
      </c>
      <c r="EH57" s="71">
        <v>10</v>
      </c>
      <c r="EI57" s="71">
        <v>0</v>
      </c>
      <c r="EJ57" s="71">
        <v>10</v>
      </c>
      <c r="EK57" s="71">
        <v>0</v>
      </c>
      <c r="EL57" s="71">
        <v>2</v>
      </c>
      <c r="EM57" s="71">
        <v>0</v>
      </c>
      <c r="EN57" s="71">
        <v>0</v>
      </c>
      <c r="EO57" s="71">
        <v>0</v>
      </c>
      <c r="EP57" s="71">
        <v>0</v>
      </c>
      <c r="ER57" s="78" t="s">
        <v>109</v>
      </c>
      <c r="ES57" s="78" t="s">
        <v>2616</v>
      </c>
      <c r="ET57" s="78">
        <v>356</v>
      </c>
      <c r="EU57" s="78">
        <v>163</v>
      </c>
      <c r="EV57" s="78">
        <v>1357</v>
      </c>
      <c r="EW57" s="78"/>
      <c r="EX57" s="78"/>
      <c r="EY57" s="78"/>
    </row>
    <row r="58" spans="1:155">
      <c r="A58" s="205"/>
      <c r="B58" s="8" t="s">
        <v>91</v>
      </c>
      <c r="C58" s="71">
        <v>471</v>
      </c>
      <c r="D58" s="71">
        <v>240</v>
      </c>
      <c r="E58" s="71">
        <v>59</v>
      </c>
      <c r="F58" s="71">
        <v>31</v>
      </c>
      <c r="G58" s="71">
        <v>0</v>
      </c>
      <c r="H58" s="71">
        <v>0</v>
      </c>
      <c r="I58" s="71">
        <v>0</v>
      </c>
      <c r="J58" s="71">
        <v>0</v>
      </c>
      <c r="K58" s="71">
        <v>116</v>
      </c>
      <c r="L58" s="71">
        <v>70</v>
      </c>
      <c r="M58" s="71">
        <v>183</v>
      </c>
      <c r="N58" s="71">
        <v>98</v>
      </c>
      <c r="O58" s="71">
        <v>0</v>
      </c>
      <c r="P58" s="71">
        <v>0</v>
      </c>
      <c r="Q58" s="71">
        <v>250</v>
      </c>
      <c r="R58" s="71">
        <v>158</v>
      </c>
      <c r="S58" s="71">
        <v>0</v>
      </c>
      <c r="T58" s="71">
        <v>0</v>
      </c>
      <c r="U58" s="71">
        <v>166</v>
      </c>
      <c r="V58" s="71">
        <v>83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69">
        <v>1245</v>
      </c>
      <c r="AD58" s="69">
        <v>680</v>
      </c>
      <c r="AE58" s="205"/>
      <c r="AF58" s="8" t="s">
        <v>91</v>
      </c>
      <c r="AG58" s="71">
        <v>22</v>
      </c>
      <c r="AH58" s="71">
        <v>11</v>
      </c>
      <c r="AI58" s="71">
        <v>0</v>
      </c>
      <c r="AJ58" s="71">
        <v>0</v>
      </c>
      <c r="AK58" s="71">
        <v>0</v>
      </c>
      <c r="AL58" s="71">
        <v>0</v>
      </c>
      <c r="AM58" s="71">
        <v>0</v>
      </c>
      <c r="AN58" s="71">
        <v>0</v>
      </c>
      <c r="AO58" s="71">
        <v>3</v>
      </c>
      <c r="AP58" s="71">
        <v>1</v>
      </c>
      <c r="AQ58" s="71">
        <v>8</v>
      </c>
      <c r="AR58" s="71">
        <v>5</v>
      </c>
      <c r="AS58" s="71">
        <v>0</v>
      </c>
      <c r="AT58" s="71">
        <v>0</v>
      </c>
      <c r="AU58" s="71">
        <v>17</v>
      </c>
      <c r="AV58" s="71">
        <v>7</v>
      </c>
      <c r="AW58" s="71">
        <v>0</v>
      </c>
      <c r="AX58" s="71">
        <v>0</v>
      </c>
      <c r="AY58" s="71">
        <v>15</v>
      </c>
      <c r="AZ58" s="71">
        <v>7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69">
        <v>65</v>
      </c>
      <c r="BH58" s="69">
        <v>31</v>
      </c>
      <c r="BI58" s="205"/>
      <c r="BJ58" s="8" t="s">
        <v>91</v>
      </c>
      <c r="BK58" s="31">
        <v>11</v>
      </c>
      <c r="BL58" s="31">
        <v>4</v>
      </c>
      <c r="BM58" s="31">
        <v>0</v>
      </c>
      <c r="BN58" s="31">
        <v>0</v>
      </c>
      <c r="BO58" s="31">
        <v>3</v>
      </c>
      <c r="BP58" s="31">
        <v>4</v>
      </c>
      <c r="BQ58" s="31">
        <v>0</v>
      </c>
      <c r="BR58" s="31">
        <v>8</v>
      </c>
      <c r="BS58" s="31">
        <v>0</v>
      </c>
      <c r="BT58" s="31">
        <v>5</v>
      </c>
      <c r="BU58" s="31">
        <v>0</v>
      </c>
      <c r="BV58" s="31">
        <v>0</v>
      </c>
      <c r="BW58" s="31">
        <v>0</v>
      </c>
      <c r="BX58" s="149">
        <v>35</v>
      </c>
      <c r="BY58" s="125">
        <v>34</v>
      </c>
      <c r="BZ58" s="71">
        <v>34</v>
      </c>
      <c r="CA58" s="71">
        <v>34</v>
      </c>
      <c r="CB58" s="71">
        <v>0</v>
      </c>
      <c r="CC58" s="71">
        <v>7</v>
      </c>
      <c r="CD58" s="205"/>
      <c r="CE58" s="8" t="s">
        <v>91</v>
      </c>
      <c r="CF58" s="71">
        <v>0</v>
      </c>
      <c r="CG58" s="71">
        <v>428</v>
      </c>
      <c r="CH58" s="71">
        <v>138</v>
      </c>
      <c r="CI58" s="71">
        <v>25</v>
      </c>
      <c r="CJ58" s="71">
        <v>0</v>
      </c>
      <c r="CK58" s="71">
        <v>2</v>
      </c>
      <c r="CL58" s="71">
        <v>34</v>
      </c>
      <c r="CM58" s="71">
        <v>30</v>
      </c>
      <c r="CN58" s="71">
        <v>30</v>
      </c>
      <c r="CO58" s="205"/>
      <c r="CP58" s="8" t="s">
        <v>91</v>
      </c>
      <c r="CQ58" s="46">
        <v>226</v>
      </c>
      <c r="CR58" s="46">
        <v>135</v>
      </c>
      <c r="CS58" s="46">
        <v>171</v>
      </c>
      <c r="CT58" s="46">
        <v>105</v>
      </c>
      <c r="CU58" s="46">
        <v>0</v>
      </c>
      <c r="CV58" s="46">
        <v>0</v>
      </c>
      <c r="CW58" s="46">
        <v>0</v>
      </c>
      <c r="CX58" s="46">
        <v>0</v>
      </c>
      <c r="CY58" s="46">
        <v>153</v>
      </c>
      <c r="CZ58" s="46">
        <v>76</v>
      </c>
      <c r="DA58" s="46">
        <v>115</v>
      </c>
      <c r="DB58" s="46">
        <v>56</v>
      </c>
      <c r="DC58" s="46">
        <v>0</v>
      </c>
      <c r="DD58" s="46">
        <v>0</v>
      </c>
      <c r="DE58" s="46">
        <v>0</v>
      </c>
      <c r="DF58" s="46">
        <v>0</v>
      </c>
      <c r="DG58" s="46">
        <v>0</v>
      </c>
      <c r="DH58" s="46">
        <v>0</v>
      </c>
      <c r="DI58" s="46">
        <v>0</v>
      </c>
      <c r="DJ58" s="46">
        <v>0</v>
      </c>
      <c r="DK58" s="46">
        <v>0</v>
      </c>
      <c r="DL58" s="46">
        <v>0</v>
      </c>
      <c r="DM58" s="46">
        <v>0</v>
      </c>
      <c r="DN58" s="46">
        <v>0</v>
      </c>
      <c r="DO58" s="205"/>
      <c r="DP58" s="8" t="s">
        <v>91</v>
      </c>
      <c r="DQ58" s="71">
        <v>96</v>
      </c>
      <c r="DR58" s="71">
        <v>35</v>
      </c>
      <c r="DS58" s="71">
        <v>8</v>
      </c>
      <c r="DT58" s="152">
        <v>9</v>
      </c>
      <c r="DU58" s="32">
        <v>3</v>
      </c>
      <c r="DV58" s="149">
        <v>105</v>
      </c>
      <c r="DW58" s="149">
        <v>38</v>
      </c>
      <c r="DX58" s="205"/>
      <c r="DY58" s="8" t="s">
        <v>91</v>
      </c>
      <c r="DZ58" s="71">
        <v>12</v>
      </c>
      <c r="EA58" s="71">
        <v>14</v>
      </c>
      <c r="EB58" s="71">
        <v>9</v>
      </c>
      <c r="EC58" s="71">
        <v>0</v>
      </c>
      <c r="ED58" s="71">
        <v>10</v>
      </c>
      <c r="EE58" s="71">
        <v>10</v>
      </c>
      <c r="EF58" s="71">
        <v>6</v>
      </c>
      <c r="EG58" s="71">
        <v>14</v>
      </c>
      <c r="EH58" s="71">
        <v>12</v>
      </c>
      <c r="EI58" s="71">
        <v>12</v>
      </c>
      <c r="EJ58" s="71">
        <v>12</v>
      </c>
      <c r="EK58" s="71">
        <v>7</v>
      </c>
      <c r="EL58" s="71">
        <v>3</v>
      </c>
      <c r="EM58" s="71">
        <v>3</v>
      </c>
      <c r="EN58" s="71">
        <v>0</v>
      </c>
      <c r="EO58" s="71">
        <v>0</v>
      </c>
      <c r="EP58" s="71">
        <v>0</v>
      </c>
      <c r="ER58" s="78" t="s">
        <v>109</v>
      </c>
      <c r="ES58" s="78" t="s">
        <v>2617</v>
      </c>
      <c r="ET58" s="78">
        <v>379</v>
      </c>
      <c r="EU58" s="78">
        <v>286</v>
      </c>
      <c r="EV58" s="78">
        <v>1370</v>
      </c>
      <c r="EW58" s="78"/>
      <c r="EX58" s="78"/>
      <c r="EY58" s="78"/>
    </row>
    <row r="59" spans="1:155">
      <c r="A59" s="205"/>
      <c r="B59" s="66" t="s">
        <v>73</v>
      </c>
      <c r="C59" s="26">
        <v>811</v>
      </c>
      <c r="D59" s="26">
        <v>414</v>
      </c>
      <c r="E59" s="26">
        <v>124</v>
      </c>
      <c r="F59" s="26">
        <v>62</v>
      </c>
      <c r="G59" s="26">
        <v>0</v>
      </c>
      <c r="H59" s="26">
        <v>0</v>
      </c>
      <c r="I59" s="26">
        <v>4</v>
      </c>
      <c r="J59" s="26">
        <v>2</v>
      </c>
      <c r="K59" s="26">
        <v>157</v>
      </c>
      <c r="L59" s="26">
        <v>92</v>
      </c>
      <c r="M59" s="26">
        <v>205</v>
      </c>
      <c r="N59" s="26">
        <v>106</v>
      </c>
      <c r="O59" s="26">
        <v>0</v>
      </c>
      <c r="P59" s="26">
        <v>0</v>
      </c>
      <c r="Q59" s="26">
        <v>592</v>
      </c>
      <c r="R59" s="26">
        <v>334</v>
      </c>
      <c r="S59" s="26">
        <v>0</v>
      </c>
      <c r="T59" s="26">
        <v>0</v>
      </c>
      <c r="U59" s="26">
        <v>270</v>
      </c>
      <c r="V59" s="26">
        <v>117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68">
        <v>2163</v>
      </c>
      <c r="AD59" s="68">
        <v>1127</v>
      </c>
      <c r="AE59" s="205"/>
      <c r="AF59" s="66" t="s">
        <v>73</v>
      </c>
      <c r="AG59" s="26">
        <v>23</v>
      </c>
      <c r="AH59" s="26">
        <v>11</v>
      </c>
      <c r="AI59" s="26">
        <v>0</v>
      </c>
      <c r="AJ59" s="26">
        <v>0</v>
      </c>
      <c r="AK59" s="26">
        <v>0</v>
      </c>
      <c r="AL59" s="26">
        <v>0</v>
      </c>
      <c r="AM59" s="26">
        <v>0</v>
      </c>
      <c r="AN59" s="26">
        <v>0</v>
      </c>
      <c r="AO59" s="26">
        <v>5</v>
      </c>
      <c r="AP59" s="26">
        <v>3</v>
      </c>
      <c r="AQ59" s="26">
        <v>8</v>
      </c>
      <c r="AR59" s="26">
        <v>5</v>
      </c>
      <c r="AS59" s="26">
        <v>0</v>
      </c>
      <c r="AT59" s="26">
        <v>0</v>
      </c>
      <c r="AU59" s="26">
        <v>68</v>
      </c>
      <c r="AV59" s="26">
        <v>33</v>
      </c>
      <c r="AW59" s="26">
        <v>0</v>
      </c>
      <c r="AX59" s="26">
        <v>0</v>
      </c>
      <c r="AY59" s="26">
        <v>39</v>
      </c>
      <c r="AZ59" s="26">
        <v>14</v>
      </c>
      <c r="BA59" s="26">
        <v>0</v>
      </c>
      <c r="BB59" s="26">
        <v>0</v>
      </c>
      <c r="BC59" s="26">
        <v>0</v>
      </c>
      <c r="BD59" s="26">
        <v>0</v>
      </c>
      <c r="BE59" s="26">
        <v>0</v>
      </c>
      <c r="BF59" s="26">
        <v>0</v>
      </c>
      <c r="BG59" s="68">
        <v>143</v>
      </c>
      <c r="BH59" s="68">
        <v>66</v>
      </c>
      <c r="BI59" s="205"/>
      <c r="BJ59" s="66" t="s">
        <v>73</v>
      </c>
      <c r="BK59" s="68">
        <v>21</v>
      </c>
      <c r="BL59" s="68">
        <v>7</v>
      </c>
      <c r="BM59" s="68">
        <v>0</v>
      </c>
      <c r="BN59" s="68">
        <v>1</v>
      </c>
      <c r="BO59" s="68">
        <v>4</v>
      </c>
      <c r="BP59" s="68">
        <v>5</v>
      </c>
      <c r="BQ59" s="68">
        <v>0</v>
      </c>
      <c r="BR59" s="68">
        <v>16</v>
      </c>
      <c r="BS59" s="68">
        <v>0</v>
      </c>
      <c r="BT59" s="68">
        <v>9</v>
      </c>
      <c r="BU59" s="68">
        <v>0</v>
      </c>
      <c r="BV59" s="68">
        <v>0</v>
      </c>
      <c r="BW59" s="68">
        <v>0</v>
      </c>
      <c r="BX59" s="68">
        <v>63</v>
      </c>
      <c r="BY59" s="68">
        <v>67</v>
      </c>
      <c r="BZ59" s="68">
        <v>64</v>
      </c>
      <c r="CA59" s="68">
        <v>44</v>
      </c>
      <c r="CB59" s="68">
        <v>1</v>
      </c>
      <c r="CC59" s="68">
        <v>16</v>
      </c>
      <c r="CD59" s="205"/>
      <c r="CE59" s="66" t="s">
        <v>73</v>
      </c>
      <c r="CF59" s="68">
        <v>0</v>
      </c>
      <c r="CG59" s="68">
        <v>706</v>
      </c>
      <c r="CH59" s="68">
        <v>265</v>
      </c>
      <c r="CI59" s="68">
        <v>130</v>
      </c>
      <c r="CJ59" s="68">
        <v>0</v>
      </c>
      <c r="CK59" s="68">
        <v>5</v>
      </c>
      <c r="CL59" s="68">
        <v>68</v>
      </c>
      <c r="CM59" s="68">
        <v>58</v>
      </c>
      <c r="CN59" s="68">
        <v>52</v>
      </c>
      <c r="CO59" s="205"/>
      <c r="CP59" s="66" t="s">
        <v>73</v>
      </c>
      <c r="CQ59" s="68">
        <v>496</v>
      </c>
      <c r="CR59" s="68">
        <v>291</v>
      </c>
      <c r="CS59" s="68">
        <v>295</v>
      </c>
      <c r="CT59" s="68">
        <v>160</v>
      </c>
      <c r="CU59" s="68">
        <v>0</v>
      </c>
      <c r="CV59" s="68">
        <v>0</v>
      </c>
      <c r="CW59" s="68">
        <v>0</v>
      </c>
      <c r="CX59" s="68">
        <v>0</v>
      </c>
      <c r="CY59" s="68">
        <v>218</v>
      </c>
      <c r="CZ59" s="68">
        <v>107</v>
      </c>
      <c r="DA59" s="68">
        <v>147</v>
      </c>
      <c r="DB59" s="68">
        <v>70</v>
      </c>
      <c r="DC59" s="68">
        <v>6</v>
      </c>
      <c r="DD59" s="68">
        <v>3</v>
      </c>
      <c r="DE59" s="68">
        <v>4</v>
      </c>
      <c r="DF59" s="68">
        <v>2</v>
      </c>
      <c r="DG59" s="68">
        <v>6</v>
      </c>
      <c r="DH59" s="68">
        <v>2</v>
      </c>
      <c r="DI59" s="68">
        <v>1</v>
      </c>
      <c r="DJ59" s="68">
        <v>0</v>
      </c>
      <c r="DK59" s="68">
        <v>9</v>
      </c>
      <c r="DL59" s="68">
        <v>2</v>
      </c>
      <c r="DM59" s="68">
        <v>2</v>
      </c>
      <c r="DN59" s="68">
        <v>1</v>
      </c>
      <c r="DO59" s="205"/>
      <c r="DP59" s="66" t="s">
        <v>73</v>
      </c>
      <c r="DQ59" s="68">
        <v>159</v>
      </c>
      <c r="DR59" s="26">
        <v>42</v>
      </c>
      <c r="DS59" s="26">
        <v>11</v>
      </c>
      <c r="DT59" s="41">
        <v>23</v>
      </c>
      <c r="DU59" s="41">
        <v>12</v>
      </c>
      <c r="DV59" s="68">
        <v>182</v>
      </c>
      <c r="DW59" s="68">
        <v>54</v>
      </c>
      <c r="DX59" s="205"/>
      <c r="DY59" s="66" t="s">
        <v>73</v>
      </c>
      <c r="DZ59" s="68">
        <v>21</v>
      </c>
      <c r="EA59" s="68">
        <v>27</v>
      </c>
      <c r="EB59" s="68">
        <v>17</v>
      </c>
      <c r="EC59" s="68">
        <v>0</v>
      </c>
      <c r="ED59" s="68">
        <v>10</v>
      </c>
      <c r="EE59" s="68">
        <v>18</v>
      </c>
      <c r="EF59" s="68">
        <v>16</v>
      </c>
      <c r="EG59" s="68">
        <v>25</v>
      </c>
      <c r="EH59" s="68">
        <v>22</v>
      </c>
      <c r="EI59" s="68">
        <v>12</v>
      </c>
      <c r="EJ59" s="68">
        <v>22</v>
      </c>
      <c r="EK59" s="68">
        <v>7</v>
      </c>
      <c r="EL59" s="68">
        <v>5</v>
      </c>
      <c r="EM59" s="68">
        <v>3</v>
      </c>
      <c r="EN59" s="68">
        <v>0</v>
      </c>
      <c r="EO59" s="68">
        <v>0</v>
      </c>
      <c r="EP59" s="68">
        <v>0</v>
      </c>
      <c r="ER59" s="78" t="s">
        <v>109</v>
      </c>
      <c r="ES59" s="78" t="s">
        <v>2618</v>
      </c>
      <c r="ET59" s="78">
        <v>735</v>
      </c>
      <c r="EU59" s="78">
        <v>449</v>
      </c>
      <c r="EV59" s="78">
        <v>2727</v>
      </c>
      <c r="EW59" s="78"/>
      <c r="EX59" s="78"/>
      <c r="EY59" s="78"/>
    </row>
    <row r="60" spans="1:155">
      <c r="A60" s="205" t="s">
        <v>110</v>
      </c>
      <c r="B60" s="8" t="s">
        <v>90</v>
      </c>
      <c r="C60" s="71">
        <v>1071</v>
      </c>
      <c r="D60" s="71">
        <v>606</v>
      </c>
      <c r="E60" s="71">
        <v>299</v>
      </c>
      <c r="F60" s="71">
        <v>188</v>
      </c>
      <c r="G60" s="71">
        <v>0</v>
      </c>
      <c r="H60" s="71">
        <v>0</v>
      </c>
      <c r="I60" s="71">
        <v>97</v>
      </c>
      <c r="J60" s="71">
        <v>52</v>
      </c>
      <c r="K60" s="71">
        <v>76</v>
      </c>
      <c r="L60" s="71">
        <v>48</v>
      </c>
      <c r="M60" s="71">
        <v>367</v>
      </c>
      <c r="N60" s="71">
        <v>192</v>
      </c>
      <c r="O60" s="71">
        <v>0</v>
      </c>
      <c r="P60" s="71">
        <v>0</v>
      </c>
      <c r="Q60" s="71">
        <v>717</v>
      </c>
      <c r="R60" s="71">
        <v>404</v>
      </c>
      <c r="S60" s="71">
        <v>0</v>
      </c>
      <c r="T60" s="71">
        <v>0</v>
      </c>
      <c r="U60" s="71">
        <v>245</v>
      </c>
      <c r="V60" s="71">
        <v>109</v>
      </c>
      <c r="W60" s="71">
        <v>13</v>
      </c>
      <c r="X60" s="71">
        <v>8</v>
      </c>
      <c r="Y60" s="71">
        <v>1</v>
      </c>
      <c r="Z60" s="71">
        <v>0</v>
      </c>
      <c r="AA60" s="71">
        <v>0</v>
      </c>
      <c r="AB60" s="71">
        <v>0</v>
      </c>
      <c r="AC60" s="69">
        <v>2886</v>
      </c>
      <c r="AD60" s="69">
        <v>1607</v>
      </c>
      <c r="AE60" s="205" t="s">
        <v>110</v>
      </c>
      <c r="AF60" s="8" t="s">
        <v>90</v>
      </c>
      <c r="AG60" s="71">
        <v>19</v>
      </c>
      <c r="AH60" s="71">
        <v>13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0</v>
      </c>
      <c r="AQ60" s="71">
        <v>8</v>
      </c>
      <c r="AR60" s="71">
        <v>4</v>
      </c>
      <c r="AS60" s="71">
        <v>0</v>
      </c>
      <c r="AT60" s="71">
        <v>0</v>
      </c>
      <c r="AU60" s="71">
        <v>106</v>
      </c>
      <c r="AV60" s="71">
        <v>63</v>
      </c>
      <c r="AW60" s="71">
        <v>0</v>
      </c>
      <c r="AX60" s="71">
        <v>0</v>
      </c>
      <c r="AY60" s="71">
        <v>51</v>
      </c>
      <c r="AZ60" s="71">
        <v>20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0</v>
      </c>
      <c r="BG60" s="69">
        <v>184</v>
      </c>
      <c r="BH60" s="69">
        <v>100</v>
      </c>
      <c r="BI60" s="205" t="s">
        <v>110</v>
      </c>
      <c r="BJ60" s="8" t="s">
        <v>90</v>
      </c>
      <c r="BK60" s="31">
        <v>31</v>
      </c>
      <c r="BL60" s="31">
        <v>14</v>
      </c>
      <c r="BM60" s="31">
        <v>0</v>
      </c>
      <c r="BN60" s="31">
        <v>5</v>
      </c>
      <c r="BO60" s="31">
        <v>3</v>
      </c>
      <c r="BP60" s="31">
        <v>10</v>
      </c>
      <c r="BQ60" s="31">
        <v>0</v>
      </c>
      <c r="BR60" s="31">
        <v>26</v>
      </c>
      <c r="BS60" s="31">
        <v>0</v>
      </c>
      <c r="BT60" s="31">
        <v>13</v>
      </c>
      <c r="BU60" s="31">
        <v>1</v>
      </c>
      <c r="BV60" s="31">
        <v>1</v>
      </c>
      <c r="BW60" s="31">
        <v>0</v>
      </c>
      <c r="BX60" s="149">
        <v>104</v>
      </c>
      <c r="BY60" s="125">
        <v>98</v>
      </c>
      <c r="BZ60" s="71">
        <v>95</v>
      </c>
      <c r="CA60" s="71">
        <v>59</v>
      </c>
      <c r="CB60" s="71">
        <v>5</v>
      </c>
      <c r="CC60" s="71">
        <v>30</v>
      </c>
      <c r="CD60" s="205" t="s">
        <v>110</v>
      </c>
      <c r="CE60" s="8" t="s">
        <v>90</v>
      </c>
      <c r="CF60" s="71">
        <v>30</v>
      </c>
      <c r="CG60" s="71">
        <v>706</v>
      </c>
      <c r="CH60" s="71">
        <v>379</v>
      </c>
      <c r="CI60" s="71">
        <v>259</v>
      </c>
      <c r="CJ60" s="71">
        <v>21</v>
      </c>
      <c r="CK60" s="71">
        <v>7</v>
      </c>
      <c r="CL60" s="71">
        <v>98</v>
      </c>
      <c r="CM60" s="71">
        <v>79</v>
      </c>
      <c r="CN60" s="71">
        <v>75</v>
      </c>
      <c r="CO60" s="205" t="s">
        <v>110</v>
      </c>
      <c r="CP60" s="8" t="s">
        <v>90</v>
      </c>
      <c r="CQ60" s="46">
        <v>817</v>
      </c>
      <c r="CR60" s="46">
        <v>450</v>
      </c>
      <c r="CS60" s="46">
        <v>401</v>
      </c>
      <c r="CT60" s="46">
        <v>243</v>
      </c>
      <c r="CU60" s="46">
        <v>3</v>
      </c>
      <c r="CV60" s="46">
        <v>1</v>
      </c>
      <c r="CW60" s="46">
        <v>1</v>
      </c>
      <c r="CX60" s="46">
        <v>1</v>
      </c>
      <c r="CY60" s="46">
        <v>213</v>
      </c>
      <c r="CZ60" s="46">
        <v>98</v>
      </c>
      <c r="DA60" s="46">
        <v>75</v>
      </c>
      <c r="DB60" s="46">
        <v>34</v>
      </c>
      <c r="DC60" s="46">
        <v>0</v>
      </c>
      <c r="DD60" s="46">
        <v>0</v>
      </c>
      <c r="DE60" s="46">
        <v>0</v>
      </c>
      <c r="DF60" s="46">
        <v>0</v>
      </c>
      <c r="DG60" s="46">
        <v>0</v>
      </c>
      <c r="DH60" s="46">
        <v>0</v>
      </c>
      <c r="DI60" s="46">
        <v>0</v>
      </c>
      <c r="DJ60" s="46">
        <v>0</v>
      </c>
      <c r="DK60" s="46">
        <v>0</v>
      </c>
      <c r="DL60" s="46">
        <v>0</v>
      </c>
      <c r="DM60" s="46">
        <v>0</v>
      </c>
      <c r="DN60" s="46">
        <v>0</v>
      </c>
      <c r="DO60" s="205" t="s">
        <v>110</v>
      </c>
      <c r="DP60" s="8" t="s">
        <v>90</v>
      </c>
      <c r="DQ60" s="71">
        <v>189</v>
      </c>
      <c r="DR60" s="71">
        <v>62</v>
      </c>
      <c r="DS60" s="71">
        <v>15</v>
      </c>
      <c r="DT60" s="152">
        <v>25</v>
      </c>
      <c r="DU60" s="32">
        <v>13</v>
      </c>
      <c r="DV60" s="149">
        <v>214</v>
      </c>
      <c r="DW60" s="149">
        <v>75</v>
      </c>
      <c r="DX60" s="205" t="s">
        <v>110</v>
      </c>
      <c r="DY60" s="8" t="s">
        <v>90</v>
      </c>
      <c r="DZ60" s="71">
        <v>3</v>
      </c>
      <c r="EA60" s="71">
        <v>10</v>
      </c>
      <c r="EB60" s="71">
        <v>20</v>
      </c>
      <c r="EC60" s="71">
        <v>0</v>
      </c>
      <c r="ED60" s="71">
        <v>1</v>
      </c>
      <c r="EE60" s="71">
        <v>1</v>
      </c>
      <c r="EF60" s="71">
        <v>1</v>
      </c>
      <c r="EG60" s="71">
        <v>1</v>
      </c>
      <c r="EH60" s="71">
        <v>1</v>
      </c>
      <c r="EI60" s="71">
        <v>1</v>
      </c>
      <c r="EJ60" s="71">
        <v>1</v>
      </c>
      <c r="EK60" s="71">
        <v>0</v>
      </c>
      <c r="EL60" s="71">
        <v>0</v>
      </c>
      <c r="EM60" s="71">
        <v>0</v>
      </c>
      <c r="EN60" s="71">
        <v>0</v>
      </c>
      <c r="EO60" s="71">
        <v>0</v>
      </c>
      <c r="EP60" s="71">
        <v>2</v>
      </c>
      <c r="ER60" s="78" t="s">
        <v>110</v>
      </c>
      <c r="ES60" s="78" t="s">
        <v>2628</v>
      </c>
      <c r="ET60" s="78">
        <v>1033</v>
      </c>
      <c r="EU60" s="78">
        <v>477</v>
      </c>
      <c r="EV60" s="78">
        <v>3720</v>
      </c>
      <c r="EW60" s="78"/>
      <c r="EX60" s="78"/>
      <c r="EY60" s="78"/>
    </row>
    <row r="61" spans="1:155">
      <c r="A61" s="205"/>
      <c r="B61" s="8" t="s">
        <v>91</v>
      </c>
      <c r="C61" s="71">
        <v>1244</v>
      </c>
      <c r="D61" s="71">
        <v>693</v>
      </c>
      <c r="E61" s="71">
        <v>201</v>
      </c>
      <c r="F61" s="71">
        <v>120</v>
      </c>
      <c r="G61" s="71">
        <v>0</v>
      </c>
      <c r="H61" s="71">
        <v>0</v>
      </c>
      <c r="I61" s="71">
        <v>365</v>
      </c>
      <c r="J61" s="71">
        <v>195</v>
      </c>
      <c r="K61" s="71">
        <v>68</v>
      </c>
      <c r="L61" s="71">
        <v>34</v>
      </c>
      <c r="M61" s="71">
        <v>275</v>
      </c>
      <c r="N61" s="71">
        <v>145</v>
      </c>
      <c r="O61" s="71">
        <v>0</v>
      </c>
      <c r="P61" s="71">
        <v>0</v>
      </c>
      <c r="Q61" s="71">
        <v>953</v>
      </c>
      <c r="R61" s="71">
        <v>536</v>
      </c>
      <c r="S61" s="71">
        <v>23</v>
      </c>
      <c r="T61" s="71">
        <v>5</v>
      </c>
      <c r="U61" s="71">
        <v>433</v>
      </c>
      <c r="V61" s="71">
        <v>210</v>
      </c>
      <c r="W61" s="71">
        <v>10</v>
      </c>
      <c r="X61" s="71">
        <v>6</v>
      </c>
      <c r="Y61" s="71">
        <v>4</v>
      </c>
      <c r="Z61" s="71">
        <v>0</v>
      </c>
      <c r="AA61" s="71">
        <v>3</v>
      </c>
      <c r="AB61" s="71">
        <v>1</v>
      </c>
      <c r="AC61" s="69">
        <v>3579</v>
      </c>
      <c r="AD61" s="69">
        <v>1945</v>
      </c>
      <c r="AE61" s="205"/>
      <c r="AF61" s="8" t="s">
        <v>91</v>
      </c>
      <c r="AG61" s="71">
        <v>10</v>
      </c>
      <c r="AH61" s="71">
        <v>4</v>
      </c>
      <c r="AI61" s="71">
        <v>0</v>
      </c>
      <c r="AJ61" s="71">
        <v>0</v>
      </c>
      <c r="AK61" s="71">
        <v>0</v>
      </c>
      <c r="AL61" s="71">
        <v>0</v>
      </c>
      <c r="AM61" s="71">
        <v>1</v>
      </c>
      <c r="AN61" s="71">
        <v>0</v>
      </c>
      <c r="AO61" s="71">
        <v>0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157</v>
      </c>
      <c r="AV61" s="71">
        <v>87</v>
      </c>
      <c r="AW61" s="71">
        <v>7</v>
      </c>
      <c r="AX61" s="71">
        <v>2</v>
      </c>
      <c r="AY61" s="71">
        <v>81</v>
      </c>
      <c r="AZ61" s="71">
        <v>37</v>
      </c>
      <c r="BA61" s="71">
        <v>2</v>
      </c>
      <c r="BB61" s="71">
        <v>1</v>
      </c>
      <c r="BC61" s="71">
        <v>0</v>
      </c>
      <c r="BD61" s="71">
        <v>0</v>
      </c>
      <c r="BE61" s="71">
        <v>2</v>
      </c>
      <c r="BF61" s="71">
        <v>1</v>
      </c>
      <c r="BG61" s="69">
        <v>260</v>
      </c>
      <c r="BH61" s="69">
        <v>132</v>
      </c>
      <c r="BI61" s="205"/>
      <c r="BJ61" s="8" t="s">
        <v>91</v>
      </c>
      <c r="BK61" s="31">
        <v>33</v>
      </c>
      <c r="BL61" s="31">
        <v>6</v>
      </c>
      <c r="BM61" s="31">
        <v>0</v>
      </c>
      <c r="BN61" s="31">
        <v>11</v>
      </c>
      <c r="BO61" s="31">
        <v>2</v>
      </c>
      <c r="BP61" s="31">
        <v>8</v>
      </c>
      <c r="BQ61" s="31">
        <v>0</v>
      </c>
      <c r="BR61" s="31">
        <v>25</v>
      </c>
      <c r="BS61" s="31">
        <v>4</v>
      </c>
      <c r="BT61" s="31">
        <v>18</v>
      </c>
      <c r="BU61" s="31">
        <v>1</v>
      </c>
      <c r="BV61" s="31">
        <v>1</v>
      </c>
      <c r="BW61" s="31">
        <v>1</v>
      </c>
      <c r="BX61" s="149">
        <v>110</v>
      </c>
      <c r="BY61" s="125">
        <v>105</v>
      </c>
      <c r="BZ61" s="71">
        <v>96</v>
      </c>
      <c r="CA61" s="71">
        <v>93</v>
      </c>
      <c r="CB61" s="71">
        <v>6</v>
      </c>
      <c r="CC61" s="71">
        <v>22</v>
      </c>
      <c r="CD61" s="205"/>
      <c r="CE61" s="8" t="s">
        <v>91</v>
      </c>
      <c r="CF61" s="71">
        <v>8</v>
      </c>
      <c r="CG61" s="71">
        <v>770</v>
      </c>
      <c r="CH61" s="71">
        <v>460</v>
      </c>
      <c r="CI61" s="71">
        <v>330</v>
      </c>
      <c r="CJ61" s="71">
        <v>32</v>
      </c>
      <c r="CK61" s="71">
        <v>6</v>
      </c>
      <c r="CL61" s="71">
        <v>107</v>
      </c>
      <c r="CM61" s="71">
        <v>94</v>
      </c>
      <c r="CN61" s="71">
        <v>89</v>
      </c>
      <c r="CO61" s="205"/>
      <c r="CP61" s="8" t="s">
        <v>91</v>
      </c>
      <c r="CQ61" s="46">
        <v>1090</v>
      </c>
      <c r="CR61" s="46">
        <v>575</v>
      </c>
      <c r="CS61" s="46">
        <v>488</v>
      </c>
      <c r="CT61" s="46">
        <v>268</v>
      </c>
      <c r="CU61" s="46">
        <v>37</v>
      </c>
      <c r="CV61" s="46">
        <v>6</v>
      </c>
      <c r="CW61" s="46">
        <v>21</v>
      </c>
      <c r="CX61" s="46">
        <v>1</v>
      </c>
      <c r="CY61" s="46">
        <v>384</v>
      </c>
      <c r="CZ61" s="46">
        <v>186</v>
      </c>
      <c r="DA61" s="46">
        <v>191</v>
      </c>
      <c r="DB61" s="46">
        <v>97</v>
      </c>
      <c r="DC61" s="46">
        <v>0</v>
      </c>
      <c r="DD61" s="46">
        <v>0</v>
      </c>
      <c r="DE61" s="46">
        <v>0</v>
      </c>
      <c r="DF61" s="46">
        <v>0</v>
      </c>
      <c r="DG61" s="46">
        <v>0</v>
      </c>
      <c r="DH61" s="46">
        <v>0</v>
      </c>
      <c r="DI61" s="46">
        <v>0</v>
      </c>
      <c r="DJ61" s="46">
        <v>0</v>
      </c>
      <c r="DK61" s="46">
        <v>0</v>
      </c>
      <c r="DL61" s="46">
        <v>0</v>
      </c>
      <c r="DM61" s="46">
        <v>0</v>
      </c>
      <c r="DN61" s="46">
        <v>0</v>
      </c>
      <c r="DO61" s="205"/>
      <c r="DP61" s="8" t="s">
        <v>91</v>
      </c>
      <c r="DQ61" s="71">
        <v>191</v>
      </c>
      <c r="DR61" s="71">
        <v>69</v>
      </c>
      <c r="DS61" s="71">
        <v>12</v>
      </c>
      <c r="DT61" s="152">
        <v>29</v>
      </c>
      <c r="DU61" s="32">
        <v>10</v>
      </c>
      <c r="DV61" s="149">
        <v>220</v>
      </c>
      <c r="DW61" s="149">
        <v>79</v>
      </c>
      <c r="DX61" s="205"/>
      <c r="DY61" s="8" t="s">
        <v>91</v>
      </c>
      <c r="DZ61" s="71">
        <v>43</v>
      </c>
      <c r="EA61" s="71">
        <v>61</v>
      </c>
      <c r="EB61" s="71">
        <v>23</v>
      </c>
      <c r="EC61" s="71">
        <v>0</v>
      </c>
      <c r="ED61" s="71">
        <v>64</v>
      </c>
      <c r="EE61" s="71">
        <v>114</v>
      </c>
      <c r="EF61" s="71">
        <v>6</v>
      </c>
      <c r="EG61" s="71">
        <v>77</v>
      </c>
      <c r="EH61" s="71">
        <v>91</v>
      </c>
      <c r="EI61" s="71">
        <v>50</v>
      </c>
      <c r="EJ61" s="71">
        <v>55</v>
      </c>
      <c r="EK61" s="71">
        <v>4</v>
      </c>
      <c r="EL61" s="71">
        <v>3</v>
      </c>
      <c r="EM61" s="71">
        <v>0</v>
      </c>
      <c r="EN61" s="71">
        <v>0</v>
      </c>
      <c r="EO61" s="71">
        <v>0</v>
      </c>
      <c r="EP61" s="71">
        <v>2</v>
      </c>
      <c r="ER61" s="78" t="s">
        <v>110</v>
      </c>
      <c r="ES61" s="78" t="s">
        <v>2629</v>
      </c>
      <c r="ET61" s="78">
        <v>1511</v>
      </c>
      <c r="EU61" s="78">
        <v>700</v>
      </c>
      <c r="EV61" s="78">
        <v>4408</v>
      </c>
      <c r="EW61" s="78"/>
      <c r="EX61" s="78"/>
      <c r="EY61" s="78"/>
    </row>
    <row r="62" spans="1:155">
      <c r="A62" s="205"/>
      <c r="B62" s="66" t="s">
        <v>73</v>
      </c>
      <c r="C62" s="26">
        <v>2315</v>
      </c>
      <c r="D62" s="26">
        <v>1299</v>
      </c>
      <c r="E62" s="26">
        <v>500</v>
      </c>
      <c r="F62" s="26">
        <v>308</v>
      </c>
      <c r="G62" s="26">
        <v>0</v>
      </c>
      <c r="H62" s="26">
        <v>0</v>
      </c>
      <c r="I62" s="26">
        <v>462</v>
      </c>
      <c r="J62" s="26">
        <v>247</v>
      </c>
      <c r="K62" s="26">
        <v>144</v>
      </c>
      <c r="L62" s="26">
        <v>82</v>
      </c>
      <c r="M62" s="26">
        <v>642</v>
      </c>
      <c r="N62" s="26">
        <v>337</v>
      </c>
      <c r="O62" s="26">
        <v>0</v>
      </c>
      <c r="P62" s="26">
        <v>0</v>
      </c>
      <c r="Q62" s="26">
        <v>1670</v>
      </c>
      <c r="R62" s="26">
        <v>940</v>
      </c>
      <c r="S62" s="26">
        <v>23</v>
      </c>
      <c r="T62" s="26">
        <v>5</v>
      </c>
      <c r="U62" s="26">
        <v>678</v>
      </c>
      <c r="V62" s="26">
        <v>319</v>
      </c>
      <c r="W62" s="26">
        <v>23</v>
      </c>
      <c r="X62" s="26">
        <v>14</v>
      </c>
      <c r="Y62" s="26">
        <v>5</v>
      </c>
      <c r="Z62" s="26">
        <v>0</v>
      </c>
      <c r="AA62" s="26">
        <v>3</v>
      </c>
      <c r="AB62" s="26">
        <v>1</v>
      </c>
      <c r="AC62" s="68">
        <v>6465</v>
      </c>
      <c r="AD62" s="68">
        <v>3552</v>
      </c>
      <c r="AE62" s="205"/>
      <c r="AF62" s="66" t="s">
        <v>73</v>
      </c>
      <c r="AG62" s="26">
        <v>29</v>
      </c>
      <c r="AH62" s="26">
        <v>17</v>
      </c>
      <c r="AI62" s="26">
        <v>0</v>
      </c>
      <c r="AJ62" s="26">
        <v>0</v>
      </c>
      <c r="AK62" s="26">
        <v>0</v>
      </c>
      <c r="AL62" s="26">
        <v>0</v>
      </c>
      <c r="AM62" s="26">
        <v>1</v>
      </c>
      <c r="AN62" s="26">
        <v>0</v>
      </c>
      <c r="AO62" s="26">
        <v>0</v>
      </c>
      <c r="AP62" s="26">
        <v>0</v>
      </c>
      <c r="AQ62" s="26">
        <v>8</v>
      </c>
      <c r="AR62" s="26">
        <v>4</v>
      </c>
      <c r="AS62" s="26">
        <v>0</v>
      </c>
      <c r="AT62" s="26">
        <v>0</v>
      </c>
      <c r="AU62" s="26">
        <v>263</v>
      </c>
      <c r="AV62" s="26">
        <v>150</v>
      </c>
      <c r="AW62" s="26">
        <v>7</v>
      </c>
      <c r="AX62" s="26">
        <v>2</v>
      </c>
      <c r="AY62" s="26">
        <v>132</v>
      </c>
      <c r="AZ62" s="26">
        <v>57</v>
      </c>
      <c r="BA62" s="26">
        <v>2</v>
      </c>
      <c r="BB62" s="26">
        <v>1</v>
      </c>
      <c r="BC62" s="26">
        <v>0</v>
      </c>
      <c r="BD62" s="26">
        <v>0</v>
      </c>
      <c r="BE62" s="26">
        <v>2</v>
      </c>
      <c r="BF62" s="26">
        <v>1</v>
      </c>
      <c r="BG62" s="68">
        <v>444</v>
      </c>
      <c r="BH62" s="68">
        <v>232</v>
      </c>
      <c r="BI62" s="205"/>
      <c r="BJ62" s="66" t="s">
        <v>73</v>
      </c>
      <c r="BK62" s="68">
        <v>64</v>
      </c>
      <c r="BL62" s="68">
        <v>20</v>
      </c>
      <c r="BM62" s="68">
        <v>0</v>
      </c>
      <c r="BN62" s="68">
        <v>16</v>
      </c>
      <c r="BO62" s="68">
        <v>5</v>
      </c>
      <c r="BP62" s="68">
        <v>18</v>
      </c>
      <c r="BQ62" s="68">
        <v>0</v>
      </c>
      <c r="BR62" s="68">
        <v>51</v>
      </c>
      <c r="BS62" s="68">
        <v>4</v>
      </c>
      <c r="BT62" s="68">
        <v>31</v>
      </c>
      <c r="BU62" s="68">
        <v>2</v>
      </c>
      <c r="BV62" s="68">
        <v>2</v>
      </c>
      <c r="BW62" s="68">
        <v>1</v>
      </c>
      <c r="BX62" s="68">
        <v>214</v>
      </c>
      <c r="BY62" s="68">
        <v>203</v>
      </c>
      <c r="BZ62" s="68">
        <v>191</v>
      </c>
      <c r="CA62" s="68">
        <v>152</v>
      </c>
      <c r="CB62" s="68">
        <v>11</v>
      </c>
      <c r="CC62" s="68">
        <v>52</v>
      </c>
      <c r="CD62" s="205"/>
      <c r="CE62" s="66" t="s">
        <v>73</v>
      </c>
      <c r="CF62" s="68">
        <v>38</v>
      </c>
      <c r="CG62" s="68">
        <v>1476</v>
      </c>
      <c r="CH62" s="68">
        <v>839</v>
      </c>
      <c r="CI62" s="68">
        <v>589</v>
      </c>
      <c r="CJ62" s="68">
        <v>53</v>
      </c>
      <c r="CK62" s="68">
        <v>13</v>
      </c>
      <c r="CL62" s="68">
        <v>205</v>
      </c>
      <c r="CM62" s="68">
        <v>173</v>
      </c>
      <c r="CN62" s="68">
        <v>164</v>
      </c>
      <c r="CO62" s="205"/>
      <c r="CP62" s="66" t="s">
        <v>73</v>
      </c>
      <c r="CQ62" s="68">
        <v>1907</v>
      </c>
      <c r="CR62" s="68">
        <v>1025</v>
      </c>
      <c r="CS62" s="68">
        <v>889</v>
      </c>
      <c r="CT62" s="68">
        <v>511</v>
      </c>
      <c r="CU62" s="68">
        <v>40</v>
      </c>
      <c r="CV62" s="68">
        <v>7</v>
      </c>
      <c r="CW62" s="68">
        <v>22</v>
      </c>
      <c r="CX62" s="68">
        <v>2</v>
      </c>
      <c r="CY62" s="68">
        <v>597</v>
      </c>
      <c r="CZ62" s="68">
        <v>284</v>
      </c>
      <c r="DA62" s="68">
        <v>266</v>
      </c>
      <c r="DB62" s="68">
        <v>131</v>
      </c>
      <c r="DC62" s="68">
        <v>0</v>
      </c>
      <c r="DD62" s="68">
        <v>0</v>
      </c>
      <c r="DE62" s="68">
        <v>0</v>
      </c>
      <c r="DF62" s="68">
        <v>0</v>
      </c>
      <c r="DG62" s="68">
        <v>0</v>
      </c>
      <c r="DH62" s="68">
        <v>0</v>
      </c>
      <c r="DI62" s="68">
        <v>0</v>
      </c>
      <c r="DJ62" s="68">
        <v>0</v>
      </c>
      <c r="DK62" s="68">
        <v>0</v>
      </c>
      <c r="DL62" s="68">
        <v>0</v>
      </c>
      <c r="DM62" s="68">
        <v>0</v>
      </c>
      <c r="DN62" s="68">
        <v>0</v>
      </c>
      <c r="DO62" s="205"/>
      <c r="DP62" s="66" t="s">
        <v>73</v>
      </c>
      <c r="DQ62" s="68">
        <v>380</v>
      </c>
      <c r="DR62" s="26">
        <v>131</v>
      </c>
      <c r="DS62" s="26">
        <v>27</v>
      </c>
      <c r="DT62" s="41">
        <v>54</v>
      </c>
      <c r="DU62" s="41">
        <v>23</v>
      </c>
      <c r="DV62" s="68">
        <v>434</v>
      </c>
      <c r="DW62" s="68">
        <v>154</v>
      </c>
      <c r="DX62" s="205"/>
      <c r="DY62" s="66" t="s">
        <v>73</v>
      </c>
      <c r="DZ62" s="68">
        <v>46</v>
      </c>
      <c r="EA62" s="68">
        <v>71</v>
      </c>
      <c r="EB62" s="68">
        <v>43</v>
      </c>
      <c r="EC62" s="68">
        <v>0</v>
      </c>
      <c r="ED62" s="68">
        <v>65</v>
      </c>
      <c r="EE62" s="68">
        <v>115</v>
      </c>
      <c r="EF62" s="68">
        <v>7</v>
      </c>
      <c r="EG62" s="68">
        <v>78</v>
      </c>
      <c r="EH62" s="68">
        <v>92</v>
      </c>
      <c r="EI62" s="68">
        <v>51</v>
      </c>
      <c r="EJ62" s="68">
        <v>56</v>
      </c>
      <c r="EK62" s="68">
        <v>4</v>
      </c>
      <c r="EL62" s="68">
        <v>3</v>
      </c>
      <c r="EM62" s="68">
        <v>0</v>
      </c>
      <c r="EN62" s="68">
        <v>0</v>
      </c>
      <c r="EO62" s="68">
        <v>0</v>
      </c>
      <c r="EP62" s="68">
        <v>4</v>
      </c>
      <c r="ER62" s="78" t="s">
        <v>110</v>
      </c>
      <c r="ES62" s="78" t="s">
        <v>2630</v>
      </c>
      <c r="ET62" s="78">
        <v>2544</v>
      </c>
      <c r="EU62" s="78">
        <v>1177</v>
      </c>
      <c r="EV62" s="78">
        <v>8128</v>
      </c>
      <c r="EW62" s="78"/>
      <c r="EX62" s="78"/>
      <c r="EY62" s="78"/>
    </row>
    <row r="63" spans="1:155">
      <c r="A63" s="205" t="s">
        <v>111</v>
      </c>
      <c r="B63" s="8" t="s">
        <v>90</v>
      </c>
      <c r="C63" s="71">
        <v>0</v>
      </c>
      <c r="D63" s="71">
        <v>0</v>
      </c>
      <c r="E63" s="71">
        <v>0</v>
      </c>
      <c r="F63" s="71">
        <v>0</v>
      </c>
      <c r="G63" s="71">
        <v>0</v>
      </c>
      <c r="H63" s="71">
        <v>0</v>
      </c>
      <c r="I63" s="71">
        <v>0</v>
      </c>
      <c r="J63" s="71">
        <v>0</v>
      </c>
      <c r="K63" s="71">
        <v>0</v>
      </c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0</v>
      </c>
      <c r="X63" s="71">
        <v>0</v>
      </c>
      <c r="Y63" s="71">
        <v>0</v>
      </c>
      <c r="Z63" s="71">
        <v>0</v>
      </c>
      <c r="AA63" s="71">
        <v>0</v>
      </c>
      <c r="AB63" s="71">
        <v>0</v>
      </c>
      <c r="AC63" s="69">
        <v>0</v>
      </c>
      <c r="AD63" s="69">
        <v>0</v>
      </c>
      <c r="AE63" s="205" t="s">
        <v>111</v>
      </c>
      <c r="AF63" s="8" t="s">
        <v>90</v>
      </c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0</v>
      </c>
      <c r="AP63" s="71">
        <v>0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69">
        <v>0</v>
      </c>
      <c r="BH63" s="69">
        <v>0</v>
      </c>
      <c r="BI63" s="205" t="s">
        <v>111</v>
      </c>
      <c r="BJ63" s="8" t="s">
        <v>90</v>
      </c>
      <c r="BK63" s="31">
        <v>0</v>
      </c>
      <c r="BL63" s="31">
        <v>0</v>
      </c>
      <c r="BM63" s="31">
        <v>0</v>
      </c>
      <c r="BN63" s="31">
        <v>0</v>
      </c>
      <c r="BO63" s="31">
        <v>0</v>
      </c>
      <c r="BP63" s="31">
        <v>0</v>
      </c>
      <c r="BQ63" s="31">
        <v>0</v>
      </c>
      <c r="BR63" s="31">
        <v>0</v>
      </c>
      <c r="BS63" s="31">
        <v>0</v>
      </c>
      <c r="BT63" s="31">
        <v>0</v>
      </c>
      <c r="BU63" s="31">
        <v>0</v>
      </c>
      <c r="BV63" s="31">
        <v>0</v>
      </c>
      <c r="BW63" s="31">
        <v>0</v>
      </c>
      <c r="BX63" s="149">
        <v>0</v>
      </c>
      <c r="BY63" s="125">
        <v>0</v>
      </c>
      <c r="BZ63" s="71">
        <v>0</v>
      </c>
      <c r="CA63" s="71">
        <v>0</v>
      </c>
      <c r="CB63" s="71">
        <v>0</v>
      </c>
      <c r="CC63" s="71">
        <v>0</v>
      </c>
      <c r="CD63" s="205" t="s">
        <v>111</v>
      </c>
      <c r="CE63" s="8" t="s">
        <v>90</v>
      </c>
      <c r="CF63" s="71">
        <v>0</v>
      </c>
      <c r="CG63" s="71">
        <v>0</v>
      </c>
      <c r="CH63" s="71">
        <v>0</v>
      </c>
      <c r="CI63" s="71">
        <v>0</v>
      </c>
      <c r="CJ63" s="71">
        <v>0</v>
      </c>
      <c r="CK63" s="71">
        <v>0</v>
      </c>
      <c r="CL63" s="71">
        <v>0</v>
      </c>
      <c r="CM63" s="71">
        <v>0</v>
      </c>
      <c r="CN63" s="71">
        <v>0</v>
      </c>
      <c r="CO63" s="205" t="s">
        <v>111</v>
      </c>
      <c r="CP63" s="8" t="s">
        <v>90</v>
      </c>
      <c r="CQ63" s="46">
        <v>0</v>
      </c>
      <c r="CR63" s="46">
        <v>0</v>
      </c>
      <c r="CS63" s="46">
        <v>0</v>
      </c>
      <c r="CT63" s="46">
        <v>0</v>
      </c>
      <c r="CU63" s="46">
        <v>0</v>
      </c>
      <c r="CV63" s="46">
        <v>0</v>
      </c>
      <c r="CW63" s="46">
        <v>0</v>
      </c>
      <c r="CX63" s="46">
        <v>0</v>
      </c>
      <c r="CY63" s="46">
        <v>0</v>
      </c>
      <c r="CZ63" s="46">
        <v>0</v>
      </c>
      <c r="DA63" s="46">
        <v>0</v>
      </c>
      <c r="DB63" s="46">
        <v>0</v>
      </c>
      <c r="DC63" s="46">
        <v>0</v>
      </c>
      <c r="DD63" s="46">
        <v>0</v>
      </c>
      <c r="DE63" s="46">
        <v>0</v>
      </c>
      <c r="DF63" s="46">
        <v>0</v>
      </c>
      <c r="DG63" s="46">
        <v>0</v>
      </c>
      <c r="DH63" s="46">
        <v>0</v>
      </c>
      <c r="DI63" s="46">
        <v>0</v>
      </c>
      <c r="DJ63" s="46">
        <v>0</v>
      </c>
      <c r="DK63" s="46">
        <v>0</v>
      </c>
      <c r="DL63" s="46">
        <v>0</v>
      </c>
      <c r="DM63" s="46">
        <v>0</v>
      </c>
      <c r="DN63" s="46">
        <v>0</v>
      </c>
      <c r="DO63" s="205" t="s">
        <v>111</v>
      </c>
      <c r="DP63" s="8" t="s">
        <v>90</v>
      </c>
      <c r="DQ63" s="71">
        <v>0</v>
      </c>
      <c r="DR63" s="71">
        <v>0</v>
      </c>
      <c r="DS63" s="71">
        <v>0</v>
      </c>
      <c r="DT63" s="152">
        <v>0</v>
      </c>
      <c r="DU63" s="32">
        <v>0</v>
      </c>
      <c r="DV63" s="149">
        <v>0</v>
      </c>
      <c r="DW63" s="149">
        <v>0</v>
      </c>
      <c r="DX63" s="205" t="s">
        <v>111</v>
      </c>
      <c r="DY63" s="8" t="s">
        <v>90</v>
      </c>
      <c r="DZ63" s="71">
        <v>0</v>
      </c>
      <c r="EA63" s="71">
        <v>0</v>
      </c>
      <c r="EB63" s="71">
        <v>0</v>
      </c>
      <c r="EC63" s="71">
        <v>0</v>
      </c>
      <c r="ED63" s="71">
        <v>0</v>
      </c>
      <c r="EE63" s="71">
        <v>0</v>
      </c>
      <c r="EF63" s="71">
        <v>0</v>
      </c>
      <c r="EG63" s="71">
        <v>0</v>
      </c>
      <c r="EH63" s="71">
        <v>0</v>
      </c>
      <c r="EI63" s="71">
        <v>0</v>
      </c>
      <c r="EJ63" s="71">
        <v>0</v>
      </c>
      <c r="EK63" s="71">
        <v>0</v>
      </c>
      <c r="EL63" s="71">
        <v>0</v>
      </c>
      <c r="EM63" s="71">
        <v>0</v>
      </c>
      <c r="EN63" s="71">
        <v>0</v>
      </c>
      <c r="EO63" s="71">
        <v>0</v>
      </c>
      <c r="EP63" s="71">
        <v>0</v>
      </c>
      <c r="ER63" s="78" t="s">
        <v>111</v>
      </c>
      <c r="ES63" s="78" t="s">
        <v>2640</v>
      </c>
      <c r="ET63" s="78">
        <v>0</v>
      </c>
      <c r="EU63" s="78">
        <v>0</v>
      </c>
      <c r="EV63" s="78">
        <v>0</v>
      </c>
      <c r="EW63" s="78"/>
      <c r="EX63" s="78"/>
      <c r="EY63" s="78"/>
    </row>
    <row r="64" spans="1:155">
      <c r="A64" s="205"/>
      <c r="B64" s="8" t="s">
        <v>91</v>
      </c>
      <c r="C64" s="71">
        <v>247</v>
      </c>
      <c r="D64" s="71">
        <v>136</v>
      </c>
      <c r="E64" s="71">
        <v>137</v>
      </c>
      <c r="F64" s="71">
        <v>79</v>
      </c>
      <c r="G64" s="71">
        <v>0</v>
      </c>
      <c r="H64" s="71">
        <v>0</v>
      </c>
      <c r="I64" s="71">
        <v>14</v>
      </c>
      <c r="J64" s="71">
        <v>7</v>
      </c>
      <c r="K64" s="71">
        <v>0</v>
      </c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107</v>
      </c>
      <c r="R64" s="71">
        <v>60</v>
      </c>
      <c r="S64" s="71">
        <v>0</v>
      </c>
      <c r="T64" s="71">
        <v>0</v>
      </c>
      <c r="U64" s="71">
        <v>47</v>
      </c>
      <c r="V64" s="71">
        <v>11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69">
        <v>552</v>
      </c>
      <c r="AD64" s="69">
        <v>293</v>
      </c>
      <c r="AE64" s="205"/>
      <c r="AF64" s="8" t="s">
        <v>91</v>
      </c>
      <c r="AG64" s="71">
        <v>3</v>
      </c>
      <c r="AH64" s="71">
        <v>1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0</v>
      </c>
      <c r="AP64" s="71">
        <v>0</v>
      </c>
      <c r="AQ64" s="71">
        <v>0</v>
      </c>
      <c r="AR64" s="71">
        <v>0</v>
      </c>
      <c r="AS64" s="71">
        <v>0</v>
      </c>
      <c r="AT64" s="71">
        <v>0</v>
      </c>
      <c r="AU64" s="71">
        <v>8</v>
      </c>
      <c r="AV64" s="71">
        <v>3</v>
      </c>
      <c r="AW64" s="71">
        <v>0</v>
      </c>
      <c r="AX64" s="71">
        <v>0</v>
      </c>
      <c r="AY64" s="71">
        <v>9</v>
      </c>
      <c r="AZ64" s="71">
        <v>4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69">
        <v>20</v>
      </c>
      <c r="BH64" s="69">
        <v>8</v>
      </c>
      <c r="BI64" s="205"/>
      <c r="BJ64" s="8" t="s">
        <v>91</v>
      </c>
      <c r="BK64" s="31">
        <v>6</v>
      </c>
      <c r="BL64" s="31">
        <v>4</v>
      </c>
      <c r="BM64" s="31">
        <v>0</v>
      </c>
      <c r="BN64" s="31">
        <v>2</v>
      </c>
      <c r="BO64" s="31">
        <v>1</v>
      </c>
      <c r="BP64" s="31">
        <v>0</v>
      </c>
      <c r="BQ64" s="31">
        <v>0</v>
      </c>
      <c r="BR64" s="31">
        <v>5</v>
      </c>
      <c r="BS64" s="31">
        <v>0</v>
      </c>
      <c r="BT64" s="31">
        <v>3</v>
      </c>
      <c r="BU64" s="31">
        <v>0</v>
      </c>
      <c r="BV64" s="31">
        <v>0</v>
      </c>
      <c r="BW64" s="31">
        <v>0</v>
      </c>
      <c r="BX64" s="149">
        <v>21</v>
      </c>
      <c r="BY64" s="125">
        <v>17</v>
      </c>
      <c r="BZ64" s="71">
        <v>14</v>
      </c>
      <c r="CA64" s="71">
        <v>10</v>
      </c>
      <c r="CB64" s="71">
        <v>0</v>
      </c>
      <c r="CC64" s="71">
        <v>6</v>
      </c>
      <c r="CD64" s="205"/>
      <c r="CE64" s="8" t="s">
        <v>91</v>
      </c>
      <c r="CF64" s="71">
        <v>94</v>
      </c>
      <c r="CG64" s="71">
        <v>68</v>
      </c>
      <c r="CH64" s="71">
        <v>0</v>
      </c>
      <c r="CI64" s="71">
        <v>42</v>
      </c>
      <c r="CJ64" s="71">
        <v>0</v>
      </c>
      <c r="CK64" s="71">
        <v>11</v>
      </c>
      <c r="CL64" s="71">
        <v>17</v>
      </c>
      <c r="CM64" s="71">
        <v>18</v>
      </c>
      <c r="CN64" s="71">
        <v>14</v>
      </c>
      <c r="CO64" s="205"/>
      <c r="CP64" s="8" t="s">
        <v>91</v>
      </c>
      <c r="CQ64" s="46">
        <v>63</v>
      </c>
      <c r="CR64" s="46">
        <v>35</v>
      </c>
      <c r="CS64" s="46">
        <v>50</v>
      </c>
      <c r="CT64" s="46">
        <v>25</v>
      </c>
      <c r="CU64" s="46">
        <v>0</v>
      </c>
      <c r="CV64" s="46">
        <v>0</v>
      </c>
      <c r="CW64" s="46">
        <v>0</v>
      </c>
      <c r="CX64" s="46">
        <v>0</v>
      </c>
      <c r="CY64" s="46">
        <v>38</v>
      </c>
      <c r="CZ64" s="46">
        <v>18</v>
      </c>
      <c r="DA64" s="46">
        <v>19</v>
      </c>
      <c r="DB64" s="46">
        <v>11</v>
      </c>
      <c r="DC64" s="46">
        <v>0</v>
      </c>
      <c r="DD64" s="46">
        <v>0</v>
      </c>
      <c r="DE64" s="46">
        <v>0</v>
      </c>
      <c r="DF64" s="46">
        <v>0</v>
      </c>
      <c r="DG64" s="46">
        <v>0</v>
      </c>
      <c r="DH64" s="46">
        <v>0</v>
      </c>
      <c r="DI64" s="46">
        <v>0</v>
      </c>
      <c r="DJ64" s="46">
        <v>0</v>
      </c>
      <c r="DK64" s="46">
        <v>0</v>
      </c>
      <c r="DL64" s="46">
        <v>0</v>
      </c>
      <c r="DM64" s="46">
        <v>0</v>
      </c>
      <c r="DN64" s="46">
        <v>0</v>
      </c>
      <c r="DO64" s="205"/>
      <c r="DP64" s="8" t="s">
        <v>91</v>
      </c>
      <c r="DQ64" s="71">
        <v>67</v>
      </c>
      <c r="DR64" s="71">
        <v>20</v>
      </c>
      <c r="DS64" s="71">
        <v>10</v>
      </c>
      <c r="DT64" s="152">
        <v>16</v>
      </c>
      <c r="DU64" s="32">
        <v>7</v>
      </c>
      <c r="DV64" s="149">
        <v>83</v>
      </c>
      <c r="DW64" s="149">
        <v>27</v>
      </c>
      <c r="DX64" s="205"/>
      <c r="DY64" s="8" t="s">
        <v>91</v>
      </c>
      <c r="DZ64" s="71">
        <v>0</v>
      </c>
      <c r="EA64" s="71">
        <v>0</v>
      </c>
      <c r="EB64" s="71">
        <v>0</v>
      </c>
      <c r="EC64" s="71">
        <v>0</v>
      </c>
      <c r="ED64" s="71">
        <v>0</v>
      </c>
      <c r="EE64" s="71">
        <v>0</v>
      </c>
      <c r="EF64" s="71">
        <v>0</v>
      </c>
      <c r="EG64" s="71">
        <v>0</v>
      </c>
      <c r="EH64" s="71">
        <v>0</v>
      </c>
      <c r="EI64" s="71">
        <v>0</v>
      </c>
      <c r="EJ64" s="71">
        <v>0</v>
      </c>
      <c r="EK64" s="71">
        <v>0</v>
      </c>
      <c r="EL64" s="71">
        <v>0</v>
      </c>
      <c r="EM64" s="71">
        <v>0</v>
      </c>
      <c r="EN64" s="71">
        <v>0</v>
      </c>
      <c r="EO64" s="71">
        <v>0</v>
      </c>
      <c r="EP64" s="71">
        <v>0</v>
      </c>
      <c r="ER64" s="78" t="s">
        <v>111</v>
      </c>
      <c r="ES64" s="78" t="s">
        <v>2641</v>
      </c>
      <c r="ET64" s="78">
        <v>101</v>
      </c>
      <c r="EU64" s="78">
        <v>69</v>
      </c>
      <c r="EV64" s="78">
        <v>398</v>
      </c>
      <c r="EW64" s="78"/>
      <c r="EX64" s="78"/>
      <c r="EY64" s="78"/>
    </row>
    <row r="65" spans="1:155">
      <c r="A65" s="205"/>
      <c r="B65" s="66" t="s">
        <v>73</v>
      </c>
      <c r="C65" s="26">
        <v>247</v>
      </c>
      <c r="D65" s="26">
        <v>136</v>
      </c>
      <c r="E65" s="26">
        <v>137</v>
      </c>
      <c r="F65" s="26">
        <v>79</v>
      </c>
      <c r="G65" s="26">
        <v>0</v>
      </c>
      <c r="H65" s="26">
        <v>0</v>
      </c>
      <c r="I65" s="26">
        <v>14</v>
      </c>
      <c r="J65" s="26">
        <v>7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107</v>
      </c>
      <c r="R65" s="26">
        <v>60</v>
      </c>
      <c r="S65" s="26">
        <v>0</v>
      </c>
      <c r="T65" s="26">
        <v>0</v>
      </c>
      <c r="U65" s="26">
        <v>47</v>
      </c>
      <c r="V65" s="26">
        <v>11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68">
        <v>552</v>
      </c>
      <c r="AD65" s="68">
        <v>293</v>
      </c>
      <c r="AE65" s="205"/>
      <c r="AF65" s="66" t="s">
        <v>73</v>
      </c>
      <c r="AG65" s="26">
        <v>3</v>
      </c>
      <c r="AH65" s="26">
        <v>1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8</v>
      </c>
      <c r="AV65" s="26">
        <v>3</v>
      </c>
      <c r="AW65" s="26">
        <v>0</v>
      </c>
      <c r="AX65" s="26">
        <v>0</v>
      </c>
      <c r="AY65" s="26">
        <v>9</v>
      </c>
      <c r="AZ65" s="26">
        <v>4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68">
        <v>20</v>
      </c>
      <c r="BH65" s="68">
        <v>8</v>
      </c>
      <c r="BI65" s="205"/>
      <c r="BJ65" s="66" t="s">
        <v>73</v>
      </c>
      <c r="BK65" s="68">
        <v>6</v>
      </c>
      <c r="BL65" s="68">
        <v>4</v>
      </c>
      <c r="BM65" s="68">
        <v>0</v>
      </c>
      <c r="BN65" s="68">
        <v>2</v>
      </c>
      <c r="BO65" s="68">
        <v>1</v>
      </c>
      <c r="BP65" s="68">
        <v>0</v>
      </c>
      <c r="BQ65" s="68">
        <v>0</v>
      </c>
      <c r="BR65" s="68">
        <v>5</v>
      </c>
      <c r="BS65" s="68">
        <v>0</v>
      </c>
      <c r="BT65" s="68">
        <v>3</v>
      </c>
      <c r="BU65" s="68">
        <v>0</v>
      </c>
      <c r="BV65" s="68">
        <v>0</v>
      </c>
      <c r="BW65" s="68">
        <v>0</v>
      </c>
      <c r="BX65" s="68">
        <v>21</v>
      </c>
      <c r="BY65" s="68">
        <v>17</v>
      </c>
      <c r="BZ65" s="68">
        <v>14</v>
      </c>
      <c r="CA65" s="68">
        <v>10</v>
      </c>
      <c r="CB65" s="68">
        <v>0</v>
      </c>
      <c r="CC65" s="68">
        <v>6</v>
      </c>
      <c r="CD65" s="205"/>
      <c r="CE65" s="66" t="s">
        <v>73</v>
      </c>
      <c r="CF65" s="68">
        <v>94</v>
      </c>
      <c r="CG65" s="68">
        <v>68</v>
      </c>
      <c r="CH65" s="68">
        <v>0</v>
      </c>
      <c r="CI65" s="68">
        <v>42</v>
      </c>
      <c r="CJ65" s="68">
        <v>0</v>
      </c>
      <c r="CK65" s="68">
        <v>11</v>
      </c>
      <c r="CL65" s="68">
        <v>17</v>
      </c>
      <c r="CM65" s="68">
        <v>18</v>
      </c>
      <c r="CN65" s="68">
        <v>14</v>
      </c>
      <c r="CO65" s="205"/>
      <c r="CP65" s="66" t="s">
        <v>73</v>
      </c>
      <c r="CQ65" s="68">
        <v>63</v>
      </c>
      <c r="CR65" s="68">
        <v>35</v>
      </c>
      <c r="CS65" s="68">
        <v>50</v>
      </c>
      <c r="CT65" s="68">
        <v>25</v>
      </c>
      <c r="CU65" s="68">
        <v>0</v>
      </c>
      <c r="CV65" s="68">
        <v>0</v>
      </c>
      <c r="CW65" s="68">
        <v>0</v>
      </c>
      <c r="CX65" s="68">
        <v>0</v>
      </c>
      <c r="CY65" s="68">
        <v>38</v>
      </c>
      <c r="CZ65" s="68">
        <v>18</v>
      </c>
      <c r="DA65" s="68">
        <v>19</v>
      </c>
      <c r="DB65" s="68">
        <v>11</v>
      </c>
      <c r="DC65" s="68">
        <v>0</v>
      </c>
      <c r="DD65" s="68">
        <v>0</v>
      </c>
      <c r="DE65" s="68">
        <v>0</v>
      </c>
      <c r="DF65" s="68">
        <v>0</v>
      </c>
      <c r="DG65" s="68">
        <v>0</v>
      </c>
      <c r="DH65" s="68">
        <v>0</v>
      </c>
      <c r="DI65" s="68">
        <v>0</v>
      </c>
      <c r="DJ65" s="68">
        <v>0</v>
      </c>
      <c r="DK65" s="68">
        <v>0</v>
      </c>
      <c r="DL65" s="68">
        <v>0</v>
      </c>
      <c r="DM65" s="68">
        <v>0</v>
      </c>
      <c r="DN65" s="68">
        <v>0</v>
      </c>
      <c r="DO65" s="205"/>
      <c r="DP65" s="66" t="s">
        <v>73</v>
      </c>
      <c r="DQ65" s="68">
        <v>67</v>
      </c>
      <c r="DR65" s="26">
        <v>20</v>
      </c>
      <c r="DS65" s="26">
        <v>10</v>
      </c>
      <c r="DT65" s="41">
        <v>16</v>
      </c>
      <c r="DU65" s="41">
        <v>7</v>
      </c>
      <c r="DV65" s="68">
        <v>83</v>
      </c>
      <c r="DW65" s="68">
        <v>27</v>
      </c>
      <c r="DX65" s="205"/>
      <c r="DY65" s="66" t="s">
        <v>73</v>
      </c>
      <c r="DZ65" s="68">
        <v>0</v>
      </c>
      <c r="EA65" s="68">
        <v>0</v>
      </c>
      <c r="EB65" s="68">
        <v>0</v>
      </c>
      <c r="EC65" s="68">
        <v>0</v>
      </c>
      <c r="ED65" s="68">
        <v>0</v>
      </c>
      <c r="EE65" s="68">
        <v>0</v>
      </c>
      <c r="EF65" s="68">
        <v>0</v>
      </c>
      <c r="EG65" s="68">
        <v>0</v>
      </c>
      <c r="EH65" s="68">
        <v>0</v>
      </c>
      <c r="EI65" s="68">
        <v>0</v>
      </c>
      <c r="EJ65" s="68">
        <v>0</v>
      </c>
      <c r="EK65" s="68">
        <v>0</v>
      </c>
      <c r="EL65" s="68">
        <v>0</v>
      </c>
      <c r="EM65" s="68">
        <v>0</v>
      </c>
      <c r="EN65" s="68">
        <v>0</v>
      </c>
      <c r="EO65" s="68">
        <v>0</v>
      </c>
      <c r="EP65" s="68">
        <v>0</v>
      </c>
      <c r="ER65" s="78" t="s">
        <v>111</v>
      </c>
      <c r="ES65" s="78" t="s">
        <v>2642</v>
      </c>
      <c r="ET65" s="78">
        <v>101</v>
      </c>
      <c r="EU65" s="78">
        <v>69</v>
      </c>
      <c r="EV65" s="78">
        <v>398</v>
      </c>
      <c r="EW65" s="78"/>
      <c r="EX65" s="78"/>
      <c r="EY65" s="78"/>
    </row>
    <row r="66" spans="1:155">
      <c r="A66" s="205" t="s">
        <v>112</v>
      </c>
      <c r="B66" s="8" t="s">
        <v>90</v>
      </c>
      <c r="C66" s="71">
        <v>425</v>
      </c>
      <c r="D66" s="71">
        <v>227</v>
      </c>
      <c r="E66" s="71">
        <v>276</v>
      </c>
      <c r="F66" s="71">
        <v>146</v>
      </c>
      <c r="G66" s="71">
        <v>0</v>
      </c>
      <c r="H66" s="71">
        <v>0</v>
      </c>
      <c r="I66" s="71">
        <v>62</v>
      </c>
      <c r="J66" s="71">
        <v>20</v>
      </c>
      <c r="K66" s="71">
        <v>0</v>
      </c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289</v>
      </c>
      <c r="R66" s="71">
        <v>161</v>
      </c>
      <c r="S66" s="71">
        <v>0</v>
      </c>
      <c r="T66" s="71">
        <v>0</v>
      </c>
      <c r="U66" s="71">
        <v>40</v>
      </c>
      <c r="V66" s="71">
        <v>9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69">
        <v>1092</v>
      </c>
      <c r="AD66" s="69">
        <v>563</v>
      </c>
      <c r="AE66" s="205" t="s">
        <v>112</v>
      </c>
      <c r="AF66" s="8" t="s">
        <v>90</v>
      </c>
      <c r="AG66" s="71">
        <v>14</v>
      </c>
      <c r="AH66" s="71">
        <v>6</v>
      </c>
      <c r="AI66" s="71">
        <v>9</v>
      </c>
      <c r="AJ66" s="71">
        <v>5</v>
      </c>
      <c r="AK66" s="71">
        <v>0</v>
      </c>
      <c r="AL66" s="71">
        <v>0</v>
      </c>
      <c r="AM66" s="71">
        <v>0</v>
      </c>
      <c r="AN66" s="71">
        <v>0</v>
      </c>
      <c r="AO66" s="71">
        <v>0</v>
      </c>
      <c r="AP66" s="71">
        <v>0</v>
      </c>
      <c r="AQ66" s="71">
        <v>0</v>
      </c>
      <c r="AR66" s="71">
        <v>0</v>
      </c>
      <c r="AS66" s="71">
        <v>0</v>
      </c>
      <c r="AT66" s="71">
        <v>0</v>
      </c>
      <c r="AU66" s="71">
        <v>41</v>
      </c>
      <c r="AV66" s="71">
        <v>23</v>
      </c>
      <c r="AW66" s="71">
        <v>0</v>
      </c>
      <c r="AX66" s="71">
        <v>0</v>
      </c>
      <c r="AY66" s="71">
        <v>7</v>
      </c>
      <c r="AZ66" s="71">
        <v>2</v>
      </c>
      <c r="BA66" s="71">
        <v>0</v>
      </c>
      <c r="BB66" s="71">
        <v>0</v>
      </c>
      <c r="BC66" s="71">
        <v>0</v>
      </c>
      <c r="BD66" s="71">
        <v>0</v>
      </c>
      <c r="BE66" s="71">
        <v>0</v>
      </c>
      <c r="BF66" s="71">
        <v>0</v>
      </c>
      <c r="BG66" s="69">
        <v>71</v>
      </c>
      <c r="BH66" s="69">
        <v>36</v>
      </c>
      <c r="BI66" s="205" t="s">
        <v>112</v>
      </c>
      <c r="BJ66" s="8" t="s">
        <v>90</v>
      </c>
      <c r="BK66" s="31">
        <v>10</v>
      </c>
      <c r="BL66" s="31">
        <v>9</v>
      </c>
      <c r="BM66" s="31">
        <v>0</v>
      </c>
      <c r="BN66" s="31">
        <v>2</v>
      </c>
      <c r="BO66" s="31">
        <v>0</v>
      </c>
      <c r="BP66" s="31">
        <v>0</v>
      </c>
      <c r="BQ66" s="31">
        <v>0</v>
      </c>
      <c r="BR66" s="31">
        <v>9</v>
      </c>
      <c r="BS66" s="31">
        <v>0</v>
      </c>
      <c r="BT66" s="31">
        <v>2</v>
      </c>
      <c r="BU66" s="31">
        <v>0</v>
      </c>
      <c r="BV66" s="31">
        <v>0</v>
      </c>
      <c r="BW66" s="31">
        <v>0</v>
      </c>
      <c r="BX66" s="149">
        <v>32</v>
      </c>
      <c r="BY66" s="125">
        <v>29</v>
      </c>
      <c r="BZ66" s="71">
        <v>26</v>
      </c>
      <c r="CA66" s="71">
        <v>18</v>
      </c>
      <c r="CB66" s="71">
        <v>4</v>
      </c>
      <c r="CC66" s="71">
        <v>8</v>
      </c>
      <c r="CD66" s="205" t="s">
        <v>112</v>
      </c>
      <c r="CE66" s="8" t="s">
        <v>90</v>
      </c>
      <c r="CF66" s="71">
        <v>18</v>
      </c>
      <c r="CG66" s="71">
        <v>577</v>
      </c>
      <c r="CH66" s="71">
        <v>19</v>
      </c>
      <c r="CI66" s="71">
        <v>0</v>
      </c>
      <c r="CJ66" s="71">
        <v>0</v>
      </c>
      <c r="CK66" s="71">
        <v>4</v>
      </c>
      <c r="CL66" s="71">
        <v>31</v>
      </c>
      <c r="CM66" s="71">
        <v>28</v>
      </c>
      <c r="CN66" s="71">
        <v>25</v>
      </c>
      <c r="CO66" s="205" t="s">
        <v>112</v>
      </c>
      <c r="CP66" s="8" t="s">
        <v>90</v>
      </c>
      <c r="CQ66" s="46">
        <v>353</v>
      </c>
      <c r="CR66" s="46">
        <v>169</v>
      </c>
      <c r="CS66" s="46">
        <v>214</v>
      </c>
      <c r="CT66" s="46">
        <v>100</v>
      </c>
      <c r="CU66" s="46">
        <v>0</v>
      </c>
      <c r="CV66" s="46">
        <v>0</v>
      </c>
      <c r="CW66" s="46">
        <v>0</v>
      </c>
      <c r="CX66" s="46">
        <v>0</v>
      </c>
      <c r="CY66" s="46">
        <v>18</v>
      </c>
      <c r="CZ66" s="46">
        <v>3</v>
      </c>
      <c r="DA66" s="46">
        <v>7</v>
      </c>
      <c r="DB66" s="46">
        <v>2</v>
      </c>
      <c r="DC66" s="46">
        <v>0</v>
      </c>
      <c r="DD66" s="46">
        <v>0</v>
      </c>
      <c r="DE66" s="46">
        <v>0</v>
      </c>
      <c r="DF66" s="46">
        <v>0</v>
      </c>
      <c r="DG66" s="46">
        <v>0</v>
      </c>
      <c r="DH66" s="46">
        <v>0</v>
      </c>
      <c r="DI66" s="46">
        <v>0</v>
      </c>
      <c r="DJ66" s="46">
        <v>0</v>
      </c>
      <c r="DK66" s="46">
        <v>0</v>
      </c>
      <c r="DL66" s="46">
        <v>0</v>
      </c>
      <c r="DM66" s="46">
        <v>0</v>
      </c>
      <c r="DN66" s="46">
        <v>0</v>
      </c>
      <c r="DO66" s="205" t="s">
        <v>112</v>
      </c>
      <c r="DP66" s="8" t="s">
        <v>90</v>
      </c>
      <c r="DQ66" s="71">
        <v>44</v>
      </c>
      <c r="DR66" s="71">
        <v>8</v>
      </c>
      <c r="DS66" s="71">
        <v>1</v>
      </c>
      <c r="DT66" s="152">
        <v>20</v>
      </c>
      <c r="DU66" s="32">
        <v>14</v>
      </c>
      <c r="DV66" s="149">
        <v>64</v>
      </c>
      <c r="DW66" s="149">
        <v>22</v>
      </c>
      <c r="DX66" s="205" t="s">
        <v>112</v>
      </c>
      <c r="DY66" s="8" t="s">
        <v>90</v>
      </c>
      <c r="DZ66" s="71">
        <v>37</v>
      </c>
      <c r="EA66" s="71">
        <v>20</v>
      </c>
      <c r="EB66" s="71">
        <v>20</v>
      </c>
      <c r="EC66" s="71">
        <v>0</v>
      </c>
      <c r="ED66" s="71">
        <v>15</v>
      </c>
      <c r="EE66" s="71">
        <v>15</v>
      </c>
      <c r="EF66" s="71">
        <v>12</v>
      </c>
      <c r="EG66" s="71">
        <v>45</v>
      </c>
      <c r="EH66" s="71">
        <v>14</v>
      </c>
      <c r="EI66" s="71">
        <v>14</v>
      </c>
      <c r="EJ66" s="71">
        <v>20</v>
      </c>
      <c r="EK66" s="71">
        <v>11</v>
      </c>
      <c r="EL66" s="71">
        <v>2</v>
      </c>
      <c r="EM66" s="71">
        <v>4</v>
      </c>
      <c r="EN66" s="71">
        <v>5</v>
      </c>
      <c r="EO66" s="71">
        <v>3</v>
      </c>
      <c r="EP66" s="71">
        <v>4</v>
      </c>
      <c r="ER66" s="78" t="s">
        <v>112</v>
      </c>
      <c r="ES66" s="78" t="s">
        <v>2658</v>
      </c>
      <c r="ET66" s="78">
        <v>371</v>
      </c>
      <c r="EU66" s="78">
        <v>221</v>
      </c>
      <c r="EV66" s="78">
        <v>1229</v>
      </c>
      <c r="EW66" s="78"/>
      <c r="EX66" s="78"/>
      <c r="EY66" s="78"/>
    </row>
    <row r="67" spans="1:155">
      <c r="A67" s="205"/>
      <c r="B67" s="8" t="s">
        <v>91</v>
      </c>
      <c r="C67" s="71">
        <v>742</v>
      </c>
      <c r="D67" s="71">
        <v>385</v>
      </c>
      <c r="E67" s="71">
        <v>343</v>
      </c>
      <c r="F67" s="71">
        <v>180</v>
      </c>
      <c r="G67" s="71">
        <v>0</v>
      </c>
      <c r="H67" s="71">
        <v>0</v>
      </c>
      <c r="I67" s="71">
        <v>129</v>
      </c>
      <c r="J67" s="71">
        <v>58</v>
      </c>
      <c r="K67" s="71">
        <v>47</v>
      </c>
      <c r="L67" s="71">
        <v>30</v>
      </c>
      <c r="M67" s="71">
        <v>95</v>
      </c>
      <c r="N67" s="71">
        <v>48</v>
      </c>
      <c r="O67" s="71">
        <v>13</v>
      </c>
      <c r="P67" s="71">
        <v>5</v>
      </c>
      <c r="Q67" s="71">
        <v>535</v>
      </c>
      <c r="R67" s="71">
        <v>281</v>
      </c>
      <c r="S67" s="71">
        <v>4</v>
      </c>
      <c r="T67" s="71">
        <v>1</v>
      </c>
      <c r="U67" s="71">
        <v>78</v>
      </c>
      <c r="V67" s="71">
        <v>23</v>
      </c>
      <c r="W67" s="71">
        <v>72</v>
      </c>
      <c r="X67" s="71">
        <v>43</v>
      </c>
      <c r="Y67" s="71">
        <v>42</v>
      </c>
      <c r="Z67" s="71">
        <v>17</v>
      </c>
      <c r="AA67" s="71">
        <v>0</v>
      </c>
      <c r="AB67" s="71">
        <v>0</v>
      </c>
      <c r="AC67" s="69">
        <v>2100</v>
      </c>
      <c r="AD67" s="69">
        <v>1071</v>
      </c>
      <c r="AE67" s="205"/>
      <c r="AF67" s="8" t="s">
        <v>91</v>
      </c>
      <c r="AG67" s="71">
        <v>28</v>
      </c>
      <c r="AH67" s="71">
        <v>13</v>
      </c>
      <c r="AI67" s="71">
        <v>7</v>
      </c>
      <c r="AJ67" s="71">
        <v>5</v>
      </c>
      <c r="AK67" s="71">
        <v>0</v>
      </c>
      <c r="AL67" s="71">
        <v>0</v>
      </c>
      <c r="AM67" s="71">
        <v>2</v>
      </c>
      <c r="AN67" s="71">
        <v>0</v>
      </c>
      <c r="AO67" s="71">
        <v>3</v>
      </c>
      <c r="AP67" s="71">
        <v>1</v>
      </c>
      <c r="AQ67" s="71">
        <v>4</v>
      </c>
      <c r="AR67" s="71">
        <v>1</v>
      </c>
      <c r="AS67" s="71">
        <v>0</v>
      </c>
      <c r="AT67" s="71">
        <v>0</v>
      </c>
      <c r="AU67" s="71">
        <v>64</v>
      </c>
      <c r="AV67" s="71">
        <v>35</v>
      </c>
      <c r="AW67" s="71">
        <v>0</v>
      </c>
      <c r="AX67" s="71">
        <v>0</v>
      </c>
      <c r="AY67" s="71">
        <v>8</v>
      </c>
      <c r="AZ67" s="71">
        <v>1</v>
      </c>
      <c r="BA67" s="71">
        <v>0</v>
      </c>
      <c r="BB67" s="71">
        <v>0</v>
      </c>
      <c r="BC67" s="71">
        <v>0</v>
      </c>
      <c r="BD67" s="71">
        <v>0</v>
      </c>
      <c r="BE67" s="71">
        <v>0</v>
      </c>
      <c r="BF67" s="71">
        <v>0</v>
      </c>
      <c r="BG67" s="69">
        <v>116</v>
      </c>
      <c r="BH67" s="69">
        <v>56</v>
      </c>
      <c r="BI67" s="205"/>
      <c r="BJ67" s="8" t="s">
        <v>91</v>
      </c>
      <c r="BK67" s="31">
        <v>19</v>
      </c>
      <c r="BL67" s="31">
        <v>11</v>
      </c>
      <c r="BM67" s="31">
        <v>0</v>
      </c>
      <c r="BN67" s="31">
        <v>5</v>
      </c>
      <c r="BO67" s="31">
        <v>1</v>
      </c>
      <c r="BP67" s="31">
        <v>3</v>
      </c>
      <c r="BQ67" s="31">
        <v>1</v>
      </c>
      <c r="BR67" s="31">
        <v>16</v>
      </c>
      <c r="BS67" s="31">
        <v>1</v>
      </c>
      <c r="BT67" s="31">
        <v>4</v>
      </c>
      <c r="BU67" s="31">
        <v>1</v>
      </c>
      <c r="BV67" s="31">
        <v>1</v>
      </c>
      <c r="BW67" s="31">
        <v>0</v>
      </c>
      <c r="BX67" s="149">
        <v>63</v>
      </c>
      <c r="BY67" s="125">
        <v>64</v>
      </c>
      <c r="BZ67" s="71">
        <v>62</v>
      </c>
      <c r="CA67" s="71">
        <v>53</v>
      </c>
      <c r="CB67" s="71">
        <v>1</v>
      </c>
      <c r="CC67" s="71">
        <v>15</v>
      </c>
      <c r="CD67" s="205"/>
      <c r="CE67" s="8" t="s">
        <v>91</v>
      </c>
      <c r="CF67" s="71">
        <v>100</v>
      </c>
      <c r="CG67" s="71">
        <v>845</v>
      </c>
      <c r="CH67" s="71">
        <v>144</v>
      </c>
      <c r="CI67" s="71">
        <v>71</v>
      </c>
      <c r="CJ67" s="71">
        <v>49</v>
      </c>
      <c r="CK67" s="71">
        <v>20</v>
      </c>
      <c r="CL67" s="71">
        <v>72</v>
      </c>
      <c r="CM67" s="71">
        <v>61</v>
      </c>
      <c r="CN67" s="71">
        <v>65</v>
      </c>
      <c r="CO67" s="205"/>
      <c r="CP67" s="8" t="s">
        <v>91</v>
      </c>
      <c r="CQ67" s="46">
        <v>789</v>
      </c>
      <c r="CR67" s="46">
        <v>415</v>
      </c>
      <c r="CS67" s="46">
        <v>539</v>
      </c>
      <c r="CT67" s="46">
        <v>285</v>
      </c>
      <c r="CU67" s="46">
        <v>6</v>
      </c>
      <c r="CV67" s="46">
        <v>1</v>
      </c>
      <c r="CW67" s="46">
        <v>6</v>
      </c>
      <c r="CX67" s="46">
        <v>1</v>
      </c>
      <c r="CY67" s="46">
        <v>89</v>
      </c>
      <c r="CZ67" s="46">
        <v>39</v>
      </c>
      <c r="DA67" s="46">
        <v>71</v>
      </c>
      <c r="DB67" s="46">
        <v>32</v>
      </c>
      <c r="DC67" s="46">
        <v>0</v>
      </c>
      <c r="DD67" s="46">
        <v>0</v>
      </c>
      <c r="DE67" s="46">
        <v>0</v>
      </c>
      <c r="DF67" s="46">
        <v>0</v>
      </c>
      <c r="DG67" s="46">
        <v>0</v>
      </c>
      <c r="DH67" s="46">
        <v>0</v>
      </c>
      <c r="DI67" s="46">
        <v>0</v>
      </c>
      <c r="DJ67" s="46">
        <v>0</v>
      </c>
      <c r="DK67" s="46">
        <v>0</v>
      </c>
      <c r="DL67" s="46">
        <v>0</v>
      </c>
      <c r="DM67" s="46">
        <v>0</v>
      </c>
      <c r="DN67" s="46">
        <v>0</v>
      </c>
      <c r="DO67" s="205"/>
      <c r="DP67" s="8" t="s">
        <v>91</v>
      </c>
      <c r="DQ67" s="71">
        <v>83</v>
      </c>
      <c r="DR67" s="71">
        <v>22</v>
      </c>
      <c r="DS67" s="71">
        <v>7</v>
      </c>
      <c r="DT67" s="152">
        <v>45</v>
      </c>
      <c r="DU67" s="32">
        <v>28</v>
      </c>
      <c r="DV67" s="149">
        <v>128</v>
      </c>
      <c r="DW67" s="149">
        <v>50</v>
      </c>
      <c r="DX67" s="205"/>
      <c r="DY67" s="8" t="s">
        <v>91</v>
      </c>
      <c r="DZ67" s="71">
        <v>102</v>
      </c>
      <c r="EA67" s="71">
        <v>52</v>
      </c>
      <c r="EB67" s="71">
        <v>21</v>
      </c>
      <c r="EC67" s="71">
        <v>0</v>
      </c>
      <c r="ED67" s="71">
        <v>48</v>
      </c>
      <c r="EE67" s="71">
        <v>86</v>
      </c>
      <c r="EF67" s="71">
        <v>9</v>
      </c>
      <c r="EG67" s="71">
        <v>42</v>
      </c>
      <c r="EH67" s="71">
        <v>32</v>
      </c>
      <c r="EI67" s="71">
        <v>15</v>
      </c>
      <c r="EJ67" s="71">
        <v>66</v>
      </c>
      <c r="EK67" s="71">
        <v>5</v>
      </c>
      <c r="EL67" s="71">
        <v>5</v>
      </c>
      <c r="EM67" s="71">
        <v>5</v>
      </c>
      <c r="EN67" s="71">
        <v>5</v>
      </c>
      <c r="EO67" s="71">
        <v>6</v>
      </c>
      <c r="EP67" s="71">
        <v>4</v>
      </c>
      <c r="ER67" s="78" t="s">
        <v>112</v>
      </c>
      <c r="ES67" s="78" t="s">
        <v>2659</v>
      </c>
      <c r="ET67" s="78">
        <v>884</v>
      </c>
      <c r="EU67" s="78">
        <v>616</v>
      </c>
      <c r="EV67" s="78">
        <v>2751</v>
      </c>
      <c r="EW67" s="78"/>
      <c r="EX67" s="78"/>
      <c r="EY67" s="78"/>
    </row>
    <row r="68" spans="1:155">
      <c r="A68" s="205"/>
      <c r="B68" s="66" t="s">
        <v>73</v>
      </c>
      <c r="C68" s="26">
        <v>1167</v>
      </c>
      <c r="D68" s="26">
        <v>612</v>
      </c>
      <c r="E68" s="26">
        <v>619</v>
      </c>
      <c r="F68" s="26">
        <v>326</v>
      </c>
      <c r="G68" s="26">
        <v>0</v>
      </c>
      <c r="H68" s="26">
        <v>0</v>
      </c>
      <c r="I68" s="26">
        <v>191</v>
      </c>
      <c r="J68" s="26">
        <v>78</v>
      </c>
      <c r="K68" s="26">
        <v>47</v>
      </c>
      <c r="L68" s="26">
        <v>30</v>
      </c>
      <c r="M68" s="26">
        <v>95</v>
      </c>
      <c r="N68" s="26">
        <v>48</v>
      </c>
      <c r="O68" s="26">
        <v>13</v>
      </c>
      <c r="P68" s="26">
        <v>5</v>
      </c>
      <c r="Q68" s="26">
        <v>824</v>
      </c>
      <c r="R68" s="26">
        <v>442</v>
      </c>
      <c r="S68" s="26">
        <v>4</v>
      </c>
      <c r="T68" s="26">
        <v>1</v>
      </c>
      <c r="U68" s="26">
        <v>118</v>
      </c>
      <c r="V68" s="26">
        <v>32</v>
      </c>
      <c r="W68" s="26">
        <v>72</v>
      </c>
      <c r="X68" s="26">
        <v>43</v>
      </c>
      <c r="Y68" s="26">
        <v>42</v>
      </c>
      <c r="Z68" s="26">
        <v>17</v>
      </c>
      <c r="AA68" s="26">
        <v>0</v>
      </c>
      <c r="AB68" s="26">
        <v>0</v>
      </c>
      <c r="AC68" s="68">
        <v>3192</v>
      </c>
      <c r="AD68" s="68">
        <v>1634</v>
      </c>
      <c r="AE68" s="205"/>
      <c r="AF68" s="66" t="s">
        <v>73</v>
      </c>
      <c r="AG68" s="26">
        <v>42</v>
      </c>
      <c r="AH68" s="26">
        <v>19</v>
      </c>
      <c r="AI68" s="26">
        <v>16</v>
      </c>
      <c r="AJ68" s="26">
        <v>10</v>
      </c>
      <c r="AK68" s="26">
        <v>0</v>
      </c>
      <c r="AL68" s="26">
        <v>0</v>
      </c>
      <c r="AM68" s="26">
        <v>2</v>
      </c>
      <c r="AN68" s="26">
        <v>0</v>
      </c>
      <c r="AO68" s="26">
        <v>3</v>
      </c>
      <c r="AP68" s="26">
        <v>1</v>
      </c>
      <c r="AQ68" s="26">
        <v>4</v>
      </c>
      <c r="AR68" s="26">
        <v>1</v>
      </c>
      <c r="AS68" s="26">
        <v>0</v>
      </c>
      <c r="AT68" s="26">
        <v>0</v>
      </c>
      <c r="AU68" s="26">
        <v>105</v>
      </c>
      <c r="AV68" s="26">
        <v>58</v>
      </c>
      <c r="AW68" s="26">
        <v>0</v>
      </c>
      <c r="AX68" s="26">
        <v>0</v>
      </c>
      <c r="AY68" s="26">
        <v>15</v>
      </c>
      <c r="AZ68" s="26">
        <v>3</v>
      </c>
      <c r="BA68" s="26">
        <v>0</v>
      </c>
      <c r="BB68" s="26">
        <v>0</v>
      </c>
      <c r="BC68" s="26">
        <v>0</v>
      </c>
      <c r="BD68" s="26">
        <v>0</v>
      </c>
      <c r="BE68" s="26">
        <v>0</v>
      </c>
      <c r="BF68" s="26">
        <v>0</v>
      </c>
      <c r="BG68" s="68">
        <v>187</v>
      </c>
      <c r="BH68" s="68">
        <v>92</v>
      </c>
      <c r="BI68" s="205"/>
      <c r="BJ68" s="66" t="s">
        <v>73</v>
      </c>
      <c r="BK68" s="68">
        <v>29</v>
      </c>
      <c r="BL68" s="68">
        <v>20</v>
      </c>
      <c r="BM68" s="68">
        <v>0</v>
      </c>
      <c r="BN68" s="68">
        <v>7</v>
      </c>
      <c r="BO68" s="68">
        <v>1</v>
      </c>
      <c r="BP68" s="68">
        <v>3</v>
      </c>
      <c r="BQ68" s="68">
        <v>1</v>
      </c>
      <c r="BR68" s="68">
        <v>25</v>
      </c>
      <c r="BS68" s="68">
        <v>1</v>
      </c>
      <c r="BT68" s="68">
        <v>6</v>
      </c>
      <c r="BU68" s="68">
        <v>1</v>
      </c>
      <c r="BV68" s="68">
        <v>1</v>
      </c>
      <c r="BW68" s="68">
        <v>0</v>
      </c>
      <c r="BX68" s="68">
        <v>95</v>
      </c>
      <c r="BY68" s="68">
        <v>93</v>
      </c>
      <c r="BZ68" s="68">
        <v>88</v>
      </c>
      <c r="CA68" s="68">
        <v>71</v>
      </c>
      <c r="CB68" s="68">
        <v>5</v>
      </c>
      <c r="CC68" s="68">
        <v>23</v>
      </c>
      <c r="CD68" s="205"/>
      <c r="CE68" s="66" t="s">
        <v>73</v>
      </c>
      <c r="CF68" s="68">
        <v>118</v>
      </c>
      <c r="CG68" s="68">
        <v>1422</v>
      </c>
      <c r="CH68" s="68">
        <v>163</v>
      </c>
      <c r="CI68" s="68">
        <v>71</v>
      </c>
      <c r="CJ68" s="68">
        <v>49</v>
      </c>
      <c r="CK68" s="68">
        <v>24</v>
      </c>
      <c r="CL68" s="68">
        <v>103</v>
      </c>
      <c r="CM68" s="68">
        <v>89</v>
      </c>
      <c r="CN68" s="68">
        <v>90</v>
      </c>
      <c r="CO68" s="205"/>
      <c r="CP68" s="66" t="s">
        <v>73</v>
      </c>
      <c r="CQ68" s="68">
        <v>1142</v>
      </c>
      <c r="CR68" s="68">
        <v>584</v>
      </c>
      <c r="CS68" s="68">
        <v>753</v>
      </c>
      <c r="CT68" s="68">
        <v>385</v>
      </c>
      <c r="CU68" s="68">
        <v>6</v>
      </c>
      <c r="CV68" s="68">
        <v>1</v>
      </c>
      <c r="CW68" s="68">
        <v>6</v>
      </c>
      <c r="CX68" s="68">
        <v>1</v>
      </c>
      <c r="CY68" s="68">
        <v>107</v>
      </c>
      <c r="CZ68" s="68">
        <v>42</v>
      </c>
      <c r="DA68" s="68">
        <v>78</v>
      </c>
      <c r="DB68" s="68">
        <v>34</v>
      </c>
      <c r="DC68" s="68">
        <v>0</v>
      </c>
      <c r="DD68" s="68">
        <v>0</v>
      </c>
      <c r="DE68" s="68">
        <v>0</v>
      </c>
      <c r="DF68" s="68">
        <v>0</v>
      </c>
      <c r="DG68" s="68">
        <v>0</v>
      </c>
      <c r="DH68" s="68">
        <v>0</v>
      </c>
      <c r="DI68" s="68">
        <v>0</v>
      </c>
      <c r="DJ68" s="68">
        <v>0</v>
      </c>
      <c r="DK68" s="68">
        <v>0</v>
      </c>
      <c r="DL68" s="68">
        <v>0</v>
      </c>
      <c r="DM68" s="68">
        <v>0</v>
      </c>
      <c r="DN68" s="68">
        <v>0</v>
      </c>
      <c r="DO68" s="205"/>
      <c r="DP68" s="66" t="s">
        <v>73</v>
      </c>
      <c r="DQ68" s="68">
        <v>127</v>
      </c>
      <c r="DR68" s="26">
        <v>30</v>
      </c>
      <c r="DS68" s="26">
        <v>8</v>
      </c>
      <c r="DT68" s="41">
        <v>65</v>
      </c>
      <c r="DU68" s="41">
        <v>42</v>
      </c>
      <c r="DV68" s="68">
        <v>192</v>
      </c>
      <c r="DW68" s="68">
        <v>72</v>
      </c>
      <c r="DX68" s="205"/>
      <c r="DY68" s="66" t="s">
        <v>73</v>
      </c>
      <c r="DZ68" s="68">
        <v>139</v>
      </c>
      <c r="EA68" s="68">
        <v>72</v>
      </c>
      <c r="EB68" s="68">
        <v>41</v>
      </c>
      <c r="EC68" s="68">
        <v>0</v>
      </c>
      <c r="ED68" s="68">
        <v>63</v>
      </c>
      <c r="EE68" s="68">
        <v>101</v>
      </c>
      <c r="EF68" s="68">
        <v>21</v>
      </c>
      <c r="EG68" s="68">
        <v>87</v>
      </c>
      <c r="EH68" s="68">
        <v>46</v>
      </c>
      <c r="EI68" s="68">
        <v>29</v>
      </c>
      <c r="EJ68" s="68">
        <v>86</v>
      </c>
      <c r="EK68" s="68">
        <v>16</v>
      </c>
      <c r="EL68" s="68">
        <v>7</v>
      </c>
      <c r="EM68" s="68">
        <v>9</v>
      </c>
      <c r="EN68" s="68">
        <v>10</v>
      </c>
      <c r="EO68" s="68">
        <v>9</v>
      </c>
      <c r="EP68" s="68">
        <v>8</v>
      </c>
      <c r="ER68" s="78" t="s">
        <v>112</v>
      </c>
      <c r="ES68" s="78" t="s">
        <v>2660</v>
      </c>
      <c r="ET68" s="78">
        <v>1255</v>
      </c>
      <c r="EU68" s="78">
        <v>837</v>
      </c>
      <c r="EV68" s="78">
        <v>3980</v>
      </c>
      <c r="EW68" s="78"/>
      <c r="EX68" s="78"/>
      <c r="EY68" s="78"/>
    </row>
    <row r="69" spans="1:155">
      <c r="A69" s="205" t="s">
        <v>113</v>
      </c>
      <c r="B69" s="8" t="s">
        <v>90</v>
      </c>
      <c r="C69" s="71">
        <v>487</v>
      </c>
      <c r="D69" s="71">
        <v>246</v>
      </c>
      <c r="E69" s="71">
        <v>190</v>
      </c>
      <c r="F69" s="71">
        <v>100</v>
      </c>
      <c r="G69" s="71">
        <v>0</v>
      </c>
      <c r="H69" s="71">
        <v>0</v>
      </c>
      <c r="I69" s="71">
        <v>0</v>
      </c>
      <c r="J69" s="71">
        <v>0</v>
      </c>
      <c r="K69" s="71">
        <v>39</v>
      </c>
      <c r="L69" s="71">
        <v>20</v>
      </c>
      <c r="M69" s="71">
        <v>33</v>
      </c>
      <c r="N69" s="71">
        <v>15</v>
      </c>
      <c r="O69" s="71">
        <v>0</v>
      </c>
      <c r="P69" s="71">
        <v>0</v>
      </c>
      <c r="Q69" s="71">
        <v>254</v>
      </c>
      <c r="R69" s="71">
        <v>123</v>
      </c>
      <c r="S69" s="71">
        <v>0</v>
      </c>
      <c r="T69" s="71">
        <v>0</v>
      </c>
      <c r="U69" s="71">
        <v>28</v>
      </c>
      <c r="V69" s="71">
        <v>13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69">
        <v>1031</v>
      </c>
      <c r="AD69" s="69">
        <v>517</v>
      </c>
      <c r="AE69" s="205" t="s">
        <v>113</v>
      </c>
      <c r="AF69" s="8" t="s">
        <v>90</v>
      </c>
      <c r="AG69" s="71">
        <v>17</v>
      </c>
      <c r="AH69" s="71">
        <v>8</v>
      </c>
      <c r="AI69" s="71">
        <v>11</v>
      </c>
      <c r="AJ69" s="71">
        <v>9</v>
      </c>
      <c r="AK69" s="71">
        <v>0</v>
      </c>
      <c r="AL69" s="71">
        <v>0</v>
      </c>
      <c r="AM69" s="71">
        <v>0</v>
      </c>
      <c r="AN69" s="71">
        <v>0</v>
      </c>
      <c r="AO69" s="71">
        <v>0</v>
      </c>
      <c r="AP69" s="71">
        <v>0</v>
      </c>
      <c r="AQ69" s="71">
        <v>0</v>
      </c>
      <c r="AR69" s="71">
        <v>0</v>
      </c>
      <c r="AS69" s="71">
        <v>0</v>
      </c>
      <c r="AT69" s="71">
        <v>0</v>
      </c>
      <c r="AU69" s="71">
        <v>30</v>
      </c>
      <c r="AV69" s="71">
        <v>15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69">
        <v>58</v>
      </c>
      <c r="BH69" s="69">
        <v>32</v>
      </c>
      <c r="BI69" s="205" t="s">
        <v>113</v>
      </c>
      <c r="BJ69" s="8" t="s">
        <v>90</v>
      </c>
      <c r="BK69" s="31">
        <v>10</v>
      </c>
      <c r="BL69" s="31">
        <v>4</v>
      </c>
      <c r="BM69" s="31">
        <v>0</v>
      </c>
      <c r="BN69" s="31">
        <v>0</v>
      </c>
      <c r="BO69" s="31">
        <v>2</v>
      </c>
      <c r="BP69" s="31">
        <v>2</v>
      </c>
      <c r="BQ69" s="31">
        <v>0</v>
      </c>
      <c r="BR69" s="31">
        <v>7</v>
      </c>
      <c r="BS69" s="31">
        <v>0</v>
      </c>
      <c r="BT69" s="31">
        <v>1</v>
      </c>
      <c r="BU69" s="31">
        <v>0</v>
      </c>
      <c r="BV69" s="31">
        <v>0</v>
      </c>
      <c r="BW69" s="31">
        <v>0</v>
      </c>
      <c r="BX69" s="149">
        <v>26</v>
      </c>
      <c r="BY69" s="125">
        <v>21</v>
      </c>
      <c r="BZ69" s="71">
        <v>12</v>
      </c>
      <c r="CA69" s="71">
        <v>6</v>
      </c>
      <c r="CB69" s="71">
        <v>2</v>
      </c>
      <c r="CC69" s="71">
        <v>8</v>
      </c>
      <c r="CD69" s="205" t="s">
        <v>113</v>
      </c>
      <c r="CE69" s="8" t="s">
        <v>90</v>
      </c>
      <c r="CF69" s="71">
        <v>0</v>
      </c>
      <c r="CG69" s="71">
        <v>314</v>
      </c>
      <c r="CH69" s="71">
        <v>80</v>
      </c>
      <c r="CI69" s="71">
        <v>50</v>
      </c>
      <c r="CJ69" s="71">
        <v>0</v>
      </c>
      <c r="CK69" s="71">
        <v>2</v>
      </c>
      <c r="CL69" s="71">
        <v>26</v>
      </c>
      <c r="CM69" s="71">
        <v>12</v>
      </c>
      <c r="CN69" s="71">
        <v>12</v>
      </c>
      <c r="CO69" s="205" t="s">
        <v>113</v>
      </c>
      <c r="CP69" s="8" t="s">
        <v>90</v>
      </c>
      <c r="CQ69" s="46">
        <v>164</v>
      </c>
      <c r="CR69" s="46">
        <v>71</v>
      </c>
      <c r="CS69" s="46">
        <v>96</v>
      </c>
      <c r="CT69" s="46">
        <v>40</v>
      </c>
      <c r="CU69" s="46">
        <v>0</v>
      </c>
      <c r="CV69" s="46">
        <v>0</v>
      </c>
      <c r="CW69" s="46">
        <v>0</v>
      </c>
      <c r="CX69" s="46">
        <v>0</v>
      </c>
      <c r="CY69" s="46">
        <v>0</v>
      </c>
      <c r="CZ69" s="46">
        <v>0</v>
      </c>
      <c r="DA69" s="46">
        <v>0</v>
      </c>
      <c r="DB69" s="46">
        <v>0</v>
      </c>
      <c r="DC69" s="46">
        <v>0</v>
      </c>
      <c r="DD69" s="46">
        <v>0</v>
      </c>
      <c r="DE69" s="46">
        <v>0</v>
      </c>
      <c r="DF69" s="46">
        <v>0</v>
      </c>
      <c r="DG69" s="46">
        <v>0</v>
      </c>
      <c r="DH69" s="46">
        <v>0</v>
      </c>
      <c r="DI69" s="46">
        <v>0</v>
      </c>
      <c r="DJ69" s="46">
        <v>0</v>
      </c>
      <c r="DK69" s="46">
        <v>0</v>
      </c>
      <c r="DL69" s="46">
        <v>0</v>
      </c>
      <c r="DM69" s="46">
        <v>0</v>
      </c>
      <c r="DN69" s="46">
        <v>0</v>
      </c>
      <c r="DO69" s="205" t="s">
        <v>113</v>
      </c>
      <c r="DP69" s="8" t="s">
        <v>90</v>
      </c>
      <c r="DQ69" s="71">
        <v>62</v>
      </c>
      <c r="DR69" s="71">
        <v>6</v>
      </c>
      <c r="DS69" s="71">
        <v>11</v>
      </c>
      <c r="DT69" s="152">
        <v>14</v>
      </c>
      <c r="DU69" s="32">
        <v>9</v>
      </c>
      <c r="DV69" s="149">
        <v>76</v>
      </c>
      <c r="DW69" s="149">
        <v>15</v>
      </c>
      <c r="DX69" s="205" t="s">
        <v>113</v>
      </c>
      <c r="DY69" s="8" t="s">
        <v>90</v>
      </c>
      <c r="DZ69" s="71">
        <v>8</v>
      </c>
      <c r="EA69" s="71">
        <v>6</v>
      </c>
      <c r="EB69" s="71">
        <v>3</v>
      </c>
      <c r="EC69" s="71">
        <v>0</v>
      </c>
      <c r="ED69" s="71">
        <v>6</v>
      </c>
      <c r="EE69" s="71">
        <v>6</v>
      </c>
      <c r="EF69" s="71">
        <v>4</v>
      </c>
      <c r="EG69" s="71">
        <v>3</v>
      </c>
      <c r="EH69" s="71">
        <v>6</v>
      </c>
      <c r="EI69" s="71">
        <v>6</v>
      </c>
      <c r="EJ69" s="71">
        <v>6</v>
      </c>
      <c r="EK69" s="71">
        <v>3</v>
      </c>
      <c r="EL69" s="71">
        <v>0</v>
      </c>
      <c r="EM69" s="71">
        <v>3</v>
      </c>
      <c r="EN69" s="71">
        <v>0</v>
      </c>
      <c r="EO69" s="71">
        <v>3</v>
      </c>
      <c r="EP69" s="71">
        <v>0</v>
      </c>
      <c r="ER69" s="78" t="s">
        <v>113</v>
      </c>
      <c r="ES69" s="78" t="s">
        <v>2676</v>
      </c>
      <c r="ET69" s="78">
        <v>164</v>
      </c>
      <c r="EU69" s="78">
        <v>96</v>
      </c>
      <c r="EV69" s="78">
        <v>1068</v>
      </c>
      <c r="EW69" s="78"/>
      <c r="EX69" s="78"/>
      <c r="EY69" s="78"/>
    </row>
    <row r="70" spans="1:155">
      <c r="A70" s="205"/>
      <c r="B70" s="8" t="s">
        <v>91</v>
      </c>
      <c r="C70" s="71">
        <v>1976</v>
      </c>
      <c r="D70" s="71">
        <v>1085</v>
      </c>
      <c r="E70" s="71">
        <v>586</v>
      </c>
      <c r="F70" s="71">
        <v>302</v>
      </c>
      <c r="G70" s="71">
        <v>8</v>
      </c>
      <c r="H70" s="71">
        <v>3</v>
      </c>
      <c r="I70" s="71">
        <v>138</v>
      </c>
      <c r="J70" s="71">
        <v>68</v>
      </c>
      <c r="K70" s="71">
        <v>407</v>
      </c>
      <c r="L70" s="71">
        <v>247</v>
      </c>
      <c r="M70" s="71">
        <v>280</v>
      </c>
      <c r="N70" s="71">
        <v>144</v>
      </c>
      <c r="O70" s="71">
        <v>65</v>
      </c>
      <c r="P70" s="71">
        <v>37</v>
      </c>
      <c r="Q70" s="71">
        <v>1120</v>
      </c>
      <c r="R70" s="71">
        <v>600</v>
      </c>
      <c r="S70" s="71">
        <v>12</v>
      </c>
      <c r="T70" s="71">
        <v>3</v>
      </c>
      <c r="U70" s="71">
        <v>349</v>
      </c>
      <c r="V70" s="71">
        <v>142</v>
      </c>
      <c r="W70" s="71">
        <v>94</v>
      </c>
      <c r="X70" s="71">
        <v>54</v>
      </c>
      <c r="Y70" s="71">
        <v>38</v>
      </c>
      <c r="Z70" s="71">
        <v>19</v>
      </c>
      <c r="AA70" s="71">
        <v>22</v>
      </c>
      <c r="AB70" s="71">
        <v>13</v>
      </c>
      <c r="AC70" s="69">
        <v>5095</v>
      </c>
      <c r="AD70" s="69">
        <v>2717</v>
      </c>
      <c r="AE70" s="205"/>
      <c r="AF70" s="8" t="s">
        <v>91</v>
      </c>
      <c r="AG70" s="71">
        <v>18</v>
      </c>
      <c r="AH70" s="71">
        <v>11</v>
      </c>
      <c r="AI70" s="71">
        <v>7</v>
      </c>
      <c r="AJ70" s="71">
        <v>2</v>
      </c>
      <c r="AK70" s="71">
        <v>0</v>
      </c>
      <c r="AL70" s="71">
        <v>0</v>
      </c>
      <c r="AM70" s="71">
        <v>0</v>
      </c>
      <c r="AN70" s="71">
        <v>0</v>
      </c>
      <c r="AO70" s="71">
        <v>1</v>
      </c>
      <c r="AP70" s="71">
        <v>1</v>
      </c>
      <c r="AQ70" s="71">
        <v>4</v>
      </c>
      <c r="AR70" s="71">
        <v>1</v>
      </c>
      <c r="AS70" s="71">
        <v>0</v>
      </c>
      <c r="AT70" s="71">
        <v>0</v>
      </c>
      <c r="AU70" s="71">
        <v>131</v>
      </c>
      <c r="AV70" s="71">
        <v>63</v>
      </c>
      <c r="AW70" s="71">
        <v>4</v>
      </c>
      <c r="AX70" s="71">
        <v>2</v>
      </c>
      <c r="AY70" s="71">
        <v>36</v>
      </c>
      <c r="AZ70" s="71">
        <v>14</v>
      </c>
      <c r="BA70" s="71">
        <v>1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69">
        <v>202</v>
      </c>
      <c r="BH70" s="69">
        <v>94</v>
      </c>
      <c r="BI70" s="205"/>
      <c r="BJ70" s="8" t="s">
        <v>91</v>
      </c>
      <c r="BK70" s="31">
        <v>36</v>
      </c>
      <c r="BL70" s="31">
        <v>14</v>
      </c>
      <c r="BM70" s="31">
        <v>1</v>
      </c>
      <c r="BN70" s="31">
        <v>4</v>
      </c>
      <c r="BO70" s="31">
        <v>11</v>
      </c>
      <c r="BP70" s="31">
        <v>11</v>
      </c>
      <c r="BQ70" s="31">
        <v>5</v>
      </c>
      <c r="BR70" s="31">
        <v>26</v>
      </c>
      <c r="BS70" s="31">
        <v>2</v>
      </c>
      <c r="BT70" s="31">
        <v>16</v>
      </c>
      <c r="BU70" s="31">
        <v>5</v>
      </c>
      <c r="BV70" s="31">
        <v>3</v>
      </c>
      <c r="BW70" s="31">
        <v>1</v>
      </c>
      <c r="BX70" s="149">
        <v>135</v>
      </c>
      <c r="BY70" s="125">
        <v>127</v>
      </c>
      <c r="BZ70" s="71">
        <v>114</v>
      </c>
      <c r="CA70" s="71">
        <v>108</v>
      </c>
      <c r="CB70" s="71">
        <v>9</v>
      </c>
      <c r="CC70" s="71">
        <v>28</v>
      </c>
      <c r="CD70" s="205"/>
      <c r="CE70" s="8" t="s">
        <v>91</v>
      </c>
      <c r="CF70" s="71">
        <v>405</v>
      </c>
      <c r="CG70" s="71">
        <v>1471</v>
      </c>
      <c r="CH70" s="71">
        <v>531</v>
      </c>
      <c r="CI70" s="71">
        <v>76</v>
      </c>
      <c r="CJ70" s="71">
        <v>73</v>
      </c>
      <c r="CK70" s="71">
        <v>31</v>
      </c>
      <c r="CL70" s="71">
        <v>152</v>
      </c>
      <c r="CM70" s="71">
        <v>116</v>
      </c>
      <c r="CN70" s="71">
        <v>96</v>
      </c>
      <c r="CO70" s="205"/>
      <c r="CP70" s="8" t="s">
        <v>91</v>
      </c>
      <c r="CQ70" s="46">
        <v>1699</v>
      </c>
      <c r="CR70" s="46">
        <v>895</v>
      </c>
      <c r="CS70" s="46">
        <v>1229</v>
      </c>
      <c r="CT70" s="46">
        <v>653</v>
      </c>
      <c r="CU70" s="46">
        <v>32</v>
      </c>
      <c r="CV70" s="46">
        <v>8</v>
      </c>
      <c r="CW70" s="46">
        <v>16</v>
      </c>
      <c r="CX70" s="46">
        <v>3</v>
      </c>
      <c r="CY70" s="46">
        <v>333</v>
      </c>
      <c r="CZ70" s="46">
        <v>137</v>
      </c>
      <c r="DA70" s="46">
        <v>237</v>
      </c>
      <c r="DB70" s="46">
        <v>103</v>
      </c>
      <c r="DC70" s="46">
        <v>0</v>
      </c>
      <c r="DD70" s="46">
        <v>0</v>
      </c>
      <c r="DE70" s="46">
        <v>0</v>
      </c>
      <c r="DF70" s="46">
        <v>0</v>
      </c>
      <c r="DG70" s="46">
        <v>12</v>
      </c>
      <c r="DH70" s="46">
        <v>1</v>
      </c>
      <c r="DI70" s="46">
        <v>12</v>
      </c>
      <c r="DJ70" s="46">
        <v>1</v>
      </c>
      <c r="DK70" s="46">
        <v>0</v>
      </c>
      <c r="DL70" s="46">
        <v>0</v>
      </c>
      <c r="DM70" s="46">
        <v>0</v>
      </c>
      <c r="DN70" s="46">
        <v>0</v>
      </c>
      <c r="DO70" s="205"/>
      <c r="DP70" s="8" t="s">
        <v>91</v>
      </c>
      <c r="DQ70" s="71">
        <v>317</v>
      </c>
      <c r="DR70" s="71">
        <v>69</v>
      </c>
      <c r="DS70" s="71">
        <v>43</v>
      </c>
      <c r="DT70" s="152">
        <v>81</v>
      </c>
      <c r="DU70" s="32">
        <v>30</v>
      </c>
      <c r="DV70" s="149">
        <v>398</v>
      </c>
      <c r="DW70" s="149">
        <v>99</v>
      </c>
      <c r="DX70" s="205"/>
      <c r="DY70" s="8" t="s">
        <v>91</v>
      </c>
      <c r="DZ70" s="71">
        <v>187</v>
      </c>
      <c r="EA70" s="71">
        <v>203</v>
      </c>
      <c r="EB70" s="71">
        <v>119</v>
      </c>
      <c r="EC70" s="71">
        <v>0</v>
      </c>
      <c r="ED70" s="71">
        <v>171</v>
      </c>
      <c r="EE70" s="71">
        <v>204</v>
      </c>
      <c r="EF70" s="71">
        <v>16</v>
      </c>
      <c r="EG70" s="71">
        <v>198</v>
      </c>
      <c r="EH70" s="71">
        <v>131</v>
      </c>
      <c r="EI70" s="71">
        <v>131</v>
      </c>
      <c r="EJ70" s="71">
        <v>188</v>
      </c>
      <c r="EK70" s="71">
        <v>3</v>
      </c>
      <c r="EL70" s="71">
        <v>3</v>
      </c>
      <c r="EM70" s="71">
        <v>10</v>
      </c>
      <c r="EN70" s="71">
        <v>3</v>
      </c>
      <c r="EO70" s="71">
        <v>3</v>
      </c>
      <c r="EP70" s="71">
        <v>0</v>
      </c>
      <c r="ER70" s="78" t="s">
        <v>113</v>
      </c>
      <c r="ES70" s="78" t="s">
        <v>2677</v>
      </c>
      <c r="ET70" s="78">
        <v>2076</v>
      </c>
      <c r="EU70" s="78">
        <v>1494</v>
      </c>
      <c r="EV70" s="78">
        <v>5609</v>
      </c>
      <c r="EW70" s="78"/>
      <c r="EX70" s="78"/>
      <c r="EY70" s="78"/>
    </row>
    <row r="71" spans="1:155">
      <c r="A71" s="205"/>
      <c r="B71" s="66" t="s">
        <v>73</v>
      </c>
      <c r="C71" s="26">
        <v>2463</v>
      </c>
      <c r="D71" s="26">
        <v>1331</v>
      </c>
      <c r="E71" s="26">
        <v>776</v>
      </c>
      <c r="F71" s="26">
        <v>402</v>
      </c>
      <c r="G71" s="26">
        <v>8</v>
      </c>
      <c r="H71" s="26">
        <v>3</v>
      </c>
      <c r="I71" s="26">
        <v>138</v>
      </c>
      <c r="J71" s="26">
        <v>68</v>
      </c>
      <c r="K71" s="26">
        <v>446</v>
      </c>
      <c r="L71" s="26">
        <v>267</v>
      </c>
      <c r="M71" s="26">
        <v>313</v>
      </c>
      <c r="N71" s="26">
        <v>159</v>
      </c>
      <c r="O71" s="26">
        <v>65</v>
      </c>
      <c r="P71" s="26">
        <v>37</v>
      </c>
      <c r="Q71" s="26">
        <v>1374</v>
      </c>
      <c r="R71" s="26">
        <v>723</v>
      </c>
      <c r="S71" s="26">
        <v>12</v>
      </c>
      <c r="T71" s="26">
        <v>3</v>
      </c>
      <c r="U71" s="26">
        <v>377</v>
      </c>
      <c r="V71" s="26">
        <v>155</v>
      </c>
      <c r="W71" s="26">
        <v>94</v>
      </c>
      <c r="X71" s="26">
        <v>54</v>
      </c>
      <c r="Y71" s="26">
        <v>38</v>
      </c>
      <c r="Z71" s="26">
        <v>19</v>
      </c>
      <c r="AA71" s="26">
        <v>22</v>
      </c>
      <c r="AB71" s="26">
        <v>13</v>
      </c>
      <c r="AC71" s="68">
        <v>6126</v>
      </c>
      <c r="AD71" s="68">
        <v>3234</v>
      </c>
      <c r="AE71" s="205"/>
      <c r="AF71" s="66" t="s">
        <v>73</v>
      </c>
      <c r="AG71" s="26">
        <v>35</v>
      </c>
      <c r="AH71" s="26">
        <v>19</v>
      </c>
      <c r="AI71" s="26">
        <v>18</v>
      </c>
      <c r="AJ71" s="26">
        <v>11</v>
      </c>
      <c r="AK71" s="26">
        <v>0</v>
      </c>
      <c r="AL71" s="26">
        <v>0</v>
      </c>
      <c r="AM71" s="26">
        <v>0</v>
      </c>
      <c r="AN71" s="26">
        <v>0</v>
      </c>
      <c r="AO71" s="26">
        <v>1</v>
      </c>
      <c r="AP71" s="26">
        <v>1</v>
      </c>
      <c r="AQ71" s="26">
        <v>4</v>
      </c>
      <c r="AR71" s="26">
        <v>1</v>
      </c>
      <c r="AS71" s="26">
        <v>0</v>
      </c>
      <c r="AT71" s="26">
        <v>0</v>
      </c>
      <c r="AU71" s="26">
        <v>161</v>
      </c>
      <c r="AV71" s="26">
        <v>78</v>
      </c>
      <c r="AW71" s="26">
        <v>4</v>
      </c>
      <c r="AX71" s="26">
        <v>2</v>
      </c>
      <c r="AY71" s="26">
        <v>36</v>
      </c>
      <c r="AZ71" s="26">
        <v>14</v>
      </c>
      <c r="BA71" s="26">
        <v>1</v>
      </c>
      <c r="BB71" s="26">
        <v>0</v>
      </c>
      <c r="BC71" s="26">
        <v>0</v>
      </c>
      <c r="BD71" s="26">
        <v>0</v>
      </c>
      <c r="BE71" s="26">
        <v>0</v>
      </c>
      <c r="BF71" s="26">
        <v>0</v>
      </c>
      <c r="BG71" s="68">
        <v>260</v>
      </c>
      <c r="BH71" s="68">
        <v>126</v>
      </c>
      <c r="BI71" s="205"/>
      <c r="BJ71" s="66" t="s">
        <v>73</v>
      </c>
      <c r="BK71" s="68">
        <v>46</v>
      </c>
      <c r="BL71" s="68">
        <v>18</v>
      </c>
      <c r="BM71" s="68">
        <v>1</v>
      </c>
      <c r="BN71" s="68">
        <v>4</v>
      </c>
      <c r="BO71" s="68">
        <v>13</v>
      </c>
      <c r="BP71" s="68">
        <v>13</v>
      </c>
      <c r="BQ71" s="68">
        <v>5</v>
      </c>
      <c r="BR71" s="68">
        <v>33</v>
      </c>
      <c r="BS71" s="68">
        <v>2</v>
      </c>
      <c r="BT71" s="68">
        <v>17</v>
      </c>
      <c r="BU71" s="68">
        <v>5</v>
      </c>
      <c r="BV71" s="68">
        <v>3</v>
      </c>
      <c r="BW71" s="68">
        <v>1</v>
      </c>
      <c r="BX71" s="68">
        <v>161</v>
      </c>
      <c r="BY71" s="68">
        <v>148</v>
      </c>
      <c r="BZ71" s="68">
        <v>126</v>
      </c>
      <c r="CA71" s="68">
        <v>114</v>
      </c>
      <c r="CB71" s="68">
        <v>11</v>
      </c>
      <c r="CC71" s="68">
        <v>36</v>
      </c>
      <c r="CD71" s="205"/>
      <c r="CE71" s="66" t="s">
        <v>73</v>
      </c>
      <c r="CF71" s="68">
        <v>405</v>
      </c>
      <c r="CG71" s="68">
        <v>1785</v>
      </c>
      <c r="CH71" s="68">
        <v>611</v>
      </c>
      <c r="CI71" s="68">
        <v>126</v>
      </c>
      <c r="CJ71" s="68">
        <v>73</v>
      </c>
      <c r="CK71" s="68">
        <v>33</v>
      </c>
      <c r="CL71" s="68">
        <v>178</v>
      </c>
      <c r="CM71" s="68">
        <v>128</v>
      </c>
      <c r="CN71" s="68">
        <v>108</v>
      </c>
      <c r="CO71" s="205"/>
      <c r="CP71" s="66" t="s">
        <v>73</v>
      </c>
      <c r="CQ71" s="68">
        <v>1863</v>
      </c>
      <c r="CR71" s="68">
        <v>966</v>
      </c>
      <c r="CS71" s="68">
        <v>1325</v>
      </c>
      <c r="CT71" s="68">
        <v>693</v>
      </c>
      <c r="CU71" s="68">
        <v>32</v>
      </c>
      <c r="CV71" s="68">
        <v>8</v>
      </c>
      <c r="CW71" s="68">
        <v>16</v>
      </c>
      <c r="CX71" s="68">
        <v>3</v>
      </c>
      <c r="CY71" s="68">
        <v>333</v>
      </c>
      <c r="CZ71" s="68">
        <v>137</v>
      </c>
      <c r="DA71" s="68">
        <v>237</v>
      </c>
      <c r="DB71" s="68">
        <v>103</v>
      </c>
      <c r="DC71" s="68">
        <v>0</v>
      </c>
      <c r="DD71" s="68">
        <v>0</v>
      </c>
      <c r="DE71" s="68">
        <v>0</v>
      </c>
      <c r="DF71" s="68">
        <v>0</v>
      </c>
      <c r="DG71" s="68">
        <v>12</v>
      </c>
      <c r="DH71" s="68">
        <v>1</v>
      </c>
      <c r="DI71" s="68">
        <v>12</v>
      </c>
      <c r="DJ71" s="68">
        <v>1</v>
      </c>
      <c r="DK71" s="68">
        <v>0</v>
      </c>
      <c r="DL71" s="68">
        <v>0</v>
      </c>
      <c r="DM71" s="68">
        <v>0</v>
      </c>
      <c r="DN71" s="68">
        <v>0</v>
      </c>
      <c r="DO71" s="205"/>
      <c r="DP71" s="66" t="s">
        <v>73</v>
      </c>
      <c r="DQ71" s="68">
        <v>379</v>
      </c>
      <c r="DR71" s="26">
        <v>75</v>
      </c>
      <c r="DS71" s="26">
        <v>54</v>
      </c>
      <c r="DT71" s="41">
        <v>95</v>
      </c>
      <c r="DU71" s="41">
        <v>39</v>
      </c>
      <c r="DV71" s="68">
        <v>474</v>
      </c>
      <c r="DW71" s="68">
        <v>114</v>
      </c>
      <c r="DX71" s="205"/>
      <c r="DY71" s="66" t="s">
        <v>73</v>
      </c>
      <c r="DZ71" s="68">
        <v>195</v>
      </c>
      <c r="EA71" s="68">
        <v>209</v>
      </c>
      <c r="EB71" s="68">
        <v>122</v>
      </c>
      <c r="EC71" s="68">
        <v>0</v>
      </c>
      <c r="ED71" s="68">
        <v>177</v>
      </c>
      <c r="EE71" s="68">
        <v>210</v>
      </c>
      <c r="EF71" s="68">
        <v>20</v>
      </c>
      <c r="EG71" s="68">
        <v>201</v>
      </c>
      <c r="EH71" s="68">
        <v>137</v>
      </c>
      <c r="EI71" s="68">
        <v>137</v>
      </c>
      <c r="EJ71" s="68">
        <v>194</v>
      </c>
      <c r="EK71" s="68">
        <v>6</v>
      </c>
      <c r="EL71" s="68">
        <v>3</v>
      </c>
      <c r="EM71" s="68">
        <v>13</v>
      </c>
      <c r="EN71" s="68">
        <v>3</v>
      </c>
      <c r="EO71" s="68">
        <v>6</v>
      </c>
      <c r="EP71" s="68">
        <v>0</v>
      </c>
      <c r="ER71" s="78" t="s">
        <v>113</v>
      </c>
      <c r="ES71" s="78" t="s">
        <v>2678</v>
      </c>
      <c r="ET71" s="78">
        <v>2240</v>
      </c>
      <c r="EU71" s="78">
        <v>1590</v>
      </c>
      <c r="EV71" s="78">
        <v>6677</v>
      </c>
      <c r="EW71" s="78"/>
      <c r="EX71" s="78"/>
      <c r="EY71" s="78"/>
    </row>
    <row r="72" spans="1:155">
      <c r="A72" s="205" t="s">
        <v>114</v>
      </c>
      <c r="B72" s="8" t="s">
        <v>90</v>
      </c>
      <c r="C72" s="71">
        <v>880</v>
      </c>
      <c r="D72" s="71">
        <v>444</v>
      </c>
      <c r="E72" s="71">
        <v>514</v>
      </c>
      <c r="F72" s="71">
        <v>258</v>
      </c>
      <c r="G72" s="71">
        <v>0</v>
      </c>
      <c r="H72" s="71">
        <v>0</v>
      </c>
      <c r="I72" s="71">
        <v>86</v>
      </c>
      <c r="J72" s="71">
        <v>42</v>
      </c>
      <c r="K72" s="71">
        <v>68</v>
      </c>
      <c r="L72" s="71">
        <v>29</v>
      </c>
      <c r="M72" s="71">
        <v>39</v>
      </c>
      <c r="N72" s="71">
        <v>15</v>
      </c>
      <c r="O72" s="71">
        <v>37</v>
      </c>
      <c r="P72" s="71">
        <v>8</v>
      </c>
      <c r="Q72" s="71">
        <v>679</v>
      </c>
      <c r="R72" s="71">
        <v>304</v>
      </c>
      <c r="S72" s="71">
        <v>4</v>
      </c>
      <c r="T72" s="71">
        <v>0</v>
      </c>
      <c r="U72" s="71">
        <v>90</v>
      </c>
      <c r="V72" s="71">
        <v>20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69">
        <v>2397</v>
      </c>
      <c r="AD72" s="69">
        <v>1120</v>
      </c>
      <c r="AE72" s="205" t="s">
        <v>114</v>
      </c>
      <c r="AF72" s="8" t="s">
        <v>90</v>
      </c>
      <c r="AG72" s="71">
        <v>22</v>
      </c>
      <c r="AH72" s="71">
        <v>8</v>
      </c>
      <c r="AI72" s="71">
        <v>13</v>
      </c>
      <c r="AJ72" s="71">
        <v>8</v>
      </c>
      <c r="AK72" s="71">
        <v>0</v>
      </c>
      <c r="AL72" s="71">
        <v>0</v>
      </c>
      <c r="AM72" s="71">
        <v>4</v>
      </c>
      <c r="AN72" s="71">
        <v>1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125</v>
      </c>
      <c r="AV72" s="71">
        <v>59</v>
      </c>
      <c r="AW72" s="71">
        <v>0</v>
      </c>
      <c r="AX72" s="71">
        <v>0</v>
      </c>
      <c r="AY72" s="71">
        <v>12</v>
      </c>
      <c r="AZ72" s="71">
        <v>1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69">
        <v>176</v>
      </c>
      <c r="BH72" s="69">
        <v>77</v>
      </c>
      <c r="BI72" s="205" t="s">
        <v>114</v>
      </c>
      <c r="BJ72" s="8" t="s">
        <v>90</v>
      </c>
      <c r="BK72" s="31">
        <v>28</v>
      </c>
      <c r="BL72" s="31">
        <v>17</v>
      </c>
      <c r="BM72" s="31">
        <v>0</v>
      </c>
      <c r="BN72" s="31">
        <v>7</v>
      </c>
      <c r="BO72" s="31">
        <v>2</v>
      </c>
      <c r="BP72" s="31">
        <v>1</v>
      </c>
      <c r="BQ72" s="31">
        <v>1</v>
      </c>
      <c r="BR72" s="31">
        <v>20</v>
      </c>
      <c r="BS72" s="31">
        <v>1</v>
      </c>
      <c r="BT72" s="31">
        <v>6</v>
      </c>
      <c r="BU72" s="31">
        <v>0</v>
      </c>
      <c r="BV72" s="31">
        <v>0</v>
      </c>
      <c r="BW72" s="31">
        <v>0</v>
      </c>
      <c r="BX72" s="149">
        <v>83</v>
      </c>
      <c r="BY72" s="125">
        <v>74</v>
      </c>
      <c r="BZ72" s="71">
        <v>57</v>
      </c>
      <c r="CA72" s="71">
        <v>14</v>
      </c>
      <c r="CB72" s="71">
        <v>5</v>
      </c>
      <c r="CC72" s="71">
        <v>21</v>
      </c>
      <c r="CD72" s="205" t="s">
        <v>114</v>
      </c>
      <c r="CE72" s="8" t="s">
        <v>90</v>
      </c>
      <c r="CF72" s="71">
        <v>0</v>
      </c>
      <c r="CG72" s="71">
        <v>570</v>
      </c>
      <c r="CH72" s="71">
        <v>347</v>
      </c>
      <c r="CI72" s="71">
        <v>84</v>
      </c>
      <c r="CJ72" s="71">
        <v>17</v>
      </c>
      <c r="CK72" s="71">
        <v>14</v>
      </c>
      <c r="CL72" s="71">
        <v>97</v>
      </c>
      <c r="CM72" s="71">
        <v>54</v>
      </c>
      <c r="CN72" s="71">
        <v>56</v>
      </c>
      <c r="CO72" s="205" t="s">
        <v>114</v>
      </c>
      <c r="CP72" s="8" t="s">
        <v>90</v>
      </c>
      <c r="CQ72" s="46">
        <v>660</v>
      </c>
      <c r="CR72" s="46">
        <v>308</v>
      </c>
      <c r="CS72" s="46">
        <v>419</v>
      </c>
      <c r="CT72" s="46">
        <v>196</v>
      </c>
      <c r="CU72" s="46">
        <v>0</v>
      </c>
      <c r="CV72" s="46">
        <v>0</v>
      </c>
      <c r="CW72" s="46">
        <v>0</v>
      </c>
      <c r="CX72" s="46">
        <v>0</v>
      </c>
      <c r="CY72" s="46">
        <v>97</v>
      </c>
      <c r="CZ72" s="46">
        <v>23</v>
      </c>
      <c r="DA72" s="46">
        <v>68</v>
      </c>
      <c r="DB72" s="46">
        <v>18</v>
      </c>
      <c r="DC72" s="46">
        <v>0</v>
      </c>
      <c r="DD72" s="46">
        <v>0</v>
      </c>
      <c r="DE72" s="46">
        <v>0</v>
      </c>
      <c r="DF72" s="46">
        <v>0</v>
      </c>
      <c r="DG72" s="46">
        <v>0</v>
      </c>
      <c r="DH72" s="46">
        <v>0</v>
      </c>
      <c r="DI72" s="46">
        <v>0</v>
      </c>
      <c r="DJ72" s="46">
        <v>0</v>
      </c>
      <c r="DK72" s="46">
        <v>0</v>
      </c>
      <c r="DL72" s="46">
        <v>0</v>
      </c>
      <c r="DM72" s="46">
        <v>0</v>
      </c>
      <c r="DN72" s="46">
        <v>0</v>
      </c>
      <c r="DO72" s="205" t="s">
        <v>114</v>
      </c>
      <c r="DP72" s="8" t="s">
        <v>90</v>
      </c>
      <c r="DQ72" s="71">
        <v>139</v>
      </c>
      <c r="DR72" s="71">
        <v>28</v>
      </c>
      <c r="DS72" s="71">
        <v>11</v>
      </c>
      <c r="DT72" s="152">
        <v>16</v>
      </c>
      <c r="DU72" s="32">
        <v>5</v>
      </c>
      <c r="DV72" s="149">
        <v>155</v>
      </c>
      <c r="DW72" s="149">
        <v>33</v>
      </c>
      <c r="DX72" s="205" t="s">
        <v>114</v>
      </c>
      <c r="DY72" s="8" t="s">
        <v>90</v>
      </c>
      <c r="DZ72" s="71">
        <v>79</v>
      </c>
      <c r="EA72" s="71">
        <v>38</v>
      </c>
      <c r="EB72" s="71">
        <v>20</v>
      </c>
      <c r="EC72" s="71">
        <v>0</v>
      </c>
      <c r="ED72" s="71">
        <v>42</v>
      </c>
      <c r="EE72" s="71">
        <v>26</v>
      </c>
      <c r="EF72" s="71">
        <v>28</v>
      </c>
      <c r="EG72" s="71">
        <v>95</v>
      </c>
      <c r="EH72" s="71">
        <v>24</v>
      </c>
      <c r="EI72" s="71">
        <v>28</v>
      </c>
      <c r="EJ72" s="71">
        <v>48</v>
      </c>
      <c r="EK72" s="71">
        <v>6</v>
      </c>
      <c r="EL72" s="71">
        <v>29</v>
      </c>
      <c r="EM72" s="71">
        <v>0</v>
      </c>
      <c r="EN72" s="71">
        <v>0</v>
      </c>
      <c r="EO72" s="71">
        <v>0</v>
      </c>
      <c r="EP72" s="71">
        <v>14</v>
      </c>
      <c r="ER72" s="78" t="s">
        <v>114</v>
      </c>
      <c r="ES72" s="78" t="s">
        <v>2691</v>
      </c>
      <c r="ET72" s="78">
        <v>757</v>
      </c>
      <c r="EU72" s="78">
        <v>487</v>
      </c>
      <c r="EV72" s="78">
        <v>2602</v>
      </c>
      <c r="EW72" s="78"/>
      <c r="EX72" s="78"/>
      <c r="EY72" s="78"/>
    </row>
    <row r="73" spans="1:155">
      <c r="A73" s="205"/>
      <c r="B73" s="8" t="s">
        <v>91</v>
      </c>
      <c r="C73" s="71">
        <v>2610</v>
      </c>
      <c r="D73" s="71">
        <v>1339</v>
      </c>
      <c r="E73" s="71">
        <v>1017</v>
      </c>
      <c r="F73" s="71">
        <v>536</v>
      </c>
      <c r="G73" s="71">
        <v>0</v>
      </c>
      <c r="H73" s="71">
        <v>0</v>
      </c>
      <c r="I73" s="71">
        <v>495</v>
      </c>
      <c r="J73" s="71">
        <v>223</v>
      </c>
      <c r="K73" s="71">
        <v>509</v>
      </c>
      <c r="L73" s="71">
        <v>291</v>
      </c>
      <c r="M73" s="71">
        <v>270</v>
      </c>
      <c r="N73" s="71">
        <v>97</v>
      </c>
      <c r="O73" s="71">
        <v>44</v>
      </c>
      <c r="P73" s="71">
        <v>17</v>
      </c>
      <c r="Q73" s="71">
        <v>2075</v>
      </c>
      <c r="R73" s="71">
        <v>995</v>
      </c>
      <c r="S73" s="71">
        <v>9</v>
      </c>
      <c r="T73" s="71">
        <v>0</v>
      </c>
      <c r="U73" s="71">
        <v>563</v>
      </c>
      <c r="V73" s="71">
        <v>204</v>
      </c>
      <c r="W73" s="71">
        <v>79</v>
      </c>
      <c r="X73" s="71">
        <v>51</v>
      </c>
      <c r="Y73" s="71">
        <v>45</v>
      </c>
      <c r="Z73" s="71">
        <v>17</v>
      </c>
      <c r="AA73" s="71">
        <v>0</v>
      </c>
      <c r="AB73" s="71">
        <v>0</v>
      </c>
      <c r="AC73" s="69">
        <v>7716</v>
      </c>
      <c r="AD73" s="69">
        <v>3770</v>
      </c>
      <c r="AE73" s="205"/>
      <c r="AF73" s="8" t="s">
        <v>91</v>
      </c>
      <c r="AG73" s="71">
        <v>118</v>
      </c>
      <c r="AH73" s="71">
        <v>69</v>
      </c>
      <c r="AI73" s="71">
        <v>124</v>
      </c>
      <c r="AJ73" s="71">
        <v>79</v>
      </c>
      <c r="AK73" s="71">
        <v>0</v>
      </c>
      <c r="AL73" s="71">
        <v>0</v>
      </c>
      <c r="AM73" s="71">
        <v>25</v>
      </c>
      <c r="AN73" s="71">
        <v>7</v>
      </c>
      <c r="AO73" s="71">
        <v>13</v>
      </c>
      <c r="AP73" s="71">
        <v>9</v>
      </c>
      <c r="AQ73" s="71">
        <v>10</v>
      </c>
      <c r="AR73" s="71">
        <v>3</v>
      </c>
      <c r="AS73" s="71">
        <v>5</v>
      </c>
      <c r="AT73" s="71">
        <v>2</v>
      </c>
      <c r="AU73" s="71">
        <v>374</v>
      </c>
      <c r="AV73" s="71">
        <v>176</v>
      </c>
      <c r="AW73" s="71">
        <v>4</v>
      </c>
      <c r="AX73" s="71">
        <v>0</v>
      </c>
      <c r="AY73" s="71">
        <v>53</v>
      </c>
      <c r="AZ73" s="71">
        <v>13</v>
      </c>
      <c r="BA73" s="71">
        <v>7</v>
      </c>
      <c r="BB73" s="71">
        <v>4</v>
      </c>
      <c r="BC73" s="71">
        <v>4</v>
      </c>
      <c r="BD73" s="71">
        <v>0</v>
      </c>
      <c r="BE73" s="71">
        <v>0</v>
      </c>
      <c r="BF73" s="71">
        <v>0</v>
      </c>
      <c r="BG73" s="69">
        <v>737</v>
      </c>
      <c r="BH73" s="69">
        <v>362</v>
      </c>
      <c r="BI73" s="205"/>
      <c r="BJ73" s="8" t="s">
        <v>91</v>
      </c>
      <c r="BK73" s="31">
        <v>54</v>
      </c>
      <c r="BL73" s="31">
        <v>25</v>
      </c>
      <c r="BM73" s="31">
        <v>0</v>
      </c>
      <c r="BN73" s="31">
        <v>15</v>
      </c>
      <c r="BO73" s="31">
        <v>12</v>
      </c>
      <c r="BP73" s="31">
        <v>9</v>
      </c>
      <c r="BQ73" s="31">
        <v>1</v>
      </c>
      <c r="BR73" s="31">
        <v>48</v>
      </c>
      <c r="BS73" s="31">
        <v>2</v>
      </c>
      <c r="BT73" s="31">
        <v>27</v>
      </c>
      <c r="BU73" s="31">
        <v>2</v>
      </c>
      <c r="BV73" s="31">
        <v>2</v>
      </c>
      <c r="BW73" s="31">
        <v>0</v>
      </c>
      <c r="BX73" s="149">
        <v>197</v>
      </c>
      <c r="BY73" s="125">
        <v>182</v>
      </c>
      <c r="BZ73" s="71">
        <v>165</v>
      </c>
      <c r="CA73" s="71">
        <v>127</v>
      </c>
      <c r="CB73" s="71">
        <v>10</v>
      </c>
      <c r="CC73" s="71">
        <v>39</v>
      </c>
      <c r="CD73" s="205"/>
      <c r="CE73" s="8" t="s">
        <v>91</v>
      </c>
      <c r="CF73" s="71">
        <v>42</v>
      </c>
      <c r="CG73" s="71">
        <v>1739</v>
      </c>
      <c r="CH73" s="71">
        <v>1198</v>
      </c>
      <c r="CI73" s="71">
        <v>132</v>
      </c>
      <c r="CJ73" s="71">
        <v>85</v>
      </c>
      <c r="CK73" s="71">
        <v>45</v>
      </c>
      <c r="CL73" s="71">
        <v>206</v>
      </c>
      <c r="CM73" s="71">
        <v>181</v>
      </c>
      <c r="CN73" s="71">
        <v>184</v>
      </c>
      <c r="CO73" s="205"/>
      <c r="CP73" s="8" t="s">
        <v>91</v>
      </c>
      <c r="CQ73" s="46">
        <v>2586</v>
      </c>
      <c r="CR73" s="46">
        <v>1224</v>
      </c>
      <c r="CS73" s="46">
        <v>1451</v>
      </c>
      <c r="CT73" s="46">
        <v>723</v>
      </c>
      <c r="CU73" s="46">
        <v>6</v>
      </c>
      <c r="CV73" s="46">
        <v>0</v>
      </c>
      <c r="CW73" s="46">
        <v>2</v>
      </c>
      <c r="CX73" s="46">
        <v>0</v>
      </c>
      <c r="CY73" s="46">
        <v>528</v>
      </c>
      <c r="CZ73" s="46">
        <v>177</v>
      </c>
      <c r="DA73" s="46">
        <v>288</v>
      </c>
      <c r="DB73" s="46">
        <v>112</v>
      </c>
      <c r="DC73" s="46">
        <v>0</v>
      </c>
      <c r="DD73" s="46">
        <v>0</v>
      </c>
      <c r="DE73" s="46">
        <v>0</v>
      </c>
      <c r="DF73" s="46">
        <v>0</v>
      </c>
      <c r="DG73" s="46">
        <v>0</v>
      </c>
      <c r="DH73" s="46">
        <v>0</v>
      </c>
      <c r="DI73" s="46">
        <v>0</v>
      </c>
      <c r="DJ73" s="46">
        <v>0</v>
      </c>
      <c r="DK73" s="46">
        <v>0</v>
      </c>
      <c r="DL73" s="46">
        <v>0</v>
      </c>
      <c r="DM73" s="46">
        <v>0</v>
      </c>
      <c r="DN73" s="46">
        <v>0</v>
      </c>
      <c r="DO73" s="205"/>
      <c r="DP73" s="8" t="s">
        <v>91</v>
      </c>
      <c r="DQ73" s="71">
        <v>358</v>
      </c>
      <c r="DR73" s="71">
        <v>96</v>
      </c>
      <c r="DS73" s="71">
        <v>47</v>
      </c>
      <c r="DT73" s="152">
        <v>96</v>
      </c>
      <c r="DU73" s="32">
        <v>37</v>
      </c>
      <c r="DV73" s="149">
        <v>454</v>
      </c>
      <c r="DW73" s="149">
        <v>133</v>
      </c>
      <c r="DX73" s="205"/>
      <c r="DY73" s="8" t="s">
        <v>91</v>
      </c>
      <c r="DZ73" s="71">
        <v>17</v>
      </c>
      <c r="EA73" s="71">
        <v>241</v>
      </c>
      <c r="EB73" s="71">
        <v>19</v>
      </c>
      <c r="EC73" s="71">
        <v>0</v>
      </c>
      <c r="ED73" s="71">
        <v>97</v>
      </c>
      <c r="EE73" s="71">
        <v>31</v>
      </c>
      <c r="EF73" s="71">
        <v>6</v>
      </c>
      <c r="EG73" s="71">
        <v>226</v>
      </c>
      <c r="EH73" s="71">
        <v>18</v>
      </c>
      <c r="EI73" s="71">
        <v>5</v>
      </c>
      <c r="EJ73" s="71">
        <v>43</v>
      </c>
      <c r="EK73" s="71">
        <v>32</v>
      </c>
      <c r="EL73" s="71">
        <v>5</v>
      </c>
      <c r="EM73" s="71">
        <v>14</v>
      </c>
      <c r="EN73" s="71">
        <v>7</v>
      </c>
      <c r="EO73" s="71">
        <v>7</v>
      </c>
      <c r="EP73" s="71">
        <v>14</v>
      </c>
      <c r="ER73" s="78" t="s">
        <v>114</v>
      </c>
      <c r="ES73" s="78" t="s">
        <v>2692</v>
      </c>
      <c r="ET73" s="78">
        <v>3120</v>
      </c>
      <c r="EU73" s="78">
        <v>1741</v>
      </c>
      <c r="EV73" s="78">
        <v>8067</v>
      </c>
      <c r="EW73" s="78"/>
      <c r="EX73" s="78"/>
      <c r="EY73" s="78"/>
    </row>
    <row r="74" spans="1:155">
      <c r="A74" s="205"/>
      <c r="B74" s="66" t="s">
        <v>73</v>
      </c>
      <c r="C74" s="26">
        <v>3490</v>
      </c>
      <c r="D74" s="26">
        <v>1783</v>
      </c>
      <c r="E74" s="26">
        <v>1531</v>
      </c>
      <c r="F74" s="26">
        <v>794</v>
      </c>
      <c r="G74" s="26">
        <v>0</v>
      </c>
      <c r="H74" s="26">
        <v>0</v>
      </c>
      <c r="I74" s="26">
        <v>581</v>
      </c>
      <c r="J74" s="26">
        <v>265</v>
      </c>
      <c r="K74" s="26">
        <v>577</v>
      </c>
      <c r="L74" s="26">
        <v>320</v>
      </c>
      <c r="M74" s="26">
        <v>309</v>
      </c>
      <c r="N74" s="26">
        <v>112</v>
      </c>
      <c r="O74" s="26">
        <v>81</v>
      </c>
      <c r="P74" s="26">
        <v>25</v>
      </c>
      <c r="Q74" s="26">
        <v>2754</v>
      </c>
      <c r="R74" s="26">
        <v>1299</v>
      </c>
      <c r="S74" s="26">
        <v>13</v>
      </c>
      <c r="T74" s="26">
        <v>0</v>
      </c>
      <c r="U74" s="26">
        <v>653</v>
      </c>
      <c r="V74" s="26">
        <v>224</v>
      </c>
      <c r="W74" s="26">
        <v>79</v>
      </c>
      <c r="X74" s="26">
        <v>51</v>
      </c>
      <c r="Y74" s="26">
        <v>45</v>
      </c>
      <c r="Z74" s="26">
        <v>17</v>
      </c>
      <c r="AA74" s="26">
        <v>0</v>
      </c>
      <c r="AB74" s="26">
        <v>0</v>
      </c>
      <c r="AC74" s="68">
        <v>10113</v>
      </c>
      <c r="AD74" s="68">
        <v>4890</v>
      </c>
      <c r="AE74" s="205"/>
      <c r="AF74" s="66" t="s">
        <v>73</v>
      </c>
      <c r="AG74" s="26">
        <v>140</v>
      </c>
      <c r="AH74" s="26">
        <v>77</v>
      </c>
      <c r="AI74" s="26">
        <v>137</v>
      </c>
      <c r="AJ74" s="26">
        <v>87</v>
      </c>
      <c r="AK74" s="26">
        <v>0</v>
      </c>
      <c r="AL74" s="26">
        <v>0</v>
      </c>
      <c r="AM74" s="26">
        <v>29</v>
      </c>
      <c r="AN74" s="26">
        <v>8</v>
      </c>
      <c r="AO74" s="26">
        <v>13</v>
      </c>
      <c r="AP74" s="26">
        <v>9</v>
      </c>
      <c r="AQ74" s="26">
        <v>10</v>
      </c>
      <c r="AR74" s="26">
        <v>3</v>
      </c>
      <c r="AS74" s="26">
        <v>5</v>
      </c>
      <c r="AT74" s="26">
        <v>2</v>
      </c>
      <c r="AU74" s="26">
        <v>499</v>
      </c>
      <c r="AV74" s="26">
        <v>235</v>
      </c>
      <c r="AW74" s="26">
        <v>4</v>
      </c>
      <c r="AX74" s="26">
        <v>0</v>
      </c>
      <c r="AY74" s="26">
        <v>65</v>
      </c>
      <c r="AZ74" s="26">
        <v>14</v>
      </c>
      <c r="BA74" s="26">
        <v>7</v>
      </c>
      <c r="BB74" s="26">
        <v>4</v>
      </c>
      <c r="BC74" s="26">
        <v>4</v>
      </c>
      <c r="BD74" s="26">
        <v>0</v>
      </c>
      <c r="BE74" s="26">
        <v>0</v>
      </c>
      <c r="BF74" s="26">
        <v>0</v>
      </c>
      <c r="BG74" s="68">
        <v>913</v>
      </c>
      <c r="BH74" s="68">
        <v>439</v>
      </c>
      <c r="BI74" s="205"/>
      <c r="BJ74" s="66" t="s">
        <v>73</v>
      </c>
      <c r="BK74" s="68">
        <v>82</v>
      </c>
      <c r="BL74" s="68">
        <v>42</v>
      </c>
      <c r="BM74" s="68">
        <v>0</v>
      </c>
      <c r="BN74" s="68">
        <v>22</v>
      </c>
      <c r="BO74" s="68">
        <v>14</v>
      </c>
      <c r="BP74" s="68">
        <v>10</v>
      </c>
      <c r="BQ74" s="68">
        <v>2</v>
      </c>
      <c r="BR74" s="68">
        <v>68</v>
      </c>
      <c r="BS74" s="68">
        <v>3</v>
      </c>
      <c r="BT74" s="68">
        <v>33</v>
      </c>
      <c r="BU74" s="68">
        <v>2</v>
      </c>
      <c r="BV74" s="68">
        <v>2</v>
      </c>
      <c r="BW74" s="68">
        <v>0</v>
      </c>
      <c r="BX74" s="68">
        <v>280</v>
      </c>
      <c r="BY74" s="68">
        <v>256</v>
      </c>
      <c r="BZ74" s="68">
        <v>222</v>
      </c>
      <c r="CA74" s="68">
        <v>141</v>
      </c>
      <c r="CB74" s="68">
        <v>15</v>
      </c>
      <c r="CC74" s="68">
        <v>60</v>
      </c>
      <c r="CD74" s="205"/>
      <c r="CE74" s="66" t="s">
        <v>73</v>
      </c>
      <c r="CF74" s="68">
        <v>42</v>
      </c>
      <c r="CG74" s="68">
        <v>2309</v>
      </c>
      <c r="CH74" s="68">
        <v>1545</v>
      </c>
      <c r="CI74" s="68">
        <v>216</v>
      </c>
      <c r="CJ74" s="68">
        <v>102</v>
      </c>
      <c r="CK74" s="68">
        <v>59</v>
      </c>
      <c r="CL74" s="68">
        <v>303</v>
      </c>
      <c r="CM74" s="68">
        <v>235</v>
      </c>
      <c r="CN74" s="68">
        <v>240</v>
      </c>
      <c r="CO74" s="205"/>
      <c r="CP74" s="66" t="s">
        <v>73</v>
      </c>
      <c r="CQ74" s="68">
        <v>3246</v>
      </c>
      <c r="CR74" s="68">
        <v>1532</v>
      </c>
      <c r="CS74" s="68">
        <v>1870</v>
      </c>
      <c r="CT74" s="68">
        <v>919</v>
      </c>
      <c r="CU74" s="68">
        <v>6</v>
      </c>
      <c r="CV74" s="68">
        <v>0</v>
      </c>
      <c r="CW74" s="68">
        <v>2</v>
      </c>
      <c r="CX74" s="68">
        <v>0</v>
      </c>
      <c r="CY74" s="68">
        <v>625</v>
      </c>
      <c r="CZ74" s="68">
        <v>200</v>
      </c>
      <c r="DA74" s="68">
        <v>356</v>
      </c>
      <c r="DB74" s="68">
        <v>130</v>
      </c>
      <c r="DC74" s="68">
        <v>0</v>
      </c>
      <c r="DD74" s="68">
        <v>0</v>
      </c>
      <c r="DE74" s="68">
        <v>0</v>
      </c>
      <c r="DF74" s="68">
        <v>0</v>
      </c>
      <c r="DG74" s="68">
        <v>0</v>
      </c>
      <c r="DH74" s="68">
        <v>0</v>
      </c>
      <c r="DI74" s="68">
        <v>0</v>
      </c>
      <c r="DJ74" s="68">
        <v>0</v>
      </c>
      <c r="DK74" s="68">
        <v>0</v>
      </c>
      <c r="DL74" s="68">
        <v>0</v>
      </c>
      <c r="DM74" s="68">
        <v>0</v>
      </c>
      <c r="DN74" s="68">
        <v>0</v>
      </c>
      <c r="DO74" s="205"/>
      <c r="DP74" s="66" t="s">
        <v>73</v>
      </c>
      <c r="DQ74" s="68">
        <v>497</v>
      </c>
      <c r="DR74" s="26">
        <v>124</v>
      </c>
      <c r="DS74" s="26">
        <v>58</v>
      </c>
      <c r="DT74" s="41">
        <v>112</v>
      </c>
      <c r="DU74" s="41">
        <v>42</v>
      </c>
      <c r="DV74" s="68">
        <v>609</v>
      </c>
      <c r="DW74" s="68">
        <v>166</v>
      </c>
      <c r="DX74" s="205"/>
      <c r="DY74" s="66" t="s">
        <v>73</v>
      </c>
      <c r="DZ74" s="68">
        <v>96</v>
      </c>
      <c r="EA74" s="68">
        <v>279</v>
      </c>
      <c r="EB74" s="68">
        <v>39</v>
      </c>
      <c r="EC74" s="68">
        <v>0</v>
      </c>
      <c r="ED74" s="68">
        <v>139</v>
      </c>
      <c r="EE74" s="68">
        <v>57</v>
      </c>
      <c r="EF74" s="68">
        <v>34</v>
      </c>
      <c r="EG74" s="68">
        <v>321</v>
      </c>
      <c r="EH74" s="68">
        <v>42</v>
      </c>
      <c r="EI74" s="68">
        <v>33</v>
      </c>
      <c r="EJ74" s="68">
        <v>91</v>
      </c>
      <c r="EK74" s="68">
        <v>38</v>
      </c>
      <c r="EL74" s="68">
        <v>34</v>
      </c>
      <c r="EM74" s="68">
        <v>14</v>
      </c>
      <c r="EN74" s="68">
        <v>7</v>
      </c>
      <c r="EO74" s="68">
        <v>7</v>
      </c>
      <c r="EP74" s="68">
        <v>28</v>
      </c>
      <c r="ER74" s="78" t="s">
        <v>114</v>
      </c>
      <c r="ES74" s="78" t="s">
        <v>2693</v>
      </c>
      <c r="ET74" s="78">
        <v>3877</v>
      </c>
      <c r="EU74" s="78">
        <v>2228</v>
      </c>
      <c r="EV74" s="78">
        <v>10669</v>
      </c>
      <c r="EW74" s="78"/>
      <c r="EX74" s="78"/>
      <c r="EY74" s="78"/>
    </row>
    <row r="75" spans="1:155">
      <c r="A75" s="205" t="s">
        <v>115</v>
      </c>
      <c r="B75" s="8" t="s">
        <v>90</v>
      </c>
      <c r="C75" s="71">
        <v>3250</v>
      </c>
      <c r="D75" s="71">
        <v>1819</v>
      </c>
      <c r="E75" s="71">
        <v>1314</v>
      </c>
      <c r="F75" s="71">
        <v>767</v>
      </c>
      <c r="G75" s="71">
        <v>0</v>
      </c>
      <c r="H75" s="71">
        <v>0</v>
      </c>
      <c r="I75" s="71">
        <v>546</v>
      </c>
      <c r="J75" s="71">
        <v>272</v>
      </c>
      <c r="K75" s="71">
        <v>517</v>
      </c>
      <c r="L75" s="71">
        <v>291</v>
      </c>
      <c r="M75" s="71">
        <v>327</v>
      </c>
      <c r="N75" s="71">
        <v>165</v>
      </c>
      <c r="O75" s="71">
        <v>15</v>
      </c>
      <c r="P75" s="71">
        <v>8</v>
      </c>
      <c r="Q75" s="71">
        <v>2216</v>
      </c>
      <c r="R75" s="71">
        <v>1280</v>
      </c>
      <c r="S75" s="71">
        <v>15</v>
      </c>
      <c r="T75" s="71">
        <v>7</v>
      </c>
      <c r="U75" s="71">
        <v>586</v>
      </c>
      <c r="V75" s="71">
        <v>261</v>
      </c>
      <c r="W75" s="71">
        <v>198</v>
      </c>
      <c r="X75" s="71">
        <v>106</v>
      </c>
      <c r="Y75" s="71">
        <v>10</v>
      </c>
      <c r="Z75" s="71">
        <v>6</v>
      </c>
      <c r="AA75" s="71">
        <v>33</v>
      </c>
      <c r="AB75" s="71">
        <v>18</v>
      </c>
      <c r="AC75" s="69">
        <v>9027</v>
      </c>
      <c r="AD75" s="69">
        <v>5000</v>
      </c>
      <c r="AE75" s="205" t="s">
        <v>115</v>
      </c>
      <c r="AF75" s="8" t="s">
        <v>90</v>
      </c>
      <c r="AG75" s="71">
        <v>45</v>
      </c>
      <c r="AH75" s="71">
        <v>25</v>
      </c>
      <c r="AI75" s="71">
        <v>24</v>
      </c>
      <c r="AJ75" s="71">
        <v>15</v>
      </c>
      <c r="AK75" s="71">
        <v>0</v>
      </c>
      <c r="AL75" s="71">
        <v>0</v>
      </c>
      <c r="AM75" s="71">
        <v>3</v>
      </c>
      <c r="AN75" s="71">
        <v>1</v>
      </c>
      <c r="AO75" s="71">
        <v>1</v>
      </c>
      <c r="AP75" s="71">
        <v>1</v>
      </c>
      <c r="AQ75" s="71">
        <v>3</v>
      </c>
      <c r="AR75" s="71">
        <v>2</v>
      </c>
      <c r="AS75" s="71">
        <v>0</v>
      </c>
      <c r="AT75" s="71">
        <v>0</v>
      </c>
      <c r="AU75" s="71">
        <v>351</v>
      </c>
      <c r="AV75" s="71">
        <v>200</v>
      </c>
      <c r="AW75" s="71">
        <v>2</v>
      </c>
      <c r="AX75" s="71">
        <v>1</v>
      </c>
      <c r="AY75" s="71">
        <v>165</v>
      </c>
      <c r="AZ75" s="71">
        <v>73</v>
      </c>
      <c r="BA75" s="71">
        <v>15</v>
      </c>
      <c r="BB75" s="71">
        <v>8</v>
      </c>
      <c r="BC75" s="71">
        <v>0</v>
      </c>
      <c r="BD75" s="71">
        <v>0</v>
      </c>
      <c r="BE75" s="71">
        <v>5</v>
      </c>
      <c r="BF75" s="71">
        <v>4</v>
      </c>
      <c r="BG75" s="69">
        <v>614</v>
      </c>
      <c r="BH75" s="69">
        <v>330</v>
      </c>
      <c r="BI75" s="205" t="s">
        <v>115</v>
      </c>
      <c r="BJ75" s="8" t="s">
        <v>90</v>
      </c>
      <c r="BK75" s="31">
        <v>94</v>
      </c>
      <c r="BL75" s="31">
        <v>47</v>
      </c>
      <c r="BM75" s="31">
        <v>0</v>
      </c>
      <c r="BN75" s="31">
        <v>21</v>
      </c>
      <c r="BO75" s="31">
        <v>14</v>
      </c>
      <c r="BP75" s="31">
        <v>14</v>
      </c>
      <c r="BQ75" s="31">
        <v>2</v>
      </c>
      <c r="BR75" s="31">
        <v>69</v>
      </c>
      <c r="BS75" s="31">
        <v>2</v>
      </c>
      <c r="BT75" s="31">
        <v>29</v>
      </c>
      <c r="BU75" s="31">
        <v>6</v>
      </c>
      <c r="BV75" s="31">
        <v>2</v>
      </c>
      <c r="BW75" s="31">
        <v>2</v>
      </c>
      <c r="BX75" s="149">
        <v>302</v>
      </c>
      <c r="BY75" s="125">
        <v>309</v>
      </c>
      <c r="BZ75" s="71">
        <v>292</v>
      </c>
      <c r="CA75" s="71">
        <v>125</v>
      </c>
      <c r="CB75" s="71">
        <v>10</v>
      </c>
      <c r="CC75" s="71">
        <v>79</v>
      </c>
      <c r="CD75" s="205" t="s">
        <v>115</v>
      </c>
      <c r="CE75" s="8" t="s">
        <v>90</v>
      </c>
      <c r="CF75" s="71">
        <v>210</v>
      </c>
      <c r="CG75" s="71">
        <v>2261</v>
      </c>
      <c r="CH75" s="71">
        <v>1109</v>
      </c>
      <c r="CI75" s="71">
        <v>545</v>
      </c>
      <c r="CJ75" s="71">
        <v>14</v>
      </c>
      <c r="CK75" s="71">
        <v>102</v>
      </c>
      <c r="CL75" s="71">
        <v>329</v>
      </c>
      <c r="CM75" s="71">
        <v>271</v>
      </c>
      <c r="CN75" s="71">
        <v>276</v>
      </c>
      <c r="CO75" s="205" t="s">
        <v>115</v>
      </c>
      <c r="CP75" s="8" t="s">
        <v>90</v>
      </c>
      <c r="CQ75" s="46">
        <v>2348</v>
      </c>
      <c r="CR75" s="46">
        <v>1287</v>
      </c>
      <c r="CS75" s="46">
        <v>1131</v>
      </c>
      <c r="CT75" s="46">
        <v>625</v>
      </c>
      <c r="CU75" s="46">
        <v>3</v>
      </c>
      <c r="CV75" s="46">
        <v>1</v>
      </c>
      <c r="CW75" s="46">
        <v>0</v>
      </c>
      <c r="CX75" s="46">
        <v>0</v>
      </c>
      <c r="CY75" s="46">
        <v>464</v>
      </c>
      <c r="CZ75" s="46">
        <v>201</v>
      </c>
      <c r="DA75" s="46">
        <v>151</v>
      </c>
      <c r="DB75" s="46">
        <v>65</v>
      </c>
      <c r="DC75" s="46">
        <v>10</v>
      </c>
      <c r="DD75" s="46">
        <v>5</v>
      </c>
      <c r="DE75" s="46">
        <v>10</v>
      </c>
      <c r="DF75" s="46">
        <v>5</v>
      </c>
      <c r="DG75" s="46">
        <v>0</v>
      </c>
      <c r="DH75" s="46">
        <v>0</v>
      </c>
      <c r="DI75" s="46">
        <v>0</v>
      </c>
      <c r="DJ75" s="46">
        <v>0</v>
      </c>
      <c r="DK75" s="46">
        <v>0</v>
      </c>
      <c r="DL75" s="46">
        <v>0</v>
      </c>
      <c r="DM75" s="46">
        <v>0</v>
      </c>
      <c r="DN75" s="46">
        <v>0</v>
      </c>
      <c r="DO75" s="205" t="s">
        <v>115</v>
      </c>
      <c r="DP75" s="8" t="s">
        <v>90</v>
      </c>
      <c r="DQ75" s="71">
        <v>637</v>
      </c>
      <c r="DR75" s="71">
        <v>209</v>
      </c>
      <c r="DS75" s="71">
        <v>75</v>
      </c>
      <c r="DT75" s="152">
        <v>82</v>
      </c>
      <c r="DU75" s="32">
        <v>40</v>
      </c>
      <c r="DV75" s="149">
        <v>719</v>
      </c>
      <c r="DW75" s="149">
        <v>249</v>
      </c>
      <c r="DX75" s="205" t="s">
        <v>115</v>
      </c>
      <c r="DY75" s="8" t="s">
        <v>90</v>
      </c>
      <c r="DZ75" s="71">
        <v>166</v>
      </c>
      <c r="EA75" s="71">
        <v>585</v>
      </c>
      <c r="EB75" s="71">
        <v>244</v>
      </c>
      <c r="EC75" s="71">
        <v>61</v>
      </c>
      <c r="ED75" s="71">
        <v>406</v>
      </c>
      <c r="EE75" s="71">
        <v>250</v>
      </c>
      <c r="EF75" s="71">
        <v>59</v>
      </c>
      <c r="EG75" s="71">
        <v>145</v>
      </c>
      <c r="EH75" s="71">
        <v>324</v>
      </c>
      <c r="EI75" s="71">
        <v>190</v>
      </c>
      <c r="EJ75" s="71">
        <v>316</v>
      </c>
      <c r="EK75" s="71">
        <v>12</v>
      </c>
      <c r="EL75" s="71">
        <v>48</v>
      </c>
      <c r="EM75" s="71">
        <v>7</v>
      </c>
      <c r="EN75" s="71">
        <v>10</v>
      </c>
      <c r="EO75" s="71">
        <v>11</v>
      </c>
      <c r="EP75" s="71">
        <v>8</v>
      </c>
      <c r="ER75" s="78" t="s">
        <v>115</v>
      </c>
      <c r="ES75" s="78" t="s">
        <v>2715</v>
      </c>
      <c r="ET75" s="78">
        <v>2825</v>
      </c>
      <c r="EU75" s="78">
        <v>1292</v>
      </c>
      <c r="EV75" s="78">
        <v>10309</v>
      </c>
      <c r="EW75" s="78"/>
      <c r="EX75" s="78"/>
      <c r="EY75" s="78"/>
    </row>
    <row r="76" spans="1:155">
      <c r="A76" s="205"/>
      <c r="B76" s="8" t="s">
        <v>91</v>
      </c>
      <c r="C76" s="71">
        <v>2642</v>
      </c>
      <c r="D76" s="71">
        <v>1458</v>
      </c>
      <c r="E76" s="71">
        <v>848</v>
      </c>
      <c r="F76" s="71">
        <v>472</v>
      </c>
      <c r="G76" s="71">
        <v>93</v>
      </c>
      <c r="H76" s="71">
        <v>42</v>
      </c>
      <c r="I76" s="71">
        <v>608</v>
      </c>
      <c r="J76" s="71">
        <v>299</v>
      </c>
      <c r="K76" s="71">
        <v>251</v>
      </c>
      <c r="L76" s="71">
        <v>148</v>
      </c>
      <c r="M76" s="71">
        <v>397</v>
      </c>
      <c r="N76" s="71">
        <v>209</v>
      </c>
      <c r="O76" s="71">
        <v>22</v>
      </c>
      <c r="P76" s="71">
        <v>14</v>
      </c>
      <c r="Q76" s="71">
        <v>2268</v>
      </c>
      <c r="R76" s="71">
        <v>1269</v>
      </c>
      <c r="S76" s="71">
        <v>66</v>
      </c>
      <c r="T76" s="71">
        <v>26</v>
      </c>
      <c r="U76" s="71">
        <v>680</v>
      </c>
      <c r="V76" s="71">
        <v>343</v>
      </c>
      <c r="W76" s="71">
        <v>96</v>
      </c>
      <c r="X76" s="71">
        <v>58</v>
      </c>
      <c r="Y76" s="71">
        <v>184</v>
      </c>
      <c r="Z76" s="71">
        <v>74</v>
      </c>
      <c r="AA76" s="71">
        <v>43</v>
      </c>
      <c r="AB76" s="71">
        <v>23</v>
      </c>
      <c r="AC76" s="69">
        <v>8198</v>
      </c>
      <c r="AD76" s="69">
        <v>4435</v>
      </c>
      <c r="AE76" s="205"/>
      <c r="AF76" s="8" t="s">
        <v>91</v>
      </c>
      <c r="AG76" s="71">
        <v>42</v>
      </c>
      <c r="AH76" s="71">
        <v>18</v>
      </c>
      <c r="AI76" s="71">
        <v>24</v>
      </c>
      <c r="AJ76" s="71">
        <v>11</v>
      </c>
      <c r="AK76" s="71">
        <v>2</v>
      </c>
      <c r="AL76" s="71">
        <v>1</v>
      </c>
      <c r="AM76" s="71">
        <v>18</v>
      </c>
      <c r="AN76" s="71">
        <v>9</v>
      </c>
      <c r="AO76" s="71">
        <v>1</v>
      </c>
      <c r="AP76" s="71">
        <v>1</v>
      </c>
      <c r="AQ76" s="71">
        <v>11</v>
      </c>
      <c r="AR76" s="71">
        <v>5</v>
      </c>
      <c r="AS76" s="71">
        <v>0</v>
      </c>
      <c r="AT76" s="71">
        <v>0</v>
      </c>
      <c r="AU76" s="71">
        <v>380</v>
      </c>
      <c r="AV76" s="71">
        <v>205</v>
      </c>
      <c r="AW76" s="71">
        <v>9</v>
      </c>
      <c r="AX76" s="71">
        <v>3</v>
      </c>
      <c r="AY76" s="71">
        <v>132</v>
      </c>
      <c r="AZ76" s="71">
        <v>66</v>
      </c>
      <c r="BA76" s="71">
        <v>12</v>
      </c>
      <c r="BB76" s="71">
        <v>6</v>
      </c>
      <c r="BC76" s="71">
        <v>31</v>
      </c>
      <c r="BD76" s="71">
        <v>12</v>
      </c>
      <c r="BE76" s="71">
        <v>12</v>
      </c>
      <c r="BF76" s="71">
        <v>4</v>
      </c>
      <c r="BG76" s="69">
        <v>674</v>
      </c>
      <c r="BH76" s="69">
        <v>341</v>
      </c>
      <c r="BI76" s="205"/>
      <c r="BJ76" s="8" t="s">
        <v>91</v>
      </c>
      <c r="BK76" s="31">
        <v>76</v>
      </c>
      <c r="BL76" s="31">
        <v>44</v>
      </c>
      <c r="BM76" s="31">
        <v>17</v>
      </c>
      <c r="BN76" s="31">
        <v>32</v>
      </c>
      <c r="BO76" s="31">
        <v>11</v>
      </c>
      <c r="BP76" s="31">
        <v>19</v>
      </c>
      <c r="BQ76" s="31">
        <v>1</v>
      </c>
      <c r="BR76" s="31">
        <v>74</v>
      </c>
      <c r="BS76" s="31">
        <v>23</v>
      </c>
      <c r="BT76" s="31">
        <v>47</v>
      </c>
      <c r="BU76" s="31">
        <v>3</v>
      </c>
      <c r="BV76" s="31">
        <v>7</v>
      </c>
      <c r="BW76" s="31">
        <v>1</v>
      </c>
      <c r="BX76" s="149">
        <v>355</v>
      </c>
      <c r="BY76" s="125">
        <v>254</v>
      </c>
      <c r="BZ76" s="71">
        <v>250</v>
      </c>
      <c r="CA76" s="71">
        <v>243</v>
      </c>
      <c r="CB76" s="71">
        <v>13</v>
      </c>
      <c r="CC76" s="71">
        <v>57</v>
      </c>
      <c r="CD76" s="205"/>
      <c r="CE76" s="8" t="s">
        <v>91</v>
      </c>
      <c r="CF76" s="71">
        <v>279</v>
      </c>
      <c r="CG76" s="71">
        <v>2733</v>
      </c>
      <c r="CH76" s="71">
        <v>1279</v>
      </c>
      <c r="CI76" s="71">
        <v>126</v>
      </c>
      <c r="CJ76" s="71">
        <v>16</v>
      </c>
      <c r="CK76" s="71">
        <v>124</v>
      </c>
      <c r="CL76" s="71">
        <v>284</v>
      </c>
      <c r="CM76" s="71">
        <v>259</v>
      </c>
      <c r="CN76" s="71">
        <v>255</v>
      </c>
      <c r="CO76" s="205"/>
      <c r="CP76" s="8" t="s">
        <v>91</v>
      </c>
      <c r="CQ76" s="46">
        <v>2124</v>
      </c>
      <c r="CR76" s="46">
        <v>1210</v>
      </c>
      <c r="CS76" s="46">
        <v>761</v>
      </c>
      <c r="CT76" s="46">
        <v>438</v>
      </c>
      <c r="CU76" s="46">
        <v>81</v>
      </c>
      <c r="CV76" s="46">
        <v>31</v>
      </c>
      <c r="CW76" s="46">
        <v>27</v>
      </c>
      <c r="CX76" s="46">
        <v>13</v>
      </c>
      <c r="CY76" s="46">
        <v>638</v>
      </c>
      <c r="CZ76" s="46">
        <v>300</v>
      </c>
      <c r="DA76" s="46">
        <v>228</v>
      </c>
      <c r="DB76" s="46">
        <v>108</v>
      </c>
      <c r="DC76" s="46">
        <v>52</v>
      </c>
      <c r="DD76" s="46">
        <v>31</v>
      </c>
      <c r="DE76" s="46">
        <v>32</v>
      </c>
      <c r="DF76" s="46">
        <v>18</v>
      </c>
      <c r="DG76" s="46">
        <v>106</v>
      </c>
      <c r="DH76" s="46">
        <v>47</v>
      </c>
      <c r="DI76" s="46">
        <v>46</v>
      </c>
      <c r="DJ76" s="46">
        <v>18</v>
      </c>
      <c r="DK76" s="46">
        <v>27</v>
      </c>
      <c r="DL76" s="46">
        <v>14</v>
      </c>
      <c r="DM76" s="46">
        <v>18</v>
      </c>
      <c r="DN76" s="46">
        <v>9</v>
      </c>
      <c r="DO76" s="205"/>
      <c r="DP76" s="8" t="s">
        <v>91</v>
      </c>
      <c r="DQ76" s="71">
        <v>737</v>
      </c>
      <c r="DR76" s="71">
        <v>249</v>
      </c>
      <c r="DS76" s="71">
        <v>138</v>
      </c>
      <c r="DT76" s="152">
        <v>148</v>
      </c>
      <c r="DU76" s="32">
        <v>75</v>
      </c>
      <c r="DV76" s="149">
        <v>885</v>
      </c>
      <c r="DW76" s="149">
        <v>324</v>
      </c>
      <c r="DX76" s="205"/>
      <c r="DY76" s="8" t="s">
        <v>91</v>
      </c>
      <c r="DZ76" s="71">
        <v>479</v>
      </c>
      <c r="EA76" s="71">
        <v>1166</v>
      </c>
      <c r="EB76" s="71">
        <v>752</v>
      </c>
      <c r="EC76" s="71">
        <v>61</v>
      </c>
      <c r="ED76" s="71">
        <v>1069</v>
      </c>
      <c r="EE76" s="71">
        <v>898</v>
      </c>
      <c r="EF76" s="71">
        <v>260</v>
      </c>
      <c r="EG76" s="71">
        <v>806</v>
      </c>
      <c r="EH76" s="71">
        <v>814</v>
      </c>
      <c r="EI76" s="71">
        <v>703</v>
      </c>
      <c r="EJ76" s="71">
        <v>883</v>
      </c>
      <c r="EK76" s="71">
        <v>117</v>
      </c>
      <c r="EL76" s="71">
        <v>25</v>
      </c>
      <c r="EM76" s="71">
        <v>28</v>
      </c>
      <c r="EN76" s="71">
        <v>13</v>
      </c>
      <c r="EO76" s="71">
        <v>27</v>
      </c>
      <c r="EP76" s="71">
        <v>8</v>
      </c>
      <c r="ER76" s="78" t="s">
        <v>115</v>
      </c>
      <c r="ES76" s="78" t="s">
        <v>2716</v>
      </c>
      <c r="ET76" s="78">
        <v>3028</v>
      </c>
      <c r="EU76" s="78">
        <v>1112</v>
      </c>
      <c r="EV76" s="78">
        <v>10166</v>
      </c>
      <c r="EW76" s="78"/>
      <c r="EX76" s="78"/>
      <c r="EY76" s="78"/>
    </row>
    <row r="77" spans="1:155">
      <c r="A77" s="205"/>
      <c r="B77" s="66" t="s">
        <v>73</v>
      </c>
      <c r="C77" s="26">
        <v>5892</v>
      </c>
      <c r="D77" s="26">
        <v>3277</v>
      </c>
      <c r="E77" s="26">
        <v>2162</v>
      </c>
      <c r="F77" s="26">
        <v>1239</v>
      </c>
      <c r="G77" s="26">
        <v>93</v>
      </c>
      <c r="H77" s="26">
        <v>42</v>
      </c>
      <c r="I77" s="26">
        <v>1154</v>
      </c>
      <c r="J77" s="26">
        <v>571</v>
      </c>
      <c r="K77" s="26">
        <v>768</v>
      </c>
      <c r="L77" s="26">
        <v>439</v>
      </c>
      <c r="M77" s="26">
        <v>724</v>
      </c>
      <c r="N77" s="26">
        <v>374</v>
      </c>
      <c r="O77" s="26">
        <v>37</v>
      </c>
      <c r="P77" s="26">
        <v>22</v>
      </c>
      <c r="Q77" s="26">
        <v>4484</v>
      </c>
      <c r="R77" s="26">
        <v>2549</v>
      </c>
      <c r="S77" s="26">
        <v>81</v>
      </c>
      <c r="T77" s="26">
        <v>33</v>
      </c>
      <c r="U77" s="26">
        <v>1266</v>
      </c>
      <c r="V77" s="26">
        <v>604</v>
      </c>
      <c r="W77" s="26">
        <v>294</v>
      </c>
      <c r="X77" s="26">
        <v>164</v>
      </c>
      <c r="Y77" s="26">
        <v>194</v>
      </c>
      <c r="Z77" s="26">
        <v>80</v>
      </c>
      <c r="AA77" s="26">
        <v>76</v>
      </c>
      <c r="AB77" s="26">
        <v>41</v>
      </c>
      <c r="AC77" s="68">
        <v>17225</v>
      </c>
      <c r="AD77" s="68">
        <v>9435</v>
      </c>
      <c r="AE77" s="205"/>
      <c r="AF77" s="66" t="s">
        <v>73</v>
      </c>
      <c r="AG77" s="26">
        <v>87</v>
      </c>
      <c r="AH77" s="26">
        <v>43</v>
      </c>
      <c r="AI77" s="26">
        <v>48</v>
      </c>
      <c r="AJ77" s="26">
        <v>26</v>
      </c>
      <c r="AK77" s="26">
        <v>2</v>
      </c>
      <c r="AL77" s="26">
        <v>1</v>
      </c>
      <c r="AM77" s="26">
        <v>21</v>
      </c>
      <c r="AN77" s="26">
        <v>10</v>
      </c>
      <c r="AO77" s="26">
        <v>2</v>
      </c>
      <c r="AP77" s="26">
        <v>2</v>
      </c>
      <c r="AQ77" s="26">
        <v>14</v>
      </c>
      <c r="AR77" s="26">
        <v>7</v>
      </c>
      <c r="AS77" s="26">
        <v>0</v>
      </c>
      <c r="AT77" s="26">
        <v>0</v>
      </c>
      <c r="AU77" s="26">
        <v>731</v>
      </c>
      <c r="AV77" s="26">
        <v>405</v>
      </c>
      <c r="AW77" s="26">
        <v>11</v>
      </c>
      <c r="AX77" s="26">
        <v>4</v>
      </c>
      <c r="AY77" s="26">
        <v>297</v>
      </c>
      <c r="AZ77" s="26">
        <v>139</v>
      </c>
      <c r="BA77" s="26">
        <v>27</v>
      </c>
      <c r="BB77" s="26">
        <v>14</v>
      </c>
      <c r="BC77" s="26">
        <v>31</v>
      </c>
      <c r="BD77" s="26">
        <v>12</v>
      </c>
      <c r="BE77" s="26">
        <v>17</v>
      </c>
      <c r="BF77" s="26">
        <v>8</v>
      </c>
      <c r="BG77" s="68">
        <v>1288</v>
      </c>
      <c r="BH77" s="68">
        <v>671</v>
      </c>
      <c r="BI77" s="205"/>
      <c r="BJ77" s="66" t="s">
        <v>73</v>
      </c>
      <c r="BK77" s="68">
        <v>170</v>
      </c>
      <c r="BL77" s="68">
        <v>91</v>
      </c>
      <c r="BM77" s="68">
        <v>17</v>
      </c>
      <c r="BN77" s="68">
        <v>53</v>
      </c>
      <c r="BO77" s="68">
        <v>25</v>
      </c>
      <c r="BP77" s="68">
        <v>33</v>
      </c>
      <c r="BQ77" s="68">
        <v>3</v>
      </c>
      <c r="BR77" s="68">
        <v>143</v>
      </c>
      <c r="BS77" s="68">
        <v>25</v>
      </c>
      <c r="BT77" s="68">
        <v>76</v>
      </c>
      <c r="BU77" s="68">
        <v>9</v>
      </c>
      <c r="BV77" s="68">
        <v>9</v>
      </c>
      <c r="BW77" s="68">
        <v>3</v>
      </c>
      <c r="BX77" s="68">
        <v>657</v>
      </c>
      <c r="BY77" s="68">
        <v>563</v>
      </c>
      <c r="BZ77" s="68">
        <v>542</v>
      </c>
      <c r="CA77" s="68">
        <v>368</v>
      </c>
      <c r="CB77" s="68">
        <v>23</v>
      </c>
      <c r="CC77" s="68">
        <v>136</v>
      </c>
      <c r="CD77" s="205"/>
      <c r="CE77" s="66" t="s">
        <v>73</v>
      </c>
      <c r="CF77" s="68">
        <v>489</v>
      </c>
      <c r="CG77" s="68">
        <v>4994</v>
      </c>
      <c r="CH77" s="68">
        <v>2388</v>
      </c>
      <c r="CI77" s="68">
        <v>671</v>
      </c>
      <c r="CJ77" s="68">
        <v>30</v>
      </c>
      <c r="CK77" s="68">
        <v>226</v>
      </c>
      <c r="CL77" s="68">
        <v>613</v>
      </c>
      <c r="CM77" s="68">
        <v>530</v>
      </c>
      <c r="CN77" s="68">
        <v>531</v>
      </c>
      <c r="CO77" s="205"/>
      <c r="CP77" s="66" t="s">
        <v>73</v>
      </c>
      <c r="CQ77" s="68">
        <v>4472</v>
      </c>
      <c r="CR77" s="68">
        <v>2497</v>
      </c>
      <c r="CS77" s="68">
        <v>1892</v>
      </c>
      <c r="CT77" s="68">
        <v>1063</v>
      </c>
      <c r="CU77" s="68">
        <v>84</v>
      </c>
      <c r="CV77" s="68">
        <v>32</v>
      </c>
      <c r="CW77" s="68">
        <v>27</v>
      </c>
      <c r="CX77" s="68">
        <v>13</v>
      </c>
      <c r="CY77" s="68">
        <v>1102</v>
      </c>
      <c r="CZ77" s="68">
        <v>501</v>
      </c>
      <c r="DA77" s="68">
        <v>379</v>
      </c>
      <c r="DB77" s="68">
        <v>173</v>
      </c>
      <c r="DC77" s="68">
        <v>62</v>
      </c>
      <c r="DD77" s="68">
        <v>36</v>
      </c>
      <c r="DE77" s="68">
        <v>42</v>
      </c>
      <c r="DF77" s="68">
        <v>23</v>
      </c>
      <c r="DG77" s="68">
        <v>106</v>
      </c>
      <c r="DH77" s="68">
        <v>47</v>
      </c>
      <c r="DI77" s="68">
        <v>46</v>
      </c>
      <c r="DJ77" s="68">
        <v>18</v>
      </c>
      <c r="DK77" s="68">
        <v>27</v>
      </c>
      <c r="DL77" s="68">
        <v>14</v>
      </c>
      <c r="DM77" s="68">
        <v>18</v>
      </c>
      <c r="DN77" s="68">
        <v>9</v>
      </c>
      <c r="DO77" s="205"/>
      <c r="DP77" s="66" t="s">
        <v>73</v>
      </c>
      <c r="DQ77" s="68">
        <v>1374</v>
      </c>
      <c r="DR77" s="26">
        <v>458</v>
      </c>
      <c r="DS77" s="26">
        <v>213</v>
      </c>
      <c r="DT77" s="41">
        <v>230</v>
      </c>
      <c r="DU77" s="41">
        <v>115</v>
      </c>
      <c r="DV77" s="68">
        <v>1604</v>
      </c>
      <c r="DW77" s="68">
        <v>573</v>
      </c>
      <c r="DX77" s="205"/>
      <c r="DY77" s="66" t="s">
        <v>73</v>
      </c>
      <c r="DZ77" s="68">
        <v>645</v>
      </c>
      <c r="EA77" s="68">
        <v>1751</v>
      </c>
      <c r="EB77" s="68">
        <v>996</v>
      </c>
      <c r="EC77" s="68">
        <v>122</v>
      </c>
      <c r="ED77" s="68">
        <v>1475</v>
      </c>
      <c r="EE77" s="68">
        <v>1148</v>
      </c>
      <c r="EF77" s="68">
        <v>319</v>
      </c>
      <c r="EG77" s="68">
        <v>951</v>
      </c>
      <c r="EH77" s="68">
        <v>1138</v>
      </c>
      <c r="EI77" s="68">
        <v>893</v>
      </c>
      <c r="EJ77" s="68">
        <v>1199</v>
      </c>
      <c r="EK77" s="68">
        <v>129</v>
      </c>
      <c r="EL77" s="68">
        <v>73</v>
      </c>
      <c r="EM77" s="68">
        <v>35</v>
      </c>
      <c r="EN77" s="68">
        <v>23</v>
      </c>
      <c r="EO77" s="68">
        <v>38</v>
      </c>
      <c r="EP77" s="68">
        <v>16</v>
      </c>
      <c r="ER77" s="78" t="s">
        <v>115</v>
      </c>
      <c r="ES77" s="78" t="s">
        <v>2717</v>
      </c>
      <c r="ET77" s="78">
        <v>5853</v>
      </c>
      <c r="EU77" s="78">
        <v>2404</v>
      </c>
      <c r="EV77" s="78">
        <v>20475</v>
      </c>
      <c r="EW77" s="78"/>
      <c r="EX77" s="78"/>
      <c r="EY77" s="78"/>
    </row>
    <row r="78" spans="1:155">
      <c r="A78" s="205" t="s">
        <v>2056</v>
      </c>
      <c r="B78" s="8" t="s">
        <v>90</v>
      </c>
      <c r="C78" s="71">
        <v>333</v>
      </c>
      <c r="D78" s="71">
        <v>147</v>
      </c>
      <c r="E78" s="71">
        <v>94</v>
      </c>
      <c r="F78" s="71">
        <v>44</v>
      </c>
      <c r="G78" s="71">
        <v>0</v>
      </c>
      <c r="H78" s="71">
        <v>0</v>
      </c>
      <c r="I78" s="71">
        <v>23</v>
      </c>
      <c r="J78" s="71">
        <v>13</v>
      </c>
      <c r="K78" s="71">
        <v>160</v>
      </c>
      <c r="L78" s="71">
        <v>85</v>
      </c>
      <c r="M78" s="71">
        <v>26</v>
      </c>
      <c r="N78" s="71">
        <v>10</v>
      </c>
      <c r="O78" s="71">
        <v>0</v>
      </c>
      <c r="P78" s="71">
        <v>0</v>
      </c>
      <c r="Q78" s="71">
        <v>397</v>
      </c>
      <c r="R78" s="71">
        <v>203</v>
      </c>
      <c r="S78" s="71">
        <v>1</v>
      </c>
      <c r="T78" s="71">
        <v>0</v>
      </c>
      <c r="U78" s="71">
        <v>13</v>
      </c>
      <c r="V78" s="71">
        <v>4</v>
      </c>
      <c r="W78" s="71">
        <v>30</v>
      </c>
      <c r="X78" s="71">
        <v>19</v>
      </c>
      <c r="Y78" s="71">
        <v>22</v>
      </c>
      <c r="Z78" s="71">
        <v>8</v>
      </c>
      <c r="AA78" s="71">
        <v>0</v>
      </c>
      <c r="AB78" s="71">
        <v>0</v>
      </c>
      <c r="AC78" s="69">
        <v>1099</v>
      </c>
      <c r="AD78" s="69">
        <v>533</v>
      </c>
      <c r="AE78" s="205" t="s">
        <v>2056</v>
      </c>
      <c r="AF78" s="8" t="s">
        <v>90</v>
      </c>
      <c r="AG78" s="71">
        <v>3</v>
      </c>
      <c r="AH78" s="71">
        <v>1</v>
      </c>
      <c r="AI78" s="71">
        <v>4</v>
      </c>
      <c r="AJ78" s="71">
        <v>1</v>
      </c>
      <c r="AK78" s="71">
        <v>0</v>
      </c>
      <c r="AL78" s="71">
        <v>0</v>
      </c>
      <c r="AM78" s="71">
        <v>0</v>
      </c>
      <c r="AN78" s="71">
        <v>0</v>
      </c>
      <c r="AO78" s="71">
        <v>1</v>
      </c>
      <c r="AP78" s="71">
        <v>0</v>
      </c>
      <c r="AQ78" s="71">
        <v>0</v>
      </c>
      <c r="AR78" s="71">
        <v>0</v>
      </c>
      <c r="AS78" s="71">
        <v>0</v>
      </c>
      <c r="AT78" s="71">
        <v>0</v>
      </c>
      <c r="AU78" s="71">
        <v>90</v>
      </c>
      <c r="AV78" s="71">
        <v>47</v>
      </c>
      <c r="AW78" s="71">
        <v>0</v>
      </c>
      <c r="AX78" s="71">
        <v>0</v>
      </c>
      <c r="AY78" s="71">
        <v>2</v>
      </c>
      <c r="AZ78" s="71">
        <v>1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69">
        <v>100</v>
      </c>
      <c r="BH78" s="69">
        <v>50</v>
      </c>
      <c r="BI78" s="205" t="s">
        <v>2056</v>
      </c>
      <c r="BJ78" s="8" t="s">
        <v>90</v>
      </c>
      <c r="BK78" s="31">
        <v>8</v>
      </c>
      <c r="BL78" s="31">
        <v>3</v>
      </c>
      <c r="BM78" s="31">
        <v>0</v>
      </c>
      <c r="BN78" s="31">
        <v>2</v>
      </c>
      <c r="BO78" s="31">
        <v>3</v>
      </c>
      <c r="BP78" s="31">
        <v>1</v>
      </c>
      <c r="BQ78" s="31">
        <v>0</v>
      </c>
      <c r="BR78" s="31">
        <v>7</v>
      </c>
      <c r="BS78" s="31">
        <v>1</v>
      </c>
      <c r="BT78" s="31">
        <v>3</v>
      </c>
      <c r="BU78" s="31">
        <v>1</v>
      </c>
      <c r="BV78" s="31">
        <v>1</v>
      </c>
      <c r="BW78" s="31">
        <v>0</v>
      </c>
      <c r="BX78" s="149">
        <v>30</v>
      </c>
      <c r="BY78" s="125">
        <v>29</v>
      </c>
      <c r="BZ78" s="71">
        <v>19</v>
      </c>
      <c r="CA78" s="71">
        <v>23</v>
      </c>
      <c r="CB78" s="71">
        <v>1</v>
      </c>
      <c r="CC78" s="71">
        <v>7</v>
      </c>
      <c r="CD78" s="205" t="s">
        <v>2056</v>
      </c>
      <c r="CE78" s="8" t="s">
        <v>90</v>
      </c>
      <c r="CF78" s="71">
        <v>0</v>
      </c>
      <c r="CG78" s="71">
        <v>249</v>
      </c>
      <c r="CH78" s="71">
        <v>180</v>
      </c>
      <c r="CI78" s="71">
        <v>33</v>
      </c>
      <c r="CJ78" s="71">
        <v>0</v>
      </c>
      <c r="CK78" s="71">
        <v>9</v>
      </c>
      <c r="CL78" s="71">
        <v>29</v>
      </c>
      <c r="CM78" s="71">
        <v>27</v>
      </c>
      <c r="CN78" s="71">
        <v>24</v>
      </c>
      <c r="CO78" s="205" t="s">
        <v>2056</v>
      </c>
      <c r="CP78" s="8" t="s">
        <v>90</v>
      </c>
      <c r="CQ78" s="46">
        <v>282</v>
      </c>
      <c r="CR78" s="46">
        <v>104</v>
      </c>
      <c r="CS78" s="46">
        <v>44</v>
      </c>
      <c r="CT78" s="46">
        <v>17</v>
      </c>
      <c r="CU78" s="46">
        <v>1</v>
      </c>
      <c r="CV78" s="46">
        <v>0</v>
      </c>
      <c r="CW78" s="46">
        <v>1</v>
      </c>
      <c r="CX78" s="46">
        <v>0</v>
      </c>
      <c r="CY78" s="46">
        <v>16</v>
      </c>
      <c r="CZ78" s="46">
        <v>4</v>
      </c>
      <c r="DA78" s="46">
        <v>9</v>
      </c>
      <c r="DB78" s="46">
        <v>2</v>
      </c>
      <c r="DC78" s="46">
        <v>55</v>
      </c>
      <c r="DD78" s="46">
        <v>19</v>
      </c>
      <c r="DE78" s="46">
        <v>9</v>
      </c>
      <c r="DF78" s="46">
        <v>4</v>
      </c>
      <c r="DG78" s="46">
        <v>10</v>
      </c>
      <c r="DH78" s="46">
        <v>3</v>
      </c>
      <c r="DI78" s="46">
        <v>1</v>
      </c>
      <c r="DJ78" s="46">
        <v>0</v>
      </c>
      <c r="DK78" s="46">
        <v>0</v>
      </c>
      <c r="DL78" s="46">
        <v>0</v>
      </c>
      <c r="DM78" s="46">
        <v>0</v>
      </c>
      <c r="DN78" s="46">
        <v>0</v>
      </c>
      <c r="DO78" s="205" t="s">
        <v>2056</v>
      </c>
      <c r="DP78" s="8" t="s">
        <v>90</v>
      </c>
      <c r="DQ78" s="71">
        <v>63</v>
      </c>
      <c r="DR78" s="71">
        <v>17</v>
      </c>
      <c r="DS78" s="71">
        <v>5</v>
      </c>
      <c r="DT78" s="152">
        <v>13</v>
      </c>
      <c r="DU78" s="32">
        <v>8</v>
      </c>
      <c r="DV78" s="149">
        <v>76</v>
      </c>
      <c r="DW78" s="149">
        <v>25</v>
      </c>
      <c r="DX78" s="205" t="s">
        <v>2056</v>
      </c>
      <c r="DY78" s="8" t="s">
        <v>90</v>
      </c>
      <c r="DZ78" s="71">
        <v>185</v>
      </c>
      <c r="EA78" s="71">
        <v>180</v>
      </c>
      <c r="EB78" s="71">
        <v>173</v>
      </c>
      <c r="EC78" s="71">
        <v>0</v>
      </c>
      <c r="ED78" s="71">
        <v>173</v>
      </c>
      <c r="EE78" s="71">
        <v>173</v>
      </c>
      <c r="EF78" s="71">
        <v>0</v>
      </c>
      <c r="EG78" s="71">
        <v>178</v>
      </c>
      <c r="EH78" s="71">
        <v>185</v>
      </c>
      <c r="EI78" s="71">
        <v>175</v>
      </c>
      <c r="EJ78" s="71">
        <v>173</v>
      </c>
      <c r="EK78" s="71">
        <v>3</v>
      </c>
      <c r="EL78" s="71">
        <v>0</v>
      </c>
      <c r="EM78" s="71">
        <v>3</v>
      </c>
      <c r="EN78" s="71">
        <v>1</v>
      </c>
      <c r="EO78" s="71">
        <v>0</v>
      </c>
      <c r="EP78" s="71">
        <v>5</v>
      </c>
      <c r="ER78" s="78" t="s">
        <v>2056</v>
      </c>
      <c r="ES78" s="78" t="s">
        <v>2739</v>
      </c>
      <c r="ET78" s="78">
        <v>364</v>
      </c>
      <c r="EU78" s="78">
        <v>64</v>
      </c>
      <c r="EV78" s="78">
        <v>1170</v>
      </c>
      <c r="EW78" s="78"/>
      <c r="EX78" s="78"/>
      <c r="EY78" s="78"/>
    </row>
    <row r="79" spans="1:155">
      <c r="A79" s="205"/>
      <c r="B79" s="8" t="s">
        <v>91</v>
      </c>
      <c r="C79" s="71">
        <v>291</v>
      </c>
      <c r="D79" s="71">
        <v>162</v>
      </c>
      <c r="E79" s="71">
        <v>90</v>
      </c>
      <c r="F79" s="71">
        <v>56</v>
      </c>
      <c r="G79" s="71">
        <v>0</v>
      </c>
      <c r="H79" s="71">
        <v>0</v>
      </c>
      <c r="I79" s="71">
        <v>27</v>
      </c>
      <c r="J79" s="71">
        <v>12</v>
      </c>
      <c r="K79" s="71">
        <v>53</v>
      </c>
      <c r="L79" s="71">
        <v>33</v>
      </c>
      <c r="M79" s="71">
        <v>48</v>
      </c>
      <c r="N79" s="71">
        <v>24</v>
      </c>
      <c r="O79" s="71">
        <v>49</v>
      </c>
      <c r="P79" s="71">
        <v>29</v>
      </c>
      <c r="Q79" s="71">
        <v>145</v>
      </c>
      <c r="R79" s="71">
        <v>82</v>
      </c>
      <c r="S79" s="71">
        <v>0</v>
      </c>
      <c r="T79" s="71">
        <v>0</v>
      </c>
      <c r="U79" s="71">
        <v>21</v>
      </c>
      <c r="V79" s="71">
        <v>12</v>
      </c>
      <c r="W79" s="71">
        <v>38</v>
      </c>
      <c r="X79" s="71">
        <v>25</v>
      </c>
      <c r="Y79" s="71">
        <v>52</v>
      </c>
      <c r="Z79" s="71">
        <v>23</v>
      </c>
      <c r="AA79" s="71">
        <v>25</v>
      </c>
      <c r="AB79" s="71">
        <v>18</v>
      </c>
      <c r="AC79" s="69">
        <v>839</v>
      </c>
      <c r="AD79" s="69">
        <v>476</v>
      </c>
      <c r="AE79" s="205"/>
      <c r="AF79" s="8" t="s">
        <v>91</v>
      </c>
      <c r="AG79" s="71">
        <v>14</v>
      </c>
      <c r="AH79" s="71">
        <v>6</v>
      </c>
      <c r="AI79" s="71">
        <v>0</v>
      </c>
      <c r="AJ79" s="71">
        <v>0</v>
      </c>
      <c r="AK79" s="71">
        <v>0</v>
      </c>
      <c r="AL79" s="71">
        <v>0</v>
      </c>
      <c r="AM79" s="71">
        <v>0</v>
      </c>
      <c r="AN79" s="71">
        <v>0</v>
      </c>
      <c r="AO79" s="71">
        <v>3</v>
      </c>
      <c r="AP79" s="71">
        <v>3</v>
      </c>
      <c r="AQ79" s="71">
        <v>1</v>
      </c>
      <c r="AR79" s="71">
        <v>0</v>
      </c>
      <c r="AS79" s="71">
        <v>0</v>
      </c>
      <c r="AT79" s="71">
        <v>0</v>
      </c>
      <c r="AU79" s="71">
        <v>30</v>
      </c>
      <c r="AV79" s="71">
        <v>17</v>
      </c>
      <c r="AW79" s="71">
        <v>0</v>
      </c>
      <c r="AX79" s="71">
        <v>0</v>
      </c>
      <c r="AY79" s="71">
        <v>0</v>
      </c>
      <c r="AZ79" s="71">
        <v>0</v>
      </c>
      <c r="BA79" s="71">
        <v>1</v>
      </c>
      <c r="BB79" s="71">
        <v>0</v>
      </c>
      <c r="BC79" s="71">
        <v>7</v>
      </c>
      <c r="BD79" s="71">
        <v>6</v>
      </c>
      <c r="BE79" s="71">
        <v>0</v>
      </c>
      <c r="BF79" s="71">
        <v>0</v>
      </c>
      <c r="BG79" s="69">
        <v>56</v>
      </c>
      <c r="BH79" s="69">
        <v>32</v>
      </c>
      <c r="BI79" s="205"/>
      <c r="BJ79" s="8" t="s">
        <v>91</v>
      </c>
      <c r="BK79" s="31">
        <v>9</v>
      </c>
      <c r="BL79" s="31">
        <v>4</v>
      </c>
      <c r="BM79" s="31">
        <v>0</v>
      </c>
      <c r="BN79" s="31">
        <v>2</v>
      </c>
      <c r="BO79" s="31">
        <v>2</v>
      </c>
      <c r="BP79" s="31">
        <v>2</v>
      </c>
      <c r="BQ79" s="31">
        <v>2</v>
      </c>
      <c r="BR79" s="31">
        <v>4</v>
      </c>
      <c r="BS79" s="31">
        <v>0</v>
      </c>
      <c r="BT79" s="31">
        <v>2</v>
      </c>
      <c r="BU79" s="31">
        <v>2</v>
      </c>
      <c r="BV79" s="31">
        <v>2</v>
      </c>
      <c r="BW79" s="31">
        <v>2</v>
      </c>
      <c r="BX79" s="149">
        <v>33</v>
      </c>
      <c r="BY79" s="125">
        <v>29</v>
      </c>
      <c r="BZ79" s="71">
        <v>29</v>
      </c>
      <c r="CA79" s="71">
        <v>29</v>
      </c>
      <c r="CB79" s="71">
        <v>0</v>
      </c>
      <c r="CC79" s="71">
        <v>6</v>
      </c>
      <c r="CD79" s="205"/>
      <c r="CE79" s="8" t="s">
        <v>91</v>
      </c>
      <c r="CF79" s="71">
        <v>0</v>
      </c>
      <c r="CG79" s="71">
        <v>369</v>
      </c>
      <c r="CH79" s="71">
        <v>0</v>
      </c>
      <c r="CI79" s="71">
        <v>57</v>
      </c>
      <c r="CJ79" s="71">
        <v>0</v>
      </c>
      <c r="CK79" s="71">
        <v>7</v>
      </c>
      <c r="CL79" s="71">
        <v>28</v>
      </c>
      <c r="CM79" s="71">
        <v>32</v>
      </c>
      <c r="CN79" s="71">
        <v>33</v>
      </c>
      <c r="CO79" s="205"/>
      <c r="CP79" s="8" t="s">
        <v>91</v>
      </c>
      <c r="CQ79" s="46">
        <v>121</v>
      </c>
      <c r="CR79" s="46">
        <v>71</v>
      </c>
      <c r="CS79" s="46">
        <v>63</v>
      </c>
      <c r="CT79" s="46">
        <v>35</v>
      </c>
      <c r="CU79" s="46">
        <v>3</v>
      </c>
      <c r="CV79" s="46">
        <v>3</v>
      </c>
      <c r="CW79" s="46">
        <v>3</v>
      </c>
      <c r="CX79" s="46">
        <v>3</v>
      </c>
      <c r="CY79" s="46">
        <v>84</v>
      </c>
      <c r="CZ79" s="46">
        <v>49</v>
      </c>
      <c r="DA79" s="46">
        <v>69</v>
      </c>
      <c r="DB79" s="46">
        <v>42</v>
      </c>
      <c r="DC79" s="46">
        <v>4</v>
      </c>
      <c r="DD79" s="46">
        <v>3</v>
      </c>
      <c r="DE79" s="46">
        <v>4</v>
      </c>
      <c r="DF79" s="46">
        <v>3</v>
      </c>
      <c r="DG79" s="46">
        <v>3</v>
      </c>
      <c r="DH79" s="46">
        <v>1</v>
      </c>
      <c r="DI79" s="46">
        <v>3</v>
      </c>
      <c r="DJ79" s="46">
        <v>1</v>
      </c>
      <c r="DK79" s="46">
        <v>8</v>
      </c>
      <c r="DL79" s="46">
        <v>5</v>
      </c>
      <c r="DM79" s="46">
        <v>8</v>
      </c>
      <c r="DN79" s="46">
        <v>5</v>
      </c>
      <c r="DO79" s="205"/>
      <c r="DP79" s="8" t="s">
        <v>91</v>
      </c>
      <c r="DQ79" s="71">
        <v>84</v>
      </c>
      <c r="DR79" s="71">
        <v>31</v>
      </c>
      <c r="DS79" s="71">
        <v>22</v>
      </c>
      <c r="DT79" s="152">
        <v>17</v>
      </c>
      <c r="DU79" s="32">
        <v>8</v>
      </c>
      <c r="DV79" s="149">
        <v>101</v>
      </c>
      <c r="DW79" s="149">
        <v>39</v>
      </c>
      <c r="DX79" s="205"/>
      <c r="DY79" s="8" t="s">
        <v>91</v>
      </c>
      <c r="DZ79" s="71">
        <v>7</v>
      </c>
      <c r="EA79" s="71">
        <v>31</v>
      </c>
      <c r="EB79" s="71">
        <v>0</v>
      </c>
      <c r="EC79" s="71">
        <v>0</v>
      </c>
      <c r="ED79" s="71">
        <v>0</v>
      </c>
      <c r="EE79" s="71">
        <v>0</v>
      </c>
      <c r="EF79" s="71">
        <v>0</v>
      </c>
      <c r="EG79" s="71">
        <v>14</v>
      </c>
      <c r="EH79" s="71">
        <v>0</v>
      </c>
      <c r="EI79" s="71">
        <v>0</v>
      </c>
      <c r="EJ79" s="71">
        <v>0</v>
      </c>
      <c r="EK79" s="71">
        <v>0</v>
      </c>
      <c r="EL79" s="71">
        <v>0</v>
      </c>
      <c r="EM79" s="71">
        <v>0</v>
      </c>
      <c r="EN79" s="71">
        <v>0</v>
      </c>
      <c r="EO79" s="71">
        <v>0</v>
      </c>
      <c r="EP79" s="71">
        <v>5</v>
      </c>
      <c r="ER79" s="78" t="s">
        <v>2056</v>
      </c>
      <c r="ES79" s="78" t="s">
        <v>2740</v>
      </c>
      <c r="ET79" s="78">
        <v>223</v>
      </c>
      <c r="EU79" s="78">
        <v>150</v>
      </c>
      <c r="EV79" s="78">
        <v>966</v>
      </c>
      <c r="EW79" s="78"/>
      <c r="EX79" s="78"/>
      <c r="EY79" s="78"/>
    </row>
    <row r="80" spans="1:155">
      <c r="A80" s="205"/>
      <c r="B80" s="66" t="s">
        <v>73</v>
      </c>
      <c r="C80" s="26">
        <v>624</v>
      </c>
      <c r="D80" s="26">
        <v>309</v>
      </c>
      <c r="E80" s="26">
        <v>184</v>
      </c>
      <c r="F80" s="26">
        <v>100</v>
      </c>
      <c r="G80" s="26">
        <v>0</v>
      </c>
      <c r="H80" s="26">
        <v>0</v>
      </c>
      <c r="I80" s="26">
        <v>50</v>
      </c>
      <c r="J80" s="26">
        <v>25</v>
      </c>
      <c r="K80" s="26">
        <v>213</v>
      </c>
      <c r="L80" s="26">
        <v>118</v>
      </c>
      <c r="M80" s="26">
        <v>74</v>
      </c>
      <c r="N80" s="26">
        <v>34</v>
      </c>
      <c r="O80" s="26">
        <v>49</v>
      </c>
      <c r="P80" s="26">
        <v>29</v>
      </c>
      <c r="Q80" s="26">
        <v>542</v>
      </c>
      <c r="R80" s="26">
        <v>285</v>
      </c>
      <c r="S80" s="26">
        <v>1</v>
      </c>
      <c r="T80" s="26">
        <v>0</v>
      </c>
      <c r="U80" s="26">
        <v>34</v>
      </c>
      <c r="V80" s="26">
        <v>16</v>
      </c>
      <c r="W80" s="26">
        <v>68</v>
      </c>
      <c r="X80" s="26">
        <v>44</v>
      </c>
      <c r="Y80" s="26">
        <v>74</v>
      </c>
      <c r="Z80" s="26">
        <v>31</v>
      </c>
      <c r="AA80" s="26">
        <v>25</v>
      </c>
      <c r="AB80" s="26">
        <v>18</v>
      </c>
      <c r="AC80" s="68">
        <v>1938</v>
      </c>
      <c r="AD80" s="68">
        <v>1009</v>
      </c>
      <c r="AE80" s="205"/>
      <c r="AF80" s="66" t="s">
        <v>73</v>
      </c>
      <c r="AG80" s="26">
        <v>17</v>
      </c>
      <c r="AH80" s="26">
        <v>7</v>
      </c>
      <c r="AI80" s="26">
        <v>4</v>
      </c>
      <c r="AJ80" s="26">
        <v>1</v>
      </c>
      <c r="AK80" s="26">
        <v>0</v>
      </c>
      <c r="AL80" s="26">
        <v>0</v>
      </c>
      <c r="AM80" s="26">
        <v>0</v>
      </c>
      <c r="AN80" s="26">
        <v>0</v>
      </c>
      <c r="AO80" s="26">
        <v>4</v>
      </c>
      <c r="AP80" s="26">
        <v>3</v>
      </c>
      <c r="AQ80" s="26">
        <v>1</v>
      </c>
      <c r="AR80" s="26">
        <v>0</v>
      </c>
      <c r="AS80" s="26">
        <v>0</v>
      </c>
      <c r="AT80" s="26">
        <v>0</v>
      </c>
      <c r="AU80" s="26">
        <v>120</v>
      </c>
      <c r="AV80" s="26">
        <v>64</v>
      </c>
      <c r="AW80" s="26">
        <v>0</v>
      </c>
      <c r="AX80" s="26">
        <v>0</v>
      </c>
      <c r="AY80" s="26">
        <v>2</v>
      </c>
      <c r="AZ80" s="26">
        <v>1</v>
      </c>
      <c r="BA80" s="26">
        <v>1</v>
      </c>
      <c r="BB80" s="26">
        <v>0</v>
      </c>
      <c r="BC80" s="26">
        <v>7</v>
      </c>
      <c r="BD80" s="26">
        <v>6</v>
      </c>
      <c r="BE80" s="26">
        <v>0</v>
      </c>
      <c r="BF80" s="26">
        <v>0</v>
      </c>
      <c r="BG80" s="68">
        <v>156</v>
      </c>
      <c r="BH80" s="68">
        <v>82</v>
      </c>
      <c r="BI80" s="205"/>
      <c r="BJ80" s="66" t="s">
        <v>73</v>
      </c>
      <c r="BK80" s="68">
        <v>17</v>
      </c>
      <c r="BL80" s="68">
        <v>7</v>
      </c>
      <c r="BM80" s="68">
        <v>0</v>
      </c>
      <c r="BN80" s="68">
        <v>4</v>
      </c>
      <c r="BO80" s="68">
        <v>5</v>
      </c>
      <c r="BP80" s="68">
        <v>3</v>
      </c>
      <c r="BQ80" s="68">
        <v>2</v>
      </c>
      <c r="BR80" s="68">
        <v>11</v>
      </c>
      <c r="BS80" s="68">
        <v>1</v>
      </c>
      <c r="BT80" s="68">
        <v>5</v>
      </c>
      <c r="BU80" s="68">
        <v>3</v>
      </c>
      <c r="BV80" s="68">
        <v>3</v>
      </c>
      <c r="BW80" s="68">
        <v>2</v>
      </c>
      <c r="BX80" s="68">
        <v>63</v>
      </c>
      <c r="BY80" s="68">
        <v>58</v>
      </c>
      <c r="BZ80" s="68">
        <v>48</v>
      </c>
      <c r="CA80" s="68">
        <v>52</v>
      </c>
      <c r="CB80" s="68">
        <v>1</v>
      </c>
      <c r="CC80" s="68">
        <v>13</v>
      </c>
      <c r="CD80" s="205"/>
      <c r="CE80" s="66" t="s">
        <v>73</v>
      </c>
      <c r="CF80" s="68">
        <v>0</v>
      </c>
      <c r="CG80" s="68">
        <v>618</v>
      </c>
      <c r="CH80" s="68">
        <v>180</v>
      </c>
      <c r="CI80" s="68">
        <v>90</v>
      </c>
      <c r="CJ80" s="68">
        <v>0</v>
      </c>
      <c r="CK80" s="68">
        <v>16</v>
      </c>
      <c r="CL80" s="68">
        <v>57</v>
      </c>
      <c r="CM80" s="68">
        <v>59</v>
      </c>
      <c r="CN80" s="68">
        <v>57</v>
      </c>
      <c r="CO80" s="205"/>
      <c r="CP80" s="66" t="s">
        <v>73</v>
      </c>
      <c r="CQ80" s="68">
        <v>403</v>
      </c>
      <c r="CR80" s="68">
        <v>175</v>
      </c>
      <c r="CS80" s="68">
        <v>107</v>
      </c>
      <c r="CT80" s="68">
        <v>52</v>
      </c>
      <c r="CU80" s="68">
        <v>4</v>
      </c>
      <c r="CV80" s="68">
        <v>3</v>
      </c>
      <c r="CW80" s="68">
        <v>4</v>
      </c>
      <c r="CX80" s="68">
        <v>3</v>
      </c>
      <c r="CY80" s="68">
        <v>100</v>
      </c>
      <c r="CZ80" s="68">
        <v>53</v>
      </c>
      <c r="DA80" s="68">
        <v>78</v>
      </c>
      <c r="DB80" s="68">
        <v>44</v>
      </c>
      <c r="DC80" s="68">
        <v>59</v>
      </c>
      <c r="DD80" s="68">
        <v>22</v>
      </c>
      <c r="DE80" s="68">
        <v>13</v>
      </c>
      <c r="DF80" s="68">
        <v>7</v>
      </c>
      <c r="DG80" s="68">
        <v>13</v>
      </c>
      <c r="DH80" s="68">
        <v>4</v>
      </c>
      <c r="DI80" s="68">
        <v>4</v>
      </c>
      <c r="DJ80" s="68">
        <v>1</v>
      </c>
      <c r="DK80" s="68">
        <v>8</v>
      </c>
      <c r="DL80" s="68">
        <v>5</v>
      </c>
      <c r="DM80" s="68">
        <v>8</v>
      </c>
      <c r="DN80" s="68">
        <v>5</v>
      </c>
      <c r="DO80" s="205"/>
      <c r="DP80" s="66" t="s">
        <v>73</v>
      </c>
      <c r="DQ80" s="68">
        <v>147</v>
      </c>
      <c r="DR80" s="26">
        <v>48</v>
      </c>
      <c r="DS80" s="26">
        <v>27</v>
      </c>
      <c r="DT80" s="41">
        <v>30</v>
      </c>
      <c r="DU80" s="41">
        <v>16</v>
      </c>
      <c r="DV80" s="68">
        <v>177</v>
      </c>
      <c r="DW80" s="68">
        <v>64</v>
      </c>
      <c r="DX80" s="205"/>
      <c r="DY80" s="66" t="s">
        <v>73</v>
      </c>
      <c r="DZ80" s="68">
        <v>192</v>
      </c>
      <c r="EA80" s="68">
        <v>211</v>
      </c>
      <c r="EB80" s="68">
        <v>173</v>
      </c>
      <c r="EC80" s="68">
        <v>0</v>
      </c>
      <c r="ED80" s="68">
        <v>173</v>
      </c>
      <c r="EE80" s="68">
        <v>173</v>
      </c>
      <c r="EF80" s="68">
        <v>0</v>
      </c>
      <c r="EG80" s="68">
        <v>192</v>
      </c>
      <c r="EH80" s="68">
        <v>185</v>
      </c>
      <c r="EI80" s="68">
        <v>175</v>
      </c>
      <c r="EJ80" s="68">
        <v>173</v>
      </c>
      <c r="EK80" s="68">
        <v>3</v>
      </c>
      <c r="EL80" s="68">
        <v>0</v>
      </c>
      <c r="EM80" s="68">
        <v>3</v>
      </c>
      <c r="EN80" s="68">
        <v>1</v>
      </c>
      <c r="EO80" s="68">
        <v>0</v>
      </c>
      <c r="EP80" s="68">
        <v>10</v>
      </c>
      <c r="ER80" s="78" t="s">
        <v>2056</v>
      </c>
      <c r="ES80" s="78" t="s">
        <v>2741</v>
      </c>
      <c r="ET80" s="78">
        <v>587</v>
      </c>
      <c r="EU80" s="78">
        <v>214</v>
      </c>
      <c r="EV80" s="78">
        <v>2136</v>
      </c>
      <c r="EW80" s="78"/>
      <c r="EX80" s="78"/>
      <c r="EY80" s="78"/>
    </row>
    <row r="81" spans="1:155">
      <c r="A81" s="225" t="s">
        <v>146</v>
      </c>
      <c r="B81" s="97" t="s">
        <v>90</v>
      </c>
      <c r="C81" s="34">
        <f t="shared" ref="C81:AD81" si="0">C7+C10+C13+C16+C19+C22+C25+C28+C31+C34+C37++C40+C48+C51+C54+C57+C60+C63+C66+C69+C72+C75+C78</f>
        <v>25773</v>
      </c>
      <c r="D81" s="34">
        <f t="shared" si="0"/>
        <v>14164</v>
      </c>
      <c r="E81" s="34">
        <f t="shared" si="0"/>
        <v>8712</v>
      </c>
      <c r="F81" s="34">
        <f t="shared" si="0"/>
        <v>4768</v>
      </c>
      <c r="G81" s="34">
        <f t="shared" ref="G81:Q81" si="1">G7+G10+G13+G16+G19+G22+G25+G28+G31+G34+G37++G40+G48+G51+G54+G57+G60+G63+G66+G69+G72+G75+G78</f>
        <v>224</v>
      </c>
      <c r="H81" s="34">
        <f t="shared" si="1"/>
        <v>113</v>
      </c>
      <c r="I81" s="34">
        <f t="shared" si="1"/>
        <v>2607</v>
      </c>
      <c r="J81" s="34">
        <f t="shared" si="1"/>
        <v>1326</v>
      </c>
      <c r="K81" s="34">
        <f t="shared" si="1"/>
        <v>3436</v>
      </c>
      <c r="L81" s="34">
        <f t="shared" si="1"/>
        <v>2018</v>
      </c>
      <c r="M81" s="34">
        <f t="shared" si="1"/>
        <v>4984</v>
      </c>
      <c r="N81" s="34">
        <f t="shared" si="1"/>
        <v>2603</v>
      </c>
      <c r="O81" s="34">
        <f t="shared" si="1"/>
        <v>635</v>
      </c>
      <c r="P81" s="34">
        <f t="shared" si="1"/>
        <v>304</v>
      </c>
      <c r="Q81" s="34">
        <f t="shared" si="1"/>
        <v>20441</v>
      </c>
      <c r="R81" s="34">
        <f t="shared" si="0"/>
        <v>11356</v>
      </c>
      <c r="S81" s="34">
        <f t="shared" si="0"/>
        <v>445</v>
      </c>
      <c r="T81" s="34">
        <f t="shared" si="0"/>
        <v>164</v>
      </c>
      <c r="U81" s="34">
        <f t="shared" si="0"/>
        <v>4792</v>
      </c>
      <c r="V81" s="34">
        <f t="shared" si="0"/>
        <v>2127</v>
      </c>
      <c r="W81" s="34">
        <f t="shared" si="0"/>
        <v>1172</v>
      </c>
      <c r="X81" s="34">
        <f t="shared" si="0"/>
        <v>639</v>
      </c>
      <c r="Y81" s="34">
        <f t="shared" si="0"/>
        <v>688</v>
      </c>
      <c r="Z81" s="34">
        <f t="shared" si="0"/>
        <v>315</v>
      </c>
      <c r="AA81" s="34">
        <f t="shared" si="0"/>
        <v>110</v>
      </c>
      <c r="AB81" s="34">
        <f t="shared" si="0"/>
        <v>58</v>
      </c>
      <c r="AC81" s="34">
        <f t="shared" si="0"/>
        <v>74019</v>
      </c>
      <c r="AD81" s="34">
        <f t="shared" si="0"/>
        <v>39955</v>
      </c>
      <c r="AE81" s="225" t="s">
        <v>146</v>
      </c>
      <c r="AF81" s="97" t="s">
        <v>90</v>
      </c>
      <c r="AG81" s="34">
        <f t="shared" ref="AG81:BH81" si="2">AG7+AG10+AG13+AG16+AG19+AG22+AG25+AG28+AG31+AG34+AG37++AG40+AG48+AG51+AG54+AG57+AG60+AG63+AG66+AG69+AG72+AG75+AG78</f>
        <v>533</v>
      </c>
      <c r="AH81" s="34">
        <f t="shared" si="2"/>
        <v>261</v>
      </c>
      <c r="AI81" s="34">
        <f t="shared" si="2"/>
        <v>191</v>
      </c>
      <c r="AJ81" s="34">
        <f t="shared" si="2"/>
        <v>96</v>
      </c>
      <c r="AK81" s="34">
        <f t="shared" si="2"/>
        <v>0</v>
      </c>
      <c r="AL81" s="34">
        <f t="shared" si="2"/>
        <v>0</v>
      </c>
      <c r="AM81" s="34">
        <f t="shared" si="2"/>
        <v>44</v>
      </c>
      <c r="AN81" s="34">
        <f t="shared" si="2"/>
        <v>22</v>
      </c>
      <c r="AO81" s="34">
        <f t="shared" ref="AO81:AV81" si="3">AO7+AO10+AO13+AO16+AO19+AO22+AO25+AO28+AO31+AO34+AO37++AO40+AO48+AO51+AO54+AO57+AO60+AO63+AO66+AO69+AO72+AO75+AO78</f>
        <v>34</v>
      </c>
      <c r="AP81" s="34">
        <f t="shared" si="3"/>
        <v>17</v>
      </c>
      <c r="AQ81" s="34">
        <f t="shared" si="3"/>
        <v>95</v>
      </c>
      <c r="AR81" s="34">
        <f t="shared" si="3"/>
        <v>45</v>
      </c>
      <c r="AS81" s="34">
        <f t="shared" si="3"/>
        <v>4</v>
      </c>
      <c r="AT81" s="34">
        <f t="shared" si="3"/>
        <v>3</v>
      </c>
      <c r="AU81" s="34">
        <f t="shared" si="3"/>
        <v>2822</v>
      </c>
      <c r="AV81" s="34">
        <f t="shared" si="3"/>
        <v>1503</v>
      </c>
      <c r="AW81" s="34">
        <f t="shared" si="2"/>
        <v>47</v>
      </c>
      <c r="AX81" s="34">
        <f t="shared" si="2"/>
        <v>17</v>
      </c>
      <c r="AY81" s="34">
        <f t="shared" si="2"/>
        <v>793</v>
      </c>
      <c r="AZ81" s="34">
        <f t="shared" si="2"/>
        <v>320</v>
      </c>
      <c r="BA81" s="34">
        <f t="shared" si="2"/>
        <v>106</v>
      </c>
      <c r="BB81" s="34">
        <f t="shared" si="2"/>
        <v>55</v>
      </c>
      <c r="BC81" s="34">
        <f t="shared" si="2"/>
        <v>78</v>
      </c>
      <c r="BD81" s="34">
        <f t="shared" si="2"/>
        <v>30</v>
      </c>
      <c r="BE81" s="34">
        <f t="shared" si="2"/>
        <v>7</v>
      </c>
      <c r="BF81" s="34">
        <f t="shared" si="2"/>
        <v>4</v>
      </c>
      <c r="BG81" s="34">
        <f t="shared" si="2"/>
        <v>4754</v>
      </c>
      <c r="BH81" s="34">
        <f t="shared" si="2"/>
        <v>2373</v>
      </c>
      <c r="BI81" s="225" t="s">
        <v>146</v>
      </c>
      <c r="BJ81" s="97" t="s">
        <v>90</v>
      </c>
      <c r="BK81" s="34">
        <f>BK7+BK10+BK13+BK16+BK19+BK22+BK25+BK28+BK31+BK34+BK37++BK40+BK48+BK51+BK54+BK57+BK60+BK63+BK66+BK69+BK72+BK75+BK78</f>
        <v>802</v>
      </c>
      <c r="BL81" s="34">
        <f t="shared" ref="BL81:BX81" si="4">BL7+BL10+BL13+BL16+BL19+BL22+BL25+BL28+BL31+BL34+BL37++BL40+BL48+BL51+BL54+BL57+BL60+BL63+BL66+BL69+BL72+BL75+BL78</f>
        <v>356</v>
      </c>
      <c r="BM81" s="34">
        <f t="shared" si="4"/>
        <v>16</v>
      </c>
      <c r="BN81" s="34">
        <f t="shared" si="4"/>
        <v>120</v>
      </c>
      <c r="BO81" s="34">
        <f t="shared" si="4"/>
        <v>123</v>
      </c>
      <c r="BP81" s="34">
        <f t="shared" si="4"/>
        <v>188</v>
      </c>
      <c r="BQ81" s="34">
        <f t="shared" si="4"/>
        <v>32</v>
      </c>
      <c r="BR81" s="34">
        <f t="shared" si="4"/>
        <v>651</v>
      </c>
      <c r="BS81" s="34">
        <f t="shared" si="4"/>
        <v>49</v>
      </c>
      <c r="BT81" s="34">
        <f t="shared" si="4"/>
        <v>285</v>
      </c>
      <c r="BU81" s="34">
        <f t="shared" si="4"/>
        <v>51</v>
      </c>
      <c r="BV81" s="34">
        <f t="shared" si="4"/>
        <v>41</v>
      </c>
      <c r="BW81" s="34">
        <f t="shared" si="4"/>
        <v>13</v>
      </c>
      <c r="BX81" s="34">
        <f t="shared" si="4"/>
        <v>2727</v>
      </c>
      <c r="BY81" s="34">
        <f t="shared" ref="BY81:CC83" si="5">BY7+BY10+BY13+BY16+BY19+BY22+BY25+BY28+BY31+BY34+BY37++BY40+BY48+BY51+BY54+BY57+BY60+BY63+BY66+BY69+BY72+BY75+BY78</f>
        <v>2624</v>
      </c>
      <c r="BZ81" s="34">
        <f t="shared" si="5"/>
        <v>2487</v>
      </c>
      <c r="CA81" s="34">
        <f t="shared" si="5"/>
        <v>1651</v>
      </c>
      <c r="CB81" s="34">
        <f t="shared" si="5"/>
        <v>170</v>
      </c>
      <c r="CC81" s="34">
        <f t="shared" si="5"/>
        <v>680</v>
      </c>
      <c r="CD81" s="225" t="s">
        <v>146</v>
      </c>
      <c r="CE81" s="97" t="s">
        <v>90</v>
      </c>
      <c r="CF81" s="34">
        <f t="shared" ref="CF81:CN81" si="6">CF7+CF10+CF13+CF16+CF19+CF22+CF25+CF28+CF31+CF34+CF37++CF40+CF48+CF51+CF54+CF57+CF60+CF63+CF66+CF69+CF72+CF75+CF78</f>
        <v>1913</v>
      </c>
      <c r="CG81" s="34">
        <f t="shared" si="6"/>
        <v>19855</v>
      </c>
      <c r="CH81" s="34">
        <f t="shared" si="6"/>
        <v>9941</v>
      </c>
      <c r="CI81" s="34">
        <f t="shared" si="6"/>
        <v>3593</v>
      </c>
      <c r="CJ81" s="34">
        <f t="shared" si="6"/>
        <v>213</v>
      </c>
      <c r="CK81" s="34">
        <f t="shared" si="6"/>
        <v>571</v>
      </c>
      <c r="CL81" s="34">
        <f t="shared" si="6"/>
        <v>2761</v>
      </c>
      <c r="CM81" s="34">
        <f t="shared" si="6"/>
        <v>2459</v>
      </c>
      <c r="CN81" s="34">
        <f t="shared" si="6"/>
        <v>2288</v>
      </c>
      <c r="CO81" s="225" t="s">
        <v>146</v>
      </c>
      <c r="CP81" s="97" t="s">
        <v>90</v>
      </c>
      <c r="CQ81" s="34">
        <f t="shared" ref="CQ81:DN81" si="7">CQ7+CQ10+CQ13+CQ16+CQ19+CQ22+CQ25+CQ28+CQ31+CQ34+CQ37++CQ40+CQ48+CQ51+CQ54+CQ57+CQ60+CQ63+CQ66+CQ69+CQ72+CQ75+CQ78</f>
        <v>21100</v>
      </c>
      <c r="CR81" s="34">
        <f t="shared" ref="CR81:CY81" si="8">CR7+CR10+CR13+CR16+CR19+CR22+CR25+CR28+CR31+CR34+CR37++CR40+CR48+CR51+CR54+CR57+CR60+CR63+CR66+CR69+CR72+CR75+CR78</f>
        <v>11521</v>
      </c>
      <c r="CS81" s="34">
        <f t="shared" si="8"/>
        <v>11208</v>
      </c>
      <c r="CT81" s="34">
        <f t="shared" si="8"/>
        <v>6156</v>
      </c>
      <c r="CU81" s="34">
        <f t="shared" si="8"/>
        <v>469</v>
      </c>
      <c r="CV81" s="34">
        <f t="shared" si="8"/>
        <v>159</v>
      </c>
      <c r="CW81" s="34">
        <f t="shared" si="8"/>
        <v>240</v>
      </c>
      <c r="CX81" s="34">
        <f t="shared" si="8"/>
        <v>86</v>
      </c>
      <c r="CY81" s="34">
        <f t="shared" si="8"/>
        <v>4380</v>
      </c>
      <c r="CZ81" s="34">
        <f t="shared" si="7"/>
        <v>1894</v>
      </c>
      <c r="DA81" s="34">
        <f t="shared" si="7"/>
        <v>2281</v>
      </c>
      <c r="DB81" s="34">
        <f t="shared" si="7"/>
        <v>1017</v>
      </c>
      <c r="DC81" s="34">
        <f t="shared" si="7"/>
        <v>214</v>
      </c>
      <c r="DD81" s="34">
        <f t="shared" si="7"/>
        <v>110</v>
      </c>
      <c r="DE81" s="34">
        <f t="shared" si="7"/>
        <v>111</v>
      </c>
      <c r="DF81" s="34">
        <f t="shared" si="7"/>
        <v>62</v>
      </c>
      <c r="DG81" s="34">
        <f t="shared" si="7"/>
        <v>86</v>
      </c>
      <c r="DH81" s="34">
        <f t="shared" si="7"/>
        <v>33</v>
      </c>
      <c r="DI81" s="34">
        <f t="shared" si="7"/>
        <v>44</v>
      </c>
      <c r="DJ81" s="34">
        <f t="shared" si="7"/>
        <v>18</v>
      </c>
      <c r="DK81" s="34">
        <f t="shared" si="7"/>
        <v>51</v>
      </c>
      <c r="DL81" s="34">
        <f t="shared" si="7"/>
        <v>18</v>
      </c>
      <c r="DM81" s="34">
        <f t="shared" si="7"/>
        <v>31</v>
      </c>
      <c r="DN81" s="34">
        <f t="shared" si="7"/>
        <v>15</v>
      </c>
      <c r="DO81" s="225" t="s">
        <v>146</v>
      </c>
      <c r="DP81" s="94" t="s">
        <v>90</v>
      </c>
      <c r="DQ81" s="34">
        <f t="shared" ref="DQ81:DW81" si="9">DQ7+DQ10+DQ13+DQ16+DQ19+DQ22+DQ25+DQ28+DQ31+DQ34+DQ37++DQ40+DQ48+DQ51+DQ54+DQ57+DQ60+DQ63+DQ66+DQ69+DQ72+DQ75+DQ78</f>
        <v>5839</v>
      </c>
      <c r="DR81" s="34">
        <f t="shared" si="9"/>
        <v>1981</v>
      </c>
      <c r="DS81" s="34">
        <f t="shared" si="9"/>
        <v>687</v>
      </c>
      <c r="DT81" s="34">
        <f t="shared" si="9"/>
        <v>1232</v>
      </c>
      <c r="DU81" s="34">
        <f t="shared" si="9"/>
        <v>647</v>
      </c>
      <c r="DV81" s="34">
        <f t="shared" si="9"/>
        <v>7071</v>
      </c>
      <c r="DW81" s="34">
        <f t="shared" si="9"/>
        <v>2628</v>
      </c>
      <c r="DX81" s="225" t="s">
        <v>146</v>
      </c>
      <c r="DY81" s="97" t="s">
        <v>90</v>
      </c>
      <c r="DZ81" s="34">
        <f>DZ7+DZ10+DZ13+DZ16+DZ19+DZ22+DZ25+DZ28+DZ31+DZ34+DZ37++DZ40+DZ48+DZ51+DZ54+DZ57+DZ60+DZ63+DZ66+DZ69+DZ72+DZ75+DZ78</f>
        <v>1895</v>
      </c>
      <c r="EA81" s="34">
        <f t="shared" ref="EA81:EP81" si="10">EA7+EA10+EA13+EA16+EA19+EA22+EA25+EA28+EA31+EA34+EA37++EA40+EA48+EA51+EA54+EA57+EA60+EA63+EA66+EA69+EA72+EA75+EA78</f>
        <v>3899</v>
      </c>
      <c r="EB81" s="34">
        <f t="shared" si="10"/>
        <v>2321</v>
      </c>
      <c r="EC81" s="34">
        <f t="shared" si="10"/>
        <v>1462</v>
      </c>
      <c r="ED81" s="34">
        <f t="shared" si="10"/>
        <v>1738</v>
      </c>
      <c r="EE81" s="34">
        <f t="shared" si="10"/>
        <v>1554</v>
      </c>
      <c r="EF81" s="34">
        <f t="shared" si="10"/>
        <v>883</v>
      </c>
      <c r="EG81" s="34">
        <f t="shared" si="10"/>
        <v>2047</v>
      </c>
      <c r="EH81" s="34">
        <f t="shared" si="10"/>
        <v>1565</v>
      </c>
      <c r="EI81" s="34">
        <f t="shared" si="10"/>
        <v>1251</v>
      </c>
      <c r="EJ81" s="34">
        <f t="shared" si="10"/>
        <v>1650</v>
      </c>
      <c r="EK81" s="34">
        <f t="shared" si="10"/>
        <v>263</v>
      </c>
      <c r="EL81" s="34">
        <f t="shared" si="10"/>
        <v>658</v>
      </c>
      <c r="EM81" s="34">
        <f t="shared" si="10"/>
        <v>291</v>
      </c>
      <c r="EN81" s="34">
        <f t="shared" si="10"/>
        <v>150</v>
      </c>
      <c r="EO81" s="34">
        <f t="shared" si="10"/>
        <v>243</v>
      </c>
      <c r="EP81" s="34">
        <f t="shared" si="10"/>
        <v>2034</v>
      </c>
      <c r="ER81" s="78" t="str">
        <f t="shared" ref="ER81:ER88" si="11">IF(A81="",ER80,A81)</f>
        <v xml:space="preserve">MADAGASCAR </v>
      </c>
      <c r="ES81" s="78" t="str">
        <f t="shared" ref="ES81:ES88" si="12">ER81&amp;B81</f>
        <v>MADAGASCAR RURAL</v>
      </c>
      <c r="ET81" s="78">
        <f t="shared" ref="ET81:ET88" si="13">CQ81+CU81+CY81+DC81+DG81+DK81</f>
        <v>26300</v>
      </c>
      <c r="EU81" s="78">
        <f t="shared" ref="EU81:EU88" si="14">CS81+CW81+DA81+DE81+DI81+DM81</f>
        <v>13915</v>
      </c>
      <c r="EV81" s="78">
        <f t="shared" ref="EV81:EV88" si="15">(CF81+2*CG81+3*CH81+4*CI81+5*CJ81)</f>
        <v>86883</v>
      </c>
      <c r="EW81" s="78"/>
      <c r="EX81" s="78"/>
      <c r="EY81" s="78"/>
    </row>
    <row r="82" spans="1:155">
      <c r="A82" s="225"/>
      <c r="B82" s="94" t="s">
        <v>91</v>
      </c>
      <c r="C82" s="34">
        <f t="shared" ref="C82:AD82" si="16">C8+C11+C14+C17+C20+C23+C26+C29+C32+C35+C38++C41+C49+C52+C55+C58+C61+C64+C67+C70+C73+C76+C79</f>
        <v>37858</v>
      </c>
      <c r="D82" s="34">
        <f t="shared" si="16"/>
        <v>20807</v>
      </c>
      <c r="E82" s="34">
        <f t="shared" si="16"/>
        <v>11030</v>
      </c>
      <c r="F82" s="34">
        <f t="shared" si="16"/>
        <v>6282</v>
      </c>
      <c r="G82" s="34">
        <f t="shared" ref="G82:Q82" si="17">G8+G11+G14+G17+G20+G23+G26+G29+G32+G35+G38++G41+G49+G52+G55+G58+G61+G64+G67+G70+G73+G76+G79</f>
        <v>596</v>
      </c>
      <c r="H82" s="34">
        <f t="shared" si="17"/>
        <v>276</v>
      </c>
      <c r="I82" s="34">
        <f t="shared" si="17"/>
        <v>5340</v>
      </c>
      <c r="J82" s="34">
        <f t="shared" si="17"/>
        <v>2685</v>
      </c>
      <c r="K82" s="34">
        <f t="shared" si="17"/>
        <v>6772</v>
      </c>
      <c r="L82" s="34">
        <f t="shared" si="17"/>
        <v>4167</v>
      </c>
      <c r="M82" s="34">
        <f t="shared" si="17"/>
        <v>7406</v>
      </c>
      <c r="N82" s="34">
        <f t="shared" si="17"/>
        <v>3677</v>
      </c>
      <c r="O82" s="34">
        <f t="shared" si="17"/>
        <v>606</v>
      </c>
      <c r="P82" s="34">
        <f t="shared" si="17"/>
        <v>348</v>
      </c>
      <c r="Q82" s="34">
        <f t="shared" si="17"/>
        <v>24653</v>
      </c>
      <c r="R82" s="34">
        <f t="shared" si="16"/>
        <v>13679</v>
      </c>
      <c r="S82" s="34">
        <f t="shared" si="16"/>
        <v>730</v>
      </c>
      <c r="T82" s="34">
        <f t="shared" si="16"/>
        <v>277</v>
      </c>
      <c r="U82" s="34">
        <f t="shared" si="16"/>
        <v>8611</v>
      </c>
      <c r="V82" s="34">
        <f t="shared" si="16"/>
        <v>4031</v>
      </c>
      <c r="W82" s="34">
        <f t="shared" si="16"/>
        <v>3300</v>
      </c>
      <c r="X82" s="34">
        <f t="shared" si="16"/>
        <v>1938</v>
      </c>
      <c r="Y82" s="34">
        <f t="shared" si="16"/>
        <v>2680</v>
      </c>
      <c r="Z82" s="34">
        <f t="shared" si="16"/>
        <v>1107</v>
      </c>
      <c r="AA82" s="34">
        <f t="shared" si="16"/>
        <v>299</v>
      </c>
      <c r="AB82" s="34">
        <f t="shared" si="16"/>
        <v>176</v>
      </c>
      <c r="AC82" s="34">
        <f t="shared" si="16"/>
        <v>109881</v>
      </c>
      <c r="AD82" s="34">
        <f t="shared" si="16"/>
        <v>59450</v>
      </c>
      <c r="AE82" s="225"/>
      <c r="AF82" s="94" t="s">
        <v>91</v>
      </c>
      <c r="AG82" s="34">
        <f t="shared" ref="AG82:BH82" si="18">AG8+AG11+AG14+AG17+AG20+AG23+AG26+AG29+AG32+AG35+AG38++AG41+AG49+AG52+AG55+AG58+AG61+AG64+AG67+AG70+AG73+AG76+AG79</f>
        <v>1031</v>
      </c>
      <c r="AH82" s="34">
        <f t="shared" si="18"/>
        <v>528</v>
      </c>
      <c r="AI82" s="34">
        <f t="shared" si="18"/>
        <v>296</v>
      </c>
      <c r="AJ82" s="34">
        <f t="shared" si="18"/>
        <v>180</v>
      </c>
      <c r="AK82" s="34">
        <f t="shared" si="18"/>
        <v>18</v>
      </c>
      <c r="AL82" s="34">
        <f t="shared" si="18"/>
        <v>8</v>
      </c>
      <c r="AM82" s="34">
        <f t="shared" si="18"/>
        <v>126</v>
      </c>
      <c r="AN82" s="34">
        <f t="shared" si="18"/>
        <v>61</v>
      </c>
      <c r="AO82" s="34">
        <f t="shared" ref="AO82:AV82" si="19">AO8+AO11+AO14+AO17+AO20+AO23+AO26+AO29+AO32+AO35+AO38++AO41+AO49+AO52+AO55+AO58+AO61+AO64+AO67+AO70+AO73+AO76+AO79</f>
        <v>171</v>
      </c>
      <c r="AP82" s="34">
        <f t="shared" si="19"/>
        <v>113</v>
      </c>
      <c r="AQ82" s="34">
        <f t="shared" si="19"/>
        <v>180</v>
      </c>
      <c r="AR82" s="34">
        <f t="shared" si="19"/>
        <v>74</v>
      </c>
      <c r="AS82" s="34">
        <f t="shared" si="19"/>
        <v>12</v>
      </c>
      <c r="AT82" s="34">
        <f t="shared" si="19"/>
        <v>5</v>
      </c>
      <c r="AU82" s="34">
        <f t="shared" si="19"/>
        <v>3166</v>
      </c>
      <c r="AV82" s="34">
        <f t="shared" si="19"/>
        <v>1606</v>
      </c>
      <c r="AW82" s="34">
        <f t="shared" si="18"/>
        <v>71</v>
      </c>
      <c r="AX82" s="34">
        <f t="shared" si="18"/>
        <v>20</v>
      </c>
      <c r="AY82" s="34">
        <f t="shared" si="18"/>
        <v>1136</v>
      </c>
      <c r="AZ82" s="34">
        <f t="shared" si="18"/>
        <v>491</v>
      </c>
      <c r="BA82" s="34">
        <f t="shared" si="18"/>
        <v>262</v>
      </c>
      <c r="BB82" s="34">
        <f t="shared" si="18"/>
        <v>137</v>
      </c>
      <c r="BC82" s="34">
        <f t="shared" si="18"/>
        <v>297</v>
      </c>
      <c r="BD82" s="34">
        <f t="shared" si="18"/>
        <v>110</v>
      </c>
      <c r="BE82" s="34">
        <f t="shared" si="18"/>
        <v>26</v>
      </c>
      <c r="BF82" s="34">
        <f t="shared" si="18"/>
        <v>10</v>
      </c>
      <c r="BG82" s="34">
        <f t="shared" si="18"/>
        <v>6792</v>
      </c>
      <c r="BH82" s="34">
        <f t="shared" si="18"/>
        <v>3343</v>
      </c>
      <c r="BI82" s="225"/>
      <c r="BJ82" s="94" t="s">
        <v>91</v>
      </c>
      <c r="BK82" s="34">
        <f>BK8+BK11+BK14+BK17+BK20+BK23+BK26+BK29+BK32+BK35+BK38++BK41+BK49+BK52+BK55+BK58+BK61+BK64+BK67+BK70+BK73+BK76+BK79</f>
        <v>943</v>
      </c>
      <c r="BL82" s="34">
        <f t="shared" ref="BL82:BX82" si="20">BL8+BL11+BL14+BL17+BL20+BL23+BL26+BL29+BL32+BL35+BL38++BL41+BL49+BL52+BL55+BL58+BL61+BL64+BL67+BL70+BL73+BL76+BL79</f>
        <v>368</v>
      </c>
      <c r="BM82" s="34">
        <f t="shared" si="20"/>
        <v>36</v>
      </c>
      <c r="BN82" s="34">
        <f t="shared" si="20"/>
        <v>193</v>
      </c>
      <c r="BO82" s="34">
        <f t="shared" si="20"/>
        <v>212</v>
      </c>
      <c r="BP82" s="34">
        <f t="shared" si="20"/>
        <v>253</v>
      </c>
      <c r="BQ82" s="34">
        <f t="shared" si="20"/>
        <v>29</v>
      </c>
      <c r="BR82" s="34">
        <f t="shared" si="20"/>
        <v>685</v>
      </c>
      <c r="BS82" s="34">
        <f t="shared" si="20"/>
        <v>77</v>
      </c>
      <c r="BT82" s="34">
        <f t="shared" si="20"/>
        <v>416</v>
      </c>
      <c r="BU82" s="34">
        <f t="shared" si="20"/>
        <v>103</v>
      </c>
      <c r="BV82" s="34">
        <f t="shared" si="20"/>
        <v>100</v>
      </c>
      <c r="BW82" s="34">
        <f t="shared" si="20"/>
        <v>21</v>
      </c>
      <c r="BX82" s="34">
        <f t="shared" si="20"/>
        <v>3436</v>
      </c>
      <c r="BY82" s="34">
        <f t="shared" si="5"/>
        <v>3161</v>
      </c>
      <c r="BZ82" s="34">
        <f t="shared" si="5"/>
        <v>3005</v>
      </c>
      <c r="CA82" s="34">
        <f t="shared" si="5"/>
        <v>2838</v>
      </c>
      <c r="CB82" s="34">
        <f t="shared" si="5"/>
        <v>153</v>
      </c>
      <c r="CC82" s="34">
        <f t="shared" si="5"/>
        <v>657</v>
      </c>
      <c r="CD82" s="225"/>
      <c r="CE82" s="94" t="s">
        <v>91</v>
      </c>
      <c r="CF82" s="34">
        <f t="shared" ref="CF82:CN82" si="21">CF8+CF11+CF14+CF17+CF20+CF23+CF26+CF29+CF32+CF35+CF38++CF41+CF49+CF52+CF55+CF58+CF61+CF64+CF67+CF70+CF73+CF76+CF79</f>
        <v>4252</v>
      </c>
      <c r="CG82" s="34">
        <f t="shared" si="21"/>
        <v>32701</v>
      </c>
      <c r="CH82" s="34">
        <f t="shared" si="21"/>
        <v>12570</v>
      </c>
      <c r="CI82" s="34">
        <f t="shared" si="21"/>
        <v>4922</v>
      </c>
      <c r="CJ82" s="34">
        <f t="shared" si="21"/>
        <v>753</v>
      </c>
      <c r="CK82" s="34">
        <f t="shared" si="21"/>
        <v>912</v>
      </c>
      <c r="CL82" s="34">
        <f t="shared" si="21"/>
        <v>3397</v>
      </c>
      <c r="CM82" s="34">
        <f t="shared" si="21"/>
        <v>2995</v>
      </c>
      <c r="CN82" s="34">
        <f t="shared" si="21"/>
        <v>2937</v>
      </c>
      <c r="CO82" s="225"/>
      <c r="CP82" s="94" t="s">
        <v>91</v>
      </c>
      <c r="CQ82" s="34">
        <f t="shared" ref="CQ82:DN82" si="22">CQ8+CQ11+CQ14+CQ17+CQ20+CQ23+CQ26+CQ29+CQ32+CQ35+CQ38++CQ41+CQ49+CQ52+CQ55+CQ58+CQ61+CQ64+CQ67+CQ70+CQ73+CQ76+CQ79</f>
        <v>27942</v>
      </c>
      <c r="CR82" s="34">
        <f t="shared" ref="CR82:CY82" si="23">CR8+CR11+CR14+CR17+CR20+CR23+CR26+CR29+CR32+CR35+CR38++CR41+CR49+CR52+CR55+CR58+CR61+CR64+CR67+CR70+CR73+CR76+CR79</f>
        <v>15056</v>
      </c>
      <c r="CS82" s="34">
        <f t="shared" si="23"/>
        <v>16975</v>
      </c>
      <c r="CT82" s="34">
        <f t="shared" si="23"/>
        <v>9386</v>
      </c>
      <c r="CU82" s="34">
        <f t="shared" si="23"/>
        <v>975</v>
      </c>
      <c r="CV82" s="34">
        <f t="shared" si="23"/>
        <v>352</v>
      </c>
      <c r="CW82" s="34">
        <f t="shared" si="23"/>
        <v>691</v>
      </c>
      <c r="CX82" s="34">
        <f t="shared" si="23"/>
        <v>257</v>
      </c>
      <c r="CY82" s="34">
        <f t="shared" si="23"/>
        <v>9161</v>
      </c>
      <c r="CZ82" s="34">
        <f t="shared" si="22"/>
        <v>3989</v>
      </c>
      <c r="DA82" s="34">
        <f t="shared" si="22"/>
        <v>5419</v>
      </c>
      <c r="DB82" s="34">
        <f t="shared" si="22"/>
        <v>2552</v>
      </c>
      <c r="DC82" s="34">
        <f t="shared" si="22"/>
        <v>732</v>
      </c>
      <c r="DD82" s="34">
        <f t="shared" si="22"/>
        <v>407</v>
      </c>
      <c r="DE82" s="34">
        <f t="shared" si="22"/>
        <v>546</v>
      </c>
      <c r="DF82" s="34">
        <f t="shared" si="22"/>
        <v>299</v>
      </c>
      <c r="DG82" s="34">
        <f t="shared" si="22"/>
        <v>620</v>
      </c>
      <c r="DH82" s="34">
        <f t="shared" si="22"/>
        <v>293</v>
      </c>
      <c r="DI82" s="34">
        <f t="shared" si="22"/>
        <v>382</v>
      </c>
      <c r="DJ82" s="34">
        <f t="shared" si="22"/>
        <v>182</v>
      </c>
      <c r="DK82" s="34">
        <f t="shared" si="22"/>
        <v>197</v>
      </c>
      <c r="DL82" s="34">
        <f t="shared" si="22"/>
        <v>98</v>
      </c>
      <c r="DM82" s="34">
        <f t="shared" si="22"/>
        <v>162</v>
      </c>
      <c r="DN82" s="34">
        <f t="shared" si="22"/>
        <v>80</v>
      </c>
      <c r="DO82" s="225"/>
      <c r="DP82" s="94" t="s">
        <v>91</v>
      </c>
      <c r="DQ82" s="34">
        <f t="shared" ref="DQ82:DW82" si="24">DQ8+DQ11+DQ14+DQ17+DQ20+DQ23+DQ26+DQ29+DQ32+DQ35+DQ38++DQ41+DQ49+DQ52+DQ55+DQ58+DQ61+DQ64+DQ67+DQ70+DQ73+DQ76+DQ79</f>
        <v>7250</v>
      </c>
      <c r="DR82" s="34">
        <f t="shared" si="24"/>
        <v>2466</v>
      </c>
      <c r="DS82" s="34">
        <f t="shared" si="24"/>
        <v>1222</v>
      </c>
      <c r="DT82" s="34">
        <f t="shared" si="24"/>
        <v>2037</v>
      </c>
      <c r="DU82" s="34">
        <f t="shared" si="24"/>
        <v>997</v>
      </c>
      <c r="DV82" s="34">
        <f t="shared" si="24"/>
        <v>9287</v>
      </c>
      <c r="DW82" s="34">
        <f t="shared" si="24"/>
        <v>3463</v>
      </c>
      <c r="DX82" s="225"/>
      <c r="DY82" s="94" t="s">
        <v>91</v>
      </c>
      <c r="DZ82" s="34">
        <f>DZ8+DZ11+DZ14+DZ17+DZ20+DZ23+DZ26+DZ29+DZ32+DZ35+DZ38++DZ41+DZ49+DZ52+DZ55+DZ58+DZ61+DZ64+DZ67+DZ70+DZ73+DZ76+DZ79</f>
        <v>2935</v>
      </c>
      <c r="EA82" s="34">
        <f t="shared" ref="EA82:EP82" si="25">EA8+EA11+EA14+EA17+EA20+EA23+EA26+EA29+EA32+EA35+EA38++EA41+EA49+EA52+EA55+EA58+EA61+EA64+EA67+EA70+EA73+EA76+EA79</f>
        <v>4827</v>
      </c>
      <c r="EB82" s="34">
        <f t="shared" si="25"/>
        <v>2579</v>
      </c>
      <c r="EC82" s="34">
        <f t="shared" si="25"/>
        <v>1462</v>
      </c>
      <c r="ED82" s="34">
        <f t="shared" si="25"/>
        <v>2919</v>
      </c>
      <c r="EE82" s="34">
        <f t="shared" si="25"/>
        <v>2704</v>
      </c>
      <c r="EF82" s="34">
        <f t="shared" si="25"/>
        <v>1076</v>
      </c>
      <c r="EG82" s="34">
        <f t="shared" si="25"/>
        <v>4196</v>
      </c>
      <c r="EH82" s="34">
        <f t="shared" si="25"/>
        <v>2512</v>
      </c>
      <c r="EI82" s="34">
        <f t="shared" si="25"/>
        <v>1909</v>
      </c>
      <c r="EJ82" s="34">
        <f t="shared" si="25"/>
        <v>2545</v>
      </c>
      <c r="EK82" s="34">
        <f t="shared" si="25"/>
        <v>366</v>
      </c>
      <c r="EL82" s="34">
        <f t="shared" si="25"/>
        <v>241</v>
      </c>
      <c r="EM82" s="34">
        <f t="shared" si="25"/>
        <v>163</v>
      </c>
      <c r="EN82" s="34">
        <f t="shared" si="25"/>
        <v>95</v>
      </c>
      <c r="EO82" s="34">
        <f t="shared" si="25"/>
        <v>168</v>
      </c>
      <c r="EP82" s="34">
        <f t="shared" si="25"/>
        <v>2034</v>
      </c>
      <c r="ER82" s="78" t="str">
        <f t="shared" si="11"/>
        <v xml:space="preserve">MADAGASCAR </v>
      </c>
      <c r="ES82" s="78" t="str">
        <f t="shared" si="12"/>
        <v>MADAGASCAR URBAIN</v>
      </c>
      <c r="ET82" s="78">
        <f t="shared" si="13"/>
        <v>39627</v>
      </c>
      <c r="EU82" s="78">
        <f t="shared" si="14"/>
        <v>24175</v>
      </c>
      <c r="EV82" s="78">
        <f t="shared" si="15"/>
        <v>130817</v>
      </c>
      <c r="EW82" s="78"/>
      <c r="EX82" s="78"/>
      <c r="EY82" s="78"/>
    </row>
    <row r="83" spans="1:155">
      <c r="A83" s="225"/>
      <c r="B83" s="94" t="s">
        <v>73</v>
      </c>
      <c r="C83" s="34">
        <f t="shared" ref="C83:AD83" si="26">C9+C12+C15+C18+C21+C24+C27+C30+C33+C36+C39++C42+C50+C53+C56+C59+C62+C65+C68+C71+C74+C77+C80</f>
        <v>63631</v>
      </c>
      <c r="D83" s="34">
        <f t="shared" si="26"/>
        <v>34971</v>
      </c>
      <c r="E83" s="34">
        <f t="shared" si="26"/>
        <v>19742</v>
      </c>
      <c r="F83" s="34">
        <f t="shared" si="26"/>
        <v>11050</v>
      </c>
      <c r="G83" s="34">
        <f t="shared" ref="G83:Q83" si="27">G9+G12+G15+G18+G21+G24+G27+G30+G33+G36+G39++G42+G50+G53+G56+G59+G62+G65+G68+G71+G74+G77+G80</f>
        <v>820</v>
      </c>
      <c r="H83" s="34">
        <f t="shared" si="27"/>
        <v>389</v>
      </c>
      <c r="I83" s="34">
        <f t="shared" si="27"/>
        <v>7947</v>
      </c>
      <c r="J83" s="34">
        <f t="shared" si="27"/>
        <v>4011</v>
      </c>
      <c r="K83" s="34">
        <f t="shared" si="27"/>
        <v>10208</v>
      </c>
      <c r="L83" s="34">
        <f t="shared" si="27"/>
        <v>6185</v>
      </c>
      <c r="M83" s="34">
        <f t="shared" si="27"/>
        <v>12390</v>
      </c>
      <c r="N83" s="34">
        <f t="shared" si="27"/>
        <v>6280</v>
      </c>
      <c r="O83" s="34">
        <f t="shared" si="27"/>
        <v>1241</v>
      </c>
      <c r="P83" s="34">
        <f t="shared" si="27"/>
        <v>652</v>
      </c>
      <c r="Q83" s="34">
        <f t="shared" si="27"/>
        <v>45094</v>
      </c>
      <c r="R83" s="34">
        <f t="shared" si="26"/>
        <v>25035</v>
      </c>
      <c r="S83" s="34">
        <f t="shared" si="26"/>
        <v>1175</v>
      </c>
      <c r="T83" s="34">
        <f t="shared" si="26"/>
        <v>441</v>
      </c>
      <c r="U83" s="34">
        <f t="shared" si="26"/>
        <v>13403</v>
      </c>
      <c r="V83" s="34">
        <f t="shared" si="26"/>
        <v>6158</v>
      </c>
      <c r="W83" s="34">
        <f t="shared" si="26"/>
        <v>4472</v>
      </c>
      <c r="X83" s="34">
        <f t="shared" si="26"/>
        <v>2577</v>
      </c>
      <c r="Y83" s="34">
        <f t="shared" si="26"/>
        <v>3368</v>
      </c>
      <c r="Z83" s="34">
        <f t="shared" si="26"/>
        <v>1422</v>
      </c>
      <c r="AA83" s="34">
        <f t="shared" si="26"/>
        <v>409</v>
      </c>
      <c r="AB83" s="34">
        <f t="shared" si="26"/>
        <v>234</v>
      </c>
      <c r="AC83" s="34">
        <f t="shared" si="26"/>
        <v>183900</v>
      </c>
      <c r="AD83" s="34">
        <f t="shared" si="26"/>
        <v>99405</v>
      </c>
      <c r="AE83" s="225"/>
      <c r="AF83" s="94" t="s">
        <v>73</v>
      </c>
      <c r="AG83" s="34">
        <f t="shared" ref="AG83:BH83" si="28">AG9+AG12+AG15+AG18+AG21+AG24+AG27+AG30+AG33+AG36+AG39++AG42+AG50+AG53+AG56+AG59+AG62+AG65+AG68+AG71+AG74+AG77+AG80</f>
        <v>1564</v>
      </c>
      <c r="AH83" s="34">
        <f t="shared" si="28"/>
        <v>789</v>
      </c>
      <c r="AI83" s="34">
        <f t="shared" si="28"/>
        <v>487</v>
      </c>
      <c r="AJ83" s="34">
        <f t="shared" si="28"/>
        <v>276</v>
      </c>
      <c r="AK83" s="34">
        <f t="shared" si="28"/>
        <v>18</v>
      </c>
      <c r="AL83" s="34">
        <f t="shared" si="28"/>
        <v>8</v>
      </c>
      <c r="AM83" s="34">
        <f t="shared" si="28"/>
        <v>170</v>
      </c>
      <c r="AN83" s="34">
        <f t="shared" si="28"/>
        <v>83</v>
      </c>
      <c r="AO83" s="34">
        <f t="shared" ref="AO83:AV83" si="29">AO9+AO12+AO15+AO18+AO21+AO24+AO27+AO30+AO33+AO36+AO39++AO42+AO50+AO53+AO56+AO59+AO62+AO65+AO68+AO71+AO74+AO77+AO80</f>
        <v>205</v>
      </c>
      <c r="AP83" s="34">
        <f t="shared" si="29"/>
        <v>130</v>
      </c>
      <c r="AQ83" s="34">
        <f t="shared" si="29"/>
        <v>275</v>
      </c>
      <c r="AR83" s="34">
        <f t="shared" si="29"/>
        <v>119</v>
      </c>
      <c r="AS83" s="34">
        <f t="shared" si="29"/>
        <v>16</v>
      </c>
      <c r="AT83" s="34">
        <f t="shared" si="29"/>
        <v>8</v>
      </c>
      <c r="AU83" s="34">
        <f t="shared" si="29"/>
        <v>5988</v>
      </c>
      <c r="AV83" s="34">
        <f t="shared" si="29"/>
        <v>3109</v>
      </c>
      <c r="AW83" s="34">
        <f t="shared" si="28"/>
        <v>118</v>
      </c>
      <c r="AX83" s="34">
        <f t="shared" si="28"/>
        <v>37</v>
      </c>
      <c r="AY83" s="34">
        <f t="shared" si="28"/>
        <v>1929</v>
      </c>
      <c r="AZ83" s="34">
        <f t="shared" si="28"/>
        <v>811</v>
      </c>
      <c r="BA83" s="34">
        <f t="shared" si="28"/>
        <v>368</v>
      </c>
      <c r="BB83" s="34">
        <f t="shared" si="28"/>
        <v>192</v>
      </c>
      <c r="BC83" s="34">
        <f t="shared" si="28"/>
        <v>375</v>
      </c>
      <c r="BD83" s="34">
        <f t="shared" si="28"/>
        <v>140</v>
      </c>
      <c r="BE83" s="34">
        <f t="shared" si="28"/>
        <v>33</v>
      </c>
      <c r="BF83" s="34">
        <f t="shared" si="28"/>
        <v>14</v>
      </c>
      <c r="BG83" s="34">
        <f t="shared" si="28"/>
        <v>11546</v>
      </c>
      <c r="BH83" s="34">
        <f t="shared" si="28"/>
        <v>5716</v>
      </c>
      <c r="BI83" s="225"/>
      <c r="BJ83" s="94" t="s">
        <v>73</v>
      </c>
      <c r="BK83" s="34">
        <f>BK9+BK12+BK15+BK18+BK21+BK24+BK27+BK30+BK33+BK36+BK39++BK42+BK50+BK53+BK56+BK59+BK62+BK65+BK68+BK71+BK74+BK77+BK80</f>
        <v>1745</v>
      </c>
      <c r="BL83" s="34">
        <f t="shared" ref="BL83:BX83" si="30">BL9+BL12+BL15+BL18+BL21+BL24+BL27+BL30+BL33+BL36+BL39++BL42+BL50+BL53+BL56+BL59+BL62+BL65+BL68+BL71+BL74+BL77+BL80</f>
        <v>724</v>
      </c>
      <c r="BM83" s="34">
        <f t="shared" si="30"/>
        <v>52</v>
      </c>
      <c r="BN83" s="34">
        <f t="shared" si="30"/>
        <v>313</v>
      </c>
      <c r="BO83" s="34">
        <f t="shared" si="30"/>
        <v>335</v>
      </c>
      <c r="BP83" s="34">
        <f t="shared" si="30"/>
        <v>441</v>
      </c>
      <c r="BQ83" s="34">
        <f t="shared" si="30"/>
        <v>61</v>
      </c>
      <c r="BR83" s="34">
        <f t="shared" si="30"/>
        <v>1336</v>
      </c>
      <c r="BS83" s="34">
        <f t="shared" si="30"/>
        <v>126</v>
      </c>
      <c r="BT83" s="34">
        <f t="shared" si="30"/>
        <v>701</v>
      </c>
      <c r="BU83" s="34">
        <f t="shared" si="30"/>
        <v>154</v>
      </c>
      <c r="BV83" s="34">
        <f t="shared" si="30"/>
        <v>141</v>
      </c>
      <c r="BW83" s="34">
        <f t="shared" si="30"/>
        <v>34</v>
      </c>
      <c r="BX83" s="34">
        <f t="shared" si="30"/>
        <v>6163</v>
      </c>
      <c r="BY83" s="34">
        <f t="shared" si="5"/>
        <v>5785</v>
      </c>
      <c r="BZ83" s="34">
        <f t="shared" si="5"/>
        <v>5492</v>
      </c>
      <c r="CA83" s="34">
        <f t="shared" si="5"/>
        <v>4489</v>
      </c>
      <c r="CB83" s="34">
        <f t="shared" si="5"/>
        <v>323</v>
      </c>
      <c r="CC83" s="34">
        <f t="shared" si="5"/>
        <v>1337</v>
      </c>
      <c r="CD83" s="225"/>
      <c r="CE83" s="94" t="s">
        <v>73</v>
      </c>
      <c r="CF83" s="34">
        <f t="shared" ref="CF83:CN83" si="31">CF9+CF12+CF15+CF18+CF21+CF24+CF27+CF30+CF33+CF36+CF39++CF42+CF50+CF53+CF56+CF59+CF62+CF65+CF68+CF71+CF74+CF77+CF80</f>
        <v>6165</v>
      </c>
      <c r="CG83" s="34">
        <f t="shared" si="31"/>
        <v>52556</v>
      </c>
      <c r="CH83" s="34">
        <f t="shared" si="31"/>
        <v>22511</v>
      </c>
      <c r="CI83" s="34">
        <f t="shared" si="31"/>
        <v>8515</v>
      </c>
      <c r="CJ83" s="34">
        <f t="shared" si="31"/>
        <v>966</v>
      </c>
      <c r="CK83" s="34">
        <f t="shared" si="31"/>
        <v>1483</v>
      </c>
      <c r="CL83" s="34">
        <f t="shared" si="31"/>
        <v>6158</v>
      </c>
      <c r="CM83" s="34">
        <f t="shared" si="31"/>
        <v>5454</v>
      </c>
      <c r="CN83" s="34">
        <f t="shared" si="31"/>
        <v>5225</v>
      </c>
      <c r="CO83" s="225"/>
      <c r="CP83" s="94" t="s">
        <v>73</v>
      </c>
      <c r="CQ83" s="34">
        <f t="shared" ref="CQ83:DN83" si="32">CQ9+CQ12+CQ15+CQ18+CQ21+CQ24+CQ27+CQ30+CQ33+CQ36+CQ39++CQ42+CQ50+CQ53+CQ56+CQ59+CQ62+CQ65+CQ68+CQ71+CQ74+CQ77+CQ80</f>
        <v>49042</v>
      </c>
      <c r="CR83" s="34">
        <f t="shared" ref="CR83:CY83" si="33">CR9+CR12+CR15+CR18+CR21+CR24+CR27+CR30+CR33+CR36+CR39++CR42+CR50+CR53+CR56+CR59+CR62+CR65+CR68+CR71+CR74+CR77+CR80</f>
        <v>26577</v>
      </c>
      <c r="CS83" s="34">
        <f t="shared" si="33"/>
        <v>28183</v>
      </c>
      <c r="CT83" s="34">
        <f t="shared" si="33"/>
        <v>15542</v>
      </c>
      <c r="CU83" s="34">
        <f t="shared" si="33"/>
        <v>1444</v>
      </c>
      <c r="CV83" s="34">
        <f t="shared" si="33"/>
        <v>511</v>
      </c>
      <c r="CW83" s="34">
        <f t="shared" si="33"/>
        <v>931</v>
      </c>
      <c r="CX83" s="34">
        <f t="shared" si="33"/>
        <v>343</v>
      </c>
      <c r="CY83" s="34">
        <f t="shared" si="33"/>
        <v>13541</v>
      </c>
      <c r="CZ83" s="34">
        <f t="shared" si="32"/>
        <v>5883</v>
      </c>
      <c r="DA83" s="34">
        <f t="shared" si="32"/>
        <v>7700</v>
      </c>
      <c r="DB83" s="34">
        <f t="shared" si="32"/>
        <v>3569</v>
      </c>
      <c r="DC83" s="34">
        <f t="shared" si="32"/>
        <v>946</v>
      </c>
      <c r="DD83" s="34">
        <f t="shared" si="32"/>
        <v>517</v>
      </c>
      <c r="DE83" s="34">
        <f t="shared" si="32"/>
        <v>657</v>
      </c>
      <c r="DF83" s="34">
        <f t="shared" si="32"/>
        <v>361</v>
      </c>
      <c r="DG83" s="34">
        <f t="shared" si="32"/>
        <v>706</v>
      </c>
      <c r="DH83" s="34">
        <f t="shared" si="32"/>
        <v>326</v>
      </c>
      <c r="DI83" s="34">
        <f t="shared" si="32"/>
        <v>426</v>
      </c>
      <c r="DJ83" s="34">
        <f t="shared" si="32"/>
        <v>200</v>
      </c>
      <c r="DK83" s="34">
        <f t="shared" si="32"/>
        <v>248</v>
      </c>
      <c r="DL83" s="34">
        <f t="shared" si="32"/>
        <v>116</v>
      </c>
      <c r="DM83" s="34">
        <f t="shared" si="32"/>
        <v>193</v>
      </c>
      <c r="DN83" s="34">
        <f t="shared" si="32"/>
        <v>95</v>
      </c>
      <c r="DO83" s="225"/>
      <c r="DP83" s="94" t="s">
        <v>73</v>
      </c>
      <c r="DQ83" s="34">
        <f t="shared" ref="DQ83:DW83" si="34">DQ9+DQ12+DQ15+DQ18+DQ21+DQ24+DQ27+DQ30+DQ33+DQ36+DQ39++DQ42+DQ50+DQ53+DQ56+DQ59+DQ62+DQ65+DQ68+DQ71+DQ74+DQ77+DQ80</f>
        <v>13089</v>
      </c>
      <c r="DR83" s="34">
        <f t="shared" si="34"/>
        <v>4447</v>
      </c>
      <c r="DS83" s="34">
        <f t="shared" si="34"/>
        <v>1909</v>
      </c>
      <c r="DT83" s="34">
        <f t="shared" si="34"/>
        <v>3269</v>
      </c>
      <c r="DU83" s="34">
        <f t="shared" si="34"/>
        <v>1644</v>
      </c>
      <c r="DV83" s="34">
        <f t="shared" si="34"/>
        <v>16358</v>
      </c>
      <c r="DW83" s="34">
        <f t="shared" si="34"/>
        <v>6091</v>
      </c>
      <c r="DX83" s="225"/>
      <c r="DY83" s="94" t="s">
        <v>73</v>
      </c>
      <c r="DZ83" s="34">
        <f>DZ9+DZ12+DZ15+DZ18+DZ21+DZ24+DZ27+DZ30+DZ33+DZ36+DZ39++DZ42+DZ50+DZ53+DZ56+DZ59+DZ62+DZ65+DZ68+DZ71+DZ74+DZ77+DZ80</f>
        <v>4830</v>
      </c>
      <c r="EA83" s="34">
        <f t="shared" ref="EA83:EP83" si="35">EA9+EA12+EA15+EA18+EA21+EA24+EA27+EA30+EA33+EA36+EA39++EA42+EA50+EA53+EA56+EA59+EA62+EA65+EA68+EA71+EA74+EA77+EA80</f>
        <v>8726</v>
      </c>
      <c r="EB83" s="34">
        <f t="shared" si="35"/>
        <v>4900</v>
      </c>
      <c r="EC83" s="34">
        <f t="shared" si="35"/>
        <v>2924</v>
      </c>
      <c r="ED83" s="34">
        <f t="shared" si="35"/>
        <v>4657</v>
      </c>
      <c r="EE83" s="34">
        <f t="shared" si="35"/>
        <v>4258</v>
      </c>
      <c r="EF83" s="34">
        <f t="shared" si="35"/>
        <v>1959</v>
      </c>
      <c r="EG83" s="34">
        <f t="shared" si="35"/>
        <v>6243</v>
      </c>
      <c r="EH83" s="34">
        <f t="shared" si="35"/>
        <v>4077</v>
      </c>
      <c r="EI83" s="34">
        <f t="shared" si="35"/>
        <v>3160</v>
      </c>
      <c r="EJ83" s="34">
        <f t="shared" si="35"/>
        <v>4195</v>
      </c>
      <c r="EK83" s="34">
        <f t="shared" si="35"/>
        <v>629</v>
      </c>
      <c r="EL83" s="34">
        <f t="shared" si="35"/>
        <v>899</v>
      </c>
      <c r="EM83" s="34">
        <f t="shared" si="35"/>
        <v>454</v>
      </c>
      <c r="EN83" s="34">
        <f t="shared" si="35"/>
        <v>245</v>
      </c>
      <c r="EO83" s="34">
        <f t="shared" si="35"/>
        <v>411</v>
      </c>
      <c r="EP83" s="34">
        <f t="shared" si="35"/>
        <v>4068</v>
      </c>
      <c r="ER83" s="78" t="str">
        <f t="shared" si="11"/>
        <v xml:space="preserve">MADAGASCAR </v>
      </c>
      <c r="ES83" s="78" t="str">
        <f t="shared" si="12"/>
        <v>MADAGASCAR TOTAL</v>
      </c>
      <c r="ET83" s="78">
        <f t="shared" si="13"/>
        <v>65927</v>
      </c>
      <c r="EU83" s="78">
        <f t="shared" si="14"/>
        <v>38090</v>
      </c>
      <c r="EV83" s="78">
        <f t="shared" si="15"/>
        <v>217700</v>
      </c>
      <c r="EW83" s="78"/>
      <c r="EX83" s="78"/>
      <c r="EY83" s="78"/>
    </row>
    <row r="84" spans="1:155">
      <c r="A84" s="206" t="s">
        <v>2227</v>
      </c>
      <c r="B84" s="206"/>
      <c r="C84" s="206"/>
      <c r="D84" s="206"/>
      <c r="E84" s="206"/>
      <c r="F84" s="206"/>
      <c r="G84" s="206"/>
      <c r="H84" s="206"/>
      <c r="I84" s="206"/>
      <c r="J84" s="206"/>
      <c r="K84" s="206"/>
      <c r="L84" s="206"/>
      <c r="M84" s="206"/>
      <c r="N84" s="206"/>
      <c r="O84" s="206"/>
      <c r="P84" s="206"/>
      <c r="Q84" s="206"/>
      <c r="R84" s="206"/>
      <c r="S84" s="206"/>
      <c r="T84" s="206"/>
      <c r="U84" s="206"/>
      <c r="V84" s="206"/>
      <c r="W84" s="206"/>
      <c r="X84" s="206"/>
      <c r="Y84" s="206"/>
      <c r="Z84" s="206"/>
      <c r="AA84" s="206"/>
      <c r="AB84" s="206"/>
      <c r="AC84" s="206"/>
      <c r="AD84" s="206"/>
      <c r="AE84" s="206" t="s">
        <v>2245</v>
      </c>
      <c r="AF84" s="206"/>
      <c r="AG84" s="206"/>
      <c r="AH84" s="206"/>
      <c r="AI84" s="206"/>
      <c r="AJ84" s="206"/>
      <c r="AK84" s="206"/>
      <c r="AL84" s="206"/>
      <c r="AM84" s="206"/>
      <c r="AN84" s="206"/>
      <c r="AO84" s="206"/>
      <c r="AP84" s="206"/>
      <c r="AQ84" s="206"/>
      <c r="AR84" s="206"/>
      <c r="AS84" s="206"/>
      <c r="AT84" s="206"/>
      <c r="AU84" s="206"/>
      <c r="AV84" s="206"/>
      <c r="AW84" s="206"/>
      <c r="AX84" s="206"/>
      <c r="AY84" s="206"/>
      <c r="AZ84" s="206"/>
      <c r="BA84" s="206"/>
      <c r="BB84" s="206"/>
      <c r="BC84" s="206"/>
      <c r="BD84" s="206"/>
      <c r="BE84" s="206"/>
      <c r="BF84" s="206"/>
      <c r="BG84" s="206"/>
      <c r="BH84" s="206"/>
      <c r="BI84" s="206" t="s">
        <v>379</v>
      </c>
      <c r="BJ84" s="206"/>
      <c r="BK84" s="206"/>
      <c r="BL84" s="206"/>
      <c r="BM84" s="206"/>
      <c r="BN84" s="206"/>
      <c r="BO84" s="206"/>
      <c r="BP84" s="206"/>
      <c r="BQ84" s="206"/>
      <c r="BR84" s="206"/>
      <c r="BS84" s="206"/>
      <c r="BT84" s="206"/>
      <c r="BU84" s="206"/>
      <c r="BV84" s="206"/>
      <c r="BW84" s="206"/>
      <c r="BX84" s="206"/>
      <c r="BY84" s="206"/>
      <c r="BZ84" s="206"/>
      <c r="CA84" s="206"/>
      <c r="CB84" s="206"/>
      <c r="CC84" s="206"/>
      <c r="CD84" s="206" t="s">
        <v>380</v>
      </c>
      <c r="CE84" s="206"/>
      <c r="CF84" s="206"/>
      <c r="CG84" s="206"/>
      <c r="CH84" s="206"/>
      <c r="CI84" s="206"/>
      <c r="CJ84" s="206"/>
      <c r="CK84" s="206"/>
      <c r="CL84" s="206"/>
      <c r="CM84" s="206"/>
      <c r="CN84" s="206"/>
      <c r="CO84" s="206" t="str">
        <f>"REPARTITION DES RESULTATS A L'EXAMEN DU BACCALAUREAT SESSION "&amp;LEFT(annee_scolaire,4)&amp;" DES LYCEES PRIVES PAR CISCO, PAR MILIEU DE RESIDENCE ET PAR GENRE"</f>
        <v>REPARTITION DES RESULTATS A L'EXAMEN DU BACCALAUREAT SESSION 2022 DES LYCEES PRIVES PAR CISCO, PAR MILIEU DE RESIDENCE ET PAR GENRE</v>
      </c>
      <c r="CP84" s="206"/>
      <c r="CQ84" s="206"/>
      <c r="CR84" s="206"/>
      <c r="CS84" s="206"/>
      <c r="CT84" s="206"/>
      <c r="CU84" s="206"/>
      <c r="CV84" s="206"/>
      <c r="CW84" s="206"/>
      <c r="CX84" s="206"/>
      <c r="CY84" s="206"/>
      <c r="CZ84" s="206"/>
      <c r="DA84" s="206"/>
      <c r="DB84" s="206"/>
      <c r="DC84" s="206"/>
      <c r="DD84" s="206"/>
      <c r="DE84" s="206"/>
      <c r="DF84" s="206"/>
      <c r="DG84" s="206"/>
      <c r="DH84" s="206"/>
      <c r="DI84" s="206"/>
      <c r="DJ84" s="206"/>
      <c r="DK84" s="206"/>
      <c r="DL84" s="206"/>
      <c r="DM84" s="206"/>
      <c r="DN84" s="206"/>
      <c r="DO84" s="206" t="s">
        <v>381</v>
      </c>
      <c r="DP84" s="206"/>
      <c r="DQ84" s="206"/>
      <c r="DR84" s="206"/>
      <c r="DS84" s="206"/>
      <c r="DT84" s="206"/>
      <c r="DU84" s="206"/>
      <c r="DV84" s="206"/>
      <c r="DW84" s="206"/>
      <c r="DX84" s="206" t="s">
        <v>382</v>
      </c>
      <c r="DY84" s="206"/>
      <c r="DZ84" s="206"/>
      <c r="EA84" s="206"/>
      <c r="EB84" s="206"/>
      <c r="EC84" s="206"/>
      <c r="ED84" s="206"/>
      <c r="EE84" s="206"/>
      <c r="EF84" s="206"/>
      <c r="EG84" s="206"/>
      <c r="EH84" s="206"/>
      <c r="EI84" s="206"/>
      <c r="EJ84" s="206"/>
      <c r="EK84" s="206"/>
      <c r="EL84" s="206"/>
      <c r="EM84" s="206"/>
      <c r="EN84" s="206"/>
      <c r="EO84" s="206"/>
      <c r="EP84" s="206"/>
      <c r="ER84" s="78" t="str">
        <f t="shared" si="11"/>
        <v>REPARTITION DES EFFECTIFS DES ELEVES DES LYCEES PRIVES PAR CISCO, PAR MILIEU DE RESIDENCE ET PAR GENRE</v>
      </c>
      <c r="ES84" s="78" t="str">
        <f t="shared" si="12"/>
        <v>REPARTITION DES EFFECTIFS DES ELEVES DES LYCEES PRIVES PAR CISCO, PAR MILIEU DE RESIDENCE ET PAR GENRE</v>
      </c>
      <c r="ET84" s="78">
        <f t="shared" si="13"/>
        <v>0</v>
      </c>
      <c r="EU84" s="78">
        <f t="shared" si="14"/>
        <v>0</v>
      </c>
      <c r="EV84" s="78">
        <f t="shared" si="15"/>
        <v>0</v>
      </c>
      <c r="EW84" s="78"/>
      <c r="EX84" s="78"/>
      <c r="EY84" s="78"/>
    </row>
    <row r="85" spans="1:155">
      <c r="A85" s="206" t="str">
        <f>"ANNEE SCOLAIRE "&amp;annee_scolaire</f>
        <v>ANNEE SCOLAIRE 2022-2023</v>
      </c>
      <c r="B85" s="206"/>
      <c r="C85" s="206"/>
      <c r="D85" s="206"/>
      <c r="E85" s="206"/>
      <c r="F85" s="206"/>
      <c r="G85" s="206"/>
      <c r="H85" s="206"/>
      <c r="I85" s="206"/>
      <c r="J85" s="206"/>
      <c r="K85" s="206"/>
      <c r="L85" s="206"/>
      <c r="M85" s="206"/>
      <c r="N85" s="206"/>
      <c r="O85" s="206"/>
      <c r="P85" s="206"/>
      <c r="Q85" s="206"/>
      <c r="R85" s="206"/>
      <c r="S85" s="206"/>
      <c r="T85" s="206"/>
      <c r="U85" s="206"/>
      <c r="V85" s="206"/>
      <c r="W85" s="206"/>
      <c r="X85" s="206"/>
      <c r="Y85" s="206"/>
      <c r="Z85" s="206"/>
      <c r="AA85" s="206"/>
      <c r="AB85" s="206"/>
      <c r="AC85" s="206"/>
      <c r="AD85" s="206"/>
      <c r="AE85" s="206" t="str">
        <f>"ANNEE SCOLAIRE "&amp;annee_scolaire</f>
        <v>ANNEE SCOLAIRE 2022-2023</v>
      </c>
      <c r="AF85" s="206"/>
      <c r="AG85" s="206"/>
      <c r="AH85" s="206"/>
      <c r="AI85" s="206"/>
      <c r="AJ85" s="206"/>
      <c r="AK85" s="206"/>
      <c r="AL85" s="206"/>
      <c r="AM85" s="206"/>
      <c r="AN85" s="206"/>
      <c r="AO85" s="206"/>
      <c r="AP85" s="206"/>
      <c r="AQ85" s="206"/>
      <c r="AR85" s="206"/>
      <c r="AS85" s="206"/>
      <c r="AT85" s="206"/>
      <c r="AU85" s="206"/>
      <c r="AV85" s="206"/>
      <c r="AW85" s="206"/>
      <c r="AX85" s="206"/>
      <c r="AY85" s="206"/>
      <c r="AZ85" s="206"/>
      <c r="BA85" s="206"/>
      <c r="BB85" s="206"/>
      <c r="BC85" s="206"/>
      <c r="BD85" s="206"/>
      <c r="BE85" s="206"/>
      <c r="BF85" s="206"/>
      <c r="BG85" s="206"/>
      <c r="BH85" s="206"/>
      <c r="BI85" s="206" t="str">
        <f>"ANNEE SCOLAIRE "&amp;annee_scolaire</f>
        <v>ANNEE SCOLAIRE 2022-2023</v>
      </c>
      <c r="BJ85" s="206"/>
      <c r="BK85" s="206"/>
      <c r="BL85" s="206"/>
      <c r="BM85" s="206"/>
      <c r="BN85" s="206"/>
      <c r="BO85" s="206"/>
      <c r="BP85" s="206"/>
      <c r="BQ85" s="206"/>
      <c r="BR85" s="206"/>
      <c r="BS85" s="206"/>
      <c r="BT85" s="206"/>
      <c r="BU85" s="206"/>
      <c r="BV85" s="206"/>
      <c r="BW85" s="206"/>
      <c r="BX85" s="206"/>
      <c r="BY85" s="206"/>
      <c r="BZ85" s="206"/>
      <c r="CA85" s="206"/>
      <c r="CB85" s="206"/>
      <c r="CC85" s="206"/>
      <c r="CD85" s="218" t="str">
        <f>"ANNEE SCOLAIRE "&amp;annee_scolaire</f>
        <v>ANNEE SCOLAIRE 2022-2023</v>
      </c>
      <c r="CE85" s="218"/>
      <c r="CF85" s="218"/>
      <c r="CG85" s="218"/>
      <c r="CH85" s="218"/>
      <c r="CI85" s="218"/>
      <c r="CJ85" s="218"/>
      <c r="CK85" s="218"/>
      <c r="CL85" s="218"/>
      <c r="CM85" s="218"/>
      <c r="CN85" s="218"/>
      <c r="CO85" s="249" t="str">
        <f>"SESSION "&amp;RIGHT(annee_scolaire_avant,4)</f>
        <v>SESSION 2022</v>
      </c>
      <c r="CP85" s="249"/>
      <c r="CQ85" s="249"/>
      <c r="CR85" s="249"/>
      <c r="CS85" s="249"/>
      <c r="CT85" s="249"/>
      <c r="CU85" s="249"/>
      <c r="CV85" s="249"/>
      <c r="CW85" s="249"/>
      <c r="CX85" s="249"/>
      <c r="CY85" s="249"/>
      <c r="CZ85" s="249"/>
      <c r="DA85" s="249"/>
      <c r="DB85" s="249"/>
      <c r="DC85" s="249"/>
      <c r="DD85" s="249"/>
      <c r="DE85" s="249"/>
      <c r="DF85" s="249"/>
      <c r="DG85" s="249"/>
      <c r="DH85" s="249"/>
      <c r="DI85" s="249"/>
      <c r="DJ85" s="249"/>
      <c r="DK85" s="249"/>
      <c r="DL85" s="249"/>
      <c r="DM85" s="249"/>
      <c r="DN85" s="249"/>
      <c r="DO85" s="249" t="str">
        <f>"ANNEE SCOLAIRE "&amp;annee_scolaire</f>
        <v>ANNEE SCOLAIRE 2022-2023</v>
      </c>
      <c r="DP85" s="249"/>
      <c r="DQ85" s="249"/>
      <c r="DR85" s="249"/>
      <c r="DS85" s="249"/>
      <c r="DT85" s="249"/>
      <c r="DU85" s="249"/>
      <c r="DV85" s="249"/>
      <c r="DW85" s="249"/>
      <c r="DX85" s="218" t="str">
        <f>"ANNEE SCOLAIRE "&amp;annee_scolaire</f>
        <v>ANNEE SCOLAIRE 2022-2023</v>
      </c>
      <c r="DY85" s="218"/>
      <c r="DZ85" s="218"/>
      <c r="EA85" s="218"/>
      <c r="EB85" s="218"/>
      <c r="EC85" s="218"/>
      <c r="ED85" s="218"/>
      <c r="EE85" s="218"/>
      <c r="EF85" s="218"/>
      <c r="EG85" s="218"/>
      <c r="EH85" s="218"/>
      <c r="EI85" s="218"/>
      <c r="EJ85" s="218"/>
      <c r="EK85" s="218"/>
      <c r="EL85" s="218"/>
      <c r="EM85" s="218"/>
      <c r="EN85" s="218"/>
      <c r="EO85" s="218"/>
      <c r="EP85" s="218"/>
      <c r="ER85" s="78" t="str">
        <f t="shared" si="11"/>
        <v>ANNEE SCOLAIRE 2022-2023</v>
      </c>
      <c r="ES85" s="78" t="str">
        <f t="shared" si="12"/>
        <v>ANNEE SCOLAIRE 2022-2023</v>
      </c>
      <c r="ET85" s="78">
        <f t="shared" si="13"/>
        <v>0</v>
      </c>
      <c r="EU85" s="78">
        <f t="shared" si="14"/>
        <v>0</v>
      </c>
      <c r="EV85" s="78">
        <f t="shared" si="15"/>
        <v>0</v>
      </c>
      <c r="EW85" s="78"/>
      <c r="EX85" s="78"/>
      <c r="EY85" s="78"/>
    </row>
    <row r="86" spans="1:155">
      <c r="A86" s="202" t="s">
        <v>2</v>
      </c>
      <c r="B86" s="202" t="s">
        <v>84</v>
      </c>
      <c r="C86" s="206" t="s">
        <v>33</v>
      </c>
      <c r="D86" s="206"/>
      <c r="E86" s="206" t="s">
        <v>72</v>
      </c>
      <c r="F86" s="206"/>
      <c r="G86" s="206" t="s">
        <v>34</v>
      </c>
      <c r="H86" s="206"/>
      <c r="I86" s="206" t="s">
        <v>35</v>
      </c>
      <c r="J86" s="206"/>
      <c r="K86" s="206" t="s">
        <v>2052</v>
      </c>
      <c r="L86" s="206"/>
      <c r="M86" s="248" t="s">
        <v>36</v>
      </c>
      <c r="N86" s="248"/>
      <c r="O86" s="206" t="s">
        <v>2051</v>
      </c>
      <c r="P86" s="206"/>
      <c r="Q86" s="206" t="s">
        <v>2089</v>
      </c>
      <c r="R86" s="206"/>
      <c r="S86" s="206" t="s">
        <v>2090</v>
      </c>
      <c r="T86" s="206"/>
      <c r="U86" s="206" t="s">
        <v>2091</v>
      </c>
      <c r="V86" s="206"/>
      <c r="W86" s="206" t="s">
        <v>2093</v>
      </c>
      <c r="X86" s="206"/>
      <c r="Y86" s="206" t="s">
        <v>2092</v>
      </c>
      <c r="Z86" s="206"/>
      <c r="AA86" s="206" t="s">
        <v>2094</v>
      </c>
      <c r="AB86" s="206"/>
      <c r="AC86" s="206" t="s">
        <v>73</v>
      </c>
      <c r="AD86" s="206"/>
      <c r="AE86" s="202" t="s">
        <v>2</v>
      </c>
      <c r="AF86" s="202" t="s">
        <v>84</v>
      </c>
      <c r="AG86" s="206" t="s">
        <v>33</v>
      </c>
      <c r="AH86" s="206"/>
      <c r="AI86" s="206" t="s">
        <v>72</v>
      </c>
      <c r="AJ86" s="206"/>
      <c r="AK86" s="206" t="s">
        <v>34</v>
      </c>
      <c r="AL86" s="206"/>
      <c r="AM86" s="206" t="s">
        <v>35</v>
      </c>
      <c r="AN86" s="206"/>
      <c r="AO86" s="206" t="s">
        <v>2052</v>
      </c>
      <c r="AP86" s="206"/>
      <c r="AQ86" s="248" t="s">
        <v>36</v>
      </c>
      <c r="AR86" s="248"/>
      <c r="AS86" s="206" t="s">
        <v>2051</v>
      </c>
      <c r="AT86" s="206"/>
      <c r="AU86" s="206" t="s">
        <v>2089</v>
      </c>
      <c r="AV86" s="206"/>
      <c r="AW86" s="206" t="s">
        <v>2090</v>
      </c>
      <c r="AX86" s="206"/>
      <c r="AY86" s="206" t="s">
        <v>2091</v>
      </c>
      <c r="AZ86" s="206"/>
      <c r="BA86" s="206" t="s">
        <v>2093</v>
      </c>
      <c r="BB86" s="206"/>
      <c r="BC86" s="206" t="s">
        <v>2092</v>
      </c>
      <c r="BD86" s="206"/>
      <c r="BE86" s="206" t="s">
        <v>2094</v>
      </c>
      <c r="BF86" s="206"/>
      <c r="BG86" s="206" t="s">
        <v>73</v>
      </c>
      <c r="BH86" s="206"/>
      <c r="BI86" s="202" t="s">
        <v>2</v>
      </c>
      <c r="BJ86" s="202" t="s">
        <v>84</v>
      </c>
      <c r="BK86" s="202" t="s">
        <v>293</v>
      </c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 t="s">
        <v>134</v>
      </c>
      <c r="BZ86" s="202"/>
      <c r="CA86" s="202"/>
      <c r="CB86" s="202"/>
      <c r="CC86" s="202" t="s">
        <v>137</v>
      </c>
      <c r="CD86" s="202" t="s">
        <v>2</v>
      </c>
      <c r="CE86" s="202" t="s">
        <v>84</v>
      </c>
      <c r="CF86" s="218" t="s">
        <v>138</v>
      </c>
      <c r="CG86" s="218"/>
      <c r="CH86" s="218"/>
      <c r="CI86" s="218"/>
      <c r="CJ86" s="218"/>
      <c r="CK86" s="218"/>
      <c r="CL86" s="218"/>
      <c r="CM86" s="218"/>
      <c r="CN86" s="218"/>
      <c r="CO86" s="202" t="s">
        <v>2</v>
      </c>
      <c r="CP86" s="202" t="s">
        <v>84</v>
      </c>
      <c r="CQ86" s="218" t="s">
        <v>315</v>
      </c>
      <c r="CR86" s="218"/>
      <c r="CS86" s="218"/>
      <c r="CT86" s="218"/>
      <c r="CU86" s="218" t="s">
        <v>316</v>
      </c>
      <c r="CV86" s="218"/>
      <c r="CW86" s="218"/>
      <c r="CX86" s="218"/>
      <c r="CY86" s="218" t="s">
        <v>317</v>
      </c>
      <c r="CZ86" s="218"/>
      <c r="DA86" s="218"/>
      <c r="DB86" s="218"/>
      <c r="DC86" s="218" t="s">
        <v>2096</v>
      </c>
      <c r="DD86" s="218"/>
      <c r="DE86" s="218"/>
      <c r="DF86" s="218"/>
      <c r="DG86" s="218" t="s">
        <v>2097</v>
      </c>
      <c r="DH86" s="218"/>
      <c r="DI86" s="218"/>
      <c r="DJ86" s="218"/>
      <c r="DK86" s="218" t="s">
        <v>2098</v>
      </c>
      <c r="DL86" s="218"/>
      <c r="DM86" s="218"/>
      <c r="DN86" s="218"/>
      <c r="DO86" s="219" t="s">
        <v>2</v>
      </c>
      <c r="DP86" s="219" t="s">
        <v>84</v>
      </c>
      <c r="DQ86" s="206" t="s">
        <v>135</v>
      </c>
      <c r="DR86" s="206"/>
      <c r="DS86" s="206"/>
      <c r="DT86" s="206" t="s">
        <v>136</v>
      </c>
      <c r="DU86" s="206"/>
      <c r="DV86" s="244" t="s">
        <v>357</v>
      </c>
      <c r="DW86" s="244"/>
      <c r="DX86" s="202" t="s">
        <v>2</v>
      </c>
      <c r="DY86" s="202" t="s">
        <v>84</v>
      </c>
      <c r="DZ86" s="218" t="s">
        <v>296</v>
      </c>
      <c r="EA86" s="218"/>
      <c r="EB86" s="218"/>
      <c r="EC86" s="218"/>
      <c r="ED86" s="218"/>
      <c r="EE86" s="218"/>
      <c r="EF86" s="218"/>
      <c r="EG86" s="218"/>
      <c r="EH86" s="218"/>
      <c r="EI86" s="218"/>
      <c r="EJ86" s="218"/>
      <c r="EK86" s="218"/>
      <c r="EL86" s="218"/>
      <c r="EM86" s="218"/>
      <c r="EN86" s="218"/>
      <c r="EO86" s="218"/>
      <c r="EP86" s="218"/>
      <c r="ER86" s="78" t="str">
        <f t="shared" si="11"/>
        <v>CISCO</v>
      </c>
      <c r="ES86" s="78" t="str">
        <f t="shared" si="12"/>
        <v>CISCOMILIEU DE RESIDENCE</v>
      </c>
      <c r="ET86" s="78" t="e">
        <f t="shared" si="13"/>
        <v>#VALUE!</v>
      </c>
      <c r="EU86" s="78">
        <f t="shared" si="14"/>
        <v>0</v>
      </c>
      <c r="EV86" s="78" t="e">
        <f t="shared" si="15"/>
        <v>#VALUE!</v>
      </c>
      <c r="EW86" s="78"/>
      <c r="EX86" s="78"/>
      <c r="EY86" s="78"/>
    </row>
    <row r="87" spans="1:155">
      <c r="A87" s="202"/>
      <c r="B87" s="202"/>
      <c r="C87" s="202" t="s">
        <v>139</v>
      </c>
      <c r="D87" s="202" t="s">
        <v>48</v>
      </c>
      <c r="E87" s="202" t="s">
        <v>139</v>
      </c>
      <c r="F87" s="202" t="s">
        <v>48</v>
      </c>
      <c r="G87" s="202" t="s">
        <v>139</v>
      </c>
      <c r="H87" s="202" t="s">
        <v>48</v>
      </c>
      <c r="I87" s="202" t="s">
        <v>139</v>
      </c>
      <c r="J87" s="202" t="s">
        <v>48</v>
      </c>
      <c r="K87" s="202" t="s">
        <v>139</v>
      </c>
      <c r="L87" s="202" t="s">
        <v>48</v>
      </c>
      <c r="M87" s="202" t="s">
        <v>139</v>
      </c>
      <c r="N87" s="202" t="s">
        <v>48</v>
      </c>
      <c r="O87" s="202" t="s">
        <v>139</v>
      </c>
      <c r="P87" s="202" t="s">
        <v>48</v>
      </c>
      <c r="Q87" s="202" t="s">
        <v>139</v>
      </c>
      <c r="R87" s="202" t="s">
        <v>48</v>
      </c>
      <c r="S87" s="202" t="s">
        <v>139</v>
      </c>
      <c r="T87" s="202" t="s">
        <v>48</v>
      </c>
      <c r="U87" s="202" t="s">
        <v>139</v>
      </c>
      <c r="V87" s="202" t="s">
        <v>48</v>
      </c>
      <c r="W87" s="202" t="s">
        <v>139</v>
      </c>
      <c r="X87" s="202" t="s">
        <v>48</v>
      </c>
      <c r="Y87" s="202" t="s">
        <v>139</v>
      </c>
      <c r="Z87" s="202" t="s">
        <v>48</v>
      </c>
      <c r="AA87" s="202" t="s">
        <v>139</v>
      </c>
      <c r="AB87" s="202" t="s">
        <v>48</v>
      </c>
      <c r="AC87" s="202" t="s">
        <v>139</v>
      </c>
      <c r="AD87" s="202" t="s">
        <v>48</v>
      </c>
      <c r="AE87" s="202"/>
      <c r="AF87" s="202"/>
      <c r="AG87" s="202" t="s">
        <v>139</v>
      </c>
      <c r="AH87" s="202" t="s">
        <v>48</v>
      </c>
      <c r="AI87" s="202" t="s">
        <v>139</v>
      </c>
      <c r="AJ87" s="202" t="s">
        <v>48</v>
      </c>
      <c r="AK87" s="202" t="s">
        <v>139</v>
      </c>
      <c r="AL87" s="202" t="s">
        <v>48</v>
      </c>
      <c r="AM87" s="202" t="s">
        <v>139</v>
      </c>
      <c r="AN87" s="202" t="s">
        <v>48</v>
      </c>
      <c r="AO87" s="202" t="s">
        <v>139</v>
      </c>
      <c r="AP87" s="202" t="s">
        <v>48</v>
      </c>
      <c r="AQ87" s="202" t="s">
        <v>139</v>
      </c>
      <c r="AR87" s="202" t="s">
        <v>48</v>
      </c>
      <c r="AS87" s="202" t="s">
        <v>139</v>
      </c>
      <c r="AT87" s="202" t="s">
        <v>48</v>
      </c>
      <c r="AU87" s="202" t="s">
        <v>139</v>
      </c>
      <c r="AV87" s="202" t="s">
        <v>48</v>
      </c>
      <c r="AW87" s="202" t="s">
        <v>139</v>
      </c>
      <c r="AX87" s="202" t="s">
        <v>48</v>
      </c>
      <c r="AY87" s="202" t="s">
        <v>139</v>
      </c>
      <c r="AZ87" s="202" t="s">
        <v>48</v>
      </c>
      <c r="BA87" s="202" t="s">
        <v>139</v>
      </c>
      <c r="BB87" s="202" t="s">
        <v>48</v>
      </c>
      <c r="BC87" s="202" t="s">
        <v>139</v>
      </c>
      <c r="BD87" s="202" t="s">
        <v>48</v>
      </c>
      <c r="BE87" s="202" t="s">
        <v>139</v>
      </c>
      <c r="BF87" s="202" t="s">
        <v>48</v>
      </c>
      <c r="BG87" s="202" t="s">
        <v>139</v>
      </c>
      <c r="BH87" s="202" t="s">
        <v>48</v>
      </c>
      <c r="BI87" s="202"/>
      <c r="BJ87" s="202"/>
      <c r="BK87" s="202" t="s">
        <v>33</v>
      </c>
      <c r="BL87" s="202" t="s">
        <v>72</v>
      </c>
      <c r="BM87" s="202" t="s">
        <v>34</v>
      </c>
      <c r="BN87" s="202" t="s">
        <v>35</v>
      </c>
      <c r="BO87" s="202" t="s">
        <v>2052</v>
      </c>
      <c r="BP87" s="202" t="s">
        <v>36</v>
      </c>
      <c r="BQ87" s="202" t="s">
        <v>2051</v>
      </c>
      <c r="BR87" s="202" t="s">
        <v>2089</v>
      </c>
      <c r="BS87" s="202" t="s">
        <v>2090</v>
      </c>
      <c r="BT87" s="202" t="s">
        <v>2091</v>
      </c>
      <c r="BU87" s="202" t="s">
        <v>2093</v>
      </c>
      <c r="BV87" s="202" t="s">
        <v>2092</v>
      </c>
      <c r="BW87" s="202" t="s">
        <v>2094</v>
      </c>
      <c r="BX87" s="202" t="s">
        <v>73</v>
      </c>
      <c r="BY87" s="244" t="s">
        <v>334</v>
      </c>
      <c r="BZ87" s="244" t="s">
        <v>237</v>
      </c>
      <c r="CA87" s="244" t="s">
        <v>141</v>
      </c>
      <c r="CB87" s="244" t="s">
        <v>142</v>
      </c>
      <c r="CC87" s="202"/>
      <c r="CD87" s="202"/>
      <c r="CE87" s="202"/>
      <c r="CF87" s="239" t="s">
        <v>335</v>
      </c>
      <c r="CG87" s="239" t="s">
        <v>278</v>
      </c>
      <c r="CH87" s="239" t="s">
        <v>336</v>
      </c>
      <c r="CI87" s="239" t="s">
        <v>337</v>
      </c>
      <c r="CJ87" s="239" t="s">
        <v>338</v>
      </c>
      <c r="CK87" s="239" t="s">
        <v>144</v>
      </c>
      <c r="CL87" s="239" t="s">
        <v>145</v>
      </c>
      <c r="CM87" s="239" t="s">
        <v>57</v>
      </c>
      <c r="CN87" s="239" t="s">
        <v>58</v>
      </c>
      <c r="CO87" s="202"/>
      <c r="CP87" s="202"/>
      <c r="CQ87" s="218" t="s">
        <v>330</v>
      </c>
      <c r="CR87" s="218"/>
      <c r="CS87" s="218" t="s">
        <v>331</v>
      </c>
      <c r="CT87" s="218"/>
      <c r="CU87" s="218" t="s">
        <v>330</v>
      </c>
      <c r="CV87" s="218"/>
      <c r="CW87" s="218" t="s">
        <v>331</v>
      </c>
      <c r="CX87" s="218"/>
      <c r="CY87" s="218" t="s">
        <v>330</v>
      </c>
      <c r="CZ87" s="218"/>
      <c r="DA87" s="218" t="s">
        <v>331</v>
      </c>
      <c r="DB87" s="218"/>
      <c r="DC87" s="218" t="s">
        <v>330</v>
      </c>
      <c r="DD87" s="218"/>
      <c r="DE87" s="218" t="s">
        <v>331</v>
      </c>
      <c r="DF87" s="218"/>
      <c r="DG87" s="218" t="s">
        <v>330</v>
      </c>
      <c r="DH87" s="218"/>
      <c r="DI87" s="218" t="s">
        <v>331</v>
      </c>
      <c r="DJ87" s="218"/>
      <c r="DK87" s="218" t="s">
        <v>330</v>
      </c>
      <c r="DL87" s="218"/>
      <c r="DM87" s="218" t="s">
        <v>331</v>
      </c>
      <c r="DN87" s="218"/>
      <c r="DO87" s="219"/>
      <c r="DP87" s="219"/>
      <c r="DQ87" s="209" t="s">
        <v>55</v>
      </c>
      <c r="DR87" s="209" t="s">
        <v>143</v>
      </c>
      <c r="DS87" s="209" t="s">
        <v>238</v>
      </c>
      <c r="DT87" s="209" t="s">
        <v>55</v>
      </c>
      <c r="DU87" s="209" t="s">
        <v>143</v>
      </c>
      <c r="DV87" s="209" t="s">
        <v>55</v>
      </c>
      <c r="DW87" s="209" t="s">
        <v>143</v>
      </c>
      <c r="DX87" s="202"/>
      <c r="DY87" s="202"/>
      <c r="DZ87" s="209" t="s">
        <v>66</v>
      </c>
      <c r="EA87" s="209" t="s">
        <v>67</v>
      </c>
      <c r="EB87" s="209" t="s">
        <v>68</v>
      </c>
      <c r="EC87" s="209" t="s">
        <v>2088</v>
      </c>
      <c r="ED87" s="209" t="s">
        <v>2085</v>
      </c>
      <c r="EE87" s="209" t="s">
        <v>2083</v>
      </c>
      <c r="EF87" s="209" t="s">
        <v>71</v>
      </c>
      <c r="EG87" s="209" t="s">
        <v>333</v>
      </c>
      <c r="EH87" s="209" t="s">
        <v>2086</v>
      </c>
      <c r="EI87" s="209" t="s">
        <v>2087</v>
      </c>
      <c r="EJ87" s="209" t="s">
        <v>332</v>
      </c>
      <c r="EK87" s="209" t="s">
        <v>2048</v>
      </c>
      <c r="EL87" s="209" t="s">
        <v>2045</v>
      </c>
      <c r="EM87" s="209" t="s">
        <v>69</v>
      </c>
      <c r="EN87" s="209" t="s">
        <v>70</v>
      </c>
      <c r="EO87" s="209" t="s">
        <v>2053</v>
      </c>
      <c r="EP87" s="209" t="s">
        <v>0</v>
      </c>
      <c r="ER87" s="78" t="str">
        <f t="shared" si="11"/>
        <v>CISCO</v>
      </c>
      <c r="ES87" s="78" t="str">
        <f t="shared" si="12"/>
        <v>CISCO</v>
      </c>
      <c r="ET87" s="78" t="e">
        <f t="shared" si="13"/>
        <v>#VALUE!</v>
      </c>
      <c r="EU87" s="78" t="e">
        <f t="shared" si="14"/>
        <v>#VALUE!</v>
      </c>
      <c r="EV87" s="78" t="e">
        <f t="shared" si="15"/>
        <v>#VALUE!</v>
      </c>
      <c r="EW87" s="78"/>
      <c r="EX87" s="78"/>
      <c r="EY87" s="78"/>
    </row>
    <row r="88" spans="1:155">
      <c r="A88" s="202"/>
      <c r="B88" s="202"/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44"/>
      <c r="BZ88" s="244"/>
      <c r="CA88" s="244"/>
      <c r="CB88" s="244"/>
      <c r="CC88" s="202"/>
      <c r="CD88" s="202"/>
      <c r="CE88" s="202"/>
      <c r="CF88" s="239"/>
      <c r="CG88" s="239"/>
      <c r="CH88" s="239"/>
      <c r="CI88" s="239"/>
      <c r="CJ88" s="239"/>
      <c r="CK88" s="239"/>
      <c r="CL88" s="239"/>
      <c r="CM88" s="239"/>
      <c r="CN88" s="239"/>
      <c r="CO88" s="202"/>
      <c r="CP88" s="202"/>
      <c r="CQ88" s="69" t="s">
        <v>2095</v>
      </c>
      <c r="CR88" s="69" t="s">
        <v>24</v>
      </c>
      <c r="CS88" s="69" t="s">
        <v>2095</v>
      </c>
      <c r="CT88" s="69" t="s">
        <v>24</v>
      </c>
      <c r="CU88" s="69" t="s">
        <v>2095</v>
      </c>
      <c r="CV88" s="69" t="s">
        <v>24</v>
      </c>
      <c r="CW88" s="69" t="s">
        <v>2095</v>
      </c>
      <c r="CX88" s="69" t="s">
        <v>24</v>
      </c>
      <c r="CY88" s="69" t="s">
        <v>2095</v>
      </c>
      <c r="CZ88" s="69" t="s">
        <v>24</v>
      </c>
      <c r="DA88" s="69" t="s">
        <v>2095</v>
      </c>
      <c r="DB88" s="69" t="s">
        <v>24</v>
      </c>
      <c r="DC88" s="69" t="s">
        <v>2095</v>
      </c>
      <c r="DD88" s="69" t="s">
        <v>24</v>
      </c>
      <c r="DE88" s="69" t="s">
        <v>2095</v>
      </c>
      <c r="DF88" s="69" t="s">
        <v>24</v>
      </c>
      <c r="DG88" s="69" t="s">
        <v>2095</v>
      </c>
      <c r="DH88" s="69" t="s">
        <v>24</v>
      </c>
      <c r="DI88" s="69" t="s">
        <v>2095</v>
      </c>
      <c r="DJ88" s="69" t="s">
        <v>24</v>
      </c>
      <c r="DK88" s="69" t="s">
        <v>2095</v>
      </c>
      <c r="DL88" s="69" t="s">
        <v>24</v>
      </c>
      <c r="DM88" s="69" t="s">
        <v>2095</v>
      </c>
      <c r="DN88" s="69" t="s">
        <v>24</v>
      </c>
      <c r="DO88" s="219"/>
      <c r="DP88" s="219"/>
      <c r="DQ88" s="209"/>
      <c r="DR88" s="209"/>
      <c r="DS88" s="209"/>
      <c r="DT88" s="209"/>
      <c r="DU88" s="209"/>
      <c r="DV88" s="209"/>
      <c r="DW88" s="209"/>
      <c r="DX88" s="202"/>
      <c r="DY88" s="202"/>
      <c r="DZ88" s="209"/>
      <c r="EA88" s="209"/>
      <c r="EB88" s="209"/>
      <c r="EC88" s="209"/>
      <c r="ED88" s="209"/>
      <c r="EE88" s="209"/>
      <c r="EF88" s="209"/>
      <c r="EG88" s="209"/>
      <c r="EH88" s="209"/>
      <c r="EI88" s="209"/>
      <c r="EJ88" s="209"/>
      <c r="EK88" s="209"/>
      <c r="EL88" s="209"/>
      <c r="EM88" s="209"/>
      <c r="EN88" s="209"/>
      <c r="EO88" s="209"/>
      <c r="EP88" s="209"/>
      <c r="ER88" s="78" t="str">
        <f t="shared" si="11"/>
        <v>CISCO</v>
      </c>
      <c r="ES88" s="78" t="str">
        <f t="shared" si="12"/>
        <v>CISCO</v>
      </c>
      <c r="ET88" s="78" t="e">
        <f t="shared" si="13"/>
        <v>#VALUE!</v>
      </c>
      <c r="EU88" s="78" t="e">
        <f t="shared" si="14"/>
        <v>#VALUE!</v>
      </c>
      <c r="EV88" s="78">
        <f t="shared" si="15"/>
        <v>0</v>
      </c>
      <c r="EW88" s="78"/>
      <c r="EX88" s="78"/>
      <c r="EY88" s="78"/>
    </row>
    <row r="89" spans="1:155">
      <c r="A89" s="2" t="s">
        <v>95</v>
      </c>
      <c r="B89" s="51"/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2" t="s">
        <v>95</v>
      </c>
      <c r="AF89" s="48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145"/>
      <c r="BH89" s="49"/>
      <c r="BI89" s="2" t="s">
        <v>95</v>
      </c>
      <c r="BJ89" s="48"/>
      <c r="BK89" s="145"/>
      <c r="BL89" s="145"/>
      <c r="BM89" s="145"/>
      <c r="BN89" s="145"/>
      <c r="BO89" s="145"/>
      <c r="BP89" s="145"/>
      <c r="BQ89" s="145"/>
      <c r="BR89" s="145"/>
      <c r="BS89" s="145"/>
      <c r="BT89" s="145"/>
      <c r="BU89" s="145"/>
      <c r="BV89" s="145"/>
      <c r="BW89" s="145"/>
      <c r="BX89" s="145"/>
      <c r="BY89" s="145"/>
      <c r="BZ89" s="145"/>
      <c r="CA89" s="145"/>
      <c r="CB89" s="145"/>
      <c r="CC89" s="145"/>
      <c r="CD89" s="2" t="s">
        <v>95</v>
      </c>
      <c r="CE89" s="48"/>
      <c r="CF89" s="50"/>
      <c r="CG89" s="50"/>
      <c r="CH89" s="50"/>
      <c r="CI89" s="50"/>
      <c r="CJ89" s="50"/>
      <c r="CK89" s="50"/>
      <c r="CL89" s="50"/>
      <c r="CM89" s="50"/>
      <c r="CN89" s="50"/>
      <c r="CO89" s="2" t="s">
        <v>95</v>
      </c>
      <c r="CP89" s="111"/>
      <c r="CQ89" s="51"/>
      <c r="CR89" s="51"/>
      <c r="CS89" s="51"/>
      <c r="CT89" s="51"/>
      <c r="CU89" s="51"/>
      <c r="CV89" s="51"/>
      <c r="CW89" s="51"/>
      <c r="CX89" s="51"/>
      <c r="CY89" s="51"/>
      <c r="CZ89" s="51"/>
      <c r="DA89" s="51"/>
      <c r="DB89" s="51"/>
      <c r="DC89" s="51"/>
      <c r="DD89" s="51"/>
      <c r="DE89" s="51"/>
      <c r="DF89" s="51"/>
      <c r="DG89" s="51"/>
      <c r="DH89" s="51"/>
      <c r="DI89" s="51"/>
      <c r="DJ89" s="51"/>
      <c r="DK89" s="51"/>
      <c r="DL89" s="51"/>
      <c r="DM89" s="51"/>
      <c r="DN89" s="51"/>
      <c r="DO89" s="2" t="s">
        <v>95</v>
      </c>
      <c r="DP89" s="98"/>
      <c r="DQ89" s="51"/>
      <c r="DR89" s="51"/>
      <c r="DS89" s="51"/>
      <c r="DT89" s="69"/>
      <c r="DU89" s="69"/>
      <c r="DV89" s="69"/>
      <c r="DW89" s="69"/>
      <c r="DX89" s="2" t="s">
        <v>95</v>
      </c>
      <c r="DY89" s="51"/>
      <c r="DZ89" s="70"/>
      <c r="EA89" s="70"/>
      <c r="EB89" s="70"/>
      <c r="EC89" s="70"/>
      <c r="ED89" s="70"/>
      <c r="EE89" s="70"/>
      <c r="EF89" s="70"/>
      <c r="EG89" s="70"/>
      <c r="EH89" s="70"/>
      <c r="EI89" s="70"/>
      <c r="EJ89" s="70"/>
      <c r="EK89" s="70"/>
      <c r="EL89" s="70"/>
      <c r="EM89" s="70"/>
      <c r="EN89" s="70"/>
      <c r="EO89" s="70"/>
      <c r="EP89" s="70"/>
      <c r="ER89" s="78" t="s">
        <v>95</v>
      </c>
      <c r="ES89" s="78" t="s">
        <v>95</v>
      </c>
      <c r="ET89" s="78">
        <v>0</v>
      </c>
      <c r="EU89" s="78">
        <v>0</v>
      </c>
      <c r="EV89" s="78">
        <v>0</v>
      </c>
      <c r="EW89" s="78"/>
      <c r="EX89" s="78"/>
      <c r="EY89" s="78"/>
    </row>
    <row r="90" spans="1:155">
      <c r="A90" s="205" t="s">
        <v>149</v>
      </c>
      <c r="B90" s="8" t="s">
        <v>90</v>
      </c>
      <c r="C90" s="71">
        <v>370</v>
      </c>
      <c r="D90" s="71">
        <v>187</v>
      </c>
      <c r="E90" s="71">
        <v>185</v>
      </c>
      <c r="F90" s="71">
        <v>107</v>
      </c>
      <c r="G90" s="71">
        <v>0</v>
      </c>
      <c r="H90" s="71">
        <v>0</v>
      </c>
      <c r="I90" s="71">
        <v>43</v>
      </c>
      <c r="J90" s="71">
        <v>13</v>
      </c>
      <c r="K90" s="71">
        <v>51</v>
      </c>
      <c r="L90" s="71">
        <v>36</v>
      </c>
      <c r="M90" s="71">
        <v>29</v>
      </c>
      <c r="N90" s="71">
        <v>6</v>
      </c>
      <c r="O90" s="71">
        <v>0</v>
      </c>
      <c r="P90" s="71">
        <v>0</v>
      </c>
      <c r="Q90" s="71">
        <v>316</v>
      </c>
      <c r="R90" s="71">
        <v>186</v>
      </c>
      <c r="S90" s="71">
        <v>0</v>
      </c>
      <c r="T90" s="71">
        <v>0</v>
      </c>
      <c r="U90" s="71">
        <v>39</v>
      </c>
      <c r="V90" s="71">
        <v>18</v>
      </c>
      <c r="W90" s="71">
        <v>0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69">
        <v>1033</v>
      </c>
      <c r="AD90" s="69">
        <v>553</v>
      </c>
      <c r="AE90" s="205" t="s">
        <v>149</v>
      </c>
      <c r="AF90" s="8" t="s">
        <v>90</v>
      </c>
      <c r="AG90" s="71">
        <v>0</v>
      </c>
      <c r="AH90" s="71">
        <v>0</v>
      </c>
      <c r="AI90" s="71">
        <v>3</v>
      </c>
      <c r="AJ90" s="71">
        <v>1</v>
      </c>
      <c r="AK90" s="71">
        <v>0</v>
      </c>
      <c r="AL90" s="71">
        <v>0</v>
      </c>
      <c r="AM90" s="71">
        <v>0</v>
      </c>
      <c r="AN90" s="71">
        <v>0</v>
      </c>
      <c r="AO90" s="71">
        <v>0</v>
      </c>
      <c r="AP90" s="71">
        <v>0</v>
      </c>
      <c r="AQ90" s="71">
        <v>0</v>
      </c>
      <c r="AR90" s="71">
        <v>0</v>
      </c>
      <c r="AS90" s="71">
        <v>0</v>
      </c>
      <c r="AT90" s="71">
        <v>0</v>
      </c>
      <c r="AU90" s="71">
        <v>57</v>
      </c>
      <c r="AV90" s="71">
        <v>29</v>
      </c>
      <c r="AW90" s="71">
        <v>0</v>
      </c>
      <c r="AX90" s="71">
        <v>0</v>
      </c>
      <c r="AY90" s="71">
        <v>6</v>
      </c>
      <c r="AZ90" s="71">
        <v>4</v>
      </c>
      <c r="BA90" s="71">
        <v>0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69">
        <v>66</v>
      </c>
      <c r="BH90" s="69">
        <v>34</v>
      </c>
      <c r="BI90" s="205" t="s">
        <v>149</v>
      </c>
      <c r="BJ90" s="8" t="s">
        <v>90</v>
      </c>
      <c r="BK90" s="31">
        <v>14</v>
      </c>
      <c r="BL90" s="31">
        <v>8</v>
      </c>
      <c r="BM90" s="31">
        <v>0</v>
      </c>
      <c r="BN90" s="31">
        <v>2</v>
      </c>
      <c r="BO90" s="31">
        <v>2</v>
      </c>
      <c r="BP90" s="31">
        <v>2</v>
      </c>
      <c r="BQ90" s="31">
        <v>0</v>
      </c>
      <c r="BR90" s="31">
        <v>9</v>
      </c>
      <c r="BS90" s="31">
        <v>0</v>
      </c>
      <c r="BT90" s="31">
        <v>2</v>
      </c>
      <c r="BU90" s="31">
        <v>0</v>
      </c>
      <c r="BV90" s="31">
        <v>0</v>
      </c>
      <c r="BW90" s="31">
        <v>0</v>
      </c>
      <c r="BX90" s="149">
        <v>39</v>
      </c>
      <c r="BY90" s="125">
        <v>39</v>
      </c>
      <c r="BZ90" s="71">
        <v>37</v>
      </c>
      <c r="CA90" s="71">
        <v>28</v>
      </c>
      <c r="CB90" s="71">
        <v>0</v>
      </c>
      <c r="CC90" s="71">
        <v>12</v>
      </c>
      <c r="CD90" s="205" t="s">
        <v>149</v>
      </c>
      <c r="CE90" s="8" t="s">
        <v>90</v>
      </c>
      <c r="CF90" s="71">
        <v>0</v>
      </c>
      <c r="CG90" s="71">
        <v>246</v>
      </c>
      <c r="CH90" s="71">
        <v>190</v>
      </c>
      <c r="CI90" s="71">
        <v>82</v>
      </c>
      <c r="CJ90" s="71">
        <v>0</v>
      </c>
      <c r="CK90" s="71">
        <v>8</v>
      </c>
      <c r="CL90" s="71">
        <v>38</v>
      </c>
      <c r="CM90" s="71">
        <v>38</v>
      </c>
      <c r="CN90" s="71">
        <v>38</v>
      </c>
      <c r="CO90" s="205" t="s">
        <v>149</v>
      </c>
      <c r="CP90" s="8" t="s">
        <v>90</v>
      </c>
      <c r="CQ90" s="46">
        <v>365</v>
      </c>
      <c r="CR90" s="46">
        <v>200</v>
      </c>
      <c r="CS90" s="46">
        <v>220</v>
      </c>
      <c r="CT90" s="46">
        <v>116</v>
      </c>
      <c r="CU90" s="46">
        <v>0</v>
      </c>
      <c r="CV90" s="46">
        <v>0</v>
      </c>
      <c r="CW90" s="46">
        <v>0</v>
      </c>
      <c r="CX90" s="46">
        <v>0</v>
      </c>
      <c r="CY90" s="46">
        <v>68</v>
      </c>
      <c r="CZ90" s="46">
        <v>26</v>
      </c>
      <c r="DA90" s="46">
        <v>37</v>
      </c>
      <c r="DB90" s="46">
        <v>17</v>
      </c>
      <c r="DC90" s="46">
        <v>0</v>
      </c>
      <c r="DD90" s="46">
        <v>0</v>
      </c>
      <c r="DE90" s="46">
        <v>0</v>
      </c>
      <c r="DF90" s="46">
        <v>0</v>
      </c>
      <c r="DG90" s="46">
        <v>0</v>
      </c>
      <c r="DH90" s="46">
        <v>0</v>
      </c>
      <c r="DI90" s="46">
        <v>0</v>
      </c>
      <c r="DJ90" s="46">
        <v>0</v>
      </c>
      <c r="DK90" s="46">
        <v>0</v>
      </c>
      <c r="DL90" s="46">
        <v>0</v>
      </c>
      <c r="DM90" s="46">
        <v>0</v>
      </c>
      <c r="DN90" s="46">
        <v>0</v>
      </c>
      <c r="DO90" s="205" t="s">
        <v>149</v>
      </c>
      <c r="DP90" s="8" t="s">
        <v>90</v>
      </c>
      <c r="DQ90" s="71">
        <v>92</v>
      </c>
      <c r="DR90" s="71">
        <v>25</v>
      </c>
      <c r="DS90" s="71">
        <v>12</v>
      </c>
      <c r="DT90" s="152">
        <v>14</v>
      </c>
      <c r="DU90" s="32">
        <v>11</v>
      </c>
      <c r="DV90" s="149">
        <v>106</v>
      </c>
      <c r="DW90" s="149">
        <v>36</v>
      </c>
      <c r="DX90" s="205" t="s">
        <v>149</v>
      </c>
      <c r="DY90" s="8" t="s">
        <v>90</v>
      </c>
      <c r="DZ90" s="71">
        <v>32</v>
      </c>
      <c r="EA90" s="71">
        <v>39</v>
      </c>
      <c r="EB90" s="71">
        <v>2</v>
      </c>
      <c r="EC90" s="71">
        <v>0</v>
      </c>
      <c r="ED90" s="71">
        <v>31</v>
      </c>
      <c r="EE90" s="71">
        <v>15</v>
      </c>
      <c r="EF90" s="71">
        <v>10</v>
      </c>
      <c r="EG90" s="71">
        <v>14</v>
      </c>
      <c r="EH90" s="71">
        <v>5</v>
      </c>
      <c r="EI90" s="71">
        <v>5</v>
      </c>
      <c r="EJ90" s="71">
        <v>3</v>
      </c>
      <c r="EK90" s="71">
        <v>0</v>
      </c>
      <c r="EL90" s="71">
        <v>1</v>
      </c>
      <c r="EM90" s="71">
        <v>0</v>
      </c>
      <c r="EN90" s="71">
        <v>0</v>
      </c>
      <c r="EO90" s="71">
        <v>0</v>
      </c>
      <c r="EP90" s="71">
        <v>0</v>
      </c>
      <c r="ER90" s="78" t="s">
        <v>149</v>
      </c>
      <c r="ES90" s="78" t="s">
        <v>2342</v>
      </c>
      <c r="ET90" s="78">
        <v>433</v>
      </c>
      <c r="EU90" s="78">
        <v>257</v>
      </c>
      <c r="EV90" s="78">
        <v>1390</v>
      </c>
      <c r="EW90" s="78"/>
      <c r="EX90" s="78"/>
      <c r="EY90" s="78"/>
    </row>
    <row r="91" spans="1:155">
      <c r="A91" s="205"/>
      <c r="B91" s="8" t="s">
        <v>91</v>
      </c>
      <c r="C91" s="71">
        <v>438</v>
      </c>
      <c r="D91" s="71">
        <v>243</v>
      </c>
      <c r="E91" s="71">
        <v>98</v>
      </c>
      <c r="F91" s="71">
        <v>66</v>
      </c>
      <c r="G91" s="71">
        <v>0</v>
      </c>
      <c r="H91" s="71">
        <v>0</v>
      </c>
      <c r="I91" s="71">
        <v>75</v>
      </c>
      <c r="J91" s="71">
        <v>36</v>
      </c>
      <c r="K91" s="71">
        <v>114</v>
      </c>
      <c r="L91" s="71">
        <v>68</v>
      </c>
      <c r="M91" s="71">
        <v>184</v>
      </c>
      <c r="N91" s="71">
        <v>79</v>
      </c>
      <c r="O91" s="71">
        <v>0</v>
      </c>
      <c r="P91" s="71">
        <v>0</v>
      </c>
      <c r="Q91" s="71">
        <v>375</v>
      </c>
      <c r="R91" s="71">
        <v>210</v>
      </c>
      <c r="S91" s="71">
        <v>0</v>
      </c>
      <c r="T91" s="71">
        <v>0</v>
      </c>
      <c r="U91" s="71">
        <v>179</v>
      </c>
      <c r="V91" s="71">
        <v>87</v>
      </c>
      <c r="W91" s="71">
        <v>0</v>
      </c>
      <c r="X91" s="71">
        <v>0</v>
      </c>
      <c r="Y91" s="71">
        <v>2</v>
      </c>
      <c r="Z91" s="71">
        <v>1</v>
      </c>
      <c r="AA91" s="71">
        <v>0</v>
      </c>
      <c r="AB91" s="71">
        <v>0</v>
      </c>
      <c r="AC91" s="69">
        <v>1465</v>
      </c>
      <c r="AD91" s="69">
        <v>790</v>
      </c>
      <c r="AE91" s="205"/>
      <c r="AF91" s="8" t="s">
        <v>91</v>
      </c>
      <c r="AG91" s="71">
        <v>36</v>
      </c>
      <c r="AH91" s="71">
        <v>16</v>
      </c>
      <c r="AI91" s="71">
        <v>4</v>
      </c>
      <c r="AJ91" s="71">
        <v>4</v>
      </c>
      <c r="AK91" s="71">
        <v>0</v>
      </c>
      <c r="AL91" s="71">
        <v>0</v>
      </c>
      <c r="AM91" s="71">
        <v>3</v>
      </c>
      <c r="AN91" s="71">
        <v>1</v>
      </c>
      <c r="AO91" s="71">
        <v>0</v>
      </c>
      <c r="AP91" s="71">
        <v>0</v>
      </c>
      <c r="AQ91" s="71">
        <v>16</v>
      </c>
      <c r="AR91" s="71">
        <v>1</v>
      </c>
      <c r="AS91" s="71">
        <v>0</v>
      </c>
      <c r="AT91" s="71">
        <v>0</v>
      </c>
      <c r="AU91" s="71">
        <v>49</v>
      </c>
      <c r="AV91" s="71">
        <v>17</v>
      </c>
      <c r="AW91" s="71">
        <v>0</v>
      </c>
      <c r="AX91" s="71">
        <v>0</v>
      </c>
      <c r="AY91" s="71">
        <v>18</v>
      </c>
      <c r="AZ91" s="71">
        <v>7</v>
      </c>
      <c r="BA91" s="71">
        <v>0</v>
      </c>
      <c r="BB91" s="71">
        <v>0</v>
      </c>
      <c r="BC91" s="71">
        <v>0</v>
      </c>
      <c r="BD91" s="71">
        <v>0</v>
      </c>
      <c r="BE91" s="71">
        <v>0</v>
      </c>
      <c r="BF91" s="71">
        <v>0</v>
      </c>
      <c r="BG91" s="69">
        <v>126</v>
      </c>
      <c r="BH91" s="69">
        <v>46</v>
      </c>
      <c r="BI91" s="205"/>
      <c r="BJ91" s="8" t="s">
        <v>91</v>
      </c>
      <c r="BK91" s="31">
        <v>12</v>
      </c>
      <c r="BL91" s="31">
        <v>6</v>
      </c>
      <c r="BM91" s="31">
        <v>0</v>
      </c>
      <c r="BN91" s="31">
        <v>5</v>
      </c>
      <c r="BO91" s="31">
        <v>5</v>
      </c>
      <c r="BP91" s="31">
        <v>3</v>
      </c>
      <c r="BQ91" s="31">
        <v>0</v>
      </c>
      <c r="BR91" s="31">
        <v>10</v>
      </c>
      <c r="BS91" s="31">
        <v>0</v>
      </c>
      <c r="BT91" s="31">
        <v>8</v>
      </c>
      <c r="BU91" s="31">
        <v>0</v>
      </c>
      <c r="BV91" s="31">
        <v>3</v>
      </c>
      <c r="BW91" s="31">
        <v>0</v>
      </c>
      <c r="BX91" s="149">
        <v>52</v>
      </c>
      <c r="BY91" s="125">
        <v>38</v>
      </c>
      <c r="BZ91" s="71">
        <v>38</v>
      </c>
      <c r="CA91" s="71">
        <v>38</v>
      </c>
      <c r="CB91" s="71">
        <v>0</v>
      </c>
      <c r="CC91" s="71">
        <v>6</v>
      </c>
      <c r="CD91" s="205"/>
      <c r="CE91" s="8" t="s">
        <v>91</v>
      </c>
      <c r="CF91" s="71">
        <v>6</v>
      </c>
      <c r="CG91" s="71">
        <v>323</v>
      </c>
      <c r="CH91" s="71">
        <v>331</v>
      </c>
      <c r="CI91" s="71">
        <v>50</v>
      </c>
      <c r="CJ91" s="71">
        <v>0</v>
      </c>
      <c r="CK91" s="71">
        <v>16</v>
      </c>
      <c r="CL91" s="71">
        <v>37</v>
      </c>
      <c r="CM91" s="71">
        <v>37</v>
      </c>
      <c r="CN91" s="71">
        <v>37</v>
      </c>
      <c r="CO91" s="205"/>
      <c r="CP91" s="8" t="s">
        <v>91</v>
      </c>
      <c r="CQ91" s="46">
        <v>669</v>
      </c>
      <c r="CR91" s="46">
        <v>354</v>
      </c>
      <c r="CS91" s="46">
        <v>431</v>
      </c>
      <c r="CT91" s="46">
        <v>238</v>
      </c>
      <c r="CU91" s="46">
        <v>7</v>
      </c>
      <c r="CV91" s="46">
        <v>1</v>
      </c>
      <c r="CW91" s="46">
        <v>6</v>
      </c>
      <c r="CX91" s="46">
        <v>1</v>
      </c>
      <c r="CY91" s="46">
        <v>253</v>
      </c>
      <c r="CZ91" s="46">
        <v>133</v>
      </c>
      <c r="DA91" s="46">
        <v>196</v>
      </c>
      <c r="DB91" s="46">
        <v>96</v>
      </c>
      <c r="DC91" s="46">
        <v>0</v>
      </c>
      <c r="DD91" s="46">
        <v>0</v>
      </c>
      <c r="DE91" s="46">
        <v>0</v>
      </c>
      <c r="DF91" s="46">
        <v>0</v>
      </c>
      <c r="DG91" s="46">
        <v>0</v>
      </c>
      <c r="DH91" s="46">
        <v>0</v>
      </c>
      <c r="DI91" s="46">
        <v>0</v>
      </c>
      <c r="DJ91" s="46">
        <v>0</v>
      </c>
      <c r="DK91" s="46">
        <v>0</v>
      </c>
      <c r="DL91" s="46">
        <v>0</v>
      </c>
      <c r="DM91" s="46">
        <v>0</v>
      </c>
      <c r="DN91" s="46">
        <v>0</v>
      </c>
      <c r="DO91" s="205"/>
      <c r="DP91" s="8" t="s">
        <v>91</v>
      </c>
      <c r="DQ91" s="71">
        <v>101</v>
      </c>
      <c r="DR91" s="71">
        <v>39</v>
      </c>
      <c r="DS91" s="71">
        <v>31</v>
      </c>
      <c r="DT91" s="152">
        <v>25</v>
      </c>
      <c r="DU91" s="32">
        <v>12</v>
      </c>
      <c r="DV91" s="149">
        <v>126</v>
      </c>
      <c r="DW91" s="149">
        <v>51</v>
      </c>
      <c r="DX91" s="205"/>
      <c r="DY91" s="8" t="s">
        <v>91</v>
      </c>
      <c r="DZ91" s="71">
        <v>3</v>
      </c>
      <c r="EA91" s="71">
        <v>19</v>
      </c>
      <c r="EB91" s="71">
        <v>12</v>
      </c>
      <c r="EC91" s="71">
        <v>0</v>
      </c>
      <c r="ED91" s="71">
        <v>25</v>
      </c>
      <c r="EE91" s="71">
        <v>29</v>
      </c>
      <c r="EF91" s="71">
        <v>0</v>
      </c>
      <c r="EG91" s="71">
        <v>57</v>
      </c>
      <c r="EH91" s="71">
        <v>48</v>
      </c>
      <c r="EI91" s="71">
        <v>5</v>
      </c>
      <c r="EJ91" s="71">
        <v>31</v>
      </c>
      <c r="EK91" s="71">
        <v>0</v>
      </c>
      <c r="EL91" s="71">
        <v>0</v>
      </c>
      <c r="EM91" s="71">
        <v>0</v>
      </c>
      <c r="EN91" s="71">
        <v>0</v>
      </c>
      <c r="EO91" s="71">
        <v>0</v>
      </c>
      <c r="EP91" s="71">
        <v>0</v>
      </c>
      <c r="ER91" s="78" t="s">
        <v>149</v>
      </c>
      <c r="ES91" s="78" t="s">
        <v>2343</v>
      </c>
      <c r="ET91" s="78">
        <v>929</v>
      </c>
      <c r="EU91" s="78">
        <v>633</v>
      </c>
      <c r="EV91" s="78">
        <v>1845</v>
      </c>
      <c r="EW91" s="78"/>
      <c r="EX91" s="78"/>
      <c r="EY91" s="78"/>
    </row>
    <row r="92" spans="1:155">
      <c r="A92" s="205"/>
      <c r="B92" s="66" t="s">
        <v>73</v>
      </c>
      <c r="C92" s="26">
        <v>808</v>
      </c>
      <c r="D92" s="26">
        <v>430</v>
      </c>
      <c r="E92" s="26">
        <v>283</v>
      </c>
      <c r="F92" s="26">
        <v>173</v>
      </c>
      <c r="G92" s="26">
        <v>0</v>
      </c>
      <c r="H92" s="26">
        <v>0</v>
      </c>
      <c r="I92" s="26">
        <v>118</v>
      </c>
      <c r="J92" s="26">
        <v>49</v>
      </c>
      <c r="K92" s="26">
        <v>165</v>
      </c>
      <c r="L92" s="26">
        <v>104</v>
      </c>
      <c r="M92" s="26">
        <v>213</v>
      </c>
      <c r="N92" s="26">
        <v>85</v>
      </c>
      <c r="O92" s="26">
        <v>0</v>
      </c>
      <c r="P92" s="26">
        <v>0</v>
      </c>
      <c r="Q92" s="26">
        <v>691</v>
      </c>
      <c r="R92" s="26">
        <v>396</v>
      </c>
      <c r="S92" s="26">
        <v>0</v>
      </c>
      <c r="T92" s="26">
        <v>0</v>
      </c>
      <c r="U92" s="26">
        <v>218</v>
      </c>
      <c r="V92" s="26">
        <v>105</v>
      </c>
      <c r="W92" s="26">
        <v>0</v>
      </c>
      <c r="X92" s="26">
        <v>0</v>
      </c>
      <c r="Y92" s="26">
        <v>2</v>
      </c>
      <c r="Z92" s="26">
        <v>1</v>
      </c>
      <c r="AA92" s="26">
        <v>0</v>
      </c>
      <c r="AB92" s="26">
        <v>0</v>
      </c>
      <c r="AC92" s="68">
        <v>2498</v>
      </c>
      <c r="AD92" s="68">
        <v>1343</v>
      </c>
      <c r="AE92" s="205"/>
      <c r="AF92" s="66" t="s">
        <v>73</v>
      </c>
      <c r="AG92" s="26">
        <v>36</v>
      </c>
      <c r="AH92" s="26">
        <v>16</v>
      </c>
      <c r="AI92" s="26">
        <v>7</v>
      </c>
      <c r="AJ92" s="26">
        <v>5</v>
      </c>
      <c r="AK92" s="26">
        <v>0</v>
      </c>
      <c r="AL92" s="26">
        <v>0</v>
      </c>
      <c r="AM92" s="26">
        <v>3</v>
      </c>
      <c r="AN92" s="26">
        <v>1</v>
      </c>
      <c r="AO92" s="26">
        <v>0</v>
      </c>
      <c r="AP92" s="26">
        <v>0</v>
      </c>
      <c r="AQ92" s="26">
        <v>16</v>
      </c>
      <c r="AR92" s="26">
        <v>1</v>
      </c>
      <c r="AS92" s="26">
        <v>0</v>
      </c>
      <c r="AT92" s="26">
        <v>0</v>
      </c>
      <c r="AU92" s="26">
        <v>106</v>
      </c>
      <c r="AV92" s="26">
        <v>46</v>
      </c>
      <c r="AW92" s="26">
        <v>0</v>
      </c>
      <c r="AX92" s="26">
        <v>0</v>
      </c>
      <c r="AY92" s="26">
        <v>24</v>
      </c>
      <c r="AZ92" s="26">
        <v>11</v>
      </c>
      <c r="BA92" s="26">
        <v>0</v>
      </c>
      <c r="BB92" s="26">
        <v>0</v>
      </c>
      <c r="BC92" s="26">
        <v>0</v>
      </c>
      <c r="BD92" s="26">
        <v>0</v>
      </c>
      <c r="BE92" s="26">
        <v>0</v>
      </c>
      <c r="BF92" s="26">
        <v>0</v>
      </c>
      <c r="BG92" s="68">
        <v>192</v>
      </c>
      <c r="BH92" s="68">
        <v>80</v>
      </c>
      <c r="BI92" s="205"/>
      <c r="BJ92" s="66" t="s">
        <v>73</v>
      </c>
      <c r="BK92" s="68">
        <v>26</v>
      </c>
      <c r="BL92" s="68">
        <v>14</v>
      </c>
      <c r="BM92" s="68">
        <v>0</v>
      </c>
      <c r="BN92" s="68">
        <v>7</v>
      </c>
      <c r="BO92" s="68">
        <v>7</v>
      </c>
      <c r="BP92" s="68">
        <v>5</v>
      </c>
      <c r="BQ92" s="68">
        <v>0</v>
      </c>
      <c r="BR92" s="68">
        <v>19</v>
      </c>
      <c r="BS92" s="68">
        <v>0</v>
      </c>
      <c r="BT92" s="68">
        <v>10</v>
      </c>
      <c r="BU92" s="68">
        <v>0</v>
      </c>
      <c r="BV92" s="68">
        <v>3</v>
      </c>
      <c r="BW92" s="68">
        <v>0</v>
      </c>
      <c r="BX92" s="68">
        <v>91</v>
      </c>
      <c r="BY92" s="68">
        <v>77</v>
      </c>
      <c r="BZ92" s="68">
        <v>75</v>
      </c>
      <c r="CA92" s="68">
        <v>66</v>
      </c>
      <c r="CB92" s="68">
        <v>0</v>
      </c>
      <c r="CC92" s="68">
        <v>18</v>
      </c>
      <c r="CD92" s="205"/>
      <c r="CE92" s="66" t="s">
        <v>73</v>
      </c>
      <c r="CF92" s="68">
        <v>6</v>
      </c>
      <c r="CG92" s="68">
        <v>569</v>
      </c>
      <c r="CH92" s="68">
        <v>521</v>
      </c>
      <c r="CI92" s="68">
        <v>132</v>
      </c>
      <c r="CJ92" s="68">
        <v>0</v>
      </c>
      <c r="CK92" s="68">
        <v>24</v>
      </c>
      <c r="CL92" s="68">
        <v>75</v>
      </c>
      <c r="CM92" s="68">
        <v>75</v>
      </c>
      <c r="CN92" s="68">
        <v>75</v>
      </c>
      <c r="CO92" s="205"/>
      <c r="CP92" s="66" t="s">
        <v>73</v>
      </c>
      <c r="CQ92" s="68">
        <v>1034</v>
      </c>
      <c r="CR92" s="68">
        <v>554</v>
      </c>
      <c r="CS92" s="68">
        <v>651</v>
      </c>
      <c r="CT92" s="68">
        <v>354</v>
      </c>
      <c r="CU92" s="68">
        <v>7</v>
      </c>
      <c r="CV92" s="68">
        <v>1</v>
      </c>
      <c r="CW92" s="68">
        <v>6</v>
      </c>
      <c r="CX92" s="68">
        <v>1</v>
      </c>
      <c r="CY92" s="68">
        <v>321</v>
      </c>
      <c r="CZ92" s="68">
        <v>159</v>
      </c>
      <c r="DA92" s="68">
        <v>233</v>
      </c>
      <c r="DB92" s="68">
        <v>113</v>
      </c>
      <c r="DC92" s="68">
        <v>0</v>
      </c>
      <c r="DD92" s="68">
        <v>0</v>
      </c>
      <c r="DE92" s="68">
        <v>0</v>
      </c>
      <c r="DF92" s="68">
        <v>0</v>
      </c>
      <c r="DG92" s="68">
        <v>0</v>
      </c>
      <c r="DH92" s="68">
        <v>0</v>
      </c>
      <c r="DI92" s="68">
        <v>0</v>
      </c>
      <c r="DJ92" s="68">
        <v>0</v>
      </c>
      <c r="DK92" s="68">
        <v>0</v>
      </c>
      <c r="DL92" s="68">
        <v>0</v>
      </c>
      <c r="DM92" s="68">
        <v>0</v>
      </c>
      <c r="DN92" s="68">
        <v>0</v>
      </c>
      <c r="DO92" s="205"/>
      <c r="DP92" s="66" t="s">
        <v>73</v>
      </c>
      <c r="DQ92" s="68">
        <v>193</v>
      </c>
      <c r="DR92" s="26">
        <v>64</v>
      </c>
      <c r="DS92" s="26">
        <v>43</v>
      </c>
      <c r="DT92" s="41">
        <v>39</v>
      </c>
      <c r="DU92" s="41">
        <v>23</v>
      </c>
      <c r="DV92" s="68">
        <v>232</v>
      </c>
      <c r="DW92" s="68">
        <v>87</v>
      </c>
      <c r="DX92" s="205"/>
      <c r="DY92" s="66" t="s">
        <v>73</v>
      </c>
      <c r="DZ92" s="68">
        <v>35</v>
      </c>
      <c r="EA92" s="68">
        <v>58</v>
      </c>
      <c r="EB92" s="68">
        <v>14</v>
      </c>
      <c r="EC92" s="68">
        <v>0</v>
      </c>
      <c r="ED92" s="68">
        <v>56</v>
      </c>
      <c r="EE92" s="68">
        <v>44</v>
      </c>
      <c r="EF92" s="68">
        <v>10</v>
      </c>
      <c r="EG92" s="68">
        <v>71</v>
      </c>
      <c r="EH92" s="68">
        <v>53</v>
      </c>
      <c r="EI92" s="68">
        <v>10</v>
      </c>
      <c r="EJ92" s="68">
        <v>34</v>
      </c>
      <c r="EK92" s="68">
        <v>0</v>
      </c>
      <c r="EL92" s="68">
        <v>1</v>
      </c>
      <c r="EM92" s="68">
        <v>0</v>
      </c>
      <c r="EN92" s="68">
        <v>0</v>
      </c>
      <c r="EO92" s="68">
        <v>0</v>
      </c>
      <c r="EP92" s="68">
        <v>0</v>
      </c>
      <c r="ER92" s="78" t="s">
        <v>149</v>
      </c>
      <c r="ES92" s="78" t="s">
        <v>2344</v>
      </c>
      <c r="ET92" s="78">
        <v>1362</v>
      </c>
      <c r="EU92" s="78">
        <v>890</v>
      </c>
      <c r="EV92" s="78">
        <v>3235</v>
      </c>
      <c r="EW92" s="78"/>
      <c r="EX92" s="78"/>
      <c r="EY92" s="78"/>
    </row>
    <row r="93" spans="1:155">
      <c r="A93" s="205" t="s">
        <v>150</v>
      </c>
      <c r="B93" s="8" t="s">
        <v>90</v>
      </c>
      <c r="C93" s="71">
        <v>758</v>
      </c>
      <c r="D93" s="71">
        <v>416</v>
      </c>
      <c r="E93" s="71">
        <v>113</v>
      </c>
      <c r="F93" s="71">
        <v>68</v>
      </c>
      <c r="G93" s="71">
        <v>0</v>
      </c>
      <c r="H93" s="71">
        <v>0</v>
      </c>
      <c r="I93" s="71">
        <v>79</v>
      </c>
      <c r="J93" s="71">
        <v>46</v>
      </c>
      <c r="K93" s="71">
        <v>122</v>
      </c>
      <c r="L93" s="71">
        <v>82</v>
      </c>
      <c r="M93" s="71">
        <v>448</v>
      </c>
      <c r="N93" s="71">
        <v>255</v>
      </c>
      <c r="O93" s="71">
        <v>52</v>
      </c>
      <c r="P93" s="71">
        <v>25</v>
      </c>
      <c r="Q93" s="71">
        <v>460</v>
      </c>
      <c r="R93" s="71">
        <v>280</v>
      </c>
      <c r="S93" s="71">
        <v>0</v>
      </c>
      <c r="T93" s="71">
        <v>0</v>
      </c>
      <c r="U93" s="71">
        <v>298</v>
      </c>
      <c r="V93" s="71">
        <v>119</v>
      </c>
      <c r="W93" s="71">
        <v>0</v>
      </c>
      <c r="X93" s="71">
        <v>0</v>
      </c>
      <c r="Y93" s="71">
        <v>4</v>
      </c>
      <c r="Z93" s="71">
        <v>1</v>
      </c>
      <c r="AA93" s="71">
        <v>7</v>
      </c>
      <c r="AB93" s="71">
        <v>4</v>
      </c>
      <c r="AC93" s="69">
        <v>2341</v>
      </c>
      <c r="AD93" s="69">
        <v>1296</v>
      </c>
      <c r="AE93" s="205" t="s">
        <v>150</v>
      </c>
      <c r="AF93" s="8" t="s">
        <v>90</v>
      </c>
      <c r="AG93" s="71">
        <v>2</v>
      </c>
      <c r="AH93" s="71">
        <v>1</v>
      </c>
      <c r="AI93" s="71">
        <v>0</v>
      </c>
      <c r="AJ93" s="71">
        <v>0</v>
      </c>
      <c r="AK93" s="71">
        <v>0</v>
      </c>
      <c r="AL93" s="71">
        <v>0</v>
      </c>
      <c r="AM93" s="71">
        <v>0</v>
      </c>
      <c r="AN93" s="71">
        <v>0</v>
      </c>
      <c r="AO93" s="71">
        <v>0</v>
      </c>
      <c r="AP93" s="71">
        <v>0</v>
      </c>
      <c r="AQ93" s="71">
        <v>0</v>
      </c>
      <c r="AR93" s="71">
        <v>0</v>
      </c>
      <c r="AS93" s="71">
        <v>0</v>
      </c>
      <c r="AT93" s="71">
        <v>0</v>
      </c>
      <c r="AU93" s="71">
        <v>52</v>
      </c>
      <c r="AV93" s="71">
        <v>31</v>
      </c>
      <c r="AW93" s="71">
        <v>0</v>
      </c>
      <c r="AX93" s="71">
        <v>0</v>
      </c>
      <c r="AY93" s="71">
        <v>36</v>
      </c>
      <c r="AZ93" s="71">
        <v>12</v>
      </c>
      <c r="BA93" s="71">
        <v>0</v>
      </c>
      <c r="BB93" s="71">
        <v>0</v>
      </c>
      <c r="BC93" s="71">
        <v>0</v>
      </c>
      <c r="BD93" s="71">
        <v>0</v>
      </c>
      <c r="BE93" s="71">
        <v>1</v>
      </c>
      <c r="BF93" s="71">
        <v>0</v>
      </c>
      <c r="BG93" s="69">
        <v>91</v>
      </c>
      <c r="BH93" s="69">
        <v>44</v>
      </c>
      <c r="BI93" s="205" t="s">
        <v>150</v>
      </c>
      <c r="BJ93" s="8" t="s">
        <v>90</v>
      </c>
      <c r="BK93" s="31">
        <v>16</v>
      </c>
      <c r="BL93" s="31">
        <v>3</v>
      </c>
      <c r="BM93" s="31">
        <v>0</v>
      </c>
      <c r="BN93" s="31">
        <v>3</v>
      </c>
      <c r="BO93" s="31">
        <v>4</v>
      </c>
      <c r="BP93" s="31">
        <v>8</v>
      </c>
      <c r="BQ93" s="31">
        <v>1</v>
      </c>
      <c r="BR93" s="31">
        <v>12</v>
      </c>
      <c r="BS93" s="31">
        <v>0</v>
      </c>
      <c r="BT93" s="31">
        <v>12</v>
      </c>
      <c r="BU93" s="31">
        <v>0</v>
      </c>
      <c r="BV93" s="31">
        <v>1</v>
      </c>
      <c r="BW93" s="31">
        <v>1</v>
      </c>
      <c r="BX93" s="149">
        <v>61</v>
      </c>
      <c r="BY93" s="125">
        <v>61</v>
      </c>
      <c r="BZ93" s="71">
        <v>61</v>
      </c>
      <c r="CA93" s="71">
        <v>5</v>
      </c>
      <c r="CB93" s="71">
        <v>2</v>
      </c>
      <c r="CC93" s="71">
        <v>13</v>
      </c>
      <c r="CD93" s="205" t="s">
        <v>150</v>
      </c>
      <c r="CE93" s="8" t="s">
        <v>90</v>
      </c>
      <c r="CF93" s="71">
        <v>0</v>
      </c>
      <c r="CG93" s="71">
        <v>658</v>
      </c>
      <c r="CH93" s="71">
        <v>306</v>
      </c>
      <c r="CI93" s="71">
        <v>124</v>
      </c>
      <c r="CJ93" s="71">
        <v>20</v>
      </c>
      <c r="CK93" s="71">
        <v>11</v>
      </c>
      <c r="CL93" s="71">
        <v>62</v>
      </c>
      <c r="CM93" s="71">
        <v>62</v>
      </c>
      <c r="CN93" s="71">
        <v>54</v>
      </c>
      <c r="CO93" s="205" t="s">
        <v>150</v>
      </c>
      <c r="CP93" s="8" t="s">
        <v>90</v>
      </c>
      <c r="CQ93" s="46">
        <v>1036</v>
      </c>
      <c r="CR93" s="46">
        <v>592</v>
      </c>
      <c r="CS93" s="46">
        <v>651</v>
      </c>
      <c r="CT93" s="46">
        <v>373</v>
      </c>
      <c r="CU93" s="46">
        <v>44</v>
      </c>
      <c r="CV93" s="46">
        <v>10</v>
      </c>
      <c r="CW93" s="46">
        <v>23</v>
      </c>
      <c r="CX93" s="46">
        <v>7</v>
      </c>
      <c r="CY93" s="46">
        <v>402</v>
      </c>
      <c r="CZ93" s="46">
        <v>149</v>
      </c>
      <c r="DA93" s="46">
        <v>339</v>
      </c>
      <c r="DB93" s="46">
        <v>124</v>
      </c>
      <c r="DC93" s="46">
        <v>0</v>
      </c>
      <c r="DD93" s="46">
        <v>0</v>
      </c>
      <c r="DE93" s="46">
        <v>0</v>
      </c>
      <c r="DF93" s="46">
        <v>0</v>
      </c>
      <c r="DG93" s="46">
        <v>6</v>
      </c>
      <c r="DH93" s="46">
        <v>2</v>
      </c>
      <c r="DI93" s="46">
        <v>6</v>
      </c>
      <c r="DJ93" s="46">
        <v>2</v>
      </c>
      <c r="DK93" s="46">
        <v>17</v>
      </c>
      <c r="DL93" s="46">
        <v>5</v>
      </c>
      <c r="DM93" s="46">
        <v>10</v>
      </c>
      <c r="DN93" s="46">
        <v>4</v>
      </c>
      <c r="DO93" s="205" t="s">
        <v>150</v>
      </c>
      <c r="DP93" s="8" t="s">
        <v>90</v>
      </c>
      <c r="DQ93" s="71">
        <v>161</v>
      </c>
      <c r="DR93" s="71">
        <v>30</v>
      </c>
      <c r="DS93" s="71">
        <v>8</v>
      </c>
      <c r="DT93" s="152">
        <v>22</v>
      </c>
      <c r="DU93" s="32">
        <v>8</v>
      </c>
      <c r="DV93" s="149">
        <v>183</v>
      </c>
      <c r="DW93" s="149">
        <v>38</v>
      </c>
      <c r="DX93" s="205" t="s">
        <v>150</v>
      </c>
      <c r="DY93" s="8" t="s">
        <v>90</v>
      </c>
      <c r="DZ93" s="71">
        <v>0</v>
      </c>
      <c r="EA93" s="71">
        <v>0</v>
      </c>
      <c r="EB93" s="71">
        <v>0</v>
      </c>
      <c r="EC93" s="71">
        <v>0</v>
      </c>
      <c r="ED93" s="71">
        <v>0</v>
      </c>
      <c r="EE93" s="71">
        <v>0</v>
      </c>
      <c r="EF93" s="71">
        <v>0</v>
      </c>
      <c r="EG93" s="71">
        <v>0</v>
      </c>
      <c r="EH93" s="71">
        <v>0</v>
      </c>
      <c r="EI93" s="71">
        <v>0</v>
      </c>
      <c r="EJ93" s="71">
        <v>0</v>
      </c>
      <c r="EK93" s="71">
        <v>0</v>
      </c>
      <c r="EL93" s="71">
        <v>0</v>
      </c>
      <c r="EM93" s="71">
        <v>0</v>
      </c>
      <c r="EN93" s="71">
        <v>0</v>
      </c>
      <c r="EO93" s="71">
        <v>0</v>
      </c>
      <c r="EP93" s="71">
        <v>0</v>
      </c>
      <c r="ER93" s="78" t="s">
        <v>150</v>
      </c>
      <c r="ES93" s="78" t="s">
        <v>2345</v>
      </c>
      <c r="ET93" s="78">
        <v>1505</v>
      </c>
      <c r="EU93" s="78">
        <v>1029</v>
      </c>
      <c r="EV93" s="78">
        <v>2830</v>
      </c>
      <c r="EW93" s="78"/>
      <c r="EX93" s="78"/>
      <c r="EY93" s="78"/>
    </row>
    <row r="94" spans="1:155">
      <c r="A94" s="205"/>
      <c r="B94" s="8" t="s">
        <v>91</v>
      </c>
      <c r="C94" s="71">
        <v>159</v>
      </c>
      <c r="D94" s="71">
        <v>90</v>
      </c>
      <c r="E94" s="71">
        <v>0</v>
      </c>
      <c r="F94" s="71">
        <v>0</v>
      </c>
      <c r="G94" s="71">
        <v>0</v>
      </c>
      <c r="H94" s="71">
        <v>0</v>
      </c>
      <c r="I94" s="71">
        <v>52</v>
      </c>
      <c r="J94" s="71">
        <v>32</v>
      </c>
      <c r="K94" s="71">
        <v>34</v>
      </c>
      <c r="L94" s="71">
        <v>23</v>
      </c>
      <c r="M94" s="71">
        <v>49</v>
      </c>
      <c r="N94" s="71">
        <v>30</v>
      </c>
      <c r="O94" s="71">
        <v>16</v>
      </c>
      <c r="P94" s="71">
        <v>6</v>
      </c>
      <c r="Q94" s="71">
        <v>105</v>
      </c>
      <c r="R94" s="71">
        <v>57</v>
      </c>
      <c r="S94" s="71">
        <v>0</v>
      </c>
      <c r="T94" s="71">
        <v>0</v>
      </c>
      <c r="U94" s="71">
        <v>37</v>
      </c>
      <c r="V94" s="71">
        <v>17</v>
      </c>
      <c r="W94" s="71">
        <v>2</v>
      </c>
      <c r="X94" s="71">
        <v>2</v>
      </c>
      <c r="Y94" s="71">
        <v>0</v>
      </c>
      <c r="Z94" s="71">
        <v>0</v>
      </c>
      <c r="AA94" s="71">
        <v>7</v>
      </c>
      <c r="AB94" s="71">
        <v>4</v>
      </c>
      <c r="AC94" s="69">
        <v>461</v>
      </c>
      <c r="AD94" s="69">
        <v>261</v>
      </c>
      <c r="AE94" s="205"/>
      <c r="AF94" s="8" t="s">
        <v>91</v>
      </c>
      <c r="AG94" s="71">
        <v>0</v>
      </c>
      <c r="AH94" s="71">
        <v>0</v>
      </c>
      <c r="AI94" s="71"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v>0</v>
      </c>
      <c r="AR94" s="71">
        <v>0</v>
      </c>
      <c r="AS94" s="71">
        <v>0</v>
      </c>
      <c r="AT94" s="71">
        <v>0</v>
      </c>
      <c r="AU94" s="71">
        <v>16</v>
      </c>
      <c r="AV94" s="71">
        <v>5</v>
      </c>
      <c r="AW94" s="71">
        <v>0</v>
      </c>
      <c r="AX94" s="71">
        <v>0</v>
      </c>
      <c r="AY94" s="71">
        <v>5</v>
      </c>
      <c r="AZ94" s="71">
        <v>4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69">
        <v>21</v>
      </c>
      <c r="BH94" s="69">
        <v>9</v>
      </c>
      <c r="BI94" s="205"/>
      <c r="BJ94" s="8" t="s">
        <v>91</v>
      </c>
      <c r="BK94" s="31">
        <v>4</v>
      </c>
      <c r="BL94" s="31">
        <v>0</v>
      </c>
      <c r="BM94" s="31">
        <v>0</v>
      </c>
      <c r="BN94" s="31">
        <v>1</v>
      </c>
      <c r="BO94" s="31">
        <v>2</v>
      </c>
      <c r="BP94" s="31">
        <v>2</v>
      </c>
      <c r="BQ94" s="31">
        <v>1</v>
      </c>
      <c r="BR94" s="31">
        <v>3</v>
      </c>
      <c r="BS94" s="31">
        <v>0</v>
      </c>
      <c r="BT94" s="31">
        <v>3</v>
      </c>
      <c r="BU94" s="31">
        <v>1</v>
      </c>
      <c r="BV94" s="31">
        <v>0</v>
      </c>
      <c r="BW94" s="31">
        <v>1</v>
      </c>
      <c r="BX94" s="149">
        <v>18</v>
      </c>
      <c r="BY94" s="125">
        <v>16</v>
      </c>
      <c r="BZ94" s="71">
        <v>16</v>
      </c>
      <c r="CA94" s="71">
        <v>12</v>
      </c>
      <c r="CB94" s="71">
        <v>0</v>
      </c>
      <c r="CC94" s="71">
        <v>3</v>
      </c>
      <c r="CD94" s="205"/>
      <c r="CE94" s="8" t="s">
        <v>91</v>
      </c>
      <c r="CF94" s="71">
        <v>0</v>
      </c>
      <c r="CG94" s="71">
        <v>37</v>
      </c>
      <c r="CH94" s="71">
        <v>129</v>
      </c>
      <c r="CI94" s="71">
        <v>56</v>
      </c>
      <c r="CJ94" s="71">
        <v>0</v>
      </c>
      <c r="CK94" s="71">
        <v>3</v>
      </c>
      <c r="CL94" s="71">
        <v>16</v>
      </c>
      <c r="CM94" s="71">
        <v>16</v>
      </c>
      <c r="CN94" s="71">
        <v>16</v>
      </c>
      <c r="CO94" s="205"/>
      <c r="CP94" s="8" t="s">
        <v>91</v>
      </c>
      <c r="CQ94" s="46">
        <v>231</v>
      </c>
      <c r="CR94" s="46">
        <v>113</v>
      </c>
      <c r="CS94" s="46">
        <v>135</v>
      </c>
      <c r="CT94" s="46">
        <v>79</v>
      </c>
      <c r="CU94" s="46">
        <v>0</v>
      </c>
      <c r="CV94" s="46">
        <v>0</v>
      </c>
      <c r="CW94" s="46">
        <v>0</v>
      </c>
      <c r="CX94" s="46">
        <v>0</v>
      </c>
      <c r="CY94" s="46">
        <v>74</v>
      </c>
      <c r="CZ94" s="46">
        <v>29</v>
      </c>
      <c r="DA94" s="46">
        <v>49</v>
      </c>
      <c r="DB94" s="46">
        <v>13</v>
      </c>
      <c r="DC94" s="46">
        <v>0</v>
      </c>
      <c r="DD94" s="46">
        <v>0</v>
      </c>
      <c r="DE94" s="46">
        <v>0</v>
      </c>
      <c r="DF94" s="46">
        <v>0</v>
      </c>
      <c r="DG94" s="46">
        <v>0</v>
      </c>
      <c r="DH94" s="46">
        <v>0</v>
      </c>
      <c r="DI94" s="46">
        <v>0</v>
      </c>
      <c r="DJ94" s="46">
        <v>0</v>
      </c>
      <c r="DK94" s="46">
        <v>0</v>
      </c>
      <c r="DL94" s="46">
        <v>0</v>
      </c>
      <c r="DM94" s="46">
        <v>0</v>
      </c>
      <c r="DN94" s="46">
        <v>0</v>
      </c>
      <c r="DO94" s="205"/>
      <c r="DP94" s="8" t="s">
        <v>91</v>
      </c>
      <c r="DQ94" s="71">
        <v>48</v>
      </c>
      <c r="DR94" s="71">
        <v>15</v>
      </c>
      <c r="DS94" s="71">
        <v>11</v>
      </c>
      <c r="DT94" s="152">
        <v>3</v>
      </c>
      <c r="DU94" s="32">
        <v>1</v>
      </c>
      <c r="DV94" s="149">
        <v>51</v>
      </c>
      <c r="DW94" s="149">
        <v>16</v>
      </c>
      <c r="DX94" s="205"/>
      <c r="DY94" s="8" t="s">
        <v>91</v>
      </c>
      <c r="DZ94" s="71">
        <v>23</v>
      </c>
      <c r="EA94" s="71">
        <v>26</v>
      </c>
      <c r="EB94" s="71">
        <v>25</v>
      </c>
      <c r="EC94" s="71">
        <v>0</v>
      </c>
      <c r="ED94" s="71">
        <v>25</v>
      </c>
      <c r="EE94" s="71">
        <v>23</v>
      </c>
      <c r="EF94" s="71">
        <v>1</v>
      </c>
      <c r="EG94" s="71">
        <v>26</v>
      </c>
      <c r="EH94" s="71">
        <v>27</v>
      </c>
      <c r="EI94" s="71">
        <v>21</v>
      </c>
      <c r="EJ94" s="71">
        <v>22</v>
      </c>
      <c r="EK94" s="71">
        <v>4</v>
      </c>
      <c r="EL94" s="71">
        <v>29</v>
      </c>
      <c r="EM94" s="71">
        <v>7</v>
      </c>
      <c r="EN94" s="71">
        <v>0</v>
      </c>
      <c r="EO94" s="71">
        <v>10</v>
      </c>
      <c r="EP94" s="71">
        <v>0</v>
      </c>
      <c r="ER94" s="78" t="s">
        <v>150</v>
      </c>
      <c r="ES94" s="78" t="s">
        <v>2346</v>
      </c>
      <c r="ET94" s="78">
        <v>305</v>
      </c>
      <c r="EU94" s="78">
        <v>184</v>
      </c>
      <c r="EV94" s="78">
        <v>685</v>
      </c>
      <c r="EW94" s="78"/>
      <c r="EX94" s="78"/>
      <c r="EY94" s="78"/>
    </row>
    <row r="95" spans="1:155">
      <c r="A95" s="205"/>
      <c r="B95" s="66" t="s">
        <v>73</v>
      </c>
      <c r="C95" s="26">
        <v>917</v>
      </c>
      <c r="D95" s="26">
        <v>506</v>
      </c>
      <c r="E95" s="26">
        <v>113</v>
      </c>
      <c r="F95" s="26">
        <v>68</v>
      </c>
      <c r="G95" s="26">
        <v>0</v>
      </c>
      <c r="H95" s="26">
        <v>0</v>
      </c>
      <c r="I95" s="26">
        <v>131</v>
      </c>
      <c r="J95" s="26">
        <v>78</v>
      </c>
      <c r="K95" s="26">
        <v>156</v>
      </c>
      <c r="L95" s="26">
        <v>105</v>
      </c>
      <c r="M95" s="26">
        <v>497</v>
      </c>
      <c r="N95" s="26">
        <v>285</v>
      </c>
      <c r="O95" s="26">
        <v>68</v>
      </c>
      <c r="P95" s="26">
        <v>31</v>
      </c>
      <c r="Q95" s="26">
        <v>565</v>
      </c>
      <c r="R95" s="26">
        <v>337</v>
      </c>
      <c r="S95" s="26">
        <v>0</v>
      </c>
      <c r="T95" s="26">
        <v>0</v>
      </c>
      <c r="U95" s="26">
        <v>335</v>
      </c>
      <c r="V95" s="26">
        <v>136</v>
      </c>
      <c r="W95" s="26">
        <v>2</v>
      </c>
      <c r="X95" s="26">
        <v>2</v>
      </c>
      <c r="Y95" s="26">
        <v>4</v>
      </c>
      <c r="Z95" s="26">
        <v>1</v>
      </c>
      <c r="AA95" s="26">
        <v>14</v>
      </c>
      <c r="AB95" s="26">
        <v>8</v>
      </c>
      <c r="AC95" s="68">
        <v>2802</v>
      </c>
      <c r="AD95" s="68">
        <v>1557</v>
      </c>
      <c r="AE95" s="205"/>
      <c r="AF95" s="66" t="s">
        <v>73</v>
      </c>
      <c r="AG95" s="26">
        <v>2</v>
      </c>
      <c r="AH95" s="26">
        <v>1</v>
      </c>
      <c r="AI95" s="26">
        <v>0</v>
      </c>
      <c r="AJ95" s="26">
        <v>0</v>
      </c>
      <c r="AK95" s="26">
        <v>0</v>
      </c>
      <c r="AL95" s="26">
        <v>0</v>
      </c>
      <c r="AM95" s="26">
        <v>0</v>
      </c>
      <c r="AN95" s="26">
        <v>0</v>
      </c>
      <c r="AO95" s="26">
        <v>0</v>
      </c>
      <c r="AP95" s="26">
        <v>0</v>
      </c>
      <c r="AQ95" s="26">
        <v>0</v>
      </c>
      <c r="AR95" s="26">
        <v>0</v>
      </c>
      <c r="AS95" s="26">
        <v>0</v>
      </c>
      <c r="AT95" s="26">
        <v>0</v>
      </c>
      <c r="AU95" s="26">
        <v>68</v>
      </c>
      <c r="AV95" s="26">
        <v>36</v>
      </c>
      <c r="AW95" s="26">
        <v>0</v>
      </c>
      <c r="AX95" s="26">
        <v>0</v>
      </c>
      <c r="AY95" s="26">
        <v>41</v>
      </c>
      <c r="AZ95" s="26">
        <v>16</v>
      </c>
      <c r="BA95" s="26">
        <v>0</v>
      </c>
      <c r="BB95" s="26">
        <v>0</v>
      </c>
      <c r="BC95" s="26">
        <v>0</v>
      </c>
      <c r="BD95" s="26">
        <v>0</v>
      </c>
      <c r="BE95" s="26">
        <v>1</v>
      </c>
      <c r="BF95" s="26">
        <v>0</v>
      </c>
      <c r="BG95" s="68">
        <v>112</v>
      </c>
      <c r="BH95" s="68">
        <v>53</v>
      </c>
      <c r="BI95" s="205"/>
      <c r="BJ95" s="66" t="s">
        <v>73</v>
      </c>
      <c r="BK95" s="68">
        <v>20</v>
      </c>
      <c r="BL95" s="68">
        <v>3</v>
      </c>
      <c r="BM95" s="68">
        <v>0</v>
      </c>
      <c r="BN95" s="68">
        <v>4</v>
      </c>
      <c r="BO95" s="68">
        <v>6</v>
      </c>
      <c r="BP95" s="68">
        <v>10</v>
      </c>
      <c r="BQ95" s="68">
        <v>2</v>
      </c>
      <c r="BR95" s="68">
        <v>15</v>
      </c>
      <c r="BS95" s="68">
        <v>0</v>
      </c>
      <c r="BT95" s="68">
        <v>15</v>
      </c>
      <c r="BU95" s="68">
        <v>1</v>
      </c>
      <c r="BV95" s="68">
        <v>1</v>
      </c>
      <c r="BW95" s="68">
        <v>2</v>
      </c>
      <c r="BX95" s="68">
        <v>79</v>
      </c>
      <c r="BY95" s="68">
        <v>77</v>
      </c>
      <c r="BZ95" s="68">
        <v>77</v>
      </c>
      <c r="CA95" s="68">
        <v>17</v>
      </c>
      <c r="CB95" s="68">
        <v>2</v>
      </c>
      <c r="CC95" s="68">
        <v>16</v>
      </c>
      <c r="CD95" s="205"/>
      <c r="CE95" s="66" t="s">
        <v>73</v>
      </c>
      <c r="CF95" s="68">
        <v>0</v>
      </c>
      <c r="CG95" s="68">
        <v>695</v>
      </c>
      <c r="CH95" s="68">
        <v>435</v>
      </c>
      <c r="CI95" s="68">
        <v>180</v>
      </c>
      <c r="CJ95" s="68">
        <v>20</v>
      </c>
      <c r="CK95" s="68">
        <v>14</v>
      </c>
      <c r="CL95" s="68">
        <v>78</v>
      </c>
      <c r="CM95" s="68">
        <v>78</v>
      </c>
      <c r="CN95" s="68">
        <v>70</v>
      </c>
      <c r="CO95" s="205"/>
      <c r="CP95" s="66" t="s">
        <v>73</v>
      </c>
      <c r="CQ95" s="68">
        <v>1267</v>
      </c>
      <c r="CR95" s="68">
        <v>705</v>
      </c>
      <c r="CS95" s="68">
        <v>786</v>
      </c>
      <c r="CT95" s="68">
        <v>452</v>
      </c>
      <c r="CU95" s="68">
        <v>44</v>
      </c>
      <c r="CV95" s="68">
        <v>10</v>
      </c>
      <c r="CW95" s="68">
        <v>23</v>
      </c>
      <c r="CX95" s="68">
        <v>7</v>
      </c>
      <c r="CY95" s="68">
        <v>476</v>
      </c>
      <c r="CZ95" s="68">
        <v>178</v>
      </c>
      <c r="DA95" s="68">
        <v>388</v>
      </c>
      <c r="DB95" s="68">
        <v>137</v>
      </c>
      <c r="DC95" s="68">
        <v>0</v>
      </c>
      <c r="DD95" s="68">
        <v>0</v>
      </c>
      <c r="DE95" s="68">
        <v>0</v>
      </c>
      <c r="DF95" s="68">
        <v>0</v>
      </c>
      <c r="DG95" s="68">
        <v>6</v>
      </c>
      <c r="DH95" s="68">
        <v>2</v>
      </c>
      <c r="DI95" s="68">
        <v>6</v>
      </c>
      <c r="DJ95" s="68">
        <v>2</v>
      </c>
      <c r="DK95" s="68">
        <v>17</v>
      </c>
      <c r="DL95" s="68">
        <v>5</v>
      </c>
      <c r="DM95" s="68">
        <v>10</v>
      </c>
      <c r="DN95" s="68">
        <v>4</v>
      </c>
      <c r="DO95" s="205"/>
      <c r="DP95" s="66" t="s">
        <v>73</v>
      </c>
      <c r="DQ95" s="68">
        <v>209</v>
      </c>
      <c r="DR95" s="26">
        <v>45</v>
      </c>
      <c r="DS95" s="26">
        <v>19</v>
      </c>
      <c r="DT95" s="41">
        <v>25</v>
      </c>
      <c r="DU95" s="41">
        <v>9</v>
      </c>
      <c r="DV95" s="68">
        <v>234</v>
      </c>
      <c r="DW95" s="68">
        <v>54</v>
      </c>
      <c r="DX95" s="205"/>
      <c r="DY95" s="66" t="s">
        <v>73</v>
      </c>
      <c r="DZ95" s="68">
        <v>23</v>
      </c>
      <c r="EA95" s="68">
        <v>26</v>
      </c>
      <c r="EB95" s="68">
        <v>25</v>
      </c>
      <c r="EC95" s="68">
        <v>0</v>
      </c>
      <c r="ED95" s="68">
        <v>25</v>
      </c>
      <c r="EE95" s="68">
        <v>23</v>
      </c>
      <c r="EF95" s="68">
        <v>1</v>
      </c>
      <c r="EG95" s="68">
        <v>26</v>
      </c>
      <c r="EH95" s="68">
        <v>27</v>
      </c>
      <c r="EI95" s="68">
        <v>21</v>
      </c>
      <c r="EJ95" s="68">
        <v>22</v>
      </c>
      <c r="EK95" s="68">
        <v>4</v>
      </c>
      <c r="EL95" s="68">
        <v>29</v>
      </c>
      <c r="EM95" s="68">
        <v>7</v>
      </c>
      <c r="EN95" s="68">
        <v>0</v>
      </c>
      <c r="EO95" s="68">
        <v>10</v>
      </c>
      <c r="EP95" s="68">
        <v>0</v>
      </c>
      <c r="ER95" s="78" t="s">
        <v>150</v>
      </c>
      <c r="ES95" s="78" t="s">
        <v>2347</v>
      </c>
      <c r="ET95" s="78">
        <v>1810</v>
      </c>
      <c r="EU95" s="78">
        <v>1213</v>
      </c>
      <c r="EV95" s="78">
        <v>3515</v>
      </c>
      <c r="EW95" s="78"/>
      <c r="EX95" s="78"/>
      <c r="EY95" s="78"/>
    </row>
    <row r="96" spans="1:155">
      <c r="A96" s="205" t="s">
        <v>151</v>
      </c>
      <c r="B96" s="8" t="s">
        <v>90</v>
      </c>
      <c r="C96" s="71">
        <v>13</v>
      </c>
      <c r="D96" s="71">
        <v>5</v>
      </c>
      <c r="E96" s="71">
        <v>0</v>
      </c>
      <c r="F96" s="71">
        <v>0</v>
      </c>
      <c r="G96" s="71">
        <v>0</v>
      </c>
      <c r="H96" s="71">
        <v>0</v>
      </c>
      <c r="I96" s="71">
        <v>0</v>
      </c>
      <c r="J96" s="71">
        <v>0</v>
      </c>
      <c r="K96" s="71">
        <v>0</v>
      </c>
      <c r="L96" s="71">
        <v>0</v>
      </c>
      <c r="M96" s="71">
        <v>0</v>
      </c>
      <c r="N96" s="71">
        <v>0</v>
      </c>
      <c r="O96" s="71">
        <v>11</v>
      </c>
      <c r="P96" s="71">
        <v>5</v>
      </c>
      <c r="Q96" s="71">
        <v>13</v>
      </c>
      <c r="R96" s="71">
        <v>7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69">
        <v>37</v>
      </c>
      <c r="AD96" s="69">
        <v>17</v>
      </c>
      <c r="AE96" s="205" t="s">
        <v>151</v>
      </c>
      <c r="AF96" s="8" t="s">
        <v>90</v>
      </c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  <c r="AP96" s="71">
        <v>0</v>
      </c>
      <c r="AQ96" s="71">
        <v>0</v>
      </c>
      <c r="AR96" s="71">
        <v>0</v>
      </c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0</v>
      </c>
      <c r="BF96" s="71">
        <v>0</v>
      </c>
      <c r="BG96" s="69">
        <v>0</v>
      </c>
      <c r="BH96" s="69">
        <v>0</v>
      </c>
      <c r="BI96" s="205" t="s">
        <v>151</v>
      </c>
      <c r="BJ96" s="8" t="s">
        <v>90</v>
      </c>
      <c r="BK96" s="31">
        <v>1</v>
      </c>
      <c r="BL96" s="31">
        <v>0</v>
      </c>
      <c r="BM96" s="31">
        <v>0</v>
      </c>
      <c r="BN96" s="31">
        <v>0</v>
      </c>
      <c r="BO96" s="31">
        <v>0</v>
      </c>
      <c r="BP96" s="31">
        <v>0</v>
      </c>
      <c r="BQ96" s="31">
        <v>1</v>
      </c>
      <c r="BR96" s="31">
        <v>1</v>
      </c>
      <c r="BS96" s="31">
        <v>0</v>
      </c>
      <c r="BT96" s="31">
        <v>0</v>
      </c>
      <c r="BU96" s="31">
        <v>0</v>
      </c>
      <c r="BV96" s="31">
        <v>0</v>
      </c>
      <c r="BW96" s="31">
        <v>0</v>
      </c>
      <c r="BX96" s="149">
        <v>3</v>
      </c>
      <c r="BY96" s="125">
        <v>3</v>
      </c>
      <c r="BZ96" s="71">
        <v>3</v>
      </c>
      <c r="CA96" s="71">
        <v>0</v>
      </c>
      <c r="CB96" s="71">
        <v>0</v>
      </c>
      <c r="CC96" s="71">
        <v>1</v>
      </c>
      <c r="CD96" s="205" t="s">
        <v>151</v>
      </c>
      <c r="CE96" s="8" t="s">
        <v>90</v>
      </c>
      <c r="CF96" s="71">
        <v>0</v>
      </c>
      <c r="CG96" s="71">
        <v>19</v>
      </c>
      <c r="CH96" s="71">
        <v>0</v>
      </c>
      <c r="CI96" s="71">
        <v>0</v>
      </c>
      <c r="CJ96" s="71">
        <v>0</v>
      </c>
      <c r="CK96" s="71">
        <v>0</v>
      </c>
      <c r="CL96" s="71">
        <v>3</v>
      </c>
      <c r="CM96" s="71">
        <v>3</v>
      </c>
      <c r="CN96" s="71">
        <v>3</v>
      </c>
      <c r="CO96" s="205" t="s">
        <v>151</v>
      </c>
      <c r="CP96" s="8" t="s">
        <v>90</v>
      </c>
      <c r="CQ96" s="46">
        <v>0</v>
      </c>
      <c r="CR96" s="46">
        <v>0</v>
      </c>
      <c r="CS96" s="46">
        <v>0</v>
      </c>
      <c r="CT96" s="46">
        <v>0</v>
      </c>
      <c r="CU96" s="46">
        <v>0</v>
      </c>
      <c r="CV96" s="46">
        <v>0</v>
      </c>
      <c r="CW96" s="46">
        <v>0</v>
      </c>
      <c r="CX96" s="46">
        <v>0</v>
      </c>
      <c r="CY96" s="46">
        <v>0</v>
      </c>
      <c r="CZ96" s="46">
        <v>0</v>
      </c>
      <c r="DA96" s="46">
        <v>0</v>
      </c>
      <c r="DB96" s="46">
        <v>0</v>
      </c>
      <c r="DC96" s="46">
        <v>0</v>
      </c>
      <c r="DD96" s="46">
        <v>0</v>
      </c>
      <c r="DE96" s="46">
        <v>0</v>
      </c>
      <c r="DF96" s="46">
        <v>0</v>
      </c>
      <c r="DG96" s="46">
        <v>0</v>
      </c>
      <c r="DH96" s="46">
        <v>0</v>
      </c>
      <c r="DI96" s="46">
        <v>0</v>
      </c>
      <c r="DJ96" s="46">
        <v>0</v>
      </c>
      <c r="DK96" s="46">
        <v>0</v>
      </c>
      <c r="DL96" s="46">
        <v>0</v>
      </c>
      <c r="DM96" s="46">
        <v>0</v>
      </c>
      <c r="DN96" s="46">
        <v>0</v>
      </c>
      <c r="DO96" s="205" t="s">
        <v>151</v>
      </c>
      <c r="DP96" s="8" t="s">
        <v>90</v>
      </c>
      <c r="DQ96" s="71">
        <v>8</v>
      </c>
      <c r="DR96" s="71">
        <v>5</v>
      </c>
      <c r="DS96" s="71">
        <v>1</v>
      </c>
      <c r="DT96" s="152">
        <v>3</v>
      </c>
      <c r="DU96" s="32">
        <v>1</v>
      </c>
      <c r="DV96" s="149">
        <v>11</v>
      </c>
      <c r="DW96" s="149">
        <v>6</v>
      </c>
      <c r="DX96" s="205" t="s">
        <v>151</v>
      </c>
      <c r="DY96" s="8" t="s">
        <v>90</v>
      </c>
      <c r="DZ96" s="71">
        <v>0</v>
      </c>
      <c r="EA96" s="71">
        <v>0</v>
      </c>
      <c r="EB96" s="71">
        <v>0</v>
      </c>
      <c r="EC96" s="71">
        <v>0</v>
      </c>
      <c r="ED96" s="71">
        <v>0</v>
      </c>
      <c r="EE96" s="71">
        <v>0</v>
      </c>
      <c r="EF96" s="71">
        <v>0</v>
      </c>
      <c r="EG96" s="71">
        <v>0</v>
      </c>
      <c r="EH96" s="71">
        <v>0</v>
      </c>
      <c r="EI96" s="71">
        <v>0</v>
      </c>
      <c r="EJ96" s="71">
        <v>0</v>
      </c>
      <c r="EK96" s="71">
        <v>0</v>
      </c>
      <c r="EL96" s="71">
        <v>0</v>
      </c>
      <c r="EM96" s="71">
        <v>0</v>
      </c>
      <c r="EN96" s="71">
        <v>0</v>
      </c>
      <c r="EO96" s="71">
        <v>0</v>
      </c>
      <c r="EP96" s="71">
        <v>0</v>
      </c>
      <c r="ER96" s="78" t="s">
        <v>151</v>
      </c>
      <c r="ES96" s="78" t="s">
        <v>2348</v>
      </c>
      <c r="ET96" s="78">
        <v>0</v>
      </c>
      <c r="EU96" s="78">
        <v>0</v>
      </c>
      <c r="EV96" s="78">
        <v>38</v>
      </c>
      <c r="EW96" s="78"/>
      <c r="EX96" s="78"/>
      <c r="EY96" s="78"/>
    </row>
    <row r="97" spans="1:155">
      <c r="A97" s="205"/>
      <c r="B97" s="8" t="s">
        <v>91</v>
      </c>
      <c r="C97" s="71">
        <v>142</v>
      </c>
      <c r="D97" s="71">
        <v>65</v>
      </c>
      <c r="E97" s="71">
        <v>58</v>
      </c>
      <c r="F97" s="71">
        <v>25</v>
      </c>
      <c r="G97" s="71">
        <v>0</v>
      </c>
      <c r="H97" s="71">
        <v>0</v>
      </c>
      <c r="I97" s="71">
        <v>47</v>
      </c>
      <c r="J97" s="71">
        <v>23</v>
      </c>
      <c r="K97" s="71">
        <v>0</v>
      </c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76</v>
      </c>
      <c r="R97" s="71">
        <v>34</v>
      </c>
      <c r="S97" s="71">
        <v>0</v>
      </c>
      <c r="T97" s="71">
        <v>0</v>
      </c>
      <c r="U97" s="71">
        <v>60</v>
      </c>
      <c r="V97" s="71">
        <v>32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69">
        <v>383</v>
      </c>
      <c r="AD97" s="69">
        <v>179</v>
      </c>
      <c r="AE97" s="205"/>
      <c r="AF97" s="8" t="s">
        <v>91</v>
      </c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0</v>
      </c>
      <c r="AU97" s="71">
        <v>10</v>
      </c>
      <c r="AV97" s="71">
        <v>5</v>
      </c>
      <c r="AW97" s="71">
        <v>0</v>
      </c>
      <c r="AX97" s="71">
        <v>0</v>
      </c>
      <c r="AY97" s="71">
        <v>7</v>
      </c>
      <c r="AZ97" s="71">
        <v>3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69">
        <v>17</v>
      </c>
      <c r="BH97" s="69">
        <v>8</v>
      </c>
      <c r="BI97" s="205"/>
      <c r="BJ97" s="8" t="s">
        <v>91</v>
      </c>
      <c r="BK97" s="31">
        <v>3</v>
      </c>
      <c r="BL97" s="31">
        <v>2</v>
      </c>
      <c r="BM97" s="31">
        <v>0</v>
      </c>
      <c r="BN97" s="31">
        <v>2</v>
      </c>
      <c r="BO97" s="31">
        <v>0</v>
      </c>
      <c r="BP97" s="31">
        <v>0</v>
      </c>
      <c r="BQ97" s="31">
        <v>0</v>
      </c>
      <c r="BR97" s="31">
        <v>2</v>
      </c>
      <c r="BS97" s="31">
        <v>0</v>
      </c>
      <c r="BT97" s="31">
        <v>2</v>
      </c>
      <c r="BU97" s="31">
        <v>0</v>
      </c>
      <c r="BV97" s="31">
        <v>0</v>
      </c>
      <c r="BW97" s="31">
        <v>0</v>
      </c>
      <c r="BX97" s="149">
        <v>11</v>
      </c>
      <c r="BY97" s="125">
        <v>11</v>
      </c>
      <c r="BZ97" s="71">
        <v>5</v>
      </c>
      <c r="CA97" s="71">
        <v>11</v>
      </c>
      <c r="CB97" s="71">
        <v>0</v>
      </c>
      <c r="CC97" s="71">
        <v>2</v>
      </c>
      <c r="CD97" s="205"/>
      <c r="CE97" s="8" t="s">
        <v>91</v>
      </c>
      <c r="CF97" s="71">
        <v>0</v>
      </c>
      <c r="CG97" s="71">
        <v>130</v>
      </c>
      <c r="CH97" s="71">
        <v>32</v>
      </c>
      <c r="CI97" s="71">
        <v>60</v>
      </c>
      <c r="CJ97" s="71">
        <v>0</v>
      </c>
      <c r="CK97" s="71">
        <v>0</v>
      </c>
      <c r="CL97" s="71">
        <v>12</v>
      </c>
      <c r="CM97" s="71">
        <v>7</v>
      </c>
      <c r="CN97" s="71">
        <v>7</v>
      </c>
      <c r="CO97" s="205"/>
      <c r="CP97" s="8" t="s">
        <v>91</v>
      </c>
      <c r="CQ97" s="46">
        <v>118</v>
      </c>
      <c r="CR97" s="46">
        <v>52</v>
      </c>
      <c r="CS97" s="46">
        <v>81</v>
      </c>
      <c r="CT97" s="46">
        <v>44</v>
      </c>
      <c r="CU97" s="46">
        <v>0</v>
      </c>
      <c r="CV97" s="46">
        <v>0</v>
      </c>
      <c r="CW97" s="46">
        <v>0</v>
      </c>
      <c r="CX97" s="46">
        <v>0</v>
      </c>
      <c r="CY97" s="46">
        <v>57</v>
      </c>
      <c r="CZ97" s="46">
        <v>17</v>
      </c>
      <c r="DA97" s="46">
        <v>37</v>
      </c>
      <c r="DB97" s="46">
        <v>13</v>
      </c>
      <c r="DC97" s="46">
        <v>0</v>
      </c>
      <c r="DD97" s="46">
        <v>0</v>
      </c>
      <c r="DE97" s="46">
        <v>0</v>
      </c>
      <c r="DF97" s="46">
        <v>0</v>
      </c>
      <c r="DG97" s="46">
        <v>0</v>
      </c>
      <c r="DH97" s="46">
        <v>0</v>
      </c>
      <c r="DI97" s="46">
        <v>0</v>
      </c>
      <c r="DJ97" s="46">
        <v>0</v>
      </c>
      <c r="DK97" s="46">
        <v>0</v>
      </c>
      <c r="DL97" s="46">
        <v>0</v>
      </c>
      <c r="DM97" s="46">
        <v>0</v>
      </c>
      <c r="DN97" s="46">
        <v>0</v>
      </c>
      <c r="DO97" s="205"/>
      <c r="DP97" s="8" t="s">
        <v>91</v>
      </c>
      <c r="DQ97" s="71">
        <v>30</v>
      </c>
      <c r="DR97" s="71">
        <v>8</v>
      </c>
      <c r="DS97" s="71">
        <v>3</v>
      </c>
      <c r="DT97" s="152">
        <v>5</v>
      </c>
      <c r="DU97" s="32">
        <v>3</v>
      </c>
      <c r="DV97" s="149">
        <v>35</v>
      </c>
      <c r="DW97" s="149">
        <v>11</v>
      </c>
      <c r="DX97" s="205"/>
      <c r="DY97" s="8" t="s">
        <v>91</v>
      </c>
      <c r="DZ97" s="71">
        <v>5</v>
      </c>
      <c r="EA97" s="71">
        <v>6</v>
      </c>
      <c r="EB97" s="71">
        <v>5</v>
      </c>
      <c r="EC97" s="71">
        <v>0</v>
      </c>
      <c r="ED97" s="71">
        <v>5</v>
      </c>
      <c r="EE97" s="71">
        <v>5</v>
      </c>
      <c r="EF97" s="71">
        <v>4</v>
      </c>
      <c r="EG97" s="71">
        <v>6</v>
      </c>
      <c r="EH97" s="71">
        <v>5</v>
      </c>
      <c r="EI97" s="71">
        <v>5</v>
      </c>
      <c r="EJ97" s="71">
        <v>5</v>
      </c>
      <c r="EK97" s="71">
        <v>5</v>
      </c>
      <c r="EL97" s="71">
        <v>3</v>
      </c>
      <c r="EM97" s="71">
        <v>0</v>
      </c>
      <c r="EN97" s="71">
        <v>0</v>
      </c>
      <c r="EO97" s="71">
        <v>0</v>
      </c>
      <c r="EP97" s="71">
        <v>0</v>
      </c>
      <c r="ER97" s="78" t="s">
        <v>151</v>
      </c>
      <c r="ES97" s="78" t="s">
        <v>2349</v>
      </c>
      <c r="ET97" s="78">
        <v>175</v>
      </c>
      <c r="EU97" s="78">
        <v>118</v>
      </c>
      <c r="EV97" s="78">
        <v>596</v>
      </c>
      <c r="EW97" s="78"/>
      <c r="EX97" s="78"/>
      <c r="EY97" s="78"/>
    </row>
    <row r="98" spans="1:155">
      <c r="A98" s="205"/>
      <c r="B98" s="66" t="s">
        <v>73</v>
      </c>
      <c r="C98" s="26">
        <v>155</v>
      </c>
      <c r="D98" s="26">
        <v>70</v>
      </c>
      <c r="E98" s="26">
        <v>58</v>
      </c>
      <c r="F98" s="26">
        <v>25</v>
      </c>
      <c r="G98" s="26">
        <v>0</v>
      </c>
      <c r="H98" s="26">
        <v>0</v>
      </c>
      <c r="I98" s="26">
        <v>47</v>
      </c>
      <c r="J98" s="26">
        <v>23</v>
      </c>
      <c r="K98" s="26">
        <v>0</v>
      </c>
      <c r="L98" s="26">
        <v>0</v>
      </c>
      <c r="M98" s="26">
        <v>0</v>
      </c>
      <c r="N98" s="26">
        <v>0</v>
      </c>
      <c r="O98" s="26">
        <v>11</v>
      </c>
      <c r="P98" s="26">
        <v>5</v>
      </c>
      <c r="Q98" s="26">
        <v>89</v>
      </c>
      <c r="R98" s="26">
        <v>41</v>
      </c>
      <c r="S98" s="26">
        <v>0</v>
      </c>
      <c r="T98" s="26">
        <v>0</v>
      </c>
      <c r="U98" s="26">
        <v>60</v>
      </c>
      <c r="V98" s="26">
        <v>32</v>
      </c>
      <c r="W98" s="26">
        <v>0</v>
      </c>
      <c r="X98" s="26">
        <v>0</v>
      </c>
      <c r="Y98" s="26">
        <v>0</v>
      </c>
      <c r="Z98" s="26">
        <v>0</v>
      </c>
      <c r="AA98" s="26">
        <v>0</v>
      </c>
      <c r="AB98" s="26">
        <v>0</v>
      </c>
      <c r="AC98" s="68">
        <v>420</v>
      </c>
      <c r="AD98" s="68">
        <v>196</v>
      </c>
      <c r="AE98" s="205"/>
      <c r="AF98" s="66" t="s">
        <v>73</v>
      </c>
      <c r="AG98" s="26">
        <v>0</v>
      </c>
      <c r="AH98" s="26">
        <v>0</v>
      </c>
      <c r="AI98" s="26">
        <v>0</v>
      </c>
      <c r="AJ98" s="26">
        <v>0</v>
      </c>
      <c r="AK98" s="26">
        <v>0</v>
      </c>
      <c r="AL98" s="26">
        <v>0</v>
      </c>
      <c r="AM98" s="26">
        <v>0</v>
      </c>
      <c r="AN98" s="26">
        <v>0</v>
      </c>
      <c r="AO98" s="26">
        <v>0</v>
      </c>
      <c r="AP98" s="26">
        <v>0</v>
      </c>
      <c r="AQ98" s="26">
        <v>0</v>
      </c>
      <c r="AR98" s="26">
        <v>0</v>
      </c>
      <c r="AS98" s="26">
        <v>0</v>
      </c>
      <c r="AT98" s="26">
        <v>0</v>
      </c>
      <c r="AU98" s="26">
        <v>10</v>
      </c>
      <c r="AV98" s="26">
        <v>5</v>
      </c>
      <c r="AW98" s="26">
        <v>0</v>
      </c>
      <c r="AX98" s="26">
        <v>0</v>
      </c>
      <c r="AY98" s="26">
        <v>7</v>
      </c>
      <c r="AZ98" s="26">
        <v>3</v>
      </c>
      <c r="BA98" s="26">
        <v>0</v>
      </c>
      <c r="BB98" s="26">
        <v>0</v>
      </c>
      <c r="BC98" s="26">
        <v>0</v>
      </c>
      <c r="BD98" s="26">
        <v>0</v>
      </c>
      <c r="BE98" s="26">
        <v>0</v>
      </c>
      <c r="BF98" s="26">
        <v>0</v>
      </c>
      <c r="BG98" s="68">
        <v>17</v>
      </c>
      <c r="BH98" s="68">
        <v>8</v>
      </c>
      <c r="BI98" s="205"/>
      <c r="BJ98" s="66" t="s">
        <v>73</v>
      </c>
      <c r="BK98" s="68">
        <v>4</v>
      </c>
      <c r="BL98" s="68">
        <v>2</v>
      </c>
      <c r="BM98" s="68">
        <v>0</v>
      </c>
      <c r="BN98" s="68">
        <v>2</v>
      </c>
      <c r="BO98" s="68">
        <v>0</v>
      </c>
      <c r="BP98" s="68">
        <v>0</v>
      </c>
      <c r="BQ98" s="68">
        <v>1</v>
      </c>
      <c r="BR98" s="68">
        <v>3</v>
      </c>
      <c r="BS98" s="68">
        <v>0</v>
      </c>
      <c r="BT98" s="68">
        <v>2</v>
      </c>
      <c r="BU98" s="68">
        <v>0</v>
      </c>
      <c r="BV98" s="68">
        <v>0</v>
      </c>
      <c r="BW98" s="68">
        <v>0</v>
      </c>
      <c r="BX98" s="68">
        <v>14</v>
      </c>
      <c r="BY98" s="68">
        <v>14</v>
      </c>
      <c r="BZ98" s="68">
        <v>8</v>
      </c>
      <c r="CA98" s="68">
        <v>11</v>
      </c>
      <c r="CB98" s="68">
        <v>0</v>
      </c>
      <c r="CC98" s="68">
        <v>3</v>
      </c>
      <c r="CD98" s="205"/>
      <c r="CE98" s="66" t="s">
        <v>73</v>
      </c>
      <c r="CF98" s="68">
        <v>0</v>
      </c>
      <c r="CG98" s="68">
        <v>149</v>
      </c>
      <c r="CH98" s="68">
        <v>32</v>
      </c>
      <c r="CI98" s="68">
        <v>60</v>
      </c>
      <c r="CJ98" s="68">
        <v>0</v>
      </c>
      <c r="CK98" s="68">
        <v>0</v>
      </c>
      <c r="CL98" s="68">
        <v>15</v>
      </c>
      <c r="CM98" s="68">
        <v>10</v>
      </c>
      <c r="CN98" s="68">
        <v>10</v>
      </c>
      <c r="CO98" s="205"/>
      <c r="CP98" s="66" t="s">
        <v>73</v>
      </c>
      <c r="CQ98" s="68">
        <v>118</v>
      </c>
      <c r="CR98" s="68">
        <v>52</v>
      </c>
      <c r="CS98" s="68">
        <v>81</v>
      </c>
      <c r="CT98" s="68">
        <v>44</v>
      </c>
      <c r="CU98" s="68">
        <v>0</v>
      </c>
      <c r="CV98" s="68">
        <v>0</v>
      </c>
      <c r="CW98" s="68">
        <v>0</v>
      </c>
      <c r="CX98" s="68">
        <v>0</v>
      </c>
      <c r="CY98" s="68">
        <v>57</v>
      </c>
      <c r="CZ98" s="68">
        <v>17</v>
      </c>
      <c r="DA98" s="68">
        <v>37</v>
      </c>
      <c r="DB98" s="68">
        <v>13</v>
      </c>
      <c r="DC98" s="68">
        <v>0</v>
      </c>
      <c r="DD98" s="68">
        <v>0</v>
      </c>
      <c r="DE98" s="68">
        <v>0</v>
      </c>
      <c r="DF98" s="68">
        <v>0</v>
      </c>
      <c r="DG98" s="68">
        <v>0</v>
      </c>
      <c r="DH98" s="68">
        <v>0</v>
      </c>
      <c r="DI98" s="68">
        <v>0</v>
      </c>
      <c r="DJ98" s="68">
        <v>0</v>
      </c>
      <c r="DK98" s="68">
        <v>0</v>
      </c>
      <c r="DL98" s="68">
        <v>0</v>
      </c>
      <c r="DM98" s="68">
        <v>0</v>
      </c>
      <c r="DN98" s="68">
        <v>0</v>
      </c>
      <c r="DO98" s="205"/>
      <c r="DP98" s="66" t="s">
        <v>73</v>
      </c>
      <c r="DQ98" s="68">
        <v>38</v>
      </c>
      <c r="DR98" s="26">
        <v>13</v>
      </c>
      <c r="DS98" s="26">
        <v>4</v>
      </c>
      <c r="DT98" s="41">
        <v>8</v>
      </c>
      <c r="DU98" s="41">
        <v>4</v>
      </c>
      <c r="DV98" s="68">
        <v>46</v>
      </c>
      <c r="DW98" s="68">
        <v>17</v>
      </c>
      <c r="DX98" s="205"/>
      <c r="DY98" s="66" t="s">
        <v>73</v>
      </c>
      <c r="DZ98" s="68">
        <v>5</v>
      </c>
      <c r="EA98" s="68">
        <v>6</v>
      </c>
      <c r="EB98" s="68">
        <v>5</v>
      </c>
      <c r="EC98" s="68">
        <v>0</v>
      </c>
      <c r="ED98" s="68">
        <v>5</v>
      </c>
      <c r="EE98" s="68">
        <v>5</v>
      </c>
      <c r="EF98" s="68">
        <v>4</v>
      </c>
      <c r="EG98" s="68">
        <v>6</v>
      </c>
      <c r="EH98" s="68">
        <v>5</v>
      </c>
      <c r="EI98" s="68">
        <v>5</v>
      </c>
      <c r="EJ98" s="68">
        <v>5</v>
      </c>
      <c r="EK98" s="68">
        <v>5</v>
      </c>
      <c r="EL98" s="68">
        <v>3</v>
      </c>
      <c r="EM98" s="68">
        <v>0</v>
      </c>
      <c r="EN98" s="68">
        <v>0</v>
      </c>
      <c r="EO98" s="68">
        <v>0</v>
      </c>
      <c r="EP98" s="68">
        <v>0</v>
      </c>
      <c r="ER98" s="78" t="s">
        <v>151</v>
      </c>
      <c r="ES98" s="78" t="s">
        <v>2350</v>
      </c>
      <c r="ET98" s="78">
        <v>175</v>
      </c>
      <c r="EU98" s="78">
        <v>118</v>
      </c>
      <c r="EV98" s="78">
        <v>634</v>
      </c>
      <c r="EW98" s="78"/>
      <c r="EX98" s="78"/>
      <c r="EY98" s="78"/>
    </row>
    <row r="99" spans="1:155">
      <c r="A99" s="205" t="s">
        <v>152</v>
      </c>
      <c r="B99" s="8" t="s">
        <v>90</v>
      </c>
      <c r="C99" s="71">
        <v>87</v>
      </c>
      <c r="D99" s="71">
        <v>51</v>
      </c>
      <c r="E99" s="71">
        <v>62</v>
      </c>
      <c r="F99" s="71">
        <v>36</v>
      </c>
      <c r="G99" s="71">
        <v>0</v>
      </c>
      <c r="H99" s="71">
        <v>0</v>
      </c>
      <c r="I99" s="71">
        <v>15</v>
      </c>
      <c r="J99" s="71">
        <v>6</v>
      </c>
      <c r="K99" s="71">
        <v>0</v>
      </c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92</v>
      </c>
      <c r="R99" s="71">
        <v>52</v>
      </c>
      <c r="S99" s="71">
        <v>0</v>
      </c>
      <c r="T99" s="71">
        <v>0</v>
      </c>
      <c r="U99" s="71">
        <v>13</v>
      </c>
      <c r="V99" s="71">
        <v>6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69">
        <v>269</v>
      </c>
      <c r="AD99" s="69">
        <v>151</v>
      </c>
      <c r="AE99" s="205" t="s">
        <v>152</v>
      </c>
      <c r="AF99" s="8" t="s">
        <v>90</v>
      </c>
      <c r="AG99" s="71">
        <v>4</v>
      </c>
      <c r="AH99" s="71">
        <v>4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  <c r="AP99" s="71">
        <v>0</v>
      </c>
      <c r="AQ99" s="71">
        <v>0</v>
      </c>
      <c r="AR99" s="71">
        <v>0</v>
      </c>
      <c r="AS99" s="71">
        <v>0</v>
      </c>
      <c r="AT99" s="71">
        <v>0</v>
      </c>
      <c r="AU99" s="71">
        <v>12</v>
      </c>
      <c r="AV99" s="71">
        <v>8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0</v>
      </c>
      <c r="BC99" s="71">
        <v>0</v>
      </c>
      <c r="BD99" s="71">
        <v>0</v>
      </c>
      <c r="BE99" s="71">
        <v>0</v>
      </c>
      <c r="BF99" s="71">
        <v>0</v>
      </c>
      <c r="BG99" s="69">
        <v>16</v>
      </c>
      <c r="BH99" s="69">
        <v>12</v>
      </c>
      <c r="BI99" s="205" t="s">
        <v>152</v>
      </c>
      <c r="BJ99" s="8" t="s">
        <v>90</v>
      </c>
      <c r="BK99" s="31">
        <v>2</v>
      </c>
      <c r="BL99" s="31">
        <v>2</v>
      </c>
      <c r="BM99" s="31">
        <v>0</v>
      </c>
      <c r="BN99" s="31">
        <v>1</v>
      </c>
      <c r="BO99" s="31">
        <v>0</v>
      </c>
      <c r="BP99" s="31">
        <v>0</v>
      </c>
      <c r="BQ99" s="31">
        <v>0</v>
      </c>
      <c r="BR99" s="31">
        <v>2</v>
      </c>
      <c r="BS99" s="31">
        <v>0</v>
      </c>
      <c r="BT99" s="31">
        <v>1</v>
      </c>
      <c r="BU99" s="31">
        <v>0</v>
      </c>
      <c r="BV99" s="31">
        <v>0</v>
      </c>
      <c r="BW99" s="31">
        <v>0</v>
      </c>
      <c r="BX99" s="149">
        <v>8</v>
      </c>
      <c r="BY99" s="125">
        <v>21</v>
      </c>
      <c r="BZ99" s="71">
        <v>21</v>
      </c>
      <c r="CA99" s="71">
        <v>21</v>
      </c>
      <c r="CB99" s="71">
        <v>0</v>
      </c>
      <c r="CC99" s="71">
        <v>2</v>
      </c>
      <c r="CD99" s="205" t="s">
        <v>152</v>
      </c>
      <c r="CE99" s="8" t="s">
        <v>90</v>
      </c>
      <c r="CF99" s="71">
        <v>0</v>
      </c>
      <c r="CG99" s="71">
        <v>474</v>
      </c>
      <c r="CH99" s="71">
        <v>0</v>
      </c>
      <c r="CI99" s="71">
        <v>0</v>
      </c>
      <c r="CJ99" s="71">
        <v>0</v>
      </c>
      <c r="CK99" s="71">
        <v>2</v>
      </c>
      <c r="CL99" s="71">
        <v>24</v>
      </c>
      <c r="CM99" s="71">
        <v>21</v>
      </c>
      <c r="CN99" s="71">
        <v>21</v>
      </c>
      <c r="CO99" s="205" t="s">
        <v>152</v>
      </c>
      <c r="CP99" s="8" t="s">
        <v>90</v>
      </c>
      <c r="CQ99" s="46">
        <v>74</v>
      </c>
      <c r="CR99" s="46">
        <v>40</v>
      </c>
      <c r="CS99" s="46">
        <v>55</v>
      </c>
      <c r="CT99" s="46">
        <v>30</v>
      </c>
      <c r="CU99" s="46">
        <v>0</v>
      </c>
      <c r="CV99" s="46">
        <v>0</v>
      </c>
      <c r="CW99" s="46">
        <v>0</v>
      </c>
      <c r="CX99" s="46">
        <v>0</v>
      </c>
      <c r="CY99" s="46">
        <v>13</v>
      </c>
      <c r="CZ99" s="46">
        <v>6</v>
      </c>
      <c r="DA99" s="46">
        <v>13</v>
      </c>
      <c r="DB99" s="46">
        <v>6</v>
      </c>
      <c r="DC99" s="46">
        <v>0</v>
      </c>
      <c r="DD99" s="46">
        <v>0</v>
      </c>
      <c r="DE99" s="46">
        <v>0</v>
      </c>
      <c r="DF99" s="46">
        <v>0</v>
      </c>
      <c r="DG99" s="46">
        <v>0</v>
      </c>
      <c r="DH99" s="46">
        <v>0</v>
      </c>
      <c r="DI99" s="46">
        <v>0</v>
      </c>
      <c r="DJ99" s="46">
        <v>0</v>
      </c>
      <c r="DK99" s="46">
        <v>0</v>
      </c>
      <c r="DL99" s="46">
        <v>0</v>
      </c>
      <c r="DM99" s="46">
        <v>0</v>
      </c>
      <c r="DN99" s="46">
        <v>0</v>
      </c>
      <c r="DO99" s="205" t="s">
        <v>152</v>
      </c>
      <c r="DP99" s="8" t="s">
        <v>90</v>
      </c>
      <c r="DQ99" s="71">
        <v>23</v>
      </c>
      <c r="DR99" s="71">
        <v>1</v>
      </c>
      <c r="DS99" s="71">
        <v>6</v>
      </c>
      <c r="DT99" s="152">
        <v>1</v>
      </c>
      <c r="DU99" s="32">
        <v>0</v>
      </c>
      <c r="DV99" s="149">
        <v>24</v>
      </c>
      <c r="DW99" s="149">
        <v>1</v>
      </c>
      <c r="DX99" s="205" t="s">
        <v>152</v>
      </c>
      <c r="DY99" s="8" t="s">
        <v>90</v>
      </c>
      <c r="DZ99" s="71">
        <v>0</v>
      </c>
      <c r="EA99" s="71">
        <v>0</v>
      </c>
      <c r="EB99" s="71">
        <v>0</v>
      </c>
      <c r="EC99" s="71">
        <v>0</v>
      </c>
      <c r="ED99" s="71">
        <v>0</v>
      </c>
      <c r="EE99" s="71">
        <v>0</v>
      </c>
      <c r="EF99" s="71">
        <v>0</v>
      </c>
      <c r="EG99" s="71">
        <v>0</v>
      </c>
      <c r="EH99" s="71">
        <v>0</v>
      </c>
      <c r="EI99" s="71">
        <v>0</v>
      </c>
      <c r="EJ99" s="71">
        <v>0</v>
      </c>
      <c r="EK99" s="71">
        <v>0</v>
      </c>
      <c r="EL99" s="71">
        <v>0</v>
      </c>
      <c r="EM99" s="71">
        <v>25</v>
      </c>
      <c r="EN99" s="71">
        <v>0</v>
      </c>
      <c r="EO99" s="71">
        <v>0</v>
      </c>
      <c r="EP99" s="71">
        <v>0</v>
      </c>
      <c r="ER99" s="78" t="s">
        <v>152</v>
      </c>
      <c r="ES99" s="78" t="s">
        <v>2351</v>
      </c>
      <c r="ET99" s="78">
        <v>87</v>
      </c>
      <c r="EU99" s="78">
        <v>68</v>
      </c>
      <c r="EV99" s="78">
        <v>948</v>
      </c>
      <c r="EW99" s="78"/>
      <c r="EX99" s="78"/>
      <c r="EY99" s="78"/>
    </row>
    <row r="100" spans="1:155">
      <c r="A100" s="205"/>
      <c r="B100" s="8" t="s">
        <v>91</v>
      </c>
      <c r="C100" s="71">
        <v>0</v>
      </c>
      <c r="D100" s="71">
        <v>0</v>
      </c>
      <c r="E100" s="71">
        <v>0</v>
      </c>
      <c r="F100" s="71">
        <v>0</v>
      </c>
      <c r="G100" s="71">
        <v>0</v>
      </c>
      <c r="H100" s="71">
        <v>0</v>
      </c>
      <c r="I100" s="71">
        <v>0</v>
      </c>
      <c r="J100" s="71">
        <v>0</v>
      </c>
      <c r="K100" s="71">
        <v>0</v>
      </c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69">
        <v>0</v>
      </c>
      <c r="AD100" s="69">
        <v>0</v>
      </c>
      <c r="AE100" s="205"/>
      <c r="AF100" s="8" t="s">
        <v>91</v>
      </c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0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0</v>
      </c>
      <c r="BD100" s="71">
        <v>0</v>
      </c>
      <c r="BE100" s="71">
        <v>0</v>
      </c>
      <c r="BF100" s="71">
        <v>0</v>
      </c>
      <c r="BG100" s="69">
        <v>0</v>
      </c>
      <c r="BH100" s="69">
        <v>0</v>
      </c>
      <c r="BI100" s="205"/>
      <c r="BJ100" s="8" t="s">
        <v>91</v>
      </c>
      <c r="BK100" s="31">
        <v>0</v>
      </c>
      <c r="BL100" s="31">
        <v>0</v>
      </c>
      <c r="BM100" s="31">
        <v>0</v>
      </c>
      <c r="BN100" s="31">
        <v>0</v>
      </c>
      <c r="BO100" s="31">
        <v>0</v>
      </c>
      <c r="BP100" s="31">
        <v>0</v>
      </c>
      <c r="BQ100" s="31">
        <v>0</v>
      </c>
      <c r="BR100" s="31">
        <v>0</v>
      </c>
      <c r="BS100" s="31">
        <v>0</v>
      </c>
      <c r="BT100" s="31">
        <v>0</v>
      </c>
      <c r="BU100" s="31">
        <v>0</v>
      </c>
      <c r="BV100" s="31">
        <v>0</v>
      </c>
      <c r="BW100" s="31">
        <v>0</v>
      </c>
      <c r="BX100" s="149">
        <v>0</v>
      </c>
      <c r="BY100" s="125">
        <v>0</v>
      </c>
      <c r="BZ100" s="71">
        <v>0</v>
      </c>
      <c r="CA100" s="71">
        <v>0</v>
      </c>
      <c r="CB100" s="71">
        <v>0</v>
      </c>
      <c r="CC100" s="71">
        <v>0</v>
      </c>
      <c r="CD100" s="205"/>
      <c r="CE100" s="8" t="s">
        <v>91</v>
      </c>
      <c r="CF100" s="71">
        <v>0</v>
      </c>
      <c r="CG100" s="71">
        <v>0</v>
      </c>
      <c r="CH100" s="71">
        <v>0</v>
      </c>
      <c r="CI100" s="71">
        <v>0</v>
      </c>
      <c r="CJ100" s="71">
        <v>0</v>
      </c>
      <c r="CK100" s="71">
        <v>0</v>
      </c>
      <c r="CL100" s="71">
        <v>0</v>
      </c>
      <c r="CM100" s="71">
        <v>0</v>
      </c>
      <c r="CN100" s="71">
        <v>0</v>
      </c>
      <c r="CO100" s="205"/>
      <c r="CP100" s="8" t="s">
        <v>91</v>
      </c>
      <c r="CQ100" s="46">
        <v>0</v>
      </c>
      <c r="CR100" s="46">
        <v>0</v>
      </c>
      <c r="CS100" s="46">
        <v>0</v>
      </c>
      <c r="CT100" s="46">
        <v>0</v>
      </c>
      <c r="CU100" s="46">
        <v>0</v>
      </c>
      <c r="CV100" s="46">
        <v>0</v>
      </c>
      <c r="CW100" s="46">
        <v>0</v>
      </c>
      <c r="CX100" s="46">
        <v>0</v>
      </c>
      <c r="CY100" s="46">
        <v>0</v>
      </c>
      <c r="CZ100" s="46">
        <v>0</v>
      </c>
      <c r="DA100" s="46">
        <v>0</v>
      </c>
      <c r="DB100" s="46">
        <v>0</v>
      </c>
      <c r="DC100" s="46">
        <v>0</v>
      </c>
      <c r="DD100" s="46">
        <v>0</v>
      </c>
      <c r="DE100" s="46">
        <v>0</v>
      </c>
      <c r="DF100" s="46">
        <v>0</v>
      </c>
      <c r="DG100" s="46">
        <v>0</v>
      </c>
      <c r="DH100" s="46">
        <v>0</v>
      </c>
      <c r="DI100" s="46">
        <v>0</v>
      </c>
      <c r="DJ100" s="46">
        <v>0</v>
      </c>
      <c r="DK100" s="46">
        <v>0</v>
      </c>
      <c r="DL100" s="46">
        <v>0</v>
      </c>
      <c r="DM100" s="46">
        <v>0</v>
      </c>
      <c r="DN100" s="46">
        <v>0</v>
      </c>
      <c r="DO100" s="205"/>
      <c r="DP100" s="8" t="s">
        <v>91</v>
      </c>
      <c r="DQ100" s="71">
        <v>0</v>
      </c>
      <c r="DR100" s="71">
        <v>0</v>
      </c>
      <c r="DS100" s="71">
        <v>0</v>
      </c>
      <c r="DT100" s="152">
        <v>0</v>
      </c>
      <c r="DU100" s="32">
        <v>0</v>
      </c>
      <c r="DV100" s="149">
        <v>0</v>
      </c>
      <c r="DW100" s="149">
        <v>0</v>
      </c>
      <c r="DX100" s="205"/>
      <c r="DY100" s="8" t="s">
        <v>91</v>
      </c>
      <c r="DZ100" s="71">
        <v>0</v>
      </c>
      <c r="EA100" s="71">
        <v>0</v>
      </c>
      <c r="EB100" s="71">
        <v>0</v>
      </c>
      <c r="EC100" s="71">
        <v>0</v>
      </c>
      <c r="ED100" s="71">
        <v>0</v>
      </c>
      <c r="EE100" s="71">
        <v>0</v>
      </c>
      <c r="EF100" s="71">
        <v>0</v>
      </c>
      <c r="EG100" s="71">
        <v>0</v>
      </c>
      <c r="EH100" s="71">
        <v>0</v>
      </c>
      <c r="EI100" s="71">
        <v>0</v>
      </c>
      <c r="EJ100" s="71">
        <v>0</v>
      </c>
      <c r="EK100" s="71">
        <v>0</v>
      </c>
      <c r="EL100" s="71">
        <v>0</v>
      </c>
      <c r="EM100" s="71">
        <v>0</v>
      </c>
      <c r="EN100" s="71">
        <v>0</v>
      </c>
      <c r="EO100" s="71">
        <v>0</v>
      </c>
      <c r="EP100" s="71">
        <v>0</v>
      </c>
      <c r="ER100" s="78" t="s">
        <v>152</v>
      </c>
      <c r="ES100" s="78" t="s">
        <v>2352</v>
      </c>
      <c r="ET100" s="78">
        <v>0</v>
      </c>
      <c r="EU100" s="78">
        <v>0</v>
      </c>
      <c r="EV100" s="78">
        <v>0</v>
      </c>
      <c r="EW100" s="78"/>
      <c r="EX100" s="78"/>
      <c r="EY100" s="78"/>
    </row>
    <row r="101" spans="1:155">
      <c r="A101" s="205"/>
      <c r="B101" s="66" t="s">
        <v>73</v>
      </c>
      <c r="C101" s="26">
        <v>87</v>
      </c>
      <c r="D101" s="26">
        <v>51</v>
      </c>
      <c r="E101" s="26">
        <v>62</v>
      </c>
      <c r="F101" s="26">
        <v>36</v>
      </c>
      <c r="G101" s="26">
        <v>0</v>
      </c>
      <c r="H101" s="26">
        <v>0</v>
      </c>
      <c r="I101" s="26">
        <v>15</v>
      </c>
      <c r="J101" s="26">
        <v>6</v>
      </c>
      <c r="K101" s="26">
        <v>0</v>
      </c>
      <c r="L101" s="26">
        <v>0</v>
      </c>
      <c r="M101" s="26">
        <v>0</v>
      </c>
      <c r="N101" s="26">
        <v>0</v>
      </c>
      <c r="O101" s="26">
        <v>0</v>
      </c>
      <c r="P101" s="26">
        <v>0</v>
      </c>
      <c r="Q101" s="26">
        <v>92</v>
      </c>
      <c r="R101" s="26">
        <v>52</v>
      </c>
      <c r="S101" s="26">
        <v>0</v>
      </c>
      <c r="T101" s="26">
        <v>0</v>
      </c>
      <c r="U101" s="26">
        <v>13</v>
      </c>
      <c r="V101" s="26">
        <v>6</v>
      </c>
      <c r="W101" s="26">
        <v>0</v>
      </c>
      <c r="X101" s="26">
        <v>0</v>
      </c>
      <c r="Y101" s="26">
        <v>0</v>
      </c>
      <c r="Z101" s="26">
        <v>0</v>
      </c>
      <c r="AA101" s="26">
        <v>0</v>
      </c>
      <c r="AB101" s="26">
        <v>0</v>
      </c>
      <c r="AC101" s="68">
        <v>269</v>
      </c>
      <c r="AD101" s="68">
        <v>151</v>
      </c>
      <c r="AE101" s="205"/>
      <c r="AF101" s="66" t="s">
        <v>73</v>
      </c>
      <c r="AG101" s="26">
        <v>4</v>
      </c>
      <c r="AH101" s="26">
        <v>4</v>
      </c>
      <c r="AI101" s="26">
        <v>0</v>
      </c>
      <c r="AJ101" s="26">
        <v>0</v>
      </c>
      <c r="AK101" s="26">
        <v>0</v>
      </c>
      <c r="AL101" s="26">
        <v>0</v>
      </c>
      <c r="AM101" s="26">
        <v>0</v>
      </c>
      <c r="AN101" s="26">
        <v>0</v>
      </c>
      <c r="AO101" s="26">
        <v>0</v>
      </c>
      <c r="AP101" s="26">
        <v>0</v>
      </c>
      <c r="AQ101" s="26">
        <v>0</v>
      </c>
      <c r="AR101" s="26">
        <v>0</v>
      </c>
      <c r="AS101" s="26">
        <v>0</v>
      </c>
      <c r="AT101" s="26">
        <v>0</v>
      </c>
      <c r="AU101" s="26">
        <v>12</v>
      </c>
      <c r="AV101" s="26">
        <v>8</v>
      </c>
      <c r="AW101" s="26">
        <v>0</v>
      </c>
      <c r="AX101" s="26">
        <v>0</v>
      </c>
      <c r="AY101" s="26">
        <v>0</v>
      </c>
      <c r="AZ101" s="26">
        <v>0</v>
      </c>
      <c r="BA101" s="26">
        <v>0</v>
      </c>
      <c r="BB101" s="26">
        <v>0</v>
      </c>
      <c r="BC101" s="26">
        <v>0</v>
      </c>
      <c r="BD101" s="26">
        <v>0</v>
      </c>
      <c r="BE101" s="26">
        <v>0</v>
      </c>
      <c r="BF101" s="26">
        <v>0</v>
      </c>
      <c r="BG101" s="68">
        <v>16</v>
      </c>
      <c r="BH101" s="68">
        <v>12</v>
      </c>
      <c r="BI101" s="205"/>
      <c r="BJ101" s="66" t="s">
        <v>73</v>
      </c>
      <c r="BK101" s="68">
        <v>2</v>
      </c>
      <c r="BL101" s="68">
        <v>2</v>
      </c>
      <c r="BM101" s="68">
        <v>0</v>
      </c>
      <c r="BN101" s="68">
        <v>1</v>
      </c>
      <c r="BO101" s="68">
        <v>0</v>
      </c>
      <c r="BP101" s="68">
        <v>0</v>
      </c>
      <c r="BQ101" s="68">
        <v>0</v>
      </c>
      <c r="BR101" s="68">
        <v>2</v>
      </c>
      <c r="BS101" s="68">
        <v>0</v>
      </c>
      <c r="BT101" s="68">
        <v>1</v>
      </c>
      <c r="BU101" s="68">
        <v>0</v>
      </c>
      <c r="BV101" s="68">
        <v>0</v>
      </c>
      <c r="BW101" s="68">
        <v>0</v>
      </c>
      <c r="BX101" s="68">
        <v>8</v>
      </c>
      <c r="BY101" s="68">
        <v>21</v>
      </c>
      <c r="BZ101" s="68">
        <v>21</v>
      </c>
      <c r="CA101" s="68">
        <v>21</v>
      </c>
      <c r="CB101" s="68">
        <v>0</v>
      </c>
      <c r="CC101" s="68">
        <v>2</v>
      </c>
      <c r="CD101" s="205"/>
      <c r="CE101" s="66" t="s">
        <v>73</v>
      </c>
      <c r="CF101" s="68">
        <v>0</v>
      </c>
      <c r="CG101" s="68">
        <v>474</v>
      </c>
      <c r="CH101" s="68">
        <v>0</v>
      </c>
      <c r="CI101" s="68">
        <v>0</v>
      </c>
      <c r="CJ101" s="68">
        <v>0</v>
      </c>
      <c r="CK101" s="68">
        <v>2</v>
      </c>
      <c r="CL101" s="68">
        <v>24</v>
      </c>
      <c r="CM101" s="68">
        <v>21</v>
      </c>
      <c r="CN101" s="68">
        <v>21</v>
      </c>
      <c r="CO101" s="205"/>
      <c r="CP101" s="66" t="s">
        <v>73</v>
      </c>
      <c r="CQ101" s="68">
        <v>74</v>
      </c>
      <c r="CR101" s="68">
        <v>40</v>
      </c>
      <c r="CS101" s="68">
        <v>55</v>
      </c>
      <c r="CT101" s="68">
        <v>30</v>
      </c>
      <c r="CU101" s="68">
        <v>0</v>
      </c>
      <c r="CV101" s="68">
        <v>0</v>
      </c>
      <c r="CW101" s="68">
        <v>0</v>
      </c>
      <c r="CX101" s="68">
        <v>0</v>
      </c>
      <c r="CY101" s="68">
        <v>13</v>
      </c>
      <c r="CZ101" s="68">
        <v>6</v>
      </c>
      <c r="DA101" s="68">
        <v>13</v>
      </c>
      <c r="DB101" s="68">
        <v>6</v>
      </c>
      <c r="DC101" s="68">
        <v>0</v>
      </c>
      <c r="DD101" s="68">
        <v>0</v>
      </c>
      <c r="DE101" s="68">
        <v>0</v>
      </c>
      <c r="DF101" s="68">
        <v>0</v>
      </c>
      <c r="DG101" s="68">
        <v>0</v>
      </c>
      <c r="DH101" s="68">
        <v>0</v>
      </c>
      <c r="DI101" s="68">
        <v>0</v>
      </c>
      <c r="DJ101" s="68">
        <v>0</v>
      </c>
      <c r="DK101" s="68">
        <v>0</v>
      </c>
      <c r="DL101" s="68">
        <v>0</v>
      </c>
      <c r="DM101" s="68">
        <v>0</v>
      </c>
      <c r="DN101" s="68">
        <v>0</v>
      </c>
      <c r="DO101" s="205"/>
      <c r="DP101" s="66" t="s">
        <v>73</v>
      </c>
      <c r="DQ101" s="68">
        <v>23</v>
      </c>
      <c r="DR101" s="26">
        <v>1</v>
      </c>
      <c r="DS101" s="26">
        <v>6</v>
      </c>
      <c r="DT101" s="41">
        <v>1</v>
      </c>
      <c r="DU101" s="41">
        <v>0</v>
      </c>
      <c r="DV101" s="68">
        <v>24</v>
      </c>
      <c r="DW101" s="68">
        <v>1</v>
      </c>
      <c r="DX101" s="205"/>
      <c r="DY101" s="66" t="s">
        <v>73</v>
      </c>
      <c r="DZ101" s="68">
        <v>0</v>
      </c>
      <c r="EA101" s="68">
        <v>0</v>
      </c>
      <c r="EB101" s="68">
        <v>0</v>
      </c>
      <c r="EC101" s="68">
        <v>0</v>
      </c>
      <c r="ED101" s="68">
        <v>0</v>
      </c>
      <c r="EE101" s="68">
        <v>0</v>
      </c>
      <c r="EF101" s="68">
        <v>0</v>
      </c>
      <c r="EG101" s="68">
        <v>0</v>
      </c>
      <c r="EH101" s="68">
        <v>0</v>
      </c>
      <c r="EI101" s="68">
        <v>0</v>
      </c>
      <c r="EJ101" s="68">
        <v>0</v>
      </c>
      <c r="EK101" s="68">
        <v>0</v>
      </c>
      <c r="EL101" s="68">
        <v>0</v>
      </c>
      <c r="EM101" s="68">
        <v>25</v>
      </c>
      <c r="EN101" s="68">
        <v>0</v>
      </c>
      <c r="EO101" s="68">
        <v>0</v>
      </c>
      <c r="EP101" s="68">
        <v>0</v>
      </c>
      <c r="ER101" s="78" t="s">
        <v>152</v>
      </c>
      <c r="ES101" s="78" t="s">
        <v>2353</v>
      </c>
      <c r="ET101" s="78">
        <v>87</v>
      </c>
      <c r="EU101" s="78">
        <v>68</v>
      </c>
      <c r="EV101" s="78">
        <v>948</v>
      </c>
      <c r="EW101" s="78"/>
      <c r="EX101" s="78"/>
      <c r="EY101" s="78"/>
    </row>
    <row r="102" spans="1:155">
      <c r="A102" s="205" t="s">
        <v>153</v>
      </c>
      <c r="B102" s="8" t="s">
        <v>90</v>
      </c>
      <c r="C102" s="71">
        <v>252</v>
      </c>
      <c r="D102" s="71">
        <v>136</v>
      </c>
      <c r="E102" s="71">
        <v>164</v>
      </c>
      <c r="F102" s="71">
        <v>88</v>
      </c>
      <c r="G102" s="71">
        <v>0</v>
      </c>
      <c r="H102" s="71">
        <v>0</v>
      </c>
      <c r="I102" s="71">
        <v>24</v>
      </c>
      <c r="J102" s="71">
        <v>16</v>
      </c>
      <c r="K102" s="71">
        <v>0</v>
      </c>
      <c r="L102" s="71">
        <v>0</v>
      </c>
      <c r="M102" s="71">
        <v>61</v>
      </c>
      <c r="N102" s="71">
        <v>31</v>
      </c>
      <c r="O102" s="71">
        <v>22</v>
      </c>
      <c r="P102" s="71">
        <v>14</v>
      </c>
      <c r="Q102" s="71">
        <v>438</v>
      </c>
      <c r="R102" s="71">
        <v>242</v>
      </c>
      <c r="S102" s="71">
        <v>0</v>
      </c>
      <c r="T102" s="71">
        <v>0</v>
      </c>
      <c r="U102" s="71">
        <v>57</v>
      </c>
      <c r="V102" s="71">
        <v>29</v>
      </c>
      <c r="W102" s="71">
        <v>1</v>
      </c>
      <c r="X102" s="71">
        <v>1</v>
      </c>
      <c r="Y102" s="71">
        <v>1</v>
      </c>
      <c r="Z102" s="71">
        <v>0</v>
      </c>
      <c r="AA102" s="71">
        <v>1</v>
      </c>
      <c r="AB102" s="71">
        <v>0</v>
      </c>
      <c r="AC102" s="69">
        <v>1021</v>
      </c>
      <c r="AD102" s="69">
        <v>557</v>
      </c>
      <c r="AE102" s="205" t="s">
        <v>153</v>
      </c>
      <c r="AF102" s="8" t="s">
        <v>90</v>
      </c>
      <c r="AG102" s="71">
        <v>1</v>
      </c>
      <c r="AH102" s="71">
        <v>0</v>
      </c>
      <c r="AI102" s="71">
        <v>0</v>
      </c>
      <c r="AJ102" s="71">
        <v>0</v>
      </c>
      <c r="AK102" s="71">
        <v>0</v>
      </c>
      <c r="AL102" s="71">
        <v>0</v>
      </c>
      <c r="AM102" s="71">
        <v>0</v>
      </c>
      <c r="AN102" s="71">
        <v>0</v>
      </c>
      <c r="AO102" s="71">
        <v>0</v>
      </c>
      <c r="AP102" s="71">
        <v>0</v>
      </c>
      <c r="AQ102" s="71">
        <v>1</v>
      </c>
      <c r="AR102" s="71">
        <v>1</v>
      </c>
      <c r="AS102" s="71">
        <v>1</v>
      </c>
      <c r="AT102" s="71">
        <v>1</v>
      </c>
      <c r="AU102" s="71">
        <v>140</v>
      </c>
      <c r="AV102" s="71">
        <v>72</v>
      </c>
      <c r="AW102" s="71">
        <v>0</v>
      </c>
      <c r="AX102" s="71">
        <v>0</v>
      </c>
      <c r="AY102" s="71">
        <v>12</v>
      </c>
      <c r="AZ102" s="71">
        <v>6</v>
      </c>
      <c r="BA102" s="71">
        <v>0</v>
      </c>
      <c r="BB102" s="71">
        <v>0</v>
      </c>
      <c r="BC102" s="71">
        <v>0</v>
      </c>
      <c r="BD102" s="71">
        <v>0</v>
      </c>
      <c r="BE102" s="71">
        <v>0</v>
      </c>
      <c r="BF102" s="71">
        <v>0</v>
      </c>
      <c r="BG102" s="69">
        <v>155</v>
      </c>
      <c r="BH102" s="69">
        <v>80</v>
      </c>
      <c r="BI102" s="205" t="s">
        <v>153</v>
      </c>
      <c r="BJ102" s="8" t="s">
        <v>90</v>
      </c>
      <c r="BK102" s="31">
        <v>11</v>
      </c>
      <c r="BL102" s="31">
        <v>7</v>
      </c>
      <c r="BM102" s="31">
        <v>0</v>
      </c>
      <c r="BN102" s="31">
        <v>1</v>
      </c>
      <c r="BO102" s="31">
        <v>0</v>
      </c>
      <c r="BP102" s="31">
        <v>2</v>
      </c>
      <c r="BQ102" s="31">
        <v>1</v>
      </c>
      <c r="BR102" s="31">
        <v>11</v>
      </c>
      <c r="BS102" s="31">
        <v>0</v>
      </c>
      <c r="BT102" s="31">
        <v>6</v>
      </c>
      <c r="BU102" s="31">
        <v>1</v>
      </c>
      <c r="BV102" s="31">
        <v>1</v>
      </c>
      <c r="BW102" s="31">
        <v>1</v>
      </c>
      <c r="BX102" s="149">
        <v>42</v>
      </c>
      <c r="BY102" s="125">
        <v>50</v>
      </c>
      <c r="BZ102" s="71">
        <v>50</v>
      </c>
      <c r="CA102" s="71">
        <v>34</v>
      </c>
      <c r="CB102" s="71">
        <v>5</v>
      </c>
      <c r="CC102" s="71">
        <v>11</v>
      </c>
      <c r="CD102" s="205" t="s">
        <v>153</v>
      </c>
      <c r="CE102" s="8" t="s">
        <v>90</v>
      </c>
      <c r="CF102" s="71">
        <v>73</v>
      </c>
      <c r="CG102" s="71">
        <v>414</v>
      </c>
      <c r="CH102" s="71">
        <v>175</v>
      </c>
      <c r="CI102" s="71">
        <v>0</v>
      </c>
      <c r="CJ102" s="71">
        <v>0</v>
      </c>
      <c r="CK102" s="71">
        <v>16</v>
      </c>
      <c r="CL102" s="71">
        <v>46</v>
      </c>
      <c r="CM102" s="71">
        <v>48</v>
      </c>
      <c r="CN102" s="71">
        <v>40</v>
      </c>
      <c r="CO102" s="205" t="s">
        <v>153</v>
      </c>
      <c r="CP102" s="8" t="s">
        <v>90</v>
      </c>
      <c r="CQ102" s="46">
        <v>400</v>
      </c>
      <c r="CR102" s="46">
        <v>222</v>
      </c>
      <c r="CS102" s="46">
        <v>301</v>
      </c>
      <c r="CT102" s="46">
        <v>163</v>
      </c>
      <c r="CU102" s="46">
        <v>0</v>
      </c>
      <c r="CV102" s="46">
        <v>0</v>
      </c>
      <c r="CW102" s="46">
        <v>0</v>
      </c>
      <c r="CX102" s="46">
        <v>0</v>
      </c>
      <c r="CY102" s="46">
        <v>58</v>
      </c>
      <c r="CZ102" s="46">
        <v>33</v>
      </c>
      <c r="DA102" s="46">
        <v>48</v>
      </c>
      <c r="DB102" s="46">
        <v>29</v>
      </c>
      <c r="DC102" s="46">
        <v>0</v>
      </c>
      <c r="DD102" s="46">
        <v>0</v>
      </c>
      <c r="DE102" s="46">
        <v>0</v>
      </c>
      <c r="DF102" s="46">
        <v>0</v>
      </c>
      <c r="DG102" s="46">
        <v>0</v>
      </c>
      <c r="DH102" s="46">
        <v>0</v>
      </c>
      <c r="DI102" s="46">
        <v>0</v>
      </c>
      <c r="DJ102" s="46">
        <v>0</v>
      </c>
      <c r="DK102" s="46">
        <v>0</v>
      </c>
      <c r="DL102" s="46">
        <v>0</v>
      </c>
      <c r="DM102" s="46">
        <v>0</v>
      </c>
      <c r="DN102" s="46">
        <v>0</v>
      </c>
      <c r="DO102" s="205" t="s">
        <v>153</v>
      </c>
      <c r="DP102" s="8" t="s">
        <v>90</v>
      </c>
      <c r="DQ102" s="71">
        <v>91</v>
      </c>
      <c r="DR102" s="71">
        <v>40</v>
      </c>
      <c r="DS102" s="71">
        <v>11</v>
      </c>
      <c r="DT102" s="152">
        <v>16</v>
      </c>
      <c r="DU102" s="32">
        <v>7</v>
      </c>
      <c r="DV102" s="149">
        <v>107</v>
      </c>
      <c r="DW102" s="149">
        <v>47</v>
      </c>
      <c r="DX102" s="205" t="s">
        <v>153</v>
      </c>
      <c r="DY102" s="8" t="s">
        <v>90</v>
      </c>
      <c r="DZ102" s="71">
        <v>25</v>
      </c>
      <c r="EA102" s="71">
        <v>22</v>
      </c>
      <c r="EB102" s="71">
        <v>34</v>
      </c>
      <c r="EC102" s="71">
        <v>0</v>
      </c>
      <c r="ED102" s="71">
        <v>50</v>
      </c>
      <c r="EE102" s="71">
        <v>50</v>
      </c>
      <c r="EF102" s="71">
        <v>34</v>
      </c>
      <c r="EG102" s="71">
        <v>56</v>
      </c>
      <c r="EH102" s="71">
        <v>22</v>
      </c>
      <c r="EI102" s="71">
        <v>19</v>
      </c>
      <c r="EJ102" s="71">
        <v>56</v>
      </c>
      <c r="EK102" s="71">
        <v>5</v>
      </c>
      <c r="EL102" s="71">
        <v>50</v>
      </c>
      <c r="EM102" s="71">
        <v>8</v>
      </c>
      <c r="EN102" s="71">
        <v>2</v>
      </c>
      <c r="EO102" s="71">
        <v>5</v>
      </c>
      <c r="EP102" s="71">
        <v>0</v>
      </c>
      <c r="ER102" s="78" t="s">
        <v>153</v>
      </c>
      <c r="ES102" s="78" t="s">
        <v>2354</v>
      </c>
      <c r="ET102" s="78">
        <v>458</v>
      </c>
      <c r="EU102" s="78">
        <v>349</v>
      </c>
      <c r="EV102" s="78">
        <v>1426</v>
      </c>
      <c r="EW102" s="78"/>
      <c r="EX102" s="78"/>
      <c r="EY102" s="78"/>
    </row>
    <row r="103" spans="1:155">
      <c r="A103" s="205"/>
      <c r="B103" s="8" t="s">
        <v>91</v>
      </c>
      <c r="C103" s="71">
        <v>414</v>
      </c>
      <c r="D103" s="71">
        <v>242</v>
      </c>
      <c r="E103" s="71">
        <v>185</v>
      </c>
      <c r="F103" s="71">
        <v>113</v>
      </c>
      <c r="G103" s="71">
        <v>0</v>
      </c>
      <c r="H103" s="71">
        <v>0</v>
      </c>
      <c r="I103" s="71">
        <v>60</v>
      </c>
      <c r="J103" s="71">
        <v>31</v>
      </c>
      <c r="K103" s="71">
        <v>143</v>
      </c>
      <c r="L103" s="71">
        <v>97</v>
      </c>
      <c r="M103" s="71">
        <v>135</v>
      </c>
      <c r="N103" s="71">
        <v>61</v>
      </c>
      <c r="O103" s="71">
        <v>0</v>
      </c>
      <c r="P103" s="71">
        <v>0</v>
      </c>
      <c r="Q103" s="71">
        <v>246</v>
      </c>
      <c r="R103" s="71">
        <v>151</v>
      </c>
      <c r="S103" s="71">
        <v>7</v>
      </c>
      <c r="T103" s="71">
        <v>1</v>
      </c>
      <c r="U103" s="71">
        <v>110</v>
      </c>
      <c r="V103" s="71">
        <v>45</v>
      </c>
      <c r="W103" s="71">
        <v>50</v>
      </c>
      <c r="X103" s="71">
        <v>35</v>
      </c>
      <c r="Y103" s="71">
        <v>55</v>
      </c>
      <c r="Z103" s="71">
        <v>30</v>
      </c>
      <c r="AA103" s="71">
        <v>0</v>
      </c>
      <c r="AB103" s="71">
        <v>0</v>
      </c>
      <c r="AC103" s="69">
        <v>1405</v>
      </c>
      <c r="AD103" s="69">
        <v>806</v>
      </c>
      <c r="AE103" s="205"/>
      <c r="AF103" s="8" t="s">
        <v>91</v>
      </c>
      <c r="AG103" s="71">
        <v>8</v>
      </c>
      <c r="AH103" s="71">
        <v>5</v>
      </c>
      <c r="AI103" s="71">
        <v>9</v>
      </c>
      <c r="AJ103" s="71">
        <v>7</v>
      </c>
      <c r="AK103" s="71">
        <v>0</v>
      </c>
      <c r="AL103" s="71">
        <v>0</v>
      </c>
      <c r="AM103" s="71">
        <v>3</v>
      </c>
      <c r="AN103" s="71">
        <v>2</v>
      </c>
      <c r="AO103" s="71">
        <v>4</v>
      </c>
      <c r="AP103" s="71">
        <v>3</v>
      </c>
      <c r="AQ103" s="71">
        <v>3</v>
      </c>
      <c r="AR103" s="71">
        <v>2</v>
      </c>
      <c r="AS103" s="71">
        <v>0</v>
      </c>
      <c r="AT103" s="71">
        <v>0</v>
      </c>
      <c r="AU103" s="71">
        <v>38</v>
      </c>
      <c r="AV103" s="71">
        <v>25</v>
      </c>
      <c r="AW103" s="71">
        <v>0</v>
      </c>
      <c r="AX103" s="71">
        <v>0</v>
      </c>
      <c r="AY103" s="71">
        <v>12</v>
      </c>
      <c r="AZ103" s="71">
        <v>5</v>
      </c>
      <c r="BA103" s="71">
        <v>5</v>
      </c>
      <c r="BB103" s="71">
        <v>4</v>
      </c>
      <c r="BC103" s="71">
        <v>7</v>
      </c>
      <c r="BD103" s="71">
        <v>3</v>
      </c>
      <c r="BE103" s="71">
        <v>0</v>
      </c>
      <c r="BF103" s="71">
        <v>0</v>
      </c>
      <c r="BG103" s="69">
        <v>89</v>
      </c>
      <c r="BH103" s="69">
        <v>56</v>
      </c>
      <c r="BI103" s="205"/>
      <c r="BJ103" s="8" t="s">
        <v>91</v>
      </c>
      <c r="BK103" s="31">
        <v>11</v>
      </c>
      <c r="BL103" s="31">
        <v>4</v>
      </c>
      <c r="BM103" s="31">
        <v>0</v>
      </c>
      <c r="BN103" s="31">
        <v>1</v>
      </c>
      <c r="BO103" s="31">
        <v>5</v>
      </c>
      <c r="BP103" s="31">
        <v>6</v>
      </c>
      <c r="BQ103" s="31">
        <v>0</v>
      </c>
      <c r="BR103" s="31">
        <v>7</v>
      </c>
      <c r="BS103" s="31">
        <v>1</v>
      </c>
      <c r="BT103" s="31">
        <v>5</v>
      </c>
      <c r="BU103" s="31">
        <v>2</v>
      </c>
      <c r="BV103" s="31">
        <v>1</v>
      </c>
      <c r="BW103" s="31">
        <v>0</v>
      </c>
      <c r="BX103" s="149">
        <v>43</v>
      </c>
      <c r="BY103" s="125">
        <v>39</v>
      </c>
      <c r="BZ103" s="71">
        <v>35</v>
      </c>
      <c r="CA103" s="71">
        <v>37</v>
      </c>
      <c r="CB103" s="71">
        <v>0</v>
      </c>
      <c r="CC103" s="71">
        <v>10</v>
      </c>
      <c r="CD103" s="205"/>
      <c r="CE103" s="8" t="s">
        <v>91</v>
      </c>
      <c r="CF103" s="71">
        <v>0</v>
      </c>
      <c r="CG103" s="71">
        <v>408</v>
      </c>
      <c r="CH103" s="71">
        <v>91</v>
      </c>
      <c r="CI103" s="71">
        <v>41</v>
      </c>
      <c r="CJ103" s="71">
        <v>0</v>
      </c>
      <c r="CK103" s="71">
        <v>2</v>
      </c>
      <c r="CL103" s="71">
        <v>46</v>
      </c>
      <c r="CM103" s="71">
        <v>33</v>
      </c>
      <c r="CN103" s="71">
        <v>33</v>
      </c>
      <c r="CO103" s="205"/>
      <c r="CP103" s="8" t="s">
        <v>91</v>
      </c>
      <c r="CQ103" s="46">
        <v>557</v>
      </c>
      <c r="CR103" s="46">
        <v>326</v>
      </c>
      <c r="CS103" s="46">
        <v>380</v>
      </c>
      <c r="CT103" s="46">
        <v>226</v>
      </c>
      <c r="CU103" s="46">
        <v>26</v>
      </c>
      <c r="CV103" s="46">
        <v>17</v>
      </c>
      <c r="CW103" s="46">
        <v>18</v>
      </c>
      <c r="CX103" s="46">
        <v>13</v>
      </c>
      <c r="CY103" s="46">
        <v>142</v>
      </c>
      <c r="CZ103" s="46">
        <v>51</v>
      </c>
      <c r="DA103" s="46">
        <v>95</v>
      </c>
      <c r="DB103" s="46">
        <v>36</v>
      </c>
      <c r="DC103" s="46">
        <v>0</v>
      </c>
      <c r="DD103" s="46">
        <v>0</v>
      </c>
      <c r="DE103" s="46">
        <v>0</v>
      </c>
      <c r="DF103" s="46">
        <v>0</v>
      </c>
      <c r="DG103" s="46">
        <v>0</v>
      </c>
      <c r="DH103" s="46">
        <v>0</v>
      </c>
      <c r="DI103" s="46">
        <v>0</v>
      </c>
      <c r="DJ103" s="46">
        <v>0</v>
      </c>
      <c r="DK103" s="46">
        <v>0</v>
      </c>
      <c r="DL103" s="46">
        <v>0</v>
      </c>
      <c r="DM103" s="46">
        <v>0</v>
      </c>
      <c r="DN103" s="46">
        <v>0</v>
      </c>
      <c r="DO103" s="205"/>
      <c r="DP103" s="8" t="s">
        <v>91</v>
      </c>
      <c r="DQ103" s="71">
        <v>132</v>
      </c>
      <c r="DR103" s="71">
        <v>63</v>
      </c>
      <c r="DS103" s="71">
        <v>37</v>
      </c>
      <c r="DT103" s="152">
        <v>43</v>
      </c>
      <c r="DU103" s="32">
        <v>23</v>
      </c>
      <c r="DV103" s="149">
        <v>175</v>
      </c>
      <c r="DW103" s="149">
        <v>86</v>
      </c>
      <c r="DX103" s="205"/>
      <c r="DY103" s="8" t="s">
        <v>91</v>
      </c>
      <c r="DZ103" s="71">
        <v>0</v>
      </c>
      <c r="EA103" s="71">
        <v>0</v>
      </c>
      <c r="EB103" s="71">
        <v>0</v>
      </c>
      <c r="EC103" s="71">
        <v>0</v>
      </c>
      <c r="ED103" s="71">
        <v>0</v>
      </c>
      <c r="EE103" s="71">
        <v>0</v>
      </c>
      <c r="EF103" s="71">
        <v>0</v>
      </c>
      <c r="EG103" s="71">
        <v>0</v>
      </c>
      <c r="EH103" s="71">
        <v>0</v>
      </c>
      <c r="EI103" s="71">
        <v>0</v>
      </c>
      <c r="EJ103" s="71">
        <v>0</v>
      </c>
      <c r="EK103" s="71">
        <v>0</v>
      </c>
      <c r="EL103" s="71">
        <v>0</v>
      </c>
      <c r="EM103" s="71">
        <v>0</v>
      </c>
      <c r="EN103" s="71">
        <v>0</v>
      </c>
      <c r="EO103" s="71">
        <v>0</v>
      </c>
      <c r="EP103" s="71">
        <v>0</v>
      </c>
      <c r="ER103" s="78" t="s">
        <v>153</v>
      </c>
      <c r="ES103" s="78" t="s">
        <v>2355</v>
      </c>
      <c r="ET103" s="78">
        <v>725</v>
      </c>
      <c r="EU103" s="78">
        <v>493</v>
      </c>
      <c r="EV103" s="78">
        <v>1253</v>
      </c>
      <c r="EW103" s="78"/>
      <c r="EX103" s="78"/>
      <c r="EY103" s="78"/>
    </row>
    <row r="104" spans="1:155">
      <c r="A104" s="205"/>
      <c r="B104" s="66" t="s">
        <v>73</v>
      </c>
      <c r="C104" s="26">
        <v>666</v>
      </c>
      <c r="D104" s="26">
        <v>378</v>
      </c>
      <c r="E104" s="26">
        <v>349</v>
      </c>
      <c r="F104" s="26">
        <v>201</v>
      </c>
      <c r="G104" s="26">
        <v>0</v>
      </c>
      <c r="H104" s="26">
        <v>0</v>
      </c>
      <c r="I104" s="26">
        <v>84</v>
      </c>
      <c r="J104" s="26">
        <v>47</v>
      </c>
      <c r="K104" s="26">
        <v>143</v>
      </c>
      <c r="L104" s="26">
        <v>97</v>
      </c>
      <c r="M104" s="26">
        <v>196</v>
      </c>
      <c r="N104" s="26">
        <v>92</v>
      </c>
      <c r="O104" s="26">
        <v>22</v>
      </c>
      <c r="P104" s="26">
        <v>14</v>
      </c>
      <c r="Q104" s="26">
        <v>684</v>
      </c>
      <c r="R104" s="26">
        <v>393</v>
      </c>
      <c r="S104" s="26">
        <v>7</v>
      </c>
      <c r="T104" s="26">
        <v>1</v>
      </c>
      <c r="U104" s="26">
        <v>167</v>
      </c>
      <c r="V104" s="26">
        <v>74</v>
      </c>
      <c r="W104" s="26">
        <v>51</v>
      </c>
      <c r="X104" s="26">
        <v>36</v>
      </c>
      <c r="Y104" s="26">
        <v>56</v>
      </c>
      <c r="Z104" s="26">
        <v>30</v>
      </c>
      <c r="AA104" s="26">
        <v>1</v>
      </c>
      <c r="AB104" s="26">
        <v>0</v>
      </c>
      <c r="AC104" s="68">
        <v>2426</v>
      </c>
      <c r="AD104" s="68">
        <v>1363</v>
      </c>
      <c r="AE104" s="205"/>
      <c r="AF104" s="66" t="s">
        <v>73</v>
      </c>
      <c r="AG104" s="26">
        <v>9</v>
      </c>
      <c r="AH104" s="26">
        <v>5</v>
      </c>
      <c r="AI104" s="26">
        <v>9</v>
      </c>
      <c r="AJ104" s="26">
        <v>7</v>
      </c>
      <c r="AK104" s="26">
        <v>0</v>
      </c>
      <c r="AL104" s="26">
        <v>0</v>
      </c>
      <c r="AM104" s="26">
        <v>3</v>
      </c>
      <c r="AN104" s="26">
        <v>2</v>
      </c>
      <c r="AO104" s="26">
        <v>4</v>
      </c>
      <c r="AP104" s="26">
        <v>3</v>
      </c>
      <c r="AQ104" s="26">
        <v>4</v>
      </c>
      <c r="AR104" s="26">
        <v>3</v>
      </c>
      <c r="AS104" s="26">
        <v>1</v>
      </c>
      <c r="AT104" s="26">
        <v>1</v>
      </c>
      <c r="AU104" s="26">
        <v>178</v>
      </c>
      <c r="AV104" s="26">
        <v>97</v>
      </c>
      <c r="AW104" s="26">
        <v>0</v>
      </c>
      <c r="AX104" s="26">
        <v>0</v>
      </c>
      <c r="AY104" s="26">
        <v>24</v>
      </c>
      <c r="AZ104" s="26">
        <v>11</v>
      </c>
      <c r="BA104" s="26">
        <v>5</v>
      </c>
      <c r="BB104" s="26">
        <v>4</v>
      </c>
      <c r="BC104" s="26">
        <v>7</v>
      </c>
      <c r="BD104" s="26">
        <v>3</v>
      </c>
      <c r="BE104" s="26">
        <v>0</v>
      </c>
      <c r="BF104" s="26">
        <v>0</v>
      </c>
      <c r="BG104" s="68">
        <v>244</v>
      </c>
      <c r="BH104" s="68">
        <v>136</v>
      </c>
      <c r="BI104" s="205"/>
      <c r="BJ104" s="66" t="s">
        <v>73</v>
      </c>
      <c r="BK104" s="68">
        <v>22</v>
      </c>
      <c r="BL104" s="68">
        <v>11</v>
      </c>
      <c r="BM104" s="68">
        <v>0</v>
      </c>
      <c r="BN104" s="68">
        <v>2</v>
      </c>
      <c r="BO104" s="68">
        <v>5</v>
      </c>
      <c r="BP104" s="68">
        <v>8</v>
      </c>
      <c r="BQ104" s="68">
        <v>1</v>
      </c>
      <c r="BR104" s="68">
        <v>18</v>
      </c>
      <c r="BS104" s="68">
        <v>1</v>
      </c>
      <c r="BT104" s="68">
        <v>11</v>
      </c>
      <c r="BU104" s="68">
        <v>3</v>
      </c>
      <c r="BV104" s="68">
        <v>2</v>
      </c>
      <c r="BW104" s="68">
        <v>1</v>
      </c>
      <c r="BX104" s="68">
        <v>85</v>
      </c>
      <c r="BY104" s="68">
        <v>89</v>
      </c>
      <c r="BZ104" s="68">
        <v>85</v>
      </c>
      <c r="CA104" s="68">
        <v>71</v>
      </c>
      <c r="CB104" s="68">
        <v>5</v>
      </c>
      <c r="CC104" s="68">
        <v>21</v>
      </c>
      <c r="CD104" s="205"/>
      <c r="CE104" s="66" t="s">
        <v>73</v>
      </c>
      <c r="CF104" s="68">
        <v>73</v>
      </c>
      <c r="CG104" s="68">
        <v>822</v>
      </c>
      <c r="CH104" s="68">
        <v>266</v>
      </c>
      <c r="CI104" s="68">
        <v>41</v>
      </c>
      <c r="CJ104" s="68">
        <v>0</v>
      </c>
      <c r="CK104" s="68">
        <v>18</v>
      </c>
      <c r="CL104" s="68">
        <v>92</v>
      </c>
      <c r="CM104" s="68">
        <v>81</v>
      </c>
      <c r="CN104" s="68">
        <v>73</v>
      </c>
      <c r="CO104" s="205"/>
      <c r="CP104" s="66" t="s">
        <v>73</v>
      </c>
      <c r="CQ104" s="68">
        <v>957</v>
      </c>
      <c r="CR104" s="68">
        <v>548</v>
      </c>
      <c r="CS104" s="68">
        <v>681</v>
      </c>
      <c r="CT104" s="68">
        <v>389</v>
      </c>
      <c r="CU104" s="68">
        <v>26</v>
      </c>
      <c r="CV104" s="68">
        <v>17</v>
      </c>
      <c r="CW104" s="68">
        <v>18</v>
      </c>
      <c r="CX104" s="68">
        <v>13</v>
      </c>
      <c r="CY104" s="68">
        <v>200</v>
      </c>
      <c r="CZ104" s="68">
        <v>84</v>
      </c>
      <c r="DA104" s="68">
        <v>143</v>
      </c>
      <c r="DB104" s="68">
        <v>65</v>
      </c>
      <c r="DC104" s="68">
        <v>0</v>
      </c>
      <c r="DD104" s="68">
        <v>0</v>
      </c>
      <c r="DE104" s="68">
        <v>0</v>
      </c>
      <c r="DF104" s="68">
        <v>0</v>
      </c>
      <c r="DG104" s="68">
        <v>0</v>
      </c>
      <c r="DH104" s="68">
        <v>0</v>
      </c>
      <c r="DI104" s="68">
        <v>0</v>
      </c>
      <c r="DJ104" s="68">
        <v>0</v>
      </c>
      <c r="DK104" s="68">
        <v>0</v>
      </c>
      <c r="DL104" s="68">
        <v>0</v>
      </c>
      <c r="DM104" s="68">
        <v>0</v>
      </c>
      <c r="DN104" s="68">
        <v>0</v>
      </c>
      <c r="DO104" s="205"/>
      <c r="DP104" s="66" t="s">
        <v>73</v>
      </c>
      <c r="DQ104" s="68">
        <v>223</v>
      </c>
      <c r="DR104" s="26">
        <v>103</v>
      </c>
      <c r="DS104" s="26">
        <v>48</v>
      </c>
      <c r="DT104" s="41">
        <v>59</v>
      </c>
      <c r="DU104" s="41">
        <v>30</v>
      </c>
      <c r="DV104" s="68">
        <v>282</v>
      </c>
      <c r="DW104" s="68">
        <v>133</v>
      </c>
      <c r="DX104" s="205"/>
      <c r="DY104" s="66" t="s">
        <v>73</v>
      </c>
      <c r="DZ104" s="68">
        <v>25</v>
      </c>
      <c r="EA104" s="68">
        <v>22</v>
      </c>
      <c r="EB104" s="68">
        <v>34</v>
      </c>
      <c r="EC104" s="68">
        <v>0</v>
      </c>
      <c r="ED104" s="68">
        <v>50</v>
      </c>
      <c r="EE104" s="68">
        <v>50</v>
      </c>
      <c r="EF104" s="68">
        <v>34</v>
      </c>
      <c r="EG104" s="68">
        <v>56</v>
      </c>
      <c r="EH104" s="68">
        <v>22</v>
      </c>
      <c r="EI104" s="68">
        <v>19</v>
      </c>
      <c r="EJ104" s="68">
        <v>56</v>
      </c>
      <c r="EK104" s="68">
        <v>5</v>
      </c>
      <c r="EL104" s="68">
        <v>50</v>
      </c>
      <c r="EM104" s="68">
        <v>8</v>
      </c>
      <c r="EN104" s="68">
        <v>2</v>
      </c>
      <c r="EO104" s="68">
        <v>5</v>
      </c>
      <c r="EP104" s="68">
        <v>0</v>
      </c>
      <c r="ER104" s="78" t="s">
        <v>153</v>
      </c>
      <c r="ES104" s="78" t="s">
        <v>2356</v>
      </c>
      <c r="ET104" s="78">
        <v>1183</v>
      </c>
      <c r="EU104" s="78">
        <v>842</v>
      </c>
      <c r="EV104" s="78">
        <v>2679</v>
      </c>
      <c r="EW104" s="78"/>
      <c r="EX104" s="78"/>
      <c r="EY104" s="78"/>
    </row>
    <row r="105" spans="1:155">
      <c r="A105" s="62" t="s">
        <v>96</v>
      </c>
      <c r="B105" s="48"/>
      <c r="C105" s="113"/>
      <c r="D105" s="113"/>
      <c r="E105" s="113"/>
      <c r="F105" s="113"/>
      <c r="G105" s="113"/>
      <c r="H105" s="113"/>
      <c r="I105" s="113"/>
      <c r="J105" s="113"/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69"/>
      <c r="AD105" s="69"/>
      <c r="AE105" s="62" t="s">
        <v>96</v>
      </c>
      <c r="AF105" s="48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69"/>
      <c r="BH105" s="69"/>
      <c r="BI105" s="62" t="s">
        <v>96</v>
      </c>
      <c r="BJ105" s="48"/>
      <c r="BK105" s="64"/>
      <c r="BL105" s="64"/>
      <c r="BM105" s="64"/>
      <c r="BN105" s="64"/>
      <c r="BO105" s="64"/>
      <c r="BP105" s="64"/>
      <c r="BQ105" s="64"/>
      <c r="BR105" s="64"/>
      <c r="BS105" s="64"/>
      <c r="BT105" s="64"/>
      <c r="BU105" s="64"/>
      <c r="BV105" s="64"/>
      <c r="BW105" s="64"/>
      <c r="BX105" s="64"/>
      <c r="BY105" s="64"/>
      <c r="BZ105" s="64"/>
      <c r="CA105" s="64"/>
      <c r="CB105" s="64"/>
      <c r="CC105" s="64"/>
      <c r="CD105" s="62" t="s">
        <v>96</v>
      </c>
      <c r="CE105" s="48"/>
      <c r="CF105" s="110"/>
      <c r="CG105" s="110"/>
      <c r="CH105" s="110"/>
      <c r="CI105" s="110"/>
      <c r="CJ105" s="110"/>
      <c r="CK105" s="110"/>
      <c r="CL105" s="110"/>
      <c r="CM105" s="110"/>
      <c r="CN105" s="110"/>
      <c r="CO105" s="62" t="s">
        <v>96</v>
      </c>
      <c r="CP105" s="48"/>
      <c r="CQ105" s="109"/>
      <c r="CR105" s="109"/>
      <c r="CS105" s="109"/>
      <c r="CT105" s="109"/>
      <c r="CU105" s="109"/>
      <c r="CV105" s="109"/>
      <c r="CW105" s="109"/>
      <c r="CX105" s="109"/>
      <c r="CY105" s="109"/>
      <c r="CZ105" s="109"/>
      <c r="DA105" s="109"/>
      <c r="DB105" s="109"/>
      <c r="DC105" s="109"/>
      <c r="DD105" s="109"/>
      <c r="DE105" s="109"/>
      <c r="DF105" s="109"/>
      <c r="DG105" s="109"/>
      <c r="DH105" s="109"/>
      <c r="DI105" s="109"/>
      <c r="DJ105" s="109"/>
      <c r="DK105" s="109"/>
      <c r="DL105" s="109"/>
      <c r="DM105" s="109"/>
      <c r="DN105" s="109"/>
      <c r="DO105" s="62" t="s">
        <v>96</v>
      </c>
      <c r="DP105" s="48"/>
      <c r="DQ105" s="62"/>
      <c r="DR105" s="62"/>
      <c r="DS105" s="62"/>
      <c r="DT105" s="62"/>
      <c r="DU105" s="62"/>
      <c r="DV105" s="125"/>
      <c r="DW105" s="125"/>
      <c r="DX105" s="62" t="s">
        <v>96</v>
      </c>
      <c r="DY105" s="48"/>
      <c r="DZ105" s="64"/>
      <c r="EA105" s="64"/>
      <c r="EB105" s="64"/>
      <c r="EC105" s="64"/>
      <c r="ED105" s="64"/>
      <c r="EE105" s="64"/>
      <c r="EF105" s="64"/>
      <c r="EG105" s="64"/>
      <c r="EH105" s="64"/>
      <c r="EI105" s="64"/>
      <c r="EJ105" s="64"/>
      <c r="EK105" s="64"/>
      <c r="EL105" s="64"/>
      <c r="EM105" s="64"/>
      <c r="EN105" s="64"/>
      <c r="EO105" s="64"/>
      <c r="EP105" s="64"/>
      <c r="ER105" s="78" t="s">
        <v>96</v>
      </c>
      <c r="ES105" s="78" t="s">
        <v>96</v>
      </c>
      <c r="ET105" s="78">
        <v>0</v>
      </c>
      <c r="EU105" s="78">
        <v>0</v>
      </c>
      <c r="EV105" s="78">
        <v>0</v>
      </c>
      <c r="EW105" s="78"/>
      <c r="EX105" s="78"/>
      <c r="EY105" s="78"/>
    </row>
    <row r="106" spans="1:155">
      <c r="A106" s="205" t="s">
        <v>154</v>
      </c>
      <c r="B106" s="8" t="s">
        <v>90</v>
      </c>
      <c r="C106" s="71">
        <v>161</v>
      </c>
      <c r="D106" s="71">
        <v>75</v>
      </c>
      <c r="E106" s="71">
        <v>87</v>
      </c>
      <c r="F106" s="71">
        <v>37</v>
      </c>
      <c r="G106" s="71">
        <v>0</v>
      </c>
      <c r="H106" s="71">
        <v>0</v>
      </c>
      <c r="I106" s="71">
        <v>0</v>
      </c>
      <c r="J106" s="71">
        <v>0</v>
      </c>
      <c r="K106" s="71">
        <v>0</v>
      </c>
      <c r="L106" s="71">
        <v>0</v>
      </c>
      <c r="M106" s="71">
        <v>66</v>
      </c>
      <c r="N106" s="71">
        <v>36</v>
      </c>
      <c r="O106" s="71">
        <v>0</v>
      </c>
      <c r="P106" s="71">
        <v>0</v>
      </c>
      <c r="Q106" s="71">
        <v>141</v>
      </c>
      <c r="R106" s="71">
        <v>81</v>
      </c>
      <c r="S106" s="71">
        <v>0</v>
      </c>
      <c r="T106" s="71">
        <v>0</v>
      </c>
      <c r="U106" s="71">
        <v>18</v>
      </c>
      <c r="V106" s="71">
        <v>10</v>
      </c>
      <c r="W106" s="71">
        <v>0</v>
      </c>
      <c r="X106" s="71">
        <v>0</v>
      </c>
      <c r="Y106" s="71">
        <v>0</v>
      </c>
      <c r="Z106" s="71">
        <v>0</v>
      </c>
      <c r="AA106" s="71">
        <v>0</v>
      </c>
      <c r="AB106" s="71">
        <v>0</v>
      </c>
      <c r="AC106" s="69">
        <v>473</v>
      </c>
      <c r="AD106" s="69">
        <v>239</v>
      </c>
      <c r="AE106" s="205" t="s">
        <v>154</v>
      </c>
      <c r="AF106" s="8" t="s">
        <v>90</v>
      </c>
      <c r="AG106" s="71">
        <v>0</v>
      </c>
      <c r="AH106" s="71">
        <v>0</v>
      </c>
      <c r="AI106" s="71">
        <v>0</v>
      </c>
      <c r="AJ106" s="71">
        <v>0</v>
      </c>
      <c r="AK106" s="71">
        <v>0</v>
      </c>
      <c r="AL106" s="71">
        <v>0</v>
      </c>
      <c r="AM106" s="71">
        <v>0</v>
      </c>
      <c r="AN106" s="71">
        <v>0</v>
      </c>
      <c r="AO106" s="71">
        <v>0</v>
      </c>
      <c r="AP106" s="71">
        <v>0</v>
      </c>
      <c r="AQ106" s="71">
        <v>18</v>
      </c>
      <c r="AR106" s="71">
        <v>8</v>
      </c>
      <c r="AS106" s="71">
        <v>0</v>
      </c>
      <c r="AT106" s="71">
        <v>0</v>
      </c>
      <c r="AU106" s="71">
        <v>16</v>
      </c>
      <c r="AV106" s="71">
        <v>9</v>
      </c>
      <c r="AW106" s="71">
        <v>0</v>
      </c>
      <c r="AX106" s="71">
        <v>0</v>
      </c>
      <c r="AY106" s="71">
        <v>3</v>
      </c>
      <c r="AZ106" s="71">
        <v>0</v>
      </c>
      <c r="BA106" s="71">
        <v>0</v>
      </c>
      <c r="BB106" s="71">
        <v>0</v>
      </c>
      <c r="BC106" s="71">
        <v>0</v>
      </c>
      <c r="BD106" s="71">
        <v>0</v>
      </c>
      <c r="BE106" s="71">
        <v>0</v>
      </c>
      <c r="BF106" s="71">
        <v>0</v>
      </c>
      <c r="BG106" s="69">
        <v>37</v>
      </c>
      <c r="BH106" s="69">
        <v>17</v>
      </c>
      <c r="BI106" s="205" t="s">
        <v>154</v>
      </c>
      <c r="BJ106" s="8" t="s">
        <v>90</v>
      </c>
      <c r="BK106" s="31">
        <v>5</v>
      </c>
      <c r="BL106" s="31">
        <v>4</v>
      </c>
      <c r="BM106" s="31">
        <v>0</v>
      </c>
      <c r="BN106" s="31">
        <v>0</v>
      </c>
      <c r="BO106" s="31">
        <v>0</v>
      </c>
      <c r="BP106" s="31">
        <v>1</v>
      </c>
      <c r="BQ106" s="31">
        <v>0</v>
      </c>
      <c r="BR106" s="31">
        <v>5</v>
      </c>
      <c r="BS106" s="31">
        <v>0</v>
      </c>
      <c r="BT106" s="31">
        <v>1</v>
      </c>
      <c r="BU106" s="31">
        <v>0</v>
      </c>
      <c r="BV106" s="31">
        <v>0</v>
      </c>
      <c r="BW106" s="31">
        <v>0</v>
      </c>
      <c r="BX106" s="149">
        <v>16</v>
      </c>
      <c r="BY106" s="125">
        <v>17</v>
      </c>
      <c r="BZ106" s="71">
        <v>14</v>
      </c>
      <c r="CA106" s="71">
        <v>6</v>
      </c>
      <c r="CB106" s="71">
        <v>0</v>
      </c>
      <c r="CC106" s="71">
        <v>5</v>
      </c>
      <c r="CD106" s="205" t="s">
        <v>154</v>
      </c>
      <c r="CE106" s="8" t="s">
        <v>90</v>
      </c>
      <c r="CF106" s="71">
        <v>6</v>
      </c>
      <c r="CG106" s="71">
        <v>117</v>
      </c>
      <c r="CH106" s="71">
        <v>112</v>
      </c>
      <c r="CI106" s="71">
        <v>4</v>
      </c>
      <c r="CJ106" s="71">
        <v>0</v>
      </c>
      <c r="CK106" s="71">
        <v>7</v>
      </c>
      <c r="CL106" s="71">
        <v>16</v>
      </c>
      <c r="CM106" s="71">
        <v>13</v>
      </c>
      <c r="CN106" s="71">
        <v>9</v>
      </c>
      <c r="CO106" s="205" t="s">
        <v>154</v>
      </c>
      <c r="CP106" s="8" t="s">
        <v>90</v>
      </c>
      <c r="CQ106" s="46">
        <v>162</v>
      </c>
      <c r="CR106" s="46">
        <v>78</v>
      </c>
      <c r="CS106" s="46">
        <v>80</v>
      </c>
      <c r="CT106" s="46">
        <v>38</v>
      </c>
      <c r="CU106" s="46">
        <v>0</v>
      </c>
      <c r="CV106" s="46">
        <v>0</v>
      </c>
      <c r="CW106" s="46">
        <v>0</v>
      </c>
      <c r="CX106" s="46">
        <v>0</v>
      </c>
      <c r="CY106" s="46">
        <v>19</v>
      </c>
      <c r="CZ106" s="46">
        <v>4</v>
      </c>
      <c r="DA106" s="46">
        <v>10</v>
      </c>
      <c r="DB106" s="46">
        <v>3</v>
      </c>
      <c r="DC106" s="46">
        <v>0</v>
      </c>
      <c r="DD106" s="46">
        <v>0</v>
      </c>
      <c r="DE106" s="46">
        <v>0</v>
      </c>
      <c r="DF106" s="46">
        <v>0</v>
      </c>
      <c r="DG106" s="46">
        <v>0</v>
      </c>
      <c r="DH106" s="46">
        <v>0</v>
      </c>
      <c r="DI106" s="46">
        <v>0</v>
      </c>
      <c r="DJ106" s="46">
        <v>0</v>
      </c>
      <c r="DK106" s="46">
        <v>0</v>
      </c>
      <c r="DL106" s="46">
        <v>0</v>
      </c>
      <c r="DM106" s="46">
        <v>0</v>
      </c>
      <c r="DN106" s="46">
        <v>0</v>
      </c>
      <c r="DO106" s="205" t="s">
        <v>154</v>
      </c>
      <c r="DP106" s="8" t="s">
        <v>90</v>
      </c>
      <c r="DQ106" s="71">
        <v>30</v>
      </c>
      <c r="DR106" s="71">
        <v>10</v>
      </c>
      <c r="DS106" s="71">
        <v>3</v>
      </c>
      <c r="DT106" s="152">
        <v>7</v>
      </c>
      <c r="DU106" s="32">
        <v>5</v>
      </c>
      <c r="DV106" s="149">
        <v>37</v>
      </c>
      <c r="DW106" s="149">
        <v>15</v>
      </c>
      <c r="DX106" s="205" t="s">
        <v>154</v>
      </c>
      <c r="DY106" s="8" t="s">
        <v>90</v>
      </c>
      <c r="DZ106" s="71">
        <v>30</v>
      </c>
      <c r="EA106" s="71">
        <v>90</v>
      </c>
      <c r="EB106" s="71">
        <v>60</v>
      </c>
      <c r="EC106" s="71">
        <v>0</v>
      </c>
      <c r="ED106" s="71">
        <v>36</v>
      </c>
      <c r="EE106" s="71">
        <v>36</v>
      </c>
      <c r="EF106" s="71">
        <v>0</v>
      </c>
      <c r="EG106" s="71">
        <v>30</v>
      </c>
      <c r="EH106" s="71">
        <v>30</v>
      </c>
      <c r="EI106" s="71">
        <v>30</v>
      </c>
      <c r="EJ106" s="71">
        <v>36</v>
      </c>
      <c r="EK106" s="71">
        <v>0</v>
      </c>
      <c r="EL106" s="71">
        <v>0</v>
      </c>
      <c r="EM106" s="71">
        <v>0</v>
      </c>
      <c r="EN106" s="71">
        <v>0</v>
      </c>
      <c r="EO106" s="71">
        <v>0</v>
      </c>
      <c r="EP106" s="71">
        <v>0</v>
      </c>
      <c r="ER106" s="78" t="s">
        <v>154</v>
      </c>
      <c r="ES106" s="78" t="s">
        <v>2361</v>
      </c>
      <c r="ET106" s="78">
        <v>181</v>
      </c>
      <c r="EU106" s="78">
        <v>90</v>
      </c>
      <c r="EV106" s="78">
        <v>592</v>
      </c>
      <c r="EW106" s="78"/>
      <c r="EX106" s="78"/>
      <c r="EY106" s="78"/>
    </row>
    <row r="107" spans="1:155">
      <c r="A107" s="205"/>
      <c r="B107" s="8" t="s">
        <v>91</v>
      </c>
      <c r="C107" s="71">
        <v>63</v>
      </c>
      <c r="D107" s="71">
        <v>39</v>
      </c>
      <c r="E107" s="71">
        <v>19</v>
      </c>
      <c r="F107" s="71">
        <v>6</v>
      </c>
      <c r="G107" s="71">
        <v>0</v>
      </c>
      <c r="H107" s="71">
        <v>0</v>
      </c>
      <c r="I107" s="71">
        <v>0</v>
      </c>
      <c r="J107" s="71">
        <v>0</v>
      </c>
      <c r="K107" s="71">
        <v>0</v>
      </c>
      <c r="L107" s="71">
        <v>0</v>
      </c>
      <c r="M107" s="71">
        <v>18</v>
      </c>
      <c r="N107" s="71">
        <v>10</v>
      </c>
      <c r="O107" s="71">
        <v>0</v>
      </c>
      <c r="P107" s="71">
        <v>0</v>
      </c>
      <c r="Q107" s="71">
        <v>55</v>
      </c>
      <c r="R107" s="71">
        <v>30</v>
      </c>
      <c r="S107" s="71">
        <v>0</v>
      </c>
      <c r="T107" s="71">
        <v>0</v>
      </c>
      <c r="U107" s="71">
        <v>20</v>
      </c>
      <c r="V107" s="71">
        <v>12</v>
      </c>
      <c r="W107" s="71">
        <v>0</v>
      </c>
      <c r="X107" s="71">
        <v>0</v>
      </c>
      <c r="Y107" s="71">
        <v>0</v>
      </c>
      <c r="Z107" s="71">
        <v>0</v>
      </c>
      <c r="AA107" s="71">
        <v>0</v>
      </c>
      <c r="AB107" s="71">
        <v>0</v>
      </c>
      <c r="AC107" s="69">
        <v>175</v>
      </c>
      <c r="AD107" s="69">
        <v>97</v>
      </c>
      <c r="AE107" s="205"/>
      <c r="AF107" s="8" t="s">
        <v>91</v>
      </c>
      <c r="AG107" s="71">
        <v>1</v>
      </c>
      <c r="AH107" s="71">
        <v>0</v>
      </c>
      <c r="AI107" s="71">
        <v>0</v>
      </c>
      <c r="AJ107" s="71">
        <v>0</v>
      </c>
      <c r="AK107" s="71">
        <v>0</v>
      </c>
      <c r="AL107" s="71">
        <v>0</v>
      </c>
      <c r="AM107" s="71">
        <v>0</v>
      </c>
      <c r="AN107" s="71">
        <v>0</v>
      </c>
      <c r="AO107" s="71">
        <v>0</v>
      </c>
      <c r="AP107" s="71">
        <v>0</v>
      </c>
      <c r="AQ107" s="71">
        <v>0</v>
      </c>
      <c r="AR107" s="71">
        <v>0</v>
      </c>
      <c r="AS107" s="71">
        <v>0</v>
      </c>
      <c r="AT107" s="71">
        <v>0</v>
      </c>
      <c r="AU107" s="71">
        <v>12</v>
      </c>
      <c r="AV107" s="71">
        <v>7</v>
      </c>
      <c r="AW107" s="71">
        <v>0</v>
      </c>
      <c r="AX107" s="71">
        <v>0</v>
      </c>
      <c r="AY107" s="71">
        <v>2</v>
      </c>
      <c r="AZ107" s="71">
        <v>1</v>
      </c>
      <c r="BA107" s="71">
        <v>0</v>
      </c>
      <c r="BB107" s="71">
        <v>0</v>
      </c>
      <c r="BC107" s="71">
        <v>0</v>
      </c>
      <c r="BD107" s="71">
        <v>0</v>
      </c>
      <c r="BE107" s="71">
        <v>0</v>
      </c>
      <c r="BF107" s="71">
        <v>0</v>
      </c>
      <c r="BG107" s="69">
        <v>15</v>
      </c>
      <c r="BH107" s="69">
        <v>8</v>
      </c>
      <c r="BI107" s="205"/>
      <c r="BJ107" s="8" t="s">
        <v>91</v>
      </c>
      <c r="BK107" s="31">
        <v>2</v>
      </c>
      <c r="BL107" s="31">
        <v>1</v>
      </c>
      <c r="BM107" s="31">
        <v>0</v>
      </c>
      <c r="BN107" s="31">
        <v>0</v>
      </c>
      <c r="BO107" s="31">
        <v>0</v>
      </c>
      <c r="BP107" s="31">
        <v>1</v>
      </c>
      <c r="BQ107" s="31">
        <v>0</v>
      </c>
      <c r="BR107" s="31">
        <v>2</v>
      </c>
      <c r="BS107" s="31">
        <v>0</v>
      </c>
      <c r="BT107" s="31">
        <v>2</v>
      </c>
      <c r="BU107" s="31">
        <v>0</v>
      </c>
      <c r="BV107" s="31">
        <v>0</v>
      </c>
      <c r="BW107" s="31">
        <v>0</v>
      </c>
      <c r="BX107" s="149">
        <v>8</v>
      </c>
      <c r="BY107" s="125">
        <v>7</v>
      </c>
      <c r="BZ107" s="71">
        <v>7</v>
      </c>
      <c r="CA107" s="71">
        <v>6</v>
      </c>
      <c r="CB107" s="71">
        <v>0</v>
      </c>
      <c r="CC107" s="71">
        <v>2</v>
      </c>
      <c r="CD107" s="205"/>
      <c r="CE107" s="8" t="s">
        <v>91</v>
      </c>
      <c r="CF107" s="71">
        <v>0</v>
      </c>
      <c r="CG107" s="71">
        <v>148</v>
      </c>
      <c r="CH107" s="71">
        <v>6</v>
      </c>
      <c r="CI107" s="71">
        <v>0</v>
      </c>
      <c r="CJ107" s="71">
        <v>0</v>
      </c>
      <c r="CK107" s="71">
        <v>5</v>
      </c>
      <c r="CL107" s="71">
        <v>7</v>
      </c>
      <c r="CM107" s="71">
        <v>7</v>
      </c>
      <c r="CN107" s="71">
        <v>7</v>
      </c>
      <c r="CO107" s="205"/>
      <c r="CP107" s="8" t="s">
        <v>91</v>
      </c>
      <c r="CQ107" s="46">
        <v>98</v>
      </c>
      <c r="CR107" s="46">
        <v>49</v>
      </c>
      <c r="CS107" s="46">
        <v>45</v>
      </c>
      <c r="CT107" s="46">
        <v>23</v>
      </c>
      <c r="CU107" s="46">
        <v>0</v>
      </c>
      <c r="CV107" s="46">
        <v>0</v>
      </c>
      <c r="CW107" s="46">
        <v>0</v>
      </c>
      <c r="CX107" s="46">
        <v>0</v>
      </c>
      <c r="CY107" s="46">
        <v>12</v>
      </c>
      <c r="CZ107" s="46">
        <v>8</v>
      </c>
      <c r="DA107" s="46">
        <v>9</v>
      </c>
      <c r="DB107" s="46">
        <v>6</v>
      </c>
      <c r="DC107" s="46">
        <v>0</v>
      </c>
      <c r="DD107" s="46">
        <v>0</v>
      </c>
      <c r="DE107" s="46">
        <v>0</v>
      </c>
      <c r="DF107" s="46">
        <v>0</v>
      </c>
      <c r="DG107" s="46">
        <v>0</v>
      </c>
      <c r="DH107" s="46">
        <v>0</v>
      </c>
      <c r="DI107" s="46">
        <v>0</v>
      </c>
      <c r="DJ107" s="46">
        <v>0</v>
      </c>
      <c r="DK107" s="46">
        <v>0</v>
      </c>
      <c r="DL107" s="46">
        <v>0</v>
      </c>
      <c r="DM107" s="46">
        <v>0</v>
      </c>
      <c r="DN107" s="46">
        <v>0</v>
      </c>
      <c r="DO107" s="205"/>
      <c r="DP107" s="8" t="s">
        <v>91</v>
      </c>
      <c r="DQ107" s="71">
        <v>28</v>
      </c>
      <c r="DR107" s="71">
        <v>11</v>
      </c>
      <c r="DS107" s="71">
        <v>9</v>
      </c>
      <c r="DT107" s="152">
        <v>3</v>
      </c>
      <c r="DU107" s="32">
        <v>2</v>
      </c>
      <c r="DV107" s="149">
        <v>31</v>
      </c>
      <c r="DW107" s="149">
        <v>13</v>
      </c>
      <c r="DX107" s="205"/>
      <c r="DY107" s="8" t="s">
        <v>91</v>
      </c>
      <c r="DZ107" s="71">
        <v>1</v>
      </c>
      <c r="EA107" s="71">
        <v>0</v>
      </c>
      <c r="EB107" s="71">
        <v>0</v>
      </c>
      <c r="EC107" s="71">
        <v>0</v>
      </c>
      <c r="ED107" s="71">
        <v>0</v>
      </c>
      <c r="EE107" s="71">
        <v>0</v>
      </c>
      <c r="EF107" s="71">
        <v>0</v>
      </c>
      <c r="EG107" s="71">
        <v>0</v>
      </c>
      <c r="EH107" s="71">
        <v>0</v>
      </c>
      <c r="EI107" s="71">
        <v>0</v>
      </c>
      <c r="EJ107" s="71">
        <v>0</v>
      </c>
      <c r="EK107" s="71">
        <v>1</v>
      </c>
      <c r="EL107" s="71">
        <v>0</v>
      </c>
      <c r="EM107" s="71">
        <v>0</v>
      </c>
      <c r="EN107" s="71">
        <v>0</v>
      </c>
      <c r="EO107" s="71">
        <v>0</v>
      </c>
      <c r="EP107" s="71">
        <v>0</v>
      </c>
      <c r="ER107" s="78" t="s">
        <v>154</v>
      </c>
      <c r="ES107" s="78" t="s">
        <v>2362</v>
      </c>
      <c r="ET107" s="78">
        <v>110</v>
      </c>
      <c r="EU107" s="78">
        <v>54</v>
      </c>
      <c r="EV107" s="78">
        <v>314</v>
      </c>
      <c r="EW107" s="78"/>
      <c r="EX107" s="78"/>
      <c r="EY107" s="78"/>
    </row>
    <row r="108" spans="1:155">
      <c r="A108" s="205"/>
      <c r="B108" s="66" t="s">
        <v>73</v>
      </c>
      <c r="C108" s="26">
        <v>224</v>
      </c>
      <c r="D108" s="26">
        <v>114</v>
      </c>
      <c r="E108" s="26">
        <v>106</v>
      </c>
      <c r="F108" s="26">
        <v>43</v>
      </c>
      <c r="G108" s="26">
        <v>0</v>
      </c>
      <c r="H108" s="26">
        <v>0</v>
      </c>
      <c r="I108" s="26">
        <v>0</v>
      </c>
      <c r="J108" s="26">
        <v>0</v>
      </c>
      <c r="K108" s="26">
        <v>0</v>
      </c>
      <c r="L108" s="26">
        <v>0</v>
      </c>
      <c r="M108" s="26">
        <v>84</v>
      </c>
      <c r="N108" s="26">
        <v>46</v>
      </c>
      <c r="O108" s="26">
        <v>0</v>
      </c>
      <c r="P108" s="26">
        <v>0</v>
      </c>
      <c r="Q108" s="26">
        <v>196</v>
      </c>
      <c r="R108" s="26">
        <v>111</v>
      </c>
      <c r="S108" s="26">
        <v>0</v>
      </c>
      <c r="T108" s="26">
        <v>0</v>
      </c>
      <c r="U108" s="26">
        <v>38</v>
      </c>
      <c r="V108" s="26">
        <v>22</v>
      </c>
      <c r="W108" s="26">
        <v>0</v>
      </c>
      <c r="X108" s="26">
        <v>0</v>
      </c>
      <c r="Y108" s="26">
        <v>0</v>
      </c>
      <c r="Z108" s="26">
        <v>0</v>
      </c>
      <c r="AA108" s="26">
        <v>0</v>
      </c>
      <c r="AB108" s="26">
        <v>0</v>
      </c>
      <c r="AC108" s="68">
        <v>648</v>
      </c>
      <c r="AD108" s="68">
        <v>336</v>
      </c>
      <c r="AE108" s="205"/>
      <c r="AF108" s="66" t="s">
        <v>73</v>
      </c>
      <c r="AG108" s="26">
        <v>1</v>
      </c>
      <c r="AH108" s="26">
        <v>0</v>
      </c>
      <c r="AI108" s="26">
        <v>0</v>
      </c>
      <c r="AJ108" s="26">
        <v>0</v>
      </c>
      <c r="AK108" s="26">
        <v>0</v>
      </c>
      <c r="AL108" s="26">
        <v>0</v>
      </c>
      <c r="AM108" s="26">
        <v>0</v>
      </c>
      <c r="AN108" s="26">
        <v>0</v>
      </c>
      <c r="AO108" s="26">
        <v>0</v>
      </c>
      <c r="AP108" s="26">
        <v>0</v>
      </c>
      <c r="AQ108" s="26">
        <v>18</v>
      </c>
      <c r="AR108" s="26">
        <v>8</v>
      </c>
      <c r="AS108" s="26">
        <v>0</v>
      </c>
      <c r="AT108" s="26">
        <v>0</v>
      </c>
      <c r="AU108" s="26">
        <v>28</v>
      </c>
      <c r="AV108" s="26">
        <v>16</v>
      </c>
      <c r="AW108" s="26">
        <v>0</v>
      </c>
      <c r="AX108" s="26">
        <v>0</v>
      </c>
      <c r="AY108" s="26">
        <v>5</v>
      </c>
      <c r="AZ108" s="26">
        <v>1</v>
      </c>
      <c r="BA108" s="26">
        <v>0</v>
      </c>
      <c r="BB108" s="26">
        <v>0</v>
      </c>
      <c r="BC108" s="26">
        <v>0</v>
      </c>
      <c r="BD108" s="26">
        <v>0</v>
      </c>
      <c r="BE108" s="26">
        <v>0</v>
      </c>
      <c r="BF108" s="26">
        <v>0</v>
      </c>
      <c r="BG108" s="68">
        <v>52</v>
      </c>
      <c r="BH108" s="68">
        <v>25</v>
      </c>
      <c r="BI108" s="205"/>
      <c r="BJ108" s="66" t="s">
        <v>73</v>
      </c>
      <c r="BK108" s="68">
        <v>7</v>
      </c>
      <c r="BL108" s="68">
        <v>5</v>
      </c>
      <c r="BM108" s="68">
        <v>0</v>
      </c>
      <c r="BN108" s="68">
        <v>0</v>
      </c>
      <c r="BO108" s="68">
        <v>0</v>
      </c>
      <c r="BP108" s="68">
        <v>2</v>
      </c>
      <c r="BQ108" s="68">
        <v>0</v>
      </c>
      <c r="BR108" s="68">
        <v>7</v>
      </c>
      <c r="BS108" s="68">
        <v>0</v>
      </c>
      <c r="BT108" s="68">
        <v>3</v>
      </c>
      <c r="BU108" s="68">
        <v>0</v>
      </c>
      <c r="BV108" s="68">
        <v>0</v>
      </c>
      <c r="BW108" s="68">
        <v>0</v>
      </c>
      <c r="BX108" s="68">
        <v>24</v>
      </c>
      <c r="BY108" s="68">
        <v>24</v>
      </c>
      <c r="BZ108" s="68">
        <v>21</v>
      </c>
      <c r="CA108" s="68">
        <v>12</v>
      </c>
      <c r="CB108" s="68">
        <v>0</v>
      </c>
      <c r="CC108" s="68">
        <v>7</v>
      </c>
      <c r="CD108" s="205"/>
      <c r="CE108" s="66" t="s">
        <v>73</v>
      </c>
      <c r="CF108" s="68">
        <v>6</v>
      </c>
      <c r="CG108" s="68">
        <v>265</v>
      </c>
      <c r="CH108" s="68">
        <v>118</v>
      </c>
      <c r="CI108" s="68">
        <v>4</v>
      </c>
      <c r="CJ108" s="68">
        <v>0</v>
      </c>
      <c r="CK108" s="68">
        <v>12</v>
      </c>
      <c r="CL108" s="68">
        <v>23</v>
      </c>
      <c r="CM108" s="68">
        <v>20</v>
      </c>
      <c r="CN108" s="68">
        <v>16</v>
      </c>
      <c r="CO108" s="205"/>
      <c r="CP108" s="66" t="s">
        <v>73</v>
      </c>
      <c r="CQ108" s="68">
        <v>260</v>
      </c>
      <c r="CR108" s="68">
        <v>127</v>
      </c>
      <c r="CS108" s="68">
        <v>125</v>
      </c>
      <c r="CT108" s="68">
        <v>61</v>
      </c>
      <c r="CU108" s="68">
        <v>0</v>
      </c>
      <c r="CV108" s="68">
        <v>0</v>
      </c>
      <c r="CW108" s="68">
        <v>0</v>
      </c>
      <c r="CX108" s="68">
        <v>0</v>
      </c>
      <c r="CY108" s="68">
        <v>31</v>
      </c>
      <c r="CZ108" s="68">
        <v>12</v>
      </c>
      <c r="DA108" s="68">
        <v>19</v>
      </c>
      <c r="DB108" s="68">
        <v>9</v>
      </c>
      <c r="DC108" s="68">
        <v>0</v>
      </c>
      <c r="DD108" s="68">
        <v>0</v>
      </c>
      <c r="DE108" s="68">
        <v>0</v>
      </c>
      <c r="DF108" s="68">
        <v>0</v>
      </c>
      <c r="DG108" s="68">
        <v>0</v>
      </c>
      <c r="DH108" s="68">
        <v>0</v>
      </c>
      <c r="DI108" s="68">
        <v>0</v>
      </c>
      <c r="DJ108" s="68">
        <v>0</v>
      </c>
      <c r="DK108" s="68">
        <v>0</v>
      </c>
      <c r="DL108" s="68">
        <v>0</v>
      </c>
      <c r="DM108" s="68">
        <v>0</v>
      </c>
      <c r="DN108" s="68">
        <v>0</v>
      </c>
      <c r="DO108" s="205"/>
      <c r="DP108" s="66" t="s">
        <v>73</v>
      </c>
      <c r="DQ108" s="68">
        <v>58</v>
      </c>
      <c r="DR108" s="26">
        <v>21</v>
      </c>
      <c r="DS108" s="26">
        <v>12</v>
      </c>
      <c r="DT108" s="41">
        <v>10</v>
      </c>
      <c r="DU108" s="41">
        <v>7</v>
      </c>
      <c r="DV108" s="68">
        <v>68</v>
      </c>
      <c r="DW108" s="68">
        <v>28</v>
      </c>
      <c r="DX108" s="205"/>
      <c r="DY108" s="66" t="s">
        <v>73</v>
      </c>
      <c r="DZ108" s="68">
        <v>31</v>
      </c>
      <c r="EA108" s="68">
        <v>90</v>
      </c>
      <c r="EB108" s="68">
        <v>60</v>
      </c>
      <c r="EC108" s="68">
        <v>0</v>
      </c>
      <c r="ED108" s="68">
        <v>36</v>
      </c>
      <c r="EE108" s="68">
        <v>36</v>
      </c>
      <c r="EF108" s="68">
        <v>0</v>
      </c>
      <c r="EG108" s="68">
        <v>30</v>
      </c>
      <c r="EH108" s="68">
        <v>30</v>
      </c>
      <c r="EI108" s="68">
        <v>30</v>
      </c>
      <c r="EJ108" s="68">
        <v>36</v>
      </c>
      <c r="EK108" s="68">
        <v>1</v>
      </c>
      <c r="EL108" s="68">
        <v>0</v>
      </c>
      <c r="EM108" s="68">
        <v>0</v>
      </c>
      <c r="EN108" s="68">
        <v>0</v>
      </c>
      <c r="EO108" s="68">
        <v>0</v>
      </c>
      <c r="EP108" s="68">
        <v>0</v>
      </c>
      <c r="ER108" s="78" t="s">
        <v>154</v>
      </c>
      <c r="ES108" s="78" t="s">
        <v>2363</v>
      </c>
      <c r="ET108" s="78">
        <v>291</v>
      </c>
      <c r="EU108" s="78">
        <v>144</v>
      </c>
      <c r="EV108" s="78">
        <v>906</v>
      </c>
      <c r="EW108" s="78"/>
      <c r="EX108" s="78"/>
      <c r="EY108" s="78"/>
    </row>
    <row r="109" spans="1:155">
      <c r="A109" s="205" t="s">
        <v>155</v>
      </c>
      <c r="B109" s="8" t="s">
        <v>90</v>
      </c>
      <c r="C109" s="71">
        <v>148</v>
      </c>
      <c r="D109" s="71">
        <v>70</v>
      </c>
      <c r="E109" s="71">
        <v>0</v>
      </c>
      <c r="F109" s="71">
        <v>0</v>
      </c>
      <c r="G109" s="71">
        <v>0</v>
      </c>
      <c r="H109" s="71">
        <v>0</v>
      </c>
      <c r="I109" s="71">
        <v>0</v>
      </c>
      <c r="J109" s="71">
        <v>0</v>
      </c>
      <c r="K109" s="71">
        <v>0</v>
      </c>
      <c r="L109" s="71">
        <v>0</v>
      </c>
      <c r="M109" s="71">
        <v>111</v>
      </c>
      <c r="N109" s="71">
        <v>55</v>
      </c>
      <c r="O109" s="71">
        <v>54</v>
      </c>
      <c r="P109" s="71">
        <v>12</v>
      </c>
      <c r="Q109" s="71">
        <v>128</v>
      </c>
      <c r="R109" s="71">
        <v>47</v>
      </c>
      <c r="S109" s="71">
        <v>0</v>
      </c>
      <c r="T109" s="71">
        <v>0</v>
      </c>
      <c r="U109" s="71">
        <v>24</v>
      </c>
      <c r="V109" s="71">
        <v>14</v>
      </c>
      <c r="W109" s="71">
        <v>0</v>
      </c>
      <c r="X109" s="71">
        <v>0</v>
      </c>
      <c r="Y109" s="71">
        <v>8</v>
      </c>
      <c r="Z109" s="71">
        <v>1</v>
      </c>
      <c r="AA109" s="71">
        <v>0</v>
      </c>
      <c r="AB109" s="71">
        <v>0</v>
      </c>
      <c r="AC109" s="69">
        <v>473</v>
      </c>
      <c r="AD109" s="69">
        <v>199</v>
      </c>
      <c r="AE109" s="205" t="s">
        <v>155</v>
      </c>
      <c r="AF109" s="8" t="s">
        <v>90</v>
      </c>
      <c r="AG109" s="71">
        <v>0</v>
      </c>
      <c r="AH109" s="71">
        <v>0</v>
      </c>
      <c r="AI109" s="71">
        <v>0</v>
      </c>
      <c r="AJ109" s="71">
        <v>0</v>
      </c>
      <c r="AK109" s="71">
        <v>0</v>
      </c>
      <c r="AL109" s="71">
        <v>0</v>
      </c>
      <c r="AM109" s="71">
        <v>0</v>
      </c>
      <c r="AN109" s="71">
        <v>0</v>
      </c>
      <c r="AO109" s="71">
        <v>0</v>
      </c>
      <c r="AP109" s="71">
        <v>0</v>
      </c>
      <c r="AQ109" s="71">
        <v>0</v>
      </c>
      <c r="AR109" s="71">
        <v>0</v>
      </c>
      <c r="AS109" s="71">
        <v>0</v>
      </c>
      <c r="AT109" s="71">
        <v>0</v>
      </c>
      <c r="AU109" s="71">
        <v>25</v>
      </c>
      <c r="AV109" s="71">
        <v>13</v>
      </c>
      <c r="AW109" s="71">
        <v>0</v>
      </c>
      <c r="AX109" s="71">
        <v>0</v>
      </c>
      <c r="AY109" s="71">
        <v>1</v>
      </c>
      <c r="AZ109" s="71">
        <v>1</v>
      </c>
      <c r="BA109" s="71">
        <v>0</v>
      </c>
      <c r="BB109" s="71">
        <v>0</v>
      </c>
      <c r="BC109" s="71">
        <v>0</v>
      </c>
      <c r="BD109" s="71">
        <v>0</v>
      </c>
      <c r="BE109" s="71">
        <v>0</v>
      </c>
      <c r="BF109" s="71">
        <v>0</v>
      </c>
      <c r="BG109" s="69">
        <v>26</v>
      </c>
      <c r="BH109" s="69">
        <v>14</v>
      </c>
      <c r="BI109" s="205" t="s">
        <v>155</v>
      </c>
      <c r="BJ109" s="8" t="s">
        <v>90</v>
      </c>
      <c r="BK109" s="31">
        <v>4</v>
      </c>
      <c r="BL109" s="31">
        <v>0</v>
      </c>
      <c r="BM109" s="31">
        <v>0</v>
      </c>
      <c r="BN109" s="31">
        <v>0</v>
      </c>
      <c r="BO109" s="31">
        <v>0</v>
      </c>
      <c r="BP109" s="31">
        <v>4</v>
      </c>
      <c r="BQ109" s="31">
        <v>1</v>
      </c>
      <c r="BR109" s="31">
        <v>4</v>
      </c>
      <c r="BS109" s="31">
        <v>0</v>
      </c>
      <c r="BT109" s="31">
        <v>2</v>
      </c>
      <c r="BU109" s="31">
        <v>0</v>
      </c>
      <c r="BV109" s="31">
        <v>1</v>
      </c>
      <c r="BW109" s="31">
        <v>0</v>
      </c>
      <c r="BX109" s="149">
        <v>16</v>
      </c>
      <c r="BY109" s="125">
        <v>14</v>
      </c>
      <c r="BZ109" s="71">
        <v>13</v>
      </c>
      <c r="CA109" s="71">
        <v>0</v>
      </c>
      <c r="CB109" s="71">
        <v>5</v>
      </c>
      <c r="CC109" s="71">
        <v>4</v>
      </c>
      <c r="CD109" s="205" t="s">
        <v>155</v>
      </c>
      <c r="CE109" s="8" t="s">
        <v>90</v>
      </c>
      <c r="CF109" s="71">
        <v>3</v>
      </c>
      <c r="CG109" s="71">
        <v>85</v>
      </c>
      <c r="CH109" s="71">
        <v>41</v>
      </c>
      <c r="CI109" s="71">
        <v>62</v>
      </c>
      <c r="CJ109" s="71">
        <v>0</v>
      </c>
      <c r="CK109" s="71">
        <v>5</v>
      </c>
      <c r="CL109" s="71">
        <v>14</v>
      </c>
      <c r="CM109" s="71">
        <v>11</v>
      </c>
      <c r="CN109" s="71">
        <v>11</v>
      </c>
      <c r="CO109" s="205" t="s">
        <v>155</v>
      </c>
      <c r="CP109" s="8" t="s">
        <v>90</v>
      </c>
      <c r="CQ109" s="46">
        <v>132</v>
      </c>
      <c r="CR109" s="46">
        <v>55</v>
      </c>
      <c r="CS109" s="46">
        <v>72</v>
      </c>
      <c r="CT109" s="46">
        <v>34</v>
      </c>
      <c r="CU109" s="46">
        <v>0</v>
      </c>
      <c r="CV109" s="46">
        <v>0</v>
      </c>
      <c r="CW109" s="46">
        <v>0</v>
      </c>
      <c r="CX109" s="46">
        <v>0</v>
      </c>
      <c r="CY109" s="46">
        <v>14</v>
      </c>
      <c r="CZ109" s="46">
        <v>9</v>
      </c>
      <c r="DA109" s="46">
        <v>12</v>
      </c>
      <c r="DB109" s="46">
        <v>8</v>
      </c>
      <c r="DC109" s="46">
        <v>0</v>
      </c>
      <c r="DD109" s="46">
        <v>0</v>
      </c>
      <c r="DE109" s="46">
        <v>0</v>
      </c>
      <c r="DF109" s="46">
        <v>0</v>
      </c>
      <c r="DG109" s="46">
        <v>0</v>
      </c>
      <c r="DH109" s="46">
        <v>0</v>
      </c>
      <c r="DI109" s="46">
        <v>0</v>
      </c>
      <c r="DJ109" s="46">
        <v>0</v>
      </c>
      <c r="DK109" s="46">
        <v>0</v>
      </c>
      <c r="DL109" s="46">
        <v>0</v>
      </c>
      <c r="DM109" s="46">
        <v>0</v>
      </c>
      <c r="DN109" s="46">
        <v>0</v>
      </c>
      <c r="DO109" s="205" t="s">
        <v>155</v>
      </c>
      <c r="DP109" s="8" t="s">
        <v>90</v>
      </c>
      <c r="DQ109" s="71">
        <v>27</v>
      </c>
      <c r="DR109" s="71">
        <v>12</v>
      </c>
      <c r="DS109" s="71">
        <v>3</v>
      </c>
      <c r="DT109" s="152">
        <v>3</v>
      </c>
      <c r="DU109" s="32">
        <v>2</v>
      </c>
      <c r="DV109" s="149">
        <v>30</v>
      </c>
      <c r="DW109" s="149">
        <v>14</v>
      </c>
      <c r="DX109" s="205" t="s">
        <v>155</v>
      </c>
      <c r="DY109" s="8" t="s">
        <v>90</v>
      </c>
      <c r="DZ109" s="71">
        <v>3</v>
      </c>
      <c r="EA109" s="71">
        <v>5</v>
      </c>
      <c r="EB109" s="71">
        <v>8</v>
      </c>
      <c r="EC109" s="71">
        <v>0</v>
      </c>
      <c r="ED109" s="71">
        <v>4</v>
      </c>
      <c r="EE109" s="71">
        <v>3</v>
      </c>
      <c r="EF109" s="71">
        <v>6</v>
      </c>
      <c r="EG109" s="71">
        <v>7</v>
      </c>
      <c r="EH109" s="71">
        <v>23</v>
      </c>
      <c r="EI109" s="71">
        <v>2</v>
      </c>
      <c r="EJ109" s="71">
        <v>19</v>
      </c>
      <c r="EK109" s="71">
        <v>0</v>
      </c>
      <c r="EL109" s="71">
        <v>2</v>
      </c>
      <c r="EM109" s="71">
        <v>2</v>
      </c>
      <c r="EN109" s="71">
        <v>0</v>
      </c>
      <c r="EO109" s="71">
        <v>2</v>
      </c>
      <c r="EP109" s="71">
        <v>0</v>
      </c>
      <c r="ER109" s="78" t="s">
        <v>155</v>
      </c>
      <c r="ES109" s="78" t="s">
        <v>2364</v>
      </c>
      <c r="ET109" s="78">
        <v>146</v>
      </c>
      <c r="EU109" s="78">
        <v>84</v>
      </c>
      <c r="EV109" s="78">
        <v>544</v>
      </c>
      <c r="EW109" s="78"/>
      <c r="EX109" s="78"/>
      <c r="EY109" s="78"/>
    </row>
    <row r="110" spans="1:155">
      <c r="A110" s="205"/>
      <c r="B110" s="8" t="s">
        <v>91</v>
      </c>
      <c r="C110" s="71">
        <v>442</v>
      </c>
      <c r="D110" s="71">
        <v>253</v>
      </c>
      <c r="E110" s="71">
        <v>95</v>
      </c>
      <c r="F110" s="71">
        <v>64</v>
      </c>
      <c r="G110" s="71">
        <v>0</v>
      </c>
      <c r="H110" s="71">
        <v>0</v>
      </c>
      <c r="I110" s="71">
        <v>162</v>
      </c>
      <c r="J110" s="71">
        <v>81</v>
      </c>
      <c r="K110" s="71">
        <v>41</v>
      </c>
      <c r="L110" s="71">
        <v>26</v>
      </c>
      <c r="M110" s="71">
        <v>91</v>
      </c>
      <c r="N110" s="71">
        <v>52</v>
      </c>
      <c r="O110" s="71">
        <v>0</v>
      </c>
      <c r="P110" s="71">
        <v>0</v>
      </c>
      <c r="Q110" s="71">
        <v>327</v>
      </c>
      <c r="R110" s="71">
        <v>184</v>
      </c>
      <c r="S110" s="71">
        <v>8</v>
      </c>
      <c r="T110" s="71">
        <v>1</v>
      </c>
      <c r="U110" s="71">
        <v>151</v>
      </c>
      <c r="V110" s="71">
        <v>60</v>
      </c>
      <c r="W110" s="71">
        <v>0</v>
      </c>
      <c r="X110" s="71">
        <v>0</v>
      </c>
      <c r="Y110" s="71">
        <v>0</v>
      </c>
      <c r="Z110" s="71">
        <v>0</v>
      </c>
      <c r="AA110" s="71">
        <v>0</v>
      </c>
      <c r="AB110" s="71">
        <v>0</v>
      </c>
      <c r="AC110" s="69">
        <v>1317</v>
      </c>
      <c r="AD110" s="69">
        <v>721</v>
      </c>
      <c r="AE110" s="205"/>
      <c r="AF110" s="8" t="s">
        <v>91</v>
      </c>
      <c r="AG110" s="71">
        <v>8</v>
      </c>
      <c r="AH110" s="71">
        <v>4</v>
      </c>
      <c r="AI110" s="71">
        <v>0</v>
      </c>
      <c r="AJ110" s="71">
        <v>0</v>
      </c>
      <c r="AK110" s="71">
        <v>0</v>
      </c>
      <c r="AL110" s="71">
        <v>0</v>
      </c>
      <c r="AM110" s="71">
        <v>1</v>
      </c>
      <c r="AN110" s="71">
        <v>0</v>
      </c>
      <c r="AO110" s="71">
        <v>4</v>
      </c>
      <c r="AP110" s="71">
        <v>3</v>
      </c>
      <c r="AQ110" s="71">
        <v>7</v>
      </c>
      <c r="AR110" s="71">
        <v>3</v>
      </c>
      <c r="AS110" s="71">
        <v>0</v>
      </c>
      <c r="AT110" s="71">
        <v>0</v>
      </c>
      <c r="AU110" s="71">
        <v>79</v>
      </c>
      <c r="AV110" s="71">
        <v>43</v>
      </c>
      <c r="AW110" s="71">
        <v>1</v>
      </c>
      <c r="AX110" s="71">
        <v>0</v>
      </c>
      <c r="AY110" s="71">
        <v>43</v>
      </c>
      <c r="AZ110" s="71">
        <v>20</v>
      </c>
      <c r="BA110" s="71">
        <v>0</v>
      </c>
      <c r="BB110" s="71">
        <v>0</v>
      </c>
      <c r="BC110" s="71">
        <v>0</v>
      </c>
      <c r="BD110" s="71">
        <v>0</v>
      </c>
      <c r="BE110" s="71">
        <v>0</v>
      </c>
      <c r="BF110" s="71">
        <v>0</v>
      </c>
      <c r="BG110" s="69">
        <v>143</v>
      </c>
      <c r="BH110" s="69">
        <v>73</v>
      </c>
      <c r="BI110" s="205"/>
      <c r="BJ110" s="8" t="s">
        <v>91</v>
      </c>
      <c r="BK110" s="31">
        <v>10</v>
      </c>
      <c r="BL110" s="31">
        <v>3</v>
      </c>
      <c r="BM110" s="31">
        <v>0</v>
      </c>
      <c r="BN110" s="31">
        <v>4</v>
      </c>
      <c r="BO110" s="31">
        <v>1</v>
      </c>
      <c r="BP110" s="31">
        <v>2</v>
      </c>
      <c r="BQ110" s="31">
        <v>0</v>
      </c>
      <c r="BR110" s="31">
        <v>8</v>
      </c>
      <c r="BS110" s="31">
        <v>1</v>
      </c>
      <c r="BT110" s="31">
        <v>7</v>
      </c>
      <c r="BU110" s="31">
        <v>0</v>
      </c>
      <c r="BV110" s="31">
        <v>0</v>
      </c>
      <c r="BW110" s="31">
        <v>0</v>
      </c>
      <c r="BX110" s="149">
        <v>36</v>
      </c>
      <c r="BY110" s="125">
        <v>42</v>
      </c>
      <c r="BZ110" s="71">
        <v>37</v>
      </c>
      <c r="CA110" s="71">
        <v>38</v>
      </c>
      <c r="CB110" s="71">
        <v>0</v>
      </c>
      <c r="CC110" s="71">
        <v>7</v>
      </c>
      <c r="CD110" s="205"/>
      <c r="CE110" s="8" t="s">
        <v>91</v>
      </c>
      <c r="CF110" s="71">
        <v>0</v>
      </c>
      <c r="CG110" s="71">
        <v>296</v>
      </c>
      <c r="CH110" s="71">
        <v>160</v>
      </c>
      <c r="CI110" s="71">
        <v>160</v>
      </c>
      <c r="CJ110" s="71">
        <v>0</v>
      </c>
      <c r="CK110" s="71">
        <v>10</v>
      </c>
      <c r="CL110" s="71">
        <v>42</v>
      </c>
      <c r="CM110" s="71">
        <v>42</v>
      </c>
      <c r="CN110" s="71">
        <v>42</v>
      </c>
      <c r="CO110" s="205"/>
      <c r="CP110" s="8" t="s">
        <v>91</v>
      </c>
      <c r="CQ110" s="46">
        <v>338</v>
      </c>
      <c r="CR110" s="46">
        <v>176</v>
      </c>
      <c r="CS110" s="46">
        <v>196</v>
      </c>
      <c r="CT110" s="46">
        <v>105</v>
      </c>
      <c r="CU110" s="46">
        <v>7</v>
      </c>
      <c r="CV110" s="46">
        <v>2</v>
      </c>
      <c r="CW110" s="46">
        <v>5</v>
      </c>
      <c r="CX110" s="46">
        <v>2</v>
      </c>
      <c r="CY110" s="46">
        <v>107</v>
      </c>
      <c r="CZ110" s="46">
        <v>60</v>
      </c>
      <c r="DA110" s="46">
        <v>54</v>
      </c>
      <c r="DB110" s="46">
        <v>27</v>
      </c>
      <c r="DC110" s="46">
        <v>0</v>
      </c>
      <c r="DD110" s="46">
        <v>0</v>
      </c>
      <c r="DE110" s="46">
        <v>0</v>
      </c>
      <c r="DF110" s="46">
        <v>0</v>
      </c>
      <c r="DG110" s="46">
        <v>0</v>
      </c>
      <c r="DH110" s="46">
        <v>0</v>
      </c>
      <c r="DI110" s="46">
        <v>0</v>
      </c>
      <c r="DJ110" s="46">
        <v>0</v>
      </c>
      <c r="DK110" s="46">
        <v>0</v>
      </c>
      <c r="DL110" s="46">
        <v>0</v>
      </c>
      <c r="DM110" s="46">
        <v>0</v>
      </c>
      <c r="DN110" s="46">
        <v>0</v>
      </c>
      <c r="DO110" s="205"/>
      <c r="DP110" s="8" t="s">
        <v>91</v>
      </c>
      <c r="DQ110" s="71">
        <v>59</v>
      </c>
      <c r="DR110" s="71">
        <v>26</v>
      </c>
      <c r="DS110" s="71">
        <v>10</v>
      </c>
      <c r="DT110" s="152">
        <v>9</v>
      </c>
      <c r="DU110" s="32">
        <v>5</v>
      </c>
      <c r="DV110" s="149">
        <v>68</v>
      </c>
      <c r="DW110" s="149">
        <v>31</v>
      </c>
      <c r="DX110" s="205"/>
      <c r="DY110" s="8" t="s">
        <v>91</v>
      </c>
      <c r="DZ110" s="71">
        <v>40</v>
      </c>
      <c r="EA110" s="71">
        <v>40</v>
      </c>
      <c r="EB110" s="71">
        <v>0</v>
      </c>
      <c r="EC110" s="71">
        <v>0</v>
      </c>
      <c r="ED110" s="71">
        <v>40</v>
      </c>
      <c r="EE110" s="71">
        <v>40</v>
      </c>
      <c r="EF110" s="71">
        <v>0</v>
      </c>
      <c r="EG110" s="71">
        <v>40</v>
      </c>
      <c r="EH110" s="71">
        <v>40</v>
      </c>
      <c r="EI110" s="71">
        <v>40</v>
      </c>
      <c r="EJ110" s="71">
        <v>40</v>
      </c>
      <c r="EK110" s="71">
        <v>0</v>
      </c>
      <c r="EL110" s="71">
        <v>0</v>
      </c>
      <c r="EM110" s="71">
        <v>0</v>
      </c>
      <c r="EN110" s="71">
        <v>0</v>
      </c>
      <c r="EO110" s="71">
        <v>0</v>
      </c>
      <c r="EP110" s="71">
        <v>0</v>
      </c>
      <c r="ER110" s="78" t="s">
        <v>155</v>
      </c>
      <c r="ES110" s="78" t="s">
        <v>2365</v>
      </c>
      <c r="ET110" s="78">
        <v>452</v>
      </c>
      <c r="EU110" s="78">
        <v>255</v>
      </c>
      <c r="EV110" s="78">
        <v>1712</v>
      </c>
      <c r="EW110" s="78"/>
      <c r="EX110" s="78"/>
      <c r="EY110" s="78"/>
    </row>
    <row r="111" spans="1:155">
      <c r="A111" s="205"/>
      <c r="B111" s="66" t="s">
        <v>73</v>
      </c>
      <c r="C111" s="26">
        <v>590</v>
      </c>
      <c r="D111" s="26">
        <v>323</v>
      </c>
      <c r="E111" s="26">
        <v>95</v>
      </c>
      <c r="F111" s="26">
        <v>64</v>
      </c>
      <c r="G111" s="26">
        <v>0</v>
      </c>
      <c r="H111" s="26">
        <v>0</v>
      </c>
      <c r="I111" s="26">
        <v>162</v>
      </c>
      <c r="J111" s="26">
        <v>81</v>
      </c>
      <c r="K111" s="26">
        <v>41</v>
      </c>
      <c r="L111" s="26">
        <v>26</v>
      </c>
      <c r="M111" s="26">
        <v>202</v>
      </c>
      <c r="N111" s="26">
        <v>107</v>
      </c>
      <c r="O111" s="26">
        <v>54</v>
      </c>
      <c r="P111" s="26">
        <v>12</v>
      </c>
      <c r="Q111" s="26">
        <v>455</v>
      </c>
      <c r="R111" s="26">
        <v>231</v>
      </c>
      <c r="S111" s="26">
        <v>8</v>
      </c>
      <c r="T111" s="26">
        <v>1</v>
      </c>
      <c r="U111" s="26">
        <v>175</v>
      </c>
      <c r="V111" s="26">
        <v>74</v>
      </c>
      <c r="W111" s="26">
        <v>0</v>
      </c>
      <c r="X111" s="26">
        <v>0</v>
      </c>
      <c r="Y111" s="26">
        <v>8</v>
      </c>
      <c r="Z111" s="26">
        <v>1</v>
      </c>
      <c r="AA111" s="26">
        <v>0</v>
      </c>
      <c r="AB111" s="26">
        <v>0</v>
      </c>
      <c r="AC111" s="68">
        <v>1790</v>
      </c>
      <c r="AD111" s="68">
        <v>920</v>
      </c>
      <c r="AE111" s="205"/>
      <c r="AF111" s="66" t="s">
        <v>73</v>
      </c>
      <c r="AG111" s="26">
        <v>8</v>
      </c>
      <c r="AH111" s="26">
        <v>4</v>
      </c>
      <c r="AI111" s="26">
        <v>0</v>
      </c>
      <c r="AJ111" s="26">
        <v>0</v>
      </c>
      <c r="AK111" s="26">
        <v>0</v>
      </c>
      <c r="AL111" s="26">
        <v>0</v>
      </c>
      <c r="AM111" s="26">
        <v>1</v>
      </c>
      <c r="AN111" s="26">
        <v>0</v>
      </c>
      <c r="AO111" s="26">
        <v>4</v>
      </c>
      <c r="AP111" s="26">
        <v>3</v>
      </c>
      <c r="AQ111" s="26">
        <v>7</v>
      </c>
      <c r="AR111" s="26">
        <v>3</v>
      </c>
      <c r="AS111" s="26">
        <v>0</v>
      </c>
      <c r="AT111" s="26">
        <v>0</v>
      </c>
      <c r="AU111" s="26">
        <v>104</v>
      </c>
      <c r="AV111" s="26">
        <v>56</v>
      </c>
      <c r="AW111" s="26">
        <v>1</v>
      </c>
      <c r="AX111" s="26">
        <v>0</v>
      </c>
      <c r="AY111" s="26">
        <v>44</v>
      </c>
      <c r="AZ111" s="26">
        <v>21</v>
      </c>
      <c r="BA111" s="26">
        <v>0</v>
      </c>
      <c r="BB111" s="26">
        <v>0</v>
      </c>
      <c r="BC111" s="26">
        <v>0</v>
      </c>
      <c r="BD111" s="26">
        <v>0</v>
      </c>
      <c r="BE111" s="26">
        <v>0</v>
      </c>
      <c r="BF111" s="26">
        <v>0</v>
      </c>
      <c r="BG111" s="68">
        <v>169</v>
      </c>
      <c r="BH111" s="68">
        <v>87</v>
      </c>
      <c r="BI111" s="205"/>
      <c r="BJ111" s="66" t="s">
        <v>73</v>
      </c>
      <c r="BK111" s="68">
        <v>14</v>
      </c>
      <c r="BL111" s="68">
        <v>3</v>
      </c>
      <c r="BM111" s="68">
        <v>0</v>
      </c>
      <c r="BN111" s="68">
        <v>4</v>
      </c>
      <c r="BO111" s="68">
        <v>1</v>
      </c>
      <c r="BP111" s="68">
        <v>6</v>
      </c>
      <c r="BQ111" s="68">
        <v>1</v>
      </c>
      <c r="BR111" s="68">
        <v>12</v>
      </c>
      <c r="BS111" s="68">
        <v>1</v>
      </c>
      <c r="BT111" s="68">
        <v>9</v>
      </c>
      <c r="BU111" s="68">
        <v>0</v>
      </c>
      <c r="BV111" s="68">
        <v>1</v>
      </c>
      <c r="BW111" s="68">
        <v>0</v>
      </c>
      <c r="BX111" s="68">
        <v>52</v>
      </c>
      <c r="BY111" s="68">
        <v>56</v>
      </c>
      <c r="BZ111" s="68">
        <v>50</v>
      </c>
      <c r="CA111" s="68">
        <v>38</v>
      </c>
      <c r="CB111" s="68">
        <v>5</v>
      </c>
      <c r="CC111" s="68">
        <v>11</v>
      </c>
      <c r="CD111" s="205"/>
      <c r="CE111" s="66" t="s">
        <v>73</v>
      </c>
      <c r="CF111" s="68">
        <v>3</v>
      </c>
      <c r="CG111" s="68">
        <v>381</v>
      </c>
      <c r="CH111" s="68">
        <v>201</v>
      </c>
      <c r="CI111" s="68">
        <v>222</v>
      </c>
      <c r="CJ111" s="68">
        <v>0</v>
      </c>
      <c r="CK111" s="68">
        <v>15</v>
      </c>
      <c r="CL111" s="68">
        <v>56</v>
      </c>
      <c r="CM111" s="68">
        <v>53</v>
      </c>
      <c r="CN111" s="68">
        <v>53</v>
      </c>
      <c r="CO111" s="205"/>
      <c r="CP111" s="66" t="s">
        <v>73</v>
      </c>
      <c r="CQ111" s="68">
        <v>470</v>
      </c>
      <c r="CR111" s="68">
        <v>231</v>
      </c>
      <c r="CS111" s="68">
        <v>268</v>
      </c>
      <c r="CT111" s="68">
        <v>139</v>
      </c>
      <c r="CU111" s="68">
        <v>7</v>
      </c>
      <c r="CV111" s="68">
        <v>2</v>
      </c>
      <c r="CW111" s="68">
        <v>5</v>
      </c>
      <c r="CX111" s="68">
        <v>2</v>
      </c>
      <c r="CY111" s="68">
        <v>121</v>
      </c>
      <c r="CZ111" s="68">
        <v>69</v>
      </c>
      <c r="DA111" s="68">
        <v>66</v>
      </c>
      <c r="DB111" s="68">
        <v>35</v>
      </c>
      <c r="DC111" s="68">
        <v>0</v>
      </c>
      <c r="DD111" s="68">
        <v>0</v>
      </c>
      <c r="DE111" s="68">
        <v>0</v>
      </c>
      <c r="DF111" s="68">
        <v>0</v>
      </c>
      <c r="DG111" s="68">
        <v>0</v>
      </c>
      <c r="DH111" s="68">
        <v>0</v>
      </c>
      <c r="DI111" s="68">
        <v>0</v>
      </c>
      <c r="DJ111" s="68">
        <v>0</v>
      </c>
      <c r="DK111" s="68">
        <v>0</v>
      </c>
      <c r="DL111" s="68">
        <v>0</v>
      </c>
      <c r="DM111" s="68">
        <v>0</v>
      </c>
      <c r="DN111" s="68">
        <v>0</v>
      </c>
      <c r="DO111" s="205"/>
      <c r="DP111" s="66" t="s">
        <v>73</v>
      </c>
      <c r="DQ111" s="68">
        <v>86</v>
      </c>
      <c r="DR111" s="26">
        <v>38</v>
      </c>
      <c r="DS111" s="26">
        <v>13</v>
      </c>
      <c r="DT111" s="41">
        <v>12</v>
      </c>
      <c r="DU111" s="41">
        <v>7</v>
      </c>
      <c r="DV111" s="68">
        <v>98</v>
      </c>
      <c r="DW111" s="68">
        <v>45</v>
      </c>
      <c r="DX111" s="205"/>
      <c r="DY111" s="66" t="s">
        <v>73</v>
      </c>
      <c r="DZ111" s="68">
        <v>43</v>
      </c>
      <c r="EA111" s="68">
        <v>45</v>
      </c>
      <c r="EB111" s="68">
        <v>8</v>
      </c>
      <c r="EC111" s="68">
        <v>0</v>
      </c>
      <c r="ED111" s="68">
        <v>44</v>
      </c>
      <c r="EE111" s="68">
        <v>43</v>
      </c>
      <c r="EF111" s="68">
        <v>6</v>
      </c>
      <c r="EG111" s="68">
        <v>47</v>
      </c>
      <c r="EH111" s="68">
        <v>63</v>
      </c>
      <c r="EI111" s="68">
        <v>42</v>
      </c>
      <c r="EJ111" s="68">
        <v>59</v>
      </c>
      <c r="EK111" s="68">
        <v>0</v>
      </c>
      <c r="EL111" s="68">
        <v>2</v>
      </c>
      <c r="EM111" s="68">
        <v>2</v>
      </c>
      <c r="EN111" s="68">
        <v>0</v>
      </c>
      <c r="EO111" s="68">
        <v>2</v>
      </c>
      <c r="EP111" s="68">
        <v>0</v>
      </c>
      <c r="ER111" s="78" t="s">
        <v>155</v>
      </c>
      <c r="ES111" s="78" t="s">
        <v>2366</v>
      </c>
      <c r="ET111" s="78">
        <v>598</v>
      </c>
      <c r="EU111" s="78">
        <v>339</v>
      </c>
      <c r="EV111" s="78">
        <v>2256</v>
      </c>
      <c r="EW111" s="78"/>
      <c r="EX111" s="78"/>
      <c r="EY111" s="78"/>
    </row>
    <row r="112" spans="1:155">
      <c r="A112" s="205" t="s">
        <v>156</v>
      </c>
      <c r="B112" s="8" t="s">
        <v>90</v>
      </c>
      <c r="C112" s="71">
        <v>194</v>
      </c>
      <c r="D112" s="71">
        <v>120</v>
      </c>
      <c r="E112" s="71">
        <v>195</v>
      </c>
      <c r="F112" s="71">
        <v>115</v>
      </c>
      <c r="G112" s="71">
        <v>0</v>
      </c>
      <c r="H112" s="71">
        <v>0</v>
      </c>
      <c r="I112" s="71">
        <v>66</v>
      </c>
      <c r="J112" s="71">
        <v>29</v>
      </c>
      <c r="K112" s="71">
        <v>0</v>
      </c>
      <c r="L112" s="71">
        <v>0</v>
      </c>
      <c r="M112" s="71">
        <v>0</v>
      </c>
      <c r="N112" s="71">
        <v>0</v>
      </c>
      <c r="O112" s="71">
        <v>0</v>
      </c>
      <c r="P112" s="71">
        <v>0</v>
      </c>
      <c r="Q112" s="71">
        <v>265</v>
      </c>
      <c r="R112" s="71">
        <v>148</v>
      </c>
      <c r="S112" s="71">
        <v>3</v>
      </c>
      <c r="T112" s="71">
        <v>1</v>
      </c>
      <c r="U112" s="71">
        <v>52</v>
      </c>
      <c r="V112" s="71">
        <v>14</v>
      </c>
      <c r="W112" s="71">
        <v>0</v>
      </c>
      <c r="X112" s="71">
        <v>0</v>
      </c>
      <c r="Y112" s="71">
        <v>0</v>
      </c>
      <c r="Z112" s="71">
        <v>0</v>
      </c>
      <c r="AA112" s="71">
        <v>0</v>
      </c>
      <c r="AB112" s="71">
        <v>0</v>
      </c>
      <c r="AC112" s="69">
        <v>775</v>
      </c>
      <c r="AD112" s="69">
        <v>427</v>
      </c>
      <c r="AE112" s="205" t="s">
        <v>156</v>
      </c>
      <c r="AF112" s="8" t="s">
        <v>90</v>
      </c>
      <c r="AG112" s="71">
        <v>2</v>
      </c>
      <c r="AH112" s="71">
        <v>1</v>
      </c>
      <c r="AI112" s="71">
        <v>8</v>
      </c>
      <c r="AJ112" s="71">
        <v>4</v>
      </c>
      <c r="AK112" s="71">
        <v>0</v>
      </c>
      <c r="AL112" s="71">
        <v>0</v>
      </c>
      <c r="AM112" s="71">
        <v>3</v>
      </c>
      <c r="AN112" s="71">
        <v>1</v>
      </c>
      <c r="AO112" s="71">
        <v>0</v>
      </c>
      <c r="AP112" s="71">
        <v>0</v>
      </c>
      <c r="AQ112" s="71">
        <v>0</v>
      </c>
      <c r="AR112" s="71">
        <v>0</v>
      </c>
      <c r="AS112" s="71">
        <v>0</v>
      </c>
      <c r="AT112" s="71">
        <v>0</v>
      </c>
      <c r="AU112" s="71">
        <v>20</v>
      </c>
      <c r="AV112" s="71">
        <v>9</v>
      </c>
      <c r="AW112" s="71">
        <v>0</v>
      </c>
      <c r="AX112" s="71">
        <v>0</v>
      </c>
      <c r="AY112" s="71">
        <v>8</v>
      </c>
      <c r="AZ112" s="71">
        <v>2</v>
      </c>
      <c r="BA112" s="71">
        <v>0</v>
      </c>
      <c r="BB112" s="71">
        <v>0</v>
      </c>
      <c r="BC112" s="71">
        <v>0</v>
      </c>
      <c r="BD112" s="71">
        <v>0</v>
      </c>
      <c r="BE112" s="71">
        <v>0</v>
      </c>
      <c r="BF112" s="71">
        <v>0</v>
      </c>
      <c r="BG112" s="69">
        <v>41</v>
      </c>
      <c r="BH112" s="69">
        <v>17</v>
      </c>
      <c r="BI112" s="205" t="s">
        <v>156</v>
      </c>
      <c r="BJ112" s="8" t="s">
        <v>90</v>
      </c>
      <c r="BK112" s="31">
        <v>6</v>
      </c>
      <c r="BL112" s="31">
        <v>5</v>
      </c>
      <c r="BM112" s="31">
        <v>0</v>
      </c>
      <c r="BN112" s="31">
        <v>3</v>
      </c>
      <c r="BO112" s="31">
        <v>0</v>
      </c>
      <c r="BP112" s="31">
        <v>0</v>
      </c>
      <c r="BQ112" s="31">
        <v>0</v>
      </c>
      <c r="BR112" s="31">
        <v>6</v>
      </c>
      <c r="BS112" s="31">
        <v>1</v>
      </c>
      <c r="BT112" s="31">
        <v>4</v>
      </c>
      <c r="BU112" s="31">
        <v>0</v>
      </c>
      <c r="BV112" s="31">
        <v>0</v>
      </c>
      <c r="BW112" s="31">
        <v>0</v>
      </c>
      <c r="BX112" s="149">
        <v>25</v>
      </c>
      <c r="BY112" s="125">
        <v>24</v>
      </c>
      <c r="BZ112" s="71">
        <v>22</v>
      </c>
      <c r="CA112" s="71">
        <v>6</v>
      </c>
      <c r="CB112" s="71">
        <v>0</v>
      </c>
      <c r="CC112" s="71">
        <v>6</v>
      </c>
      <c r="CD112" s="205" t="s">
        <v>156</v>
      </c>
      <c r="CE112" s="8" t="s">
        <v>90</v>
      </c>
      <c r="CF112" s="71">
        <v>0</v>
      </c>
      <c r="CG112" s="71">
        <v>169</v>
      </c>
      <c r="CH112" s="71">
        <v>97</v>
      </c>
      <c r="CI112" s="71">
        <v>33</v>
      </c>
      <c r="CJ112" s="71">
        <v>4</v>
      </c>
      <c r="CK112" s="71">
        <v>2</v>
      </c>
      <c r="CL112" s="71">
        <v>30</v>
      </c>
      <c r="CM112" s="71">
        <v>19</v>
      </c>
      <c r="CN112" s="71">
        <v>19</v>
      </c>
      <c r="CO112" s="205" t="s">
        <v>156</v>
      </c>
      <c r="CP112" s="8" t="s">
        <v>90</v>
      </c>
      <c r="CQ112" s="46">
        <v>232</v>
      </c>
      <c r="CR112" s="46">
        <v>124</v>
      </c>
      <c r="CS112" s="46">
        <v>114</v>
      </c>
      <c r="CT112" s="46">
        <v>63</v>
      </c>
      <c r="CU112" s="46">
        <v>0</v>
      </c>
      <c r="CV112" s="46">
        <v>0</v>
      </c>
      <c r="CW112" s="46">
        <v>0</v>
      </c>
      <c r="CX112" s="46">
        <v>0</v>
      </c>
      <c r="CY112" s="46">
        <v>49</v>
      </c>
      <c r="CZ112" s="46">
        <v>19</v>
      </c>
      <c r="DA112" s="46">
        <v>22</v>
      </c>
      <c r="DB112" s="46">
        <v>13</v>
      </c>
      <c r="DC112" s="46">
        <v>0</v>
      </c>
      <c r="DD112" s="46">
        <v>0</v>
      </c>
      <c r="DE112" s="46">
        <v>0</v>
      </c>
      <c r="DF112" s="46">
        <v>0</v>
      </c>
      <c r="DG112" s="46">
        <v>0</v>
      </c>
      <c r="DH112" s="46">
        <v>0</v>
      </c>
      <c r="DI112" s="46">
        <v>0</v>
      </c>
      <c r="DJ112" s="46">
        <v>0</v>
      </c>
      <c r="DK112" s="46">
        <v>0</v>
      </c>
      <c r="DL112" s="46">
        <v>0</v>
      </c>
      <c r="DM112" s="46">
        <v>0</v>
      </c>
      <c r="DN112" s="46">
        <v>0</v>
      </c>
      <c r="DO112" s="205" t="s">
        <v>156</v>
      </c>
      <c r="DP112" s="8" t="s">
        <v>90</v>
      </c>
      <c r="DQ112" s="71">
        <v>37</v>
      </c>
      <c r="DR112" s="71">
        <v>14</v>
      </c>
      <c r="DS112" s="71">
        <v>1</v>
      </c>
      <c r="DT112" s="152">
        <v>8</v>
      </c>
      <c r="DU112" s="32">
        <v>2</v>
      </c>
      <c r="DV112" s="149">
        <v>45</v>
      </c>
      <c r="DW112" s="149">
        <v>16</v>
      </c>
      <c r="DX112" s="205" t="s">
        <v>156</v>
      </c>
      <c r="DY112" s="8" t="s">
        <v>90</v>
      </c>
      <c r="DZ112" s="71">
        <v>0</v>
      </c>
      <c r="EA112" s="71">
        <v>0</v>
      </c>
      <c r="EB112" s="71">
        <v>0</v>
      </c>
      <c r="EC112" s="71">
        <v>0</v>
      </c>
      <c r="ED112" s="71">
        <v>0</v>
      </c>
      <c r="EE112" s="71">
        <v>0</v>
      </c>
      <c r="EF112" s="71">
        <v>0</v>
      </c>
      <c r="EG112" s="71">
        <v>0</v>
      </c>
      <c r="EH112" s="71">
        <v>0</v>
      </c>
      <c r="EI112" s="71">
        <v>0</v>
      </c>
      <c r="EJ112" s="71">
        <v>0</v>
      </c>
      <c r="EK112" s="71">
        <v>0</v>
      </c>
      <c r="EL112" s="71">
        <v>0</v>
      </c>
      <c r="EM112" s="71">
        <v>0</v>
      </c>
      <c r="EN112" s="71">
        <v>0</v>
      </c>
      <c r="EO112" s="71">
        <v>0</v>
      </c>
      <c r="EP112" s="71">
        <v>0</v>
      </c>
      <c r="ER112" s="78" t="s">
        <v>156</v>
      </c>
      <c r="ES112" s="78" t="s">
        <v>2367</v>
      </c>
      <c r="ET112" s="78">
        <v>281</v>
      </c>
      <c r="EU112" s="78">
        <v>136</v>
      </c>
      <c r="EV112" s="78">
        <v>781</v>
      </c>
      <c r="EW112" s="78"/>
      <c r="EX112" s="78"/>
      <c r="EY112" s="78"/>
    </row>
    <row r="113" spans="1:155">
      <c r="A113" s="205"/>
      <c r="B113" s="8" t="s">
        <v>91</v>
      </c>
      <c r="C113" s="71">
        <v>216</v>
      </c>
      <c r="D113" s="71">
        <v>104</v>
      </c>
      <c r="E113" s="71">
        <v>144</v>
      </c>
      <c r="F113" s="71">
        <v>84</v>
      </c>
      <c r="G113" s="71">
        <v>20</v>
      </c>
      <c r="H113" s="71">
        <v>4</v>
      </c>
      <c r="I113" s="71">
        <v>63</v>
      </c>
      <c r="J113" s="71">
        <v>33</v>
      </c>
      <c r="K113" s="71">
        <v>0</v>
      </c>
      <c r="L113" s="71">
        <v>0</v>
      </c>
      <c r="M113" s="71">
        <v>0</v>
      </c>
      <c r="N113" s="71">
        <v>0</v>
      </c>
      <c r="O113" s="71">
        <v>0</v>
      </c>
      <c r="P113" s="71">
        <v>0</v>
      </c>
      <c r="Q113" s="71">
        <v>238</v>
      </c>
      <c r="R113" s="71">
        <v>117</v>
      </c>
      <c r="S113" s="71">
        <v>7</v>
      </c>
      <c r="T113" s="71">
        <v>2</v>
      </c>
      <c r="U113" s="71">
        <v>89</v>
      </c>
      <c r="V113" s="71">
        <v>35</v>
      </c>
      <c r="W113" s="71">
        <v>0</v>
      </c>
      <c r="X113" s="71">
        <v>0</v>
      </c>
      <c r="Y113" s="71">
        <v>0</v>
      </c>
      <c r="Z113" s="71">
        <v>0</v>
      </c>
      <c r="AA113" s="71">
        <v>0</v>
      </c>
      <c r="AB113" s="71">
        <v>0</v>
      </c>
      <c r="AC113" s="69">
        <v>777</v>
      </c>
      <c r="AD113" s="69">
        <v>379</v>
      </c>
      <c r="AE113" s="205"/>
      <c r="AF113" s="8" t="s">
        <v>91</v>
      </c>
      <c r="AG113" s="71">
        <v>4</v>
      </c>
      <c r="AH113" s="71">
        <v>2</v>
      </c>
      <c r="AI113" s="71">
        <v>0</v>
      </c>
      <c r="AJ113" s="71">
        <v>0</v>
      </c>
      <c r="AK113" s="71">
        <v>0</v>
      </c>
      <c r="AL113" s="71">
        <v>0</v>
      </c>
      <c r="AM113" s="71">
        <v>2</v>
      </c>
      <c r="AN113" s="71">
        <v>2</v>
      </c>
      <c r="AO113" s="71">
        <v>0</v>
      </c>
      <c r="AP113" s="71">
        <v>0</v>
      </c>
      <c r="AQ113" s="71">
        <v>0</v>
      </c>
      <c r="AR113" s="71">
        <v>0</v>
      </c>
      <c r="AS113" s="71">
        <v>0</v>
      </c>
      <c r="AT113" s="71">
        <v>0</v>
      </c>
      <c r="AU113" s="71">
        <v>56</v>
      </c>
      <c r="AV113" s="71">
        <v>28</v>
      </c>
      <c r="AW113" s="71">
        <v>1</v>
      </c>
      <c r="AX113" s="71">
        <v>0</v>
      </c>
      <c r="AY113" s="71">
        <v>17</v>
      </c>
      <c r="AZ113" s="71">
        <v>5</v>
      </c>
      <c r="BA113" s="71">
        <v>0</v>
      </c>
      <c r="BB113" s="71">
        <v>0</v>
      </c>
      <c r="BC113" s="71">
        <v>0</v>
      </c>
      <c r="BD113" s="71">
        <v>0</v>
      </c>
      <c r="BE113" s="71">
        <v>0</v>
      </c>
      <c r="BF113" s="71">
        <v>0</v>
      </c>
      <c r="BG113" s="69">
        <v>80</v>
      </c>
      <c r="BH113" s="69">
        <v>37</v>
      </c>
      <c r="BI113" s="205"/>
      <c r="BJ113" s="8" t="s">
        <v>91</v>
      </c>
      <c r="BK113" s="31">
        <v>6</v>
      </c>
      <c r="BL113" s="31">
        <v>4</v>
      </c>
      <c r="BM113" s="31">
        <v>1</v>
      </c>
      <c r="BN113" s="31">
        <v>3</v>
      </c>
      <c r="BO113" s="31">
        <v>0</v>
      </c>
      <c r="BP113" s="31">
        <v>0</v>
      </c>
      <c r="BQ113" s="31">
        <v>0</v>
      </c>
      <c r="BR113" s="31">
        <v>5</v>
      </c>
      <c r="BS113" s="31">
        <v>1</v>
      </c>
      <c r="BT113" s="31">
        <v>3</v>
      </c>
      <c r="BU113" s="31">
        <v>0</v>
      </c>
      <c r="BV113" s="31">
        <v>0</v>
      </c>
      <c r="BW113" s="31">
        <v>0</v>
      </c>
      <c r="BX113" s="149">
        <v>23</v>
      </c>
      <c r="BY113" s="125">
        <v>22</v>
      </c>
      <c r="BZ113" s="71">
        <v>14</v>
      </c>
      <c r="CA113" s="71">
        <v>19</v>
      </c>
      <c r="CB113" s="71">
        <v>5</v>
      </c>
      <c r="CC113" s="71">
        <v>4</v>
      </c>
      <c r="CD113" s="205"/>
      <c r="CE113" s="8" t="s">
        <v>91</v>
      </c>
      <c r="CF113" s="71">
        <v>0</v>
      </c>
      <c r="CG113" s="71">
        <v>350</v>
      </c>
      <c r="CH113" s="71">
        <v>76</v>
      </c>
      <c r="CI113" s="71">
        <v>0</v>
      </c>
      <c r="CJ113" s="71">
        <v>0</v>
      </c>
      <c r="CK113" s="71">
        <v>2</v>
      </c>
      <c r="CL113" s="71">
        <v>21</v>
      </c>
      <c r="CM113" s="71">
        <v>18</v>
      </c>
      <c r="CN113" s="71">
        <v>17</v>
      </c>
      <c r="CO113" s="205"/>
      <c r="CP113" s="8" t="s">
        <v>91</v>
      </c>
      <c r="CQ113" s="46">
        <v>147</v>
      </c>
      <c r="CR113" s="46">
        <v>76</v>
      </c>
      <c r="CS113" s="46">
        <v>73</v>
      </c>
      <c r="CT113" s="46">
        <v>44</v>
      </c>
      <c r="CU113" s="46">
        <v>8</v>
      </c>
      <c r="CV113" s="46">
        <v>3</v>
      </c>
      <c r="CW113" s="46">
        <v>6</v>
      </c>
      <c r="CX113" s="46">
        <v>2</v>
      </c>
      <c r="CY113" s="46">
        <v>55</v>
      </c>
      <c r="CZ113" s="46">
        <v>22</v>
      </c>
      <c r="DA113" s="46">
        <v>42</v>
      </c>
      <c r="DB113" s="46">
        <v>18</v>
      </c>
      <c r="DC113" s="46">
        <v>0</v>
      </c>
      <c r="DD113" s="46">
        <v>0</v>
      </c>
      <c r="DE113" s="46">
        <v>0</v>
      </c>
      <c r="DF113" s="46">
        <v>0</v>
      </c>
      <c r="DG113" s="46">
        <v>0</v>
      </c>
      <c r="DH113" s="46">
        <v>0</v>
      </c>
      <c r="DI113" s="46">
        <v>0</v>
      </c>
      <c r="DJ113" s="46">
        <v>0</v>
      </c>
      <c r="DK113" s="46">
        <v>0</v>
      </c>
      <c r="DL113" s="46">
        <v>0</v>
      </c>
      <c r="DM113" s="46">
        <v>0</v>
      </c>
      <c r="DN113" s="46">
        <v>0</v>
      </c>
      <c r="DO113" s="205"/>
      <c r="DP113" s="8" t="s">
        <v>91</v>
      </c>
      <c r="DQ113" s="71">
        <v>49</v>
      </c>
      <c r="DR113" s="71">
        <v>17</v>
      </c>
      <c r="DS113" s="71">
        <v>8</v>
      </c>
      <c r="DT113" s="152">
        <v>9</v>
      </c>
      <c r="DU113" s="32">
        <v>6</v>
      </c>
      <c r="DV113" s="149">
        <v>58</v>
      </c>
      <c r="DW113" s="149">
        <v>23</v>
      </c>
      <c r="DX113" s="205"/>
      <c r="DY113" s="8" t="s">
        <v>91</v>
      </c>
      <c r="DZ113" s="71">
        <v>126</v>
      </c>
      <c r="EA113" s="71">
        <v>47</v>
      </c>
      <c r="EB113" s="71">
        <v>47</v>
      </c>
      <c r="EC113" s="71">
        <v>0</v>
      </c>
      <c r="ED113" s="71">
        <v>0</v>
      </c>
      <c r="EE113" s="71">
        <v>59</v>
      </c>
      <c r="EF113" s="71">
        <v>48</v>
      </c>
      <c r="EG113" s="71">
        <v>113</v>
      </c>
      <c r="EH113" s="71">
        <v>40</v>
      </c>
      <c r="EI113" s="71">
        <v>40</v>
      </c>
      <c r="EJ113" s="71">
        <v>40</v>
      </c>
      <c r="EK113" s="71">
        <v>0</v>
      </c>
      <c r="EL113" s="71">
        <v>0</v>
      </c>
      <c r="EM113" s="71">
        <v>0</v>
      </c>
      <c r="EN113" s="71">
        <v>0</v>
      </c>
      <c r="EO113" s="71">
        <v>0</v>
      </c>
      <c r="EP113" s="71">
        <v>0</v>
      </c>
      <c r="ER113" s="78" t="s">
        <v>156</v>
      </c>
      <c r="ES113" s="78" t="s">
        <v>2368</v>
      </c>
      <c r="ET113" s="78">
        <v>210</v>
      </c>
      <c r="EU113" s="78">
        <v>121</v>
      </c>
      <c r="EV113" s="78">
        <v>928</v>
      </c>
      <c r="EW113" s="78"/>
      <c r="EX113" s="78"/>
      <c r="EY113" s="78"/>
    </row>
    <row r="114" spans="1:155">
      <c r="A114" s="205"/>
      <c r="B114" s="66" t="s">
        <v>73</v>
      </c>
      <c r="C114" s="26">
        <v>410</v>
      </c>
      <c r="D114" s="26">
        <v>224</v>
      </c>
      <c r="E114" s="26">
        <v>339</v>
      </c>
      <c r="F114" s="26">
        <v>199</v>
      </c>
      <c r="G114" s="26">
        <v>20</v>
      </c>
      <c r="H114" s="26">
        <v>4</v>
      </c>
      <c r="I114" s="26">
        <v>129</v>
      </c>
      <c r="J114" s="26">
        <v>62</v>
      </c>
      <c r="K114" s="26">
        <v>0</v>
      </c>
      <c r="L114" s="26">
        <v>0</v>
      </c>
      <c r="M114" s="26">
        <v>0</v>
      </c>
      <c r="N114" s="26">
        <v>0</v>
      </c>
      <c r="O114" s="26">
        <v>0</v>
      </c>
      <c r="P114" s="26">
        <v>0</v>
      </c>
      <c r="Q114" s="26">
        <v>503</v>
      </c>
      <c r="R114" s="26">
        <v>265</v>
      </c>
      <c r="S114" s="26">
        <v>10</v>
      </c>
      <c r="T114" s="26">
        <v>3</v>
      </c>
      <c r="U114" s="26">
        <v>141</v>
      </c>
      <c r="V114" s="26">
        <v>49</v>
      </c>
      <c r="W114" s="26">
        <v>0</v>
      </c>
      <c r="X114" s="26">
        <v>0</v>
      </c>
      <c r="Y114" s="26">
        <v>0</v>
      </c>
      <c r="Z114" s="26">
        <v>0</v>
      </c>
      <c r="AA114" s="26">
        <v>0</v>
      </c>
      <c r="AB114" s="26">
        <v>0</v>
      </c>
      <c r="AC114" s="68">
        <v>1552</v>
      </c>
      <c r="AD114" s="68">
        <v>806</v>
      </c>
      <c r="AE114" s="205"/>
      <c r="AF114" s="66" t="s">
        <v>73</v>
      </c>
      <c r="AG114" s="26">
        <v>6</v>
      </c>
      <c r="AH114" s="26">
        <v>3</v>
      </c>
      <c r="AI114" s="26">
        <v>8</v>
      </c>
      <c r="AJ114" s="26">
        <v>4</v>
      </c>
      <c r="AK114" s="26">
        <v>0</v>
      </c>
      <c r="AL114" s="26">
        <v>0</v>
      </c>
      <c r="AM114" s="26">
        <v>5</v>
      </c>
      <c r="AN114" s="26">
        <v>3</v>
      </c>
      <c r="AO114" s="26">
        <v>0</v>
      </c>
      <c r="AP114" s="26">
        <v>0</v>
      </c>
      <c r="AQ114" s="26">
        <v>0</v>
      </c>
      <c r="AR114" s="26">
        <v>0</v>
      </c>
      <c r="AS114" s="26">
        <v>0</v>
      </c>
      <c r="AT114" s="26">
        <v>0</v>
      </c>
      <c r="AU114" s="26">
        <v>76</v>
      </c>
      <c r="AV114" s="26">
        <v>37</v>
      </c>
      <c r="AW114" s="26">
        <v>1</v>
      </c>
      <c r="AX114" s="26">
        <v>0</v>
      </c>
      <c r="AY114" s="26">
        <v>25</v>
      </c>
      <c r="AZ114" s="26">
        <v>7</v>
      </c>
      <c r="BA114" s="26">
        <v>0</v>
      </c>
      <c r="BB114" s="26">
        <v>0</v>
      </c>
      <c r="BC114" s="26">
        <v>0</v>
      </c>
      <c r="BD114" s="26">
        <v>0</v>
      </c>
      <c r="BE114" s="26">
        <v>0</v>
      </c>
      <c r="BF114" s="26">
        <v>0</v>
      </c>
      <c r="BG114" s="68">
        <v>121</v>
      </c>
      <c r="BH114" s="68">
        <v>54</v>
      </c>
      <c r="BI114" s="205"/>
      <c r="BJ114" s="66" t="s">
        <v>73</v>
      </c>
      <c r="BK114" s="68">
        <v>12</v>
      </c>
      <c r="BL114" s="68">
        <v>9</v>
      </c>
      <c r="BM114" s="68">
        <v>1</v>
      </c>
      <c r="BN114" s="68">
        <v>6</v>
      </c>
      <c r="BO114" s="68">
        <v>0</v>
      </c>
      <c r="BP114" s="68">
        <v>0</v>
      </c>
      <c r="BQ114" s="68">
        <v>0</v>
      </c>
      <c r="BR114" s="68">
        <v>11</v>
      </c>
      <c r="BS114" s="68">
        <v>2</v>
      </c>
      <c r="BT114" s="68">
        <v>7</v>
      </c>
      <c r="BU114" s="68">
        <v>0</v>
      </c>
      <c r="BV114" s="68">
        <v>0</v>
      </c>
      <c r="BW114" s="68">
        <v>0</v>
      </c>
      <c r="BX114" s="68">
        <v>48</v>
      </c>
      <c r="BY114" s="68">
        <v>46</v>
      </c>
      <c r="BZ114" s="68">
        <v>36</v>
      </c>
      <c r="CA114" s="68">
        <v>25</v>
      </c>
      <c r="CB114" s="68">
        <v>5</v>
      </c>
      <c r="CC114" s="68">
        <v>10</v>
      </c>
      <c r="CD114" s="205"/>
      <c r="CE114" s="66" t="s">
        <v>73</v>
      </c>
      <c r="CF114" s="68">
        <v>0</v>
      </c>
      <c r="CG114" s="68">
        <v>519</v>
      </c>
      <c r="CH114" s="68">
        <v>173</v>
      </c>
      <c r="CI114" s="68">
        <v>33</v>
      </c>
      <c r="CJ114" s="68">
        <v>4</v>
      </c>
      <c r="CK114" s="68">
        <v>4</v>
      </c>
      <c r="CL114" s="68">
        <v>51</v>
      </c>
      <c r="CM114" s="68">
        <v>37</v>
      </c>
      <c r="CN114" s="68">
        <v>36</v>
      </c>
      <c r="CO114" s="205"/>
      <c r="CP114" s="66" t="s">
        <v>73</v>
      </c>
      <c r="CQ114" s="68">
        <v>379</v>
      </c>
      <c r="CR114" s="68">
        <v>200</v>
      </c>
      <c r="CS114" s="68">
        <v>187</v>
      </c>
      <c r="CT114" s="68">
        <v>107</v>
      </c>
      <c r="CU114" s="68">
        <v>8</v>
      </c>
      <c r="CV114" s="68">
        <v>3</v>
      </c>
      <c r="CW114" s="68">
        <v>6</v>
      </c>
      <c r="CX114" s="68">
        <v>2</v>
      </c>
      <c r="CY114" s="68">
        <v>104</v>
      </c>
      <c r="CZ114" s="68">
        <v>41</v>
      </c>
      <c r="DA114" s="68">
        <v>64</v>
      </c>
      <c r="DB114" s="68">
        <v>31</v>
      </c>
      <c r="DC114" s="68">
        <v>0</v>
      </c>
      <c r="DD114" s="68">
        <v>0</v>
      </c>
      <c r="DE114" s="68">
        <v>0</v>
      </c>
      <c r="DF114" s="68">
        <v>0</v>
      </c>
      <c r="DG114" s="68">
        <v>0</v>
      </c>
      <c r="DH114" s="68">
        <v>0</v>
      </c>
      <c r="DI114" s="68">
        <v>0</v>
      </c>
      <c r="DJ114" s="68">
        <v>0</v>
      </c>
      <c r="DK114" s="68">
        <v>0</v>
      </c>
      <c r="DL114" s="68">
        <v>0</v>
      </c>
      <c r="DM114" s="68">
        <v>0</v>
      </c>
      <c r="DN114" s="68">
        <v>0</v>
      </c>
      <c r="DO114" s="205"/>
      <c r="DP114" s="66" t="s">
        <v>73</v>
      </c>
      <c r="DQ114" s="68">
        <v>86</v>
      </c>
      <c r="DR114" s="26">
        <v>31</v>
      </c>
      <c r="DS114" s="26">
        <v>9</v>
      </c>
      <c r="DT114" s="41">
        <v>17</v>
      </c>
      <c r="DU114" s="41">
        <v>8</v>
      </c>
      <c r="DV114" s="68">
        <v>103</v>
      </c>
      <c r="DW114" s="68">
        <v>39</v>
      </c>
      <c r="DX114" s="205"/>
      <c r="DY114" s="66" t="s">
        <v>73</v>
      </c>
      <c r="DZ114" s="68">
        <v>126</v>
      </c>
      <c r="EA114" s="68">
        <v>47</v>
      </c>
      <c r="EB114" s="68">
        <v>47</v>
      </c>
      <c r="EC114" s="68">
        <v>0</v>
      </c>
      <c r="ED114" s="68">
        <v>0</v>
      </c>
      <c r="EE114" s="68">
        <v>59</v>
      </c>
      <c r="EF114" s="68">
        <v>48</v>
      </c>
      <c r="EG114" s="68">
        <v>113</v>
      </c>
      <c r="EH114" s="68">
        <v>40</v>
      </c>
      <c r="EI114" s="68">
        <v>40</v>
      </c>
      <c r="EJ114" s="68">
        <v>40</v>
      </c>
      <c r="EK114" s="68">
        <v>0</v>
      </c>
      <c r="EL114" s="68">
        <v>0</v>
      </c>
      <c r="EM114" s="68">
        <v>0</v>
      </c>
      <c r="EN114" s="68">
        <v>0</v>
      </c>
      <c r="EO114" s="68">
        <v>0</v>
      </c>
      <c r="EP114" s="68">
        <v>0</v>
      </c>
      <c r="ER114" s="78" t="s">
        <v>156</v>
      </c>
      <c r="ES114" s="78" t="s">
        <v>2369</v>
      </c>
      <c r="ET114" s="78">
        <v>491</v>
      </c>
      <c r="EU114" s="78">
        <v>257</v>
      </c>
      <c r="EV114" s="78">
        <v>1709</v>
      </c>
      <c r="EW114" s="78"/>
      <c r="EX114" s="78"/>
      <c r="EY114" s="78"/>
    </row>
    <row r="115" spans="1:155">
      <c r="A115" s="205" t="s">
        <v>157</v>
      </c>
      <c r="B115" s="8" t="s">
        <v>90</v>
      </c>
      <c r="C115" s="71">
        <v>107</v>
      </c>
      <c r="D115" s="71">
        <v>64</v>
      </c>
      <c r="E115" s="71">
        <v>29</v>
      </c>
      <c r="F115" s="71">
        <v>20</v>
      </c>
      <c r="G115" s="71">
        <v>0</v>
      </c>
      <c r="H115" s="71">
        <v>0</v>
      </c>
      <c r="I115" s="71">
        <v>23</v>
      </c>
      <c r="J115" s="71">
        <v>10</v>
      </c>
      <c r="K115" s="71">
        <v>24</v>
      </c>
      <c r="L115" s="71">
        <v>19</v>
      </c>
      <c r="M115" s="71">
        <v>11</v>
      </c>
      <c r="N115" s="71">
        <v>6</v>
      </c>
      <c r="O115" s="71">
        <v>0</v>
      </c>
      <c r="P115" s="71">
        <v>0</v>
      </c>
      <c r="Q115" s="71">
        <v>87</v>
      </c>
      <c r="R115" s="71">
        <v>44</v>
      </c>
      <c r="S115" s="71">
        <v>0</v>
      </c>
      <c r="T115" s="71">
        <v>0</v>
      </c>
      <c r="U115" s="71">
        <v>6</v>
      </c>
      <c r="V115" s="71">
        <v>0</v>
      </c>
      <c r="W115" s="71">
        <v>54</v>
      </c>
      <c r="X115" s="71">
        <v>29</v>
      </c>
      <c r="Y115" s="71">
        <v>25</v>
      </c>
      <c r="Z115" s="71">
        <v>14</v>
      </c>
      <c r="AA115" s="71">
        <v>0</v>
      </c>
      <c r="AB115" s="71">
        <v>0</v>
      </c>
      <c r="AC115" s="69">
        <v>366</v>
      </c>
      <c r="AD115" s="69">
        <v>206</v>
      </c>
      <c r="AE115" s="205" t="s">
        <v>157</v>
      </c>
      <c r="AF115" s="8" t="s">
        <v>90</v>
      </c>
      <c r="AG115" s="71">
        <v>4</v>
      </c>
      <c r="AH115" s="71">
        <v>1</v>
      </c>
      <c r="AI115" s="71">
        <v>0</v>
      </c>
      <c r="AJ115" s="71">
        <v>0</v>
      </c>
      <c r="AK115" s="71">
        <v>0</v>
      </c>
      <c r="AL115" s="71">
        <v>0</v>
      </c>
      <c r="AM115" s="71">
        <v>1</v>
      </c>
      <c r="AN115" s="71">
        <v>0</v>
      </c>
      <c r="AO115" s="71">
        <v>1</v>
      </c>
      <c r="AP115" s="71">
        <v>0</v>
      </c>
      <c r="AQ115" s="71">
        <v>0</v>
      </c>
      <c r="AR115" s="71">
        <v>0</v>
      </c>
      <c r="AS115" s="71">
        <v>0</v>
      </c>
      <c r="AT115" s="71">
        <v>0</v>
      </c>
      <c r="AU115" s="71">
        <v>28</v>
      </c>
      <c r="AV115" s="71">
        <v>13</v>
      </c>
      <c r="AW115" s="71">
        <v>0</v>
      </c>
      <c r="AX115" s="71">
        <v>0</v>
      </c>
      <c r="AY115" s="71">
        <v>0</v>
      </c>
      <c r="AZ115" s="71">
        <v>0</v>
      </c>
      <c r="BA115" s="71">
        <v>5</v>
      </c>
      <c r="BB115" s="71">
        <v>3</v>
      </c>
      <c r="BC115" s="71">
        <v>6</v>
      </c>
      <c r="BD115" s="71">
        <v>3</v>
      </c>
      <c r="BE115" s="71">
        <v>0</v>
      </c>
      <c r="BF115" s="71">
        <v>0</v>
      </c>
      <c r="BG115" s="69">
        <v>45</v>
      </c>
      <c r="BH115" s="69">
        <v>20</v>
      </c>
      <c r="BI115" s="205" t="s">
        <v>157</v>
      </c>
      <c r="BJ115" s="8" t="s">
        <v>90</v>
      </c>
      <c r="BK115" s="31">
        <v>4</v>
      </c>
      <c r="BL115" s="31">
        <v>2</v>
      </c>
      <c r="BM115" s="31">
        <v>0</v>
      </c>
      <c r="BN115" s="31">
        <v>1</v>
      </c>
      <c r="BO115" s="31">
        <v>1</v>
      </c>
      <c r="BP115" s="31">
        <v>1</v>
      </c>
      <c r="BQ115" s="31">
        <v>0</v>
      </c>
      <c r="BR115" s="31">
        <v>3</v>
      </c>
      <c r="BS115" s="31">
        <v>0</v>
      </c>
      <c r="BT115" s="31">
        <v>1</v>
      </c>
      <c r="BU115" s="31">
        <v>1</v>
      </c>
      <c r="BV115" s="31">
        <v>1</v>
      </c>
      <c r="BW115" s="31">
        <v>0</v>
      </c>
      <c r="BX115" s="149">
        <v>15</v>
      </c>
      <c r="BY115" s="125">
        <v>22</v>
      </c>
      <c r="BZ115" s="71">
        <v>16</v>
      </c>
      <c r="CA115" s="71">
        <v>13</v>
      </c>
      <c r="CB115" s="71">
        <v>6</v>
      </c>
      <c r="CC115" s="71">
        <v>5</v>
      </c>
      <c r="CD115" s="205" t="s">
        <v>157</v>
      </c>
      <c r="CE115" s="8" t="s">
        <v>90</v>
      </c>
      <c r="CF115" s="71">
        <v>0</v>
      </c>
      <c r="CG115" s="71">
        <v>204</v>
      </c>
      <c r="CH115" s="71">
        <v>38</v>
      </c>
      <c r="CI115" s="71">
        <v>3</v>
      </c>
      <c r="CJ115" s="71">
        <v>0</v>
      </c>
      <c r="CK115" s="71">
        <v>8</v>
      </c>
      <c r="CL115" s="71">
        <v>19</v>
      </c>
      <c r="CM115" s="71">
        <v>17</v>
      </c>
      <c r="CN115" s="71">
        <v>9</v>
      </c>
      <c r="CO115" s="205" t="s">
        <v>157</v>
      </c>
      <c r="CP115" s="8" t="s">
        <v>90</v>
      </c>
      <c r="CQ115" s="46">
        <v>173</v>
      </c>
      <c r="CR115" s="46">
        <v>106</v>
      </c>
      <c r="CS115" s="46">
        <v>76</v>
      </c>
      <c r="CT115" s="46">
        <v>50</v>
      </c>
      <c r="CU115" s="46">
        <v>0</v>
      </c>
      <c r="CV115" s="46">
        <v>0</v>
      </c>
      <c r="CW115" s="46">
        <v>0</v>
      </c>
      <c r="CX115" s="46">
        <v>0</v>
      </c>
      <c r="CY115" s="46">
        <v>5</v>
      </c>
      <c r="CZ115" s="46">
        <v>2</v>
      </c>
      <c r="DA115" s="46">
        <v>2</v>
      </c>
      <c r="DB115" s="46">
        <v>1</v>
      </c>
      <c r="DC115" s="46">
        <v>28</v>
      </c>
      <c r="DD115" s="46">
        <v>10</v>
      </c>
      <c r="DE115" s="46">
        <v>12</v>
      </c>
      <c r="DF115" s="46">
        <v>4</v>
      </c>
      <c r="DG115" s="46">
        <v>0</v>
      </c>
      <c r="DH115" s="46">
        <v>0</v>
      </c>
      <c r="DI115" s="46">
        <v>0</v>
      </c>
      <c r="DJ115" s="46">
        <v>0</v>
      </c>
      <c r="DK115" s="46">
        <v>6</v>
      </c>
      <c r="DL115" s="46">
        <v>3</v>
      </c>
      <c r="DM115" s="46">
        <v>4</v>
      </c>
      <c r="DN115" s="46">
        <v>3</v>
      </c>
      <c r="DO115" s="205" t="s">
        <v>157</v>
      </c>
      <c r="DP115" s="8" t="s">
        <v>90</v>
      </c>
      <c r="DQ115" s="71">
        <v>47</v>
      </c>
      <c r="DR115" s="71">
        <v>16</v>
      </c>
      <c r="DS115" s="71">
        <v>12</v>
      </c>
      <c r="DT115" s="152">
        <v>6</v>
      </c>
      <c r="DU115" s="32">
        <v>4</v>
      </c>
      <c r="DV115" s="149">
        <v>53</v>
      </c>
      <c r="DW115" s="149">
        <v>20</v>
      </c>
      <c r="DX115" s="205" t="s">
        <v>157</v>
      </c>
      <c r="DY115" s="8" t="s">
        <v>90</v>
      </c>
      <c r="DZ115" s="71">
        <v>3</v>
      </c>
      <c r="EA115" s="71">
        <v>7</v>
      </c>
      <c r="EB115" s="71">
        <v>3</v>
      </c>
      <c r="EC115" s="71">
        <v>0</v>
      </c>
      <c r="ED115" s="71">
        <v>3</v>
      </c>
      <c r="EE115" s="71">
        <v>3</v>
      </c>
      <c r="EF115" s="71">
        <v>1</v>
      </c>
      <c r="EG115" s="71">
        <v>3</v>
      </c>
      <c r="EH115" s="71">
        <v>3</v>
      </c>
      <c r="EI115" s="71">
        <v>3</v>
      </c>
      <c r="EJ115" s="71">
        <v>3</v>
      </c>
      <c r="EK115" s="71">
        <v>6</v>
      </c>
      <c r="EL115" s="71">
        <v>0</v>
      </c>
      <c r="EM115" s="71">
        <v>0</v>
      </c>
      <c r="EN115" s="71">
        <v>0</v>
      </c>
      <c r="EO115" s="71">
        <v>0</v>
      </c>
      <c r="EP115" s="71">
        <v>0</v>
      </c>
      <c r="ER115" s="78" t="s">
        <v>157</v>
      </c>
      <c r="ES115" s="78" t="s">
        <v>2370</v>
      </c>
      <c r="ET115" s="78">
        <v>212</v>
      </c>
      <c r="EU115" s="78">
        <v>94</v>
      </c>
      <c r="EV115" s="78">
        <v>534</v>
      </c>
      <c r="EW115" s="78"/>
      <c r="EX115" s="78"/>
      <c r="EY115" s="78"/>
    </row>
    <row r="116" spans="1:155">
      <c r="A116" s="205"/>
      <c r="B116" s="8" t="s">
        <v>91</v>
      </c>
      <c r="C116" s="71">
        <v>0</v>
      </c>
      <c r="D116" s="71">
        <v>0</v>
      </c>
      <c r="E116" s="71">
        <v>0</v>
      </c>
      <c r="F116" s="71">
        <v>0</v>
      </c>
      <c r="G116" s="71">
        <v>0</v>
      </c>
      <c r="H116" s="71">
        <v>0</v>
      </c>
      <c r="I116" s="71">
        <v>0</v>
      </c>
      <c r="J116" s="71">
        <v>0</v>
      </c>
      <c r="K116" s="71">
        <v>0</v>
      </c>
      <c r="L116" s="71">
        <v>0</v>
      </c>
      <c r="M116" s="71">
        <v>0</v>
      </c>
      <c r="N116" s="71">
        <v>0</v>
      </c>
      <c r="O116" s="71">
        <v>0</v>
      </c>
      <c r="P116" s="71">
        <v>0</v>
      </c>
      <c r="Q116" s="71">
        <v>0</v>
      </c>
      <c r="R116" s="71">
        <v>0</v>
      </c>
      <c r="S116" s="71">
        <v>0</v>
      </c>
      <c r="T116" s="71">
        <v>0</v>
      </c>
      <c r="U116" s="71">
        <v>0</v>
      </c>
      <c r="V116" s="71">
        <v>0</v>
      </c>
      <c r="W116" s="71">
        <v>0</v>
      </c>
      <c r="X116" s="71">
        <v>0</v>
      </c>
      <c r="Y116" s="71">
        <v>0</v>
      </c>
      <c r="Z116" s="71">
        <v>0</v>
      </c>
      <c r="AA116" s="71">
        <v>0</v>
      </c>
      <c r="AB116" s="71">
        <v>0</v>
      </c>
      <c r="AC116" s="69">
        <v>0</v>
      </c>
      <c r="AD116" s="69">
        <v>0</v>
      </c>
      <c r="AE116" s="205"/>
      <c r="AF116" s="8" t="s">
        <v>91</v>
      </c>
      <c r="AG116" s="71">
        <v>0</v>
      </c>
      <c r="AH116" s="71">
        <v>0</v>
      </c>
      <c r="AI116" s="71">
        <v>0</v>
      </c>
      <c r="AJ116" s="71">
        <v>0</v>
      </c>
      <c r="AK116" s="71">
        <v>0</v>
      </c>
      <c r="AL116" s="71">
        <v>0</v>
      </c>
      <c r="AM116" s="71">
        <v>0</v>
      </c>
      <c r="AN116" s="71">
        <v>0</v>
      </c>
      <c r="AO116" s="71">
        <v>0</v>
      </c>
      <c r="AP116" s="71">
        <v>0</v>
      </c>
      <c r="AQ116" s="71">
        <v>0</v>
      </c>
      <c r="AR116" s="71">
        <v>0</v>
      </c>
      <c r="AS116" s="71">
        <v>0</v>
      </c>
      <c r="AT116" s="71">
        <v>0</v>
      </c>
      <c r="AU116" s="71">
        <v>0</v>
      </c>
      <c r="AV116" s="71">
        <v>0</v>
      </c>
      <c r="AW116" s="71">
        <v>0</v>
      </c>
      <c r="AX116" s="71">
        <v>0</v>
      </c>
      <c r="AY116" s="71">
        <v>0</v>
      </c>
      <c r="AZ116" s="71">
        <v>0</v>
      </c>
      <c r="BA116" s="71">
        <v>0</v>
      </c>
      <c r="BB116" s="71">
        <v>0</v>
      </c>
      <c r="BC116" s="71">
        <v>0</v>
      </c>
      <c r="BD116" s="71">
        <v>0</v>
      </c>
      <c r="BE116" s="71">
        <v>0</v>
      </c>
      <c r="BF116" s="71">
        <v>0</v>
      </c>
      <c r="BG116" s="69">
        <v>0</v>
      </c>
      <c r="BH116" s="69">
        <v>0</v>
      </c>
      <c r="BI116" s="205"/>
      <c r="BJ116" s="8" t="s">
        <v>91</v>
      </c>
      <c r="BK116" s="31">
        <v>0</v>
      </c>
      <c r="BL116" s="31">
        <v>0</v>
      </c>
      <c r="BM116" s="31">
        <v>0</v>
      </c>
      <c r="BN116" s="31">
        <v>0</v>
      </c>
      <c r="BO116" s="31">
        <v>0</v>
      </c>
      <c r="BP116" s="31">
        <v>0</v>
      </c>
      <c r="BQ116" s="31">
        <v>0</v>
      </c>
      <c r="BR116" s="31">
        <v>0</v>
      </c>
      <c r="BS116" s="31">
        <v>0</v>
      </c>
      <c r="BT116" s="31">
        <v>0</v>
      </c>
      <c r="BU116" s="31">
        <v>0</v>
      </c>
      <c r="BV116" s="31">
        <v>0</v>
      </c>
      <c r="BW116" s="31">
        <v>0</v>
      </c>
      <c r="BX116" s="149">
        <v>0</v>
      </c>
      <c r="BY116" s="125">
        <v>0</v>
      </c>
      <c r="BZ116" s="71">
        <v>0</v>
      </c>
      <c r="CA116" s="71">
        <v>0</v>
      </c>
      <c r="CB116" s="71">
        <v>0</v>
      </c>
      <c r="CC116" s="71">
        <v>0</v>
      </c>
      <c r="CD116" s="205"/>
      <c r="CE116" s="8" t="s">
        <v>91</v>
      </c>
      <c r="CF116" s="71">
        <v>0</v>
      </c>
      <c r="CG116" s="71">
        <v>0</v>
      </c>
      <c r="CH116" s="71">
        <v>0</v>
      </c>
      <c r="CI116" s="71">
        <v>0</v>
      </c>
      <c r="CJ116" s="71">
        <v>0</v>
      </c>
      <c r="CK116" s="71">
        <v>0</v>
      </c>
      <c r="CL116" s="71">
        <v>0</v>
      </c>
      <c r="CM116" s="71">
        <v>0</v>
      </c>
      <c r="CN116" s="71">
        <v>0</v>
      </c>
      <c r="CO116" s="205"/>
      <c r="CP116" s="8" t="s">
        <v>91</v>
      </c>
      <c r="CQ116" s="46">
        <v>0</v>
      </c>
      <c r="CR116" s="46">
        <v>0</v>
      </c>
      <c r="CS116" s="46">
        <v>0</v>
      </c>
      <c r="CT116" s="46">
        <v>0</v>
      </c>
      <c r="CU116" s="46">
        <v>0</v>
      </c>
      <c r="CV116" s="46">
        <v>0</v>
      </c>
      <c r="CW116" s="46">
        <v>0</v>
      </c>
      <c r="CX116" s="46">
        <v>0</v>
      </c>
      <c r="CY116" s="46">
        <v>0</v>
      </c>
      <c r="CZ116" s="46">
        <v>0</v>
      </c>
      <c r="DA116" s="46">
        <v>0</v>
      </c>
      <c r="DB116" s="46">
        <v>0</v>
      </c>
      <c r="DC116" s="46">
        <v>0</v>
      </c>
      <c r="DD116" s="46">
        <v>0</v>
      </c>
      <c r="DE116" s="46">
        <v>0</v>
      </c>
      <c r="DF116" s="46">
        <v>0</v>
      </c>
      <c r="DG116" s="46">
        <v>0</v>
      </c>
      <c r="DH116" s="46">
        <v>0</v>
      </c>
      <c r="DI116" s="46">
        <v>0</v>
      </c>
      <c r="DJ116" s="46">
        <v>0</v>
      </c>
      <c r="DK116" s="46">
        <v>0</v>
      </c>
      <c r="DL116" s="46">
        <v>0</v>
      </c>
      <c r="DM116" s="46">
        <v>0</v>
      </c>
      <c r="DN116" s="46">
        <v>0</v>
      </c>
      <c r="DO116" s="205"/>
      <c r="DP116" s="8" t="s">
        <v>91</v>
      </c>
      <c r="DQ116" s="71">
        <v>0</v>
      </c>
      <c r="DR116" s="71">
        <v>0</v>
      </c>
      <c r="DS116" s="71">
        <v>0</v>
      </c>
      <c r="DT116" s="152">
        <v>0</v>
      </c>
      <c r="DU116" s="32">
        <v>0</v>
      </c>
      <c r="DV116" s="149">
        <v>0</v>
      </c>
      <c r="DW116" s="149">
        <v>0</v>
      </c>
      <c r="DX116" s="205"/>
      <c r="DY116" s="8" t="s">
        <v>91</v>
      </c>
      <c r="DZ116" s="71">
        <v>0</v>
      </c>
      <c r="EA116" s="71">
        <v>0</v>
      </c>
      <c r="EB116" s="71">
        <v>0</v>
      </c>
      <c r="EC116" s="71">
        <v>0</v>
      </c>
      <c r="ED116" s="71">
        <v>0</v>
      </c>
      <c r="EE116" s="71">
        <v>0</v>
      </c>
      <c r="EF116" s="71">
        <v>0</v>
      </c>
      <c r="EG116" s="71">
        <v>0</v>
      </c>
      <c r="EH116" s="71">
        <v>0</v>
      </c>
      <c r="EI116" s="71">
        <v>0</v>
      </c>
      <c r="EJ116" s="71">
        <v>0</v>
      </c>
      <c r="EK116" s="71">
        <v>0</v>
      </c>
      <c r="EL116" s="71">
        <v>0</v>
      </c>
      <c r="EM116" s="71">
        <v>0</v>
      </c>
      <c r="EN116" s="71">
        <v>0</v>
      </c>
      <c r="EO116" s="71">
        <v>0</v>
      </c>
      <c r="EP116" s="71">
        <v>0</v>
      </c>
      <c r="ER116" s="78" t="s">
        <v>157</v>
      </c>
      <c r="ES116" s="78" t="s">
        <v>2371</v>
      </c>
      <c r="ET116" s="78">
        <v>0</v>
      </c>
      <c r="EU116" s="78">
        <v>0</v>
      </c>
      <c r="EV116" s="78">
        <v>0</v>
      </c>
      <c r="EW116" s="78"/>
      <c r="EX116" s="78"/>
      <c r="EY116" s="78"/>
    </row>
    <row r="117" spans="1:155">
      <c r="A117" s="205"/>
      <c r="B117" s="66" t="s">
        <v>73</v>
      </c>
      <c r="C117" s="26">
        <v>107</v>
      </c>
      <c r="D117" s="26">
        <v>64</v>
      </c>
      <c r="E117" s="26">
        <v>29</v>
      </c>
      <c r="F117" s="26">
        <v>20</v>
      </c>
      <c r="G117" s="26">
        <v>0</v>
      </c>
      <c r="H117" s="26">
        <v>0</v>
      </c>
      <c r="I117" s="26">
        <v>23</v>
      </c>
      <c r="J117" s="26">
        <v>10</v>
      </c>
      <c r="K117" s="26">
        <v>24</v>
      </c>
      <c r="L117" s="26">
        <v>19</v>
      </c>
      <c r="M117" s="26">
        <v>11</v>
      </c>
      <c r="N117" s="26">
        <v>6</v>
      </c>
      <c r="O117" s="26">
        <v>0</v>
      </c>
      <c r="P117" s="26">
        <v>0</v>
      </c>
      <c r="Q117" s="26">
        <v>87</v>
      </c>
      <c r="R117" s="26">
        <v>44</v>
      </c>
      <c r="S117" s="26">
        <v>0</v>
      </c>
      <c r="T117" s="26">
        <v>0</v>
      </c>
      <c r="U117" s="26">
        <v>6</v>
      </c>
      <c r="V117" s="26">
        <v>0</v>
      </c>
      <c r="W117" s="26">
        <v>54</v>
      </c>
      <c r="X117" s="26">
        <v>29</v>
      </c>
      <c r="Y117" s="26">
        <v>25</v>
      </c>
      <c r="Z117" s="26">
        <v>14</v>
      </c>
      <c r="AA117" s="26">
        <v>0</v>
      </c>
      <c r="AB117" s="26">
        <v>0</v>
      </c>
      <c r="AC117" s="68">
        <v>366</v>
      </c>
      <c r="AD117" s="68">
        <v>206</v>
      </c>
      <c r="AE117" s="205"/>
      <c r="AF117" s="66" t="s">
        <v>73</v>
      </c>
      <c r="AG117" s="26">
        <v>4</v>
      </c>
      <c r="AH117" s="26">
        <v>1</v>
      </c>
      <c r="AI117" s="26">
        <v>0</v>
      </c>
      <c r="AJ117" s="26">
        <v>0</v>
      </c>
      <c r="AK117" s="26">
        <v>0</v>
      </c>
      <c r="AL117" s="26">
        <v>0</v>
      </c>
      <c r="AM117" s="26">
        <v>1</v>
      </c>
      <c r="AN117" s="26">
        <v>0</v>
      </c>
      <c r="AO117" s="26">
        <v>1</v>
      </c>
      <c r="AP117" s="26">
        <v>0</v>
      </c>
      <c r="AQ117" s="26">
        <v>0</v>
      </c>
      <c r="AR117" s="26">
        <v>0</v>
      </c>
      <c r="AS117" s="26">
        <v>0</v>
      </c>
      <c r="AT117" s="26">
        <v>0</v>
      </c>
      <c r="AU117" s="26">
        <v>28</v>
      </c>
      <c r="AV117" s="26">
        <v>13</v>
      </c>
      <c r="AW117" s="26">
        <v>0</v>
      </c>
      <c r="AX117" s="26">
        <v>0</v>
      </c>
      <c r="AY117" s="26">
        <v>0</v>
      </c>
      <c r="AZ117" s="26">
        <v>0</v>
      </c>
      <c r="BA117" s="26">
        <v>5</v>
      </c>
      <c r="BB117" s="26">
        <v>3</v>
      </c>
      <c r="BC117" s="26">
        <v>6</v>
      </c>
      <c r="BD117" s="26">
        <v>3</v>
      </c>
      <c r="BE117" s="26">
        <v>0</v>
      </c>
      <c r="BF117" s="26">
        <v>0</v>
      </c>
      <c r="BG117" s="68">
        <v>45</v>
      </c>
      <c r="BH117" s="68">
        <v>20</v>
      </c>
      <c r="BI117" s="205"/>
      <c r="BJ117" s="66" t="s">
        <v>73</v>
      </c>
      <c r="BK117" s="68">
        <v>4</v>
      </c>
      <c r="BL117" s="68">
        <v>2</v>
      </c>
      <c r="BM117" s="68">
        <v>0</v>
      </c>
      <c r="BN117" s="68">
        <v>1</v>
      </c>
      <c r="BO117" s="68">
        <v>1</v>
      </c>
      <c r="BP117" s="68">
        <v>1</v>
      </c>
      <c r="BQ117" s="68">
        <v>0</v>
      </c>
      <c r="BR117" s="68">
        <v>3</v>
      </c>
      <c r="BS117" s="68">
        <v>0</v>
      </c>
      <c r="BT117" s="68">
        <v>1</v>
      </c>
      <c r="BU117" s="68">
        <v>1</v>
      </c>
      <c r="BV117" s="68">
        <v>1</v>
      </c>
      <c r="BW117" s="68">
        <v>0</v>
      </c>
      <c r="BX117" s="68">
        <v>15</v>
      </c>
      <c r="BY117" s="68">
        <v>22</v>
      </c>
      <c r="BZ117" s="68">
        <v>16</v>
      </c>
      <c r="CA117" s="68">
        <v>13</v>
      </c>
      <c r="CB117" s="68">
        <v>6</v>
      </c>
      <c r="CC117" s="68">
        <v>5</v>
      </c>
      <c r="CD117" s="205"/>
      <c r="CE117" s="66" t="s">
        <v>73</v>
      </c>
      <c r="CF117" s="68">
        <v>0</v>
      </c>
      <c r="CG117" s="68">
        <v>204</v>
      </c>
      <c r="CH117" s="68">
        <v>38</v>
      </c>
      <c r="CI117" s="68">
        <v>3</v>
      </c>
      <c r="CJ117" s="68">
        <v>0</v>
      </c>
      <c r="CK117" s="68">
        <v>8</v>
      </c>
      <c r="CL117" s="68">
        <v>19</v>
      </c>
      <c r="CM117" s="68">
        <v>17</v>
      </c>
      <c r="CN117" s="68">
        <v>9</v>
      </c>
      <c r="CO117" s="205"/>
      <c r="CP117" s="66" t="s">
        <v>73</v>
      </c>
      <c r="CQ117" s="68">
        <v>173</v>
      </c>
      <c r="CR117" s="68">
        <v>106</v>
      </c>
      <c r="CS117" s="68">
        <v>76</v>
      </c>
      <c r="CT117" s="68">
        <v>50</v>
      </c>
      <c r="CU117" s="68">
        <v>0</v>
      </c>
      <c r="CV117" s="68">
        <v>0</v>
      </c>
      <c r="CW117" s="68">
        <v>0</v>
      </c>
      <c r="CX117" s="68">
        <v>0</v>
      </c>
      <c r="CY117" s="68">
        <v>5</v>
      </c>
      <c r="CZ117" s="68">
        <v>2</v>
      </c>
      <c r="DA117" s="68">
        <v>2</v>
      </c>
      <c r="DB117" s="68">
        <v>1</v>
      </c>
      <c r="DC117" s="68">
        <v>28</v>
      </c>
      <c r="DD117" s="68">
        <v>10</v>
      </c>
      <c r="DE117" s="68">
        <v>12</v>
      </c>
      <c r="DF117" s="68">
        <v>4</v>
      </c>
      <c r="DG117" s="68">
        <v>0</v>
      </c>
      <c r="DH117" s="68">
        <v>0</v>
      </c>
      <c r="DI117" s="68">
        <v>0</v>
      </c>
      <c r="DJ117" s="68">
        <v>0</v>
      </c>
      <c r="DK117" s="68">
        <v>6</v>
      </c>
      <c r="DL117" s="68">
        <v>3</v>
      </c>
      <c r="DM117" s="68">
        <v>4</v>
      </c>
      <c r="DN117" s="68">
        <v>3</v>
      </c>
      <c r="DO117" s="205"/>
      <c r="DP117" s="66" t="s">
        <v>73</v>
      </c>
      <c r="DQ117" s="68">
        <v>47</v>
      </c>
      <c r="DR117" s="26">
        <v>16</v>
      </c>
      <c r="DS117" s="26">
        <v>12</v>
      </c>
      <c r="DT117" s="41">
        <v>6</v>
      </c>
      <c r="DU117" s="41">
        <v>4</v>
      </c>
      <c r="DV117" s="68">
        <v>53</v>
      </c>
      <c r="DW117" s="68">
        <v>20</v>
      </c>
      <c r="DX117" s="205"/>
      <c r="DY117" s="66" t="s">
        <v>73</v>
      </c>
      <c r="DZ117" s="68">
        <v>3</v>
      </c>
      <c r="EA117" s="68">
        <v>7</v>
      </c>
      <c r="EB117" s="68">
        <v>3</v>
      </c>
      <c r="EC117" s="68">
        <v>0</v>
      </c>
      <c r="ED117" s="68">
        <v>3</v>
      </c>
      <c r="EE117" s="68">
        <v>3</v>
      </c>
      <c r="EF117" s="68">
        <v>1</v>
      </c>
      <c r="EG117" s="68">
        <v>3</v>
      </c>
      <c r="EH117" s="68">
        <v>3</v>
      </c>
      <c r="EI117" s="68">
        <v>3</v>
      </c>
      <c r="EJ117" s="68">
        <v>3</v>
      </c>
      <c r="EK117" s="68">
        <v>6</v>
      </c>
      <c r="EL117" s="68">
        <v>0</v>
      </c>
      <c r="EM117" s="68">
        <v>0</v>
      </c>
      <c r="EN117" s="68">
        <v>0</v>
      </c>
      <c r="EO117" s="68">
        <v>0</v>
      </c>
      <c r="EP117" s="68">
        <v>0</v>
      </c>
      <c r="ER117" s="78" t="s">
        <v>157</v>
      </c>
      <c r="ES117" s="78" t="s">
        <v>2372</v>
      </c>
      <c r="ET117" s="78">
        <v>212</v>
      </c>
      <c r="EU117" s="78">
        <v>94</v>
      </c>
      <c r="EV117" s="78">
        <v>534</v>
      </c>
      <c r="EW117" s="78"/>
      <c r="EX117" s="78"/>
      <c r="EY117" s="78"/>
    </row>
    <row r="118" spans="1:155">
      <c r="A118" s="62" t="s">
        <v>97</v>
      </c>
      <c r="B118" s="51"/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62" t="s">
        <v>97</v>
      </c>
      <c r="AF118" s="48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69"/>
      <c r="BH118" s="69"/>
      <c r="BI118" s="62" t="s">
        <v>97</v>
      </c>
      <c r="BJ118" s="48"/>
      <c r="BK118" s="110"/>
      <c r="BL118" s="110"/>
      <c r="BM118" s="110"/>
      <c r="BN118" s="110"/>
      <c r="BO118" s="110"/>
      <c r="BP118" s="110"/>
      <c r="BQ118" s="110"/>
      <c r="BR118" s="110"/>
      <c r="BS118" s="110"/>
      <c r="BT118" s="110"/>
      <c r="BU118" s="110"/>
      <c r="BV118" s="110"/>
      <c r="BW118" s="110"/>
      <c r="BX118" s="69"/>
      <c r="BY118" s="110"/>
      <c r="BZ118" s="110"/>
      <c r="CA118" s="110"/>
      <c r="CB118" s="110"/>
      <c r="CC118" s="144"/>
      <c r="CD118" s="62" t="s">
        <v>97</v>
      </c>
      <c r="CE118" s="48"/>
      <c r="CF118" s="110"/>
      <c r="CG118" s="110"/>
      <c r="CH118" s="110"/>
      <c r="CI118" s="110"/>
      <c r="CJ118" s="110"/>
      <c r="CK118" s="110"/>
      <c r="CL118" s="110"/>
      <c r="CM118" s="110"/>
      <c r="CN118" s="110"/>
      <c r="CO118" s="62" t="s">
        <v>97</v>
      </c>
      <c r="CP118" s="48"/>
      <c r="CQ118" s="51"/>
      <c r="CR118" s="51"/>
      <c r="CS118" s="51"/>
      <c r="CT118" s="51"/>
      <c r="CU118" s="51"/>
      <c r="CV118" s="51"/>
      <c r="CW118" s="51"/>
      <c r="CX118" s="51"/>
      <c r="CY118" s="51"/>
      <c r="CZ118" s="51"/>
      <c r="DA118" s="51"/>
      <c r="DB118" s="51"/>
      <c r="DC118" s="51"/>
      <c r="DD118" s="51"/>
      <c r="DE118" s="51"/>
      <c r="DF118" s="51"/>
      <c r="DG118" s="51"/>
      <c r="DH118" s="51"/>
      <c r="DI118" s="51"/>
      <c r="DJ118" s="51"/>
      <c r="DK118" s="51"/>
      <c r="DL118" s="51"/>
      <c r="DM118" s="51"/>
      <c r="DN118" s="51"/>
      <c r="DO118" s="62" t="s">
        <v>97</v>
      </c>
      <c r="DP118" s="99"/>
      <c r="DQ118" s="51"/>
      <c r="DR118" s="51"/>
      <c r="DS118" s="51"/>
      <c r="DT118" s="51"/>
      <c r="DU118" s="51"/>
      <c r="DV118" s="51"/>
      <c r="DW118" s="51"/>
      <c r="DX118" s="62" t="s">
        <v>97</v>
      </c>
      <c r="DY118" s="51"/>
      <c r="DZ118" s="63"/>
      <c r="EA118" s="63"/>
      <c r="EB118" s="63"/>
      <c r="EC118" s="63"/>
      <c r="ED118" s="63"/>
      <c r="EE118" s="63"/>
      <c r="EF118" s="63"/>
      <c r="EG118" s="63"/>
      <c r="EH118" s="63"/>
      <c r="EI118" s="63"/>
      <c r="EJ118" s="63"/>
      <c r="EK118" s="63"/>
      <c r="EL118" s="63"/>
      <c r="EM118" s="63"/>
      <c r="EN118" s="63"/>
      <c r="EO118" s="63"/>
      <c r="EP118" s="63"/>
      <c r="ER118" s="78" t="str">
        <f>IF(A118="",ER117,A118)</f>
        <v>ANALAMANGA</v>
      </c>
      <c r="ES118" s="78" t="str">
        <f>ER118&amp;B118</f>
        <v>ANALAMANGA</v>
      </c>
      <c r="ET118" s="78">
        <f>CQ118+CU118+CY118+DC118+DG118+DK118</f>
        <v>0</v>
      </c>
      <c r="EU118" s="78">
        <f>CS118+CW118+DA118+DE118+DI118+DM118</f>
        <v>0</v>
      </c>
      <c r="EV118" s="78">
        <f>(CF118+2*CG118+3*CH118+4*CI118+5*CJ118)</f>
        <v>0</v>
      </c>
      <c r="EW118" s="78"/>
      <c r="EX118" s="78"/>
      <c r="EY118" s="78"/>
    </row>
    <row r="119" spans="1:155">
      <c r="A119" s="205" t="s">
        <v>158</v>
      </c>
      <c r="B119" s="8" t="s">
        <v>90</v>
      </c>
      <c r="C119" s="71">
        <v>2821</v>
      </c>
      <c r="D119" s="71">
        <v>1514</v>
      </c>
      <c r="E119" s="71">
        <v>604</v>
      </c>
      <c r="F119" s="71">
        <v>353</v>
      </c>
      <c r="G119" s="71">
        <v>24</v>
      </c>
      <c r="H119" s="71">
        <v>15</v>
      </c>
      <c r="I119" s="71">
        <v>158</v>
      </c>
      <c r="J119" s="71">
        <v>91</v>
      </c>
      <c r="K119" s="71">
        <v>441</v>
      </c>
      <c r="L119" s="71">
        <v>277</v>
      </c>
      <c r="M119" s="71">
        <v>752</v>
      </c>
      <c r="N119" s="71">
        <v>395</v>
      </c>
      <c r="O119" s="71">
        <v>41</v>
      </c>
      <c r="P119" s="71">
        <v>24</v>
      </c>
      <c r="Q119" s="71">
        <v>1667</v>
      </c>
      <c r="R119" s="71">
        <v>953</v>
      </c>
      <c r="S119" s="71">
        <v>113</v>
      </c>
      <c r="T119" s="71">
        <v>39</v>
      </c>
      <c r="U119" s="71">
        <v>532</v>
      </c>
      <c r="V119" s="71">
        <v>265</v>
      </c>
      <c r="W119" s="71">
        <v>237</v>
      </c>
      <c r="X119" s="71">
        <v>140</v>
      </c>
      <c r="Y119" s="71">
        <v>129</v>
      </c>
      <c r="Z119" s="71">
        <v>71</v>
      </c>
      <c r="AA119" s="71">
        <v>2</v>
      </c>
      <c r="AB119" s="71">
        <v>1</v>
      </c>
      <c r="AC119" s="69">
        <v>7521</v>
      </c>
      <c r="AD119" s="69">
        <v>4138</v>
      </c>
      <c r="AE119" s="205" t="s">
        <v>158</v>
      </c>
      <c r="AF119" s="8" t="s">
        <v>90</v>
      </c>
      <c r="AG119" s="71">
        <v>63</v>
      </c>
      <c r="AH119" s="71">
        <v>27</v>
      </c>
      <c r="AI119" s="71">
        <v>20</v>
      </c>
      <c r="AJ119" s="71">
        <v>9</v>
      </c>
      <c r="AK119" s="71">
        <v>0</v>
      </c>
      <c r="AL119" s="71">
        <v>0</v>
      </c>
      <c r="AM119" s="71">
        <v>0</v>
      </c>
      <c r="AN119" s="71">
        <v>0</v>
      </c>
      <c r="AO119" s="71">
        <v>6</v>
      </c>
      <c r="AP119" s="71">
        <v>3</v>
      </c>
      <c r="AQ119" s="71">
        <v>7</v>
      </c>
      <c r="AR119" s="71">
        <v>2</v>
      </c>
      <c r="AS119" s="71">
        <v>0</v>
      </c>
      <c r="AT119" s="71">
        <v>0</v>
      </c>
      <c r="AU119" s="71">
        <v>171</v>
      </c>
      <c r="AV119" s="71">
        <v>90</v>
      </c>
      <c r="AW119" s="71">
        <v>17</v>
      </c>
      <c r="AX119" s="71">
        <v>5</v>
      </c>
      <c r="AY119" s="71">
        <v>96</v>
      </c>
      <c r="AZ119" s="71">
        <v>49</v>
      </c>
      <c r="BA119" s="71">
        <v>21</v>
      </c>
      <c r="BB119" s="71">
        <v>11</v>
      </c>
      <c r="BC119" s="71">
        <v>12</v>
      </c>
      <c r="BD119" s="71">
        <v>5</v>
      </c>
      <c r="BE119" s="71">
        <v>0</v>
      </c>
      <c r="BF119" s="71">
        <v>0</v>
      </c>
      <c r="BG119" s="69">
        <v>413</v>
      </c>
      <c r="BH119" s="69">
        <v>201</v>
      </c>
      <c r="BI119" s="205" t="s">
        <v>158</v>
      </c>
      <c r="BJ119" s="8" t="s">
        <v>90</v>
      </c>
      <c r="BK119" s="31">
        <v>82</v>
      </c>
      <c r="BL119" s="31">
        <v>29</v>
      </c>
      <c r="BM119" s="31">
        <v>2</v>
      </c>
      <c r="BN119" s="31">
        <v>9</v>
      </c>
      <c r="BO119" s="31">
        <v>18</v>
      </c>
      <c r="BP119" s="31">
        <v>27</v>
      </c>
      <c r="BQ119" s="31">
        <v>5</v>
      </c>
      <c r="BR119" s="31">
        <v>59</v>
      </c>
      <c r="BS119" s="31">
        <v>12</v>
      </c>
      <c r="BT119" s="31">
        <v>41</v>
      </c>
      <c r="BU119" s="31">
        <v>10</v>
      </c>
      <c r="BV119" s="31">
        <v>8</v>
      </c>
      <c r="BW119" s="31">
        <v>1</v>
      </c>
      <c r="BX119" s="149">
        <v>303</v>
      </c>
      <c r="BY119" s="125">
        <v>273</v>
      </c>
      <c r="BZ119" s="71">
        <v>271</v>
      </c>
      <c r="CA119" s="71">
        <v>227</v>
      </c>
      <c r="CB119" s="71">
        <v>24</v>
      </c>
      <c r="CC119" s="71">
        <v>72</v>
      </c>
      <c r="CD119" s="205" t="s">
        <v>158</v>
      </c>
      <c r="CE119" s="8" t="s">
        <v>90</v>
      </c>
      <c r="CF119" s="71">
        <v>523</v>
      </c>
      <c r="CG119" s="71">
        <v>1602</v>
      </c>
      <c r="CH119" s="71">
        <v>1242</v>
      </c>
      <c r="CI119" s="71">
        <v>354</v>
      </c>
      <c r="CJ119" s="71">
        <v>22</v>
      </c>
      <c r="CK119" s="71">
        <v>82</v>
      </c>
      <c r="CL119" s="71">
        <v>289</v>
      </c>
      <c r="CM119" s="71">
        <v>267</v>
      </c>
      <c r="CN119" s="71">
        <v>265</v>
      </c>
      <c r="CO119" s="205" t="s">
        <v>158</v>
      </c>
      <c r="CP119" s="8" t="s">
        <v>90</v>
      </c>
      <c r="CQ119" s="46">
        <v>1724</v>
      </c>
      <c r="CR119" s="46">
        <v>944</v>
      </c>
      <c r="CS119" s="46">
        <v>859</v>
      </c>
      <c r="CT119" s="46">
        <v>505</v>
      </c>
      <c r="CU119" s="46">
        <v>95</v>
      </c>
      <c r="CV119" s="46">
        <v>37</v>
      </c>
      <c r="CW119" s="46">
        <v>33</v>
      </c>
      <c r="CX119" s="46">
        <v>13</v>
      </c>
      <c r="CY119" s="46">
        <v>489</v>
      </c>
      <c r="CZ119" s="46">
        <v>242</v>
      </c>
      <c r="DA119" s="46">
        <v>191</v>
      </c>
      <c r="DB119" s="46">
        <v>97</v>
      </c>
      <c r="DC119" s="46">
        <v>0</v>
      </c>
      <c r="DD119" s="46">
        <v>0</v>
      </c>
      <c r="DE119" s="46">
        <v>0</v>
      </c>
      <c r="DF119" s="46">
        <v>0</v>
      </c>
      <c r="DG119" s="46">
        <v>0</v>
      </c>
      <c r="DH119" s="46">
        <v>0</v>
      </c>
      <c r="DI119" s="46">
        <v>0</v>
      </c>
      <c r="DJ119" s="46">
        <v>0</v>
      </c>
      <c r="DK119" s="46">
        <v>0</v>
      </c>
      <c r="DL119" s="46">
        <v>0</v>
      </c>
      <c r="DM119" s="46">
        <v>0</v>
      </c>
      <c r="DN119" s="46">
        <v>0</v>
      </c>
      <c r="DO119" s="205" t="s">
        <v>158</v>
      </c>
      <c r="DP119" s="8" t="s">
        <v>90</v>
      </c>
      <c r="DQ119" s="71">
        <v>717</v>
      </c>
      <c r="DR119" s="71">
        <v>262</v>
      </c>
      <c r="DS119" s="71">
        <v>62</v>
      </c>
      <c r="DT119" s="152">
        <v>193</v>
      </c>
      <c r="DU119" s="32">
        <v>90</v>
      </c>
      <c r="DV119" s="149">
        <v>910</v>
      </c>
      <c r="DW119" s="149">
        <v>352</v>
      </c>
      <c r="DX119" s="205" t="s">
        <v>158</v>
      </c>
      <c r="DY119" s="8" t="s">
        <v>90</v>
      </c>
      <c r="DZ119" s="71">
        <v>493</v>
      </c>
      <c r="EA119" s="71">
        <v>452</v>
      </c>
      <c r="EB119" s="71">
        <v>352</v>
      </c>
      <c r="EC119" s="71">
        <v>0</v>
      </c>
      <c r="ED119" s="71">
        <v>310</v>
      </c>
      <c r="EE119" s="71">
        <v>295</v>
      </c>
      <c r="EF119" s="71">
        <v>264</v>
      </c>
      <c r="EG119" s="71">
        <v>324</v>
      </c>
      <c r="EH119" s="71">
        <v>288</v>
      </c>
      <c r="EI119" s="71">
        <v>281</v>
      </c>
      <c r="EJ119" s="71">
        <v>334</v>
      </c>
      <c r="EK119" s="71">
        <v>38</v>
      </c>
      <c r="EL119" s="71">
        <v>110</v>
      </c>
      <c r="EM119" s="71">
        <v>40</v>
      </c>
      <c r="EN119" s="71">
        <v>24</v>
      </c>
      <c r="EO119" s="71">
        <v>14</v>
      </c>
      <c r="EP119" s="71">
        <v>0</v>
      </c>
      <c r="ER119" s="78" t="s">
        <v>158</v>
      </c>
      <c r="ES119" s="78" t="s">
        <v>2376</v>
      </c>
      <c r="ET119" s="78">
        <v>2308</v>
      </c>
      <c r="EU119" s="78">
        <v>1083</v>
      </c>
      <c r="EV119" s="78">
        <v>8979</v>
      </c>
      <c r="EW119" s="78"/>
      <c r="EX119" s="78"/>
      <c r="EY119" s="78"/>
    </row>
    <row r="120" spans="1:155">
      <c r="A120" s="205"/>
      <c r="B120" s="8" t="s">
        <v>91</v>
      </c>
      <c r="C120" s="71">
        <v>121</v>
      </c>
      <c r="D120" s="71">
        <v>73</v>
      </c>
      <c r="E120" s="71">
        <v>21</v>
      </c>
      <c r="F120" s="71">
        <v>11</v>
      </c>
      <c r="G120" s="71">
        <v>0</v>
      </c>
      <c r="H120" s="71">
        <v>0</v>
      </c>
      <c r="I120" s="71">
        <v>0</v>
      </c>
      <c r="J120" s="71">
        <v>0</v>
      </c>
      <c r="K120" s="71">
        <v>21</v>
      </c>
      <c r="L120" s="71">
        <v>15</v>
      </c>
      <c r="M120" s="71">
        <v>27</v>
      </c>
      <c r="N120" s="71">
        <v>13</v>
      </c>
      <c r="O120" s="71">
        <v>25</v>
      </c>
      <c r="P120" s="71">
        <v>17</v>
      </c>
      <c r="Q120" s="71">
        <v>213</v>
      </c>
      <c r="R120" s="71">
        <v>112</v>
      </c>
      <c r="S120" s="71">
        <v>0</v>
      </c>
      <c r="T120" s="71">
        <v>0</v>
      </c>
      <c r="U120" s="71">
        <v>23</v>
      </c>
      <c r="V120" s="71">
        <v>8</v>
      </c>
      <c r="W120" s="71">
        <v>36</v>
      </c>
      <c r="X120" s="71">
        <v>27</v>
      </c>
      <c r="Y120" s="71">
        <v>30</v>
      </c>
      <c r="Z120" s="71">
        <v>9</v>
      </c>
      <c r="AA120" s="71">
        <v>0</v>
      </c>
      <c r="AB120" s="71">
        <v>0</v>
      </c>
      <c r="AC120" s="69">
        <v>517</v>
      </c>
      <c r="AD120" s="69">
        <v>285</v>
      </c>
      <c r="AE120" s="205"/>
      <c r="AF120" s="8" t="s">
        <v>91</v>
      </c>
      <c r="AG120" s="71">
        <v>8</v>
      </c>
      <c r="AH120" s="71">
        <v>5</v>
      </c>
      <c r="AI120" s="71">
        <v>1</v>
      </c>
      <c r="AJ120" s="71">
        <v>1</v>
      </c>
      <c r="AK120" s="71">
        <v>0</v>
      </c>
      <c r="AL120" s="71">
        <v>0</v>
      </c>
      <c r="AM120" s="71">
        <v>0</v>
      </c>
      <c r="AN120" s="71">
        <v>0</v>
      </c>
      <c r="AO120" s="71">
        <v>0</v>
      </c>
      <c r="AP120" s="71">
        <v>0</v>
      </c>
      <c r="AQ120" s="71">
        <v>0</v>
      </c>
      <c r="AR120" s="71">
        <v>0</v>
      </c>
      <c r="AS120" s="71">
        <v>0</v>
      </c>
      <c r="AT120" s="71">
        <v>0</v>
      </c>
      <c r="AU120" s="71">
        <v>31</v>
      </c>
      <c r="AV120" s="71">
        <v>16</v>
      </c>
      <c r="AW120" s="71">
        <v>0</v>
      </c>
      <c r="AX120" s="71">
        <v>0</v>
      </c>
      <c r="AY120" s="71">
        <v>0</v>
      </c>
      <c r="AZ120" s="71">
        <v>0</v>
      </c>
      <c r="BA120" s="71">
        <v>2</v>
      </c>
      <c r="BB120" s="71">
        <v>2</v>
      </c>
      <c r="BC120" s="71">
        <v>4</v>
      </c>
      <c r="BD120" s="71">
        <v>3</v>
      </c>
      <c r="BE120" s="71">
        <v>0</v>
      </c>
      <c r="BF120" s="71">
        <v>0</v>
      </c>
      <c r="BG120" s="69">
        <v>46</v>
      </c>
      <c r="BH120" s="69">
        <v>27</v>
      </c>
      <c r="BI120" s="205"/>
      <c r="BJ120" s="8" t="s">
        <v>91</v>
      </c>
      <c r="BK120" s="31">
        <v>5</v>
      </c>
      <c r="BL120" s="31">
        <v>2</v>
      </c>
      <c r="BM120" s="31">
        <v>0</v>
      </c>
      <c r="BN120" s="31">
        <v>0</v>
      </c>
      <c r="BO120" s="31">
        <v>2</v>
      </c>
      <c r="BP120" s="31">
        <v>2</v>
      </c>
      <c r="BQ120" s="31">
        <v>2</v>
      </c>
      <c r="BR120" s="31">
        <v>6</v>
      </c>
      <c r="BS120" s="31">
        <v>0</v>
      </c>
      <c r="BT120" s="31">
        <v>1</v>
      </c>
      <c r="BU120" s="31">
        <v>2</v>
      </c>
      <c r="BV120" s="31">
        <v>2</v>
      </c>
      <c r="BW120" s="31">
        <v>0</v>
      </c>
      <c r="BX120" s="149">
        <v>24</v>
      </c>
      <c r="BY120" s="125">
        <v>23</v>
      </c>
      <c r="BZ120" s="71">
        <v>20</v>
      </c>
      <c r="CA120" s="71">
        <v>21</v>
      </c>
      <c r="CB120" s="71">
        <v>1</v>
      </c>
      <c r="CC120" s="71">
        <v>5</v>
      </c>
      <c r="CD120" s="205"/>
      <c r="CE120" s="8" t="s">
        <v>91</v>
      </c>
      <c r="CF120" s="71">
        <v>0</v>
      </c>
      <c r="CG120" s="71">
        <v>91</v>
      </c>
      <c r="CH120" s="71">
        <v>45</v>
      </c>
      <c r="CI120" s="71">
        <v>36</v>
      </c>
      <c r="CJ120" s="71">
        <v>30</v>
      </c>
      <c r="CK120" s="71">
        <v>2</v>
      </c>
      <c r="CL120" s="71">
        <v>23</v>
      </c>
      <c r="CM120" s="71">
        <v>20</v>
      </c>
      <c r="CN120" s="71">
        <v>20</v>
      </c>
      <c r="CO120" s="205"/>
      <c r="CP120" s="8" t="s">
        <v>91</v>
      </c>
      <c r="CQ120" s="46">
        <v>253</v>
      </c>
      <c r="CR120" s="46">
        <v>159</v>
      </c>
      <c r="CS120" s="46">
        <v>100</v>
      </c>
      <c r="CT120" s="46">
        <v>70</v>
      </c>
      <c r="CU120" s="46">
        <v>1</v>
      </c>
      <c r="CV120" s="46">
        <v>0</v>
      </c>
      <c r="CW120" s="46">
        <v>0</v>
      </c>
      <c r="CX120" s="46">
        <v>0</v>
      </c>
      <c r="CY120" s="46">
        <v>33</v>
      </c>
      <c r="CZ120" s="46">
        <v>15</v>
      </c>
      <c r="DA120" s="46">
        <v>3</v>
      </c>
      <c r="DB120" s="46">
        <v>3</v>
      </c>
      <c r="DC120" s="46">
        <v>0</v>
      </c>
      <c r="DD120" s="46">
        <v>0</v>
      </c>
      <c r="DE120" s="46">
        <v>0</v>
      </c>
      <c r="DF120" s="46">
        <v>0</v>
      </c>
      <c r="DG120" s="46">
        <v>2</v>
      </c>
      <c r="DH120" s="46">
        <v>0</v>
      </c>
      <c r="DI120" s="46">
        <v>1</v>
      </c>
      <c r="DJ120" s="46">
        <v>0</v>
      </c>
      <c r="DK120" s="46">
        <v>0</v>
      </c>
      <c r="DL120" s="46">
        <v>0</v>
      </c>
      <c r="DM120" s="46">
        <v>0</v>
      </c>
      <c r="DN120" s="46">
        <v>0</v>
      </c>
      <c r="DO120" s="205"/>
      <c r="DP120" s="8" t="s">
        <v>91</v>
      </c>
      <c r="DQ120" s="71">
        <v>58</v>
      </c>
      <c r="DR120" s="71">
        <v>21</v>
      </c>
      <c r="DS120" s="71">
        <v>7</v>
      </c>
      <c r="DT120" s="152">
        <v>4</v>
      </c>
      <c r="DU120" s="32">
        <v>3</v>
      </c>
      <c r="DV120" s="149">
        <v>62</v>
      </c>
      <c r="DW120" s="149">
        <v>24</v>
      </c>
      <c r="DX120" s="205"/>
      <c r="DY120" s="8" t="s">
        <v>91</v>
      </c>
      <c r="DZ120" s="71">
        <v>7</v>
      </c>
      <c r="EA120" s="71">
        <v>7</v>
      </c>
      <c r="EB120" s="71">
        <v>0</v>
      </c>
      <c r="EC120" s="71">
        <v>0</v>
      </c>
      <c r="ED120" s="71">
        <v>7</v>
      </c>
      <c r="EE120" s="71">
        <v>5</v>
      </c>
      <c r="EF120" s="71">
        <v>0</v>
      </c>
      <c r="EG120" s="71">
        <v>5</v>
      </c>
      <c r="EH120" s="71">
        <v>7</v>
      </c>
      <c r="EI120" s="71">
        <v>0</v>
      </c>
      <c r="EJ120" s="71">
        <v>7</v>
      </c>
      <c r="EK120" s="71">
        <v>0</v>
      </c>
      <c r="EL120" s="71">
        <v>0</v>
      </c>
      <c r="EM120" s="71">
        <v>0</v>
      </c>
      <c r="EN120" s="71">
        <v>0</v>
      </c>
      <c r="EO120" s="71">
        <v>0</v>
      </c>
      <c r="EP120" s="71">
        <v>0</v>
      </c>
      <c r="ER120" s="78" t="s">
        <v>158</v>
      </c>
      <c r="ES120" s="78" t="s">
        <v>2377</v>
      </c>
      <c r="ET120" s="78">
        <v>289</v>
      </c>
      <c r="EU120" s="78">
        <v>104</v>
      </c>
      <c r="EV120" s="78">
        <v>611</v>
      </c>
      <c r="EW120" s="78"/>
      <c r="EX120" s="78"/>
      <c r="EY120" s="78"/>
    </row>
    <row r="121" spans="1:155">
      <c r="A121" s="205"/>
      <c r="B121" s="66" t="s">
        <v>73</v>
      </c>
      <c r="C121" s="26">
        <v>2942</v>
      </c>
      <c r="D121" s="26">
        <v>1587</v>
      </c>
      <c r="E121" s="26">
        <v>625</v>
      </c>
      <c r="F121" s="26">
        <v>364</v>
      </c>
      <c r="G121" s="26">
        <v>24</v>
      </c>
      <c r="H121" s="26">
        <v>15</v>
      </c>
      <c r="I121" s="26">
        <v>158</v>
      </c>
      <c r="J121" s="26">
        <v>91</v>
      </c>
      <c r="K121" s="26">
        <v>462</v>
      </c>
      <c r="L121" s="26">
        <v>292</v>
      </c>
      <c r="M121" s="26">
        <v>779</v>
      </c>
      <c r="N121" s="26">
        <v>408</v>
      </c>
      <c r="O121" s="26">
        <v>66</v>
      </c>
      <c r="P121" s="26">
        <v>41</v>
      </c>
      <c r="Q121" s="26">
        <v>1880</v>
      </c>
      <c r="R121" s="26">
        <v>1065</v>
      </c>
      <c r="S121" s="26">
        <v>113</v>
      </c>
      <c r="T121" s="26">
        <v>39</v>
      </c>
      <c r="U121" s="26">
        <v>555</v>
      </c>
      <c r="V121" s="26">
        <v>273</v>
      </c>
      <c r="W121" s="26">
        <v>273</v>
      </c>
      <c r="X121" s="26">
        <v>167</v>
      </c>
      <c r="Y121" s="26">
        <v>159</v>
      </c>
      <c r="Z121" s="26">
        <v>80</v>
      </c>
      <c r="AA121" s="26">
        <v>2</v>
      </c>
      <c r="AB121" s="26">
        <v>1</v>
      </c>
      <c r="AC121" s="68">
        <v>8038</v>
      </c>
      <c r="AD121" s="68">
        <v>4423</v>
      </c>
      <c r="AE121" s="205"/>
      <c r="AF121" s="66" t="s">
        <v>73</v>
      </c>
      <c r="AG121" s="26">
        <v>71</v>
      </c>
      <c r="AH121" s="26">
        <v>32</v>
      </c>
      <c r="AI121" s="26">
        <v>21</v>
      </c>
      <c r="AJ121" s="26">
        <v>10</v>
      </c>
      <c r="AK121" s="26">
        <v>0</v>
      </c>
      <c r="AL121" s="26">
        <v>0</v>
      </c>
      <c r="AM121" s="26">
        <v>0</v>
      </c>
      <c r="AN121" s="26">
        <v>0</v>
      </c>
      <c r="AO121" s="26">
        <v>6</v>
      </c>
      <c r="AP121" s="26">
        <v>3</v>
      </c>
      <c r="AQ121" s="26">
        <v>7</v>
      </c>
      <c r="AR121" s="26">
        <v>2</v>
      </c>
      <c r="AS121" s="26">
        <v>0</v>
      </c>
      <c r="AT121" s="26">
        <v>0</v>
      </c>
      <c r="AU121" s="26">
        <v>202</v>
      </c>
      <c r="AV121" s="26">
        <v>106</v>
      </c>
      <c r="AW121" s="26">
        <v>17</v>
      </c>
      <c r="AX121" s="26">
        <v>5</v>
      </c>
      <c r="AY121" s="26">
        <v>96</v>
      </c>
      <c r="AZ121" s="26">
        <v>49</v>
      </c>
      <c r="BA121" s="26">
        <v>23</v>
      </c>
      <c r="BB121" s="26">
        <v>13</v>
      </c>
      <c r="BC121" s="26">
        <v>16</v>
      </c>
      <c r="BD121" s="26">
        <v>8</v>
      </c>
      <c r="BE121" s="26">
        <v>0</v>
      </c>
      <c r="BF121" s="26">
        <v>0</v>
      </c>
      <c r="BG121" s="68">
        <v>459</v>
      </c>
      <c r="BH121" s="68">
        <v>228</v>
      </c>
      <c r="BI121" s="205"/>
      <c r="BJ121" s="66" t="s">
        <v>73</v>
      </c>
      <c r="BK121" s="68">
        <v>87</v>
      </c>
      <c r="BL121" s="68">
        <v>31</v>
      </c>
      <c r="BM121" s="68">
        <v>2</v>
      </c>
      <c r="BN121" s="68">
        <v>9</v>
      </c>
      <c r="BO121" s="68">
        <v>20</v>
      </c>
      <c r="BP121" s="68">
        <v>29</v>
      </c>
      <c r="BQ121" s="68">
        <v>7</v>
      </c>
      <c r="BR121" s="68">
        <v>65</v>
      </c>
      <c r="BS121" s="68">
        <v>12</v>
      </c>
      <c r="BT121" s="68">
        <v>42</v>
      </c>
      <c r="BU121" s="68">
        <v>12</v>
      </c>
      <c r="BV121" s="68">
        <v>10</v>
      </c>
      <c r="BW121" s="68">
        <v>1</v>
      </c>
      <c r="BX121" s="68">
        <v>327</v>
      </c>
      <c r="BY121" s="68">
        <v>296</v>
      </c>
      <c r="BZ121" s="68">
        <v>291</v>
      </c>
      <c r="CA121" s="68">
        <v>248</v>
      </c>
      <c r="CB121" s="68">
        <v>25</v>
      </c>
      <c r="CC121" s="68">
        <v>77</v>
      </c>
      <c r="CD121" s="205"/>
      <c r="CE121" s="66" t="s">
        <v>73</v>
      </c>
      <c r="CF121" s="68">
        <v>523</v>
      </c>
      <c r="CG121" s="68">
        <v>1693</v>
      </c>
      <c r="CH121" s="68">
        <v>1287</v>
      </c>
      <c r="CI121" s="68">
        <v>390</v>
      </c>
      <c r="CJ121" s="68">
        <v>52</v>
      </c>
      <c r="CK121" s="68">
        <v>84</v>
      </c>
      <c r="CL121" s="68">
        <v>312</v>
      </c>
      <c r="CM121" s="68">
        <v>287</v>
      </c>
      <c r="CN121" s="68">
        <v>285</v>
      </c>
      <c r="CO121" s="205"/>
      <c r="CP121" s="66" t="s">
        <v>73</v>
      </c>
      <c r="CQ121" s="68">
        <v>1977</v>
      </c>
      <c r="CR121" s="68">
        <v>1103</v>
      </c>
      <c r="CS121" s="68">
        <v>959</v>
      </c>
      <c r="CT121" s="68">
        <v>575</v>
      </c>
      <c r="CU121" s="68">
        <v>96</v>
      </c>
      <c r="CV121" s="68">
        <v>37</v>
      </c>
      <c r="CW121" s="68">
        <v>33</v>
      </c>
      <c r="CX121" s="68">
        <v>13</v>
      </c>
      <c r="CY121" s="68">
        <v>522</v>
      </c>
      <c r="CZ121" s="68">
        <v>257</v>
      </c>
      <c r="DA121" s="68">
        <v>194</v>
      </c>
      <c r="DB121" s="68">
        <v>100</v>
      </c>
      <c r="DC121" s="68">
        <v>0</v>
      </c>
      <c r="DD121" s="68">
        <v>0</v>
      </c>
      <c r="DE121" s="68">
        <v>0</v>
      </c>
      <c r="DF121" s="68">
        <v>0</v>
      </c>
      <c r="DG121" s="68">
        <v>2</v>
      </c>
      <c r="DH121" s="68">
        <v>0</v>
      </c>
      <c r="DI121" s="68">
        <v>1</v>
      </c>
      <c r="DJ121" s="68">
        <v>0</v>
      </c>
      <c r="DK121" s="68">
        <v>0</v>
      </c>
      <c r="DL121" s="68">
        <v>0</v>
      </c>
      <c r="DM121" s="68">
        <v>0</v>
      </c>
      <c r="DN121" s="68">
        <v>0</v>
      </c>
      <c r="DO121" s="205"/>
      <c r="DP121" s="66" t="s">
        <v>73</v>
      </c>
      <c r="DQ121" s="68">
        <v>775</v>
      </c>
      <c r="DR121" s="26">
        <v>283</v>
      </c>
      <c r="DS121" s="26">
        <v>69</v>
      </c>
      <c r="DT121" s="41">
        <v>197</v>
      </c>
      <c r="DU121" s="41">
        <v>93</v>
      </c>
      <c r="DV121" s="68">
        <v>972</v>
      </c>
      <c r="DW121" s="68">
        <v>376</v>
      </c>
      <c r="DX121" s="205"/>
      <c r="DY121" s="66" t="s">
        <v>73</v>
      </c>
      <c r="DZ121" s="68">
        <v>500</v>
      </c>
      <c r="EA121" s="68">
        <v>459</v>
      </c>
      <c r="EB121" s="68">
        <v>352</v>
      </c>
      <c r="EC121" s="68">
        <v>0</v>
      </c>
      <c r="ED121" s="68">
        <v>317</v>
      </c>
      <c r="EE121" s="68">
        <v>300</v>
      </c>
      <c r="EF121" s="68">
        <v>264</v>
      </c>
      <c r="EG121" s="68">
        <v>329</v>
      </c>
      <c r="EH121" s="68">
        <v>295</v>
      </c>
      <c r="EI121" s="68">
        <v>281</v>
      </c>
      <c r="EJ121" s="68">
        <v>341</v>
      </c>
      <c r="EK121" s="68">
        <v>38</v>
      </c>
      <c r="EL121" s="68">
        <v>110</v>
      </c>
      <c r="EM121" s="68">
        <v>40</v>
      </c>
      <c r="EN121" s="68">
        <v>24</v>
      </c>
      <c r="EO121" s="68">
        <v>14</v>
      </c>
      <c r="EP121" s="68">
        <v>0</v>
      </c>
      <c r="ER121" s="78" t="s">
        <v>158</v>
      </c>
      <c r="ES121" s="78" t="s">
        <v>2378</v>
      </c>
      <c r="ET121" s="78">
        <v>2597</v>
      </c>
      <c r="EU121" s="78">
        <v>1187</v>
      </c>
      <c r="EV121" s="78">
        <v>9590</v>
      </c>
      <c r="EW121" s="78"/>
      <c r="EX121" s="78"/>
      <c r="EY121" s="78"/>
    </row>
    <row r="122" spans="1:155">
      <c r="A122" s="205" t="s">
        <v>159</v>
      </c>
      <c r="B122" s="8" t="s">
        <v>90</v>
      </c>
      <c r="C122" s="71">
        <v>502</v>
      </c>
      <c r="D122" s="71">
        <v>309</v>
      </c>
      <c r="E122" s="71">
        <v>120</v>
      </c>
      <c r="F122" s="71">
        <v>77</v>
      </c>
      <c r="G122" s="71">
        <v>1</v>
      </c>
      <c r="H122" s="71">
        <v>0</v>
      </c>
      <c r="I122" s="71">
        <v>76</v>
      </c>
      <c r="J122" s="71">
        <v>50</v>
      </c>
      <c r="K122" s="71">
        <v>39</v>
      </c>
      <c r="L122" s="71">
        <v>19</v>
      </c>
      <c r="M122" s="71">
        <v>125</v>
      </c>
      <c r="N122" s="71">
        <v>74</v>
      </c>
      <c r="O122" s="71">
        <v>0</v>
      </c>
      <c r="P122" s="71">
        <v>0</v>
      </c>
      <c r="Q122" s="71">
        <v>439</v>
      </c>
      <c r="R122" s="71">
        <v>245</v>
      </c>
      <c r="S122" s="71">
        <v>0</v>
      </c>
      <c r="T122" s="71">
        <v>0</v>
      </c>
      <c r="U122" s="71">
        <v>136</v>
      </c>
      <c r="V122" s="71">
        <v>68</v>
      </c>
      <c r="W122" s="71">
        <v>0</v>
      </c>
      <c r="X122" s="71">
        <v>0</v>
      </c>
      <c r="Y122" s="71">
        <v>0</v>
      </c>
      <c r="Z122" s="71">
        <v>0</v>
      </c>
      <c r="AA122" s="71">
        <v>0</v>
      </c>
      <c r="AB122" s="71">
        <v>0</v>
      </c>
      <c r="AC122" s="69">
        <v>1438</v>
      </c>
      <c r="AD122" s="69">
        <v>842</v>
      </c>
      <c r="AE122" s="205" t="s">
        <v>159</v>
      </c>
      <c r="AF122" s="8" t="s">
        <v>90</v>
      </c>
      <c r="AG122" s="71">
        <v>10</v>
      </c>
      <c r="AH122" s="71">
        <v>4</v>
      </c>
      <c r="AI122" s="71">
        <v>0</v>
      </c>
      <c r="AJ122" s="71">
        <v>0</v>
      </c>
      <c r="AK122" s="71">
        <v>0</v>
      </c>
      <c r="AL122" s="71">
        <v>0</v>
      </c>
      <c r="AM122" s="71">
        <v>4</v>
      </c>
      <c r="AN122" s="71">
        <v>4</v>
      </c>
      <c r="AO122" s="71">
        <v>0</v>
      </c>
      <c r="AP122" s="71">
        <v>0</v>
      </c>
      <c r="AQ122" s="71">
        <v>5</v>
      </c>
      <c r="AR122" s="71">
        <v>3</v>
      </c>
      <c r="AS122" s="71">
        <v>0</v>
      </c>
      <c r="AT122" s="71">
        <v>0</v>
      </c>
      <c r="AU122" s="71">
        <v>105</v>
      </c>
      <c r="AV122" s="71">
        <v>54</v>
      </c>
      <c r="AW122" s="71">
        <v>0</v>
      </c>
      <c r="AX122" s="71">
        <v>0</v>
      </c>
      <c r="AY122" s="71">
        <v>38</v>
      </c>
      <c r="AZ122" s="71">
        <v>14</v>
      </c>
      <c r="BA122" s="71">
        <v>0</v>
      </c>
      <c r="BB122" s="71">
        <v>0</v>
      </c>
      <c r="BC122" s="71">
        <v>0</v>
      </c>
      <c r="BD122" s="71">
        <v>0</v>
      </c>
      <c r="BE122" s="71">
        <v>0</v>
      </c>
      <c r="BF122" s="71">
        <v>0</v>
      </c>
      <c r="BG122" s="69">
        <v>162</v>
      </c>
      <c r="BH122" s="69">
        <v>79</v>
      </c>
      <c r="BI122" s="205" t="s">
        <v>159</v>
      </c>
      <c r="BJ122" s="8" t="s">
        <v>90</v>
      </c>
      <c r="BK122" s="31">
        <v>17</v>
      </c>
      <c r="BL122" s="31">
        <v>7</v>
      </c>
      <c r="BM122" s="31">
        <v>1</v>
      </c>
      <c r="BN122" s="31">
        <v>4</v>
      </c>
      <c r="BO122" s="31">
        <v>1</v>
      </c>
      <c r="BP122" s="31">
        <v>4</v>
      </c>
      <c r="BQ122" s="31">
        <v>0</v>
      </c>
      <c r="BR122" s="31">
        <v>16</v>
      </c>
      <c r="BS122" s="31">
        <v>0</v>
      </c>
      <c r="BT122" s="31">
        <v>9</v>
      </c>
      <c r="BU122" s="31">
        <v>0</v>
      </c>
      <c r="BV122" s="31">
        <v>0</v>
      </c>
      <c r="BW122" s="31">
        <v>0</v>
      </c>
      <c r="BX122" s="149">
        <v>59</v>
      </c>
      <c r="BY122" s="125">
        <v>60</v>
      </c>
      <c r="BZ122" s="71">
        <v>55</v>
      </c>
      <c r="CA122" s="71">
        <v>21</v>
      </c>
      <c r="CB122" s="71">
        <v>1</v>
      </c>
      <c r="CC122" s="71">
        <v>17</v>
      </c>
      <c r="CD122" s="205" t="s">
        <v>159</v>
      </c>
      <c r="CE122" s="8" t="s">
        <v>90</v>
      </c>
      <c r="CF122" s="71">
        <v>3</v>
      </c>
      <c r="CG122" s="71">
        <v>336</v>
      </c>
      <c r="CH122" s="71">
        <v>329</v>
      </c>
      <c r="CI122" s="71">
        <v>57</v>
      </c>
      <c r="CJ122" s="71">
        <v>0</v>
      </c>
      <c r="CK122" s="71">
        <v>9</v>
      </c>
      <c r="CL122" s="71">
        <v>61</v>
      </c>
      <c r="CM122" s="71">
        <v>57</v>
      </c>
      <c r="CN122" s="71">
        <v>56</v>
      </c>
      <c r="CO122" s="205" t="s">
        <v>159</v>
      </c>
      <c r="CP122" s="8" t="s">
        <v>90</v>
      </c>
      <c r="CQ122" s="46">
        <v>329</v>
      </c>
      <c r="CR122" s="46">
        <v>208</v>
      </c>
      <c r="CS122" s="46">
        <v>171</v>
      </c>
      <c r="CT122" s="46">
        <v>112</v>
      </c>
      <c r="CU122" s="46">
        <v>0</v>
      </c>
      <c r="CV122" s="46">
        <v>0</v>
      </c>
      <c r="CW122" s="46">
        <v>0</v>
      </c>
      <c r="CX122" s="46">
        <v>0</v>
      </c>
      <c r="CY122" s="46">
        <v>125</v>
      </c>
      <c r="CZ122" s="46">
        <v>59</v>
      </c>
      <c r="DA122" s="46">
        <v>38</v>
      </c>
      <c r="DB122" s="46">
        <v>18</v>
      </c>
      <c r="DC122" s="46">
        <v>0</v>
      </c>
      <c r="DD122" s="46">
        <v>0</v>
      </c>
      <c r="DE122" s="46">
        <v>0</v>
      </c>
      <c r="DF122" s="46">
        <v>0</v>
      </c>
      <c r="DG122" s="46">
        <v>0</v>
      </c>
      <c r="DH122" s="46">
        <v>0</v>
      </c>
      <c r="DI122" s="46">
        <v>0</v>
      </c>
      <c r="DJ122" s="46">
        <v>0</v>
      </c>
      <c r="DK122" s="46">
        <v>0</v>
      </c>
      <c r="DL122" s="46">
        <v>0</v>
      </c>
      <c r="DM122" s="46">
        <v>0</v>
      </c>
      <c r="DN122" s="46">
        <v>0</v>
      </c>
      <c r="DO122" s="205" t="s">
        <v>159</v>
      </c>
      <c r="DP122" s="8" t="s">
        <v>90</v>
      </c>
      <c r="DQ122" s="71">
        <v>138</v>
      </c>
      <c r="DR122" s="71">
        <v>56</v>
      </c>
      <c r="DS122" s="71">
        <v>15</v>
      </c>
      <c r="DT122" s="152">
        <v>6</v>
      </c>
      <c r="DU122" s="32">
        <v>1</v>
      </c>
      <c r="DV122" s="149">
        <v>144</v>
      </c>
      <c r="DW122" s="149">
        <v>57</v>
      </c>
      <c r="DX122" s="205" t="s">
        <v>159</v>
      </c>
      <c r="DY122" s="8" t="s">
        <v>90</v>
      </c>
      <c r="DZ122" s="71">
        <v>16</v>
      </c>
      <c r="EA122" s="71">
        <v>8</v>
      </c>
      <c r="EB122" s="71">
        <v>9</v>
      </c>
      <c r="EC122" s="71">
        <v>0</v>
      </c>
      <c r="ED122" s="71">
        <v>8</v>
      </c>
      <c r="EE122" s="71">
        <v>6</v>
      </c>
      <c r="EF122" s="71">
        <v>6</v>
      </c>
      <c r="EG122" s="71">
        <v>17</v>
      </c>
      <c r="EH122" s="71">
        <v>20</v>
      </c>
      <c r="EI122" s="71">
        <v>3</v>
      </c>
      <c r="EJ122" s="71">
        <v>4</v>
      </c>
      <c r="EK122" s="71">
        <v>5</v>
      </c>
      <c r="EL122" s="71">
        <v>2</v>
      </c>
      <c r="EM122" s="71">
        <v>0</v>
      </c>
      <c r="EN122" s="71">
        <v>0</v>
      </c>
      <c r="EO122" s="71">
        <v>2</v>
      </c>
      <c r="EP122" s="71">
        <v>0</v>
      </c>
      <c r="ER122" s="78" t="s">
        <v>159</v>
      </c>
      <c r="ES122" s="78" t="s">
        <v>2379</v>
      </c>
      <c r="ET122" s="78">
        <v>454</v>
      </c>
      <c r="EU122" s="78">
        <v>209</v>
      </c>
      <c r="EV122" s="78">
        <v>1890</v>
      </c>
      <c r="EW122" s="78"/>
      <c r="EX122" s="78"/>
      <c r="EY122" s="78"/>
    </row>
    <row r="123" spans="1:155">
      <c r="A123" s="205"/>
      <c r="B123" s="8" t="s">
        <v>91</v>
      </c>
      <c r="C123" s="71">
        <v>0</v>
      </c>
      <c r="D123" s="71">
        <v>0</v>
      </c>
      <c r="E123" s="71">
        <v>0</v>
      </c>
      <c r="F123" s="71">
        <v>0</v>
      </c>
      <c r="G123" s="71">
        <v>0</v>
      </c>
      <c r="H123" s="71">
        <v>0</v>
      </c>
      <c r="I123" s="71">
        <v>0</v>
      </c>
      <c r="J123" s="71">
        <v>0</v>
      </c>
      <c r="K123" s="71">
        <v>0</v>
      </c>
      <c r="L123" s="71">
        <v>0</v>
      </c>
      <c r="M123" s="71">
        <v>0</v>
      </c>
      <c r="N123" s="71">
        <v>0</v>
      </c>
      <c r="O123" s="71">
        <v>0</v>
      </c>
      <c r="P123" s="71">
        <v>0</v>
      </c>
      <c r="Q123" s="71">
        <v>0</v>
      </c>
      <c r="R123" s="71">
        <v>0</v>
      </c>
      <c r="S123" s="71">
        <v>0</v>
      </c>
      <c r="T123" s="71">
        <v>0</v>
      </c>
      <c r="U123" s="71">
        <v>0</v>
      </c>
      <c r="V123" s="71">
        <v>0</v>
      </c>
      <c r="W123" s="71">
        <v>0</v>
      </c>
      <c r="X123" s="71">
        <v>0</v>
      </c>
      <c r="Y123" s="71">
        <v>0</v>
      </c>
      <c r="Z123" s="71">
        <v>0</v>
      </c>
      <c r="AA123" s="71">
        <v>0</v>
      </c>
      <c r="AB123" s="71">
        <v>0</v>
      </c>
      <c r="AC123" s="69">
        <v>0</v>
      </c>
      <c r="AD123" s="69">
        <v>0</v>
      </c>
      <c r="AE123" s="205"/>
      <c r="AF123" s="8" t="s">
        <v>91</v>
      </c>
      <c r="AG123" s="71">
        <v>0</v>
      </c>
      <c r="AH123" s="71">
        <v>0</v>
      </c>
      <c r="AI123" s="71">
        <v>0</v>
      </c>
      <c r="AJ123" s="71">
        <v>0</v>
      </c>
      <c r="AK123" s="71">
        <v>0</v>
      </c>
      <c r="AL123" s="71">
        <v>0</v>
      </c>
      <c r="AM123" s="71">
        <v>0</v>
      </c>
      <c r="AN123" s="71">
        <v>0</v>
      </c>
      <c r="AO123" s="71">
        <v>0</v>
      </c>
      <c r="AP123" s="71">
        <v>0</v>
      </c>
      <c r="AQ123" s="71">
        <v>0</v>
      </c>
      <c r="AR123" s="71">
        <v>0</v>
      </c>
      <c r="AS123" s="71">
        <v>0</v>
      </c>
      <c r="AT123" s="71">
        <v>0</v>
      </c>
      <c r="AU123" s="71">
        <v>0</v>
      </c>
      <c r="AV123" s="71">
        <v>0</v>
      </c>
      <c r="AW123" s="71">
        <v>0</v>
      </c>
      <c r="AX123" s="71">
        <v>0</v>
      </c>
      <c r="AY123" s="71">
        <v>0</v>
      </c>
      <c r="AZ123" s="71">
        <v>0</v>
      </c>
      <c r="BA123" s="71">
        <v>0</v>
      </c>
      <c r="BB123" s="71">
        <v>0</v>
      </c>
      <c r="BC123" s="71">
        <v>0</v>
      </c>
      <c r="BD123" s="71">
        <v>0</v>
      </c>
      <c r="BE123" s="71">
        <v>0</v>
      </c>
      <c r="BF123" s="71">
        <v>0</v>
      </c>
      <c r="BG123" s="69">
        <v>0</v>
      </c>
      <c r="BH123" s="69">
        <v>0</v>
      </c>
      <c r="BI123" s="205"/>
      <c r="BJ123" s="8" t="s">
        <v>91</v>
      </c>
      <c r="BK123" s="31">
        <v>0</v>
      </c>
      <c r="BL123" s="31">
        <v>0</v>
      </c>
      <c r="BM123" s="31">
        <v>0</v>
      </c>
      <c r="BN123" s="31">
        <v>0</v>
      </c>
      <c r="BO123" s="31">
        <v>0</v>
      </c>
      <c r="BP123" s="31">
        <v>0</v>
      </c>
      <c r="BQ123" s="31">
        <v>0</v>
      </c>
      <c r="BR123" s="31">
        <v>0</v>
      </c>
      <c r="BS123" s="31">
        <v>0</v>
      </c>
      <c r="BT123" s="31">
        <v>0</v>
      </c>
      <c r="BU123" s="31">
        <v>0</v>
      </c>
      <c r="BV123" s="31">
        <v>0</v>
      </c>
      <c r="BW123" s="31">
        <v>0</v>
      </c>
      <c r="BX123" s="149">
        <v>0</v>
      </c>
      <c r="BY123" s="125">
        <v>0</v>
      </c>
      <c r="BZ123" s="71">
        <v>0</v>
      </c>
      <c r="CA123" s="71">
        <v>0</v>
      </c>
      <c r="CB123" s="71">
        <v>0</v>
      </c>
      <c r="CC123" s="71">
        <v>0</v>
      </c>
      <c r="CD123" s="205"/>
      <c r="CE123" s="8" t="s">
        <v>91</v>
      </c>
      <c r="CF123" s="71">
        <v>0</v>
      </c>
      <c r="CG123" s="71">
        <v>0</v>
      </c>
      <c r="CH123" s="71">
        <v>0</v>
      </c>
      <c r="CI123" s="71">
        <v>0</v>
      </c>
      <c r="CJ123" s="71">
        <v>0</v>
      </c>
      <c r="CK123" s="71">
        <v>0</v>
      </c>
      <c r="CL123" s="71">
        <v>0</v>
      </c>
      <c r="CM123" s="71">
        <v>0</v>
      </c>
      <c r="CN123" s="71">
        <v>0</v>
      </c>
      <c r="CO123" s="205"/>
      <c r="CP123" s="8" t="s">
        <v>91</v>
      </c>
      <c r="CQ123" s="46">
        <v>0</v>
      </c>
      <c r="CR123" s="46">
        <v>0</v>
      </c>
      <c r="CS123" s="46">
        <v>0</v>
      </c>
      <c r="CT123" s="46">
        <v>0</v>
      </c>
      <c r="CU123" s="46">
        <v>0</v>
      </c>
      <c r="CV123" s="46">
        <v>0</v>
      </c>
      <c r="CW123" s="46">
        <v>0</v>
      </c>
      <c r="CX123" s="46">
        <v>0</v>
      </c>
      <c r="CY123" s="46">
        <v>0</v>
      </c>
      <c r="CZ123" s="46">
        <v>0</v>
      </c>
      <c r="DA123" s="46">
        <v>0</v>
      </c>
      <c r="DB123" s="46">
        <v>0</v>
      </c>
      <c r="DC123" s="46">
        <v>0</v>
      </c>
      <c r="DD123" s="46">
        <v>0</v>
      </c>
      <c r="DE123" s="46">
        <v>0</v>
      </c>
      <c r="DF123" s="46">
        <v>0</v>
      </c>
      <c r="DG123" s="46">
        <v>0</v>
      </c>
      <c r="DH123" s="46">
        <v>0</v>
      </c>
      <c r="DI123" s="46">
        <v>0</v>
      </c>
      <c r="DJ123" s="46">
        <v>0</v>
      </c>
      <c r="DK123" s="46">
        <v>0</v>
      </c>
      <c r="DL123" s="46">
        <v>0</v>
      </c>
      <c r="DM123" s="46">
        <v>0</v>
      </c>
      <c r="DN123" s="46">
        <v>0</v>
      </c>
      <c r="DO123" s="205"/>
      <c r="DP123" s="8" t="s">
        <v>91</v>
      </c>
      <c r="DQ123" s="71">
        <v>0</v>
      </c>
      <c r="DR123" s="71">
        <v>0</v>
      </c>
      <c r="DS123" s="71">
        <v>0</v>
      </c>
      <c r="DT123" s="152">
        <v>0</v>
      </c>
      <c r="DU123" s="32">
        <v>0</v>
      </c>
      <c r="DV123" s="149">
        <v>0</v>
      </c>
      <c r="DW123" s="149">
        <v>0</v>
      </c>
      <c r="DX123" s="205"/>
      <c r="DY123" s="8" t="s">
        <v>91</v>
      </c>
      <c r="DZ123" s="71">
        <v>0</v>
      </c>
      <c r="EA123" s="71">
        <v>0</v>
      </c>
      <c r="EB123" s="71">
        <v>0</v>
      </c>
      <c r="EC123" s="71">
        <v>0</v>
      </c>
      <c r="ED123" s="71">
        <v>0</v>
      </c>
      <c r="EE123" s="71">
        <v>0</v>
      </c>
      <c r="EF123" s="71">
        <v>0</v>
      </c>
      <c r="EG123" s="71">
        <v>0</v>
      </c>
      <c r="EH123" s="71">
        <v>0</v>
      </c>
      <c r="EI123" s="71">
        <v>0</v>
      </c>
      <c r="EJ123" s="71">
        <v>0</v>
      </c>
      <c r="EK123" s="71">
        <v>0</v>
      </c>
      <c r="EL123" s="71">
        <v>0</v>
      </c>
      <c r="EM123" s="71">
        <v>0</v>
      </c>
      <c r="EN123" s="71">
        <v>0</v>
      </c>
      <c r="EO123" s="71">
        <v>0</v>
      </c>
      <c r="EP123" s="71">
        <v>0</v>
      </c>
      <c r="ER123" s="78" t="s">
        <v>159</v>
      </c>
      <c r="ES123" s="78" t="s">
        <v>2380</v>
      </c>
      <c r="ET123" s="78">
        <v>0</v>
      </c>
      <c r="EU123" s="78">
        <v>0</v>
      </c>
      <c r="EV123" s="78">
        <v>0</v>
      </c>
      <c r="EW123" s="78"/>
      <c r="EX123" s="78"/>
      <c r="EY123" s="78"/>
    </row>
    <row r="124" spans="1:155">
      <c r="A124" s="205"/>
      <c r="B124" s="66" t="s">
        <v>73</v>
      </c>
      <c r="C124" s="26">
        <v>502</v>
      </c>
      <c r="D124" s="26">
        <v>309</v>
      </c>
      <c r="E124" s="26">
        <v>120</v>
      </c>
      <c r="F124" s="26">
        <v>77</v>
      </c>
      <c r="G124" s="26">
        <v>1</v>
      </c>
      <c r="H124" s="26">
        <v>0</v>
      </c>
      <c r="I124" s="26">
        <v>76</v>
      </c>
      <c r="J124" s="26">
        <v>50</v>
      </c>
      <c r="K124" s="26">
        <v>39</v>
      </c>
      <c r="L124" s="26">
        <v>19</v>
      </c>
      <c r="M124" s="26">
        <v>125</v>
      </c>
      <c r="N124" s="26">
        <v>74</v>
      </c>
      <c r="O124" s="26">
        <v>0</v>
      </c>
      <c r="P124" s="26">
        <v>0</v>
      </c>
      <c r="Q124" s="26">
        <v>439</v>
      </c>
      <c r="R124" s="26">
        <v>245</v>
      </c>
      <c r="S124" s="26">
        <v>0</v>
      </c>
      <c r="T124" s="26">
        <v>0</v>
      </c>
      <c r="U124" s="26">
        <v>136</v>
      </c>
      <c r="V124" s="26">
        <v>68</v>
      </c>
      <c r="W124" s="26">
        <v>0</v>
      </c>
      <c r="X124" s="26">
        <v>0</v>
      </c>
      <c r="Y124" s="26">
        <v>0</v>
      </c>
      <c r="Z124" s="26">
        <v>0</v>
      </c>
      <c r="AA124" s="26">
        <v>0</v>
      </c>
      <c r="AB124" s="26">
        <v>0</v>
      </c>
      <c r="AC124" s="68">
        <v>1438</v>
      </c>
      <c r="AD124" s="68">
        <v>842</v>
      </c>
      <c r="AE124" s="205"/>
      <c r="AF124" s="66" t="s">
        <v>73</v>
      </c>
      <c r="AG124" s="26">
        <v>10</v>
      </c>
      <c r="AH124" s="26">
        <v>4</v>
      </c>
      <c r="AI124" s="26">
        <v>0</v>
      </c>
      <c r="AJ124" s="26">
        <v>0</v>
      </c>
      <c r="AK124" s="26">
        <v>0</v>
      </c>
      <c r="AL124" s="26">
        <v>0</v>
      </c>
      <c r="AM124" s="26">
        <v>4</v>
      </c>
      <c r="AN124" s="26">
        <v>4</v>
      </c>
      <c r="AO124" s="26">
        <v>0</v>
      </c>
      <c r="AP124" s="26">
        <v>0</v>
      </c>
      <c r="AQ124" s="26">
        <v>5</v>
      </c>
      <c r="AR124" s="26">
        <v>3</v>
      </c>
      <c r="AS124" s="26">
        <v>0</v>
      </c>
      <c r="AT124" s="26">
        <v>0</v>
      </c>
      <c r="AU124" s="26">
        <v>105</v>
      </c>
      <c r="AV124" s="26">
        <v>54</v>
      </c>
      <c r="AW124" s="26">
        <v>0</v>
      </c>
      <c r="AX124" s="26">
        <v>0</v>
      </c>
      <c r="AY124" s="26">
        <v>38</v>
      </c>
      <c r="AZ124" s="26">
        <v>14</v>
      </c>
      <c r="BA124" s="26">
        <v>0</v>
      </c>
      <c r="BB124" s="26">
        <v>0</v>
      </c>
      <c r="BC124" s="26">
        <v>0</v>
      </c>
      <c r="BD124" s="26">
        <v>0</v>
      </c>
      <c r="BE124" s="26">
        <v>0</v>
      </c>
      <c r="BF124" s="26">
        <v>0</v>
      </c>
      <c r="BG124" s="68">
        <v>162</v>
      </c>
      <c r="BH124" s="68">
        <v>79</v>
      </c>
      <c r="BI124" s="205"/>
      <c r="BJ124" s="66" t="s">
        <v>73</v>
      </c>
      <c r="BK124" s="68">
        <v>17</v>
      </c>
      <c r="BL124" s="68">
        <v>7</v>
      </c>
      <c r="BM124" s="68">
        <v>1</v>
      </c>
      <c r="BN124" s="68">
        <v>4</v>
      </c>
      <c r="BO124" s="68">
        <v>1</v>
      </c>
      <c r="BP124" s="68">
        <v>4</v>
      </c>
      <c r="BQ124" s="68">
        <v>0</v>
      </c>
      <c r="BR124" s="68">
        <v>16</v>
      </c>
      <c r="BS124" s="68">
        <v>0</v>
      </c>
      <c r="BT124" s="68">
        <v>9</v>
      </c>
      <c r="BU124" s="68">
        <v>0</v>
      </c>
      <c r="BV124" s="68">
        <v>0</v>
      </c>
      <c r="BW124" s="68">
        <v>0</v>
      </c>
      <c r="BX124" s="68">
        <v>59</v>
      </c>
      <c r="BY124" s="68">
        <v>60</v>
      </c>
      <c r="BZ124" s="68">
        <v>55</v>
      </c>
      <c r="CA124" s="68">
        <v>21</v>
      </c>
      <c r="CB124" s="68">
        <v>1</v>
      </c>
      <c r="CC124" s="68">
        <v>17</v>
      </c>
      <c r="CD124" s="205"/>
      <c r="CE124" s="66" t="s">
        <v>73</v>
      </c>
      <c r="CF124" s="68">
        <v>3</v>
      </c>
      <c r="CG124" s="68">
        <v>336</v>
      </c>
      <c r="CH124" s="68">
        <v>329</v>
      </c>
      <c r="CI124" s="68">
        <v>57</v>
      </c>
      <c r="CJ124" s="68">
        <v>0</v>
      </c>
      <c r="CK124" s="68">
        <v>9</v>
      </c>
      <c r="CL124" s="68">
        <v>61</v>
      </c>
      <c r="CM124" s="68">
        <v>57</v>
      </c>
      <c r="CN124" s="68">
        <v>56</v>
      </c>
      <c r="CO124" s="205"/>
      <c r="CP124" s="66" t="s">
        <v>73</v>
      </c>
      <c r="CQ124" s="68">
        <v>329</v>
      </c>
      <c r="CR124" s="68">
        <v>208</v>
      </c>
      <c r="CS124" s="68">
        <v>171</v>
      </c>
      <c r="CT124" s="68">
        <v>112</v>
      </c>
      <c r="CU124" s="68">
        <v>0</v>
      </c>
      <c r="CV124" s="68">
        <v>0</v>
      </c>
      <c r="CW124" s="68">
        <v>0</v>
      </c>
      <c r="CX124" s="68">
        <v>0</v>
      </c>
      <c r="CY124" s="68">
        <v>125</v>
      </c>
      <c r="CZ124" s="68">
        <v>59</v>
      </c>
      <c r="DA124" s="68">
        <v>38</v>
      </c>
      <c r="DB124" s="68">
        <v>18</v>
      </c>
      <c r="DC124" s="68">
        <v>0</v>
      </c>
      <c r="DD124" s="68">
        <v>0</v>
      </c>
      <c r="DE124" s="68">
        <v>0</v>
      </c>
      <c r="DF124" s="68">
        <v>0</v>
      </c>
      <c r="DG124" s="68">
        <v>0</v>
      </c>
      <c r="DH124" s="68">
        <v>0</v>
      </c>
      <c r="DI124" s="68">
        <v>0</v>
      </c>
      <c r="DJ124" s="68">
        <v>0</v>
      </c>
      <c r="DK124" s="68">
        <v>0</v>
      </c>
      <c r="DL124" s="68">
        <v>0</v>
      </c>
      <c r="DM124" s="68">
        <v>0</v>
      </c>
      <c r="DN124" s="68">
        <v>0</v>
      </c>
      <c r="DO124" s="205"/>
      <c r="DP124" s="66" t="s">
        <v>73</v>
      </c>
      <c r="DQ124" s="68">
        <v>138</v>
      </c>
      <c r="DR124" s="26">
        <v>56</v>
      </c>
      <c r="DS124" s="26">
        <v>15</v>
      </c>
      <c r="DT124" s="41">
        <v>6</v>
      </c>
      <c r="DU124" s="41">
        <v>1</v>
      </c>
      <c r="DV124" s="68">
        <v>144</v>
      </c>
      <c r="DW124" s="68">
        <v>57</v>
      </c>
      <c r="DX124" s="205"/>
      <c r="DY124" s="66" t="s">
        <v>73</v>
      </c>
      <c r="DZ124" s="68">
        <v>16</v>
      </c>
      <c r="EA124" s="68">
        <v>8</v>
      </c>
      <c r="EB124" s="68">
        <v>9</v>
      </c>
      <c r="EC124" s="68">
        <v>0</v>
      </c>
      <c r="ED124" s="68">
        <v>8</v>
      </c>
      <c r="EE124" s="68">
        <v>6</v>
      </c>
      <c r="EF124" s="68">
        <v>6</v>
      </c>
      <c r="EG124" s="68">
        <v>17</v>
      </c>
      <c r="EH124" s="68">
        <v>20</v>
      </c>
      <c r="EI124" s="68">
        <v>3</v>
      </c>
      <c r="EJ124" s="68">
        <v>4</v>
      </c>
      <c r="EK124" s="68">
        <v>5</v>
      </c>
      <c r="EL124" s="68">
        <v>2</v>
      </c>
      <c r="EM124" s="68">
        <v>0</v>
      </c>
      <c r="EN124" s="68">
        <v>0</v>
      </c>
      <c r="EO124" s="68">
        <v>2</v>
      </c>
      <c r="EP124" s="68">
        <v>0</v>
      </c>
      <c r="ER124" s="78" t="s">
        <v>159</v>
      </c>
      <c r="ES124" s="78" t="s">
        <v>2381</v>
      </c>
      <c r="ET124" s="78">
        <v>454</v>
      </c>
      <c r="EU124" s="78">
        <v>209</v>
      </c>
      <c r="EV124" s="78">
        <v>1890</v>
      </c>
      <c r="EW124" s="78"/>
      <c r="EX124" s="78"/>
      <c r="EY124" s="78"/>
    </row>
    <row r="125" spans="1:155">
      <c r="A125" s="205" t="s">
        <v>160</v>
      </c>
      <c r="B125" s="8" t="s">
        <v>90</v>
      </c>
      <c r="C125" s="71">
        <v>164</v>
      </c>
      <c r="D125" s="71">
        <v>100</v>
      </c>
      <c r="E125" s="71">
        <v>77</v>
      </c>
      <c r="F125" s="71">
        <v>38</v>
      </c>
      <c r="G125" s="71">
        <v>8</v>
      </c>
      <c r="H125" s="71">
        <v>6</v>
      </c>
      <c r="I125" s="71">
        <v>1</v>
      </c>
      <c r="J125" s="71">
        <v>0</v>
      </c>
      <c r="K125" s="71">
        <v>0</v>
      </c>
      <c r="L125" s="71">
        <v>0</v>
      </c>
      <c r="M125" s="71">
        <v>31</v>
      </c>
      <c r="N125" s="71">
        <v>18</v>
      </c>
      <c r="O125" s="71">
        <v>0</v>
      </c>
      <c r="P125" s="71">
        <v>0</v>
      </c>
      <c r="Q125" s="71">
        <v>123</v>
      </c>
      <c r="R125" s="71">
        <v>71</v>
      </c>
      <c r="S125" s="71">
        <v>0</v>
      </c>
      <c r="T125" s="71">
        <v>0</v>
      </c>
      <c r="U125" s="71">
        <v>3</v>
      </c>
      <c r="V125" s="71">
        <v>1</v>
      </c>
      <c r="W125" s="71">
        <v>0</v>
      </c>
      <c r="X125" s="71">
        <v>0</v>
      </c>
      <c r="Y125" s="71">
        <v>0</v>
      </c>
      <c r="Z125" s="71">
        <v>0</v>
      </c>
      <c r="AA125" s="71">
        <v>0</v>
      </c>
      <c r="AB125" s="71">
        <v>0</v>
      </c>
      <c r="AC125" s="69">
        <v>407</v>
      </c>
      <c r="AD125" s="69">
        <v>234</v>
      </c>
      <c r="AE125" s="205" t="s">
        <v>160</v>
      </c>
      <c r="AF125" s="8" t="s">
        <v>90</v>
      </c>
      <c r="AG125" s="71">
        <v>1</v>
      </c>
      <c r="AH125" s="71">
        <v>0</v>
      </c>
      <c r="AI125" s="71">
        <v>0</v>
      </c>
      <c r="AJ125" s="71">
        <v>0</v>
      </c>
      <c r="AK125" s="71">
        <v>0</v>
      </c>
      <c r="AL125" s="71">
        <v>0</v>
      </c>
      <c r="AM125" s="71">
        <v>0</v>
      </c>
      <c r="AN125" s="71">
        <v>0</v>
      </c>
      <c r="AO125" s="71">
        <v>0</v>
      </c>
      <c r="AP125" s="71">
        <v>0</v>
      </c>
      <c r="AQ125" s="71">
        <v>7</v>
      </c>
      <c r="AR125" s="71">
        <v>3</v>
      </c>
      <c r="AS125" s="71">
        <v>0</v>
      </c>
      <c r="AT125" s="71">
        <v>0</v>
      </c>
      <c r="AU125" s="71">
        <v>22</v>
      </c>
      <c r="AV125" s="71">
        <v>10</v>
      </c>
      <c r="AW125" s="71">
        <v>0</v>
      </c>
      <c r="AX125" s="71">
        <v>0</v>
      </c>
      <c r="AY125" s="71">
        <v>0</v>
      </c>
      <c r="AZ125" s="71">
        <v>0</v>
      </c>
      <c r="BA125" s="71">
        <v>0</v>
      </c>
      <c r="BB125" s="71">
        <v>0</v>
      </c>
      <c r="BC125" s="71">
        <v>0</v>
      </c>
      <c r="BD125" s="71">
        <v>0</v>
      </c>
      <c r="BE125" s="71">
        <v>0</v>
      </c>
      <c r="BF125" s="71">
        <v>0</v>
      </c>
      <c r="BG125" s="69">
        <v>30</v>
      </c>
      <c r="BH125" s="69">
        <v>13</v>
      </c>
      <c r="BI125" s="205" t="s">
        <v>160</v>
      </c>
      <c r="BJ125" s="8" t="s">
        <v>90</v>
      </c>
      <c r="BK125" s="31">
        <v>6</v>
      </c>
      <c r="BL125" s="31">
        <v>5</v>
      </c>
      <c r="BM125" s="31">
        <v>1</v>
      </c>
      <c r="BN125" s="31">
        <v>1</v>
      </c>
      <c r="BO125" s="31">
        <v>0</v>
      </c>
      <c r="BP125" s="31">
        <v>1</v>
      </c>
      <c r="BQ125" s="31">
        <v>0</v>
      </c>
      <c r="BR125" s="31">
        <v>6</v>
      </c>
      <c r="BS125" s="31">
        <v>0</v>
      </c>
      <c r="BT125" s="31">
        <v>1</v>
      </c>
      <c r="BU125" s="31">
        <v>0</v>
      </c>
      <c r="BV125" s="31">
        <v>0</v>
      </c>
      <c r="BW125" s="31">
        <v>0</v>
      </c>
      <c r="BX125" s="149">
        <v>21</v>
      </c>
      <c r="BY125" s="125">
        <v>17</v>
      </c>
      <c r="BZ125" s="71">
        <v>12</v>
      </c>
      <c r="CA125" s="71">
        <v>0</v>
      </c>
      <c r="CB125" s="71">
        <v>4</v>
      </c>
      <c r="CC125" s="71">
        <v>6</v>
      </c>
      <c r="CD125" s="205" t="s">
        <v>160</v>
      </c>
      <c r="CE125" s="8" t="s">
        <v>90</v>
      </c>
      <c r="CF125" s="71">
        <v>23</v>
      </c>
      <c r="CG125" s="71">
        <v>40</v>
      </c>
      <c r="CH125" s="71">
        <v>75</v>
      </c>
      <c r="CI125" s="71">
        <v>3</v>
      </c>
      <c r="CJ125" s="71">
        <v>0</v>
      </c>
      <c r="CK125" s="71">
        <v>3</v>
      </c>
      <c r="CL125" s="71">
        <v>18</v>
      </c>
      <c r="CM125" s="71">
        <v>9</v>
      </c>
      <c r="CN125" s="71">
        <v>6</v>
      </c>
      <c r="CO125" s="205" t="s">
        <v>160</v>
      </c>
      <c r="CP125" s="8" t="s">
        <v>90</v>
      </c>
      <c r="CQ125" s="46">
        <v>148</v>
      </c>
      <c r="CR125" s="46">
        <v>85</v>
      </c>
      <c r="CS125" s="46">
        <v>58</v>
      </c>
      <c r="CT125" s="46">
        <v>32</v>
      </c>
      <c r="CU125" s="46">
        <v>0</v>
      </c>
      <c r="CV125" s="46">
        <v>0</v>
      </c>
      <c r="CW125" s="46">
        <v>0</v>
      </c>
      <c r="CX125" s="46">
        <v>0</v>
      </c>
      <c r="CY125" s="46">
        <v>3</v>
      </c>
      <c r="CZ125" s="46">
        <v>1</v>
      </c>
      <c r="DA125" s="46">
        <v>0</v>
      </c>
      <c r="DB125" s="46">
        <v>0</v>
      </c>
      <c r="DC125" s="46">
        <v>0</v>
      </c>
      <c r="DD125" s="46">
        <v>0</v>
      </c>
      <c r="DE125" s="46">
        <v>0</v>
      </c>
      <c r="DF125" s="46">
        <v>0</v>
      </c>
      <c r="DG125" s="46">
        <v>0</v>
      </c>
      <c r="DH125" s="46">
        <v>0</v>
      </c>
      <c r="DI125" s="46">
        <v>0</v>
      </c>
      <c r="DJ125" s="46">
        <v>0</v>
      </c>
      <c r="DK125" s="46">
        <v>0</v>
      </c>
      <c r="DL125" s="46">
        <v>0</v>
      </c>
      <c r="DM125" s="46">
        <v>0</v>
      </c>
      <c r="DN125" s="46">
        <v>0</v>
      </c>
      <c r="DO125" s="205" t="s">
        <v>160</v>
      </c>
      <c r="DP125" s="8" t="s">
        <v>90</v>
      </c>
      <c r="DQ125" s="71">
        <v>40</v>
      </c>
      <c r="DR125" s="71">
        <v>17</v>
      </c>
      <c r="DS125" s="71">
        <v>5</v>
      </c>
      <c r="DT125" s="152">
        <v>4</v>
      </c>
      <c r="DU125" s="32">
        <v>1</v>
      </c>
      <c r="DV125" s="149">
        <v>44</v>
      </c>
      <c r="DW125" s="149">
        <v>18</v>
      </c>
      <c r="DX125" s="205" t="s">
        <v>160</v>
      </c>
      <c r="DY125" s="8" t="s">
        <v>90</v>
      </c>
      <c r="DZ125" s="71">
        <v>5</v>
      </c>
      <c r="EA125" s="71">
        <v>1</v>
      </c>
      <c r="EB125" s="71">
        <v>0</v>
      </c>
      <c r="EC125" s="71">
        <v>0</v>
      </c>
      <c r="ED125" s="71">
        <v>0</v>
      </c>
      <c r="EE125" s="71">
        <v>0</v>
      </c>
      <c r="EF125" s="71">
        <v>0</v>
      </c>
      <c r="EG125" s="71">
        <v>0</v>
      </c>
      <c r="EH125" s="71">
        <v>0</v>
      </c>
      <c r="EI125" s="71">
        <v>0</v>
      </c>
      <c r="EJ125" s="71">
        <v>2</v>
      </c>
      <c r="EK125" s="71">
        <v>0</v>
      </c>
      <c r="EL125" s="71">
        <v>0</v>
      </c>
      <c r="EM125" s="71">
        <v>0</v>
      </c>
      <c r="EN125" s="71">
        <v>0</v>
      </c>
      <c r="EO125" s="71">
        <v>0</v>
      </c>
      <c r="EP125" s="71">
        <v>0</v>
      </c>
      <c r="ER125" s="78" t="s">
        <v>160</v>
      </c>
      <c r="ES125" s="78" t="s">
        <v>2382</v>
      </c>
      <c r="ET125" s="78">
        <v>151</v>
      </c>
      <c r="EU125" s="78">
        <v>58</v>
      </c>
      <c r="EV125" s="78">
        <v>340</v>
      </c>
      <c r="EW125" s="78"/>
      <c r="EX125" s="78"/>
      <c r="EY125" s="78"/>
    </row>
    <row r="126" spans="1:155">
      <c r="A126" s="205"/>
      <c r="B126" s="8" t="s">
        <v>91</v>
      </c>
      <c r="C126" s="71">
        <v>85</v>
      </c>
      <c r="D126" s="71">
        <v>52</v>
      </c>
      <c r="E126" s="71">
        <v>0</v>
      </c>
      <c r="F126" s="71">
        <v>0</v>
      </c>
      <c r="G126" s="71">
        <v>0</v>
      </c>
      <c r="H126" s="71">
        <v>0</v>
      </c>
      <c r="I126" s="71">
        <v>0</v>
      </c>
      <c r="J126" s="71">
        <v>0</v>
      </c>
      <c r="K126" s="71">
        <v>36</v>
      </c>
      <c r="L126" s="71">
        <v>18</v>
      </c>
      <c r="M126" s="71">
        <v>40</v>
      </c>
      <c r="N126" s="71">
        <v>22</v>
      </c>
      <c r="O126" s="71">
        <v>0</v>
      </c>
      <c r="P126" s="71">
        <v>0</v>
      </c>
      <c r="Q126" s="71">
        <v>82</v>
      </c>
      <c r="R126" s="71">
        <v>39</v>
      </c>
      <c r="S126" s="71">
        <v>0</v>
      </c>
      <c r="T126" s="71">
        <v>0</v>
      </c>
      <c r="U126" s="71">
        <v>42</v>
      </c>
      <c r="V126" s="71">
        <v>19</v>
      </c>
      <c r="W126" s="71">
        <v>0</v>
      </c>
      <c r="X126" s="71">
        <v>0</v>
      </c>
      <c r="Y126" s="71">
        <v>0</v>
      </c>
      <c r="Z126" s="71">
        <v>0</v>
      </c>
      <c r="AA126" s="71">
        <v>0</v>
      </c>
      <c r="AB126" s="71">
        <v>0</v>
      </c>
      <c r="AC126" s="69">
        <v>285</v>
      </c>
      <c r="AD126" s="69">
        <v>150</v>
      </c>
      <c r="AE126" s="205"/>
      <c r="AF126" s="8" t="s">
        <v>91</v>
      </c>
      <c r="AG126" s="71">
        <v>0</v>
      </c>
      <c r="AH126" s="71">
        <v>0</v>
      </c>
      <c r="AI126" s="71">
        <v>0</v>
      </c>
      <c r="AJ126" s="71">
        <v>0</v>
      </c>
      <c r="AK126" s="71">
        <v>0</v>
      </c>
      <c r="AL126" s="71">
        <v>0</v>
      </c>
      <c r="AM126" s="71">
        <v>0</v>
      </c>
      <c r="AN126" s="71">
        <v>0</v>
      </c>
      <c r="AO126" s="71">
        <v>0</v>
      </c>
      <c r="AP126" s="71">
        <v>0</v>
      </c>
      <c r="AQ126" s="71">
        <v>0</v>
      </c>
      <c r="AR126" s="71">
        <v>0</v>
      </c>
      <c r="AS126" s="71">
        <v>0</v>
      </c>
      <c r="AT126" s="71">
        <v>0</v>
      </c>
      <c r="AU126" s="71">
        <v>16</v>
      </c>
      <c r="AV126" s="71">
        <v>9</v>
      </c>
      <c r="AW126" s="71">
        <v>0</v>
      </c>
      <c r="AX126" s="71">
        <v>0</v>
      </c>
      <c r="AY126" s="71">
        <v>14</v>
      </c>
      <c r="AZ126" s="71">
        <v>3</v>
      </c>
      <c r="BA126" s="71">
        <v>0</v>
      </c>
      <c r="BB126" s="71">
        <v>0</v>
      </c>
      <c r="BC126" s="71">
        <v>0</v>
      </c>
      <c r="BD126" s="71">
        <v>0</v>
      </c>
      <c r="BE126" s="71">
        <v>0</v>
      </c>
      <c r="BF126" s="71">
        <v>0</v>
      </c>
      <c r="BG126" s="69">
        <v>30</v>
      </c>
      <c r="BH126" s="69">
        <v>12</v>
      </c>
      <c r="BI126" s="205"/>
      <c r="BJ126" s="8" t="s">
        <v>91</v>
      </c>
      <c r="BK126" s="31">
        <v>2</v>
      </c>
      <c r="BL126" s="31">
        <v>0</v>
      </c>
      <c r="BM126" s="31">
        <v>0</v>
      </c>
      <c r="BN126" s="31">
        <v>0</v>
      </c>
      <c r="BO126" s="31">
        <v>2</v>
      </c>
      <c r="BP126" s="31">
        <v>2</v>
      </c>
      <c r="BQ126" s="31">
        <v>0</v>
      </c>
      <c r="BR126" s="31">
        <v>2</v>
      </c>
      <c r="BS126" s="31">
        <v>0</v>
      </c>
      <c r="BT126" s="31">
        <v>2</v>
      </c>
      <c r="BU126" s="31">
        <v>0</v>
      </c>
      <c r="BV126" s="31">
        <v>0</v>
      </c>
      <c r="BW126" s="31">
        <v>0</v>
      </c>
      <c r="BX126" s="149">
        <v>10</v>
      </c>
      <c r="BY126" s="125">
        <v>19</v>
      </c>
      <c r="BZ126" s="71">
        <v>19</v>
      </c>
      <c r="CA126" s="71">
        <v>17</v>
      </c>
      <c r="CB126" s="71">
        <v>0</v>
      </c>
      <c r="CC126" s="71">
        <v>2</v>
      </c>
      <c r="CD126" s="205"/>
      <c r="CE126" s="8" t="s">
        <v>91</v>
      </c>
      <c r="CF126" s="71">
        <v>0</v>
      </c>
      <c r="CG126" s="71">
        <v>169</v>
      </c>
      <c r="CH126" s="71">
        <v>30</v>
      </c>
      <c r="CI126" s="71">
        <v>0</v>
      </c>
      <c r="CJ126" s="71">
        <v>0</v>
      </c>
      <c r="CK126" s="71">
        <v>3</v>
      </c>
      <c r="CL126" s="71">
        <v>13</v>
      </c>
      <c r="CM126" s="71">
        <v>11</v>
      </c>
      <c r="CN126" s="71">
        <v>11</v>
      </c>
      <c r="CO126" s="205"/>
      <c r="CP126" s="8" t="s">
        <v>91</v>
      </c>
      <c r="CQ126" s="46">
        <v>36</v>
      </c>
      <c r="CR126" s="46">
        <v>15</v>
      </c>
      <c r="CS126" s="46">
        <v>9</v>
      </c>
      <c r="CT126" s="46">
        <v>2</v>
      </c>
      <c r="CU126" s="46">
        <v>0</v>
      </c>
      <c r="CV126" s="46">
        <v>0</v>
      </c>
      <c r="CW126" s="46">
        <v>0</v>
      </c>
      <c r="CX126" s="46">
        <v>0</v>
      </c>
      <c r="CY126" s="46">
        <v>43</v>
      </c>
      <c r="CZ126" s="46">
        <v>15</v>
      </c>
      <c r="DA126" s="46">
        <v>16</v>
      </c>
      <c r="DB126" s="46">
        <v>9</v>
      </c>
      <c r="DC126" s="46">
        <v>19</v>
      </c>
      <c r="DD126" s="46">
        <v>11</v>
      </c>
      <c r="DE126" s="46">
        <v>17</v>
      </c>
      <c r="DF126" s="46">
        <v>10</v>
      </c>
      <c r="DG126" s="46">
        <v>0</v>
      </c>
      <c r="DH126" s="46">
        <v>0</v>
      </c>
      <c r="DI126" s="46">
        <v>0</v>
      </c>
      <c r="DJ126" s="46">
        <v>0</v>
      </c>
      <c r="DK126" s="46">
        <v>0</v>
      </c>
      <c r="DL126" s="46">
        <v>0</v>
      </c>
      <c r="DM126" s="46">
        <v>0</v>
      </c>
      <c r="DN126" s="46">
        <v>0</v>
      </c>
      <c r="DO126" s="205"/>
      <c r="DP126" s="8" t="s">
        <v>91</v>
      </c>
      <c r="DQ126" s="71">
        <v>27</v>
      </c>
      <c r="DR126" s="71">
        <v>7</v>
      </c>
      <c r="DS126" s="71">
        <v>0</v>
      </c>
      <c r="DT126" s="152">
        <v>6</v>
      </c>
      <c r="DU126" s="32">
        <v>4</v>
      </c>
      <c r="DV126" s="149">
        <v>33</v>
      </c>
      <c r="DW126" s="149">
        <v>11</v>
      </c>
      <c r="DX126" s="205"/>
      <c r="DY126" s="8" t="s">
        <v>91</v>
      </c>
      <c r="DZ126" s="71">
        <v>5</v>
      </c>
      <c r="EA126" s="71">
        <v>30</v>
      </c>
      <c r="EB126" s="71">
        <v>0</v>
      </c>
      <c r="EC126" s="71">
        <v>0</v>
      </c>
      <c r="ED126" s="71">
        <v>23</v>
      </c>
      <c r="EE126" s="71">
        <v>20</v>
      </c>
      <c r="EF126" s="71">
        <v>0</v>
      </c>
      <c r="EG126" s="71">
        <v>23</v>
      </c>
      <c r="EH126" s="71">
        <v>13</v>
      </c>
      <c r="EI126" s="71">
        <v>5</v>
      </c>
      <c r="EJ126" s="71">
        <v>18</v>
      </c>
      <c r="EK126" s="71">
        <v>0</v>
      </c>
      <c r="EL126" s="71">
        <v>0</v>
      </c>
      <c r="EM126" s="71">
        <v>0</v>
      </c>
      <c r="EN126" s="71">
        <v>0</v>
      </c>
      <c r="EO126" s="71">
        <v>0</v>
      </c>
      <c r="EP126" s="71">
        <v>0</v>
      </c>
      <c r="ER126" s="78" t="s">
        <v>160</v>
      </c>
      <c r="ES126" s="78" t="s">
        <v>2383</v>
      </c>
      <c r="ET126" s="78">
        <v>98</v>
      </c>
      <c r="EU126" s="78">
        <v>42</v>
      </c>
      <c r="EV126" s="78">
        <v>428</v>
      </c>
      <c r="EW126" s="78"/>
      <c r="EX126" s="78"/>
      <c r="EY126" s="78"/>
    </row>
    <row r="127" spans="1:155">
      <c r="A127" s="205"/>
      <c r="B127" s="66" t="s">
        <v>73</v>
      </c>
      <c r="C127" s="26">
        <v>249</v>
      </c>
      <c r="D127" s="26">
        <v>152</v>
      </c>
      <c r="E127" s="26">
        <v>77</v>
      </c>
      <c r="F127" s="26">
        <v>38</v>
      </c>
      <c r="G127" s="26">
        <v>8</v>
      </c>
      <c r="H127" s="26">
        <v>6</v>
      </c>
      <c r="I127" s="26">
        <v>1</v>
      </c>
      <c r="J127" s="26">
        <v>0</v>
      </c>
      <c r="K127" s="26">
        <v>36</v>
      </c>
      <c r="L127" s="26">
        <v>18</v>
      </c>
      <c r="M127" s="26">
        <v>71</v>
      </c>
      <c r="N127" s="26">
        <v>40</v>
      </c>
      <c r="O127" s="26">
        <v>0</v>
      </c>
      <c r="P127" s="26">
        <v>0</v>
      </c>
      <c r="Q127" s="26">
        <v>205</v>
      </c>
      <c r="R127" s="26">
        <v>110</v>
      </c>
      <c r="S127" s="26">
        <v>0</v>
      </c>
      <c r="T127" s="26">
        <v>0</v>
      </c>
      <c r="U127" s="26">
        <v>45</v>
      </c>
      <c r="V127" s="26">
        <v>20</v>
      </c>
      <c r="W127" s="26">
        <v>0</v>
      </c>
      <c r="X127" s="26">
        <v>0</v>
      </c>
      <c r="Y127" s="26">
        <v>0</v>
      </c>
      <c r="Z127" s="26">
        <v>0</v>
      </c>
      <c r="AA127" s="26">
        <v>0</v>
      </c>
      <c r="AB127" s="26">
        <v>0</v>
      </c>
      <c r="AC127" s="68">
        <v>692</v>
      </c>
      <c r="AD127" s="68">
        <v>384</v>
      </c>
      <c r="AE127" s="205"/>
      <c r="AF127" s="66" t="s">
        <v>73</v>
      </c>
      <c r="AG127" s="26">
        <v>1</v>
      </c>
      <c r="AH127" s="26">
        <v>0</v>
      </c>
      <c r="AI127" s="26">
        <v>0</v>
      </c>
      <c r="AJ127" s="26">
        <v>0</v>
      </c>
      <c r="AK127" s="26">
        <v>0</v>
      </c>
      <c r="AL127" s="26">
        <v>0</v>
      </c>
      <c r="AM127" s="26">
        <v>0</v>
      </c>
      <c r="AN127" s="26">
        <v>0</v>
      </c>
      <c r="AO127" s="26">
        <v>0</v>
      </c>
      <c r="AP127" s="26">
        <v>0</v>
      </c>
      <c r="AQ127" s="26">
        <v>7</v>
      </c>
      <c r="AR127" s="26">
        <v>3</v>
      </c>
      <c r="AS127" s="26">
        <v>0</v>
      </c>
      <c r="AT127" s="26">
        <v>0</v>
      </c>
      <c r="AU127" s="26">
        <v>38</v>
      </c>
      <c r="AV127" s="26">
        <v>19</v>
      </c>
      <c r="AW127" s="26">
        <v>0</v>
      </c>
      <c r="AX127" s="26">
        <v>0</v>
      </c>
      <c r="AY127" s="26">
        <v>14</v>
      </c>
      <c r="AZ127" s="26">
        <v>3</v>
      </c>
      <c r="BA127" s="26">
        <v>0</v>
      </c>
      <c r="BB127" s="26">
        <v>0</v>
      </c>
      <c r="BC127" s="26">
        <v>0</v>
      </c>
      <c r="BD127" s="26">
        <v>0</v>
      </c>
      <c r="BE127" s="26">
        <v>0</v>
      </c>
      <c r="BF127" s="26">
        <v>0</v>
      </c>
      <c r="BG127" s="68">
        <v>60</v>
      </c>
      <c r="BH127" s="68">
        <v>25</v>
      </c>
      <c r="BI127" s="205"/>
      <c r="BJ127" s="66" t="s">
        <v>73</v>
      </c>
      <c r="BK127" s="68">
        <v>8</v>
      </c>
      <c r="BL127" s="68">
        <v>5</v>
      </c>
      <c r="BM127" s="68">
        <v>1</v>
      </c>
      <c r="BN127" s="68">
        <v>1</v>
      </c>
      <c r="BO127" s="68">
        <v>2</v>
      </c>
      <c r="BP127" s="68">
        <v>3</v>
      </c>
      <c r="BQ127" s="68">
        <v>0</v>
      </c>
      <c r="BR127" s="68">
        <v>8</v>
      </c>
      <c r="BS127" s="68">
        <v>0</v>
      </c>
      <c r="BT127" s="68">
        <v>3</v>
      </c>
      <c r="BU127" s="68">
        <v>0</v>
      </c>
      <c r="BV127" s="68">
        <v>0</v>
      </c>
      <c r="BW127" s="68">
        <v>0</v>
      </c>
      <c r="BX127" s="68">
        <v>31</v>
      </c>
      <c r="BY127" s="68">
        <v>36</v>
      </c>
      <c r="BZ127" s="68">
        <v>31</v>
      </c>
      <c r="CA127" s="68">
        <v>17</v>
      </c>
      <c r="CB127" s="68">
        <v>4</v>
      </c>
      <c r="CC127" s="68">
        <v>8</v>
      </c>
      <c r="CD127" s="205"/>
      <c r="CE127" s="66" t="s">
        <v>73</v>
      </c>
      <c r="CF127" s="68">
        <v>23</v>
      </c>
      <c r="CG127" s="68">
        <v>209</v>
      </c>
      <c r="CH127" s="68">
        <v>105</v>
      </c>
      <c r="CI127" s="68">
        <v>3</v>
      </c>
      <c r="CJ127" s="68">
        <v>0</v>
      </c>
      <c r="CK127" s="68">
        <v>6</v>
      </c>
      <c r="CL127" s="68">
        <v>31</v>
      </c>
      <c r="CM127" s="68">
        <v>20</v>
      </c>
      <c r="CN127" s="68">
        <v>17</v>
      </c>
      <c r="CO127" s="205"/>
      <c r="CP127" s="66" t="s">
        <v>73</v>
      </c>
      <c r="CQ127" s="68">
        <v>184</v>
      </c>
      <c r="CR127" s="68">
        <v>100</v>
      </c>
      <c r="CS127" s="68">
        <v>67</v>
      </c>
      <c r="CT127" s="68">
        <v>34</v>
      </c>
      <c r="CU127" s="68">
        <v>0</v>
      </c>
      <c r="CV127" s="68">
        <v>0</v>
      </c>
      <c r="CW127" s="68">
        <v>0</v>
      </c>
      <c r="CX127" s="68">
        <v>0</v>
      </c>
      <c r="CY127" s="68">
        <v>46</v>
      </c>
      <c r="CZ127" s="68">
        <v>16</v>
      </c>
      <c r="DA127" s="68">
        <v>16</v>
      </c>
      <c r="DB127" s="68">
        <v>9</v>
      </c>
      <c r="DC127" s="68">
        <v>19</v>
      </c>
      <c r="DD127" s="68">
        <v>11</v>
      </c>
      <c r="DE127" s="68">
        <v>17</v>
      </c>
      <c r="DF127" s="68">
        <v>10</v>
      </c>
      <c r="DG127" s="68">
        <v>0</v>
      </c>
      <c r="DH127" s="68">
        <v>0</v>
      </c>
      <c r="DI127" s="68">
        <v>0</v>
      </c>
      <c r="DJ127" s="68">
        <v>0</v>
      </c>
      <c r="DK127" s="68">
        <v>0</v>
      </c>
      <c r="DL127" s="68">
        <v>0</v>
      </c>
      <c r="DM127" s="68">
        <v>0</v>
      </c>
      <c r="DN127" s="68">
        <v>0</v>
      </c>
      <c r="DO127" s="205"/>
      <c r="DP127" s="66" t="s">
        <v>73</v>
      </c>
      <c r="DQ127" s="68">
        <v>67</v>
      </c>
      <c r="DR127" s="26">
        <v>24</v>
      </c>
      <c r="DS127" s="26">
        <v>5</v>
      </c>
      <c r="DT127" s="41">
        <v>10</v>
      </c>
      <c r="DU127" s="41">
        <v>5</v>
      </c>
      <c r="DV127" s="68">
        <v>77</v>
      </c>
      <c r="DW127" s="68">
        <v>29</v>
      </c>
      <c r="DX127" s="205"/>
      <c r="DY127" s="66" t="s">
        <v>73</v>
      </c>
      <c r="DZ127" s="68">
        <v>10</v>
      </c>
      <c r="EA127" s="68">
        <v>31</v>
      </c>
      <c r="EB127" s="68">
        <v>0</v>
      </c>
      <c r="EC127" s="68">
        <v>0</v>
      </c>
      <c r="ED127" s="68">
        <v>23</v>
      </c>
      <c r="EE127" s="68">
        <v>20</v>
      </c>
      <c r="EF127" s="68">
        <v>0</v>
      </c>
      <c r="EG127" s="68">
        <v>23</v>
      </c>
      <c r="EH127" s="68">
        <v>13</v>
      </c>
      <c r="EI127" s="68">
        <v>5</v>
      </c>
      <c r="EJ127" s="68">
        <v>20</v>
      </c>
      <c r="EK127" s="68">
        <v>0</v>
      </c>
      <c r="EL127" s="68">
        <v>0</v>
      </c>
      <c r="EM127" s="68">
        <v>0</v>
      </c>
      <c r="EN127" s="68">
        <v>0</v>
      </c>
      <c r="EO127" s="68">
        <v>0</v>
      </c>
      <c r="EP127" s="68">
        <v>0</v>
      </c>
      <c r="ER127" s="78" t="s">
        <v>160</v>
      </c>
      <c r="ES127" s="78" t="s">
        <v>2384</v>
      </c>
      <c r="ET127" s="78">
        <v>249</v>
      </c>
      <c r="EU127" s="78">
        <v>100</v>
      </c>
      <c r="EV127" s="78">
        <v>768</v>
      </c>
      <c r="EW127" s="78"/>
      <c r="EX127" s="78"/>
      <c r="EY127" s="78"/>
    </row>
    <row r="128" spans="1:155">
      <c r="A128" s="205" t="s">
        <v>161</v>
      </c>
      <c r="B128" s="8" t="s">
        <v>90</v>
      </c>
      <c r="C128" s="71">
        <v>165</v>
      </c>
      <c r="D128" s="71">
        <v>99</v>
      </c>
      <c r="E128" s="71">
        <v>78</v>
      </c>
      <c r="F128" s="71">
        <v>43</v>
      </c>
      <c r="G128" s="71">
        <v>0</v>
      </c>
      <c r="H128" s="71">
        <v>0</v>
      </c>
      <c r="I128" s="71">
        <v>25</v>
      </c>
      <c r="J128" s="71">
        <v>10</v>
      </c>
      <c r="K128" s="71">
        <v>0</v>
      </c>
      <c r="L128" s="71">
        <v>0</v>
      </c>
      <c r="M128" s="71">
        <v>0</v>
      </c>
      <c r="N128" s="71">
        <v>0</v>
      </c>
      <c r="O128" s="71">
        <v>0</v>
      </c>
      <c r="P128" s="71">
        <v>0</v>
      </c>
      <c r="Q128" s="71">
        <v>76</v>
      </c>
      <c r="R128" s="71">
        <v>48</v>
      </c>
      <c r="S128" s="71">
        <v>0</v>
      </c>
      <c r="T128" s="71">
        <v>0</v>
      </c>
      <c r="U128" s="71">
        <v>27</v>
      </c>
      <c r="V128" s="71">
        <v>14</v>
      </c>
      <c r="W128" s="71">
        <v>0</v>
      </c>
      <c r="X128" s="71">
        <v>0</v>
      </c>
      <c r="Y128" s="71">
        <v>0</v>
      </c>
      <c r="Z128" s="71">
        <v>0</v>
      </c>
      <c r="AA128" s="71">
        <v>0</v>
      </c>
      <c r="AB128" s="71">
        <v>0</v>
      </c>
      <c r="AC128" s="69">
        <v>371</v>
      </c>
      <c r="AD128" s="69">
        <v>214</v>
      </c>
      <c r="AE128" s="205" t="s">
        <v>161</v>
      </c>
      <c r="AF128" s="8" t="s">
        <v>90</v>
      </c>
      <c r="AG128" s="71">
        <v>9</v>
      </c>
      <c r="AH128" s="71">
        <v>8</v>
      </c>
      <c r="AI128" s="71">
        <v>7</v>
      </c>
      <c r="AJ128" s="71">
        <v>4</v>
      </c>
      <c r="AK128" s="71">
        <v>0</v>
      </c>
      <c r="AL128" s="71">
        <v>0</v>
      </c>
      <c r="AM128" s="71">
        <v>0</v>
      </c>
      <c r="AN128" s="71">
        <v>0</v>
      </c>
      <c r="AO128" s="71">
        <v>0</v>
      </c>
      <c r="AP128" s="71">
        <v>0</v>
      </c>
      <c r="AQ128" s="71">
        <v>0</v>
      </c>
      <c r="AR128" s="71">
        <v>0</v>
      </c>
      <c r="AS128" s="71">
        <v>0</v>
      </c>
      <c r="AT128" s="71">
        <v>0</v>
      </c>
      <c r="AU128" s="71">
        <v>15</v>
      </c>
      <c r="AV128" s="71">
        <v>11</v>
      </c>
      <c r="AW128" s="71">
        <v>0</v>
      </c>
      <c r="AX128" s="71">
        <v>0</v>
      </c>
      <c r="AY128" s="71">
        <v>8</v>
      </c>
      <c r="AZ128" s="71">
        <v>4</v>
      </c>
      <c r="BA128" s="71">
        <v>0</v>
      </c>
      <c r="BB128" s="71">
        <v>0</v>
      </c>
      <c r="BC128" s="71">
        <v>0</v>
      </c>
      <c r="BD128" s="71">
        <v>0</v>
      </c>
      <c r="BE128" s="71">
        <v>0</v>
      </c>
      <c r="BF128" s="71">
        <v>0</v>
      </c>
      <c r="BG128" s="69">
        <v>39</v>
      </c>
      <c r="BH128" s="69">
        <v>27</v>
      </c>
      <c r="BI128" s="205" t="s">
        <v>161</v>
      </c>
      <c r="BJ128" s="8" t="s">
        <v>90</v>
      </c>
      <c r="BK128" s="31">
        <v>3</v>
      </c>
      <c r="BL128" s="31">
        <v>2</v>
      </c>
      <c r="BM128" s="31">
        <v>0</v>
      </c>
      <c r="BN128" s="31">
        <v>1</v>
      </c>
      <c r="BO128" s="31">
        <v>0</v>
      </c>
      <c r="BP128" s="31">
        <v>0</v>
      </c>
      <c r="BQ128" s="31">
        <v>0</v>
      </c>
      <c r="BR128" s="31">
        <v>2</v>
      </c>
      <c r="BS128" s="31">
        <v>0</v>
      </c>
      <c r="BT128" s="31">
        <v>1</v>
      </c>
      <c r="BU128" s="31">
        <v>0</v>
      </c>
      <c r="BV128" s="31">
        <v>0</v>
      </c>
      <c r="BW128" s="31">
        <v>0</v>
      </c>
      <c r="BX128" s="149">
        <v>9</v>
      </c>
      <c r="BY128" s="125">
        <v>9</v>
      </c>
      <c r="BZ128" s="71">
        <v>9</v>
      </c>
      <c r="CA128" s="71">
        <v>0</v>
      </c>
      <c r="CB128" s="71">
        <v>1</v>
      </c>
      <c r="CC128" s="71">
        <v>1</v>
      </c>
      <c r="CD128" s="205" t="s">
        <v>161</v>
      </c>
      <c r="CE128" s="8" t="s">
        <v>90</v>
      </c>
      <c r="CF128" s="71">
        <v>0</v>
      </c>
      <c r="CG128" s="71">
        <v>167</v>
      </c>
      <c r="CH128" s="71">
        <v>0</v>
      </c>
      <c r="CI128" s="71">
        <v>0</v>
      </c>
      <c r="CJ128" s="71">
        <v>0</v>
      </c>
      <c r="CK128" s="71">
        <v>2</v>
      </c>
      <c r="CL128" s="71">
        <v>10</v>
      </c>
      <c r="CM128" s="71">
        <v>9</v>
      </c>
      <c r="CN128" s="71">
        <v>12</v>
      </c>
      <c r="CO128" s="205" t="s">
        <v>161</v>
      </c>
      <c r="CP128" s="8" t="s">
        <v>90</v>
      </c>
      <c r="CQ128" s="46">
        <v>73</v>
      </c>
      <c r="CR128" s="46">
        <v>45</v>
      </c>
      <c r="CS128" s="46">
        <v>46</v>
      </c>
      <c r="CT128" s="46">
        <v>25</v>
      </c>
      <c r="CU128" s="46">
        <v>0</v>
      </c>
      <c r="CV128" s="46">
        <v>0</v>
      </c>
      <c r="CW128" s="46">
        <v>0</v>
      </c>
      <c r="CX128" s="46">
        <v>0</v>
      </c>
      <c r="CY128" s="46">
        <v>29</v>
      </c>
      <c r="CZ128" s="46">
        <v>12</v>
      </c>
      <c r="DA128" s="46">
        <v>14</v>
      </c>
      <c r="DB128" s="46">
        <v>7</v>
      </c>
      <c r="DC128" s="46">
        <v>0</v>
      </c>
      <c r="DD128" s="46">
        <v>0</v>
      </c>
      <c r="DE128" s="46">
        <v>0</v>
      </c>
      <c r="DF128" s="46">
        <v>0</v>
      </c>
      <c r="DG128" s="46">
        <v>0</v>
      </c>
      <c r="DH128" s="46">
        <v>0</v>
      </c>
      <c r="DI128" s="46">
        <v>0</v>
      </c>
      <c r="DJ128" s="46">
        <v>0</v>
      </c>
      <c r="DK128" s="46">
        <v>0</v>
      </c>
      <c r="DL128" s="46">
        <v>0</v>
      </c>
      <c r="DM128" s="46">
        <v>0</v>
      </c>
      <c r="DN128" s="46">
        <v>0</v>
      </c>
      <c r="DO128" s="205" t="s">
        <v>161</v>
      </c>
      <c r="DP128" s="8" t="s">
        <v>90</v>
      </c>
      <c r="DQ128" s="71">
        <v>17</v>
      </c>
      <c r="DR128" s="71">
        <v>7</v>
      </c>
      <c r="DS128" s="71">
        <v>0</v>
      </c>
      <c r="DT128" s="152">
        <v>5</v>
      </c>
      <c r="DU128" s="32">
        <v>5</v>
      </c>
      <c r="DV128" s="149">
        <v>22</v>
      </c>
      <c r="DW128" s="149">
        <v>12</v>
      </c>
      <c r="DX128" s="205" t="s">
        <v>161</v>
      </c>
      <c r="DY128" s="8" t="s">
        <v>90</v>
      </c>
      <c r="DZ128" s="71">
        <v>0</v>
      </c>
      <c r="EA128" s="71">
        <v>0</v>
      </c>
      <c r="EB128" s="71">
        <v>0</v>
      </c>
      <c r="EC128" s="71">
        <v>0</v>
      </c>
      <c r="ED128" s="71">
        <v>0</v>
      </c>
      <c r="EE128" s="71">
        <v>11</v>
      </c>
      <c r="EF128" s="71">
        <v>0</v>
      </c>
      <c r="EG128" s="71">
        <v>0</v>
      </c>
      <c r="EH128" s="71">
        <v>0</v>
      </c>
      <c r="EI128" s="71">
        <v>0</v>
      </c>
      <c r="EJ128" s="71">
        <v>0</v>
      </c>
      <c r="EK128" s="71">
        <v>0</v>
      </c>
      <c r="EL128" s="71">
        <v>0</v>
      </c>
      <c r="EM128" s="71">
        <v>0</v>
      </c>
      <c r="EN128" s="71">
        <v>0</v>
      </c>
      <c r="EO128" s="71">
        <v>0</v>
      </c>
      <c r="EP128" s="71">
        <v>0</v>
      </c>
      <c r="ER128" s="78" t="s">
        <v>161</v>
      </c>
      <c r="ES128" s="78" t="s">
        <v>2385</v>
      </c>
      <c r="ET128" s="78">
        <v>102</v>
      </c>
      <c r="EU128" s="78">
        <v>60</v>
      </c>
      <c r="EV128" s="78">
        <v>334</v>
      </c>
      <c r="EW128" s="78"/>
      <c r="EX128" s="78"/>
      <c r="EY128" s="78"/>
    </row>
    <row r="129" spans="1:155">
      <c r="A129" s="205"/>
      <c r="B129" s="8" t="s">
        <v>91</v>
      </c>
      <c r="C129" s="71">
        <v>168</v>
      </c>
      <c r="D129" s="71">
        <v>96</v>
      </c>
      <c r="E129" s="71">
        <v>56</v>
      </c>
      <c r="F129" s="71">
        <v>37</v>
      </c>
      <c r="G129" s="71">
        <v>0</v>
      </c>
      <c r="H129" s="71">
        <v>0</v>
      </c>
      <c r="I129" s="71">
        <v>26</v>
      </c>
      <c r="J129" s="71">
        <v>11</v>
      </c>
      <c r="K129" s="71">
        <v>0</v>
      </c>
      <c r="L129" s="71">
        <v>0</v>
      </c>
      <c r="M129" s="71">
        <v>47</v>
      </c>
      <c r="N129" s="71">
        <v>25</v>
      </c>
      <c r="O129" s="71">
        <v>0</v>
      </c>
      <c r="P129" s="71">
        <v>0</v>
      </c>
      <c r="Q129" s="71">
        <v>147</v>
      </c>
      <c r="R129" s="71">
        <v>76</v>
      </c>
      <c r="S129" s="71">
        <v>0</v>
      </c>
      <c r="T129" s="71">
        <v>0</v>
      </c>
      <c r="U129" s="71">
        <v>50</v>
      </c>
      <c r="V129" s="71">
        <v>21</v>
      </c>
      <c r="W129" s="71">
        <v>0</v>
      </c>
      <c r="X129" s="71">
        <v>0</v>
      </c>
      <c r="Y129" s="71">
        <v>0</v>
      </c>
      <c r="Z129" s="71">
        <v>0</v>
      </c>
      <c r="AA129" s="71">
        <v>0</v>
      </c>
      <c r="AB129" s="71">
        <v>0</v>
      </c>
      <c r="AC129" s="69">
        <v>494</v>
      </c>
      <c r="AD129" s="69">
        <v>266</v>
      </c>
      <c r="AE129" s="205"/>
      <c r="AF129" s="8" t="s">
        <v>91</v>
      </c>
      <c r="AG129" s="71">
        <v>0</v>
      </c>
      <c r="AH129" s="71">
        <v>0</v>
      </c>
      <c r="AI129" s="71">
        <v>0</v>
      </c>
      <c r="AJ129" s="71">
        <v>0</v>
      </c>
      <c r="AK129" s="71">
        <v>0</v>
      </c>
      <c r="AL129" s="71">
        <v>0</v>
      </c>
      <c r="AM129" s="71">
        <v>0</v>
      </c>
      <c r="AN129" s="71">
        <v>0</v>
      </c>
      <c r="AO129" s="71">
        <v>0</v>
      </c>
      <c r="AP129" s="71">
        <v>0</v>
      </c>
      <c r="AQ129" s="71">
        <v>0</v>
      </c>
      <c r="AR129" s="71">
        <v>0</v>
      </c>
      <c r="AS129" s="71">
        <v>0</v>
      </c>
      <c r="AT129" s="71">
        <v>0</v>
      </c>
      <c r="AU129" s="71">
        <v>13</v>
      </c>
      <c r="AV129" s="71">
        <v>7</v>
      </c>
      <c r="AW129" s="71">
        <v>0</v>
      </c>
      <c r="AX129" s="71">
        <v>0</v>
      </c>
      <c r="AY129" s="71">
        <v>2</v>
      </c>
      <c r="AZ129" s="71">
        <v>0</v>
      </c>
      <c r="BA129" s="71">
        <v>0</v>
      </c>
      <c r="BB129" s="71">
        <v>0</v>
      </c>
      <c r="BC129" s="71">
        <v>0</v>
      </c>
      <c r="BD129" s="71">
        <v>0</v>
      </c>
      <c r="BE129" s="71">
        <v>0</v>
      </c>
      <c r="BF129" s="71">
        <v>0</v>
      </c>
      <c r="BG129" s="69">
        <v>15</v>
      </c>
      <c r="BH129" s="69">
        <v>7</v>
      </c>
      <c r="BI129" s="205"/>
      <c r="BJ129" s="8" t="s">
        <v>91</v>
      </c>
      <c r="BK129" s="31">
        <v>6</v>
      </c>
      <c r="BL129" s="31">
        <v>3</v>
      </c>
      <c r="BM129" s="31">
        <v>0</v>
      </c>
      <c r="BN129" s="31">
        <v>1</v>
      </c>
      <c r="BO129" s="31">
        <v>0</v>
      </c>
      <c r="BP129" s="31">
        <v>2</v>
      </c>
      <c r="BQ129" s="31">
        <v>0</v>
      </c>
      <c r="BR129" s="31">
        <v>6</v>
      </c>
      <c r="BS129" s="31">
        <v>0</v>
      </c>
      <c r="BT129" s="31">
        <v>3</v>
      </c>
      <c r="BU129" s="31">
        <v>0</v>
      </c>
      <c r="BV129" s="31">
        <v>0</v>
      </c>
      <c r="BW129" s="31">
        <v>0</v>
      </c>
      <c r="BX129" s="149">
        <v>21</v>
      </c>
      <c r="BY129" s="125">
        <v>21</v>
      </c>
      <c r="BZ129" s="71">
        <v>18</v>
      </c>
      <c r="CA129" s="71">
        <v>12</v>
      </c>
      <c r="CB129" s="71">
        <v>0</v>
      </c>
      <c r="CC129" s="71">
        <v>5</v>
      </c>
      <c r="CD129" s="205"/>
      <c r="CE129" s="8" t="s">
        <v>91</v>
      </c>
      <c r="CF129" s="71">
        <v>7</v>
      </c>
      <c r="CG129" s="71">
        <v>209</v>
      </c>
      <c r="CH129" s="71">
        <v>24</v>
      </c>
      <c r="CI129" s="71">
        <v>54</v>
      </c>
      <c r="CJ129" s="71">
        <v>0</v>
      </c>
      <c r="CK129" s="71">
        <v>2</v>
      </c>
      <c r="CL129" s="71">
        <v>22</v>
      </c>
      <c r="CM129" s="71">
        <v>14</v>
      </c>
      <c r="CN129" s="71">
        <v>26</v>
      </c>
      <c r="CO129" s="205"/>
      <c r="CP129" s="8" t="s">
        <v>91</v>
      </c>
      <c r="CQ129" s="46">
        <v>120</v>
      </c>
      <c r="CR129" s="46">
        <v>76</v>
      </c>
      <c r="CS129" s="46">
        <v>47</v>
      </c>
      <c r="CT129" s="46">
        <v>35</v>
      </c>
      <c r="CU129" s="46">
        <v>0</v>
      </c>
      <c r="CV129" s="46">
        <v>0</v>
      </c>
      <c r="CW129" s="46">
        <v>0</v>
      </c>
      <c r="CX129" s="46">
        <v>0</v>
      </c>
      <c r="CY129" s="46">
        <v>26</v>
      </c>
      <c r="CZ129" s="46">
        <v>10</v>
      </c>
      <c r="DA129" s="46">
        <v>12</v>
      </c>
      <c r="DB129" s="46">
        <v>4</v>
      </c>
      <c r="DC129" s="46">
        <v>0</v>
      </c>
      <c r="DD129" s="46">
        <v>0</v>
      </c>
      <c r="DE129" s="46">
        <v>0</v>
      </c>
      <c r="DF129" s="46">
        <v>0</v>
      </c>
      <c r="DG129" s="46">
        <v>0</v>
      </c>
      <c r="DH129" s="46">
        <v>0</v>
      </c>
      <c r="DI129" s="46">
        <v>0</v>
      </c>
      <c r="DJ129" s="46">
        <v>0</v>
      </c>
      <c r="DK129" s="46">
        <v>0</v>
      </c>
      <c r="DL129" s="46">
        <v>0</v>
      </c>
      <c r="DM129" s="46">
        <v>0</v>
      </c>
      <c r="DN129" s="46">
        <v>0</v>
      </c>
      <c r="DO129" s="205"/>
      <c r="DP129" s="8" t="s">
        <v>91</v>
      </c>
      <c r="DQ129" s="71">
        <v>65</v>
      </c>
      <c r="DR129" s="71">
        <v>18</v>
      </c>
      <c r="DS129" s="71">
        <v>5</v>
      </c>
      <c r="DT129" s="152">
        <v>13</v>
      </c>
      <c r="DU129" s="32">
        <v>8</v>
      </c>
      <c r="DV129" s="149">
        <v>78</v>
      </c>
      <c r="DW129" s="149">
        <v>26</v>
      </c>
      <c r="DX129" s="205"/>
      <c r="DY129" s="8" t="s">
        <v>91</v>
      </c>
      <c r="DZ129" s="71">
        <v>3</v>
      </c>
      <c r="EA129" s="71">
        <v>3</v>
      </c>
      <c r="EB129" s="71">
        <v>3</v>
      </c>
      <c r="EC129" s="71">
        <v>0</v>
      </c>
      <c r="ED129" s="71">
        <v>3</v>
      </c>
      <c r="EE129" s="71">
        <v>3</v>
      </c>
      <c r="EF129" s="71">
        <v>0</v>
      </c>
      <c r="EG129" s="71">
        <v>3</v>
      </c>
      <c r="EH129" s="71">
        <v>3</v>
      </c>
      <c r="EI129" s="71">
        <v>3</v>
      </c>
      <c r="EJ129" s="71">
        <v>3</v>
      </c>
      <c r="EK129" s="71">
        <v>0</v>
      </c>
      <c r="EL129" s="71">
        <v>0</v>
      </c>
      <c r="EM129" s="71">
        <v>0</v>
      </c>
      <c r="EN129" s="71">
        <v>0</v>
      </c>
      <c r="EO129" s="71">
        <v>0</v>
      </c>
      <c r="EP129" s="71">
        <v>0</v>
      </c>
      <c r="ER129" s="78" t="s">
        <v>161</v>
      </c>
      <c r="ES129" s="78" t="s">
        <v>2386</v>
      </c>
      <c r="ET129" s="78">
        <v>146</v>
      </c>
      <c r="EU129" s="78">
        <v>59</v>
      </c>
      <c r="EV129" s="78">
        <v>713</v>
      </c>
      <c r="EW129" s="78"/>
      <c r="EX129" s="78"/>
      <c r="EY129" s="78"/>
    </row>
    <row r="130" spans="1:155">
      <c r="A130" s="205"/>
      <c r="B130" s="66" t="s">
        <v>73</v>
      </c>
      <c r="C130" s="26">
        <v>333</v>
      </c>
      <c r="D130" s="26">
        <v>195</v>
      </c>
      <c r="E130" s="26">
        <v>134</v>
      </c>
      <c r="F130" s="26">
        <v>80</v>
      </c>
      <c r="G130" s="26">
        <v>0</v>
      </c>
      <c r="H130" s="26">
        <v>0</v>
      </c>
      <c r="I130" s="26">
        <v>51</v>
      </c>
      <c r="J130" s="26">
        <v>21</v>
      </c>
      <c r="K130" s="26">
        <v>0</v>
      </c>
      <c r="L130" s="26">
        <v>0</v>
      </c>
      <c r="M130" s="26">
        <v>47</v>
      </c>
      <c r="N130" s="26">
        <v>25</v>
      </c>
      <c r="O130" s="26">
        <v>0</v>
      </c>
      <c r="P130" s="26">
        <v>0</v>
      </c>
      <c r="Q130" s="26">
        <v>223</v>
      </c>
      <c r="R130" s="26">
        <v>124</v>
      </c>
      <c r="S130" s="26">
        <v>0</v>
      </c>
      <c r="T130" s="26">
        <v>0</v>
      </c>
      <c r="U130" s="26">
        <v>77</v>
      </c>
      <c r="V130" s="26">
        <v>35</v>
      </c>
      <c r="W130" s="26">
        <v>0</v>
      </c>
      <c r="X130" s="26">
        <v>0</v>
      </c>
      <c r="Y130" s="26">
        <v>0</v>
      </c>
      <c r="Z130" s="26">
        <v>0</v>
      </c>
      <c r="AA130" s="26">
        <v>0</v>
      </c>
      <c r="AB130" s="26">
        <v>0</v>
      </c>
      <c r="AC130" s="68">
        <v>865</v>
      </c>
      <c r="AD130" s="68">
        <v>480</v>
      </c>
      <c r="AE130" s="205"/>
      <c r="AF130" s="66" t="s">
        <v>73</v>
      </c>
      <c r="AG130" s="26">
        <v>9</v>
      </c>
      <c r="AH130" s="26">
        <v>8</v>
      </c>
      <c r="AI130" s="26">
        <v>7</v>
      </c>
      <c r="AJ130" s="26">
        <v>4</v>
      </c>
      <c r="AK130" s="26">
        <v>0</v>
      </c>
      <c r="AL130" s="26">
        <v>0</v>
      </c>
      <c r="AM130" s="26">
        <v>0</v>
      </c>
      <c r="AN130" s="26">
        <v>0</v>
      </c>
      <c r="AO130" s="26">
        <v>0</v>
      </c>
      <c r="AP130" s="26">
        <v>0</v>
      </c>
      <c r="AQ130" s="26">
        <v>0</v>
      </c>
      <c r="AR130" s="26">
        <v>0</v>
      </c>
      <c r="AS130" s="26">
        <v>0</v>
      </c>
      <c r="AT130" s="26">
        <v>0</v>
      </c>
      <c r="AU130" s="26">
        <v>28</v>
      </c>
      <c r="AV130" s="26">
        <v>18</v>
      </c>
      <c r="AW130" s="26">
        <v>0</v>
      </c>
      <c r="AX130" s="26">
        <v>0</v>
      </c>
      <c r="AY130" s="26">
        <v>10</v>
      </c>
      <c r="AZ130" s="26">
        <v>4</v>
      </c>
      <c r="BA130" s="26">
        <v>0</v>
      </c>
      <c r="BB130" s="26">
        <v>0</v>
      </c>
      <c r="BC130" s="26">
        <v>0</v>
      </c>
      <c r="BD130" s="26">
        <v>0</v>
      </c>
      <c r="BE130" s="26">
        <v>0</v>
      </c>
      <c r="BF130" s="26">
        <v>0</v>
      </c>
      <c r="BG130" s="68">
        <v>54</v>
      </c>
      <c r="BH130" s="68">
        <v>34</v>
      </c>
      <c r="BI130" s="205"/>
      <c r="BJ130" s="66" t="s">
        <v>73</v>
      </c>
      <c r="BK130" s="68">
        <v>9</v>
      </c>
      <c r="BL130" s="68">
        <v>5</v>
      </c>
      <c r="BM130" s="68">
        <v>0</v>
      </c>
      <c r="BN130" s="68">
        <v>2</v>
      </c>
      <c r="BO130" s="68">
        <v>0</v>
      </c>
      <c r="BP130" s="68">
        <v>2</v>
      </c>
      <c r="BQ130" s="68">
        <v>0</v>
      </c>
      <c r="BR130" s="68">
        <v>8</v>
      </c>
      <c r="BS130" s="68">
        <v>0</v>
      </c>
      <c r="BT130" s="68">
        <v>4</v>
      </c>
      <c r="BU130" s="68">
        <v>0</v>
      </c>
      <c r="BV130" s="68">
        <v>0</v>
      </c>
      <c r="BW130" s="68">
        <v>0</v>
      </c>
      <c r="BX130" s="68">
        <v>30</v>
      </c>
      <c r="BY130" s="68">
        <v>30</v>
      </c>
      <c r="BZ130" s="68">
        <v>27</v>
      </c>
      <c r="CA130" s="68">
        <v>12</v>
      </c>
      <c r="CB130" s="68">
        <v>1</v>
      </c>
      <c r="CC130" s="68">
        <v>6</v>
      </c>
      <c r="CD130" s="205"/>
      <c r="CE130" s="66" t="s">
        <v>73</v>
      </c>
      <c r="CF130" s="68">
        <v>7</v>
      </c>
      <c r="CG130" s="68">
        <v>376</v>
      </c>
      <c r="CH130" s="68">
        <v>24</v>
      </c>
      <c r="CI130" s="68">
        <v>54</v>
      </c>
      <c r="CJ130" s="68">
        <v>0</v>
      </c>
      <c r="CK130" s="68">
        <v>4</v>
      </c>
      <c r="CL130" s="68">
        <v>32</v>
      </c>
      <c r="CM130" s="68">
        <v>23</v>
      </c>
      <c r="CN130" s="68">
        <v>38</v>
      </c>
      <c r="CO130" s="205"/>
      <c r="CP130" s="66" t="s">
        <v>73</v>
      </c>
      <c r="CQ130" s="68">
        <v>193</v>
      </c>
      <c r="CR130" s="68">
        <v>121</v>
      </c>
      <c r="CS130" s="68">
        <v>93</v>
      </c>
      <c r="CT130" s="68">
        <v>60</v>
      </c>
      <c r="CU130" s="68">
        <v>0</v>
      </c>
      <c r="CV130" s="68">
        <v>0</v>
      </c>
      <c r="CW130" s="68">
        <v>0</v>
      </c>
      <c r="CX130" s="68">
        <v>0</v>
      </c>
      <c r="CY130" s="68">
        <v>55</v>
      </c>
      <c r="CZ130" s="68">
        <v>22</v>
      </c>
      <c r="DA130" s="68">
        <v>26</v>
      </c>
      <c r="DB130" s="68">
        <v>11</v>
      </c>
      <c r="DC130" s="68">
        <v>0</v>
      </c>
      <c r="DD130" s="68">
        <v>0</v>
      </c>
      <c r="DE130" s="68">
        <v>0</v>
      </c>
      <c r="DF130" s="68">
        <v>0</v>
      </c>
      <c r="DG130" s="68">
        <v>0</v>
      </c>
      <c r="DH130" s="68">
        <v>0</v>
      </c>
      <c r="DI130" s="68">
        <v>0</v>
      </c>
      <c r="DJ130" s="68">
        <v>0</v>
      </c>
      <c r="DK130" s="68">
        <v>0</v>
      </c>
      <c r="DL130" s="68">
        <v>0</v>
      </c>
      <c r="DM130" s="68">
        <v>0</v>
      </c>
      <c r="DN130" s="68">
        <v>0</v>
      </c>
      <c r="DO130" s="205"/>
      <c r="DP130" s="66" t="s">
        <v>73</v>
      </c>
      <c r="DQ130" s="68">
        <v>82</v>
      </c>
      <c r="DR130" s="26">
        <v>25</v>
      </c>
      <c r="DS130" s="26">
        <v>5</v>
      </c>
      <c r="DT130" s="41">
        <v>18</v>
      </c>
      <c r="DU130" s="41">
        <v>13</v>
      </c>
      <c r="DV130" s="68">
        <v>100</v>
      </c>
      <c r="DW130" s="68">
        <v>38</v>
      </c>
      <c r="DX130" s="205"/>
      <c r="DY130" s="66" t="s">
        <v>73</v>
      </c>
      <c r="DZ130" s="68">
        <v>3</v>
      </c>
      <c r="EA130" s="68">
        <v>3</v>
      </c>
      <c r="EB130" s="68">
        <v>3</v>
      </c>
      <c r="EC130" s="68">
        <v>0</v>
      </c>
      <c r="ED130" s="68">
        <v>3</v>
      </c>
      <c r="EE130" s="68">
        <v>14</v>
      </c>
      <c r="EF130" s="68">
        <v>0</v>
      </c>
      <c r="EG130" s="68">
        <v>3</v>
      </c>
      <c r="EH130" s="68">
        <v>3</v>
      </c>
      <c r="EI130" s="68">
        <v>3</v>
      </c>
      <c r="EJ130" s="68">
        <v>3</v>
      </c>
      <c r="EK130" s="68">
        <v>0</v>
      </c>
      <c r="EL130" s="68">
        <v>0</v>
      </c>
      <c r="EM130" s="68">
        <v>0</v>
      </c>
      <c r="EN130" s="68">
        <v>0</v>
      </c>
      <c r="EO130" s="68">
        <v>0</v>
      </c>
      <c r="EP130" s="68">
        <v>0</v>
      </c>
      <c r="ER130" s="78" t="s">
        <v>161</v>
      </c>
      <c r="ES130" s="78" t="s">
        <v>2387</v>
      </c>
      <c r="ET130" s="78">
        <v>248</v>
      </c>
      <c r="EU130" s="78">
        <v>119</v>
      </c>
      <c r="EV130" s="78">
        <v>1047</v>
      </c>
      <c r="EW130" s="78"/>
      <c r="EX130" s="78"/>
      <c r="EY130" s="78"/>
    </row>
    <row r="131" spans="1:155">
      <c r="A131" s="205" t="s">
        <v>162</v>
      </c>
      <c r="B131" s="8" t="s">
        <v>90</v>
      </c>
      <c r="C131" s="71">
        <v>4228</v>
      </c>
      <c r="D131" s="71">
        <v>2358</v>
      </c>
      <c r="E131" s="71">
        <v>1056</v>
      </c>
      <c r="F131" s="71">
        <v>554</v>
      </c>
      <c r="G131" s="71">
        <v>125</v>
      </c>
      <c r="H131" s="71">
        <v>65</v>
      </c>
      <c r="I131" s="71">
        <v>294</v>
      </c>
      <c r="J131" s="71">
        <v>155</v>
      </c>
      <c r="K131" s="71">
        <v>899</v>
      </c>
      <c r="L131" s="71">
        <v>541</v>
      </c>
      <c r="M131" s="71">
        <v>1259</v>
      </c>
      <c r="N131" s="71">
        <v>672</v>
      </c>
      <c r="O131" s="71">
        <v>36</v>
      </c>
      <c r="P131" s="71">
        <v>25</v>
      </c>
      <c r="Q131" s="71">
        <v>4099</v>
      </c>
      <c r="R131" s="71">
        <v>2304</v>
      </c>
      <c r="S131" s="71">
        <v>218</v>
      </c>
      <c r="T131" s="71">
        <v>84</v>
      </c>
      <c r="U131" s="71">
        <v>919</v>
      </c>
      <c r="V131" s="71">
        <v>427</v>
      </c>
      <c r="W131" s="71">
        <v>276</v>
      </c>
      <c r="X131" s="71">
        <v>155</v>
      </c>
      <c r="Y131" s="71">
        <v>305</v>
      </c>
      <c r="Z131" s="71">
        <v>136</v>
      </c>
      <c r="AA131" s="71">
        <v>37</v>
      </c>
      <c r="AB131" s="71">
        <v>20</v>
      </c>
      <c r="AC131" s="69">
        <v>13751</v>
      </c>
      <c r="AD131" s="69">
        <v>7496</v>
      </c>
      <c r="AE131" s="205" t="s">
        <v>162</v>
      </c>
      <c r="AF131" s="8" t="s">
        <v>90</v>
      </c>
      <c r="AG131" s="71">
        <v>57</v>
      </c>
      <c r="AH131" s="71">
        <v>26</v>
      </c>
      <c r="AI131" s="71">
        <v>24</v>
      </c>
      <c r="AJ131" s="71">
        <v>12</v>
      </c>
      <c r="AK131" s="71">
        <v>0</v>
      </c>
      <c r="AL131" s="71">
        <v>0</v>
      </c>
      <c r="AM131" s="71">
        <v>6</v>
      </c>
      <c r="AN131" s="71">
        <v>3</v>
      </c>
      <c r="AO131" s="71">
        <v>3</v>
      </c>
      <c r="AP131" s="71">
        <v>1</v>
      </c>
      <c r="AQ131" s="71">
        <v>23</v>
      </c>
      <c r="AR131" s="71">
        <v>15</v>
      </c>
      <c r="AS131" s="71">
        <v>0</v>
      </c>
      <c r="AT131" s="71">
        <v>0</v>
      </c>
      <c r="AU131" s="71">
        <v>509</v>
      </c>
      <c r="AV131" s="71">
        <v>272</v>
      </c>
      <c r="AW131" s="71">
        <v>23</v>
      </c>
      <c r="AX131" s="71">
        <v>10</v>
      </c>
      <c r="AY131" s="71">
        <v>139</v>
      </c>
      <c r="AZ131" s="71">
        <v>60</v>
      </c>
      <c r="BA131" s="71">
        <v>18</v>
      </c>
      <c r="BB131" s="71">
        <v>11</v>
      </c>
      <c r="BC131" s="71">
        <v>44</v>
      </c>
      <c r="BD131" s="71">
        <v>18</v>
      </c>
      <c r="BE131" s="71">
        <v>1</v>
      </c>
      <c r="BF131" s="71">
        <v>0</v>
      </c>
      <c r="BG131" s="69">
        <v>847</v>
      </c>
      <c r="BH131" s="69">
        <v>428</v>
      </c>
      <c r="BI131" s="205" t="s">
        <v>162</v>
      </c>
      <c r="BJ131" s="8" t="s">
        <v>90</v>
      </c>
      <c r="BK131" s="31">
        <v>150</v>
      </c>
      <c r="BL131" s="31">
        <v>54</v>
      </c>
      <c r="BM131" s="31">
        <v>6</v>
      </c>
      <c r="BN131" s="31">
        <v>14</v>
      </c>
      <c r="BO131" s="31">
        <v>29</v>
      </c>
      <c r="BP131" s="31">
        <v>44</v>
      </c>
      <c r="BQ131" s="31">
        <v>3</v>
      </c>
      <c r="BR131" s="31">
        <v>118</v>
      </c>
      <c r="BS131" s="31">
        <v>18</v>
      </c>
      <c r="BT131" s="31">
        <v>46</v>
      </c>
      <c r="BU131" s="31">
        <v>13</v>
      </c>
      <c r="BV131" s="31">
        <v>12</v>
      </c>
      <c r="BW131" s="31">
        <v>3</v>
      </c>
      <c r="BX131" s="149">
        <v>510</v>
      </c>
      <c r="BY131" s="125">
        <v>499</v>
      </c>
      <c r="BZ131" s="71">
        <v>496</v>
      </c>
      <c r="CA131" s="71">
        <v>432</v>
      </c>
      <c r="CB131" s="71">
        <v>37</v>
      </c>
      <c r="CC131" s="71">
        <v>124</v>
      </c>
      <c r="CD131" s="205" t="s">
        <v>162</v>
      </c>
      <c r="CE131" s="8" t="s">
        <v>90</v>
      </c>
      <c r="CF131" s="71">
        <v>338</v>
      </c>
      <c r="CG131" s="71">
        <v>3495</v>
      </c>
      <c r="CH131" s="71">
        <v>2128</v>
      </c>
      <c r="CI131" s="71">
        <v>717</v>
      </c>
      <c r="CJ131" s="71">
        <v>66</v>
      </c>
      <c r="CK131" s="71">
        <v>77</v>
      </c>
      <c r="CL131" s="71">
        <v>524</v>
      </c>
      <c r="CM131" s="71">
        <v>481</v>
      </c>
      <c r="CN131" s="71">
        <v>425</v>
      </c>
      <c r="CO131" s="205" t="s">
        <v>162</v>
      </c>
      <c r="CP131" s="8" t="s">
        <v>90</v>
      </c>
      <c r="CQ131" s="46">
        <v>4249</v>
      </c>
      <c r="CR131" s="46">
        <v>2339</v>
      </c>
      <c r="CS131" s="46">
        <v>1986</v>
      </c>
      <c r="CT131" s="46">
        <v>1118</v>
      </c>
      <c r="CU131" s="46">
        <v>225</v>
      </c>
      <c r="CV131" s="46">
        <v>75</v>
      </c>
      <c r="CW131" s="46">
        <v>144</v>
      </c>
      <c r="CX131" s="46">
        <v>50</v>
      </c>
      <c r="CY131" s="46">
        <v>899</v>
      </c>
      <c r="CZ131" s="46">
        <v>410</v>
      </c>
      <c r="DA131" s="46">
        <v>479</v>
      </c>
      <c r="DB131" s="46">
        <v>243</v>
      </c>
      <c r="DC131" s="46">
        <v>14</v>
      </c>
      <c r="DD131" s="46">
        <v>8</v>
      </c>
      <c r="DE131" s="46">
        <v>8</v>
      </c>
      <c r="DF131" s="46">
        <v>5</v>
      </c>
      <c r="DG131" s="46">
        <v>20</v>
      </c>
      <c r="DH131" s="46">
        <v>5</v>
      </c>
      <c r="DI131" s="46">
        <v>11</v>
      </c>
      <c r="DJ131" s="46">
        <v>3</v>
      </c>
      <c r="DK131" s="46">
        <v>9</v>
      </c>
      <c r="DL131" s="46">
        <v>3</v>
      </c>
      <c r="DM131" s="46">
        <v>7</v>
      </c>
      <c r="DN131" s="46">
        <v>3</v>
      </c>
      <c r="DO131" s="205" t="s">
        <v>162</v>
      </c>
      <c r="DP131" s="8" t="s">
        <v>90</v>
      </c>
      <c r="DQ131" s="71">
        <v>1223</v>
      </c>
      <c r="DR131" s="71">
        <v>469</v>
      </c>
      <c r="DS131" s="71">
        <v>171</v>
      </c>
      <c r="DT131" s="152">
        <v>378</v>
      </c>
      <c r="DU131" s="32">
        <v>216</v>
      </c>
      <c r="DV131" s="149">
        <v>1601</v>
      </c>
      <c r="DW131" s="149">
        <v>685</v>
      </c>
      <c r="DX131" s="205" t="s">
        <v>162</v>
      </c>
      <c r="DY131" s="8" t="s">
        <v>90</v>
      </c>
      <c r="DZ131" s="71">
        <v>135</v>
      </c>
      <c r="EA131" s="71">
        <v>216</v>
      </c>
      <c r="EB131" s="71">
        <v>73</v>
      </c>
      <c r="EC131" s="71">
        <v>0</v>
      </c>
      <c r="ED131" s="71">
        <v>67</v>
      </c>
      <c r="EE131" s="71">
        <v>53</v>
      </c>
      <c r="EF131" s="71">
        <v>8</v>
      </c>
      <c r="EG131" s="71">
        <v>102</v>
      </c>
      <c r="EH131" s="71">
        <v>42</v>
      </c>
      <c r="EI131" s="71">
        <v>12</v>
      </c>
      <c r="EJ131" s="71">
        <v>39</v>
      </c>
      <c r="EK131" s="71">
        <v>7</v>
      </c>
      <c r="EL131" s="71">
        <v>121</v>
      </c>
      <c r="EM131" s="71">
        <v>0</v>
      </c>
      <c r="EN131" s="71">
        <v>1</v>
      </c>
      <c r="EO131" s="71">
        <v>34</v>
      </c>
      <c r="EP131" s="71">
        <v>0</v>
      </c>
      <c r="ER131" s="78" t="s">
        <v>162</v>
      </c>
      <c r="ES131" s="78" t="s">
        <v>2388</v>
      </c>
      <c r="ET131" s="78">
        <v>5416</v>
      </c>
      <c r="EU131" s="78">
        <v>2635</v>
      </c>
      <c r="EV131" s="78">
        <v>16910</v>
      </c>
      <c r="EW131" s="78"/>
      <c r="EX131" s="78"/>
      <c r="EY131" s="78"/>
    </row>
    <row r="132" spans="1:155">
      <c r="A132" s="205"/>
      <c r="B132" s="8" t="s">
        <v>91</v>
      </c>
      <c r="C132" s="71">
        <v>0</v>
      </c>
      <c r="D132" s="71">
        <v>0</v>
      </c>
      <c r="E132" s="71">
        <v>0</v>
      </c>
      <c r="F132" s="71">
        <v>0</v>
      </c>
      <c r="G132" s="71">
        <v>0</v>
      </c>
      <c r="H132" s="71">
        <v>0</v>
      </c>
      <c r="I132" s="71">
        <v>0</v>
      </c>
      <c r="J132" s="71">
        <v>0</v>
      </c>
      <c r="K132" s="71">
        <v>0</v>
      </c>
      <c r="L132" s="71">
        <v>0</v>
      </c>
      <c r="M132" s="71">
        <v>0</v>
      </c>
      <c r="N132" s="71">
        <v>0</v>
      </c>
      <c r="O132" s="71">
        <v>0</v>
      </c>
      <c r="P132" s="71">
        <v>0</v>
      </c>
      <c r="Q132" s="71">
        <v>0</v>
      </c>
      <c r="R132" s="71">
        <v>0</v>
      </c>
      <c r="S132" s="71">
        <v>0</v>
      </c>
      <c r="T132" s="71">
        <v>0</v>
      </c>
      <c r="U132" s="71">
        <v>0</v>
      </c>
      <c r="V132" s="71">
        <v>0</v>
      </c>
      <c r="W132" s="71">
        <v>0</v>
      </c>
      <c r="X132" s="71">
        <v>0</v>
      </c>
      <c r="Y132" s="71">
        <v>0</v>
      </c>
      <c r="Z132" s="71">
        <v>0</v>
      </c>
      <c r="AA132" s="71">
        <v>0</v>
      </c>
      <c r="AB132" s="71">
        <v>0</v>
      </c>
      <c r="AC132" s="69">
        <v>0</v>
      </c>
      <c r="AD132" s="69">
        <v>0</v>
      </c>
      <c r="AE132" s="205"/>
      <c r="AF132" s="8" t="s">
        <v>91</v>
      </c>
      <c r="AG132" s="71">
        <v>0</v>
      </c>
      <c r="AH132" s="71">
        <v>0</v>
      </c>
      <c r="AI132" s="71">
        <v>0</v>
      </c>
      <c r="AJ132" s="71">
        <v>0</v>
      </c>
      <c r="AK132" s="71">
        <v>0</v>
      </c>
      <c r="AL132" s="71">
        <v>0</v>
      </c>
      <c r="AM132" s="71">
        <v>0</v>
      </c>
      <c r="AN132" s="71">
        <v>0</v>
      </c>
      <c r="AO132" s="71">
        <v>0</v>
      </c>
      <c r="AP132" s="71">
        <v>0</v>
      </c>
      <c r="AQ132" s="71">
        <v>0</v>
      </c>
      <c r="AR132" s="71">
        <v>0</v>
      </c>
      <c r="AS132" s="71">
        <v>0</v>
      </c>
      <c r="AT132" s="71">
        <v>0</v>
      </c>
      <c r="AU132" s="71">
        <v>0</v>
      </c>
      <c r="AV132" s="71">
        <v>0</v>
      </c>
      <c r="AW132" s="71">
        <v>0</v>
      </c>
      <c r="AX132" s="71">
        <v>0</v>
      </c>
      <c r="AY132" s="71">
        <v>0</v>
      </c>
      <c r="AZ132" s="71">
        <v>0</v>
      </c>
      <c r="BA132" s="71">
        <v>0</v>
      </c>
      <c r="BB132" s="71">
        <v>0</v>
      </c>
      <c r="BC132" s="71">
        <v>0</v>
      </c>
      <c r="BD132" s="71">
        <v>0</v>
      </c>
      <c r="BE132" s="71">
        <v>0</v>
      </c>
      <c r="BF132" s="71">
        <v>0</v>
      </c>
      <c r="BG132" s="69">
        <v>0</v>
      </c>
      <c r="BH132" s="69">
        <v>0</v>
      </c>
      <c r="BI132" s="205"/>
      <c r="BJ132" s="8" t="s">
        <v>91</v>
      </c>
      <c r="BK132" s="31">
        <v>0</v>
      </c>
      <c r="BL132" s="31">
        <v>0</v>
      </c>
      <c r="BM132" s="31">
        <v>0</v>
      </c>
      <c r="BN132" s="31">
        <v>0</v>
      </c>
      <c r="BO132" s="31">
        <v>0</v>
      </c>
      <c r="BP132" s="31">
        <v>0</v>
      </c>
      <c r="BQ132" s="31">
        <v>0</v>
      </c>
      <c r="BR132" s="31">
        <v>0</v>
      </c>
      <c r="BS132" s="31">
        <v>0</v>
      </c>
      <c r="BT132" s="31">
        <v>0</v>
      </c>
      <c r="BU132" s="31">
        <v>0</v>
      </c>
      <c r="BV132" s="31">
        <v>0</v>
      </c>
      <c r="BW132" s="31">
        <v>0</v>
      </c>
      <c r="BX132" s="149">
        <v>0</v>
      </c>
      <c r="BY132" s="125">
        <v>0</v>
      </c>
      <c r="BZ132" s="71">
        <v>0</v>
      </c>
      <c r="CA132" s="71">
        <v>0</v>
      </c>
      <c r="CB132" s="71">
        <v>0</v>
      </c>
      <c r="CC132" s="71">
        <v>0</v>
      </c>
      <c r="CD132" s="205"/>
      <c r="CE132" s="8" t="s">
        <v>91</v>
      </c>
      <c r="CF132" s="71">
        <v>0</v>
      </c>
      <c r="CG132" s="71">
        <v>0</v>
      </c>
      <c r="CH132" s="71">
        <v>0</v>
      </c>
      <c r="CI132" s="71">
        <v>0</v>
      </c>
      <c r="CJ132" s="71">
        <v>0</v>
      </c>
      <c r="CK132" s="71">
        <v>0</v>
      </c>
      <c r="CL132" s="71">
        <v>0</v>
      </c>
      <c r="CM132" s="71">
        <v>0</v>
      </c>
      <c r="CN132" s="71">
        <v>0</v>
      </c>
      <c r="CO132" s="205"/>
      <c r="CP132" s="8" t="s">
        <v>91</v>
      </c>
      <c r="CQ132" s="46">
        <v>0</v>
      </c>
      <c r="CR132" s="46">
        <v>0</v>
      </c>
      <c r="CS132" s="46">
        <v>0</v>
      </c>
      <c r="CT132" s="46">
        <v>0</v>
      </c>
      <c r="CU132" s="46">
        <v>0</v>
      </c>
      <c r="CV132" s="46">
        <v>0</v>
      </c>
      <c r="CW132" s="46">
        <v>0</v>
      </c>
      <c r="CX132" s="46">
        <v>0</v>
      </c>
      <c r="CY132" s="46">
        <v>0</v>
      </c>
      <c r="CZ132" s="46">
        <v>0</v>
      </c>
      <c r="DA132" s="46">
        <v>0</v>
      </c>
      <c r="DB132" s="46">
        <v>0</v>
      </c>
      <c r="DC132" s="46">
        <v>0</v>
      </c>
      <c r="DD132" s="46">
        <v>0</v>
      </c>
      <c r="DE132" s="46">
        <v>0</v>
      </c>
      <c r="DF132" s="46">
        <v>0</v>
      </c>
      <c r="DG132" s="46">
        <v>0</v>
      </c>
      <c r="DH132" s="46">
        <v>0</v>
      </c>
      <c r="DI132" s="46">
        <v>0</v>
      </c>
      <c r="DJ132" s="46">
        <v>0</v>
      </c>
      <c r="DK132" s="46">
        <v>0</v>
      </c>
      <c r="DL132" s="46">
        <v>0</v>
      </c>
      <c r="DM132" s="46">
        <v>0</v>
      </c>
      <c r="DN132" s="46">
        <v>0</v>
      </c>
      <c r="DO132" s="205"/>
      <c r="DP132" s="8" t="s">
        <v>91</v>
      </c>
      <c r="DQ132" s="71">
        <v>0</v>
      </c>
      <c r="DR132" s="71">
        <v>0</v>
      </c>
      <c r="DS132" s="71">
        <v>0</v>
      </c>
      <c r="DT132" s="152">
        <v>0</v>
      </c>
      <c r="DU132" s="32">
        <v>0</v>
      </c>
      <c r="DV132" s="149">
        <v>0</v>
      </c>
      <c r="DW132" s="149">
        <v>0</v>
      </c>
      <c r="DX132" s="205"/>
      <c r="DY132" s="8" t="s">
        <v>91</v>
      </c>
      <c r="DZ132" s="71">
        <v>0</v>
      </c>
      <c r="EA132" s="71">
        <v>0</v>
      </c>
      <c r="EB132" s="71">
        <v>0</v>
      </c>
      <c r="EC132" s="71">
        <v>0</v>
      </c>
      <c r="ED132" s="71">
        <v>0</v>
      </c>
      <c r="EE132" s="71">
        <v>0</v>
      </c>
      <c r="EF132" s="71">
        <v>0</v>
      </c>
      <c r="EG132" s="71">
        <v>0</v>
      </c>
      <c r="EH132" s="71">
        <v>0</v>
      </c>
      <c r="EI132" s="71">
        <v>0</v>
      </c>
      <c r="EJ132" s="71">
        <v>0</v>
      </c>
      <c r="EK132" s="71">
        <v>0</v>
      </c>
      <c r="EL132" s="71">
        <v>0</v>
      </c>
      <c r="EM132" s="71">
        <v>0</v>
      </c>
      <c r="EN132" s="71">
        <v>0</v>
      </c>
      <c r="EO132" s="71">
        <v>0</v>
      </c>
      <c r="EP132" s="71">
        <v>0</v>
      </c>
      <c r="ER132" s="78" t="s">
        <v>162</v>
      </c>
      <c r="ES132" s="78" t="s">
        <v>2389</v>
      </c>
      <c r="ET132" s="78">
        <v>0</v>
      </c>
      <c r="EU132" s="78">
        <v>0</v>
      </c>
      <c r="EV132" s="78">
        <v>0</v>
      </c>
      <c r="EW132" s="78"/>
      <c r="EX132" s="78"/>
      <c r="EY132" s="78"/>
    </row>
    <row r="133" spans="1:155">
      <c r="A133" s="205"/>
      <c r="B133" s="66" t="s">
        <v>73</v>
      </c>
      <c r="C133" s="26">
        <v>4228</v>
      </c>
      <c r="D133" s="26">
        <v>2358</v>
      </c>
      <c r="E133" s="26">
        <v>1056</v>
      </c>
      <c r="F133" s="26">
        <v>554</v>
      </c>
      <c r="G133" s="26">
        <v>125</v>
      </c>
      <c r="H133" s="26">
        <v>65</v>
      </c>
      <c r="I133" s="26">
        <v>294</v>
      </c>
      <c r="J133" s="26">
        <v>155</v>
      </c>
      <c r="K133" s="26">
        <v>899</v>
      </c>
      <c r="L133" s="26">
        <v>541</v>
      </c>
      <c r="M133" s="26">
        <v>1259</v>
      </c>
      <c r="N133" s="26">
        <v>672</v>
      </c>
      <c r="O133" s="26">
        <v>36</v>
      </c>
      <c r="P133" s="26">
        <v>25</v>
      </c>
      <c r="Q133" s="26">
        <v>4099</v>
      </c>
      <c r="R133" s="26">
        <v>2304</v>
      </c>
      <c r="S133" s="26">
        <v>218</v>
      </c>
      <c r="T133" s="26">
        <v>84</v>
      </c>
      <c r="U133" s="26">
        <v>919</v>
      </c>
      <c r="V133" s="26">
        <v>427</v>
      </c>
      <c r="W133" s="26">
        <v>276</v>
      </c>
      <c r="X133" s="26">
        <v>155</v>
      </c>
      <c r="Y133" s="26">
        <v>305</v>
      </c>
      <c r="Z133" s="26">
        <v>136</v>
      </c>
      <c r="AA133" s="26">
        <v>37</v>
      </c>
      <c r="AB133" s="26">
        <v>20</v>
      </c>
      <c r="AC133" s="68">
        <v>13751</v>
      </c>
      <c r="AD133" s="68">
        <v>7496</v>
      </c>
      <c r="AE133" s="205"/>
      <c r="AF133" s="66" t="s">
        <v>73</v>
      </c>
      <c r="AG133" s="26">
        <v>57</v>
      </c>
      <c r="AH133" s="26">
        <v>26</v>
      </c>
      <c r="AI133" s="26">
        <v>24</v>
      </c>
      <c r="AJ133" s="26">
        <v>12</v>
      </c>
      <c r="AK133" s="26">
        <v>0</v>
      </c>
      <c r="AL133" s="26">
        <v>0</v>
      </c>
      <c r="AM133" s="26">
        <v>6</v>
      </c>
      <c r="AN133" s="26">
        <v>3</v>
      </c>
      <c r="AO133" s="26">
        <v>3</v>
      </c>
      <c r="AP133" s="26">
        <v>1</v>
      </c>
      <c r="AQ133" s="26">
        <v>23</v>
      </c>
      <c r="AR133" s="26">
        <v>15</v>
      </c>
      <c r="AS133" s="26">
        <v>0</v>
      </c>
      <c r="AT133" s="26">
        <v>0</v>
      </c>
      <c r="AU133" s="26">
        <v>509</v>
      </c>
      <c r="AV133" s="26">
        <v>272</v>
      </c>
      <c r="AW133" s="26">
        <v>23</v>
      </c>
      <c r="AX133" s="26">
        <v>10</v>
      </c>
      <c r="AY133" s="26">
        <v>139</v>
      </c>
      <c r="AZ133" s="26">
        <v>60</v>
      </c>
      <c r="BA133" s="26">
        <v>18</v>
      </c>
      <c r="BB133" s="26">
        <v>11</v>
      </c>
      <c r="BC133" s="26">
        <v>44</v>
      </c>
      <c r="BD133" s="26">
        <v>18</v>
      </c>
      <c r="BE133" s="26">
        <v>1</v>
      </c>
      <c r="BF133" s="26">
        <v>0</v>
      </c>
      <c r="BG133" s="68">
        <v>847</v>
      </c>
      <c r="BH133" s="68">
        <v>428</v>
      </c>
      <c r="BI133" s="205"/>
      <c r="BJ133" s="66" t="s">
        <v>73</v>
      </c>
      <c r="BK133" s="68">
        <v>150</v>
      </c>
      <c r="BL133" s="68">
        <v>54</v>
      </c>
      <c r="BM133" s="68">
        <v>6</v>
      </c>
      <c r="BN133" s="68">
        <v>14</v>
      </c>
      <c r="BO133" s="68">
        <v>29</v>
      </c>
      <c r="BP133" s="68">
        <v>44</v>
      </c>
      <c r="BQ133" s="68">
        <v>3</v>
      </c>
      <c r="BR133" s="68">
        <v>118</v>
      </c>
      <c r="BS133" s="68">
        <v>18</v>
      </c>
      <c r="BT133" s="68">
        <v>46</v>
      </c>
      <c r="BU133" s="68">
        <v>13</v>
      </c>
      <c r="BV133" s="68">
        <v>12</v>
      </c>
      <c r="BW133" s="68">
        <v>3</v>
      </c>
      <c r="BX133" s="68">
        <v>510</v>
      </c>
      <c r="BY133" s="68">
        <v>499</v>
      </c>
      <c r="BZ133" s="68">
        <v>496</v>
      </c>
      <c r="CA133" s="68">
        <v>432</v>
      </c>
      <c r="CB133" s="68">
        <v>37</v>
      </c>
      <c r="CC133" s="68">
        <v>124</v>
      </c>
      <c r="CD133" s="205"/>
      <c r="CE133" s="66" t="s">
        <v>73</v>
      </c>
      <c r="CF133" s="68">
        <v>338</v>
      </c>
      <c r="CG133" s="68">
        <v>3495</v>
      </c>
      <c r="CH133" s="68">
        <v>2128</v>
      </c>
      <c r="CI133" s="68">
        <v>717</v>
      </c>
      <c r="CJ133" s="68">
        <v>66</v>
      </c>
      <c r="CK133" s="68">
        <v>77</v>
      </c>
      <c r="CL133" s="68">
        <v>524</v>
      </c>
      <c r="CM133" s="68">
        <v>481</v>
      </c>
      <c r="CN133" s="68">
        <v>425</v>
      </c>
      <c r="CO133" s="205"/>
      <c r="CP133" s="66" t="s">
        <v>73</v>
      </c>
      <c r="CQ133" s="68">
        <v>4249</v>
      </c>
      <c r="CR133" s="68">
        <v>2339</v>
      </c>
      <c r="CS133" s="68">
        <v>1986</v>
      </c>
      <c r="CT133" s="68">
        <v>1118</v>
      </c>
      <c r="CU133" s="68">
        <v>225</v>
      </c>
      <c r="CV133" s="68">
        <v>75</v>
      </c>
      <c r="CW133" s="68">
        <v>144</v>
      </c>
      <c r="CX133" s="68">
        <v>50</v>
      </c>
      <c r="CY133" s="68">
        <v>899</v>
      </c>
      <c r="CZ133" s="68">
        <v>410</v>
      </c>
      <c r="DA133" s="68">
        <v>479</v>
      </c>
      <c r="DB133" s="68">
        <v>243</v>
      </c>
      <c r="DC133" s="68">
        <v>14</v>
      </c>
      <c r="DD133" s="68">
        <v>8</v>
      </c>
      <c r="DE133" s="68">
        <v>8</v>
      </c>
      <c r="DF133" s="68">
        <v>5</v>
      </c>
      <c r="DG133" s="68">
        <v>20</v>
      </c>
      <c r="DH133" s="68">
        <v>5</v>
      </c>
      <c r="DI133" s="68">
        <v>11</v>
      </c>
      <c r="DJ133" s="68">
        <v>3</v>
      </c>
      <c r="DK133" s="68">
        <v>9</v>
      </c>
      <c r="DL133" s="68">
        <v>3</v>
      </c>
      <c r="DM133" s="68">
        <v>7</v>
      </c>
      <c r="DN133" s="68">
        <v>3</v>
      </c>
      <c r="DO133" s="205"/>
      <c r="DP133" s="66" t="s">
        <v>73</v>
      </c>
      <c r="DQ133" s="68">
        <v>1223</v>
      </c>
      <c r="DR133" s="26">
        <v>469</v>
      </c>
      <c r="DS133" s="26">
        <v>171</v>
      </c>
      <c r="DT133" s="41">
        <v>378</v>
      </c>
      <c r="DU133" s="41">
        <v>216</v>
      </c>
      <c r="DV133" s="68">
        <v>1601</v>
      </c>
      <c r="DW133" s="68">
        <v>685</v>
      </c>
      <c r="DX133" s="205"/>
      <c r="DY133" s="66" t="s">
        <v>73</v>
      </c>
      <c r="DZ133" s="68">
        <v>135</v>
      </c>
      <c r="EA133" s="68">
        <v>216</v>
      </c>
      <c r="EB133" s="68">
        <v>73</v>
      </c>
      <c r="EC133" s="68">
        <v>0</v>
      </c>
      <c r="ED133" s="68">
        <v>67</v>
      </c>
      <c r="EE133" s="68">
        <v>53</v>
      </c>
      <c r="EF133" s="68">
        <v>8</v>
      </c>
      <c r="EG133" s="68">
        <v>102</v>
      </c>
      <c r="EH133" s="68">
        <v>42</v>
      </c>
      <c r="EI133" s="68">
        <v>12</v>
      </c>
      <c r="EJ133" s="68">
        <v>39</v>
      </c>
      <c r="EK133" s="68">
        <v>7</v>
      </c>
      <c r="EL133" s="68">
        <v>121</v>
      </c>
      <c r="EM133" s="68">
        <v>0</v>
      </c>
      <c r="EN133" s="68">
        <v>1</v>
      </c>
      <c r="EO133" s="68">
        <v>34</v>
      </c>
      <c r="EP133" s="68">
        <v>0</v>
      </c>
      <c r="ER133" s="78" t="s">
        <v>162</v>
      </c>
      <c r="ES133" s="78" t="s">
        <v>2390</v>
      </c>
      <c r="ET133" s="78">
        <v>5416</v>
      </c>
      <c r="EU133" s="78">
        <v>2635</v>
      </c>
      <c r="EV133" s="78">
        <v>16910</v>
      </c>
      <c r="EW133" s="78"/>
      <c r="EX133" s="78"/>
      <c r="EY133" s="78"/>
    </row>
    <row r="134" spans="1:155">
      <c r="A134" s="205" t="s">
        <v>163</v>
      </c>
      <c r="B134" s="8" t="s">
        <v>90</v>
      </c>
      <c r="C134" s="71">
        <v>3145</v>
      </c>
      <c r="D134" s="71">
        <v>1808</v>
      </c>
      <c r="E134" s="71">
        <v>872</v>
      </c>
      <c r="F134" s="71">
        <v>532</v>
      </c>
      <c r="G134" s="71">
        <v>46</v>
      </c>
      <c r="H134" s="71">
        <v>15</v>
      </c>
      <c r="I134" s="71">
        <v>395</v>
      </c>
      <c r="J134" s="71">
        <v>207</v>
      </c>
      <c r="K134" s="71">
        <v>328</v>
      </c>
      <c r="L134" s="71">
        <v>195</v>
      </c>
      <c r="M134" s="71">
        <v>473</v>
      </c>
      <c r="N134" s="71">
        <v>240</v>
      </c>
      <c r="O134" s="71">
        <v>147</v>
      </c>
      <c r="P134" s="71">
        <v>69</v>
      </c>
      <c r="Q134" s="71">
        <v>2908</v>
      </c>
      <c r="R134" s="71">
        <v>1691</v>
      </c>
      <c r="S134" s="71">
        <v>82</v>
      </c>
      <c r="T134" s="71">
        <v>31</v>
      </c>
      <c r="U134" s="71">
        <v>770</v>
      </c>
      <c r="V134" s="71">
        <v>344</v>
      </c>
      <c r="W134" s="71">
        <v>129</v>
      </c>
      <c r="X134" s="71">
        <v>75</v>
      </c>
      <c r="Y134" s="71">
        <v>101</v>
      </c>
      <c r="Z134" s="71">
        <v>41</v>
      </c>
      <c r="AA134" s="71">
        <v>27</v>
      </c>
      <c r="AB134" s="71">
        <v>14</v>
      </c>
      <c r="AC134" s="69">
        <v>9423</v>
      </c>
      <c r="AD134" s="69">
        <v>5262</v>
      </c>
      <c r="AE134" s="205" t="s">
        <v>163</v>
      </c>
      <c r="AF134" s="8" t="s">
        <v>90</v>
      </c>
      <c r="AG134" s="71">
        <v>53</v>
      </c>
      <c r="AH134" s="71">
        <v>30</v>
      </c>
      <c r="AI134" s="71">
        <v>4</v>
      </c>
      <c r="AJ134" s="71">
        <v>1</v>
      </c>
      <c r="AK134" s="71">
        <v>0</v>
      </c>
      <c r="AL134" s="71">
        <v>0</v>
      </c>
      <c r="AM134" s="71">
        <v>5</v>
      </c>
      <c r="AN134" s="71">
        <v>3</v>
      </c>
      <c r="AO134" s="71">
        <v>2</v>
      </c>
      <c r="AP134" s="71">
        <v>1</v>
      </c>
      <c r="AQ134" s="71">
        <v>2</v>
      </c>
      <c r="AR134" s="71">
        <v>1</v>
      </c>
      <c r="AS134" s="71">
        <v>2</v>
      </c>
      <c r="AT134" s="71">
        <v>1</v>
      </c>
      <c r="AU134" s="71">
        <v>321</v>
      </c>
      <c r="AV134" s="71">
        <v>178</v>
      </c>
      <c r="AW134" s="71">
        <v>4</v>
      </c>
      <c r="AX134" s="71">
        <v>1</v>
      </c>
      <c r="AY134" s="71">
        <v>84</v>
      </c>
      <c r="AZ134" s="71">
        <v>24</v>
      </c>
      <c r="BA134" s="71">
        <v>4</v>
      </c>
      <c r="BB134" s="71">
        <v>3</v>
      </c>
      <c r="BC134" s="71">
        <v>11</v>
      </c>
      <c r="BD134" s="71">
        <v>2</v>
      </c>
      <c r="BE134" s="71">
        <v>0</v>
      </c>
      <c r="BF134" s="71">
        <v>0</v>
      </c>
      <c r="BG134" s="69">
        <v>492</v>
      </c>
      <c r="BH134" s="69">
        <v>245</v>
      </c>
      <c r="BI134" s="205" t="s">
        <v>163</v>
      </c>
      <c r="BJ134" s="8" t="s">
        <v>90</v>
      </c>
      <c r="BK134" s="31">
        <v>106</v>
      </c>
      <c r="BL134" s="31">
        <v>48</v>
      </c>
      <c r="BM134" s="31">
        <v>4</v>
      </c>
      <c r="BN134" s="31">
        <v>17</v>
      </c>
      <c r="BO134" s="31">
        <v>17</v>
      </c>
      <c r="BP134" s="31">
        <v>28</v>
      </c>
      <c r="BQ134" s="31">
        <v>8</v>
      </c>
      <c r="BR134" s="31">
        <v>92</v>
      </c>
      <c r="BS134" s="31">
        <v>13</v>
      </c>
      <c r="BT134" s="31">
        <v>47</v>
      </c>
      <c r="BU134" s="31">
        <v>10</v>
      </c>
      <c r="BV134" s="31">
        <v>10</v>
      </c>
      <c r="BW134" s="31">
        <v>3</v>
      </c>
      <c r="BX134" s="149">
        <v>403</v>
      </c>
      <c r="BY134" s="125">
        <v>357</v>
      </c>
      <c r="BZ134" s="71">
        <v>356</v>
      </c>
      <c r="CA134" s="71">
        <v>320</v>
      </c>
      <c r="CB134" s="71">
        <v>21</v>
      </c>
      <c r="CC134" s="71">
        <v>82</v>
      </c>
      <c r="CD134" s="205" t="s">
        <v>163</v>
      </c>
      <c r="CE134" s="8" t="s">
        <v>90</v>
      </c>
      <c r="CF134" s="71">
        <v>155</v>
      </c>
      <c r="CG134" s="71">
        <v>2797</v>
      </c>
      <c r="CH134" s="71">
        <v>1005</v>
      </c>
      <c r="CI134" s="71">
        <v>353</v>
      </c>
      <c r="CJ134" s="71">
        <v>34</v>
      </c>
      <c r="CK134" s="71">
        <v>82</v>
      </c>
      <c r="CL134" s="71">
        <v>359</v>
      </c>
      <c r="CM134" s="71">
        <v>351</v>
      </c>
      <c r="CN134" s="71">
        <v>343</v>
      </c>
      <c r="CO134" s="205" t="s">
        <v>163</v>
      </c>
      <c r="CP134" s="8" t="s">
        <v>90</v>
      </c>
      <c r="CQ134" s="46">
        <v>2699</v>
      </c>
      <c r="CR134" s="46">
        <v>1578</v>
      </c>
      <c r="CS134" s="46">
        <v>1342</v>
      </c>
      <c r="CT134" s="46">
        <v>771</v>
      </c>
      <c r="CU134" s="46">
        <v>69</v>
      </c>
      <c r="CV134" s="46">
        <v>23</v>
      </c>
      <c r="CW134" s="46">
        <v>30</v>
      </c>
      <c r="CX134" s="46">
        <v>9</v>
      </c>
      <c r="CY134" s="46">
        <v>634</v>
      </c>
      <c r="CZ134" s="46">
        <v>282</v>
      </c>
      <c r="DA134" s="46">
        <v>294</v>
      </c>
      <c r="DB134" s="46">
        <v>146</v>
      </c>
      <c r="DC134" s="46">
        <v>66</v>
      </c>
      <c r="DD134" s="46">
        <v>46</v>
      </c>
      <c r="DE134" s="46">
        <v>42</v>
      </c>
      <c r="DF134" s="46">
        <v>29</v>
      </c>
      <c r="DG134" s="46">
        <v>44</v>
      </c>
      <c r="DH134" s="46">
        <v>21</v>
      </c>
      <c r="DI134" s="46">
        <v>25</v>
      </c>
      <c r="DJ134" s="46">
        <v>13</v>
      </c>
      <c r="DK134" s="46">
        <v>10</v>
      </c>
      <c r="DL134" s="46">
        <v>5</v>
      </c>
      <c r="DM134" s="46">
        <v>8</v>
      </c>
      <c r="DN134" s="46">
        <v>4</v>
      </c>
      <c r="DO134" s="205" t="s">
        <v>163</v>
      </c>
      <c r="DP134" s="8" t="s">
        <v>90</v>
      </c>
      <c r="DQ134" s="71">
        <v>841</v>
      </c>
      <c r="DR134" s="71">
        <v>350</v>
      </c>
      <c r="DS134" s="71">
        <v>124</v>
      </c>
      <c r="DT134" s="152">
        <v>191</v>
      </c>
      <c r="DU134" s="32">
        <v>111</v>
      </c>
      <c r="DV134" s="149">
        <v>1032</v>
      </c>
      <c r="DW134" s="149">
        <v>461</v>
      </c>
      <c r="DX134" s="205" t="s">
        <v>163</v>
      </c>
      <c r="DY134" s="8" t="s">
        <v>90</v>
      </c>
      <c r="DZ134" s="71">
        <v>287</v>
      </c>
      <c r="EA134" s="71">
        <v>759</v>
      </c>
      <c r="EB134" s="71">
        <v>681</v>
      </c>
      <c r="EC134" s="71">
        <v>0</v>
      </c>
      <c r="ED134" s="71">
        <v>94</v>
      </c>
      <c r="EE134" s="71">
        <v>93</v>
      </c>
      <c r="EF134" s="71">
        <v>200</v>
      </c>
      <c r="EG134" s="71">
        <v>240</v>
      </c>
      <c r="EH134" s="71">
        <v>85</v>
      </c>
      <c r="EI134" s="71">
        <v>98</v>
      </c>
      <c r="EJ134" s="71">
        <v>87</v>
      </c>
      <c r="EK134" s="71">
        <v>89</v>
      </c>
      <c r="EL134" s="71">
        <v>186</v>
      </c>
      <c r="EM134" s="71">
        <v>58</v>
      </c>
      <c r="EN134" s="71">
        <v>58</v>
      </c>
      <c r="EO134" s="71">
        <v>86</v>
      </c>
      <c r="EP134" s="71">
        <v>0</v>
      </c>
      <c r="ER134" s="78" t="s">
        <v>163</v>
      </c>
      <c r="ES134" s="78" t="s">
        <v>2391</v>
      </c>
      <c r="ET134" s="78">
        <v>3522</v>
      </c>
      <c r="EU134" s="78">
        <v>1741</v>
      </c>
      <c r="EV134" s="78">
        <v>10346</v>
      </c>
      <c r="EW134" s="78"/>
      <c r="EX134" s="78"/>
      <c r="EY134" s="78"/>
    </row>
    <row r="135" spans="1:155">
      <c r="A135" s="205"/>
      <c r="B135" s="8" t="s">
        <v>91</v>
      </c>
      <c r="C135" s="71">
        <v>0</v>
      </c>
      <c r="D135" s="71">
        <v>0</v>
      </c>
      <c r="E135" s="71">
        <v>0</v>
      </c>
      <c r="F135" s="71">
        <v>0</v>
      </c>
      <c r="G135" s="71">
        <v>0</v>
      </c>
      <c r="H135" s="71">
        <v>0</v>
      </c>
      <c r="I135" s="71">
        <v>0</v>
      </c>
      <c r="J135" s="71">
        <v>0</v>
      </c>
      <c r="K135" s="71">
        <v>0</v>
      </c>
      <c r="L135" s="71">
        <v>0</v>
      </c>
      <c r="M135" s="71">
        <v>0</v>
      </c>
      <c r="N135" s="71">
        <v>0</v>
      </c>
      <c r="O135" s="71">
        <v>0</v>
      </c>
      <c r="P135" s="71">
        <v>0</v>
      </c>
      <c r="Q135" s="71">
        <v>0</v>
      </c>
      <c r="R135" s="71">
        <v>0</v>
      </c>
      <c r="S135" s="71">
        <v>0</v>
      </c>
      <c r="T135" s="71">
        <v>0</v>
      </c>
      <c r="U135" s="71">
        <v>0</v>
      </c>
      <c r="V135" s="71">
        <v>0</v>
      </c>
      <c r="W135" s="71">
        <v>0</v>
      </c>
      <c r="X135" s="71">
        <v>0</v>
      </c>
      <c r="Y135" s="71">
        <v>0</v>
      </c>
      <c r="Z135" s="71">
        <v>0</v>
      </c>
      <c r="AA135" s="71">
        <v>0</v>
      </c>
      <c r="AB135" s="71">
        <v>0</v>
      </c>
      <c r="AC135" s="69">
        <v>0</v>
      </c>
      <c r="AD135" s="69">
        <v>0</v>
      </c>
      <c r="AE135" s="205"/>
      <c r="AF135" s="8" t="s">
        <v>91</v>
      </c>
      <c r="AG135" s="71">
        <v>0</v>
      </c>
      <c r="AH135" s="71">
        <v>0</v>
      </c>
      <c r="AI135" s="71">
        <v>0</v>
      </c>
      <c r="AJ135" s="71">
        <v>0</v>
      </c>
      <c r="AK135" s="71">
        <v>0</v>
      </c>
      <c r="AL135" s="71">
        <v>0</v>
      </c>
      <c r="AM135" s="71">
        <v>0</v>
      </c>
      <c r="AN135" s="71">
        <v>0</v>
      </c>
      <c r="AO135" s="71">
        <v>0</v>
      </c>
      <c r="AP135" s="71">
        <v>0</v>
      </c>
      <c r="AQ135" s="71">
        <v>0</v>
      </c>
      <c r="AR135" s="71">
        <v>0</v>
      </c>
      <c r="AS135" s="71">
        <v>0</v>
      </c>
      <c r="AT135" s="71">
        <v>0</v>
      </c>
      <c r="AU135" s="71">
        <v>0</v>
      </c>
      <c r="AV135" s="71">
        <v>0</v>
      </c>
      <c r="AW135" s="71">
        <v>0</v>
      </c>
      <c r="AX135" s="71">
        <v>0</v>
      </c>
      <c r="AY135" s="71">
        <v>0</v>
      </c>
      <c r="AZ135" s="71">
        <v>0</v>
      </c>
      <c r="BA135" s="71">
        <v>0</v>
      </c>
      <c r="BB135" s="71">
        <v>0</v>
      </c>
      <c r="BC135" s="71">
        <v>0</v>
      </c>
      <c r="BD135" s="71">
        <v>0</v>
      </c>
      <c r="BE135" s="71">
        <v>0</v>
      </c>
      <c r="BF135" s="71">
        <v>0</v>
      </c>
      <c r="BG135" s="69">
        <v>0</v>
      </c>
      <c r="BH135" s="69">
        <v>0</v>
      </c>
      <c r="BI135" s="205"/>
      <c r="BJ135" s="8" t="s">
        <v>91</v>
      </c>
      <c r="BK135" s="31">
        <v>0</v>
      </c>
      <c r="BL135" s="31">
        <v>0</v>
      </c>
      <c r="BM135" s="31">
        <v>0</v>
      </c>
      <c r="BN135" s="31">
        <v>0</v>
      </c>
      <c r="BO135" s="31">
        <v>0</v>
      </c>
      <c r="BP135" s="31">
        <v>0</v>
      </c>
      <c r="BQ135" s="31">
        <v>0</v>
      </c>
      <c r="BR135" s="31">
        <v>0</v>
      </c>
      <c r="BS135" s="31">
        <v>0</v>
      </c>
      <c r="BT135" s="31">
        <v>0</v>
      </c>
      <c r="BU135" s="31">
        <v>0</v>
      </c>
      <c r="BV135" s="31">
        <v>0</v>
      </c>
      <c r="BW135" s="31">
        <v>0</v>
      </c>
      <c r="BX135" s="149">
        <v>0</v>
      </c>
      <c r="BY135" s="125">
        <v>0</v>
      </c>
      <c r="BZ135" s="71">
        <v>0</v>
      </c>
      <c r="CA135" s="71">
        <v>0</v>
      </c>
      <c r="CB135" s="71">
        <v>0</v>
      </c>
      <c r="CC135" s="71">
        <v>0</v>
      </c>
      <c r="CD135" s="205"/>
      <c r="CE135" s="8" t="s">
        <v>91</v>
      </c>
      <c r="CF135" s="71">
        <v>0</v>
      </c>
      <c r="CG135" s="71">
        <v>0</v>
      </c>
      <c r="CH135" s="71">
        <v>0</v>
      </c>
      <c r="CI135" s="71">
        <v>0</v>
      </c>
      <c r="CJ135" s="71">
        <v>0</v>
      </c>
      <c r="CK135" s="71">
        <v>0</v>
      </c>
      <c r="CL135" s="71">
        <v>0</v>
      </c>
      <c r="CM135" s="71">
        <v>0</v>
      </c>
      <c r="CN135" s="71">
        <v>0</v>
      </c>
      <c r="CO135" s="205"/>
      <c r="CP135" s="8" t="s">
        <v>91</v>
      </c>
      <c r="CQ135" s="46">
        <v>0</v>
      </c>
      <c r="CR135" s="46">
        <v>0</v>
      </c>
      <c r="CS135" s="46">
        <v>0</v>
      </c>
      <c r="CT135" s="46">
        <v>0</v>
      </c>
      <c r="CU135" s="46">
        <v>0</v>
      </c>
      <c r="CV135" s="46">
        <v>0</v>
      </c>
      <c r="CW135" s="46">
        <v>0</v>
      </c>
      <c r="CX135" s="46">
        <v>0</v>
      </c>
      <c r="CY135" s="46">
        <v>0</v>
      </c>
      <c r="CZ135" s="46">
        <v>0</v>
      </c>
      <c r="DA135" s="46">
        <v>0</v>
      </c>
      <c r="DB135" s="46">
        <v>0</v>
      </c>
      <c r="DC135" s="46">
        <v>0</v>
      </c>
      <c r="DD135" s="46">
        <v>0</v>
      </c>
      <c r="DE135" s="46">
        <v>0</v>
      </c>
      <c r="DF135" s="46">
        <v>0</v>
      </c>
      <c r="DG135" s="46">
        <v>0</v>
      </c>
      <c r="DH135" s="46">
        <v>0</v>
      </c>
      <c r="DI135" s="46">
        <v>0</v>
      </c>
      <c r="DJ135" s="46">
        <v>0</v>
      </c>
      <c r="DK135" s="46">
        <v>0</v>
      </c>
      <c r="DL135" s="46">
        <v>0</v>
      </c>
      <c r="DM135" s="46">
        <v>0</v>
      </c>
      <c r="DN135" s="46">
        <v>0</v>
      </c>
      <c r="DO135" s="205"/>
      <c r="DP135" s="8" t="s">
        <v>91</v>
      </c>
      <c r="DQ135" s="71">
        <v>0</v>
      </c>
      <c r="DR135" s="71">
        <v>0</v>
      </c>
      <c r="DS135" s="71">
        <v>0</v>
      </c>
      <c r="DT135" s="152">
        <v>0</v>
      </c>
      <c r="DU135" s="32">
        <v>0</v>
      </c>
      <c r="DV135" s="149">
        <v>0</v>
      </c>
      <c r="DW135" s="149">
        <v>0</v>
      </c>
      <c r="DX135" s="205"/>
      <c r="DY135" s="8" t="s">
        <v>91</v>
      </c>
      <c r="DZ135" s="71">
        <v>0</v>
      </c>
      <c r="EA135" s="71">
        <v>0</v>
      </c>
      <c r="EB135" s="71">
        <v>0</v>
      </c>
      <c r="EC135" s="71">
        <v>0</v>
      </c>
      <c r="ED135" s="71">
        <v>0</v>
      </c>
      <c r="EE135" s="71">
        <v>0</v>
      </c>
      <c r="EF135" s="71">
        <v>0</v>
      </c>
      <c r="EG135" s="71">
        <v>0</v>
      </c>
      <c r="EH135" s="71">
        <v>0</v>
      </c>
      <c r="EI135" s="71">
        <v>0</v>
      </c>
      <c r="EJ135" s="71">
        <v>0</v>
      </c>
      <c r="EK135" s="71">
        <v>0</v>
      </c>
      <c r="EL135" s="71">
        <v>0</v>
      </c>
      <c r="EM135" s="71">
        <v>0</v>
      </c>
      <c r="EN135" s="71">
        <v>0</v>
      </c>
      <c r="EO135" s="71">
        <v>0</v>
      </c>
      <c r="EP135" s="71">
        <v>0</v>
      </c>
      <c r="ER135" s="78" t="s">
        <v>163</v>
      </c>
      <c r="ES135" s="78" t="s">
        <v>2392</v>
      </c>
      <c r="ET135" s="78">
        <v>0</v>
      </c>
      <c r="EU135" s="78">
        <v>0</v>
      </c>
      <c r="EV135" s="78">
        <v>0</v>
      </c>
      <c r="EW135" s="78"/>
      <c r="EX135" s="78"/>
      <c r="EY135" s="78"/>
    </row>
    <row r="136" spans="1:155">
      <c r="A136" s="205"/>
      <c r="B136" s="66" t="s">
        <v>73</v>
      </c>
      <c r="C136" s="26">
        <v>3145</v>
      </c>
      <c r="D136" s="26">
        <v>1808</v>
      </c>
      <c r="E136" s="26">
        <v>872</v>
      </c>
      <c r="F136" s="26">
        <v>532</v>
      </c>
      <c r="G136" s="26">
        <v>46</v>
      </c>
      <c r="H136" s="26">
        <v>15</v>
      </c>
      <c r="I136" s="26">
        <v>395</v>
      </c>
      <c r="J136" s="26">
        <v>207</v>
      </c>
      <c r="K136" s="26">
        <v>328</v>
      </c>
      <c r="L136" s="26">
        <v>195</v>
      </c>
      <c r="M136" s="26">
        <v>473</v>
      </c>
      <c r="N136" s="26">
        <v>240</v>
      </c>
      <c r="O136" s="26">
        <v>147</v>
      </c>
      <c r="P136" s="26">
        <v>69</v>
      </c>
      <c r="Q136" s="26">
        <v>2908</v>
      </c>
      <c r="R136" s="26">
        <v>1691</v>
      </c>
      <c r="S136" s="26">
        <v>82</v>
      </c>
      <c r="T136" s="26">
        <v>31</v>
      </c>
      <c r="U136" s="26">
        <v>770</v>
      </c>
      <c r="V136" s="26">
        <v>344</v>
      </c>
      <c r="W136" s="26">
        <v>129</v>
      </c>
      <c r="X136" s="26">
        <v>75</v>
      </c>
      <c r="Y136" s="26">
        <v>101</v>
      </c>
      <c r="Z136" s="26">
        <v>41</v>
      </c>
      <c r="AA136" s="26">
        <v>27</v>
      </c>
      <c r="AB136" s="26">
        <v>14</v>
      </c>
      <c r="AC136" s="68">
        <v>9423</v>
      </c>
      <c r="AD136" s="68">
        <v>5262</v>
      </c>
      <c r="AE136" s="205"/>
      <c r="AF136" s="66" t="s">
        <v>73</v>
      </c>
      <c r="AG136" s="26">
        <v>53</v>
      </c>
      <c r="AH136" s="26">
        <v>30</v>
      </c>
      <c r="AI136" s="26">
        <v>4</v>
      </c>
      <c r="AJ136" s="26">
        <v>1</v>
      </c>
      <c r="AK136" s="26">
        <v>0</v>
      </c>
      <c r="AL136" s="26">
        <v>0</v>
      </c>
      <c r="AM136" s="26">
        <v>5</v>
      </c>
      <c r="AN136" s="26">
        <v>3</v>
      </c>
      <c r="AO136" s="26">
        <v>2</v>
      </c>
      <c r="AP136" s="26">
        <v>1</v>
      </c>
      <c r="AQ136" s="26">
        <v>2</v>
      </c>
      <c r="AR136" s="26">
        <v>1</v>
      </c>
      <c r="AS136" s="26">
        <v>2</v>
      </c>
      <c r="AT136" s="26">
        <v>1</v>
      </c>
      <c r="AU136" s="26">
        <v>321</v>
      </c>
      <c r="AV136" s="26">
        <v>178</v>
      </c>
      <c r="AW136" s="26">
        <v>4</v>
      </c>
      <c r="AX136" s="26">
        <v>1</v>
      </c>
      <c r="AY136" s="26">
        <v>84</v>
      </c>
      <c r="AZ136" s="26">
        <v>24</v>
      </c>
      <c r="BA136" s="26">
        <v>4</v>
      </c>
      <c r="BB136" s="26">
        <v>3</v>
      </c>
      <c r="BC136" s="26">
        <v>11</v>
      </c>
      <c r="BD136" s="26">
        <v>2</v>
      </c>
      <c r="BE136" s="26">
        <v>0</v>
      </c>
      <c r="BF136" s="26">
        <v>0</v>
      </c>
      <c r="BG136" s="68">
        <v>492</v>
      </c>
      <c r="BH136" s="68">
        <v>245</v>
      </c>
      <c r="BI136" s="205"/>
      <c r="BJ136" s="66" t="s">
        <v>73</v>
      </c>
      <c r="BK136" s="68">
        <v>106</v>
      </c>
      <c r="BL136" s="68">
        <v>48</v>
      </c>
      <c r="BM136" s="68">
        <v>4</v>
      </c>
      <c r="BN136" s="68">
        <v>17</v>
      </c>
      <c r="BO136" s="68">
        <v>17</v>
      </c>
      <c r="BP136" s="68">
        <v>28</v>
      </c>
      <c r="BQ136" s="68">
        <v>8</v>
      </c>
      <c r="BR136" s="68">
        <v>92</v>
      </c>
      <c r="BS136" s="68">
        <v>13</v>
      </c>
      <c r="BT136" s="68">
        <v>47</v>
      </c>
      <c r="BU136" s="68">
        <v>10</v>
      </c>
      <c r="BV136" s="68">
        <v>10</v>
      </c>
      <c r="BW136" s="68">
        <v>3</v>
      </c>
      <c r="BX136" s="68">
        <v>403</v>
      </c>
      <c r="BY136" s="68">
        <v>357</v>
      </c>
      <c r="BZ136" s="68">
        <v>356</v>
      </c>
      <c r="CA136" s="68">
        <v>320</v>
      </c>
      <c r="CB136" s="68">
        <v>21</v>
      </c>
      <c r="CC136" s="68">
        <v>82</v>
      </c>
      <c r="CD136" s="205"/>
      <c r="CE136" s="66" t="s">
        <v>73</v>
      </c>
      <c r="CF136" s="68">
        <v>155</v>
      </c>
      <c r="CG136" s="68">
        <v>2797</v>
      </c>
      <c r="CH136" s="68">
        <v>1005</v>
      </c>
      <c r="CI136" s="68">
        <v>353</v>
      </c>
      <c r="CJ136" s="68">
        <v>34</v>
      </c>
      <c r="CK136" s="68">
        <v>82</v>
      </c>
      <c r="CL136" s="68">
        <v>359</v>
      </c>
      <c r="CM136" s="68">
        <v>351</v>
      </c>
      <c r="CN136" s="68">
        <v>343</v>
      </c>
      <c r="CO136" s="205"/>
      <c r="CP136" s="66" t="s">
        <v>73</v>
      </c>
      <c r="CQ136" s="68">
        <v>2699</v>
      </c>
      <c r="CR136" s="68">
        <v>1578</v>
      </c>
      <c r="CS136" s="68">
        <v>1342</v>
      </c>
      <c r="CT136" s="68">
        <v>771</v>
      </c>
      <c r="CU136" s="68">
        <v>69</v>
      </c>
      <c r="CV136" s="68">
        <v>23</v>
      </c>
      <c r="CW136" s="68">
        <v>30</v>
      </c>
      <c r="CX136" s="68">
        <v>9</v>
      </c>
      <c r="CY136" s="68">
        <v>634</v>
      </c>
      <c r="CZ136" s="68">
        <v>282</v>
      </c>
      <c r="DA136" s="68">
        <v>294</v>
      </c>
      <c r="DB136" s="68">
        <v>146</v>
      </c>
      <c r="DC136" s="68">
        <v>66</v>
      </c>
      <c r="DD136" s="68">
        <v>46</v>
      </c>
      <c r="DE136" s="68">
        <v>42</v>
      </c>
      <c r="DF136" s="68">
        <v>29</v>
      </c>
      <c r="DG136" s="68">
        <v>44</v>
      </c>
      <c r="DH136" s="68">
        <v>21</v>
      </c>
      <c r="DI136" s="68">
        <v>25</v>
      </c>
      <c r="DJ136" s="68">
        <v>13</v>
      </c>
      <c r="DK136" s="68">
        <v>10</v>
      </c>
      <c r="DL136" s="68">
        <v>5</v>
      </c>
      <c r="DM136" s="68">
        <v>8</v>
      </c>
      <c r="DN136" s="68">
        <v>4</v>
      </c>
      <c r="DO136" s="205"/>
      <c r="DP136" s="66" t="s">
        <v>73</v>
      </c>
      <c r="DQ136" s="68">
        <v>841</v>
      </c>
      <c r="DR136" s="26">
        <v>350</v>
      </c>
      <c r="DS136" s="26">
        <v>124</v>
      </c>
      <c r="DT136" s="41">
        <v>191</v>
      </c>
      <c r="DU136" s="41">
        <v>111</v>
      </c>
      <c r="DV136" s="68">
        <v>1032</v>
      </c>
      <c r="DW136" s="68">
        <v>461</v>
      </c>
      <c r="DX136" s="205"/>
      <c r="DY136" s="66" t="s">
        <v>73</v>
      </c>
      <c r="DZ136" s="68">
        <v>287</v>
      </c>
      <c r="EA136" s="68">
        <v>759</v>
      </c>
      <c r="EB136" s="68">
        <v>681</v>
      </c>
      <c r="EC136" s="68">
        <v>0</v>
      </c>
      <c r="ED136" s="68">
        <v>94</v>
      </c>
      <c r="EE136" s="68">
        <v>93</v>
      </c>
      <c r="EF136" s="68">
        <v>200</v>
      </c>
      <c r="EG136" s="68">
        <v>240</v>
      </c>
      <c r="EH136" s="68">
        <v>85</v>
      </c>
      <c r="EI136" s="68">
        <v>98</v>
      </c>
      <c r="EJ136" s="68">
        <v>87</v>
      </c>
      <c r="EK136" s="68">
        <v>89</v>
      </c>
      <c r="EL136" s="68">
        <v>186</v>
      </c>
      <c r="EM136" s="68">
        <v>58</v>
      </c>
      <c r="EN136" s="68">
        <v>58</v>
      </c>
      <c r="EO136" s="68">
        <v>86</v>
      </c>
      <c r="EP136" s="68">
        <v>0</v>
      </c>
      <c r="ER136" s="78" t="s">
        <v>163</v>
      </c>
      <c r="ES136" s="78" t="s">
        <v>2393</v>
      </c>
      <c r="ET136" s="78">
        <v>3522</v>
      </c>
      <c r="EU136" s="78">
        <v>1741</v>
      </c>
      <c r="EV136" s="78">
        <v>10346</v>
      </c>
      <c r="EW136" s="78"/>
      <c r="EX136" s="78"/>
      <c r="EY136" s="78"/>
    </row>
    <row r="137" spans="1:155">
      <c r="A137" s="205" t="s">
        <v>164</v>
      </c>
      <c r="B137" s="8" t="s">
        <v>90</v>
      </c>
      <c r="C137" s="71">
        <v>0</v>
      </c>
      <c r="D137" s="71">
        <v>0</v>
      </c>
      <c r="E137" s="71">
        <v>0</v>
      </c>
      <c r="F137" s="71">
        <v>0</v>
      </c>
      <c r="G137" s="71">
        <v>0</v>
      </c>
      <c r="H137" s="71">
        <v>0</v>
      </c>
      <c r="I137" s="71">
        <v>0</v>
      </c>
      <c r="J137" s="71">
        <v>0</v>
      </c>
      <c r="K137" s="71">
        <v>0</v>
      </c>
      <c r="L137" s="71">
        <v>0</v>
      </c>
      <c r="M137" s="71">
        <v>0</v>
      </c>
      <c r="N137" s="71">
        <v>0</v>
      </c>
      <c r="O137" s="71">
        <v>0</v>
      </c>
      <c r="P137" s="71">
        <v>0</v>
      </c>
      <c r="Q137" s="71">
        <v>0</v>
      </c>
      <c r="R137" s="71">
        <v>0</v>
      </c>
      <c r="S137" s="71">
        <v>0</v>
      </c>
      <c r="T137" s="71">
        <v>0</v>
      </c>
      <c r="U137" s="71">
        <v>0</v>
      </c>
      <c r="V137" s="71">
        <v>0</v>
      </c>
      <c r="W137" s="71">
        <v>0</v>
      </c>
      <c r="X137" s="71">
        <v>0</v>
      </c>
      <c r="Y137" s="71">
        <v>0</v>
      </c>
      <c r="Z137" s="71">
        <v>0</v>
      </c>
      <c r="AA137" s="71">
        <v>0</v>
      </c>
      <c r="AB137" s="71">
        <v>0</v>
      </c>
      <c r="AC137" s="69">
        <v>0</v>
      </c>
      <c r="AD137" s="69">
        <v>0</v>
      </c>
      <c r="AE137" s="205" t="s">
        <v>164</v>
      </c>
      <c r="AF137" s="8" t="s">
        <v>90</v>
      </c>
      <c r="AG137" s="71">
        <v>0</v>
      </c>
      <c r="AH137" s="71">
        <v>0</v>
      </c>
      <c r="AI137" s="71">
        <v>0</v>
      </c>
      <c r="AJ137" s="71">
        <v>0</v>
      </c>
      <c r="AK137" s="71">
        <v>0</v>
      </c>
      <c r="AL137" s="71">
        <v>0</v>
      </c>
      <c r="AM137" s="71">
        <v>0</v>
      </c>
      <c r="AN137" s="71">
        <v>0</v>
      </c>
      <c r="AO137" s="71">
        <v>0</v>
      </c>
      <c r="AP137" s="71">
        <v>0</v>
      </c>
      <c r="AQ137" s="71">
        <v>0</v>
      </c>
      <c r="AR137" s="71">
        <v>0</v>
      </c>
      <c r="AS137" s="71">
        <v>0</v>
      </c>
      <c r="AT137" s="71">
        <v>0</v>
      </c>
      <c r="AU137" s="71">
        <v>0</v>
      </c>
      <c r="AV137" s="71">
        <v>0</v>
      </c>
      <c r="AW137" s="71">
        <v>0</v>
      </c>
      <c r="AX137" s="71">
        <v>0</v>
      </c>
      <c r="AY137" s="71">
        <v>0</v>
      </c>
      <c r="AZ137" s="71">
        <v>0</v>
      </c>
      <c r="BA137" s="71">
        <v>0</v>
      </c>
      <c r="BB137" s="71">
        <v>0</v>
      </c>
      <c r="BC137" s="71">
        <v>0</v>
      </c>
      <c r="BD137" s="71">
        <v>0</v>
      </c>
      <c r="BE137" s="71">
        <v>0</v>
      </c>
      <c r="BF137" s="71">
        <v>0</v>
      </c>
      <c r="BG137" s="69">
        <v>0</v>
      </c>
      <c r="BH137" s="69">
        <v>0</v>
      </c>
      <c r="BI137" s="205" t="s">
        <v>164</v>
      </c>
      <c r="BJ137" s="8" t="s">
        <v>90</v>
      </c>
      <c r="BK137" s="31">
        <v>0</v>
      </c>
      <c r="BL137" s="31">
        <v>0</v>
      </c>
      <c r="BM137" s="31">
        <v>0</v>
      </c>
      <c r="BN137" s="31">
        <v>0</v>
      </c>
      <c r="BO137" s="31">
        <v>0</v>
      </c>
      <c r="BP137" s="31">
        <v>0</v>
      </c>
      <c r="BQ137" s="31">
        <v>0</v>
      </c>
      <c r="BR137" s="31">
        <v>0</v>
      </c>
      <c r="BS137" s="31">
        <v>0</v>
      </c>
      <c r="BT137" s="31">
        <v>0</v>
      </c>
      <c r="BU137" s="31">
        <v>0</v>
      </c>
      <c r="BV137" s="31">
        <v>0</v>
      </c>
      <c r="BW137" s="31">
        <v>0</v>
      </c>
      <c r="BX137" s="149">
        <v>0</v>
      </c>
      <c r="BY137" s="125">
        <v>0</v>
      </c>
      <c r="BZ137" s="71">
        <v>0</v>
      </c>
      <c r="CA137" s="71">
        <v>0</v>
      </c>
      <c r="CB137" s="71">
        <v>0</v>
      </c>
      <c r="CC137" s="71">
        <v>0</v>
      </c>
      <c r="CD137" s="205" t="s">
        <v>164</v>
      </c>
      <c r="CE137" s="8" t="s">
        <v>90</v>
      </c>
      <c r="CF137" s="71">
        <v>0</v>
      </c>
      <c r="CG137" s="71">
        <v>0</v>
      </c>
      <c r="CH137" s="71">
        <v>0</v>
      </c>
      <c r="CI137" s="71">
        <v>0</v>
      </c>
      <c r="CJ137" s="71">
        <v>0</v>
      </c>
      <c r="CK137" s="71">
        <v>0</v>
      </c>
      <c r="CL137" s="71">
        <v>0</v>
      </c>
      <c r="CM137" s="71">
        <v>0</v>
      </c>
      <c r="CN137" s="71">
        <v>0</v>
      </c>
      <c r="CO137" s="205" t="s">
        <v>164</v>
      </c>
      <c r="CP137" s="8" t="s">
        <v>90</v>
      </c>
      <c r="CQ137" s="46">
        <v>0</v>
      </c>
      <c r="CR137" s="46">
        <v>0</v>
      </c>
      <c r="CS137" s="46">
        <v>0</v>
      </c>
      <c r="CT137" s="46">
        <v>0</v>
      </c>
      <c r="CU137" s="46">
        <v>0</v>
      </c>
      <c r="CV137" s="46">
        <v>0</v>
      </c>
      <c r="CW137" s="46">
        <v>0</v>
      </c>
      <c r="CX137" s="46">
        <v>0</v>
      </c>
      <c r="CY137" s="46">
        <v>0</v>
      </c>
      <c r="CZ137" s="46">
        <v>0</v>
      </c>
      <c r="DA137" s="46">
        <v>0</v>
      </c>
      <c r="DB137" s="46">
        <v>0</v>
      </c>
      <c r="DC137" s="46">
        <v>0</v>
      </c>
      <c r="DD137" s="46">
        <v>0</v>
      </c>
      <c r="DE137" s="46">
        <v>0</v>
      </c>
      <c r="DF137" s="46">
        <v>0</v>
      </c>
      <c r="DG137" s="46">
        <v>0</v>
      </c>
      <c r="DH137" s="46">
        <v>0</v>
      </c>
      <c r="DI137" s="46">
        <v>0</v>
      </c>
      <c r="DJ137" s="46">
        <v>0</v>
      </c>
      <c r="DK137" s="46">
        <v>0</v>
      </c>
      <c r="DL137" s="46">
        <v>0</v>
      </c>
      <c r="DM137" s="46">
        <v>0</v>
      </c>
      <c r="DN137" s="46">
        <v>0</v>
      </c>
      <c r="DO137" s="205" t="s">
        <v>164</v>
      </c>
      <c r="DP137" s="8" t="s">
        <v>90</v>
      </c>
      <c r="DQ137" s="71">
        <v>0</v>
      </c>
      <c r="DR137" s="71">
        <v>0</v>
      </c>
      <c r="DS137" s="71">
        <v>0</v>
      </c>
      <c r="DT137" s="152">
        <v>0</v>
      </c>
      <c r="DU137" s="32">
        <v>0</v>
      </c>
      <c r="DV137" s="149">
        <v>0</v>
      </c>
      <c r="DW137" s="149">
        <v>0</v>
      </c>
      <c r="DX137" s="205" t="s">
        <v>164</v>
      </c>
      <c r="DY137" s="8" t="s">
        <v>90</v>
      </c>
      <c r="DZ137" s="71">
        <v>0</v>
      </c>
      <c r="EA137" s="71">
        <v>0</v>
      </c>
      <c r="EB137" s="71">
        <v>0</v>
      </c>
      <c r="EC137" s="71">
        <v>0</v>
      </c>
      <c r="ED137" s="71">
        <v>0</v>
      </c>
      <c r="EE137" s="71">
        <v>0</v>
      </c>
      <c r="EF137" s="71">
        <v>0</v>
      </c>
      <c r="EG137" s="71">
        <v>0</v>
      </c>
      <c r="EH137" s="71">
        <v>0</v>
      </c>
      <c r="EI137" s="71">
        <v>0</v>
      </c>
      <c r="EJ137" s="71">
        <v>0</v>
      </c>
      <c r="EK137" s="71">
        <v>0</v>
      </c>
      <c r="EL137" s="71">
        <v>0</v>
      </c>
      <c r="EM137" s="71">
        <v>0</v>
      </c>
      <c r="EN137" s="71">
        <v>0</v>
      </c>
      <c r="EO137" s="71">
        <v>0</v>
      </c>
      <c r="EP137" s="71">
        <v>0</v>
      </c>
      <c r="ER137" s="78" t="s">
        <v>164</v>
      </c>
      <c r="ES137" s="78" t="s">
        <v>2394</v>
      </c>
      <c r="ET137" s="78">
        <v>0</v>
      </c>
      <c r="EU137" s="78">
        <v>0</v>
      </c>
      <c r="EV137" s="78">
        <v>0</v>
      </c>
      <c r="EW137" s="78"/>
      <c r="EX137" s="78"/>
      <c r="EY137" s="78"/>
    </row>
    <row r="138" spans="1:155">
      <c r="A138" s="205"/>
      <c r="B138" s="8" t="s">
        <v>91</v>
      </c>
      <c r="C138" s="71">
        <v>7496</v>
      </c>
      <c r="D138" s="71">
        <v>4091</v>
      </c>
      <c r="E138" s="71">
        <v>2154</v>
      </c>
      <c r="F138" s="71">
        <v>1259</v>
      </c>
      <c r="G138" s="71">
        <v>318</v>
      </c>
      <c r="H138" s="71">
        <v>169</v>
      </c>
      <c r="I138" s="71">
        <v>515</v>
      </c>
      <c r="J138" s="71">
        <v>270</v>
      </c>
      <c r="K138" s="71">
        <v>1475</v>
      </c>
      <c r="L138" s="71">
        <v>930</v>
      </c>
      <c r="M138" s="71">
        <v>2014</v>
      </c>
      <c r="N138" s="71">
        <v>1007</v>
      </c>
      <c r="O138" s="71">
        <v>159</v>
      </c>
      <c r="P138" s="71">
        <v>86</v>
      </c>
      <c r="Q138" s="71">
        <v>4892</v>
      </c>
      <c r="R138" s="71">
        <v>2730</v>
      </c>
      <c r="S138" s="71">
        <v>318</v>
      </c>
      <c r="T138" s="71">
        <v>134</v>
      </c>
      <c r="U138" s="71">
        <v>1653</v>
      </c>
      <c r="V138" s="71">
        <v>839</v>
      </c>
      <c r="W138" s="71">
        <v>826</v>
      </c>
      <c r="X138" s="71">
        <v>489</v>
      </c>
      <c r="Y138" s="71">
        <v>999</v>
      </c>
      <c r="Z138" s="71">
        <v>406</v>
      </c>
      <c r="AA138" s="71">
        <v>155</v>
      </c>
      <c r="AB138" s="71">
        <v>93</v>
      </c>
      <c r="AC138" s="69">
        <v>22974</v>
      </c>
      <c r="AD138" s="69">
        <v>12503</v>
      </c>
      <c r="AE138" s="205"/>
      <c r="AF138" s="8" t="s">
        <v>91</v>
      </c>
      <c r="AG138" s="71">
        <v>240</v>
      </c>
      <c r="AH138" s="71">
        <v>110</v>
      </c>
      <c r="AI138" s="71">
        <v>38</v>
      </c>
      <c r="AJ138" s="71">
        <v>27</v>
      </c>
      <c r="AK138" s="71">
        <v>10</v>
      </c>
      <c r="AL138" s="71">
        <v>6</v>
      </c>
      <c r="AM138" s="71">
        <v>26</v>
      </c>
      <c r="AN138" s="71">
        <v>12</v>
      </c>
      <c r="AO138" s="71">
        <v>34</v>
      </c>
      <c r="AP138" s="71">
        <v>21</v>
      </c>
      <c r="AQ138" s="71">
        <v>51</v>
      </c>
      <c r="AR138" s="71">
        <v>22</v>
      </c>
      <c r="AS138" s="71">
        <v>6</v>
      </c>
      <c r="AT138" s="71">
        <v>3</v>
      </c>
      <c r="AU138" s="71">
        <v>567</v>
      </c>
      <c r="AV138" s="71">
        <v>283</v>
      </c>
      <c r="AW138" s="71">
        <v>27</v>
      </c>
      <c r="AX138" s="71">
        <v>10</v>
      </c>
      <c r="AY138" s="71">
        <v>247</v>
      </c>
      <c r="AZ138" s="71">
        <v>119</v>
      </c>
      <c r="BA138" s="71">
        <v>43</v>
      </c>
      <c r="BB138" s="71">
        <v>26</v>
      </c>
      <c r="BC138" s="71">
        <v>91</v>
      </c>
      <c r="BD138" s="71">
        <v>19</v>
      </c>
      <c r="BE138" s="71">
        <v>12</v>
      </c>
      <c r="BF138" s="71">
        <v>5</v>
      </c>
      <c r="BG138" s="69">
        <v>1392</v>
      </c>
      <c r="BH138" s="69">
        <v>663</v>
      </c>
      <c r="BI138" s="205"/>
      <c r="BJ138" s="8" t="s">
        <v>91</v>
      </c>
      <c r="BK138" s="31">
        <v>214</v>
      </c>
      <c r="BL138" s="31">
        <v>73</v>
      </c>
      <c r="BM138" s="31">
        <v>11</v>
      </c>
      <c r="BN138" s="31">
        <v>22</v>
      </c>
      <c r="BO138" s="31">
        <v>54</v>
      </c>
      <c r="BP138" s="31">
        <v>75</v>
      </c>
      <c r="BQ138" s="31">
        <v>8</v>
      </c>
      <c r="BR138" s="31">
        <v>152</v>
      </c>
      <c r="BS138" s="31">
        <v>24</v>
      </c>
      <c r="BT138" s="31">
        <v>106</v>
      </c>
      <c r="BU138" s="31">
        <v>32</v>
      </c>
      <c r="BV138" s="31">
        <v>40</v>
      </c>
      <c r="BW138" s="31">
        <v>11</v>
      </c>
      <c r="BX138" s="149">
        <v>822</v>
      </c>
      <c r="BY138" s="125">
        <v>743</v>
      </c>
      <c r="BZ138" s="71">
        <v>737</v>
      </c>
      <c r="CA138" s="71">
        <v>713</v>
      </c>
      <c r="CB138" s="71">
        <v>43</v>
      </c>
      <c r="CC138" s="71">
        <v>154</v>
      </c>
      <c r="CD138" s="205"/>
      <c r="CE138" s="8" t="s">
        <v>91</v>
      </c>
      <c r="CF138" s="71">
        <v>2079</v>
      </c>
      <c r="CG138" s="71">
        <v>5425</v>
      </c>
      <c r="CH138" s="71">
        <v>2475</v>
      </c>
      <c r="CI138" s="71">
        <v>1452</v>
      </c>
      <c r="CJ138" s="71">
        <v>171</v>
      </c>
      <c r="CK138" s="71">
        <v>265</v>
      </c>
      <c r="CL138" s="71">
        <v>799</v>
      </c>
      <c r="CM138" s="71">
        <v>737</v>
      </c>
      <c r="CN138" s="71">
        <v>723</v>
      </c>
      <c r="CO138" s="205"/>
      <c r="CP138" s="8" t="s">
        <v>91</v>
      </c>
      <c r="CQ138" s="46">
        <v>5131</v>
      </c>
      <c r="CR138" s="46">
        <v>2816</v>
      </c>
      <c r="CS138" s="46">
        <v>2874</v>
      </c>
      <c r="CT138" s="46">
        <v>1597</v>
      </c>
      <c r="CU138" s="46">
        <v>398</v>
      </c>
      <c r="CV138" s="46">
        <v>159</v>
      </c>
      <c r="CW138" s="46">
        <v>266</v>
      </c>
      <c r="CX138" s="46">
        <v>110</v>
      </c>
      <c r="CY138" s="46">
        <v>1925</v>
      </c>
      <c r="CZ138" s="46">
        <v>957</v>
      </c>
      <c r="DA138" s="46">
        <v>1118</v>
      </c>
      <c r="DB138" s="46">
        <v>581</v>
      </c>
      <c r="DC138" s="46">
        <v>276</v>
      </c>
      <c r="DD138" s="46">
        <v>167</v>
      </c>
      <c r="DE138" s="46">
        <v>216</v>
      </c>
      <c r="DF138" s="46">
        <v>122</v>
      </c>
      <c r="DG138" s="46">
        <v>275</v>
      </c>
      <c r="DH138" s="46">
        <v>113</v>
      </c>
      <c r="DI138" s="46">
        <v>181</v>
      </c>
      <c r="DJ138" s="46">
        <v>81</v>
      </c>
      <c r="DK138" s="46">
        <v>104</v>
      </c>
      <c r="DL138" s="46">
        <v>54</v>
      </c>
      <c r="DM138" s="46">
        <v>84</v>
      </c>
      <c r="DN138" s="46">
        <v>43</v>
      </c>
      <c r="DO138" s="205"/>
      <c r="DP138" s="8" t="s">
        <v>91</v>
      </c>
      <c r="DQ138" s="71">
        <v>1651</v>
      </c>
      <c r="DR138" s="71">
        <v>682</v>
      </c>
      <c r="DS138" s="71">
        <v>260</v>
      </c>
      <c r="DT138" s="152">
        <v>485</v>
      </c>
      <c r="DU138" s="32">
        <v>275</v>
      </c>
      <c r="DV138" s="149">
        <v>2136</v>
      </c>
      <c r="DW138" s="149">
        <v>957</v>
      </c>
      <c r="DX138" s="205"/>
      <c r="DY138" s="8" t="s">
        <v>91</v>
      </c>
      <c r="DZ138" s="71">
        <v>804</v>
      </c>
      <c r="EA138" s="71">
        <v>1040</v>
      </c>
      <c r="EB138" s="71">
        <v>738</v>
      </c>
      <c r="EC138" s="71">
        <v>0</v>
      </c>
      <c r="ED138" s="71">
        <v>653</v>
      </c>
      <c r="EE138" s="71">
        <v>586</v>
      </c>
      <c r="EF138" s="71">
        <v>328</v>
      </c>
      <c r="EG138" s="71">
        <v>1511</v>
      </c>
      <c r="EH138" s="71">
        <v>502</v>
      </c>
      <c r="EI138" s="71">
        <v>276</v>
      </c>
      <c r="EJ138" s="71">
        <v>477</v>
      </c>
      <c r="EK138" s="71">
        <v>21</v>
      </c>
      <c r="EL138" s="71">
        <v>25</v>
      </c>
      <c r="EM138" s="71">
        <v>7</v>
      </c>
      <c r="EN138" s="71">
        <v>1</v>
      </c>
      <c r="EO138" s="71">
        <v>2</v>
      </c>
      <c r="EP138" s="71">
        <v>0</v>
      </c>
      <c r="ER138" s="78" t="s">
        <v>164</v>
      </c>
      <c r="ES138" s="78" t="s">
        <v>2395</v>
      </c>
      <c r="ET138" s="78">
        <v>8109</v>
      </c>
      <c r="EU138" s="78">
        <v>4739</v>
      </c>
      <c r="EV138" s="78">
        <v>27017</v>
      </c>
      <c r="EW138" s="78"/>
      <c r="EX138" s="78"/>
      <c r="EY138" s="78"/>
    </row>
    <row r="139" spans="1:155">
      <c r="A139" s="205"/>
      <c r="B139" s="66" t="s">
        <v>73</v>
      </c>
      <c r="C139" s="26">
        <v>7496</v>
      </c>
      <c r="D139" s="26">
        <v>4091</v>
      </c>
      <c r="E139" s="26">
        <v>2154</v>
      </c>
      <c r="F139" s="26">
        <v>1259</v>
      </c>
      <c r="G139" s="26">
        <v>318</v>
      </c>
      <c r="H139" s="26">
        <v>169</v>
      </c>
      <c r="I139" s="26">
        <v>515</v>
      </c>
      <c r="J139" s="26">
        <v>270</v>
      </c>
      <c r="K139" s="26">
        <v>1475</v>
      </c>
      <c r="L139" s="26">
        <v>930</v>
      </c>
      <c r="M139" s="26">
        <v>2014</v>
      </c>
      <c r="N139" s="26">
        <v>1007</v>
      </c>
      <c r="O139" s="26">
        <v>159</v>
      </c>
      <c r="P139" s="26">
        <v>86</v>
      </c>
      <c r="Q139" s="26">
        <v>4892</v>
      </c>
      <c r="R139" s="26">
        <v>2730</v>
      </c>
      <c r="S139" s="26">
        <v>318</v>
      </c>
      <c r="T139" s="26">
        <v>134</v>
      </c>
      <c r="U139" s="26">
        <v>1653</v>
      </c>
      <c r="V139" s="26">
        <v>839</v>
      </c>
      <c r="W139" s="26">
        <v>826</v>
      </c>
      <c r="X139" s="26">
        <v>489</v>
      </c>
      <c r="Y139" s="26">
        <v>999</v>
      </c>
      <c r="Z139" s="26">
        <v>406</v>
      </c>
      <c r="AA139" s="26">
        <v>155</v>
      </c>
      <c r="AB139" s="26">
        <v>93</v>
      </c>
      <c r="AC139" s="68">
        <v>22974</v>
      </c>
      <c r="AD139" s="68">
        <v>12503</v>
      </c>
      <c r="AE139" s="205"/>
      <c r="AF139" s="66" t="s">
        <v>73</v>
      </c>
      <c r="AG139" s="26">
        <v>240</v>
      </c>
      <c r="AH139" s="26">
        <v>110</v>
      </c>
      <c r="AI139" s="26">
        <v>38</v>
      </c>
      <c r="AJ139" s="26">
        <v>27</v>
      </c>
      <c r="AK139" s="26">
        <v>10</v>
      </c>
      <c r="AL139" s="26">
        <v>6</v>
      </c>
      <c r="AM139" s="26">
        <v>26</v>
      </c>
      <c r="AN139" s="26">
        <v>12</v>
      </c>
      <c r="AO139" s="26">
        <v>34</v>
      </c>
      <c r="AP139" s="26">
        <v>21</v>
      </c>
      <c r="AQ139" s="26">
        <v>51</v>
      </c>
      <c r="AR139" s="26">
        <v>22</v>
      </c>
      <c r="AS139" s="26">
        <v>6</v>
      </c>
      <c r="AT139" s="26">
        <v>3</v>
      </c>
      <c r="AU139" s="26">
        <v>567</v>
      </c>
      <c r="AV139" s="26">
        <v>283</v>
      </c>
      <c r="AW139" s="26">
        <v>27</v>
      </c>
      <c r="AX139" s="26">
        <v>10</v>
      </c>
      <c r="AY139" s="26">
        <v>247</v>
      </c>
      <c r="AZ139" s="26">
        <v>119</v>
      </c>
      <c r="BA139" s="26">
        <v>43</v>
      </c>
      <c r="BB139" s="26">
        <v>26</v>
      </c>
      <c r="BC139" s="26">
        <v>91</v>
      </c>
      <c r="BD139" s="26">
        <v>19</v>
      </c>
      <c r="BE139" s="26">
        <v>12</v>
      </c>
      <c r="BF139" s="26">
        <v>5</v>
      </c>
      <c r="BG139" s="68">
        <v>1392</v>
      </c>
      <c r="BH139" s="68">
        <v>663</v>
      </c>
      <c r="BI139" s="205"/>
      <c r="BJ139" s="66" t="s">
        <v>73</v>
      </c>
      <c r="BK139" s="68">
        <v>214</v>
      </c>
      <c r="BL139" s="68">
        <v>73</v>
      </c>
      <c r="BM139" s="68">
        <v>11</v>
      </c>
      <c r="BN139" s="68">
        <v>22</v>
      </c>
      <c r="BO139" s="68">
        <v>54</v>
      </c>
      <c r="BP139" s="68">
        <v>75</v>
      </c>
      <c r="BQ139" s="68">
        <v>8</v>
      </c>
      <c r="BR139" s="68">
        <v>152</v>
      </c>
      <c r="BS139" s="68">
        <v>24</v>
      </c>
      <c r="BT139" s="68">
        <v>106</v>
      </c>
      <c r="BU139" s="68">
        <v>32</v>
      </c>
      <c r="BV139" s="68">
        <v>40</v>
      </c>
      <c r="BW139" s="68">
        <v>11</v>
      </c>
      <c r="BX139" s="68">
        <v>822</v>
      </c>
      <c r="BY139" s="68">
        <v>743</v>
      </c>
      <c r="BZ139" s="68">
        <v>737</v>
      </c>
      <c r="CA139" s="68">
        <v>713</v>
      </c>
      <c r="CB139" s="68">
        <v>43</v>
      </c>
      <c r="CC139" s="68">
        <v>154</v>
      </c>
      <c r="CD139" s="205"/>
      <c r="CE139" s="66" t="s">
        <v>73</v>
      </c>
      <c r="CF139" s="68">
        <v>2079</v>
      </c>
      <c r="CG139" s="68">
        <v>5425</v>
      </c>
      <c r="CH139" s="68">
        <v>2475</v>
      </c>
      <c r="CI139" s="68">
        <v>1452</v>
      </c>
      <c r="CJ139" s="68">
        <v>171</v>
      </c>
      <c r="CK139" s="68">
        <v>265</v>
      </c>
      <c r="CL139" s="68">
        <v>799</v>
      </c>
      <c r="CM139" s="68">
        <v>737</v>
      </c>
      <c r="CN139" s="68">
        <v>723</v>
      </c>
      <c r="CO139" s="205"/>
      <c r="CP139" s="66" t="s">
        <v>73</v>
      </c>
      <c r="CQ139" s="68">
        <v>5131</v>
      </c>
      <c r="CR139" s="68">
        <v>2816</v>
      </c>
      <c r="CS139" s="68">
        <v>2874</v>
      </c>
      <c r="CT139" s="68">
        <v>1597</v>
      </c>
      <c r="CU139" s="68">
        <v>398</v>
      </c>
      <c r="CV139" s="68">
        <v>159</v>
      </c>
      <c r="CW139" s="68">
        <v>266</v>
      </c>
      <c r="CX139" s="68">
        <v>110</v>
      </c>
      <c r="CY139" s="68">
        <v>1925</v>
      </c>
      <c r="CZ139" s="68">
        <v>957</v>
      </c>
      <c r="DA139" s="68">
        <v>1118</v>
      </c>
      <c r="DB139" s="68">
        <v>581</v>
      </c>
      <c r="DC139" s="68">
        <v>276</v>
      </c>
      <c r="DD139" s="68">
        <v>167</v>
      </c>
      <c r="DE139" s="68">
        <v>216</v>
      </c>
      <c r="DF139" s="68">
        <v>122</v>
      </c>
      <c r="DG139" s="68">
        <v>275</v>
      </c>
      <c r="DH139" s="68">
        <v>113</v>
      </c>
      <c r="DI139" s="68">
        <v>181</v>
      </c>
      <c r="DJ139" s="68">
        <v>81</v>
      </c>
      <c r="DK139" s="68">
        <v>104</v>
      </c>
      <c r="DL139" s="68">
        <v>54</v>
      </c>
      <c r="DM139" s="68">
        <v>84</v>
      </c>
      <c r="DN139" s="68">
        <v>43</v>
      </c>
      <c r="DO139" s="205"/>
      <c r="DP139" s="66" t="s">
        <v>73</v>
      </c>
      <c r="DQ139" s="68">
        <v>1651</v>
      </c>
      <c r="DR139" s="26">
        <v>682</v>
      </c>
      <c r="DS139" s="26">
        <v>260</v>
      </c>
      <c r="DT139" s="41">
        <v>485</v>
      </c>
      <c r="DU139" s="41">
        <v>275</v>
      </c>
      <c r="DV139" s="68">
        <v>2136</v>
      </c>
      <c r="DW139" s="68">
        <v>957</v>
      </c>
      <c r="DX139" s="205"/>
      <c r="DY139" s="66" t="s">
        <v>73</v>
      </c>
      <c r="DZ139" s="68">
        <v>804</v>
      </c>
      <c r="EA139" s="68">
        <v>1040</v>
      </c>
      <c r="EB139" s="68">
        <v>738</v>
      </c>
      <c r="EC139" s="68">
        <v>0</v>
      </c>
      <c r="ED139" s="68">
        <v>653</v>
      </c>
      <c r="EE139" s="68">
        <v>586</v>
      </c>
      <c r="EF139" s="68">
        <v>328</v>
      </c>
      <c r="EG139" s="68">
        <v>1511</v>
      </c>
      <c r="EH139" s="68">
        <v>502</v>
      </c>
      <c r="EI139" s="68">
        <v>276</v>
      </c>
      <c r="EJ139" s="68">
        <v>477</v>
      </c>
      <c r="EK139" s="68">
        <v>21</v>
      </c>
      <c r="EL139" s="68">
        <v>25</v>
      </c>
      <c r="EM139" s="68">
        <v>7</v>
      </c>
      <c r="EN139" s="68">
        <v>1</v>
      </c>
      <c r="EO139" s="68">
        <v>2</v>
      </c>
      <c r="EP139" s="68">
        <v>0</v>
      </c>
      <c r="ER139" s="78" t="s">
        <v>164</v>
      </c>
      <c r="ES139" s="78" t="s">
        <v>2396</v>
      </c>
      <c r="ET139" s="78">
        <v>8109</v>
      </c>
      <c r="EU139" s="78">
        <v>4739</v>
      </c>
      <c r="EV139" s="78">
        <v>27017</v>
      </c>
      <c r="EW139" s="78"/>
      <c r="EX139" s="78"/>
      <c r="EY139" s="78"/>
    </row>
    <row r="140" spans="1:155">
      <c r="A140" s="205" t="s">
        <v>165</v>
      </c>
      <c r="B140" s="8" t="s">
        <v>90</v>
      </c>
      <c r="C140" s="71">
        <v>635</v>
      </c>
      <c r="D140" s="71">
        <v>392</v>
      </c>
      <c r="E140" s="71">
        <v>221</v>
      </c>
      <c r="F140" s="71">
        <v>135</v>
      </c>
      <c r="G140" s="71">
        <v>0</v>
      </c>
      <c r="H140" s="71">
        <v>0</v>
      </c>
      <c r="I140" s="71">
        <v>77</v>
      </c>
      <c r="J140" s="71">
        <v>47</v>
      </c>
      <c r="K140" s="71">
        <v>134</v>
      </c>
      <c r="L140" s="71">
        <v>88</v>
      </c>
      <c r="M140" s="71">
        <v>137</v>
      </c>
      <c r="N140" s="71">
        <v>70</v>
      </c>
      <c r="O140" s="71">
        <v>5</v>
      </c>
      <c r="P140" s="71">
        <v>2</v>
      </c>
      <c r="Q140" s="71">
        <v>335</v>
      </c>
      <c r="R140" s="71">
        <v>205</v>
      </c>
      <c r="S140" s="71">
        <v>0</v>
      </c>
      <c r="T140" s="71">
        <v>0</v>
      </c>
      <c r="U140" s="71">
        <v>143</v>
      </c>
      <c r="V140" s="71">
        <v>82</v>
      </c>
      <c r="W140" s="71">
        <v>0</v>
      </c>
      <c r="X140" s="71">
        <v>0</v>
      </c>
      <c r="Y140" s="71">
        <v>0</v>
      </c>
      <c r="Z140" s="71">
        <v>0</v>
      </c>
      <c r="AA140" s="71">
        <v>1</v>
      </c>
      <c r="AB140" s="71">
        <v>0</v>
      </c>
      <c r="AC140" s="69">
        <v>1688</v>
      </c>
      <c r="AD140" s="69">
        <v>1021</v>
      </c>
      <c r="AE140" s="205" t="s">
        <v>165</v>
      </c>
      <c r="AF140" s="8" t="s">
        <v>90</v>
      </c>
      <c r="AG140" s="71">
        <v>7</v>
      </c>
      <c r="AH140" s="71">
        <v>3</v>
      </c>
      <c r="AI140" s="71">
        <v>1</v>
      </c>
      <c r="AJ140" s="71">
        <v>1</v>
      </c>
      <c r="AK140" s="71">
        <v>0</v>
      </c>
      <c r="AL140" s="71">
        <v>0</v>
      </c>
      <c r="AM140" s="71">
        <v>1</v>
      </c>
      <c r="AN140" s="71">
        <v>0</v>
      </c>
      <c r="AO140" s="71">
        <v>0</v>
      </c>
      <c r="AP140" s="71">
        <v>0</v>
      </c>
      <c r="AQ140" s="71">
        <v>0</v>
      </c>
      <c r="AR140" s="71">
        <v>0</v>
      </c>
      <c r="AS140" s="71">
        <v>0</v>
      </c>
      <c r="AT140" s="71">
        <v>0</v>
      </c>
      <c r="AU140" s="71">
        <v>43</v>
      </c>
      <c r="AV140" s="71">
        <v>28</v>
      </c>
      <c r="AW140" s="71">
        <v>0</v>
      </c>
      <c r="AX140" s="71">
        <v>0</v>
      </c>
      <c r="AY140" s="71">
        <v>28</v>
      </c>
      <c r="AZ140" s="71">
        <v>14</v>
      </c>
      <c r="BA140" s="71">
        <v>0</v>
      </c>
      <c r="BB140" s="71">
        <v>0</v>
      </c>
      <c r="BC140" s="71">
        <v>0</v>
      </c>
      <c r="BD140" s="71">
        <v>0</v>
      </c>
      <c r="BE140" s="71">
        <v>0</v>
      </c>
      <c r="BF140" s="71">
        <v>0</v>
      </c>
      <c r="BG140" s="69">
        <v>80</v>
      </c>
      <c r="BH140" s="69">
        <v>46</v>
      </c>
      <c r="BI140" s="205" t="s">
        <v>165</v>
      </c>
      <c r="BJ140" s="8" t="s">
        <v>90</v>
      </c>
      <c r="BK140" s="31">
        <v>22</v>
      </c>
      <c r="BL140" s="31">
        <v>10</v>
      </c>
      <c r="BM140" s="31">
        <v>0</v>
      </c>
      <c r="BN140" s="31">
        <v>2</v>
      </c>
      <c r="BO140" s="31">
        <v>5</v>
      </c>
      <c r="BP140" s="31">
        <v>6</v>
      </c>
      <c r="BQ140" s="31">
        <v>1</v>
      </c>
      <c r="BR140" s="31">
        <v>18</v>
      </c>
      <c r="BS140" s="31">
        <v>0</v>
      </c>
      <c r="BT140" s="31">
        <v>8</v>
      </c>
      <c r="BU140" s="31">
        <v>0</v>
      </c>
      <c r="BV140" s="31">
        <v>0</v>
      </c>
      <c r="BW140" s="31">
        <v>1</v>
      </c>
      <c r="BX140" s="149">
        <v>73</v>
      </c>
      <c r="BY140" s="125">
        <v>68</v>
      </c>
      <c r="BZ140" s="71">
        <v>64</v>
      </c>
      <c r="CA140" s="71">
        <v>49</v>
      </c>
      <c r="CB140" s="71">
        <v>1</v>
      </c>
      <c r="CC140" s="71">
        <v>21</v>
      </c>
      <c r="CD140" s="205" t="s">
        <v>165</v>
      </c>
      <c r="CE140" s="8" t="s">
        <v>90</v>
      </c>
      <c r="CF140" s="71">
        <v>124</v>
      </c>
      <c r="CG140" s="71">
        <v>540</v>
      </c>
      <c r="CH140" s="71">
        <v>112</v>
      </c>
      <c r="CI140" s="71">
        <v>36</v>
      </c>
      <c r="CJ140" s="71">
        <v>0</v>
      </c>
      <c r="CK140" s="71">
        <v>8</v>
      </c>
      <c r="CL140" s="71">
        <v>72</v>
      </c>
      <c r="CM140" s="71">
        <v>65</v>
      </c>
      <c r="CN140" s="71">
        <v>69</v>
      </c>
      <c r="CO140" s="205" t="s">
        <v>165</v>
      </c>
      <c r="CP140" s="8" t="s">
        <v>90</v>
      </c>
      <c r="CQ140" s="46">
        <v>436</v>
      </c>
      <c r="CR140" s="46">
        <v>292</v>
      </c>
      <c r="CS140" s="46">
        <v>222</v>
      </c>
      <c r="CT140" s="46">
        <v>147</v>
      </c>
      <c r="CU140" s="46">
        <v>0</v>
      </c>
      <c r="CV140" s="46">
        <v>0</v>
      </c>
      <c r="CW140" s="46">
        <v>0</v>
      </c>
      <c r="CX140" s="46">
        <v>0</v>
      </c>
      <c r="CY140" s="46">
        <v>148</v>
      </c>
      <c r="CZ140" s="46">
        <v>76</v>
      </c>
      <c r="DA140" s="46">
        <v>85</v>
      </c>
      <c r="DB140" s="46">
        <v>47</v>
      </c>
      <c r="DC140" s="46">
        <v>0</v>
      </c>
      <c r="DD140" s="46">
        <v>0</v>
      </c>
      <c r="DE140" s="46">
        <v>0</v>
      </c>
      <c r="DF140" s="46">
        <v>0</v>
      </c>
      <c r="DG140" s="46">
        <v>0</v>
      </c>
      <c r="DH140" s="46">
        <v>0</v>
      </c>
      <c r="DI140" s="46">
        <v>0</v>
      </c>
      <c r="DJ140" s="46">
        <v>0</v>
      </c>
      <c r="DK140" s="46">
        <v>0</v>
      </c>
      <c r="DL140" s="46">
        <v>0</v>
      </c>
      <c r="DM140" s="46">
        <v>0</v>
      </c>
      <c r="DN140" s="46">
        <v>0</v>
      </c>
      <c r="DO140" s="205" t="s">
        <v>165</v>
      </c>
      <c r="DP140" s="8" t="s">
        <v>90</v>
      </c>
      <c r="DQ140" s="71">
        <v>136</v>
      </c>
      <c r="DR140" s="71">
        <v>57</v>
      </c>
      <c r="DS140" s="71">
        <v>21</v>
      </c>
      <c r="DT140" s="152">
        <v>14</v>
      </c>
      <c r="DU140" s="32">
        <v>8</v>
      </c>
      <c r="DV140" s="149">
        <v>150</v>
      </c>
      <c r="DW140" s="149">
        <v>65</v>
      </c>
      <c r="DX140" s="205" t="s">
        <v>165</v>
      </c>
      <c r="DY140" s="8" t="s">
        <v>90</v>
      </c>
      <c r="DZ140" s="71">
        <v>27</v>
      </c>
      <c r="EA140" s="71">
        <v>33</v>
      </c>
      <c r="EB140" s="71">
        <v>57</v>
      </c>
      <c r="EC140" s="71">
        <v>0</v>
      </c>
      <c r="ED140" s="71">
        <v>15</v>
      </c>
      <c r="EE140" s="71">
        <v>51</v>
      </c>
      <c r="EF140" s="71">
        <v>32</v>
      </c>
      <c r="EG140" s="71">
        <v>64</v>
      </c>
      <c r="EH140" s="71">
        <v>55</v>
      </c>
      <c r="EI140" s="71">
        <v>33</v>
      </c>
      <c r="EJ140" s="71">
        <v>36</v>
      </c>
      <c r="EK140" s="71">
        <v>12</v>
      </c>
      <c r="EL140" s="71">
        <v>0</v>
      </c>
      <c r="EM140" s="71">
        <v>0</v>
      </c>
      <c r="EN140" s="71">
        <v>0</v>
      </c>
      <c r="EO140" s="71">
        <v>0</v>
      </c>
      <c r="EP140" s="71">
        <v>0</v>
      </c>
      <c r="ER140" s="78" t="s">
        <v>165</v>
      </c>
      <c r="ES140" s="78" t="s">
        <v>2397</v>
      </c>
      <c r="ET140" s="78">
        <v>584</v>
      </c>
      <c r="EU140" s="78">
        <v>307</v>
      </c>
      <c r="EV140" s="78">
        <v>1684</v>
      </c>
      <c r="EW140" s="78"/>
      <c r="EX140" s="78"/>
      <c r="EY140" s="78"/>
    </row>
    <row r="141" spans="1:155">
      <c r="A141" s="205"/>
      <c r="B141" s="8" t="s">
        <v>91</v>
      </c>
      <c r="C141" s="71">
        <v>129</v>
      </c>
      <c r="D141" s="71">
        <v>76</v>
      </c>
      <c r="E141" s="71">
        <v>0</v>
      </c>
      <c r="F141" s="71">
        <v>0</v>
      </c>
      <c r="G141" s="71">
        <v>0</v>
      </c>
      <c r="H141" s="71">
        <v>0</v>
      </c>
      <c r="I141" s="71">
        <v>60</v>
      </c>
      <c r="J141" s="71">
        <v>21</v>
      </c>
      <c r="K141" s="71">
        <v>0</v>
      </c>
      <c r="L141" s="71">
        <v>0</v>
      </c>
      <c r="M141" s="71">
        <v>0</v>
      </c>
      <c r="N141" s="71">
        <v>0</v>
      </c>
      <c r="O141" s="71">
        <v>0</v>
      </c>
      <c r="P141" s="71">
        <v>0</v>
      </c>
      <c r="Q141" s="71">
        <v>69</v>
      </c>
      <c r="R141" s="71">
        <v>45</v>
      </c>
      <c r="S141" s="71">
        <v>0</v>
      </c>
      <c r="T141" s="71">
        <v>0</v>
      </c>
      <c r="U141" s="71">
        <v>37</v>
      </c>
      <c r="V141" s="71">
        <v>17</v>
      </c>
      <c r="W141" s="71">
        <v>0</v>
      </c>
      <c r="X141" s="71">
        <v>0</v>
      </c>
      <c r="Y141" s="71">
        <v>0</v>
      </c>
      <c r="Z141" s="71">
        <v>0</v>
      </c>
      <c r="AA141" s="71">
        <v>0</v>
      </c>
      <c r="AB141" s="71">
        <v>0</v>
      </c>
      <c r="AC141" s="69">
        <v>295</v>
      </c>
      <c r="AD141" s="69">
        <v>159</v>
      </c>
      <c r="AE141" s="205"/>
      <c r="AF141" s="8" t="s">
        <v>91</v>
      </c>
      <c r="AG141" s="71">
        <v>0</v>
      </c>
      <c r="AH141" s="71">
        <v>0</v>
      </c>
      <c r="AI141" s="71">
        <v>0</v>
      </c>
      <c r="AJ141" s="71">
        <v>0</v>
      </c>
      <c r="AK141" s="71">
        <v>0</v>
      </c>
      <c r="AL141" s="71">
        <v>0</v>
      </c>
      <c r="AM141" s="71">
        <v>0</v>
      </c>
      <c r="AN141" s="71">
        <v>0</v>
      </c>
      <c r="AO141" s="71">
        <v>0</v>
      </c>
      <c r="AP141" s="71">
        <v>0</v>
      </c>
      <c r="AQ141" s="71">
        <v>0</v>
      </c>
      <c r="AR141" s="71">
        <v>0</v>
      </c>
      <c r="AS141" s="71">
        <v>0</v>
      </c>
      <c r="AT141" s="71">
        <v>0</v>
      </c>
      <c r="AU141" s="71">
        <v>12</v>
      </c>
      <c r="AV141" s="71">
        <v>9</v>
      </c>
      <c r="AW141" s="71">
        <v>0</v>
      </c>
      <c r="AX141" s="71">
        <v>0</v>
      </c>
      <c r="AY141" s="71">
        <v>5</v>
      </c>
      <c r="AZ141" s="71">
        <v>3</v>
      </c>
      <c r="BA141" s="71">
        <v>0</v>
      </c>
      <c r="BB141" s="71">
        <v>0</v>
      </c>
      <c r="BC141" s="71">
        <v>0</v>
      </c>
      <c r="BD141" s="71">
        <v>0</v>
      </c>
      <c r="BE141" s="71">
        <v>0</v>
      </c>
      <c r="BF141" s="71">
        <v>0</v>
      </c>
      <c r="BG141" s="69">
        <v>17</v>
      </c>
      <c r="BH141" s="69">
        <v>12</v>
      </c>
      <c r="BI141" s="205"/>
      <c r="BJ141" s="8" t="s">
        <v>91</v>
      </c>
      <c r="BK141" s="31">
        <v>4</v>
      </c>
      <c r="BL141" s="31">
        <v>0</v>
      </c>
      <c r="BM141" s="31">
        <v>0</v>
      </c>
      <c r="BN141" s="31">
        <v>2</v>
      </c>
      <c r="BO141" s="31">
        <v>0</v>
      </c>
      <c r="BP141" s="31">
        <v>0</v>
      </c>
      <c r="BQ141" s="31">
        <v>0</v>
      </c>
      <c r="BR141" s="31">
        <v>4</v>
      </c>
      <c r="BS141" s="31">
        <v>0</v>
      </c>
      <c r="BT141" s="31">
        <v>2</v>
      </c>
      <c r="BU141" s="31">
        <v>0</v>
      </c>
      <c r="BV141" s="31">
        <v>0</v>
      </c>
      <c r="BW141" s="31">
        <v>0</v>
      </c>
      <c r="BX141" s="149">
        <v>12</v>
      </c>
      <c r="BY141" s="125">
        <v>11</v>
      </c>
      <c r="BZ141" s="71">
        <v>11</v>
      </c>
      <c r="CA141" s="71">
        <v>7</v>
      </c>
      <c r="CB141" s="71">
        <v>0</v>
      </c>
      <c r="CC141" s="71">
        <v>4</v>
      </c>
      <c r="CD141" s="205"/>
      <c r="CE141" s="8" t="s">
        <v>91</v>
      </c>
      <c r="CF141" s="71">
        <v>0</v>
      </c>
      <c r="CG141" s="71">
        <v>186</v>
      </c>
      <c r="CH141" s="71">
        <v>3</v>
      </c>
      <c r="CI141" s="71">
        <v>0</v>
      </c>
      <c r="CJ141" s="71">
        <v>0</v>
      </c>
      <c r="CK141" s="71">
        <v>0</v>
      </c>
      <c r="CL141" s="71">
        <v>12</v>
      </c>
      <c r="CM141" s="71">
        <v>12</v>
      </c>
      <c r="CN141" s="71">
        <v>12</v>
      </c>
      <c r="CO141" s="205"/>
      <c r="CP141" s="8" t="s">
        <v>91</v>
      </c>
      <c r="CQ141" s="46">
        <v>85</v>
      </c>
      <c r="CR141" s="46">
        <v>55</v>
      </c>
      <c r="CS141" s="46">
        <v>49</v>
      </c>
      <c r="CT141" s="46">
        <v>36</v>
      </c>
      <c r="CU141" s="46">
        <v>0</v>
      </c>
      <c r="CV141" s="46">
        <v>0</v>
      </c>
      <c r="CW141" s="46">
        <v>0</v>
      </c>
      <c r="CX141" s="46">
        <v>0</v>
      </c>
      <c r="CY141" s="46">
        <v>30</v>
      </c>
      <c r="CZ141" s="46">
        <v>22</v>
      </c>
      <c r="DA141" s="46">
        <v>16</v>
      </c>
      <c r="DB141" s="46">
        <v>13</v>
      </c>
      <c r="DC141" s="46">
        <v>0</v>
      </c>
      <c r="DD141" s="46">
        <v>0</v>
      </c>
      <c r="DE141" s="46">
        <v>0</v>
      </c>
      <c r="DF141" s="46">
        <v>0</v>
      </c>
      <c r="DG141" s="46">
        <v>0</v>
      </c>
      <c r="DH141" s="46">
        <v>0</v>
      </c>
      <c r="DI141" s="46">
        <v>0</v>
      </c>
      <c r="DJ141" s="46">
        <v>0</v>
      </c>
      <c r="DK141" s="46">
        <v>0</v>
      </c>
      <c r="DL141" s="46">
        <v>0</v>
      </c>
      <c r="DM141" s="46">
        <v>0</v>
      </c>
      <c r="DN141" s="46">
        <v>0</v>
      </c>
      <c r="DO141" s="205"/>
      <c r="DP141" s="8" t="s">
        <v>91</v>
      </c>
      <c r="DQ141" s="71">
        <v>25</v>
      </c>
      <c r="DR141" s="71">
        <v>7</v>
      </c>
      <c r="DS141" s="71">
        <v>7</v>
      </c>
      <c r="DT141" s="152">
        <v>5</v>
      </c>
      <c r="DU141" s="32">
        <v>2</v>
      </c>
      <c r="DV141" s="149">
        <v>30</v>
      </c>
      <c r="DW141" s="149">
        <v>9</v>
      </c>
      <c r="DX141" s="205"/>
      <c r="DY141" s="8" t="s">
        <v>91</v>
      </c>
      <c r="DZ141" s="71">
        <v>0</v>
      </c>
      <c r="EA141" s="71">
        <v>69</v>
      </c>
      <c r="EB141" s="71">
        <v>35</v>
      </c>
      <c r="EC141" s="71">
        <v>0</v>
      </c>
      <c r="ED141" s="71">
        <v>42</v>
      </c>
      <c r="EE141" s="71">
        <v>21</v>
      </c>
      <c r="EF141" s="71">
        <v>12</v>
      </c>
      <c r="EG141" s="71">
        <v>40</v>
      </c>
      <c r="EH141" s="71">
        <v>22</v>
      </c>
      <c r="EI141" s="71">
        <v>22</v>
      </c>
      <c r="EJ141" s="71">
        <v>54</v>
      </c>
      <c r="EK141" s="71">
        <v>0</v>
      </c>
      <c r="EL141" s="71">
        <v>2</v>
      </c>
      <c r="EM141" s="71">
        <v>0</v>
      </c>
      <c r="EN141" s="71">
        <v>0</v>
      </c>
      <c r="EO141" s="71">
        <v>0</v>
      </c>
      <c r="EP141" s="71">
        <v>0</v>
      </c>
      <c r="ER141" s="78" t="s">
        <v>165</v>
      </c>
      <c r="ES141" s="78" t="s">
        <v>2398</v>
      </c>
      <c r="ET141" s="78">
        <v>115</v>
      </c>
      <c r="EU141" s="78">
        <v>65</v>
      </c>
      <c r="EV141" s="78">
        <v>381</v>
      </c>
      <c r="EW141" s="78"/>
      <c r="EX141" s="78"/>
      <c r="EY141" s="78"/>
    </row>
    <row r="142" spans="1:155">
      <c r="A142" s="205"/>
      <c r="B142" s="66" t="s">
        <v>73</v>
      </c>
      <c r="C142" s="26">
        <v>764</v>
      </c>
      <c r="D142" s="26">
        <v>468</v>
      </c>
      <c r="E142" s="26">
        <v>221</v>
      </c>
      <c r="F142" s="26">
        <v>135</v>
      </c>
      <c r="G142" s="26">
        <v>0</v>
      </c>
      <c r="H142" s="26">
        <v>0</v>
      </c>
      <c r="I142" s="26">
        <v>137</v>
      </c>
      <c r="J142" s="26">
        <v>68</v>
      </c>
      <c r="K142" s="26">
        <v>134</v>
      </c>
      <c r="L142" s="26">
        <v>88</v>
      </c>
      <c r="M142" s="26">
        <v>137</v>
      </c>
      <c r="N142" s="26">
        <v>70</v>
      </c>
      <c r="O142" s="26">
        <v>5</v>
      </c>
      <c r="P142" s="26">
        <v>2</v>
      </c>
      <c r="Q142" s="26">
        <v>404</v>
      </c>
      <c r="R142" s="26">
        <v>250</v>
      </c>
      <c r="S142" s="26">
        <v>0</v>
      </c>
      <c r="T142" s="26">
        <v>0</v>
      </c>
      <c r="U142" s="26">
        <v>180</v>
      </c>
      <c r="V142" s="26">
        <v>99</v>
      </c>
      <c r="W142" s="26">
        <v>0</v>
      </c>
      <c r="X142" s="26">
        <v>0</v>
      </c>
      <c r="Y142" s="26">
        <v>0</v>
      </c>
      <c r="Z142" s="26">
        <v>0</v>
      </c>
      <c r="AA142" s="26">
        <v>1</v>
      </c>
      <c r="AB142" s="26">
        <v>0</v>
      </c>
      <c r="AC142" s="68">
        <v>1983</v>
      </c>
      <c r="AD142" s="68">
        <v>1180</v>
      </c>
      <c r="AE142" s="205"/>
      <c r="AF142" s="66" t="s">
        <v>73</v>
      </c>
      <c r="AG142" s="26">
        <v>7</v>
      </c>
      <c r="AH142" s="26">
        <v>3</v>
      </c>
      <c r="AI142" s="26">
        <v>1</v>
      </c>
      <c r="AJ142" s="26">
        <v>1</v>
      </c>
      <c r="AK142" s="26">
        <v>0</v>
      </c>
      <c r="AL142" s="26">
        <v>0</v>
      </c>
      <c r="AM142" s="26">
        <v>1</v>
      </c>
      <c r="AN142" s="26">
        <v>0</v>
      </c>
      <c r="AO142" s="26">
        <v>0</v>
      </c>
      <c r="AP142" s="26">
        <v>0</v>
      </c>
      <c r="AQ142" s="26">
        <v>0</v>
      </c>
      <c r="AR142" s="26">
        <v>0</v>
      </c>
      <c r="AS142" s="26">
        <v>0</v>
      </c>
      <c r="AT142" s="26">
        <v>0</v>
      </c>
      <c r="AU142" s="26">
        <v>55</v>
      </c>
      <c r="AV142" s="26">
        <v>37</v>
      </c>
      <c r="AW142" s="26">
        <v>0</v>
      </c>
      <c r="AX142" s="26">
        <v>0</v>
      </c>
      <c r="AY142" s="26">
        <v>33</v>
      </c>
      <c r="AZ142" s="26">
        <v>17</v>
      </c>
      <c r="BA142" s="26">
        <v>0</v>
      </c>
      <c r="BB142" s="26">
        <v>0</v>
      </c>
      <c r="BC142" s="26">
        <v>0</v>
      </c>
      <c r="BD142" s="26">
        <v>0</v>
      </c>
      <c r="BE142" s="26">
        <v>0</v>
      </c>
      <c r="BF142" s="26">
        <v>0</v>
      </c>
      <c r="BG142" s="68">
        <v>97</v>
      </c>
      <c r="BH142" s="68">
        <v>58</v>
      </c>
      <c r="BI142" s="205"/>
      <c r="BJ142" s="66" t="s">
        <v>73</v>
      </c>
      <c r="BK142" s="68">
        <v>26</v>
      </c>
      <c r="BL142" s="68">
        <v>10</v>
      </c>
      <c r="BM142" s="68">
        <v>0</v>
      </c>
      <c r="BN142" s="68">
        <v>4</v>
      </c>
      <c r="BO142" s="68">
        <v>5</v>
      </c>
      <c r="BP142" s="68">
        <v>6</v>
      </c>
      <c r="BQ142" s="68">
        <v>1</v>
      </c>
      <c r="BR142" s="68">
        <v>22</v>
      </c>
      <c r="BS142" s="68">
        <v>0</v>
      </c>
      <c r="BT142" s="68">
        <v>10</v>
      </c>
      <c r="BU142" s="68">
        <v>0</v>
      </c>
      <c r="BV142" s="68">
        <v>0</v>
      </c>
      <c r="BW142" s="68">
        <v>1</v>
      </c>
      <c r="BX142" s="68">
        <v>85</v>
      </c>
      <c r="BY142" s="68">
        <v>79</v>
      </c>
      <c r="BZ142" s="68">
        <v>75</v>
      </c>
      <c r="CA142" s="68">
        <v>56</v>
      </c>
      <c r="CB142" s="68">
        <v>1</v>
      </c>
      <c r="CC142" s="68">
        <v>25</v>
      </c>
      <c r="CD142" s="205"/>
      <c r="CE142" s="66" t="s">
        <v>73</v>
      </c>
      <c r="CF142" s="68">
        <v>124</v>
      </c>
      <c r="CG142" s="68">
        <v>726</v>
      </c>
      <c r="CH142" s="68">
        <v>115</v>
      </c>
      <c r="CI142" s="68">
        <v>36</v>
      </c>
      <c r="CJ142" s="68">
        <v>0</v>
      </c>
      <c r="CK142" s="68">
        <v>8</v>
      </c>
      <c r="CL142" s="68">
        <v>84</v>
      </c>
      <c r="CM142" s="68">
        <v>77</v>
      </c>
      <c r="CN142" s="68">
        <v>81</v>
      </c>
      <c r="CO142" s="205"/>
      <c r="CP142" s="66" t="s">
        <v>73</v>
      </c>
      <c r="CQ142" s="68">
        <v>521</v>
      </c>
      <c r="CR142" s="68">
        <v>347</v>
      </c>
      <c r="CS142" s="68">
        <v>271</v>
      </c>
      <c r="CT142" s="68">
        <v>183</v>
      </c>
      <c r="CU142" s="68">
        <v>0</v>
      </c>
      <c r="CV142" s="68">
        <v>0</v>
      </c>
      <c r="CW142" s="68">
        <v>0</v>
      </c>
      <c r="CX142" s="68">
        <v>0</v>
      </c>
      <c r="CY142" s="68">
        <v>178</v>
      </c>
      <c r="CZ142" s="68">
        <v>98</v>
      </c>
      <c r="DA142" s="68">
        <v>101</v>
      </c>
      <c r="DB142" s="68">
        <v>60</v>
      </c>
      <c r="DC142" s="68">
        <v>0</v>
      </c>
      <c r="DD142" s="68">
        <v>0</v>
      </c>
      <c r="DE142" s="68">
        <v>0</v>
      </c>
      <c r="DF142" s="68">
        <v>0</v>
      </c>
      <c r="DG142" s="68">
        <v>0</v>
      </c>
      <c r="DH142" s="68">
        <v>0</v>
      </c>
      <c r="DI142" s="68">
        <v>0</v>
      </c>
      <c r="DJ142" s="68">
        <v>0</v>
      </c>
      <c r="DK142" s="68">
        <v>0</v>
      </c>
      <c r="DL142" s="68">
        <v>0</v>
      </c>
      <c r="DM142" s="68">
        <v>0</v>
      </c>
      <c r="DN142" s="68">
        <v>0</v>
      </c>
      <c r="DO142" s="205"/>
      <c r="DP142" s="66" t="s">
        <v>73</v>
      </c>
      <c r="DQ142" s="68">
        <v>161</v>
      </c>
      <c r="DR142" s="26">
        <v>64</v>
      </c>
      <c r="DS142" s="26">
        <v>28</v>
      </c>
      <c r="DT142" s="41">
        <v>19</v>
      </c>
      <c r="DU142" s="41">
        <v>10</v>
      </c>
      <c r="DV142" s="68">
        <v>180</v>
      </c>
      <c r="DW142" s="68">
        <v>74</v>
      </c>
      <c r="DX142" s="205"/>
      <c r="DY142" s="66" t="s">
        <v>73</v>
      </c>
      <c r="DZ142" s="68">
        <v>27</v>
      </c>
      <c r="EA142" s="68">
        <v>102</v>
      </c>
      <c r="EB142" s="68">
        <v>92</v>
      </c>
      <c r="EC142" s="68">
        <v>0</v>
      </c>
      <c r="ED142" s="68">
        <v>57</v>
      </c>
      <c r="EE142" s="68">
        <v>72</v>
      </c>
      <c r="EF142" s="68">
        <v>44</v>
      </c>
      <c r="EG142" s="68">
        <v>104</v>
      </c>
      <c r="EH142" s="68">
        <v>77</v>
      </c>
      <c r="EI142" s="68">
        <v>55</v>
      </c>
      <c r="EJ142" s="68">
        <v>90</v>
      </c>
      <c r="EK142" s="68">
        <v>12</v>
      </c>
      <c r="EL142" s="68">
        <v>2</v>
      </c>
      <c r="EM142" s="68">
        <v>0</v>
      </c>
      <c r="EN142" s="68">
        <v>0</v>
      </c>
      <c r="EO142" s="68">
        <v>0</v>
      </c>
      <c r="EP142" s="68">
        <v>0</v>
      </c>
      <c r="ER142" s="78" t="s">
        <v>165</v>
      </c>
      <c r="ES142" s="78" t="s">
        <v>2399</v>
      </c>
      <c r="ET142" s="78">
        <v>699</v>
      </c>
      <c r="EU142" s="78">
        <v>372</v>
      </c>
      <c r="EV142" s="78">
        <v>2065</v>
      </c>
      <c r="EW142" s="78"/>
      <c r="EX142" s="78"/>
      <c r="EY142" s="78"/>
    </row>
    <row r="143" spans="1:155">
      <c r="A143" s="7" t="s">
        <v>98</v>
      </c>
      <c r="B143" s="144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69"/>
      <c r="AD143" s="69"/>
      <c r="AE143" s="7" t="s">
        <v>98</v>
      </c>
      <c r="AF143" s="144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  <c r="BA143" s="56"/>
      <c r="BB143" s="56"/>
      <c r="BC143" s="56"/>
      <c r="BD143" s="56"/>
      <c r="BE143" s="56"/>
      <c r="BF143" s="56"/>
      <c r="BG143" s="69"/>
      <c r="BH143" s="69"/>
      <c r="BI143" s="7" t="s">
        <v>98</v>
      </c>
      <c r="BJ143" s="144"/>
      <c r="BK143" s="64"/>
      <c r="BL143" s="64"/>
      <c r="BM143" s="64"/>
      <c r="BN143" s="64"/>
      <c r="BO143" s="64"/>
      <c r="BP143" s="64"/>
      <c r="BQ143" s="64"/>
      <c r="BR143" s="64"/>
      <c r="BS143" s="64"/>
      <c r="BT143" s="64"/>
      <c r="BU143" s="64"/>
      <c r="BV143" s="64"/>
      <c r="BW143" s="64"/>
      <c r="BX143" s="64"/>
      <c r="BY143" s="64"/>
      <c r="BZ143" s="64"/>
      <c r="CA143" s="64"/>
      <c r="CB143" s="64"/>
      <c r="CC143" s="64"/>
      <c r="CD143" s="7" t="s">
        <v>98</v>
      </c>
      <c r="CE143" s="144"/>
      <c r="CF143" s="110"/>
      <c r="CG143" s="110"/>
      <c r="CH143" s="110"/>
      <c r="CI143" s="110"/>
      <c r="CJ143" s="110"/>
      <c r="CK143" s="110"/>
      <c r="CL143" s="110"/>
      <c r="CM143" s="110"/>
      <c r="CN143" s="110"/>
      <c r="CO143" s="7" t="s">
        <v>98</v>
      </c>
      <c r="CP143" s="144"/>
      <c r="CQ143" s="144"/>
      <c r="CR143" s="144"/>
      <c r="CS143" s="144"/>
      <c r="CT143" s="144"/>
      <c r="CU143" s="144"/>
      <c r="CV143" s="144"/>
      <c r="CW143" s="144"/>
      <c r="CX143" s="144"/>
      <c r="CY143" s="144"/>
      <c r="CZ143" s="144"/>
      <c r="DA143" s="144"/>
      <c r="DB143" s="144"/>
      <c r="DC143" s="144"/>
      <c r="DD143" s="144"/>
      <c r="DE143" s="144"/>
      <c r="DF143" s="144"/>
      <c r="DG143" s="144"/>
      <c r="DH143" s="144"/>
      <c r="DI143" s="144"/>
      <c r="DJ143" s="144"/>
      <c r="DK143" s="144"/>
      <c r="DL143" s="144"/>
      <c r="DM143" s="144"/>
      <c r="DN143" s="144"/>
      <c r="DO143" s="7" t="s">
        <v>98</v>
      </c>
      <c r="DP143" s="48"/>
      <c r="DQ143" s="112"/>
      <c r="DR143" s="112"/>
      <c r="DS143" s="112"/>
      <c r="DT143" s="112"/>
      <c r="DU143" s="112"/>
      <c r="DV143" s="71"/>
      <c r="DW143" s="71"/>
      <c r="DX143" s="7" t="s">
        <v>98</v>
      </c>
      <c r="DY143" s="144"/>
      <c r="DZ143" s="64"/>
      <c r="EA143" s="64"/>
      <c r="EB143" s="64"/>
      <c r="EC143" s="64"/>
      <c r="ED143" s="64"/>
      <c r="EE143" s="64"/>
      <c r="EF143" s="64"/>
      <c r="EG143" s="64"/>
      <c r="EH143" s="64"/>
      <c r="EI143" s="64"/>
      <c r="EJ143" s="64"/>
      <c r="EK143" s="64"/>
      <c r="EL143" s="64"/>
      <c r="EM143" s="64"/>
      <c r="EN143" s="64"/>
      <c r="EO143" s="64"/>
      <c r="EP143" s="64"/>
      <c r="ER143" s="78" t="str">
        <f>IF(A143="",ER142,A143)</f>
        <v>ANALANJIROFO</v>
      </c>
      <c r="ES143" s="78" t="str">
        <f>ER143&amp;B143</f>
        <v>ANALANJIROFO</v>
      </c>
      <c r="ET143" s="78">
        <f>CQ143+CU143+CY143+DC143+DG143+DK143</f>
        <v>0</v>
      </c>
      <c r="EU143" s="78">
        <f>CS143+CW143+DA143+DE143+DI143+DM143</f>
        <v>0</v>
      </c>
      <c r="EV143" s="78">
        <f>(CF143+2*CG143+3*CH143+4*CI143+5*CJ143)</f>
        <v>0</v>
      </c>
      <c r="EW143" s="78"/>
      <c r="EX143" s="78"/>
      <c r="EY143" s="78"/>
    </row>
    <row r="144" spans="1:155">
      <c r="A144" s="205" t="s">
        <v>2057</v>
      </c>
      <c r="B144" s="8" t="s">
        <v>90</v>
      </c>
      <c r="C144" s="71">
        <v>257</v>
      </c>
      <c r="D144" s="71">
        <v>134</v>
      </c>
      <c r="E144" s="71">
        <v>194</v>
      </c>
      <c r="F144" s="71">
        <v>98</v>
      </c>
      <c r="G144" s="71">
        <v>0</v>
      </c>
      <c r="H144" s="71">
        <v>0</v>
      </c>
      <c r="I144" s="71">
        <v>13</v>
      </c>
      <c r="J144" s="71">
        <v>5</v>
      </c>
      <c r="K144" s="71">
        <v>13</v>
      </c>
      <c r="L144" s="71">
        <v>13</v>
      </c>
      <c r="M144" s="71">
        <v>0</v>
      </c>
      <c r="N144" s="71">
        <v>0</v>
      </c>
      <c r="O144" s="71">
        <v>79</v>
      </c>
      <c r="P144" s="71">
        <v>37</v>
      </c>
      <c r="Q144" s="71">
        <v>289</v>
      </c>
      <c r="R144" s="71">
        <v>151</v>
      </c>
      <c r="S144" s="71">
        <v>0</v>
      </c>
      <c r="T144" s="71">
        <v>0</v>
      </c>
      <c r="U144" s="71">
        <v>7</v>
      </c>
      <c r="V144" s="71">
        <v>2</v>
      </c>
      <c r="W144" s="71">
        <v>0</v>
      </c>
      <c r="X144" s="71">
        <v>0</v>
      </c>
      <c r="Y144" s="71">
        <v>0</v>
      </c>
      <c r="Z144" s="71">
        <v>0</v>
      </c>
      <c r="AA144" s="71">
        <v>0</v>
      </c>
      <c r="AB144" s="71">
        <v>0</v>
      </c>
      <c r="AC144" s="69">
        <v>852</v>
      </c>
      <c r="AD144" s="69">
        <v>440</v>
      </c>
      <c r="AE144" s="205" t="s">
        <v>2057</v>
      </c>
      <c r="AF144" s="8" t="s">
        <v>90</v>
      </c>
      <c r="AG144" s="71">
        <v>17</v>
      </c>
      <c r="AH144" s="71">
        <v>8</v>
      </c>
      <c r="AI144" s="71">
        <v>7</v>
      </c>
      <c r="AJ144" s="71">
        <v>4</v>
      </c>
      <c r="AK144" s="71">
        <v>0</v>
      </c>
      <c r="AL144" s="71">
        <v>0</v>
      </c>
      <c r="AM144" s="71">
        <v>0</v>
      </c>
      <c r="AN144" s="71">
        <v>0</v>
      </c>
      <c r="AO144" s="71">
        <v>0</v>
      </c>
      <c r="AP144" s="71">
        <v>0</v>
      </c>
      <c r="AQ144" s="71">
        <v>0</v>
      </c>
      <c r="AR144" s="71">
        <v>0</v>
      </c>
      <c r="AS144" s="71">
        <v>0</v>
      </c>
      <c r="AT144" s="71">
        <v>0</v>
      </c>
      <c r="AU144" s="71">
        <v>20</v>
      </c>
      <c r="AV144" s="71">
        <v>12</v>
      </c>
      <c r="AW144" s="71">
        <v>0</v>
      </c>
      <c r="AX144" s="71">
        <v>0</v>
      </c>
      <c r="AY144" s="71">
        <v>0</v>
      </c>
      <c r="AZ144" s="71">
        <v>0</v>
      </c>
      <c r="BA144" s="71">
        <v>0</v>
      </c>
      <c r="BB144" s="71">
        <v>0</v>
      </c>
      <c r="BC144" s="71">
        <v>0</v>
      </c>
      <c r="BD144" s="71">
        <v>0</v>
      </c>
      <c r="BE144" s="71">
        <v>0</v>
      </c>
      <c r="BF144" s="71">
        <v>0</v>
      </c>
      <c r="BG144" s="69">
        <v>44</v>
      </c>
      <c r="BH144" s="69">
        <v>24</v>
      </c>
      <c r="BI144" s="205" t="s">
        <v>2057</v>
      </c>
      <c r="BJ144" s="8" t="s">
        <v>90</v>
      </c>
      <c r="BK144" s="31">
        <v>8</v>
      </c>
      <c r="BL144" s="31">
        <v>4</v>
      </c>
      <c r="BM144" s="31">
        <v>0</v>
      </c>
      <c r="BN144" s="31">
        <v>1</v>
      </c>
      <c r="BO144" s="31">
        <v>1</v>
      </c>
      <c r="BP144" s="31">
        <v>0</v>
      </c>
      <c r="BQ144" s="31">
        <v>3</v>
      </c>
      <c r="BR144" s="31">
        <v>7</v>
      </c>
      <c r="BS144" s="31">
        <v>0</v>
      </c>
      <c r="BT144" s="31">
        <v>1</v>
      </c>
      <c r="BU144" s="31">
        <v>0</v>
      </c>
      <c r="BV144" s="31">
        <v>0</v>
      </c>
      <c r="BW144" s="31">
        <v>0</v>
      </c>
      <c r="BX144" s="149">
        <v>25</v>
      </c>
      <c r="BY144" s="125">
        <v>22</v>
      </c>
      <c r="BZ144" s="71">
        <v>22</v>
      </c>
      <c r="CA144" s="71">
        <v>9</v>
      </c>
      <c r="CB144" s="71">
        <v>0</v>
      </c>
      <c r="CC144" s="71">
        <v>6</v>
      </c>
      <c r="CD144" s="205" t="s">
        <v>2057</v>
      </c>
      <c r="CE144" s="8" t="s">
        <v>90</v>
      </c>
      <c r="CF144" s="71">
        <v>0</v>
      </c>
      <c r="CG144" s="71">
        <v>86</v>
      </c>
      <c r="CH144" s="71">
        <v>186</v>
      </c>
      <c r="CI144" s="71">
        <v>51</v>
      </c>
      <c r="CJ144" s="71">
        <v>0</v>
      </c>
      <c r="CK144" s="71">
        <v>0</v>
      </c>
      <c r="CL144" s="71">
        <v>24</v>
      </c>
      <c r="CM144" s="71">
        <v>18</v>
      </c>
      <c r="CN144" s="71">
        <v>18</v>
      </c>
      <c r="CO144" s="205" t="s">
        <v>2057</v>
      </c>
      <c r="CP144" s="8" t="s">
        <v>90</v>
      </c>
      <c r="CQ144" s="46">
        <v>270</v>
      </c>
      <c r="CR144" s="46">
        <v>141</v>
      </c>
      <c r="CS144" s="46">
        <v>152</v>
      </c>
      <c r="CT144" s="46">
        <v>83</v>
      </c>
      <c r="CU144" s="46">
        <v>0</v>
      </c>
      <c r="CV144" s="46">
        <v>0</v>
      </c>
      <c r="CW144" s="46">
        <v>0</v>
      </c>
      <c r="CX144" s="46">
        <v>0</v>
      </c>
      <c r="CY144" s="46">
        <v>4</v>
      </c>
      <c r="CZ144" s="46">
        <v>2</v>
      </c>
      <c r="DA144" s="46">
        <v>4</v>
      </c>
      <c r="DB144" s="46">
        <v>2</v>
      </c>
      <c r="DC144" s="46">
        <v>0</v>
      </c>
      <c r="DD144" s="46">
        <v>0</v>
      </c>
      <c r="DE144" s="46">
        <v>0</v>
      </c>
      <c r="DF144" s="46">
        <v>0</v>
      </c>
      <c r="DG144" s="46">
        <v>0</v>
      </c>
      <c r="DH144" s="46">
        <v>0</v>
      </c>
      <c r="DI144" s="46">
        <v>0</v>
      </c>
      <c r="DJ144" s="46">
        <v>0</v>
      </c>
      <c r="DK144" s="46">
        <v>0</v>
      </c>
      <c r="DL144" s="46">
        <v>0</v>
      </c>
      <c r="DM144" s="46">
        <v>0</v>
      </c>
      <c r="DN144" s="46">
        <v>0</v>
      </c>
      <c r="DO144" s="205" t="s">
        <v>2057</v>
      </c>
      <c r="DP144" s="8" t="s">
        <v>90</v>
      </c>
      <c r="DQ144" s="71">
        <v>33</v>
      </c>
      <c r="DR144" s="71">
        <v>4</v>
      </c>
      <c r="DS144" s="71">
        <v>3</v>
      </c>
      <c r="DT144" s="152">
        <v>7</v>
      </c>
      <c r="DU144" s="32">
        <v>1</v>
      </c>
      <c r="DV144" s="149">
        <v>40</v>
      </c>
      <c r="DW144" s="149">
        <v>5</v>
      </c>
      <c r="DX144" s="205" t="s">
        <v>2057</v>
      </c>
      <c r="DY144" s="8" t="s">
        <v>90</v>
      </c>
      <c r="DZ144" s="71">
        <v>0</v>
      </c>
      <c r="EA144" s="71">
        <v>0</v>
      </c>
      <c r="EB144" s="71">
        <v>0</v>
      </c>
      <c r="EC144" s="71">
        <v>0</v>
      </c>
      <c r="ED144" s="71">
        <v>0</v>
      </c>
      <c r="EE144" s="71">
        <v>0</v>
      </c>
      <c r="EF144" s="71">
        <v>2</v>
      </c>
      <c r="EG144" s="71">
        <v>1</v>
      </c>
      <c r="EH144" s="71">
        <v>0</v>
      </c>
      <c r="EI144" s="71">
        <v>0</v>
      </c>
      <c r="EJ144" s="71">
        <v>0</v>
      </c>
      <c r="EK144" s="71">
        <v>10</v>
      </c>
      <c r="EL144" s="71">
        <v>11</v>
      </c>
      <c r="EM144" s="71">
        <v>2</v>
      </c>
      <c r="EN144" s="71">
        <v>5</v>
      </c>
      <c r="EO144" s="71">
        <v>11</v>
      </c>
      <c r="EP144" s="71">
        <v>0</v>
      </c>
      <c r="ER144" s="78" t="s">
        <v>2057</v>
      </c>
      <c r="ES144" s="78" t="s">
        <v>2403</v>
      </c>
      <c r="ET144" s="78">
        <v>274</v>
      </c>
      <c r="EU144" s="78">
        <v>156</v>
      </c>
      <c r="EV144" s="78">
        <v>934</v>
      </c>
      <c r="EW144" s="78"/>
      <c r="EX144" s="78"/>
      <c r="EY144" s="78"/>
    </row>
    <row r="145" spans="1:155">
      <c r="A145" s="205"/>
      <c r="B145" s="8" t="s">
        <v>91</v>
      </c>
      <c r="C145" s="71">
        <v>483</v>
      </c>
      <c r="D145" s="71">
        <v>266</v>
      </c>
      <c r="E145" s="71">
        <v>115</v>
      </c>
      <c r="F145" s="71">
        <v>68</v>
      </c>
      <c r="G145" s="71">
        <v>0</v>
      </c>
      <c r="H145" s="71">
        <v>0</v>
      </c>
      <c r="I145" s="71">
        <v>103</v>
      </c>
      <c r="J145" s="71">
        <v>49</v>
      </c>
      <c r="K145" s="71">
        <v>95</v>
      </c>
      <c r="L145" s="71">
        <v>62</v>
      </c>
      <c r="M145" s="71">
        <v>127</v>
      </c>
      <c r="N145" s="71">
        <v>72</v>
      </c>
      <c r="O145" s="71">
        <v>4</v>
      </c>
      <c r="P145" s="71">
        <v>2</v>
      </c>
      <c r="Q145" s="71">
        <v>338</v>
      </c>
      <c r="R145" s="71">
        <v>183</v>
      </c>
      <c r="S145" s="71">
        <v>0</v>
      </c>
      <c r="T145" s="71">
        <v>0</v>
      </c>
      <c r="U145" s="71">
        <v>118</v>
      </c>
      <c r="V145" s="71">
        <v>57</v>
      </c>
      <c r="W145" s="71">
        <v>191</v>
      </c>
      <c r="X145" s="71">
        <v>121</v>
      </c>
      <c r="Y145" s="71">
        <v>34</v>
      </c>
      <c r="Z145" s="71">
        <v>15</v>
      </c>
      <c r="AA145" s="71">
        <v>0</v>
      </c>
      <c r="AB145" s="71">
        <v>0</v>
      </c>
      <c r="AC145" s="69">
        <v>1608</v>
      </c>
      <c r="AD145" s="69">
        <v>895</v>
      </c>
      <c r="AE145" s="205"/>
      <c r="AF145" s="8" t="s">
        <v>91</v>
      </c>
      <c r="AG145" s="71">
        <v>13</v>
      </c>
      <c r="AH145" s="71">
        <v>5</v>
      </c>
      <c r="AI145" s="71">
        <v>9</v>
      </c>
      <c r="AJ145" s="71">
        <v>8</v>
      </c>
      <c r="AK145" s="71">
        <v>0</v>
      </c>
      <c r="AL145" s="71">
        <v>0</v>
      </c>
      <c r="AM145" s="71">
        <v>2</v>
      </c>
      <c r="AN145" s="71">
        <v>0</v>
      </c>
      <c r="AO145" s="71">
        <v>2</v>
      </c>
      <c r="AP145" s="71">
        <v>1</v>
      </c>
      <c r="AQ145" s="71">
        <v>7</v>
      </c>
      <c r="AR145" s="71">
        <v>6</v>
      </c>
      <c r="AS145" s="71">
        <v>0</v>
      </c>
      <c r="AT145" s="71">
        <v>0</v>
      </c>
      <c r="AU145" s="71">
        <v>47</v>
      </c>
      <c r="AV145" s="71">
        <v>20</v>
      </c>
      <c r="AW145" s="71">
        <v>0</v>
      </c>
      <c r="AX145" s="71">
        <v>0</v>
      </c>
      <c r="AY145" s="71">
        <v>20</v>
      </c>
      <c r="AZ145" s="71">
        <v>11</v>
      </c>
      <c r="BA145" s="71">
        <v>15</v>
      </c>
      <c r="BB145" s="71">
        <v>9</v>
      </c>
      <c r="BC145" s="71">
        <v>3</v>
      </c>
      <c r="BD145" s="71">
        <v>2</v>
      </c>
      <c r="BE145" s="71">
        <v>0</v>
      </c>
      <c r="BF145" s="71">
        <v>0</v>
      </c>
      <c r="BG145" s="69">
        <v>118</v>
      </c>
      <c r="BH145" s="69">
        <v>62</v>
      </c>
      <c r="BI145" s="205"/>
      <c r="BJ145" s="8" t="s">
        <v>91</v>
      </c>
      <c r="BK145" s="31">
        <v>14</v>
      </c>
      <c r="BL145" s="31">
        <v>3</v>
      </c>
      <c r="BM145" s="31">
        <v>0</v>
      </c>
      <c r="BN145" s="31">
        <v>3</v>
      </c>
      <c r="BO145" s="31">
        <v>3</v>
      </c>
      <c r="BP145" s="31">
        <v>5</v>
      </c>
      <c r="BQ145" s="31">
        <v>1</v>
      </c>
      <c r="BR145" s="31">
        <v>8</v>
      </c>
      <c r="BS145" s="31">
        <v>0</v>
      </c>
      <c r="BT145" s="31">
        <v>6</v>
      </c>
      <c r="BU145" s="31">
        <v>4</v>
      </c>
      <c r="BV145" s="31">
        <v>1</v>
      </c>
      <c r="BW145" s="31">
        <v>0</v>
      </c>
      <c r="BX145" s="149">
        <v>48</v>
      </c>
      <c r="BY145" s="125">
        <v>45</v>
      </c>
      <c r="BZ145" s="71">
        <v>44</v>
      </c>
      <c r="CA145" s="71">
        <v>44</v>
      </c>
      <c r="CB145" s="71">
        <v>1</v>
      </c>
      <c r="CC145" s="71">
        <v>9</v>
      </c>
      <c r="CD145" s="205"/>
      <c r="CE145" s="8" t="s">
        <v>91</v>
      </c>
      <c r="CF145" s="71">
        <v>10</v>
      </c>
      <c r="CG145" s="71">
        <v>811</v>
      </c>
      <c r="CH145" s="71">
        <v>243</v>
      </c>
      <c r="CI145" s="71">
        <v>100</v>
      </c>
      <c r="CJ145" s="71">
        <v>0</v>
      </c>
      <c r="CK145" s="71">
        <v>23</v>
      </c>
      <c r="CL145" s="71">
        <v>51</v>
      </c>
      <c r="CM145" s="71">
        <v>42</v>
      </c>
      <c r="CN145" s="71">
        <v>35</v>
      </c>
      <c r="CO145" s="205"/>
      <c r="CP145" s="8" t="s">
        <v>91</v>
      </c>
      <c r="CQ145" s="46">
        <v>496</v>
      </c>
      <c r="CR145" s="46">
        <v>291</v>
      </c>
      <c r="CS145" s="46">
        <v>372</v>
      </c>
      <c r="CT145" s="46">
        <v>221</v>
      </c>
      <c r="CU145" s="46">
        <v>0</v>
      </c>
      <c r="CV145" s="46">
        <v>0</v>
      </c>
      <c r="CW145" s="46">
        <v>0</v>
      </c>
      <c r="CX145" s="46">
        <v>0</v>
      </c>
      <c r="CY145" s="46">
        <v>98</v>
      </c>
      <c r="CZ145" s="46">
        <v>48</v>
      </c>
      <c r="DA145" s="46">
        <v>66</v>
      </c>
      <c r="DB145" s="46">
        <v>31</v>
      </c>
      <c r="DC145" s="46">
        <v>54</v>
      </c>
      <c r="DD145" s="46">
        <v>22</v>
      </c>
      <c r="DE145" s="46">
        <v>33</v>
      </c>
      <c r="DF145" s="46">
        <v>17</v>
      </c>
      <c r="DG145" s="46">
        <v>37</v>
      </c>
      <c r="DH145" s="46">
        <v>28</v>
      </c>
      <c r="DI145" s="46">
        <v>35</v>
      </c>
      <c r="DJ145" s="46">
        <v>27</v>
      </c>
      <c r="DK145" s="46">
        <v>51</v>
      </c>
      <c r="DL145" s="46">
        <v>21</v>
      </c>
      <c r="DM145" s="46">
        <v>45</v>
      </c>
      <c r="DN145" s="46">
        <v>19</v>
      </c>
      <c r="DO145" s="205"/>
      <c r="DP145" s="8" t="s">
        <v>91</v>
      </c>
      <c r="DQ145" s="71">
        <v>90</v>
      </c>
      <c r="DR145" s="71">
        <v>27</v>
      </c>
      <c r="DS145" s="71">
        <v>23</v>
      </c>
      <c r="DT145" s="152">
        <v>28</v>
      </c>
      <c r="DU145" s="32">
        <v>15</v>
      </c>
      <c r="DV145" s="149">
        <v>118</v>
      </c>
      <c r="DW145" s="149">
        <v>42</v>
      </c>
      <c r="DX145" s="205"/>
      <c r="DY145" s="8" t="s">
        <v>91</v>
      </c>
      <c r="DZ145" s="71">
        <v>8</v>
      </c>
      <c r="EA145" s="71">
        <v>8</v>
      </c>
      <c r="EB145" s="71">
        <v>2</v>
      </c>
      <c r="EC145" s="71">
        <v>0</v>
      </c>
      <c r="ED145" s="71">
        <v>8</v>
      </c>
      <c r="EE145" s="71">
        <v>8</v>
      </c>
      <c r="EF145" s="71">
        <v>3</v>
      </c>
      <c r="EG145" s="71">
        <v>11</v>
      </c>
      <c r="EH145" s="71">
        <v>3</v>
      </c>
      <c r="EI145" s="71">
        <v>11</v>
      </c>
      <c r="EJ145" s="71">
        <v>5</v>
      </c>
      <c r="EK145" s="71">
        <v>4</v>
      </c>
      <c r="EL145" s="71">
        <v>4</v>
      </c>
      <c r="EM145" s="71">
        <v>4</v>
      </c>
      <c r="EN145" s="71">
        <v>0</v>
      </c>
      <c r="EO145" s="71">
        <v>4</v>
      </c>
      <c r="EP145" s="71">
        <v>0</v>
      </c>
      <c r="ER145" s="78" t="s">
        <v>2057</v>
      </c>
      <c r="ES145" s="78" t="s">
        <v>2404</v>
      </c>
      <c r="ET145" s="78">
        <v>736</v>
      </c>
      <c r="EU145" s="78">
        <v>551</v>
      </c>
      <c r="EV145" s="78">
        <v>2761</v>
      </c>
      <c r="EW145" s="78"/>
      <c r="EX145" s="78"/>
      <c r="EY145" s="78"/>
    </row>
    <row r="146" spans="1:155">
      <c r="A146" s="205"/>
      <c r="B146" s="66" t="s">
        <v>73</v>
      </c>
      <c r="C146" s="26">
        <v>740</v>
      </c>
      <c r="D146" s="26">
        <v>400</v>
      </c>
      <c r="E146" s="26">
        <v>309</v>
      </c>
      <c r="F146" s="26">
        <v>166</v>
      </c>
      <c r="G146" s="26">
        <v>0</v>
      </c>
      <c r="H146" s="26">
        <v>0</v>
      </c>
      <c r="I146" s="26">
        <v>116</v>
      </c>
      <c r="J146" s="26">
        <v>54</v>
      </c>
      <c r="K146" s="26">
        <v>108</v>
      </c>
      <c r="L146" s="26">
        <v>75</v>
      </c>
      <c r="M146" s="26">
        <v>127</v>
      </c>
      <c r="N146" s="26">
        <v>72</v>
      </c>
      <c r="O146" s="26">
        <v>83</v>
      </c>
      <c r="P146" s="26">
        <v>39</v>
      </c>
      <c r="Q146" s="26">
        <v>627</v>
      </c>
      <c r="R146" s="26">
        <v>334</v>
      </c>
      <c r="S146" s="26">
        <v>0</v>
      </c>
      <c r="T146" s="26">
        <v>0</v>
      </c>
      <c r="U146" s="26">
        <v>125</v>
      </c>
      <c r="V146" s="26">
        <v>59</v>
      </c>
      <c r="W146" s="26">
        <v>191</v>
      </c>
      <c r="X146" s="26">
        <v>121</v>
      </c>
      <c r="Y146" s="26">
        <v>34</v>
      </c>
      <c r="Z146" s="26">
        <v>15</v>
      </c>
      <c r="AA146" s="26">
        <v>0</v>
      </c>
      <c r="AB146" s="26">
        <v>0</v>
      </c>
      <c r="AC146" s="68">
        <v>2460</v>
      </c>
      <c r="AD146" s="68">
        <v>1335</v>
      </c>
      <c r="AE146" s="205"/>
      <c r="AF146" s="66" t="s">
        <v>73</v>
      </c>
      <c r="AG146" s="26">
        <v>30</v>
      </c>
      <c r="AH146" s="26">
        <v>13</v>
      </c>
      <c r="AI146" s="26">
        <v>16</v>
      </c>
      <c r="AJ146" s="26">
        <v>12</v>
      </c>
      <c r="AK146" s="26">
        <v>0</v>
      </c>
      <c r="AL146" s="26">
        <v>0</v>
      </c>
      <c r="AM146" s="26">
        <v>2</v>
      </c>
      <c r="AN146" s="26">
        <v>0</v>
      </c>
      <c r="AO146" s="26">
        <v>2</v>
      </c>
      <c r="AP146" s="26">
        <v>1</v>
      </c>
      <c r="AQ146" s="26">
        <v>7</v>
      </c>
      <c r="AR146" s="26">
        <v>6</v>
      </c>
      <c r="AS146" s="26">
        <v>0</v>
      </c>
      <c r="AT146" s="26">
        <v>0</v>
      </c>
      <c r="AU146" s="26">
        <v>67</v>
      </c>
      <c r="AV146" s="26">
        <v>32</v>
      </c>
      <c r="AW146" s="26">
        <v>0</v>
      </c>
      <c r="AX146" s="26">
        <v>0</v>
      </c>
      <c r="AY146" s="26">
        <v>20</v>
      </c>
      <c r="AZ146" s="26">
        <v>11</v>
      </c>
      <c r="BA146" s="26">
        <v>15</v>
      </c>
      <c r="BB146" s="26">
        <v>9</v>
      </c>
      <c r="BC146" s="26">
        <v>3</v>
      </c>
      <c r="BD146" s="26">
        <v>2</v>
      </c>
      <c r="BE146" s="26">
        <v>0</v>
      </c>
      <c r="BF146" s="26">
        <v>0</v>
      </c>
      <c r="BG146" s="68">
        <v>162</v>
      </c>
      <c r="BH146" s="68">
        <v>86</v>
      </c>
      <c r="BI146" s="205"/>
      <c r="BJ146" s="66" t="s">
        <v>73</v>
      </c>
      <c r="BK146" s="68">
        <v>22</v>
      </c>
      <c r="BL146" s="68">
        <v>7</v>
      </c>
      <c r="BM146" s="68">
        <v>0</v>
      </c>
      <c r="BN146" s="68">
        <v>4</v>
      </c>
      <c r="BO146" s="68">
        <v>4</v>
      </c>
      <c r="BP146" s="68">
        <v>5</v>
      </c>
      <c r="BQ146" s="68">
        <v>4</v>
      </c>
      <c r="BR146" s="68">
        <v>15</v>
      </c>
      <c r="BS146" s="68">
        <v>0</v>
      </c>
      <c r="BT146" s="68">
        <v>7</v>
      </c>
      <c r="BU146" s="68">
        <v>4</v>
      </c>
      <c r="BV146" s="68">
        <v>1</v>
      </c>
      <c r="BW146" s="68">
        <v>0</v>
      </c>
      <c r="BX146" s="68">
        <v>73</v>
      </c>
      <c r="BY146" s="68">
        <v>67</v>
      </c>
      <c r="BZ146" s="68">
        <v>66</v>
      </c>
      <c r="CA146" s="68">
        <v>53</v>
      </c>
      <c r="CB146" s="68">
        <v>1</v>
      </c>
      <c r="CC146" s="68">
        <v>15</v>
      </c>
      <c r="CD146" s="205"/>
      <c r="CE146" s="66" t="s">
        <v>73</v>
      </c>
      <c r="CF146" s="68">
        <v>10</v>
      </c>
      <c r="CG146" s="68">
        <v>897</v>
      </c>
      <c r="CH146" s="68">
        <v>429</v>
      </c>
      <c r="CI146" s="68">
        <v>151</v>
      </c>
      <c r="CJ146" s="68">
        <v>0</v>
      </c>
      <c r="CK146" s="68">
        <v>23</v>
      </c>
      <c r="CL146" s="68">
        <v>75</v>
      </c>
      <c r="CM146" s="68">
        <v>60</v>
      </c>
      <c r="CN146" s="68">
        <v>53</v>
      </c>
      <c r="CO146" s="205"/>
      <c r="CP146" s="66" t="s">
        <v>73</v>
      </c>
      <c r="CQ146" s="68">
        <v>766</v>
      </c>
      <c r="CR146" s="68">
        <v>432</v>
      </c>
      <c r="CS146" s="68">
        <v>524</v>
      </c>
      <c r="CT146" s="68">
        <v>304</v>
      </c>
      <c r="CU146" s="68">
        <v>0</v>
      </c>
      <c r="CV146" s="68">
        <v>0</v>
      </c>
      <c r="CW146" s="68">
        <v>0</v>
      </c>
      <c r="CX146" s="68">
        <v>0</v>
      </c>
      <c r="CY146" s="68">
        <v>102</v>
      </c>
      <c r="CZ146" s="68">
        <v>50</v>
      </c>
      <c r="DA146" s="68">
        <v>70</v>
      </c>
      <c r="DB146" s="68">
        <v>33</v>
      </c>
      <c r="DC146" s="68">
        <v>54</v>
      </c>
      <c r="DD146" s="68">
        <v>22</v>
      </c>
      <c r="DE146" s="68">
        <v>33</v>
      </c>
      <c r="DF146" s="68">
        <v>17</v>
      </c>
      <c r="DG146" s="68">
        <v>37</v>
      </c>
      <c r="DH146" s="68">
        <v>28</v>
      </c>
      <c r="DI146" s="68">
        <v>35</v>
      </c>
      <c r="DJ146" s="68">
        <v>27</v>
      </c>
      <c r="DK146" s="68">
        <v>51</v>
      </c>
      <c r="DL146" s="68">
        <v>21</v>
      </c>
      <c r="DM146" s="68">
        <v>45</v>
      </c>
      <c r="DN146" s="68">
        <v>19</v>
      </c>
      <c r="DO146" s="205"/>
      <c r="DP146" s="66" t="s">
        <v>73</v>
      </c>
      <c r="DQ146" s="68">
        <v>123</v>
      </c>
      <c r="DR146" s="26">
        <v>31</v>
      </c>
      <c r="DS146" s="26">
        <v>26</v>
      </c>
      <c r="DT146" s="41">
        <v>35</v>
      </c>
      <c r="DU146" s="41">
        <v>16</v>
      </c>
      <c r="DV146" s="68">
        <v>158</v>
      </c>
      <c r="DW146" s="68">
        <v>47</v>
      </c>
      <c r="DX146" s="205"/>
      <c r="DY146" s="66" t="s">
        <v>73</v>
      </c>
      <c r="DZ146" s="68">
        <v>8</v>
      </c>
      <c r="EA146" s="68">
        <v>8</v>
      </c>
      <c r="EB146" s="68">
        <v>2</v>
      </c>
      <c r="EC146" s="68">
        <v>0</v>
      </c>
      <c r="ED146" s="68">
        <v>8</v>
      </c>
      <c r="EE146" s="68">
        <v>8</v>
      </c>
      <c r="EF146" s="68">
        <v>5</v>
      </c>
      <c r="EG146" s="68">
        <v>12</v>
      </c>
      <c r="EH146" s="68">
        <v>3</v>
      </c>
      <c r="EI146" s="68">
        <v>11</v>
      </c>
      <c r="EJ146" s="68">
        <v>5</v>
      </c>
      <c r="EK146" s="68">
        <v>14</v>
      </c>
      <c r="EL146" s="68">
        <v>15</v>
      </c>
      <c r="EM146" s="68">
        <v>6</v>
      </c>
      <c r="EN146" s="68">
        <v>5</v>
      </c>
      <c r="EO146" s="68">
        <v>15</v>
      </c>
      <c r="EP146" s="68">
        <v>0</v>
      </c>
      <c r="ER146" s="78" t="s">
        <v>2057</v>
      </c>
      <c r="ES146" s="78" t="s">
        <v>2405</v>
      </c>
      <c r="ET146" s="78">
        <v>1010</v>
      </c>
      <c r="EU146" s="78">
        <v>707</v>
      </c>
      <c r="EV146" s="78">
        <v>3695</v>
      </c>
      <c r="EW146" s="78"/>
      <c r="EX146" s="78"/>
      <c r="EY146" s="78"/>
    </row>
    <row r="147" spans="1:155">
      <c r="A147" s="205" t="s">
        <v>2058</v>
      </c>
      <c r="B147" s="8" t="s">
        <v>90</v>
      </c>
      <c r="C147" s="71">
        <v>373</v>
      </c>
      <c r="D147" s="71">
        <v>196</v>
      </c>
      <c r="E147" s="71">
        <v>143</v>
      </c>
      <c r="F147" s="71">
        <v>67</v>
      </c>
      <c r="G147" s="71">
        <v>0</v>
      </c>
      <c r="H147" s="71">
        <v>0</v>
      </c>
      <c r="I147" s="71">
        <v>83</v>
      </c>
      <c r="J147" s="71">
        <v>43</v>
      </c>
      <c r="K147" s="71">
        <v>20</v>
      </c>
      <c r="L147" s="71">
        <v>11</v>
      </c>
      <c r="M147" s="71">
        <v>8</v>
      </c>
      <c r="N147" s="71">
        <v>4</v>
      </c>
      <c r="O147" s="71">
        <v>0</v>
      </c>
      <c r="P147" s="71">
        <v>0</v>
      </c>
      <c r="Q147" s="71">
        <v>169</v>
      </c>
      <c r="R147" s="71">
        <v>94</v>
      </c>
      <c r="S147" s="71">
        <v>0</v>
      </c>
      <c r="T147" s="71">
        <v>0</v>
      </c>
      <c r="U147" s="71">
        <v>54</v>
      </c>
      <c r="V147" s="71">
        <v>20</v>
      </c>
      <c r="W147" s="71">
        <v>0</v>
      </c>
      <c r="X147" s="71">
        <v>0</v>
      </c>
      <c r="Y147" s="71">
        <v>0</v>
      </c>
      <c r="Z147" s="71">
        <v>0</v>
      </c>
      <c r="AA147" s="71">
        <v>0</v>
      </c>
      <c r="AB147" s="71">
        <v>0</v>
      </c>
      <c r="AC147" s="69">
        <v>850</v>
      </c>
      <c r="AD147" s="69">
        <v>435</v>
      </c>
      <c r="AE147" s="205" t="s">
        <v>2058</v>
      </c>
      <c r="AF147" s="8" t="s">
        <v>90</v>
      </c>
      <c r="AG147" s="71">
        <v>8</v>
      </c>
      <c r="AH147" s="71">
        <v>3</v>
      </c>
      <c r="AI147" s="71">
        <v>6</v>
      </c>
      <c r="AJ147" s="71">
        <v>2</v>
      </c>
      <c r="AK147" s="71">
        <v>0</v>
      </c>
      <c r="AL147" s="71">
        <v>0</v>
      </c>
      <c r="AM147" s="71">
        <v>2</v>
      </c>
      <c r="AN147" s="71">
        <v>1</v>
      </c>
      <c r="AO147" s="71">
        <v>0</v>
      </c>
      <c r="AP147" s="71">
        <v>0</v>
      </c>
      <c r="AQ147" s="71">
        <v>0</v>
      </c>
      <c r="AR147" s="71">
        <v>0</v>
      </c>
      <c r="AS147" s="71">
        <v>0</v>
      </c>
      <c r="AT147" s="71">
        <v>0</v>
      </c>
      <c r="AU147" s="71">
        <v>36</v>
      </c>
      <c r="AV147" s="71">
        <v>17</v>
      </c>
      <c r="AW147" s="71">
        <v>0</v>
      </c>
      <c r="AX147" s="71">
        <v>0</v>
      </c>
      <c r="AY147" s="71">
        <v>6</v>
      </c>
      <c r="AZ147" s="71">
        <v>2</v>
      </c>
      <c r="BA147" s="71">
        <v>0</v>
      </c>
      <c r="BB147" s="71">
        <v>0</v>
      </c>
      <c r="BC147" s="71">
        <v>0</v>
      </c>
      <c r="BD147" s="71">
        <v>0</v>
      </c>
      <c r="BE147" s="71">
        <v>0</v>
      </c>
      <c r="BF147" s="71">
        <v>0</v>
      </c>
      <c r="BG147" s="69">
        <v>58</v>
      </c>
      <c r="BH147" s="69">
        <v>25</v>
      </c>
      <c r="BI147" s="205" t="s">
        <v>2058</v>
      </c>
      <c r="BJ147" s="8" t="s">
        <v>90</v>
      </c>
      <c r="BK147" s="31">
        <v>8</v>
      </c>
      <c r="BL147" s="31">
        <v>4</v>
      </c>
      <c r="BM147" s="31">
        <v>0</v>
      </c>
      <c r="BN147" s="31">
        <v>2</v>
      </c>
      <c r="BO147" s="31">
        <v>1</v>
      </c>
      <c r="BP147" s="31">
        <v>1</v>
      </c>
      <c r="BQ147" s="31">
        <v>0</v>
      </c>
      <c r="BR147" s="31">
        <v>3</v>
      </c>
      <c r="BS147" s="31">
        <v>0</v>
      </c>
      <c r="BT147" s="31">
        <v>2</v>
      </c>
      <c r="BU147" s="31">
        <v>0</v>
      </c>
      <c r="BV147" s="31">
        <v>0</v>
      </c>
      <c r="BW147" s="31">
        <v>0</v>
      </c>
      <c r="BX147" s="149">
        <v>21</v>
      </c>
      <c r="BY147" s="125">
        <v>21</v>
      </c>
      <c r="BZ147" s="71">
        <v>19</v>
      </c>
      <c r="CA147" s="71">
        <v>10</v>
      </c>
      <c r="CB147" s="71">
        <v>0</v>
      </c>
      <c r="CC147" s="71">
        <v>4</v>
      </c>
      <c r="CD147" s="205" t="s">
        <v>2058</v>
      </c>
      <c r="CE147" s="8" t="s">
        <v>90</v>
      </c>
      <c r="CF147" s="71">
        <v>0</v>
      </c>
      <c r="CG147" s="71">
        <v>0</v>
      </c>
      <c r="CH147" s="71">
        <v>225</v>
      </c>
      <c r="CI147" s="71">
        <v>84</v>
      </c>
      <c r="CJ147" s="71">
        <v>0</v>
      </c>
      <c r="CK147" s="71">
        <v>1</v>
      </c>
      <c r="CL147" s="71">
        <v>23</v>
      </c>
      <c r="CM147" s="71">
        <v>19</v>
      </c>
      <c r="CN147" s="71">
        <v>10</v>
      </c>
      <c r="CO147" s="205" t="s">
        <v>2058</v>
      </c>
      <c r="CP147" s="8" t="s">
        <v>90</v>
      </c>
      <c r="CQ147" s="46">
        <v>199</v>
      </c>
      <c r="CR147" s="46">
        <v>107</v>
      </c>
      <c r="CS147" s="46">
        <v>126</v>
      </c>
      <c r="CT147" s="46">
        <v>66</v>
      </c>
      <c r="CU147" s="46">
        <v>0</v>
      </c>
      <c r="CV147" s="46">
        <v>0</v>
      </c>
      <c r="CW147" s="46">
        <v>0</v>
      </c>
      <c r="CX147" s="46">
        <v>0</v>
      </c>
      <c r="CY147" s="46">
        <v>44</v>
      </c>
      <c r="CZ147" s="46">
        <v>12</v>
      </c>
      <c r="DA147" s="46">
        <v>33</v>
      </c>
      <c r="DB147" s="46">
        <v>8</v>
      </c>
      <c r="DC147" s="46">
        <v>0</v>
      </c>
      <c r="DD147" s="46">
        <v>0</v>
      </c>
      <c r="DE147" s="46">
        <v>0</v>
      </c>
      <c r="DF147" s="46">
        <v>0</v>
      </c>
      <c r="DG147" s="46">
        <v>0</v>
      </c>
      <c r="DH147" s="46">
        <v>0</v>
      </c>
      <c r="DI147" s="46">
        <v>0</v>
      </c>
      <c r="DJ147" s="46">
        <v>0</v>
      </c>
      <c r="DK147" s="46">
        <v>0</v>
      </c>
      <c r="DL147" s="46">
        <v>0</v>
      </c>
      <c r="DM147" s="46">
        <v>0</v>
      </c>
      <c r="DN147" s="46">
        <v>0</v>
      </c>
      <c r="DO147" s="205" t="s">
        <v>2058</v>
      </c>
      <c r="DP147" s="8" t="s">
        <v>90</v>
      </c>
      <c r="DQ147" s="71">
        <v>32</v>
      </c>
      <c r="DR147" s="71">
        <v>5</v>
      </c>
      <c r="DS147" s="71">
        <v>0</v>
      </c>
      <c r="DT147" s="152">
        <v>6</v>
      </c>
      <c r="DU147" s="32">
        <v>4</v>
      </c>
      <c r="DV147" s="149">
        <v>38</v>
      </c>
      <c r="DW147" s="149">
        <v>9</v>
      </c>
      <c r="DX147" s="205" t="s">
        <v>2058</v>
      </c>
      <c r="DY147" s="8" t="s">
        <v>90</v>
      </c>
      <c r="DZ147" s="71">
        <v>2</v>
      </c>
      <c r="EA147" s="71">
        <v>2</v>
      </c>
      <c r="EB147" s="71">
        <v>0</v>
      </c>
      <c r="EC147" s="71">
        <v>0</v>
      </c>
      <c r="ED147" s="71">
        <v>2</v>
      </c>
      <c r="EE147" s="71">
        <v>2</v>
      </c>
      <c r="EF147" s="71">
        <v>0</v>
      </c>
      <c r="EG147" s="71">
        <v>2</v>
      </c>
      <c r="EH147" s="71">
        <v>2</v>
      </c>
      <c r="EI147" s="71">
        <v>2</v>
      </c>
      <c r="EJ147" s="71">
        <v>2</v>
      </c>
      <c r="EK147" s="71">
        <v>2</v>
      </c>
      <c r="EL147" s="71">
        <v>0</v>
      </c>
      <c r="EM147" s="71">
        <v>0</v>
      </c>
      <c r="EN147" s="71">
        <v>0</v>
      </c>
      <c r="EO147" s="71">
        <v>2</v>
      </c>
      <c r="EP147" s="71">
        <v>0</v>
      </c>
      <c r="ER147" s="78" t="s">
        <v>2058</v>
      </c>
      <c r="ES147" s="78" t="s">
        <v>2406</v>
      </c>
      <c r="ET147" s="78">
        <v>243</v>
      </c>
      <c r="EU147" s="78">
        <v>159</v>
      </c>
      <c r="EV147" s="78">
        <v>1011</v>
      </c>
      <c r="EW147" s="78"/>
      <c r="EX147" s="78"/>
      <c r="EY147" s="78"/>
    </row>
    <row r="148" spans="1:155">
      <c r="A148" s="205"/>
      <c r="B148" s="8" t="s">
        <v>91</v>
      </c>
      <c r="C148" s="71">
        <v>684</v>
      </c>
      <c r="D148" s="71">
        <v>323</v>
      </c>
      <c r="E148" s="71">
        <v>90</v>
      </c>
      <c r="F148" s="71">
        <v>51</v>
      </c>
      <c r="G148" s="71">
        <v>0</v>
      </c>
      <c r="H148" s="71">
        <v>0</v>
      </c>
      <c r="I148" s="71">
        <v>100</v>
      </c>
      <c r="J148" s="71">
        <v>35</v>
      </c>
      <c r="K148" s="71">
        <v>128</v>
      </c>
      <c r="L148" s="71">
        <v>63</v>
      </c>
      <c r="M148" s="71">
        <v>66</v>
      </c>
      <c r="N148" s="71">
        <v>28</v>
      </c>
      <c r="O148" s="71">
        <v>0</v>
      </c>
      <c r="P148" s="71">
        <v>0</v>
      </c>
      <c r="Q148" s="71">
        <v>353</v>
      </c>
      <c r="R148" s="71">
        <v>179</v>
      </c>
      <c r="S148" s="71">
        <v>0</v>
      </c>
      <c r="T148" s="71">
        <v>0</v>
      </c>
      <c r="U148" s="71">
        <v>95</v>
      </c>
      <c r="V148" s="71">
        <v>42</v>
      </c>
      <c r="W148" s="71">
        <v>0</v>
      </c>
      <c r="X148" s="71">
        <v>0</v>
      </c>
      <c r="Y148" s="71">
        <v>0</v>
      </c>
      <c r="Z148" s="71">
        <v>0</v>
      </c>
      <c r="AA148" s="71">
        <v>0</v>
      </c>
      <c r="AB148" s="71">
        <v>0</v>
      </c>
      <c r="AC148" s="69">
        <v>1516</v>
      </c>
      <c r="AD148" s="69">
        <v>721</v>
      </c>
      <c r="AE148" s="205"/>
      <c r="AF148" s="8" t="s">
        <v>91</v>
      </c>
      <c r="AG148" s="71">
        <v>10</v>
      </c>
      <c r="AH148" s="71">
        <v>4</v>
      </c>
      <c r="AI148" s="71">
        <v>0</v>
      </c>
      <c r="AJ148" s="71">
        <v>0</v>
      </c>
      <c r="AK148" s="71">
        <v>0</v>
      </c>
      <c r="AL148" s="71">
        <v>0</v>
      </c>
      <c r="AM148" s="71">
        <v>0</v>
      </c>
      <c r="AN148" s="71">
        <v>0</v>
      </c>
      <c r="AO148" s="71">
        <v>1</v>
      </c>
      <c r="AP148" s="71">
        <v>0</v>
      </c>
      <c r="AQ148" s="71">
        <v>0</v>
      </c>
      <c r="AR148" s="71">
        <v>0</v>
      </c>
      <c r="AS148" s="71">
        <v>0</v>
      </c>
      <c r="AT148" s="71">
        <v>0</v>
      </c>
      <c r="AU148" s="71">
        <v>42</v>
      </c>
      <c r="AV148" s="71">
        <v>27</v>
      </c>
      <c r="AW148" s="71">
        <v>0</v>
      </c>
      <c r="AX148" s="71">
        <v>0</v>
      </c>
      <c r="AY148" s="71">
        <v>7</v>
      </c>
      <c r="AZ148" s="71">
        <v>5</v>
      </c>
      <c r="BA148" s="71">
        <v>0</v>
      </c>
      <c r="BB148" s="71">
        <v>0</v>
      </c>
      <c r="BC148" s="71">
        <v>0</v>
      </c>
      <c r="BD148" s="71">
        <v>0</v>
      </c>
      <c r="BE148" s="71">
        <v>0</v>
      </c>
      <c r="BF148" s="71">
        <v>0</v>
      </c>
      <c r="BG148" s="69">
        <v>60</v>
      </c>
      <c r="BH148" s="69">
        <v>36</v>
      </c>
      <c r="BI148" s="205"/>
      <c r="BJ148" s="8" t="s">
        <v>91</v>
      </c>
      <c r="BK148" s="31">
        <v>12</v>
      </c>
      <c r="BL148" s="31">
        <v>2</v>
      </c>
      <c r="BM148" s="31">
        <v>0</v>
      </c>
      <c r="BN148" s="31">
        <v>2</v>
      </c>
      <c r="BO148" s="31">
        <v>3</v>
      </c>
      <c r="BP148" s="31">
        <v>1</v>
      </c>
      <c r="BQ148" s="31">
        <v>0</v>
      </c>
      <c r="BR148" s="31">
        <v>7</v>
      </c>
      <c r="BS148" s="31">
        <v>0</v>
      </c>
      <c r="BT148" s="31">
        <v>3</v>
      </c>
      <c r="BU148" s="31">
        <v>0</v>
      </c>
      <c r="BV148" s="31">
        <v>0</v>
      </c>
      <c r="BW148" s="31">
        <v>0</v>
      </c>
      <c r="BX148" s="149">
        <v>30</v>
      </c>
      <c r="BY148" s="125">
        <v>30</v>
      </c>
      <c r="BZ148" s="71">
        <v>30</v>
      </c>
      <c r="CA148" s="71">
        <v>30</v>
      </c>
      <c r="CB148" s="71">
        <v>2</v>
      </c>
      <c r="CC148" s="71">
        <v>5</v>
      </c>
      <c r="CD148" s="205"/>
      <c r="CE148" s="8" t="s">
        <v>91</v>
      </c>
      <c r="CF148" s="71">
        <v>0</v>
      </c>
      <c r="CG148" s="71">
        <v>595</v>
      </c>
      <c r="CH148" s="71">
        <v>181</v>
      </c>
      <c r="CI148" s="71">
        <v>0</v>
      </c>
      <c r="CJ148" s="71">
        <v>0</v>
      </c>
      <c r="CK148" s="71">
        <v>5</v>
      </c>
      <c r="CL148" s="71">
        <v>30</v>
      </c>
      <c r="CM148" s="71">
        <v>30</v>
      </c>
      <c r="CN148" s="71">
        <v>30</v>
      </c>
      <c r="CO148" s="205"/>
      <c r="CP148" s="8" t="s">
        <v>91</v>
      </c>
      <c r="CQ148" s="46">
        <v>239</v>
      </c>
      <c r="CR148" s="46">
        <v>134</v>
      </c>
      <c r="CS148" s="46">
        <v>150</v>
      </c>
      <c r="CT148" s="46">
        <v>83</v>
      </c>
      <c r="CU148" s="46">
        <v>0</v>
      </c>
      <c r="CV148" s="46">
        <v>0</v>
      </c>
      <c r="CW148" s="46">
        <v>0</v>
      </c>
      <c r="CX148" s="46">
        <v>0</v>
      </c>
      <c r="CY148" s="46">
        <v>70</v>
      </c>
      <c r="CZ148" s="46">
        <v>32</v>
      </c>
      <c r="DA148" s="46">
        <v>44</v>
      </c>
      <c r="DB148" s="46">
        <v>20</v>
      </c>
      <c r="DC148" s="46">
        <v>0</v>
      </c>
      <c r="DD148" s="46">
        <v>0</v>
      </c>
      <c r="DE148" s="46">
        <v>0</v>
      </c>
      <c r="DF148" s="46">
        <v>0</v>
      </c>
      <c r="DG148" s="46">
        <v>0</v>
      </c>
      <c r="DH148" s="46">
        <v>0</v>
      </c>
      <c r="DI148" s="46">
        <v>0</v>
      </c>
      <c r="DJ148" s="46">
        <v>0</v>
      </c>
      <c r="DK148" s="46">
        <v>0</v>
      </c>
      <c r="DL148" s="46">
        <v>0</v>
      </c>
      <c r="DM148" s="46">
        <v>0</v>
      </c>
      <c r="DN148" s="46">
        <v>0</v>
      </c>
      <c r="DO148" s="205"/>
      <c r="DP148" s="8" t="s">
        <v>91</v>
      </c>
      <c r="DQ148" s="71">
        <v>69</v>
      </c>
      <c r="DR148" s="71">
        <v>10</v>
      </c>
      <c r="DS148" s="71">
        <v>14</v>
      </c>
      <c r="DT148" s="152">
        <v>15</v>
      </c>
      <c r="DU148" s="32">
        <v>8</v>
      </c>
      <c r="DV148" s="149">
        <v>84</v>
      </c>
      <c r="DW148" s="149">
        <v>18</v>
      </c>
      <c r="DX148" s="205"/>
      <c r="DY148" s="8" t="s">
        <v>91</v>
      </c>
      <c r="DZ148" s="71">
        <v>0</v>
      </c>
      <c r="EA148" s="71">
        <v>0</v>
      </c>
      <c r="EB148" s="71">
        <v>0</v>
      </c>
      <c r="EC148" s="71">
        <v>0</v>
      </c>
      <c r="ED148" s="71">
        <v>0</v>
      </c>
      <c r="EE148" s="71">
        <v>0</v>
      </c>
      <c r="EF148" s="71">
        <v>0</v>
      </c>
      <c r="EG148" s="71">
        <v>0</v>
      </c>
      <c r="EH148" s="71">
        <v>0</v>
      </c>
      <c r="EI148" s="71">
        <v>0</v>
      </c>
      <c r="EJ148" s="71">
        <v>0</v>
      </c>
      <c r="EK148" s="71">
        <v>0</v>
      </c>
      <c r="EL148" s="71">
        <v>0</v>
      </c>
      <c r="EM148" s="71">
        <v>0</v>
      </c>
      <c r="EN148" s="71">
        <v>0</v>
      </c>
      <c r="EO148" s="71">
        <v>0</v>
      </c>
      <c r="EP148" s="71">
        <v>0</v>
      </c>
      <c r="ER148" s="78" t="s">
        <v>2058</v>
      </c>
      <c r="ES148" s="78" t="s">
        <v>2407</v>
      </c>
      <c r="ET148" s="78">
        <v>309</v>
      </c>
      <c r="EU148" s="78">
        <v>194</v>
      </c>
      <c r="EV148" s="78">
        <v>1733</v>
      </c>
      <c r="EW148" s="78"/>
      <c r="EX148" s="78"/>
      <c r="EY148" s="78"/>
    </row>
    <row r="149" spans="1:155">
      <c r="A149" s="205"/>
      <c r="B149" s="66" t="s">
        <v>73</v>
      </c>
      <c r="C149" s="26">
        <v>1057</v>
      </c>
      <c r="D149" s="26">
        <v>519</v>
      </c>
      <c r="E149" s="26">
        <v>233</v>
      </c>
      <c r="F149" s="26">
        <v>118</v>
      </c>
      <c r="G149" s="26">
        <v>0</v>
      </c>
      <c r="H149" s="26">
        <v>0</v>
      </c>
      <c r="I149" s="26">
        <v>183</v>
      </c>
      <c r="J149" s="26">
        <v>78</v>
      </c>
      <c r="K149" s="26">
        <v>148</v>
      </c>
      <c r="L149" s="26">
        <v>74</v>
      </c>
      <c r="M149" s="26">
        <v>74</v>
      </c>
      <c r="N149" s="26">
        <v>32</v>
      </c>
      <c r="O149" s="26">
        <v>0</v>
      </c>
      <c r="P149" s="26">
        <v>0</v>
      </c>
      <c r="Q149" s="26">
        <v>522</v>
      </c>
      <c r="R149" s="26">
        <v>273</v>
      </c>
      <c r="S149" s="26">
        <v>0</v>
      </c>
      <c r="T149" s="26">
        <v>0</v>
      </c>
      <c r="U149" s="26">
        <v>149</v>
      </c>
      <c r="V149" s="26">
        <v>62</v>
      </c>
      <c r="W149" s="26">
        <v>0</v>
      </c>
      <c r="X149" s="26">
        <v>0</v>
      </c>
      <c r="Y149" s="26">
        <v>0</v>
      </c>
      <c r="Z149" s="26">
        <v>0</v>
      </c>
      <c r="AA149" s="26">
        <v>0</v>
      </c>
      <c r="AB149" s="26">
        <v>0</v>
      </c>
      <c r="AC149" s="68">
        <v>2366</v>
      </c>
      <c r="AD149" s="68">
        <v>1156</v>
      </c>
      <c r="AE149" s="205"/>
      <c r="AF149" s="66" t="s">
        <v>73</v>
      </c>
      <c r="AG149" s="26">
        <v>18</v>
      </c>
      <c r="AH149" s="26">
        <v>7</v>
      </c>
      <c r="AI149" s="26">
        <v>6</v>
      </c>
      <c r="AJ149" s="26">
        <v>2</v>
      </c>
      <c r="AK149" s="26">
        <v>0</v>
      </c>
      <c r="AL149" s="26">
        <v>0</v>
      </c>
      <c r="AM149" s="26">
        <v>2</v>
      </c>
      <c r="AN149" s="26">
        <v>1</v>
      </c>
      <c r="AO149" s="26">
        <v>1</v>
      </c>
      <c r="AP149" s="26">
        <v>0</v>
      </c>
      <c r="AQ149" s="26">
        <v>0</v>
      </c>
      <c r="AR149" s="26">
        <v>0</v>
      </c>
      <c r="AS149" s="26">
        <v>0</v>
      </c>
      <c r="AT149" s="26">
        <v>0</v>
      </c>
      <c r="AU149" s="26">
        <v>78</v>
      </c>
      <c r="AV149" s="26">
        <v>44</v>
      </c>
      <c r="AW149" s="26">
        <v>0</v>
      </c>
      <c r="AX149" s="26">
        <v>0</v>
      </c>
      <c r="AY149" s="26">
        <v>13</v>
      </c>
      <c r="AZ149" s="26">
        <v>7</v>
      </c>
      <c r="BA149" s="26">
        <v>0</v>
      </c>
      <c r="BB149" s="26">
        <v>0</v>
      </c>
      <c r="BC149" s="26">
        <v>0</v>
      </c>
      <c r="BD149" s="26">
        <v>0</v>
      </c>
      <c r="BE149" s="26">
        <v>0</v>
      </c>
      <c r="BF149" s="26">
        <v>0</v>
      </c>
      <c r="BG149" s="68">
        <v>118</v>
      </c>
      <c r="BH149" s="68">
        <v>61</v>
      </c>
      <c r="BI149" s="205"/>
      <c r="BJ149" s="66" t="s">
        <v>73</v>
      </c>
      <c r="BK149" s="68">
        <v>20</v>
      </c>
      <c r="BL149" s="68">
        <v>6</v>
      </c>
      <c r="BM149" s="68">
        <v>0</v>
      </c>
      <c r="BN149" s="68">
        <v>4</v>
      </c>
      <c r="BO149" s="68">
        <v>4</v>
      </c>
      <c r="BP149" s="68">
        <v>2</v>
      </c>
      <c r="BQ149" s="68">
        <v>0</v>
      </c>
      <c r="BR149" s="68">
        <v>10</v>
      </c>
      <c r="BS149" s="68">
        <v>0</v>
      </c>
      <c r="BT149" s="68">
        <v>5</v>
      </c>
      <c r="BU149" s="68">
        <v>0</v>
      </c>
      <c r="BV149" s="68">
        <v>0</v>
      </c>
      <c r="BW149" s="68">
        <v>0</v>
      </c>
      <c r="BX149" s="68">
        <v>51</v>
      </c>
      <c r="BY149" s="68">
        <v>51</v>
      </c>
      <c r="BZ149" s="68">
        <v>49</v>
      </c>
      <c r="CA149" s="68">
        <v>40</v>
      </c>
      <c r="CB149" s="68">
        <v>2</v>
      </c>
      <c r="CC149" s="68">
        <v>9</v>
      </c>
      <c r="CD149" s="205"/>
      <c r="CE149" s="66" t="s">
        <v>73</v>
      </c>
      <c r="CF149" s="68">
        <v>0</v>
      </c>
      <c r="CG149" s="68">
        <v>595</v>
      </c>
      <c r="CH149" s="68">
        <v>406</v>
      </c>
      <c r="CI149" s="68">
        <v>84</v>
      </c>
      <c r="CJ149" s="68">
        <v>0</v>
      </c>
      <c r="CK149" s="68">
        <v>6</v>
      </c>
      <c r="CL149" s="68">
        <v>53</v>
      </c>
      <c r="CM149" s="68">
        <v>49</v>
      </c>
      <c r="CN149" s="68">
        <v>40</v>
      </c>
      <c r="CO149" s="205"/>
      <c r="CP149" s="66" t="s">
        <v>73</v>
      </c>
      <c r="CQ149" s="68">
        <v>438</v>
      </c>
      <c r="CR149" s="68">
        <v>241</v>
      </c>
      <c r="CS149" s="68">
        <v>276</v>
      </c>
      <c r="CT149" s="68">
        <v>149</v>
      </c>
      <c r="CU149" s="68">
        <v>0</v>
      </c>
      <c r="CV149" s="68">
        <v>0</v>
      </c>
      <c r="CW149" s="68">
        <v>0</v>
      </c>
      <c r="CX149" s="68">
        <v>0</v>
      </c>
      <c r="CY149" s="68">
        <v>114</v>
      </c>
      <c r="CZ149" s="68">
        <v>44</v>
      </c>
      <c r="DA149" s="68">
        <v>77</v>
      </c>
      <c r="DB149" s="68">
        <v>28</v>
      </c>
      <c r="DC149" s="68">
        <v>0</v>
      </c>
      <c r="DD149" s="68">
        <v>0</v>
      </c>
      <c r="DE149" s="68">
        <v>0</v>
      </c>
      <c r="DF149" s="68">
        <v>0</v>
      </c>
      <c r="DG149" s="68">
        <v>0</v>
      </c>
      <c r="DH149" s="68">
        <v>0</v>
      </c>
      <c r="DI149" s="68">
        <v>0</v>
      </c>
      <c r="DJ149" s="68">
        <v>0</v>
      </c>
      <c r="DK149" s="68">
        <v>0</v>
      </c>
      <c r="DL149" s="68">
        <v>0</v>
      </c>
      <c r="DM149" s="68">
        <v>0</v>
      </c>
      <c r="DN149" s="68">
        <v>0</v>
      </c>
      <c r="DO149" s="205"/>
      <c r="DP149" s="66" t="s">
        <v>73</v>
      </c>
      <c r="DQ149" s="68">
        <v>101</v>
      </c>
      <c r="DR149" s="26">
        <v>15</v>
      </c>
      <c r="DS149" s="26">
        <v>14</v>
      </c>
      <c r="DT149" s="41">
        <v>21</v>
      </c>
      <c r="DU149" s="41">
        <v>12</v>
      </c>
      <c r="DV149" s="68">
        <v>122</v>
      </c>
      <c r="DW149" s="68">
        <v>27</v>
      </c>
      <c r="DX149" s="205"/>
      <c r="DY149" s="66" t="s">
        <v>73</v>
      </c>
      <c r="DZ149" s="68">
        <v>2</v>
      </c>
      <c r="EA149" s="68">
        <v>2</v>
      </c>
      <c r="EB149" s="68">
        <v>0</v>
      </c>
      <c r="EC149" s="68">
        <v>0</v>
      </c>
      <c r="ED149" s="68">
        <v>2</v>
      </c>
      <c r="EE149" s="68">
        <v>2</v>
      </c>
      <c r="EF149" s="68">
        <v>0</v>
      </c>
      <c r="EG149" s="68">
        <v>2</v>
      </c>
      <c r="EH149" s="68">
        <v>2</v>
      </c>
      <c r="EI149" s="68">
        <v>2</v>
      </c>
      <c r="EJ149" s="68">
        <v>2</v>
      </c>
      <c r="EK149" s="68">
        <v>2</v>
      </c>
      <c r="EL149" s="68">
        <v>0</v>
      </c>
      <c r="EM149" s="68">
        <v>0</v>
      </c>
      <c r="EN149" s="68">
        <v>0</v>
      </c>
      <c r="EO149" s="68">
        <v>2</v>
      </c>
      <c r="EP149" s="68">
        <v>0</v>
      </c>
      <c r="ER149" s="78" t="s">
        <v>2058</v>
      </c>
      <c r="ES149" s="78" t="s">
        <v>2408</v>
      </c>
      <c r="ET149" s="78">
        <v>552</v>
      </c>
      <c r="EU149" s="78">
        <v>353</v>
      </c>
      <c r="EV149" s="78">
        <v>2744</v>
      </c>
      <c r="EW149" s="78"/>
      <c r="EX149" s="78"/>
      <c r="EY149" s="78"/>
    </row>
    <row r="150" spans="1:155">
      <c r="A150" s="205" t="s">
        <v>166</v>
      </c>
      <c r="B150" s="8" t="s">
        <v>90</v>
      </c>
      <c r="C150" s="71">
        <v>0</v>
      </c>
      <c r="D150" s="71">
        <v>0</v>
      </c>
      <c r="E150" s="71">
        <v>0</v>
      </c>
      <c r="F150" s="71">
        <v>0</v>
      </c>
      <c r="G150" s="71">
        <v>0</v>
      </c>
      <c r="H150" s="71">
        <v>0</v>
      </c>
      <c r="I150" s="71">
        <v>0</v>
      </c>
      <c r="J150" s="71">
        <v>0</v>
      </c>
      <c r="K150" s="71">
        <v>0</v>
      </c>
      <c r="L150" s="71">
        <v>0</v>
      </c>
      <c r="M150" s="71">
        <v>0</v>
      </c>
      <c r="N150" s="71">
        <v>0</v>
      </c>
      <c r="O150" s="71">
        <v>0</v>
      </c>
      <c r="P150" s="71">
        <v>0</v>
      </c>
      <c r="Q150" s="71">
        <v>0</v>
      </c>
      <c r="R150" s="71">
        <v>0</v>
      </c>
      <c r="S150" s="71">
        <v>0</v>
      </c>
      <c r="T150" s="71">
        <v>0</v>
      </c>
      <c r="U150" s="71">
        <v>0</v>
      </c>
      <c r="V150" s="71">
        <v>0</v>
      </c>
      <c r="W150" s="71">
        <v>0</v>
      </c>
      <c r="X150" s="71">
        <v>0</v>
      </c>
      <c r="Y150" s="71">
        <v>0</v>
      </c>
      <c r="Z150" s="71">
        <v>0</v>
      </c>
      <c r="AA150" s="71">
        <v>0</v>
      </c>
      <c r="AB150" s="71">
        <v>0</v>
      </c>
      <c r="AC150" s="69">
        <v>0</v>
      </c>
      <c r="AD150" s="69">
        <v>0</v>
      </c>
      <c r="AE150" s="205" t="s">
        <v>166</v>
      </c>
      <c r="AF150" s="8" t="s">
        <v>90</v>
      </c>
      <c r="AG150" s="71">
        <v>0</v>
      </c>
      <c r="AH150" s="71">
        <v>0</v>
      </c>
      <c r="AI150" s="71">
        <v>0</v>
      </c>
      <c r="AJ150" s="71">
        <v>0</v>
      </c>
      <c r="AK150" s="71">
        <v>0</v>
      </c>
      <c r="AL150" s="71">
        <v>0</v>
      </c>
      <c r="AM150" s="71">
        <v>0</v>
      </c>
      <c r="AN150" s="71">
        <v>0</v>
      </c>
      <c r="AO150" s="71">
        <v>0</v>
      </c>
      <c r="AP150" s="71">
        <v>0</v>
      </c>
      <c r="AQ150" s="71">
        <v>0</v>
      </c>
      <c r="AR150" s="71">
        <v>0</v>
      </c>
      <c r="AS150" s="71">
        <v>0</v>
      </c>
      <c r="AT150" s="71">
        <v>0</v>
      </c>
      <c r="AU150" s="71">
        <v>0</v>
      </c>
      <c r="AV150" s="71">
        <v>0</v>
      </c>
      <c r="AW150" s="71">
        <v>0</v>
      </c>
      <c r="AX150" s="71">
        <v>0</v>
      </c>
      <c r="AY150" s="71">
        <v>0</v>
      </c>
      <c r="AZ150" s="71">
        <v>0</v>
      </c>
      <c r="BA150" s="71">
        <v>0</v>
      </c>
      <c r="BB150" s="71">
        <v>0</v>
      </c>
      <c r="BC150" s="71">
        <v>0</v>
      </c>
      <c r="BD150" s="71">
        <v>0</v>
      </c>
      <c r="BE150" s="71">
        <v>0</v>
      </c>
      <c r="BF150" s="71">
        <v>0</v>
      </c>
      <c r="BG150" s="69">
        <v>0</v>
      </c>
      <c r="BH150" s="69">
        <v>0</v>
      </c>
      <c r="BI150" s="205" t="s">
        <v>166</v>
      </c>
      <c r="BJ150" s="8" t="s">
        <v>90</v>
      </c>
      <c r="BK150" s="31">
        <v>0</v>
      </c>
      <c r="BL150" s="31">
        <v>0</v>
      </c>
      <c r="BM150" s="31">
        <v>0</v>
      </c>
      <c r="BN150" s="31">
        <v>0</v>
      </c>
      <c r="BO150" s="31">
        <v>0</v>
      </c>
      <c r="BP150" s="31">
        <v>0</v>
      </c>
      <c r="BQ150" s="31">
        <v>0</v>
      </c>
      <c r="BR150" s="31">
        <v>0</v>
      </c>
      <c r="BS150" s="31">
        <v>0</v>
      </c>
      <c r="BT150" s="31">
        <v>0</v>
      </c>
      <c r="BU150" s="31">
        <v>0</v>
      </c>
      <c r="BV150" s="31">
        <v>0</v>
      </c>
      <c r="BW150" s="31">
        <v>0</v>
      </c>
      <c r="BX150" s="149">
        <v>0</v>
      </c>
      <c r="BY150" s="125">
        <v>0</v>
      </c>
      <c r="BZ150" s="71">
        <v>0</v>
      </c>
      <c r="CA150" s="71">
        <v>0</v>
      </c>
      <c r="CB150" s="71">
        <v>0</v>
      </c>
      <c r="CC150" s="71">
        <v>0</v>
      </c>
      <c r="CD150" s="205" t="s">
        <v>166</v>
      </c>
      <c r="CE150" s="8" t="s">
        <v>90</v>
      </c>
      <c r="CF150" s="71">
        <v>0</v>
      </c>
      <c r="CG150" s="71">
        <v>0</v>
      </c>
      <c r="CH150" s="71">
        <v>0</v>
      </c>
      <c r="CI150" s="71">
        <v>0</v>
      </c>
      <c r="CJ150" s="71">
        <v>0</v>
      </c>
      <c r="CK150" s="71">
        <v>0</v>
      </c>
      <c r="CL150" s="71">
        <v>0</v>
      </c>
      <c r="CM150" s="71">
        <v>0</v>
      </c>
      <c r="CN150" s="71">
        <v>0</v>
      </c>
      <c r="CO150" s="205" t="s">
        <v>166</v>
      </c>
      <c r="CP150" s="8" t="s">
        <v>90</v>
      </c>
      <c r="CQ150" s="46">
        <v>0</v>
      </c>
      <c r="CR150" s="46">
        <v>0</v>
      </c>
      <c r="CS150" s="46">
        <v>0</v>
      </c>
      <c r="CT150" s="46">
        <v>0</v>
      </c>
      <c r="CU150" s="46">
        <v>0</v>
      </c>
      <c r="CV150" s="46">
        <v>0</v>
      </c>
      <c r="CW150" s="46">
        <v>0</v>
      </c>
      <c r="CX150" s="46">
        <v>0</v>
      </c>
      <c r="CY150" s="46">
        <v>0</v>
      </c>
      <c r="CZ150" s="46">
        <v>0</v>
      </c>
      <c r="DA150" s="46">
        <v>0</v>
      </c>
      <c r="DB150" s="46">
        <v>0</v>
      </c>
      <c r="DC150" s="46">
        <v>0</v>
      </c>
      <c r="DD150" s="46">
        <v>0</v>
      </c>
      <c r="DE150" s="46">
        <v>0</v>
      </c>
      <c r="DF150" s="46">
        <v>0</v>
      </c>
      <c r="DG150" s="46">
        <v>0</v>
      </c>
      <c r="DH150" s="46">
        <v>0</v>
      </c>
      <c r="DI150" s="46">
        <v>0</v>
      </c>
      <c r="DJ150" s="46">
        <v>0</v>
      </c>
      <c r="DK150" s="46">
        <v>0</v>
      </c>
      <c r="DL150" s="46">
        <v>0</v>
      </c>
      <c r="DM150" s="46">
        <v>0</v>
      </c>
      <c r="DN150" s="46">
        <v>0</v>
      </c>
      <c r="DO150" s="205" t="s">
        <v>166</v>
      </c>
      <c r="DP150" s="8" t="s">
        <v>90</v>
      </c>
      <c r="DQ150" s="71">
        <v>0</v>
      </c>
      <c r="DR150" s="71">
        <v>0</v>
      </c>
      <c r="DS150" s="71">
        <v>0</v>
      </c>
      <c r="DT150" s="152">
        <v>0</v>
      </c>
      <c r="DU150" s="32">
        <v>0</v>
      </c>
      <c r="DV150" s="149">
        <v>0</v>
      </c>
      <c r="DW150" s="149">
        <v>0</v>
      </c>
      <c r="DX150" s="205" t="s">
        <v>166</v>
      </c>
      <c r="DY150" s="8" t="s">
        <v>90</v>
      </c>
      <c r="DZ150" s="71">
        <v>0</v>
      </c>
      <c r="EA150" s="71">
        <v>0</v>
      </c>
      <c r="EB150" s="71">
        <v>0</v>
      </c>
      <c r="EC150" s="71">
        <v>0</v>
      </c>
      <c r="ED150" s="71">
        <v>0</v>
      </c>
      <c r="EE150" s="71">
        <v>0</v>
      </c>
      <c r="EF150" s="71">
        <v>0</v>
      </c>
      <c r="EG150" s="71">
        <v>0</v>
      </c>
      <c r="EH150" s="71">
        <v>0</v>
      </c>
      <c r="EI150" s="71">
        <v>0</v>
      </c>
      <c r="EJ150" s="71">
        <v>0</v>
      </c>
      <c r="EK150" s="71">
        <v>0</v>
      </c>
      <c r="EL150" s="71">
        <v>0</v>
      </c>
      <c r="EM150" s="71">
        <v>0</v>
      </c>
      <c r="EN150" s="71">
        <v>0</v>
      </c>
      <c r="EO150" s="71">
        <v>0</v>
      </c>
      <c r="EP150" s="71">
        <v>0</v>
      </c>
      <c r="ER150" s="78" t="s">
        <v>166</v>
      </c>
      <c r="ES150" s="78" t="s">
        <v>2409</v>
      </c>
      <c r="ET150" s="78">
        <v>0</v>
      </c>
      <c r="EU150" s="78">
        <v>0</v>
      </c>
      <c r="EV150" s="78">
        <v>0</v>
      </c>
      <c r="EW150" s="78"/>
      <c r="EX150" s="78"/>
      <c r="EY150" s="78"/>
    </row>
    <row r="151" spans="1:155">
      <c r="A151" s="205"/>
      <c r="B151" s="8" t="s">
        <v>91</v>
      </c>
      <c r="C151" s="71">
        <v>1067</v>
      </c>
      <c r="D151" s="71">
        <v>532</v>
      </c>
      <c r="E151" s="71">
        <v>345</v>
      </c>
      <c r="F151" s="71">
        <v>185</v>
      </c>
      <c r="G151" s="71">
        <v>0</v>
      </c>
      <c r="H151" s="71">
        <v>0</v>
      </c>
      <c r="I151" s="71">
        <v>245</v>
      </c>
      <c r="J151" s="71">
        <v>109</v>
      </c>
      <c r="K151" s="71">
        <v>232</v>
      </c>
      <c r="L151" s="71">
        <v>147</v>
      </c>
      <c r="M151" s="71">
        <v>222</v>
      </c>
      <c r="N151" s="71">
        <v>88</v>
      </c>
      <c r="O151" s="71">
        <v>0</v>
      </c>
      <c r="P151" s="71">
        <v>0</v>
      </c>
      <c r="Q151" s="71">
        <v>434</v>
      </c>
      <c r="R151" s="71">
        <v>229</v>
      </c>
      <c r="S151" s="71">
        <v>0</v>
      </c>
      <c r="T151" s="71">
        <v>0</v>
      </c>
      <c r="U151" s="71">
        <v>238</v>
      </c>
      <c r="V151" s="71">
        <v>94</v>
      </c>
      <c r="W151" s="71">
        <v>326</v>
      </c>
      <c r="X151" s="71">
        <v>173</v>
      </c>
      <c r="Y151" s="71">
        <v>164</v>
      </c>
      <c r="Z151" s="71">
        <v>49</v>
      </c>
      <c r="AA151" s="71">
        <v>0</v>
      </c>
      <c r="AB151" s="71">
        <v>0</v>
      </c>
      <c r="AC151" s="69">
        <v>3273</v>
      </c>
      <c r="AD151" s="69">
        <v>1606</v>
      </c>
      <c r="AE151" s="205"/>
      <c r="AF151" s="8" t="s">
        <v>91</v>
      </c>
      <c r="AG151" s="71">
        <v>22</v>
      </c>
      <c r="AH151" s="71">
        <v>13</v>
      </c>
      <c r="AI151" s="71">
        <v>9</v>
      </c>
      <c r="AJ151" s="71">
        <v>6</v>
      </c>
      <c r="AK151" s="71">
        <v>0</v>
      </c>
      <c r="AL151" s="71">
        <v>0</v>
      </c>
      <c r="AM151" s="71">
        <v>1</v>
      </c>
      <c r="AN151" s="71">
        <v>0</v>
      </c>
      <c r="AO151" s="71">
        <v>2</v>
      </c>
      <c r="AP151" s="71">
        <v>1</v>
      </c>
      <c r="AQ151" s="71">
        <v>11</v>
      </c>
      <c r="AR151" s="71">
        <v>1</v>
      </c>
      <c r="AS151" s="71">
        <v>0</v>
      </c>
      <c r="AT151" s="71">
        <v>0</v>
      </c>
      <c r="AU151" s="71">
        <v>93</v>
      </c>
      <c r="AV151" s="71">
        <v>36</v>
      </c>
      <c r="AW151" s="71">
        <v>0</v>
      </c>
      <c r="AX151" s="71">
        <v>0</v>
      </c>
      <c r="AY151" s="71">
        <v>34</v>
      </c>
      <c r="AZ151" s="71">
        <v>10</v>
      </c>
      <c r="BA151" s="71">
        <v>40</v>
      </c>
      <c r="BB151" s="71">
        <v>23</v>
      </c>
      <c r="BC151" s="71">
        <v>56</v>
      </c>
      <c r="BD151" s="71">
        <v>19</v>
      </c>
      <c r="BE151" s="71">
        <v>0</v>
      </c>
      <c r="BF151" s="71">
        <v>0</v>
      </c>
      <c r="BG151" s="69">
        <v>268</v>
      </c>
      <c r="BH151" s="69">
        <v>109</v>
      </c>
      <c r="BI151" s="205"/>
      <c r="BJ151" s="8" t="s">
        <v>91</v>
      </c>
      <c r="BK151" s="31">
        <v>19</v>
      </c>
      <c r="BL151" s="31">
        <v>6</v>
      </c>
      <c r="BM151" s="31">
        <v>0</v>
      </c>
      <c r="BN151" s="31">
        <v>5</v>
      </c>
      <c r="BO151" s="31">
        <v>4</v>
      </c>
      <c r="BP151" s="31">
        <v>3</v>
      </c>
      <c r="BQ151" s="31">
        <v>0</v>
      </c>
      <c r="BR151" s="31">
        <v>9</v>
      </c>
      <c r="BS151" s="31">
        <v>0</v>
      </c>
      <c r="BT151" s="31">
        <v>6</v>
      </c>
      <c r="BU151" s="31">
        <v>4</v>
      </c>
      <c r="BV151" s="31">
        <v>2</v>
      </c>
      <c r="BW151" s="31">
        <v>0</v>
      </c>
      <c r="BX151" s="149">
        <v>58</v>
      </c>
      <c r="BY151" s="125">
        <v>49</v>
      </c>
      <c r="BZ151" s="71">
        <v>40</v>
      </c>
      <c r="CA151" s="71">
        <v>49</v>
      </c>
      <c r="CB151" s="71">
        <v>2</v>
      </c>
      <c r="CC151" s="71">
        <v>8</v>
      </c>
      <c r="CD151" s="205"/>
      <c r="CE151" s="8" t="s">
        <v>91</v>
      </c>
      <c r="CF151" s="71">
        <v>0</v>
      </c>
      <c r="CG151" s="71">
        <v>266</v>
      </c>
      <c r="CH151" s="71">
        <v>210</v>
      </c>
      <c r="CI151" s="71">
        <v>541</v>
      </c>
      <c r="CJ151" s="71">
        <v>0</v>
      </c>
      <c r="CK151" s="71">
        <v>6</v>
      </c>
      <c r="CL151" s="71">
        <v>55</v>
      </c>
      <c r="CM151" s="71">
        <v>28</v>
      </c>
      <c r="CN151" s="71">
        <v>29</v>
      </c>
      <c r="CO151" s="205"/>
      <c r="CP151" s="8" t="s">
        <v>91</v>
      </c>
      <c r="CQ151" s="46">
        <v>604</v>
      </c>
      <c r="CR151" s="46">
        <v>281</v>
      </c>
      <c r="CS151" s="46">
        <v>425</v>
      </c>
      <c r="CT151" s="46">
        <v>202</v>
      </c>
      <c r="CU151" s="46">
        <v>0</v>
      </c>
      <c r="CV151" s="46">
        <v>0</v>
      </c>
      <c r="CW151" s="46">
        <v>0</v>
      </c>
      <c r="CX151" s="46">
        <v>0</v>
      </c>
      <c r="CY151" s="46">
        <v>590</v>
      </c>
      <c r="CZ151" s="46">
        <v>65</v>
      </c>
      <c r="DA151" s="46">
        <v>142</v>
      </c>
      <c r="DB151" s="46">
        <v>42</v>
      </c>
      <c r="DC151" s="46">
        <v>118</v>
      </c>
      <c r="DD151" s="46">
        <v>48</v>
      </c>
      <c r="DE151" s="46">
        <v>89</v>
      </c>
      <c r="DF151" s="46">
        <v>35</v>
      </c>
      <c r="DG151" s="46">
        <v>54</v>
      </c>
      <c r="DH151" s="46">
        <v>35</v>
      </c>
      <c r="DI151" s="46">
        <v>6</v>
      </c>
      <c r="DJ151" s="46">
        <v>4</v>
      </c>
      <c r="DK151" s="46">
        <v>0</v>
      </c>
      <c r="DL151" s="46">
        <v>0</v>
      </c>
      <c r="DM151" s="46">
        <v>0</v>
      </c>
      <c r="DN151" s="46">
        <v>0</v>
      </c>
      <c r="DO151" s="205"/>
      <c r="DP151" s="8" t="s">
        <v>91</v>
      </c>
      <c r="DQ151" s="71">
        <v>161</v>
      </c>
      <c r="DR151" s="71">
        <v>28</v>
      </c>
      <c r="DS151" s="71">
        <v>33</v>
      </c>
      <c r="DT151" s="152">
        <v>44</v>
      </c>
      <c r="DU151" s="32">
        <v>15</v>
      </c>
      <c r="DV151" s="149">
        <v>205</v>
      </c>
      <c r="DW151" s="149">
        <v>43</v>
      </c>
      <c r="DX151" s="205"/>
      <c r="DY151" s="8" t="s">
        <v>91</v>
      </c>
      <c r="DZ151" s="71">
        <v>0</v>
      </c>
      <c r="EA151" s="71">
        <v>0</v>
      </c>
      <c r="EB151" s="71">
        <v>0</v>
      </c>
      <c r="EC151" s="71">
        <v>0</v>
      </c>
      <c r="ED151" s="71">
        <v>0</v>
      </c>
      <c r="EE151" s="71">
        <v>3</v>
      </c>
      <c r="EF151" s="71">
        <v>0</v>
      </c>
      <c r="EG151" s="71">
        <v>1</v>
      </c>
      <c r="EH151" s="71">
        <v>2</v>
      </c>
      <c r="EI151" s="71">
        <v>0</v>
      </c>
      <c r="EJ151" s="71">
        <v>0</v>
      </c>
      <c r="EK151" s="71">
        <v>0</v>
      </c>
      <c r="EL151" s="71">
        <v>0</v>
      </c>
      <c r="EM151" s="71">
        <v>0</v>
      </c>
      <c r="EN151" s="71">
        <v>0</v>
      </c>
      <c r="EO151" s="71">
        <v>0</v>
      </c>
      <c r="EP151" s="71">
        <v>0</v>
      </c>
      <c r="ER151" s="78" t="s">
        <v>166</v>
      </c>
      <c r="ES151" s="78" t="s">
        <v>2410</v>
      </c>
      <c r="ET151" s="78">
        <v>1366</v>
      </c>
      <c r="EU151" s="78">
        <v>662</v>
      </c>
      <c r="EV151" s="78">
        <v>3326</v>
      </c>
      <c r="EW151" s="78"/>
      <c r="EX151" s="78"/>
      <c r="EY151" s="78"/>
    </row>
    <row r="152" spans="1:155">
      <c r="A152" s="205"/>
      <c r="B152" s="66" t="s">
        <v>73</v>
      </c>
      <c r="C152" s="26">
        <v>1067</v>
      </c>
      <c r="D152" s="26">
        <v>532</v>
      </c>
      <c r="E152" s="26">
        <v>345</v>
      </c>
      <c r="F152" s="26">
        <v>185</v>
      </c>
      <c r="G152" s="26">
        <v>0</v>
      </c>
      <c r="H152" s="26">
        <v>0</v>
      </c>
      <c r="I152" s="26">
        <v>245</v>
      </c>
      <c r="J152" s="26">
        <v>109</v>
      </c>
      <c r="K152" s="26">
        <v>232</v>
      </c>
      <c r="L152" s="26">
        <v>147</v>
      </c>
      <c r="M152" s="26">
        <v>222</v>
      </c>
      <c r="N152" s="26">
        <v>88</v>
      </c>
      <c r="O152" s="26">
        <v>0</v>
      </c>
      <c r="P152" s="26">
        <v>0</v>
      </c>
      <c r="Q152" s="26">
        <v>434</v>
      </c>
      <c r="R152" s="26">
        <v>229</v>
      </c>
      <c r="S152" s="26">
        <v>0</v>
      </c>
      <c r="T152" s="26">
        <v>0</v>
      </c>
      <c r="U152" s="26">
        <v>238</v>
      </c>
      <c r="V152" s="26">
        <v>94</v>
      </c>
      <c r="W152" s="26">
        <v>326</v>
      </c>
      <c r="X152" s="26">
        <v>173</v>
      </c>
      <c r="Y152" s="26">
        <v>164</v>
      </c>
      <c r="Z152" s="26">
        <v>49</v>
      </c>
      <c r="AA152" s="26">
        <v>0</v>
      </c>
      <c r="AB152" s="26">
        <v>0</v>
      </c>
      <c r="AC152" s="68">
        <v>3273</v>
      </c>
      <c r="AD152" s="68">
        <v>1606</v>
      </c>
      <c r="AE152" s="205"/>
      <c r="AF152" s="66" t="s">
        <v>73</v>
      </c>
      <c r="AG152" s="26">
        <v>22</v>
      </c>
      <c r="AH152" s="26">
        <v>13</v>
      </c>
      <c r="AI152" s="26">
        <v>9</v>
      </c>
      <c r="AJ152" s="26">
        <v>6</v>
      </c>
      <c r="AK152" s="26">
        <v>0</v>
      </c>
      <c r="AL152" s="26">
        <v>0</v>
      </c>
      <c r="AM152" s="26">
        <v>1</v>
      </c>
      <c r="AN152" s="26">
        <v>0</v>
      </c>
      <c r="AO152" s="26">
        <v>2</v>
      </c>
      <c r="AP152" s="26">
        <v>1</v>
      </c>
      <c r="AQ152" s="26">
        <v>11</v>
      </c>
      <c r="AR152" s="26">
        <v>1</v>
      </c>
      <c r="AS152" s="26">
        <v>0</v>
      </c>
      <c r="AT152" s="26">
        <v>0</v>
      </c>
      <c r="AU152" s="26">
        <v>93</v>
      </c>
      <c r="AV152" s="26">
        <v>36</v>
      </c>
      <c r="AW152" s="26">
        <v>0</v>
      </c>
      <c r="AX152" s="26">
        <v>0</v>
      </c>
      <c r="AY152" s="26">
        <v>34</v>
      </c>
      <c r="AZ152" s="26">
        <v>10</v>
      </c>
      <c r="BA152" s="26">
        <v>40</v>
      </c>
      <c r="BB152" s="26">
        <v>23</v>
      </c>
      <c r="BC152" s="26">
        <v>56</v>
      </c>
      <c r="BD152" s="26">
        <v>19</v>
      </c>
      <c r="BE152" s="26">
        <v>0</v>
      </c>
      <c r="BF152" s="26">
        <v>0</v>
      </c>
      <c r="BG152" s="68">
        <v>268</v>
      </c>
      <c r="BH152" s="68">
        <v>109</v>
      </c>
      <c r="BI152" s="205"/>
      <c r="BJ152" s="66" t="s">
        <v>73</v>
      </c>
      <c r="BK152" s="68">
        <v>19</v>
      </c>
      <c r="BL152" s="68">
        <v>6</v>
      </c>
      <c r="BM152" s="68">
        <v>0</v>
      </c>
      <c r="BN152" s="68">
        <v>5</v>
      </c>
      <c r="BO152" s="68">
        <v>4</v>
      </c>
      <c r="BP152" s="68">
        <v>3</v>
      </c>
      <c r="BQ152" s="68">
        <v>0</v>
      </c>
      <c r="BR152" s="68">
        <v>9</v>
      </c>
      <c r="BS152" s="68">
        <v>0</v>
      </c>
      <c r="BT152" s="68">
        <v>6</v>
      </c>
      <c r="BU152" s="68">
        <v>4</v>
      </c>
      <c r="BV152" s="68">
        <v>2</v>
      </c>
      <c r="BW152" s="68">
        <v>0</v>
      </c>
      <c r="BX152" s="68">
        <v>58</v>
      </c>
      <c r="BY152" s="68">
        <v>49</v>
      </c>
      <c r="BZ152" s="68">
        <v>40</v>
      </c>
      <c r="CA152" s="68">
        <v>49</v>
      </c>
      <c r="CB152" s="68">
        <v>2</v>
      </c>
      <c r="CC152" s="68">
        <v>8</v>
      </c>
      <c r="CD152" s="205"/>
      <c r="CE152" s="66" t="s">
        <v>73</v>
      </c>
      <c r="CF152" s="68">
        <v>0</v>
      </c>
      <c r="CG152" s="68">
        <v>266</v>
      </c>
      <c r="CH152" s="68">
        <v>210</v>
      </c>
      <c r="CI152" s="68">
        <v>541</v>
      </c>
      <c r="CJ152" s="68">
        <v>0</v>
      </c>
      <c r="CK152" s="68">
        <v>6</v>
      </c>
      <c r="CL152" s="68">
        <v>55</v>
      </c>
      <c r="CM152" s="68">
        <v>28</v>
      </c>
      <c r="CN152" s="68">
        <v>29</v>
      </c>
      <c r="CO152" s="205"/>
      <c r="CP152" s="66" t="s">
        <v>73</v>
      </c>
      <c r="CQ152" s="68">
        <v>604</v>
      </c>
      <c r="CR152" s="68">
        <v>281</v>
      </c>
      <c r="CS152" s="68">
        <v>425</v>
      </c>
      <c r="CT152" s="68">
        <v>202</v>
      </c>
      <c r="CU152" s="68">
        <v>0</v>
      </c>
      <c r="CV152" s="68">
        <v>0</v>
      </c>
      <c r="CW152" s="68">
        <v>0</v>
      </c>
      <c r="CX152" s="68">
        <v>0</v>
      </c>
      <c r="CY152" s="68">
        <v>590</v>
      </c>
      <c r="CZ152" s="68">
        <v>65</v>
      </c>
      <c r="DA152" s="68">
        <v>142</v>
      </c>
      <c r="DB152" s="68">
        <v>42</v>
      </c>
      <c r="DC152" s="68">
        <v>118</v>
      </c>
      <c r="DD152" s="68">
        <v>48</v>
      </c>
      <c r="DE152" s="68">
        <v>89</v>
      </c>
      <c r="DF152" s="68">
        <v>35</v>
      </c>
      <c r="DG152" s="68">
        <v>54</v>
      </c>
      <c r="DH152" s="68">
        <v>35</v>
      </c>
      <c r="DI152" s="68">
        <v>6</v>
      </c>
      <c r="DJ152" s="68">
        <v>4</v>
      </c>
      <c r="DK152" s="68">
        <v>0</v>
      </c>
      <c r="DL152" s="68">
        <v>0</v>
      </c>
      <c r="DM152" s="68">
        <v>0</v>
      </c>
      <c r="DN152" s="68">
        <v>0</v>
      </c>
      <c r="DO152" s="205"/>
      <c r="DP152" s="66" t="s">
        <v>73</v>
      </c>
      <c r="DQ152" s="68">
        <v>161</v>
      </c>
      <c r="DR152" s="26">
        <v>28</v>
      </c>
      <c r="DS152" s="26">
        <v>33</v>
      </c>
      <c r="DT152" s="41">
        <v>44</v>
      </c>
      <c r="DU152" s="41">
        <v>15</v>
      </c>
      <c r="DV152" s="68">
        <v>205</v>
      </c>
      <c r="DW152" s="68">
        <v>43</v>
      </c>
      <c r="DX152" s="205"/>
      <c r="DY152" s="66" t="s">
        <v>73</v>
      </c>
      <c r="DZ152" s="68">
        <v>0</v>
      </c>
      <c r="EA152" s="68">
        <v>0</v>
      </c>
      <c r="EB152" s="68">
        <v>0</v>
      </c>
      <c r="EC152" s="68">
        <v>0</v>
      </c>
      <c r="ED152" s="68">
        <v>0</v>
      </c>
      <c r="EE152" s="68">
        <v>3</v>
      </c>
      <c r="EF152" s="68">
        <v>0</v>
      </c>
      <c r="EG152" s="68">
        <v>1</v>
      </c>
      <c r="EH152" s="68">
        <v>2</v>
      </c>
      <c r="EI152" s="68">
        <v>0</v>
      </c>
      <c r="EJ152" s="68">
        <v>0</v>
      </c>
      <c r="EK152" s="68">
        <v>0</v>
      </c>
      <c r="EL152" s="68">
        <v>0</v>
      </c>
      <c r="EM152" s="68">
        <v>0</v>
      </c>
      <c r="EN152" s="68">
        <v>0</v>
      </c>
      <c r="EO152" s="68">
        <v>0</v>
      </c>
      <c r="EP152" s="68">
        <v>0</v>
      </c>
      <c r="ER152" s="78" t="s">
        <v>166</v>
      </c>
      <c r="ES152" s="78" t="s">
        <v>2411</v>
      </c>
      <c r="ET152" s="78">
        <v>1366</v>
      </c>
      <c r="EU152" s="78">
        <v>662</v>
      </c>
      <c r="EV152" s="78">
        <v>3326</v>
      </c>
      <c r="EW152" s="78"/>
      <c r="EX152" s="78"/>
      <c r="EY152" s="78"/>
    </row>
    <row r="153" spans="1:155">
      <c r="A153" s="205" t="s">
        <v>2059</v>
      </c>
      <c r="B153" s="8" t="s">
        <v>90</v>
      </c>
      <c r="C153" s="71">
        <v>0</v>
      </c>
      <c r="D153" s="71">
        <v>0</v>
      </c>
      <c r="E153" s="71">
        <v>0</v>
      </c>
      <c r="F153" s="71">
        <v>0</v>
      </c>
      <c r="G153" s="71">
        <v>0</v>
      </c>
      <c r="H153" s="71">
        <v>0</v>
      </c>
      <c r="I153" s="71">
        <v>0</v>
      </c>
      <c r="J153" s="71">
        <v>0</v>
      </c>
      <c r="K153" s="71">
        <v>0</v>
      </c>
      <c r="L153" s="71">
        <v>0</v>
      </c>
      <c r="M153" s="71">
        <v>0</v>
      </c>
      <c r="N153" s="71">
        <v>0</v>
      </c>
      <c r="O153" s="71">
        <v>0</v>
      </c>
      <c r="P153" s="71">
        <v>0</v>
      </c>
      <c r="Q153" s="71">
        <v>0</v>
      </c>
      <c r="R153" s="71">
        <v>0</v>
      </c>
      <c r="S153" s="71">
        <v>0</v>
      </c>
      <c r="T153" s="71">
        <v>0</v>
      </c>
      <c r="U153" s="71">
        <v>0</v>
      </c>
      <c r="V153" s="71">
        <v>0</v>
      </c>
      <c r="W153" s="71">
        <v>0</v>
      </c>
      <c r="X153" s="71">
        <v>0</v>
      </c>
      <c r="Y153" s="71">
        <v>0</v>
      </c>
      <c r="Z153" s="71">
        <v>0</v>
      </c>
      <c r="AA153" s="71">
        <v>0</v>
      </c>
      <c r="AB153" s="71">
        <v>0</v>
      </c>
      <c r="AC153" s="69">
        <v>0</v>
      </c>
      <c r="AD153" s="69">
        <v>0</v>
      </c>
      <c r="AE153" s="205" t="s">
        <v>2059</v>
      </c>
      <c r="AF153" s="8" t="s">
        <v>90</v>
      </c>
      <c r="AG153" s="71">
        <v>0</v>
      </c>
      <c r="AH153" s="71">
        <v>0</v>
      </c>
      <c r="AI153" s="71">
        <v>0</v>
      </c>
      <c r="AJ153" s="71">
        <v>0</v>
      </c>
      <c r="AK153" s="71">
        <v>0</v>
      </c>
      <c r="AL153" s="71">
        <v>0</v>
      </c>
      <c r="AM153" s="71">
        <v>0</v>
      </c>
      <c r="AN153" s="71">
        <v>0</v>
      </c>
      <c r="AO153" s="71">
        <v>0</v>
      </c>
      <c r="AP153" s="71">
        <v>0</v>
      </c>
      <c r="AQ153" s="71">
        <v>0</v>
      </c>
      <c r="AR153" s="71">
        <v>0</v>
      </c>
      <c r="AS153" s="71">
        <v>0</v>
      </c>
      <c r="AT153" s="71">
        <v>0</v>
      </c>
      <c r="AU153" s="71">
        <v>0</v>
      </c>
      <c r="AV153" s="71">
        <v>0</v>
      </c>
      <c r="AW153" s="71">
        <v>0</v>
      </c>
      <c r="AX153" s="71">
        <v>0</v>
      </c>
      <c r="AY153" s="71">
        <v>0</v>
      </c>
      <c r="AZ153" s="71">
        <v>0</v>
      </c>
      <c r="BA153" s="71">
        <v>0</v>
      </c>
      <c r="BB153" s="71">
        <v>0</v>
      </c>
      <c r="BC153" s="71">
        <v>0</v>
      </c>
      <c r="BD153" s="71">
        <v>0</v>
      </c>
      <c r="BE153" s="71">
        <v>0</v>
      </c>
      <c r="BF153" s="71">
        <v>0</v>
      </c>
      <c r="BG153" s="69">
        <v>0</v>
      </c>
      <c r="BH153" s="69">
        <v>0</v>
      </c>
      <c r="BI153" s="205" t="s">
        <v>2059</v>
      </c>
      <c r="BJ153" s="8" t="s">
        <v>90</v>
      </c>
      <c r="BK153" s="31">
        <v>0</v>
      </c>
      <c r="BL153" s="31">
        <v>0</v>
      </c>
      <c r="BM153" s="31">
        <v>0</v>
      </c>
      <c r="BN153" s="31">
        <v>0</v>
      </c>
      <c r="BO153" s="31">
        <v>0</v>
      </c>
      <c r="BP153" s="31">
        <v>0</v>
      </c>
      <c r="BQ153" s="31">
        <v>0</v>
      </c>
      <c r="BR153" s="31">
        <v>0</v>
      </c>
      <c r="BS153" s="31">
        <v>0</v>
      </c>
      <c r="BT153" s="31">
        <v>0</v>
      </c>
      <c r="BU153" s="31">
        <v>0</v>
      </c>
      <c r="BV153" s="31">
        <v>0</v>
      </c>
      <c r="BW153" s="31">
        <v>0</v>
      </c>
      <c r="BX153" s="149">
        <v>0</v>
      </c>
      <c r="BY153" s="125">
        <v>0</v>
      </c>
      <c r="BZ153" s="71">
        <v>0</v>
      </c>
      <c r="CA153" s="71">
        <v>0</v>
      </c>
      <c r="CB153" s="71">
        <v>0</v>
      </c>
      <c r="CC153" s="71">
        <v>0</v>
      </c>
      <c r="CD153" s="205" t="s">
        <v>2059</v>
      </c>
      <c r="CE153" s="8" t="s">
        <v>90</v>
      </c>
      <c r="CF153" s="71">
        <v>0</v>
      </c>
      <c r="CG153" s="71">
        <v>0</v>
      </c>
      <c r="CH153" s="71">
        <v>0</v>
      </c>
      <c r="CI153" s="71">
        <v>0</v>
      </c>
      <c r="CJ153" s="71">
        <v>0</v>
      </c>
      <c r="CK153" s="71">
        <v>0</v>
      </c>
      <c r="CL153" s="71">
        <v>0</v>
      </c>
      <c r="CM153" s="71">
        <v>0</v>
      </c>
      <c r="CN153" s="71">
        <v>0</v>
      </c>
      <c r="CO153" s="205" t="s">
        <v>2059</v>
      </c>
      <c r="CP153" s="8" t="s">
        <v>90</v>
      </c>
      <c r="CQ153" s="46">
        <v>0</v>
      </c>
      <c r="CR153" s="46">
        <v>0</v>
      </c>
      <c r="CS153" s="46">
        <v>0</v>
      </c>
      <c r="CT153" s="46">
        <v>0</v>
      </c>
      <c r="CU153" s="46">
        <v>0</v>
      </c>
      <c r="CV153" s="46">
        <v>0</v>
      </c>
      <c r="CW153" s="46">
        <v>0</v>
      </c>
      <c r="CX153" s="46">
        <v>0</v>
      </c>
      <c r="CY153" s="46">
        <v>0</v>
      </c>
      <c r="CZ153" s="46">
        <v>0</v>
      </c>
      <c r="DA153" s="46">
        <v>0</v>
      </c>
      <c r="DB153" s="46">
        <v>0</v>
      </c>
      <c r="DC153" s="46">
        <v>0</v>
      </c>
      <c r="DD153" s="46">
        <v>0</v>
      </c>
      <c r="DE153" s="46">
        <v>0</v>
      </c>
      <c r="DF153" s="46">
        <v>0</v>
      </c>
      <c r="DG153" s="46">
        <v>0</v>
      </c>
      <c r="DH153" s="46">
        <v>0</v>
      </c>
      <c r="DI153" s="46">
        <v>0</v>
      </c>
      <c r="DJ153" s="46">
        <v>0</v>
      </c>
      <c r="DK153" s="46">
        <v>0</v>
      </c>
      <c r="DL153" s="46">
        <v>0</v>
      </c>
      <c r="DM153" s="46">
        <v>0</v>
      </c>
      <c r="DN153" s="46">
        <v>0</v>
      </c>
      <c r="DO153" s="205" t="s">
        <v>2059</v>
      </c>
      <c r="DP153" s="8" t="s">
        <v>90</v>
      </c>
      <c r="DQ153" s="71">
        <v>0</v>
      </c>
      <c r="DR153" s="71">
        <v>0</v>
      </c>
      <c r="DS153" s="71">
        <v>0</v>
      </c>
      <c r="DT153" s="152">
        <v>0</v>
      </c>
      <c r="DU153" s="32">
        <v>0</v>
      </c>
      <c r="DV153" s="149">
        <v>0</v>
      </c>
      <c r="DW153" s="149">
        <v>0</v>
      </c>
      <c r="DX153" s="205" t="s">
        <v>2059</v>
      </c>
      <c r="DY153" s="8" t="s">
        <v>90</v>
      </c>
      <c r="DZ153" s="71">
        <v>0</v>
      </c>
      <c r="EA153" s="71">
        <v>0</v>
      </c>
      <c r="EB153" s="71">
        <v>0</v>
      </c>
      <c r="EC153" s="71">
        <v>0</v>
      </c>
      <c r="ED153" s="71">
        <v>0</v>
      </c>
      <c r="EE153" s="71">
        <v>0</v>
      </c>
      <c r="EF153" s="71">
        <v>0</v>
      </c>
      <c r="EG153" s="71">
        <v>0</v>
      </c>
      <c r="EH153" s="71">
        <v>0</v>
      </c>
      <c r="EI153" s="71">
        <v>0</v>
      </c>
      <c r="EJ153" s="71">
        <v>0</v>
      </c>
      <c r="EK153" s="71">
        <v>0</v>
      </c>
      <c r="EL153" s="71">
        <v>0</v>
      </c>
      <c r="EM153" s="71">
        <v>0</v>
      </c>
      <c r="EN153" s="71">
        <v>0</v>
      </c>
      <c r="EO153" s="71">
        <v>0</v>
      </c>
      <c r="EP153" s="71">
        <v>0</v>
      </c>
      <c r="ER153" s="78" t="s">
        <v>2059</v>
      </c>
      <c r="ES153" s="78" t="s">
        <v>2412</v>
      </c>
      <c r="ET153" s="78">
        <v>0</v>
      </c>
      <c r="EU153" s="78">
        <v>0</v>
      </c>
      <c r="EV153" s="78">
        <v>0</v>
      </c>
      <c r="EW153" s="78"/>
      <c r="EX153" s="78"/>
      <c r="EY153" s="78"/>
    </row>
    <row r="154" spans="1:155">
      <c r="A154" s="205"/>
      <c r="B154" s="8" t="s">
        <v>91</v>
      </c>
      <c r="C154" s="71">
        <v>124</v>
      </c>
      <c r="D154" s="71">
        <v>85</v>
      </c>
      <c r="E154" s="71">
        <v>107</v>
      </c>
      <c r="F154" s="71">
        <v>65</v>
      </c>
      <c r="G154" s="71">
        <v>0</v>
      </c>
      <c r="H154" s="71">
        <v>0</v>
      </c>
      <c r="I154" s="71">
        <v>39</v>
      </c>
      <c r="J154" s="71">
        <v>16</v>
      </c>
      <c r="K154" s="71">
        <v>0</v>
      </c>
      <c r="L154" s="71">
        <v>0</v>
      </c>
      <c r="M154" s="71">
        <v>0</v>
      </c>
      <c r="N154" s="71">
        <v>0</v>
      </c>
      <c r="O154" s="71">
        <v>0</v>
      </c>
      <c r="P154" s="71">
        <v>0</v>
      </c>
      <c r="Q154" s="71">
        <v>88</v>
      </c>
      <c r="R154" s="71">
        <v>64</v>
      </c>
      <c r="S154" s="71">
        <v>0</v>
      </c>
      <c r="T154" s="71">
        <v>0</v>
      </c>
      <c r="U154" s="71">
        <v>12</v>
      </c>
      <c r="V154" s="71">
        <v>3</v>
      </c>
      <c r="W154" s="71">
        <v>0</v>
      </c>
      <c r="X154" s="71">
        <v>0</v>
      </c>
      <c r="Y154" s="71">
        <v>0</v>
      </c>
      <c r="Z154" s="71">
        <v>0</v>
      </c>
      <c r="AA154" s="71">
        <v>0</v>
      </c>
      <c r="AB154" s="71">
        <v>0</v>
      </c>
      <c r="AC154" s="69">
        <v>370</v>
      </c>
      <c r="AD154" s="69">
        <v>233</v>
      </c>
      <c r="AE154" s="205"/>
      <c r="AF154" s="8" t="s">
        <v>91</v>
      </c>
      <c r="AG154" s="71">
        <v>0</v>
      </c>
      <c r="AH154" s="71">
        <v>0</v>
      </c>
      <c r="AI154" s="71">
        <v>8</v>
      </c>
      <c r="AJ154" s="71">
        <v>4</v>
      </c>
      <c r="AK154" s="71">
        <v>0</v>
      </c>
      <c r="AL154" s="71">
        <v>0</v>
      </c>
      <c r="AM154" s="71">
        <v>2</v>
      </c>
      <c r="AN154" s="71">
        <v>1</v>
      </c>
      <c r="AO154" s="71">
        <v>0</v>
      </c>
      <c r="AP154" s="71">
        <v>0</v>
      </c>
      <c r="AQ154" s="71">
        <v>0</v>
      </c>
      <c r="AR154" s="71">
        <v>0</v>
      </c>
      <c r="AS154" s="71">
        <v>0</v>
      </c>
      <c r="AT154" s="71">
        <v>0</v>
      </c>
      <c r="AU154" s="71">
        <v>2</v>
      </c>
      <c r="AV154" s="71">
        <v>2</v>
      </c>
      <c r="AW154" s="71">
        <v>0</v>
      </c>
      <c r="AX154" s="71">
        <v>0</v>
      </c>
      <c r="AY154" s="71">
        <v>1</v>
      </c>
      <c r="AZ154" s="71">
        <v>1</v>
      </c>
      <c r="BA154" s="71">
        <v>0</v>
      </c>
      <c r="BB154" s="71">
        <v>0</v>
      </c>
      <c r="BC154" s="71">
        <v>0</v>
      </c>
      <c r="BD154" s="71">
        <v>0</v>
      </c>
      <c r="BE154" s="71">
        <v>0</v>
      </c>
      <c r="BF154" s="71">
        <v>0</v>
      </c>
      <c r="BG154" s="69">
        <v>13</v>
      </c>
      <c r="BH154" s="69">
        <v>8</v>
      </c>
      <c r="BI154" s="205"/>
      <c r="BJ154" s="8" t="s">
        <v>91</v>
      </c>
      <c r="BK154" s="31">
        <v>3</v>
      </c>
      <c r="BL154" s="31">
        <v>2</v>
      </c>
      <c r="BM154" s="31">
        <v>0</v>
      </c>
      <c r="BN154" s="31">
        <v>1</v>
      </c>
      <c r="BO154" s="31">
        <v>0</v>
      </c>
      <c r="BP154" s="31">
        <v>0</v>
      </c>
      <c r="BQ154" s="31">
        <v>0</v>
      </c>
      <c r="BR154" s="31">
        <v>2</v>
      </c>
      <c r="BS154" s="31">
        <v>0</v>
      </c>
      <c r="BT154" s="31">
        <v>1</v>
      </c>
      <c r="BU154" s="31">
        <v>0</v>
      </c>
      <c r="BV154" s="31">
        <v>0</v>
      </c>
      <c r="BW154" s="31">
        <v>0</v>
      </c>
      <c r="BX154" s="149">
        <v>9</v>
      </c>
      <c r="BY154" s="125">
        <v>9</v>
      </c>
      <c r="BZ154" s="71">
        <v>9</v>
      </c>
      <c r="CA154" s="71">
        <v>9</v>
      </c>
      <c r="CB154" s="71">
        <v>0</v>
      </c>
      <c r="CC154" s="71">
        <v>1</v>
      </c>
      <c r="CD154" s="205"/>
      <c r="CE154" s="8" t="s">
        <v>91</v>
      </c>
      <c r="CF154" s="71">
        <v>0</v>
      </c>
      <c r="CG154" s="71">
        <v>113</v>
      </c>
      <c r="CH154" s="71">
        <v>48</v>
      </c>
      <c r="CI154" s="71">
        <v>0</v>
      </c>
      <c r="CJ154" s="71">
        <v>0</v>
      </c>
      <c r="CK154" s="71">
        <v>0</v>
      </c>
      <c r="CL154" s="71">
        <v>9</v>
      </c>
      <c r="CM154" s="71">
        <v>9</v>
      </c>
      <c r="CN154" s="71">
        <v>9</v>
      </c>
      <c r="CO154" s="205"/>
      <c r="CP154" s="8" t="s">
        <v>91</v>
      </c>
      <c r="CQ154" s="46">
        <v>51</v>
      </c>
      <c r="CR154" s="46">
        <v>36</v>
      </c>
      <c r="CS154" s="46">
        <v>47</v>
      </c>
      <c r="CT154" s="46">
        <v>32</v>
      </c>
      <c r="CU154" s="46">
        <v>0</v>
      </c>
      <c r="CV154" s="46">
        <v>0</v>
      </c>
      <c r="CW154" s="46">
        <v>0</v>
      </c>
      <c r="CX154" s="46">
        <v>0</v>
      </c>
      <c r="CY154" s="46">
        <v>12</v>
      </c>
      <c r="CZ154" s="46">
        <v>7</v>
      </c>
      <c r="DA154" s="46">
        <v>11</v>
      </c>
      <c r="DB154" s="46">
        <v>6</v>
      </c>
      <c r="DC154" s="46">
        <v>0</v>
      </c>
      <c r="DD154" s="46">
        <v>0</v>
      </c>
      <c r="DE154" s="46">
        <v>0</v>
      </c>
      <c r="DF154" s="46">
        <v>0</v>
      </c>
      <c r="DG154" s="46">
        <v>0</v>
      </c>
      <c r="DH154" s="46">
        <v>0</v>
      </c>
      <c r="DI154" s="46">
        <v>0</v>
      </c>
      <c r="DJ154" s="46">
        <v>0</v>
      </c>
      <c r="DK154" s="46">
        <v>0</v>
      </c>
      <c r="DL154" s="46">
        <v>0</v>
      </c>
      <c r="DM154" s="46">
        <v>0</v>
      </c>
      <c r="DN154" s="46">
        <v>0</v>
      </c>
      <c r="DO154" s="205"/>
      <c r="DP154" s="8" t="s">
        <v>91</v>
      </c>
      <c r="DQ154" s="71">
        <v>17</v>
      </c>
      <c r="DR154" s="71">
        <v>5</v>
      </c>
      <c r="DS154" s="71">
        <v>2</v>
      </c>
      <c r="DT154" s="152">
        <v>9</v>
      </c>
      <c r="DU154" s="32">
        <v>4</v>
      </c>
      <c r="DV154" s="149">
        <v>26</v>
      </c>
      <c r="DW154" s="149">
        <v>9</v>
      </c>
      <c r="DX154" s="205"/>
      <c r="DY154" s="8" t="s">
        <v>91</v>
      </c>
      <c r="DZ154" s="71">
        <v>0</v>
      </c>
      <c r="EA154" s="71">
        <v>0</v>
      </c>
      <c r="EB154" s="71">
        <v>0</v>
      </c>
      <c r="EC154" s="71">
        <v>0</v>
      </c>
      <c r="ED154" s="71">
        <v>0</v>
      </c>
      <c r="EE154" s="71">
        <v>0</v>
      </c>
      <c r="EF154" s="71">
        <v>0</v>
      </c>
      <c r="EG154" s="71">
        <v>0</v>
      </c>
      <c r="EH154" s="71">
        <v>0</v>
      </c>
      <c r="EI154" s="71">
        <v>0</v>
      </c>
      <c r="EJ154" s="71">
        <v>0</v>
      </c>
      <c r="EK154" s="71">
        <v>0</v>
      </c>
      <c r="EL154" s="71">
        <v>0</v>
      </c>
      <c r="EM154" s="71">
        <v>0</v>
      </c>
      <c r="EN154" s="71">
        <v>0</v>
      </c>
      <c r="EO154" s="71">
        <v>0</v>
      </c>
      <c r="EP154" s="71">
        <v>0</v>
      </c>
      <c r="ER154" s="78" t="s">
        <v>2059</v>
      </c>
      <c r="ES154" s="78" t="s">
        <v>2413</v>
      </c>
      <c r="ET154" s="78">
        <v>63</v>
      </c>
      <c r="EU154" s="78">
        <v>58</v>
      </c>
      <c r="EV154" s="78">
        <v>370</v>
      </c>
      <c r="EW154" s="78"/>
      <c r="EX154" s="78"/>
      <c r="EY154" s="78"/>
    </row>
    <row r="155" spans="1:155">
      <c r="A155" s="205"/>
      <c r="B155" s="66" t="s">
        <v>73</v>
      </c>
      <c r="C155" s="26">
        <v>124</v>
      </c>
      <c r="D155" s="26">
        <v>85</v>
      </c>
      <c r="E155" s="26">
        <v>107</v>
      </c>
      <c r="F155" s="26">
        <v>65</v>
      </c>
      <c r="G155" s="26">
        <v>0</v>
      </c>
      <c r="H155" s="26">
        <v>0</v>
      </c>
      <c r="I155" s="26">
        <v>39</v>
      </c>
      <c r="J155" s="26">
        <v>16</v>
      </c>
      <c r="K155" s="26">
        <v>0</v>
      </c>
      <c r="L155" s="26">
        <v>0</v>
      </c>
      <c r="M155" s="26">
        <v>0</v>
      </c>
      <c r="N155" s="26">
        <v>0</v>
      </c>
      <c r="O155" s="26">
        <v>0</v>
      </c>
      <c r="P155" s="26">
        <v>0</v>
      </c>
      <c r="Q155" s="26">
        <v>88</v>
      </c>
      <c r="R155" s="26">
        <v>64</v>
      </c>
      <c r="S155" s="26">
        <v>0</v>
      </c>
      <c r="T155" s="26">
        <v>0</v>
      </c>
      <c r="U155" s="26">
        <v>12</v>
      </c>
      <c r="V155" s="26">
        <v>3</v>
      </c>
      <c r="W155" s="26">
        <v>0</v>
      </c>
      <c r="X155" s="26">
        <v>0</v>
      </c>
      <c r="Y155" s="26">
        <v>0</v>
      </c>
      <c r="Z155" s="26">
        <v>0</v>
      </c>
      <c r="AA155" s="26">
        <v>0</v>
      </c>
      <c r="AB155" s="26">
        <v>0</v>
      </c>
      <c r="AC155" s="68">
        <v>370</v>
      </c>
      <c r="AD155" s="68">
        <v>233</v>
      </c>
      <c r="AE155" s="205"/>
      <c r="AF155" s="66" t="s">
        <v>73</v>
      </c>
      <c r="AG155" s="26">
        <v>0</v>
      </c>
      <c r="AH155" s="26">
        <v>0</v>
      </c>
      <c r="AI155" s="26">
        <v>8</v>
      </c>
      <c r="AJ155" s="26">
        <v>4</v>
      </c>
      <c r="AK155" s="26">
        <v>0</v>
      </c>
      <c r="AL155" s="26">
        <v>0</v>
      </c>
      <c r="AM155" s="26">
        <v>2</v>
      </c>
      <c r="AN155" s="26">
        <v>1</v>
      </c>
      <c r="AO155" s="26">
        <v>0</v>
      </c>
      <c r="AP155" s="26">
        <v>0</v>
      </c>
      <c r="AQ155" s="26">
        <v>0</v>
      </c>
      <c r="AR155" s="26">
        <v>0</v>
      </c>
      <c r="AS155" s="26">
        <v>0</v>
      </c>
      <c r="AT155" s="26">
        <v>0</v>
      </c>
      <c r="AU155" s="26">
        <v>2</v>
      </c>
      <c r="AV155" s="26">
        <v>2</v>
      </c>
      <c r="AW155" s="26">
        <v>0</v>
      </c>
      <c r="AX155" s="26">
        <v>0</v>
      </c>
      <c r="AY155" s="26">
        <v>1</v>
      </c>
      <c r="AZ155" s="26">
        <v>1</v>
      </c>
      <c r="BA155" s="26">
        <v>0</v>
      </c>
      <c r="BB155" s="26">
        <v>0</v>
      </c>
      <c r="BC155" s="26">
        <v>0</v>
      </c>
      <c r="BD155" s="26">
        <v>0</v>
      </c>
      <c r="BE155" s="26">
        <v>0</v>
      </c>
      <c r="BF155" s="26">
        <v>0</v>
      </c>
      <c r="BG155" s="68">
        <v>13</v>
      </c>
      <c r="BH155" s="68">
        <v>8</v>
      </c>
      <c r="BI155" s="205"/>
      <c r="BJ155" s="66" t="s">
        <v>73</v>
      </c>
      <c r="BK155" s="68">
        <v>3</v>
      </c>
      <c r="BL155" s="68">
        <v>2</v>
      </c>
      <c r="BM155" s="68">
        <v>0</v>
      </c>
      <c r="BN155" s="68">
        <v>1</v>
      </c>
      <c r="BO155" s="68">
        <v>0</v>
      </c>
      <c r="BP155" s="68">
        <v>0</v>
      </c>
      <c r="BQ155" s="68">
        <v>0</v>
      </c>
      <c r="BR155" s="68">
        <v>2</v>
      </c>
      <c r="BS155" s="68">
        <v>0</v>
      </c>
      <c r="BT155" s="68">
        <v>1</v>
      </c>
      <c r="BU155" s="68">
        <v>0</v>
      </c>
      <c r="BV155" s="68">
        <v>0</v>
      </c>
      <c r="BW155" s="68">
        <v>0</v>
      </c>
      <c r="BX155" s="68">
        <v>9</v>
      </c>
      <c r="BY155" s="68">
        <v>9</v>
      </c>
      <c r="BZ155" s="68">
        <v>9</v>
      </c>
      <c r="CA155" s="68">
        <v>9</v>
      </c>
      <c r="CB155" s="68">
        <v>0</v>
      </c>
      <c r="CC155" s="68">
        <v>1</v>
      </c>
      <c r="CD155" s="205"/>
      <c r="CE155" s="66" t="s">
        <v>73</v>
      </c>
      <c r="CF155" s="68">
        <v>0</v>
      </c>
      <c r="CG155" s="68">
        <v>113</v>
      </c>
      <c r="CH155" s="68">
        <v>48</v>
      </c>
      <c r="CI155" s="68">
        <v>0</v>
      </c>
      <c r="CJ155" s="68">
        <v>0</v>
      </c>
      <c r="CK155" s="68">
        <v>0</v>
      </c>
      <c r="CL155" s="68">
        <v>9</v>
      </c>
      <c r="CM155" s="68">
        <v>9</v>
      </c>
      <c r="CN155" s="68">
        <v>9</v>
      </c>
      <c r="CO155" s="205"/>
      <c r="CP155" s="66" t="s">
        <v>73</v>
      </c>
      <c r="CQ155" s="68">
        <v>51</v>
      </c>
      <c r="CR155" s="68">
        <v>36</v>
      </c>
      <c r="CS155" s="68">
        <v>47</v>
      </c>
      <c r="CT155" s="68">
        <v>32</v>
      </c>
      <c r="CU155" s="68">
        <v>0</v>
      </c>
      <c r="CV155" s="68">
        <v>0</v>
      </c>
      <c r="CW155" s="68">
        <v>0</v>
      </c>
      <c r="CX155" s="68">
        <v>0</v>
      </c>
      <c r="CY155" s="68">
        <v>12</v>
      </c>
      <c r="CZ155" s="68">
        <v>7</v>
      </c>
      <c r="DA155" s="68">
        <v>11</v>
      </c>
      <c r="DB155" s="68">
        <v>6</v>
      </c>
      <c r="DC155" s="68">
        <v>0</v>
      </c>
      <c r="DD155" s="68">
        <v>0</v>
      </c>
      <c r="DE155" s="68">
        <v>0</v>
      </c>
      <c r="DF155" s="68">
        <v>0</v>
      </c>
      <c r="DG155" s="68">
        <v>0</v>
      </c>
      <c r="DH155" s="68">
        <v>0</v>
      </c>
      <c r="DI155" s="68">
        <v>0</v>
      </c>
      <c r="DJ155" s="68">
        <v>0</v>
      </c>
      <c r="DK155" s="68">
        <v>0</v>
      </c>
      <c r="DL155" s="68">
        <v>0</v>
      </c>
      <c r="DM155" s="68">
        <v>0</v>
      </c>
      <c r="DN155" s="68">
        <v>0</v>
      </c>
      <c r="DO155" s="205"/>
      <c r="DP155" s="66" t="s">
        <v>73</v>
      </c>
      <c r="DQ155" s="68">
        <v>17</v>
      </c>
      <c r="DR155" s="26">
        <v>5</v>
      </c>
      <c r="DS155" s="26">
        <v>2</v>
      </c>
      <c r="DT155" s="41">
        <v>9</v>
      </c>
      <c r="DU155" s="41">
        <v>4</v>
      </c>
      <c r="DV155" s="68">
        <v>26</v>
      </c>
      <c r="DW155" s="68">
        <v>9</v>
      </c>
      <c r="DX155" s="205"/>
      <c r="DY155" s="66" t="s">
        <v>73</v>
      </c>
      <c r="DZ155" s="68">
        <v>0</v>
      </c>
      <c r="EA155" s="68">
        <v>0</v>
      </c>
      <c r="EB155" s="68">
        <v>0</v>
      </c>
      <c r="EC155" s="68">
        <v>0</v>
      </c>
      <c r="ED155" s="68">
        <v>0</v>
      </c>
      <c r="EE155" s="68">
        <v>0</v>
      </c>
      <c r="EF155" s="68">
        <v>0</v>
      </c>
      <c r="EG155" s="68">
        <v>0</v>
      </c>
      <c r="EH155" s="68">
        <v>0</v>
      </c>
      <c r="EI155" s="68">
        <v>0</v>
      </c>
      <c r="EJ155" s="68">
        <v>0</v>
      </c>
      <c r="EK155" s="68">
        <v>0</v>
      </c>
      <c r="EL155" s="68">
        <v>0</v>
      </c>
      <c r="EM155" s="68">
        <v>0</v>
      </c>
      <c r="EN155" s="68">
        <v>0</v>
      </c>
      <c r="EO155" s="68">
        <v>0</v>
      </c>
      <c r="EP155" s="68">
        <v>0</v>
      </c>
      <c r="ER155" s="78" t="s">
        <v>2059</v>
      </c>
      <c r="ES155" s="78" t="s">
        <v>2414</v>
      </c>
      <c r="ET155" s="78">
        <v>63</v>
      </c>
      <c r="EU155" s="78">
        <v>58</v>
      </c>
      <c r="EV155" s="78">
        <v>370</v>
      </c>
      <c r="EW155" s="78"/>
      <c r="EX155" s="78"/>
      <c r="EY155" s="78"/>
    </row>
    <row r="156" spans="1:155">
      <c r="A156" s="205" t="s">
        <v>167</v>
      </c>
      <c r="B156" s="8" t="s">
        <v>90</v>
      </c>
      <c r="C156" s="71">
        <v>235</v>
      </c>
      <c r="D156" s="71">
        <v>129</v>
      </c>
      <c r="E156" s="71">
        <v>103</v>
      </c>
      <c r="F156" s="71">
        <v>55</v>
      </c>
      <c r="G156" s="71">
        <v>0</v>
      </c>
      <c r="H156" s="71">
        <v>0</v>
      </c>
      <c r="I156" s="71">
        <v>29</v>
      </c>
      <c r="J156" s="71">
        <v>9</v>
      </c>
      <c r="K156" s="71">
        <v>23</v>
      </c>
      <c r="L156" s="71">
        <v>12</v>
      </c>
      <c r="M156" s="71">
        <v>0</v>
      </c>
      <c r="N156" s="71">
        <v>0</v>
      </c>
      <c r="O156" s="71">
        <v>0</v>
      </c>
      <c r="P156" s="71">
        <v>0</v>
      </c>
      <c r="Q156" s="71">
        <v>287</v>
      </c>
      <c r="R156" s="71">
        <v>145</v>
      </c>
      <c r="S156" s="71">
        <v>0</v>
      </c>
      <c r="T156" s="71">
        <v>0</v>
      </c>
      <c r="U156" s="71">
        <v>32</v>
      </c>
      <c r="V156" s="71">
        <v>16</v>
      </c>
      <c r="W156" s="71">
        <v>0</v>
      </c>
      <c r="X156" s="71">
        <v>0</v>
      </c>
      <c r="Y156" s="71">
        <v>0</v>
      </c>
      <c r="Z156" s="71">
        <v>0</v>
      </c>
      <c r="AA156" s="71">
        <v>0</v>
      </c>
      <c r="AB156" s="71">
        <v>0</v>
      </c>
      <c r="AC156" s="69">
        <v>709</v>
      </c>
      <c r="AD156" s="69">
        <v>366</v>
      </c>
      <c r="AE156" s="205" t="s">
        <v>167</v>
      </c>
      <c r="AF156" s="8" t="s">
        <v>90</v>
      </c>
      <c r="AG156" s="71">
        <v>12</v>
      </c>
      <c r="AH156" s="71">
        <v>5</v>
      </c>
      <c r="AI156" s="71">
        <v>0</v>
      </c>
      <c r="AJ156" s="71">
        <v>0</v>
      </c>
      <c r="AK156" s="71">
        <v>0</v>
      </c>
      <c r="AL156" s="71">
        <v>0</v>
      </c>
      <c r="AM156" s="71">
        <v>1</v>
      </c>
      <c r="AN156" s="71">
        <v>1</v>
      </c>
      <c r="AO156" s="71">
        <v>0</v>
      </c>
      <c r="AP156" s="71">
        <v>0</v>
      </c>
      <c r="AQ156" s="71">
        <v>0</v>
      </c>
      <c r="AR156" s="71">
        <v>0</v>
      </c>
      <c r="AS156" s="71">
        <v>0</v>
      </c>
      <c r="AT156" s="71">
        <v>0</v>
      </c>
      <c r="AU156" s="71">
        <v>20</v>
      </c>
      <c r="AV156" s="71">
        <v>9</v>
      </c>
      <c r="AW156" s="71">
        <v>0</v>
      </c>
      <c r="AX156" s="71">
        <v>0</v>
      </c>
      <c r="AY156" s="71">
        <v>4</v>
      </c>
      <c r="AZ156" s="71">
        <v>4</v>
      </c>
      <c r="BA156" s="71">
        <v>0</v>
      </c>
      <c r="BB156" s="71">
        <v>0</v>
      </c>
      <c r="BC156" s="71">
        <v>0</v>
      </c>
      <c r="BD156" s="71">
        <v>0</v>
      </c>
      <c r="BE156" s="71">
        <v>0</v>
      </c>
      <c r="BF156" s="71">
        <v>0</v>
      </c>
      <c r="BG156" s="69">
        <v>37</v>
      </c>
      <c r="BH156" s="69">
        <v>19</v>
      </c>
      <c r="BI156" s="205" t="s">
        <v>167</v>
      </c>
      <c r="BJ156" s="8" t="s">
        <v>90</v>
      </c>
      <c r="BK156" s="31">
        <v>6</v>
      </c>
      <c r="BL156" s="31">
        <v>4</v>
      </c>
      <c r="BM156" s="31">
        <v>0</v>
      </c>
      <c r="BN156" s="31">
        <v>2</v>
      </c>
      <c r="BO156" s="31">
        <v>1</v>
      </c>
      <c r="BP156" s="31">
        <v>0</v>
      </c>
      <c r="BQ156" s="31">
        <v>0</v>
      </c>
      <c r="BR156" s="31">
        <v>6</v>
      </c>
      <c r="BS156" s="31">
        <v>0</v>
      </c>
      <c r="BT156" s="31">
        <v>2</v>
      </c>
      <c r="BU156" s="31">
        <v>0</v>
      </c>
      <c r="BV156" s="31">
        <v>0</v>
      </c>
      <c r="BW156" s="31">
        <v>0</v>
      </c>
      <c r="BX156" s="149">
        <v>21</v>
      </c>
      <c r="BY156" s="125">
        <v>23</v>
      </c>
      <c r="BZ156" s="71">
        <v>18</v>
      </c>
      <c r="CA156" s="71">
        <v>21</v>
      </c>
      <c r="CB156" s="71">
        <v>0</v>
      </c>
      <c r="CC156" s="71">
        <v>6</v>
      </c>
      <c r="CD156" s="205" t="s">
        <v>167</v>
      </c>
      <c r="CE156" s="8" t="s">
        <v>90</v>
      </c>
      <c r="CF156" s="71">
        <v>0</v>
      </c>
      <c r="CG156" s="71">
        <v>142</v>
      </c>
      <c r="CH156" s="71">
        <v>0</v>
      </c>
      <c r="CI156" s="71">
        <v>131</v>
      </c>
      <c r="CJ156" s="71">
        <v>0</v>
      </c>
      <c r="CK156" s="71">
        <v>2</v>
      </c>
      <c r="CL156" s="71">
        <v>20</v>
      </c>
      <c r="CM156" s="71">
        <v>19</v>
      </c>
      <c r="CN156" s="71">
        <v>19</v>
      </c>
      <c r="CO156" s="205" t="s">
        <v>167</v>
      </c>
      <c r="CP156" s="8" t="s">
        <v>90</v>
      </c>
      <c r="CQ156" s="46">
        <v>155</v>
      </c>
      <c r="CR156" s="46">
        <v>77</v>
      </c>
      <c r="CS156" s="46">
        <v>84</v>
      </c>
      <c r="CT156" s="46">
        <v>46</v>
      </c>
      <c r="CU156" s="46">
        <v>0</v>
      </c>
      <c r="CV156" s="46">
        <v>0</v>
      </c>
      <c r="CW156" s="46">
        <v>0</v>
      </c>
      <c r="CX156" s="46">
        <v>0</v>
      </c>
      <c r="CY156" s="46">
        <v>37</v>
      </c>
      <c r="CZ156" s="46">
        <v>14</v>
      </c>
      <c r="DA156" s="46">
        <v>20</v>
      </c>
      <c r="DB156" s="46">
        <v>6</v>
      </c>
      <c r="DC156" s="46">
        <v>0</v>
      </c>
      <c r="DD156" s="46">
        <v>0</v>
      </c>
      <c r="DE156" s="46">
        <v>0</v>
      </c>
      <c r="DF156" s="46">
        <v>0</v>
      </c>
      <c r="DG156" s="46">
        <v>0</v>
      </c>
      <c r="DH156" s="46">
        <v>0</v>
      </c>
      <c r="DI156" s="46">
        <v>0</v>
      </c>
      <c r="DJ156" s="46">
        <v>0</v>
      </c>
      <c r="DK156" s="46">
        <v>0</v>
      </c>
      <c r="DL156" s="46">
        <v>0</v>
      </c>
      <c r="DM156" s="46">
        <v>0</v>
      </c>
      <c r="DN156" s="46">
        <v>0</v>
      </c>
      <c r="DO156" s="205" t="s">
        <v>167</v>
      </c>
      <c r="DP156" s="8" t="s">
        <v>90</v>
      </c>
      <c r="DQ156" s="71">
        <v>63</v>
      </c>
      <c r="DR156" s="71">
        <v>29</v>
      </c>
      <c r="DS156" s="71">
        <v>15</v>
      </c>
      <c r="DT156" s="152">
        <v>18</v>
      </c>
      <c r="DU156" s="32">
        <v>9</v>
      </c>
      <c r="DV156" s="149">
        <v>81</v>
      </c>
      <c r="DW156" s="149">
        <v>38</v>
      </c>
      <c r="DX156" s="205" t="s">
        <v>167</v>
      </c>
      <c r="DY156" s="8" t="s">
        <v>90</v>
      </c>
      <c r="DZ156" s="71">
        <v>37</v>
      </c>
      <c r="EA156" s="71">
        <v>35</v>
      </c>
      <c r="EB156" s="71">
        <v>13</v>
      </c>
      <c r="EC156" s="71">
        <v>0</v>
      </c>
      <c r="ED156" s="71">
        <v>36</v>
      </c>
      <c r="EE156" s="71">
        <v>13</v>
      </c>
      <c r="EF156" s="71">
        <v>7</v>
      </c>
      <c r="EG156" s="71">
        <v>18</v>
      </c>
      <c r="EH156" s="71">
        <v>11</v>
      </c>
      <c r="EI156" s="71">
        <v>4</v>
      </c>
      <c r="EJ156" s="71">
        <v>13</v>
      </c>
      <c r="EK156" s="71">
        <v>0</v>
      </c>
      <c r="EL156" s="71">
        <v>10</v>
      </c>
      <c r="EM156" s="71">
        <v>0</v>
      </c>
      <c r="EN156" s="71">
        <v>0</v>
      </c>
      <c r="EO156" s="71">
        <v>1</v>
      </c>
      <c r="EP156" s="71">
        <v>0</v>
      </c>
      <c r="ER156" s="78" t="s">
        <v>167</v>
      </c>
      <c r="ES156" s="78" t="s">
        <v>2415</v>
      </c>
      <c r="ET156" s="78">
        <v>192</v>
      </c>
      <c r="EU156" s="78">
        <v>104</v>
      </c>
      <c r="EV156" s="78">
        <v>808</v>
      </c>
      <c r="EW156" s="78"/>
      <c r="EX156" s="78"/>
      <c r="EY156" s="78"/>
    </row>
    <row r="157" spans="1:155">
      <c r="A157" s="205"/>
      <c r="B157" s="8" t="s">
        <v>91</v>
      </c>
      <c r="C157" s="71">
        <v>0</v>
      </c>
      <c r="D157" s="71">
        <v>0</v>
      </c>
      <c r="E157" s="71">
        <v>0</v>
      </c>
      <c r="F157" s="71">
        <v>0</v>
      </c>
      <c r="G157" s="71">
        <v>0</v>
      </c>
      <c r="H157" s="71">
        <v>0</v>
      </c>
      <c r="I157" s="71">
        <v>0</v>
      </c>
      <c r="J157" s="71">
        <v>0</v>
      </c>
      <c r="K157" s="71">
        <v>0</v>
      </c>
      <c r="L157" s="71">
        <v>0</v>
      </c>
      <c r="M157" s="71">
        <v>0</v>
      </c>
      <c r="N157" s="71">
        <v>0</v>
      </c>
      <c r="O157" s="71">
        <v>0</v>
      </c>
      <c r="P157" s="71">
        <v>0</v>
      </c>
      <c r="Q157" s="71">
        <v>0</v>
      </c>
      <c r="R157" s="71">
        <v>0</v>
      </c>
      <c r="S157" s="71">
        <v>0</v>
      </c>
      <c r="T157" s="71">
        <v>0</v>
      </c>
      <c r="U157" s="71">
        <v>0</v>
      </c>
      <c r="V157" s="71">
        <v>0</v>
      </c>
      <c r="W157" s="71">
        <v>0</v>
      </c>
      <c r="X157" s="71">
        <v>0</v>
      </c>
      <c r="Y157" s="71">
        <v>0</v>
      </c>
      <c r="Z157" s="71">
        <v>0</v>
      </c>
      <c r="AA157" s="71">
        <v>0</v>
      </c>
      <c r="AB157" s="71">
        <v>0</v>
      </c>
      <c r="AC157" s="69">
        <v>0</v>
      </c>
      <c r="AD157" s="69">
        <v>0</v>
      </c>
      <c r="AE157" s="205"/>
      <c r="AF157" s="8" t="s">
        <v>91</v>
      </c>
      <c r="AG157" s="71">
        <v>0</v>
      </c>
      <c r="AH157" s="71">
        <v>0</v>
      </c>
      <c r="AI157" s="71">
        <v>0</v>
      </c>
      <c r="AJ157" s="71">
        <v>0</v>
      </c>
      <c r="AK157" s="71">
        <v>0</v>
      </c>
      <c r="AL157" s="71">
        <v>0</v>
      </c>
      <c r="AM157" s="71">
        <v>0</v>
      </c>
      <c r="AN157" s="71">
        <v>0</v>
      </c>
      <c r="AO157" s="71">
        <v>0</v>
      </c>
      <c r="AP157" s="71">
        <v>0</v>
      </c>
      <c r="AQ157" s="71">
        <v>0</v>
      </c>
      <c r="AR157" s="71">
        <v>0</v>
      </c>
      <c r="AS157" s="71">
        <v>0</v>
      </c>
      <c r="AT157" s="71">
        <v>0</v>
      </c>
      <c r="AU157" s="71">
        <v>0</v>
      </c>
      <c r="AV157" s="71">
        <v>0</v>
      </c>
      <c r="AW157" s="71">
        <v>0</v>
      </c>
      <c r="AX157" s="71">
        <v>0</v>
      </c>
      <c r="AY157" s="71">
        <v>0</v>
      </c>
      <c r="AZ157" s="71">
        <v>0</v>
      </c>
      <c r="BA157" s="71">
        <v>0</v>
      </c>
      <c r="BB157" s="71">
        <v>0</v>
      </c>
      <c r="BC157" s="71">
        <v>0</v>
      </c>
      <c r="BD157" s="71">
        <v>0</v>
      </c>
      <c r="BE157" s="71">
        <v>0</v>
      </c>
      <c r="BF157" s="71">
        <v>0</v>
      </c>
      <c r="BG157" s="69">
        <v>0</v>
      </c>
      <c r="BH157" s="69">
        <v>0</v>
      </c>
      <c r="BI157" s="205"/>
      <c r="BJ157" s="8" t="s">
        <v>91</v>
      </c>
      <c r="BK157" s="31">
        <v>0</v>
      </c>
      <c r="BL157" s="31">
        <v>0</v>
      </c>
      <c r="BM157" s="31">
        <v>0</v>
      </c>
      <c r="BN157" s="31">
        <v>0</v>
      </c>
      <c r="BO157" s="31">
        <v>0</v>
      </c>
      <c r="BP157" s="31">
        <v>0</v>
      </c>
      <c r="BQ157" s="31">
        <v>0</v>
      </c>
      <c r="BR157" s="31">
        <v>0</v>
      </c>
      <c r="BS157" s="31">
        <v>0</v>
      </c>
      <c r="BT157" s="31">
        <v>0</v>
      </c>
      <c r="BU157" s="31">
        <v>0</v>
      </c>
      <c r="BV157" s="31">
        <v>0</v>
      </c>
      <c r="BW157" s="31">
        <v>0</v>
      </c>
      <c r="BX157" s="149">
        <v>0</v>
      </c>
      <c r="BY157" s="125">
        <v>0</v>
      </c>
      <c r="BZ157" s="71">
        <v>0</v>
      </c>
      <c r="CA157" s="71">
        <v>0</v>
      </c>
      <c r="CB157" s="71">
        <v>0</v>
      </c>
      <c r="CC157" s="71">
        <v>0</v>
      </c>
      <c r="CD157" s="205"/>
      <c r="CE157" s="8" t="s">
        <v>91</v>
      </c>
      <c r="CF157" s="71">
        <v>0</v>
      </c>
      <c r="CG157" s="71">
        <v>0</v>
      </c>
      <c r="CH157" s="71">
        <v>0</v>
      </c>
      <c r="CI157" s="71">
        <v>0</v>
      </c>
      <c r="CJ157" s="71">
        <v>0</v>
      </c>
      <c r="CK157" s="71">
        <v>0</v>
      </c>
      <c r="CL157" s="71">
        <v>0</v>
      </c>
      <c r="CM157" s="71">
        <v>0</v>
      </c>
      <c r="CN157" s="71">
        <v>0</v>
      </c>
      <c r="CO157" s="205"/>
      <c r="CP157" s="8" t="s">
        <v>91</v>
      </c>
      <c r="CQ157" s="46">
        <v>0</v>
      </c>
      <c r="CR157" s="46">
        <v>0</v>
      </c>
      <c r="CS157" s="46">
        <v>0</v>
      </c>
      <c r="CT157" s="46">
        <v>0</v>
      </c>
      <c r="CU157" s="46">
        <v>0</v>
      </c>
      <c r="CV157" s="46">
        <v>0</v>
      </c>
      <c r="CW157" s="46">
        <v>0</v>
      </c>
      <c r="CX157" s="46">
        <v>0</v>
      </c>
      <c r="CY157" s="46">
        <v>0</v>
      </c>
      <c r="CZ157" s="46">
        <v>0</v>
      </c>
      <c r="DA157" s="46">
        <v>0</v>
      </c>
      <c r="DB157" s="46">
        <v>0</v>
      </c>
      <c r="DC157" s="46">
        <v>0</v>
      </c>
      <c r="DD157" s="46">
        <v>0</v>
      </c>
      <c r="DE157" s="46">
        <v>0</v>
      </c>
      <c r="DF157" s="46">
        <v>0</v>
      </c>
      <c r="DG157" s="46">
        <v>0</v>
      </c>
      <c r="DH157" s="46">
        <v>0</v>
      </c>
      <c r="DI157" s="46">
        <v>0</v>
      </c>
      <c r="DJ157" s="46">
        <v>0</v>
      </c>
      <c r="DK157" s="46">
        <v>0</v>
      </c>
      <c r="DL157" s="46">
        <v>0</v>
      </c>
      <c r="DM157" s="46">
        <v>0</v>
      </c>
      <c r="DN157" s="46">
        <v>0</v>
      </c>
      <c r="DO157" s="205"/>
      <c r="DP157" s="8" t="s">
        <v>91</v>
      </c>
      <c r="DQ157" s="71">
        <v>0</v>
      </c>
      <c r="DR157" s="71">
        <v>0</v>
      </c>
      <c r="DS157" s="71">
        <v>0</v>
      </c>
      <c r="DT157" s="152">
        <v>0</v>
      </c>
      <c r="DU157" s="32">
        <v>0</v>
      </c>
      <c r="DV157" s="149">
        <v>0</v>
      </c>
      <c r="DW157" s="149">
        <v>0</v>
      </c>
      <c r="DX157" s="205"/>
      <c r="DY157" s="8" t="s">
        <v>91</v>
      </c>
      <c r="DZ157" s="71">
        <v>0</v>
      </c>
      <c r="EA157" s="71">
        <v>0</v>
      </c>
      <c r="EB157" s="71">
        <v>0</v>
      </c>
      <c r="EC157" s="71">
        <v>0</v>
      </c>
      <c r="ED157" s="71">
        <v>0</v>
      </c>
      <c r="EE157" s="71">
        <v>0</v>
      </c>
      <c r="EF157" s="71">
        <v>0</v>
      </c>
      <c r="EG157" s="71">
        <v>0</v>
      </c>
      <c r="EH157" s="71">
        <v>0</v>
      </c>
      <c r="EI157" s="71">
        <v>0</v>
      </c>
      <c r="EJ157" s="71">
        <v>0</v>
      </c>
      <c r="EK157" s="71">
        <v>0</v>
      </c>
      <c r="EL157" s="71">
        <v>0</v>
      </c>
      <c r="EM157" s="71">
        <v>0</v>
      </c>
      <c r="EN157" s="71">
        <v>0</v>
      </c>
      <c r="EO157" s="71">
        <v>0</v>
      </c>
      <c r="EP157" s="71">
        <v>0</v>
      </c>
      <c r="ER157" s="78" t="s">
        <v>167</v>
      </c>
      <c r="ES157" s="78" t="s">
        <v>2416</v>
      </c>
      <c r="ET157" s="78">
        <v>0</v>
      </c>
      <c r="EU157" s="78">
        <v>0</v>
      </c>
      <c r="EV157" s="78">
        <v>0</v>
      </c>
      <c r="EW157" s="78"/>
      <c r="EX157" s="78"/>
      <c r="EY157" s="78"/>
    </row>
    <row r="158" spans="1:155">
      <c r="A158" s="205"/>
      <c r="B158" s="66" t="s">
        <v>73</v>
      </c>
      <c r="C158" s="26">
        <v>235</v>
      </c>
      <c r="D158" s="26">
        <v>129</v>
      </c>
      <c r="E158" s="26">
        <v>103</v>
      </c>
      <c r="F158" s="26">
        <v>55</v>
      </c>
      <c r="G158" s="26">
        <v>0</v>
      </c>
      <c r="H158" s="26">
        <v>0</v>
      </c>
      <c r="I158" s="26">
        <v>29</v>
      </c>
      <c r="J158" s="26">
        <v>9</v>
      </c>
      <c r="K158" s="26">
        <v>23</v>
      </c>
      <c r="L158" s="26">
        <v>12</v>
      </c>
      <c r="M158" s="26">
        <v>0</v>
      </c>
      <c r="N158" s="26">
        <v>0</v>
      </c>
      <c r="O158" s="26">
        <v>0</v>
      </c>
      <c r="P158" s="26">
        <v>0</v>
      </c>
      <c r="Q158" s="26">
        <v>287</v>
      </c>
      <c r="R158" s="26">
        <v>145</v>
      </c>
      <c r="S158" s="26">
        <v>0</v>
      </c>
      <c r="T158" s="26">
        <v>0</v>
      </c>
      <c r="U158" s="26">
        <v>32</v>
      </c>
      <c r="V158" s="26">
        <v>16</v>
      </c>
      <c r="W158" s="26">
        <v>0</v>
      </c>
      <c r="X158" s="26">
        <v>0</v>
      </c>
      <c r="Y158" s="26">
        <v>0</v>
      </c>
      <c r="Z158" s="26">
        <v>0</v>
      </c>
      <c r="AA158" s="26">
        <v>0</v>
      </c>
      <c r="AB158" s="26">
        <v>0</v>
      </c>
      <c r="AC158" s="68">
        <v>709</v>
      </c>
      <c r="AD158" s="68">
        <v>366</v>
      </c>
      <c r="AE158" s="205"/>
      <c r="AF158" s="66" t="s">
        <v>73</v>
      </c>
      <c r="AG158" s="26">
        <v>12</v>
      </c>
      <c r="AH158" s="26">
        <v>5</v>
      </c>
      <c r="AI158" s="26">
        <v>0</v>
      </c>
      <c r="AJ158" s="26">
        <v>0</v>
      </c>
      <c r="AK158" s="26">
        <v>0</v>
      </c>
      <c r="AL158" s="26">
        <v>0</v>
      </c>
      <c r="AM158" s="26">
        <v>1</v>
      </c>
      <c r="AN158" s="26">
        <v>1</v>
      </c>
      <c r="AO158" s="26">
        <v>0</v>
      </c>
      <c r="AP158" s="26">
        <v>0</v>
      </c>
      <c r="AQ158" s="26">
        <v>0</v>
      </c>
      <c r="AR158" s="26">
        <v>0</v>
      </c>
      <c r="AS158" s="26">
        <v>0</v>
      </c>
      <c r="AT158" s="26">
        <v>0</v>
      </c>
      <c r="AU158" s="26">
        <v>20</v>
      </c>
      <c r="AV158" s="26">
        <v>9</v>
      </c>
      <c r="AW158" s="26">
        <v>0</v>
      </c>
      <c r="AX158" s="26">
        <v>0</v>
      </c>
      <c r="AY158" s="26">
        <v>4</v>
      </c>
      <c r="AZ158" s="26">
        <v>4</v>
      </c>
      <c r="BA158" s="26">
        <v>0</v>
      </c>
      <c r="BB158" s="26">
        <v>0</v>
      </c>
      <c r="BC158" s="26">
        <v>0</v>
      </c>
      <c r="BD158" s="26">
        <v>0</v>
      </c>
      <c r="BE158" s="26">
        <v>0</v>
      </c>
      <c r="BF158" s="26">
        <v>0</v>
      </c>
      <c r="BG158" s="68">
        <v>37</v>
      </c>
      <c r="BH158" s="68">
        <v>19</v>
      </c>
      <c r="BI158" s="205"/>
      <c r="BJ158" s="66" t="s">
        <v>73</v>
      </c>
      <c r="BK158" s="68">
        <v>6</v>
      </c>
      <c r="BL158" s="68">
        <v>4</v>
      </c>
      <c r="BM158" s="68">
        <v>0</v>
      </c>
      <c r="BN158" s="68">
        <v>2</v>
      </c>
      <c r="BO158" s="68">
        <v>1</v>
      </c>
      <c r="BP158" s="68">
        <v>0</v>
      </c>
      <c r="BQ158" s="68">
        <v>0</v>
      </c>
      <c r="BR158" s="68">
        <v>6</v>
      </c>
      <c r="BS158" s="68">
        <v>0</v>
      </c>
      <c r="BT158" s="68">
        <v>2</v>
      </c>
      <c r="BU158" s="68">
        <v>0</v>
      </c>
      <c r="BV158" s="68">
        <v>0</v>
      </c>
      <c r="BW158" s="68">
        <v>0</v>
      </c>
      <c r="BX158" s="68">
        <v>21</v>
      </c>
      <c r="BY158" s="68">
        <v>23</v>
      </c>
      <c r="BZ158" s="68">
        <v>18</v>
      </c>
      <c r="CA158" s="68">
        <v>21</v>
      </c>
      <c r="CB158" s="68">
        <v>0</v>
      </c>
      <c r="CC158" s="68">
        <v>6</v>
      </c>
      <c r="CD158" s="205"/>
      <c r="CE158" s="66" t="s">
        <v>73</v>
      </c>
      <c r="CF158" s="68">
        <v>0</v>
      </c>
      <c r="CG158" s="68">
        <v>142</v>
      </c>
      <c r="CH158" s="68">
        <v>0</v>
      </c>
      <c r="CI158" s="68">
        <v>131</v>
      </c>
      <c r="CJ158" s="68">
        <v>0</v>
      </c>
      <c r="CK158" s="68">
        <v>2</v>
      </c>
      <c r="CL158" s="68">
        <v>20</v>
      </c>
      <c r="CM158" s="68">
        <v>19</v>
      </c>
      <c r="CN158" s="68">
        <v>19</v>
      </c>
      <c r="CO158" s="205"/>
      <c r="CP158" s="66" t="s">
        <v>73</v>
      </c>
      <c r="CQ158" s="68">
        <v>155</v>
      </c>
      <c r="CR158" s="68">
        <v>77</v>
      </c>
      <c r="CS158" s="68">
        <v>84</v>
      </c>
      <c r="CT158" s="68">
        <v>46</v>
      </c>
      <c r="CU158" s="68">
        <v>0</v>
      </c>
      <c r="CV158" s="68">
        <v>0</v>
      </c>
      <c r="CW158" s="68">
        <v>0</v>
      </c>
      <c r="CX158" s="68">
        <v>0</v>
      </c>
      <c r="CY158" s="68">
        <v>37</v>
      </c>
      <c r="CZ158" s="68">
        <v>14</v>
      </c>
      <c r="DA158" s="68">
        <v>20</v>
      </c>
      <c r="DB158" s="68">
        <v>6</v>
      </c>
      <c r="DC158" s="68">
        <v>0</v>
      </c>
      <c r="DD158" s="68">
        <v>0</v>
      </c>
      <c r="DE158" s="68">
        <v>0</v>
      </c>
      <c r="DF158" s="68">
        <v>0</v>
      </c>
      <c r="DG158" s="68">
        <v>0</v>
      </c>
      <c r="DH158" s="68">
        <v>0</v>
      </c>
      <c r="DI158" s="68">
        <v>0</v>
      </c>
      <c r="DJ158" s="68">
        <v>0</v>
      </c>
      <c r="DK158" s="68">
        <v>0</v>
      </c>
      <c r="DL158" s="68">
        <v>0</v>
      </c>
      <c r="DM158" s="68">
        <v>0</v>
      </c>
      <c r="DN158" s="68">
        <v>0</v>
      </c>
      <c r="DO158" s="205"/>
      <c r="DP158" s="66" t="s">
        <v>73</v>
      </c>
      <c r="DQ158" s="68">
        <v>63</v>
      </c>
      <c r="DR158" s="26">
        <v>29</v>
      </c>
      <c r="DS158" s="26">
        <v>15</v>
      </c>
      <c r="DT158" s="41">
        <v>18</v>
      </c>
      <c r="DU158" s="41">
        <v>9</v>
      </c>
      <c r="DV158" s="68">
        <v>81</v>
      </c>
      <c r="DW158" s="68">
        <v>38</v>
      </c>
      <c r="DX158" s="205"/>
      <c r="DY158" s="66" t="s">
        <v>73</v>
      </c>
      <c r="DZ158" s="68">
        <v>37</v>
      </c>
      <c r="EA158" s="68">
        <v>35</v>
      </c>
      <c r="EB158" s="68">
        <v>13</v>
      </c>
      <c r="EC158" s="68">
        <v>0</v>
      </c>
      <c r="ED158" s="68">
        <v>36</v>
      </c>
      <c r="EE158" s="68">
        <v>13</v>
      </c>
      <c r="EF158" s="68">
        <v>7</v>
      </c>
      <c r="EG158" s="68">
        <v>18</v>
      </c>
      <c r="EH158" s="68">
        <v>11</v>
      </c>
      <c r="EI158" s="68">
        <v>4</v>
      </c>
      <c r="EJ158" s="68">
        <v>13</v>
      </c>
      <c r="EK158" s="68">
        <v>0</v>
      </c>
      <c r="EL158" s="68">
        <v>10</v>
      </c>
      <c r="EM158" s="68">
        <v>0</v>
      </c>
      <c r="EN158" s="68">
        <v>0</v>
      </c>
      <c r="EO158" s="68">
        <v>1</v>
      </c>
      <c r="EP158" s="68">
        <v>0</v>
      </c>
      <c r="ER158" s="78" t="s">
        <v>167</v>
      </c>
      <c r="ES158" s="78" t="s">
        <v>2417</v>
      </c>
      <c r="ET158" s="78">
        <v>192</v>
      </c>
      <c r="EU158" s="78">
        <v>104</v>
      </c>
      <c r="EV158" s="78">
        <v>808</v>
      </c>
      <c r="EW158" s="78"/>
      <c r="EX158" s="78"/>
      <c r="EY158" s="78"/>
    </row>
    <row r="159" spans="1:155">
      <c r="A159" s="205" t="s">
        <v>168</v>
      </c>
      <c r="B159" s="8" t="s">
        <v>90</v>
      </c>
      <c r="C159" s="71">
        <v>62</v>
      </c>
      <c r="D159" s="71">
        <v>28</v>
      </c>
      <c r="E159" s="71">
        <v>14</v>
      </c>
      <c r="F159" s="71">
        <v>8</v>
      </c>
      <c r="G159" s="71">
        <v>0</v>
      </c>
      <c r="H159" s="71">
        <v>0</v>
      </c>
      <c r="I159" s="71">
        <v>10</v>
      </c>
      <c r="J159" s="71">
        <v>5</v>
      </c>
      <c r="K159" s="71">
        <v>0</v>
      </c>
      <c r="L159" s="71">
        <v>0</v>
      </c>
      <c r="M159" s="71">
        <v>33</v>
      </c>
      <c r="N159" s="71">
        <v>15</v>
      </c>
      <c r="O159" s="71">
        <v>0</v>
      </c>
      <c r="P159" s="71">
        <v>0</v>
      </c>
      <c r="Q159" s="71">
        <v>63</v>
      </c>
      <c r="R159" s="71">
        <v>32</v>
      </c>
      <c r="S159" s="71">
        <v>0</v>
      </c>
      <c r="T159" s="71">
        <v>0</v>
      </c>
      <c r="U159" s="71">
        <v>0</v>
      </c>
      <c r="V159" s="71">
        <v>0</v>
      </c>
      <c r="W159" s="71">
        <v>0</v>
      </c>
      <c r="X159" s="71">
        <v>0</v>
      </c>
      <c r="Y159" s="71">
        <v>0</v>
      </c>
      <c r="Z159" s="71">
        <v>0</v>
      </c>
      <c r="AA159" s="71">
        <v>0</v>
      </c>
      <c r="AB159" s="71">
        <v>0</v>
      </c>
      <c r="AC159" s="69">
        <v>182</v>
      </c>
      <c r="AD159" s="69">
        <v>88</v>
      </c>
      <c r="AE159" s="205" t="s">
        <v>168</v>
      </c>
      <c r="AF159" s="8" t="s">
        <v>90</v>
      </c>
      <c r="AG159" s="71">
        <v>0</v>
      </c>
      <c r="AH159" s="71">
        <v>0</v>
      </c>
      <c r="AI159" s="71">
        <v>2</v>
      </c>
      <c r="AJ159" s="71">
        <v>1</v>
      </c>
      <c r="AK159" s="71">
        <v>0</v>
      </c>
      <c r="AL159" s="71">
        <v>0</v>
      </c>
      <c r="AM159" s="71">
        <v>0</v>
      </c>
      <c r="AN159" s="71">
        <v>0</v>
      </c>
      <c r="AO159" s="71">
        <v>0</v>
      </c>
      <c r="AP159" s="71">
        <v>0</v>
      </c>
      <c r="AQ159" s="71">
        <v>3</v>
      </c>
      <c r="AR159" s="71">
        <v>0</v>
      </c>
      <c r="AS159" s="71">
        <v>0</v>
      </c>
      <c r="AT159" s="71">
        <v>0</v>
      </c>
      <c r="AU159" s="71">
        <v>6</v>
      </c>
      <c r="AV159" s="71">
        <v>3</v>
      </c>
      <c r="AW159" s="71">
        <v>0</v>
      </c>
      <c r="AX159" s="71">
        <v>0</v>
      </c>
      <c r="AY159" s="71">
        <v>0</v>
      </c>
      <c r="AZ159" s="71">
        <v>0</v>
      </c>
      <c r="BA159" s="71">
        <v>0</v>
      </c>
      <c r="BB159" s="71">
        <v>0</v>
      </c>
      <c r="BC159" s="71">
        <v>0</v>
      </c>
      <c r="BD159" s="71">
        <v>0</v>
      </c>
      <c r="BE159" s="71">
        <v>0</v>
      </c>
      <c r="BF159" s="71">
        <v>0</v>
      </c>
      <c r="BG159" s="69">
        <v>11</v>
      </c>
      <c r="BH159" s="69">
        <v>4</v>
      </c>
      <c r="BI159" s="205" t="s">
        <v>168</v>
      </c>
      <c r="BJ159" s="8" t="s">
        <v>90</v>
      </c>
      <c r="BK159" s="31">
        <v>3</v>
      </c>
      <c r="BL159" s="31">
        <v>1</v>
      </c>
      <c r="BM159" s="31">
        <v>0</v>
      </c>
      <c r="BN159" s="31">
        <v>1</v>
      </c>
      <c r="BO159" s="31">
        <v>0</v>
      </c>
      <c r="BP159" s="31">
        <v>1</v>
      </c>
      <c r="BQ159" s="31">
        <v>0</v>
      </c>
      <c r="BR159" s="31">
        <v>3</v>
      </c>
      <c r="BS159" s="31">
        <v>0</v>
      </c>
      <c r="BT159" s="31">
        <v>0</v>
      </c>
      <c r="BU159" s="31">
        <v>0</v>
      </c>
      <c r="BV159" s="31">
        <v>0</v>
      </c>
      <c r="BW159" s="31">
        <v>0</v>
      </c>
      <c r="BX159" s="149">
        <v>9</v>
      </c>
      <c r="BY159" s="125">
        <v>9</v>
      </c>
      <c r="BZ159" s="71">
        <v>3</v>
      </c>
      <c r="CA159" s="71">
        <v>0</v>
      </c>
      <c r="CB159" s="71">
        <v>0</v>
      </c>
      <c r="CC159" s="71">
        <v>3</v>
      </c>
      <c r="CD159" s="205" t="s">
        <v>168</v>
      </c>
      <c r="CE159" s="8" t="s">
        <v>90</v>
      </c>
      <c r="CF159" s="71">
        <v>0</v>
      </c>
      <c r="CG159" s="71">
        <v>4</v>
      </c>
      <c r="CH159" s="71">
        <v>63</v>
      </c>
      <c r="CI159" s="71">
        <v>0</v>
      </c>
      <c r="CJ159" s="71">
        <v>0</v>
      </c>
      <c r="CK159" s="71">
        <v>0</v>
      </c>
      <c r="CL159" s="71">
        <v>9</v>
      </c>
      <c r="CM159" s="71">
        <v>9</v>
      </c>
      <c r="CN159" s="71">
        <v>3</v>
      </c>
      <c r="CO159" s="205" t="s">
        <v>168</v>
      </c>
      <c r="CP159" s="8" t="s">
        <v>90</v>
      </c>
      <c r="CQ159" s="46">
        <v>61</v>
      </c>
      <c r="CR159" s="46">
        <v>24</v>
      </c>
      <c r="CS159" s="46">
        <v>30</v>
      </c>
      <c r="CT159" s="46">
        <v>13</v>
      </c>
      <c r="CU159" s="46">
        <v>0</v>
      </c>
      <c r="CV159" s="46">
        <v>0</v>
      </c>
      <c r="CW159" s="46">
        <v>0</v>
      </c>
      <c r="CX159" s="46">
        <v>0</v>
      </c>
      <c r="CY159" s="46">
        <v>0</v>
      </c>
      <c r="CZ159" s="46">
        <v>0</v>
      </c>
      <c r="DA159" s="46">
        <v>0</v>
      </c>
      <c r="DB159" s="46">
        <v>0</v>
      </c>
      <c r="DC159" s="46">
        <v>0</v>
      </c>
      <c r="DD159" s="46">
        <v>0</v>
      </c>
      <c r="DE159" s="46">
        <v>0</v>
      </c>
      <c r="DF159" s="46">
        <v>0</v>
      </c>
      <c r="DG159" s="46">
        <v>0</v>
      </c>
      <c r="DH159" s="46">
        <v>0</v>
      </c>
      <c r="DI159" s="46">
        <v>0</v>
      </c>
      <c r="DJ159" s="46">
        <v>0</v>
      </c>
      <c r="DK159" s="46">
        <v>0</v>
      </c>
      <c r="DL159" s="46">
        <v>0</v>
      </c>
      <c r="DM159" s="46">
        <v>0</v>
      </c>
      <c r="DN159" s="46">
        <v>0</v>
      </c>
      <c r="DO159" s="205" t="s">
        <v>168</v>
      </c>
      <c r="DP159" s="8" t="s">
        <v>90</v>
      </c>
      <c r="DQ159" s="71">
        <v>16</v>
      </c>
      <c r="DR159" s="71">
        <v>8</v>
      </c>
      <c r="DS159" s="71">
        <v>0</v>
      </c>
      <c r="DT159" s="152">
        <v>0</v>
      </c>
      <c r="DU159" s="32">
        <v>0</v>
      </c>
      <c r="DV159" s="149">
        <v>16</v>
      </c>
      <c r="DW159" s="149">
        <v>8</v>
      </c>
      <c r="DX159" s="205" t="s">
        <v>168</v>
      </c>
      <c r="DY159" s="8" t="s">
        <v>90</v>
      </c>
      <c r="DZ159" s="71">
        <v>4</v>
      </c>
      <c r="EA159" s="71">
        <v>4</v>
      </c>
      <c r="EB159" s="71">
        <v>2</v>
      </c>
      <c r="EC159" s="71">
        <v>0</v>
      </c>
      <c r="ED159" s="71">
        <v>4</v>
      </c>
      <c r="EE159" s="71">
        <v>9</v>
      </c>
      <c r="EF159" s="71">
        <v>0</v>
      </c>
      <c r="EG159" s="71">
        <v>10</v>
      </c>
      <c r="EH159" s="71">
        <v>6</v>
      </c>
      <c r="EI159" s="71">
        <v>4</v>
      </c>
      <c r="EJ159" s="71">
        <v>5</v>
      </c>
      <c r="EK159" s="71">
        <v>2</v>
      </c>
      <c r="EL159" s="71">
        <v>4</v>
      </c>
      <c r="EM159" s="71">
        <v>1</v>
      </c>
      <c r="EN159" s="71">
        <v>0</v>
      </c>
      <c r="EO159" s="71">
        <v>1</v>
      </c>
      <c r="EP159" s="71">
        <v>0</v>
      </c>
      <c r="ER159" s="78" t="s">
        <v>168</v>
      </c>
      <c r="ES159" s="78" t="s">
        <v>2418</v>
      </c>
      <c r="ET159" s="78">
        <v>61</v>
      </c>
      <c r="EU159" s="78">
        <v>30</v>
      </c>
      <c r="EV159" s="78">
        <v>197</v>
      </c>
      <c r="EW159" s="78"/>
      <c r="EX159" s="78"/>
      <c r="EY159" s="78"/>
    </row>
    <row r="160" spans="1:155">
      <c r="A160" s="205"/>
      <c r="B160" s="8" t="s">
        <v>91</v>
      </c>
      <c r="C160" s="71">
        <v>295</v>
      </c>
      <c r="D160" s="71">
        <v>161</v>
      </c>
      <c r="E160" s="71">
        <v>72</v>
      </c>
      <c r="F160" s="71">
        <v>35</v>
      </c>
      <c r="G160" s="71">
        <v>26</v>
      </c>
      <c r="H160" s="71">
        <v>6</v>
      </c>
      <c r="I160" s="71">
        <v>45</v>
      </c>
      <c r="J160" s="71">
        <v>25</v>
      </c>
      <c r="K160" s="71">
        <v>132</v>
      </c>
      <c r="L160" s="71">
        <v>73</v>
      </c>
      <c r="M160" s="71">
        <v>68</v>
      </c>
      <c r="N160" s="71">
        <v>35</v>
      </c>
      <c r="O160" s="71">
        <v>0</v>
      </c>
      <c r="P160" s="71">
        <v>0</v>
      </c>
      <c r="Q160" s="71">
        <v>321</v>
      </c>
      <c r="R160" s="71">
        <v>163</v>
      </c>
      <c r="S160" s="71">
        <v>7</v>
      </c>
      <c r="T160" s="71">
        <v>0</v>
      </c>
      <c r="U160" s="71">
        <v>127</v>
      </c>
      <c r="V160" s="71">
        <v>52</v>
      </c>
      <c r="W160" s="71">
        <v>44</v>
      </c>
      <c r="X160" s="71">
        <v>34</v>
      </c>
      <c r="Y160" s="71">
        <v>0</v>
      </c>
      <c r="Z160" s="71">
        <v>0</v>
      </c>
      <c r="AA160" s="71">
        <v>0</v>
      </c>
      <c r="AB160" s="71">
        <v>0</v>
      </c>
      <c r="AC160" s="69">
        <v>1137</v>
      </c>
      <c r="AD160" s="69">
        <v>584</v>
      </c>
      <c r="AE160" s="205"/>
      <c r="AF160" s="8" t="s">
        <v>91</v>
      </c>
      <c r="AG160" s="71">
        <v>5</v>
      </c>
      <c r="AH160" s="71">
        <v>3</v>
      </c>
      <c r="AI160" s="71">
        <v>1</v>
      </c>
      <c r="AJ160" s="71">
        <v>0</v>
      </c>
      <c r="AK160" s="71">
        <v>1</v>
      </c>
      <c r="AL160" s="71">
        <v>0</v>
      </c>
      <c r="AM160" s="71">
        <v>3</v>
      </c>
      <c r="AN160" s="71">
        <v>3</v>
      </c>
      <c r="AO160" s="71">
        <v>6</v>
      </c>
      <c r="AP160" s="71">
        <v>4</v>
      </c>
      <c r="AQ160" s="71">
        <v>4</v>
      </c>
      <c r="AR160" s="71">
        <v>1</v>
      </c>
      <c r="AS160" s="71">
        <v>0</v>
      </c>
      <c r="AT160" s="71">
        <v>0</v>
      </c>
      <c r="AU160" s="71">
        <v>57</v>
      </c>
      <c r="AV160" s="71">
        <v>31</v>
      </c>
      <c r="AW160" s="71">
        <v>0</v>
      </c>
      <c r="AX160" s="71">
        <v>0</v>
      </c>
      <c r="AY160" s="71">
        <v>11</v>
      </c>
      <c r="AZ160" s="71">
        <v>3</v>
      </c>
      <c r="BA160" s="71">
        <v>1</v>
      </c>
      <c r="BB160" s="71">
        <v>1</v>
      </c>
      <c r="BC160" s="71">
        <v>0</v>
      </c>
      <c r="BD160" s="71">
        <v>0</v>
      </c>
      <c r="BE160" s="71">
        <v>0</v>
      </c>
      <c r="BF160" s="71">
        <v>0</v>
      </c>
      <c r="BG160" s="69">
        <v>89</v>
      </c>
      <c r="BH160" s="69">
        <v>46</v>
      </c>
      <c r="BI160" s="205"/>
      <c r="BJ160" s="8" t="s">
        <v>91</v>
      </c>
      <c r="BK160" s="31">
        <v>11</v>
      </c>
      <c r="BL160" s="31">
        <v>5</v>
      </c>
      <c r="BM160" s="31">
        <v>1</v>
      </c>
      <c r="BN160" s="31">
        <v>2</v>
      </c>
      <c r="BO160" s="31">
        <v>3</v>
      </c>
      <c r="BP160" s="31">
        <v>2</v>
      </c>
      <c r="BQ160" s="31">
        <v>0</v>
      </c>
      <c r="BR160" s="31">
        <v>9</v>
      </c>
      <c r="BS160" s="31">
        <v>1</v>
      </c>
      <c r="BT160" s="31">
        <v>4</v>
      </c>
      <c r="BU160" s="31">
        <v>1</v>
      </c>
      <c r="BV160" s="31">
        <v>0</v>
      </c>
      <c r="BW160" s="31">
        <v>0</v>
      </c>
      <c r="BX160" s="149">
        <v>39</v>
      </c>
      <c r="BY160" s="125">
        <v>37</v>
      </c>
      <c r="BZ160" s="71">
        <v>30</v>
      </c>
      <c r="CA160" s="71">
        <v>25</v>
      </c>
      <c r="CB160" s="71">
        <v>2</v>
      </c>
      <c r="CC160" s="71">
        <v>10</v>
      </c>
      <c r="CD160" s="205"/>
      <c r="CE160" s="8" t="s">
        <v>91</v>
      </c>
      <c r="CF160" s="71">
        <v>0</v>
      </c>
      <c r="CG160" s="71">
        <v>391</v>
      </c>
      <c r="CH160" s="71">
        <v>210</v>
      </c>
      <c r="CI160" s="71">
        <v>28</v>
      </c>
      <c r="CJ160" s="71">
        <v>0</v>
      </c>
      <c r="CK160" s="71">
        <v>8</v>
      </c>
      <c r="CL160" s="71">
        <v>36</v>
      </c>
      <c r="CM160" s="71">
        <v>30</v>
      </c>
      <c r="CN160" s="71">
        <v>27</v>
      </c>
      <c r="CO160" s="205"/>
      <c r="CP160" s="8" t="s">
        <v>91</v>
      </c>
      <c r="CQ160" s="46">
        <v>496</v>
      </c>
      <c r="CR160" s="46">
        <v>230</v>
      </c>
      <c r="CS160" s="46">
        <v>281</v>
      </c>
      <c r="CT160" s="46">
        <v>136</v>
      </c>
      <c r="CU160" s="46">
        <v>7</v>
      </c>
      <c r="CV160" s="46">
        <v>0</v>
      </c>
      <c r="CW160" s="46">
        <v>5</v>
      </c>
      <c r="CX160" s="46">
        <v>0</v>
      </c>
      <c r="CY160" s="46">
        <v>169</v>
      </c>
      <c r="CZ160" s="46">
        <v>54</v>
      </c>
      <c r="DA160" s="46">
        <v>130</v>
      </c>
      <c r="DB160" s="46">
        <v>42</v>
      </c>
      <c r="DC160" s="46">
        <v>0</v>
      </c>
      <c r="DD160" s="46">
        <v>0</v>
      </c>
      <c r="DE160" s="46">
        <v>0</v>
      </c>
      <c r="DF160" s="46">
        <v>0</v>
      </c>
      <c r="DG160" s="46">
        <v>0</v>
      </c>
      <c r="DH160" s="46">
        <v>0</v>
      </c>
      <c r="DI160" s="46">
        <v>0</v>
      </c>
      <c r="DJ160" s="46">
        <v>0</v>
      </c>
      <c r="DK160" s="46">
        <v>0</v>
      </c>
      <c r="DL160" s="46">
        <v>0</v>
      </c>
      <c r="DM160" s="46">
        <v>0</v>
      </c>
      <c r="DN160" s="46">
        <v>0</v>
      </c>
      <c r="DO160" s="205"/>
      <c r="DP160" s="8" t="s">
        <v>91</v>
      </c>
      <c r="DQ160" s="71">
        <v>56</v>
      </c>
      <c r="DR160" s="71">
        <v>14</v>
      </c>
      <c r="DS160" s="71">
        <v>8</v>
      </c>
      <c r="DT160" s="152">
        <v>20</v>
      </c>
      <c r="DU160" s="32">
        <v>7</v>
      </c>
      <c r="DV160" s="149">
        <v>76</v>
      </c>
      <c r="DW160" s="149">
        <v>21</v>
      </c>
      <c r="DX160" s="205"/>
      <c r="DY160" s="8" t="s">
        <v>91</v>
      </c>
      <c r="DZ160" s="71">
        <v>59</v>
      </c>
      <c r="EA160" s="71">
        <v>93</v>
      </c>
      <c r="EB160" s="71">
        <v>185</v>
      </c>
      <c r="EC160" s="71">
        <v>0</v>
      </c>
      <c r="ED160" s="71">
        <v>102</v>
      </c>
      <c r="EE160" s="71">
        <v>44</v>
      </c>
      <c r="EF160" s="71">
        <v>106</v>
      </c>
      <c r="EG160" s="71">
        <v>334</v>
      </c>
      <c r="EH160" s="71">
        <v>234</v>
      </c>
      <c r="EI160" s="71">
        <v>185</v>
      </c>
      <c r="EJ160" s="71">
        <v>146</v>
      </c>
      <c r="EK160" s="71">
        <v>16</v>
      </c>
      <c r="EL160" s="71">
        <v>21</v>
      </c>
      <c r="EM160" s="71">
        <v>10</v>
      </c>
      <c r="EN160" s="71">
        <v>18</v>
      </c>
      <c r="EO160" s="71">
        <v>31</v>
      </c>
      <c r="EP160" s="71">
        <v>0</v>
      </c>
      <c r="ER160" s="78" t="s">
        <v>168</v>
      </c>
      <c r="ES160" s="78" t="s">
        <v>2419</v>
      </c>
      <c r="ET160" s="78">
        <v>672</v>
      </c>
      <c r="EU160" s="78">
        <v>416</v>
      </c>
      <c r="EV160" s="78">
        <v>1524</v>
      </c>
      <c r="EW160" s="78"/>
      <c r="EX160" s="78"/>
      <c r="EY160" s="78"/>
    </row>
    <row r="161" spans="1:155">
      <c r="A161" s="205"/>
      <c r="B161" s="66" t="s">
        <v>73</v>
      </c>
      <c r="C161" s="26">
        <v>357</v>
      </c>
      <c r="D161" s="26">
        <v>189</v>
      </c>
      <c r="E161" s="26">
        <v>86</v>
      </c>
      <c r="F161" s="26">
        <v>43</v>
      </c>
      <c r="G161" s="26">
        <v>26</v>
      </c>
      <c r="H161" s="26">
        <v>6</v>
      </c>
      <c r="I161" s="26">
        <v>55</v>
      </c>
      <c r="J161" s="26">
        <v>30</v>
      </c>
      <c r="K161" s="26">
        <v>132</v>
      </c>
      <c r="L161" s="26">
        <v>73</v>
      </c>
      <c r="M161" s="26">
        <v>101</v>
      </c>
      <c r="N161" s="26">
        <v>50</v>
      </c>
      <c r="O161" s="26">
        <v>0</v>
      </c>
      <c r="P161" s="26">
        <v>0</v>
      </c>
      <c r="Q161" s="26">
        <v>384</v>
      </c>
      <c r="R161" s="26">
        <v>195</v>
      </c>
      <c r="S161" s="26">
        <v>7</v>
      </c>
      <c r="T161" s="26">
        <v>0</v>
      </c>
      <c r="U161" s="26">
        <v>127</v>
      </c>
      <c r="V161" s="26">
        <v>52</v>
      </c>
      <c r="W161" s="26">
        <v>44</v>
      </c>
      <c r="X161" s="26">
        <v>34</v>
      </c>
      <c r="Y161" s="26">
        <v>0</v>
      </c>
      <c r="Z161" s="26">
        <v>0</v>
      </c>
      <c r="AA161" s="26">
        <v>0</v>
      </c>
      <c r="AB161" s="26">
        <v>0</v>
      </c>
      <c r="AC161" s="68">
        <v>1319</v>
      </c>
      <c r="AD161" s="68">
        <v>672</v>
      </c>
      <c r="AE161" s="205"/>
      <c r="AF161" s="66" t="s">
        <v>73</v>
      </c>
      <c r="AG161" s="26">
        <v>5</v>
      </c>
      <c r="AH161" s="26">
        <v>3</v>
      </c>
      <c r="AI161" s="26">
        <v>3</v>
      </c>
      <c r="AJ161" s="26">
        <v>1</v>
      </c>
      <c r="AK161" s="26">
        <v>1</v>
      </c>
      <c r="AL161" s="26">
        <v>0</v>
      </c>
      <c r="AM161" s="26">
        <v>3</v>
      </c>
      <c r="AN161" s="26">
        <v>3</v>
      </c>
      <c r="AO161" s="26">
        <v>6</v>
      </c>
      <c r="AP161" s="26">
        <v>4</v>
      </c>
      <c r="AQ161" s="26">
        <v>7</v>
      </c>
      <c r="AR161" s="26">
        <v>1</v>
      </c>
      <c r="AS161" s="26">
        <v>0</v>
      </c>
      <c r="AT161" s="26">
        <v>0</v>
      </c>
      <c r="AU161" s="26">
        <v>63</v>
      </c>
      <c r="AV161" s="26">
        <v>34</v>
      </c>
      <c r="AW161" s="26">
        <v>0</v>
      </c>
      <c r="AX161" s="26">
        <v>0</v>
      </c>
      <c r="AY161" s="26">
        <v>11</v>
      </c>
      <c r="AZ161" s="26">
        <v>3</v>
      </c>
      <c r="BA161" s="26">
        <v>1</v>
      </c>
      <c r="BB161" s="26">
        <v>1</v>
      </c>
      <c r="BC161" s="26">
        <v>0</v>
      </c>
      <c r="BD161" s="26">
        <v>0</v>
      </c>
      <c r="BE161" s="26">
        <v>0</v>
      </c>
      <c r="BF161" s="26">
        <v>0</v>
      </c>
      <c r="BG161" s="68">
        <v>100</v>
      </c>
      <c r="BH161" s="68">
        <v>50</v>
      </c>
      <c r="BI161" s="205"/>
      <c r="BJ161" s="66" t="s">
        <v>73</v>
      </c>
      <c r="BK161" s="68">
        <v>14</v>
      </c>
      <c r="BL161" s="68">
        <v>6</v>
      </c>
      <c r="BM161" s="68">
        <v>1</v>
      </c>
      <c r="BN161" s="68">
        <v>3</v>
      </c>
      <c r="BO161" s="68">
        <v>3</v>
      </c>
      <c r="BP161" s="68">
        <v>3</v>
      </c>
      <c r="BQ161" s="68">
        <v>0</v>
      </c>
      <c r="BR161" s="68">
        <v>12</v>
      </c>
      <c r="BS161" s="68">
        <v>1</v>
      </c>
      <c r="BT161" s="68">
        <v>4</v>
      </c>
      <c r="BU161" s="68">
        <v>1</v>
      </c>
      <c r="BV161" s="68">
        <v>0</v>
      </c>
      <c r="BW161" s="68">
        <v>0</v>
      </c>
      <c r="BX161" s="68">
        <v>48</v>
      </c>
      <c r="BY161" s="68">
        <v>46</v>
      </c>
      <c r="BZ161" s="68">
        <v>33</v>
      </c>
      <c r="CA161" s="68">
        <v>25</v>
      </c>
      <c r="CB161" s="68">
        <v>2</v>
      </c>
      <c r="CC161" s="68">
        <v>13</v>
      </c>
      <c r="CD161" s="205"/>
      <c r="CE161" s="66" t="s">
        <v>73</v>
      </c>
      <c r="CF161" s="68">
        <v>0</v>
      </c>
      <c r="CG161" s="68">
        <v>395</v>
      </c>
      <c r="CH161" s="68">
        <v>273</v>
      </c>
      <c r="CI161" s="68">
        <v>28</v>
      </c>
      <c r="CJ161" s="68">
        <v>0</v>
      </c>
      <c r="CK161" s="68">
        <v>8</v>
      </c>
      <c r="CL161" s="68">
        <v>45</v>
      </c>
      <c r="CM161" s="68">
        <v>39</v>
      </c>
      <c r="CN161" s="68">
        <v>30</v>
      </c>
      <c r="CO161" s="205"/>
      <c r="CP161" s="66" t="s">
        <v>73</v>
      </c>
      <c r="CQ161" s="68">
        <v>557</v>
      </c>
      <c r="CR161" s="68">
        <v>254</v>
      </c>
      <c r="CS161" s="68">
        <v>311</v>
      </c>
      <c r="CT161" s="68">
        <v>149</v>
      </c>
      <c r="CU161" s="68">
        <v>7</v>
      </c>
      <c r="CV161" s="68">
        <v>0</v>
      </c>
      <c r="CW161" s="68">
        <v>5</v>
      </c>
      <c r="CX161" s="68">
        <v>0</v>
      </c>
      <c r="CY161" s="68">
        <v>169</v>
      </c>
      <c r="CZ161" s="68">
        <v>54</v>
      </c>
      <c r="DA161" s="68">
        <v>130</v>
      </c>
      <c r="DB161" s="68">
        <v>42</v>
      </c>
      <c r="DC161" s="68">
        <v>0</v>
      </c>
      <c r="DD161" s="68">
        <v>0</v>
      </c>
      <c r="DE161" s="68">
        <v>0</v>
      </c>
      <c r="DF161" s="68">
        <v>0</v>
      </c>
      <c r="DG161" s="68">
        <v>0</v>
      </c>
      <c r="DH161" s="68">
        <v>0</v>
      </c>
      <c r="DI161" s="68">
        <v>0</v>
      </c>
      <c r="DJ161" s="68">
        <v>0</v>
      </c>
      <c r="DK161" s="68">
        <v>0</v>
      </c>
      <c r="DL161" s="68">
        <v>0</v>
      </c>
      <c r="DM161" s="68">
        <v>0</v>
      </c>
      <c r="DN161" s="68">
        <v>0</v>
      </c>
      <c r="DO161" s="205"/>
      <c r="DP161" s="66" t="s">
        <v>73</v>
      </c>
      <c r="DQ161" s="68">
        <v>72</v>
      </c>
      <c r="DR161" s="26">
        <v>22</v>
      </c>
      <c r="DS161" s="26">
        <v>8</v>
      </c>
      <c r="DT161" s="41">
        <v>20</v>
      </c>
      <c r="DU161" s="41">
        <v>7</v>
      </c>
      <c r="DV161" s="68">
        <v>92</v>
      </c>
      <c r="DW161" s="68">
        <v>29</v>
      </c>
      <c r="DX161" s="205"/>
      <c r="DY161" s="66" t="s">
        <v>73</v>
      </c>
      <c r="DZ161" s="68">
        <v>63</v>
      </c>
      <c r="EA161" s="68">
        <v>97</v>
      </c>
      <c r="EB161" s="68">
        <v>187</v>
      </c>
      <c r="EC161" s="68">
        <v>0</v>
      </c>
      <c r="ED161" s="68">
        <v>106</v>
      </c>
      <c r="EE161" s="68">
        <v>53</v>
      </c>
      <c r="EF161" s="68">
        <v>106</v>
      </c>
      <c r="EG161" s="68">
        <v>344</v>
      </c>
      <c r="EH161" s="68">
        <v>240</v>
      </c>
      <c r="EI161" s="68">
        <v>189</v>
      </c>
      <c r="EJ161" s="68">
        <v>151</v>
      </c>
      <c r="EK161" s="68">
        <v>18</v>
      </c>
      <c r="EL161" s="68">
        <v>25</v>
      </c>
      <c r="EM161" s="68">
        <v>11</v>
      </c>
      <c r="EN161" s="68">
        <v>18</v>
      </c>
      <c r="EO161" s="68">
        <v>32</v>
      </c>
      <c r="EP161" s="68">
        <v>0</v>
      </c>
      <c r="ER161" s="78" t="s">
        <v>168</v>
      </c>
      <c r="ES161" s="78" t="s">
        <v>2420</v>
      </c>
      <c r="ET161" s="78">
        <v>733</v>
      </c>
      <c r="EU161" s="78">
        <v>446</v>
      </c>
      <c r="EV161" s="78">
        <v>1721</v>
      </c>
      <c r="EW161" s="78"/>
      <c r="EX161" s="78"/>
      <c r="EY161" s="78"/>
    </row>
    <row r="162" spans="1:155">
      <c r="A162" s="13" t="s">
        <v>99</v>
      </c>
      <c r="B162" s="51"/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13" t="s">
        <v>99</v>
      </c>
      <c r="AF162" s="48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  <c r="BA162" s="56"/>
      <c r="BB162" s="56"/>
      <c r="BC162" s="56"/>
      <c r="BD162" s="56"/>
      <c r="BE162" s="56"/>
      <c r="BF162" s="56"/>
      <c r="BG162" s="69"/>
      <c r="BH162" s="69"/>
      <c r="BI162" s="13" t="s">
        <v>99</v>
      </c>
      <c r="BJ162" s="48"/>
      <c r="BK162" s="64"/>
      <c r="BL162" s="64"/>
      <c r="BM162" s="64"/>
      <c r="BN162" s="64"/>
      <c r="BO162" s="64"/>
      <c r="BP162" s="64"/>
      <c r="BQ162" s="64"/>
      <c r="BR162" s="64"/>
      <c r="BS162" s="64"/>
      <c r="BT162" s="64"/>
      <c r="BU162" s="64"/>
      <c r="BV162" s="64"/>
      <c r="BW162" s="64"/>
      <c r="BX162" s="64"/>
      <c r="BY162" s="64"/>
      <c r="BZ162" s="64"/>
      <c r="CA162" s="64"/>
      <c r="CB162" s="64"/>
      <c r="CC162" s="64"/>
      <c r="CD162" s="13" t="s">
        <v>99</v>
      </c>
      <c r="CE162" s="48"/>
      <c r="CF162" s="110"/>
      <c r="CG162" s="110"/>
      <c r="CH162" s="110"/>
      <c r="CI162" s="110"/>
      <c r="CJ162" s="110"/>
      <c r="CK162" s="110"/>
      <c r="CL162" s="110"/>
      <c r="CM162" s="110"/>
      <c r="CN162" s="110"/>
      <c r="CO162" s="13" t="s">
        <v>99</v>
      </c>
      <c r="CP162" s="48"/>
      <c r="CQ162" s="51"/>
      <c r="CR162" s="51"/>
      <c r="CS162" s="51"/>
      <c r="CT162" s="51"/>
      <c r="CU162" s="51"/>
      <c r="CV162" s="51"/>
      <c r="CW162" s="51"/>
      <c r="CX162" s="51"/>
      <c r="CY162" s="51"/>
      <c r="CZ162" s="51"/>
      <c r="DA162" s="51"/>
      <c r="DB162" s="51"/>
      <c r="DC162" s="51"/>
      <c r="DD162" s="51"/>
      <c r="DE162" s="51"/>
      <c r="DF162" s="51"/>
      <c r="DG162" s="51"/>
      <c r="DH162" s="51"/>
      <c r="DI162" s="51"/>
      <c r="DJ162" s="51"/>
      <c r="DK162" s="51"/>
      <c r="DL162" s="51"/>
      <c r="DM162" s="51"/>
      <c r="DN162" s="51"/>
      <c r="DO162" s="13" t="s">
        <v>99</v>
      </c>
      <c r="DP162" s="99"/>
      <c r="DQ162" s="51"/>
      <c r="DR162" s="51"/>
      <c r="DS162" s="51"/>
      <c r="DT162" s="51"/>
      <c r="DU162" s="51"/>
      <c r="DV162" s="51"/>
      <c r="DW162" s="51"/>
      <c r="DX162" s="13" t="s">
        <v>99</v>
      </c>
      <c r="DY162" s="51"/>
      <c r="DZ162" s="63"/>
      <c r="EA162" s="63"/>
      <c r="EB162" s="63"/>
      <c r="EC162" s="63"/>
      <c r="ED162" s="63"/>
      <c r="EE162" s="63"/>
      <c r="EF162" s="63"/>
      <c r="EG162" s="63"/>
      <c r="EH162" s="63"/>
      <c r="EI162" s="63"/>
      <c r="EJ162" s="63"/>
      <c r="EK162" s="63"/>
      <c r="EL162" s="63"/>
      <c r="EM162" s="63"/>
      <c r="EN162" s="63"/>
      <c r="EO162" s="63"/>
      <c r="EP162" s="63"/>
      <c r="ER162" s="78" t="str">
        <f>IF(A162="",ER161,A162)</f>
        <v>ANDROY</v>
      </c>
      <c r="ES162" s="78" t="str">
        <f>ER162&amp;B162</f>
        <v>ANDROY</v>
      </c>
      <c r="ET162" s="78">
        <f>CQ162+CU162+CY162+DC162+DG162+DK162</f>
        <v>0</v>
      </c>
      <c r="EU162" s="78">
        <f>CS162+CW162+DA162+DE162+DI162+DM162</f>
        <v>0</v>
      </c>
      <c r="EV162" s="78">
        <f>(CF162+2*CG162+3*CH162+4*CI162+5*CJ162)</f>
        <v>0</v>
      </c>
      <c r="EW162" s="78"/>
      <c r="EX162" s="78"/>
      <c r="EY162" s="78"/>
    </row>
    <row r="163" spans="1:155">
      <c r="A163" s="205" t="s">
        <v>169</v>
      </c>
      <c r="B163" s="8" t="s">
        <v>90</v>
      </c>
      <c r="C163" s="71">
        <v>0</v>
      </c>
      <c r="D163" s="71">
        <v>0</v>
      </c>
      <c r="E163" s="71">
        <v>0</v>
      </c>
      <c r="F163" s="71">
        <v>0</v>
      </c>
      <c r="G163" s="71">
        <v>0</v>
      </c>
      <c r="H163" s="71">
        <v>0</v>
      </c>
      <c r="I163" s="71">
        <v>0</v>
      </c>
      <c r="J163" s="71">
        <v>0</v>
      </c>
      <c r="K163" s="71">
        <v>0</v>
      </c>
      <c r="L163" s="71">
        <v>0</v>
      </c>
      <c r="M163" s="71">
        <v>0</v>
      </c>
      <c r="N163" s="71">
        <v>0</v>
      </c>
      <c r="O163" s="71">
        <v>0</v>
      </c>
      <c r="P163" s="71">
        <v>0</v>
      </c>
      <c r="Q163" s="71">
        <v>0</v>
      </c>
      <c r="R163" s="71">
        <v>0</v>
      </c>
      <c r="S163" s="71">
        <v>0</v>
      </c>
      <c r="T163" s="71">
        <v>0</v>
      </c>
      <c r="U163" s="71">
        <v>0</v>
      </c>
      <c r="V163" s="71">
        <v>0</v>
      </c>
      <c r="W163" s="71">
        <v>0</v>
      </c>
      <c r="X163" s="71">
        <v>0</v>
      </c>
      <c r="Y163" s="71">
        <v>0</v>
      </c>
      <c r="Z163" s="71">
        <v>0</v>
      </c>
      <c r="AA163" s="71">
        <v>0</v>
      </c>
      <c r="AB163" s="71">
        <v>0</v>
      </c>
      <c r="AC163" s="69">
        <v>0</v>
      </c>
      <c r="AD163" s="69">
        <v>0</v>
      </c>
      <c r="AE163" s="205" t="s">
        <v>169</v>
      </c>
      <c r="AF163" s="8" t="s">
        <v>90</v>
      </c>
      <c r="AG163" s="71">
        <v>0</v>
      </c>
      <c r="AH163" s="71">
        <v>0</v>
      </c>
      <c r="AI163" s="71">
        <v>0</v>
      </c>
      <c r="AJ163" s="71">
        <v>0</v>
      </c>
      <c r="AK163" s="71">
        <v>0</v>
      </c>
      <c r="AL163" s="71">
        <v>0</v>
      </c>
      <c r="AM163" s="71">
        <v>0</v>
      </c>
      <c r="AN163" s="71">
        <v>0</v>
      </c>
      <c r="AO163" s="71">
        <v>0</v>
      </c>
      <c r="AP163" s="71">
        <v>0</v>
      </c>
      <c r="AQ163" s="71">
        <v>0</v>
      </c>
      <c r="AR163" s="71">
        <v>0</v>
      </c>
      <c r="AS163" s="71">
        <v>0</v>
      </c>
      <c r="AT163" s="71">
        <v>0</v>
      </c>
      <c r="AU163" s="71">
        <v>0</v>
      </c>
      <c r="AV163" s="71">
        <v>0</v>
      </c>
      <c r="AW163" s="71">
        <v>0</v>
      </c>
      <c r="AX163" s="71">
        <v>0</v>
      </c>
      <c r="AY163" s="71">
        <v>0</v>
      </c>
      <c r="AZ163" s="71">
        <v>0</v>
      </c>
      <c r="BA163" s="71">
        <v>0</v>
      </c>
      <c r="BB163" s="71">
        <v>0</v>
      </c>
      <c r="BC163" s="71">
        <v>0</v>
      </c>
      <c r="BD163" s="71">
        <v>0</v>
      </c>
      <c r="BE163" s="71">
        <v>0</v>
      </c>
      <c r="BF163" s="71">
        <v>0</v>
      </c>
      <c r="BG163" s="69">
        <v>0</v>
      </c>
      <c r="BH163" s="69">
        <v>0</v>
      </c>
      <c r="BI163" s="205" t="s">
        <v>169</v>
      </c>
      <c r="BJ163" s="8" t="s">
        <v>90</v>
      </c>
      <c r="BK163" s="31">
        <v>0</v>
      </c>
      <c r="BL163" s="31">
        <v>0</v>
      </c>
      <c r="BM163" s="31">
        <v>0</v>
      </c>
      <c r="BN163" s="31">
        <v>0</v>
      </c>
      <c r="BO163" s="31">
        <v>0</v>
      </c>
      <c r="BP163" s="31">
        <v>0</v>
      </c>
      <c r="BQ163" s="31">
        <v>0</v>
      </c>
      <c r="BR163" s="31">
        <v>0</v>
      </c>
      <c r="BS163" s="31">
        <v>0</v>
      </c>
      <c r="BT163" s="31">
        <v>0</v>
      </c>
      <c r="BU163" s="31">
        <v>0</v>
      </c>
      <c r="BV163" s="31">
        <v>0</v>
      </c>
      <c r="BW163" s="31">
        <v>0</v>
      </c>
      <c r="BX163" s="149">
        <v>0</v>
      </c>
      <c r="BY163" s="125">
        <v>0</v>
      </c>
      <c r="BZ163" s="71">
        <v>0</v>
      </c>
      <c r="CA163" s="71">
        <v>0</v>
      </c>
      <c r="CB163" s="71">
        <v>0</v>
      </c>
      <c r="CC163" s="71">
        <v>0</v>
      </c>
      <c r="CD163" s="205" t="s">
        <v>169</v>
      </c>
      <c r="CE163" s="8" t="s">
        <v>90</v>
      </c>
      <c r="CF163" s="71">
        <v>0</v>
      </c>
      <c r="CG163" s="71">
        <v>0</v>
      </c>
      <c r="CH163" s="71">
        <v>0</v>
      </c>
      <c r="CI163" s="71">
        <v>0</v>
      </c>
      <c r="CJ163" s="71">
        <v>0</v>
      </c>
      <c r="CK163" s="71">
        <v>0</v>
      </c>
      <c r="CL163" s="71">
        <v>0</v>
      </c>
      <c r="CM163" s="71">
        <v>0</v>
      </c>
      <c r="CN163" s="71">
        <v>0</v>
      </c>
      <c r="CO163" s="205" t="s">
        <v>169</v>
      </c>
      <c r="CP163" s="8" t="s">
        <v>90</v>
      </c>
      <c r="CQ163" s="46">
        <v>0</v>
      </c>
      <c r="CR163" s="46">
        <v>0</v>
      </c>
      <c r="CS163" s="46">
        <v>0</v>
      </c>
      <c r="CT163" s="46">
        <v>0</v>
      </c>
      <c r="CU163" s="46">
        <v>0</v>
      </c>
      <c r="CV163" s="46">
        <v>0</v>
      </c>
      <c r="CW163" s="46">
        <v>0</v>
      </c>
      <c r="CX163" s="46">
        <v>0</v>
      </c>
      <c r="CY163" s="46">
        <v>0</v>
      </c>
      <c r="CZ163" s="46">
        <v>0</v>
      </c>
      <c r="DA163" s="46">
        <v>0</v>
      </c>
      <c r="DB163" s="46">
        <v>0</v>
      </c>
      <c r="DC163" s="46">
        <v>0</v>
      </c>
      <c r="DD163" s="46">
        <v>0</v>
      </c>
      <c r="DE163" s="46">
        <v>0</v>
      </c>
      <c r="DF163" s="46">
        <v>0</v>
      </c>
      <c r="DG163" s="46">
        <v>0</v>
      </c>
      <c r="DH163" s="46">
        <v>0</v>
      </c>
      <c r="DI163" s="46">
        <v>0</v>
      </c>
      <c r="DJ163" s="46">
        <v>0</v>
      </c>
      <c r="DK163" s="46">
        <v>0</v>
      </c>
      <c r="DL163" s="46">
        <v>0</v>
      </c>
      <c r="DM163" s="46">
        <v>0</v>
      </c>
      <c r="DN163" s="46">
        <v>0</v>
      </c>
      <c r="DO163" s="205" t="s">
        <v>169</v>
      </c>
      <c r="DP163" s="8" t="s">
        <v>90</v>
      </c>
      <c r="DQ163" s="71">
        <v>0</v>
      </c>
      <c r="DR163" s="71">
        <v>0</v>
      </c>
      <c r="DS163" s="71">
        <v>0</v>
      </c>
      <c r="DT163" s="152">
        <v>0</v>
      </c>
      <c r="DU163" s="32">
        <v>0</v>
      </c>
      <c r="DV163" s="149">
        <v>0</v>
      </c>
      <c r="DW163" s="149">
        <v>0</v>
      </c>
      <c r="DX163" s="205" t="s">
        <v>169</v>
      </c>
      <c r="DY163" s="8" t="s">
        <v>90</v>
      </c>
      <c r="DZ163" s="71">
        <v>0</v>
      </c>
      <c r="EA163" s="71">
        <v>0</v>
      </c>
      <c r="EB163" s="71">
        <v>0</v>
      </c>
      <c r="EC163" s="71">
        <v>0</v>
      </c>
      <c r="ED163" s="71">
        <v>0</v>
      </c>
      <c r="EE163" s="71">
        <v>0</v>
      </c>
      <c r="EF163" s="71">
        <v>0</v>
      </c>
      <c r="EG163" s="71">
        <v>0</v>
      </c>
      <c r="EH163" s="71">
        <v>0</v>
      </c>
      <c r="EI163" s="71">
        <v>0</v>
      </c>
      <c r="EJ163" s="71">
        <v>0</v>
      </c>
      <c r="EK163" s="71">
        <v>0</v>
      </c>
      <c r="EL163" s="71">
        <v>0</v>
      </c>
      <c r="EM163" s="71">
        <v>0</v>
      </c>
      <c r="EN163" s="71">
        <v>0</v>
      </c>
      <c r="EO163" s="71">
        <v>0</v>
      </c>
      <c r="EP163" s="71">
        <v>0</v>
      </c>
      <c r="ER163" s="78" t="s">
        <v>169</v>
      </c>
      <c r="ES163" s="78" t="s">
        <v>2424</v>
      </c>
      <c r="ET163" s="78">
        <v>0</v>
      </c>
      <c r="EU163" s="78">
        <v>0</v>
      </c>
      <c r="EV163" s="78">
        <v>0</v>
      </c>
      <c r="EW163" s="78"/>
      <c r="EX163" s="78"/>
      <c r="EY163" s="78"/>
    </row>
    <row r="164" spans="1:155">
      <c r="A164" s="205"/>
      <c r="B164" s="8" t="s">
        <v>91</v>
      </c>
      <c r="C164" s="71">
        <v>399</v>
      </c>
      <c r="D164" s="71">
        <v>200</v>
      </c>
      <c r="E164" s="71">
        <v>208</v>
      </c>
      <c r="F164" s="71">
        <v>105</v>
      </c>
      <c r="G164" s="71">
        <v>0</v>
      </c>
      <c r="H164" s="71">
        <v>0</v>
      </c>
      <c r="I164" s="71">
        <v>54</v>
      </c>
      <c r="J164" s="71">
        <v>26</v>
      </c>
      <c r="K164" s="71">
        <v>0</v>
      </c>
      <c r="L164" s="71">
        <v>0</v>
      </c>
      <c r="M164" s="71">
        <v>0</v>
      </c>
      <c r="N164" s="71">
        <v>0</v>
      </c>
      <c r="O164" s="71">
        <v>0</v>
      </c>
      <c r="P164" s="71">
        <v>0</v>
      </c>
      <c r="Q164" s="71">
        <v>464</v>
      </c>
      <c r="R164" s="71">
        <v>225</v>
      </c>
      <c r="S164" s="71">
        <v>0</v>
      </c>
      <c r="T164" s="71">
        <v>0</v>
      </c>
      <c r="U164" s="71">
        <v>50</v>
      </c>
      <c r="V164" s="71">
        <v>22</v>
      </c>
      <c r="W164" s="71">
        <v>0</v>
      </c>
      <c r="X164" s="71">
        <v>0</v>
      </c>
      <c r="Y164" s="71">
        <v>0</v>
      </c>
      <c r="Z164" s="71">
        <v>0</v>
      </c>
      <c r="AA164" s="71">
        <v>0</v>
      </c>
      <c r="AB164" s="71">
        <v>0</v>
      </c>
      <c r="AC164" s="69">
        <v>1175</v>
      </c>
      <c r="AD164" s="69">
        <v>578</v>
      </c>
      <c r="AE164" s="205"/>
      <c r="AF164" s="8" t="s">
        <v>91</v>
      </c>
      <c r="AG164" s="71">
        <v>5</v>
      </c>
      <c r="AH164" s="71">
        <v>2</v>
      </c>
      <c r="AI164" s="71">
        <v>6</v>
      </c>
      <c r="AJ164" s="71">
        <v>3</v>
      </c>
      <c r="AK164" s="71">
        <v>0</v>
      </c>
      <c r="AL164" s="71">
        <v>0</v>
      </c>
      <c r="AM164" s="71">
        <v>13</v>
      </c>
      <c r="AN164" s="71">
        <v>12</v>
      </c>
      <c r="AO164" s="71">
        <v>0</v>
      </c>
      <c r="AP164" s="71">
        <v>0</v>
      </c>
      <c r="AQ164" s="71">
        <v>0</v>
      </c>
      <c r="AR164" s="71">
        <v>0</v>
      </c>
      <c r="AS164" s="71">
        <v>0</v>
      </c>
      <c r="AT164" s="71">
        <v>0</v>
      </c>
      <c r="AU164" s="71">
        <v>39</v>
      </c>
      <c r="AV164" s="71">
        <v>17</v>
      </c>
      <c r="AW164" s="71">
        <v>0</v>
      </c>
      <c r="AX164" s="71">
        <v>0</v>
      </c>
      <c r="AY164" s="71">
        <v>17</v>
      </c>
      <c r="AZ164" s="71">
        <v>9</v>
      </c>
      <c r="BA164" s="71">
        <v>0</v>
      </c>
      <c r="BB164" s="71">
        <v>0</v>
      </c>
      <c r="BC164" s="71">
        <v>0</v>
      </c>
      <c r="BD164" s="71">
        <v>0</v>
      </c>
      <c r="BE164" s="71">
        <v>0</v>
      </c>
      <c r="BF164" s="71">
        <v>0</v>
      </c>
      <c r="BG164" s="69">
        <v>80</v>
      </c>
      <c r="BH164" s="69">
        <v>43</v>
      </c>
      <c r="BI164" s="205"/>
      <c r="BJ164" s="8" t="s">
        <v>91</v>
      </c>
      <c r="BK164" s="31">
        <v>5</v>
      </c>
      <c r="BL164" s="31">
        <v>4</v>
      </c>
      <c r="BM164" s="31">
        <v>0</v>
      </c>
      <c r="BN164" s="31">
        <v>1</v>
      </c>
      <c r="BO164" s="31">
        <v>0</v>
      </c>
      <c r="BP164" s="31">
        <v>0</v>
      </c>
      <c r="BQ164" s="31">
        <v>0</v>
      </c>
      <c r="BR164" s="31">
        <v>5</v>
      </c>
      <c r="BS164" s="31">
        <v>0</v>
      </c>
      <c r="BT164" s="31">
        <v>1</v>
      </c>
      <c r="BU164" s="31">
        <v>0</v>
      </c>
      <c r="BV164" s="31">
        <v>0</v>
      </c>
      <c r="BW164" s="31">
        <v>0</v>
      </c>
      <c r="BX164" s="149">
        <v>16</v>
      </c>
      <c r="BY164" s="125">
        <v>19</v>
      </c>
      <c r="BZ164" s="71">
        <v>15</v>
      </c>
      <c r="CA164" s="71">
        <v>0</v>
      </c>
      <c r="CB164" s="71">
        <v>0</v>
      </c>
      <c r="CC164" s="71">
        <v>5</v>
      </c>
      <c r="CD164" s="205"/>
      <c r="CE164" s="8" t="s">
        <v>91</v>
      </c>
      <c r="CF164" s="71">
        <v>0</v>
      </c>
      <c r="CG164" s="71">
        <v>100</v>
      </c>
      <c r="CH164" s="71">
        <v>259</v>
      </c>
      <c r="CI164" s="71">
        <v>0</v>
      </c>
      <c r="CJ164" s="71">
        <v>10</v>
      </c>
      <c r="CK164" s="71">
        <v>12</v>
      </c>
      <c r="CL164" s="71">
        <v>11</v>
      </c>
      <c r="CM164" s="71">
        <v>10</v>
      </c>
      <c r="CN164" s="71">
        <v>9</v>
      </c>
      <c r="CO164" s="205"/>
      <c r="CP164" s="8" t="s">
        <v>91</v>
      </c>
      <c r="CQ164" s="46">
        <v>410</v>
      </c>
      <c r="CR164" s="46">
        <v>206</v>
      </c>
      <c r="CS164" s="46">
        <v>320</v>
      </c>
      <c r="CT164" s="46">
        <v>158</v>
      </c>
      <c r="CU164" s="46">
        <v>0</v>
      </c>
      <c r="CV164" s="46">
        <v>0</v>
      </c>
      <c r="CW164" s="46">
        <v>0</v>
      </c>
      <c r="CX164" s="46">
        <v>0</v>
      </c>
      <c r="CY164" s="46">
        <v>0</v>
      </c>
      <c r="CZ164" s="46">
        <v>0</v>
      </c>
      <c r="DA164" s="46">
        <v>0</v>
      </c>
      <c r="DB164" s="46">
        <v>0</v>
      </c>
      <c r="DC164" s="46">
        <v>0</v>
      </c>
      <c r="DD164" s="46">
        <v>0</v>
      </c>
      <c r="DE164" s="46">
        <v>0</v>
      </c>
      <c r="DF164" s="46">
        <v>0</v>
      </c>
      <c r="DG164" s="46">
        <v>0</v>
      </c>
      <c r="DH164" s="46">
        <v>0</v>
      </c>
      <c r="DI164" s="46">
        <v>0</v>
      </c>
      <c r="DJ164" s="46">
        <v>0</v>
      </c>
      <c r="DK164" s="46">
        <v>0</v>
      </c>
      <c r="DL164" s="46">
        <v>0</v>
      </c>
      <c r="DM164" s="46">
        <v>0</v>
      </c>
      <c r="DN164" s="46">
        <v>0</v>
      </c>
      <c r="DO164" s="205"/>
      <c r="DP164" s="8" t="s">
        <v>91</v>
      </c>
      <c r="DQ164" s="71">
        <v>32</v>
      </c>
      <c r="DR164" s="71">
        <v>6</v>
      </c>
      <c r="DS164" s="71">
        <v>4</v>
      </c>
      <c r="DT164" s="152">
        <v>7</v>
      </c>
      <c r="DU164" s="32">
        <v>4</v>
      </c>
      <c r="DV164" s="149">
        <v>39</v>
      </c>
      <c r="DW164" s="149">
        <v>10</v>
      </c>
      <c r="DX164" s="205"/>
      <c r="DY164" s="8" t="s">
        <v>91</v>
      </c>
      <c r="DZ164" s="71">
        <v>0</v>
      </c>
      <c r="EA164" s="71">
        <v>0</v>
      </c>
      <c r="EB164" s="71">
        <v>0</v>
      </c>
      <c r="EC164" s="71">
        <v>0</v>
      </c>
      <c r="ED164" s="71">
        <v>0</v>
      </c>
      <c r="EE164" s="71">
        <v>0</v>
      </c>
      <c r="EF164" s="71">
        <v>0</v>
      </c>
      <c r="EG164" s="71">
        <v>0</v>
      </c>
      <c r="EH164" s="71">
        <v>0</v>
      </c>
      <c r="EI164" s="71">
        <v>0</v>
      </c>
      <c r="EJ164" s="71">
        <v>0</v>
      </c>
      <c r="EK164" s="71">
        <v>0</v>
      </c>
      <c r="EL164" s="71">
        <v>0</v>
      </c>
      <c r="EM164" s="71">
        <v>0</v>
      </c>
      <c r="EN164" s="71">
        <v>0</v>
      </c>
      <c r="EO164" s="71">
        <v>0</v>
      </c>
      <c r="EP164" s="71">
        <v>0</v>
      </c>
      <c r="ER164" s="78" t="s">
        <v>169</v>
      </c>
      <c r="ES164" s="78" t="s">
        <v>2425</v>
      </c>
      <c r="ET164" s="78">
        <v>410</v>
      </c>
      <c r="EU164" s="78">
        <v>320</v>
      </c>
      <c r="EV164" s="78">
        <v>1027</v>
      </c>
      <c r="EW164" s="78"/>
      <c r="EX164" s="78"/>
      <c r="EY164" s="78"/>
    </row>
    <row r="165" spans="1:155">
      <c r="A165" s="205"/>
      <c r="B165" s="66" t="s">
        <v>73</v>
      </c>
      <c r="C165" s="26">
        <v>399</v>
      </c>
      <c r="D165" s="26">
        <v>200</v>
      </c>
      <c r="E165" s="26">
        <v>208</v>
      </c>
      <c r="F165" s="26">
        <v>105</v>
      </c>
      <c r="G165" s="26">
        <v>0</v>
      </c>
      <c r="H165" s="26">
        <v>0</v>
      </c>
      <c r="I165" s="26">
        <v>54</v>
      </c>
      <c r="J165" s="26">
        <v>26</v>
      </c>
      <c r="K165" s="26">
        <v>0</v>
      </c>
      <c r="L165" s="26">
        <v>0</v>
      </c>
      <c r="M165" s="26">
        <v>0</v>
      </c>
      <c r="N165" s="26">
        <v>0</v>
      </c>
      <c r="O165" s="26">
        <v>0</v>
      </c>
      <c r="P165" s="26">
        <v>0</v>
      </c>
      <c r="Q165" s="26">
        <v>464</v>
      </c>
      <c r="R165" s="26">
        <v>225</v>
      </c>
      <c r="S165" s="26">
        <v>0</v>
      </c>
      <c r="T165" s="26">
        <v>0</v>
      </c>
      <c r="U165" s="26">
        <v>50</v>
      </c>
      <c r="V165" s="26">
        <v>22</v>
      </c>
      <c r="W165" s="26">
        <v>0</v>
      </c>
      <c r="X165" s="26">
        <v>0</v>
      </c>
      <c r="Y165" s="26">
        <v>0</v>
      </c>
      <c r="Z165" s="26">
        <v>0</v>
      </c>
      <c r="AA165" s="26">
        <v>0</v>
      </c>
      <c r="AB165" s="26">
        <v>0</v>
      </c>
      <c r="AC165" s="68">
        <v>1175</v>
      </c>
      <c r="AD165" s="68">
        <v>578</v>
      </c>
      <c r="AE165" s="205"/>
      <c r="AF165" s="66" t="s">
        <v>73</v>
      </c>
      <c r="AG165" s="26">
        <v>5</v>
      </c>
      <c r="AH165" s="26">
        <v>2</v>
      </c>
      <c r="AI165" s="26">
        <v>6</v>
      </c>
      <c r="AJ165" s="26">
        <v>3</v>
      </c>
      <c r="AK165" s="26">
        <v>0</v>
      </c>
      <c r="AL165" s="26">
        <v>0</v>
      </c>
      <c r="AM165" s="26">
        <v>13</v>
      </c>
      <c r="AN165" s="26">
        <v>12</v>
      </c>
      <c r="AO165" s="26">
        <v>0</v>
      </c>
      <c r="AP165" s="26">
        <v>0</v>
      </c>
      <c r="AQ165" s="26">
        <v>0</v>
      </c>
      <c r="AR165" s="26">
        <v>0</v>
      </c>
      <c r="AS165" s="26">
        <v>0</v>
      </c>
      <c r="AT165" s="26">
        <v>0</v>
      </c>
      <c r="AU165" s="26">
        <v>39</v>
      </c>
      <c r="AV165" s="26">
        <v>17</v>
      </c>
      <c r="AW165" s="26">
        <v>0</v>
      </c>
      <c r="AX165" s="26">
        <v>0</v>
      </c>
      <c r="AY165" s="26">
        <v>17</v>
      </c>
      <c r="AZ165" s="26">
        <v>9</v>
      </c>
      <c r="BA165" s="26">
        <v>0</v>
      </c>
      <c r="BB165" s="26">
        <v>0</v>
      </c>
      <c r="BC165" s="26">
        <v>0</v>
      </c>
      <c r="BD165" s="26">
        <v>0</v>
      </c>
      <c r="BE165" s="26">
        <v>0</v>
      </c>
      <c r="BF165" s="26">
        <v>0</v>
      </c>
      <c r="BG165" s="68">
        <v>80</v>
      </c>
      <c r="BH165" s="68">
        <v>43</v>
      </c>
      <c r="BI165" s="205"/>
      <c r="BJ165" s="66" t="s">
        <v>73</v>
      </c>
      <c r="BK165" s="68">
        <v>5</v>
      </c>
      <c r="BL165" s="68">
        <v>4</v>
      </c>
      <c r="BM165" s="68">
        <v>0</v>
      </c>
      <c r="BN165" s="68">
        <v>1</v>
      </c>
      <c r="BO165" s="68">
        <v>0</v>
      </c>
      <c r="BP165" s="68">
        <v>0</v>
      </c>
      <c r="BQ165" s="68">
        <v>0</v>
      </c>
      <c r="BR165" s="68">
        <v>5</v>
      </c>
      <c r="BS165" s="68">
        <v>0</v>
      </c>
      <c r="BT165" s="68">
        <v>1</v>
      </c>
      <c r="BU165" s="68">
        <v>0</v>
      </c>
      <c r="BV165" s="68">
        <v>0</v>
      </c>
      <c r="BW165" s="68">
        <v>0</v>
      </c>
      <c r="BX165" s="68">
        <v>16</v>
      </c>
      <c r="BY165" s="68">
        <v>19</v>
      </c>
      <c r="BZ165" s="68">
        <v>15</v>
      </c>
      <c r="CA165" s="68">
        <v>0</v>
      </c>
      <c r="CB165" s="68">
        <v>0</v>
      </c>
      <c r="CC165" s="68">
        <v>5</v>
      </c>
      <c r="CD165" s="205"/>
      <c r="CE165" s="66" t="s">
        <v>73</v>
      </c>
      <c r="CF165" s="68">
        <v>0</v>
      </c>
      <c r="CG165" s="68">
        <v>100</v>
      </c>
      <c r="CH165" s="68">
        <v>259</v>
      </c>
      <c r="CI165" s="68">
        <v>0</v>
      </c>
      <c r="CJ165" s="68">
        <v>10</v>
      </c>
      <c r="CK165" s="68">
        <v>12</v>
      </c>
      <c r="CL165" s="68">
        <v>11</v>
      </c>
      <c r="CM165" s="68">
        <v>10</v>
      </c>
      <c r="CN165" s="68">
        <v>9</v>
      </c>
      <c r="CO165" s="205"/>
      <c r="CP165" s="66" t="s">
        <v>73</v>
      </c>
      <c r="CQ165" s="68">
        <v>410</v>
      </c>
      <c r="CR165" s="68">
        <v>206</v>
      </c>
      <c r="CS165" s="68">
        <v>320</v>
      </c>
      <c r="CT165" s="68">
        <v>158</v>
      </c>
      <c r="CU165" s="68">
        <v>0</v>
      </c>
      <c r="CV165" s="68">
        <v>0</v>
      </c>
      <c r="CW165" s="68">
        <v>0</v>
      </c>
      <c r="CX165" s="68">
        <v>0</v>
      </c>
      <c r="CY165" s="68">
        <v>0</v>
      </c>
      <c r="CZ165" s="68">
        <v>0</v>
      </c>
      <c r="DA165" s="68">
        <v>0</v>
      </c>
      <c r="DB165" s="68">
        <v>0</v>
      </c>
      <c r="DC165" s="68">
        <v>0</v>
      </c>
      <c r="DD165" s="68">
        <v>0</v>
      </c>
      <c r="DE165" s="68">
        <v>0</v>
      </c>
      <c r="DF165" s="68">
        <v>0</v>
      </c>
      <c r="DG165" s="68">
        <v>0</v>
      </c>
      <c r="DH165" s="68">
        <v>0</v>
      </c>
      <c r="DI165" s="68">
        <v>0</v>
      </c>
      <c r="DJ165" s="68">
        <v>0</v>
      </c>
      <c r="DK165" s="68">
        <v>0</v>
      </c>
      <c r="DL165" s="68">
        <v>0</v>
      </c>
      <c r="DM165" s="68">
        <v>0</v>
      </c>
      <c r="DN165" s="68">
        <v>0</v>
      </c>
      <c r="DO165" s="205"/>
      <c r="DP165" s="66" t="s">
        <v>73</v>
      </c>
      <c r="DQ165" s="68">
        <v>32</v>
      </c>
      <c r="DR165" s="26">
        <v>6</v>
      </c>
      <c r="DS165" s="26">
        <v>4</v>
      </c>
      <c r="DT165" s="41">
        <v>7</v>
      </c>
      <c r="DU165" s="41">
        <v>4</v>
      </c>
      <c r="DV165" s="68">
        <v>39</v>
      </c>
      <c r="DW165" s="68">
        <v>10</v>
      </c>
      <c r="DX165" s="205"/>
      <c r="DY165" s="66" t="s">
        <v>73</v>
      </c>
      <c r="DZ165" s="68">
        <v>0</v>
      </c>
      <c r="EA165" s="68">
        <v>0</v>
      </c>
      <c r="EB165" s="68">
        <v>0</v>
      </c>
      <c r="EC165" s="68">
        <v>0</v>
      </c>
      <c r="ED165" s="68">
        <v>0</v>
      </c>
      <c r="EE165" s="68">
        <v>0</v>
      </c>
      <c r="EF165" s="68">
        <v>0</v>
      </c>
      <c r="EG165" s="68">
        <v>0</v>
      </c>
      <c r="EH165" s="68">
        <v>0</v>
      </c>
      <c r="EI165" s="68">
        <v>0</v>
      </c>
      <c r="EJ165" s="68">
        <v>0</v>
      </c>
      <c r="EK165" s="68">
        <v>0</v>
      </c>
      <c r="EL165" s="68">
        <v>0</v>
      </c>
      <c r="EM165" s="68">
        <v>0</v>
      </c>
      <c r="EN165" s="68">
        <v>0</v>
      </c>
      <c r="EO165" s="68">
        <v>0</v>
      </c>
      <c r="EP165" s="68">
        <v>0</v>
      </c>
      <c r="ER165" s="78" t="s">
        <v>169</v>
      </c>
      <c r="ES165" s="78" t="s">
        <v>2426</v>
      </c>
      <c r="ET165" s="78">
        <v>410</v>
      </c>
      <c r="EU165" s="78">
        <v>320</v>
      </c>
      <c r="EV165" s="78">
        <v>1027</v>
      </c>
      <c r="EW165" s="78"/>
      <c r="EX165" s="78"/>
      <c r="EY165" s="78"/>
    </row>
    <row r="166" spans="1:155">
      <c r="A166" s="205" t="s">
        <v>7</v>
      </c>
      <c r="B166" s="8" t="s">
        <v>90</v>
      </c>
      <c r="C166" s="71">
        <v>20</v>
      </c>
      <c r="D166" s="71">
        <v>13</v>
      </c>
      <c r="E166" s="71">
        <v>24</v>
      </c>
      <c r="F166" s="71">
        <v>8</v>
      </c>
      <c r="G166" s="71">
        <v>0</v>
      </c>
      <c r="H166" s="71">
        <v>0</v>
      </c>
      <c r="I166" s="71">
        <v>0</v>
      </c>
      <c r="J166" s="71">
        <v>0</v>
      </c>
      <c r="K166" s="71">
        <v>0</v>
      </c>
      <c r="L166" s="71">
        <v>0</v>
      </c>
      <c r="M166" s="71">
        <v>0</v>
      </c>
      <c r="N166" s="71">
        <v>0</v>
      </c>
      <c r="O166" s="71">
        <v>0</v>
      </c>
      <c r="P166" s="71">
        <v>0</v>
      </c>
      <c r="Q166" s="71">
        <v>18</v>
      </c>
      <c r="R166" s="71">
        <v>7</v>
      </c>
      <c r="S166" s="71">
        <v>0</v>
      </c>
      <c r="T166" s="71">
        <v>0</v>
      </c>
      <c r="U166" s="71">
        <v>0</v>
      </c>
      <c r="V166" s="71">
        <v>0</v>
      </c>
      <c r="W166" s="71">
        <v>0</v>
      </c>
      <c r="X166" s="71">
        <v>0</v>
      </c>
      <c r="Y166" s="71">
        <v>0</v>
      </c>
      <c r="Z166" s="71">
        <v>0</v>
      </c>
      <c r="AA166" s="71">
        <v>0</v>
      </c>
      <c r="AB166" s="71">
        <v>0</v>
      </c>
      <c r="AC166" s="69">
        <v>62</v>
      </c>
      <c r="AD166" s="69">
        <v>28</v>
      </c>
      <c r="AE166" s="205" t="s">
        <v>7</v>
      </c>
      <c r="AF166" s="8" t="s">
        <v>90</v>
      </c>
      <c r="AG166" s="71">
        <v>0</v>
      </c>
      <c r="AH166" s="71">
        <v>0</v>
      </c>
      <c r="AI166" s="71">
        <v>1</v>
      </c>
      <c r="AJ166" s="71">
        <v>0</v>
      </c>
      <c r="AK166" s="71">
        <v>0</v>
      </c>
      <c r="AL166" s="71">
        <v>0</v>
      </c>
      <c r="AM166" s="71">
        <v>0</v>
      </c>
      <c r="AN166" s="71">
        <v>0</v>
      </c>
      <c r="AO166" s="71">
        <v>0</v>
      </c>
      <c r="AP166" s="71">
        <v>0</v>
      </c>
      <c r="AQ166" s="71">
        <v>0</v>
      </c>
      <c r="AR166" s="71">
        <v>0</v>
      </c>
      <c r="AS166" s="71">
        <v>0</v>
      </c>
      <c r="AT166" s="71">
        <v>0</v>
      </c>
      <c r="AU166" s="71">
        <v>0</v>
      </c>
      <c r="AV166" s="71">
        <v>0</v>
      </c>
      <c r="AW166" s="71">
        <v>0</v>
      </c>
      <c r="AX166" s="71">
        <v>0</v>
      </c>
      <c r="AY166" s="71">
        <v>0</v>
      </c>
      <c r="AZ166" s="71">
        <v>0</v>
      </c>
      <c r="BA166" s="71">
        <v>0</v>
      </c>
      <c r="BB166" s="71">
        <v>0</v>
      </c>
      <c r="BC166" s="71">
        <v>0</v>
      </c>
      <c r="BD166" s="71">
        <v>0</v>
      </c>
      <c r="BE166" s="71">
        <v>0</v>
      </c>
      <c r="BF166" s="71">
        <v>0</v>
      </c>
      <c r="BG166" s="69">
        <v>1</v>
      </c>
      <c r="BH166" s="69">
        <v>0</v>
      </c>
      <c r="BI166" s="205" t="s">
        <v>7</v>
      </c>
      <c r="BJ166" s="8" t="s">
        <v>90</v>
      </c>
      <c r="BK166" s="31">
        <v>1</v>
      </c>
      <c r="BL166" s="31">
        <v>1</v>
      </c>
      <c r="BM166" s="31">
        <v>0</v>
      </c>
      <c r="BN166" s="31">
        <v>0</v>
      </c>
      <c r="BO166" s="31">
        <v>0</v>
      </c>
      <c r="BP166" s="31">
        <v>0</v>
      </c>
      <c r="BQ166" s="31">
        <v>0</v>
      </c>
      <c r="BR166" s="31">
        <v>1</v>
      </c>
      <c r="BS166" s="31">
        <v>0</v>
      </c>
      <c r="BT166" s="31">
        <v>0</v>
      </c>
      <c r="BU166" s="31">
        <v>0</v>
      </c>
      <c r="BV166" s="31">
        <v>0</v>
      </c>
      <c r="BW166" s="31">
        <v>0</v>
      </c>
      <c r="BX166" s="149">
        <v>3</v>
      </c>
      <c r="BY166" s="125">
        <v>3</v>
      </c>
      <c r="BZ166" s="71">
        <v>3</v>
      </c>
      <c r="CA166" s="71">
        <v>0</v>
      </c>
      <c r="CB166" s="71">
        <v>0</v>
      </c>
      <c r="CC166" s="71">
        <v>1</v>
      </c>
      <c r="CD166" s="205" t="s">
        <v>7</v>
      </c>
      <c r="CE166" s="8" t="s">
        <v>90</v>
      </c>
      <c r="CF166" s="71">
        <v>0</v>
      </c>
      <c r="CG166" s="71">
        <v>26</v>
      </c>
      <c r="CH166" s="71">
        <v>0</v>
      </c>
      <c r="CI166" s="71">
        <v>0</v>
      </c>
      <c r="CJ166" s="71">
        <v>0</v>
      </c>
      <c r="CK166" s="71">
        <v>3</v>
      </c>
      <c r="CL166" s="71">
        <v>3</v>
      </c>
      <c r="CM166" s="71">
        <v>3</v>
      </c>
      <c r="CN166" s="71">
        <v>3</v>
      </c>
      <c r="CO166" s="205" t="s">
        <v>7</v>
      </c>
      <c r="CP166" s="8" t="s">
        <v>90</v>
      </c>
      <c r="CQ166" s="46">
        <v>6</v>
      </c>
      <c r="CR166" s="46">
        <v>2</v>
      </c>
      <c r="CS166" s="46">
        <v>5</v>
      </c>
      <c r="CT166" s="46">
        <v>2</v>
      </c>
      <c r="CU166" s="46">
        <v>0</v>
      </c>
      <c r="CV166" s="46">
        <v>0</v>
      </c>
      <c r="CW166" s="46">
        <v>0</v>
      </c>
      <c r="CX166" s="46">
        <v>0</v>
      </c>
      <c r="CY166" s="46">
        <v>0</v>
      </c>
      <c r="CZ166" s="46">
        <v>0</v>
      </c>
      <c r="DA166" s="46">
        <v>0</v>
      </c>
      <c r="DB166" s="46">
        <v>0</v>
      </c>
      <c r="DC166" s="46">
        <v>0</v>
      </c>
      <c r="DD166" s="46">
        <v>0</v>
      </c>
      <c r="DE166" s="46">
        <v>0</v>
      </c>
      <c r="DF166" s="46">
        <v>0</v>
      </c>
      <c r="DG166" s="46">
        <v>0</v>
      </c>
      <c r="DH166" s="46">
        <v>0</v>
      </c>
      <c r="DI166" s="46">
        <v>0</v>
      </c>
      <c r="DJ166" s="46">
        <v>0</v>
      </c>
      <c r="DK166" s="46">
        <v>0</v>
      </c>
      <c r="DL166" s="46">
        <v>0</v>
      </c>
      <c r="DM166" s="46">
        <v>0</v>
      </c>
      <c r="DN166" s="46">
        <v>0</v>
      </c>
      <c r="DO166" s="205" t="s">
        <v>7</v>
      </c>
      <c r="DP166" s="8" t="s">
        <v>90</v>
      </c>
      <c r="DQ166" s="71">
        <v>4</v>
      </c>
      <c r="DR166" s="71">
        <v>1</v>
      </c>
      <c r="DS166" s="71">
        <v>4</v>
      </c>
      <c r="DT166" s="152">
        <v>0</v>
      </c>
      <c r="DU166" s="32">
        <v>0</v>
      </c>
      <c r="DV166" s="149">
        <v>4</v>
      </c>
      <c r="DW166" s="149">
        <v>1</v>
      </c>
      <c r="DX166" s="205" t="s">
        <v>7</v>
      </c>
      <c r="DY166" s="8" t="s">
        <v>90</v>
      </c>
      <c r="DZ166" s="71">
        <v>0</v>
      </c>
      <c r="EA166" s="71">
        <v>4</v>
      </c>
      <c r="EB166" s="71">
        <v>0</v>
      </c>
      <c r="EC166" s="71">
        <v>0</v>
      </c>
      <c r="ED166" s="71">
        <v>7</v>
      </c>
      <c r="EE166" s="71">
        <v>8</v>
      </c>
      <c r="EF166" s="71">
        <v>0</v>
      </c>
      <c r="EG166" s="71">
        <v>52</v>
      </c>
      <c r="EH166" s="71">
        <v>41</v>
      </c>
      <c r="EI166" s="71">
        <v>2</v>
      </c>
      <c r="EJ166" s="71">
        <v>37</v>
      </c>
      <c r="EK166" s="71">
        <v>0</v>
      </c>
      <c r="EL166" s="71">
        <v>0</v>
      </c>
      <c r="EM166" s="71">
        <v>0</v>
      </c>
      <c r="EN166" s="71">
        <v>0</v>
      </c>
      <c r="EO166" s="71">
        <v>0</v>
      </c>
      <c r="EP166" s="71">
        <v>0</v>
      </c>
      <c r="ER166" s="78" t="s">
        <v>7</v>
      </c>
      <c r="ES166" s="78" t="s">
        <v>2427</v>
      </c>
      <c r="ET166" s="78">
        <v>6</v>
      </c>
      <c r="EU166" s="78">
        <v>5</v>
      </c>
      <c r="EV166" s="78">
        <v>52</v>
      </c>
      <c r="EW166" s="78"/>
      <c r="EX166" s="78"/>
      <c r="EY166" s="78"/>
    </row>
    <row r="167" spans="1:155">
      <c r="A167" s="205"/>
      <c r="B167" s="8" t="s">
        <v>91</v>
      </c>
      <c r="C167" s="71">
        <v>100</v>
      </c>
      <c r="D167" s="71">
        <v>51</v>
      </c>
      <c r="E167" s="71">
        <v>87</v>
      </c>
      <c r="F167" s="71">
        <v>44</v>
      </c>
      <c r="G167" s="71">
        <v>0</v>
      </c>
      <c r="H167" s="71">
        <v>0</v>
      </c>
      <c r="I167" s="71">
        <v>0</v>
      </c>
      <c r="J167" s="71">
        <v>0</v>
      </c>
      <c r="K167" s="71">
        <v>0</v>
      </c>
      <c r="L167" s="71">
        <v>0</v>
      </c>
      <c r="M167" s="71">
        <v>0</v>
      </c>
      <c r="N167" s="71">
        <v>0</v>
      </c>
      <c r="O167" s="71">
        <v>0</v>
      </c>
      <c r="P167" s="71">
        <v>0</v>
      </c>
      <c r="Q167" s="71">
        <v>12</v>
      </c>
      <c r="R167" s="71">
        <v>8</v>
      </c>
      <c r="S167" s="71">
        <v>0</v>
      </c>
      <c r="T167" s="71">
        <v>0</v>
      </c>
      <c r="U167" s="71">
        <v>18</v>
      </c>
      <c r="V167" s="71">
        <v>10</v>
      </c>
      <c r="W167" s="71">
        <v>0</v>
      </c>
      <c r="X167" s="71">
        <v>0</v>
      </c>
      <c r="Y167" s="71">
        <v>0</v>
      </c>
      <c r="Z167" s="71">
        <v>0</v>
      </c>
      <c r="AA167" s="71">
        <v>0</v>
      </c>
      <c r="AB167" s="71">
        <v>0</v>
      </c>
      <c r="AC167" s="69">
        <v>217</v>
      </c>
      <c r="AD167" s="69">
        <v>113</v>
      </c>
      <c r="AE167" s="205"/>
      <c r="AF167" s="8" t="s">
        <v>91</v>
      </c>
      <c r="AG167" s="71">
        <v>4</v>
      </c>
      <c r="AH167" s="71">
        <v>3</v>
      </c>
      <c r="AI167" s="71">
        <v>2</v>
      </c>
      <c r="AJ167" s="71">
        <v>1</v>
      </c>
      <c r="AK167" s="71">
        <v>0</v>
      </c>
      <c r="AL167" s="71">
        <v>0</v>
      </c>
      <c r="AM167" s="71">
        <v>0</v>
      </c>
      <c r="AN167" s="71">
        <v>0</v>
      </c>
      <c r="AO167" s="71">
        <v>0</v>
      </c>
      <c r="AP167" s="71">
        <v>0</v>
      </c>
      <c r="AQ167" s="71">
        <v>0</v>
      </c>
      <c r="AR167" s="71">
        <v>0</v>
      </c>
      <c r="AS167" s="71">
        <v>0</v>
      </c>
      <c r="AT167" s="71">
        <v>0</v>
      </c>
      <c r="AU167" s="71">
        <v>1</v>
      </c>
      <c r="AV167" s="71">
        <v>1</v>
      </c>
      <c r="AW167" s="71">
        <v>0</v>
      </c>
      <c r="AX167" s="71">
        <v>0</v>
      </c>
      <c r="AY167" s="71">
        <v>2</v>
      </c>
      <c r="AZ167" s="71">
        <v>2</v>
      </c>
      <c r="BA167" s="71">
        <v>0</v>
      </c>
      <c r="BB167" s="71">
        <v>0</v>
      </c>
      <c r="BC167" s="71">
        <v>0</v>
      </c>
      <c r="BD167" s="71">
        <v>0</v>
      </c>
      <c r="BE167" s="71">
        <v>0</v>
      </c>
      <c r="BF167" s="71">
        <v>0</v>
      </c>
      <c r="BG167" s="69">
        <v>9</v>
      </c>
      <c r="BH167" s="69">
        <v>7</v>
      </c>
      <c r="BI167" s="205"/>
      <c r="BJ167" s="8" t="s">
        <v>91</v>
      </c>
      <c r="BK167" s="31">
        <v>2</v>
      </c>
      <c r="BL167" s="31">
        <v>2</v>
      </c>
      <c r="BM167" s="31">
        <v>0</v>
      </c>
      <c r="BN167" s="31">
        <v>0</v>
      </c>
      <c r="BO167" s="31">
        <v>0</v>
      </c>
      <c r="BP167" s="31">
        <v>0</v>
      </c>
      <c r="BQ167" s="31">
        <v>0</v>
      </c>
      <c r="BR167" s="31">
        <v>1</v>
      </c>
      <c r="BS167" s="31">
        <v>0</v>
      </c>
      <c r="BT167" s="31">
        <v>1</v>
      </c>
      <c r="BU167" s="31">
        <v>0</v>
      </c>
      <c r="BV167" s="31">
        <v>0</v>
      </c>
      <c r="BW167" s="31">
        <v>0</v>
      </c>
      <c r="BX167" s="149">
        <v>6</v>
      </c>
      <c r="BY167" s="125">
        <v>8</v>
      </c>
      <c r="BZ167" s="71">
        <v>8</v>
      </c>
      <c r="CA167" s="71">
        <v>6</v>
      </c>
      <c r="CB167" s="71">
        <v>0</v>
      </c>
      <c r="CC167" s="71">
        <v>2</v>
      </c>
      <c r="CD167" s="205"/>
      <c r="CE167" s="8" t="s">
        <v>91</v>
      </c>
      <c r="CF167" s="71">
        <v>0</v>
      </c>
      <c r="CG167" s="71">
        <v>118</v>
      </c>
      <c r="CH167" s="71">
        <v>0</v>
      </c>
      <c r="CI167" s="71">
        <v>0</v>
      </c>
      <c r="CJ167" s="71">
        <v>0</v>
      </c>
      <c r="CK167" s="71">
        <v>0</v>
      </c>
      <c r="CL167" s="71">
        <v>6</v>
      </c>
      <c r="CM167" s="71">
        <v>6</v>
      </c>
      <c r="CN167" s="71">
        <v>6</v>
      </c>
      <c r="CO167" s="205"/>
      <c r="CP167" s="8" t="s">
        <v>91</v>
      </c>
      <c r="CQ167" s="46">
        <v>27</v>
      </c>
      <c r="CR167" s="46">
        <v>20</v>
      </c>
      <c r="CS167" s="46">
        <v>23</v>
      </c>
      <c r="CT167" s="46">
        <v>16</v>
      </c>
      <c r="CU167" s="46">
        <v>14</v>
      </c>
      <c r="CV167" s="46">
        <v>6</v>
      </c>
      <c r="CW167" s="46">
        <v>12</v>
      </c>
      <c r="CX167" s="46">
        <v>4</v>
      </c>
      <c r="CY167" s="46">
        <v>0</v>
      </c>
      <c r="CZ167" s="46">
        <v>0</v>
      </c>
      <c r="DA167" s="46">
        <v>0</v>
      </c>
      <c r="DB167" s="46">
        <v>0</v>
      </c>
      <c r="DC167" s="46">
        <v>0</v>
      </c>
      <c r="DD167" s="46">
        <v>0</v>
      </c>
      <c r="DE167" s="46">
        <v>0</v>
      </c>
      <c r="DF167" s="46">
        <v>0</v>
      </c>
      <c r="DG167" s="46">
        <v>0</v>
      </c>
      <c r="DH167" s="46">
        <v>0</v>
      </c>
      <c r="DI167" s="46">
        <v>0</v>
      </c>
      <c r="DJ167" s="46">
        <v>0</v>
      </c>
      <c r="DK167" s="46">
        <v>0</v>
      </c>
      <c r="DL167" s="46">
        <v>0</v>
      </c>
      <c r="DM167" s="46">
        <v>0</v>
      </c>
      <c r="DN167" s="46">
        <v>0</v>
      </c>
      <c r="DO167" s="205"/>
      <c r="DP167" s="8" t="s">
        <v>91</v>
      </c>
      <c r="DQ167" s="71">
        <v>15</v>
      </c>
      <c r="DR167" s="71">
        <v>2</v>
      </c>
      <c r="DS167" s="71">
        <v>7</v>
      </c>
      <c r="DT167" s="152">
        <v>5</v>
      </c>
      <c r="DU167" s="32">
        <v>2</v>
      </c>
      <c r="DV167" s="149">
        <v>20</v>
      </c>
      <c r="DW167" s="149">
        <v>4</v>
      </c>
      <c r="DX167" s="205"/>
      <c r="DY167" s="8" t="s">
        <v>91</v>
      </c>
      <c r="DZ167" s="71">
        <v>0</v>
      </c>
      <c r="EA167" s="71">
        <v>0</v>
      </c>
      <c r="EB167" s="71">
        <v>0</v>
      </c>
      <c r="EC167" s="71">
        <v>0</v>
      </c>
      <c r="ED167" s="71">
        <v>0</v>
      </c>
      <c r="EE167" s="71">
        <v>0</v>
      </c>
      <c r="EF167" s="71">
        <v>0</v>
      </c>
      <c r="EG167" s="71">
        <v>0</v>
      </c>
      <c r="EH167" s="71">
        <v>0</v>
      </c>
      <c r="EI167" s="71">
        <v>0</v>
      </c>
      <c r="EJ167" s="71">
        <v>0</v>
      </c>
      <c r="EK167" s="71">
        <v>0</v>
      </c>
      <c r="EL167" s="71">
        <v>0</v>
      </c>
      <c r="EM167" s="71">
        <v>0</v>
      </c>
      <c r="EN167" s="71">
        <v>0</v>
      </c>
      <c r="EO167" s="71">
        <v>0</v>
      </c>
      <c r="EP167" s="71">
        <v>0</v>
      </c>
      <c r="ER167" s="78" t="s">
        <v>7</v>
      </c>
      <c r="ES167" s="78" t="s">
        <v>2428</v>
      </c>
      <c r="ET167" s="78">
        <v>41</v>
      </c>
      <c r="EU167" s="78">
        <v>35</v>
      </c>
      <c r="EV167" s="78">
        <v>236</v>
      </c>
      <c r="EW167" s="78"/>
      <c r="EX167" s="78"/>
      <c r="EY167" s="78"/>
    </row>
    <row r="168" spans="1:155">
      <c r="A168" s="205"/>
      <c r="B168" s="66" t="s">
        <v>73</v>
      </c>
      <c r="C168" s="26">
        <v>120</v>
      </c>
      <c r="D168" s="26">
        <v>64</v>
      </c>
      <c r="E168" s="26">
        <v>111</v>
      </c>
      <c r="F168" s="26">
        <v>52</v>
      </c>
      <c r="G168" s="26">
        <v>0</v>
      </c>
      <c r="H168" s="26">
        <v>0</v>
      </c>
      <c r="I168" s="26">
        <v>0</v>
      </c>
      <c r="J168" s="26">
        <v>0</v>
      </c>
      <c r="K168" s="26">
        <v>0</v>
      </c>
      <c r="L168" s="26">
        <v>0</v>
      </c>
      <c r="M168" s="26">
        <v>0</v>
      </c>
      <c r="N168" s="26">
        <v>0</v>
      </c>
      <c r="O168" s="26">
        <v>0</v>
      </c>
      <c r="P168" s="26">
        <v>0</v>
      </c>
      <c r="Q168" s="26">
        <v>30</v>
      </c>
      <c r="R168" s="26">
        <v>15</v>
      </c>
      <c r="S168" s="26">
        <v>0</v>
      </c>
      <c r="T168" s="26">
        <v>0</v>
      </c>
      <c r="U168" s="26">
        <v>18</v>
      </c>
      <c r="V168" s="26">
        <v>10</v>
      </c>
      <c r="W168" s="26">
        <v>0</v>
      </c>
      <c r="X168" s="26">
        <v>0</v>
      </c>
      <c r="Y168" s="26">
        <v>0</v>
      </c>
      <c r="Z168" s="26">
        <v>0</v>
      </c>
      <c r="AA168" s="26">
        <v>0</v>
      </c>
      <c r="AB168" s="26">
        <v>0</v>
      </c>
      <c r="AC168" s="68">
        <v>279</v>
      </c>
      <c r="AD168" s="68">
        <v>141</v>
      </c>
      <c r="AE168" s="205"/>
      <c r="AF168" s="66" t="s">
        <v>73</v>
      </c>
      <c r="AG168" s="26">
        <v>4</v>
      </c>
      <c r="AH168" s="26">
        <v>3</v>
      </c>
      <c r="AI168" s="26">
        <v>3</v>
      </c>
      <c r="AJ168" s="26">
        <v>1</v>
      </c>
      <c r="AK168" s="26">
        <v>0</v>
      </c>
      <c r="AL168" s="26">
        <v>0</v>
      </c>
      <c r="AM168" s="26">
        <v>0</v>
      </c>
      <c r="AN168" s="26">
        <v>0</v>
      </c>
      <c r="AO168" s="26">
        <v>0</v>
      </c>
      <c r="AP168" s="26">
        <v>0</v>
      </c>
      <c r="AQ168" s="26">
        <v>0</v>
      </c>
      <c r="AR168" s="26">
        <v>0</v>
      </c>
      <c r="AS168" s="26">
        <v>0</v>
      </c>
      <c r="AT168" s="26">
        <v>0</v>
      </c>
      <c r="AU168" s="26">
        <v>1</v>
      </c>
      <c r="AV168" s="26">
        <v>1</v>
      </c>
      <c r="AW168" s="26">
        <v>0</v>
      </c>
      <c r="AX168" s="26">
        <v>0</v>
      </c>
      <c r="AY168" s="26">
        <v>2</v>
      </c>
      <c r="AZ168" s="26">
        <v>2</v>
      </c>
      <c r="BA168" s="26">
        <v>0</v>
      </c>
      <c r="BB168" s="26">
        <v>0</v>
      </c>
      <c r="BC168" s="26">
        <v>0</v>
      </c>
      <c r="BD168" s="26">
        <v>0</v>
      </c>
      <c r="BE168" s="26">
        <v>0</v>
      </c>
      <c r="BF168" s="26">
        <v>0</v>
      </c>
      <c r="BG168" s="68">
        <v>10</v>
      </c>
      <c r="BH168" s="68">
        <v>7</v>
      </c>
      <c r="BI168" s="205"/>
      <c r="BJ168" s="66" t="s">
        <v>73</v>
      </c>
      <c r="BK168" s="68">
        <v>3</v>
      </c>
      <c r="BL168" s="68">
        <v>3</v>
      </c>
      <c r="BM168" s="68">
        <v>0</v>
      </c>
      <c r="BN168" s="68">
        <v>0</v>
      </c>
      <c r="BO168" s="68">
        <v>0</v>
      </c>
      <c r="BP168" s="68">
        <v>0</v>
      </c>
      <c r="BQ168" s="68">
        <v>0</v>
      </c>
      <c r="BR168" s="68">
        <v>2</v>
      </c>
      <c r="BS168" s="68">
        <v>0</v>
      </c>
      <c r="BT168" s="68">
        <v>1</v>
      </c>
      <c r="BU168" s="68">
        <v>0</v>
      </c>
      <c r="BV168" s="68">
        <v>0</v>
      </c>
      <c r="BW168" s="68">
        <v>0</v>
      </c>
      <c r="BX168" s="68">
        <v>9</v>
      </c>
      <c r="BY168" s="68">
        <v>11</v>
      </c>
      <c r="BZ168" s="68">
        <v>11</v>
      </c>
      <c r="CA168" s="68">
        <v>6</v>
      </c>
      <c r="CB168" s="68">
        <v>0</v>
      </c>
      <c r="CC168" s="68">
        <v>3</v>
      </c>
      <c r="CD168" s="205"/>
      <c r="CE168" s="66" t="s">
        <v>73</v>
      </c>
      <c r="CF168" s="68">
        <v>0</v>
      </c>
      <c r="CG168" s="68">
        <v>144</v>
      </c>
      <c r="CH168" s="68">
        <v>0</v>
      </c>
      <c r="CI168" s="68">
        <v>0</v>
      </c>
      <c r="CJ168" s="68">
        <v>0</v>
      </c>
      <c r="CK168" s="68">
        <v>3</v>
      </c>
      <c r="CL168" s="68">
        <v>9</v>
      </c>
      <c r="CM168" s="68">
        <v>9</v>
      </c>
      <c r="CN168" s="68">
        <v>9</v>
      </c>
      <c r="CO168" s="205"/>
      <c r="CP168" s="66" t="s">
        <v>73</v>
      </c>
      <c r="CQ168" s="68">
        <v>33</v>
      </c>
      <c r="CR168" s="68">
        <v>22</v>
      </c>
      <c r="CS168" s="68">
        <v>28</v>
      </c>
      <c r="CT168" s="68">
        <v>18</v>
      </c>
      <c r="CU168" s="68">
        <v>14</v>
      </c>
      <c r="CV168" s="68">
        <v>6</v>
      </c>
      <c r="CW168" s="68">
        <v>12</v>
      </c>
      <c r="CX168" s="68">
        <v>4</v>
      </c>
      <c r="CY168" s="68">
        <v>0</v>
      </c>
      <c r="CZ168" s="68">
        <v>0</v>
      </c>
      <c r="DA168" s="68">
        <v>0</v>
      </c>
      <c r="DB168" s="68">
        <v>0</v>
      </c>
      <c r="DC168" s="68">
        <v>0</v>
      </c>
      <c r="DD168" s="68">
        <v>0</v>
      </c>
      <c r="DE168" s="68">
        <v>0</v>
      </c>
      <c r="DF168" s="68">
        <v>0</v>
      </c>
      <c r="DG168" s="68">
        <v>0</v>
      </c>
      <c r="DH168" s="68">
        <v>0</v>
      </c>
      <c r="DI168" s="68">
        <v>0</v>
      </c>
      <c r="DJ168" s="68">
        <v>0</v>
      </c>
      <c r="DK168" s="68">
        <v>0</v>
      </c>
      <c r="DL168" s="68">
        <v>0</v>
      </c>
      <c r="DM168" s="68">
        <v>0</v>
      </c>
      <c r="DN168" s="68">
        <v>0</v>
      </c>
      <c r="DO168" s="205"/>
      <c r="DP168" s="66" t="s">
        <v>73</v>
      </c>
      <c r="DQ168" s="68">
        <v>19</v>
      </c>
      <c r="DR168" s="26">
        <v>3</v>
      </c>
      <c r="DS168" s="26">
        <v>11</v>
      </c>
      <c r="DT168" s="41">
        <v>5</v>
      </c>
      <c r="DU168" s="41">
        <v>2</v>
      </c>
      <c r="DV168" s="68">
        <v>24</v>
      </c>
      <c r="DW168" s="68">
        <v>5</v>
      </c>
      <c r="DX168" s="205"/>
      <c r="DY168" s="66" t="s">
        <v>73</v>
      </c>
      <c r="DZ168" s="68">
        <v>0</v>
      </c>
      <c r="EA168" s="68">
        <v>4</v>
      </c>
      <c r="EB168" s="68">
        <v>0</v>
      </c>
      <c r="EC168" s="68">
        <v>0</v>
      </c>
      <c r="ED168" s="68">
        <v>7</v>
      </c>
      <c r="EE168" s="68">
        <v>8</v>
      </c>
      <c r="EF168" s="68">
        <v>0</v>
      </c>
      <c r="EG168" s="68">
        <v>52</v>
      </c>
      <c r="EH168" s="68">
        <v>41</v>
      </c>
      <c r="EI168" s="68">
        <v>2</v>
      </c>
      <c r="EJ168" s="68">
        <v>37</v>
      </c>
      <c r="EK168" s="68">
        <v>0</v>
      </c>
      <c r="EL168" s="68">
        <v>0</v>
      </c>
      <c r="EM168" s="68">
        <v>0</v>
      </c>
      <c r="EN168" s="68">
        <v>0</v>
      </c>
      <c r="EO168" s="68">
        <v>0</v>
      </c>
      <c r="EP168" s="68">
        <v>0</v>
      </c>
      <c r="ER168" s="78" t="s">
        <v>7</v>
      </c>
      <c r="ES168" s="78" t="s">
        <v>2429</v>
      </c>
      <c r="ET168" s="78">
        <v>47</v>
      </c>
      <c r="EU168" s="78">
        <v>40</v>
      </c>
      <c r="EV168" s="78">
        <v>288</v>
      </c>
      <c r="EW168" s="78"/>
      <c r="EX168" s="78"/>
      <c r="EY168" s="78"/>
    </row>
    <row r="169" spans="1:155">
      <c r="A169" s="205" t="s">
        <v>170</v>
      </c>
      <c r="B169" s="8" t="s">
        <v>90</v>
      </c>
      <c r="C169" s="71">
        <v>0</v>
      </c>
      <c r="D169" s="71">
        <v>0</v>
      </c>
      <c r="E169" s="71">
        <v>0</v>
      </c>
      <c r="F169" s="71">
        <v>0</v>
      </c>
      <c r="G169" s="71">
        <v>0</v>
      </c>
      <c r="H169" s="71">
        <v>0</v>
      </c>
      <c r="I169" s="71">
        <v>0</v>
      </c>
      <c r="J169" s="71">
        <v>0</v>
      </c>
      <c r="K169" s="71">
        <v>0</v>
      </c>
      <c r="L169" s="71">
        <v>0</v>
      </c>
      <c r="M169" s="71">
        <v>0</v>
      </c>
      <c r="N169" s="71">
        <v>0</v>
      </c>
      <c r="O169" s="71">
        <v>0</v>
      </c>
      <c r="P169" s="71">
        <v>0</v>
      </c>
      <c r="Q169" s="71">
        <v>0</v>
      </c>
      <c r="R169" s="71">
        <v>0</v>
      </c>
      <c r="S169" s="71">
        <v>0</v>
      </c>
      <c r="T169" s="71">
        <v>0</v>
      </c>
      <c r="U169" s="71">
        <v>0</v>
      </c>
      <c r="V169" s="71">
        <v>0</v>
      </c>
      <c r="W169" s="71">
        <v>0</v>
      </c>
      <c r="X169" s="71">
        <v>0</v>
      </c>
      <c r="Y169" s="71">
        <v>0</v>
      </c>
      <c r="Z169" s="71">
        <v>0</v>
      </c>
      <c r="AA169" s="71">
        <v>0</v>
      </c>
      <c r="AB169" s="71">
        <v>0</v>
      </c>
      <c r="AC169" s="69">
        <v>0</v>
      </c>
      <c r="AD169" s="69">
        <v>0</v>
      </c>
      <c r="AE169" s="205" t="s">
        <v>170</v>
      </c>
      <c r="AF169" s="8" t="s">
        <v>90</v>
      </c>
      <c r="AG169" s="71">
        <v>0</v>
      </c>
      <c r="AH169" s="71">
        <v>0</v>
      </c>
      <c r="AI169" s="71">
        <v>0</v>
      </c>
      <c r="AJ169" s="71">
        <v>0</v>
      </c>
      <c r="AK169" s="71">
        <v>0</v>
      </c>
      <c r="AL169" s="71">
        <v>0</v>
      </c>
      <c r="AM169" s="71">
        <v>0</v>
      </c>
      <c r="AN169" s="71">
        <v>0</v>
      </c>
      <c r="AO169" s="71">
        <v>0</v>
      </c>
      <c r="AP169" s="71">
        <v>0</v>
      </c>
      <c r="AQ169" s="71">
        <v>0</v>
      </c>
      <c r="AR169" s="71">
        <v>0</v>
      </c>
      <c r="AS169" s="71">
        <v>0</v>
      </c>
      <c r="AT169" s="71">
        <v>0</v>
      </c>
      <c r="AU169" s="71">
        <v>0</v>
      </c>
      <c r="AV169" s="71">
        <v>0</v>
      </c>
      <c r="AW169" s="71">
        <v>0</v>
      </c>
      <c r="AX169" s="71">
        <v>0</v>
      </c>
      <c r="AY169" s="71">
        <v>0</v>
      </c>
      <c r="AZ169" s="71">
        <v>0</v>
      </c>
      <c r="BA169" s="71">
        <v>0</v>
      </c>
      <c r="BB169" s="71">
        <v>0</v>
      </c>
      <c r="BC169" s="71">
        <v>0</v>
      </c>
      <c r="BD169" s="71">
        <v>0</v>
      </c>
      <c r="BE169" s="71">
        <v>0</v>
      </c>
      <c r="BF169" s="71">
        <v>0</v>
      </c>
      <c r="BG169" s="69">
        <v>0</v>
      </c>
      <c r="BH169" s="69">
        <v>0</v>
      </c>
      <c r="BI169" s="205" t="s">
        <v>170</v>
      </c>
      <c r="BJ169" s="8" t="s">
        <v>90</v>
      </c>
      <c r="BK169" s="31">
        <v>0</v>
      </c>
      <c r="BL169" s="31">
        <v>0</v>
      </c>
      <c r="BM169" s="31">
        <v>0</v>
      </c>
      <c r="BN169" s="31">
        <v>0</v>
      </c>
      <c r="BO169" s="31">
        <v>0</v>
      </c>
      <c r="BP169" s="31">
        <v>0</v>
      </c>
      <c r="BQ169" s="31">
        <v>0</v>
      </c>
      <c r="BR169" s="31">
        <v>0</v>
      </c>
      <c r="BS169" s="31">
        <v>0</v>
      </c>
      <c r="BT169" s="31">
        <v>0</v>
      </c>
      <c r="BU169" s="31">
        <v>0</v>
      </c>
      <c r="BV169" s="31">
        <v>0</v>
      </c>
      <c r="BW169" s="31">
        <v>0</v>
      </c>
      <c r="BX169" s="149">
        <v>0</v>
      </c>
      <c r="BY169" s="125">
        <v>0</v>
      </c>
      <c r="BZ169" s="71">
        <v>0</v>
      </c>
      <c r="CA169" s="71">
        <v>0</v>
      </c>
      <c r="CB169" s="71">
        <v>0</v>
      </c>
      <c r="CC169" s="71">
        <v>0</v>
      </c>
      <c r="CD169" s="205" t="s">
        <v>170</v>
      </c>
      <c r="CE169" s="8" t="s">
        <v>90</v>
      </c>
      <c r="CF169" s="71">
        <v>0</v>
      </c>
      <c r="CG169" s="71">
        <v>0</v>
      </c>
      <c r="CH169" s="71">
        <v>0</v>
      </c>
      <c r="CI169" s="71">
        <v>0</v>
      </c>
      <c r="CJ169" s="71">
        <v>0</v>
      </c>
      <c r="CK169" s="71">
        <v>0</v>
      </c>
      <c r="CL169" s="71">
        <v>0</v>
      </c>
      <c r="CM169" s="71">
        <v>0</v>
      </c>
      <c r="CN169" s="71">
        <v>0</v>
      </c>
      <c r="CO169" s="205" t="s">
        <v>170</v>
      </c>
      <c r="CP169" s="8" t="s">
        <v>90</v>
      </c>
      <c r="CQ169" s="46">
        <v>0</v>
      </c>
      <c r="CR169" s="46">
        <v>0</v>
      </c>
      <c r="CS169" s="46">
        <v>0</v>
      </c>
      <c r="CT169" s="46">
        <v>0</v>
      </c>
      <c r="CU169" s="46">
        <v>0</v>
      </c>
      <c r="CV169" s="46">
        <v>0</v>
      </c>
      <c r="CW169" s="46">
        <v>0</v>
      </c>
      <c r="CX169" s="46">
        <v>0</v>
      </c>
      <c r="CY169" s="46">
        <v>0</v>
      </c>
      <c r="CZ169" s="46">
        <v>0</v>
      </c>
      <c r="DA169" s="46">
        <v>0</v>
      </c>
      <c r="DB169" s="46">
        <v>0</v>
      </c>
      <c r="DC169" s="46">
        <v>0</v>
      </c>
      <c r="DD169" s="46">
        <v>0</v>
      </c>
      <c r="DE169" s="46">
        <v>0</v>
      </c>
      <c r="DF169" s="46">
        <v>0</v>
      </c>
      <c r="DG169" s="46">
        <v>0</v>
      </c>
      <c r="DH169" s="46">
        <v>0</v>
      </c>
      <c r="DI169" s="46">
        <v>0</v>
      </c>
      <c r="DJ169" s="46">
        <v>0</v>
      </c>
      <c r="DK169" s="46">
        <v>0</v>
      </c>
      <c r="DL169" s="46">
        <v>0</v>
      </c>
      <c r="DM169" s="46">
        <v>0</v>
      </c>
      <c r="DN169" s="46">
        <v>0</v>
      </c>
      <c r="DO169" s="205" t="s">
        <v>170</v>
      </c>
      <c r="DP169" s="8" t="s">
        <v>90</v>
      </c>
      <c r="DQ169" s="71">
        <v>0</v>
      </c>
      <c r="DR169" s="71">
        <v>0</v>
      </c>
      <c r="DS169" s="71">
        <v>0</v>
      </c>
      <c r="DT169" s="152">
        <v>0</v>
      </c>
      <c r="DU169" s="32">
        <v>0</v>
      </c>
      <c r="DV169" s="149">
        <v>0</v>
      </c>
      <c r="DW169" s="149">
        <v>0</v>
      </c>
      <c r="DX169" s="205" t="s">
        <v>170</v>
      </c>
      <c r="DY169" s="8" t="s">
        <v>90</v>
      </c>
      <c r="DZ169" s="71">
        <v>0</v>
      </c>
      <c r="EA169" s="71">
        <v>0</v>
      </c>
      <c r="EB169" s="71">
        <v>0</v>
      </c>
      <c r="EC169" s="71">
        <v>0</v>
      </c>
      <c r="ED169" s="71">
        <v>0</v>
      </c>
      <c r="EE169" s="71">
        <v>0</v>
      </c>
      <c r="EF169" s="71">
        <v>0</v>
      </c>
      <c r="EG169" s="71">
        <v>0</v>
      </c>
      <c r="EH169" s="71">
        <v>0</v>
      </c>
      <c r="EI169" s="71">
        <v>0</v>
      </c>
      <c r="EJ169" s="71">
        <v>0</v>
      </c>
      <c r="EK169" s="71">
        <v>0</v>
      </c>
      <c r="EL169" s="71">
        <v>0</v>
      </c>
      <c r="EM169" s="71">
        <v>0</v>
      </c>
      <c r="EN169" s="71">
        <v>0</v>
      </c>
      <c r="EO169" s="71">
        <v>0</v>
      </c>
      <c r="EP169" s="71">
        <v>0</v>
      </c>
      <c r="ER169" s="78" t="s">
        <v>170</v>
      </c>
      <c r="ES169" s="78" t="s">
        <v>2430</v>
      </c>
      <c r="ET169" s="78">
        <v>0</v>
      </c>
      <c r="EU169" s="78">
        <v>0</v>
      </c>
      <c r="EV169" s="78">
        <v>0</v>
      </c>
      <c r="EW169" s="78"/>
      <c r="EX169" s="78"/>
      <c r="EY169" s="78"/>
    </row>
    <row r="170" spans="1:155">
      <c r="A170" s="205"/>
      <c r="B170" s="8" t="s">
        <v>91</v>
      </c>
      <c r="C170" s="71">
        <v>0</v>
      </c>
      <c r="D170" s="71">
        <v>0</v>
      </c>
      <c r="E170" s="71">
        <v>0</v>
      </c>
      <c r="F170" s="71">
        <v>0</v>
      </c>
      <c r="G170" s="71">
        <v>0</v>
      </c>
      <c r="H170" s="71">
        <v>0</v>
      </c>
      <c r="I170" s="71">
        <v>0</v>
      </c>
      <c r="J170" s="71">
        <v>0</v>
      </c>
      <c r="K170" s="71">
        <v>0</v>
      </c>
      <c r="L170" s="71">
        <v>0</v>
      </c>
      <c r="M170" s="71">
        <v>0</v>
      </c>
      <c r="N170" s="71">
        <v>0</v>
      </c>
      <c r="O170" s="71">
        <v>0</v>
      </c>
      <c r="P170" s="71">
        <v>0</v>
      </c>
      <c r="Q170" s="71">
        <v>0</v>
      </c>
      <c r="R170" s="71">
        <v>0</v>
      </c>
      <c r="S170" s="71">
        <v>0</v>
      </c>
      <c r="T170" s="71">
        <v>0</v>
      </c>
      <c r="U170" s="71">
        <v>0</v>
      </c>
      <c r="V170" s="71">
        <v>0</v>
      </c>
      <c r="W170" s="71">
        <v>0</v>
      </c>
      <c r="X170" s="71">
        <v>0</v>
      </c>
      <c r="Y170" s="71">
        <v>0</v>
      </c>
      <c r="Z170" s="71">
        <v>0</v>
      </c>
      <c r="AA170" s="71">
        <v>0</v>
      </c>
      <c r="AB170" s="71">
        <v>0</v>
      </c>
      <c r="AC170" s="69">
        <v>0</v>
      </c>
      <c r="AD170" s="69">
        <v>0</v>
      </c>
      <c r="AE170" s="205"/>
      <c r="AF170" s="8" t="s">
        <v>91</v>
      </c>
      <c r="AG170" s="71">
        <v>0</v>
      </c>
      <c r="AH170" s="71">
        <v>0</v>
      </c>
      <c r="AI170" s="71">
        <v>0</v>
      </c>
      <c r="AJ170" s="71">
        <v>0</v>
      </c>
      <c r="AK170" s="71">
        <v>0</v>
      </c>
      <c r="AL170" s="71">
        <v>0</v>
      </c>
      <c r="AM170" s="71">
        <v>0</v>
      </c>
      <c r="AN170" s="71">
        <v>0</v>
      </c>
      <c r="AO170" s="71">
        <v>0</v>
      </c>
      <c r="AP170" s="71">
        <v>0</v>
      </c>
      <c r="AQ170" s="71">
        <v>0</v>
      </c>
      <c r="AR170" s="71">
        <v>0</v>
      </c>
      <c r="AS170" s="71">
        <v>0</v>
      </c>
      <c r="AT170" s="71">
        <v>0</v>
      </c>
      <c r="AU170" s="71">
        <v>0</v>
      </c>
      <c r="AV170" s="71">
        <v>0</v>
      </c>
      <c r="AW170" s="71">
        <v>0</v>
      </c>
      <c r="AX170" s="71">
        <v>0</v>
      </c>
      <c r="AY170" s="71">
        <v>0</v>
      </c>
      <c r="AZ170" s="71">
        <v>0</v>
      </c>
      <c r="BA170" s="71">
        <v>0</v>
      </c>
      <c r="BB170" s="71">
        <v>0</v>
      </c>
      <c r="BC170" s="71">
        <v>0</v>
      </c>
      <c r="BD170" s="71">
        <v>0</v>
      </c>
      <c r="BE170" s="71">
        <v>0</v>
      </c>
      <c r="BF170" s="71">
        <v>0</v>
      </c>
      <c r="BG170" s="69">
        <v>0</v>
      </c>
      <c r="BH170" s="69">
        <v>0</v>
      </c>
      <c r="BI170" s="205"/>
      <c r="BJ170" s="8" t="s">
        <v>91</v>
      </c>
      <c r="BK170" s="31">
        <v>0</v>
      </c>
      <c r="BL170" s="31">
        <v>0</v>
      </c>
      <c r="BM170" s="31">
        <v>0</v>
      </c>
      <c r="BN170" s="31">
        <v>0</v>
      </c>
      <c r="BO170" s="31">
        <v>0</v>
      </c>
      <c r="BP170" s="31">
        <v>0</v>
      </c>
      <c r="BQ170" s="31">
        <v>0</v>
      </c>
      <c r="BR170" s="31">
        <v>0</v>
      </c>
      <c r="BS170" s="31">
        <v>0</v>
      </c>
      <c r="BT170" s="31">
        <v>0</v>
      </c>
      <c r="BU170" s="31">
        <v>0</v>
      </c>
      <c r="BV170" s="31">
        <v>0</v>
      </c>
      <c r="BW170" s="31">
        <v>0</v>
      </c>
      <c r="BX170" s="149">
        <v>0</v>
      </c>
      <c r="BY170" s="125">
        <v>0</v>
      </c>
      <c r="BZ170" s="71">
        <v>0</v>
      </c>
      <c r="CA170" s="71">
        <v>0</v>
      </c>
      <c r="CB170" s="71">
        <v>0</v>
      </c>
      <c r="CC170" s="71">
        <v>0</v>
      </c>
      <c r="CD170" s="205"/>
      <c r="CE170" s="8" t="s">
        <v>91</v>
      </c>
      <c r="CF170" s="71">
        <v>0</v>
      </c>
      <c r="CG170" s="71">
        <v>0</v>
      </c>
      <c r="CH170" s="71">
        <v>0</v>
      </c>
      <c r="CI170" s="71">
        <v>0</v>
      </c>
      <c r="CJ170" s="71">
        <v>0</v>
      </c>
      <c r="CK170" s="71">
        <v>0</v>
      </c>
      <c r="CL170" s="71">
        <v>0</v>
      </c>
      <c r="CM170" s="71">
        <v>0</v>
      </c>
      <c r="CN170" s="71">
        <v>0</v>
      </c>
      <c r="CO170" s="205"/>
      <c r="CP170" s="8" t="s">
        <v>91</v>
      </c>
      <c r="CQ170" s="46">
        <v>0</v>
      </c>
      <c r="CR170" s="46">
        <v>0</v>
      </c>
      <c r="CS170" s="46">
        <v>0</v>
      </c>
      <c r="CT170" s="46">
        <v>0</v>
      </c>
      <c r="CU170" s="46">
        <v>0</v>
      </c>
      <c r="CV170" s="46">
        <v>0</v>
      </c>
      <c r="CW170" s="46">
        <v>0</v>
      </c>
      <c r="CX170" s="46">
        <v>0</v>
      </c>
      <c r="CY170" s="46">
        <v>0</v>
      </c>
      <c r="CZ170" s="46">
        <v>0</v>
      </c>
      <c r="DA170" s="46">
        <v>0</v>
      </c>
      <c r="DB170" s="46">
        <v>0</v>
      </c>
      <c r="DC170" s="46">
        <v>0</v>
      </c>
      <c r="DD170" s="46">
        <v>0</v>
      </c>
      <c r="DE170" s="46">
        <v>0</v>
      </c>
      <c r="DF170" s="46">
        <v>0</v>
      </c>
      <c r="DG170" s="46">
        <v>0</v>
      </c>
      <c r="DH170" s="46">
        <v>0</v>
      </c>
      <c r="DI170" s="46">
        <v>0</v>
      </c>
      <c r="DJ170" s="46">
        <v>0</v>
      </c>
      <c r="DK170" s="46">
        <v>0</v>
      </c>
      <c r="DL170" s="46">
        <v>0</v>
      </c>
      <c r="DM170" s="46">
        <v>0</v>
      </c>
      <c r="DN170" s="46">
        <v>0</v>
      </c>
      <c r="DO170" s="205"/>
      <c r="DP170" s="8" t="s">
        <v>91</v>
      </c>
      <c r="DQ170" s="71">
        <v>0</v>
      </c>
      <c r="DR170" s="71">
        <v>0</v>
      </c>
      <c r="DS170" s="71">
        <v>0</v>
      </c>
      <c r="DT170" s="152">
        <v>0</v>
      </c>
      <c r="DU170" s="32">
        <v>0</v>
      </c>
      <c r="DV170" s="149">
        <v>0</v>
      </c>
      <c r="DW170" s="149">
        <v>0</v>
      </c>
      <c r="DX170" s="205"/>
      <c r="DY170" s="8" t="s">
        <v>91</v>
      </c>
      <c r="DZ170" s="71">
        <v>0</v>
      </c>
      <c r="EA170" s="71">
        <v>0</v>
      </c>
      <c r="EB170" s="71">
        <v>0</v>
      </c>
      <c r="EC170" s="71">
        <v>0</v>
      </c>
      <c r="ED170" s="71">
        <v>0</v>
      </c>
      <c r="EE170" s="71">
        <v>0</v>
      </c>
      <c r="EF170" s="71">
        <v>0</v>
      </c>
      <c r="EG170" s="71">
        <v>0</v>
      </c>
      <c r="EH170" s="71">
        <v>0</v>
      </c>
      <c r="EI170" s="71">
        <v>0</v>
      </c>
      <c r="EJ170" s="71">
        <v>0</v>
      </c>
      <c r="EK170" s="71">
        <v>0</v>
      </c>
      <c r="EL170" s="71">
        <v>0</v>
      </c>
      <c r="EM170" s="71">
        <v>0</v>
      </c>
      <c r="EN170" s="71">
        <v>0</v>
      </c>
      <c r="EO170" s="71">
        <v>0</v>
      </c>
      <c r="EP170" s="71">
        <v>0</v>
      </c>
      <c r="ER170" s="78" t="s">
        <v>170</v>
      </c>
      <c r="ES170" s="78" t="s">
        <v>2431</v>
      </c>
      <c r="ET170" s="78">
        <v>0</v>
      </c>
      <c r="EU170" s="78">
        <v>0</v>
      </c>
      <c r="EV170" s="78">
        <v>0</v>
      </c>
      <c r="EW170" s="78"/>
      <c r="EX170" s="78"/>
      <c r="EY170" s="78"/>
    </row>
    <row r="171" spans="1:155">
      <c r="A171" s="205"/>
      <c r="B171" s="66" t="s">
        <v>73</v>
      </c>
      <c r="C171" s="26">
        <v>0</v>
      </c>
      <c r="D171" s="26">
        <v>0</v>
      </c>
      <c r="E171" s="26">
        <v>0</v>
      </c>
      <c r="F171" s="26">
        <v>0</v>
      </c>
      <c r="G171" s="26">
        <v>0</v>
      </c>
      <c r="H171" s="26">
        <v>0</v>
      </c>
      <c r="I171" s="26">
        <v>0</v>
      </c>
      <c r="J171" s="26">
        <v>0</v>
      </c>
      <c r="K171" s="26">
        <v>0</v>
      </c>
      <c r="L171" s="26">
        <v>0</v>
      </c>
      <c r="M171" s="26">
        <v>0</v>
      </c>
      <c r="N171" s="26">
        <v>0</v>
      </c>
      <c r="O171" s="26">
        <v>0</v>
      </c>
      <c r="P171" s="26">
        <v>0</v>
      </c>
      <c r="Q171" s="26">
        <v>0</v>
      </c>
      <c r="R171" s="26">
        <v>0</v>
      </c>
      <c r="S171" s="26">
        <v>0</v>
      </c>
      <c r="T171" s="26">
        <v>0</v>
      </c>
      <c r="U171" s="26">
        <v>0</v>
      </c>
      <c r="V171" s="26">
        <v>0</v>
      </c>
      <c r="W171" s="26">
        <v>0</v>
      </c>
      <c r="X171" s="26">
        <v>0</v>
      </c>
      <c r="Y171" s="26">
        <v>0</v>
      </c>
      <c r="Z171" s="26">
        <v>0</v>
      </c>
      <c r="AA171" s="26">
        <v>0</v>
      </c>
      <c r="AB171" s="26">
        <v>0</v>
      </c>
      <c r="AC171" s="68">
        <v>0</v>
      </c>
      <c r="AD171" s="68">
        <v>0</v>
      </c>
      <c r="AE171" s="205"/>
      <c r="AF171" s="66" t="s">
        <v>73</v>
      </c>
      <c r="AG171" s="26">
        <v>0</v>
      </c>
      <c r="AH171" s="26">
        <v>0</v>
      </c>
      <c r="AI171" s="26">
        <v>0</v>
      </c>
      <c r="AJ171" s="26">
        <v>0</v>
      </c>
      <c r="AK171" s="26">
        <v>0</v>
      </c>
      <c r="AL171" s="26">
        <v>0</v>
      </c>
      <c r="AM171" s="26">
        <v>0</v>
      </c>
      <c r="AN171" s="26">
        <v>0</v>
      </c>
      <c r="AO171" s="26">
        <v>0</v>
      </c>
      <c r="AP171" s="26">
        <v>0</v>
      </c>
      <c r="AQ171" s="26">
        <v>0</v>
      </c>
      <c r="AR171" s="26">
        <v>0</v>
      </c>
      <c r="AS171" s="26">
        <v>0</v>
      </c>
      <c r="AT171" s="26">
        <v>0</v>
      </c>
      <c r="AU171" s="26">
        <v>0</v>
      </c>
      <c r="AV171" s="26">
        <v>0</v>
      </c>
      <c r="AW171" s="26">
        <v>0</v>
      </c>
      <c r="AX171" s="26">
        <v>0</v>
      </c>
      <c r="AY171" s="26">
        <v>0</v>
      </c>
      <c r="AZ171" s="26">
        <v>0</v>
      </c>
      <c r="BA171" s="26">
        <v>0</v>
      </c>
      <c r="BB171" s="26">
        <v>0</v>
      </c>
      <c r="BC171" s="26">
        <v>0</v>
      </c>
      <c r="BD171" s="26">
        <v>0</v>
      </c>
      <c r="BE171" s="26">
        <v>0</v>
      </c>
      <c r="BF171" s="26">
        <v>0</v>
      </c>
      <c r="BG171" s="68">
        <v>0</v>
      </c>
      <c r="BH171" s="68">
        <v>0</v>
      </c>
      <c r="BI171" s="205"/>
      <c r="BJ171" s="66" t="s">
        <v>73</v>
      </c>
      <c r="BK171" s="68">
        <v>0</v>
      </c>
      <c r="BL171" s="68">
        <v>0</v>
      </c>
      <c r="BM171" s="68">
        <v>0</v>
      </c>
      <c r="BN171" s="68">
        <v>0</v>
      </c>
      <c r="BO171" s="68">
        <v>0</v>
      </c>
      <c r="BP171" s="68">
        <v>0</v>
      </c>
      <c r="BQ171" s="68">
        <v>0</v>
      </c>
      <c r="BR171" s="68">
        <v>0</v>
      </c>
      <c r="BS171" s="68">
        <v>0</v>
      </c>
      <c r="BT171" s="68">
        <v>0</v>
      </c>
      <c r="BU171" s="68">
        <v>0</v>
      </c>
      <c r="BV171" s="68">
        <v>0</v>
      </c>
      <c r="BW171" s="68">
        <v>0</v>
      </c>
      <c r="BX171" s="68">
        <v>0</v>
      </c>
      <c r="BY171" s="68">
        <v>0</v>
      </c>
      <c r="BZ171" s="68">
        <v>0</v>
      </c>
      <c r="CA171" s="68">
        <v>0</v>
      </c>
      <c r="CB171" s="68">
        <v>0</v>
      </c>
      <c r="CC171" s="68">
        <v>0</v>
      </c>
      <c r="CD171" s="205"/>
      <c r="CE171" s="66" t="s">
        <v>73</v>
      </c>
      <c r="CF171" s="68">
        <v>0</v>
      </c>
      <c r="CG171" s="68">
        <v>0</v>
      </c>
      <c r="CH171" s="68">
        <v>0</v>
      </c>
      <c r="CI171" s="68">
        <v>0</v>
      </c>
      <c r="CJ171" s="68">
        <v>0</v>
      </c>
      <c r="CK171" s="68">
        <v>0</v>
      </c>
      <c r="CL171" s="68">
        <v>0</v>
      </c>
      <c r="CM171" s="68">
        <v>0</v>
      </c>
      <c r="CN171" s="68">
        <v>0</v>
      </c>
      <c r="CO171" s="205"/>
      <c r="CP171" s="66" t="s">
        <v>73</v>
      </c>
      <c r="CQ171" s="68">
        <v>0</v>
      </c>
      <c r="CR171" s="68">
        <v>0</v>
      </c>
      <c r="CS171" s="68">
        <v>0</v>
      </c>
      <c r="CT171" s="68">
        <v>0</v>
      </c>
      <c r="CU171" s="68">
        <v>0</v>
      </c>
      <c r="CV171" s="68">
        <v>0</v>
      </c>
      <c r="CW171" s="68">
        <v>0</v>
      </c>
      <c r="CX171" s="68">
        <v>0</v>
      </c>
      <c r="CY171" s="68">
        <v>0</v>
      </c>
      <c r="CZ171" s="68">
        <v>0</v>
      </c>
      <c r="DA171" s="68">
        <v>0</v>
      </c>
      <c r="DB171" s="68">
        <v>0</v>
      </c>
      <c r="DC171" s="68">
        <v>0</v>
      </c>
      <c r="DD171" s="68">
        <v>0</v>
      </c>
      <c r="DE171" s="68">
        <v>0</v>
      </c>
      <c r="DF171" s="68">
        <v>0</v>
      </c>
      <c r="DG171" s="68">
        <v>0</v>
      </c>
      <c r="DH171" s="68">
        <v>0</v>
      </c>
      <c r="DI171" s="68">
        <v>0</v>
      </c>
      <c r="DJ171" s="68">
        <v>0</v>
      </c>
      <c r="DK171" s="68">
        <v>0</v>
      </c>
      <c r="DL171" s="68">
        <v>0</v>
      </c>
      <c r="DM171" s="68">
        <v>0</v>
      </c>
      <c r="DN171" s="68">
        <v>0</v>
      </c>
      <c r="DO171" s="205"/>
      <c r="DP171" s="66" t="s">
        <v>73</v>
      </c>
      <c r="DQ171" s="68">
        <v>0</v>
      </c>
      <c r="DR171" s="26">
        <v>0</v>
      </c>
      <c r="DS171" s="26">
        <v>0</v>
      </c>
      <c r="DT171" s="41">
        <v>0</v>
      </c>
      <c r="DU171" s="41">
        <v>0</v>
      </c>
      <c r="DV171" s="68">
        <v>0</v>
      </c>
      <c r="DW171" s="68">
        <v>0</v>
      </c>
      <c r="DX171" s="205"/>
      <c r="DY171" s="66" t="s">
        <v>73</v>
      </c>
      <c r="DZ171" s="68">
        <v>0</v>
      </c>
      <c r="EA171" s="68">
        <v>0</v>
      </c>
      <c r="EB171" s="68">
        <v>0</v>
      </c>
      <c r="EC171" s="68">
        <v>0</v>
      </c>
      <c r="ED171" s="68">
        <v>0</v>
      </c>
      <c r="EE171" s="68">
        <v>0</v>
      </c>
      <c r="EF171" s="68">
        <v>0</v>
      </c>
      <c r="EG171" s="68">
        <v>0</v>
      </c>
      <c r="EH171" s="68">
        <v>0</v>
      </c>
      <c r="EI171" s="68">
        <v>0</v>
      </c>
      <c r="EJ171" s="68">
        <v>0</v>
      </c>
      <c r="EK171" s="68">
        <v>0</v>
      </c>
      <c r="EL171" s="68">
        <v>0</v>
      </c>
      <c r="EM171" s="68">
        <v>0</v>
      </c>
      <c r="EN171" s="68">
        <v>0</v>
      </c>
      <c r="EO171" s="68">
        <v>0</v>
      </c>
      <c r="EP171" s="68">
        <v>0</v>
      </c>
      <c r="ER171" s="78" t="s">
        <v>170</v>
      </c>
      <c r="ES171" s="78" t="s">
        <v>2432</v>
      </c>
      <c r="ET171" s="78">
        <v>0</v>
      </c>
      <c r="EU171" s="78">
        <v>0</v>
      </c>
      <c r="EV171" s="78">
        <v>0</v>
      </c>
      <c r="EW171" s="78"/>
      <c r="EX171" s="78"/>
      <c r="EY171" s="78"/>
    </row>
    <row r="172" spans="1:155">
      <c r="A172" s="205" t="s">
        <v>171</v>
      </c>
      <c r="B172" s="8" t="s">
        <v>90</v>
      </c>
      <c r="C172" s="71">
        <v>26</v>
      </c>
      <c r="D172" s="71">
        <v>15</v>
      </c>
      <c r="E172" s="71">
        <v>21</v>
      </c>
      <c r="F172" s="71">
        <v>13</v>
      </c>
      <c r="G172" s="71">
        <v>0</v>
      </c>
      <c r="H172" s="71">
        <v>0</v>
      </c>
      <c r="I172" s="71">
        <v>0</v>
      </c>
      <c r="J172" s="71">
        <v>0</v>
      </c>
      <c r="K172" s="71">
        <v>0</v>
      </c>
      <c r="L172" s="71">
        <v>0</v>
      </c>
      <c r="M172" s="71">
        <v>0</v>
      </c>
      <c r="N172" s="71">
        <v>0</v>
      </c>
      <c r="O172" s="71">
        <v>0</v>
      </c>
      <c r="P172" s="71">
        <v>0</v>
      </c>
      <c r="Q172" s="71">
        <v>23</v>
      </c>
      <c r="R172" s="71">
        <v>11</v>
      </c>
      <c r="S172" s="71">
        <v>0</v>
      </c>
      <c r="T172" s="71">
        <v>0</v>
      </c>
      <c r="U172" s="71">
        <v>0</v>
      </c>
      <c r="V172" s="71">
        <v>0</v>
      </c>
      <c r="W172" s="71">
        <v>0</v>
      </c>
      <c r="X172" s="71">
        <v>0</v>
      </c>
      <c r="Y172" s="71">
        <v>0</v>
      </c>
      <c r="Z172" s="71">
        <v>0</v>
      </c>
      <c r="AA172" s="71">
        <v>0</v>
      </c>
      <c r="AB172" s="71">
        <v>0</v>
      </c>
      <c r="AC172" s="69">
        <v>70</v>
      </c>
      <c r="AD172" s="69">
        <v>39</v>
      </c>
      <c r="AE172" s="205" t="s">
        <v>171</v>
      </c>
      <c r="AF172" s="8" t="s">
        <v>90</v>
      </c>
      <c r="AG172" s="71">
        <v>0</v>
      </c>
      <c r="AH172" s="71">
        <v>0</v>
      </c>
      <c r="AI172" s="71">
        <v>0</v>
      </c>
      <c r="AJ172" s="71">
        <v>0</v>
      </c>
      <c r="AK172" s="71">
        <v>0</v>
      </c>
      <c r="AL172" s="71">
        <v>0</v>
      </c>
      <c r="AM172" s="71">
        <v>0</v>
      </c>
      <c r="AN172" s="71">
        <v>0</v>
      </c>
      <c r="AO172" s="71">
        <v>0</v>
      </c>
      <c r="AP172" s="71">
        <v>0</v>
      </c>
      <c r="AQ172" s="71">
        <v>0</v>
      </c>
      <c r="AR172" s="71">
        <v>0</v>
      </c>
      <c r="AS172" s="71">
        <v>0</v>
      </c>
      <c r="AT172" s="71">
        <v>0</v>
      </c>
      <c r="AU172" s="71">
        <v>0</v>
      </c>
      <c r="AV172" s="71">
        <v>0</v>
      </c>
      <c r="AW172" s="71">
        <v>0</v>
      </c>
      <c r="AX172" s="71">
        <v>0</v>
      </c>
      <c r="AY172" s="71">
        <v>0</v>
      </c>
      <c r="AZ172" s="71">
        <v>0</v>
      </c>
      <c r="BA172" s="71">
        <v>0</v>
      </c>
      <c r="BB172" s="71">
        <v>0</v>
      </c>
      <c r="BC172" s="71">
        <v>0</v>
      </c>
      <c r="BD172" s="71">
        <v>0</v>
      </c>
      <c r="BE172" s="71">
        <v>0</v>
      </c>
      <c r="BF172" s="71">
        <v>0</v>
      </c>
      <c r="BG172" s="69">
        <v>0</v>
      </c>
      <c r="BH172" s="69">
        <v>0</v>
      </c>
      <c r="BI172" s="205" t="s">
        <v>171</v>
      </c>
      <c r="BJ172" s="8" t="s">
        <v>90</v>
      </c>
      <c r="BK172" s="31">
        <v>1</v>
      </c>
      <c r="BL172" s="31">
        <v>1</v>
      </c>
      <c r="BM172" s="31">
        <v>0</v>
      </c>
      <c r="BN172" s="31">
        <v>0</v>
      </c>
      <c r="BO172" s="31">
        <v>0</v>
      </c>
      <c r="BP172" s="31">
        <v>0</v>
      </c>
      <c r="BQ172" s="31">
        <v>0</v>
      </c>
      <c r="BR172" s="31">
        <v>1</v>
      </c>
      <c r="BS172" s="31">
        <v>0</v>
      </c>
      <c r="BT172" s="31">
        <v>0</v>
      </c>
      <c r="BU172" s="31">
        <v>0</v>
      </c>
      <c r="BV172" s="31">
        <v>0</v>
      </c>
      <c r="BW172" s="31">
        <v>0</v>
      </c>
      <c r="BX172" s="149">
        <v>3</v>
      </c>
      <c r="BY172" s="125">
        <v>3</v>
      </c>
      <c r="BZ172" s="71">
        <v>3</v>
      </c>
      <c r="CA172" s="71">
        <v>0</v>
      </c>
      <c r="CB172" s="71">
        <v>0</v>
      </c>
      <c r="CC172" s="71">
        <v>1</v>
      </c>
      <c r="CD172" s="205" t="s">
        <v>171</v>
      </c>
      <c r="CE172" s="8" t="s">
        <v>90</v>
      </c>
      <c r="CF172" s="71">
        <v>0</v>
      </c>
      <c r="CG172" s="71">
        <v>50</v>
      </c>
      <c r="CH172" s="71">
        <v>0</v>
      </c>
      <c r="CI172" s="71">
        <v>0</v>
      </c>
      <c r="CJ172" s="71">
        <v>0</v>
      </c>
      <c r="CK172" s="71">
        <v>0</v>
      </c>
      <c r="CL172" s="71">
        <v>3</v>
      </c>
      <c r="CM172" s="71">
        <v>0</v>
      </c>
      <c r="CN172" s="71">
        <v>0</v>
      </c>
      <c r="CO172" s="205" t="s">
        <v>171</v>
      </c>
      <c r="CP172" s="8" t="s">
        <v>90</v>
      </c>
      <c r="CQ172" s="46">
        <v>11</v>
      </c>
      <c r="CR172" s="46">
        <v>6</v>
      </c>
      <c r="CS172" s="46">
        <v>8</v>
      </c>
      <c r="CT172" s="46">
        <v>5</v>
      </c>
      <c r="CU172" s="46">
        <v>0</v>
      </c>
      <c r="CV172" s="46">
        <v>0</v>
      </c>
      <c r="CW172" s="46">
        <v>0</v>
      </c>
      <c r="CX172" s="46">
        <v>0</v>
      </c>
      <c r="CY172" s="46">
        <v>0</v>
      </c>
      <c r="CZ172" s="46">
        <v>0</v>
      </c>
      <c r="DA172" s="46">
        <v>0</v>
      </c>
      <c r="DB172" s="46">
        <v>0</v>
      </c>
      <c r="DC172" s="46">
        <v>0</v>
      </c>
      <c r="DD172" s="46">
        <v>0</v>
      </c>
      <c r="DE172" s="46">
        <v>0</v>
      </c>
      <c r="DF172" s="46">
        <v>0</v>
      </c>
      <c r="DG172" s="46">
        <v>0</v>
      </c>
      <c r="DH172" s="46">
        <v>0</v>
      </c>
      <c r="DI172" s="46">
        <v>0</v>
      </c>
      <c r="DJ172" s="46">
        <v>0</v>
      </c>
      <c r="DK172" s="46">
        <v>0</v>
      </c>
      <c r="DL172" s="46">
        <v>0</v>
      </c>
      <c r="DM172" s="46">
        <v>0</v>
      </c>
      <c r="DN172" s="46">
        <v>0</v>
      </c>
      <c r="DO172" s="205" t="s">
        <v>171</v>
      </c>
      <c r="DP172" s="8" t="s">
        <v>90</v>
      </c>
      <c r="DQ172" s="71">
        <v>6</v>
      </c>
      <c r="DR172" s="71">
        <v>0</v>
      </c>
      <c r="DS172" s="71">
        <v>0</v>
      </c>
      <c r="DT172" s="152">
        <v>0</v>
      </c>
      <c r="DU172" s="32">
        <v>0</v>
      </c>
      <c r="DV172" s="149">
        <v>6</v>
      </c>
      <c r="DW172" s="149">
        <v>0</v>
      </c>
      <c r="DX172" s="205" t="s">
        <v>171</v>
      </c>
      <c r="DY172" s="8" t="s">
        <v>90</v>
      </c>
      <c r="DZ172" s="71">
        <v>0</v>
      </c>
      <c r="EA172" s="71">
        <v>0</v>
      </c>
      <c r="EB172" s="71">
        <v>0</v>
      </c>
      <c r="EC172" s="71">
        <v>0</v>
      </c>
      <c r="ED172" s="71">
        <v>0</v>
      </c>
      <c r="EE172" s="71">
        <v>0</v>
      </c>
      <c r="EF172" s="71">
        <v>0</v>
      </c>
      <c r="EG172" s="71">
        <v>0</v>
      </c>
      <c r="EH172" s="71">
        <v>0</v>
      </c>
      <c r="EI172" s="71">
        <v>0</v>
      </c>
      <c r="EJ172" s="71">
        <v>0</v>
      </c>
      <c r="EK172" s="71">
        <v>0</v>
      </c>
      <c r="EL172" s="71">
        <v>0</v>
      </c>
      <c r="EM172" s="71">
        <v>0</v>
      </c>
      <c r="EN172" s="71">
        <v>0</v>
      </c>
      <c r="EO172" s="71">
        <v>0</v>
      </c>
      <c r="EP172" s="71">
        <v>0</v>
      </c>
      <c r="ER172" s="78" t="s">
        <v>171</v>
      </c>
      <c r="ES172" s="78" t="s">
        <v>2433</v>
      </c>
      <c r="ET172" s="78">
        <v>11</v>
      </c>
      <c r="EU172" s="78">
        <v>8</v>
      </c>
      <c r="EV172" s="78">
        <v>100</v>
      </c>
      <c r="EW172" s="78"/>
      <c r="EX172" s="78"/>
      <c r="EY172" s="78"/>
    </row>
    <row r="173" spans="1:155">
      <c r="A173" s="205"/>
      <c r="B173" s="8" t="s">
        <v>91</v>
      </c>
      <c r="C173" s="71">
        <v>0</v>
      </c>
      <c r="D173" s="71">
        <v>0</v>
      </c>
      <c r="E173" s="71">
        <v>0</v>
      </c>
      <c r="F173" s="71">
        <v>0</v>
      </c>
      <c r="G173" s="71">
        <v>0</v>
      </c>
      <c r="H173" s="71">
        <v>0</v>
      </c>
      <c r="I173" s="71">
        <v>0</v>
      </c>
      <c r="J173" s="71">
        <v>0</v>
      </c>
      <c r="K173" s="71">
        <v>0</v>
      </c>
      <c r="L173" s="71">
        <v>0</v>
      </c>
      <c r="M173" s="71">
        <v>0</v>
      </c>
      <c r="N173" s="71">
        <v>0</v>
      </c>
      <c r="O173" s="71">
        <v>0</v>
      </c>
      <c r="P173" s="71">
        <v>0</v>
      </c>
      <c r="Q173" s="71">
        <v>0</v>
      </c>
      <c r="R173" s="71">
        <v>0</v>
      </c>
      <c r="S173" s="71">
        <v>0</v>
      </c>
      <c r="T173" s="71">
        <v>0</v>
      </c>
      <c r="U173" s="71">
        <v>0</v>
      </c>
      <c r="V173" s="71">
        <v>0</v>
      </c>
      <c r="W173" s="71">
        <v>0</v>
      </c>
      <c r="X173" s="71">
        <v>0</v>
      </c>
      <c r="Y173" s="71">
        <v>0</v>
      </c>
      <c r="Z173" s="71">
        <v>0</v>
      </c>
      <c r="AA173" s="71">
        <v>0</v>
      </c>
      <c r="AB173" s="71">
        <v>0</v>
      </c>
      <c r="AC173" s="69">
        <v>0</v>
      </c>
      <c r="AD173" s="69">
        <v>0</v>
      </c>
      <c r="AE173" s="205"/>
      <c r="AF173" s="8" t="s">
        <v>91</v>
      </c>
      <c r="AG173" s="71">
        <v>0</v>
      </c>
      <c r="AH173" s="71">
        <v>0</v>
      </c>
      <c r="AI173" s="71">
        <v>0</v>
      </c>
      <c r="AJ173" s="71">
        <v>0</v>
      </c>
      <c r="AK173" s="71">
        <v>0</v>
      </c>
      <c r="AL173" s="71">
        <v>0</v>
      </c>
      <c r="AM173" s="71">
        <v>0</v>
      </c>
      <c r="AN173" s="71">
        <v>0</v>
      </c>
      <c r="AO173" s="71">
        <v>0</v>
      </c>
      <c r="AP173" s="71">
        <v>0</v>
      </c>
      <c r="AQ173" s="71">
        <v>0</v>
      </c>
      <c r="AR173" s="71">
        <v>0</v>
      </c>
      <c r="AS173" s="71">
        <v>0</v>
      </c>
      <c r="AT173" s="71">
        <v>0</v>
      </c>
      <c r="AU173" s="71">
        <v>0</v>
      </c>
      <c r="AV173" s="71">
        <v>0</v>
      </c>
      <c r="AW173" s="71">
        <v>0</v>
      </c>
      <c r="AX173" s="71">
        <v>0</v>
      </c>
      <c r="AY173" s="71">
        <v>0</v>
      </c>
      <c r="AZ173" s="71">
        <v>0</v>
      </c>
      <c r="BA173" s="71">
        <v>0</v>
      </c>
      <c r="BB173" s="71">
        <v>0</v>
      </c>
      <c r="BC173" s="71">
        <v>0</v>
      </c>
      <c r="BD173" s="71">
        <v>0</v>
      </c>
      <c r="BE173" s="71">
        <v>0</v>
      </c>
      <c r="BF173" s="71">
        <v>0</v>
      </c>
      <c r="BG173" s="69">
        <v>0</v>
      </c>
      <c r="BH173" s="69">
        <v>0</v>
      </c>
      <c r="BI173" s="205"/>
      <c r="BJ173" s="8" t="s">
        <v>91</v>
      </c>
      <c r="BK173" s="31">
        <v>0</v>
      </c>
      <c r="BL173" s="31">
        <v>0</v>
      </c>
      <c r="BM173" s="31">
        <v>0</v>
      </c>
      <c r="BN173" s="31">
        <v>0</v>
      </c>
      <c r="BO173" s="31">
        <v>0</v>
      </c>
      <c r="BP173" s="31">
        <v>0</v>
      </c>
      <c r="BQ173" s="31">
        <v>0</v>
      </c>
      <c r="BR173" s="31">
        <v>0</v>
      </c>
      <c r="BS173" s="31">
        <v>0</v>
      </c>
      <c r="BT173" s="31">
        <v>0</v>
      </c>
      <c r="BU173" s="31">
        <v>0</v>
      </c>
      <c r="BV173" s="31">
        <v>0</v>
      </c>
      <c r="BW173" s="31">
        <v>0</v>
      </c>
      <c r="BX173" s="149">
        <v>0</v>
      </c>
      <c r="BY173" s="125">
        <v>0</v>
      </c>
      <c r="BZ173" s="71">
        <v>0</v>
      </c>
      <c r="CA173" s="71">
        <v>0</v>
      </c>
      <c r="CB173" s="71">
        <v>0</v>
      </c>
      <c r="CC173" s="71">
        <v>0</v>
      </c>
      <c r="CD173" s="205"/>
      <c r="CE173" s="8" t="s">
        <v>91</v>
      </c>
      <c r="CF173" s="71">
        <v>0</v>
      </c>
      <c r="CG173" s="71">
        <v>0</v>
      </c>
      <c r="CH173" s="71">
        <v>0</v>
      </c>
      <c r="CI173" s="71">
        <v>0</v>
      </c>
      <c r="CJ173" s="71">
        <v>0</v>
      </c>
      <c r="CK173" s="71">
        <v>0</v>
      </c>
      <c r="CL173" s="71">
        <v>0</v>
      </c>
      <c r="CM173" s="71">
        <v>0</v>
      </c>
      <c r="CN173" s="71">
        <v>0</v>
      </c>
      <c r="CO173" s="205"/>
      <c r="CP173" s="8" t="s">
        <v>91</v>
      </c>
      <c r="CQ173" s="46">
        <v>0</v>
      </c>
      <c r="CR173" s="46">
        <v>0</v>
      </c>
      <c r="CS173" s="46">
        <v>0</v>
      </c>
      <c r="CT173" s="46">
        <v>0</v>
      </c>
      <c r="CU173" s="46">
        <v>0</v>
      </c>
      <c r="CV173" s="46">
        <v>0</v>
      </c>
      <c r="CW173" s="46">
        <v>0</v>
      </c>
      <c r="CX173" s="46">
        <v>0</v>
      </c>
      <c r="CY173" s="46">
        <v>0</v>
      </c>
      <c r="CZ173" s="46">
        <v>0</v>
      </c>
      <c r="DA173" s="46">
        <v>0</v>
      </c>
      <c r="DB173" s="46">
        <v>0</v>
      </c>
      <c r="DC173" s="46">
        <v>0</v>
      </c>
      <c r="DD173" s="46">
        <v>0</v>
      </c>
      <c r="DE173" s="46">
        <v>0</v>
      </c>
      <c r="DF173" s="46">
        <v>0</v>
      </c>
      <c r="DG173" s="46">
        <v>0</v>
      </c>
      <c r="DH173" s="46">
        <v>0</v>
      </c>
      <c r="DI173" s="46">
        <v>0</v>
      </c>
      <c r="DJ173" s="46">
        <v>0</v>
      </c>
      <c r="DK173" s="46">
        <v>0</v>
      </c>
      <c r="DL173" s="46">
        <v>0</v>
      </c>
      <c r="DM173" s="46">
        <v>0</v>
      </c>
      <c r="DN173" s="46">
        <v>0</v>
      </c>
      <c r="DO173" s="205"/>
      <c r="DP173" s="8" t="s">
        <v>91</v>
      </c>
      <c r="DQ173" s="71">
        <v>0</v>
      </c>
      <c r="DR173" s="71">
        <v>0</v>
      </c>
      <c r="DS173" s="71">
        <v>0</v>
      </c>
      <c r="DT173" s="152">
        <v>0</v>
      </c>
      <c r="DU173" s="32">
        <v>0</v>
      </c>
      <c r="DV173" s="149">
        <v>0</v>
      </c>
      <c r="DW173" s="149">
        <v>0</v>
      </c>
      <c r="DX173" s="205"/>
      <c r="DY173" s="8" t="s">
        <v>91</v>
      </c>
      <c r="DZ173" s="71">
        <v>0</v>
      </c>
      <c r="EA173" s="71">
        <v>0</v>
      </c>
      <c r="EB173" s="71">
        <v>0</v>
      </c>
      <c r="EC173" s="71">
        <v>0</v>
      </c>
      <c r="ED173" s="71">
        <v>0</v>
      </c>
      <c r="EE173" s="71">
        <v>0</v>
      </c>
      <c r="EF173" s="71">
        <v>0</v>
      </c>
      <c r="EG173" s="71">
        <v>0</v>
      </c>
      <c r="EH173" s="71">
        <v>0</v>
      </c>
      <c r="EI173" s="71">
        <v>0</v>
      </c>
      <c r="EJ173" s="71">
        <v>0</v>
      </c>
      <c r="EK173" s="71">
        <v>0</v>
      </c>
      <c r="EL173" s="71">
        <v>0</v>
      </c>
      <c r="EM173" s="71">
        <v>0</v>
      </c>
      <c r="EN173" s="71">
        <v>0</v>
      </c>
      <c r="EO173" s="71">
        <v>0</v>
      </c>
      <c r="EP173" s="71">
        <v>0</v>
      </c>
      <c r="ER173" s="78" t="s">
        <v>171</v>
      </c>
      <c r="ES173" s="78" t="s">
        <v>2434</v>
      </c>
      <c r="ET173" s="78">
        <v>0</v>
      </c>
      <c r="EU173" s="78">
        <v>0</v>
      </c>
      <c r="EV173" s="78">
        <v>0</v>
      </c>
      <c r="EW173" s="78"/>
      <c r="EX173" s="78"/>
      <c r="EY173" s="78"/>
    </row>
    <row r="174" spans="1:155">
      <c r="A174" s="205"/>
      <c r="B174" s="66" t="s">
        <v>73</v>
      </c>
      <c r="C174" s="26">
        <v>26</v>
      </c>
      <c r="D174" s="26">
        <v>15</v>
      </c>
      <c r="E174" s="26">
        <v>21</v>
      </c>
      <c r="F174" s="26">
        <v>13</v>
      </c>
      <c r="G174" s="26">
        <v>0</v>
      </c>
      <c r="H174" s="26">
        <v>0</v>
      </c>
      <c r="I174" s="26">
        <v>0</v>
      </c>
      <c r="J174" s="26">
        <v>0</v>
      </c>
      <c r="K174" s="26">
        <v>0</v>
      </c>
      <c r="L174" s="26">
        <v>0</v>
      </c>
      <c r="M174" s="26">
        <v>0</v>
      </c>
      <c r="N174" s="26">
        <v>0</v>
      </c>
      <c r="O174" s="26">
        <v>0</v>
      </c>
      <c r="P174" s="26">
        <v>0</v>
      </c>
      <c r="Q174" s="26">
        <v>23</v>
      </c>
      <c r="R174" s="26">
        <v>11</v>
      </c>
      <c r="S174" s="26">
        <v>0</v>
      </c>
      <c r="T174" s="26">
        <v>0</v>
      </c>
      <c r="U174" s="26">
        <v>0</v>
      </c>
      <c r="V174" s="26">
        <v>0</v>
      </c>
      <c r="W174" s="26">
        <v>0</v>
      </c>
      <c r="X174" s="26">
        <v>0</v>
      </c>
      <c r="Y174" s="26">
        <v>0</v>
      </c>
      <c r="Z174" s="26">
        <v>0</v>
      </c>
      <c r="AA174" s="26">
        <v>0</v>
      </c>
      <c r="AB174" s="26">
        <v>0</v>
      </c>
      <c r="AC174" s="68">
        <v>70</v>
      </c>
      <c r="AD174" s="68">
        <v>39</v>
      </c>
      <c r="AE174" s="205"/>
      <c r="AF174" s="66" t="s">
        <v>73</v>
      </c>
      <c r="AG174" s="26">
        <v>0</v>
      </c>
      <c r="AH174" s="26">
        <v>0</v>
      </c>
      <c r="AI174" s="26">
        <v>0</v>
      </c>
      <c r="AJ174" s="26">
        <v>0</v>
      </c>
      <c r="AK174" s="26">
        <v>0</v>
      </c>
      <c r="AL174" s="26">
        <v>0</v>
      </c>
      <c r="AM174" s="26">
        <v>0</v>
      </c>
      <c r="AN174" s="26">
        <v>0</v>
      </c>
      <c r="AO174" s="26">
        <v>0</v>
      </c>
      <c r="AP174" s="26">
        <v>0</v>
      </c>
      <c r="AQ174" s="26">
        <v>0</v>
      </c>
      <c r="AR174" s="26">
        <v>0</v>
      </c>
      <c r="AS174" s="26">
        <v>0</v>
      </c>
      <c r="AT174" s="26">
        <v>0</v>
      </c>
      <c r="AU174" s="26">
        <v>0</v>
      </c>
      <c r="AV174" s="26">
        <v>0</v>
      </c>
      <c r="AW174" s="26">
        <v>0</v>
      </c>
      <c r="AX174" s="26">
        <v>0</v>
      </c>
      <c r="AY174" s="26">
        <v>0</v>
      </c>
      <c r="AZ174" s="26">
        <v>0</v>
      </c>
      <c r="BA174" s="26">
        <v>0</v>
      </c>
      <c r="BB174" s="26">
        <v>0</v>
      </c>
      <c r="BC174" s="26">
        <v>0</v>
      </c>
      <c r="BD174" s="26">
        <v>0</v>
      </c>
      <c r="BE174" s="26">
        <v>0</v>
      </c>
      <c r="BF174" s="26">
        <v>0</v>
      </c>
      <c r="BG174" s="68">
        <v>0</v>
      </c>
      <c r="BH174" s="68">
        <v>0</v>
      </c>
      <c r="BI174" s="205"/>
      <c r="BJ174" s="66" t="s">
        <v>73</v>
      </c>
      <c r="BK174" s="68">
        <v>1</v>
      </c>
      <c r="BL174" s="68">
        <v>1</v>
      </c>
      <c r="BM174" s="68">
        <v>0</v>
      </c>
      <c r="BN174" s="68">
        <v>0</v>
      </c>
      <c r="BO174" s="68">
        <v>0</v>
      </c>
      <c r="BP174" s="68">
        <v>0</v>
      </c>
      <c r="BQ174" s="68">
        <v>0</v>
      </c>
      <c r="BR174" s="68">
        <v>1</v>
      </c>
      <c r="BS174" s="68">
        <v>0</v>
      </c>
      <c r="BT174" s="68">
        <v>0</v>
      </c>
      <c r="BU174" s="68">
        <v>0</v>
      </c>
      <c r="BV174" s="68">
        <v>0</v>
      </c>
      <c r="BW174" s="68">
        <v>0</v>
      </c>
      <c r="BX174" s="68">
        <v>3</v>
      </c>
      <c r="BY174" s="68">
        <v>3</v>
      </c>
      <c r="BZ174" s="68">
        <v>3</v>
      </c>
      <c r="CA174" s="68">
        <v>0</v>
      </c>
      <c r="CB174" s="68">
        <v>0</v>
      </c>
      <c r="CC174" s="68">
        <v>1</v>
      </c>
      <c r="CD174" s="205"/>
      <c r="CE174" s="66" t="s">
        <v>73</v>
      </c>
      <c r="CF174" s="68">
        <v>0</v>
      </c>
      <c r="CG174" s="68">
        <v>50</v>
      </c>
      <c r="CH174" s="68">
        <v>0</v>
      </c>
      <c r="CI174" s="68">
        <v>0</v>
      </c>
      <c r="CJ174" s="68">
        <v>0</v>
      </c>
      <c r="CK174" s="68">
        <v>0</v>
      </c>
      <c r="CL174" s="68">
        <v>3</v>
      </c>
      <c r="CM174" s="68">
        <v>0</v>
      </c>
      <c r="CN174" s="68">
        <v>0</v>
      </c>
      <c r="CO174" s="205"/>
      <c r="CP174" s="66" t="s">
        <v>73</v>
      </c>
      <c r="CQ174" s="68">
        <v>11</v>
      </c>
      <c r="CR174" s="68">
        <v>6</v>
      </c>
      <c r="CS174" s="68">
        <v>8</v>
      </c>
      <c r="CT174" s="68">
        <v>5</v>
      </c>
      <c r="CU174" s="68">
        <v>0</v>
      </c>
      <c r="CV174" s="68">
        <v>0</v>
      </c>
      <c r="CW174" s="68">
        <v>0</v>
      </c>
      <c r="CX174" s="68">
        <v>0</v>
      </c>
      <c r="CY174" s="68">
        <v>0</v>
      </c>
      <c r="CZ174" s="68">
        <v>0</v>
      </c>
      <c r="DA174" s="68">
        <v>0</v>
      </c>
      <c r="DB174" s="68">
        <v>0</v>
      </c>
      <c r="DC174" s="68">
        <v>0</v>
      </c>
      <c r="DD174" s="68">
        <v>0</v>
      </c>
      <c r="DE174" s="68">
        <v>0</v>
      </c>
      <c r="DF174" s="68">
        <v>0</v>
      </c>
      <c r="DG174" s="68">
        <v>0</v>
      </c>
      <c r="DH174" s="68">
        <v>0</v>
      </c>
      <c r="DI174" s="68">
        <v>0</v>
      </c>
      <c r="DJ174" s="68">
        <v>0</v>
      </c>
      <c r="DK174" s="68">
        <v>0</v>
      </c>
      <c r="DL174" s="68">
        <v>0</v>
      </c>
      <c r="DM174" s="68">
        <v>0</v>
      </c>
      <c r="DN174" s="68">
        <v>0</v>
      </c>
      <c r="DO174" s="205"/>
      <c r="DP174" s="66" t="s">
        <v>73</v>
      </c>
      <c r="DQ174" s="68">
        <v>6</v>
      </c>
      <c r="DR174" s="26">
        <v>0</v>
      </c>
      <c r="DS174" s="26">
        <v>0</v>
      </c>
      <c r="DT174" s="41">
        <v>0</v>
      </c>
      <c r="DU174" s="41">
        <v>0</v>
      </c>
      <c r="DV174" s="68">
        <v>6</v>
      </c>
      <c r="DW174" s="68">
        <v>0</v>
      </c>
      <c r="DX174" s="205"/>
      <c r="DY174" s="66" t="s">
        <v>73</v>
      </c>
      <c r="DZ174" s="68">
        <v>0</v>
      </c>
      <c r="EA174" s="68">
        <v>0</v>
      </c>
      <c r="EB174" s="68">
        <v>0</v>
      </c>
      <c r="EC174" s="68">
        <v>0</v>
      </c>
      <c r="ED174" s="68">
        <v>0</v>
      </c>
      <c r="EE174" s="68">
        <v>0</v>
      </c>
      <c r="EF174" s="68">
        <v>0</v>
      </c>
      <c r="EG174" s="68">
        <v>0</v>
      </c>
      <c r="EH174" s="68">
        <v>0</v>
      </c>
      <c r="EI174" s="68">
        <v>0</v>
      </c>
      <c r="EJ174" s="68">
        <v>0</v>
      </c>
      <c r="EK174" s="68">
        <v>0</v>
      </c>
      <c r="EL174" s="68">
        <v>0</v>
      </c>
      <c r="EM174" s="68">
        <v>0</v>
      </c>
      <c r="EN174" s="68">
        <v>0</v>
      </c>
      <c r="EO174" s="68">
        <v>0</v>
      </c>
      <c r="EP174" s="68">
        <v>0</v>
      </c>
      <c r="ER174" s="78" t="s">
        <v>171</v>
      </c>
      <c r="ES174" s="78" t="s">
        <v>2435</v>
      </c>
      <c r="ET174" s="78">
        <v>11</v>
      </c>
      <c r="EU174" s="78">
        <v>8</v>
      </c>
      <c r="EV174" s="78">
        <v>100</v>
      </c>
      <c r="EW174" s="78"/>
      <c r="EX174" s="78"/>
      <c r="EY174" s="78"/>
    </row>
    <row r="175" spans="1:155">
      <c r="A175" s="13" t="s">
        <v>6</v>
      </c>
      <c r="B175" s="48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13" t="s">
        <v>6</v>
      </c>
      <c r="AF175" s="48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  <c r="BA175" s="56"/>
      <c r="BB175" s="56"/>
      <c r="BC175" s="56"/>
      <c r="BD175" s="56"/>
      <c r="BE175" s="56"/>
      <c r="BF175" s="56"/>
      <c r="BG175" s="56"/>
      <c r="BH175" s="56"/>
      <c r="BI175" s="13" t="s">
        <v>6</v>
      </c>
      <c r="BJ175" s="48"/>
      <c r="BK175" s="64"/>
      <c r="BL175" s="64"/>
      <c r="BM175" s="64"/>
      <c r="BN175" s="64"/>
      <c r="BO175" s="64"/>
      <c r="BP175" s="64"/>
      <c r="BQ175" s="64"/>
      <c r="BR175" s="64"/>
      <c r="BS175" s="64"/>
      <c r="BT175" s="64"/>
      <c r="BU175" s="64"/>
      <c r="BV175" s="64"/>
      <c r="BW175" s="64"/>
      <c r="BX175" s="64"/>
      <c r="BY175" s="64"/>
      <c r="BZ175" s="64"/>
      <c r="CA175" s="64"/>
      <c r="CB175" s="64"/>
      <c r="CC175" s="64"/>
      <c r="CD175" s="13" t="s">
        <v>6</v>
      </c>
      <c r="CE175" s="48"/>
      <c r="CF175" s="110"/>
      <c r="CG175" s="110"/>
      <c r="CH175" s="110"/>
      <c r="CI175" s="110"/>
      <c r="CJ175" s="110"/>
      <c r="CK175" s="110"/>
      <c r="CL175" s="110"/>
      <c r="CM175" s="110"/>
      <c r="CN175" s="110"/>
      <c r="CO175" s="13" t="s">
        <v>6</v>
      </c>
      <c r="CP175" s="48"/>
      <c r="CQ175" s="56"/>
      <c r="CR175" s="56"/>
      <c r="CS175" s="56"/>
      <c r="CT175" s="56"/>
      <c r="CU175" s="56"/>
      <c r="CV175" s="56"/>
      <c r="CW175" s="56"/>
      <c r="CX175" s="56"/>
      <c r="CY175" s="56"/>
      <c r="CZ175" s="56"/>
      <c r="DA175" s="56"/>
      <c r="DB175" s="56"/>
      <c r="DC175" s="56"/>
      <c r="DD175" s="56"/>
      <c r="DE175" s="56"/>
      <c r="DF175" s="56"/>
      <c r="DG175" s="56"/>
      <c r="DH175" s="56"/>
      <c r="DI175" s="56"/>
      <c r="DJ175" s="56"/>
      <c r="DK175" s="56"/>
      <c r="DL175" s="56"/>
      <c r="DM175" s="56"/>
      <c r="DN175" s="56"/>
      <c r="DO175" s="13" t="s">
        <v>6</v>
      </c>
      <c r="DP175" s="48"/>
      <c r="DQ175" s="112"/>
      <c r="DR175" s="112"/>
      <c r="DS175" s="112"/>
      <c r="DT175" s="112"/>
      <c r="DU175" s="112"/>
      <c r="DV175" s="71"/>
      <c r="DW175" s="71"/>
      <c r="DX175" s="13" t="s">
        <v>6</v>
      </c>
      <c r="DY175" s="48"/>
      <c r="DZ175" s="64"/>
      <c r="EA175" s="64"/>
      <c r="EB175" s="64"/>
      <c r="EC175" s="64"/>
      <c r="ED175" s="64"/>
      <c r="EE175" s="64"/>
      <c r="EF175" s="64"/>
      <c r="EG175" s="64"/>
      <c r="EH175" s="64"/>
      <c r="EI175" s="64"/>
      <c r="EJ175" s="64"/>
      <c r="EK175" s="64"/>
      <c r="EL175" s="64"/>
      <c r="EM175" s="64"/>
      <c r="EN175" s="64"/>
      <c r="EO175" s="64"/>
      <c r="EP175" s="64"/>
      <c r="ER175" s="78" t="str">
        <f>IF(A175="",ER174,A175)</f>
        <v>ANOSY</v>
      </c>
      <c r="ES175" s="78" t="str">
        <f>ER175&amp;B175</f>
        <v>ANOSY</v>
      </c>
      <c r="ET175" s="78">
        <f>CQ175+CU175+CY175+DC175+DG175+DK175</f>
        <v>0</v>
      </c>
      <c r="EU175" s="78">
        <f>CS175+CW175+DA175+DE175+DI175+DM175</f>
        <v>0</v>
      </c>
      <c r="EV175" s="78">
        <f>(CF175+2*CG175+3*CH175+4*CI175+5*CJ175)</f>
        <v>0</v>
      </c>
      <c r="EW175" s="78"/>
      <c r="EX175" s="78"/>
      <c r="EY175" s="78"/>
    </row>
    <row r="176" spans="1:155">
      <c r="A176" s="205" t="s">
        <v>1573</v>
      </c>
      <c r="B176" s="8" t="s">
        <v>90</v>
      </c>
      <c r="C176" s="71">
        <v>0</v>
      </c>
      <c r="D176" s="71">
        <v>0</v>
      </c>
      <c r="E176" s="71">
        <v>0</v>
      </c>
      <c r="F176" s="71">
        <v>0</v>
      </c>
      <c r="G176" s="71">
        <v>0</v>
      </c>
      <c r="H176" s="71">
        <v>0</v>
      </c>
      <c r="I176" s="71">
        <v>0</v>
      </c>
      <c r="J176" s="71">
        <v>0</v>
      </c>
      <c r="K176" s="71">
        <v>0</v>
      </c>
      <c r="L176" s="71">
        <v>0</v>
      </c>
      <c r="M176" s="71">
        <v>0</v>
      </c>
      <c r="N176" s="71">
        <v>0</v>
      </c>
      <c r="O176" s="71">
        <v>0</v>
      </c>
      <c r="P176" s="71">
        <v>0</v>
      </c>
      <c r="Q176" s="71">
        <v>0</v>
      </c>
      <c r="R176" s="71">
        <v>0</v>
      </c>
      <c r="S176" s="71">
        <v>0</v>
      </c>
      <c r="T176" s="71">
        <v>0</v>
      </c>
      <c r="U176" s="71">
        <v>0</v>
      </c>
      <c r="V176" s="71">
        <v>0</v>
      </c>
      <c r="W176" s="71">
        <v>0</v>
      </c>
      <c r="X176" s="71">
        <v>0</v>
      </c>
      <c r="Y176" s="71">
        <v>0</v>
      </c>
      <c r="Z176" s="71">
        <v>0</v>
      </c>
      <c r="AA176" s="71">
        <v>0</v>
      </c>
      <c r="AB176" s="71">
        <v>0</v>
      </c>
      <c r="AC176" s="69">
        <v>0</v>
      </c>
      <c r="AD176" s="69">
        <v>0</v>
      </c>
      <c r="AE176" s="205" t="s">
        <v>1573</v>
      </c>
      <c r="AF176" s="8" t="s">
        <v>90</v>
      </c>
      <c r="AG176" s="71">
        <v>0</v>
      </c>
      <c r="AH176" s="71">
        <v>0</v>
      </c>
      <c r="AI176" s="71">
        <v>0</v>
      </c>
      <c r="AJ176" s="71">
        <v>0</v>
      </c>
      <c r="AK176" s="71">
        <v>0</v>
      </c>
      <c r="AL176" s="71">
        <v>0</v>
      </c>
      <c r="AM176" s="71">
        <v>0</v>
      </c>
      <c r="AN176" s="71">
        <v>0</v>
      </c>
      <c r="AO176" s="71">
        <v>0</v>
      </c>
      <c r="AP176" s="71">
        <v>0</v>
      </c>
      <c r="AQ176" s="71">
        <v>0</v>
      </c>
      <c r="AR176" s="71">
        <v>0</v>
      </c>
      <c r="AS176" s="71">
        <v>0</v>
      </c>
      <c r="AT176" s="71">
        <v>0</v>
      </c>
      <c r="AU176" s="71">
        <v>0</v>
      </c>
      <c r="AV176" s="71">
        <v>0</v>
      </c>
      <c r="AW176" s="71">
        <v>0</v>
      </c>
      <c r="AX176" s="71">
        <v>0</v>
      </c>
      <c r="AY176" s="71">
        <v>0</v>
      </c>
      <c r="AZ176" s="71">
        <v>0</v>
      </c>
      <c r="BA176" s="71">
        <v>0</v>
      </c>
      <c r="BB176" s="71">
        <v>0</v>
      </c>
      <c r="BC176" s="71">
        <v>0</v>
      </c>
      <c r="BD176" s="71">
        <v>0</v>
      </c>
      <c r="BE176" s="71">
        <v>0</v>
      </c>
      <c r="BF176" s="71">
        <v>0</v>
      </c>
      <c r="BG176" s="69">
        <v>0</v>
      </c>
      <c r="BH176" s="69">
        <v>0</v>
      </c>
      <c r="BI176" s="205" t="s">
        <v>1573</v>
      </c>
      <c r="BJ176" s="8" t="s">
        <v>90</v>
      </c>
      <c r="BK176" s="31">
        <v>0</v>
      </c>
      <c r="BL176" s="31">
        <v>0</v>
      </c>
      <c r="BM176" s="31">
        <v>0</v>
      </c>
      <c r="BN176" s="31">
        <v>0</v>
      </c>
      <c r="BO176" s="31">
        <v>0</v>
      </c>
      <c r="BP176" s="31">
        <v>0</v>
      </c>
      <c r="BQ176" s="31">
        <v>0</v>
      </c>
      <c r="BR176" s="31">
        <v>0</v>
      </c>
      <c r="BS176" s="31">
        <v>0</v>
      </c>
      <c r="BT176" s="31">
        <v>0</v>
      </c>
      <c r="BU176" s="31">
        <v>0</v>
      </c>
      <c r="BV176" s="31">
        <v>0</v>
      </c>
      <c r="BW176" s="31">
        <v>0</v>
      </c>
      <c r="BX176" s="149">
        <v>0</v>
      </c>
      <c r="BY176" s="125">
        <v>0</v>
      </c>
      <c r="BZ176" s="71">
        <v>0</v>
      </c>
      <c r="CA176" s="71">
        <v>0</v>
      </c>
      <c r="CB176" s="71">
        <v>0</v>
      </c>
      <c r="CC176" s="71">
        <v>0</v>
      </c>
      <c r="CD176" s="205" t="s">
        <v>1573</v>
      </c>
      <c r="CE176" s="8" t="s">
        <v>90</v>
      </c>
      <c r="CF176" s="71">
        <v>0</v>
      </c>
      <c r="CG176" s="71">
        <v>0</v>
      </c>
      <c r="CH176" s="71">
        <v>0</v>
      </c>
      <c r="CI176" s="71">
        <v>0</v>
      </c>
      <c r="CJ176" s="71">
        <v>0</v>
      </c>
      <c r="CK176" s="71">
        <v>0</v>
      </c>
      <c r="CL176" s="71">
        <v>0</v>
      </c>
      <c r="CM176" s="71">
        <v>0</v>
      </c>
      <c r="CN176" s="71">
        <v>0</v>
      </c>
      <c r="CO176" s="205" t="s">
        <v>1573</v>
      </c>
      <c r="CP176" s="8" t="s">
        <v>90</v>
      </c>
      <c r="CQ176" s="46">
        <v>0</v>
      </c>
      <c r="CR176" s="46">
        <v>0</v>
      </c>
      <c r="CS176" s="46">
        <v>0</v>
      </c>
      <c r="CT176" s="46">
        <v>0</v>
      </c>
      <c r="CU176" s="46">
        <v>0</v>
      </c>
      <c r="CV176" s="46">
        <v>0</v>
      </c>
      <c r="CW176" s="46">
        <v>0</v>
      </c>
      <c r="CX176" s="46">
        <v>0</v>
      </c>
      <c r="CY176" s="46">
        <v>0</v>
      </c>
      <c r="CZ176" s="46">
        <v>0</v>
      </c>
      <c r="DA176" s="46">
        <v>0</v>
      </c>
      <c r="DB176" s="46">
        <v>0</v>
      </c>
      <c r="DC176" s="46">
        <v>0</v>
      </c>
      <c r="DD176" s="46">
        <v>0</v>
      </c>
      <c r="DE176" s="46">
        <v>0</v>
      </c>
      <c r="DF176" s="46">
        <v>0</v>
      </c>
      <c r="DG176" s="46">
        <v>0</v>
      </c>
      <c r="DH176" s="46">
        <v>0</v>
      </c>
      <c r="DI176" s="46">
        <v>0</v>
      </c>
      <c r="DJ176" s="46">
        <v>0</v>
      </c>
      <c r="DK176" s="46">
        <v>0</v>
      </c>
      <c r="DL176" s="46">
        <v>0</v>
      </c>
      <c r="DM176" s="46">
        <v>0</v>
      </c>
      <c r="DN176" s="46">
        <v>0</v>
      </c>
      <c r="DO176" s="205" t="s">
        <v>1573</v>
      </c>
      <c r="DP176" s="8" t="s">
        <v>90</v>
      </c>
      <c r="DQ176" s="71">
        <v>0</v>
      </c>
      <c r="DR176" s="71">
        <v>0</v>
      </c>
      <c r="DS176" s="71">
        <v>0</v>
      </c>
      <c r="DT176" s="152">
        <v>0</v>
      </c>
      <c r="DU176" s="32">
        <v>0</v>
      </c>
      <c r="DV176" s="149">
        <v>0</v>
      </c>
      <c r="DW176" s="149">
        <v>0</v>
      </c>
      <c r="DX176" s="205" t="s">
        <v>1573</v>
      </c>
      <c r="DY176" s="8" t="s">
        <v>90</v>
      </c>
      <c r="DZ176" s="71">
        <v>0</v>
      </c>
      <c r="EA176" s="71">
        <v>0</v>
      </c>
      <c r="EB176" s="71">
        <v>0</v>
      </c>
      <c r="EC176" s="71">
        <v>0</v>
      </c>
      <c r="ED176" s="71">
        <v>0</v>
      </c>
      <c r="EE176" s="71">
        <v>0</v>
      </c>
      <c r="EF176" s="71">
        <v>0</v>
      </c>
      <c r="EG176" s="71">
        <v>0</v>
      </c>
      <c r="EH176" s="71">
        <v>0</v>
      </c>
      <c r="EI176" s="71">
        <v>0</v>
      </c>
      <c r="EJ176" s="71">
        <v>0</v>
      </c>
      <c r="EK176" s="71">
        <v>0</v>
      </c>
      <c r="EL176" s="71">
        <v>0</v>
      </c>
      <c r="EM176" s="71">
        <v>0</v>
      </c>
      <c r="EN176" s="71">
        <v>0</v>
      </c>
      <c r="EO176" s="71">
        <v>0</v>
      </c>
      <c r="EP176" s="71">
        <v>0</v>
      </c>
      <c r="ER176" s="78" t="s">
        <v>1573</v>
      </c>
      <c r="ES176" s="78" t="s">
        <v>2439</v>
      </c>
      <c r="ET176" s="78">
        <v>0</v>
      </c>
      <c r="EU176" s="78">
        <v>0</v>
      </c>
      <c r="EV176" s="78">
        <v>0</v>
      </c>
      <c r="EW176" s="78"/>
      <c r="EX176" s="78"/>
      <c r="EY176" s="78"/>
    </row>
    <row r="177" spans="1:155">
      <c r="A177" s="205"/>
      <c r="B177" s="8" t="s">
        <v>91</v>
      </c>
      <c r="C177" s="71">
        <v>300</v>
      </c>
      <c r="D177" s="71">
        <v>154</v>
      </c>
      <c r="E177" s="71">
        <v>143</v>
      </c>
      <c r="F177" s="71">
        <v>74</v>
      </c>
      <c r="G177" s="71">
        <v>0</v>
      </c>
      <c r="H177" s="71">
        <v>0</v>
      </c>
      <c r="I177" s="71">
        <v>0</v>
      </c>
      <c r="J177" s="71">
        <v>0</v>
      </c>
      <c r="K177" s="71">
        <v>0</v>
      </c>
      <c r="L177" s="71">
        <v>0</v>
      </c>
      <c r="M177" s="71">
        <v>17</v>
      </c>
      <c r="N177" s="71">
        <v>8</v>
      </c>
      <c r="O177" s="71">
        <v>0</v>
      </c>
      <c r="P177" s="71">
        <v>0</v>
      </c>
      <c r="Q177" s="71">
        <v>566</v>
      </c>
      <c r="R177" s="71">
        <v>303</v>
      </c>
      <c r="S177" s="71">
        <v>0</v>
      </c>
      <c r="T177" s="71">
        <v>0</v>
      </c>
      <c r="U177" s="71">
        <v>0</v>
      </c>
      <c r="V177" s="71">
        <v>0</v>
      </c>
      <c r="W177" s="71">
        <v>0</v>
      </c>
      <c r="X177" s="71">
        <v>0</v>
      </c>
      <c r="Y177" s="71">
        <v>0</v>
      </c>
      <c r="Z177" s="71">
        <v>0</v>
      </c>
      <c r="AA177" s="71">
        <v>0</v>
      </c>
      <c r="AB177" s="71">
        <v>0</v>
      </c>
      <c r="AC177" s="69">
        <v>1026</v>
      </c>
      <c r="AD177" s="69">
        <v>539</v>
      </c>
      <c r="AE177" s="205"/>
      <c r="AF177" s="8" t="s">
        <v>91</v>
      </c>
      <c r="AG177" s="71">
        <v>4</v>
      </c>
      <c r="AH177" s="71">
        <v>1</v>
      </c>
      <c r="AI177" s="71">
        <v>0</v>
      </c>
      <c r="AJ177" s="71">
        <v>0</v>
      </c>
      <c r="AK177" s="71">
        <v>0</v>
      </c>
      <c r="AL177" s="71">
        <v>0</v>
      </c>
      <c r="AM177" s="71">
        <v>0</v>
      </c>
      <c r="AN177" s="71">
        <v>0</v>
      </c>
      <c r="AO177" s="71">
        <v>0</v>
      </c>
      <c r="AP177" s="71">
        <v>0</v>
      </c>
      <c r="AQ177" s="71">
        <v>0</v>
      </c>
      <c r="AR177" s="71">
        <v>0</v>
      </c>
      <c r="AS177" s="71">
        <v>0</v>
      </c>
      <c r="AT177" s="71">
        <v>0</v>
      </c>
      <c r="AU177" s="71">
        <v>47</v>
      </c>
      <c r="AV177" s="71">
        <v>21</v>
      </c>
      <c r="AW177" s="71">
        <v>0</v>
      </c>
      <c r="AX177" s="71">
        <v>0</v>
      </c>
      <c r="AY177" s="71">
        <v>0</v>
      </c>
      <c r="AZ177" s="71">
        <v>0</v>
      </c>
      <c r="BA177" s="71">
        <v>0</v>
      </c>
      <c r="BB177" s="71">
        <v>0</v>
      </c>
      <c r="BC177" s="71">
        <v>0</v>
      </c>
      <c r="BD177" s="71">
        <v>0</v>
      </c>
      <c r="BE177" s="71">
        <v>0</v>
      </c>
      <c r="BF177" s="71">
        <v>0</v>
      </c>
      <c r="BG177" s="69">
        <v>51</v>
      </c>
      <c r="BH177" s="69">
        <v>22</v>
      </c>
      <c r="BI177" s="205"/>
      <c r="BJ177" s="8" t="s">
        <v>91</v>
      </c>
      <c r="BK177" s="31">
        <v>5</v>
      </c>
      <c r="BL177" s="31">
        <v>2</v>
      </c>
      <c r="BM177" s="31">
        <v>0</v>
      </c>
      <c r="BN177" s="31">
        <v>0</v>
      </c>
      <c r="BO177" s="31">
        <v>0</v>
      </c>
      <c r="BP177" s="31">
        <v>1</v>
      </c>
      <c r="BQ177" s="31">
        <v>0</v>
      </c>
      <c r="BR177" s="31">
        <v>8</v>
      </c>
      <c r="BS177" s="31">
        <v>0</v>
      </c>
      <c r="BT177" s="31">
        <v>0</v>
      </c>
      <c r="BU177" s="31">
        <v>0</v>
      </c>
      <c r="BV177" s="31">
        <v>0</v>
      </c>
      <c r="BW177" s="31">
        <v>0</v>
      </c>
      <c r="BX177" s="149">
        <v>16</v>
      </c>
      <c r="BY177" s="125">
        <v>16</v>
      </c>
      <c r="BZ177" s="71">
        <v>14</v>
      </c>
      <c r="CA177" s="71">
        <v>2</v>
      </c>
      <c r="CB177" s="71">
        <v>0</v>
      </c>
      <c r="CC177" s="71">
        <v>2</v>
      </c>
      <c r="CD177" s="205"/>
      <c r="CE177" s="8" t="s">
        <v>91</v>
      </c>
      <c r="CF177" s="71">
        <v>0</v>
      </c>
      <c r="CG177" s="71">
        <v>0</v>
      </c>
      <c r="CH177" s="71">
        <v>170</v>
      </c>
      <c r="CI177" s="71">
        <v>160</v>
      </c>
      <c r="CJ177" s="71">
        <v>0</v>
      </c>
      <c r="CK177" s="71">
        <v>0</v>
      </c>
      <c r="CL177" s="71">
        <v>13</v>
      </c>
      <c r="CM177" s="71">
        <v>3</v>
      </c>
      <c r="CN177" s="71">
        <v>3</v>
      </c>
      <c r="CO177" s="205"/>
      <c r="CP177" s="8" t="s">
        <v>91</v>
      </c>
      <c r="CQ177" s="46">
        <v>359</v>
      </c>
      <c r="CR177" s="46">
        <v>204</v>
      </c>
      <c r="CS177" s="46">
        <v>274</v>
      </c>
      <c r="CT177" s="46">
        <v>154</v>
      </c>
      <c r="CU177" s="46">
        <v>0</v>
      </c>
      <c r="CV177" s="46">
        <v>0</v>
      </c>
      <c r="CW177" s="46">
        <v>0</v>
      </c>
      <c r="CX177" s="46">
        <v>0</v>
      </c>
      <c r="CY177" s="46">
        <v>0</v>
      </c>
      <c r="CZ177" s="46">
        <v>0</v>
      </c>
      <c r="DA177" s="46">
        <v>0</v>
      </c>
      <c r="DB177" s="46">
        <v>0</v>
      </c>
      <c r="DC177" s="46">
        <v>0</v>
      </c>
      <c r="DD177" s="46">
        <v>0</v>
      </c>
      <c r="DE177" s="46">
        <v>0</v>
      </c>
      <c r="DF177" s="46">
        <v>0</v>
      </c>
      <c r="DG177" s="46">
        <v>0</v>
      </c>
      <c r="DH177" s="46">
        <v>0</v>
      </c>
      <c r="DI177" s="46">
        <v>0</v>
      </c>
      <c r="DJ177" s="46">
        <v>0</v>
      </c>
      <c r="DK177" s="46">
        <v>0</v>
      </c>
      <c r="DL177" s="46">
        <v>0</v>
      </c>
      <c r="DM177" s="46">
        <v>0</v>
      </c>
      <c r="DN177" s="46">
        <v>0</v>
      </c>
      <c r="DO177" s="205"/>
      <c r="DP177" s="8" t="s">
        <v>91</v>
      </c>
      <c r="DQ177" s="71">
        <v>18</v>
      </c>
      <c r="DR177" s="71">
        <v>2</v>
      </c>
      <c r="DS177" s="71">
        <v>3</v>
      </c>
      <c r="DT177" s="152">
        <v>2</v>
      </c>
      <c r="DU177" s="32">
        <v>0</v>
      </c>
      <c r="DV177" s="149">
        <v>20</v>
      </c>
      <c r="DW177" s="149">
        <v>2</v>
      </c>
      <c r="DX177" s="205"/>
      <c r="DY177" s="8" t="s">
        <v>91</v>
      </c>
      <c r="DZ177" s="71">
        <v>0</v>
      </c>
      <c r="EA177" s="71">
        <v>13</v>
      </c>
      <c r="EB177" s="71">
        <v>0</v>
      </c>
      <c r="EC177" s="71">
        <v>0</v>
      </c>
      <c r="ED177" s="71">
        <v>11</v>
      </c>
      <c r="EE177" s="71">
        <v>11</v>
      </c>
      <c r="EF177" s="71">
        <v>0</v>
      </c>
      <c r="EG177" s="71">
        <v>11</v>
      </c>
      <c r="EH177" s="71">
        <v>0</v>
      </c>
      <c r="EI177" s="71">
        <v>0</v>
      </c>
      <c r="EJ177" s="71">
        <v>10</v>
      </c>
      <c r="EK177" s="71">
        <v>0</v>
      </c>
      <c r="EL177" s="71">
        <v>0</v>
      </c>
      <c r="EM177" s="71">
        <v>0</v>
      </c>
      <c r="EN177" s="71">
        <v>0</v>
      </c>
      <c r="EO177" s="71">
        <v>0</v>
      </c>
      <c r="EP177" s="71">
        <v>0</v>
      </c>
      <c r="ER177" s="78" t="s">
        <v>1573</v>
      </c>
      <c r="ES177" s="78" t="s">
        <v>2440</v>
      </c>
      <c r="ET177" s="78">
        <v>359</v>
      </c>
      <c r="EU177" s="78">
        <v>274</v>
      </c>
      <c r="EV177" s="78">
        <v>1150</v>
      </c>
      <c r="EW177" s="78"/>
      <c r="EX177" s="78"/>
      <c r="EY177" s="78"/>
    </row>
    <row r="178" spans="1:155">
      <c r="A178" s="205"/>
      <c r="B178" s="66" t="s">
        <v>73</v>
      </c>
      <c r="C178" s="26">
        <v>300</v>
      </c>
      <c r="D178" s="26">
        <v>154</v>
      </c>
      <c r="E178" s="26">
        <v>143</v>
      </c>
      <c r="F178" s="26">
        <v>74</v>
      </c>
      <c r="G178" s="26">
        <v>0</v>
      </c>
      <c r="H178" s="26">
        <v>0</v>
      </c>
      <c r="I178" s="26">
        <v>0</v>
      </c>
      <c r="J178" s="26">
        <v>0</v>
      </c>
      <c r="K178" s="26">
        <v>0</v>
      </c>
      <c r="L178" s="26">
        <v>0</v>
      </c>
      <c r="M178" s="26">
        <v>17</v>
      </c>
      <c r="N178" s="26">
        <v>8</v>
      </c>
      <c r="O178" s="26">
        <v>0</v>
      </c>
      <c r="P178" s="26">
        <v>0</v>
      </c>
      <c r="Q178" s="26">
        <v>566</v>
      </c>
      <c r="R178" s="26">
        <v>303</v>
      </c>
      <c r="S178" s="26">
        <v>0</v>
      </c>
      <c r="T178" s="26">
        <v>0</v>
      </c>
      <c r="U178" s="26">
        <v>0</v>
      </c>
      <c r="V178" s="26">
        <v>0</v>
      </c>
      <c r="W178" s="26">
        <v>0</v>
      </c>
      <c r="X178" s="26">
        <v>0</v>
      </c>
      <c r="Y178" s="26">
        <v>0</v>
      </c>
      <c r="Z178" s="26">
        <v>0</v>
      </c>
      <c r="AA178" s="26">
        <v>0</v>
      </c>
      <c r="AB178" s="26">
        <v>0</v>
      </c>
      <c r="AC178" s="68">
        <v>1026</v>
      </c>
      <c r="AD178" s="68">
        <v>539</v>
      </c>
      <c r="AE178" s="205"/>
      <c r="AF178" s="66" t="s">
        <v>73</v>
      </c>
      <c r="AG178" s="26">
        <v>4</v>
      </c>
      <c r="AH178" s="26">
        <v>1</v>
      </c>
      <c r="AI178" s="26">
        <v>0</v>
      </c>
      <c r="AJ178" s="26">
        <v>0</v>
      </c>
      <c r="AK178" s="26">
        <v>0</v>
      </c>
      <c r="AL178" s="26">
        <v>0</v>
      </c>
      <c r="AM178" s="26">
        <v>0</v>
      </c>
      <c r="AN178" s="26">
        <v>0</v>
      </c>
      <c r="AO178" s="26">
        <v>0</v>
      </c>
      <c r="AP178" s="26">
        <v>0</v>
      </c>
      <c r="AQ178" s="26">
        <v>0</v>
      </c>
      <c r="AR178" s="26">
        <v>0</v>
      </c>
      <c r="AS178" s="26">
        <v>0</v>
      </c>
      <c r="AT178" s="26">
        <v>0</v>
      </c>
      <c r="AU178" s="26">
        <v>47</v>
      </c>
      <c r="AV178" s="26">
        <v>21</v>
      </c>
      <c r="AW178" s="26">
        <v>0</v>
      </c>
      <c r="AX178" s="26">
        <v>0</v>
      </c>
      <c r="AY178" s="26">
        <v>0</v>
      </c>
      <c r="AZ178" s="26">
        <v>0</v>
      </c>
      <c r="BA178" s="26">
        <v>0</v>
      </c>
      <c r="BB178" s="26">
        <v>0</v>
      </c>
      <c r="BC178" s="26">
        <v>0</v>
      </c>
      <c r="BD178" s="26">
        <v>0</v>
      </c>
      <c r="BE178" s="26">
        <v>0</v>
      </c>
      <c r="BF178" s="26">
        <v>0</v>
      </c>
      <c r="BG178" s="68">
        <v>51</v>
      </c>
      <c r="BH178" s="68">
        <v>22</v>
      </c>
      <c r="BI178" s="205"/>
      <c r="BJ178" s="66" t="s">
        <v>73</v>
      </c>
      <c r="BK178" s="68">
        <v>5</v>
      </c>
      <c r="BL178" s="68">
        <v>2</v>
      </c>
      <c r="BM178" s="68">
        <v>0</v>
      </c>
      <c r="BN178" s="68">
        <v>0</v>
      </c>
      <c r="BO178" s="68">
        <v>0</v>
      </c>
      <c r="BP178" s="68">
        <v>1</v>
      </c>
      <c r="BQ178" s="68">
        <v>0</v>
      </c>
      <c r="BR178" s="68">
        <v>8</v>
      </c>
      <c r="BS178" s="68">
        <v>0</v>
      </c>
      <c r="BT178" s="68">
        <v>0</v>
      </c>
      <c r="BU178" s="68">
        <v>0</v>
      </c>
      <c r="BV178" s="68">
        <v>0</v>
      </c>
      <c r="BW178" s="68">
        <v>0</v>
      </c>
      <c r="BX178" s="68">
        <v>16</v>
      </c>
      <c r="BY178" s="68">
        <v>16</v>
      </c>
      <c r="BZ178" s="68">
        <v>14</v>
      </c>
      <c r="CA178" s="68">
        <v>2</v>
      </c>
      <c r="CB178" s="68">
        <v>0</v>
      </c>
      <c r="CC178" s="68">
        <v>2</v>
      </c>
      <c r="CD178" s="205"/>
      <c r="CE178" s="66" t="s">
        <v>73</v>
      </c>
      <c r="CF178" s="68">
        <v>0</v>
      </c>
      <c r="CG178" s="68">
        <v>0</v>
      </c>
      <c r="CH178" s="68">
        <v>170</v>
      </c>
      <c r="CI178" s="68">
        <v>160</v>
      </c>
      <c r="CJ178" s="68">
        <v>0</v>
      </c>
      <c r="CK178" s="68">
        <v>0</v>
      </c>
      <c r="CL178" s="68">
        <v>13</v>
      </c>
      <c r="CM178" s="68">
        <v>3</v>
      </c>
      <c r="CN178" s="68">
        <v>3</v>
      </c>
      <c r="CO178" s="205"/>
      <c r="CP178" s="66" t="s">
        <v>73</v>
      </c>
      <c r="CQ178" s="68">
        <v>359</v>
      </c>
      <c r="CR178" s="68">
        <v>204</v>
      </c>
      <c r="CS178" s="68">
        <v>274</v>
      </c>
      <c r="CT178" s="68">
        <v>154</v>
      </c>
      <c r="CU178" s="68">
        <v>0</v>
      </c>
      <c r="CV178" s="68">
        <v>0</v>
      </c>
      <c r="CW178" s="68">
        <v>0</v>
      </c>
      <c r="CX178" s="68">
        <v>0</v>
      </c>
      <c r="CY178" s="68">
        <v>0</v>
      </c>
      <c r="CZ178" s="68">
        <v>0</v>
      </c>
      <c r="DA178" s="68">
        <v>0</v>
      </c>
      <c r="DB178" s="68">
        <v>0</v>
      </c>
      <c r="DC178" s="68">
        <v>0</v>
      </c>
      <c r="DD178" s="68">
        <v>0</v>
      </c>
      <c r="DE178" s="68">
        <v>0</v>
      </c>
      <c r="DF178" s="68">
        <v>0</v>
      </c>
      <c r="DG178" s="68">
        <v>0</v>
      </c>
      <c r="DH178" s="68">
        <v>0</v>
      </c>
      <c r="DI178" s="68">
        <v>0</v>
      </c>
      <c r="DJ178" s="68">
        <v>0</v>
      </c>
      <c r="DK178" s="68">
        <v>0</v>
      </c>
      <c r="DL178" s="68">
        <v>0</v>
      </c>
      <c r="DM178" s="68">
        <v>0</v>
      </c>
      <c r="DN178" s="68">
        <v>0</v>
      </c>
      <c r="DO178" s="205"/>
      <c r="DP178" s="66" t="s">
        <v>73</v>
      </c>
      <c r="DQ178" s="68">
        <v>18</v>
      </c>
      <c r="DR178" s="26">
        <v>2</v>
      </c>
      <c r="DS178" s="26">
        <v>3</v>
      </c>
      <c r="DT178" s="41">
        <v>2</v>
      </c>
      <c r="DU178" s="41">
        <v>0</v>
      </c>
      <c r="DV178" s="68">
        <v>20</v>
      </c>
      <c r="DW178" s="68">
        <v>2</v>
      </c>
      <c r="DX178" s="205"/>
      <c r="DY178" s="66" t="s">
        <v>73</v>
      </c>
      <c r="DZ178" s="68">
        <v>0</v>
      </c>
      <c r="EA178" s="68">
        <v>13</v>
      </c>
      <c r="EB178" s="68">
        <v>0</v>
      </c>
      <c r="EC178" s="68">
        <v>0</v>
      </c>
      <c r="ED178" s="68">
        <v>11</v>
      </c>
      <c r="EE178" s="68">
        <v>11</v>
      </c>
      <c r="EF178" s="68">
        <v>0</v>
      </c>
      <c r="EG178" s="68">
        <v>11</v>
      </c>
      <c r="EH178" s="68">
        <v>0</v>
      </c>
      <c r="EI178" s="68">
        <v>0</v>
      </c>
      <c r="EJ178" s="68">
        <v>10</v>
      </c>
      <c r="EK178" s="68">
        <v>0</v>
      </c>
      <c r="EL178" s="68">
        <v>0</v>
      </c>
      <c r="EM178" s="68">
        <v>0</v>
      </c>
      <c r="EN178" s="68">
        <v>0</v>
      </c>
      <c r="EO178" s="68">
        <v>0</v>
      </c>
      <c r="EP178" s="68">
        <v>0</v>
      </c>
      <c r="ER178" s="78" t="s">
        <v>1573</v>
      </c>
      <c r="ES178" s="78" t="s">
        <v>2441</v>
      </c>
      <c r="ET178" s="78">
        <v>359</v>
      </c>
      <c r="EU178" s="78">
        <v>274</v>
      </c>
      <c r="EV178" s="78">
        <v>1150</v>
      </c>
      <c r="EW178" s="78"/>
      <c r="EX178" s="78"/>
      <c r="EY178" s="78"/>
    </row>
    <row r="179" spans="1:155">
      <c r="A179" s="205" t="s">
        <v>172</v>
      </c>
      <c r="B179" s="8" t="s">
        <v>90</v>
      </c>
      <c r="C179" s="71">
        <v>57</v>
      </c>
      <c r="D179" s="71">
        <v>29</v>
      </c>
      <c r="E179" s="71">
        <v>21</v>
      </c>
      <c r="F179" s="71">
        <v>11</v>
      </c>
      <c r="G179" s="71">
        <v>0</v>
      </c>
      <c r="H179" s="71">
        <v>0</v>
      </c>
      <c r="I179" s="71">
        <v>21</v>
      </c>
      <c r="J179" s="71">
        <v>9</v>
      </c>
      <c r="K179" s="71">
        <v>0</v>
      </c>
      <c r="L179" s="71">
        <v>0</v>
      </c>
      <c r="M179" s="71">
        <v>0</v>
      </c>
      <c r="N179" s="71">
        <v>0</v>
      </c>
      <c r="O179" s="71">
        <v>0</v>
      </c>
      <c r="P179" s="71">
        <v>0</v>
      </c>
      <c r="Q179" s="71">
        <v>36</v>
      </c>
      <c r="R179" s="71">
        <v>20</v>
      </c>
      <c r="S179" s="71">
        <v>0</v>
      </c>
      <c r="T179" s="71">
        <v>0</v>
      </c>
      <c r="U179" s="71">
        <v>0</v>
      </c>
      <c r="V179" s="71">
        <v>0</v>
      </c>
      <c r="W179" s="71">
        <v>0</v>
      </c>
      <c r="X179" s="71">
        <v>0</v>
      </c>
      <c r="Y179" s="71">
        <v>0</v>
      </c>
      <c r="Z179" s="71">
        <v>0</v>
      </c>
      <c r="AA179" s="71">
        <v>0</v>
      </c>
      <c r="AB179" s="71">
        <v>0</v>
      </c>
      <c r="AC179" s="69">
        <v>135</v>
      </c>
      <c r="AD179" s="69">
        <v>69</v>
      </c>
      <c r="AE179" s="205" t="s">
        <v>172</v>
      </c>
      <c r="AF179" s="8" t="s">
        <v>90</v>
      </c>
      <c r="AG179" s="71">
        <v>3</v>
      </c>
      <c r="AH179" s="71">
        <v>1</v>
      </c>
      <c r="AI179" s="71">
        <v>4</v>
      </c>
      <c r="AJ179" s="71">
        <v>2</v>
      </c>
      <c r="AK179" s="71">
        <v>0</v>
      </c>
      <c r="AL179" s="71">
        <v>0</v>
      </c>
      <c r="AM179" s="71">
        <v>0</v>
      </c>
      <c r="AN179" s="71">
        <v>0</v>
      </c>
      <c r="AO179" s="71">
        <v>0</v>
      </c>
      <c r="AP179" s="71">
        <v>0</v>
      </c>
      <c r="AQ179" s="71">
        <v>0</v>
      </c>
      <c r="AR179" s="71">
        <v>0</v>
      </c>
      <c r="AS179" s="71">
        <v>0</v>
      </c>
      <c r="AT179" s="71">
        <v>0</v>
      </c>
      <c r="AU179" s="71">
        <v>0</v>
      </c>
      <c r="AV179" s="71">
        <v>0</v>
      </c>
      <c r="AW179" s="71">
        <v>0</v>
      </c>
      <c r="AX179" s="71">
        <v>0</v>
      </c>
      <c r="AY179" s="71">
        <v>0</v>
      </c>
      <c r="AZ179" s="71">
        <v>0</v>
      </c>
      <c r="BA179" s="71">
        <v>0</v>
      </c>
      <c r="BB179" s="71">
        <v>0</v>
      </c>
      <c r="BC179" s="71">
        <v>0</v>
      </c>
      <c r="BD179" s="71">
        <v>0</v>
      </c>
      <c r="BE179" s="71">
        <v>0</v>
      </c>
      <c r="BF179" s="71">
        <v>0</v>
      </c>
      <c r="BG179" s="69">
        <v>7</v>
      </c>
      <c r="BH179" s="69">
        <v>3</v>
      </c>
      <c r="BI179" s="205" t="s">
        <v>172</v>
      </c>
      <c r="BJ179" s="8" t="s">
        <v>90</v>
      </c>
      <c r="BK179" s="31">
        <v>2</v>
      </c>
      <c r="BL179" s="31">
        <v>1</v>
      </c>
      <c r="BM179" s="31">
        <v>0</v>
      </c>
      <c r="BN179" s="31">
        <v>1</v>
      </c>
      <c r="BO179" s="31">
        <v>0</v>
      </c>
      <c r="BP179" s="31">
        <v>0</v>
      </c>
      <c r="BQ179" s="31">
        <v>0</v>
      </c>
      <c r="BR179" s="31">
        <v>2</v>
      </c>
      <c r="BS179" s="31">
        <v>0</v>
      </c>
      <c r="BT179" s="31">
        <v>0</v>
      </c>
      <c r="BU179" s="31">
        <v>0</v>
      </c>
      <c r="BV179" s="31">
        <v>0</v>
      </c>
      <c r="BW179" s="31">
        <v>0</v>
      </c>
      <c r="BX179" s="149">
        <v>6</v>
      </c>
      <c r="BY179" s="125">
        <v>7</v>
      </c>
      <c r="BZ179" s="71">
        <v>7</v>
      </c>
      <c r="CA179" s="71">
        <v>3</v>
      </c>
      <c r="CB179" s="71">
        <v>0</v>
      </c>
      <c r="CC179" s="71">
        <v>2</v>
      </c>
      <c r="CD179" s="205" t="s">
        <v>172</v>
      </c>
      <c r="CE179" s="8" t="s">
        <v>90</v>
      </c>
      <c r="CF179" s="71">
        <v>0</v>
      </c>
      <c r="CG179" s="71">
        <v>103</v>
      </c>
      <c r="CH179" s="71">
        <v>0</v>
      </c>
      <c r="CI179" s="71">
        <v>0</v>
      </c>
      <c r="CJ179" s="71">
        <v>0</v>
      </c>
      <c r="CK179" s="71">
        <v>0</v>
      </c>
      <c r="CL179" s="71">
        <v>7</v>
      </c>
      <c r="CM179" s="71">
        <v>7</v>
      </c>
      <c r="CN179" s="71">
        <v>7</v>
      </c>
      <c r="CO179" s="205" t="s">
        <v>172</v>
      </c>
      <c r="CP179" s="8" t="s">
        <v>90</v>
      </c>
      <c r="CQ179" s="46">
        <v>35</v>
      </c>
      <c r="CR179" s="46">
        <v>21</v>
      </c>
      <c r="CS179" s="46">
        <v>35</v>
      </c>
      <c r="CT179" s="46">
        <v>21</v>
      </c>
      <c r="CU179" s="46">
        <v>0</v>
      </c>
      <c r="CV179" s="46">
        <v>0</v>
      </c>
      <c r="CW179" s="46">
        <v>0</v>
      </c>
      <c r="CX179" s="46">
        <v>0</v>
      </c>
      <c r="CY179" s="46">
        <v>0</v>
      </c>
      <c r="CZ179" s="46">
        <v>0</v>
      </c>
      <c r="DA179" s="46">
        <v>0</v>
      </c>
      <c r="DB179" s="46">
        <v>0</v>
      </c>
      <c r="DC179" s="46">
        <v>0</v>
      </c>
      <c r="DD179" s="46">
        <v>0</v>
      </c>
      <c r="DE179" s="46">
        <v>0</v>
      </c>
      <c r="DF179" s="46">
        <v>0</v>
      </c>
      <c r="DG179" s="46">
        <v>0</v>
      </c>
      <c r="DH179" s="46">
        <v>0</v>
      </c>
      <c r="DI179" s="46">
        <v>0</v>
      </c>
      <c r="DJ179" s="46">
        <v>0</v>
      </c>
      <c r="DK179" s="46">
        <v>0</v>
      </c>
      <c r="DL179" s="46">
        <v>0</v>
      </c>
      <c r="DM179" s="46">
        <v>0</v>
      </c>
      <c r="DN179" s="46">
        <v>0</v>
      </c>
      <c r="DO179" s="205" t="s">
        <v>172</v>
      </c>
      <c r="DP179" s="8" t="s">
        <v>90</v>
      </c>
      <c r="DQ179" s="71">
        <v>15</v>
      </c>
      <c r="DR179" s="71">
        <v>7</v>
      </c>
      <c r="DS179" s="71">
        <v>8</v>
      </c>
      <c r="DT179" s="152">
        <v>3</v>
      </c>
      <c r="DU179" s="32">
        <v>2</v>
      </c>
      <c r="DV179" s="149">
        <v>18</v>
      </c>
      <c r="DW179" s="149">
        <v>9</v>
      </c>
      <c r="DX179" s="205" t="s">
        <v>172</v>
      </c>
      <c r="DY179" s="8" t="s">
        <v>90</v>
      </c>
      <c r="DZ179" s="71">
        <v>35</v>
      </c>
      <c r="EA179" s="71">
        <v>45</v>
      </c>
      <c r="EB179" s="71">
        <v>28</v>
      </c>
      <c r="EC179" s="71">
        <v>0</v>
      </c>
      <c r="ED179" s="71">
        <v>34</v>
      </c>
      <c r="EE179" s="71">
        <v>29</v>
      </c>
      <c r="EF179" s="71">
        <v>5</v>
      </c>
      <c r="EG179" s="71">
        <v>18</v>
      </c>
      <c r="EH179" s="71">
        <v>19</v>
      </c>
      <c r="EI179" s="71">
        <v>8</v>
      </c>
      <c r="EJ179" s="71">
        <v>11</v>
      </c>
      <c r="EK179" s="71">
        <v>2</v>
      </c>
      <c r="EL179" s="71">
        <v>4</v>
      </c>
      <c r="EM179" s="71">
        <v>3</v>
      </c>
      <c r="EN179" s="71">
        <v>0</v>
      </c>
      <c r="EO179" s="71">
        <v>4</v>
      </c>
      <c r="EP179" s="71">
        <v>0</v>
      </c>
      <c r="ER179" s="78" t="s">
        <v>172</v>
      </c>
      <c r="ES179" s="78" t="s">
        <v>2442</v>
      </c>
      <c r="ET179" s="78">
        <v>35</v>
      </c>
      <c r="EU179" s="78">
        <v>35</v>
      </c>
      <c r="EV179" s="78">
        <v>206</v>
      </c>
      <c r="EW179" s="78"/>
      <c r="EX179" s="78"/>
      <c r="EY179" s="78"/>
    </row>
    <row r="180" spans="1:155">
      <c r="A180" s="205"/>
      <c r="B180" s="8" t="s">
        <v>91</v>
      </c>
      <c r="C180" s="71">
        <v>222</v>
      </c>
      <c r="D180" s="71">
        <v>119</v>
      </c>
      <c r="E180" s="71">
        <v>160</v>
      </c>
      <c r="F180" s="71">
        <v>93</v>
      </c>
      <c r="G180" s="71">
        <v>0</v>
      </c>
      <c r="H180" s="71">
        <v>0</v>
      </c>
      <c r="I180" s="71">
        <v>51</v>
      </c>
      <c r="J180" s="71">
        <v>16</v>
      </c>
      <c r="K180" s="71">
        <v>0</v>
      </c>
      <c r="L180" s="71">
        <v>0</v>
      </c>
      <c r="M180" s="71">
        <v>0</v>
      </c>
      <c r="N180" s="71">
        <v>0</v>
      </c>
      <c r="O180" s="71">
        <v>0</v>
      </c>
      <c r="P180" s="71">
        <v>0</v>
      </c>
      <c r="Q180" s="71">
        <v>193</v>
      </c>
      <c r="R180" s="71">
        <v>108</v>
      </c>
      <c r="S180" s="71">
        <v>0</v>
      </c>
      <c r="T180" s="71">
        <v>0</v>
      </c>
      <c r="U180" s="71">
        <v>45</v>
      </c>
      <c r="V180" s="71">
        <v>19</v>
      </c>
      <c r="W180" s="71">
        <v>0</v>
      </c>
      <c r="X180" s="71">
        <v>0</v>
      </c>
      <c r="Y180" s="71">
        <v>0</v>
      </c>
      <c r="Z180" s="71">
        <v>0</v>
      </c>
      <c r="AA180" s="71">
        <v>0</v>
      </c>
      <c r="AB180" s="71">
        <v>0</v>
      </c>
      <c r="AC180" s="69">
        <v>671</v>
      </c>
      <c r="AD180" s="69">
        <v>355</v>
      </c>
      <c r="AE180" s="205"/>
      <c r="AF180" s="8" t="s">
        <v>91</v>
      </c>
      <c r="AG180" s="71">
        <v>8</v>
      </c>
      <c r="AH180" s="71">
        <v>4</v>
      </c>
      <c r="AI180" s="71">
        <v>0</v>
      </c>
      <c r="AJ180" s="71">
        <v>0</v>
      </c>
      <c r="AK180" s="71">
        <v>0</v>
      </c>
      <c r="AL180" s="71">
        <v>0</v>
      </c>
      <c r="AM180" s="71">
        <v>0</v>
      </c>
      <c r="AN180" s="71">
        <v>0</v>
      </c>
      <c r="AO180" s="71">
        <v>0</v>
      </c>
      <c r="AP180" s="71">
        <v>0</v>
      </c>
      <c r="AQ180" s="71">
        <v>0</v>
      </c>
      <c r="AR180" s="71">
        <v>0</v>
      </c>
      <c r="AS180" s="71">
        <v>0</v>
      </c>
      <c r="AT180" s="71">
        <v>0</v>
      </c>
      <c r="AU180" s="71">
        <v>3</v>
      </c>
      <c r="AV180" s="71">
        <v>2</v>
      </c>
      <c r="AW180" s="71">
        <v>0</v>
      </c>
      <c r="AX180" s="71">
        <v>0</v>
      </c>
      <c r="AY180" s="71">
        <v>1</v>
      </c>
      <c r="AZ180" s="71">
        <v>0</v>
      </c>
      <c r="BA180" s="71">
        <v>0</v>
      </c>
      <c r="BB180" s="71">
        <v>0</v>
      </c>
      <c r="BC180" s="71">
        <v>0</v>
      </c>
      <c r="BD180" s="71">
        <v>0</v>
      </c>
      <c r="BE180" s="71">
        <v>0</v>
      </c>
      <c r="BF180" s="71">
        <v>0</v>
      </c>
      <c r="BG180" s="69">
        <v>12</v>
      </c>
      <c r="BH180" s="69">
        <v>6</v>
      </c>
      <c r="BI180" s="205"/>
      <c r="BJ180" s="8" t="s">
        <v>91</v>
      </c>
      <c r="BK180" s="31">
        <v>5</v>
      </c>
      <c r="BL180" s="31">
        <v>5</v>
      </c>
      <c r="BM180" s="31">
        <v>0</v>
      </c>
      <c r="BN180" s="31">
        <v>1</v>
      </c>
      <c r="BO180" s="31">
        <v>0</v>
      </c>
      <c r="BP180" s="31">
        <v>0</v>
      </c>
      <c r="BQ180" s="31">
        <v>0</v>
      </c>
      <c r="BR180" s="31">
        <v>5</v>
      </c>
      <c r="BS180" s="31">
        <v>0</v>
      </c>
      <c r="BT180" s="31">
        <v>1</v>
      </c>
      <c r="BU180" s="31">
        <v>0</v>
      </c>
      <c r="BV180" s="31">
        <v>0</v>
      </c>
      <c r="BW180" s="31">
        <v>0</v>
      </c>
      <c r="BX180" s="149">
        <v>17</v>
      </c>
      <c r="BY180" s="125">
        <v>15</v>
      </c>
      <c r="BZ180" s="71">
        <v>15</v>
      </c>
      <c r="CA180" s="71">
        <v>12</v>
      </c>
      <c r="CB180" s="71">
        <v>2</v>
      </c>
      <c r="CC180" s="71">
        <v>3</v>
      </c>
      <c r="CD180" s="205"/>
      <c r="CE180" s="8" t="s">
        <v>91</v>
      </c>
      <c r="CF180" s="71">
        <v>0</v>
      </c>
      <c r="CG180" s="71">
        <v>338</v>
      </c>
      <c r="CH180" s="71">
        <v>0</v>
      </c>
      <c r="CI180" s="71">
        <v>0</v>
      </c>
      <c r="CJ180" s="71">
        <v>0</v>
      </c>
      <c r="CK180" s="71">
        <v>1</v>
      </c>
      <c r="CL180" s="71">
        <v>15</v>
      </c>
      <c r="CM180" s="71">
        <v>17</v>
      </c>
      <c r="CN180" s="71">
        <v>15</v>
      </c>
      <c r="CO180" s="205"/>
      <c r="CP180" s="8" t="s">
        <v>91</v>
      </c>
      <c r="CQ180" s="46">
        <v>145</v>
      </c>
      <c r="CR180" s="46">
        <v>89</v>
      </c>
      <c r="CS180" s="46">
        <v>115</v>
      </c>
      <c r="CT180" s="46">
        <v>74</v>
      </c>
      <c r="CU180" s="46">
        <v>0</v>
      </c>
      <c r="CV180" s="46">
        <v>0</v>
      </c>
      <c r="CW180" s="46">
        <v>0</v>
      </c>
      <c r="CX180" s="46">
        <v>0</v>
      </c>
      <c r="CY180" s="46">
        <v>20</v>
      </c>
      <c r="CZ180" s="46">
        <v>7</v>
      </c>
      <c r="DA180" s="46">
        <v>16</v>
      </c>
      <c r="DB180" s="46">
        <v>6</v>
      </c>
      <c r="DC180" s="46">
        <v>0</v>
      </c>
      <c r="DD180" s="46">
        <v>0</v>
      </c>
      <c r="DE180" s="46">
        <v>0</v>
      </c>
      <c r="DF180" s="46">
        <v>0</v>
      </c>
      <c r="DG180" s="46">
        <v>0</v>
      </c>
      <c r="DH180" s="46">
        <v>0</v>
      </c>
      <c r="DI180" s="46">
        <v>0</v>
      </c>
      <c r="DJ180" s="46">
        <v>0</v>
      </c>
      <c r="DK180" s="46">
        <v>0</v>
      </c>
      <c r="DL180" s="46">
        <v>0</v>
      </c>
      <c r="DM180" s="46">
        <v>0</v>
      </c>
      <c r="DN180" s="46">
        <v>0</v>
      </c>
      <c r="DO180" s="205"/>
      <c r="DP180" s="8" t="s">
        <v>91</v>
      </c>
      <c r="DQ180" s="71">
        <v>32</v>
      </c>
      <c r="DR180" s="71">
        <v>10</v>
      </c>
      <c r="DS180" s="71">
        <v>12</v>
      </c>
      <c r="DT180" s="152">
        <v>3</v>
      </c>
      <c r="DU180" s="32">
        <v>1</v>
      </c>
      <c r="DV180" s="149">
        <v>35</v>
      </c>
      <c r="DW180" s="149">
        <v>11</v>
      </c>
      <c r="DX180" s="205"/>
      <c r="DY180" s="8" t="s">
        <v>91</v>
      </c>
      <c r="DZ180" s="71">
        <v>8</v>
      </c>
      <c r="EA180" s="71">
        <v>0</v>
      </c>
      <c r="EB180" s="71">
        <v>3</v>
      </c>
      <c r="EC180" s="71">
        <v>0</v>
      </c>
      <c r="ED180" s="71">
        <v>5</v>
      </c>
      <c r="EE180" s="71">
        <v>5</v>
      </c>
      <c r="EF180" s="71">
        <v>1</v>
      </c>
      <c r="EG180" s="71">
        <v>1</v>
      </c>
      <c r="EH180" s="71">
        <v>2</v>
      </c>
      <c r="EI180" s="71">
        <v>2</v>
      </c>
      <c r="EJ180" s="71">
        <v>5</v>
      </c>
      <c r="EK180" s="71">
        <v>0</v>
      </c>
      <c r="EL180" s="71">
        <v>10</v>
      </c>
      <c r="EM180" s="71">
        <v>0</v>
      </c>
      <c r="EN180" s="71">
        <v>0</v>
      </c>
      <c r="EO180" s="71">
        <v>0</v>
      </c>
      <c r="EP180" s="71">
        <v>0</v>
      </c>
      <c r="ER180" s="78" t="s">
        <v>172</v>
      </c>
      <c r="ES180" s="78" t="s">
        <v>2443</v>
      </c>
      <c r="ET180" s="78">
        <v>165</v>
      </c>
      <c r="EU180" s="78">
        <v>131</v>
      </c>
      <c r="EV180" s="78">
        <v>676</v>
      </c>
      <c r="EW180" s="78"/>
      <c r="EX180" s="78"/>
      <c r="EY180" s="78"/>
    </row>
    <row r="181" spans="1:155">
      <c r="A181" s="205"/>
      <c r="B181" s="66" t="s">
        <v>73</v>
      </c>
      <c r="C181" s="26">
        <v>279</v>
      </c>
      <c r="D181" s="26">
        <v>148</v>
      </c>
      <c r="E181" s="26">
        <v>181</v>
      </c>
      <c r="F181" s="26">
        <v>104</v>
      </c>
      <c r="G181" s="26">
        <v>0</v>
      </c>
      <c r="H181" s="26">
        <v>0</v>
      </c>
      <c r="I181" s="26">
        <v>72</v>
      </c>
      <c r="J181" s="26">
        <v>25</v>
      </c>
      <c r="K181" s="26">
        <v>0</v>
      </c>
      <c r="L181" s="26">
        <v>0</v>
      </c>
      <c r="M181" s="26">
        <v>0</v>
      </c>
      <c r="N181" s="26">
        <v>0</v>
      </c>
      <c r="O181" s="26">
        <v>0</v>
      </c>
      <c r="P181" s="26">
        <v>0</v>
      </c>
      <c r="Q181" s="26">
        <v>229</v>
      </c>
      <c r="R181" s="26">
        <v>128</v>
      </c>
      <c r="S181" s="26">
        <v>0</v>
      </c>
      <c r="T181" s="26">
        <v>0</v>
      </c>
      <c r="U181" s="26">
        <v>45</v>
      </c>
      <c r="V181" s="26">
        <v>19</v>
      </c>
      <c r="W181" s="26">
        <v>0</v>
      </c>
      <c r="X181" s="26">
        <v>0</v>
      </c>
      <c r="Y181" s="26">
        <v>0</v>
      </c>
      <c r="Z181" s="26">
        <v>0</v>
      </c>
      <c r="AA181" s="26">
        <v>0</v>
      </c>
      <c r="AB181" s="26">
        <v>0</v>
      </c>
      <c r="AC181" s="68">
        <v>806</v>
      </c>
      <c r="AD181" s="68">
        <v>424</v>
      </c>
      <c r="AE181" s="205"/>
      <c r="AF181" s="66" t="s">
        <v>73</v>
      </c>
      <c r="AG181" s="26">
        <v>11</v>
      </c>
      <c r="AH181" s="26">
        <v>5</v>
      </c>
      <c r="AI181" s="26">
        <v>4</v>
      </c>
      <c r="AJ181" s="26">
        <v>2</v>
      </c>
      <c r="AK181" s="26">
        <v>0</v>
      </c>
      <c r="AL181" s="26">
        <v>0</v>
      </c>
      <c r="AM181" s="26">
        <v>0</v>
      </c>
      <c r="AN181" s="26">
        <v>0</v>
      </c>
      <c r="AO181" s="26">
        <v>0</v>
      </c>
      <c r="AP181" s="26">
        <v>0</v>
      </c>
      <c r="AQ181" s="26">
        <v>0</v>
      </c>
      <c r="AR181" s="26">
        <v>0</v>
      </c>
      <c r="AS181" s="26">
        <v>0</v>
      </c>
      <c r="AT181" s="26">
        <v>0</v>
      </c>
      <c r="AU181" s="26">
        <v>3</v>
      </c>
      <c r="AV181" s="26">
        <v>2</v>
      </c>
      <c r="AW181" s="26">
        <v>0</v>
      </c>
      <c r="AX181" s="26">
        <v>0</v>
      </c>
      <c r="AY181" s="26">
        <v>1</v>
      </c>
      <c r="AZ181" s="26">
        <v>0</v>
      </c>
      <c r="BA181" s="26">
        <v>0</v>
      </c>
      <c r="BB181" s="26">
        <v>0</v>
      </c>
      <c r="BC181" s="26">
        <v>0</v>
      </c>
      <c r="BD181" s="26">
        <v>0</v>
      </c>
      <c r="BE181" s="26">
        <v>0</v>
      </c>
      <c r="BF181" s="26">
        <v>0</v>
      </c>
      <c r="BG181" s="68">
        <v>19</v>
      </c>
      <c r="BH181" s="68">
        <v>9</v>
      </c>
      <c r="BI181" s="205"/>
      <c r="BJ181" s="66" t="s">
        <v>73</v>
      </c>
      <c r="BK181" s="68">
        <v>7</v>
      </c>
      <c r="BL181" s="68">
        <v>6</v>
      </c>
      <c r="BM181" s="68">
        <v>0</v>
      </c>
      <c r="BN181" s="68">
        <v>2</v>
      </c>
      <c r="BO181" s="68">
        <v>0</v>
      </c>
      <c r="BP181" s="68">
        <v>0</v>
      </c>
      <c r="BQ181" s="68">
        <v>0</v>
      </c>
      <c r="BR181" s="68">
        <v>7</v>
      </c>
      <c r="BS181" s="68">
        <v>0</v>
      </c>
      <c r="BT181" s="68">
        <v>1</v>
      </c>
      <c r="BU181" s="68">
        <v>0</v>
      </c>
      <c r="BV181" s="68">
        <v>0</v>
      </c>
      <c r="BW181" s="68">
        <v>0</v>
      </c>
      <c r="BX181" s="68">
        <v>23</v>
      </c>
      <c r="BY181" s="68">
        <v>22</v>
      </c>
      <c r="BZ181" s="68">
        <v>22</v>
      </c>
      <c r="CA181" s="68">
        <v>15</v>
      </c>
      <c r="CB181" s="68">
        <v>2</v>
      </c>
      <c r="CC181" s="68">
        <v>5</v>
      </c>
      <c r="CD181" s="205"/>
      <c r="CE181" s="66" t="s">
        <v>73</v>
      </c>
      <c r="CF181" s="68">
        <v>0</v>
      </c>
      <c r="CG181" s="68">
        <v>441</v>
      </c>
      <c r="CH181" s="68">
        <v>0</v>
      </c>
      <c r="CI181" s="68">
        <v>0</v>
      </c>
      <c r="CJ181" s="68">
        <v>0</v>
      </c>
      <c r="CK181" s="68">
        <v>1</v>
      </c>
      <c r="CL181" s="68">
        <v>22</v>
      </c>
      <c r="CM181" s="68">
        <v>24</v>
      </c>
      <c r="CN181" s="68">
        <v>22</v>
      </c>
      <c r="CO181" s="205"/>
      <c r="CP181" s="66" t="s">
        <v>73</v>
      </c>
      <c r="CQ181" s="68">
        <v>180</v>
      </c>
      <c r="CR181" s="68">
        <v>110</v>
      </c>
      <c r="CS181" s="68">
        <v>150</v>
      </c>
      <c r="CT181" s="68">
        <v>95</v>
      </c>
      <c r="CU181" s="68">
        <v>0</v>
      </c>
      <c r="CV181" s="68">
        <v>0</v>
      </c>
      <c r="CW181" s="68">
        <v>0</v>
      </c>
      <c r="CX181" s="68">
        <v>0</v>
      </c>
      <c r="CY181" s="68">
        <v>20</v>
      </c>
      <c r="CZ181" s="68">
        <v>7</v>
      </c>
      <c r="DA181" s="68">
        <v>16</v>
      </c>
      <c r="DB181" s="68">
        <v>6</v>
      </c>
      <c r="DC181" s="68">
        <v>0</v>
      </c>
      <c r="DD181" s="68">
        <v>0</v>
      </c>
      <c r="DE181" s="68">
        <v>0</v>
      </c>
      <c r="DF181" s="68">
        <v>0</v>
      </c>
      <c r="DG181" s="68">
        <v>0</v>
      </c>
      <c r="DH181" s="68">
        <v>0</v>
      </c>
      <c r="DI181" s="68">
        <v>0</v>
      </c>
      <c r="DJ181" s="68">
        <v>0</v>
      </c>
      <c r="DK181" s="68">
        <v>0</v>
      </c>
      <c r="DL181" s="68">
        <v>0</v>
      </c>
      <c r="DM181" s="68">
        <v>0</v>
      </c>
      <c r="DN181" s="68">
        <v>0</v>
      </c>
      <c r="DO181" s="205"/>
      <c r="DP181" s="66" t="s">
        <v>73</v>
      </c>
      <c r="DQ181" s="68">
        <v>47</v>
      </c>
      <c r="DR181" s="26">
        <v>17</v>
      </c>
      <c r="DS181" s="26">
        <v>20</v>
      </c>
      <c r="DT181" s="41">
        <v>6</v>
      </c>
      <c r="DU181" s="41">
        <v>3</v>
      </c>
      <c r="DV181" s="68">
        <v>53</v>
      </c>
      <c r="DW181" s="68">
        <v>20</v>
      </c>
      <c r="DX181" s="205"/>
      <c r="DY181" s="66" t="s">
        <v>73</v>
      </c>
      <c r="DZ181" s="68">
        <v>43</v>
      </c>
      <c r="EA181" s="68">
        <v>45</v>
      </c>
      <c r="EB181" s="68">
        <v>31</v>
      </c>
      <c r="EC181" s="68">
        <v>0</v>
      </c>
      <c r="ED181" s="68">
        <v>39</v>
      </c>
      <c r="EE181" s="68">
        <v>34</v>
      </c>
      <c r="EF181" s="68">
        <v>6</v>
      </c>
      <c r="EG181" s="68">
        <v>19</v>
      </c>
      <c r="EH181" s="68">
        <v>21</v>
      </c>
      <c r="EI181" s="68">
        <v>10</v>
      </c>
      <c r="EJ181" s="68">
        <v>16</v>
      </c>
      <c r="EK181" s="68">
        <v>2</v>
      </c>
      <c r="EL181" s="68">
        <v>14</v>
      </c>
      <c r="EM181" s="68">
        <v>3</v>
      </c>
      <c r="EN181" s="68">
        <v>0</v>
      </c>
      <c r="EO181" s="68">
        <v>4</v>
      </c>
      <c r="EP181" s="68">
        <v>0</v>
      </c>
      <c r="ER181" s="78" t="s">
        <v>172</v>
      </c>
      <c r="ES181" s="78" t="s">
        <v>2444</v>
      </c>
      <c r="ET181" s="78">
        <v>200</v>
      </c>
      <c r="EU181" s="78">
        <v>166</v>
      </c>
      <c r="EV181" s="78">
        <v>882</v>
      </c>
      <c r="EW181" s="78"/>
      <c r="EX181" s="78"/>
      <c r="EY181" s="78"/>
    </row>
    <row r="182" spans="1:155">
      <c r="A182" s="205" t="s">
        <v>2060</v>
      </c>
      <c r="B182" s="8" t="s">
        <v>90</v>
      </c>
      <c r="C182" s="71">
        <v>23</v>
      </c>
      <c r="D182" s="71">
        <v>15</v>
      </c>
      <c r="E182" s="71">
        <v>0</v>
      </c>
      <c r="F182" s="71">
        <v>0</v>
      </c>
      <c r="G182" s="71">
        <v>0</v>
      </c>
      <c r="H182" s="71">
        <v>0</v>
      </c>
      <c r="I182" s="71">
        <v>0</v>
      </c>
      <c r="J182" s="71">
        <v>0</v>
      </c>
      <c r="K182" s="71">
        <v>0</v>
      </c>
      <c r="L182" s="71">
        <v>0</v>
      </c>
      <c r="M182" s="71">
        <v>0</v>
      </c>
      <c r="N182" s="71">
        <v>0</v>
      </c>
      <c r="O182" s="71">
        <v>0</v>
      </c>
      <c r="P182" s="71">
        <v>0</v>
      </c>
      <c r="Q182" s="71">
        <v>25</v>
      </c>
      <c r="R182" s="71">
        <v>13</v>
      </c>
      <c r="S182" s="71">
        <v>0</v>
      </c>
      <c r="T182" s="71">
        <v>0</v>
      </c>
      <c r="U182" s="71">
        <v>0</v>
      </c>
      <c r="V182" s="71">
        <v>0</v>
      </c>
      <c r="W182" s="71">
        <v>0</v>
      </c>
      <c r="X182" s="71">
        <v>0</v>
      </c>
      <c r="Y182" s="71">
        <v>0</v>
      </c>
      <c r="Z182" s="71">
        <v>0</v>
      </c>
      <c r="AA182" s="71">
        <v>0</v>
      </c>
      <c r="AB182" s="71">
        <v>0</v>
      </c>
      <c r="AC182" s="69">
        <v>48</v>
      </c>
      <c r="AD182" s="69">
        <v>28</v>
      </c>
      <c r="AE182" s="205" t="s">
        <v>2060</v>
      </c>
      <c r="AF182" s="8" t="s">
        <v>90</v>
      </c>
      <c r="AG182" s="71">
        <v>1</v>
      </c>
      <c r="AH182" s="71">
        <v>1</v>
      </c>
      <c r="AI182" s="71">
        <v>0</v>
      </c>
      <c r="AJ182" s="71">
        <v>0</v>
      </c>
      <c r="AK182" s="71">
        <v>0</v>
      </c>
      <c r="AL182" s="71">
        <v>0</v>
      </c>
      <c r="AM182" s="71">
        <v>0</v>
      </c>
      <c r="AN182" s="71">
        <v>0</v>
      </c>
      <c r="AO182" s="71">
        <v>0</v>
      </c>
      <c r="AP182" s="71">
        <v>0</v>
      </c>
      <c r="AQ182" s="71">
        <v>0</v>
      </c>
      <c r="AR182" s="71">
        <v>0</v>
      </c>
      <c r="AS182" s="71">
        <v>0</v>
      </c>
      <c r="AT182" s="71">
        <v>0</v>
      </c>
      <c r="AU182" s="71">
        <v>0</v>
      </c>
      <c r="AV182" s="71">
        <v>0</v>
      </c>
      <c r="AW182" s="71">
        <v>0</v>
      </c>
      <c r="AX182" s="71">
        <v>0</v>
      </c>
      <c r="AY182" s="71">
        <v>0</v>
      </c>
      <c r="AZ182" s="71">
        <v>0</v>
      </c>
      <c r="BA182" s="71">
        <v>0</v>
      </c>
      <c r="BB182" s="71">
        <v>0</v>
      </c>
      <c r="BC182" s="71">
        <v>0</v>
      </c>
      <c r="BD182" s="71">
        <v>0</v>
      </c>
      <c r="BE182" s="71">
        <v>0</v>
      </c>
      <c r="BF182" s="71">
        <v>0</v>
      </c>
      <c r="BG182" s="69">
        <v>1</v>
      </c>
      <c r="BH182" s="69">
        <v>1</v>
      </c>
      <c r="BI182" s="205" t="s">
        <v>2060</v>
      </c>
      <c r="BJ182" s="8" t="s">
        <v>90</v>
      </c>
      <c r="BK182" s="31">
        <v>1</v>
      </c>
      <c r="BL182" s="31">
        <v>0</v>
      </c>
      <c r="BM182" s="31">
        <v>0</v>
      </c>
      <c r="BN182" s="31">
        <v>0</v>
      </c>
      <c r="BO182" s="31">
        <v>0</v>
      </c>
      <c r="BP182" s="31">
        <v>0</v>
      </c>
      <c r="BQ182" s="31">
        <v>0</v>
      </c>
      <c r="BR182" s="31">
        <v>1</v>
      </c>
      <c r="BS182" s="31">
        <v>0</v>
      </c>
      <c r="BT182" s="31">
        <v>0</v>
      </c>
      <c r="BU182" s="31">
        <v>0</v>
      </c>
      <c r="BV182" s="31">
        <v>0</v>
      </c>
      <c r="BW182" s="31">
        <v>0</v>
      </c>
      <c r="BX182" s="149">
        <v>2</v>
      </c>
      <c r="BY182" s="125">
        <v>3</v>
      </c>
      <c r="BZ182" s="71">
        <v>3</v>
      </c>
      <c r="CA182" s="71">
        <v>0</v>
      </c>
      <c r="CB182" s="71">
        <v>0</v>
      </c>
      <c r="CC182" s="71">
        <v>1</v>
      </c>
      <c r="CD182" s="205" t="s">
        <v>2060</v>
      </c>
      <c r="CE182" s="8" t="s">
        <v>90</v>
      </c>
      <c r="CF182" s="71">
        <v>0</v>
      </c>
      <c r="CG182" s="71">
        <v>0</v>
      </c>
      <c r="CH182" s="71">
        <v>12</v>
      </c>
      <c r="CI182" s="71">
        <v>5</v>
      </c>
      <c r="CJ182" s="71">
        <v>0</v>
      </c>
      <c r="CK182" s="71">
        <v>0</v>
      </c>
      <c r="CL182" s="71">
        <v>4</v>
      </c>
      <c r="CM182" s="71">
        <v>4</v>
      </c>
      <c r="CN182" s="71">
        <v>4</v>
      </c>
      <c r="CO182" s="205" t="s">
        <v>2060</v>
      </c>
      <c r="CP182" s="8" t="s">
        <v>90</v>
      </c>
      <c r="CQ182" s="46">
        <v>0</v>
      </c>
      <c r="CR182" s="46">
        <v>0</v>
      </c>
      <c r="CS182" s="46">
        <v>0</v>
      </c>
      <c r="CT182" s="46">
        <v>0</v>
      </c>
      <c r="CU182" s="46">
        <v>0</v>
      </c>
      <c r="CV182" s="46">
        <v>0</v>
      </c>
      <c r="CW182" s="46">
        <v>0</v>
      </c>
      <c r="CX182" s="46">
        <v>0</v>
      </c>
      <c r="CY182" s="46">
        <v>0</v>
      </c>
      <c r="CZ182" s="46">
        <v>0</v>
      </c>
      <c r="DA182" s="46">
        <v>0</v>
      </c>
      <c r="DB182" s="46">
        <v>0</v>
      </c>
      <c r="DC182" s="46">
        <v>0</v>
      </c>
      <c r="DD182" s="46">
        <v>0</v>
      </c>
      <c r="DE182" s="46">
        <v>0</v>
      </c>
      <c r="DF182" s="46">
        <v>0</v>
      </c>
      <c r="DG182" s="46">
        <v>0</v>
      </c>
      <c r="DH182" s="46">
        <v>0</v>
      </c>
      <c r="DI182" s="46">
        <v>0</v>
      </c>
      <c r="DJ182" s="46">
        <v>0</v>
      </c>
      <c r="DK182" s="46">
        <v>0</v>
      </c>
      <c r="DL182" s="46">
        <v>0</v>
      </c>
      <c r="DM182" s="46">
        <v>0</v>
      </c>
      <c r="DN182" s="46">
        <v>0</v>
      </c>
      <c r="DO182" s="205" t="s">
        <v>2060</v>
      </c>
      <c r="DP182" s="8" t="s">
        <v>90</v>
      </c>
      <c r="DQ182" s="71">
        <v>9</v>
      </c>
      <c r="DR182" s="71">
        <v>3</v>
      </c>
      <c r="DS182" s="71">
        <v>0</v>
      </c>
      <c r="DT182" s="152">
        <v>0</v>
      </c>
      <c r="DU182" s="32">
        <v>0</v>
      </c>
      <c r="DV182" s="149">
        <v>9</v>
      </c>
      <c r="DW182" s="149">
        <v>3</v>
      </c>
      <c r="DX182" s="205" t="s">
        <v>2060</v>
      </c>
      <c r="DY182" s="8" t="s">
        <v>90</v>
      </c>
      <c r="DZ182" s="71">
        <v>0</v>
      </c>
      <c r="EA182" s="71">
        <v>0</v>
      </c>
      <c r="EB182" s="71">
        <v>0</v>
      </c>
      <c r="EC182" s="71">
        <v>0</v>
      </c>
      <c r="ED182" s="71">
        <v>0</v>
      </c>
      <c r="EE182" s="71">
        <v>0</v>
      </c>
      <c r="EF182" s="71">
        <v>0</v>
      </c>
      <c r="EG182" s="71">
        <v>0</v>
      </c>
      <c r="EH182" s="71">
        <v>0</v>
      </c>
      <c r="EI182" s="71">
        <v>0</v>
      </c>
      <c r="EJ182" s="71">
        <v>0</v>
      </c>
      <c r="EK182" s="71">
        <v>0</v>
      </c>
      <c r="EL182" s="71">
        <v>0</v>
      </c>
      <c r="EM182" s="71">
        <v>0</v>
      </c>
      <c r="EN182" s="71">
        <v>0</v>
      </c>
      <c r="EO182" s="71">
        <v>0</v>
      </c>
      <c r="EP182" s="71">
        <v>0</v>
      </c>
      <c r="ER182" s="78" t="s">
        <v>2060</v>
      </c>
      <c r="ES182" s="78" t="s">
        <v>2445</v>
      </c>
      <c r="ET182" s="78">
        <v>0</v>
      </c>
      <c r="EU182" s="78">
        <v>0</v>
      </c>
      <c r="EV182" s="78">
        <v>56</v>
      </c>
      <c r="EW182" s="78"/>
      <c r="EX182" s="78"/>
      <c r="EY182" s="78"/>
    </row>
    <row r="183" spans="1:155">
      <c r="A183" s="205"/>
      <c r="B183" s="8" t="s">
        <v>91</v>
      </c>
      <c r="C183" s="71">
        <v>219</v>
      </c>
      <c r="D183" s="71">
        <v>116</v>
      </c>
      <c r="E183" s="71">
        <v>9</v>
      </c>
      <c r="F183" s="71">
        <v>6</v>
      </c>
      <c r="G183" s="71">
        <v>0</v>
      </c>
      <c r="H183" s="71">
        <v>0</v>
      </c>
      <c r="I183" s="71">
        <v>0</v>
      </c>
      <c r="J183" s="71">
        <v>0</v>
      </c>
      <c r="K183" s="71">
        <v>5</v>
      </c>
      <c r="L183" s="71">
        <v>2</v>
      </c>
      <c r="M183" s="71">
        <v>57</v>
      </c>
      <c r="N183" s="71">
        <v>29</v>
      </c>
      <c r="O183" s="71">
        <v>66</v>
      </c>
      <c r="P183" s="71">
        <v>34</v>
      </c>
      <c r="Q183" s="71">
        <v>92</v>
      </c>
      <c r="R183" s="71">
        <v>46</v>
      </c>
      <c r="S183" s="71">
        <v>0</v>
      </c>
      <c r="T183" s="71">
        <v>0</v>
      </c>
      <c r="U183" s="71">
        <v>0</v>
      </c>
      <c r="V183" s="71">
        <v>0</v>
      </c>
      <c r="W183" s="71">
        <v>10</v>
      </c>
      <c r="X183" s="71">
        <v>4</v>
      </c>
      <c r="Y183" s="71">
        <v>51</v>
      </c>
      <c r="Z183" s="71">
        <v>24</v>
      </c>
      <c r="AA183" s="71">
        <v>0</v>
      </c>
      <c r="AB183" s="71">
        <v>0</v>
      </c>
      <c r="AC183" s="69">
        <v>509</v>
      </c>
      <c r="AD183" s="69">
        <v>261</v>
      </c>
      <c r="AE183" s="205"/>
      <c r="AF183" s="8" t="s">
        <v>91</v>
      </c>
      <c r="AG183" s="71">
        <v>1</v>
      </c>
      <c r="AH183" s="71">
        <v>0</v>
      </c>
      <c r="AI183" s="71">
        <v>0</v>
      </c>
      <c r="AJ183" s="71">
        <v>0</v>
      </c>
      <c r="AK183" s="71">
        <v>0</v>
      </c>
      <c r="AL183" s="71">
        <v>0</v>
      </c>
      <c r="AM183" s="71">
        <v>0</v>
      </c>
      <c r="AN183" s="71">
        <v>0</v>
      </c>
      <c r="AO183" s="71">
        <v>0</v>
      </c>
      <c r="AP183" s="71">
        <v>0</v>
      </c>
      <c r="AQ183" s="71">
        <v>0</v>
      </c>
      <c r="AR183" s="71">
        <v>0</v>
      </c>
      <c r="AS183" s="71">
        <v>1</v>
      </c>
      <c r="AT183" s="71">
        <v>0</v>
      </c>
      <c r="AU183" s="71">
        <v>5</v>
      </c>
      <c r="AV183" s="71">
        <v>3</v>
      </c>
      <c r="AW183" s="71">
        <v>0</v>
      </c>
      <c r="AX183" s="71">
        <v>0</v>
      </c>
      <c r="AY183" s="71">
        <v>0</v>
      </c>
      <c r="AZ183" s="71">
        <v>0</v>
      </c>
      <c r="BA183" s="71">
        <v>0</v>
      </c>
      <c r="BB183" s="71">
        <v>0</v>
      </c>
      <c r="BC183" s="71">
        <v>0</v>
      </c>
      <c r="BD183" s="71">
        <v>0</v>
      </c>
      <c r="BE183" s="71">
        <v>0</v>
      </c>
      <c r="BF183" s="71">
        <v>0</v>
      </c>
      <c r="BG183" s="69">
        <v>7</v>
      </c>
      <c r="BH183" s="69">
        <v>3</v>
      </c>
      <c r="BI183" s="205"/>
      <c r="BJ183" s="8" t="s">
        <v>91</v>
      </c>
      <c r="BK183" s="31">
        <v>7</v>
      </c>
      <c r="BL183" s="31">
        <v>1</v>
      </c>
      <c r="BM183" s="31">
        <v>0</v>
      </c>
      <c r="BN183" s="31">
        <v>0</v>
      </c>
      <c r="BO183" s="31">
        <v>1</v>
      </c>
      <c r="BP183" s="31">
        <v>3</v>
      </c>
      <c r="BQ183" s="31">
        <v>1</v>
      </c>
      <c r="BR183" s="31">
        <v>3</v>
      </c>
      <c r="BS183" s="31">
        <v>0</v>
      </c>
      <c r="BT183" s="31">
        <v>0</v>
      </c>
      <c r="BU183" s="31">
        <v>1</v>
      </c>
      <c r="BV183" s="31">
        <v>3</v>
      </c>
      <c r="BW183" s="31">
        <v>0</v>
      </c>
      <c r="BX183" s="149">
        <v>20</v>
      </c>
      <c r="BY183" s="125">
        <v>23</v>
      </c>
      <c r="BZ183" s="71">
        <v>23</v>
      </c>
      <c r="CA183" s="71">
        <v>20</v>
      </c>
      <c r="CB183" s="71">
        <v>0</v>
      </c>
      <c r="CC183" s="71">
        <v>4</v>
      </c>
      <c r="CD183" s="205"/>
      <c r="CE183" s="8" t="s">
        <v>91</v>
      </c>
      <c r="CF183" s="71">
        <v>0</v>
      </c>
      <c r="CG183" s="71">
        <v>207</v>
      </c>
      <c r="CH183" s="71">
        <v>63</v>
      </c>
      <c r="CI183" s="71">
        <v>0</v>
      </c>
      <c r="CJ183" s="71">
        <v>0</v>
      </c>
      <c r="CK183" s="71">
        <v>7</v>
      </c>
      <c r="CL183" s="71">
        <v>23</v>
      </c>
      <c r="CM183" s="71">
        <v>23</v>
      </c>
      <c r="CN183" s="71">
        <v>20</v>
      </c>
      <c r="CO183" s="205"/>
      <c r="CP183" s="8" t="s">
        <v>91</v>
      </c>
      <c r="CQ183" s="46">
        <v>118</v>
      </c>
      <c r="CR183" s="46">
        <v>50</v>
      </c>
      <c r="CS183" s="46">
        <v>83</v>
      </c>
      <c r="CT183" s="46">
        <v>40</v>
      </c>
      <c r="CU183" s="46">
        <v>0</v>
      </c>
      <c r="CV183" s="46">
        <v>0</v>
      </c>
      <c r="CW183" s="46">
        <v>0</v>
      </c>
      <c r="CX183" s="46">
        <v>0</v>
      </c>
      <c r="CY183" s="46">
        <v>0</v>
      </c>
      <c r="CZ183" s="46">
        <v>0</v>
      </c>
      <c r="DA183" s="46">
        <v>0</v>
      </c>
      <c r="DB183" s="46">
        <v>0</v>
      </c>
      <c r="DC183" s="46">
        <v>5</v>
      </c>
      <c r="DD183" s="46">
        <v>2</v>
      </c>
      <c r="DE183" s="46">
        <v>4</v>
      </c>
      <c r="DF183" s="46">
        <v>2</v>
      </c>
      <c r="DG183" s="46">
        <v>51</v>
      </c>
      <c r="DH183" s="46">
        <v>24</v>
      </c>
      <c r="DI183" s="46">
        <v>50</v>
      </c>
      <c r="DJ183" s="46">
        <v>23</v>
      </c>
      <c r="DK183" s="46">
        <v>0</v>
      </c>
      <c r="DL183" s="46">
        <v>0</v>
      </c>
      <c r="DM183" s="46">
        <v>0</v>
      </c>
      <c r="DN183" s="46">
        <v>0</v>
      </c>
      <c r="DO183" s="205"/>
      <c r="DP183" s="8" t="s">
        <v>91</v>
      </c>
      <c r="DQ183" s="71">
        <v>43</v>
      </c>
      <c r="DR183" s="71">
        <v>11</v>
      </c>
      <c r="DS183" s="71">
        <v>4</v>
      </c>
      <c r="DT183" s="152">
        <v>35</v>
      </c>
      <c r="DU183" s="32">
        <v>19</v>
      </c>
      <c r="DV183" s="149">
        <v>78</v>
      </c>
      <c r="DW183" s="149">
        <v>30</v>
      </c>
      <c r="DX183" s="205"/>
      <c r="DY183" s="8" t="s">
        <v>91</v>
      </c>
      <c r="DZ183" s="71">
        <v>0</v>
      </c>
      <c r="EA183" s="71">
        <v>0</v>
      </c>
      <c r="EB183" s="71">
        <v>0</v>
      </c>
      <c r="EC183" s="71">
        <v>0</v>
      </c>
      <c r="ED183" s="71">
        <v>0</v>
      </c>
      <c r="EE183" s="71">
        <v>0</v>
      </c>
      <c r="EF183" s="71">
        <v>0</v>
      </c>
      <c r="EG183" s="71">
        <v>0</v>
      </c>
      <c r="EH183" s="71">
        <v>0</v>
      </c>
      <c r="EI183" s="71">
        <v>0</v>
      </c>
      <c r="EJ183" s="71">
        <v>0</v>
      </c>
      <c r="EK183" s="71">
        <v>0</v>
      </c>
      <c r="EL183" s="71">
        <v>0</v>
      </c>
      <c r="EM183" s="71">
        <v>0</v>
      </c>
      <c r="EN183" s="71">
        <v>0</v>
      </c>
      <c r="EO183" s="71">
        <v>0</v>
      </c>
      <c r="EP183" s="71">
        <v>0</v>
      </c>
      <c r="ER183" s="78" t="s">
        <v>2060</v>
      </c>
      <c r="ES183" s="78" t="s">
        <v>2446</v>
      </c>
      <c r="ET183" s="78">
        <v>174</v>
      </c>
      <c r="EU183" s="78">
        <v>137</v>
      </c>
      <c r="EV183" s="78">
        <v>603</v>
      </c>
      <c r="EW183" s="78"/>
      <c r="EX183" s="78"/>
      <c r="EY183" s="78"/>
    </row>
    <row r="184" spans="1:155">
      <c r="A184" s="205"/>
      <c r="B184" s="66" t="s">
        <v>73</v>
      </c>
      <c r="C184" s="26">
        <v>242</v>
      </c>
      <c r="D184" s="26">
        <v>131</v>
      </c>
      <c r="E184" s="26">
        <v>9</v>
      </c>
      <c r="F184" s="26">
        <v>6</v>
      </c>
      <c r="G184" s="26">
        <v>0</v>
      </c>
      <c r="H184" s="26">
        <v>0</v>
      </c>
      <c r="I184" s="26">
        <v>0</v>
      </c>
      <c r="J184" s="26">
        <v>0</v>
      </c>
      <c r="K184" s="26">
        <v>5</v>
      </c>
      <c r="L184" s="26">
        <v>2</v>
      </c>
      <c r="M184" s="26">
        <v>57</v>
      </c>
      <c r="N184" s="26">
        <v>29</v>
      </c>
      <c r="O184" s="26">
        <v>66</v>
      </c>
      <c r="P184" s="26">
        <v>34</v>
      </c>
      <c r="Q184" s="26">
        <v>117</v>
      </c>
      <c r="R184" s="26">
        <v>59</v>
      </c>
      <c r="S184" s="26">
        <v>0</v>
      </c>
      <c r="T184" s="26">
        <v>0</v>
      </c>
      <c r="U184" s="26">
        <v>0</v>
      </c>
      <c r="V184" s="26">
        <v>0</v>
      </c>
      <c r="W184" s="26">
        <v>10</v>
      </c>
      <c r="X184" s="26">
        <v>4</v>
      </c>
      <c r="Y184" s="26">
        <v>51</v>
      </c>
      <c r="Z184" s="26">
        <v>24</v>
      </c>
      <c r="AA184" s="26">
        <v>0</v>
      </c>
      <c r="AB184" s="26">
        <v>0</v>
      </c>
      <c r="AC184" s="68">
        <v>557</v>
      </c>
      <c r="AD184" s="68">
        <v>289</v>
      </c>
      <c r="AE184" s="205"/>
      <c r="AF184" s="66" t="s">
        <v>73</v>
      </c>
      <c r="AG184" s="26">
        <v>2</v>
      </c>
      <c r="AH184" s="26">
        <v>1</v>
      </c>
      <c r="AI184" s="26">
        <v>0</v>
      </c>
      <c r="AJ184" s="26">
        <v>0</v>
      </c>
      <c r="AK184" s="26">
        <v>0</v>
      </c>
      <c r="AL184" s="26">
        <v>0</v>
      </c>
      <c r="AM184" s="26">
        <v>0</v>
      </c>
      <c r="AN184" s="26">
        <v>0</v>
      </c>
      <c r="AO184" s="26">
        <v>0</v>
      </c>
      <c r="AP184" s="26">
        <v>0</v>
      </c>
      <c r="AQ184" s="26">
        <v>0</v>
      </c>
      <c r="AR184" s="26">
        <v>0</v>
      </c>
      <c r="AS184" s="26">
        <v>1</v>
      </c>
      <c r="AT184" s="26">
        <v>0</v>
      </c>
      <c r="AU184" s="26">
        <v>5</v>
      </c>
      <c r="AV184" s="26">
        <v>3</v>
      </c>
      <c r="AW184" s="26">
        <v>0</v>
      </c>
      <c r="AX184" s="26">
        <v>0</v>
      </c>
      <c r="AY184" s="26">
        <v>0</v>
      </c>
      <c r="AZ184" s="26">
        <v>0</v>
      </c>
      <c r="BA184" s="26">
        <v>0</v>
      </c>
      <c r="BB184" s="26">
        <v>0</v>
      </c>
      <c r="BC184" s="26">
        <v>0</v>
      </c>
      <c r="BD184" s="26">
        <v>0</v>
      </c>
      <c r="BE184" s="26">
        <v>0</v>
      </c>
      <c r="BF184" s="26">
        <v>0</v>
      </c>
      <c r="BG184" s="68">
        <v>8</v>
      </c>
      <c r="BH184" s="68">
        <v>4</v>
      </c>
      <c r="BI184" s="205"/>
      <c r="BJ184" s="66" t="s">
        <v>73</v>
      </c>
      <c r="BK184" s="68">
        <v>8</v>
      </c>
      <c r="BL184" s="68">
        <v>1</v>
      </c>
      <c r="BM184" s="68">
        <v>0</v>
      </c>
      <c r="BN184" s="68">
        <v>0</v>
      </c>
      <c r="BO184" s="68">
        <v>1</v>
      </c>
      <c r="BP184" s="68">
        <v>3</v>
      </c>
      <c r="BQ184" s="68">
        <v>1</v>
      </c>
      <c r="BR184" s="68">
        <v>4</v>
      </c>
      <c r="BS184" s="68">
        <v>0</v>
      </c>
      <c r="BT184" s="68">
        <v>0</v>
      </c>
      <c r="BU184" s="68">
        <v>1</v>
      </c>
      <c r="BV184" s="68">
        <v>3</v>
      </c>
      <c r="BW184" s="68">
        <v>0</v>
      </c>
      <c r="BX184" s="68">
        <v>22</v>
      </c>
      <c r="BY184" s="68">
        <v>26</v>
      </c>
      <c r="BZ184" s="68">
        <v>26</v>
      </c>
      <c r="CA184" s="68">
        <v>20</v>
      </c>
      <c r="CB184" s="68">
        <v>0</v>
      </c>
      <c r="CC184" s="68">
        <v>5</v>
      </c>
      <c r="CD184" s="205"/>
      <c r="CE184" s="66" t="s">
        <v>73</v>
      </c>
      <c r="CF184" s="68">
        <v>0</v>
      </c>
      <c r="CG184" s="68">
        <v>207</v>
      </c>
      <c r="CH184" s="68">
        <v>75</v>
      </c>
      <c r="CI184" s="68">
        <v>5</v>
      </c>
      <c r="CJ184" s="68">
        <v>0</v>
      </c>
      <c r="CK184" s="68">
        <v>7</v>
      </c>
      <c r="CL184" s="68">
        <v>27</v>
      </c>
      <c r="CM184" s="68">
        <v>27</v>
      </c>
      <c r="CN184" s="68">
        <v>24</v>
      </c>
      <c r="CO184" s="205"/>
      <c r="CP184" s="66" t="s">
        <v>73</v>
      </c>
      <c r="CQ184" s="68">
        <v>118</v>
      </c>
      <c r="CR184" s="68">
        <v>50</v>
      </c>
      <c r="CS184" s="68">
        <v>83</v>
      </c>
      <c r="CT184" s="68">
        <v>40</v>
      </c>
      <c r="CU184" s="68">
        <v>0</v>
      </c>
      <c r="CV184" s="68">
        <v>0</v>
      </c>
      <c r="CW184" s="68">
        <v>0</v>
      </c>
      <c r="CX184" s="68">
        <v>0</v>
      </c>
      <c r="CY184" s="68">
        <v>0</v>
      </c>
      <c r="CZ184" s="68">
        <v>0</v>
      </c>
      <c r="DA184" s="68">
        <v>0</v>
      </c>
      <c r="DB184" s="68">
        <v>0</v>
      </c>
      <c r="DC184" s="68">
        <v>5</v>
      </c>
      <c r="DD184" s="68">
        <v>2</v>
      </c>
      <c r="DE184" s="68">
        <v>4</v>
      </c>
      <c r="DF184" s="68">
        <v>2</v>
      </c>
      <c r="DG184" s="68">
        <v>51</v>
      </c>
      <c r="DH184" s="68">
        <v>24</v>
      </c>
      <c r="DI184" s="68">
        <v>50</v>
      </c>
      <c r="DJ184" s="68">
        <v>23</v>
      </c>
      <c r="DK184" s="68">
        <v>0</v>
      </c>
      <c r="DL184" s="68">
        <v>0</v>
      </c>
      <c r="DM184" s="68">
        <v>0</v>
      </c>
      <c r="DN184" s="68">
        <v>0</v>
      </c>
      <c r="DO184" s="205"/>
      <c r="DP184" s="66" t="s">
        <v>73</v>
      </c>
      <c r="DQ184" s="68">
        <v>52</v>
      </c>
      <c r="DR184" s="26">
        <v>14</v>
      </c>
      <c r="DS184" s="26">
        <v>4</v>
      </c>
      <c r="DT184" s="41">
        <v>35</v>
      </c>
      <c r="DU184" s="41">
        <v>19</v>
      </c>
      <c r="DV184" s="68">
        <v>87</v>
      </c>
      <c r="DW184" s="68">
        <v>33</v>
      </c>
      <c r="DX184" s="205"/>
      <c r="DY184" s="66" t="s">
        <v>73</v>
      </c>
      <c r="DZ184" s="68">
        <v>0</v>
      </c>
      <c r="EA184" s="68">
        <v>0</v>
      </c>
      <c r="EB184" s="68">
        <v>0</v>
      </c>
      <c r="EC184" s="68">
        <v>0</v>
      </c>
      <c r="ED184" s="68">
        <v>0</v>
      </c>
      <c r="EE184" s="68">
        <v>0</v>
      </c>
      <c r="EF184" s="68">
        <v>0</v>
      </c>
      <c r="EG184" s="68">
        <v>0</v>
      </c>
      <c r="EH184" s="68">
        <v>0</v>
      </c>
      <c r="EI184" s="68">
        <v>0</v>
      </c>
      <c r="EJ184" s="68">
        <v>0</v>
      </c>
      <c r="EK184" s="68">
        <v>0</v>
      </c>
      <c r="EL184" s="68">
        <v>0</v>
      </c>
      <c r="EM184" s="68">
        <v>0</v>
      </c>
      <c r="EN184" s="68">
        <v>0</v>
      </c>
      <c r="EO184" s="68">
        <v>0</v>
      </c>
      <c r="EP184" s="68">
        <v>0</v>
      </c>
      <c r="ER184" s="78" t="s">
        <v>2060</v>
      </c>
      <c r="ES184" s="78" t="s">
        <v>2447</v>
      </c>
      <c r="ET184" s="78">
        <v>174</v>
      </c>
      <c r="EU184" s="78">
        <v>137</v>
      </c>
      <c r="EV184" s="78">
        <v>659</v>
      </c>
      <c r="EW184" s="78"/>
      <c r="EX184" s="78"/>
      <c r="EY184" s="78"/>
    </row>
    <row r="185" spans="1:155">
      <c r="A185" s="7" t="s">
        <v>322</v>
      </c>
      <c r="B185" s="51"/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7" t="s">
        <v>322</v>
      </c>
      <c r="AF185" s="71"/>
      <c r="AG185" s="65"/>
      <c r="AH185" s="65"/>
      <c r="AI185" s="65"/>
      <c r="AJ185" s="65"/>
      <c r="AK185" s="65"/>
      <c r="AL185" s="65"/>
      <c r="AM185" s="65"/>
      <c r="AN185" s="65"/>
      <c r="AO185" s="65"/>
      <c r="AP185" s="65"/>
      <c r="AQ185" s="65"/>
      <c r="AR185" s="65"/>
      <c r="AS185" s="65"/>
      <c r="AT185" s="65"/>
      <c r="AU185" s="65"/>
      <c r="AV185" s="65"/>
      <c r="AW185" s="65"/>
      <c r="AX185" s="65"/>
      <c r="AY185" s="65"/>
      <c r="AZ185" s="65"/>
      <c r="BA185" s="65"/>
      <c r="BB185" s="65"/>
      <c r="BC185" s="65"/>
      <c r="BD185" s="65"/>
      <c r="BE185" s="65"/>
      <c r="BF185" s="65"/>
      <c r="BG185" s="52"/>
      <c r="BH185" s="125"/>
      <c r="BI185" s="7" t="s">
        <v>322</v>
      </c>
      <c r="BJ185" s="71"/>
      <c r="BK185" s="64"/>
      <c r="BL185" s="64"/>
      <c r="BM185" s="64"/>
      <c r="BN185" s="64"/>
      <c r="BO185" s="64"/>
      <c r="BP185" s="64"/>
      <c r="BQ185" s="64"/>
      <c r="BR185" s="64"/>
      <c r="BS185" s="64"/>
      <c r="BT185" s="64"/>
      <c r="BU185" s="64"/>
      <c r="BV185" s="64"/>
      <c r="BW185" s="64"/>
      <c r="BX185" s="64"/>
      <c r="BY185" s="64"/>
      <c r="BZ185" s="64"/>
      <c r="CA185" s="64"/>
      <c r="CB185" s="64"/>
      <c r="CC185" s="109"/>
      <c r="CD185" s="7" t="s">
        <v>322</v>
      </c>
      <c r="CE185" s="8"/>
      <c r="CF185" s="110"/>
      <c r="CG185" s="110"/>
      <c r="CH185" s="110"/>
      <c r="CI185" s="110"/>
      <c r="CJ185" s="110"/>
      <c r="CK185" s="110"/>
      <c r="CL185" s="110"/>
      <c r="CM185" s="110"/>
      <c r="CN185" s="110"/>
      <c r="CO185" s="7" t="s">
        <v>322</v>
      </c>
      <c r="CP185" s="71"/>
      <c r="CQ185" s="51"/>
      <c r="CR185" s="51"/>
      <c r="CS185" s="51"/>
      <c r="CT185" s="51"/>
      <c r="CU185" s="51"/>
      <c r="CV185" s="51"/>
      <c r="CW185" s="51"/>
      <c r="CX185" s="51"/>
      <c r="CY185" s="51"/>
      <c r="CZ185" s="51"/>
      <c r="DA185" s="51"/>
      <c r="DB185" s="51"/>
      <c r="DC185" s="51"/>
      <c r="DD185" s="51"/>
      <c r="DE185" s="51"/>
      <c r="DF185" s="51"/>
      <c r="DG185" s="51"/>
      <c r="DH185" s="51"/>
      <c r="DI185" s="51"/>
      <c r="DJ185" s="51"/>
      <c r="DK185" s="51"/>
      <c r="DL185" s="51"/>
      <c r="DM185" s="51"/>
      <c r="DN185" s="51"/>
      <c r="DO185" s="7" t="s">
        <v>322</v>
      </c>
      <c r="DP185" s="99"/>
      <c r="DQ185" s="51"/>
      <c r="DR185" s="51"/>
      <c r="DS185" s="51"/>
      <c r="DT185" s="51"/>
      <c r="DU185" s="51"/>
      <c r="DV185" s="51"/>
      <c r="DW185" s="51"/>
      <c r="DX185" s="7" t="s">
        <v>322</v>
      </c>
      <c r="DY185" s="51"/>
      <c r="DZ185" s="63"/>
      <c r="EA185" s="63"/>
      <c r="EB185" s="63"/>
      <c r="EC185" s="63"/>
      <c r="ED185" s="63"/>
      <c r="EE185" s="63"/>
      <c r="EF185" s="63"/>
      <c r="EG185" s="63"/>
      <c r="EH185" s="63"/>
      <c r="EI185" s="63"/>
      <c r="EJ185" s="63"/>
      <c r="EK185" s="63"/>
      <c r="EL185" s="63"/>
      <c r="EM185" s="63"/>
      <c r="EN185" s="63"/>
      <c r="EO185" s="63"/>
      <c r="EP185" s="63"/>
      <c r="ER185" s="78" t="str">
        <f>IF(A185="",ER184,A185)</f>
        <v>ATSIMO ANDREFANA</v>
      </c>
      <c r="ES185" s="78" t="str">
        <f>ER185&amp;B185</f>
        <v>ATSIMO ANDREFANA</v>
      </c>
      <c r="ET185" s="78">
        <f>CQ185+CU185+CY185+DC185+DG185+DK185</f>
        <v>0</v>
      </c>
      <c r="EU185" s="78">
        <f>CS185+CW185+DA185+DE185+DI185+DM185</f>
        <v>0</v>
      </c>
      <c r="EV185" s="78">
        <f>(CF185+2*CG185+3*CH185+4*CI185+5*CJ185)</f>
        <v>0</v>
      </c>
      <c r="EW185" s="78"/>
      <c r="EX185" s="78"/>
      <c r="EY185" s="78"/>
    </row>
    <row r="186" spans="1:155">
      <c r="A186" s="205" t="s">
        <v>10</v>
      </c>
      <c r="B186" s="8" t="s">
        <v>90</v>
      </c>
      <c r="C186" s="71">
        <v>135</v>
      </c>
      <c r="D186" s="71">
        <v>75</v>
      </c>
      <c r="E186" s="71">
        <v>0</v>
      </c>
      <c r="F186" s="71">
        <v>0</v>
      </c>
      <c r="G186" s="71">
        <v>0</v>
      </c>
      <c r="H186" s="71">
        <v>0</v>
      </c>
      <c r="I186" s="71">
        <v>94</v>
      </c>
      <c r="J186" s="71">
        <v>44</v>
      </c>
      <c r="K186" s="71">
        <v>24</v>
      </c>
      <c r="L186" s="71">
        <v>12</v>
      </c>
      <c r="M186" s="71">
        <v>18</v>
      </c>
      <c r="N186" s="71">
        <v>10</v>
      </c>
      <c r="O186" s="71">
        <v>0</v>
      </c>
      <c r="P186" s="71">
        <v>0</v>
      </c>
      <c r="Q186" s="71">
        <v>19</v>
      </c>
      <c r="R186" s="71">
        <v>10</v>
      </c>
      <c r="S186" s="71">
        <v>0</v>
      </c>
      <c r="T186" s="71">
        <v>0</v>
      </c>
      <c r="U186" s="71">
        <v>110</v>
      </c>
      <c r="V186" s="71">
        <v>54</v>
      </c>
      <c r="W186" s="71">
        <v>0</v>
      </c>
      <c r="X186" s="71">
        <v>0</v>
      </c>
      <c r="Y186" s="71">
        <v>0</v>
      </c>
      <c r="Z186" s="71">
        <v>0</v>
      </c>
      <c r="AA186" s="71">
        <v>0</v>
      </c>
      <c r="AB186" s="71">
        <v>0</v>
      </c>
      <c r="AC186" s="69">
        <v>400</v>
      </c>
      <c r="AD186" s="69">
        <v>205</v>
      </c>
      <c r="AE186" s="205" t="s">
        <v>10</v>
      </c>
      <c r="AF186" s="8" t="s">
        <v>90</v>
      </c>
      <c r="AG186" s="71">
        <v>4</v>
      </c>
      <c r="AH186" s="71">
        <v>0</v>
      </c>
      <c r="AI186" s="71">
        <v>0</v>
      </c>
      <c r="AJ186" s="71">
        <v>0</v>
      </c>
      <c r="AK186" s="71">
        <v>0</v>
      </c>
      <c r="AL186" s="71">
        <v>0</v>
      </c>
      <c r="AM186" s="71">
        <v>2</v>
      </c>
      <c r="AN186" s="71">
        <v>2</v>
      </c>
      <c r="AO186" s="71">
        <v>0</v>
      </c>
      <c r="AP186" s="71">
        <v>0</v>
      </c>
      <c r="AQ186" s="71">
        <v>0</v>
      </c>
      <c r="AR186" s="71">
        <v>0</v>
      </c>
      <c r="AS186" s="71">
        <v>0</v>
      </c>
      <c r="AT186" s="71">
        <v>0</v>
      </c>
      <c r="AU186" s="71">
        <v>0</v>
      </c>
      <c r="AV186" s="71">
        <v>0</v>
      </c>
      <c r="AW186" s="71">
        <v>0</v>
      </c>
      <c r="AX186" s="71">
        <v>0</v>
      </c>
      <c r="AY186" s="71">
        <v>4</v>
      </c>
      <c r="AZ186" s="71">
        <v>2</v>
      </c>
      <c r="BA186" s="71">
        <v>0</v>
      </c>
      <c r="BB186" s="71">
        <v>0</v>
      </c>
      <c r="BC186" s="71">
        <v>0</v>
      </c>
      <c r="BD186" s="71">
        <v>0</v>
      </c>
      <c r="BE186" s="71">
        <v>0</v>
      </c>
      <c r="BF186" s="71">
        <v>0</v>
      </c>
      <c r="BG186" s="69">
        <v>10</v>
      </c>
      <c r="BH186" s="69">
        <v>4</v>
      </c>
      <c r="BI186" s="205" t="s">
        <v>10</v>
      </c>
      <c r="BJ186" s="8" t="s">
        <v>90</v>
      </c>
      <c r="BK186" s="31">
        <v>3</v>
      </c>
      <c r="BL186" s="31">
        <v>0</v>
      </c>
      <c r="BM186" s="31">
        <v>0</v>
      </c>
      <c r="BN186" s="31">
        <v>2</v>
      </c>
      <c r="BO186" s="31">
        <v>1</v>
      </c>
      <c r="BP186" s="31">
        <v>1</v>
      </c>
      <c r="BQ186" s="31">
        <v>0</v>
      </c>
      <c r="BR186" s="31">
        <v>1</v>
      </c>
      <c r="BS186" s="31">
        <v>0</v>
      </c>
      <c r="BT186" s="31">
        <v>3</v>
      </c>
      <c r="BU186" s="31">
        <v>0</v>
      </c>
      <c r="BV186" s="31">
        <v>0</v>
      </c>
      <c r="BW186" s="31">
        <v>0</v>
      </c>
      <c r="BX186" s="149">
        <v>11</v>
      </c>
      <c r="BY186" s="125">
        <v>8</v>
      </c>
      <c r="BZ186" s="71">
        <v>8</v>
      </c>
      <c r="CA186" s="71">
        <v>0</v>
      </c>
      <c r="CB186" s="71">
        <v>7</v>
      </c>
      <c r="CC186" s="71">
        <v>3</v>
      </c>
      <c r="CD186" s="205" t="s">
        <v>10</v>
      </c>
      <c r="CE186" s="8" t="s">
        <v>90</v>
      </c>
      <c r="CF186" s="71">
        <v>0</v>
      </c>
      <c r="CG186" s="71">
        <v>123</v>
      </c>
      <c r="CH186" s="71">
        <v>6</v>
      </c>
      <c r="CI186" s="71">
        <v>0</v>
      </c>
      <c r="CJ186" s="71">
        <v>0</v>
      </c>
      <c r="CK186" s="71">
        <v>13</v>
      </c>
      <c r="CL186" s="71">
        <v>19</v>
      </c>
      <c r="CM186" s="71">
        <v>17</v>
      </c>
      <c r="CN186" s="71">
        <v>17</v>
      </c>
      <c r="CO186" s="205" t="s">
        <v>10</v>
      </c>
      <c r="CP186" s="8" t="s">
        <v>90</v>
      </c>
      <c r="CQ186" s="46">
        <v>42</v>
      </c>
      <c r="CR186" s="46">
        <v>21</v>
      </c>
      <c r="CS186" s="46">
        <v>40</v>
      </c>
      <c r="CT186" s="46">
        <v>20</v>
      </c>
      <c r="CU186" s="46">
        <v>0</v>
      </c>
      <c r="CV186" s="46">
        <v>0</v>
      </c>
      <c r="CW186" s="46">
        <v>0</v>
      </c>
      <c r="CX186" s="46">
        <v>0</v>
      </c>
      <c r="CY186" s="46">
        <v>63</v>
      </c>
      <c r="CZ186" s="46">
        <v>28</v>
      </c>
      <c r="DA186" s="46">
        <v>54</v>
      </c>
      <c r="DB186" s="46">
        <v>24</v>
      </c>
      <c r="DC186" s="46">
        <v>0</v>
      </c>
      <c r="DD186" s="46">
        <v>0</v>
      </c>
      <c r="DE186" s="46">
        <v>0</v>
      </c>
      <c r="DF186" s="46">
        <v>0</v>
      </c>
      <c r="DG186" s="46">
        <v>0</v>
      </c>
      <c r="DH186" s="46">
        <v>0</v>
      </c>
      <c r="DI186" s="46">
        <v>0</v>
      </c>
      <c r="DJ186" s="46">
        <v>0</v>
      </c>
      <c r="DK186" s="46">
        <v>0</v>
      </c>
      <c r="DL186" s="46">
        <v>0</v>
      </c>
      <c r="DM186" s="46">
        <v>0</v>
      </c>
      <c r="DN186" s="46">
        <v>0</v>
      </c>
      <c r="DO186" s="205" t="s">
        <v>10</v>
      </c>
      <c r="DP186" s="8" t="s">
        <v>90</v>
      </c>
      <c r="DQ186" s="71">
        <v>24</v>
      </c>
      <c r="DR186" s="71">
        <v>5</v>
      </c>
      <c r="DS186" s="71">
        <v>2</v>
      </c>
      <c r="DT186" s="152">
        <v>2</v>
      </c>
      <c r="DU186" s="32">
        <v>1</v>
      </c>
      <c r="DV186" s="149">
        <v>26</v>
      </c>
      <c r="DW186" s="149">
        <v>6</v>
      </c>
      <c r="DX186" s="205" t="s">
        <v>10</v>
      </c>
      <c r="DY186" s="8" t="s">
        <v>90</v>
      </c>
      <c r="DZ186" s="71">
        <v>0</v>
      </c>
      <c r="EA186" s="71">
        <v>0</v>
      </c>
      <c r="EB186" s="71">
        <v>0</v>
      </c>
      <c r="EC186" s="71">
        <v>0</v>
      </c>
      <c r="ED186" s="71">
        <v>0</v>
      </c>
      <c r="EE186" s="71">
        <v>0</v>
      </c>
      <c r="EF186" s="71">
        <v>0</v>
      </c>
      <c r="EG186" s="71">
        <v>0</v>
      </c>
      <c r="EH186" s="71">
        <v>0</v>
      </c>
      <c r="EI186" s="71">
        <v>0</v>
      </c>
      <c r="EJ186" s="71">
        <v>0</v>
      </c>
      <c r="EK186" s="71">
        <v>0</v>
      </c>
      <c r="EL186" s="71">
        <v>0</v>
      </c>
      <c r="EM186" s="71">
        <v>0</v>
      </c>
      <c r="EN186" s="71">
        <v>0</v>
      </c>
      <c r="EO186" s="71">
        <v>0</v>
      </c>
      <c r="EP186" s="71">
        <v>0</v>
      </c>
      <c r="ER186" s="78" t="s">
        <v>10</v>
      </c>
      <c r="ES186" s="78" t="s">
        <v>2451</v>
      </c>
      <c r="ET186" s="78">
        <v>105</v>
      </c>
      <c r="EU186" s="78">
        <v>94</v>
      </c>
      <c r="EV186" s="78">
        <v>264</v>
      </c>
      <c r="EW186" s="78"/>
      <c r="EX186" s="78"/>
      <c r="EY186" s="78"/>
    </row>
    <row r="187" spans="1:155">
      <c r="A187" s="205"/>
      <c r="B187" s="8" t="s">
        <v>91</v>
      </c>
      <c r="C187" s="71">
        <v>0</v>
      </c>
      <c r="D187" s="71">
        <v>0</v>
      </c>
      <c r="E187" s="71">
        <v>0</v>
      </c>
      <c r="F187" s="71">
        <v>0</v>
      </c>
      <c r="G187" s="71">
        <v>0</v>
      </c>
      <c r="H187" s="71">
        <v>0</v>
      </c>
      <c r="I187" s="71">
        <v>0</v>
      </c>
      <c r="J187" s="71">
        <v>0</v>
      </c>
      <c r="K187" s="71">
        <v>0</v>
      </c>
      <c r="L187" s="71">
        <v>0</v>
      </c>
      <c r="M187" s="71">
        <v>0</v>
      </c>
      <c r="N187" s="71">
        <v>0</v>
      </c>
      <c r="O187" s="71">
        <v>0</v>
      </c>
      <c r="P187" s="71">
        <v>0</v>
      </c>
      <c r="Q187" s="71">
        <v>0</v>
      </c>
      <c r="R187" s="71">
        <v>0</v>
      </c>
      <c r="S187" s="71">
        <v>0</v>
      </c>
      <c r="T187" s="71">
        <v>0</v>
      </c>
      <c r="U187" s="71">
        <v>0</v>
      </c>
      <c r="V187" s="71">
        <v>0</v>
      </c>
      <c r="W187" s="71">
        <v>0</v>
      </c>
      <c r="X187" s="71">
        <v>0</v>
      </c>
      <c r="Y187" s="71">
        <v>0</v>
      </c>
      <c r="Z187" s="71">
        <v>0</v>
      </c>
      <c r="AA187" s="71">
        <v>0</v>
      </c>
      <c r="AB187" s="71">
        <v>0</v>
      </c>
      <c r="AC187" s="69">
        <v>0</v>
      </c>
      <c r="AD187" s="69">
        <v>0</v>
      </c>
      <c r="AE187" s="205"/>
      <c r="AF187" s="8" t="s">
        <v>91</v>
      </c>
      <c r="AG187" s="71">
        <v>0</v>
      </c>
      <c r="AH187" s="71">
        <v>0</v>
      </c>
      <c r="AI187" s="71">
        <v>0</v>
      </c>
      <c r="AJ187" s="71">
        <v>0</v>
      </c>
      <c r="AK187" s="71">
        <v>0</v>
      </c>
      <c r="AL187" s="71">
        <v>0</v>
      </c>
      <c r="AM187" s="71">
        <v>0</v>
      </c>
      <c r="AN187" s="71">
        <v>0</v>
      </c>
      <c r="AO187" s="71">
        <v>0</v>
      </c>
      <c r="AP187" s="71">
        <v>0</v>
      </c>
      <c r="AQ187" s="71">
        <v>0</v>
      </c>
      <c r="AR187" s="71">
        <v>0</v>
      </c>
      <c r="AS187" s="71">
        <v>0</v>
      </c>
      <c r="AT187" s="71">
        <v>0</v>
      </c>
      <c r="AU187" s="71">
        <v>0</v>
      </c>
      <c r="AV187" s="71">
        <v>0</v>
      </c>
      <c r="AW187" s="71">
        <v>0</v>
      </c>
      <c r="AX187" s="71">
        <v>0</v>
      </c>
      <c r="AY187" s="71">
        <v>0</v>
      </c>
      <c r="AZ187" s="71">
        <v>0</v>
      </c>
      <c r="BA187" s="71">
        <v>0</v>
      </c>
      <c r="BB187" s="71">
        <v>0</v>
      </c>
      <c r="BC187" s="71">
        <v>0</v>
      </c>
      <c r="BD187" s="71">
        <v>0</v>
      </c>
      <c r="BE187" s="71">
        <v>0</v>
      </c>
      <c r="BF187" s="71">
        <v>0</v>
      </c>
      <c r="BG187" s="69">
        <v>0</v>
      </c>
      <c r="BH187" s="69">
        <v>0</v>
      </c>
      <c r="BI187" s="205"/>
      <c r="BJ187" s="8" t="s">
        <v>91</v>
      </c>
      <c r="BK187" s="31">
        <v>0</v>
      </c>
      <c r="BL187" s="31">
        <v>0</v>
      </c>
      <c r="BM187" s="31">
        <v>0</v>
      </c>
      <c r="BN187" s="31">
        <v>0</v>
      </c>
      <c r="BO187" s="31">
        <v>0</v>
      </c>
      <c r="BP187" s="31">
        <v>0</v>
      </c>
      <c r="BQ187" s="31">
        <v>0</v>
      </c>
      <c r="BR187" s="31">
        <v>0</v>
      </c>
      <c r="BS187" s="31">
        <v>0</v>
      </c>
      <c r="BT187" s="31">
        <v>0</v>
      </c>
      <c r="BU187" s="31">
        <v>0</v>
      </c>
      <c r="BV187" s="31">
        <v>0</v>
      </c>
      <c r="BW187" s="31">
        <v>0</v>
      </c>
      <c r="BX187" s="149">
        <v>0</v>
      </c>
      <c r="BY187" s="125">
        <v>0</v>
      </c>
      <c r="BZ187" s="71">
        <v>0</v>
      </c>
      <c r="CA187" s="71">
        <v>0</v>
      </c>
      <c r="CB187" s="71">
        <v>0</v>
      </c>
      <c r="CC187" s="71">
        <v>0</v>
      </c>
      <c r="CD187" s="205"/>
      <c r="CE187" s="8" t="s">
        <v>91</v>
      </c>
      <c r="CF187" s="71">
        <v>0</v>
      </c>
      <c r="CG187" s="71">
        <v>0</v>
      </c>
      <c r="CH187" s="71">
        <v>0</v>
      </c>
      <c r="CI187" s="71">
        <v>0</v>
      </c>
      <c r="CJ187" s="71">
        <v>0</v>
      </c>
      <c r="CK187" s="71">
        <v>0</v>
      </c>
      <c r="CL187" s="71">
        <v>0</v>
      </c>
      <c r="CM187" s="71">
        <v>0</v>
      </c>
      <c r="CN187" s="71">
        <v>0</v>
      </c>
      <c r="CO187" s="205"/>
      <c r="CP187" s="8" t="s">
        <v>91</v>
      </c>
      <c r="CQ187" s="46">
        <v>0</v>
      </c>
      <c r="CR187" s="46">
        <v>0</v>
      </c>
      <c r="CS187" s="46">
        <v>0</v>
      </c>
      <c r="CT187" s="46">
        <v>0</v>
      </c>
      <c r="CU187" s="46">
        <v>0</v>
      </c>
      <c r="CV187" s="46">
        <v>0</v>
      </c>
      <c r="CW187" s="46">
        <v>0</v>
      </c>
      <c r="CX187" s="46">
        <v>0</v>
      </c>
      <c r="CY187" s="46">
        <v>0</v>
      </c>
      <c r="CZ187" s="46">
        <v>0</v>
      </c>
      <c r="DA187" s="46">
        <v>0</v>
      </c>
      <c r="DB187" s="46">
        <v>0</v>
      </c>
      <c r="DC187" s="46">
        <v>0</v>
      </c>
      <c r="DD187" s="46">
        <v>0</v>
      </c>
      <c r="DE187" s="46">
        <v>0</v>
      </c>
      <c r="DF187" s="46">
        <v>0</v>
      </c>
      <c r="DG187" s="46">
        <v>0</v>
      </c>
      <c r="DH187" s="46">
        <v>0</v>
      </c>
      <c r="DI187" s="46">
        <v>0</v>
      </c>
      <c r="DJ187" s="46">
        <v>0</v>
      </c>
      <c r="DK187" s="46">
        <v>0</v>
      </c>
      <c r="DL187" s="46">
        <v>0</v>
      </c>
      <c r="DM187" s="46">
        <v>0</v>
      </c>
      <c r="DN187" s="46">
        <v>0</v>
      </c>
      <c r="DO187" s="205"/>
      <c r="DP187" s="8" t="s">
        <v>91</v>
      </c>
      <c r="DQ187" s="71">
        <v>0</v>
      </c>
      <c r="DR187" s="71">
        <v>0</v>
      </c>
      <c r="DS187" s="71">
        <v>0</v>
      </c>
      <c r="DT187" s="152">
        <v>0</v>
      </c>
      <c r="DU187" s="32">
        <v>0</v>
      </c>
      <c r="DV187" s="149">
        <v>0</v>
      </c>
      <c r="DW187" s="149">
        <v>0</v>
      </c>
      <c r="DX187" s="205"/>
      <c r="DY187" s="8" t="s">
        <v>91</v>
      </c>
      <c r="DZ187" s="71">
        <v>0</v>
      </c>
      <c r="EA187" s="71">
        <v>0</v>
      </c>
      <c r="EB187" s="71">
        <v>0</v>
      </c>
      <c r="EC187" s="71">
        <v>0</v>
      </c>
      <c r="ED187" s="71">
        <v>0</v>
      </c>
      <c r="EE187" s="71">
        <v>0</v>
      </c>
      <c r="EF187" s="71">
        <v>0</v>
      </c>
      <c r="EG187" s="71">
        <v>0</v>
      </c>
      <c r="EH187" s="71">
        <v>0</v>
      </c>
      <c r="EI187" s="71">
        <v>0</v>
      </c>
      <c r="EJ187" s="71">
        <v>0</v>
      </c>
      <c r="EK187" s="71">
        <v>0</v>
      </c>
      <c r="EL187" s="71">
        <v>0</v>
      </c>
      <c r="EM187" s="71">
        <v>0</v>
      </c>
      <c r="EN187" s="71">
        <v>0</v>
      </c>
      <c r="EO187" s="71">
        <v>0</v>
      </c>
      <c r="EP187" s="71">
        <v>0</v>
      </c>
      <c r="ER187" s="78" t="s">
        <v>10</v>
      </c>
      <c r="ES187" s="78" t="s">
        <v>2452</v>
      </c>
      <c r="ET187" s="78">
        <v>0</v>
      </c>
      <c r="EU187" s="78">
        <v>0</v>
      </c>
      <c r="EV187" s="78">
        <v>0</v>
      </c>
      <c r="EW187" s="78"/>
      <c r="EX187" s="78"/>
      <c r="EY187" s="78"/>
    </row>
    <row r="188" spans="1:155">
      <c r="A188" s="205"/>
      <c r="B188" s="66" t="s">
        <v>73</v>
      </c>
      <c r="C188" s="26">
        <v>135</v>
      </c>
      <c r="D188" s="26">
        <v>75</v>
      </c>
      <c r="E188" s="26">
        <v>0</v>
      </c>
      <c r="F188" s="26">
        <v>0</v>
      </c>
      <c r="G188" s="26">
        <v>0</v>
      </c>
      <c r="H188" s="26">
        <v>0</v>
      </c>
      <c r="I188" s="26">
        <v>94</v>
      </c>
      <c r="J188" s="26">
        <v>44</v>
      </c>
      <c r="K188" s="26">
        <v>24</v>
      </c>
      <c r="L188" s="26">
        <v>12</v>
      </c>
      <c r="M188" s="26">
        <v>18</v>
      </c>
      <c r="N188" s="26">
        <v>10</v>
      </c>
      <c r="O188" s="26">
        <v>0</v>
      </c>
      <c r="P188" s="26">
        <v>0</v>
      </c>
      <c r="Q188" s="26">
        <v>19</v>
      </c>
      <c r="R188" s="26">
        <v>10</v>
      </c>
      <c r="S188" s="26">
        <v>0</v>
      </c>
      <c r="T188" s="26">
        <v>0</v>
      </c>
      <c r="U188" s="26">
        <v>110</v>
      </c>
      <c r="V188" s="26">
        <v>54</v>
      </c>
      <c r="W188" s="26">
        <v>0</v>
      </c>
      <c r="X188" s="26">
        <v>0</v>
      </c>
      <c r="Y188" s="26">
        <v>0</v>
      </c>
      <c r="Z188" s="26">
        <v>0</v>
      </c>
      <c r="AA188" s="26">
        <v>0</v>
      </c>
      <c r="AB188" s="26">
        <v>0</v>
      </c>
      <c r="AC188" s="68">
        <v>400</v>
      </c>
      <c r="AD188" s="68">
        <v>205</v>
      </c>
      <c r="AE188" s="205"/>
      <c r="AF188" s="66" t="s">
        <v>73</v>
      </c>
      <c r="AG188" s="26">
        <v>4</v>
      </c>
      <c r="AH188" s="26">
        <v>0</v>
      </c>
      <c r="AI188" s="26">
        <v>0</v>
      </c>
      <c r="AJ188" s="26">
        <v>0</v>
      </c>
      <c r="AK188" s="26">
        <v>0</v>
      </c>
      <c r="AL188" s="26">
        <v>0</v>
      </c>
      <c r="AM188" s="26">
        <v>2</v>
      </c>
      <c r="AN188" s="26">
        <v>2</v>
      </c>
      <c r="AO188" s="26">
        <v>0</v>
      </c>
      <c r="AP188" s="26">
        <v>0</v>
      </c>
      <c r="AQ188" s="26">
        <v>0</v>
      </c>
      <c r="AR188" s="26">
        <v>0</v>
      </c>
      <c r="AS188" s="26">
        <v>0</v>
      </c>
      <c r="AT188" s="26">
        <v>0</v>
      </c>
      <c r="AU188" s="26">
        <v>0</v>
      </c>
      <c r="AV188" s="26">
        <v>0</v>
      </c>
      <c r="AW188" s="26">
        <v>0</v>
      </c>
      <c r="AX188" s="26">
        <v>0</v>
      </c>
      <c r="AY188" s="26">
        <v>4</v>
      </c>
      <c r="AZ188" s="26">
        <v>2</v>
      </c>
      <c r="BA188" s="26">
        <v>0</v>
      </c>
      <c r="BB188" s="26">
        <v>0</v>
      </c>
      <c r="BC188" s="26">
        <v>0</v>
      </c>
      <c r="BD188" s="26">
        <v>0</v>
      </c>
      <c r="BE188" s="26">
        <v>0</v>
      </c>
      <c r="BF188" s="26">
        <v>0</v>
      </c>
      <c r="BG188" s="68">
        <v>10</v>
      </c>
      <c r="BH188" s="68">
        <v>4</v>
      </c>
      <c r="BI188" s="205"/>
      <c r="BJ188" s="66" t="s">
        <v>73</v>
      </c>
      <c r="BK188" s="68">
        <v>3</v>
      </c>
      <c r="BL188" s="68">
        <v>0</v>
      </c>
      <c r="BM188" s="68">
        <v>0</v>
      </c>
      <c r="BN188" s="68">
        <v>2</v>
      </c>
      <c r="BO188" s="68">
        <v>1</v>
      </c>
      <c r="BP188" s="68">
        <v>1</v>
      </c>
      <c r="BQ188" s="68">
        <v>0</v>
      </c>
      <c r="BR188" s="68">
        <v>1</v>
      </c>
      <c r="BS188" s="68">
        <v>0</v>
      </c>
      <c r="BT188" s="68">
        <v>3</v>
      </c>
      <c r="BU188" s="68">
        <v>0</v>
      </c>
      <c r="BV188" s="68">
        <v>0</v>
      </c>
      <c r="BW188" s="68">
        <v>0</v>
      </c>
      <c r="BX188" s="68">
        <v>11</v>
      </c>
      <c r="BY188" s="68">
        <v>8</v>
      </c>
      <c r="BZ188" s="68">
        <v>8</v>
      </c>
      <c r="CA188" s="68">
        <v>0</v>
      </c>
      <c r="CB188" s="68">
        <v>7</v>
      </c>
      <c r="CC188" s="68">
        <v>3</v>
      </c>
      <c r="CD188" s="205"/>
      <c r="CE188" s="66" t="s">
        <v>73</v>
      </c>
      <c r="CF188" s="68">
        <v>0</v>
      </c>
      <c r="CG188" s="68">
        <v>123</v>
      </c>
      <c r="CH188" s="68">
        <v>6</v>
      </c>
      <c r="CI188" s="68">
        <v>0</v>
      </c>
      <c r="CJ188" s="68">
        <v>0</v>
      </c>
      <c r="CK188" s="68">
        <v>13</v>
      </c>
      <c r="CL188" s="68">
        <v>19</v>
      </c>
      <c r="CM188" s="68">
        <v>17</v>
      </c>
      <c r="CN188" s="68">
        <v>17</v>
      </c>
      <c r="CO188" s="205"/>
      <c r="CP188" s="66" t="s">
        <v>73</v>
      </c>
      <c r="CQ188" s="68">
        <v>42</v>
      </c>
      <c r="CR188" s="68">
        <v>21</v>
      </c>
      <c r="CS188" s="68">
        <v>40</v>
      </c>
      <c r="CT188" s="68">
        <v>20</v>
      </c>
      <c r="CU188" s="68">
        <v>0</v>
      </c>
      <c r="CV188" s="68">
        <v>0</v>
      </c>
      <c r="CW188" s="68">
        <v>0</v>
      </c>
      <c r="CX188" s="68">
        <v>0</v>
      </c>
      <c r="CY188" s="68">
        <v>63</v>
      </c>
      <c r="CZ188" s="68">
        <v>28</v>
      </c>
      <c r="DA188" s="68">
        <v>54</v>
      </c>
      <c r="DB188" s="68">
        <v>24</v>
      </c>
      <c r="DC188" s="68">
        <v>0</v>
      </c>
      <c r="DD188" s="68">
        <v>0</v>
      </c>
      <c r="DE188" s="68">
        <v>0</v>
      </c>
      <c r="DF188" s="68">
        <v>0</v>
      </c>
      <c r="DG188" s="68">
        <v>0</v>
      </c>
      <c r="DH188" s="68">
        <v>0</v>
      </c>
      <c r="DI188" s="68">
        <v>0</v>
      </c>
      <c r="DJ188" s="68">
        <v>0</v>
      </c>
      <c r="DK188" s="68">
        <v>0</v>
      </c>
      <c r="DL188" s="68">
        <v>0</v>
      </c>
      <c r="DM188" s="68">
        <v>0</v>
      </c>
      <c r="DN188" s="68">
        <v>0</v>
      </c>
      <c r="DO188" s="205"/>
      <c r="DP188" s="66" t="s">
        <v>73</v>
      </c>
      <c r="DQ188" s="68">
        <v>24</v>
      </c>
      <c r="DR188" s="26">
        <v>5</v>
      </c>
      <c r="DS188" s="26">
        <v>2</v>
      </c>
      <c r="DT188" s="41">
        <v>2</v>
      </c>
      <c r="DU188" s="41">
        <v>1</v>
      </c>
      <c r="DV188" s="68">
        <v>26</v>
      </c>
      <c r="DW188" s="68">
        <v>6</v>
      </c>
      <c r="DX188" s="205"/>
      <c r="DY188" s="66" t="s">
        <v>73</v>
      </c>
      <c r="DZ188" s="68">
        <v>0</v>
      </c>
      <c r="EA188" s="68">
        <v>0</v>
      </c>
      <c r="EB188" s="68">
        <v>0</v>
      </c>
      <c r="EC188" s="68">
        <v>0</v>
      </c>
      <c r="ED188" s="68">
        <v>0</v>
      </c>
      <c r="EE188" s="68">
        <v>0</v>
      </c>
      <c r="EF188" s="68">
        <v>0</v>
      </c>
      <c r="EG188" s="68">
        <v>0</v>
      </c>
      <c r="EH188" s="68">
        <v>0</v>
      </c>
      <c r="EI188" s="68">
        <v>0</v>
      </c>
      <c r="EJ188" s="68">
        <v>0</v>
      </c>
      <c r="EK188" s="68">
        <v>0</v>
      </c>
      <c r="EL188" s="68">
        <v>0</v>
      </c>
      <c r="EM188" s="68">
        <v>0</v>
      </c>
      <c r="EN188" s="68">
        <v>0</v>
      </c>
      <c r="EO188" s="68">
        <v>0</v>
      </c>
      <c r="EP188" s="68">
        <v>0</v>
      </c>
      <c r="ER188" s="78" t="s">
        <v>10</v>
      </c>
      <c r="ES188" s="78" t="s">
        <v>2453</v>
      </c>
      <c r="ET188" s="78">
        <v>105</v>
      </c>
      <c r="EU188" s="78">
        <v>94</v>
      </c>
      <c r="EV188" s="78">
        <v>264</v>
      </c>
      <c r="EW188" s="78"/>
      <c r="EX188" s="78"/>
      <c r="EY188" s="78"/>
    </row>
    <row r="189" spans="1:155">
      <c r="A189" s="205" t="s">
        <v>11</v>
      </c>
      <c r="B189" s="8" t="s">
        <v>90</v>
      </c>
      <c r="C189" s="71">
        <v>125</v>
      </c>
      <c r="D189" s="71">
        <v>62</v>
      </c>
      <c r="E189" s="71">
        <v>93</v>
      </c>
      <c r="F189" s="71">
        <v>50</v>
      </c>
      <c r="G189" s="71">
        <v>0</v>
      </c>
      <c r="H189" s="71">
        <v>0</v>
      </c>
      <c r="I189" s="71">
        <v>0</v>
      </c>
      <c r="J189" s="71">
        <v>0</v>
      </c>
      <c r="K189" s="71">
        <v>0</v>
      </c>
      <c r="L189" s="71">
        <v>0</v>
      </c>
      <c r="M189" s="71">
        <v>0</v>
      </c>
      <c r="N189" s="71">
        <v>0</v>
      </c>
      <c r="O189" s="71">
        <v>0</v>
      </c>
      <c r="P189" s="71">
        <v>0</v>
      </c>
      <c r="Q189" s="71">
        <v>52</v>
      </c>
      <c r="R189" s="71">
        <v>31</v>
      </c>
      <c r="S189" s="71">
        <v>0</v>
      </c>
      <c r="T189" s="71">
        <v>0</v>
      </c>
      <c r="U189" s="71">
        <v>0</v>
      </c>
      <c r="V189" s="71">
        <v>0</v>
      </c>
      <c r="W189" s="71">
        <v>0</v>
      </c>
      <c r="X189" s="71">
        <v>0</v>
      </c>
      <c r="Y189" s="71">
        <v>0</v>
      </c>
      <c r="Z189" s="71">
        <v>0</v>
      </c>
      <c r="AA189" s="71">
        <v>0</v>
      </c>
      <c r="AB189" s="71">
        <v>0</v>
      </c>
      <c r="AC189" s="69">
        <v>270</v>
      </c>
      <c r="AD189" s="69">
        <v>143</v>
      </c>
      <c r="AE189" s="205" t="s">
        <v>11</v>
      </c>
      <c r="AF189" s="8" t="s">
        <v>90</v>
      </c>
      <c r="AG189" s="71">
        <v>10</v>
      </c>
      <c r="AH189" s="71">
        <v>5</v>
      </c>
      <c r="AI189" s="71">
        <v>3</v>
      </c>
      <c r="AJ189" s="71">
        <v>2</v>
      </c>
      <c r="AK189" s="71">
        <v>0</v>
      </c>
      <c r="AL189" s="71">
        <v>0</v>
      </c>
      <c r="AM189" s="71">
        <v>0</v>
      </c>
      <c r="AN189" s="71">
        <v>0</v>
      </c>
      <c r="AO189" s="71">
        <v>0</v>
      </c>
      <c r="AP189" s="71">
        <v>0</v>
      </c>
      <c r="AQ189" s="71">
        <v>0</v>
      </c>
      <c r="AR189" s="71">
        <v>0</v>
      </c>
      <c r="AS189" s="71">
        <v>0</v>
      </c>
      <c r="AT189" s="71">
        <v>0</v>
      </c>
      <c r="AU189" s="71">
        <v>2</v>
      </c>
      <c r="AV189" s="71">
        <v>1</v>
      </c>
      <c r="AW189" s="71">
        <v>0</v>
      </c>
      <c r="AX189" s="71">
        <v>0</v>
      </c>
      <c r="AY189" s="71">
        <v>0</v>
      </c>
      <c r="AZ189" s="71">
        <v>0</v>
      </c>
      <c r="BA189" s="71">
        <v>0</v>
      </c>
      <c r="BB189" s="71">
        <v>0</v>
      </c>
      <c r="BC189" s="71">
        <v>0</v>
      </c>
      <c r="BD189" s="71">
        <v>0</v>
      </c>
      <c r="BE189" s="71">
        <v>0</v>
      </c>
      <c r="BF189" s="71">
        <v>0</v>
      </c>
      <c r="BG189" s="69">
        <v>15</v>
      </c>
      <c r="BH189" s="69">
        <v>8</v>
      </c>
      <c r="BI189" s="205" t="s">
        <v>11</v>
      </c>
      <c r="BJ189" s="8" t="s">
        <v>90</v>
      </c>
      <c r="BK189" s="31">
        <v>3</v>
      </c>
      <c r="BL189" s="31">
        <v>2</v>
      </c>
      <c r="BM189" s="31">
        <v>0</v>
      </c>
      <c r="BN189" s="31">
        <v>0</v>
      </c>
      <c r="BO189" s="31">
        <v>0</v>
      </c>
      <c r="BP189" s="31">
        <v>0</v>
      </c>
      <c r="BQ189" s="31">
        <v>0</v>
      </c>
      <c r="BR189" s="31">
        <v>1</v>
      </c>
      <c r="BS189" s="31">
        <v>0</v>
      </c>
      <c r="BT189" s="31">
        <v>0</v>
      </c>
      <c r="BU189" s="31">
        <v>0</v>
      </c>
      <c r="BV189" s="31">
        <v>0</v>
      </c>
      <c r="BW189" s="31">
        <v>0</v>
      </c>
      <c r="BX189" s="149">
        <v>6</v>
      </c>
      <c r="BY189" s="125">
        <v>6</v>
      </c>
      <c r="BZ189" s="71">
        <v>6</v>
      </c>
      <c r="CA189" s="71">
        <v>6</v>
      </c>
      <c r="CB189" s="71">
        <v>1</v>
      </c>
      <c r="CC189" s="71">
        <v>1</v>
      </c>
      <c r="CD189" s="205" t="s">
        <v>11</v>
      </c>
      <c r="CE189" s="8" t="s">
        <v>90</v>
      </c>
      <c r="CF189" s="71">
        <v>0</v>
      </c>
      <c r="CG189" s="71">
        <v>3</v>
      </c>
      <c r="CH189" s="71">
        <v>92</v>
      </c>
      <c r="CI189" s="71">
        <v>0</v>
      </c>
      <c r="CJ189" s="71">
        <v>0</v>
      </c>
      <c r="CK189" s="71">
        <v>3</v>
      </c>
      <c r="CL189" s="71">
        <v>6</v>
      </c>
      <c r="CM189" s="71">
        <v>6</v>
      </c>
      <c r="CN189" s="71">
        <v>6</v>
      </c>
      <c r="CO189" s="205" t="s">
        <v>11</v>
      </c>
      <c r="CP189" s="8" t="s">
        <v>90</v>
      </c>
      <c r="CQ189" s="46">
        <v>48</v>
      </c>
      <c r="CR189" s="46">
        <v>23</v>
      </c>
      <c r="CS189" s="46">
        <v>46</v>
      </c>
      <c r="CT189" s="46">
        <v>22</v>
      </c>
      <c r="CU189" s="46">
        <v>0</v>
      </c>
      <c r="CV189" s="46">
        <v>0</v>
      </c>
      <c r="CW189" s="46">
        <v>0</v>
      </c>
      <c r="CX189" s="46">
        <v>0</v>
      </c>
      <c r="CY189" s="46">
        <v>0</v>
      </c>
      <c r="CZ189" s="46">
        <v>0</v>
      </c>
      <c r="DA189" s="46">
        <v>0</v>
      </c>
      <c r="DB189" s="46">
        <v>0</v>
      </c>
      <c r="DC189" s="46">
        <v>0</v>
      </c>
      <c r="DD189" s="46">
        <v>0</v>
      </c>
      <c r="DE189" s="46">
        <v>0</v>
      </c>
      <c r="DF189" s="46">
        <v>0</v>
      </c>
      <c r="DG189" s="46">
        <v>0</v>
      </c>
      <c r="DH189" s="46">
        <v>0</v>
      </c>
      <c r="DI189" s="46">
        <v>0</v>
      </c>
      <c r="DJ189" s="46">
        <v>0</v>
      </c>
      <c r="DK189" s="46">
        <v>0</v>
      </c>
      <c r="DL189" s="46">
        <v>0</v>
      </c>
      <c r="DM189" s="46">
        <v>0</v>
      </c>
      <c r="DN189" s="46">
        <v>0</v>
      </c>
      <c r="DO189" s="205" t="s">
        <v>11</v>
      </c>
      <c r="DP189" s="8" t="s">
        <v>90</v>
      </c>
      <c r="DQ189" s="71">
        <v>15</v>
      </c>
      <c r="DR189" s="71">
        <v>5</v>
      </c>
      <c r="DS189" s="71">
        <v>0</v>
      </c>
      <c r="DT189" s="152">
        <v>0</v>
      </c>
      <c r="DU189" s="32">
        <v>0</v>
      </c>
      <c r="DV189" s="149">
        <v>15</v>
      </c>
      <c r="DW189" s="149">
        <v>5</v>
      </c>
      <c r="DX189" s="205" t="s">
        <v>11</v>
      </c>
      <c r="DY189" s="8" t="s">
        <v>90</v>
      </c>
      <c r="DZ189" s="71">
        <v>0</v>
      </c>
      <c r="EA189" s="71">
        <v>0</v>
      </c>
      <c r="EB189" s="71">
        <v>0</v>
      </c>
      <c r="EC189" s="71">
        <v>0</v>
      </c>
      <c r="ED189" s="71">
        <v>0</v>
      </c>
      <c r="EE189" s="71">
        <v>0</v>
      </c>
      <c r="EF189" s="71">
        <v>0</v>
      </c>
      <c r="EG189" s="71">
        <v>0</v>
      </c>
      <c r="EH189" s="71">
        <v>0</v>
      </c>
      <c r="EI189" s="71">
        <v>0</v>
      </c>
      <c r="EJ189" s="71">
        <v>0</v>
      </c>
      <c r="EK189" s="71">
        <v>0</v>
      </c>
      <c r="EL189" s="71">
        <v>0</v>
      </c>
      <c r="EM189" s="71">
        <v>0</v>
      </c>
      <c r="EN189" s="71">
        <v>0</v>
      </c>
      <c r="EO189" s="71">
        <v>0</v>
      </c>
      <c r="EP189" s="71">
        <v>0</v>
      </c>
      <c r="ER189" s="78" t="s">
        <v>11</v>
      </c>
      <c r="ES189" s="78" t="s">
        <v>2454</v>
      </c>
      <c r="ET189" s="78">
        <v>48</v>
      </c>
      <c r="EU189" s="78">
        <v>46</v>
      </c>
      <c r="EV189" s="78">
        <v>282</v>
      </c>
      <c r="EW189" s="78"/>
      <c r="EX189" s="78"/>
      <c r="EY189" s="78"/>
    </row>
    <row r="190" spans="1:155">
      <c r="A190" s="205"/>
      <c r="B190" s="8" t="s">
        <v>91</v>
      </c>
      <c r="C190" s="71">
        <v>0</v>
      </c>
      <c r="D190" s="71">
        <v>0</v>
      </c>
      <c r="E190" s="71">
        <v>0</v>
      </c>
      <c r="F190" s="71">
        <v>0</v>
      </c>
      <c r="G190" s="71">
        <v>0</v>
      </c>
      <c r="H190" s="71">
        <v>0</v>
      </c>
      <c r="I190" s="71">
        <v>0</v>
      </c>
      <c r="J190" s="71">
        <v>0</v>
      </c>
      <c r="K190" s="71">
        <v>0</v>
      </c>
      <c r="L190" s="71">
        <v>0</v>
      </c>
      <c r="M190" s="71">
        <v>0</v>
      </c>
      <c r="N190" s="71">
        <v>0</v>
      </c>
      <c r="O190" s="71">
        <v>0</v>
      </c>
      <c r="P190" s="71">
        <v>0</v>
      </c>
      <c r="Q190" s="71">
        <v>0</v>
      </c>
      <c r="R190" s="71">
        <v>0</v>
      </c>
      <c r="S190" s="71">
        <v>0</v>
      </c>
      <c r="T190" s="71">
        <v>0</v>
      </c>
      <c r="U190" s="71">
        <v>0</v>
      </c>
      <c r="V190" s="71">
        <v>0</v>
      </c>
      <c r="W190" s="71">
        <v>0</v>
      </c>
      <c r="X190" s="71">
        <v>0</v>
      </c>
      <c r="Y190" s="71">
        <v>0</v>
      </c>
      <c r="Z190" s="71">
        <v>0</v>
      </c>
      <c r="AA190" s="71">
        <v>0</v>
      </c>
      <c r="AB190" s="71">
        <v>0</v>
      </c>
      <c r="AC190" s="69">
        <v>0</v>
      </c>
      <c r="AD190" s="69">
        <v>0</v>
      </c>
      <c r="AE190" s="205"/>
      <c r="AF190" s="8" t="s">
        <v>91</v>
      </c>
      <c r="AG190" s="71">
        <v>0</v>
      </c>
      <c r="AH190" s="71">
        <v>0</v>
      </c>
      <c r="AI190" s="71">
        <v>0</v>
      </c>
      <c r="AJ190" s="71">
        <v>0</v>
      </c>
      <c r="AK190" s="71">
        <v>0</v>
      </c>
      <c r="AL190" s="71">
        <v>0</v>
      </c>
      <c r="AM190" s="71">
        <v>0</v>
      </c>
      <c r="AN190" s="71">
        <v>0</v>
      </c>
      <c r="AO190" s="71">
        <v>0</v>
      </c>
      <c r="AP190" s="71">
        <v>0</v>
      </c>
      <c r="AQ190" s="71">
        <v>0</v>
      </c>
      <c r="AR190" s="71">
        <v>0</v>
      </c>
      <c r="AS190" s="71">
        <v>0</v>
      </c>
      <c r="AT190" s="71">
        <v>0</v>
      </c>
      <c r="AU190" s="71">
        <v>0</v>
      </c>
      <c r="AV190" s="71">
        <v>0</v>
      </c>
      <c r="AW190" s="71">
        <v>0</v>
      </c>
      <c r="AX190" s="71">
        <v>0</v>
      </c>
      <c r="AY190" s="71">
        <v>0</v>
      </c>
      <c r="AZ190" s="71">
        <v>0</v>
      </c>
      <c r="BA190" s="71">
        <v>0</v>
      </c>
      <c r="BB190" s="71">
        <v>0</v>
      </c>
      <c r="BC190" s="71">
        <v>0</v>
      </c>
      <c r="BD190" s="71">
        <v>0</v>
      </c>
      <c r="BE190" s="71">
        <v>0</v>
      </c>
      <c r="BF190" s="71">
        <v>0</v>
      </c>
      <c r="BG190" s="69">
        <v>0</v>
      </c>
      <c r="BH190" s="69">
        <v>0</v>
      </c>
      <c r="BI190" s="205"/>
      <c r="BJ190" s="8" t="s">
        <v>91</v>
      </c>
      <c r="BK190" s="31">
        <v>0</v>
      </c>
      <c r="BL190" s="31">
        <v>0</v>
      </c>
      <c r="BM190" s="31">
        <v>0</v>
      </c>
      <c r="BN190" s="31">
        <v>0</v>
      </c>
      <c r="BO190" s="31">
        <v>0</v>
      </c>
      <c r="BP190" s="31">
        <v>0</v>
      </c>
      <c r="BQ190" s="31">
        <v>0</v>
      </c>
      <c r="BR190" s="31">
        <v>0</v>
      </c>
      <c r="BS190" s="31">
        <v>0</v>
      </c>
      <c r="BT190" s="31">
        <v>0</v>
      </c>
      <c r="BU190" s="31">
        <v>0</v>
      </c>
      <c r="BV190" s="31">
        <v>0</v>
      </c>
      <c r="BW190" s="31">
        <v>0</v>
      </c>
      <c r="BX190" s="149">
        <v>0</v>
      </c>
      <c r="BY190" s="125">
        <v>0</v>
      </c>
      <c r="BZ190" s="71">
        <v>0</v>
      </c>
      <c r="CA190" s="71">
        <v>0</v>
      </c>
      <c r="CB190" s="71">
        <v>0</v>
      </c>
      <c r="CC190" s="71">
        <v>0</v>
      </c>
      <c r="CD190" s="205"/>
      <c r="CE190" s="8" t="s">
        <v>91</v>
      </c>
      <c r="CF190" s="71">
        <v>0</v>
      </c>
      <c r="CG190" s="71">
        <v>0</v>
      </c>
      <c r="CH190" s="71">
        <v>0</v>
      </c>
      <c r="CI190" s="71">
        <v>0</v>
      </c>
      <c r="CJ190" s="71">
        <v>0</v>
      </c>
      <c r="CK190" s="71">
        <v>0</v>
      </c>
      <c r="CL190" s="71">
        <v>0</v>
      </c>
      <c r="CM190" s="71">
        <v>0</v>
      </c>
      <c r="CN190" s="71">
        <v>0</v>
      </c>
      <c r="CO190" s="205"/>
      <c r="CP190" s="8" t="s">
        <v>91</v>
      </c>
      <c r="CQ190" s="46">
        <v>0</v>
      </c>
      <c r="CR190" s="46">
        <v>0</v>
      </c>
      <c r="CS190" s="46">
        <v>0</v>
      </c>
      <c r="CT190" s="46">
        <v>0</v>
      </c>
      <c r="CU190" s="46">
        <v>0</v>
      </c>
      <c r="CV190" s="46">
        <v>0</v>
      </c>
      <c r="CW190" s="46">
        <v>0</v>
      </c>
      <c r="CX190" s="46">
        <v>0</v>
      </c>
      <c r="CY190" s="46">
        <v>0</v>
      </c>
      <c r="CZ190" s="46">
        <v>0</v>
      </c>
      <c r="DA190" s="46">
        <v>0</v>
      </c>
      <c r="DB190" s="46">
        <v>0</v>
      </c>
      <c r="DC190" s="46">
        <v>0</v>
      </c>
      <c r="DD190" s="46">
        <v>0</v>
      </c>
      <c r="DE190" s="46">
        <v>0</v>
      </c>
      <c r="DF190" s="46">
        <v>0</v>
      </c>
      <c r="DG190" s="46">
        <v>0</v>
      </c>
      <c r="DH190" s="46">
        <v>0</v>
      </c>
      <c r="DI190" s="46">
        <v>0</v>
      </c>
      <c r="DJ190" s="46">
        <v>0</v>
      </c>
      <c r="DK190" s="46">
        <v>0</v>
      </c>
      <c r="DL190" s="46">
        <v>0</v>
      </c>
      <c r="DM190" s="46">
        <v>0</v>
      </c>
      <c r="DN190" s="46">
        <v>0</v>
      </c>
      <c r="DO190" s="205"/>
      <c r="DP190" s="8" t="s">
        <v>91</v>
      </c>
      <c r="DQ190" s="71">
        <v>0</v>
      </c>
      <c r="DR190" s="71">
        <v>0</v>
      </c>
      <c r="DS190" s="71">
        <v>0</v>
      </c>
      <c r="DT190" s="152">
        <v>0</v>
      </c>
      <c r="DU190" s="32">
        <v>0</v>
      </c>
      <c r="DV190" s="149">
        <v>0</v>
      </c>
      <c r="DW190" s="149">
        <v>0</v>
      </c>
      <c r="DX190" s="205"/>
      <c r="DY190" s="8" t="s">
        <v>91</v>
      </c>
      <c r="DZ190" s="71">
        <v>0</v>
      </c>
      <c r="EA190" s="71">
        <v>0</v>
      </c>
      <c r="EB190" s="71">
        <v>0</v>
      </c>
      <c r="EC190" s="71">
        <v>0</v>
      </c>
      <c r="ED190" s="71">
        <v>0</v>
      </c>
      <c r="EE190" s="71">
        <v>0</v>
      </c>
      <c r="EF190" s="71">
        <v>0</v>
      </c>
      <c r="EG190" s="71">
        <v>0</v>
      </c>
      <c r="EH190" s="71">
        <v>0</v>
      </c>
      <c r="EI190" s="71">
        <v>0</v>
      </c>
      <c r="EJ190" s="71">
        <v>0</v>
      </c>
      <c r="EK190" s="71">
        <v>0</v>
      </c>
      <c r="EL190" s="71">
        <v>0</v>
      </c>
      <c r="EM190" s="71">
        <v>0</v>
      </c>
      <c r="EN190" s="71">
        <v>0</v>
      </c>
      <c r="EO190" s="71">
        <v>0</v>
      </c>
      <c r="EP190" s="71">
        <v>0</v>
      </c>
      <c r="ER190" s="78" t="s">
        <v>11</v>
      </c>
      <c r="ES190" s="78" t="s">
        <v>2455</v>
      </c>
      <c r="ET190" s="78">
        <v>0</v>
      </c>
      <c r="EU190" s="78">
        <v>0</v>
      </c>
      <c r="EV190" s="78">
        <v>0</v>
      </c>
      <c r="EW190" s="78"/>
      <c r="EX190" s="78"/>
      <c r="EY190" s="78"/>
    </row>
    <row r="191" spans="1:155">
      <c r="A191" s="205"/>
      <c r="B191" s="66" t="s">
        <v>73</v>
      </c>
      <c r="C191" s="26">
        <v>125</v>
      </c>
      <c r="D191" s="26">
        <v>62</v>
      </c>
      <c r="E191" s="26">
        <v>93</v>
      </c>
      <c r="F191" s="26">
        <v>50</v>
      </c>
      <c r="G191" s="26">
        <v>0</v>
      </c>
      <c r="H191" s="26">
        <v>0</v>
      </c>
      <c r="I191" s="26">
        <v>0</v>
      </c>
      <c r="J191" s="26">
        <v>0</v>
      </c>
      <c r="K191" s="26">
        <v>0</v>
      </c>
      <c r="L191" s="26">
        <v>0</v>
      </c>
      <c r="M191" s="26">
        <v>0</v>
      </c>
      <c r="N191" s="26">
        <v>0</v>
      </c>
      <c r="O191" s="26">
        <v>0</v>
      </c>
      <c r="P191" s="26">
        <v>0</v>
      </c>
      <c r="Q191" s="26">
        <v>52</v>
      </c>
      <c r="R191" s="26">
        <v>31</v>
      </c>
      <c r="S191" s="26">
        <v>0</v>
      </c>
      <c r="T191" s="26">
        <v>0</v>
      </c>
      <c r="U191" s="26">
        <v>0</v>
      </c>
      <c r="V191" s="26">
        <v>0</v>
      </c>
      <c r="W191" s="26">
        <v>0</v>
      </c>
      <c r="X191" s="26">
        <v>0</v>
      </c>
      <c r="Y191" s="26">
        <v>0</v>
      </c>
      <c r="Z191" s="26">
        <v>0</v>
      </c>
      <c r="AA191" s="26">
        <v>0</v>
      </c>
      <c r="AB191" s="26">
        <v>0</v>
      </c>
      <c r="AC191" s="68">
        <v>270</v>
      </c>
      <c r="AD191" s="68">
        <v>143</v>
      </c>
      <c r="AE191" s="205"/>
      <c r="AF191" s="66" t="s">
        <v>73</v>
      </c>
      <c r="AG191" s="26">
        <v>10</v>
      </c>
      <c r="AH191" s="26">
        <v>5</v>
      </c>
      <c r="AI191" s="26">
        <v>3</v>
      </c>
      <c r="AJ191" s="26">
        <v>2</v>
      </c>
      <c r="AK191" s="26">
        <v>0</v>
      </c>
      <c r="AL191" s="26">
        <v>0</v>
      </c>
      <c r="AM191" s="26">
        <v>0</v>
      </c>
      <c r="AN191" s="26">
        <v>0</v>
      </c>
      <c r="AO191" s="26">
        <v>0</v>
      </c>
      <c r="AP191" s="26">
        <v>0</v>
      </c>
      <c r="AQ191" s="26">
        <v>0</v>
      </c>
      <c r="AR191" s="26">
        <v>0</v>
      </c>
      <c r="AS191" s="26">
        <v>0</v>
      </c>
      <c r="AT191" s="26">
        <v>0</v>
      </c>
      <c r="AU191" s="26">
        <v>2</v>
      </c>
      <c r="AV191" s="26">
        <v>1</v>
      </c>
      <c r="AW191" s="26">
        <v>0</v>
      </c>
      <c r="AX191" s="26">
        <v>0</v>
      </c>
      <c r="AY191" s="26">
        <v>0</v>
      </c>
      <c r="AZ191" s="26">
        <v>0</v>
      </c>
      <c r="BA191" s="26">
        <v>0</v>
      </c>
      <c r="BB191" s="26">
        <v>0</v>
      </c>
      <c r="BC191" s="26">
        <v>0</v>
      </c>
      <c r="BD191" s="26">
        <v>0</v>
      </c>
      <c r="BE191" s="26">
        <v>0</v>
      </c>
      <c r="BF191" s="26">
        <v>0</v>
      </c>
      <c r="BG191" s="68">
        <v>15</v>
      </c>
      <c r="BH191" s="68">
        <v>8</v>
      </c>
      <c r="BI191" s="205"/>
      <c r="BJ191" s="66" t="s">
        <v>73</v>
      </c>
      <c r="BK191" s="68">
        <v>3</v>
      </c>
      <c r="BL191" s="68">
        <v>2</v>
      </c>
      <c r="BM191" s="68">
        <v>0</v>
      </c>
      <c r="BN191" s="68">
        <v>0</v>
      </c>
      <c r="BO191" s="68">
        <v>0</v>
      </c>
      <c r="BP191" s="68">
        <v>0</v>
      </c>
      <c r="BQ191" s="68">
        <v>0</v>
      </c>
      <c r="BR191" s="68">
        <v>1</v>
      </c>
      <c r="BS191" s="68">
        <v>0</v>
      </c>
      <c r="BT191" s="68">
        <v>0</v>
      </c>
      <c r="BU191" s="68">
        <v>0</v>
      </c>
      <c r="BV191" s="68">
        <v>0</v>
      </c>
      <c r="BW191" s="68">
        <v>0</v>
      </c>
      <c r="BX191" s="68">
        <v>6</v>
      </c>
      <c r="BY191" s="68">
        <v>6</v>
      </c>
      <c r="BZ191" s="68">
        <v>6</v>
      </c>
      <c r="CA191" s="68">
        <v>6</v>
      </c>
      <c r="CB191" s="68">
        <v>1</v>
      </c>
      <c r="CC191" s="68">
        <v>1</v>
      </c>
      <c r="CD191" s="205"/>
      <c r="CE191" s="66" t="s">
        <v>73</v>
      </c>
      <c r="CF191" s="68">
        <v>0</v>
      </c>
      <c r="CG191" s="68">
        <v>3</v>
      </c>
      <c r="CH191" s="68">
        <v>92</v>
      </c>
      <c r="CI191" s="68">
        <v>0</v>
      </c>
      <c r="CJ191" s="68">
        <v>0</v>
      </c>
      <c r="CK191" s="68">
        <v>3</v>
      </c>
      <c r="CL191" s="68">
        <v>6</v>
      </c>
      <c r="CM191" s="68">
        <v>6</v>
      </c>
      <c r="CN191" s="68">
        <v>6</v>
      </c>
      <c r="CO191" s="205"/>
      <c r="CP191" s="66" t="s">
        <v>73</v>
      </c>
      <c r="CQ191" s="68">
        <v>48</v>
      </c>
      <c r="CR191" s="68">
        <v>23</v>
      </c>
      <c r="CS191" s="68">
        <v>46</v>
      </c>
      <c r="CT191" s="68">
        <v>22</v>
      </c>
      <c r="CU191" s="68">
        <v>0</v>
      </c>
      <c r="CV191" s="68">
        <v>0</v>
      </c>
      <c r="CW191" s="68">
        <v>0</v>
      </c>
      <c r="CX191" s="68">
        <v>0</v>
      </c>
      <c r="CY191" s="68">
        <v>0</v>
      </c>
      <c r="CZ191" s="68">
        <v>0</v>
      </c>
      <c r="DA191" s="68">
        <v>0</v>
      </c>
      <c r="DB191" s="68">
        <v>0</v>
      </c>
      <c r="DC191" s="68">
        <v>0</v>
      </c>
      <c r="DD191" s="68">
        <v>0</v>
      </c>
      <c r="DE191" s="68">
        <v>0</v>
      </c>
      <c r="DF191" s="68">
        <v>0</v>
      </c>
      <c r="DG191" s="68">
        <v>0</v>
      </c>
      <c r="DH191" s="68">
        <v>0</v>
      </c>
      <c r="DI191" s="68">
        <v>0</v>
      </c>
      <c r="DJ191" s="68">
        <v>0</v>
      </c>
      <c r="DK191" s="68">
        <v>0</v>
      </c>
      <c r="DL191" s="68">
        <v>0</v>
      </c>
      <c r="DM191" s="68">
        <v>0</v>
      </c>
      <c r="DN191" s="68">
        <v>0</v>
      </c>
      <c r="DO191" s="205"/>
      <c r="DP191" s="66" t="s">
        <v>73</v>
      </c>
      <c r="DQ191" s="68">
        <v>15</v>
      </c>
      <c r="DR191" s="26">
        <v>5</v>
      </c>
      <c r="DS191" s="26">
        <v>0</v>
      </c>
      <c r="DT191" s="41">
        <v>0</v>
      </c>
      <c r="DU191" s="41">
        <v>0</v>
      </c>
      <c r="DV191" s="68">
        <v>15</v>
      </c>
      <c r="DW191" s="68">
        <v>5</v>
      </c>
      <c r="DX191" s="205"/>
      <c r="DY191" s="66" t="s">
        <v>73</v>
      </c>
      <c r="DZ191" s="68">
        <v>0</v>
      </c>
      <c r="EA191" s="68">
        <v>0</v>
      </c>
      <c r="EB191" s="68">
        <v>0</v>
      </c>
      <c r="EC191" s="68">
        <v>0</v>
      </c>
      <c r="ED191" s="68">
        <v>0</v>
      </c>
      <c r="EE191" s="68">
        <v>0</v>
      </c>
      <c r="EF191" s="68">
        <v>0</v>
      </c>
      <c r="EG191" s="68">
        <v>0</v>
      </c>
      <c r="EH191" s="68">
        <v>0</v>
      </c>
      <c r="EI191" s="68">
        <v>0</v>
      </c>
      <c r="EJ191" s="68">
        <v>0</v>
      </c>
      <c r="EK191" s="68">
        <v>0</v>
      </c>
      <c r="EL191" s="68">
        <v>0</v>
      </c>
      <c r="EM191" s="68">
        <v>0</v>
      </c>
      <c r="EN191" s="68">
        <v>0</v>
      </c>
      <c r="EO191" s="68">
        <v>0</v>
      </c>
      <c r="EP191" s="68">
        <v>0</v>
      </c>
      <c r="ER191" s="78" t="s">
        <v>11</v>
      </c>
      <c r="ES191" s="78" t="s">
        <v>2456</v>
      </c>
      <c r="ET191" s="78">
        <v>48</v>
      </c>
      <c r="EU191" s="78">
        <v>46</v>
      </c>
      <c r="EV191" s="78">
        <v>282</v>
      </c>
      <c r="EW191" s="78"/>
      <c r="EX191" s="78"/>
      <c r="EY191" s="78"/>
    </row>
    <row r="192" spans="1:155">
      <c r="A192" s="205" t="s">
        <v>12</v>
      </c>
      <c r="B192" s="8" t="s">
        <v>90</v>
      </c>
      <c r="C192" s="71">
        <v>0</v>
      </c>
      <c r="D192" s="71">
        <v>0</v>
      </c>
      <c r="E192" s="71">
        <v>0</v>
      </c>
      <c r="F192" s="71">
        <v>0</v>
      </c>
      <c r="G192" s="71">
        <v>0</v>
      </c>
      <c r="H192" s="71">
        <v>0</v>
      </c>
      <c r="I192" s="71">
        <v>0</v>
      </c>
      <c r="J192" s="71">
        <v>0</v>
      </c>
      <c r="K192" s="71">
        <v>0</v>
      </c>
      <c r="L192" s="71">
        <v>0</v>
      </c>
      <c r="M192" s="71">
        <v>0</v>
      </c>
      <c r="N192" s="71">
        <v>0</v>
      </c>
      <c r="O192" s="71">
        <v>0</v>
      </c>
      <c r="P192" s="71">
        <v>0</v>
      </c>
      <c r="Q192" s="71">
        <v>0</v>
      </c>
      <c r="R192" s="71">
        <v>0</v>
      </c>
      <c r="S192" s="71">
        <v>0</v>
      </c>
      <c r="T192" s="71">
        <v>0</v>
      </c>
      <c r="U192" s="71">
        <v>0</v>
      </c>
      <c r="V192" s="71">
        <v>0</v>
      </c>
      <c r="W192" s="71">
        <v>0</v>
      </c>
      <c r="X192" s="71">
        <v>0</v>
      </c>
      <c r="Y192" s="71">
        <v>0</v>
      </c>
      <c r="Z192" s="71">
        <v>0</v>
      </c>
      <c r="AA192" s="71">
        <v>0</v>
      </c>
      <c r="AB192" s="71">
        <v>0</v>
      </c>
      <c r="AC192" s="69">
        <v>0</v>
      </c>
      <c r="AD192" s="69">
        <v>0</v>
      </c>
      <c r="AE192" s="205" t="s">
        <v>12</v>
      </c>
      <c r="AF192" s="8" t="s">
        <v>90</v>
      </c>
      <c r="AG192" s="71">
        <v>0</v>
      </c>
      <c r="AH192" s="71">
        <v>0</v>
      </c>
      <c r="AI192" s="71">
        <v>0</v>
      </c>
      <c r="AJ192" s="71">
        <v>0</v>
      </c>
      <c r="AK192" s="71">
        <v>0</v>
      </c>
      <c r="AL192" s="71">
        <v>0</v>
      </c>
      <c r="AM192" s="71">
        <v>0</v>
      </c>
      <c r="AN192" s="71">
        <v>0</v>
      </c>
      <c r="AO192" s="71">
        <v>0</v>
      </c>
      <c r="AP192" s="71">
        <v>0</v>
      </c>
      <c r="AQ192" s="71">
        <v>0</v>
      </c>
      <c r="AR192" s="71">
        <v>0</v>
      </c>
      <c r="AS192" s="71">
        <v>0</v>
      </c>
      <c r="AT192" s="71">
        <v>0</v>
      </c>
      <c r="AU192" s="71">
        <v>0</v>
      </c>
      <c r="AV192" s="71">
        <v>0</v>
      </c>
      <c r="AW192" s="71">
        <v>0</v>
      </c>
      <c r="AX192" s="71">
        <v>0</v>
      </c>
      <c r="AY192" s="71">
        <v>0</v>
      </c>
      <c r="AZ192" s="71">
        <v>0</v>
      </c>
      <c r="BA192" s="71">
        <v>0</v>
      </c>
      <c r="BB192" s="71">
        <v>0</v>
      </c>
      <c r="BC192" s="71">
        <v>0</v>
      </c>
      <c r="BD192" s="71">
        <v>0</v>
      </c>
      <c r="BE192" s="71">
        <v>0</v>
      </c>
      <c r="BF192" s="71">
        <v>0</v>
      </c>
      <c r="BG192" s="69">
        <v>0</v>
      </c>
      <c r="BH192" s="69">
        <v>0</v>
      </c>
      <c r="BI192" s="205" t="s">
        <v>12</v>
      </c>
      <c r="BJ192" s="8" t="s">
        <v>90</v>
      </c>
      <c r="BK192" s="31">
        <v>0</v>
      </c>
      <c r="BL192" s="31">
        <v>0</v>
      </c>
      <c r="BM192" s="31">
        <v>0</v>
      </c>
      <c r="BN192" s="31">
        <v>0</v>
      </c>
      <c r="BO192" s="31">
        <v>0</v>
      </c>
      <c r="BP192" s="31">
        <v>0</v>
      </c>
      <c r="BQ192" s="31">
        <v>0</v>
      </c>
      <c r="BR192" s="31">
        <v>0</v>
      </c>
      <c r="BS192" s="31">
        <v>0</v>
      </c>
      <c r="BT192" s="31">
        <v>0</v>
      </c>
      <c r="BU192" s="31">
        <v>0</v>
      </c>
      <c r="BV192" s="31">
        <v>0</v>
      </c>
      <c r="BW192" s="31">
        <v>0</v>
      </c>
      <c r="BX192" s="149">
        <v>0</v>
      </c>
      <c r="BY192" s="125">
        <v>0</v>
      </c>
      <c r="BZ192" s="71">
        <v>0</v>
      </c>
      <c r="CA192" s="71">
        <v>0</v>
      </c>
      <c r="CB192" s="71">
        <v>0</v>
      </c>
      <c r="CC192" s="71">
        <v>0</v>
      </c>
      <c r="CD192" s="205" t="s">
        <v>12</v>
      </c>
      <c r="CE192" s="8" t="s">
        <v>90</v>
      </c>
      <c r="CF192" s="71">
        <v>0</v>
      </c>
      <c r="CG192" s="71">
        <v>0</v>
      </c>
      <c r="CH192" s="71">
        <v>0</v>
      </c>
      <c r="CI192" s="71">
        <v>0</v>
      </c>
      <c r="CJ192" s="71">
        <v>0</v>
      </c>
      <c r="CK192" s="71">
        <v>0</v>
      </c>
      <c r="CL192" s="71">
        <v>0</v>
      </c>
      <c r="CM192" s="71">
        <v>0</v>
      </c>
      <c r="CN192" s="71">
        <v>0</v>
      </c>
      <c r="CO192" s="205" t="s">
        <v>12</v>
      </c>
      <c r="CP192" s="8" t="s">
        <v>90</v>
      </c>
      <c r="CQ192" s="46">
        <v>0</v>
      </c>
      <c r="CR192" s="46">
        <v>0</v>
      </c>
      <c r="CS192" s="46">
        <v>0</v>
      </c>
      <c r="CT192" s="46">
        <v>0</v>
      </c>
      <c r="CU192" s="46">
        <v>0</v>
      </c>
      <c r="CV192" s="46">
        <v>0</v>
      </c>
      <c r="CW192" s="46">
        <v>0</v>
      </c>
      <c r="CX192" s="46">
        <v>0</v>
      </c>
      <c r="CY192" s="46">
        <v>0</v>
      </c>
      <c r="CZ192" s="46">
        <v>0</v>
      </c>
      <c r="DA192" s="46">
        <v>0</v>
      </c>
      <c r="DB192" s="46">
        <v>0</v>
      </c>
      <c r="DC192" s="46">
        <v>0</v>
      </c>
      <c r="DD192" s="46">
        <v>0</v>
      </c>
      <c r="DE192" s="46">
        <v>0</v>
      </c>
      <c r="DF192" s="46">
        <v>0</v>
      </c>
      <c r="DG192" s="46">
        <v>0</v>
      </c>
      <c r="DH192" s="46">
        <v>0</v>
      </c>
      <c r="DI192" s="46">
        <v>0</v>
      </c>
      <c r="DJ192" s="46">
        <v>0</v>
      </c>
      <c r="DK192" s="46">
        <v>0</v>
      </c>
      <c r="DL192" s="46">
        <v>0</v>
      </c>
      <c r="DM192" s="46">
        <v>0</v>
      </c>
      <c r="DN192" s="46">
        <v>0</v>
      </c>
      <c r="DO192" s="205" t="s">
        <v>12</v>
      </c>
      <c r="DP192" s="8" t="s">
        <v>90</v>
      </c>
      <c r="DQ192" s="71">
        <v>0</v>
      </c>
      <c r="DR192" s="71">
        <v>0</v>
      </c>
      <c r="DS192" s="71">
        <v>0</v>
      </c>
      <c r="DT192" s="152">
        <v>0</v>
      </c>
      <c r="DU192" s="32">
        <v>0</v>
      </c>
      <c r="DV192" s="149">
        <v>0</v>
      </c>
      <c r="DW192" s="149">
        <v>0</v>
      </c>
      <c r="DX192" s="205" t="s">
        <v>12</v>
      </c>
      <c r="DY192" s="8" t="s">
        <v>90</v>
      </c>
      <c r="DZ192" s="71">
        <v>0</v>
      </c>
      <c r="EA192" s="71">
        <v>0</v>
      </c>
      <c r="EB192" s="71">
        <v>0</v>
      </c>
      <c r="EC192" s="71">
        <v>0</v>
      </c>
      <c r="ED192" s="71">
        <v>0</v>
      </c>
      <c r="EE192" s="71">
        <v>0</v>
      </c>
      <c r="EF192" s="71">
        <v>0</v>
      </c>
      <c r="EG192" s="71">
        <v>0</v>
      </c>
      <c r="EH192" s="71">
        <v>0</v>
      </c>
      <c r="EI192" s="71">
        <v>0</v>
      </c>
      <c r="EJ192" s="71">
        <v>0</v>
      </c>
      <c r="EK192" s="71">
        <v>0</v>
      </c>
      <c r="EL192" s="71">
        <v>0</v>
      </c>
      <c r="EM192" s="71">
        <v>0</v>
      </c>
      <c r="EN192" s="71">
        <v>0</v>
      </c>
      <c r="EO192" s="71">
        <v>0</v>
      </c>
      <c r="EP192" s="71">
        <v>0</v>
      </c>
      <c r="ER192" s="78" t="s">
        <v>12</v>
      </c>
      <c r="ES192" s="78" t="s">
        <v>2457</v>
      </c>
      <c r="ET192" s="78">
        <v>0</v>
      </c>
      <c r="EU192" s="78">
        <v>0</v>
      </c>
      <c r="EV192" s="78">
        <v>0</v>
      </c>
      <c r="EW192" s="78"/>
      <c r="EX192" s="78"/>
      <c r="EY192" s="78"/>
    </row>
    <row r="193" spans="1:155">
      <c r="A193" s="205"/>
      <c r="B193" s="8" t="s">
        <v>91</v>
      </c>
      <c r="C193" s="71">
        <v>0</v>
      </c>
      <c r="D193" s="71">
        <v>0</v>
      </c>
      <c r="E193" s="71">
        <v>0</v>
      </c>
      <c r="F193" s="71">
        <v>0</v>
      </c>
      <c r="G193" s="71">
        <v>0</v>
      </c>
      <c r="H193" s="71">
        <v>0</v>
      </c>
      <c r="I193" s="71">
        <v>0</v>
      </c>
      <c r="J193" s="71">
        <v>0</v>
      </c>
      <c r="K193" s="71">
        <v>0</v>
      </c>
      <c r="L193" s="71">
        <v>0</v>
      </c>
      <c r="M193" s="71">
        <v>0</v>
      </c>
      <c r="N193" s="71">
        <v>0</v>
      </c>
      <c r="O193" s="71">
        <v>0</v>
      </c>
      <c r="P193" s="71">
        <v>0</v>
      </c>
      <c r="Q193" s="71">
        <v>0</v>
      </c>
      <c r="R193" s="71">
        <v>0</v>
      </c>
      <c r="S193" s="71">
        <v>0</v>
      </c>
      <c r="T193" s="71">
        <v>0</v>
      </c>
      <c r="U193" s="71">
        <v>0</v>
      </c>
      <c r="V193" s="71">
        <v>0</v>
      </c>
      <c r="W193" s="71">
        <v>0</v>
      </c>
      <c r="X193" s="71">
        <v>0</v>
      </c>
      <c r="Y193" s="71">
        <v>0</v>
      </c>
      <c r="Z193" s="71">
        <v>0</v>
      </c>
      <c r="AA193" s="71">
        <v>0</v>
      </c>
      <c r="AB193" s="71">
        <v>0</v>
      </c>
      <c r="AC193" s="69">
        <v>0</v>
      </c>
      <c r="AD193" s="69">
        <v>0</v>
      </c>
      <c r="AE193" s="205"/>
      <c r="AF193" s="8" t="s">
        <v>91</v>
      </c>
      <c r="AG193" s="71">
        <v>0</v>
      </c>
      <c r="AH193" s="71">
        <v>0</v>
      </c>
      <c r="AI193" s="71">
        <v>0</v>
      </c>
      <c r="AJ193" s="71">
        <v>0</v>
      </c>
      <c r="AK193" s="71">
        <v>0</v>
      </c>
      <c r="AL193" s="71">
        <v>0</v>
      </c>
      <c r="AM193" s="71">
        <v>0</v>
      </c>
      <c r="AN193" s="71">
        <v>0</v>
      </c>
      <c r="AO193" s="71">
        <v>0</v>
      </c>
      <c r="AP193" s="71">
        <v>0</v>
      </c>
      <c r="AQ193" s="71">
        <v>0</v>
      </c>
      <c r="AR193" s="71">
        <v>0</v>
      </c>
      <c r="AS193" s="71">
        <v>0</v>
      </c>
      <c r="AT193" s="71">
        <v>0</v>
      </c>
      <c r="AU193" s="71">
        <v>0</v>
      </c>
      <c r="AV193" s="71">
        <v>0</v>
      </c>
      <c r="AW193" s="71">
        <v>0</v>
      </c>
      <c r="AX193" s="71">
        <v>0</v>
      </c>
      <c r="AY193" s="71">
        <v>0</v>
      </c>
      <c r="AZ193" s="71">
        <v>0</v>
      </c>
      <c r="BA193" s="71">
        <v>0</v>
      </c>
      <c r="BB193" s="71">
        <v>0</v>
      </c>
      <c r="BC193" s="71">
        <v>0</v>
      </c>
      <c r="BD193" s="71">
        <v>0</v>
      </c>
      <c r="BE193" s="71">
        <v>0</v>
      </c>
      <c r="BF193" s="71">
        <v>0</v>
      </c>
      <c r="BG193" s="69">
        <v>0</v>
      </c>
      <c r="BH193" s="69">
        <v>0</v>
      </c>
      <c r="BI193" s="205"/>
      <c r="BJ193" s="8" t="s">
        <v>91</v>
      </c>
      <c r="BK193" s="31">
        <v>0</v>
      </c>
      <c r="BL193" s="31">
        <v>0</v>
      </c>
      <c r="BM193" s="31">
        <v>0</v>
      </c>
      <c r="BN193" s="31">
        <v>0</v>
      </c>
      <c r="BO193" s="31">
        <v>0</v>
      </c>
      <c r="BP193" s="31">
        <v>0</v>
      </c>
      <c r="BQ193" s="31">
        <v>0</v>
      </c>
      <c r="BR193" s="31">
        <v>0</v>
      </c>
      <c r="BS193" s="31">
        <v>0</v>
      </c>
      <c r="BT193" s="31">
        <v>0</v>
      </c>
      <c r="BU193" s="31">
        <v>0</v>
      </c>
      <c r="BV193" s="31">
        <v>0</v>
      </c>
      <c r="BW193" s="31">
        <v>0</v>
      </c>
      <c r="BX193" s="149">
        <v>0</v>
      </c>
      <c r="BY193" s="125">
        <v>0</v>
      </c>
      <c r="BZ193" s="71">
        <v>0</v>
      </c>
      <c r="CA193" s="71">
        <v>0</v>
      </c>
      <c r="CB193" s="71">
        <v>0</v>
      </c>
      <c r="CC193" s="71">
        <v>0</v>
      </c>
      <c r="CD193" s="205"/>
      <c r="CE193" s="8" t="s">
        <v>91</v>
      </c>
      <c r="CF193" s="71">
        <v>0</v>
      </c>
      <c r="CG193" s="71">
        <v>0</v>
      </c>
      <c r="CH193" s="71">
        <v>0</v>
      </c>
      <c r="CI193" s="71">
        <v>0</v>
      </c>
      <c r="CJ193" s="71">
        <v>0</v>
      </c>
      <c r="CK193" s="71">
        <v>0</v>
      </c>
      <c r="CL193" s="71">
        <v>0</v>
      </c>
      <c r="CM193" s="71">
        <v>0</v>
      </c>
      <c r="CN193" s="71">
        <v>0</v>
      </c>
      <c r="CO193" s="205"/>
      <c r="CP193" s="8" t="s">
        <v>91</v>
      </c>
      <c r="CQ193" s="46">
        <v>0</v>
      </c>
      <c r="CR193" s="46">
        <v>0</v>
      </c>
      <c r="CS193" s="46">
        <v>0</v>
      </c>
      <c r="CT193" s="46">
        <v>0</v>
      </c>
      <c r="CU193" s="46">
        <v>0</v>
      </c>
      <c r="CV193" s="46">
        <v>0</v>
      </c>
      <c r="CW193" s="46">
        <v>0</v>
      </c>
      <c r="CX193" s="46">
        <v>0</v>
      </c>
      <c r="CY193" s="46">
        <v>0</v>
      </c>
      <c r="CZ193" s="46">
        <v>0</v>
      </c>
      <c r="DA193" s="46">
        <v>0</v>
      </c>
      <c r="DB193" s="46">
        <v>0</v>
      </c>
      <c r="DC193" s="46">
        <v>0</v>
      </c>
      <c r="DD193" s="46">
        <v>0</v>
      </c>
      <c r="DE193" s="46">
        <v>0</v>
      </c>
      <c r="DF193" s="46">
        <v>0</v>
      </c>
      <c r="DG193" s="46">
        <v>0</v>
      </c>
      <c r="DH193" s="46">
        <v>0</v>
      </c>
      <c r="DI193" s="46">
        <v>0</v>
      </c>
      <c r="DJ193" s="46">
        <v>0</v>
      </c>
      <c r="DK193" s="46">
        <v>0</v>
      </c>
      <c r="DL193" s="46">
        <v>0</v>
      </c>
      <c r="DM193" s="46">
        <v>0</v>
      </c>
      <c r="DN193" s="46">
        <v>0</v>
      </c>
      <c r="DO193" s="205"/>
      <c r="DP193" s="8" t="s">
        <v>91</v>
      </c>
      <c r="DQ193" s="71">
        <v>0</v>
      </c>
      <c r="DR193" s="71">
        <v>0</v>
      </c>
      <c r="DS193" s="71">
        <v>0</v>
      </c>
      <c r="DT193" s="152">
        <v>0</v>
      </c>
      <c r="DU193" s="32">
        <v>0</v>
      </c>
      <c r="DV193" s="149">
        <v>0</v>
      </c>
      <c r="DW193" s="149">
        <v>0</v>
      </c>
      <c r="DX193" s="205"/>
      <c r="DY193" s="8" t="s">
        <v>91</v>
      </c>
      <c r="DZ193" s="71">
        <v>0</v>
      </c>
      <c r="EA193" s="71">
        <v>0</v>
      </c>
      <c r="EB193" s="71">
        <v>0</v>
      </c>
      <c r="EC193" s="71">
        <v>0</v>
      </c>
      <c r="ED193" s="71">
        <v>0</v>
      </c>
      <c r="EE193" s="71">
        <v>0</v>
      </c>
      <c r="EF193" s="71">
        <v>0</v>
      </c>
      <c r="EG193" s="71">
        <v>0</v>
      </c>
      <c r="EH193" s="71">
        <v>0</v>
      </c>
      <c r="EI193" s="71">
        <v>0</v>
      </c>
      <c r="EJ193" s="71">
        <v>0</v>
      </c>
      <c r="EK193" s="71">
        <v>0</v>
      </c>
      <c r="EL193" s="71">
        <v>0</v>
      </c>
      <c r="EM193" s="71">
        <v>0</v>
      </c>
      <c r="EN193" s="71">
        <v>0</v>
      </c>
      <c r="EO193" s="71">
        <v>0</v>
      </c>
      <c r="EP193" s="71">
        <v>0</v>
      </c>
      <c r="ER193" s="78" t="s">
        <v>12</v>
      </c>
      <c r="ES193" s="78" t="s">
        <v>2458</v>
      </c>
      <c r="ET193" s="78">
        <v>0</v>
      </c>
      <c r="EU193" s="78">
        <v>0</v>
      </c>
      <c r="EV193" s="78">
        <v>0</v>
      </c>
      <c r="EW193" s="78"/>
      <c r="EX193" s="78"/>
      <c r="EY193" s="78"/>
    </row>
    <row r="194" spans="1:155">
      <c r="A194" s="205"/>
      <c r="B194" s="66" t="s">
        <v>73</v>
      </c>
      <c r="C194" s="26">
        <v>0</v>
      </c>
      <c r="D194" s="26">
        <v>0</v>
      </c>
      <c r="E194" s="26">
        <v>0</v>
      </c>
      <c r="F194" s="26">
        <v>0</v>
      </c>
      <c r="G194" s="26">
        <v>0</v>
      </c>
      <c r="H194" s="26">
        <v>0</v>
      </c>
      <c r="I194" s="26">
        <v>0</v>
      </c>
      <c r="J194" s="26">
        <v>0</v>
      </c>
      <c r="K194" s="26">
        <v>0</v>
      </c>
      <c r="L194" s="26">
        <v>0</v>
      </c>
      <c r="M194" s="26">
        <v>0</v>
      </c>
      <c r="N194" s="26">
        <v>0</v>
      </c>
      <c r="O194" s="26">
        <v>0</v>
      </c>
      <c r="P194" s="26">
        <v>0</v>
      </c>
      <c r="Q194" s="26">
        <v>0</v>
      </c>
      <c r="R194" s="26">
        <v>0</v>
      </c>
      <c r="S194" s="26">
        <v>0</v>
      </c>
      <c r="T194" s="26">
        <v>0</v>
      </c>
      <c r="U194" s="26">
        <v>0</v>
      </c>
      <c r="V194" s="26">
        <v>0</v>
      </c>
      <c r="W194" s="26">
        <v>0</v>
      </c>
      <c r="X194" s="26">
        <v>0</v>
      </c>
      <c r="Y194" s="26">
        <v>0</v>
      </c>
      <c r="Z194" s="26">
        <v>0</v>
      </c>
      <c r="AA194" s="26">
        <v>0</v>
      </c>
      <c r="AB194" s="26">
        <v>0</v>
      </c>
      <c r="AC194" s="68">
        <v>0</v>
      </c>
      <c r="AD194" s="68">
        <v>0</v>
      </c>
      <c r="AE194" s="205"/>
      <c r="AF194" s="66" t="s">
        <v>73</v>
      </c>
      <c r="AG194" s="26">
        <v>0</v>
      </c>
      <c r="AH194" s="26">
        <v>0</v>
      </c>
      <c r="AI194" s="26">
        <v>0</v>
      </c>
      <c r="AJ194" s="26">
        <v>0</v>
      </c>
      <c r="AK194" s="26">
        <v>0</v>
      </c>
      <c r="AL194" s="26">
        <v>0</v>
      </c>
      <c r="AM194" s="26">
        <v>0</v>
      </c>
      <c r="AN194" s="26">
        <v>0</v>
      </c>
      <c r="AO194" s="26">
        <v>0</v>
      </c>
      <c r="AP194" s="26">
        <v>0</v>
      </c>
      <c r="AQ194" s="26">
        <v>0</v>
      </c>
      <c r="AR194" s="26">
        <v>0</v>
      </c>
      <c r="AS194" s="26">
        <v>0</v>
      </c>
      <c r="AT194" s="26">
        <v>0</v>
      </c>
      <c r="AU194" s="26">
        <v>0</v>
      </c>
      <c r="AV194" s="26">
        <v>0</v>
      </c>
      <c r="AW194" s="26">
        <v>0</v>
      </c>
      <c r="AX194" s="26">
        <v>0</v>
      </c>
      <c r="AY194" s="26">
        <v>0</v>
      </c>
      <c r="AZ194" s="26">
        <v>0</v>
      </c>
      <c r="BA194" s="26">
        <v>0</v>
      </c>
      <c r="BB194" s="26">
        <v>0</v>
      </c>
      <c r="BC194" s="26">
        <v>0</v>
      </c>
      <c r="BD194" s="26">
        <v>0</v>
      </c>
      <c r="BE194" s="26">
        <v>0</v>
      </c>
      <c r="BF194" s="26">
        <v>0</v>
      </c>
      <c r="BG194" s="68">
        <v>0</v>
      </c>
      <c r="BH194" s="68">
        <v>0</v>
      </c>
      <c r="BI194" s="205"/>
      <c r="BJ194" s="66" t="s">
        <v>73</v>
      </c>
      <c r="BK194" s="68">
        <v>0</v>
      </c>
      <c r="BL194" s="68">
        <v>0</v>
      </c>
      <c r="BM194" s="68">
        <v>0</v>
      </c>
      <c r="BN194" s="68">
        <v>0</v>
      </c>
      <c r="BO194" s="68">
        <v>0</v>
      </c>
      <c r="BP194" s="68">
        <v>0</v>
      </c>
      <c r="BQ194" s="68">
        <v>0</v>
      </c>
      <c r="BR194" s="68">
        <v>0</v>
      </c>
      <c r="BS194" s="68">
        <v>0</v>
      </c>
      <c r="BT194" s="68">
        <v>0</v>
      </c>
      <c r="BU194" s="68">
        <v>0</v>
      </c>
      <c r="BV194" s="68">
        <v>0</v>
      </c>
      <c r="BW194" s="68">
        <v>0</v>
      </c>
      <c r="BX194" s="68">
        <v>0</v>
      </c>
      <c r="BY194" s="68">
        <v>0</v>
      </c>
      <c r="BZ194" s="68">
        <v>0</v>
      </c>
      <c r="CA194" s="68">
        <v>0</v>
      </c>
      <c r="CB194" s="68">
        <v>0</v>
      </c>
      <c r="CC194" s="68">
        <v>0</v>
      </c>
      <c r="CD194" s="205"/>
      <c r="CE194" s="66" t="s">
        <v>73</v>
      </c>
      <c r="CF194" s="68">
        <v>0</v>
      </c>
      <c r="CG194" s="68">
        <v>0</v>
      </c>
      <c r="CH194" s="68">
        <v>0</v>
      </c>
      <c r="CI194" s="68">
        <v>0</v>
      </c>
      <c r="CJ194" s="68">
        <v>0</v>
      </c>
      <c r="CK194" s="68">
        <v>0</v>
      </c>
      <c r="CL194" s="68">
        <v>0</v>
      </c>
      <c r="CM194" s="68">
        <v>0</v>
      </c>
      <c r="CN194" s="68">
        <v>0</v>
      </c>
      <c r="CO194" s="205"/>
      <c r="CP194" s="66" t="s">
        <v>73</v>
      </c>
      <c r="CQ194" s="68">
        <v>0</v>
      </c>
      <c r="CR194" s="68">
        <v>0</v>
      </c>
      <c r="CS194" s="68">
        <v>0</v>
      </c>
      <c r="CT194" s="68">
        <v>0</v>
      </c>
      <c r="CU194" s="68">
        <v>0</v>
      </c>
      <c r="CV194" s="68">
        <v>0</v>
      </c>
      <c r="CW194" s="68">
        <v>0</v>
      </c>
      <c r="CX194" s="68">
        <v>0</v>
      </c>
      <c r="CY194" s="68">
        <v>0</v>
      </c>
      <c r="CZ194" s="68">
        <v>0</v>
      </c>
      <c r="DA194" s="68">
        <v>0</v>
      </c>
      <c r="DB194" s="68">
        <v>0</v>
      </c>
      <c r="DC194" s="68">
        <v>0</v>
      </c>
      <c r="DD194" s="68">
        <v>0</v>
      </c>
      <c r="DE194" s="68">
        <v>0</v>
      </c>
      <c r="DF194" s="68">
        <v>0</v>
      </c>
      <c r="DG194" s="68">
        <v>0</v>
      </c>
      <c r="DH194" s="68">
        <v>0</v>
      </c>
      <c r="DI194" s="68">
        <v>0</v>
      </c>
      <c r="DJ194" s="68">
        <v>0</v>
      </c>
      <c r="DK194" s="68">
        <v>0</v>
      </c>
      <c r="DL194" s="68">
        <v>0</v>
      </c>
      <c r="DM194" s="68">
        <v>0</v>
      </c>
      <c r="DN194" s="68">
        <v>0</v>
      </c>
      <c r="DO194" s="205"/>
      <c r="DP194" s="66" t="s">
        <v>73</v>
      </c>
      <c r="DQ194" s="68">
        <v>0</v>
      </c>
      <c r="DR194" s="26">
        <v>0</v>
      </c>
      <c r="DS194" s="26">
        <v>0</v>
      </c>
      <c r="DT194" s="41">
        <v>0</v>
      </c>
      <c r="DU194" s="41">
        <v>0</v>
      </c>
      <c r="DV194" s="68">
        <v>0</v>
      </c>
      <c r="DW194" s="68">
        <v>0</v>
      </c>
      <c r="DX194" s="205"/>
      <c r="DY194" s="66" t="s">
        <v>73</v>
      </c>
      <c r="DZ194" s="68">
        <v>0</v>
      </c>
      <c r="EA194" s="68">
        <v>0</v>
      </c>
      <c r="EB194" s="68">
        <v>0</v>
      </c>
      <c r="EC194" s="68">
        <v>0</v>
      </c>
      <c r="ED194" s="68">
        <v>0</v>
      </c>
      <c r="EE194" s="68">
        <v>0</v>
      </c>
      <c r="EF194" s="68">
        <v>0</v>
      </c>
      <c r="EG194" s="68">
        <v>0</v>
      </c>
      <c r="EH194" s="68">
        <v>0</v>
      </c>
      <c r="EI194" s="68">
        <v>0</v>
      </c>
      <c r="EJ194" s="68">
        <v>0</v>
      </c>
      <c r="EK194" s="68">
        <v>0</v>
      </c>
      <c r="EL194" s="68">
        <v>0</v>
      </c>
      <c r="EM194" s="68">
        <v>0</v>
      </c>
      <c r="EN194" s="68">
        <v>0</v>
      </c>
      <c r="EO194" s="68">
        <v>0</v>
      </c>
      <c r="EP194" s="68">
        <v>0</v>
      </c>
      <c r="ER194" s="78" t="s">
        <v>12</v>
      </c>
      <c r="ES194" s="78" t="s">
        <v>2459</v>
      </c>
      <c r="ET194" s="78">
        <v>0</v>
      </c>
      <c r="EU194" s="78">
        <v>0</v>
      </c>
      <c r="EV194" s="78">
        <v>0</v>
      </c>
      <c r="EW194" s="78"/>
      <c r="EX194" s="78"/>
      <c r="EY194" s="78"/>
    </row>
    <row r="195" spans="1:155">
      <c r="A195" s="205" t="s">
        <v>13</v>
      </c>
      <c r="B195" s="8" t="s">
        <v>90</v>
      </c>
      <c r="C195" s="71">
        <v>0</v>
      </c>
      <c r="D195" s="71">
        <v>0</v>
      </c>
      <c r="E195" s="71">
        <v>0</v>
      </c>
      <c r="F195" s="71">
        <v>0</v>
      </c>
      <c r="G195" s="71">
        <v>0</v>
      </c>
      <c r="H195" s="71">
        <v>0</v>
      </c>
      <c r="I195" s="71">
        <v>0</v>
      </c>
      <c r="J195" s="71">
        <v>0</v>
      </c>
      <c r="K195" s="71">
        <v>0</v>
      </c>
      <c r="L195" s="71">
        <v>0</v>
      </c>
      <c r="M195" s="71">
        <v>0</v>
      </c>
      <c r="N195" s="71">
        <v>0</v>
      </c>
      <c r="O195" s="71">
        <v>0</v>
      </c>
      <c r="P195" s="71">
        <v>0</v>
      </c>
      <c r="Q195" s="71">
        <v>0</v>
      </c>
      <c r="R195" s="71">
        <v>0</v>
      </c>
      <c r="S195" s="71">
        <v>0</v>
      </c>
      <c r="T195" s="71">
        <v>0</v>
      </c>
      <c r="U195" s="71">
        <v>0</v>
      </c>
      <c r="V195" s="71">
        <v>0</v>
      </c>
      <c r="W195" s="71">
        <v>0</v>
      </c>
      <c r="X195" s="71">
        <v>0</v>
      </c>
      <c r="Y195" s="71">
        <v>0</v>
      </c>
      <c r="Z195" s="71">
        <v>0</v>
      </c>
      <c r="AA195" s="71">
        <v>0</v>
      </c>
      <c r="AB195" s="71">
        <v>0</v>
      </c>
      <c r="AC195" s="69">
        <v>0</v>
      </c>
      <c r="AD195" s="69">
        <v>0</v>
      </c>
      <c r="AE195" s="205" t="s">
        <v>13</v>
      </c>
      <c r="AF195" s="8" t="s">
        <v>90</v>
      </c>
      <c r="AG195" s="71">
        <v>0</v>
      </c>
      <c r="AH195" s="71">
        <v>0</v>
      </c>
      <c r="AI195" s="71">
        <v>0</v>
      </c>
      <c r="AJ195" s="71">
        <v>0</v>
      </c>
      <c r="AK195" s="71">
        <v>0</v>
      </c>
      <c r="AL195" s="71">
        <v>0</v>
      </c>
      <c r="AM195" s="71">
        <v>0</v>
      </c>
      <c r="AN195" s="71">
        <v>0</v>
      </c>
      <c r="AO195" s="71">
        <v>0</v>
      </c>
      <c r="AP195" s="71">
        <v>0</v>
      </c>
      <c r="AQ195" s="71">
        <v>0</v>
      </c>
      <c r="AR195" s="71">
        <v>0</v>
      </c>
      <c r="AS195" s="71">
        <v>0</v>
      </c>
      <c r="AT195" s="71">
        <v>0</v>
      </c>
      <c r="AU195" s="71">
        <v>0</v>
      </c>
      <c r="AV195" s="71">
        <v>0</v>
      </c>
      <c r="AW195" s="71">
        <v>0</v>
      </c>
      <c r="AX195" s="71">
        <v>0</v>
      </c>
      <c r="AY195" s="71">
        <v>0</v>
      </c>
      <c r="AZ195" s="71">
        <v>0</v>
      </c>
      <c r="BA195" s="71">
        <v>0</v>
      </c>
      <c r="BB195" s="71">
        <v>0</v>
      </c>
      <c r="BC195" s="71">
        <v>0</v>
      </c>
      <c r="BD195" s="71">
        <v>0</v>
      </c>
      <c r="BE195" s="71">
        <v>0</v>
      </c>
      <c r="BF195" s="71">
        <v>0</v>
      </c>
      <c r="BG195" s="69">
        <v>0</v>
      </c>
      <c r="BH195" s="69">
        <v>0</v>
      </c>
      <c r="BI195" s="205" t="s">
        <v>13</v>
      </c>
      <c r="BJ195" s="8" t="s">
        <v>90</v>
      </c>
      <c r="BK195" s="31">
        <v>0</v>
      </c>
      <c r="BL195" s="31">
        <v>0</v>
      </c>
      <c r="BM195" s="31">
        <v>0</v>
      </c>
      <c r="BN195" s="31">
        <v>0</v>
      </c>
      <c r="BO195" s="31">
        <v>0</v>
      </c>
      <c r="BP195" s="31">
        <v>0</v>
      </c>
      <c r="BQ195" s="31">
        <v>0</v>
      </c>
      <c r="BR195" s="31">
        <v>0</v>
      </c>
      <c r="BS195" s="31">
        <v>0</v>
      </c>
      <c r="BT195" s="31">
        <v>0</v>
      </c>
      <c r="BU195" s="31">
        <v>0</v>
      </c>
      <c r="BV195" s="31">
        <v>0</v>
      </c>
      <c r="BW195" s="31">
        <v>0</v>
      </c>
      <c r="BX195" s="149">
        <v>0</v>
      </c>
      <c r="BY195" s="125">
        <v>0</v>
      </c>
      <c r="BZ195" s="71">
        <v>0</v>
      </c>
      <c r="CA195" s="71">
        <v>0</v>
      </c>
      <c r="CB195" s="71">
        <v>0</v>
      </c>
      <c r="CC195" s="71">
        <v>0</v>
      </c>
      <c r="CD195" s="205" t="s">
        <v>13</v>
      </c>
      <c r="CE195" s="8" t="s">
        <v>90</v>
      </c>
      <c r="CF195" s="71">
        <v>0</v>
      </c>
      <c r="CG195" s="71">
        <v>0</v>
      </c>
      <c r="CH195" s="71">
        <v>0</v>
      </c>
      <c r="CI195" s="71">
        <v>0</v>
      </c>
      <c r="CJ195" s="71">
        <v>0</v>
      </c>
      <c r="CK195" s="71">
        <v>0</v>
      </c>
      <c r="CL195" s="71">
        <v>0</v>
      </c>
      <c r="CM195" s="71">
        <v>0</v>
      </c>
      <c r="CN195" s="71">
        <v>0</v>
      </c>
      <c r="CO195" s="205" t="s">
        <v>13</v>
      </c>
      <c r="CP195" s="8" t="s">
        <v>90</v>
      </c>
      <c r="CQ195" s="46">
        <v>0</v>
      </c>
      <c r="CR195" s="46">
        <v>0</v>
      </c>
      <c r="CS195" s="46">
        <v>0</v>
      </c>
      <c r="CT195" s="46">
        <v>0</v>
      </c>
      <c r="CU195" s="46">
        <v>0</v>
      </c>
      <c r="CV195" s="46">
        <v>0</v>
      </c>
      <c r="CW195" s="46">
        <v>0</v>
      </c>
      <c r="CX195" s="46">
        <v>0</v>
      </c>
      <c r="CY195" s="46">
        <v>0</v>
      </c>
      <c r="CZ195" s="46">
        <v>0</v>
      </c>
      <c r="DA195" s="46">
        <v>0</v>
      </c>
      <c r="DB195" s="46">
        <v>0</v>
      </c>
      <c r="DC195" s="46">
        <v>0</v>
      </c>
      <c r="DD195" s="46">
        <v>0</v>
      </c>
      <c r="DE195" s="46">
        <v>0</v>
      </c>
      <c r="DF195" s="46">
        <v>0</v>
      </c>
      <c r="DG195" s="46">
        <v>0</v>
      </c>
      <c r="DH195" s="46">
        <v>0</v>
      </c>
      <c r="DI195" s="46">
        <v>0</v>
      </c>
      <c r="DJ195" s="46">
        <v>0</v>
      </c>
      <c r="DK195" s="46">
        <v>0</v>
      </c>
      <c r="DL195" s="46">
        <v>0</v>
      </c>
      <c r="DM195" s="46">
        <v>0</v>
      </c>
      <c r="DN195" s="46">
        <v>0</v>
      </c>
      <c r="DO195" s="205" t="s">
        <v>13</v>
      </c>
      <c r="DP195" s="8" t="s">
        <v>90</v>
      </c>
      <c r="DQ195" s="71">
        <v>0</v>
      </c>
      <c r="DR195" s="71">
        <v>0</v>
      </c>
      <c r="DS195" s="71">
        <v>0</v>
      </c>
      <c r="DT195" s="152">
        <v>0</v>
      </c>
      <c r="DU195" s="32">
        <v>0</v>
      </c>
      <c r="DV195" s="149">
        <v>0</v>
      </c>
      <c r="DW195" s="149">
        <v>0</v>
      </c>
      <c r="DX195" s="205" t="s">
        <v>13</v>
      </c>
      <c r="DY195" s="8" t="s">
        <v>90</v>
      </c>
      <c r="DZ195" s="71">
        <v>0</v>
      </c>
      <c r="EA195" s="71">
        <v>0</v>
      </c>
      <c r="EB195" s="71">
        <v>0</v>
      </c>
      <c r="EC195" s="71">
        <v>0</v>
      </c>
      <c r="ED195" s="71">
        <v>0</v>
      </c>
      <c r="EE195" s="71">
        <v>0</v>
      </c>
      <c r="EF195" s="71">
        <v>0</v>
      </c>
      <c r="EG195" s="71">
        <v>0</v>
      </c>
      <c r="EH195" s="71">
        <v>0</v>
      </c>
      <c r="EI195" s="71">
        <v>0</v>
      </c>
      <c r="EJ195" s="71">
        <v>0</v>
      </c>
      <c r="EK195" s="71">
        <v>0</v>
      </c>
      <c r="EL195" s="71">
        <v>0</v>
      </c>
      <c r="EM195" s="71">
        <v>0</v>
      </c>
      <c r="EN195" s="71">
        <v>0</v>
      </c>
      <c r="EO195" s="71">
        <v>0</v>
      </c>
      <c r="EP195" s="71">
        <v>0</v>
      </c>
      <c r="ER195" s="78" t="s">
        <v>13</v>
      </c>
      <c r="ES195" s="78" t="s">
        <v>2460</v>
      </c>
      <c r="ET195" s="78">
        <v>0</v>
      </c>
      <c r="EU195" s="78">
        <v>0</v>
      </c>
      <c r="EV195" s="78">
        <v>0</v>
      </c>
      <c r="EW195" s="78"/>
      <c r="EX195" s="78"/>
      <c r="EY195" s="78"/>
    </row>
    <row r="196" spans="1:155">
      <c r="A196" s="205"/>
      <c r="B196" s="8" t="s">
        <v>91</v>
      </c>
      <c r="C196" s="71">
        <v>0</v>
      </c>
      <c r="D196" s="71">
        <v>0</v>
      </c>
      <c r="E196" s="71">
        <v>0</v>
      </c>
      <c r="F196" s="71">
        <v>0</v>
      </c>
      <c r="G196" s="71">
        <v>0</v>
      </c>
      <c r="H196" s="71">
        <v>0</v>
      </c>
      <c r="I196" s="71">
        <v>0</v>
      </c>
      <c r="J196" s="71">
        <v>0</v>
      </c>
      <c r="K196" s="71">
        <v>0</v>
      </c>
      <c r="L196" s="71">
        <v>0</v>
      </c>
      <c r="M196" s="71">
        <v>0</v>
      </c>
      <c r="N196" s="71">
        <v>0</v>
      </c>
      <c r="O196" s="71">
        <v>0</v>
      </c>
      <c r="P196" s="71">
        <v>0</v>
      </c>
      <c r="Q196" s="71">
        <v>0</v>
      </c>
      <c r="R196" s="71">
        <v>0</v>
      </c>
      <c r="S196" s="71">
        <v>0</v>
      </c>
      <c r="T196" s="71">
        <v>0</v>
      </c>
      <c r="U196" s="71">
        <v>0</v>
      </c>
      <c r="V196" s="71">
        <v>0</v>
      </c>
      <c r="W196" s="71">
        <v>0</v>
      </c>
      <c r="X196" s="71">
        <v>0</v>
      </c>
      <c r="Y196" s="71">
        <v>0</v>
      </c>
      <c r="Z196" s="71">
        <v>0</v>
      </c>
      <c r="AA196" s="71">
        <v>0</v>
      </c>
      <c r="AB196" s="71">
        <v>0</v>
      </c>
      <c r="AC196" s="69">
        <v>0</v>
      </c>
      <c r="AD196" s="69">
        <v>0</v>
      </c>
      <c r="AE196" s="205"/>
      <c r="AF196" s="8" t="s">
        <v>91</v>
      </c>
      <c r="AG196" s="71">
        <v>0</v>
      </c>
      <c r="AH196" s="71">
        <v>0</v>
      </c>
      <c r="AI196" s="71">
        <v>0</v>
      </c>
      <c r="AJ196" s="71">
        <v>0</v>
      </c>
      <c r="AK196" s="71">
        <v>0</v>
      </c>
      <c r="AL196" s="71">
        <v>0</v>
      </c>
      <c r="AM196" s="71">
        <v>0</v>
      </c>
      <c r="AN196" s="71">
        <v>0</v>
      </c>
      <c r="AO196" s="71">
        <v>0</v>
      </c>
      <c r="AP196" s="71">
        <v>0</v>
      </c>
      <c r="AQ196" s="71">
        <v>0</v>
      </c>
      <c r="AR196" s="71">
        <v>0</v>
      </c>
      <c r="AS196" s="71">
        <v>0</v>
      </c>
      <c r="AT196" s="71">
        <v>0</v>
      </c>
      <c r="AU196" s="71">
        <v>0</v>
      </c>
      <c r="AV196" s="71">
        <v>0</v>
      </c>
      <c r="AW196" s="71">
        <v>0</v>
      </c>
      <c r="AX196" s="71">
        <v>0</v>
      </c>
      <c r="AY196" s="71">
        <v>0</v>
      </c>
      <c r="AZ196" s="71">
        <v>0</v>
      </c>
      <c r="BA196" s="71">
        <v>0</v>
      </c>
      <c r="BB196" s="71">
        <v>0</v>
      </c>
      <c r="BC196" s="71">
        <v>0</v>
      </c>
      <c r="BD196" s="71">
        <v>0</v>
      </c>
      <c r="BE196" s="71">
        <v>0</v>
      </c>
      <c r="BF196" s="71">
        <v>0</v>
      </c>
      <c r="BG196" s="69">
        <v>0</v>
      </c>
      <c r="BH196" s="69">
        <v>0</v>
      </c>
      <c r="BI196" s="205"/>
      <c r="BJ196" s="8" t="s">
        <v>91</v>
      </c>
      <c r="BK196" s="31">
        <v>0</v>
      </c>
      <c r="BL196" s="31">
        <v>0</v>
      </c>
      <c r="BM196" s="31">
        <v>0</v>
      </c>
      <c r="BN196" s="31">
        <v>0</v>
      </c>
      <c r="BO196" s="31">
        <v>0</v>
      </c>
      <c r="BP196" s="31">
        <v>0</v>
      </c>
      <c r="BQ196" s="31">
        <v>0</v>
      </c>
      <c r="BR196" s="31">
        <v>0</v>
      </c>
      <c r="BS196" s="31">
        <v>0</v>
      </c>
      <c r="BT196" s="31">
        <v>0</v>
      </c>
      <c r="BU196" s="31">
        <v>0</v>
      </c>
      <c r="BV196" s="31">
        <v>0</v>
      </c>
      <c r="BW196" s="31">
        <v>0</v>
      </c>
      <c r="BX196" s="149">
        <v>0</v>
      </c>
      <c r="BY196" s="125">
        <v>0</v>
      </c>
      <c r="BZ196" s="71">
        <v>0</v>
      </c>
      <c r="CA196" s="71">
        <v>0</v>
      </c>
      <c r="CB196" s="71">
        <v>0</v>
      </c>
      <c r="CC196" s="71">
        <v>0</v>
      </c>
      <c r="CD196" s="205"/>
      <c r="CE196" s="8" t="s">
        <v>91</v>
      </c>
      <c r="CF196" s="71">
        <v>0</v>
      </c>
      <c r="CG196" s="71">
        <v>0</v>
      </c>
      <c r="CH196" s="71">
        <v>0</v>
      </c>
      <c r="CI196" s="71">
        <v>0</v>
      </c>
      <c r="CJ196" s="71">
        <v>0</v>
      </c>
      <c r="CK196" s="71">
        <v>0</v>
      </c>
      <c r="CL196" s="71">
        <v>0</v>
      </c>
      <c r="CM196" s="71">
        <v>0</v>
      </c>
      <c r="CN196" s="71">
        <v>0</v>
      </c>
      <c r="CO196" s="205"/>
      <c r="CP196" s="8" t="s">
        <v>91</v>
      </c>
      <c r="CQ196" s="46">
        <v>0</v>
      </c>
      <c r="CR196" s="46">
        <v>0</v>
      </c>
      <c r="CS196" s="46">
        <v>0</v>
      </c>
      <c r="CT196" s="46">
        <v>0</v>
      </c>
      <c r="CU196" s="46">
        <v>0</v>
      </c>
      <c r="CV196" s="46">
        <v>0</v>
      </c>
      <c r="CW196" s="46">
        <v>0</v>
      </c>
      <c r="CX196" s="46">
        <v>0</v>
      </c>
      <c r="CY196" s="46">
        <v>0</v>
      </c>
      <c r="CZ196" s="46">
        <v>0</v>
      </c>
      <c r="DA196" s="46">
        <v>0</v>
      </c>
      <c r="DB196" s="46">
        <v>0</v>
      </c>
      <c r="DC196" s="46">
        <v>0</v>
      </c>
      <c r="DD196" s="46">
        <v>0</v>
      </c>
      <c r="DE196" s="46">
        <v>0</v>
      </c>
      <c r="DF196" s="46">
        <v>0</v>
      </c>
      <c r="DG196" s="46">
        <v>0</v>
      </c>
      <c r="DH196" s="46">
        <v>0</v>
      </c>
      <c r="DI196" s="46">
        <v>0</v>
      </c>
      <c r="DJ196" s="46">
        <v>0</v>
      </c>
      <c r="DK196" s="46">
        <v>0</v>
      </c>
      <c r="DL196" s="46">
        <v>0</v>
      </c>
      <c r="DM196" s="46">
        <v>0</v>
      </c>
      <c r="DN196" s="46">
        <v>0</v>
      </c>
      <c r="DO196" s="205"/>
      <c r="DP196" s="8" t="s">
        <v>91</v>
      </c>
      <c r="DQ196" s="71">
        <v>0</v>
      </c>
      <c r="DR196" s="71">
        <v>0</v>
      </c>
      <c r="DS196" s="71">
        <v>0</v>
      </c>
      <c r="DT196" s="152">
        <v>0</v>
      </c>
      <c r="DU196" s="32">
        <v>0</v>
      </c>
      <c r="DV196" s="149">
        <v>0</v>
      </c>
      <c r="DW196" s="149">
        <v>0</v>
      </c>
      <c r="DX196" s="205"/>
      <c r="DY196" s="8" t="s">
        <v>91</v>
      </c>
      <c r="DZ196" s="71">
        <v>0</v>
      </c>
      <c r="EA196" s="71">
        <v>0</v>
      </c>
      <c r="EB196" s="71">
        <v>0</v>
      </c>
      <c r="EC196" s="71">
        <v>0</v>
      </c>
      <c r="ED196" s="71">
        <v>0</v>
      </c>
      <c r="EE196" s="71">
        <v>0</v>
      </c>
      <c r="EF196" s="71">
        <v>0</v>
      </c>
      <c r="EG196" s="71">
        <v>0</v>
      </c>
      <c r="EH196" s="71">
        <v>0</v>
      </c>
      <c r="EI196" s="71">
        <v>0</v>
      </c>
      <c r="EJ196" s="71">
        <v>0</v>
      </c>
      <c r="EK196" s="71">
        <v>0</v>
      </c>
      <c r="EL196" s="71">
        <v>0</v>
      </c>
      <c r="EM196" s="71">
        <v>0</v>
      </c>
      <c r="EN196" s="71">
        <v>0</v>
      </c>
      <c r="EO196" s="71">
        <v>0</v>
      </c>
      <c r="EP196" s="71">
        <v>0</v>
      </c>
      <c r="ER196" s="78" t="s">
        <v>13</v>
      </c>
      <c r="ES196" s="78" t="s">
        <v>2461</v>
      </c>
      <c r="ET196" s="78">
        <v>0</v>
      </c>
      <c r="EU196" s="78">
        <v>0</v>
      </c>
      <c r="EV196" s="78">
        <v>0</v>
      </c>
      <c r="EW196" s="78"/>
      <c r="EX196" s="78"/>
      <c r="EY196" s="78"/>
    </row>
    <row r="197" spans="1:155">
      <c r="A197" s="205"/>
      <c r="B197" s="66" t="s">
        <v>73</v>
      </c>
      <c r="C197" s="26">
        <v>0</v>
      </c>
      <c r="D197" s="26">
        <v>0</v>
      </c>
      <c r="E197" s="26">
        <v>0</v>
      </c>
      <c r="F197" s="26">
        <v>0</v>
      </c>
      <c r="G197" s="26">
        <v>0</v>
      </c>
      <c r="H197" s="26">
        <v>0</v>
      </c>
      <c r="I197" s="26">
        <v>0</v>
      </c>
      <c r="J197" s="26">
        <v>0</v>
      </c>
      <c r="K197" s="26">
        <v>0</v>
      </c>
      <c r="L197" s="26">
        <v>0</v>
      </c>
      <c r="M197" s="26">
        <v>0</v>
      </c>
      <c r="N197" s="26">
        <v>0</v>
      </c>
      <c r="O197" s="26">
        <v>0</v>
      </c>
      <c r="P197" s="26">
        <v>0</v>
      </c>
      <c r="Q197" s="26">
        <v>0</v>
      </c>
      <c r="R197" s="26">
        <v>0</v>
      </c>
      <c r="S197" s="26">
        <v>0</v>
      </c>
      <c r="T197" s="26">
        <v>0</v>
      </c>
      <c r="U197" s="26">
        <v>0</v>
      </c>
      <c r="V197" s="26">
        <v>0</v>
      </c>
      <c r="W197" s="26">
        <v>0</v>
      </c>
      <c r="X197" s="26">
        <v>0</v>
      </c>
      <c r="Y197" s="26">
        <v>0</v>
      </c>
      <c r="Z197" s="26">
        <v>0</v>
      </c>
      <c r="AA197" s="26">
        <v>0</v>
      </c>
      <c r="AB197" s="26">
        <v>0</v>
      </c>
      <c r="AC197" s="68">
        <v>0</v>
      </c>
      <c r="AD197" s="68">
        <v>0</v>
      </c>
      <c r="AE197" s="205"/>
      <c r="AF197" s="66" t="s">
        <v>73</v>
      </c>
      <c r="AG197" s="26">
        <v>0</v>
      </c>
      <c r="AH197" s="26">
        <v>0</v>
      </c>
      <c r="AI197" s="26">
        <v>0</v>
      </c>
      <c r="AJ197" s="26">
        <v>0</v>
      </c>
      <c r="AK197" s="26">
        <v>0</v>
      </c>
      <c r="AL197" s="26">
        <v>0</v>
      </c>
      <c r="AM197" s="26">
        <v>0</v>
      </c>
      <c r="AN197" s="26">
        <v>0</v>
      </c>
      <c r="AO197" s="26">
        <v>0</v>
      </c>
      <c r="AP197" s="26">
        <v>0</v>
      </c>
      <c r="AQ197" s="26">
        <v>0</v>
      </c>
      <c r="AR197" s="26">
        <v>0</v>
      </c>
      <c r="AS197" s="26">
        <v>0</v>
      </c>
      <c r="AT197" s="26">
        <v>0</v>
      </c>
      <c r="AU197" s="26">
        <v>0</v>
      </c>
      <c r="AV197" s="26">
        <v>0</v>
      </c>
      <c r="AW197" s="26">
        <v>0</v>
      </c>
      <c r="AX197" s="26">
        <v>0</v>
      </c>
      <c r="AY197" s="26">
        <v>0</v>
      </c>
      <c r="AZ197" s="26">
        <v>0</v>
      </c>
      <c r="BA197" s="26">
        <v>0</v>
      </c>
      <c r="BB197" s="26">
        <v>0</v>
      </c>
      <c r="BC197" s="26">
        <v>0</v>
      </c>
      <c r="BD197" s="26">
        <v>0</v>
      </c>
      <c r="BE197" s="26">
        <v>0</v>
      </c>
      <c r="BF197" s="26">
        <v>0</v>
      </c>
      <c r="BG197" s="68">
        <v>0</v>
      </c>
      <c r="BH197" s="68">
        <v>0</v>
      </c>
      <c r="BI197" s="205"/>
      <c r="BJ197" s="66" t="s">
        <v>73</v>
      </c>
      <c r="BK197" s="68">
        <v>0</v>
      </c>
      <c r="BL197" s="68">
        <v>0</v>
      </c>
      <c r="BM197" s="68">
        <v>0</v>
      </c>
      <c r="BN197" s="68">
        <v>0</v>
      </c>
      <c r="BO197" s="68">
        <v>0</v>
      </c>
      <c r="BP197" s="68">
        <v>0</v>
      </c>
      <c r="BQ197" s="68">
        <v>0</v>
      </c>
      <c r="BR197" s="68">
        <v>0</v>
      </c>
      <c r="BS197" s="68">
        <v>0</v>
      </c>
      <c r="BT197" s="68">
        <v>0</v>
      </c>
      <c r="BU197" s="68">
        <v>0</v>
      </c>
      <c r="BV197" s="68">
        <v>0</v>
      </c>
      <c r="BW197" s="68">
        <v>0</v>
      </c>
      <c r="BX197" s="68">
        <v>0</v>
      </c>
      <c r="BY197" s="68">
        <v>0</v>
      </c>
      <c r="BZ197" s="68">
        <v>0</v>
      </c>
      <c r="CA197" s="68">
        <v>0</v>
      </c>
      <c r="CB197" s="68">
        <v>0</v>
      </c>
      <c r="CC197" s="68">
        <v>0</v>
      </c>
      <c r="CD197" s="205"/>
      <c r="CE197" s="66" t="s">
        <v>73</v>
      </c>
      <c r="CF197" s="68">
        <v>0</v>
      </c>
      <c r="CG197" s="68">
        <v>0</v>
      </c>
      <c r="CH197" s="68">
        <v>0</v>
      </c>
      <c r="CI197" s="68">
        <v>0</v>
      </c>
      <c r="CJ197" s="68">
        <v>0</v>
      </c>
      <c r="CK197" s="68">
        <v>0</v>
      </c>
      <c r="CL197" s="68">
        <v>0</v>
      </c>
      <c r="CM197" s="68">
        <v>0</v>
      </c>
      <c r="CN197" s="68">
        <v>0</v>
      </c>
      <c r="CO197" s="205"/>
      <c r="CP197" s="66" t="s">
        <v>73</v>
      </c>
      <c r="CQ197" s="68">
        <v>0</v>
      </c>
      <c r="CR197" s="68">
        <v>0</v>
      </c>
      <c r="CS197" s="68">
        <v>0</v>
      </c>
      <c r="CT197" s="68">
        <v>0</v>
      </c>
      <c r="CU197" s="68">
        <v>0</v>
      </c>
      <c r="CV197" s="68">
        <v>0</v>
      </c>
      <c r="CW197" s="68">
        <v>0</v>
      </c>
      <c r="CX197" s="68">
        <v>0</v>
      </c>
      <c r="CY197" s="68">
        <v>0</v>
      </c>
      <c r="CZ197" s="68">
        <v>0</v>
      </c>
      <c r="DA197" s="68">
        <v>0</v>
      </c>
      <c r="DB197" s="68">
        <v>0</v>
      </c>
      <c r="DC197" s="68">
        <v>0</v>
      </c>
      <c r="DD197" s="68">
        <v>0</v>
      </c>
      <c r="DE197" s="68">
        <v>0</v>
      </c>
      <c r="DF197" s="68">
        <v>0</v>
      </c>
      <c r="DG197" s="68">
        <v>0</v>
      </c>
      <c r="DH197" s="68">
        <v>0</v>
      </c>
      <c r="DI197" s="68">
        <v>0</v>
      </c>
      <c r="DJ197" s="68">
        <v>0</v>
      </c>
      <c r="DK197" s="68">
        <v>0</v>
      </c>
      <c r="DL197" s="68">
        <v>0</v>
      </c>
      <c r="DM197" s="68">
        <v>0</v>
      </c>
      <c r="DN197" s="68">
        <v>0</v>
      </c>
      <c r="DO197" s="205"/>
      <c r="DP197" s="66" t="s">
        <v>73</v>
      </c>
      <c r="DQ197" s="68">
        <v>0</v>
      </c>
      <c r="DR197" s="26">
        <v>0</v>
      </c>
      <c r="DS197" s="26">
        <v>0</v>
      </c>
      <c r="DT197" s="41">
        <v>0</v>
      </c>
      <c r="DU197" s="41">
        <v>0</v>
      </c>
      <c r="DV197" s="68">
        <v>0</v>
      </c>
      <c r="DW197" s="68">
        <v>0</v>
      </c>
      <c r="DX197" s="205"/>
      <c r="DY197" s="66" t="s">
        <v>73</v>
      </c>
      <c r="DZ197" s="68">
        <v>0</v>
      </c>
      <c r="EA197" s="68">
        <v>0</v>
      </c>
      <c r="EB197" s="68">
        <v>0</v>
      </c>
      <c r="EC197" s="68">
        <v>0</v>
      </c>
      <c r="ED197" s="68">
        <v>0</v>
      </c>
      <c r="EE197" s="68">
        <v>0</v>
      </c>
      <c r="EF197" s="68">
        <v>0</v>
      </c>
      <c r="EG197" s="68">
        <v>0</v>
      </c>
      <c r="EH197" s="68">
        <v>0</v>
      </c>
      <c r="EI197" s="68">
        <v>0</v>
      </c>
      <c r="EJ197" s="68">
        <v>0</v>
      </c>
      <c r="EK197" s="68">
        <v>0</v>
      </c>
      <c r="EL197" s="68">
        <v>0</v>
      </c>
      <c r="EM197" s="68">
        <v>0</v>
      </c>
      <c r="EN197" s="68">
        <v>0</v>
      </c>
      <c r="EO197" s="68">
        <v>0</v>
      </c>
      <c r="EP197" s="68">
        <v>0</v>
      </c>
      <c r="ER197" s="78" t="s">
        <v>13</v>
      </c>
      <c r="ES197" s="78" t="s">
        <v>2462</v>
      </c>
      <c r="ET197" s="78">
        <v>0</v>
      </c>
      <c r="EU197" s="78">
        <v>0</v>
      </c>
      <c r="EV197" s="78">
        <v>0</v>
      </c>
      <c r="EW197" s="78"/>
      <c r="EX197" s="78"/>
      <c r="EY197" s="78"/>
    </row>
    <row r="198" spans="1:155">
      <c r="A198" s="205" t="s">
        <v>14</v>
      </c>
      <c r="B198" s="8" t="s">
        <v>90</v>
      </c>
      <c r="C198" s="71">
        <v>179</v>
      </c>
      <c r="D198" s="71">
        <v>90</v>
      </c>
      <c r="E198" s="71">
        <v>86</v>
      </c>
      <c r="F198" s="71">
        <v>48</v>
      </c>
      <c r="G198" s="71">
        <v>0</v>
      </c>
      <c r="H198" s="71">
        <v>0</v>
      </c>
      <c r="I198" s="71">
        <v>0</v>
      </c>
      <c r="J198" s="71">
        <v>0</v>
      </c>
      <c r="K198" s="71">
        <v>25</v>
      </c>
      <c r="L198" s="71">
        <v>14</v>
      </c>
      <c r="M198" s="71">
        <v>0</v>
      </c>
      <c r="N198" s="71">
        <v>0</v>
      </c>
      <c r="O198" s="71">
        <v>0</v>
      </c>
      <c r="P198" s="71">
        <v>0</v>
      </c>
      <c r="Q198" s="71">
        <v>48</v>
      </c>
      <c r="R198" s="71">
        <v>31</v>
      </c>
      <c r="S198" s="71">
        <v>0</v>
      </c>
      <c r="T198" s="71">
        <v>0</v>
      </c>
      <c r="U198" s="71">
        <v>24</v>
      </c>
      <c r="V198" s="71">
        <v>8</v>
      </c>
      <c r="W198" s="71">
        <v>0</v>
      </c>
      <c r="X198" s="71">
        <v>0</v>
      </c>
      <c r="Y198" s="71">
        <v>0</v>
      </c>
      <c r="Z198" s="71">
        <v>0</v>
      </c>
      <c r="AA198" s="71">
        <v>0</v>
      </c>
      <c r="AB198" s="71">
        <v>0</v>
      </c>
      <c r="AC198" s="69">
        <v>362</v>
      </c>
      <c r="AD198" s="69">
        <v>191</v>
      </c>
      <c r="AE198" s="205" t="s">
        <v>14</v>
      </c>
      <c r="AF198" s="8" t="s">
        <v>90</v>
      </c>
      <c r="AG198" s="71">
        <v>12</v>
      </c>
      <c r="AH198" s="71">
        <v>6</v>
      </c>
      <c r="AI198" s="71">
        <v>3</v>
      </c>
      <c r="AJ198" s="71">
        <v>3</v>
      </c>
      <c r="AK198" s="71">
        <v>0</v>
      </c>
      <c r="AL198" s="71">
        <v>0</v>
      </c>
      <c r="AM198" s="71">
        <v>0</v>
      </c>
      <c r="AN198" s="71">
        <v>0</v>
      </c>
      <c r="AO198" s="71">
        <v>0</v>
      </c>
      <c r="AP198" s="71">
        <v>0</v>
      </c>
      <c r="AQ198" s="71">
        <v>0</v>
      </c>
      <c r="AR198" s="71">
        <v>0</v>
      </c>
      <c r="AS198" s="71">
        <v>0</v>
      </c>
      <c r="AT198" s="71">
        <v>0</v>
      </c>
      <c r="AU198" s="71">
        <v>3</v>
      </c>
      <c r="AV198" s="71">
        <v>2</v>
      </c>
      <c r="AW198" s="71">
        <v>0</v>
      </c>
      <c r="AX198" s="71">
        <v>0</v>
      </c>
      <c r="AY198" s="71">
        <v>0</v>
      </c>
      <c r="AZ198" s="71">
        <v>0</v>
      </c>
      <c r="BA198" s="71">
        <v>0</v>
      </c>
      <c r="BB198" s="71">
        <v>0</v>
      </c>
      <c r="BC198" s="71">
        <v>0</v>
      </c>
      <c r="BD198" s="71">
        <v>0</v>
      </c>
      <c r="BE198" s="71">
        <v>0</v>
      </c>
      <c r="BF198" s="71">
        <v>0</v>
      </c>
      <c r="BG198" s="69">
        <v>18</v>
      </c>
      <c r="BH198" s="69">
        <v>11</v>
      </c>
      <c r="BI198" s="205" t="s">
        <v>14</v>
      </c>
      <c r="BJ198" s="8" t="s">
        <v>90</v>
      </c>
      <c r="BK198" s="31">
        <v>4</v>
      </c>
      <c r="BL198" s="31">
        <v>2</v>
      </c>
      <c r="BM198" s="31">
        <v>0</v>
      </c>
      <c r="BN198" s="31">
        <v>0</v>
      </c>
      <c r="BO198" s="31">
        <v>1</v>
      </c>
      <c r="BP198" s="31">
        <v>0</v>
      </c>
      <c r="BQ198" s="31">
        <v>0</v>
      </c>
      <c r="BR198" s="31">
        <v>3</v>
      </c>
      <c r="BS198" s="31">
        <v>0</v>
      </c>
      <c r="BT198" s="31">
        <v>2</v>
      </c>
      <c r="BU198" s="31">
        <v>0</v>
      </c>
      <c r="BV198" s="31">
        <v>0</v>
      </c>
      <c r="BW198" s="31">
        <v>0</v>
      </c>
      <c r="BX198" s="149">
        <v>12</v>
      </c>
      <c r="BY198" s="125">
        <v>11</v>
      </c>
      <c r="BZ198" s="71">
        <v>11</v>
      </c>
      <c r="CA198" s="71">
        <v>3</v>
      </c>
      <c r="CB198" s="71">
        <v>0</v>
      </c>
      <c r="CC198" s="71">
        <v>3</v>
      </c>
      <c r="CD198" s="205" t="s">
        <v>14</v>
      </c>
      <c r="CE198" s="8" t="s">
        <v>90</v>
      </c>
      <c r="CF198" s="71">
        <v>0</v>
      </c>
      <c r="CG198" s="71">
        <v>76</v>
      </c>
      <c r="CH198" s="71">
        <v>0</v>
      </c>
      <c r="CI198" s="71">
        <v>0</v>
      </c>
      <c r="CJ198" s="71">
        <v>0</v>
      </c>
      <c r="CK198" s="71">
        <v>0</v>
      </c>
      <c r="CL198" s="71">
        <v>10</v>
      </c>
      <c r="CM198" s="71">
        <v>7</v>
      </c>
      <c r="CN198" s="71">
        <v>7</v>
      </c>
      <c r="CO198" s="205" t="s">
        <v>14</v>
      </c>
      <c r="CP198" s="8" t="s">
        <v>90</v>
      </c>
      <c r="CQ198" s="46">
        <v>97</v>
      </c>
      <c r="CR198" s="46">
        <v>52</v>
      </c>
      <c r="CS198" s="46">
        <v>82</v>
      </c>
      <c r="CT198" s="46">
        <v>40</v>
      </c>
      <c r="CU198" s="46">
        <v>0</v>
      </c>
      <c r="CV198" s="46">
        <v>0</v>
      </c>
      <c r="CW198" s="46">
        <v>0</v>
      </c>
      <c r="CX198" s="46">
        <v>0</v>
      </c>
      <c r="CY198" s="46">
        <v>12</v>
      </c>
      <c r="CZ198" s="46">
        <v>4</v>
      </c>
      <c r="DA198" s="46">
        <v>12</v>
      </c>
      <c r="DB198" s="46">
        <v>4</v>
      </c>
      <c r="DC198" s="46">
        <v>0</v>
      </c>
      <c r="DD198" s="46">
        <v>0</v>
      </c>
      <c r="DE198" s="46">
        <v>0</v>
      </c>
      <c r="DF198" s="46">
        <v>0</v>
      </c>
      <c r="DG198" s="46">
        <v>0</v>
      </c>
      <c r="DH198" s="46">
        <v>0</v>
      </c>
      <c r="DI198" s="46">
        <v>0</v>
      </c>
      <c r="DJ198" s="46">
        <v>0</v>
      </c>
      <c r="DK198" s="46">
        <v>0</v>
      </c>
      <c r="DL198" s="46">
        <v>0</v>
      </c>
      <c r="DM198" s="46">
        <v>0</v>
      </c>
      <c r="DN198" s="46">
        <v>0</v>
      </c>
      <c r="DO198" s="205" t="s">
        <v>14</v>
      </c>
      <c r="DP198" s="8" t="s">
        <v>90</v>
      </c>
      <c r="DQ198" s="71">
        <v>10</v>
      </c>
      <c r="DR198" s="71">
        <v>2</v>
      </c>
      <c r="DS198" s="71">
        <v>1</v>
      </c>
      <c r="DT198" s="152">
        <v>10</v>
      </c>
      <c r="DU198" s="32">
        <v>5</v>
      </c>
      <c r="DV198" s="149">
        <v>20</v>
      </c>
      <c r="DW198" s="149">
        <v>7</v>
      </c>
      <c r="DX198" s="205" t="s">
        <v>14</v>
      </c>
      <c r="DY198" s="8" t="s">
        <v>90</v>
      </c>
      <c r="DZ198" s="71">
        <v>0</v>
      </c>
      <c r="EA198" s="71">
        <v>0</v>
      </c>
      <c r="EB198" s="71">
        <v>0</v>
      </c>
      <c r="EC198" s="71">
        <v>0</v>
      </c>
      <c r="ED198" s="71">
        <v>0</v>
      </c>
      <c r="EE198" s="71">
        <v>0</v>
      </c>
      <c r="EF198" s="71">
        <v>0</v>
      </c>
      <c r="EG198" s="71">
        <v>0</v>
      </c>
      <c r="EH198" s="71">
        <v>0</v>
      </c>
      <c r="EI198" s="71">
        <v>0</v>
      </c>
      <c r="EJ198" s="71">
        <v>0</v>
      </c>
      <c r="EK198" s="71">
        <v>0</v>
      </c>
      <c r="EL198" s="71">
        <v>0</v>
      </c>
      <c r="EM198" s="71">
        <v>0</v>
      </c>
      <c r="EN198" s="71">
        <v>0</v>
      </c>
      <c r="EO198" s="71">
        <v>0</v>
      </c>
      <c r="EP198" s="71">
        <v>0</v>
      </c>
      <c r="ER198" s="78" t="s">
        <v>14</v>
      </c>
      <c r="ES198" s="78" t="s">
        <v>2463</v>
      </c>
      <c r="ET198" s="78">
        <v>109</v>
      </c>
      <c r="EU198" s="78">
        <v>94</v>
      </c>
      <c r="EV198" s="78">
        <v>152</v>
      </c>
      <c r="EW198" s="78"/>
      <c r="EX198" s="78"/>
      <c r="EY198" s="78"/>
    </row>
    <row r="199" spans="1:155">
      <c r="A199" s="205"/>
      <c r="B199" s="8" t="s">
        <v>91</v>
      </c>
      <c r="C199" s="71">
        <v>103</v>
      </c>
      <c r="D199" s="71">
        <v>55</v>
      </c>
      <c r="E199" s="71">
        <v>26</v>
      </c>
      <c r="F199" s="71">
        <v>13</v>
      </c>
      <c r="G199" s="71">
        <v>0</v>
      </c>
      <c r="H199" s="71">
        <v>0</v>
      </c>
      <c r="I199" s="71">
        <v>6</v>
      </c>
      <c r="J199" s="71">
        <v>6</v>
      </c>
      <c r="K199" s="71">
        <v>48</v>
      </c>
      <c r="L199" s="71">
        <v>20</v>
      </c>
      <c r="M199" s="71">
        <v>27</v>
      </c>
      <c r="N199" s="71">
        <v>18</v>
      </c>
      <c r="O199" s="71">
        <v>0</v>
      </c>
      <c r="P199" s="71">
        <v>0</v>
      </c>
      <c r="Q199" s="71">
        <v>64</v>
      </c>
      <c r="R199" s="71">
        <v>40</v>
      </c>
      <c r="S199" s="71">
        <v>0</v>
      </c>
      <c r="T199" s="71">
        <v>0</v>
      </c>
      <c r="U199" s="71">
        <v>13</v>
      </c>
      <c r="V199" s="71">
        <v>7</v>
      </c>
      <c r="W199" s="71">
        <v>0</v>
      </c>
      <c r="X199" s="71">
        <v>0</v>
      </c>
      <c r="Y199" s="71">
        <v>0</v>
      </c>
      <c r="Z199" s="71">
        <v>0</v>
      </c>
      <c r="AA199" s="71">
        <v>0</v>
      </c>
      <c r="AB199" s="71">
        <v>0</v>
      </c>
      <c r="AC199" s="69">
        <v>287</v>
      </c>
      <c r="AD199" s="69">
        <v>159</v>
      </c>
      <c r="AE199" s="205"/>
      <c r="AF199" s="8" t="s">
        <v>91</v>
      </c>
      <c r="AG199" s="71">
        <v>0</v>
      </c>
      <c r="AH199" s="71">
        <v>0</v>
      </c>
      <c r="AI199" s="71">
        <v>0</v>
      </c>
      <c r="AJ199" s="71">
        <v>0</v>
      </c>
      <c r="AK199" s="71">
        <v>0</v>
      </c>
      <c r="AL199" s="71">
        <v>0</v>
      </c>
      <c r="AM199" s="71">
        <v>0</v>
      </c>
      <c r="AN199" s="71">
        <v>0</v>
      </c>
      <c r="AO199" s="71">
        <v>1</v>
      </c>
      <c r="AP199" s="71">
        <v>0</v>
      </c>
      <c r="AQ199" s="71">
        <v>0</v>
      </c>
      <c r="AR199" s="71">
        <v>0</v>
      </c>
      <c r="AS199" s="71">
        <v>0</v>
      </c>
      <c r="AT199" s="71">
        <v>0</v>
      </c>
      <c r="AU199" s="71">
        <v>10</v>
      </c>
      <c r="AV199" s="71">
        <v>6</v>
      </c>
      <c r="AW199" s="71">
        <v>0</v>
      </c>
      <c r="AX199" s="71">
        <v>0</v>
      </c>
      <c r="AY199" s="71">
        <v>0</v>
      </c>
      <c r="AZ199" s="71">
        <v>0</v>
      </c>
      <c r="BA199" s="71">
        <v>0</v>
      </c>
      <c r="BB199" s="71">
        <v>0</v>
      </c>
      <c r="BC199" s="71">
        <v>0</v>
      </c>
      <c r="BD199" s="71">
        <v>0</v>
      </c>
      <c r="BE199" s="71">
        <v>0</v>
      </c>
      <c r="BF199" s="71">
        <v>0</v>
      </c>
      <c r="BG199" s="69">
        <v>11</v>
      </c>
      <c r="BH199" s="69">
        <v>6</v>
      </c>
      <c r="BI199" s="205"/>
      <c r="BJ199" s="8" t="s">
        <v>91</v>
      </c>
      <c r="BK199" s="31">
        <v>3</v>
      </c>
      <c r="BL199" s="31">
        <v>2</v>
      </c>
      <c r="BM199" s="31">
        <v>0</v>
      </c>
      <c r="BN199" s="31">
        <v>1</v>
      </c>
      <c r="BO199" s="31">
        <v>2</v>
      </c>
      <c r="BP199" s="31">
        <v>1</v>
      </c>
      <c r="BQ199" s="31">
        <v>0</v>
      </c>
      <c r="BR199" s="31">
        <v>2</v>
      </c>
      <c r="BS199" s="31">
        <v>0</v>
      </c>
      <c r="BT199" s="31">
        <v>1</v>
      </c>
      <c r="BU199" s="31">
        <v>0</v>
      </c>
      <c r="BV199" s="31">
        <v>0</v>
      </c>
      <c r="BW199" s="31">
        <v>0</v>
      </c>
      <c r="BX199" s="149">
        <v>12</v>
      </c>
      <c r="BY199" s="125">
        <v>6</v>
      </c>
      <c r="BZ199" s="71">
        <v>6</v>
      </c>
      <c r="CA199" s="71">
        <v>2</v>
      </c>
      <c r="CB199" s="71">
        <v>0</v>
      </c>
      <c r="CC199" s="71">
        <v>3</v>
      </c>
      <c r="CD199" s="205"/>
      <c r="CE199" s="8" t="s">
        <v>91</v>
      </c>
      <c r="CF199" s="71">
        <v>0</v>
      </c>
      <c r="CG199" s="71">
        <v>64</v>
      </c>
      <c r="CH199" s="71">
        <v>0</v>
      </c>
      <c r="CI199" s="71">
        <v>43</v>
      </c>
      <c r="CJ199" s="71">
        <v>0</v>
      </c>
      <c r="CK199" s="71">
        <v>0</v>
      </c>
      <c r="CL199" s="71">
        <v>10</v>
      </c>
      <c r="CM199" s="71">
        <v>5</v>
      </c>
      <c r="CN199" s="71">
        <v>1</v>
      </c>
      <c r="CO199" s="205"/>
      <c r="CP199" s="8" t="s">
        <v>91</v>
      </c>
      <c r="CQ199" s="46">
        <v>49</v>
      </c>
      <c r="CR199" s="46">
        <v>28</v>
      </c>
      <c r="CS199" s="46">
        <v>45</v>
      </c>
      <c r="CT199" s="46">
        <v>26</v>
      </c>
      <c r="CU199" s="46">
        <v>0</v>
      </c>
      <c r="CV199" s="46">
        <v>0</v>
      </c>
      <c r="CW199" s="46">
        <v>0</v>
      </c>
      <c r="CX199" s="46">
        <v>0</v>
      </c>
      <c r="CY199" s="46">
        <v>11</v>
      </c>
      <c r="CZ199" s="46">
        <v>6</v>
      </c>
      <c r="DA199" s="46">
        <v>11</v>
      </c>
      <c r="DB199" s="46">
        <v>6</v>
      </c>
      <c r="DC199" s="46">
        <v>0</v>
      </c>
      <c r="DD199" s="46">
        <v>0</v>
      </c>
      <c r="DE199" s="46">
        <v>0</v>
      </c>
      <c r="DF199" s="46">
        <v>0</v>
      </c>
      <c r="DG199" s="46">
        <v>0</v>
      </c>
      <c r="DH199" s="46">
        <v>0</v>
      </c>
      <c r="DI199" s="46">
        <v>0</v>
      </c>
      <c r="DJ199" s="46">
        <v>0</v>
      </c>
      <c r="DK199" s="46">
        <v>0</v>
      </c>
      <c r="DL199" s="46">
        <v>0</v>
      </c>
      <c r="DM199" s="46">
        <v>0</v>
      </c>
      <c r="DN199" s="46">
        <v>0</v>
      </c>
      <c r="DO199" s="205"/>
      <c r="DP199" s="8" t="s">
        <v>91</v>
      </c>
      <c r="DQ199" s="71">
        <v>22</v>
      </c>
      <c r="DR199" s="71">
        <v>4</v>
      </c>
      <c r="DS199" s="71">
        <v>6</v>
      </c>
      <c r="DT199" s="152">
        <v>4</v>
      </c>
      <c r="DU199" s="32">
        <v>2</v>
      </c>
      <c r="DV199" s="149">
        <v>26</v>
      </c>
      <c r="DW199" s="149">
        <v>6</v>
      </c>
      <c r="DX199" s="205"/>
      <c r="DY199" s="8" t="s">
        <v>91</v>
      </c>
      <c r="DZ199" s="71">
        <v>0</v>
      </c>
      <c r="EA199" s="71">
        <v>0</v>
      </c>
      <c r="EB199" s="71">
        <v>0</v>
      </c>
      <c r="EC199" s="71">
        <v>0</v>
      </c>
      <c r="ED199" s="71">
        <v>0</v>
      </c>
      <c r="EE199" s="71">
        <v>0</v>
      </c>
      <c r="EF199" s="71">
        <v>0</v>
      </c>
      <c r="EG199" s="71">
        <v>0</v>
      </c>
      <c r="EH199" s="71">
        <v>0</v>
      </c>
      <c r="EI199" s="71">
        <v>0</v>
      </c>
      <c r="EJ199" s="71">
        <v>0</v>
      </c>
      <c r="EK199" s="71">
        <v>0</v>
      </c>
      <c r="EL199" s="71">
        <v>0</v>
      </c>
      <c r="EM199" s="71">
        <v>0</v>
      </c>
      <c r="EN199" s="71">
        <v>0</v>
      </c>
      <c r="EO199" s="71">
        <v>0</v>
      </c>
      <c r="EP199" s="71">
        <v>0</v>
      </c>
      <c r="ER199" s="78" t="s">
        <v>14</v>
      </c>
      <c r="ES199" s="78" t="s">
        <v>2464</v>
      </c>
      <c r="ET199" s="78">
        <v>60</v>
      </c>
      <c r="EU199" s="78">
        <v>56</v>
      </c>
      <c r="EV199" s="78">
        <v>300</v>
      </c>
      <c r="EW199" s="78"/>
      <c r="EX199" s="78"/>
      <c r="EY199" s="78"/>
    </row>
    <row r="200" spans="1:155">
      <c r="A200" s="205"/>
      <c r="B200" s="66" t="s">
        <v>73</v>
      </c>
      <c r="C200" s="26">
        <v>282</v>
      </c>
      <c r="D200" s="26">
        <v>145</v>
      </c>
      <c r="E200" s="26">
        <v>112</v>
      </c>
      <c r="F200" s="26">
        <v>61</v>
      </c>
      <c r="G200" s="26">
        <v>0</v>
      </c>
      <c r="H200" s="26">
        <v>0</v>
      </c>
      <c r="I200" s="26">
        <v>6</v>
      </c>
      <c r="J200" s="26">
        <v>6</v>
      </c>
      <c r="K200" s="26">
        <v>73</v>
      </c>
      <c r="L200" s="26">
        <v>34</v>
      </c>
      <c r="M200" s="26">
        <v>27</v>
      </c>
      <c r="N200" s="26">
        <v>18</v>
      </c>
      <c r="O200" s="26">
        <v>0</v>
      </c>
      <c r="P200" s="26">
        <v>0</v>
      </c>
      <c r="Q200" s="26">
        <v>112</v>
      </c>
      <c r="R200" s="26">
        <v>71</v>
      </c>
      <c r="S200" s="26">
        <v>0</v>
      </c>
      <c r="T200" s="26">
        <v>0</v>
      </c>
      <c r="U200" s="26">
        <v>37</v>
      </c>
      <c r="V200" s="26">
        <v>15</v>
      </c>
      <c r="W200" s="26">
        <v>0</v>
      </c>
      <c r="X200" s="26">
        <v>0</v>
      </c>
      <c r="Y200" s="26">
        <v>0</v>
      </c>
      <c r="Z200" s="26">
        <v>0</v>
      </c>
      <c r="AA200" s="26">
        <v>0</v>
      </c>
      <c r="AB200" s="26">
        <v>0</v>
      </c>
      <c r="AC200" s="68">
        <v>649</v>
      </c>
      <c r="AD200" s="68">
        <v>350</v>
      </c>
      <c r="AE200" s="205"/>
      <c r="AF200" s="66" t="s">
        <v>73</v>
      </c>
      <c r="AG200" s="26">
        <v>12</v>
      </c>
      <c r="AH200" s="26">
        <v>6</v>
      </c>
      <c r="AI200" s="26">
        <v>3</v>
      </c>
      <c r="AJ200" s="26">
        <v>3</v>
      </c>
      <c r="AK200" s="26">
        <v>0</v>
      </c>
      <c r="AL200" s="26">
        <v>0</v>
      </c>
      <c r="AM200" s="26">
        <v>0</v>
      </c>
      <c r="AN200" s="26">
        <v>0</v>
      </c>
      <c r="AO200" s="26">
        <v>1</v>
      </c>
      <c r="AP200" s="26">
        <v>0</v>
      </c>
      <c r="AQ200" s="26">
        <v>0</v>
      </c>
      <c r="AR200" s="26">
        <v>0</v>
      </c>
      <c r="AS200" s="26">
        <v>0</v>
      </c>
      <c r="AT200" s="26">
        <v>0</v>
      </c>
      <c r="AU200" s="26">
        <v>13</v>
      </c>
      <c r="AV200" s="26">
        <v>8</v>
      </c>
      <c r="AW200" s="26">
        <v>0</v>
      </c>
      <c r="AX200" s="26">
        <v>0</v>
      </c>
      <c r="AY200" s="26">
        <v>0</v>
      </c>
      <c r="AZ200" s="26">
        <v>0</v>
      </c>
      <c r="BA200" s="26">
        <v>0</v>
      </c>
      <c r="BB200" s="26">
        <v>0</v>
      </c>
      <c r="BC200" s="26">
        <v>0</v>
      </c>
      <c r="BD200" s="26">
        <v>0</v>
      </c>
      <c r="BE200" s="26">
        <v>0</v>
      </c>
      <c r="BF200" s="26">
        <v>0</v>
      </c>
      <c r="BG200" s="68">
        <v>29</v>
      </c>
      <c r="BH200" s="68">
        <v>17</v>
      </c>
      <c r="BI200" s="205"/>
      <c r="BJ200" s="66" t="s">
        <v>73</v>
      </c>
      <c r="BK200" s="68">
        <v>7</v>
      </c>
      <c r="BL200" s="68">
        <v>4</v>
      </c>
      <c r="BM200" s="68">
        <v>0</v>
      </c>
      <c r="BN200" s="68">
        <v>1</v>
      </c>
      <c r="BO200" s="68">
        <v>3</v>
      </c>
      <c r="BP200" s="68">
        <v>1</v>
      </c>
      <c r="BQ200" s="68">
        <v>0</v>
      </c>
      <c r="BR200" s="68">
        <v>5</v>
      </c>
      <c r="BS200" s="68">
        <v>0</v>
      </c>
      <c r="BT200" s="68">
        <v>3</v>
      </c>
      <c r="BU200" s="68">
        <v>0</v>
      </c>
      <c r="BV200" s="68">
        <v>0</v>
      </c>
      <c r="BW200" s="68">
        <v>0</v>
      </c>
      <c r="BX200" s="68">
        <v>24</v>
      </c>
      <c r="BY200" s="68">
        <v>17</v>
      </c>
      <c r="BZ200" s="68">
        <v>17</v>
      </c>
      <c r="CA200" s="68">
        <v>5</v>
      </c>
      <c r="CB200" s="68">
        <v>0</v>
      </c>
      <c r="CC200" s="68">
        <v>6</v>
      </c>
      <c r="CD200" s="205"/>
      <c r="CE200" s="66" t="s">
        <v>73</v>
      </c>
      <c r="CF200" s="68">
        <v>0</v>
      </c>
      <c r="CG200" s="68">
        <v>140</v>
      </c>
      <c r="CH200" s="68">
        <v>0</v>
      </c>
      <c r="CI200" s="68">
        <v>43</v>
      </c>
      <c r="CJ200" s="68">
        <v>0</v>
      </c>
      <c r="CK200" s="68">
        <v>0</v>
      </c>
      <c r="CL200" s="68">
        <v>20</v>
      </c>
      <c r="CM200" s="68">
        <v>12</v>
      </c>
      <c r="CN200" s="68">
        <v>8</v>
      </c>
      <c r="CO200" s="205"/>
      <c r="CP200" s="66" t="s">
        <v>73</v>
      </c>
      <c r="CQ200" s="68">
        <v>146</v>
      </c>
      <c r="CR200" s="68">
        <v>80</v>
      </c>
      <c r="CS200" s="68">
        <v>127</v>
      </c>
      <c r="CT200" s="68">
        <v>66</v>
      </c>
      <c r="CU200" s="68">
        <v>0</v>
      </c>
      <c r="CV200" s="68">
        <v>0</v>
      </c>
      <c r="CW200" s="68">
        <v>0</v>
      </c>
      <c r="CX200" s="68">
        <v>0</v>
      </c>
      <c r="CY200" s="68">
        <v>23</v>
      </c>
      <c r="CZ200" s="68">
        <v>10</v>
      </c>
      <c r="DA200" s="68">
        <v>23</v>
      </c>
      <c r="DB200" s="68">
        <v>10</v>
      </c>
      <c r="DC200" s="68">
        <v>0</v>
      </c>
      <c r="DD200" s="68">
        <v>0</v>
      </c>
      <c r="DE200" s="68">
        <v>0</v>
      </c>
      <c r="DF200" s="68">
        <v>0</v>
      </c>
      <c r="DG200" s="68">
        <v>0</v>
      </c>
      <c r="DH200" s="68">
        <v>0</v>
      </c>
      <c r="DI200" s="68">
        <v>0</v>
      </c>
      <c r="DJ200" s="68">
        <v>0</v>
      </c>
      <c r="DK200" s="68">
        <v>0</v>
      </c>
      <c r="DL200" s="68">
        <v>0</v>
      </c>
      <c r="DM200" s="68">
        <v>0</v>
      </c>
      <c r="DN200" s="68">
        <v>0</v>
      </c>
      <c r="DO200" s="205"/>
      <c r="DP200" s="66" t="s">
        <v>73</v>
      </c>
      <c r="DQ200" s="68">
        <v>32</v>
      </c>
      <c r="DR200" s="26">
        <v>6</v>
      </c>
      <c r="DS200" s="26">
        <v>7</v>
      </c>
      <c r="DT200" s="41">
        <v>14</v>
      </c>
      <c r="DU200" s="41">
        <v>7</v>
      </c>
      <c r="DV200" s="68">
        <v>46</v>
      </c>
      <c r="DW200" s="68">
        <v>13</v>
      </c>
      <c r="DX200" s="205"/>
      <c r="DY200" s="66" t="s">
        <v>73</v>
      </c>
      <c r="DZ200" s="68">
        <v>0</v>
      </c>
      <c r="EA200" s="68">
        <v>0</v>
      </c>
      <c r="EB200" s="68">
        <v>0</v>
      </c>
      <c r="EC200" s="68">
        <v>0</v>
      </c>
      <c r="ED200" s="68">
        <v>0</v>
      </c>
      <c r="EE200" s="68">
        <v>0</v>
      </c>
      <c r="EF200" s="68">
        <v>0</v>
      </c>
      <c r="EG200" s="68">
        <v>0</v>
      </c>
      <c r="EH200" s="68">
        <v>0</v>
      </c>
      <c r="EI200" s="68">
        <v>0</v>
      </c>
      <c r="EJ200" s="68">
        <v>0</v>
      </c>
      <c r="EK200" s="68">
        <v>0</v>
      </c>
      <c r="EL200" s="68">
        <v>0</v>
      </c>
      <c r="EM200" s="68">
        <v>0</v>
      </c>
      <c r="EN200" s="68">
        <v>0</v>
      </c>
      <c r="EO200" s="68">
        <v>0</v>
      </c>
      <c r="EP200" s="68">
        <v>0</v>
      </c>
      <c r="ER200" s="78" t="s">
        <v>14</v>
      </c>
      <c r="ES200" s="78" t="s">
        <v>2465</v>
      </c>
      <c r="ET200" s="78">
        <v>169</v>
      </c>
      <c r="EU200" s="78">
        <v>150</v>
      </c>
      <c r="EV200" s="78">
        <v>452</v>
      </c>
      <c r="EW200" s="78"/>
      <c r="EX200" s="78"/>
      <c r="EY200" s="78"/>
    </row>
    <row r="201" spans="1:155">
      <c r="A201" s="205" t="s">
        <v>15</v>
      </c>
      <c r="B201" s="8" t="s">
        <v>90</v>
      </c>
      <c r="C201" s="71">
        <v>54</v>
      </c>
      <c r="D201" s="71">
        <v>27</v>
      </c>
      <c r="E201" s="71">
        <v>0</v>
      </c>
      <c r="F201" s="71">
        <v>0</v>
      </c>
      <c r="G201" s="71">
        <v>0</v>
      </c>
      <c r="H201" s="71">
        <v>0</v>
      </c>
      <c r="I201" s="71">
        <v>0</v>
      </c>
      <c r="J201" s="71">
        <v>0</v>
      </c>
      <c r="K201" s="71">
        <v>48</v>
      </c>
      <c r="L201" s="71">
        <v>22</v>
      </c>
      <c r="M201" s="71">
        <v>24</v>
      </c>
      <c r="N201" s="71">
        <v>8</v>
      </c>
      <c r="O201" s="71">
        <v>0</v>
      </c>
      <c r="P201" s="71">
        <v>0</v>
      </c>
      <c r="Q201" s="71">
        <v>14</v>
      </c>
      <c r="R201" s="71">
        <v>5</v>
      </c>
      <c r="S201" s="71">
        <v>0</v>
      </c>
      <c r="T201" s="71">
        <v>0</v>
      </c>
      <c r="U201" s="71">
        <v>0</v>
      </c>
      <c r="V201" s="71">
        <v>0</v>
      </c>
      <c r="W201" s="71">
        <v>0</v>
      </c>
      <c r="X201" s="71">
        <v>0</v>
      </c>
      <c r="Y201" s="71">
        <v>0</v>
      </c>
      <c r="Z201" s="71">
        <v>0</v>
      </c>
      <c r="AA201" s="71">
        <v>0</v>
      </c>
      <c r="AB201" s="71">
        <v>0</v>
      </c>
      <c r="AC201" s="69">
        <v>140</v>
      </c>
      <c r="AD201" s="69">
        <v>62</v>
      </c>
      <c r="AE201" s="205" t="s">
        <v>15</v>
      </c>
      <c r="AF201" s="8" t="s">
        <v>90</v>
      </c>
      <c r="AG201" s="71">
        <v>5</v>
      </c>
      <c r="AH201" s="71">
        <v>2</v>
      </c>
      <c r="AI201" s="71">
        <v>0</v>
      </c>
      <c r="AJ201" s="71">
        <v>0</v>
      </c>
      <c r="AK201" s="71">
        <v>0</v>
      </c>
      <c r="AL201" s="71">
        <v>0</v>
      </c>
      <c r="AM201" s="71">
        <v>0</v>
      </c>
      <c r="AN201" s="71">
        <v>0</v>
      </c>
      <c r="AO201" s="71">
        <v>11</v>
      </c>
      <c r="AP201" s="71">
        <v>5</v>
      </c>
      <c r="AQ201" s="71">
        <v>9</v>
      </c>
      <c r="AR201" s="71">
        <v>3</v>
      </c>
      <c r="AS201" s="71">
        <v>0</v>
      </c>
      <c r="AT201" s="71">
        <v>0</v>
      </c>
      <c r="AU201" s="71">
        <v>0</v>
      </c>
      <c r="AV201" s="71">
        <v>0</v>
      </c>
      <c r="AW201" s="71">
        <v>0</v>
      </c>
      <c r="AX201" s="71">
        <v>0</v>
      </c>
      <c r="AY201" s="71">
        <v>0</v>
      </c>
      <c r="AZ201" s="71">
        <v>0</v>
      </c>
      <c r="BA201" s="71">
        <v>0</v>
      </c>
      <c r="BB201" s="71">
        <v>0</v>
      </c>
      <c r="BC201" s="71">
        <v>0</v>
      </c>
      <c r="BD201" s="71">
        <v>0</v>
      </c>
      <c r="BE201" s="71">
        <v>0</v>
      </c>
      <c r="BF201" s="71">
        <v>0</v>
      </c>
      <c r="BG201" s="69">
        <v>25</v>
      </c>
      <c r="BH201" s="69">
        <v>10</v>
      </c>
      <c r="BI201" s="205" t="s">
        <v>15</v>
      </c>
      <c r="BJ201" s="8" t="s">
        <v>90</v>
      </c>
      <c r="BK201" s="31">
        <v>11</v>
      </c>
      <c r="BL201" s="31">
        <v>0</v>
      </c>
      <c r="BM201" s="31">
        <v>0</v>
      </c>
      <c r="BN201" s="31">
        <v>0</v>
      </c>
      <c r="BO201" s="31">
        <v>1</v>
      </c>
      <c r="BP201" s="31">
        <v>1</v>
      </c>
      <c r="BQ201" s="31">
        <v>0</v>
      </c>
      <c r="BR201" s="31">
        <v>1</v>
      </c>
      <c r="BS201" s="31">
        <v>0</v>
      </c>
      <c r="BT201" s="31">
        <v>0</v>
      </c>
      <c r="BU201" s="31">
        <v>0</v>
      </c>
      <c r="BV201" s="31">
        <v>0</v>
      </c>
      <c r="BW201" s="31">
        <v>0</v>
      </c>
      <c r="BX201" s="149">
        <v>14</v>
      </c>
      <c r="BY201" s="125">
        <v>0</v>
      </c>
      <c r="BZ201" s="71">
        <v>0</v>
      </c>
      <c r="CA201" s="71">
        <v>0</v>
      </c>
      <c r="CB201" s="71">
        <v>0</v>
      </c>
      <c r="CC201" s="71">
        <v>1</v>
      </c>
      <c r="CD201" s="205" t="s">
        <v>15</v>
      </c>
      <c r="CE201" s="8" t="s">
        <v>90</v>
      </c>
      <c r="CF201" s="71">
        <v>0</v>
      </c>
      <c r="CG201" s="71">
        <v>70</v>
      </c>
      <c r="CH201" s="71">
        <v>0</v>
      </c>
      <c r="CI201" s="71">
        <v>0</v>
      </c>
      <c r="CJ201" s="71">
        <v>0</v>
      </c>
      <c r="CK201" s="71">
        <v>0</v>
      </c>
      <c r="CL201" s="71">
        <v>4</v>
      </c>
      <c r="CM201" s="71">
        <v>4</v>
      </c>
      <c r="CN201" s="71">
        <v>4</v>
      </c>
      <c r="CO201" s="205" t="s">
        <v>15</v>
      </c>
      <c r="CP201" s="8" t="s">
        <v>90</v>
      </c>
      <c r="CQ201" s="46">
        <v>0</v>
      </c>
      <c r="CR201" s="46">
        <v>0</v>
      </c>
      <c r="CS201" s="46">
        <v>0</v>
      </c>
      <c r="CT201" s="46">
        <v>0</v>
      </c>
      <c r="CU201" s="46">
        <v>0</v>
      </c>
      <c r="CV201" s="46">
        <v>0</v>
      </c>
      <c r="CW201" s="46">
        <v>0</v>
      </c>
      <c r="CX201" s="46">
        <v>0</v>
      </c>
      <c r="CY201" s="46">
        <v>0</v>
      </c>
      <c r="CZ201" s="46">
        <v>0</v>
      </c>
      <c r="DA201" s="46">
        <v>0</v>
      </c>
      <c r="DB201" s="46">
        <v>0</v>
      </c>
      <c r="DC201" s="46">
        <v>0</v>
      </c>
      <c r="DD201" s="46">
        <v>0</v>
      </c>
      <c r="DE201" s="46">
        <v>0</v>
      </c>
      <c r="DF201" s="46">
        <v>0</v>
      </c>
      <c r="DG201" s="46">
        <v>0</v>
      </c>
      <c r="DH201" s="46">
        <v>0</v>
      </c>
      <c r="DI201" s="46">
        <v>0</v>
      </c>
      <c r="DJ201" s="46">
        <v>0</v>
      </c>
      <c r="DK201" s="46">
        <v>0</v>
      </c>
      <c r="DL201" s="46">
        <v>0</v>
      </c>
      <c r="DM201" s="46">
        <v>0</v>
      </c>
      <c r="DN201" s="46">
        <v>0</v>
      </c>
      <c r="DO201" s="205" t="s">
        <v>15</v>
      </c>
      <c r="DP201" s="8" t="s">
        <v>90</v>
      </c>
      <c r="DQ201" s="71">
        <v>6</v>
      </c>
      <c r="DR201" s="71">
        <v>0</v>
      </c>
      <c r="DS201" s="71">
        <v>0</v>
      </c>
      <c r="DT201" s="152">
        <v>1</v>
      </c>
      <c r="DU201" s="32">
        <v>1</v>
      </c>
      <c r="DV201" s="149">
        <v>7</v>
      </c>
      <c r="DW201" s="149">
        <v>1</v>
      </c>
      <c r="DX201" s="205" t="s">
        <v>15</v>
      </c>
      <c r="DY201" s="8" t="s">
        <v>90</v>
      </c>
      <c r="DZ201" s="71">
        <v>0</v>
      </c>
      <c r="EA201" s="71">
        <v>0</v>
      </c>
      <c r="EB201" s="71">
        <v>0</v>
      </c>
      <c r="EC201" s="71">
        <v>0</v>
      </c>
      <c r="ED201" s="71">
        <v>0</v>
      </c>
      <c r="EE201" s="71">
        <v>0</v>
      </c>
      <c r="EF201" s="71">
        <v>0</v>
      </c>
      <c r="EG201" s="71">
        <v>0</v>
      </c>
      <c r="EH201" s="71">
        <v>0</v>
      </c>
      <c r="EI201" s="71">
        <v>0</v>
      </c>
      <c r="EJ201" s="71">
        <v>0</v>
      </c>
      <c r="EK201" s="71">
        <v>0</v>
      </c>
      <c r="EL201" s="71">
        <v>0</v>
      </c>
      <c r="EM201" s="71">
        <v>0</v>
      </c>
      <c r="EN201" s="71">
        <v>0</v>
      </c>
      <c r="EO201" s="71">
        <v>0</v>
      </c>
      <c r="EP201" s="71">
        <v>0</v>
      </c>
      <c r="ER201" s="78" t="s">
        <v>15</v>
      </c>
      <c r="ES201" s="78" t="s">
        <v>2466</v>
      </c>
      <c r="ET201" s="78">
        <v>0</v>
      </c>
      <c r="EU201" s="78">
        <v>0</v>
      </c>
      <c r="EV201" s="78">
        <v>140</v>
      </c>
      <c r="EW201" s="78"/>
      <c r="EX201" s="78"/>
      <c r="EY201" s="78"/>
    </row>
    <row r="202" spans="1:155">
      <c r="A202" s="205"/>
      <c r="B202" s="8" t="s">
        <v>91</v>
      </c>
      <c r="C202" s="71">
        <v>77</v>
      </c>
      <c r="D202" s="71">
        <v>45</v>
      </c>
      <c r="E202" s="71">
        <v>32</v>
      </c>
      <c r="F202" s="71">
        <v>23</v>
      </c>
      <c r="G202" s="71">
        <v>0</v>
      </c>
      <c r="H202" s="71">
        <v>0</v>
      </c>
      <c r="I202" s="71">
        <v>33</v>
      </c>
      <c r="J202" s="71">
        <v>17</v>
      </c>
      <c r="K202" s="71">
        <v>0</v>
      </c>
      <c r="L202" s="71">
        <v>0</v>
      </c>
      <c r="M202" s="71">
        <v>0</v>
      </c>
      <c r="N202" s="71">
        <v>0</v>
      </c>
      <c r="O202" s="71">
        <v>0</v>
      </c>
      <c r="P202" s="71">
        <v>0</v>
      </c>
      <c r="Q202" s="71">
        <v>38</v>
      </c>
      <c r="R202" s="71">
        <v>24</v>
      </c>
      <c r="S202" s="71">
        <v>0</v>
      </c>
      <c r="T202" s="71">
        <v>0</v>
      </c>
      <c r="U202" s="71">
        <v>22</v>
      </c>
      <c r="V202" s="71">
        <v>8</v>
      </c>
      <c r="W202" s="71">
        <v>0</v>
      </c>
      <c r="X202" s="71">
        <v>0</v>
      </c>
      <c r="Y202" s="71">
        <v>0</v>
      </c>
      <c r="Z202" s="71">
        <v>0</v>
      </c>
      <c r="AA202" s="71">
        <v>0</v>
      </c>
      <c r="AB202" s="71">
        <v>0</v>
      </c>
      <c r="AC202" s="69">
        <v>202</v>
      </c>
      <c r="AD202" s="69">
        <v>117</v>
      </c>
      <c r="AE202" s="205"/>
      <c r="AF202" s="8" t="s">
        <v>91</v>
      </c>
      <c r="AG202" s="71">
        <v>0</v>
      </c>
      <c r="AH202" s="71">
        <v>0</v>
      </c>
      <c r="AI202" s="71">
        <v>0</v>
      </c>
      <c r="AJ202" s="71">
        <v>0</v>
      </c>
      <c r="AK202" s="71">
        <v>0</v>
      </c>
      <c r="AL202" s="71">
        <v>0</v>
      </c>
      <c r="AM202" s="71">
        <v>0</v>
      </c>
      <c r="AN202" s="71">
        <v>0</v>
      </c>
      <c r="AO202" s="71">
        <v>0</v>
      </c>
      <c r="AP202" s="71">
        <v>0</v>
      </c>
      <c r="AQ202" s="71">
        <v>0</v>
      </c>
      <c r="AR202" s="71">
        <v>0</v>
      </c>
      <c r="AS202" s="71">
        <v>0</v>
      </c>
      <c r="AT202" s="71">
        <v>0</v>
      </c>
      <c r="AU202" s="71">
        <v>5</v>
      </c>
      <c r="AV202" s="71">
        <v>0</v>
      </c>
      <c r="AW202" s="71">
        <v>0</v>
      </c>
      <c r="AX202" s="71">
        <v>0</v>
      </c>
      <c r="AY202" s="71">
        <v>4</v>
      </c>
      <c r="AZ202" s="71">
        <v>3</v>
      </c>
      <c r="BA202" s="71">
        <v>0</v>
      </c>
      <c r="BB202" s="71">
        <v>0</v>
      </c>
      <c r="BC202" s="71">
        <v>0</v>
      </c>
      <c r="BD202" s="71">
        <v>0</v>
      </c>
      <c r="BE202" s="71">
        <v>0</v>
      </c>
      <c r="BF202" s="71">
        <v>0</v>
      </c>
      <c r="BG202" s="69">
        <v>9</v>
      </c>
      <c r="BH202" s="69">
        <v>3</v>
      </c>
      <c r="BI202" s="205"/>
      <c r="BJ202" s="8" t="s">
        <v>91</v>
      </c>
      <c r="BK202" s="31">
        <v>2</v>
      </c>
      <c r="BL202" s="31">
        <v>1</v>
      </c>
      <c r="BM202" s="31">
        <v>0</v>
      </c>
      <c r="BN202" s="31">
        <v>1</v>
      </c>
      <c r="BO202" s="31">
        <v>0</v>
      </c>
      <c r="BP202" s="31">
        <v>0</v>
      </c>
      <c r="BQ202" s="31">
        <v>0</v>
      </c>
      <c r="BR202" s="31">
        <v>1</v>
      </c>
      <c r="BS202" s="31">
        <v>0</v>
      </c>
      <c r="BT202" s="31">
        <v>1</v>
      </c>
      <c r="BU202" s="31">
        <v>0</v>
      </c>
      <c r="BV202" s="31">
        <v>0</v>
      </c>
      <c r="BW202" s="31">
        <v>0</v>
      </c>
      <c r="BX202" s="149">
        <v>6</v>
      </c>
      <c r="BY202" s="125">
        <v>6</v>
      </c>
      <c r="BZ202" s="71">
        <v>6</v>
      </c>
      <c r="CA202" s="71">
        <v>6</v>
      </c>
      <c r="CB202" s="71">
        <v>0</v>
      </c>
      <c r="CC202" s="71">
        <v>1</v>
      </c>
      <c r="CD202" s="205"/>
      <c r="CE202" s="8" t="s">
        <v>91</v>
      </c>
      <c r="CF202" s="71">
        <v>0</v>
      </c>
      <c r="CG202" s="71">
        <v>0</v>
      </c>
      <c r="CH202" s="71">
        <v>0</v>
      </c>
      <c r="CI202" s="71">
        <v>0</v>
      </c>
      <c r="CJ202" s="71">
        <v>0</v>
      </c>
      <c r="CK202" s="71">
        <v>0</v>
      </c>
      <c r="CL202" s="71">
        <v>3</v>
      </c>
      <c r="CM202" s="71">
        <v>0</v>
      </c>
      <c r="CN202" s="71">
        <v>0</v>
      </c>
      <c r="CO202" s="205"/>
      <c r="CP202" s="8" t="s">
        <v>91</v>
      </c>
      <c r="CQ202" s="46">
        <v>27</v>
      </c>
      <c r="CR202" s="46">
        <v>15</v>
      </c>
      <c r="CS202" s="46">
        <v>22</v>
      </c>
      <c r="CT202" s="46">
        <v>13</v>
      </c>
      <c r="CU202" s="46">
        <v>0</v>
      </c>
      <c r="CV202" s="46">
        <v>0</v>
      </c>
      <c r="CW202" s="46">
        <v>0</v>
      </c>
      <c r="CX202" s="46">
        <v>0</v>
      </c>
      <c r="CY202" s="46">
        <v>15</v>
      </c>
      <c r="CZ202" s="46">
        <v>5</v>
      </c>
      <c r="DA202" s="46">
        <v>6</v>
      </c>
      <c r="DB202" s="46">
        <v>2</v>
      </c>
      <c r="DC202" s="46">
        <v>0</v>
      </c>
      <c r="DD202" s="46">
        <v>0</v>
      </c>
      <c r="DE202" s="46">
        <v>0</v>
      </c>
      <c r="DF202" s="46">
        <v>0</v>
      </c>
      <c r="DG202" s="46">
        <v>0</v>
      </c>
      <c r="DH202" s="46">
        <v>0</v>
      </c>
      <c r="DI202" s="46">
        <v>0</v>
      </c>
      <c r="DJ202" s="46">
        <v>0</v>
      </c>
      <c r="DK202" s="46">
        <v>0</v>
      </c>
      <c r="DL202" s="46">
        <v>0</v>
      </c>
      <c r="DM202" s="46">
        <v>0</v>
      </c>
      <c r="DN202" s="46">
        <v>0</v>
      </c>
      <c r="DO202" s="205"/>
      <c r="DP202" s="8" t="s">
        <v>91</v>
      </c>
      <c r="DQ202" s="71">
        <v>3</v>
      </c>
      <c r="DR202" s="71">
        <v>0</v>
      </c>
      <c r="DS202" s="71">
        <v>0</v>
      </c>
      <c r="DT202" s="152">
        <v>3</v>
      </c>
      <c r="DU202" s="32">
        <v>3</v>
      </c>
      <c r="DV202" s="149">
        <v>6</v>
      </c>
      <c r="DW202" s="149">
        <v>3</v>
      </c>
      <c r="DX202" s="205"/>
      <c r="DY202" s="8" t="s">
        <v>91</v>
      </c>
      <c r="DZ202" s="71">
        <v>0</v>
      </c>
      <c r="EA202" s="71">
        <v>0</v>
      </c>
      <c r="EB202" s="71">
        <v>0</v>
      </c>
      <c r="EC202" s="71">
        <v>0</v>
      </c>
      <c r="ED202" s="71">
        <v>0</v>
      </c>
      <c r="EE202" s="71">
        <v>0</v>
      </c>
      <c r="EF202" s="71">
        <v>0</v>
      </c>
      <c r="EG202" s="71">
        <v>0</v>
      </c>
      <c r="EH202" s="71">
        <v>0</v>
      </c>
      <c r="EI202" s="71">
        <v>0</v>
      </c>
      <c r="EJ202" s="71">
        <v>0</v>
      </c>
      <c r="EK202" s="71">
        <v>0</v>
      </c>
      <c r="EL202" s="71">
        <v>0</v>
      </c>
      <c r="EM202" s="71">
        <v>0</v>
      </c>
      <c r="EN202" s="71">
        <v>0</v>
      </c>
      <c r="EO202" s="71">
        <v>0</v>
      </c>
      <c r="EP202" s="71">
        <v>0</v>
      </c>
      <c r="ER202" s="78" t="s">
        <v>15</v>
      </c>
      <c r="ES202" s="78" t="s">
        <v>2467</v>
      </c>
      <c r="ET202" s="78">
        <v>42</v>
      </c>
      <c r="EU202" s="78">
        <v>28</v>
      </c>
      <c r="EV202" s="78">
        <v>0</v>
      </c>
      <c r="EW202" s="78"/>
      <c r="EX202" s="78"/>
      <c r="EY202" s="78"/>
    </row>
    <row r="203" spans="1:155">
      <c r="A203" s="205"/>
      <c r="B203" s="66" t="s">
        <v>73</v>
      </c>
      <c r="C203" s="26">
        <v>131</v>
      </c>
      <c r="D203" s="26">
        <v>72</v>
      </c>
      <c r="E203" s="26">
        <v>32</v>
      </c>
      <c r="F203" s="26">
        <v>23</v>
      </c>
      <c r="G203" s="26">
        <v>0</v>
      </c>
      <c r="H203" s="26">
        <v>0</v>
      </c>
      <c r="I203" s="26">
        <v>33</v>
      </c>
      <c r="J203" s="26">
        <v>17</v>
      </c>
      <c r="K203" s="26">
        <v>48</v>
      </c>
      <c r="L203" s="26">
        <v>22</v>
      </c>
      <c r="M203" s="26">
        <v>24</v>
      </c>
      <c r="N203" s="26">
        <v>8</v>
      </c>
      <c r="O203" s="26">
        <v>0</v>
      </c>
      <c r="P203" s="26">
        <v>0</v>
      </c>
      <c r="Q203" s="26">
        <v>52</v>
      </c>
      <c r="R203" s="26">
        <v>29</v>
      </c>
      <c r="S203" s="26">
        <v>0</v>
      </c>
      <c r="T203" s="26">
        <v>0</v>
      </c>
      <c r="U203" s="26">
        <v>22</v>
      </c>
      <c r="V203" s="26">
        <v>8</v>
      </c>
      <c r="W203" s="26">
        <v>0</v>
      </c>
      <c r="X203" s="26">
        <v>0</v>
      </c>
      <c r="Y203" s="26">
        <v>0</v>
      </c>
      <c r="Z203" s="26">
        <v>0</v>
      </c>
      <c r="AA203" s="26">
        <v>0</v>
      </c>
      <c r="AB203" s="26">
        <v>0</v>
      </c>
      <c r="AC203" s="68">
        <v>342</v>
      </c>
      <c r="AD203" s="68">
        <v>179</v>
      </c>
      <c r="AE203" s="205"/>
      <c r="AF203" s="66" t="s">
        <v>73</v>
      </c>
      <c r="AG203" s="26">
        <v>5</v>
      </c>
      <c r="AH203" s="26">
        <v>2</v>
      </c>
      <c r="AI203" s="26">
        <v>0</v>
      </c>
      <c r="AJ203" s="26">
        <v>0</v>
      </c>
      <c r="AK203" s="26">
        <v>0</v>
      </c>
      <c r="AL203" s="26">
        <v>0</v>
      </c>
      <c r="AM203" s="26">
        <v>0</v>
      </c>
      <c r="AN203" s="26">
        <v>0</v>
      </c>
      <c r="AO203" s="26">
        <v>11</v>
      </c>
      <c r="AP203" s="26">
        <v>5</v>
      </c>
      <c r="AQ203" s="26">
        <v>9</v>
      </c>
      <c r="AR203" s="26">
        <v>3</v>
      </c>
      <c r="AS203" s="26">
        <v>0</v>
      </c>
      <c r="AT203" s="26">
        <v>0</v>
      </c>
      <c r="AU203" s="26">
        <v>5</v>
      </c>
      <c r="AV203" s="26">
        <v>0</v>
      </c>
      <c r="AW203" s="26">
        <v>0</v>
      </c>
      <c r="AX203" s="26">
        <v>0</v>
      </c>
      <c r="AY203" s="26">
        <v>4</v>
      </c>
      <c r="AZ203" s="26">
        <v>3</v>
      </c>
      <c r="BA203" s="26">
        <v>0</v>
      </c>
      <c r="BB203" s="26">
        <v>0</v>
      </c>
      <c r="BC203" s="26">
        <v>0</v>
      </c>
      <c r="BD203" s="26">
        <v>0</v>
      </c>
      <c r="BE203" s="26">
        <v>0</v>
      </c>
      <c r="BF203" s="26">
        <v>0</v>
      </c>
      <c r="BG203" s="68">
        <v>34</v>
      </c>
      <c r="BH203" s="68">
        <v>13</v>
      </c>
      <c r="BI203" s="205"/>
      <c r="BJ203" s="66" t="s">
        <v>73</v>
      </c>
      <c r="BK203" s="68">
        <v>13</v>
      </c>
      <c r="BL203" s="68">
        <v>1</v>
      </c>
      <c r="BM203" s="68">
        <v>0</v>
      </c>
      <c r="BN203" s="68">
        <v>1</v>
      </c>
      <c r="BO203" s="68">
        <v>1</v>
      </c>
      <c r="BP203" s="68">
        <v>1</v>
      </c>
      <c r="BQ203" s="68">
        <v>0</v>
      </c>
      <c r="BR203" s="68">
        <v>2</v>
      </c>
      <c r="BS203" s="68">
        <v>0</v>
      </c>
      <c r="BT203" s="68">
        <v>1</v>
      </c>
      <c r="BU203" s="68">
        <v>0</v>
      </c>
      <c r="BV203" s="68">
        <v>0</v>
      </c>
      <c r="BW203" s="68">
        <v>0</v>
      </c>
      <c r="BX203" s="68">
        <v>20</v>
      </c>
      <c r="BY203" s="68">
        <v>6</v>
      </c>
      <c r="BZ203" s="68">
        <v>6</v>
      </c>
      <c r="CA203" s="68">
        <v>6</v>
      </c>
      <c r="CB203" s="68">
        <v>0</v>
      </c>
      <c r="CC203" s="68">
        <v>2</v>
      </c>
      <c r="CD203" s="205"/>
      <c r="CE203" s="66" t="s">
        <v>73</v>
      </c>
      <c r="CF203" s="68">
        <v>0</v>
      </c>
      <c r="CG203" s="68">
        <v>70</v>
      </c>
      <c r="CH203" s="68">
        <v>0</v>
      </c>
      <c r="CI203" s="68">
        <v>0</v>
      </c>
      <c r="CJ203" s="68">
        <v>0</v>
      </c>
      <c r="CK203" s="68">
        <v>0</v>
      </c>
      <c r="CL203" s="68">
        <v>7</v>
      </c>
      <c r="CM203" s="68">
        <v>4</v>
      </c>
      <c r="CN203" s="68">
        <v>4</v>
      </c>
      <c r="CO203" s="205"/>
      <c r="CP203" s="66" t="s">
        <v>73</v>
      </c>
      <c r="CQ203" s="68">
        <v>27</v>
      </c>
      <c r="CR203" s="68">
        <v>15</v>
      </c>
      <c r="CS203" s="68">
        <v>22</v>
      </c>
      <c r="CT203" s="68">
        <v>13</v>
      </c>
      <c r="CU203" s="68">
        <v>0</v>
      </c>
      <c r="CV203" s="68">
        <v>0</v>
      </c>
      <c r="CW203" s="68">
        <v>0</v>
      </c>
      <c r="CX203" s="68">
        <v>0</v>
      </c>
      <c r="CY203" s="68">
        <v>15</v>
      </c>
      <c r="CZ203" s="68">
        <v>5</v>
      </c>
      <c r="DA203" s="68">
        <v>6</v>
      </c>
      <c r="DB203" s="68">
        <v>2</v>
      </c>
      <c r="DC203" s="68">
        <v>0</v>
      </c>
      <c r="DD203" s="68">
        <v>0</v>
      </c>
      <c r="DE203" s="68">
        <v>0</v>
      </c>
      <c r="DF203" s="68">
        <v>0</v>
      </c>
      <c r="DG203" s="68">
        <v>0</v>
      </c>
      <c r="DH203" s="68">
        <v>0</v>
      </c>
      <c r="DI203" s="68">
        <v>0</v>
      </c>
      <c r="DJ203" s="68">
        <v>0</v>
      </c>
      <c r="DK203" s="68">
        <v>0</v>
      </c>
      <c r="DL203" s="68">
        <v>0</v>
      </c>
      <c r="DM203" s="68">
        <v>0</v>
      </c>
      <c r="DN203" s="68">
        <v>0</v>
      </c>
      <c r="DO203" s="205"/>
      <c r="DP203" s="66" t="s">
        <v>73</v>
      </c>
      <c r="DQ203" s="68">
        <v>9</v>
      </c>
      <c r="DR203" s="26">
        <v>0</v>
      </c>
      <c r="DS203" s="26">
        <v>0</v>
      </c>
      <c r="DT203" s="41">
        <v>4</v>
      </c>
      <c r="DU203" s="41">
        <v>4</v>
      </c>
      <c r="DV203" s="68">
        <v>13</v>
      </c>
      <c r="DW203" s="68">
        <v>4</v>
      </c>
      <c r="DX203" s="205"/>
      <c r="DY203" s="66" t="s">
        <v>73</v>
      </c>
      <c r="DZ203" s="68">
        <v>0</v>
      </c>
      <c r="EA203" s="68">
        <v>0</v>
      </c>
      <c r="EB203" s="68">
        <v>0</v>
      </c>
      <c r="EC203" s="68">
        <v>0</v>
      </c>
      <c r="ED203" s="68">
        <v>0</v>
      </c>
      <c r="EE203" s="68">
        <v>0</v>
      </c>
      <c r="EF203" s="68">
        <v>0</v>
      </c>
      <c r="EG203" s="68">
        <v>0</v>
      </c>
      <c r="EH203" s="68">
        <v>0</v>
      </c>
      <c r="EI203" s="68">
        <v>0</v>
      </c>
      <c r="EJ203" s="68">
        <v>0</v>
      </c>
      <c r="EK203" s="68">
        <v>0</v>
      </c>
      <c r="EL203" s="68">
        <v>0</v>
      </c>
      <c r="EM203" s="68">
        <v>0</v>
      </c>
      <c r="EN203" s="68">
        <v>0</v>
      </c>
      <c r="EO203" s="68">
        <v>0</v>
      </c>
      <c r="EP203" s="68">
        <v>0</v>
      </c>
      <c r="ER203" s="78" t="s">
        <v>15</v>
      </c>
      <c r="ES203" s="78" t="s">
        <v>2468</v>
      </c>
      <c r="ET203" s="78">
        <v>42</v>
      </c>
      <c r="EU203" s="78">
        <v>28</v>
      </c>
      <c r="EV203" s="78">
        <v>140</v>
      </c>
      <c r="EW203" s="78"/>
      <c r="EX203" s="78"/>
      <c r="EY203" s="78"/>
    </row>
    <row r="204" spans="1:155">
      <c r="A204" s="205" t="s">
        <v>16</v>
      </c>
      <c r="B204" s="8" t="s">
        <v>90</v>
      </c>
      <c r="C204" s="71">
        <v>0</v>
      </c>
      <c r="D204" s="71">
        <v>0</v>
      </c>
      <c r="E204" s="71">
        <v>0</v>
      </c>
      <c r="F204" s="71">
        <v>0</v>
      </c>
      <c r="G204" s="71">
        <v>0</v>
      </c>
      <c r="H204" s="71">
        <v>0</v>
      </c>
      <c r="I204" s="71">
        <v>0</v>
      </c>
      <c r="J204" s="71">
        <v>0</v>
      </c>
      <c r="K204" s="71">
        <v>0</v>
      </c>
      <c r="L204" s="71">
        <v>0</v>
      </c>
      <c r="M204" s="71">
        <v>0</v>
      </c>
      <c r="N204" s="71">
        <v>0</v>
      </c>
      <c r="O204" s="71">
        <v>0</v>
      </c>
      <c r="P204" s="71">
        <v>0</v>
      </c>
      <c r="Q204" s="71">
        <v>0</v>
      </c>
      <c r="R204" s="71">
        <v>0</v>
      </c>
      <c r="S204" s="71">
        <v>0</v>
      </c>
      <c r="T204" s="71">
        <v>0</v>
      </c>
      <c r="U204" s="71">
        <v>0</v>
      </c>
      <c r="V204" s="71">
        <v>0</v>
      </c>
      <c r="W204" s="71">
        <v>0</v>
      </c>
      <c r="X204" s="71">
        <v>0</v>
      </c>
      <c r="Y204" s="71">
        <v>0</v>
      </c>
      <c r="Z204" s="71">
        <v>0</v>
      </c>
      <c r="AA204" s="71">
        <v>0</v>
      </c>
      <c r="AB204" s="71">
        <v>0</v>
      </c>
      <c r="AC204" s="69">
        <v>0</v>
      </c>
      <c r="AD204" s="69">
        <v>0</v>
      </c>
      <c r="AE204" s="205" t="s">
        <v>16</v>
      </c>
      <c r="AF204" s="8" t="s">
        <v>90</v>
      </c>
      <c r="AG204" s="71">
        <v>0</v>
      </c>
      <c r="AH204" s="71">
        <v>0</v>
      </c>
      <c r="AI204" s="71">
        <v>0</v>
      </c>
      <c r="AJ204" s="71">
        <v>0</v>
      </c>
      <c r="AK204" s="71">
        <v>0</v>
      </c>
      <c r="AL204" s="71">
        <v>0</v>
      </c>
      <c r="AM204" s="71">
        <v>0</v>
      </c>
      <c r="AN204" s="71">
        <v>0</v>
      </c>
      <c r="AO204" s="71">
        <v>0</v>
      </c>
      <c r="AP204" s="71">
        <v>0</v>
      </c>
      <c r="AQ204" s="71">
        <v>0</v>
      </c>
      <c r="AR204" s="71">
        <v>0</v>
      </c>
      <c r="AS204" s="71">
        <v>0</v>
      </c>
      <c r="AT204" s="71">
        <v>0</v>
      </c>
      <c r="AU204" s="71">
        <v>0</v>
      </c>
      <c r="AV204" s="71">
        <v>0</v>
      </c>
      <c r="AW204" s="71">
        <v>0</v>
      </c>
      <c r="AX204" s="71">
        <v>0</v>
      </c>
      <c r="AY204" s="71">
        <v>0</v>
      </c>
      <c r="AZ204" s="71">
        <v>0</v>
      </c>
      <c r="BA204" s="71">
        <v>0</v>
      </c>
      <c r="BB204" s="71">
        <v>0</v>
      </c>
      <c r="BC204" s="71">
        <v>0</v>
      </c>
      <c r="BD204" s="71">
        <v>0</v>
      </c>
      <c r="BE204" s="71">
        <v>0</v>
      </c>
      <c r="BF204" s="71">
        <v>0</v>
      </c>
      <c r="BG204" s="69">
        <v>0</v>
      </c>
      <c r="BH204" s="69">
        <v>0</v>
      </c>
      <c r="BI204" s="205" t="s">
        <v>16</v>
      </c>
      <c r="BJ204" s="8" t="s">
        <v>90</v>
      </c>
      <c r="BK204" s="31">
        <v>0</v>
      </c>
      <c r="BL204" s="31">
        <v>0</v>
      </c>
      <c r="BM204" s="31">
        <v>0</v>
      </c>
      <c r="BN204" s="31">
        <v>0</v>
      </c>
      <c r="BO204" s="31">
        <v>0</v>
      </c>
      <c r="BP204" s="31">
        <v>0</v>
      </c>
      <c r="BQ204" s="31">
        <v>0</v>
      </c>
      <c r="BR204" s="31">
        <v>0</v>
      </c>
      <c r="BS204" s="31">
        <v>0</v>
      </c>
      <c r="BT204" s="31">
        <v>0</v>
      </c>
      <c r="BU204" s="31">
        <v>0</v>
      </c>
      <c r="BV204" s="31">
        <v>0</v>
      </c>
      <c r="BW204" s="31">
        <v>0</v>
      </c>
      <c r="BX204" s="149">
        <v>0</v>
      </c>
      <c r="BY204" s="125">
        <v>0</v>
      </c>
      <c r="BZ204" s="71">
        <v>0</v>
      </c>
      <c r="CA204" s="71">
        <v>0</v>
      </c>
      <c r="CB204" s="71">
        <v>0</v>
      </c>
      <c r="CC204" s="71">
        <v>0</v>
      </c>
      <c r="CD204" s="205" t="s">
        <v>16</v>
      </c>
      <c r="CE204" s="8" t="s">
        <v>90</v>
      </c>
      <c r="CF204" s="71">
        <v>0</v>
      </c>
      <c r="CG204" s="71">
        <v>0</v>
      </c>
      <c r="CH204" s="71">
        <v>0</v>
      </c>
      <c r="CI204" s="71">
        <v>0</v>
      </c>
      <c r="CJ204" s="71">
        <v>0</v>
      </c>
      <c r="CK204" s="71">
        <v>0</v>
      </c>
      <c r="CL204" s="71">
        <v>0</v>
      </c>
      <c r="CM204" s="71">
        <v>0</v>
      </c>
      <c r="CN204" s="71">
        <v>0</v>
      </c>
      <c r="CO204" s="205" t="s">
        <v>16</v>
      </c>
      <c r="CP204" s="8" t="s">
        <v>90</v>
      </c>
      <c r="CQ204" s="46">
        <v>0</v>
      </c>
      <c r="CR204" s="46">
        <v>0</v>
      </c>
      <c r="CS204" s="46">
        <v>0</v>
      </c>
      <c r="CT204" s="46">
        <v>0</v>
      </c>
      <c r="CU204" s="46">
        <v>0</v>
      </c>
      <c r="CV204" s="46">
        <v>0</v>
      </c>
      <c r="CW204" s="46">
        <v>0</v>
      </c>
      <c r="CX204" s="46">
        <v>0</v>
      </c>
      <c r="CY204" s="46">
        <v>0</v>
      </c>
      <c r="CZ204" s="46">
        <v>0</v>
      </c>
      <c r="DA204" s="46">
        <v>0</v>
      </c>
      <c r="DB204" s="46">
        <v>0</v>
      </c>
      <c r="DC204" s="46">
        <v>0</v>
      </c>
      <c r="DD204" s="46">
        <v>0</v>
      </c>
      <c r="DE204" s="46">
        <v>0</v>
      </c>
      <c r="DF204" s="46">
        <v>0</v>
      </c>
      <c r="DG204" s="46">
        <v>0</v>
      </c>
      <c r="DH204" s="46">
        <v>0</v>
      </c>
      <c r="DI204" s="46">
        <v>0</v>
      </c>
      <c r="DJ204" s="46">
        <v>0</v>
      </c>
      <c r="DK204" s="46">
        <v>0</v>
      </c>
      <c r="DL204" s="46">
        <v>0</v>
      </c>
      <c r="DM204" s="46">
        <v>0</v>
      </c>
      <c r="DN204" s="46">
        <v>0</v>
      </c>
      <c r="DO204" s="205" t="s">
        <v>16</v>
      </c>
      <c r="DP204" s="8" t="s">
        <v>90</v>
      </c>
      <c r="DQ204" s="71">
        <v>0</v>
      </c>
      <c r="DR204" s="71">
        <v>0</v>
      </c>
      <c r="DS204" s="71">
        <v>0</v>
      </c>
      <c r="DT204" s="152">
        <v>0</v>
      </c>
      <c r="DU204" s="32">
        <v>0</v>
      </c>
      <c r="DV204" s="149">
        <v>0</v>
      </c>
      <c r="DW204" s="149">
        <v>0</v>
      </c>
      <c r="DX204" s="205" t="s">
        <v>16</v>
      </c>
      <c r="DY204" s="8" t="s">
        <v>90</v>
      </c>
      <c r="DZ204" s="71">
        <v>0</v>
      </c>
      <c r="EA204" s="71">
        <v>0</v>
      </c>
      <c r="EB204" s="71">
        <v>0</v>
      </c>
      <c r="EC204" s="71">
        <v>0</v>
      </c>
      <c r="ED204" s="71">
        <v>0</v>
      </c>
      <c r="EE204" s="71">
        <v>0</v>
      </c>
      <c r="EF204" s="71">
        <v>0</v>
      </c>
      <c r="EG204" s="71">
        <v>0</v>
      </c>
      <c r="EH204" s="71">
        <v>0</v>
      </c>
      <c r="EI204" s="71">
        <v>0</v>
      </c>
      <c r="EJ204" s="71">
        <v>0</v>
      </c>
      <c r="EK204" s="71">
        <v>0</v>
      </c>
      <c r="EL204" s="71">
        <v>0</v>
      </c>
      <c r="EM204" s="71">
        <v>0</v>
      </c>
      <c r="EN204" s="71">
        <v>0</v>
      </c>
      <c r="EO204" s="71">
        <v>0</v>
      </c>
      <c r="EP204" s="71">
        <v>0</v>
      </c>
      <c r="ER204" s="78" t="s">
        <v>16</v>
      </c>
      <c r="ES204" s="78" t="s">
        <v>2469</v>
      </c>
      <c r="ET204" s="78">
        <v>0</v>
      </c>
      <c r="EU204" s="78">
        <v>0</v>
      </c>
      <c r="EV204" s="78">
        <v>0</v>
      </c>
      <c r="EW204" s="78"/>
      <c r="EX204" s="78"/>
      <c r="EY204" s="78"/>
    </row>
    <row r="205" spans="1:155">
      <c r="A205" s="205"/>
      <c r="B205" s="8" t="s">
        <v>91</v>
      </c>
      <c r="C205" s="71">
        <v>0</v>
      </c>
      <c r="D205" s="71">
        <v>0</v>
      </c>
      <c r="E205" s="71">
        <v>0</v>
      </c>
      <c r="F205" s="71">
        <v>0</v>
      </c>
      <c r="G205" s="71">
        <v>0</v>
      </c>
      <c r="H205" s="71">
        <v>0</v>
      </c>
      <c r="I205" s="71">
        <v>0</v>
      </c>
      <c r="J205" s="71">
        <v>0</v>
      </c>
      <c r="K205" s="71">
        <v>0</v>
      </c>
      <c r="L205" s="71">
        <v>0</v>
      </c>
      <c r="M205" s="71">
        <v>0</v>
      </c>
      <c r="N205" s="71">
        <v>0</v>
      </c>
      <c r="O205" s="71">
        <v>0</v>
      </c>
      <c r="P205" s="71">
        <v>0</v>
      </c>
      <c r="Q205" s="71">
        <v>0</v>
      </c>
      <c r="R205" s="71">
        <v>0</v>
      </c>
      <c r="S205" s="71">
        <v>0</v>
      </c>
      <c r="T205" s="71">
        <v>0</v>
      </c>
      <c r="U205" s="71">
        <v>0</v>
      </c>
      <c r="V205" s="71">
        <v>0</v>
      </c>
      <c r="W205" s="71">
        <v>0</v>
      </c>
      <c r="X205" s="71">
        <v>0</v>
      </c>
      <c r="Y205" s="71">
        <v>0</v>
      </c>
      <c r="Z205" s="71">
        <v>0</v>
      </c>
      <c r="AA205" s="71">
        <v>0</v>
      </c>
      <c r="AB205" s="71">
        <v>0</v>
      </c>
      <c r="AC205" s="69">
        <v>0</v>
      </c>
      <c r="AD205" s="69">
        <v>0</v>
      </c>
      <c r="AE205" s="205"/>
      <c r="AF205" s="8" t="s">
        <v>91</v>
      </c>
      <c r="AG205" s="71">
        <v>0</v>
      </c>
      <c r="AH205" s="71">
        <v>0</v>
      </c>
      <c r="AI205" s="71">
        <v>0</v>
      </c>
      <c r="AJ205" s="71">
        <v>0</v>
      </c>
      <c r="AK205" s="71">
        <v>0</v>
      </c>
      <c r="AL205" s="71">
        <v>0</v>
      </c>
      <c r="AM205" s="71">
        <v>0</v>
      </c>
      <c r="AN205" s="71">
        <v>0</v>
      </c>
      <c r="AO205" s="71">
        <v>0</v>
      </c>
      <c r="AP205" s="71">
        <v>0</v>
      </c>
      <c r="AQ205" s="71">
        <v>0</v>
      </c>
      <c r="AR205" s="71">
        <v>0</v>
      </c>
      <c r="AS205" s="71">
        <v>0</v>
      </c>
      <c r="AT205" s="71">
        <v>0</v>
      </c>
      <c r="AU205" s="71">
        <v>0</v>
      </c>
      <c r="AV205" s="71">
        <v>0</v>
      </c>
      <c r="AW205" s="71">
        <v>0</v>
      </c>
      <c r="AX205" s="71">
        <v>0</v>
      </c>
      <c r="AY205" s="71">
        <v>0</v>
      </c>
      <c r="AZ205" s="71">
        <v>0</v>
      </c>
      <c r="BA205" s="71">
        <v>0</v>
      </c>
      <c r="BB205" s="71">
        <v>0</v>
      </c>
      <c r="BC205" s="71">
        <v>0</v>
      </c>
      <c r="BD205" s="71">
        <v>0</v>
      </c>
      <c r="BE205" s="71">
        <v>0</v>
      </c>
      <c r="BF205" s="71">
        <v>0</v>
      </c>
      <c r="BG205" s="69">
        <v>0</v>
      </c>
      <c r="BH205" s="69">
        <v>0</v>
      </c>
      <c r="BI205" s="205"/>
      <c r="BJ205" s="8" t="s">
        <v>91</v>
      </c>
      <c r="BK205" s="31">
        <v>0</v>
      </c>
      <c r="BL205" s="31">
        <v>0</v>
      </c>
      <c r="BM205" s="31">
        <v>0</v>
      </c>
      <c r="BN205" s="31">
        <v>0</v>
      </c>
      <c r="BO205" s="31">
        <v>0</v>
      </c>
      <c r="BP205" s="31">
        <v>0</v>
      </c>
      <c r="BQ205" s="31">
        <v>0</v>
      </c>
      <c r="BR205" s="31">
        <v>0</v>
      </c>
      <c r="BS205" s="31">
        <v>0</v>
      </c>
      <c r="BT205" s="31">
        <v>0</v>
      </c>
      <c r="BU205" s="31">
        <v>0</v>
      </c>
      <c r="BV205" s="31">
        <v>0</v>
      </c>
      <c r="BW205" s="31">
        <v>0</v>
      </c>
      <c r="BX205" s="149">
        <v>0</v>
      </c>
      <c r="BY205" s="125">
        <v>0</v>
      </c>
      <c r="BZ205" s="71">
        <v>0</v>
      </c>
      <c r="CA205" s="71">
        <v>0</v>
      </c>
      <c r="CB205" s="71">
        <v>0</v>
      </c>
      <c r="CC205" s="71">
        <v>0</v>
      </c>
      <c r="CD205" s="205"/>
      <c r="CE205" s="8" t="s">
        <v>91</v>
      </c>
      <c r="CF205" s="71">
        <v>0</v>
      </c>
      <c r="CG205" s="71">
        <v>0</v>
      </c>
      <c r="CH205" s="71">
        <v>0</v>
      </c>
      <c r="CI205" s="71">
        <v>0</v>
      </c>
      <c r="CJ205" s="71">
        <v>0</v>
      </c>
      <c r="CK205" s="71">
        <v>0</v>
      </c>
      <c r="CL205" s="71">
        <v>0</v>
      </c>
      <c r="CM205" s="71">
        <v>0</v>
      </c>
      <c r="CN205" s="71">
        <v>0</v>
      </c>
      <c r="CO205" s="205"/>
      <c r="CP205" s="8" t="s">
        <v>91</v>
      </c>
      <c r="CQ205" s="46">
        <v>0</v>
      </c>
      <c r="CR205" s="46">
        <v>0</v>
      </c>
      <c r="CS205" s="46">
        <v>0</v>
      </c>
      <c r="CT205" s="46">
        <v>0</v>
      </c>
      <c r="CU205" s="46">
        <v>0</v>
      </c>
      <c r="CV205" s="46">
        <v>0</v>
      </c>
      <c r="CW205" s="46">
        <v>0</v>
      </c>
      <c r="CX205" s="46">
        <v>0</v>
      </c>
      <c r="CY205" s="46">
        <v>0</v>
      </c>
      <c r="CZ205" s="46">
        <v>0</v>
      </c>
      <c r="DA205" s="46">
        <v>0</v>
      </c>
      <c r="DB205" s="46">
        <v>0</v>
      </c>
      <c r="DC205" s="46">
        <v>0</v>
      </c>
      <c r="DD205" s="46">
        <v>0</v>
      </c>
      <c r="DE205" s="46">
        <v>0</v>
      </c>
      <c r="DF205" s="46">
        <v>0</v>
      </c>
      <c r="DG205" s="46">
        <v>0</v>
      </c>
      <c r="DH205" s="46">
        <v>0</v>
      </c>
      <c r="DI205" s="46">
        <v>0</v>
      </c>
      <c r="DJ205" s="46">
        <v>0</v>
      </c>
      <c r="DK205" s="46">
        <v>0</v>
      </c>
      <c r="DL205" s="46">
        <v>0</v>
      </c>
      <c r="DM205" s="46">
        <v>0</v>
      </c>
      <c r="DN205" s="46">
        <v>0</v>
      </c>
      <c r="DO205" s="205"/>
      <c r="DP205" s="8" t="s">
        <v>91</v>
      </c>
      <c r="DQ205" s="71">
        <v>0</v>
      </c>
      <c r="DR205" s="71">
        <v>0</v>
      </c>
      <c r="DS205" s="71">
        <v>0</v>
      </c>
      <c r="DT205" s="152">
        <v>0</v>
      </c>
      <c r="DU205" s="32">
        <v>0</v>
      </c>
      <c r="DV205" s="149">
        <v>0</v>
      </c>
      <c r="DW205" s="149">
        <v>0</v>
      </c>
      <c r="DX205" s="205"/>
      <c r="DY205" s="8" t="s">
        <v>91</v>
      </c>
      <c r="DZ205" s="71">
        <v>0</v>
      </c>
      <c r="EA205" s="71">
        <v>0</v>
      </c>
      <c r="EB205" s="71">
        <v>0</v>
      </c>
      <c r="EC205" s="71">
        <v>0</v>
      </c>
      <c r="ED205" s="71">
        <v>0</v>
      </c>
      <c r="EE205" s="71">
        <v>0</v>
      </c>
      <c r="EF205" s="71">
        <v>0</v>
      </c>
      <c r="EG205" s="71">
        <v>0</v>
      </c>
      <c r="EH205" s="71">
        <v>0</v>
      </c>
      <c r="EI205" s="71">
        <v>0</v>
      </c>
      <c r="EJ205" s="71">
        <v>0</v>
      </c>
      <c r="EK205" s="71">
        <v>0</v>
      </c>
      <c r="EL205" s="71">
        <v>0</v>
      </c>
      <c r="EM205" s="71">
        <v>0</v>
      </c>
      <c r="EN205" s="71">
        <v>0</v>
      </c>
      <c r="EO205" s="71">
        <v>0</v>
      </c>
      <c r="EP205" s="71">
        <v>0</v>
      </c>
      <c r="ER205" s="78" t="s">
        <v>16</v>
      </c>
      <c r="ES205" s="78" t="s">
        <v>2470</v>
      </c>
      <c r="ET205" s="78">
        <v>0</v>
      </c>
      <c r="EU205" s="78">
        <v>0</v>
      </c>
      <c r="EV205" s="78">
        <v>0</v>
      </c>
      <c r="EW205" s="78"/>
      <c r="EX205" s="78"/>
      <c r="EY205" s="78"/>
    </row>
    <row r="206" spans="1:155">
      <c r="A206" s="205"/>
      <c r="B206" s="66" t="s">
        <v>73</v>
      </c>
      <c r="C206" s="26">
        <v>0</v>
      </c>
      <c r="D206" s="26">
        <v>0</v>
      </c>
      <c r="E206" s="26">
        <v>0</v>
      </c>
      <c r="F206" s="26">
        <v>0</v>
      </c>
      <c r="G206" s="26">
        <v>0</v>
      </c>
      <c r="H206" s="26">
        <v>0</v>
      </c>
      <c r="I206" s="26">
        <v>0</v>
      </c>
      <c r="J206" s="26">
        <v>0</v>
      </c>
      <c r="K206" s="26">
        <v>0</v>
      </c>
      <c r="L206" s="26">
        <v>0</v>
      </c>
      <c r="M206" s="26">
        <v>0</v>
      </c>
      <c r="N206" s="26">
        <v>0</v>
      </c>
      <c r="O206" s="26">
        <v>0</v>
      </c>
      <c r="P206" s="26">
        <v>0</v>
      </c>
      <c r="Q206" s="26">
        <v>0</v>
      </c>
      <c r="R206" s="26">
        <v>0</v>
      </c>
      <c r="S206" s="26">
        <v>0</v>
      </c>
      <c r="T206" s="26">
        <v>0</v>
      </c>
      <c r="U206" s="26">
        <v>0</v>
      </c>
      <c r="V206" s="26">
        <v>0</v>
      </c>
      <c r="W206" s="26">
        <v>0</v>
      </c>
      <c r="X206" s="26">
        <v>0</v>
      </c>
      <c r="Y206" s="26">
        <v>0</v>
      </c>
      <c r="Z206" s="26">
        <v>0</v>
      </c>
      <c r="AA206" s="26">
        <v>0</v>
      </c>
      <c r="AB206" s="26">
        <v>0</v>
      </c>
      <c r="AC206" s="68">
        <v>0</v>
      </c>
      <c r="AD206" s="68">
        <v>0</v>
      </c>
      <c r="AE206" s="205"/>
      <c r="AF206" s="66" t="s">
        <v>73</v>
      </c>
      <c r="AG206" s="26">
        <v>0</v>
      </c>
      <c r="AH206" s="26">
        <v>0</v>
      </c>
      <c r="AI206" s="26">
        <v>0</v>
      </c>
      <c r="AJ206" s="26">
        <v>0</v>
      </c>
      <c r="AK206" s="26">
        <v>0</v>
      </c>
      <c r="AL206" s="26">
        <v>0</v>
      </c>
      <c r="AM206" s="26">
        <v>0</v>
      </c>
      <c r="AN206" s="26">
        <v>0</v>
      </c>
      <c r="AO206" s="26">
        <v>0</v>
      </c>
      <c r="AP206" s="26">
        <v>0</v>
      </c>
      <c r="AQ206" s="26">
        <v>0</v>
      </c>
      <c r="AR206" s="26">
        <v>0</v>
      </c>
      <c r="AS206" s="26">
        <v>0</v>
      </c>
      <c r="AT206" s="26">
        <v>0</v>
      </c>
      <c r="AU206" s="26">
        <v>0</v>
      </c>
      <c r="AV206" s="26">
        <v>0</v>
      </c>
      <c r="AW206" s="26">
        <v>0</v>
      </c>
      <c r="AX206" s="26">
        <v>0</v>
      </c>
      <c r="AY206" s="26">
        <v>0</v>
      </c>
      <c r="AZ206" s="26">
        <v>0</v>
      </c>
      <c r="BA206" s="26">
        <v>0</v>
      </c>
      <c r="BB206" s="26">
        <v>0</v>
      </c>
      <c r="BC206" s="26">
        <v>0</v>
      </c>
      <c r="BD206" s="26">
        <v>0</v>
      </c>
      <c r="BE206" s="26">
        <v>0</v>
      </c>
      <c r="BF206" s="26">
        <v>0</v>
      </c>
      <c r="BG206" s="68">
        <v>0</v>
      </c>
      <c r="BH206" s="68">
        <v>0</v>
      </c>
      <c r="BI206" s="205"/>
      <c r="BJ206" s="66" t="s">
        <v>73</v>
      </c>
      <c r="BK206" s="68">
        <v>0</v>
      </c>
      <c r="BL206" s="68">
        <v>0</v>
      </c>
      <c r="BM206" s="68">
        <v>0</v>
      </c>
      <c r="BN206" s="68">
        <v>0</v>
      </c>
      <c r="BO206" s="68">
        <v>0</v>
      </c>
      <c r="BP206" s="68">
        <v>0</v>
      </c>
      <c r="BQ206" s="68">
        <v>0</v>
      </c>
      <c r="BR206" s="68">
        <v>0</v>
      </c>
      <c r="BS206" s="68">
        <v>0</v>
      </c>
      <c r="BT206" s="68">
        <v>0</v>
      </c>
      <c r="BU206" s="68">
        <v>0</v>
      </c>
      <c r="BV206" s="68">
        <v>0</v>
      </c>
      <c r="BW206" s="68">
        <v>0</v>
      </c>
      <c r="BX206" s="68">
        <v>0</v>
      </c>
      <c r="BY206" s="68">
        <v>0</v>
      </c>
      <c r="BZ206" s="68">
        <v>0</v>
      </c>
      <c r="CA206" s="68">
        <v>0</v>
      </c>
      <c r="CB206" s="68">
        <v>0</v>
      </c>
      <c r="CC206" s="68">
        <v>0</v>
      </c>
      <c r="CD206" s="205"/>
      <c r="CE206" s="66" t="s">
        <v>73</v>
      </c>
      <c r="CF206" s="68">
        <v>0</v>
      </c>
      <c r="CG206" s="68">
        <v>0</v>
      </c>
      <c r="CH206" s="68">
        <v>0</v>
      </c>
      <c r="CI206" s="68">
        <v>0</v>
      </c>
      <c r="CJ206" s="68">
        <v>0</v>
      </c>
      <c r="CK206" s="68">
        <v>0</v>
      </c>
      <c r="CL206" s="68">
        <v>0</v>
      </c>
      <c r="CM206" s="68">
        <v>0</v>
      </c>
      <c r="CN206" s="68">
        <v>0</v>
      </c>
      <c r="CO206" s="205"/>
      <c r="CP206" s="66" t="s">
        <v>73</v>
      </c>
      <c r="CQ206" s="68">
        <v>0</v>
      </c>
      <c r="CR206" s="68">
        <v>0</v>
      </c>
      <c r="CS206" s="68">
        <v>0</v>
      </c>
      <c r="CT206" s="68">
        <v>0</v>
      </c>
      <c r="CU206" s="68">
        <v>0</v>
      </c>
      <c r="CV206" s="68">
        <v>0</v>
      </c>
      <c r="CW206" s="68">
        <v>0</v>
      </c>
      <c r="CX206" s="68">
        <v>0</v>
      </c>
      <c r="CY206" s="68">
        <v>0</v>
      </c>
      <c r="CZ206" s="68">
        <v>0</v>
      </c>
      <c r="DA206" s="68">
        <v>0</v>
      </c>
      <c r="DB206" s="68">
        <v>0</v>
      </c>
      <c r="DC206" s="68">
        <v>0</v>
      </c>
      <c r="DD206" s="68">
        <v>0</v>
      </c>
      <c r="DE206" s="68">
        <v>0</v>
      </c>
      <c r="DF206" s="68">
        <v>0</v>
      </c>
      <c r="DG206" s="68">
        <v>0</v>
      </c>
      <c r="DH206" s="68">
        <v>0</v>
      </c>
      <c r="DI206" s="68">
        <v>0</v>
      </c>
      <c r="DJ206" s="68">
        <v>0</v>
      </c>
      <c r="DK206" s="68">
        <v>0</v>
      </c>
      <c r="DL206" s="68">
        <v>0</v>
      </c>
      <c r="DM206" s="68">
        <v>0</v>
      </c>
      <c r="DN206" s="68">
        <v>0</v>
      </c>
      <c r="DO206" s="205"/>
      <c r="DP206" s="66" t="s">
        <v>73</v>
      </c>
      <c r="DQ206" s="68">
        <v>0</v>
      </c>
      <c r="DR206" s="26">
        <v>0</v>
      </c>
      <c r="DS206" s="26">
        <v>0</v>
      </c>
      <c r="DT206" s="41">
        <v>0</v>
      </c>
      <c r="DU206" s="41">
        <v>0</v>
      </c>
      <c r="DV206" s="68">
        <v>0</v>
      </c>
      <c r="DW206" s="68">
        <v>0</v>
      </c>
      <c r="DX206" s="205"/>
      <c r="DY206" s="66" t="s">
        <v>73</v>
      </c>
      <c r="DZ206" s="68">
        <v>0</v>
      </c>
      <c r="EA206" s="68">
        <v>0</v>
      </c>
      <c r="EB206" s="68">
        <v>0</v>
      </c>
      <c r="EC206" s="68">
        <v>0</v>
      </c>
      <c r="ED206" s="68">
        <v>0</v>
      </c>
      <c r="EE206" s="68">
        <v>0</v>
      </c>
      <c r="EF206" s="68">
        <v>0</v>
      </c>
      <c r="EG206" s="68">
        <v>0</v>
      </c>
      <c r="EH206" s="68">
        <v>0</v>
      </c>
      <c r="EI206" s="68">
        <v>0</v>
      </c>
      <c r="EJ206" s="68">
        <v>0</v>
      </c>
      <c r="EK206" s="68">
        <v>0</v>
      </c>
      <c r="EL206" s="68">
        <v>0</v>
      </c>
      <c r="EM206" s="68">
        <v>0</v>
      </c>
      <c r="EN206" s="68">
        <v>0</v>
      </c>
      <c r="EO206" s="68">
        <v>0</v>
      </c>
      <c r="EP206" s="68">
        <v>0</v>
      </c>
      <c r="ER206" s="78" t="s">
        <v>16</v>
      </c>
      <c r="ES206" s="78" t="s">
        <v>2471</v>
      </c>
      <c r="ET206" s="78">
        <v>0</v>
      </c>
      <c r="EU206" s="78">
        <v>0</v>
      </c>
      <c r="EV206" s="78">
        <v>0</v>
      </c>
      <c r="EW206" s="78"/>
      <c r="EX206" s="78"/>
      <c r="EY206" s="78"/>
    </row>
    <row r="207" spans="1:155">
      <c r="A207" s="205" t="s">
        <v>8</v>
      </c>
      <c r="B207" s="8" t="s">
        <v>90</v>
      </c>
      <c r="C207" s="71">
        <v>0</v>
      </c>
      <c r="D207" s="71">
        <v>0</v>
      </c>
      <c r="E207" s="71">
        <v>0</v>
      </c>
      <c r="F207" s="71">
        <v>0</v>
      </c>
      <c r="G207" s="71">
        <v>0</v>
      </c>
      <c r="H207" s="71">
        <v>0</v>
      </c>
      <c r="I207" s="71">
        <v>0</v>
      </c>
      <c r="J207" s="71">
        <v>0</v>
      </c>
      <c r="K207" s="71">
        <v>0</v>
      </c>
      <c r="L207" s="71">
        <v>0</v>
      </c>
      <c r="M207" s="71">
        <v>0</v>
      </c>
      <c r="N207" s="71">
        <v>0</v>
      </c>
      <c r="O207" s="71">
        <v>0</v>
      </c>
      <c r="P207" s="71">
        <v>0</v>
      </c>
      <c r="Q207" s="71">
        <v>0</v>
      </c>
      <c r="R207" s="71">
        <v>0</v>
      </c>
      <c r="S207" s="71">
        <v>0</v>
      </c>
      <c r="T207" s="71">
        <v>0</v>
      </c>
      <c r="U207" s="71">
        <v>0</v>
      </c>
      <c r="V207" s="71">
        <v>0</v>
      </c>
      <c r="W207" s="71">
        <v>0</v>
      </c>
      <c r="X207" s="71">
        <v>0</v>
      </c>
      <c r="Y207" s="71">
        <v>0</v>
      </c>
      <c r="Z207" s="71">
        <v>0</v>
      </c>
      <c r="AA207" s="71">
        <v>0</v>
      </c>
      <c r="AB207" s="71">
        <v>0</v>
      </c>
      <c r="AC207" s="69">
        <v>0</v>
      </c>
      <c r="AD207" s="69">
        <v>0</v>
      </c>
      <c r="AE207" s="205" t="s">
        <v>8</v>
      </c>
      <c r="AF207" s="8" t="s">
        <v>90</v>
      </c>
      <c r="AG207" s="71">
        <v>0</v>
      </c>
      <c r="AH207" s="71">
        <v>0</v>
      </c>
      <c r="AI207" s="71">
        <v>0</v>
      </c>
      <c r="AJ207" s="71">
        <v>0</v>
      </c>
      <c r="AK207" s="71">
        <v>0</v>
      </c>
      <c r="AL207" s="71">
        <v>0</v>
      </c>
      <c r="AM207" s="71">
        <v>0</v>
      </c>
      <c r="AN207" s="71">
        <v>0</v>
      </c>
      <c r="AO207" s="71">
        <v>0</v>
      </c>
      <c r="AP207" s="71">
        <v>0</v>
      </c>
      <c r="AQ207" s="71">
        <v>0</v>
      </c>
      <c r="AR207" s="71">
        <v>0</v>
      </c>
      <c r="AS207" s="71">
        <v>0</v>
      </c>
      <c r="AT207" s="71">
        <v>0</v>
      </c>
      <c r="AU207" s="71">
        <v>0</v>
      </c>
      <c r="AV207" s="71">
        <v>0</v>
      </c>
      <c r="AW207" s="71">
        <v>0</v>
      </c>
      <c r="AX207" s="71">
        <v>0</v>
      </c>
      <c r="AY207" s="71">
        <v>0</v>
      </c>
      <c r="AZ207" s="71">
        <v>0</v>
      </c>
      <c r="BA207" s="71">
        <v>0</v>
      </c>
      <c r="BB207" s="71">
        <v>0</v>
      </c>
      <c r="BC207" s="71">
        <v>0</v>
      </c>
      <c r="BD207" s="71">
        <v>0</v>
      </c>
      <c r="BE207" s="71">
        <v>0</v>
      </c>
      <c r="BF207" s="71">
        <v>0</v>
      </c>
      <c r="BG207" s="69">
        <v>0</v>
      </c>
      <c r="BH207" s="69">
        <v>0</v>
      </c>
      <c r="BI207" s="205" t="s">
        <v>8</v>
      </c>
      <c r="BJ207" s="8" t="s">
        <v>90</v>
      </c>
      <c r="BK207" s="31">
        <v>0</v>
      </c>
      <c r="BL207" s="31">
        <v>0</v>
      </c>
      <c r="BM207" s="31">
        <v>0</v>
      </c>
      <c r="BN207" s="31">
        <v>0</v>
      </c>
      <c r="BO207" s="31">
        <v>0</v>
      </c>
      <c r="BP207" s="31">
        <v>0</v>
      </c>
      <c r="BQ207" s="31">
        <v>0</v>
      </c>
      <c r="BR207" s="31">
        <v>0</v>
      </c>
      <c r="BS207" s="31">
        <v>0</v>
      </c>
      <c r="BT207" s="31">
        <v>0</v>
      </c>
      <c r="BU207" s="31">
        <v>0</v>
      </c>
      <c r="BV207" s="31">
        <v>0</v>
      </c>
      <c r="BW207" s="31">
        <v>0</v>
      </c>
      <c r="BX207" s="149">
        <v>0</v>
      </c>
      <c r="BY207" s="125">
        <v>0</v>
      </c>
      <c r="BZ207" s="71">
        <v>0</v>
      </c>
      <c r="CA207" s="71">
        <v>0</v>
      </c>
      <c r="CB207" s="71">
        <v>0</v>
      </c>
      <c r="CC207" s="71">
        <v>0</v>
      </c>
      <c r="CD207" s="205" t="s">
        <v>8</v>
      </c>
      <c r="CE207" s="8" t="s">
        <v>90</v>
      </c>
      <c r="CF207" s="71">
        <v>0</v>
      </c>
      <c r="CG207" s="71">
        <v>0</v>
      </c>
      <c r="CH207" s="71">
        <v>0</v>
      </c>
      <c r="CI207" s="71">
        <v>0</v>
      </c>
      <c r="CJ207" s="71">
        <v>0</v>
      </c>
      <c r="CK207" s="71">
        <v>0</v>
      </c>
      <c r="CL207" s="71">
        <v>0</v>
      </c>
      <c r="CM207" s="71">
        <v>0</v>
      </c>
      <c r="CN207" s="71">
        <v>0</v>
      </c>
      <c r="CO207" s="205" t="s">
        <v>8</v>
      </c>
      <c r="CP207" s="8" t="s">
        <v>90</v>
      </c>
      <c r="CQ207" s="46">
        <v>0</v>
      </c>
      <c r="CR207" s="46">
        <v>0</v>
      </c>
      <c r="CS207" s="46">
        <v>0</v>
      </c>
      <c r="CT207" s="46">
        <v>0</v>
      </c>
      <c r="CU207" s="46">
        <v>0</v>
      </c>
      <c r="CV207" s="46">
        <v>0</v>
      </c>
      <c r="CW207" s="46">
        <v>0</v>
      </c>
      <c r="CX207" s="46">
        <v>0</v>
      </c>
      <c r="CY207" s="46">
        <v>0</v>
      </c>
      <c r="CZ207" s="46">
        <v>0</v>
      </c>
      <c r="DA207" s="46">
        <v>0</v>
      </c>
      <c r="DB207" s="46">
        <v>0</v>
      </c>
      <c r="DC207" s="46">
        <v>0</v>
      </c>
      <c r="DD207" s="46">
        <v>0</v>
      </c>
      <c r="DE207" s="46">
        <v>0</v>
      </c>
      <c r="DF207" s="46">
        <v>0</v>
      </c>
      <c r="DG207" s="46">
        <v>0</v>
      </c>
      <c r="DH207" s="46">
        <v>0</v>
      </c>
      <c r="DI207" s="46">
        <v>0</v>
      </c>
      <c r="DJ207" s="46">
        <v>0</v>
      </c>
      <c r="DK207" s="46">
        <v>0</v>
      </c>
      <c r="DL207" s="46">
        <v>0</v>
      </c>
      <c r="DM207" s="46">
        <v>0</v>
      </c>
      <c r="DN207" s="46">
        <v>0</v>
      </c>
      <c r="DO207" s="205" t="s">
        <v>8</v>
      </c>
      <c r="DP207" s="8" t="s">
        <v>90</v>
      </c>
      <c r="DQ207" s="71">
        <v>0</v>
      </c>
      <c r="DR207" s="71">
        <v>0</v>
      </c>
      <c r="DS207" s="71">
        <v>0</v>
      </c>
      <c r="DT207" s="152">
        <v>0</v>
      </c>
      <c r="DU207" s="32">
        <v>0</v>
      </c>
      <c r="DV207" s="149">
        <v>0</v>
      </c>
      <c r="DW207" s="149">
        <v>0</v>
      </c>
      <c r="DX207" s="205" t="s">
        <v>8</v>
      </c>
      <c r="DY207" s="8" t="s">
        <v>90</v>
      </c>
      <c r="DZ207" s="71">
        <v>0</v>
      </c>
      <c r="EA207" s="71">
        <v>0</v>
      </c>
      <c r="EB207" s="71">
        <v>0</v>
      </c>
      <c r="EC207" s="71">
        <v>0</v>
      </c>
      <c r="ED207" s="71">
        <v>0</v>
      </c>
      <c r="EE207" s="71">
        <v>0</v>
      </c>
      <c r="EF207" s="71">
        <v>0</v>
      </c>
      <c r="EG207" s="71">
        <v>0</v>
      </c>
      <c r="EH207" s="71">
        <v>0</v>
      </c>
      <c r="EI207" s="71">
        <v>0</v>
      </c>
      <c r="EJ207" s="71">
        <v>0</v>
      </c>
      <c r="EK207" s="71">
        <v>0</v>
      </c>
      <c r="EL207" s="71">
        <v>0</v>
      </c>
      <c r="EM207" s="71">
        <v>0</v>
      </c>
      <c r="EN207" s="71">
        <v>0</v>
      </c>
      <c r="EO207" s="71">
        <v>0</v>
      </c>
      <c r="EP207" s="71">
        <v>0</v>
      </c>
      <c r="ER207" s="78" t="s">
        <v>8</v>
      </c>
      <c r="ES207" s="78" t="s">
        <v>2472</v>
      </c>
      <c r="ET207" s="78">
        <v>0</v>
      </c>
      <c r="EU207" s="78">
        <v>0</v>
      </c>
      <c r="EV207" s="78">
        <v>0</v>
      </c>
      <c r="EW207" s="78"/>
      <c r="EX207" s="78"/>
      <c r="EY207" s="78"/>
    </row>
    <row r="208" spans="1:155">
      <c r="A208" s="205"/>
      <c r="B208" s="8" t="s">
        <v>91</v>
      </c>
      <c r="C208" s="71">
        <v>1474</v>
      </c>
      <c r="D208" s="71">
        <v>895</v>
      </c>
      <c r="E208" s="71">
        <v>187</v>
      </c>
      <c r="F208" s="71">
        <v>107</v>
      </c>
      <c r="G208" s="71">
        <v>10</v>
      </c>
      <c r="H208" s="71">
        <v>3</v>
      </c>
      <c r="I208" s="71">
        <v>232</v>
      </c>
      <c r="J208" s="71">
        <v>128</v>
      </c>
      <c r="K208" s="71">
        <v>476</v>
      </c>
      <c r="L208" s="71">
        <v>321</v>
      </c>
      <c r="M208" s="71">
        <v>237</v>
      </c>
      <c r="N208" s="71">
        <v>116</v>
      </c>
      <c r="O208" s="71">
        <v>94</v>
      </c>
      <c r="P208" s="71">
        <v>64</v>
      </c>
      <c r="Q208" s="71">
        <v>243</v>
      </c>
      <c r="R208" s="71">
        <v>157</v>
      </c>
      <c r="S208" s="71">
        <v>9</v>
      </c>
      <c r="T208" s="71">
        <v>1</v>
      </c>
      <c r="U208" s="71">
        <v>335</v>
      </c>
      <c r="V208" s="71">
        <v>156</v>
      </c>
      <c r="W208" s="71">
        <v>371</v>
      </c>
      <c r="X208" s="71">
        <v>224</v>
      </c>
      <c r="Y208" s="71">
        <v>91</v>
      </c>
      <c r="Z208" s="71">
        <v>33</v>
      </c>
      <c r="AA208" s="71">
        <v>22</v>
      </c>
      <c r="AB208" s="71">
        <v>12</v>
      </c>
      <c r="AC208" s="69">
        <v>3781</v>
      </c>
      <c r="AD208" s="69">
        <v>2217</v>
      </c>
      <c r="AE208" s="205"/>
      <c r="AF208" s="8" t="s">
        <v>91</v>
      </c>
      <c r="AG208" s="71">
        <v>46</v>
      </c>
      <c r="AH208" s="71">
        <v>25</v>
      </c>
      <c r="AI208" s="71">
        <v>4</v>
      </c>
      <c r="AJ208" s="71">
        <v>2</v>
      </c>
      <c r="AK208" s="71">
        <v>0</v>
      </c>
      <c r="AL208" s="71">
        <v>0</v>
      </c>
      <c r="AM208" s="71">
        <v>4</v>
      </c>
      <c r="AN208" s="71">
        <v>3</v>
      </c>
      <c r="AO208" s="71">
        <v>8</v>
      </c>
      <c r="AP208" s="71">
        <v>5</v>
      </c>
      <c r="AQ208" s="71">
        <v>6</v>
      </c>
      <c r="AR208" s="71">
        <v>3</v>
      </c>
      <c r="AS208" s="71">
        <v>0</v>
      </c>
      <c r="AT208" s="71">
        <v>0</v>
      </c>
      <c r="AU208" s="71">
        <v>9</v>
      </c>
      <c r="AV208" s="71">
        <v>5</v>
      </c>
      <c r="AW208" s="71">
        <v>0</v>
      </c>
      <c r="AX208" s="71">
        <v>0</v>
      </c>
      <c r="AY208" s="71">
        <v>12</v>
      </c>
      <c r="AZ208" s="71">
        <v>3</v>
      </c>
      <c r="BA208" s="71">
        <v>22</v>
      </c>
      <c r="BB208" s="71">
        <v>8</v>
      </c>
      <c r="BC208" s="71">
        <v>7</v>
      </c>
      <c r="BD208" s="71">
        <v>2</v>
      </c>
      <c r="BE208" s="71">
        <v>0</v>
      </c>
      <c r="BF208" s="71">
        <v>0</v>
      </c>
      <c r="BG208" s="69">
        <v>118</v>
      </c>
      <c r="BH208" s="69">
        <v>56</v>
      </c>
      <c r="BI208" s="205"/>
      <c r="BJ208" s="8" t="s">
        <v>91</v>
      </c>
      <c r="BK208" s="31">
        <v>33</v>
      </c>
      <c r="BL208" s="31">
        <v>6</v>
      </c>
      <c r="BM208" s="31">
        <v>1</v>
      </c>
      <c r="BN208" s="31">
        <v>7</v>
      </c>
      <c r="BO208" s="31">
        <v>13</v>
      </c>
      <c r="BP208" s="31">
        <v>9</v>
      </c>
      <c r="BQ208" s="31">
        <v>2</v>
      </c>
      <c r="BR208" s="31">
        <v>10</v>
      </c>
      <c r="BS208" s="31">
        <v>1</v>
      </c>
      <c r="BT208" s="31">
        <v>14</v>
      </c>
      <c r="BU208" s="31">
        <v>11</v>
      </c>
      <c r="BV208" s="31">
        <v>3</v>
      </c>
      <c r="BW208" s="31">
        <v>1</v>
      </c>
      <c r="BX208" s="149">
        <v>111</v>
      </c>
      <c r="BY208" s="125">
        <v>109</v>
      </c>
      <c r="BZ208" s="71">
        <v>109</v>
      </c>
      <c r="CA208" s="71">
        <v>105</v>
      </c>
      <c r="CB208" s="71">
        <v>7</v>
      </c>
      <c r="CC208" s="71">
        <v>19</v>
      </c>
      <c r="CD208" s="205"/>
      <c r="CE208" s="8" t="s">
        <v>91</v>
      </c>
      <c r="CF208" s="71">
        <v>3</v>
      </c>
      <c r="CG208" s="71">
        <v>321</v>
      </c>
      <c r="CH208" s="71">
        <v>517</v>
      </c>
      <c r="CI208" s="71">
        <v>354</v>
      </c>
      <c r="CJ208" s="71">
        <v>19</v>
      </c>
      <c r="CK208" s="71">
        <v>42</v>
      </c>
      <c r="CL208" s="71">
        <v>117</v>
      </c>
      <c r="CM208" s="71">
        <v>97</v>
      </c>
      <c r="CN208" s="71">
        <v>105</v>
      </c>
      <c r="CO208" s="205"/>
      <c r="CP208" s="8" t="s">
        <v>91</v>
      </c>
      <c r="CQ208" s="46">
        <v>330</v>
      </c>
      <c r="CR208" s="46">
        <v>202</v>
      </c>
      <c r="CS208" s="46">
        <v>253</v>
      </c>
      <c r="CT208" s="46">
        <v>161</v>
      </c>
      <c r="CU208" s="46">
        <v>12</v>
      </c>
      <c r="CV208" s="46">
        <v>5</v>
      </c>
      <c r="CW208" s="46">
        <v>12</v>
      </c>
      <c r="CX208" s="46">
        <v>5</v>
      </c>
      <c r="CY208" s="46">
        <v>299</v>
      </c>
      <c r="CZ208" s="46">
        <v>131</v>
      </c>
      <c r="DA208" s="46">
        <v>199</v>
      </c>
      <c r="DB208" s="46">
        <v>86</v>
      </c>
      <c r="DC208" s="46">
        <v>80</v>
      </c>
      <c r="DD208" s="46">
        <v>44</v>
      </c>
      <c r="DE208" s="46">
        <v>65</v>
      </c>
      <c r="DF208" s="46">
        <v>37</v>
      </c>
      <c r="DG208" s="46">
        <v>2</v>
      </c>
      <c r="DH208" s="46">
        <v>0</v>
      </c>
      <c r="DI208" s="46">
        <v>2</v>
      </c>
      <c r="DJ208" s="46">
        <v>0</v>
      </c>
      <c r="DK208" s="46">
        <v>0</v>
      </c>
      <c r="DL208" s="46">
        <v>0</v>
      </c>
      <c r="DM208" s="46">
        <v>0</v>
      </c>
      <c r="DN208" s="46">
        <v>0</v>
      </c>
      <c r="DO208" s="205"/>
      <c r="DP208" s="8" t="s">
        <v>91</v>
      </c>
      <c r="DQ208" s="71">
        <v>184</v>
      </c>
      <c r="DR208" s="71">
        <v>56</v>
      </c>
      <c r="DS208" s="71">
        <v>37</v>
      </c>
      <c r="DT208" s="152">
        <v>76</v>
      </c>
      <c r="DU208" s="32">
        <v>35</v>
      </c>
      <c r="DV208" s="149">
        <v>260</v>
      </c>
      <c r="DW208" s="149">
        <v>91</v>
      </c>
      <c r="DX208" s="205"/>
      <c r="DY208" s="8" t="s">
        <v>91</v>
      </c>
      <c r="DZ208" s="71">
        <v>14</v>
      </c>
      <c r="EA208" s="71">
        <v>28</v>
      </c>
      <c r="EB208" s="71">
        <v>12</v>
      </c>
      <c r="EC208" s="71">
        <v>0</v>
      </c>
      <c r="ED208" s="71">
        <v>16</v>
      </c>
      <c r="EE208" s="71">
        <v>16</v>
      </c>
      <c r="EF208" s="71">
        <v>8</v>
      </c>
      <c r="EG208" s="71">
        <v>25</v>
      </c>
      <c r="EH208" s="71">
        <v>15</v>
      </c>
      <c r="EI208" s="71">
        <v>15</v>
      </c>
      <c r="EJ208" s="71">
        <v>21</v>
      </c>
      <c r="EK208" s="71">
        <v>0</v>
      </c>
      <c r="EL208" s="71">
        <v>0</v>
      </c>
      <c r="EM208" s="71">
        <v>2</v>
      </c>
      <c r="EN208" s="71">
        <v>0</v>
      </c>
      <c r="EO208" s="71">
        <v>0</v>
      </c>
      <c r="EP208" s="71">
        <v>0</v>
      </c>
      <c r="ER208" s="78" t="s">
        <v>8</v>
      </c>
      <c r="ES208" s="78" t="s">
        <v>2473</v>
      </c>
      <c r="ET208" s="78">
        <v>723</v>
      </c>
      <c r="EU208" s="78">
        <v>531</v>
      </c>
      <c r="EV208" s="78">
        <v>3707</v>
      </c>
      <c r="EW208" s="78"/>
      <c r="EX208" s="78"/>
      <c r="EY208" s="78"/>
    </row>
    <row r="209" spans="1:155">
      <c r="A209" s="205"/>
      <c r="B209" s="66" t="s">
        <v>73</v>
      </c>
      <c r="C209" s="26">
        <v>1474</v>
      </c>
      <c r="D209" s="26">
        <v>895</v>
      </c>
      <c r="E209" s="26">
        <v>187</v>
      </c>
      <c r="F209" s="26">
        <v>107</v>
      </c>
      <c r="G209" s="26">
        <v>10</v>
      </c>
      <c r="H209" s="26">
        <v>3</v>
      </c>
      <c r="I209" s="26">
        <v>232</v>
      </c>
      <c r="J209" s="26">
        <v>128</v>
      </c>
      <c r="K209" s="26">
        <v>476</v>
      </c>
      <c r="L209" s="26">
        <v>321</v>
      </c>
      <c r="M209" s="26">
        <v>237</v>
      </c>
      <c r="N209" s="26">
        <v>116</v>
      </c>
      <c r="O209" s="26">
        <v>94</v>
      </c>
      <c r="P209" s="26">
        <v>64</v>
      </c>
      <c r="Q209" s="26">
        <v>243</v>
      </c>
      <c r="R209" s="26">
        <v>157</v>
      </c>
      <c r="S209" s="26">
        <v>9</v>
      </c>
      <c r="T209" s="26">
        <v>1</v>
      </c>
      <c r="U209" s="26">
        <v>335</v>
      </c>
      <c r="V209" s="26">
        <v>156</v>
      </c>
      <c r="W209" s="26">
        <v>371</v>
      </c>
      <c r="X209" s="26">
        <v>224</v>
      </c>
      <c r="Y209" s="26">
        <v>91</v>
      </c>
      <c r="Z209" s="26">
        <v>33</v>
      </c>
      <c r="AA209" s="26">
        <v>22</v>
      </c>
      <c r="AB209" s="26">
        <v>12</v>
      </c>
      <c r="AC209" s="68">
        <v>3781</v>
      </c>
      <c r="AD209" s="68">
        <v>2217</v>
      </c>
      <c r="AE209" s="205"/>
      <c r="AF209" s="66" t="s">
        <v>73</v>
      </c>
      <c r="AG209" s="26">
        <v>46</v>
      </c>
      <c r="AH209" s="26">
        <v>25</v>
      </c>
      <c r="AI209" s="26">
        <v>4</v>
      </c>
      <c r="AJ209" s="26">
        <v>2</v>
      </c>
      <c r="AK209" s="26">
        <v>0</v>
      </c>
      <c r="AL209" s="26">
        <v>0</v>
      </c>
      <c r="AM209" s="26">
        <v>4</v>
      </c>
      <c r="AN209" s="26">
        <v>3</v>
      </c>
      <c r="AO209" s="26">
        <v>8</v>
      </c>
      <c r="AP209" s="26">
        <v>5</v>
      </c>
      <c r="AQ209" s="26">
        <v>6</v>
      </c>
      <c r="AR209" s="26">
        <v>3</v>
      </c>
      <c r="AS209" s="26">
        <v>0</v>
      </c>
      <c r="AT209" s="26">
        <v>0</v>
      </c>
      <c r="AU209" s="26">
        <v>9</v>
      </c>
      <c r="AV209" s="26">
        <v>5</v>
      </c>
      <c r="AW209" s="26">
        <v>0</v>
      </c>
      <c r="AX209" s="26">
        <v>0</v>
      </c>
      <c r="AY209" s="26">
        <v>12</v>
      </c>
      <c r="AZ209" s="26">
        <v>3</v>
      </c>
      <c r="BA209" s="26">
        <v>22</v>
      </c>
      <c r="BB209" s="26">
        <v>8</v>
      </c>
      <c r="BC209" s="26">
        <v>7</v>
      </c>
      <c r="BD209" s="26">
        <v>2</v>
      </c>
      <c r="BE209" s="26">
        <v>0</v>
      </c>
      <c r="BF209" s="26">
        <v>0</v>
      </c>
      <c r="BG209" s="68">
        <v>118</v>
      </c>
      <c r="BH209" s="68">
        <v>56</v>
      </c>
      <c r="BI209" s="205"/>
      <c r="BJ209" s="66" t="s">
        <v>73</v>
      </c>
      <c r="BK209" s="68">
        <v>33</v>
      </c>
      <c r="BL209" s="68">
        <v>6</v>
      </c>
      <c r="BM209" s="68">
        <v>1</v>
      </c>
      <c r="BN209" s="68">
        <v>7</v>
      </c>
      <c r="BO209" s="68">
        <v>13</v>
      </c>
      <c r="BP209" s="68">
        <v>9</v>
      </c>
      <c r="BQ209" s="68">
        <v>2</v>
      </c>
      <c r="BR209" s="68">
        <v>10</v>
      </c>
      <c r="BS209" s="68">
        <v>1</v>
      </c>
      <c r="BT209" s="68">
        <v>14</v>
      </c>
      <c r="BU209" s="68">
        <v>11</v>
      </c>
      <c r="BV209" s="68">
        <v>3</v>
      </c>
      <c r="BW209" s="68">
        <v>1</v>
      </c>
      <c r="BX209" s="68">
        <v>111</v>
      </c>
      <c r="BY209" s="68">
        <v>109</v>
      </c>
      <c r="BZ209" s="68">
        <v>109</v>
      </c>
      <c r="CA209" s="68">
        <v>105</v>
      </c>
      <c r="CB209" s="68">
        <v>7</v>
      </c>
      <c r="CC209" s="68">
        <v>19</v>
      </c>
      <c r="CD209" s="205"/>
      <c r="CE209" s="66" t="s">
        <v>73</v>
      </c>
      <c r="CF209" s="68">
        <v>3</v>
      </c>
      <c r="CG209" s="68">
        <v>321</v>
      </c>
      <c r="CH209" s="68">
        <v>517</v>
      </c>
      <c r="CI209" s="68">
        <v>354</v>
      </c>
      <c r="CJ209" s="68">
        <v>19</v>
      </c>
      <c r="CK209" s="68">
        <v>42</v>
      </c>
      <c r="CL209" s="68">
        <v>117</v>
      </c>
      <c r="CM209" s="68">
        <v>97</v>
      </c>
      <c r="CN209" s="68">
        <v>105</v>
      </c>
      <c r="CO209" s="205"/>
      <c r="CP209" s="66" t="s">
        <v>73</v>
      </c>
      <c r="CQ209" s="68">
        <v>330</v>
      </c>
      <c r="CR209" s="68">
        <v>202</v>
      </c>
      <c r="CS209" s="68">
        <v>253</v>
      </c>
      <c r="CT209" s="68">
        <v>161</v>
      </c>
      <c r="CU209" s="68">
        <v>12</v>
      </c>
      <c r="CV209" s="68">
        <v>5</v>
      </c>
      <c r="CW209" s="68">
        <v>12</v>
      </c>
      <c r="CX209" s="68">
        <v>5</v>
      </c>
      <c r="CY209" s="68">
        <v>299</v>
      </c>
      <c r="CZ209" s="68">
        <v>131</v>
      </c>
      <c r="DA209" s="68">
        <v>199</v>
      </c>
      <c r="DB209" s="68">
        <v>86</v>
      </c>
      <c r="DC209" s="68">
        <v>80</v>
      </c>
      <c r="DD209" s="68">
        <v>44</v>
      </c>
      <c r="DE209" s="68">
        <v>65</v>
      </c>
      <c r="DF209" s="68">
        <v>37</v>
      </c>
      <c r="DG209" s="68">
        <v>2</v>
      </c>
      <c r="DH209" s="68">
        <v>0</v>
      </c>
      <c r="DI209" s="68">
        <v>2</v>
      </c>
      <c r="DJ209" s="68">
        <v>0</v>
      </c>
      <c r="DK209" s="68">
        <v>0</v>
      </c>
      <c r="DL209" s="68">
        <v>0</v>
      </c>
      <c r="DM209" s="68">
        <v>0</v>
      </c>
      <c r="DN209" s="68">
        <v>0</v>
      </c>
      <c r="DO209" s="205"/>
      <c r="DP209" s="66" t="s">
        <v>73</v>
      </c>
      <c r="DQ209" s="68">
        <v>184</v>
      </c>
      <c r="DR209" s="26">
        <v>56</v>
      </c>
      <c r="DS209" s="26">
        <v>37</v>
      </c>
      <c r="DT209" s="41">
        <v>76</v>
      </c>
      <c r="DU209" s="41">
        <v>35</v>
      </c>
      <c r="DV209" s="68">
        <v>260</v>
      </c>
      <c r="DW209" s="68">
        <v>91</v>
      </c>
      <c r="DX209" s="205"/>
      <c r="DY209" s="66" t="s">
        <v>73</v>
      </c>
      <c r="DZ209" s="68">
        <v>14</v>
      </c>
      <c r="EA209" s="68">
        <v>28</v>
      </c>
      <c r="EB209" s="68">
        <v>12</v>
      </c>
      <c r="EC209" s="68">
        <v>0</v>
      </c>
      <c r="ED209" s="68">
        <v>16</v>
      </c>
      <c r="EE209" s="68">
        <v>16</v>
      </c>
      <c r="EF209" s="68">
        <v>8</v>
      </c>
      <c r="EG209" s="68">
        <v>25</v>
      </c>
      <c r="EH209" s="68">
        <v>15</v>
      </c>
      <c r="EI209" s="68">
        <v>15</v>
      </c>
      <c r="EJ209" s="68">
        <v>21</v>
      </c>
      <c r="EK209" s="68">
        <v>0</v>
      </c>
      <c r="EL209" s="68">
        <v>0</v>
      </c>
      <c r="EM209" s="68">
        <v>2</v>
      </c>
      <c r="EN209" s="68">
        <v>0</v>
      </c>
      <c r="EO209" s="68">
        <v>0</v>
      </c>
      <c r="EP209" s="68">
        <v>0</v>
      </c>
      <c r="ER209" s="78" t="s">
        <v>8</v>
      </c>
      <c r="ES209" s="78" t="s">
        <v>2474</v>
      </c>
      <c r="ET209" s="78">
        <v>723</v>
      </c>
      <c r="EU209" s="78">
        <v>531</v>
      </c>
      <c r="EV209" s="78">
        <v>3707</v>
      </c>
      <c r="EW209" s="78"/>
      <c r="EX209" s="78"/>
      <c r="EY209" s="78"/>
    </row>
    <row r="210" spans="1:155">
      <c r="A210" s="205" t="s">
        <v>9</v>
      </c>
      <c r="B210" s="8" t="s">
        <v>90</v>
      </c>
      <c r="C210" s="71">
        <v>555</v>
      </c>
      <c r="D210" s="71">
        <v>278</v>
      </c>
      <c r="E210" s="71">
        <v>411</v>
      </c>
      <c r="F210" s="71">
        <v>203</v>
      </c>
      <c r="G210" s="71">
        <v>0</v>
      </c>
      <c r="H210" s="71">
        <v>0</v>
      </c>
      <c r="I210" s="71">
        <v>25</v>
      </c>
      <c r="J210" s="71">
        <v>9</v>
      </c>
      <c r="K210" s="71">
        <v>0</v>
      </c>
      <c r="L210" s="71">
        <v>0</v>
      </c>
      <c r="M210" s="71">
        <v>0</v>
      </c>
      <c r="N210" s="71">
        <v>0</v>
      </c>
      <c r="O210" s="71">
        <v>0</v>
      </c>
      <c r="P210" s="71">
        <v>0</v>
      </c>
      <c r="Q210" s="71">
        <v>374</v>
      </c>
      <c r="R210" s="71">
        <v>186</v>
      </c>
      <c r="S210" s="71">
        <v>0</v>
      </c>
      <c r="T210" s="71">
        <v>0</v>
      </c>
      <c r="U210" s="71">
        <v>23</v>
      </c>
      <c r="V210" s="71">
        <v>4</v>
      </c>
      <c r="W210" s="71">
        <v>0</v>
      </c>
      <c r="X210" s="71">
        <v>0</v>
      </c>
      <c r="Y210" s="71">
        <v>0</v>
      </c>
      <c r="Z210" s="71">
        <v>0</v>
      </c>
      <c r="AA210" s="71">
        <v>0</v>
      </c>
      <c r="AB210" s="71">
        <v>0</v>
      </c>
      <c r="AC210" s="69">
        <v>1388</v>
      </c>
      <c r="AD210" s="69">
        <v>680</v>
      </c>
      <c r="AE210" s="205" t="s">
        <v>9</v>
      </c>
      <c r="AF210" s="8" t="s">
        <v>90</v>
      </c>
      <c r="AG210" s="71">
        <v>3</v>
      </c>
      <c r="AH210" s="71">
        <v>1</v>
      </c>
      <c r="AI210" s="71">
        <v>2</v>
      </c>
      <c r="AJ210" s="71">
        <v>1</v>
      </c>
      <c r="AK210" s="71">
        <v>0</v>
      </c>
      <c r="AL210" s="71">
        <v>0</v>
      </c>
      <c r="AM210" s="71">
        <v>0</v>
      </c>
      <c r="AN210" s="71">
        <v>0</v>
      </c>
      <c r="AO210" s="71">
        <v>0</v>
      </c>
      <c r="AP210" s="71">
        <v>0</v>
      </c>
      <c r="AQ210" s="71">
        <v>0</v>
      </c>
      <c r="AR210" s="71">
        <v>0</v>
      </c>
      <c r="AS210" s="71">
        <v>0</v>
      </c>
      <c r="AT210" s="71">
        <v>0</v>
      </c>
      <c r="AU210" s="71">
        <v>27</v>
      </c>
      <c r="AV210" s="71">
        <v>9</v>
      </c>
      <c r="AW210" s="71">
        <v>0</v>
      </c>
      <c r="AX210" s="71">
        <v>0</v>
      </c>
      <c r="AY210" s="71">
        <v>3</v>
      </c>
      <c r="AZ210" s="71">
        <v>0</v>
      </c>
      <c r="BA210" s="71">
        <v>0</v>
      </c>
      <c r="BB210" s="71">
        <v>0</v>
      </c>
      <c r="BC210" s="71">
        <v>0</v>
      </c>
      <c r="BD210" s="71">
        <v>0</v>
      </c>
      <c r="BE210" s="71">
        <v>0</v>
      </c>
      <c r="BF210" s="71">
        <v>0</v>
      </c>
      <c r="BG210" s="69">
        <v>35</v>
      </c>
      <c r="BH210" s="69">
        <v>11</v>
      </c>
      <c r="BI210" s="205" t="s">
        <v>9</v>
      </c>
      <c r="BJ210" s="8" t="s">
        <v>90</v>
      </c>
      <c r="BK210" s="31">
        <v>11</v>
      </c>
      <c r="BL210" s="31">
        <v>9</v>
      </c>
      <c r="BM210" s="31">
        <v>0</v>
      </c>
      <c r="BN210" s="31">
        <v>1</v>
      </c>
      <c r="BO210" s="31">
        <v>0</v>
      </c>
      <c r="BP210" s="31">
        <v>0</v>
      </c>
      <c r="BQ210" s="31">
        <v>0</v>
      </c>
      <c r="BR210" s="31">
        <v>9</v>
      </c>
      <c r="BS210" s="31">
        <v>0</v>
      </c>
      <c r="BT210" s="31">
        <v>3</v>
      </c>
      <c r="BU210" s="31">
        <v>0</v>
      </c>
      <c r="BV210" s="31">
        <v>0</v>
      </c>
      <c r="BW210" s="31">
        <v>0</v>
      </c>
      <c r="BX210" s="149">
        <v>33</v>
      </c>
      <c r="BY210" s="125">
        <v>44</v>
      </c>
      <c r="BZ210" s="71">
        <v>41</v>
      </c>
      <c r="CA210" s="71">
        <v>17</v>
      </c>
      <c r="CB210" s="71">
        <v>0</v>
      </c>
      <c r="CC210" s="71">
        <v>8</v>
      </c>
      <c r="CD210" s="205" t="s">
        <v>9</v>
      </c>
      <c r="CE210" s="8" t="s">
        <v>90</v>
      </c>
      <c r="CF210" s="71">
        <v>105</v>
      </c>
      <c r="CG210" s="71">
        <v>304</v>
      </c>
      <c r="CH210" s="71">
        <v>195</v>
      </c>
      <c r="CI210" s="71">
        <v>2</v>
      </c>
      <c r="CJ210" s="71">
        <v>0</v>
      </c>
      <c r="CK210" s="71">
        <v>19</v>
      </c>
      <c r="CL210" s="71">
        <v>35</v>
      </c>
      <c r="CM210" s="71">
        <v>64</v>
      </c>
      <c r="CN210" s="71">
        <v>33</v>
      </c>
      <c r="CO210" s="205" t="s">
        <v>9</v>
      </c>
      <c r="CP210" s="8" t="s">
        <v>90</v>
      </c>
      <c r="CQ210" s="46">
        <v>340</v>
      </c>
      <c r="CR210" s="46">
        <v>159</v>
      </c>
      <c r="CS210" s="46">
        <v>276</v>
      </c>
      <c r="CT210" s="46">
        <v>127</v>
      </c>
      <c r="CU210" s="46">
        <v>0</v>
      </c>
      <c r="CV210" s="46">
        <v>0</v>
      </c>
      <c r="CW210" s="46">
        <v>0</v>
      </c>
      <c r="CX210" s="46">
        <v>0</v>
      </c>
      <c r="CY210" s="46">
        <v>16</v>
      </c>
      <c r="CZ210" s="46">
        <v>3</v>
      </c>
      <c r="DA210" s="46">
        <v>11</v>
      </c>
      <c r="DB210" s="46">
        <v>1</v>
      </c>
      <c r="DC210" s="46">
        <v>0</v>
      </c>
      <c r="DD210" s="46">
        <v>0</v>
      </c>
      <c r="DE210" s="46">
        <v>0</v>
      </c>
      <c r="DF210" s="46">
        <v>0</v>
      </c>
      <c r="DG210" s="46">
        <v>0</v>
      </c>
      <c r="DH210" s="46">
        <v>0</v>
      </c>
      <c r="DI210" s="46">
        <v>0</v>
      </c>
      <c r="DJ210" s="46">
        <v>0</v>
      </c>
      <c r="DK210" s="46">
        <v>0</v>
      </c>
      <c r="DL210" s="46">
        <v>0</v>
      </c>
      <c r="DM210" s="46">
        <v>0</v>
      </c>
      <c r="DN210" s="46">
        <v>0</v>
      </c>
      <c r="DO210" s="205" t="s">
        <v>9</v>
      </c>
      <c r="DP210" s="8" t="s">
        <v>90</v>
      </c>
      <c r="DQ210" s="71">
        <v>74</v>
      </c>
      <c r="DR210" s="71">
        <v>18</v>
      </c>
      <c r="DS210" s="71">
        <v>9</v>
      </c>
      <c r="DT210" s="152">
        <v>9</v>
      </c>
      <c r="DU210" s="32">
        <v>4</v>
      </c>
      <c r="DV210" s="149">
        <v>83</v>
      </c>
      <c r="DW210" s="149">
        <v>22</v>
      </c>
      <c r="DX210" s="205" t="s">
        <v>9</v>
      </c>
      <c r="DY210" s="8" t="s">
        <v>90</v>
      </c>
      <c r="DZ210" s="71">
        <v>0</v>
      </c>
      <c r="EA210" s="71">
        <v>0</v>
      </c>
      <c r="EB210" s="71">
        <v>0</v>
      </c>
      <c r="EC210" s="71">
        <v>0</v>
      </c>
      <c r="ED210" s="71">
        <v>0</v>
      </c>
      <c r="EE210" s="71">
        <v>0</v>
      </c>
      <c r="EF210" s="71">
        <v>0</v>
      </c>
      <c r="EG210" s="71">
        <v>0</v>
      </c>
      <c r="EH210" s="71">
        <v>0</v>
      </c>
      <c r="EI210" s="71">
        <v>0</v>
      </c>
      <c r="EJ210" s="71">
        <v>0</v>
      </c>
      <c r="EK210" s="71">
        <v>0</v>
      </c>
      <c r="EL210" s="71">
        <v>0</v>
      </c>
      <c r="EM210" s="71">
        <v>0</v>
      </c>
      <c r="EN210" s="71">
        <v>0</v>
      </c>
      <c r="EO210" s="71">
        <v>0</v>
      </c>
      <c r="EP210" s="71">
        <v>0</v>
      </c>
      <c r="ER210" s="78" t="s">
        <v>9</v>
      </c>
      <c r="ES210" s="78" t="s">
        <v>2475</v>
      </c>
      <c r="ET210" s="78">
        <v>356</v>
      </c>
      <c r="EU210" s="78">
        <v>287</v>
      </c>
      <c r="EV210" s="78">
        <v>1306</v>
      </c>
      <c r="EW210" s="78"/>
      <c r="EX210" s="78"/>
      <c r="EY210" s="78"/>
    </row>
    <row r="211" spans="1:155">
      <c r="A211" s="205"/>
      <c r="B211" s="8" t="s">
        <v>91</v>
      </c>
      <c r="C211" s="71">
        <v>0</v>
      </c>
      <c r="D211" s="71">
        <v>0</v>
      </c>
      <c r="E211" s="71">
        <v>0</v>
      </c>
      <c r="F211" s="71">
        <v>0</v>
      </c>
      <c r="G211" s="71">
        <v>0</v>
      </c>
      <c r="H211" s="71">
        <v>0</v>
      </c>
      <c r="I211" s="71">
        <v>0</v>
      </c>
      <c r="J211" s="71">
        <v>0</v>
      </c>
      <c r="K211" s="71">
        <v>0</v>
      </c>
      <c r="L211" s="71">
        <v>0</v>
      </c>
      <c r="M211" s="71">
        <v>0</v>
      </c>
      <c r="N211" s="71">
        <v>0</v>
      </c>
      <c r="O211" s="71">
        <v>0</v>
      </c>
      <c r="P211" s="71">
        <v>0</v>
      </c>
      <c r="Q211" s="71">
        <v>0</v>
      </c>
      <c r="R211" s="71">
        <v>0</v>
      </c>
      <c r="S211" s="71">
        <v>0</v>
      </c>
      <c r="T211" s="71">
        <v>0</v>
      </c>
      <c r="U211" s="71">
        <v>0</v>
      </c>
      <c r="V211" s="71">
        <v>0</v>
      </c>
      <c r="W211" s="71">
        <v>0</v>
      </c>
      <c r="X211" s="71">
        <v>0</v>
      </c>
      <c r="Y211" s="71">
        <v>0</v>
      </c>
      <c r="Z211" s="71">
        <v>0</v>
      </c>
      <c r="AA211" s="71">
        <v>0</v>
      </c>
      <c r="AB211" s="71">
        <v>0</v>
      </c>
      <c r="AC211" s="69">
        <v>0</v>
      </c>
      <c r="AD211" s="69">
        <v>0</v>
      </c>
      <c r="AE211" s="205"/>
      <c r="AF211" s="8" t="s">
        <v>91</v>
      </c>
      <c r="AG211" s="71">
        <v>0</v>
      </c>
      <c r="AH211" s="71">
        <v>0</v>
      </c>
      <c r="AI211" s="71">
        <v>0</v>
      </c>
      <c r="AJ211" s="71">
        <v>0</v>
      </c>
      <c r="AK211" s="71">
        <v>0</v>
      </c>
      <c r="AL211" s="71">
        <v>0</v>
      </c>
      <c r="AM211" s="71">
        <v>0</v>
      </c>
      <c r="AN211" s="71">
        <v>0</v>
      </c>
      <c r="AO211" s="71">
        <v>0</v>
      </c>
      <c r="AP211" s="71">
        <v>0</v>
      </c>
      <c r="AQ211" s="71">
        <v>0</v>
      </c>
      <c r="AR211" s="71">
        <v>0</v>
      </c>
      <c r="AS211" s="71">
        <v>0</v>
      </c>
      <c r="AT211" s="71">
        <v>0</v>
      </c>
      <c r="AU211" s="71">
        <v>0</v>
      </c>
      <c r="AV211" s="71">
        <v>0</v>
      </c>
      <c r="AW211" s="71">
        <v>0</v>
      </c>
      <c r="AX211" s="71">
        <v>0</v>
      </c>
      <c r="AY211" s="71">
        <v>0</v>
      </c>
      <c r="AZ211" s="71">
        <v>0</v>
      </c>
      <c r="BA211" s="71">
        <v>0</v>
      </c>
      <c r="BB211" s="71">
        <v>0</v>
      </c>
      <c r="BC211" s="71">
        <v>0</v>
      </c>
      <c r="BD211" s="71">
        <v>0</v>
      </c>
      <c r="BE211" s="71">
        <v>0</v>
      </c>
      <c r="BF211" s="71">
        <v>0</v>
      </c>
      <c r="BG211" s="69">
        <v>0</v>
      </c>
      <c r="BH211" s="69">
        <v>0</v>
      </c>
      <c r="BI211" s="205"/>
      <c r="BJ211" s="8" t="s">
        <v>91</v>
      </c>
      <c r="BK211" s="31">
        <v>0</v>
      </c>
      <c r="BL211" s="31">
        <v>0</v>
      </c>
      <c r="BM211" s="31">
        <v>0</v>
      </c>
      <c r="BN211" s="31">
        <v>0</v>
      </c>
      <c r="BO211" s="31">
        <v>0</v>
      </c>
      <c r="BP211" s="31">
        <v>0</v>
      </c>
      <c r="BQ211" s="31">
        <v>0</v>
      </c>
      <c r="BR211" s="31">
        <v>0</v>
      </c>
      <c r="BS211" s="31">
        <v>0</v>
      </c>
      <c r="BT211" s="31">
        <v>0</v>
      </c>
      <c r="BU211" s="31">
        <v>0</v>
      </c>
      <c r="BV211" s="31">
        <v>0</v>
      </c>
      <c r="BW211" s="31">
        <v>0</v>
      </c>
      <c r="BX211" s="149">
        <v>0</v>
      </c>
      <c r="BY211" s="125">
        <v>0</v>
      </c>
      <c r="BZ211" s="71">
        <v>0</v>
      </c>
      <c r="CA211" s="71">
        <v>0</v>
      </c>
      <c r="CB211" s="71">
        <v>0</v>
      </c>
      <c r="CC211" s="71">
        <v>0</v>
      </c>
      <c r="CD211" s="205"/>
      <c r="CE211" s="8" t="s">
        <v>91</v>
      </c>
      <c r="CF211" s="71">
        <v>0</v>
      </c>
      <c r="CG211" s="71">
        <v>0</v>
      </c>
      <c r="CH211" s="71">
        <v>0</v>
      </c>
      <c r="CI211" s="71">
        <v>0</v>
      </c>
      <c r="CJ211" s="71">
        <v>0</v>
      </c>
      <c r="CK211" s="71">
        <v>0</v>
      </c>
      <c r="CL211" s="71">
        <v>0</v>
      </c>
      <c r="CM211" s="71">
        <v>0</v>
      </c>
      <c r="CN211" s="71">
        <v>0</v>
      </c>
      <c r="CO211" s="205"/>
      <c r="CP211" s="8" t="s">
        <v>91</v>
      </c>
      <c r="CQ211" s="46">
        <v>0</v>
      </c>
      <c r="CR211" s="46">
        <v>0</v>
      </c>
      <c r="CS211" s="46">
        <v>0</v>
      </c>
      <c r="CT211" s="46">
        <v>0</v>
      </c>
      <c r="CU211" s="46">
        <v>0</v>
      </c>
      <c r="CV211" s="46">
        <v>0</v>
      </c>
      <c r="CW211" s="46">
        <v>0</v>
      </c>
      <c r="CX211" s="46">
        <v>0</v>
      </c>
      <c r="CY211" s="46">
        <v>0</v>
      </c>
      <c r="CZ211" s="46">
        <v>0</v>
      </c>
      <c r="DA211" s="46">
        <v>0</v>
      </c>
      <c r="DB211" s="46">
        <v>0</v>
      </c>
      <c r="DC211" s="46">
        <v>0</v>
      </c>
      <c r="DD211" s="46">
        <v>0</v>
      </c>
      <c r="DE211" s="46">
        <v>0</v>
      </c>
      <c r="DF211" s="46">
        <v>0</v>
      </c>
      <c r="DG211" s="46">
        <v>0</v>
      </c>
      <c r="DH211" s="46">
        <v>0</v>
      </c>
      <c r="DI211" s="46">
        <v>0</v>
      </c>
      <c r="DJ211" s="46">
        <v>0</v>
      </c>
      <c r="DK211" s="46">
        <v>0</v>
      </c>
      <c r="DL211" s="46">
        <v>0</v>
      </c>
      <c r="DM211" s="46">
        <v>0</v>
      </c>
      <c r="DN211" s="46">
        <v>0</v>
      </c>
      <c r="DO211" s="205"/>
      <c r="DP211" s="8" t="s">
        <v>91</v>
      </c>
      <c r="DQ211" s="71">
        <v>0</v>
      </c>
      <c r="DR211" s="71">
        <v>0</v>
      </c>
      <c r="DS211" s="71">
        <v>0</v>
      </c>
      <c r="DT211" s="152">
        <v>0</v>
      </c>
      <c r="DU211" s="32">
        <v>0</v>
      </c>
      <c r="DV211" s="149">
        <v>0</v>
      </c>
      <c r="DW211" s="149">
        <v>0</v>
      </c>
      <c r="DX211" s="205"/>
      <c r="DY211" s="8" t="s">
        <v>91</v>
      </c>
      <c r="DZ211" s="71">
        <v>0</v>
      </c>
      <c r="EA211" s="71">
        <v>0</v>
      </c>
      <c r="EB211" s="71">
        <v>0</v>
      </c>
      <c r="EC211" s="71">
        <v>0</v>
      </c>
      <c r="ED211" s="71">
        <v>0</v>
      </c>
      <c r="EE211" s="71">
        <v>0</v>
      </c>
      <c r="EF211" s="71">
        <v>0</v>
      </c>
      <c r="EG211" s="71">
        <v>0</v>
      </c>
      <c r="EH211" s="71">
        <v>0</v>
      </c>
      <c r="EI211" s="71">
        <v>0</v>
      </c>
      <c r="EJ211" s="71">
        <v>0</v>
      </c>
      <c r="EK211" s="71">
        <v>0</v>
      </c>
      <c r="EL211" s="71">
        <v>0</v>
      </c>
      <c r="EM211" s="71">
        <v>0</v>
      </c>
      <c r="EN211" s="71">
        <v>0</v>
      </c>
      <c r="EO211" s="71">
        <v>0</v>
      </c>
      <c r="EP211" s="71">
        <v>0</v>
      </c>
      <c r="ER211" s="78" t="s">
        <v>9</v>
      </c>
      <c r="ES211" s="78" t="s">
        <v>2476</v>
      </c>
      <c r="ET211" s="78">
        <v>0</v>
      </c>
      <c r="EU211" s="78">
        <v>0</v>
      </c>
      <c r="EV211" s="78">
        <v>0</v>
      </c>
      <c r="EW211" s="78"/>
      <c r="EX211" s="78"/>
      <c r="EY211" s="78"/>
    </row>
    <row r="212" spans="1:155">
      <c r="A212" s="205"/>
      <c r="B212" s="66" t="s">
        <v>73</v>
      </c>
      <c r="C212" s="26">
        <v>555</v>
      </c>
      <c r="D212" s="26">
        <v>278</v>
      </c>
      <c r="E212" s="26">
        <v>411</v>
      </c>
      <c r="F212" s="26">
        <v>203</v>
      </c>
      <c r="G212" s="26">
        <v>0</v>
      </c>
      <c r="H212" s="26">
        <v>0</v>
      </c>
      <c r="I212" s="26">
        <v>25</v>
      </c>
      <c r="J212" s="26">
        <v>9</v>
      </c>
      <c r="K212" s="26">
        <v>0</v>
      </c>
      <c r="L212" s="26">
        <v>0</v>
      </c>
      <c r="M212" s="26">
        <v>0</v>
      </c>
      <c r="N212" s="26">
        <v>0</v>
      </c>
      <c r="O212" s="26">
        <v>0</v>
      </c>
      <c r="P212" s="26">
        <v>0</v>
      </c>
      <c r="Q212" s="26">
        <v>374</v>
      </c>
      <c r="R212" s="26">
        <v>186</v>
      </c>
      <c r="S212" s="26">
        <v>0</v>
      </c>
      <c r="T212" s="26">
        <v>0</v>
      </c>
      <c r="U212" s="26">
        <v>23</v>
      </c>
      <c r="V212" s="26">
        <v>4</v>
      </c>
      <c r="W212" s="26">
        <v>0</v>
      </c>
      <c r="X212" s="26">
        <v>0</v>
      </c>
      <c r="Y212" s="26">
        <v>0</v>
      </c>
      <c r="Z212" s="26">
        <v>0</v>
      </c>
      <c r="AA212" s="26">
        <v>0</v>
      </c>
      <c r="AB212" s="26">
        <v>0</v>
      </c>
      <c r="AC212" s="68">
        <v>1388</v>
      </c>
      <c r="AD212" s="68">
        <v>680</v>
      </c>
      <c r="AE212" s="205"/>
      <c r="AF212" s="66" t="s">
        <v>73</v>
      </c>
      <c r="AG212" s="26">
        <v>3</v>
      </c>
      <c r="AH212" s="26">
        <v>1</v>
      </c>
      <c r="AI212" s="26">
        <v>2</v>
      </c>
      <c r="AJ212" s="26">
        <v>1</v>
      </c>
      <c r="AK212" s="26">
        <v>0</v>
      </c>
      <c r="AL212" s="26">
        <v>0</v>
      </c>
      <c r="AM212" s="26">
        <v>0</v>
      </c>
      <c r="AN212" s="26">
        <v>0</v>
      </c>
      <c r="AO212" s="26">
        <v>0</v>
      </c>
      <c r="AP212" s="26">
        <v>0</v>
      </c>
      <c r="AQ212" s="26">
        <v>0</v>
      </c>
      <c r="AR212" s="26">
        <v>0</v>
      </c>
      <c r="AS212" s="26">
        <v>0</v>
      </c>
      <c r="AT212" s="26">
        <v>0</v>
      </c>
      <c r="AU212" s="26">
        <v>27</v>
      </c>
      <c r="AV212" s="26">
        <v>9</v>
      </c>
      <c r="AW212" s="26">
        <v>0</v>
      </c>
      <c r="AX212" s="26">
        <v>0</v>
      </c>
      <c r="AY212" s="26">
        <v>3</v>
      </c>
      <c r="AZ212" s="26">
        <v>0</v>
      </c>
      <c r="BA212" s="26">
        <v>0</v>
      </c>
      <c r="BB212" s="26">
        <v>0</v>
      </c>
      <c r="BC212" s="26">
        <v>0</v>
      </c>
      <c r="BD212" s="26">
        <v>0</v>
      </c>
      <c r="BE212" s="26">
        <v>0</v>
      </c>
      <c r="BF212" s="26">
        <v>0</v>
      </c>
      <c r="BG212" s="68">
        <v>35</v>
      </c>
      <c r="BH212" s="68">
        <v>11</v>
      </c>
      <c r="BI212" s="205"/>
      <c r="BJ212" s="66" t="s">
        <v>73</v>
      </c>
      <c r="BK212" s="68">
        <v>11</v>
      </c>
      <c r="BL212" s="68">
        <v>9</v>
      </c>
      <c r="BM212" s="68">
        <v>0</v>
      </c>
      <c r="BN212" s="68">
        <v>1</v>
      </c>
      <c r="BO212" s="68">
        <v>0</v>
      </c>
      <c r="BP212" s="68">
        <v>0</v>
      </c>
      <c r="BQ212" s="68">
        <v>0</v>
      </c>
      <c r="BR212" s="68">
        <v>9</v>
      </c>
      <c r="BS212" s="68">
        <v>0</v>
      </c>
      <c r="BT212" s="68">
        <v>3</v>
      </c>
      <c r="BU212" s="68">
        <v>0</v>
      </c>
      <c r="BV212" s="68">
        <v>0</v>
      </c>
      <c r="BW212" s="68">
        <v>0</v>
      </c>
      <c r="BX212" s="68">
        <v>33</v>
      </c>
      <c r="BY212" s="68">
        <v>44</v>
      </c>
      <c r="BZ212" s="68">
        <v>41</v>
      </c>
      <c r="CA212" s="68">
        <v>17</v>
      </c>
      <c r="CB212" s="68">
        <v>0</v>
      </c>
      <c r="CC212" s="68">
        <v>8</v>
      </c>
      <c r="CD212" s="205"/>
      <c r="CE212" s="66" t="s">
        <v>73</v>
      </c>
      <c r="CF212" s="68">
        <v>105</v>
      </c>
      <c r="CG212" s="68">
        <v>304</v>
      </c>
      <c r="CH212" s="68">
        <v>195</v>
      </c>
      <c r="CI212" s="68">
        <v>2</v>
      </c>
      <c r="CJ212" s="68">
        <v>0</v>
      </c>
      <c r="CK212" s="68">
        <v>19</v>
      </c>
      <c r="CL212" s="68">
        <v>35</v>
      </c>
      <c r="CM212" s="68">
        <v>64</v>
      </c>
      <c r="CN212" s="68">
        <v>33</v>
      </c>
      <c r="CO212" s="205"/>
      <c r="CP212" s="66" t="s">
        <v>73</v>
      </c>
      <c r="CQ212" s="68">
        <v>340</v>
      </c>
      <c r="CR212" s="68">
        <v>159</v>
      </c>
      <c r="CS212" s="68">
        <v>276</v>
      </c>
      <c r="CT212" s="68">
        <v>127</v>
      </c>
      <c r="CU212" s="68">
        <v>0</v>
      </c>
      <c r="CV212" s="68">
        <v>0</v>
      </c>
      <c r="CW212" s="68">
        <v>0</v>
      </c>
      <c r="CX212" s="68">
        <v>0</v>
      </c>
      <c r="CY212" s="68">
        <v>16</v>
      </c>
      <c r="CZ212" s="68">
        <v>3</v>
      </c>
      <c r="DA212" s="68">
        <v>11</v>
      </c>
      <c r="DB212" s="68">
        <v>1</v>
      </c>
      <c r="DC212" s="68">
        <v>0</v>
      </c>
      <c r="DD212" s="68">
        <v>0</v>
      </c>
      <c r="DE212" s="68">
        <v>0</v>
      </c>
      <c r="DF212" s="68">
        <v>0</v>
      </c>
      <c r="DG212" s="68">
        <v>0</v>
      </c>
      <c r="DH212" s="68">
        <v>0</v>
      </c>
      <c r="DI212" s="68">
        <v>0</v>
      </c>
      <c r="DJ212" s="68">
        <v>0</v>
      </c>
      <c r="DK212" s="68">
        <v>0</v>
      </c>
      <c r="DL212" s="68">
        <v>0</v>
      </c>
      <c r="DM212" s="68">
        <v>0</v>
      </c>
      <c r="DN212" s="68">
        <v>0</v>
      </c>
      <c r="DO212" s="205"/>
      <c r="DP212" s="66" t="s">
        <v>73</v>
      </c>
      <c r="DQ212" s="68">
        <v>74</v>
      </c>
      <c r="DR212" s="26">
        <v>18</v>
      </c>
      <c r="DS212" s="26">
        <v>9</v>
      </c>
      <c r="DT212" s="41">
        <v>9</v>
      </c>
      <c r="DU212" s="41">
        <v>4</v>
      </c>
      <c r="DV212" s="68">
        <v>83</v>
      </c>
      <c r="DW212" s="68">
        <v>22</v>
      </c>
      <c r="DX212" s="205"/>
      <c r="DY212" s="66" t="s">
        <v>73</v>
      </c>
      <c r="DZ212" s="68">
        <v>0</v>
      </c>
      <c r="EA212" s="68">
        <v>0</v>
      </c>
      <c r="EB212" s="68">
        <v>0</v>
      </c>
      <c r="EC212" s="68">
        <v>0</v>
      </c>
      <c r="ED212" s="68">
        <v>0</v>
      </c>
      <c r="EE212" s="68">
        <v>0</v>
      </c>
      <c r="EF212" s="68">
        <v>0</v>
      </c>
      <c r="EG212" s="68">
        <v>0</v>
      </c>
      <c r="EH212" s="68">
        <v>0</v>
      </c>
      <c r="EI212" s="68">
        <v>0</v>
      </c>
      <c r="EJ212" s="68">
        <v>0</v>
      </c>
      <c r="EK212" s="68">
        <v>0</v>
      </c>
      <c r="EL212" s="68">
        <v>0</v>
      </c>
      <c r="EM212" s="68">
        <v>0</v>
      </c>
      <c r="EN212" s="68">
        <v>0</v>
      </c>
      <c r="EO212" s="68">
        <v>0</v>
      </c>
      <c r="EP212" s="68">
        <v>0</v>
      </c>
      <c r="ER212" s="78" t="s">
        <v>9</v>
      </c>
      <c r="ES212" s="78" t="s">
        <v>2477</v>
      </c>
      <c r="ET212" s="78">
        <v>356</v>
      </c>
      <c r="EU212" s="78">
        <v>287</v>
      </c>
      <c r="EV212" s="78">
        <v>1306</v>
      </c>
      <c r="EW212" s="78"/>
      <c r="EX212" s="78"/>
      <c r="EY212" s="78"/>
    </row>
    <row r="213" spans="1:155">
      <c r="A213" s="10" t="s">
        <v>323</v>
      </c>
      <c r="B213" s="51"/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10" t="s">
        <v>323</v>
      </c>
      <c r="AF213" s="53"/>
      <c r="AG213" s="65"/>
      <c r="AH213" s="65"/>
      <c r="AI213" s="65"/>
      <c r="AJ213" s="65"/>
      <c r="AK213" s="65"/>
      <c r="AL213" s="65"/>
      <c r="AM213" s="65"/>
      <c r="AN213" s="65"/>
      <c r="AO213" s="65"/>
      <c r="AP213" s="65"/>
      <c r="AQ213" s="65"/>
      <c r="AR213" s="65"/>
      <c r="AS213" s="65"/>
      <c r="AT213" s="65"/>
      <c r="AU213" s="65"/>
      <c r="AV213" s="65"/>
      <c r="AW213" s="65"/>
      <c r="AX213" s="65"/>
      <c r="AY213" s="65"/>
      <c r="AZ213" s="65"/>
      <c r="BA213" s="65"/>
      <c r="BB213" s="65"/>
      <c r="BC213" s="65"/>
      <c r="BD213" s="65"/>
      <c r="BE213" s="65"/>
      <c r="BF213" s="65"/>
      <c r="BG213" s="145"/>
      <c r="BH213" s="54"/>
      <c r="BI213" s="10" t="s">
        <v>323</v>
      </c>
      <c r="BJ213" s="53"/>
      <c r="BK213" s="64"/>
      <c r="BL213" s="64"/>
      <c r="BM213" s="64"/>
      <c r="BN213" s="64"/>
      <c r="BO213" s="64"/>
      <c r="BP213" s="64"/>
      <c r="BQ213" s="64"/>
      <c r="BR213" s="64"/>
      <c r="BS213" s="64"/>
      <c r="BT213" s="64"/>
      <c r="BU213" s="64"/>
      <c r="BV213" s="64"/>
      <c r="BW213" s="64"/>
      <c r="BX213" s="64"/>
      <c r="BY213" s="64"/>
      <c r="BZ213" s="64"/>
      <c r="CA213" s="64"/>
      <c r="CB213" s="64"/>
      <c r="CC213" s="109"/>
      <c r="CD213" s="10" t="s">
        <v>323</v>
      </c>
      <c r="CE213" s="48"/>
      <c r="CF213" s="110"/>
      <c r="CG213" s="110"/>
      <c r="CH213" s="110"/>
      <c r="CI213" s="110"/>
      <c r="CJ213" s="110"/>
      <c r="CK213" s="110"/>
      <c r="CL213" s="110"/>
      <c r="CM213" s="110"/>
      <c r="CN213" s="110"/>
      <c r="CO213" s="10" t="s">
        <v>323</v>
      </c>
      <c r="CP213" s="53"/>
      <c r="CQ213" s="51"/>
      <c r="CR213" s="51"/>
      <c r="CS213" s="51"/>
      <c r="CT213" s="51"/>
      <c r="CU213" s="51"/>
      <c r="CV213" s="51"/>
      <c r="CW213" s="51"/>
      <c r="CX213" s="51"/>
      <c r="CY213" s="51"/>
      <c r="CZ213" s="51"/>
      <c r="DA213" s="51"/>
      <c r="DB213" s="51"/>
      <c r="DC213" s="51"/>
      <c r="DD213" s="51"/>
      <c r="DE213" s="51"/>
      <c r="DF213" s="51"/>
      <c r="DG213" s="51"/>
      <c r="DH213" s="51"/>
      <c r="DI213" s="51"/>
      <c r="DJ213" s="51"/>
      <c r="DK213" s="51"/>
      <c r="DL213" s="51"/>
      <c r="DM213" s="51"/>
      <c r="DN213" s="51"/>
      <c r="DO213" s="10" t="s">
        <v>323</v>
      </c>
      <c r="DP213" s="99"/>
      <c r="DQ213" s="51"/>
      <c r="DR213" s="51"/>
      <c r="DS213" s="51"/>
      <c r="DT213" s="51"/>
      <c r="DU213" s="51"/>
      <c r="DV213" s="51"/>
      <c r="DW213" s="51"/>
      <c r="DX213" s="10" t="s">
        <v>323</v>
      </c>
      <c r="DY213" s="51"/>
      <c r="DZ213" s="63"/>
      <c r="EA213" s="63"/>
      <c r="EB213" s="63"/>
      <c r="EC213" s="63"/>
      <c r="ED213" s="63"/>
      <c r="EE213" s="63"/>
      <c r="EF213" s="63"/>
      <c r="EG213" s="63"/>
      <c r="EH213" s="63"/>
      <c r="EI213" s="63"/>
      <c r="EJ213" s="63"/>
      <c r="EK213" s="63"/>
      <c r="EL213" s="63"/>
      <c r="EM213" s="63"/>
      <c r="EN213" s="63"/>
      <c r="EO213" s="63"/>
      <c r="EP213" s="63"/>
      <c r="ER213" s="78" t="str">
        <f>IF(A213="",ER212,A213)</f>
        <v>ATSIMO ATSINANANA</v>
      </c>
      <c r="ES213" s="78" t="str">
        <f>ER213&amp;B213</f>
        <v>ATSIMO ATSINANANA</v>
      </c>
      <c r="ET213" s="78">
        <f>CQ213+CU213+CY213+DC213+DG213+DK213</f>
        <v>0</v>
      </c>
      <c r="EU213" s="78">
        <f>CS213+CW213+DA213+DE213+DI213+DM213</f>
        <v>0</v>
      </c>
      <c r="EV213" s="78">
        <f>(CF213+2*CG213+3*CH213+4*CI213+5*CJ213)</f>
        <v>0</v>
      </c>
      <c r="EW213" s="78"/>
      <c r="EX213" s="78"/>
      <c r="EY213" s="78"/>
    </row>
    <row r="214" spans="1:155">
      <c r="A214" s="205" t="s">
        <v>18</v>
      </c>
      <c r="B214" s="8" t="s">
        <v>90</v>
      </c>
      <c r="C214" s="71">
        <v>0</v>
      </c>
      <c r="D214" s="71">
        <v>0</v>
      </c>
      <c r="E214" s="71">
        <v>0</v>
      </c>
      <c r="F214" s="71">
        <v>0</v>
      </c>
      <c r="G214" s="71">
        <v>0</v>
      </c>
      <c r="H214" s="71">
        <v>0</v>
      </c>
      <c r="I214" s="71">
        <v>0</v>
      </c>
      <c r="J214" s="71">
        <v>0</v>
      </c>
      <c r="K214" s="71">
        <v>0</v>
      </c>
      <c r="L214" s="71">
        <v>0</v>
      </c>
      <c r="M214" s="71">
        <v>0</v>
      </c>
      <c r="N214" s="71">
        <v>0</v>
      </c>
      <c r="O214" s="71">
        <v>0</v>
      </c>
      <c r="P214" s="71">
        <v>0</v>
      </c>
      <c r="Q214" s="71">
        <v>0</v>
      </c>
      <c r="R214" s="71">
        <v>0</v>
      </c>
      <c r="S214" s="71">
        <v>0</v>
      </c>
      <c r="T214" s="71">
        <v>0</v>
      </c>
      <c r="U214" s="71">
        <v>0</v>
      </c>
      <c r="V214" s="71">
        <v>0</v>
      </c>
      <c r="W214" s="71">
        <v>0</v>
      </c>
      <c r="X214" s="71">
        <v>0</v>
      </c>
      <c r="Y214" s="71">
        <v>0</v>
      </c>
      <c r="Z214" s="71">
        <v>0</v>
      </c>
      <c r="AA214" s="71">
        <v>0</v>
      </c>
      <c r="AB214" s="71">
        <v>0</v>
      </c>
      <c r="AC214" s="69">
        <v>0</v>
      </c>
      <c r="AD214" s="69">
        <v>0</v>
      </c>
      <c r="AE214" s="205" t="s">
        <v>18</v>
      </c>
      <c r="AF214" s="8" t="s">
        <v>90</v>
      </c>
      <c r="AG214" s="71">
        <v>0</v>
      </c>
      <c r="AH214" s="71">
        <v>0</v>
      </c>
      <c r="AI214" s="71">
        <v>0</v>
      </c>
      <c r="AJ214" s="71">
        <v>0</v>
      </c>
      <c r="AK214" s="71">
        <v>0</v>
      </c>
      <c r="AL214" s="71">
        <v>0</v>
      </c>
      <c r="AM214" s="71">
        <v>0</v>
      </c>
      <c r="AN214" s="71">
        <v>0</v>
      </c>
      <c r="AO214" s="71">
        <v>0</v>
      </c>
      <c r="AP214" s="71">
        <v>0</v>
      </c>
      <c r="AQ214" s="71">
        <v>0</v>
      </c>
      <c r="AR214" s="71">
        <v>0</v>
      </c>
      <c r="AS214" s="71">
        <v>0</v>
      </c>
      <c r="AT214" s="71">
        <v>0</v>
      </c>
      <c r="AU214" s="71">
        <v>0</v>
      </c>
      <c r="AV214" s="71">
        <v>0</v>
      </c>
      <c r="AW214" s="71">
        <v>0</v>
      </c>
      <c r="AX214" s="71">
        <v>0</v>
      </c>
      <c r="AY214" s="71">
        <v>0</v>
      </c>
      <c r="AZ214" s="71">
        <v>0</v>
      </c>
      <c r="BA214" s="71">
        <v>0</v>
      </c>
      <c r="BB214" s="71">
        <v>0</v>
      </c>
      <c r="BC214" s="71">
        <v>0</v>
      </c>
      <c r="BD214" s="71">
        <v>0</v>
      </c>
      <c r="BE214" s="71">
        <v>0</v>
      </c>
      <c r="BF214" s="71">
        <v>0</v>
      </c>
      <c r="BG214" s="69">
        <v>0</v>
      </c>
      <c r="BH214" s="69">
        <v>0</v>
      </c>
      <c r="BI214" s="205" t="s">
        <v>18</v>
      </c>
      <c r="BJ214" s="8" t="s">
        <v>90</v>
      </c>
      <c r="BK214" s="31">
        <v>0</v>
      </c>
      <c r="BL214" s="31">
        <v>0</v>
      </c>
      <c r="BM214" s="31">
        <v>0</v>
      </c>
      <c r="BN214" s="31">
        <v>0</v>
      </c>
      <c r="BO214" s="31">
        <v>0</v>
      </c>
      <c r="BP214" s="31">
        <v>0</v>
      </c>
      <c r="BQ214" s="31">
        <v>0</v>
      </c>
      <c r="BR214" s="31">
        <v>0</v>
      </c>
      <c r="BS214" s="31">
        <v>0</v>
      </c>
      <c r="BT214" s="31">
        <v>0</v>
      </c>
      <c r="BU214" s="31">
        <v>0</v>
      </c>
      <c r="BV214" s="31">
        <v>0</v>
      </c>
      <c r="BW214" s="31">
        <v>0</v>
      </c>
      <c r="BX214" s="149">
        <v>0</v>
      </c>
      <c r="BY214" s="125">
        <v>0</v>
      </c>
      <c r="BZ214" s="71">
        <v>0</v>
      </c>
      <c r="CA214" s="71">
        <v>0</v>
      </c>
      <c r="CB214" s="71">
        <v>0</v>
      </c>
      <c r="CC214" s="71">
        <v>0</v>
      </c>
      <c r="CD214" s="205" t="s">
        <v>18</v>
      </c>
      <c r="CE214" s="8" t="s">
        <v>90</v>
      </c>
      <c r="CF214" s="71">
        <v>0</v>
      </c>
      <c r="CG214" s="71">
        <v>0</v>
      </c>
      <c r="CH214" s="71">
        <v>0</v>
      </c>
      <c r="CI214" s="71">
        <v>0</v>
      </c>
      <c r="CJ214" s="71">
        <v>0</v>
      </c>
      <c r="CK214" s="71">
        <v>0</v>
      </c>
      <c r="CL214" s="71">
        <v>0</v>
      </c>
      <c r="CM214" s="71">
        <v>0</v>
      </c>
      <c r="CN214" s="71">
        <v>0</v>
      </c>
      <c r="CO214" s="205" t="s">
        <v>18</v>
      </c>
      <c r="CP214" s="8" t="s">
        <v>90</v>
      </c>
      <c r="CQ214" s="46">
        <v>0</v>
      </c>
      <c r="CR214" s="46">
        <v>0</v>
      </c>
      <c r="CS214" s="46">
        <v>0</v>
      </c>
      <c r="CT214" s="46">
        <v>0</v>
      </c>
      <c r="CU214" s="46">
        <v>0</v>
      </c>
      <c r="CV214" s="46">
        <v>0</v>
      </c>
      <c r="CW214" s="46">
        <v>0</v>
      </c>
      <c r="CX214" s="46">
        <v>0</v>
      </c>
      <c r="CY214" s="46">
        <v>0</v>
      </c>
      <c r="CZ214" s="46">
        <v>0</v>
      </c>
      <c r="DA214" s="46">
        <v>0</v>
      </c>
      <c r="DB214" s="46">
        <v>0</v>
      </c>
      <c r="DC214" s="46">
        <v>0</v>
      </c>
      <c r="DD214" s="46">
        <v>0</v>
      </c>
      <c r="DE214" s="46">
        <v>0</v>
      </c>
      <c r="DF214" s="46">
        <v>0</v>
      </c>
      <c r="DG214" s="46">
        <v>0</v>
      </c>
      <c r="DH214" s="46">
        <v>0</v>
      </c>
      <c r="DI214" s="46">
        <v>0</v>
      </c>
      <c r="DJ214" s="46">
        <v>0</v>
      </c>
      <c r="DK214" s="46">
        <v>0</v>
      </c>
      <c r="DL214" s="46">
        <v>0</v>
      </c>
      <c r="DM214" s="46">
        <v>0</v>
      </c>
      <c r="DN214" s="46">
        <v>0</v>
      </c>
      <c r="DO214" s="205" t="s">
        <v>18</v>
      </c>
      <c r="DP214" s="8" t="s">
        <v>90</v>
      </c>
      <c r="DQ214" s="71">
        <v>0</v>
      </c>
      <c r="DR214" s="71">
        <v>0</v>
      </c>
      <c r="DS214" s="71">
        <v>0</v>
      </c>
      <c r="DT214" s="152">
        <v>0</v>
      </c>
      <c r="DU214" s="32">
        <v>0</v>
      </c>
      <c r="DV214" s="149">
        <v>0</v>
      </c>
      <c r="DW214" s="149">
        <v>0</v>
      </c>
      <c r="DX214" s="205" t="s">
        <v>18</v>
      </c>
      <c r="DY214" s="8" t="s">
        <v>90</v>
      </c>
      <c r="DZ214" s="71">
        <v>0</v>
      </c>
      <c r="EA214" s="71">
        <v>0</v>
      </c>
      <c r="EB214" s="71">
        <v>0</v>
      </c>
      <c r="EC214" s="71">
        <v>0</v>
      </c>
      <c r="ED214" s="71">
        <v>0</v>
      </c>
      <c r="EE214" s="71">
        <v>0</v>
      </c>
      <c r="EF214" s="71">
        <v>0</v>
      </c>
      <c r="EG214" s="71">
        <v>0</v>
      </c>
      <c r="EH214" s="71">
        <v>0</v>
      </c>
      <c r="EI214" s="71">
        <v>0</v>
      </c>
      <c r="EJ214" s="71">
        <v>0</v>
      </c>
      <c r="EK214" s="71">
        <v>0</v>
      </c>
      <c r="EL214" s="71">
        <v>0</v>
      </c>
      <c r="EM214" s="71">
        <v>0</v>
      </c>
      <c r="EN214" s="71">
        <v>0</v>
      </c>
      <c r="EO214" s="71">
        <v>0</v>
      </c>
      <c r="EP214" s="71">
        <v>0</v>
      </c>
      <c r="ER214" s="78" t="s">
        <v>18</v>
      </c>
      <c r="ES214" s="78" t="s">
        <v>2481</v>
      </c>
      <c r="ET214" s="78">
        <v>0</v>
      </c>
      <c r="EU214" s="78">
        <v>0</v>
      </c>
      <c r="EV214" s="78">
        <v>0</v>
      </c>
      <c r="EW214" s="78"/>
      <c r="EX214" s="78"/>
      <c r="EY214" s="78"/>
    </row>
    <row r="215" spans="1:155">
      <c r="A215" s="205"/>
      <c r="B215" s="8" t="s">
        <v>91</v>
      </c>
      <c r="C215" s="71">
        <v>0</v>
      </c>
      <c r="D215" s="71">
        <v>0</v>
      </c>
      <c r="E215" s="71">
        <v>0</v>
      </c>
      <c r="F215" s="71">
        <v>0</v>
      </c>
      <c r="G215" s="71">
        <v>0</v>
      </c>
      <c r="H215" s="71">
        <v>0</v>
      </c>
      <c r="I215" s="71">
        <v>0</v>
      </c>
      <c r="J215" s="71">
        <v>0</v>
      </c>
      <c r="K215" s="71">
        <v>0</v>
      </c>
      <c r="L215" s="71">
        <v>0</v>
      </c>
      <c r="M215" s="71">
        <v>0</v>
      </c>
      <c r="N215" s="71">
        <v>0</v>
      </c>
      <c r="O215" s="71">
        <v>0</v>
      </c>
      <c r="P215" s="71">
        <v>0</v>
      </c>
      <c r="Q215" s="71">
        <v>0</v>
      </c>
      <c r="R215" s="71">
        <v>0</v>
      </c>
      <c r="S215" s="71">
        <v>0</v>
      </c>
      <c r="T215" s="71">
        <v>0</v>
      </c>
      <c r="U215" s="71">
        <v>0</v>
      </c>
      <c r="V215" s="71">
        <v>0</v>
      </c>
      <c r="W215" s="71">
        <v>0</v>
      </c>
      <c r="X215" s="71">
        <v>0</v>
      </c>
      <c r="Y215" s="71">
        <v>0</v>
      </c>
      <c r="Z215" s="71">
        <v>0</v>
      </c>
      <c r="AA215" s="71">
        <v>0</v>
      </c>
      <c r="AB215" s="71">
        <v>0</v>
      </c>
      <c r="AC215" s="69">
        <v>0</v>
      </c>
      <c r="AD215" s="69">
        <v>0</v>
      </c>
      <c r="AE215" s="205"/>
      <c r="AF215" s="8" t="s">
        <v>91</v>
      </c>
      <c r="AG215" s="71">
        <v>0</v>
      </c>
      <c r="AH215" s="71">
        <v>0</v>
      </c>
      <c r="AI215" s="71">
        <v>0</v>
      </c>
      <c r="AJ215" s="71">
        <v>0</v>
      </c>
      <c r="AK215" s="71">
        <v>0</v>
      </c>
      <c r="AL215" s="71">
        <v>0</v>
      </c>
      <c r="AM215" s="71">
        <v>0</v>
      </c>
      <c r="AN215" s="71">
        <v>0</v>
      </c>
      <c r="AO215" s="71">
        <v>0</v>
      </c>
      <c r="AP215" s="71">
        <v>0</v>
      </c>
      <c r="AQ215" s="71">
        <v>0</v>
      </c>
      <c r="AR215" s="71">
        <v>0</v>
      </c>
      <c r="AS215" s="71">
        <v>0</v>
      </c>
      <c r="AT215" s="71">
        <v>0</v>
      </c>
      <c r="AU215" s="71">
        <v>0</v>
      </c>
      <c r="AV215" s="71">
        <v>0</v>
      </c>
      <c r="AW215" s="71">
        <v>0</v>
      </c>
      <c r="AX215" s="71">
        <v>0</v>
      </c>
      <c r="AY215" s="71">
        <v>0</v>
      </c>
      <c r="AZ215" s="71">
        <v>0</v>
      </c>
      <c r="BA215" s="71">
        <v>0</v>
      </c>
      <c r="BB215" s="71">
        <v>0</v>
      </c>
      <c r="BC215" s="71">
        <v>0</v>
      </c>
      <c r="BD215" s="71">
        <v>0</v>
      </c>
      <c r="BE215" s="71">
        <v>0</v>
      </c>
      <c r="BF215" s="71">
        <v>0</v>
      </c>
      <c r="BG215" s="69">
        <v>0</v>
      </c>
      <c r="BH215" s="69">
        <v>0</v>
      </c>
      <c r="BI215" s="205"/>
      <c r="BJ215" s="8" t="s">
        <v>91</v>
      </c>
      <c r="BK215" s="31">
        <v>0</v>
      </c>
      <c r="BL215" s="31">
        <v>0</v>
      </c>
      <c r="BM215" s="31">
        <v>0</v>
      </c>
      <c r="BN215" s="31">
        <v>0</v>
      </c>
      <c r="BO215" s="31">
        <v>0</v>
      </c>
      <c r="BP215" s="31">
        <v>0</v>
      </c>
      <c r="BQ215" s="31">
        <v>0</v>
      </c>
      <c r="BR215" s="31">
        <v>0</v>
      </c>
      <c r="BS215" s="31">
        <v>0</v>
      </c>
      <c r="BT215" s="31">
        <v>0</v>
      </c>
      <c r="BU215" s="31">
        <v>0</v>
      </c>
      <c r="BV215" s="31">
        <v>0</v>
      </c>
      <c r="BW215" s="31">
        <v>0</v>
      </c>
      <c r="BX215" s="149">
        <v>0</v>
      </c>
      <c r="BY215" s="125">
        <v>0</v>
      </c>
      <c r="BZ215" s="71">
        <v>0</v>
      </c>
      <c r="CA215" s="71">
        <v>0</v>
      </c>
      <c r="CB215" s="71">
        <v>0</v>
      </c>
      <c r="CC215" s="71">
        <v>0</v>
      </c>
      <c r="CD215" s="205"/>
      <c r="CE215" s="8" t="s">
        <v>91</v>
      </c>
      <c r="CF215" s="71">
        <v>0</v>
      </c>
      <c r="CG215" s="71">
        <v>0</v>
      </c>
      <c r="CH215" s="71">
        <v>0</v>
      </c>
      <c r="CI215" s="71">
        <v>0</v>
      </c>
      <c r="CJ215" s="71">
        <v>0</v>
      </c>
      <c r="CK215" s="71">
        <v>0</v>
      </c>
      <c r="CL215" s="71">
        <v>0</v>
      </c>
      <c r="CM215" s="71">
        <v>0</v>
      </c>
      <c r="CN215" s="71">
        <v>0</v>
      </c>
      <c r="CO215" s="205"/>
      <c r="CP215" s="8" t="s">
        <v>91</v>
      </c>
      <c r="CQ215" s="46">
        <v>0</v>
      </c>
      <c r="CR215" s="46">
        <v>0</v>
      </c>
      <c r="CS215" s="46">
        <v>0</v>
      </c>
      <c r="CT215" s="46">
        <v>0</v>
      </c>
      <c r="CU215" s="46">
        <v>0</v>
      </c>
      <c r="CV215" s="46">
        <v>0</v>
      </c>
      <c r="CW215" s="46">
        <v>0</v>
      </c>
      <c r="CX215" s="46">
        <v>0</v>
      </c>
      <c r="CY215" s="46">
        <v>0</v>
      </c>
      <c r="CZ215" s="46">
        <v>0</v>
      </c>
      <c r="DA215" s="46">
        <v>0</v>
      </c>
      <c r="DB215" s="46">
        <v>0</v>
      </c>
      <c r="DC215" s="46">
        <v>0</v>
      </c>
      <c r="DD215" s="46">
        <v>0</v>
      </c>
      <c r="DE215" s="46">
        <v>0</v>
      </c>
      <c r="DF215" s="46">
        <v>0</v>
      </c>
      <c r="DG215" s="46">
        <v>0</v>
      </c>
      <c r="DH215" s="46">
        <v>0</v>
      </c>
      <c r="DI215" s="46">
        <v>0</v>
      </c>
      <c r="DJ215" s="46">
        <v>0</v>
      </c>
      <c r="DK215" s="46">
        <v>0</v>
      </c>
      <c r="DL215" s="46">
        <v>0</v>
      </c>
      <c r="DM215" s="46">
        <v>0</v>
      </c>
      <c r="DN215" s="46">
        <v>0</v>
      </c>
      <c r="DO215" s="205"/>
      <c r="DP215" s="8" t="s">
        <v>91</v>
      </c>
      <c r="DQ215" s="71">
        <v>0</v>
      </c>
      <c r="DR215" s="71">
        <v>0</v>
      </c>
      <c r="DS215" s="71">
        <v>0</v>
      </c>
      <c r="DT215" s="152">
        <v>0</v>
      </c>
      <c r="DU215" s="32">
        <v>0</v>
      </c>
      <c r="DV215" s="149">
        <v>0</v>
      </c>
      <c r="DW215" s="149">
        <v>0</v>
      </c>
      <c r="DX215" s="205"/>
      <c r="DY215" s="8" t="s">
        <v>91</v>
      </c>
      <c r="DZ215" s="71">
        <v>0</v>
      </c>
      <c r="EA215" s="71">
        <v>0</v>
      </c>
      <c r="EB215" s="71">
        <v>0</v>
      </c>
      <c r="EC215" s="71">
        <v>0</v>
      </c>
      <c r="ED215" s="71">
        <v>0</v>
      </c>
      <c r="EE215" s="71">
        <v>0</v>
      </c>
      <c r="EF215" s="71">
        <v>0</v>
      </c>
      <c r="EG215" s="71">
        <v>0</v>
      </c>
      <c r="EH215" s="71">
        <v>0</v>
      </c>
      <c r="EI215" s="71">
        <v>0</v>
      </c>
      <c r="EJ215" s="71">
        <v>0</v>
      </c>
      <c r="EK215" s="71">
        <v>0</v>
      </c>
      <c r="EL215" s="71">
        <v>0</v>
      </c>
      <c r="EM215" s="71">
        <v>0</v>
      </c>
      <c r="EN215" s="71">
        <v>0</v>
      </c>
      <c r="EO215" s="71">
        <v>0</v>
      </c>
      <c r="EP215" s="71">
        <v>0</v>
      </c>
      <c r="ER215" s="78" t="s">
        <v>18</v>
      </c>
      <c r="ES215" s="78" t="s">
        <v>2482</v>
      </c>
      <c r="ET215" s="78">
        <v>0</v>
      </c>
      <c r="EU215" s="78">
        <v>0</v>
      </c>
      <c r="EV215" s="78">
        <v>0</v>
      </c>
      <c r="EW215" s="78"/>
      <c r="EX215" s="78"/>
      <c r="EY215" s="78"/>
    </row>
    <row r="216" spans="1:155">
      <c r="A216" s="205"/>
      <c r="B216" s="66" t="s">
        <v>73</v>
      </c>
      <c r="C216" s="26">
        <v>0</v>
      </c>
      <c r="D216" s="26">
        <v>0</v>
      </c>
      <c r="E216" s="26">
        <v>0</v>
      </c>
      <c r="F216" s="26">
        <v>0</v>
      </c>
      <c r="G216" s="26">
        <v>0</v>
      </c>
      <c r="H216" s="26">
        <v>0</v>
      </c>
      <c r="I216" s="26">
        <v>0</v>
      </c>
      <c r="J216" s="26">
        <v>0</v>
      </c>
      <c r="K216" s="26">
        <v>0</v>
      </c>
      <c r="L216" s="26">
        <v>0</v>
      </c>
      <c r="M216" s="26">
        <v>0</v>
      </c>
      <c r="N216" s="26">
        <v>0</v>
      </c>
      <c r="O216" s="26">
        <v>0</v>
      </c>
      <c r="P216" s="26">
        <v>0</v>
      </c>
      <c r="Q216" s="26">
        <v>0</v>
      </c>
      <c r="R216" s="26">
        <v>0</v>
      </c>
      <c r="S216" s="26">
        <v>0</v>
      </c>
      <c r="T216" s="26">
        <v>0</v>
      </c>
      <c r="U216" s="26">
        <v>0</v>
      </c>
      <c r="V216" s="26">
        <v>0</v>
      </c>
      <c r="W216" s="26">
        <v>0</v>
      </c>
      <c r="X216" s="26">
        <v>0</v>
      </c>
      <c r="Y216" s="26">
        <v>0</v>
      </c>
      <c r="Z216" s="26">
        <v>0</v>
      </c>
      <c r="AA216" s="26">
        <v>0</v>
      </c>
      <c r="AB216" s="26">
        <v>0</v>
      </c>
      <c r="AC216" s="68">
        <v>0</v>
      </c>
      <c r="AD216" s="68">
        <v>0</v>
      </c>
      <c r="AE216" s="205"/>
      <c r="AF216" s="66" t="s">
        <v>73</v>
      </c>
      <c r="AG216" s="26">
        <v>0</v>
      </c>
      <c r="AH216" s="26">
        <v>0</v>
      </c>
      <c r="AI216" s="26">
        <v>0</v>
      </c>
      <c r="AJ216" s="26">
        <v>0</v>
      </c>
      <c r="AK216" s="26">
        <v>0</v>
      </c>
      <c r="AL216" s="26">
        <v>0</v>
      </c>
      <c r="AM216" s="26">
        <v>0</v>
      </c>
      <c r="AN216" s="26">
        <v>0</v>
      </c>
      <c r="AO216" s="26">
        <v>0</v>
      </c>
      <c r="AP216" s="26">
        <v>0</v>
      </c>
      <c r="AQ216" s="26">
        <v>0</v>
      </c>
      <c r="AR216" s="26">
        <v>0</v>
      </c>
      <c r="AS216" s="26">
        <v>0</v>
      </c>
      <c r="AT216" s="26">
        <v>0</v>
      </c>
      <c r="AU216" s="26">
        <v>0</v>
      </c>
      <c r="AV216" s="26">
        <v>0</v>
      </c>
      <c r="AW216" s="26">
        <v>0</v>
      </c>
      <c r="AX216" s="26">
        <v>0</v>
      </c>
      <c r="AY216" s="26">
        <v>0</v>
      </c>
      <c r="AZ216" s="26">
        <v>0</v>
      </c>
      <c r="BA216" s="26">
        <v>0</v>
      </c>
      <c r="BB216" s="26">
        <v>0</v>
      </c>
      <c r="BC216" s="26">
        <v>0</v>
      </c>
      <c r="BD216" s="26">
        <v>0</v>
      </c>
      <c r="BE216" s="26">
        <v>0</v>
      </c>
      <c r="BF216" s="26">
        <v>0</v>
      </c>
      <c r="BG216" s="68">
        <v>0</v>
      </c>
      <c r="BH216" s="68">
        <v>0</v>
      </c>
      <c r="BI216" s="205"/>
      <c r="BJ216" s="66" t="s">
        <v>73</v>
      </c>
      <c r="BK216" s="68">
        <v>0</v>
      </c>
      <c r="BL216" s="68">
        <v>0</v>
      </c>
      <c r="BM216" s="68">
        <v>0</v>
      </c>
      <c r="BN216" s="68">
        <v>0</v>
      </c>
      <c r="BO216" s="68">
        <v>0</v>
      </c>
      <c r="BP216" s="68">
        <v>0</v>
      </c>
      <c r="BQ216" s="68">
        <v>0</v>
      </c>
      <c r="BR216" s="68">
        <v>0</v>
      </c>
      <c r="BS216" s="68">
        <v>0</v>
      </c>
      <c r="BT216" s="68">
        <v>0</v>
      </c>
      <c r="BU216" s="68">
        <v>0</v>
      </c>
      <c r="BV216" s="68">
        <v>0</v>
      </c>
      <c r="BW216" s="68">
        <v>0</v>
      </c>
      <c r="BX216" s="68">
        <v>0</v>
      </c>
      <c r="BY216" s="68">
        <v>0</v>
      </c>
      <c r="BZ216" s="68">
        <v>0</v>
      </c>
      <c r="CA216" s="68">
        <v>0</v>
      </c>
      <c r="CB216" s="68">
        <v>0</v>
      </c>
      <c r="CC216" s="68">
        <v>0</v>
      </c>
      <c r="CD216" s="205"/>
      <c r="CE216" s="66" t="s">
        <v>73</v>
      </c>
      <c r="CF216" s="68">
        <v>0</v>
      </c>
      <c r="CG216" s="68">
        <v>0</v>
      </c>
      <c r="CH216" s="68">
        <v>0</v>
      </c>
      <c r="CI216" s="68">
        <v>0</v>
      </c>
      <c r="CJ216" s="68">
        <v>0</v>
      </c>
      <c r="CK216" s="68">
        <v>0</v>
      </c>
      <c r="CL216" s="68">
        <v>0</v>
      </c>
      <c r="CM216" s="68">
        <v>0</v>
      </c>
      <c r="CN216" s="68">
        <v>0</v>
      </c>
      <c r="CO216" s="205"/>
      <c r="CP216" s="66" t="s">
        <v>73</v>
      </c>
      <c r="CQ216" s="68">
        <v>0</v>
      </c>
      <c r="CR216" s="68">
        <v>0</v>
      </c>
      <c r="CS216" s="68">
        <v>0</v>
      </c>
      <c r="CT216" s="68">
        <v>0</v>
      </c>
      <c r="CU216" s="68">
        <v>0</v>
      </c>
      <c r="CV216" s="68">
        <v>0</v>
      </c>
      <c r="CW216" s="68">
        <v>0</v>
      </c>
      <c r="CX216" s="68">
        <v>0</v>
      </c>
      <c r="CY216" s="68">
        <v>0</v>
      </c>
      <c r="CZ216" s="68">
        <v>0</v>
      </c>
      <c r="DA216" s="68">
        <v>0</v>
      </c>
      <c r="DB216" s="68">
        <v>0</v>
      </c>
      <c r="DC216" s="68">
        <v>0</v>
      </c>
      <c r="DD216" s="68">
        <v>0</v>
      </c>
      <c r="DE216" s="68">
        <v>0</v>
      </c>
      <c r="DF216" s="68">
        <v>0</v>
      </c>
      <c r="DG216" s="68">
        <v>0</v>
      </c>
      <c r="DH216" s="68">
        <v>0</v>
      </c>
      <c r="DI216" s="68">
        <v>0</v>
      </c>
      <c r="DJ216" s="68">
        <v>0</v>
      </c>
      <c r="DK216" s="68">
        <v>0</v>
      </c>
      <c r="DL216" s="68">
        <v>0</v>
      </c>
      <c r="DM216" s="68">
        <v>0</v>
      </c>
      <c r="DN216" s="68">
        <v>0</v>
      </c>
      <c r="DO216" s="205"/>
      <c r="DP216" s="66" t="s">
        <v>73</v>
      </c>
      <c r="DQ216" s="68">
        <v>0</v>
      </c>
      <c r="DR216" s="26">
        <v>0</v>
      </c>
      <c r="DS216" s="26">
        <v>0</v>
      </c>
      <c r="DT216" s="41">
        <v>0</v>
      </c>
      <c r="DU216" s="41">
        <v>0</v>
      </c>
      <c r="DV216" s="68">
        <v>0</v>
      </c>
      <c r="DW216" s="68">
        <v>0</v>
      </c>
      <c r="DX216" s="205"/>
      <c r="DY216" s="66" t="s">
        <v>73</v>
      </c>
      <c r="DZ216" s="68">
        <v>0</v>
      </c>
      <c r="EA216" s="68">
        <v>0</v>
      </c>
      <c r="EB216" s="68">
        <v>0</v>
      </c>
      <c r="EC216" s="68">
        <v>0</v>
      </c>
      <c r="ED216" s="68">
        <v>0</v>
      </c>
      <c r="EE216" s="68">
        <v>0</v>
      </c>
      <c r="EF216" s="68">
        <v>0</v>
      </c>
      <c r="EG216" s="68">
        <v>0</v>
      </c>
      <c r="EH216" s="68">
        <v>0</v>
      </c>
      <c r="EI216" s="68">
        <v>0</v>
      </c>
      <c r="EJ216" s="68">
        <v>0</v>
      </c>
      <c r="EK216" s="68">
        <v>0</v>
      </c>
      <c r="EL216" s="68">
        <v>0</v>
      </c>
      <c r="EM216" s="68">
        <v>0</v>
      </c>
      <c r="EN216" s="68">
        <v>0</v>
      </c>
      <c r="EO216" s="68">
        <v>0</v>
      </c>
      <c r="EP216" s="68">
        <v>0</v>
      </c>
      <c r="ER216" s="78" t="s">
        <v>18</v>
      </c>
      <c r="ES216" s="78" t="s">
        <v>2483</v>
      </c>
      <c r="ET216" s="78">
        <v>0</v>
      </c>
      <c r="EU216" s="78">
        <v>0</v>
      </c>
      <c r="EV216" s="78">
        <v>0</v>
      </c>
      <c r="EW216" s="78"/>
      <c r="EX216" s="78"/>
      <c r="EY216" s="78"/>
    </row>
    <row r="217" spans="1:155">
      <c r="A217" s="205" t="s">
        <v>173</v>
      </c>
      <c r="B217" s="8" t="s">
        <v>90</v>
      </c>
      <c r="C217" s="71">
        <v>0</v>
      </c>
      <c r="D217" s="71">
        <v>0</v>
      </c>
      <c r="E217" s="71">
        <v>0</v>
      </c>
      <c r="F217" s="71">
        <v>0</v>
      </c>
      <c r="G217" s="71">
        <v>0</v>
      </c>
      <c r="H217" s="71">
        <v>0</v>
      </c>
      <c r="I217" s="71">
        <v>0</v>
      </c>
      <c r="J217" s="71">
        <v>0</v>
      </c>
      <c r="K217" s="71">
        <v>0</v>
      </c>
      <c r="L217" s="71">
        <v>0</v>
      </c>
      <c r="M217" s="71">
        <v>0</v>
      </c>
      <c r="N217" s="71">
        <v>0</v>
      </c>
      <c r="O217" s="71">
        <v>0</v>
      </c>
      <c r="P217" s="71">
        <v>0</v>
      </c>
      <c r="Q217" s="71">
        <v>0</v>
      </c>
      <c r="R217" s="71">
        <v>0</v>
      </c>
      <c r="S217" s="71">
        <v>0</v>
      </c>
      <c r="T217" s="71">
        <v>0</v>
      </c>
      <c r="U217" s="71">
        <v>0</v>
      </c>
      <c r="V217" s="71">
        <v>0</v>
      </c>
      <c r="W217" s="71">
        <v>0</v>
      </c>
      <c r="X217" s="71">
        <v>0</v>
      </c>
      <c r="Y217" s="71">
        <v>0</v>
      </c>
      <c r="Z217" s="71">
        <v>0</v>
      </c>
      <c r="AA217" s="71">
        <v>0</v>
      </c>
      <c r="AB217" s="71">
        <v>0</v>
      </c>
      <c r="AC217" s="69">
        <v>0</v>
      </c>
      <c r="AD217" s="69">
        <v>0</v>
      </c>
      <c r="AE217" s="205" t="s">
        <v>173</v>
      </c>
      <c r="AF217" s="8" t="s">
        <v>90</v>
      </c>
      <c r="AG217" s="71">
        <v>0</v>
      </c>
      <c r="AH217" s="71">
        <v>0</v>
      </c>
      <c r="AI217" s="71">
        <v>0</v>
      </c>
      <c r="AJ217" s="71">
        <v>0</v>
      </c>
      <c r="AK217" s="71">
        <v>0</v>
      </c>
      <c r="AL217" s="71">
        <v>0</v>
      </c>
      <c r="AM217" s="71">
        <v>0</v>
      </c>
      <c r="AN217" s="71">
        <v>0</v>
      </c>
      <c r="AO217" s="71">
        <v>0</v>
      </c>
      <c r="AP217" s="71">
        <v>0</v>
      </c>
      <c r="AQ217" s="71">
        <v>0</v>
      </c>
      <c r="AR217" s="71">
        <v>0</v>
      </c>
      <c r="AS217" s="71">
        <v>0</v>
      </c>
      <c r="AT217" s="71">
        <v>0</v>
      </c>
      <c r="AU217" s="71">
        <v>0</v>
      </c>
      <c r="AV217" s="71">
        <v>0</v>
      </c>
      <c r="AW217" s="71">
        <v>0</v>
      </c>
      <c r="AX217" s="71">
        <v>0</v>
      </c>
      <c r="AY217" s="71">
        <v>0</v>
      </c>
      <c r="AZ217" s="71">
        <v>0</v>
      </c>
      <c r="BA217" s="71">
        <v>0</v>
      </c>
      <c r="BB217" s="71">
        <v>0</v>
      </c>
      <c r="BC217" s="71">
        <v>0</v>
      </c>
      <c r="BD217" s="71">
        <v>0</v>
      </c>
      <c r="BE217" s="71">
        <v>0</v>
      </c>
      <c r="BF217" s="71">
        <v>0</v>
      </c>
      <c r="BG217" s="69">
        <v>0</v>
      </c>
      <c r="BH217" s="69">
        <v>0</v>
      </c>
      <c r="BI217" s="205" t="s">
        <v>173</v>
      </c>
      <c r="BJ217" s="8" t="s">
        <v>90</v>
      </c>
      <c r="BK217" s="31">
        <v>0</v>
      </c>
      <c r="BL217" s="31">
        <v>0</v>
      </c>
      <c r="BM217" s="31">
        <v>0</v>
      </c>
      <c r="BN217" s="31">
        <v>0</v>
      </c>
      <c r="BO217" s="31">
        <v>0</v>
      </c>
      <c r="BP217" s="31">
        <v>0</v>
      </c>
      <c r="BQ217" s="31">
        <v>0</v>
      </c>
      <c r="BR217" s="31">
        <v>0</v>
      </c>
      <c r="BS217" s="31">
        <v>0</v>
      </c>
      <c r="BT217" s="31">
        <v>0</v>
      </c>
      <c r="BU217" s="31">
        <v>0</v>
      </c>
      <c r="BV217" s="31">
        <v>0</v>
      </c>
      <c r="BW217" s="31">
        <v>0</v>
      </c>
      <c r="BX217" s="149">
        <v>0</v>
      </c>
      <c r="BY217" s="125">
        <v>0</v>
      </c>
      <c r="BZ217" s="71">
        <v>0</v>
      </c>
      <c r="CA217" s="71">
        <v>0</v>
      </c>
      <c r="CB217" s="71">
        <v>0</v>
      </c>
      <c r="CC217" s="71">
        <v>0</v>
      </c>
      <c r="CD217" s="205" t="s">
        <v>173</v>
      </c>
      <c r="CE217" s="8" t="s">
        <v>90</v>
      </c>
      <c r="CF217" s="71">
        <v>0</v>
      </c>
      <c r="CG217" s="71">
        <v>0</v>
      </c>
      <c r="CH217" s="71">
        <v>0</v>
      </c>
      <c r="CI217" s="71">
        <v>0</v>
      </c>
      <c r="CJ217" s="71">
        <v>0</v>
      </c>
      <c r="CK217" s="71">
        <v>0</v>
      </c>
      <c r="CL217" s="71">
        <v>0</v>
      </c>
      <c r="CM217" s="71">
        <v>0</v>
      </c>
      <c r="CN217" s="71">
        <v>0</v>
      </c>
      <c r="CO217" s="205" t="s">
        <v>173</v>
      </c>
      <c r="CP217" s="8" t="s">
        <v>90</v>
      </c>
      <c r="CQ217" s="46">
        <v>0</v>
      </c>
      <c r="CR217" s="46">
        <v>0</v>
      </c>
      <c r="CS217" s="46">
        <v>0</v>
      </c>
      <c r="CT217" s="46">
        <v>0</v>
      </c>
      <c r="CU217" s="46">
        <v>0</v>
      </c>
      <c r="CV217" s="46">
        <v>0</v>
      </c>
      <c r="CW217" s="46">
        <v>0</v>
      </c>
      <c r="CX217" s="46">
        <v>0</v>
      </c>
      <c r="CY217" s="46">
        <v>0</v>
      </c>
      <c r="CZ217" s="46">
        <v>0</v>
      </c>
      <c r="DA217" s="46">
        <v>0</v>
      </c>
      <c r="DB217" s="46">
        <v>0</v>
      </c>
      <c r="DC217" s="46">
        <v>0</v>
      </c>
      <c r="DD217" s="46">
        <v>0</v>
      </c>
      <c r="DE217" s="46">
        <v>0</v>
      </c>
      <c r="DF217" s="46">
        <v>0</v>
      </c>
      <c r="DG217" s="46">
        <v>0</v>
      </c>
      <c r="DH217" s="46">
        <v>0</v>
      </c>
      <c r="DI217" s="46">
        <v>0</v>
      </c>
      <c r="DJ217" s="46">
        <v>0</v>
      </c>
      <c r="DK217" s="46">
        <v>0</v>
      </c>
      <c r="DL217" s="46">
        <v>0</v>
      </c>
      <c r="DM217" s="46">
        <v>0</v>
      </c>
      <c r="DN217" s="46">
        <v>0</v>
      </c>
      <c r="DO217" s="205" t="s">
        <v>173</v>
      </c>
      <c r="DP217" s="8" t="s">
        <v>90</v>
      </c>
      <c r="DQ217" s="71">
        <v>0</v>
      </c>
      <c r="DR217" s="71">
        <v>0</v>
      </c>
      <c r="DS217" s="71">
        <v>0</v>
      </c>
      <c r="DT217" s="152">
        <v>0</v>
      </c>
      <c r="DU217" s="32">
        <v>0</v>
      </c>
      <c r="DV217" s="149">
        <v>0</v>
      </c>
      <c r="DW217" s="149">
        <v>0</v>
      </c>
      <c r="DX217" s="205" t="s">
        <v>173</v>
      </c>
      <c r="DY217" s="8" t="s">
        <v>90</v>
      </c>
      <c r="DZ217" s="71">
        <v>0</v>
      </c>
      <c r="EA217" s="71">
        <v>0</v>
      </c>
      <c r="EB217" s="71">
        <v>0</v>
      </c>
      <c r="EC217" s="71">
        <v>0</v>
      </c>
      <c r="ED217" s="71">
        <v>0</v>
      </c>
      <c r="EE217" s="71">
        <v>0</v>
      </c>
      <c r="EF217" s="71">
        <v>0</v>
      </c>
      <c r="EG217" s="71">
        <v>0</v>
      </c>
      <c r="EH217" s="71">
        <v>0</v>
      </c>
      <c r="EI217" s="71">
        <v>0</v>
      </c>
      <c r="EJ217" s="71">
        <v>0</v>
      </c>
      <c r="EK217" s="71">
        <v>0</v>
      </c>
      <c r="EL217" s="71">
        <v>0</v>
      </c>
      <c r="EM217" s="71">
        <v>0</v>
      </c>
      <c r="EN217" s="71">
        <v>0</v>
      </c>
      <c r="EO217" s="71">
        <v>0</v>
      </c>
      <c r="EP217" s="71">
        <v>0</v>
      </c>
      <c r="ER217" s="78" t="s">
        <v>173</v>
      </c>
      <c r="ES217" s="78" t="s">
        <v>2484</v>
      </c>
      <c r="ET217" s="78">
        <v>0</v>
      </c>
      <c r="EU217" s="78">
        <v>0</v>
      </c>
      <c r="EV217" s="78">
        <v>0</v>
      </c>
      <c r="EW217" s="78"/>
      <c r="EX217" s="78"/>
      <c r="EY217" s="78"/>
    </row>
    <row r="218" spans="1:155">
      <c r="A218" s="205"/>
      <c r="B218" s="8" t="s">
        <v>91</v>
      </c>
      <c r="C218" s="71">
        <v>304</v>
      </c>
      <c r="D218" s="71">
        <v>162</v>
      </c>
      <c r="E218" s="71">
        <v>58</v>
      </c>
      <c r="F218" s="71">
        <v>41</v>
      </c>
      <c r="G218" s="71">
        <v>0</v>
      </c>
      <c r="H218" s="71">
        <v>0</v>
      </c>
      <c r="I218" s="71">
        <v>40</v>
      </c>
      <c r="J218" s="71">
        <v>15</v>
      </c>
      <c r="K218" s="71">
        <v>65</v>
      </c>
      <c r="L218" s="71">
        <v>38</v>
      </c>
      <c r="M218" s="71">
        <v>88</v>
      </c>
      <c r="N218" s="71">
        <v>43</v>
      </c>
      <c r="O218" s="71">
        <v>0</v>
      </c>
      <c r="P218" s="71">
        <v>0</v>
      </c>
      <c r="Q218" s="71">
        <v>118</v>
      </c>
      <c r="R218" s="71">
        <v>63</v>
      </c>
      <c r="S218" s="71">
        <v>0</v>
      </c>
      <c r="T218" s="71">
        <v>0</v>
      </c>
      <c r="U218" s="71">
        <v>33</v>
      </c>
      <c r="V218" s="71">
        <v>23</v>
      </c>
      <c r="W218" s="71">
        <v>110</v>
      </c>
      <c r="X218" s="71">
        <v>58</v>
      </c>
      <c r="Y218" s="71">
        <v>98</v>
      </c>
      <c r="Z218" s="71">
        <v>42</v>
      </c>
      <c r="AA218" s="71">
        <v>0</v>
      </c>
      <c r="AB218" s="71">
        <v>0</v>
      </c>
      <c r="AC218" s="69">
        <v>914</v>
      </c>
      <c r="AD218" s="69">
        <v>485</v>
      </c>
      <c r="AE218" s="205"/>
      <c r="AF218" s="8" t="s">
        <v>91</v>
      </c>
      <c r="AG218" s="71">
        <v>7</v>
      </c>
      <c r="AH218" s="71">
        <v>2</v>
      </c>
      <c r="AI218" s="71">
        <v>1</v>
      </c>
      <c r="AJ218" s="71">
        <v>1</v>
      </c>
      <c r="AK218" s="71">
        <v>0</v>
      </c>
      <c r="AL218" s="71">
        <v>0</v>
      </c>
      <c r="AM218" s="71">
        <v>0</v>
      </c>
      <c r="AN218" s="71">
        <v>0</v>
      </c>
      <c r="AO218" s="71">
        <v>0</v>
      </c>
      <c r="AP218" s="71">
        <v>0</v>
      </c>
      <c r="AQ218" s="71">
        <v>0</v>
      </c>
      <c r="AR218" s="71">
        <v>0</v>
      </c>
      <c r="AS218" s="71">
        <v>0</v>
      </c>
      <c r="AT218" s="71">
        <v>0</v>
      </c>
      <c r="AU218" s="71">
        <v>15</v>
      </c>
      <c r="AV218" s="71">
        <v>7</v>
      </c>
      <c r="AW218" s="71">
        <v>0</v>
      </c>
      <c r="AX218" s="71">
        <v>0</v>
      </c>
      <c r="AY218" s="71">
        <v>0</v>
      </c>
      <c r="AZ218" s="71">
        <v>0</v>
      </c>
      <c r="BA218" s="71">
        <v>11</v>
      </c>
      <c r="BB218" s="71">
        <v>7</v>
      </c>
      <c r="BC218" s="71">
        <v>11</v>
      </c>
      <c r="BD218" s="71">
        <v>5</v>
      </c>
      <c r="BE218" s="71">
        <v>0</v>
      </c>
      <c r="BF218" s="71">
        <v>0</v>
      </c>
      <c r="BG218" s="69">
        <v>45</v>
      </c>
      <c r="BH218" s="69">
        <v>22</v>
      </c>
      <c r="BI218" s="205"/>
      <c r="BJ218" s="8" t="s">
        <v>91</v>
      </c>
      <c r="BK218" s="31">
        <v>7</v>
      </c>
      <c r="BL218" s="31">
        <v>2</v>
      </c>
      <c r="BM218" s="31">
        <v>0</v>
      </c>
      <c r="BN218" s="31">
        <v>1</v>
      </c>
      <c r="BO218" s="31">
        <v>2</v>
      </c>
      <c r="BP218" s="31">
        <v>2</v>
      </c>
      <c r="BQ218" s="31">
        <v>0</v>
      </c>
      <c r="BR218" s="31">
        <v>3</v>
      </c>
      <c r="BS218" s="31">
        <v>0</v>
      </c>
      <c r="BT218" s="31">
        <v>1</v>
      </c>
      <c r="BU218" s="31">
        <v>2</v>
      </c>
      <c r="BV218" s="31">
        <v>2</v>
      </c>
      <c r="BW218" s="31">
        <v>0</v>
      </c>
      <c r="BX218" s="149">
        <v>22</v>
      </c>
      <c r="BY218" s="125">
        <v>23</v>
      </c>
      <c r="BZ218" s="71">
        <v>23</v>
      </c>
      <c r="CA218" s="71">
        <v>11</v>
      </c>
      <c r="CB218" s="71">
        <v>0</v>
      </c>
      <c r="CC218" s="71">
        <v>4</v>
      </c>
      <c r="CD218" s="205"/>
      <c r="CE218" s="8" t="s">
        <v>91</v>
      </c>
      <c r="CF218" s="71">
        <v>0</v>
      </c>
      <c r="CG218" s="71">
        <v>436</v>
      </c>
      <c r="CH218" s="71">
        <v>19</v>
      </c>
      <c r="CI218" s="71">
        <v>1</v>
      </c>
      <c r="CJ218" s="71">
        <v>0</v>
      </c>
      <c r="CK218" s="71">
        <v>6</v>
      </c>
      <c r="CL218" s="71">
        <v>25</v>
      </c>
      <c r="CM218" s="71">
        <v>22</v>
      </c>
      <c r="CN218" s="71">
        <v>22</v>
      </c>
      <c r="CO218" s="205"/>
      <c r="CP218" s="8" t="s">
        <v>91</v>
      </c>
      <c r="CQ218" s="46">
        <v>200</v>
      </c>
      <c r="CR218" s="46">
        <v>102</v>
      </c>
      <c r="CS218" s="46">
        <v>145</v>
      </c>
      <c r="CT218" s="46">
        <v>70</v>
      </c>
      <c r="CU218" s="46">
        <v>19</v>
      </c>
      <c r="CV218" s="46">
        <v>4</v>
      </c>
      <c r="CW218" s="46">
        <v>17</v>
      </c>
      <c r="CX218" s="46">
        <v>4</v>
      </c>
      <c r="CY218" s="46">
        <v>76</v>
      </c>
      <c r="CZ218" s="46">
        <v>47</v>
      </c>
      <c r="DA218" s="46">
        <v>62</v>
      </c>
      <c r="DB218" s="46">
        <v>38</v>
      </c>
      <c r="DC218" s="46">
        <v>0</v>
      </c>
      <c r="DD218" s="46">
        <v>0</v>
      </c>
      <c r="DE218" s="46">
        <v>0</v>
      </c>
      <c r="DF218" s="46">
        <v>0</v>
      </c>
      <c r="DG218" s="46">
        <v>0</v>
      </c>
      <c r="DH218" s="46">
        <v>0</v>
      </c>
      <c r="DI218" s="46">
        <v>0</v>
      </c>
      <c r="DJ218" s="46">
        <v>0</v>
      </c>
      <c r="DK218" s="46">
        <v>0</v>
      </c>
      <c r="DL218" s="46">
        <v>0</v>
      </c>
      <c r="DM218" s="46">
        <v>0</v>
      </c>
      <c r="DN218" s="46">
        <v>0</v>
      </c>
      <c r="DO218" s="205"/>
      <c r="DP218" s="8" t="s">
        <v>91</v>
      </c>
      <c r="DQ218" s="71">
        <v>61</v>
      </c>
      <c r="DR218" s="71">
        <v>13</v>
      </c>
      <c r="DS218" s="71">
        <v>13</v>
      </c>
      <c r="DT218" s="152">
        <v>14</v>
      </c>
      <c r="DU218" s="32">
        <v>3</v>
      </c>
      <c r="DV218" s="149">
        <v>75</v>
      </c>
      <c r="DW218" s="149">
        <v>16</v>
      </c>
      <c r="DX218" s="205"/>
      <c r="DY218" s="8" t="s">
        <v>91</v>
      </c>
      <c r="DZ218" s="71">
        <v>0</v>
      </c>
      <c r="EA218" s="71">
        <v>0</v>
      </c>
      <c r="EB218" s="71">
        <v>0</v>
      </c>
      <c r="EC218" s="71">
        <v>0</v>
      </c>
      <c r="ED218" s="71">
        <v>0</v>
      </c>
      <c r="EE218" s="71">
        <v>0</v>
      </c>
      <c r="EF218" s="71">
        <v>0</v>
      </c>
      <c r="EG218" s="71">
        <v>0</v>
      </c>
      <c r="EH218" s="71">
        <v>0</v>
      </c>
      <c r="EI218" s="71">
        <v>0</v>
      </c>
      <c r="EJ218" s="71">
        <v>0</v>
      </c>
      <c r="EK218" s="71">
        <v>0</v>
      </c>
      <c r="EL218" s="71">
        <v>0</v>
      </c>
      <c r="EM218" s="71">
        <v>0</v>
      </c>
      <c r="EN218" s="71">
        <v>0</v>
      </c>
      <c r="EO218" s="71">
        <v>0</v>
      </c>
      <c r="EP218" s="71">
        <v>0</v>
      </c>
      <c r="ER218" s="78" t="s">
        <v>173</v>
      </c>
      <c r="ES218" s="78" t="s">
        <v>2485</v>
      </c>
      <c r="ET218" s="78">
        <v>295</v>
      </c>
      <c r="EU218" s="78">
        <v>224</v>
      </c>
      <c r="EV218" s="78">
        <v>933</v>
      </c>
      <c r="EW218" s="78"/>
      <c r="EX218" s="78"/>
      <c r="EY218" s="78"/>
    </row>
    <row r="219" spans="1:155">
      <c r="A219" s="205"/>
      <c r="B219" s="66" t="s">
        <v>73</v>
      </c>
      <c r="C219" s="26">
        <v>304</v>
      </c>
      <c r="D219" s="26">
        <v>162</v>
      </c>
      <c r="E219" s="26">
        <v>58</v>
      </c>
      <c r="F219" s="26">
        <v>41</v>
      </c>
      <c r="G219" s="26">
        <v>0</v>
      </c>
      <c r="H219" s="26">
        <v>0</v>
      </c>
      <c r="I219" s="26">
        <v>40</v>
      </c>
      <c r="J219" s="26">
        <v>15</v>
      </c>
      <c r="K219" s="26">
        <v>65</v>
      </c>
      <c r="L219" s="26">
        <v>38</v>
      </c>
      <c r="M219" s="26">
        <v>88</v>
      </c>
      <c r="N219" s="26">
        <v>43</v>
      </c>
      <c r="O219" s="26">
        <v>0</v>
      </c>
      <c r="P219" s="26">
        <v>0</v>
      </c>
      <c r="Q219" s="26">
        <v>118</v>
      </c>
      <c r="R219" s="26">
        <v>63</v>
      </c>
      <c r="S219" s="26">
        <v>0</v>
      </c>
      <c r="T219" s="26">
        <v>0</v>
      </c>
      <c r="U219" s="26">
        <v>33</v>
      </c>
      <c r="V219" s="26">
        <v>23</v>
      </c>
      <c r="W219" s="26">
        <v>110</v>
      </c>
      <c r="X219" s="26">
        <v>58</v>
      </c>
      <c r="Y219" s="26">
        <v>98</v>
      </c>
      <c r="Z219" s="26">
        <v>42</v>
      </c>
      <c r="AA219" s="26">
        <v>0</v>
      </c>
      <c r="AB219" s="26">
        <v>0</v>
      </c>
      <c r="AC219" s="68">
        <v>914</v>
      </c>
      <c r="AD219" s="68">
        <v>485</v>
      </c>
      <c r="AE219" s="205"/>
      <c r="AF219" s="66" t="s">
        <v>73</v>
      </c>
      <c r="AG219" s="26">
        <v>7</v>
      </c>
      <c r="AH219" s="26">
        <v>2</v>
      </c>
      <c r="AI219" s="26">
        <v>1</v>
      </c>
      <c r="AJ219" s="26">
        <v>1</v>
      </c>
      <c r="AK219" s="26">
        <v>0</v>
      </c>
      <c r="AL219" s="26">
        <v>0</v>
      </c>
      <c r="AM219" s="26">
        <v>0</v>
      </c>
      <c r="AN219" s="26">
        <v>0</v>
      </c>
      <c r="AO219" s="26">
        <v>0</v>
      </c>
      <c r="AP219" s="26">
        <v>0</v>
      </c>
      <c r="AQ219" s="26">
        <v>0</v>
      </c>
      <c r="AR219" s="26">
        <v>0</v>
      </c>
      <c r="AS219" s="26">
        <v>0</v>
      </c>
      <c r="AT219" s="26">
        <v>0</v>
      </c>
      <c r="AU219" s="26">
        <v>15</v>
      </c>
      <c r="AV219" s="26">
        <v>7</v>
      </c>
      <c r="AW219" s="26">
        <v>0</v>
      </c>
      <c r="AX219" s="26">
        <v>0</v>
      </c>
      <c r="AY219" s="26">
        <v>0</v>
      </c>
      <c r="AZ219" s="26">
        <v>0</v>
      </c>
      <c r="BA219" s="26">
        <v>11</v>
      </c>
      <c r="BB219" s="26">
        <v>7</v>
      </c>
      <c r="BC219" s="26">
        <v>11</v>
      </c>
      <c r="BD219" s="26">
        <v>5</v>
      </c>
      <c r="BE219" s="26">
        <v>0</v>
      </c>
      <c r="BF219" s="26">
        <v>0</v>
      </c>
      <c r="BG219" s="68">
        <v>45</v>
      </c>
      <c r="BH219" s="68">
        <v>22</v>
      </c>
      <c r="BI219" s="205"/>
      <c r="BJ219" s="66" t="s">
        <v>73</v>
      </c>
      <c r="BK219" s="68">
        <v>7</v>
      </c>
      <c r="BL219" s="68">
        <v>2</v>
      </c>
      <c r="BM219" s="68">
        <v>0</v>
      </c>
      <c r="BN219" s="68">
        <v>1</v>
      </c>
      <c r="BO219" s="68">
        <v>2</v>
      </c>
      <c r="BP219" s="68">
        <v>2</v>
      </c>
      <c r="BQ219" s="68">
        <v>0</v>
      </c>
      <c r="BR219" s="68">
        <v>3</v>
      </c>
      <c r="BS219" s="68">
        <v>0</v>
      </c>
      <c r="BT219" s="68">
        <v>1</v>
      </c>
      <c r="BU219" s="68">
        <v>2</v>
      </c>
      <c r="BV219" s="68">
        <v>2</v>
      </c>
      <c r="BW219" s="68">
        <v>0</v>
      </c>
      <c r="BX219" s="68">
        <v>22</v>
      </c>
      <c r="BY219" s="68">
        <v>23</v>
      </c>
      <c r="BZ219" s="68">
        <v>23</v>
      </c>
      <c r="CA219" s="68">
        <v>11</v>
      </c>
      <c r="CB219" s="68">
        <v>0</v>
      </c>
      <c r="CC219" s="68">
        <v>4</v>
      </c>
      <c r="CD219" s="205"/>
      <c r="CE219" s="66" t="s">
        <v>73</v>
      </c>
      <c r="CF219" s="68">
        <v>0</v>
      </c>
      <c r="CG219" s="68">
        <v>436</v>
      </c>
      <c r="CH219" s="68">
        <v>19</v>
      </c>
      <c r="CI219" s="68">
        <v>1</v>
      </c>
      <c r="CJ219" s="68">
        <v>0</v>
      </c>
      <c r="CK219" s="68">
        <v>6</v>
      </c>
      <c r="CL219" s="68">
        <v>25</v>
      </c>
      <c r="CM219" s="68">
        <v>22</v>
      </c>
      <c r="CN219" s="68">
        <v>22</v>
      </c>
      <c r="CO219" s="205"/>
      <c r="CP219" s="66" t="s">
        <v>73</v>
      </c>
      <c r="CQ219" s="68">
        <v>200</v>
      </c>
      <c r="CR219" s="68">
        <v>102</v>
      </c>
      <c r="CS219" s="68">
        <v>145</v>
      </c>
      <c r="CT219" s="68">
        <v>70</v>
      </c>
      <c r="CU219" s="68">
        <v>19</v>
      </c>
      <c r="CV219" s="68">
        <v>4</v>
      </c>
      <c r="CW219" s="68">
        <v>17</v>
      </c>
      <c r="CX219" s="68">
        <v>4</v>
      </c>
      <c r="CY219" s="68">
        <v>76</v>
      </c>
      <c r="CZ219" s="68">
        <v>47</v>
      </c>
      <c r="DA219" s="68">
        <v>62</v>
      </c>
      <c r="DB219" s="68">
        <v>38</v>
      </c>
      <c r="DC219" s="68">
        <v>0</v>
      </c>
      <c r="DD219" s="68">
        <v>0</v>
      </c>
      <c r="DE219" s="68">
        <v>0</v>
      </c>
      <c r="DF219" s="68">
        <v>0</v>
      </c>
      <c r="DG219" s="68">
        <v>0</v>
      </c>
      <c r="DH219" s="68">
        <v>0</v>
      </c>
      <c r="DI219" s="68">
        <v>0</v>
      </c>
      <c r="DJ219" s="68">
        <v>0</v>
      </c>
      <c r="DK219" s="68">
        <v>0</v>
      </c>
      <c r="DL219" s="68">
        <v>0</v>
      </c>
      <c r="DM219" s="68">
        <v>0</v>
      </c>
      <c r="DN219" s="68">
        <v>0</v>
      </c>
      <c r="DO219" s="205"/>
      <c r="DP219" s="66" t="s">
        <v>73</v>
      </c>
      <c r="DQ219" s="68">
        <v>61</v>
      </c>
      <c r="DR219" s="26">
        <v>13</v>
      </c>
      <c r="DS219" s="26">
        <v>13</v>
      </c>
      <c r="DT219" s="41">
        <v>14</v>
      </c>
      <c r="DU219" s="41">
        <v>3</v>
      </c>
      <c r="DV219" s="68">
        <v>75</v>
      </c>
      <c r="DW219" s="68">
        <v>16</v>
      </c>
      <c r="DX219" s="205"/>
      <c r="DY219" s="66" t="s">
        <v>73</v>
      </c>
      <c r="DZ219" s="68">
        <v>0</v>
      </c>
      <c r="EA219" s="68">
        <v>0</v>
      </c>
      <c r="EB219" s="68">
        <v>0</v>
      </c>
      <c r="EC219" s="68">
        <v>0</v>
      </c>
      <c r="ED219" s="68">
        <v>0</v>
      </c>
      <c r="EE219" s="68">
        <v>0</v>
      </c>
      <c r="EF219" s="68">
        <v>0</v>
      </c>
      <c r="EG219" s="68">
        <v>0</v>
      </c>
      <c r="EH219" s="68">
        <v>0</v>
      </c>
      <c r="EI219" s="68">
        <v>0</v>
      </c>
      <c r="EJ219" s="68">
        <v>0</v>
      </c>
      <c r="EK219" s="68">
        <v>0</v>
      </c>
      <c r="EL219" s="68">
        <v>0</v>
      </c>
      <c r="EM219" s="68">
        <v>0</v>
      </c>
      <c r="EN219" s="68">
        <v>0</v>
      </c>
      <c r="EO219" s="68">
        <v>0</v>
      </c>
      <c r="EP219" s="68">
        <v>0</v>
      </c>
      <c r="ER219" s="78" t="s">
        <v>173</v>
      </c>
      <c r="ES219" s="78" t="s">
        <v>2486</v>
      </c>
      <c r="ET219" s="78">
        <v>295</v>
      </c>
      <c r="EU219" s="78">
        <v>224</v>
      </c>
      <c r="EV219" s="78">
        <v>933</v>
      </c>
      <c r="EW219" s="78"/>
      <c r="EX219" s="78"/>
      <c r="EY219" s="78"/>
    </row>
    <row r="220" spans="1:155">
      <c r="A220" s="205" t="s">
        <v>2061</v>
      </c>
      <c r="B220" s="8" t="s">
        <v>90</v>
      </c>
      <c r="C220" s="71">
        <v>30</v>
      </c>
      <c r="D220" s="71">
        <v>14</v>
      </c>
      <c r="E220" s="71">
        <v>15</v>
      </c>
      <c r="F220" s="71">
        <v>8</v>
      </c>
      <c r="G220" s="71">
        <v>0</v>
      </c>
      <c r="H220" s="71">
        <v>0</v>
      </c>
      <c r="I220" s="71">
        <v>0</v>
      </c>
      <c r="J220" s="71">
        <v>0</v>
      </c>
      <c r="K220" s="71">
        <v>0</v>
      </c>
      <c r="L220" s="71">
        <v>0</v>
      </c>
      <c r="M220" s="71">
        <v>0</v>
      </c>
      <c r="N220" s="71">
        <v>0</v>
      </c>
      <c r="O220" s="71">
        <v>18</v>
      </c>
      <c r="P220" s="71">
        <v>5</v>
      </c>
      <c r="Q220" s="71">
        <v>174</v>
      </c>
      <c r="R220" s="71">
        <v>66</v>
      </c>
      <c r="S220" s="71">
        <v>0</v>
      </c>
      <c r="T220" s="71">
        <v>0</v>
      </c>
      <c r="U220" s="71">
        <v>0</v>
      </c>
      <c r="V220" s="71">
        <v>0</v>
      </c>
      <c r="W220" s="71">
        <v>0</v>
      </c>
      <c r="X220" s="71">
        <v>0</v>
      </c>
      <c r="Y220" s="71">
        <v>0</v>
      </c>
      <c r="Z220" s="71">
        <v>0</v>
      </c>
      <c r="AA220" s="71">
        <v>0</v>
      </c>
      <c r="AB220" s="71">
        <v>0</v>
      </c>
      <c r="AC220" s="69">
        <v>237</v>
      </c>
      <c r="AD220" s="69">
        <v>93</v>
      </c>
      <c r="AE220" s="205" t="s">
        <v>2061</v>
      </c>
      <c r="AF220" s="8" t="s">
        <v>90</v>
      </c>
      <c r="AG220" s="71">
        <v>0</v>
      </c>
      <c r="AH220" s="71">
        <v>0</v>
      </c>
      <c r="AI220" s="71">
        <v>0</v>
      </c>
      <c r="AJ220" s="71">
        <v>0</v>
      </c>
      <c r="AK220" s="71">
        <v>0</v>
      </c>
      <c r="AL220" s="71">
        <v>0</v>
      </c>
      <c r="AM220" s="71">
        <v>0</v>
      </c>
      <c r="AN220" s="71">
        <v>0</v>
      </c>
      <c r="AO220" s="71">
        <v>0</v>
      </c>
      <c r="AP220" s="71">
        <v>0</v>
      </c>
      <c r="AQ220" s="71">
        <v>0</v>
      </c>
      <c r="AR220" s="71">
        <v>0</v>
      </c>
      <c r="AS220" s="71">
        <v>0</v>
      </c>
      <c r="AT220" s="71">
        <v>0</v>
      </c>
      <c r="AU220" s="71">
        <v>68</v>
      </c>
      <c r="AV220" s="71">
        <v>20</v>
      </c>
      <c r="AW220" s="71">
        <v>0</v>
      </c>
      <c r="AX220" s="71">
        <v>0</v>
      </c>
      <c r="AY220" s="71">
        <v>0</v>
      </c>
      <c r="AZ220" s="71">
        <v>0</v>
      </c>
      <c r="BA220" s="71">
        <v>0</v>
      </c>
      <c r="BB220" s="71">
        <v>0</v>
      </c>
      <c r="BC220" s="71">
        <v>0</v>
      </c>
      <c r="BD220" s="71">
        <v>0</v>
      </c>
      <c r="BE220" s="71">
        <v>0</v>
      </c>
      <c r="BF220" s="71">
        <v>0</v>
      </c>
      <c r="BG220" s="69">
        <v>68</v>
      </c>
      <c r="BH220" s="69">
        <v>20</v>
      </c>
      <c r="BI220" s="205" t="s">
        <v>2061</v>
      </c>
      <c r="BJ220" s="8" t="s">
        <v>90</v>
      </c>
      <c r="BK220" s="31">
        <v>2</v>
      </c>
      <c r="BL220" s="31">
        <v>1</v>
      </c>
      <c r="BM220" s="31">
        <v>0</v>
      </c>
      <c r="BN220" s="31">
        <v>0</v>
      </c>
      <c r="BO220" s="31">
        <v>0</v>
      </c>
      <c r="BP220" s="31">
        <v>0</v>
      </c>
      <c r="BQ220" s="31">
        <v>1</v>
      </c>
      <c r="BR220" s="31">
        <v>3</v>
      </c>
      <c r="BS220" s="31">
        <v>0</v>
      </c>
      <c r="BT220" s="31">
        <v>0</v>
      </c>
      <c r="BU220" s="31">
        <v>0</v>
      </c>
      <c r="BV220" s="31">
        <v>0</v>
      </c>
      <c r="BW220" s="31">
        <v>0</v>
      </c>
      <c r="BX220" s="149">
        <v>7</v>
      </c>
      <c r="BY220" s="125">
        <v>7</v>
      </c>
      <c r="BZ220" s="71">
        <v>7</v>
      </c>
      <c r="CA220" s="71">
        <v>4</v>
      </c>
      <c r="CB220" s="71">
        <v>0</v>
      </c>
      <c r="CC220" s="71">
        <v>2</v>
      </c>
      <c r="CD220" s="205" t="s">
        <v>2061</v>
      </c>
      <c r="CE220" s="8" t="s">
        <v>90</v>
      </c>
      <c r="CF220" s="71">
        <v>0</v>
      </c>
      <c r="CG220" s="71">
        <v>10</v>
      </c>
      <c r="CH220" s="71">
        <v>20</v>
      </c>
      <c r="CI220" s="71">
        <v>44</v>
      </c>
      <c r="CJ220" s="71">
        <v>0</v>
      </c>
      <c r="CK220" s="71">
        <v>0</v>
      </c>
      <c r="CL220" s="71">
        <v>6</v>
      </c>
      <c r="CM220" s="71">
        <v>3</v>
      </c>
      <c r="CN220" s="71">
        <v>3</v>
      </c>
      <c r="CO220" s="205" t="s">
        <v>2061</v>
      </c>
      <c r="CP220" s="8" t="s">
        <v>90</v>
      </c>
      <c r="CQ220" s="46">
        <v>142</v>
      </c>
      <c r="CR220" s="46">
        <v>55</v>
      </c>
      <c r="CS220" s="46">
        <v>65</v>
      </c>
      <c r="CT220" s="46">
        <v>18</v>
      </c>
      <c r="CU220" s="46">
        <v>0</v>
      </c>
      <c r="CV220" s="46">
        <v>0</v>
      </c>
      <c r="CW220" s="46">
        <v>0</v>
      </c>
      <c r="CX220" s="46">
        <v>0</v>
      </c>
      <c r="CY220" s="46">
        <v>0</v>
      </c>
      <c r="CZ220" s="46">
        <v>0</v>
      </c>
      <c r="DA220" s="46">
        <v>0</v>
      </c>
      <c r="DB220" s="46">
        <v>0</v>
      </c>
      <c r="DC220" s="46">
        <v>0</v>
      </c>
      <c r="DD220" s="46">
        <v>0</v>
      </c>
      <c r="DE220" s="46">
        <v>0</v>
      </c>
      <c r="DF220" s="46">
        <v>0</v>
      </c>
      <c r="DG220" s="46">
        <v>0</v>
      </c>
      <c r="DH220" s="46">
        <v>0</v>
      </c>
      <c r="DI220" s="46">
        <v>0</v>
      </c>
      <c r="DJ220" s="46">
        <v>0</v>
      </c>
      <c r="DK220" s="46">
        <v>0</v>
      </c>
      <c r="DL220" s="46">
        <v>0</v>
      </c>
      <c r="DM220" s="46">
        <v>0</v>
      </c>
      <c r="DN220" s="46">
        <v>0</v>
      </c>
      <c r="DO220" s="205" t="s">
        <v>2061</v>
      </c>
      <c r="DP220" s="8" t="s">
        <v>90</v>
      </c>
      <c r="DQ220" s="71">
        <v>12</v>
      </c>
      <c r="DR220" s="71">
        <v>1</v>
      </c>
      <c r="DS220" s="71">
        <v>1</v>
      </c>
      <c r="DT220" s="152">
        <v>3</v>
      </c>
      <c r="DU220" s="32">
        <v>2</v>
      </c>
      <c r="DV220" s="149">
        <v>15</v>
      </c>
      <c r="DW220" s="149">
        <v>3</v>
      </c>
      <c r="DX220" s="205" t="s">
        <v>2061</v>
      </c>
      <c r="DY220" s="8" t="s">
        <v>90</v>
      </c>
      <c r="DZ220" s="71">
        <v>1</v>
      </c>
      <c r="EA220" s="71">
        <v>0</v>
      </c>
      <c r="EB220" s="71">
        <v>0</v>
      </c>
      <c r="EC220" s="71">
        <v>0</v>
      </c>
      <c r="ED220" s="71">
        <v>0</v>
      </c>
      <c r="EE220" s="71">
        <v>0</v>
      </c>
      <c r="EF220" s="71">
        <v>0</v>
      </c>
      <c r="EG220" s="71">
        <v>1</v>
      </c>
      <c r="EH220" s="71">
        <v>0</v>
      </c>
      <c r="EI220" s="71">
        <v>0</v>
      </c>
      <c r="EJ220" s="71">
        <v>0</v>
      </c>
      <c r="EK220" s="71">
        <v>0</v>
      </c>
      <c r="EL220" s="71">
        <v>0</v>
      </c>
      <c r="EM220" s="71">
        <v>0</v>
      </c>
      <c r="EN220" s="71">
        <v>0</v>
      </c>
      <c r="EO220" s="71">
        <v>0</v>
      </c>
      <c r="EP220" s="71">
        <v>0</v>
      </c>
      <c r="ER220" s="78" t="s">
        <v>2061</v>
      </c>
      <c r="ES220" s="78" t="s">
        <v>2487</v>
      </c>
      <c r="ET220" s="78">
        <v>142</v>
      </c>
      <c r="EU220" s="78">
        <v>65</v>
      </c>
      <c r="EV220" s="78">
        <v>256</v>
      </c>
      <c r="EW220" s="78"/>
      <c r="EX220" s="78"/>
      <c r="EY220" s="78"/>
    </row>
    <row r="221" spans="1:155">
      <c r="A221" s="205"/>
      <c r="B221" s="8" t="s">
        <v>91</v>
      </c>
      <c r="C221" s="71">
        <v>0</v>
      </c>
      <c r="D221" s="71">
        <v>0</v>
      </c>
      <c r="E221" s="71">
        <v>0</v>
      </c>
      <c r="F221" s="71">
        <v>0</v>
      </c>
      <c r="G221" s="71">
        <v>0</v>
      </c>
      <c r="H221" s="71">
        <v>0</v>
      </c>
      <c r="I221" s="71">
        <v>0</v>
      </c>
      <c r="J221" s="71">
        <v>0</v>
      </c>
      <c r="K221" s="71">
        <v>0</v>
      </c>
      <c r="L221" s="71">
        <v>0</v>
      </c>
      <c r="M221" s="71">
        <v>0</v>
      </c>
      <c r="N221" s="71">
        <v>0</v>
      </c>
      <c r="O221" s="71">
        <v>0</v>
      </c>
      <c r="P221" s="71">
        <v>0</v>
      </c>
      <c r="Q221" s="71">
        <v>0</v>
      </c>
      <c r="R221" s="71">
        <v>0</v>
      </c>
      <c r="S221" s="71">
        <v>0</v>
      </c>
      <c r="T221" s="71">
        <v>0</v>
      </c>
      <c r="U221" s="71">
        <v>0</v>
      </c>
      <c r="V221" s="71">
        <v>0</v>
      </c>
      <c r="W221" s="71">
        <v>0</v>
      </c>
      <c r="X221" s="71">
        <v>0</v>
      </c>
      <c r="Y221" s="71">
        <v>0</v>
      </c>
      <c r="Z221" s="71">
        <v>0</v>
      </c>
      <c r="AA221" s="71">
        <v>0</v>
      </c>
      <c r="AB221" s="71">
        <v>0</v>
      </c>
      <c r="AC221" s="69">
        <v>0</v>
      </c>
      <c r="AD221" s="69">
        <v>0</v>
      </c>
      <c r="AE221" s="205"/>
      <c r="AF221" s="8" t="s">
        <v>91</v>
      </c>
      <c r="AG221" s="71">
        <v>0</v>
      </c>
      <c r="AH221" s="71">
        <v>0</v>
      </c>
      <c r="AI221" s="71">
        <v>0</v>
      </c>
      <c r="AJ221" s="71">
        <v>0</v>
      </c>
      <c r="AK221" s="71">
        <v>0</v>
      </c>
      <c r="AL221" s="71">
        <v>0</v>
      </c>
      <c r="AM221" s="71">
        <v>0</v>
      </c>
      <c r="AN221" s="71">
        <v>0</v>
      </c>
      <c r="AO221" s="71">
        <v>0</v>
      </c>
      <c r="AP221" s="71">
        <v>0</v>
      </c>
      <c r="AQ221" s="71">
        <v>0</v>
      </c>
      <c r="AR221" s="71">
        <v>0</v>
      </c>
      <c r="AS221" s="71">
        <v>0</v>
      </c>
      <c r="AT221" s="71">
        <v>0</v>
      </c>
      <c r="AU221" s="71">
        <v>0</v>
      </c>
      <c r="AV221" s="71">
        <v>0</v>
      </c>
      <c r="AW221" s="71">
        <v>0</v>
      </c>
      <c r="AX221" s="71">
        <v>0</v>
      </c>
      <c r="AY221" s="71">
        <v>0</v>
      </c>
      <c r="AZ221" s="71">
        <v>0</v>
      </c>
      <c r="BA221" s="71">
        <v>0</v>
      </c>
      <c r="BB221" s="71">
        <v>0</v>
      </c>
      <c r="BC221" s="71">
        <v>0</v>
      </c>
      <c r="BD221" s="71">
        <v>0</v>
      </c>
      <c r="BE221" s="71">
        <v>0</v>
      </c>
      <c r="BF221" s="71">
        <v>0</v>
      </c>
      <c r="BG221" s="69">
        <v>0</v>
      </c>
      <c r="BH221" s="69">
        <v>0</v>
      </c>
      <c r="BI221" s="205"/>
      <c r="BJ221" s="8" t="s">
        <v>91</v>
      </c>
      <c r="BK221" s="31">
        <v>0</v>
      </c>
      <c r="BL221" s="31">
        <v>0</v>
      </c>
      <c r="BM221" s="31">
        <v>0</v>
      </c>
      <c r="BN221" s="31">
        <v>0</v>
      </c>
      <c r="BO221" s="31">
        <v>0</v>
      </c>
      <c r="BP221" s="31">
        <v>0</v>
      </c>
      <c r="BQ221" s="31">
        <v>0</v>
      </c>
      <c r="BR221" s="31">
        <v>0</v>
      </c>
      <c r="BS221" s="31">
        <v>0</v>
      </c>
      <c r="BT221" s="31">
        <v>0</v>
      </c>
      <c r="BU221" s="31">
        <v>0</v>
      </c>
      <c r="BV221" s="31">
        <v>0</v>
      </c>
      <c r="BW221" s="31">
        <v>0</v>
      </c>
      <c r="BX221" s="149">
        <v>0</v>
      </c>
      <c r="BY221" s="125">
        <v>0</v>
      </c>
      <c r="BZ221" s="71">
        <v>0</v>
      </c>
      <c r="CA221" s="71">
        <v>0</v>
      </c>
      <c r="CB221" s="71">
        <v>0</v>
      </c>
      <c r="CC221" s="71">
        <v>0</v>
      </c>
      <c r="CD221" s="205"/>
      <c r="CE221" s="8" t="s">
        <v>91</v>
      </c>
      <c r="CF221" s="71">
        <v>0</v>
      </c>
      <c r="CG221" s="71">
        <v>0</v>
      </c>
      <c r="CH221" s="71">
        <v>0</v>
      </c>
      <c r="CI221" s="71">
        <v>0</v>
      </c>
      <c r="CJ221" s="71">
        <v>0</v>
      </c>
      <c r="CK221" s="71">
        <v>0</v>
      </c>
      <c r="CL221" s="71">
        <v>0</v>
      </c>
      <c r="CM221" s="71">
        <v>0</v>
      </c>
      <c r="CN221" s="71">
        <v>0</v>
      </c>
      <c r="CO221" s="205"/>
      <c r="CP221" s="8" t="s">
        <v>91</v>
      </c>
      <c r="CQ221" s="46">
        <v>0</v>
      </c>
      <c r="CR221" s="46">
        <v>0</v>
      </c>
      <c r="CS221" s="46">
        <v>0</v>
      </c>
      <c r="CT221" s="46">
        <v>0</v>
      </c>
      <c r="CU221" s="46">
        <v>0</v>
      </c>
      <c r="CV221" s="46">
        <v>0</v>
      </c>
      <c r="CW221" s="46">
        <v>0</v>
      </c>
      <c r="CX221" s="46">
        <v>0</v>
      </c>
      <c r="CY221" s="46">
        <v>0</v>
      </c>
      <c r="CZ221" s="46">
        <v>0</v>
      </c>
      <c r="DA221" s="46">
        <v>0</v>
      </c>
      <c r="DB221" s="46">
        <v>0</v>
      </c>
      <c r="DC221" s="46">
        <v>0</v>
      </c>
      <c r="DD221" s="46">
        <v>0</v>
      </c>
      <c r="DE221" s="46">
        <v>0</v>
      </c>
      <c r="DF221" s="46">
        <v>0</v>
      </c>
      <c r="DG221" s="46">
        <v>0</v>
      </c>
      <c r="DH221" s="46">
        <v>0</v>
      </c>
      <c r="DI221" s="46">
        <v>0</v>
      </c>
      <c r="DJ221" s="46">
        <v>0</v>
      </c>
      <c r="DK221" s="46">
        <v>0</v>
      </c>
      <c r="DL221" s="46">
        <v>0</v>
      </c>
      <c r="DM221" s="46">
        <v>0</v>
      </c>
      <c r="DN221" s="46">
        <v>0</v>
      </c>
      <c r="DO221" s="205"/>
      <c r="DP221" s="8" t="s">
        <v>91</v>
      </c>
      <c r="DQ221" s="71">
        <v>0</v>
      </c>
      <c r="DR221" s="71">
        <v>0</v>
      </c>
      <c r="DS221" s="71">
        <v>0</v>
      </c>
      <c r="DT221" s="152">
        <v>0</v>
      </c>
      <c r="DU221" s="32">
        <v>0</v>
      </c>
      <c r="DV221" s="149">
        <v>0</v>
      </c>
      <c r="DW221" s="149">
        <v>0</v>
      </c>
      <c r="DX221" s="205"/>
      <c r="DY221" s="8" t="s">
        <v>91</v>
      </c>
      <c r="DZ221" s="71">
        <v>0</v>
      </c>
      <c r="EA221" s="71">
        <v>0</v>
      </c>
      <c r="EB221" s="71">
        <v>0</v>
      </c>
      <c r="EC221" s="71">
        <v>0</v>
      </c>
      <c r="ED221" s="71">
        <v>0</v>
      </c>
      <c r="EE221" s="71">
        <v>0</v>
      </c>
      <c r="EF221" s="71">
        <v>0</v>
      </c>
      <c r="EG221" s="71">
        <v>0</v>
      </c>
      <c r="EH221" s="71">
        <v>0</v>
      </c>
      <c r="EI221" s="71">
        <v>0</v>
      </c>
      <c r="EJ221" s="71">
        <v>0</v>
      </c>
      <c r="EK221" s="71">
        <v>0</v>
      </c>
      <c r="EL221" s="71">
        <v>0</v>
      </c>
      <c r="EM221" s="71">
        <v>0</v>
      </c>
      <c r="EN221" s="71">
        <v>0</v>
      </c>
      <c r="EO221" s="71">
        <v>0</v>
      </c>
      <c r="EP221" s="71">
        <v>0</v>
      </c>
      <c r="ER221" s="78" t="s">
        <v>2061</v>
      </c>
      <c r="ES221" s="78" t="s">
        <v>2488</v>
      </c>
      <c r="ET221" s="78">
        <v>0</v>
      </c>
      <c r="EU221" s="78">
        <v>0</v>
      </c>
      <c r="EV221" s="78">
        <v>0</v>
      </c>
      <c r="EW221" s="78"/>
      <c r="EX221" s="78"/>
      <c r="EY221" s="78"/>
    </row>
    <row r="222" spans="1:155">
      <c r="A222" s="205"/>
      <c r="B222" s="66" t="s">
        <v>73</v>
      </c>
      <c r="C222" s="26">
        <v>30</v>
      </c>
      <c r="D222" s="26">
        <v>14</v>
      </c>
      <c r="E222" s="26">
        <v>15</v>
      </c>
      <c r="F222" s="26">
        <v>8</v>
      </c>
      <c r="G222" s="26">
        <v>0</v>
      </c>
      <c r="H222" s="26">
        <v>0</v>
      </c>
      <c r="I222" s="26">
        <v>0</v>
      </c>
      <c r="J222" s="26">
        <v>0</v>
      </c>
      <c r="K222" s="26">
        <v>0</v>
      </c>
      <c r="L222" s="26">
        <v>0</v>
      </c>
      <c r="M222" s="26">
        <v>0</v>
      </c>
      <c r="N222" s="26">
        <v>0</v>
      </c>
      <c r="O222" s="26">
        <v>18</v>
      </c>
      <c r="P222" s="26">
        <v>5</v>
      </c>
      <c r="Q222" s="26">
        <v>174</v>
      </c>
      <c r="R222" s="26">
        <v>66</v>
      </c>
      <c r="S222" s="26">
        <v>0</v>
      </c>
      <c r="T222" s="26">
        <v>0</v>
      </c>
      <c r="U222" s="26">
        <v>0</v>
      </c>
      <c r="V222" s="26">
        <v>0</v>
      </c>
      <c r="W222" s="26">
        <v>0</v>
      </c>
      <c r="X222" s="26">
        <v>0</v>
      </c>
      <c r="Y222" s="26">
        <v>0</v>
      </c>
      <c r="Z222" s="26">
        <v>0</v>
      </c>
      <c r="AA222" s="26">
        <v>0</v>
      </c>
      <c r="AB222" s="26">
        <v>0</v>
      </c>
      <c r="AC222" s="68">
        <v>237</v>
      </c>
      <c r="AD222" s="68">
        <v>93</v>
      </c>
      <c r="AE222" s="205"/>
      <c r="AF222" s="66" t="s">
        <v>73</v>
      </c>
      <c r="AG222" s="26">
        <v>0</v>
      </c>
      <c r="AH222" s="26">
        <v>0</v>
      </c>
      <c r="AI222" s="26">
        <v>0</v>
      </c>
      <c r="AJ222" s="26">
        <v>0</v>
      </c>
      <c r="AK222" s="26">
        <v>0</v>
      </c>
      <c r="AL222" s="26">
        <v>0</v>
      </c>
      <c r="AM222" s="26">
        <v>0</v>
      </c>
      <c r="AN222" s="26">
        <v>0</v>
      </c>
      <c r="AO222" s="26">
        <v>0</v>
      </c>
      <c r="AP222" s="26">
        <v>0</v>
      </c>
      <c r="AQ222" s="26">
        <v>0</v>
      </c>
      <c r="AR222" s="26">
        <v>0</v>
      </c>
      <c r="AS222" s="26">
        <v>0</v>
      </c>
      <c r="AT222" s="26">
        <v>0</v>
      </c>
      <c r="AU222" s="26">
        <v>68</v>
      </c>
      <c r="AV222" s="26">
        <v>20</v>
      </c>
      <c r="AW222" s="26">
        <v>0</v>
      </c>
      <c r="AX222" s="26">
        <v>0</v>
      </c>
      <c r="AY222" s="26">
        <v>0</v>
      </c>
      <c r="AZ222" s="26">
        <v>0</v>
      </c>
      <c r="BA222" s="26">
        <v>0</v>
      </c>
      <c r="BB222" s="26">
        <v>0</v>
      </c>
      <c r="BC222" s="26">
        <v>0</v>
      </c>
      <c r="BD222" s="26">
        <v>0</v>
      </c>
      <c r="BE222" s="26">
        <v>0</v>
      </c>
      <c r="BF222" s="26">
        <v>0</v>
      </c>
      <c r="BG222" s="68">
        <v>68</v>
      </c>
      <c r="BH222" s="68">
        <v>20</v>
      </c>
      <c r="BI222" s="205"/>
      <c r="BJ222" s="66" t="s">
        <v>73</v>
      </c>
      <c r="BK222" s="68">
        <v>2</v>
      </c>
      <c r="BL222" s="68">
        <v>1</v>
      </c>
      <c r="BM222" s="68">
        <v>0</v>
      </c>
      <c r="BN222" s="68">
        <v>0</v>
      </c>
      <c r="BO222" s="68">
        <v>0</v>
      </c>
      <c r="BP222" s="68">
        <v>0</v>
      </c>
      <c r="BQ222" s="68">
        <v>1</v>
      </c>
      <c r="BR222" s="68">
        <v>3</v>
      </c>
      <c r="BS222" s="68">
        <v>0</v>
      </c>
      <c r="BT222" s="68">
        <v>0</v>
      </c>
      <c r="BU222" s="68">
        <v>0</v>
      </c>
      <c r="BV222" s="68">
        <v>0</v>
      </c>
      <c r="BW222" s="68">
        <v>0</v>
      </c>
      <c r="BX222" s="68">
        <v>7</v>
      </c>
      <c r="BY222" s="68">
        <v>7</v>
      </c>
      <c r="BZ222" s="68">
        <v>7</v>
      </c>
      <c r="CA222" s="68">
        <v>4</v>
      </c>
      <c r="CB222" s="68">
        <v>0</v>
      </c>
      <c r="CC222" s="68">
        <v>2</v>
      </c>
      <c r="CD222" s="205"/>
      <c r="CE222" s="66" t="s">
        <v>73</v>
      </c>
      <c r="CF222" s="68">
        <v>0</v>
      </c>
      <c r="CG222" s="68">
        <v>10</v>
      </c>
      <c r="CH222" s="68">
        <v>20</v>
      </c>
      <c r="CI222" s="68">
        <v>44</v>
      </c>
      <c r="CJ222" s="68">
        <v>0</v>
      </c>
      <c r="CK222" s="68">
        <v>0</v>
      </c>
      <c r="CL222" s="68">
        <v>6</v>
      </c>
      <c r="CM222" s="68">
        <v>3</v>
      </c>
      <c r="CN222" s="68">
        <v>3</v>
      </c>
      <c r="CO222" s="205"/>
      <c r="CP222" s="66" t="s">
        <v>73</v>
      </c>
      <c r="CQ222" s="68">
        <v>142</v>
      </c>
      <c r="CR222" s="68">
        <v>55</v>
      </c>
      <c r="CS222" s="68">
        <v>65</v>
      </c>
      <c r="CT222" s="68">
        <v>18</v>
      </c>
      <c r="CU222" s="68">
        <v>0</v>
      </c>
      <c r="CV222" s="68">
        <v>0</v>
      </c>
      <c r="CW222" s="68">
        <v>0</v>
      </c>
      <c r="CX222" s="68">
        <v>0</v>
      </c>
      <c r="CY222" s="68">
        <v>0</v>
      </c>
      <c r="CZ222" s="68">
        <v>0</v>
      </c>
      <c r="DA222" s="68">
        <v>0</v>
      </c>
      <c r="DB222" s="68">
        <v>0</v>
      </c>
      <c r="DC222" s="68">
        <v>0</v>
      </c>
      <c r="DD222" s="68">
        <v>0</v>
      </c>
      <c r="DE222" s="68">
        <v>0</v>
      </c>
      <c r="DF222" s="68">
        <v>0</v>
      </c>
      <c r="DG222" s="68">
        <v>0</v>
      </c>
      <c r="DH222" s="68">
        <v>0</v>
      </c>
      <c r="DI222" s="68">
        <v>0</v>
      </c>
      <c r="DJ222" s="68">
        <v>0</v>
      </c>
      <c r="DK222" s="68">
        <v>0</v>
      </c>
      <c r="DL222" s="68">
        <v>0</v>
      </c>
      <c r="DM222" s="68">
        <v>0</v>
      </c>
      <c r="DN222" s="68">
        <v>0</v>
      </c>
      <c r="DO222" s="205"/>
      <c r="DP222" s="66" t="s">
        <v>73</v>
      </c>
      <c r="DQ222" s="68">
        <v>12</v>
      </c>
      <c r="DR222" s="26">
        <v>1</v>
      </c>
      <c r="DS222" s="26">
        <v>1</v>
      </c>
      <c r="DT222" s="41">
        <v>3</v>
      </c>
      <c r="DU222" s="41">
        <v>2</v>
      </c>
      <c r="DV222" s="68">
        <v>15</v>
      </c>
      <c r="DW222" s="68">
        <v>3</v>
      </c>
      <c r="DX222" s="205"/>
      <c r="DY222" s="66" t="s">
        <v>73</v>
      </c>
      <c r="DZ222" s="68">
        <v>1</v>
      </c>
      <c r="EA222" s="68">
        <v>0</v>
      </c>
      <c r="EB222" s="68">
        <v>0</v>
      </c>
      <c r="EC222" s="68">
        <v>0</v>
      </c>
      <c r="ED222" s="68">
        <v>0</v>
      </c>
      <c r="EE222" s="68">
        <v>0</v>
      </c>
      <c r="EF222" s="68">
        <v>0</v>
      </c>
      <c r="EG222" s="68">
        <v>1</v>
      </c>
      <c r="EH222" s="68">
        <v>0</v>
      </c>
      <c r="EI222" s="68">
        <v>0</v>
      </c>
      <c r="EJ222" s="68">
        <v>0</v>
      </c>
      <c r="EK222" s="68">
        <v>0</v>
      </c>
      <c r="EL222" s="68">
        <v>0</v>
      </c>
      <c r="EM222" s="68">
        <v>0</v>
      </c>
      <c r="EN222" s="68">
        <v>0</v>
      </c>
      <c r="EO222" s="68">
        <v>0</v>
      </c>
      <c r="EP222" s="68">
        <v>0</v>
      </c>
      <c r="ER222" s="78" t="s">
        <v>2061</v>
      </c>
      <c r="ES222" s="78" t="s">
        <v>2489</v>
      </c>
      <c r="ET222" s="78">
        <v>142</v>
      </c>
      <c r="EU222" s="78">
        <v>65</v>
      </c>
      <c r="EV222" s="78">
        <v>256</v>
      </c>
      <c r="EW222" s="78"/>
      <c r="EX222" s="78"/>
      <c r="EY222" s="78"/>
    </row>
    <row r="223" spans="1:155">
      <c r="A223" s="205" t="s">
        <v>174</v>
      </c>
      <c r="B223" s="8" t="s">
        <v>90</v>
      </c>
      <c r="C223" s="71">
        <v>0</v>
      </c>
      <c r="D223" s="71">
        <v>0</v>
      </c>
      <c r="E223" s="71">
        <v>0</v>
      </c>
      <c r="F223" s="71">
        <v>0</v>
      </c>
      <c r="G223" s="71">
        <v>0</v>
      </c>
      <c r="H223" s="71">
        <v>0</v>
      </c>
      <c r="I223" s="71">
        <v>0</v>
      </c>
      <c r="J223" s="71">
        <v>0</v>
      </c>
      <c r="K223" s="71">
        <v>0</v>
      </c>
      <c r="L223" s="71">
        <v>0</v>
      </c>
      <c r="M223" s="71">
        <v>0</v>
      </c>
      <c r="N223" s="71">
        <v>0</v>
      </c>
      <c r="O223" s="71">
        <v>0</v>
      </c>
      <c r="P223" s="71">
        <v>0</v>
      </c>
      <c r="Q223" s="71">
        <v>0</v>
      </c>
      <c r="R223" s="71">
        <v>0</v>
      </c>
      <c r="S223" s="71">
        <v>0</v>
      </c>
      <c r="T223" s="71">
        <v>0</v>
      </c>
      <c r="U223" s="71">
        <v>0</v>
      </c>
      <c r="V223" s="71">
        <v>0</v>
      </c>
      <c r="W223" s="71">
        <v>0</v>
      </c>
      <c r="X223" s="71">
        <v>0</v>
      </c>
      <c r="Y223" s="71">
        <v>0</v>
      </c>
      <c r="Z223" s="71">
        <v>0</v>
      </c>
      <c r="AA223" s="71">
        <v>0</v>
      </c>
      <c r="AB223" s="71">
        <v>0</v>
      </c>
      <c r="AC223" s="69">
        <v>0</v>
      </c>
      <c r="AD223" s="69">
        <v>0</v>
      </c>
      <c r="AE223" s="205" t="s">
        <v>174</v>
      </c>
      <c r="AF223" s="8" t="s">
        <v>90</v>
      </c>
      <c r="AG223" s="71">
        <v>0</v>
      </c>
      <c r="AH223" s="71">
        <v>0</v>
      </c>
      <c r="AI223" s="71">
        <v>0</v>
      </c>
      <c r="AJ223" s="71">
        <v>0</v>
      </c>
      <c r="AK223" s="71">
        <v>0</v>
      </c>
      <c r="AL223" s="71">
        <v>0</v>
      </c>
      <c r="AM223" s="71">
        <v>0</v>
      </c>
      <c r="AN223" s="71">
        <v>0</v>
      </c>
      <c r="AO223" s="71">
        <v>0</v>
      </c>
      <c r="AP223" s="71">
        <v>0</v>
      </c>
      <c r="AQ223" s="71">
        <v>0</v>
      </c>
      <c r="AR223" s="71">
        <v>0</v>
      </c>
      <c r="AS223" s="71">
        <v>0</v>
      </c>
      <c r="AT223" s="71">
        <v>0</v>
      </c>
      <c r="AU223" s="71">
        <v>0</v>
      </c>
      <c r="AV223" s="71">
        <v>0</v>
      </c>
      <c r="AW223" s="71">
        <v>0</v>
      </c>
      <c r="AX223" s="71">
        <v>0</v>
      </c>
      <c r="AY223" s="71">
        <v>0</v>
      </c>
      <c r="AZ223" s="71">
        <v>0</v>
      </c>
      <c r="BA223" s="71">
        <v>0</v>
      </c>
      <c r="BB223" s="71">
        <v>0</v>
      </c>
      <c r="BC223" s="71">
        <v>0</v>
      </c>
      <c r="BD223" s="71">
        <v>0</v>
      </c>
      <c r="BE223" s="71">
        <v>0</v>
      </c>
      <c r="BF223" s="71">
        <v>0</v>
      </c>
      <c r="BG223" s="69">
        <v>0</v>
      </c>
      <c r="BH223" s="69">
        <v>0</v>
      </c>
      <c r="BI223" s="205" t="s">
        <v>174</v>
      </c>
      <c r="BJ223" s="8" t="s">
        <v>90</v>
      </c>
      <c r="BK223" s="31">
        <v>0</v>
      </c>
      <c r="BL223" s="31">
        <v>0</v>
      </c>
      <c r="BM223" s="31">
        <v>0</v>
      </c>
      <c r="BN223" s="31">
        <v>0</v>
      </c>
      <c r="BO223" s="31">
        <v>0</v>
      </c>
      <c r="BP223" s="31">
        <v>0</v>
      </c>
      <c r="BQ223" s="31">
        <v>0</v>
      </c>
      <c r="BR223" s="31">
        <v>0</v>
      </c>
      <c r="BS223" s="31">
        <v>0</v>
      </c>
      <c r="BT223" s="31">
        <v>0</v>
      </c>
      <c r="BU223" s="31">
        <v>0</v>
      </c>
      <c r="BV223" s="31">
        <v>0</v>
      </c>
      <c r="BW223" s="31">
        <v>0</v>
      </c>
      <c r="BX223" s="149">
        <v>0</v>
      </c>
      <c r="BY223" s="125">
        <v>0</v>
      </c>
      <c r="BZ223" s="71">
        <v>0</v>
      </c>
      <c r="CA223" s="71">
        <v>0</v>
      </c>
      <c r="CB223" s="71">
        <v>0</v>
      </c>
      <c r="CC223" s="71">
        <v>0</v>
      </c>
      <c r="CD223" s="205" t="s">
        <v>174</v>
      </c>
      <c r="CE223" s="8" t="s">
        <v>90</v>
      </c>
      <c r="CF223" s="71">
        <v>0</v>
      </c>
      <c r="CG223" s="71">
        <v>0</v>
      </c>
      <c r="CH223" s="71">
        <v>0</v>
      </c>
      <c r="CI223" s="71">
        <v>0</v>
      </c>
      <c r="CJ223" s="71">
        <v>0</v>
      </c>
      <c r="CK223" s="71">
        <v>0</v>
      </c>
      <c r="CL223" s="71">
        <v>0</v>
      </c>
      <c r="CM223" s="71">
        <v>0</v>
      </c>
      <c r="CN223" s="71">
        <v>0</v>
      </c>
      <c r="CO223" s="205" t="s">
        <v>174</v>
      </c>
      <c r="CP223" s="8" t="s">
        <v>90</v>
      </c>
      <c r="CQ223" s="46">
        <v>0</v>
      </c>
      <c r="CR223" s="46">
        <v>0</v>
      </c>
      <c r="CS223" s="46">
        <v>0</v>
      </c>
      <c r="CT223" s="46">
        <v>0</v>
      </c>
      <c r="CU223" s="46">
        <v>0</v>
      </c>
      <c r="CV223" s="46">
        <v>0</v>
      </c>
      <c r="CW223" s="46">
        <v>0</v>
      </c>
      <c r="CX223" s="46">
        <v>0</v>
      </c>
      <c r="CY223" s="46">
        <v>0</v>
      </c>
      <c r="CZ223" s="46">
        <v>0</v>
      </c>
      <c r="DA223" s="46">
        <v>0</v>
      </c>
      <c r="DB223" s="46">
        <v>0</v>
      </c>
      <c r="DC223" s="46">
        <v>0</v>
      </c>
      <c r="DD223" s="46">
        <v>0</v>
      </c>
      <c r="DE223" s="46">
        <v>0</v>
      </c>
      <c r="DF223" s="46">
        <v>0</v>
      </c>
      <c r="DG223" s="46">
        <v>0</v>
      </c>
      <c r="DH223" s="46">
        <v>0</v>
      </c>
      <c r="DI223" s="46">
        <v>0</v>
      </c>
      <c r="DJ223" s="46">
        <v>0</v>
      </c>
      <c r="DK223" s="46">
        <v>0</v>
      </c>
      <c r="DL223" s="46">
        <v>0</v>
      </c>
      <c r="DM223" s="46">
        <v>0</v>
      </c>
      <c r="DN223" s="46">
        <v>0</v>
      </c>
      <c r="DO223" s="205" t="s">
        <v>174</v>
      </c>
      <c r="DP223" s="8" t="s">
        <v>90</v>
      </c>
      <c r="DQ223" s="71">
        <v>0</v>
      </c>
      <c r="DR223" s="71">
        <v>0</v>
      </c>
      <c r="DS223" s="71">
        <v>0</v>
      </c>
      <c r="DT223" s="152">
        <v>0</v>
      </c>
      <c r="DU223" s="32">
        <v>0</v>
      </c>
      <c r="DV223" s="149">
        <v>0</v>
      </c>
      <c r="DW223" s="149">
        <v>0</v>
      </c>
      <c r="DX223" s="205" t="s">
        <v>174</v>
      </c>
      <c r="DY223" s="8" t="s">
        <v>90</v>
      </c>
      <c r="DZ223" s="71">
        <v>0</v>
      </c>
      <c r="EA223" s="71">
        <v>0</v>
      </c>
      <c r="EB223" s="71">
        <v>0</v>
      </c>
      <c r="EC223" s="71">
        <v>0</v>
      </c>
      <c r="ED223" s="71">
        <v>0</v>
      </c>
      <c r="EE223" s="71">
        <v>0</v>
      </c>
      <c r="EF223" s="71">
        <v>0</v>
      </c>
      <c r="EG223" s="71">
        <v>0</v>
      </c>
      <c r="EH223" s="71">
        <v>0</v>
      </c>
      <c r="EI223" s="71">
        <v>0</v>
      </c>
      <c r="EJ223" s="71">
        <v>0</v>
      </c>
      <c r="EK223" s="71">
        <v>0</v>
      </c>
      <c r="EL223" s="71">
        <v>0</v>
      </c>
      <c r="EM223" s="71">
        <v>0</v>
      </c>
      <c r="EN223" s="71">
        <v>0</v>
      </c>
      <c r="EO223" s="71">
        <v>0</v>
      </c>
      <c r="EP223" s="71">
        <v>0</v>
      </c>
      <c r="ER223" s="78" t="s">
        <v>174</v>
      </c>
      <c r="ES223" s="78" t="s">
        <v>2490</v>
      </c>
      <c r="ET223" s="78">
        <v>0</v>
      </c>
      <c r="EU223" s="78">
        <v>0</v>
      </c>
      <c r="EV223" s="78">
        <v>0</v>
      </c>
      <c r="EW223" s="78"/>
      <c r="EX223" s="78"/>
      <c r="EY223" s="78"/>
    </row>
    <row r="224" spans="1:155">
      <c r="A224" s="205"/>
      <c r="B224" s="8" t="s">
        <v>91</v>
      </c>
      <c r="C224" s="71">
        <v>332</v>
      </c>
      <c r="D224" s="71">
        <v>162</v>
      </c>
      <c r="E224" s="71">
        <v>64</v>
      </c>
      <c r="F224" s="71">
        <v>35</v>
      </c>
      <c r="G224" s="71">
        <v>0</v>
      </c>
      <c r="H224" s="71">
        <v>0</v>
      </c>
      <c r="I224" s="71">
        <v>26</v>
      </c>
      <c r="J224" s="71">
        <v>10</v>
      </c>
      <c r="K224" s="71">
        <v>128</v>
      </c>
      <c r="L224" s="71">
        <v>63</v>
      </c>
      <c r="M224" s="71">
        <v>113</v>
      </c>
      <c r="N224" s="71">
        <v>57</v>
      </c>
      <c r="O224" s="71">
        <v>6</v>
      </c>
      <c r="P224" s="71">
        <v>6</v>
      </c>
      <c r="Q224" s="71">
        <v>194</v>
      </c>
      <c r="R224" s="71">
        <v>78</v>
      </c>
      <c r="S224" s="71">
        <v>0</v>
      </c>
      <c r="T224" s="71">
        <v>0</v>
      </c>
      <c r="U224" s="71">
        <v>54</v>
      </c>
      <c r="V224" s="71">
        <v>16</v>
      </c>
      <c r="W224" s="71">
        <v>51</v>
      </c>
      <c r="X224" s="71">
        <v>17</v>
      </c>
      <c r="Y224" s="71">
        <v>36</v>
      </c>
      <c r="Z224" s="71">
        <v>22</v>
      </c>
      <c r="AA224" s="71">
        <v>0</v>
      </c>
      <c r="AB224" s="71">
        <v>0</v>
      </c>
      <c r="AC224" s="69">
        <v>1004</v>
      </c>
      <c r="AD224" s="69">
        <v>466</v>
      </c>
      <c r="AE224" s="205"/>
      <c r="AF224" s="8" t="s">
        <v>91</v>
      </c>
      <c r="AG224" s="71">
        <v>4</v>
      </c>
      <c r="AH224" s="71">
        <v>1</v>
      </c>
      <c r="AI224" s="71">
        <v>0</v>
      </c>
      <c r="AJ224" s="71">
        <v>0</v>
      </c>
      <c r="AK224" s="71">
        <v>0</v>
      </c>
      <c r="AL224" s="71">
        <v>0</v>
      </c>
      <c r="AM224" s="71">
        <v>0</v>
      </c>
      <c r="AN224" s="71">
        <v>0</v>
      </c>
      <c r="AO224" s="71">
        <v>0</v>
      </c>
      <c r="AP224" s="71">
        <v>0</v>
      </c>
      <c r="AQ224" s="71">
        <v>0</v>
      </c>
      <c r="AR224" s="71">
        <v>0</v>
      </c>
      <c r="AS224" s="71">
        <v>0</v>
      </c>
      <c r="AT224" s="71">
        <v>0</v>
      </c>
      <c r="AU224" s="71">
        <v>12</v>
      </c>
      <c r="AV224" s="71">
        <v>3</v>
      </c>
      <c r="AW224" s="71">
        <v>0</v>
      </c>
      <c r="AX224" s="71">
        <v>0</v>
      </c>
      <c r="AY224" s="71">
        <v>2</v>
      </c>
      <c r="AZ224" s="71">
        <v>0</v>
      </c>
      <c r="BA224" s="71">
        <v>3</v>
      </c>
      <c r="BB224" s="71">
        <v>2</v>
      </c>
      <c r="BC224" s="71">
        <v>1</v>
      </c>
      <c r="BD224" s="71">
        <v>1</v>
      </c>
      <c r="BE224" s="71">
        <v>0</v>
      </c>
      <c r="BF224" s="71">
        <v>0</v>
      </c>
      <c r="BG224" s="69">
        <v>22</v>
      </c>
      <c r="BH224" s="69">
        <v>7</v>
      </c>
      <c r="BI224" s="205"/>
      <c r="BJ224" s="8" t="s">
        <v>91</v>
      </c>
      <c r="BK224" s="31">
        <v>7</v>
      </c>
      <c r="BL224" s="31">
        <v>1</v>
      </c>
      <c r="BM224" s="31">
        <v>0</v>
      </c>
      <c r="BN224" s="31">
        <v>1</v>
      </c>
      <c r="BO224" s="31">
        <v>3</v>
      </c>
      <c r="BP224" s="31">
        <v>3</v>
      </c>
      <c r="BQ224" s="31">
        <v>1</v>
      </c>
      <c r="BR224" s="31">
        <v>3</v>
      </c>
      <c r="BS224" s="31">
        <v>0</v>
      </c>
      <c r="BT224" s="31">
        <v>3</v>
      </c>
      <c r="BU224" s="31">
        <v>1</v>
      </c>
      <c r="BV224" s="31">
        <v>1</v>
      </c>
      <c r="BW224" s="31">
        <v>0</v>
      </c>
      <c r="BX224" s="149">
        <v>24</v>
      </c>
      <c r="BY224" s="125">
        <v>29</v>
      </c>
      <c r="BZ224" s="71">
        <v>23</v>
      </c>
      <c r="CA224" s="71">
        <v>29</v>
      </c>
      <c r="CB224" s="71">
        <v>0</v>
      </c>
      <c r="CC224" s="71">
        <v>4</v>
      </c>
      <c r="CD224" s="205"/>
      <c r="CE224" s="8" t="s">
        <v>91</v>
      </c>
      <c r="CF224" s="71">
        <v>0</v>
      </c>
      <c r="CG224" s="71">
        <v>1444</v>
      </c>
      <c r="CH224" s="71">
        <v>154</v>
      </c>
      <c r="CI224" s="71">
        <v>34</v>
      </c>
      <c r="CJ224" s="71">
        <v>5</v>
      </c>
      <c r="CK224" s="71">
        <v>26</v>
      </c>
      <c r="CL224" s="71">
        <v>26</v>
      </c>
      <c r="CM224" s="71">
        <v>27</v>
      </c>
      <c r="CN224" s="71">
        <v>27</v>
      </c>
      <c r="CO224" s="205"/>
      <c r="CP224" s="8" t="s">
        <v>91</v>
      </c>
      <c r="CQ224" s="46">
        <v>479</v>
      </c>
      <c r="CR224" s="46">
        <v>168</v>
      </c>
      <c r="CS224" s="46">
        <v>226</v>
      </c>
      <c r="CT224" s="46">
        <v>66</v>
      </c>
      <c r="CU224" s="46">
        <v>0</v>
      </c>
      <c r="CV224" s="46">
        <v>0</v>
      </c>
      <c r="CW224" s="46">
        <v>0</v>
      </c>
      <c r="CX224" s="46">
        <v>0</v>
      </c>
      <c r="CY224" s="46">
        <v>55</v>
      </c>
      <c r="CZ224" s="46">
        <v>9</v>
      </c>
      <c r="DA224" s="46">
        <v>20</v>
      </c>
      <c r="DB224" s="46">
        <v>3</v>
      </c>
      <c r="DC224" s="46">
        <v>0</v>
      </c>
      <c r="DD224" s="46">
        <v>0</v>
      </c>
      <c r="DE224" s="46">
        <v>0</v>
      </c>
      <c r="DF224" s="46">
        <v>0</v>
      </c>
      <c r="DG224" s="46">
        <v>0</v>
      </c>
      <c r="DH224" s="46">
        <v>0</v>
      </c>
      <c r="DI224" s="46">
        <v>0</v>
      </c>
      <c r="DJ224" s="46">
        <v>0</v>
      </c>
      <c r="DK224" s="46">
        <v>0</v>
      </c>
      <c r="DL224" s="46">
        <v>0</v>
      </c>
      <c r="DM224" s="46">
        <v>0</v>
      </c>
      <c r="DN224" s="46">
        <v>0</v>
      </c>
      <c r="DO224" s="205"/>
      <c r="DP224" s="8" t="s">
        <v>91</v>
      </c>
      <c r="DQ224" s="71">
        <v>50</v>
      </c>
      <c r="DR224" s="71">
        <v>11</v>
      </c>
      <c r="DS224" s="71">
        <v>13</v>
      </c>
      <c r="DT224" s="152">
        <v>9</v>
      </c>
      <c r="DU224" s="32">
        <v>2</v>
      </c>
      <c r="DV224" s="149">
        <v>59</v>
      </c>
      <c r="DW224" s="149">
        <v>13</v>
      </c>
      <c r="DX224" s="205"/>
      <c r="DY224" s="8" t="s">
        <v>91</v>
      </c>
      <c r="DZ224" s="71">
        <v>17</v>
      </c>
      <c r="EA224" s="71">
        <v>16</v>
      </c>
      <c r="EB224" s="71">
        <v>18</v>
      </c>
      <c r="EC224" s="71">
        <v>0</v>
      </c>
      <c r="ED224" s="71">
        <v>18</v>
      </c>
      <c r="EE224" s="71">
        <v>16</v>
      </c>
      <c r="EF224" s="71">
        <v>8</v>
      </c>
      <c r="EG224" s="71">
        <v>24</v>
      </c>
      <c r="EH224" s="71">
        <v>10</v>
      </c>
      <c r="EI224" s="71">
        <v>9</v>
      </c>
      <c r="EJ224" s="71">
        <v>14</v>
      </c>
      <c r="EK224" s="71">
        <v>5</v>
      </c>
      <c r="EL224" s="71">
        <v>4</v>
      </c>
      <c r="EM224" s="71">
        <v>9</v>
      </c>
      <c r="EN224" s="71">
        <v>5</v>
      </c>
      <c r="EO224" s="71">
        <v>0</v>
      </c>
      <c r="EP224" s="71">
        <v>0</v>
      </c>
      <c r="ER224" s="78" t="s">
        <v>174</v>
      </c>
      <c r="ES224" s="78" t="s">
        <v>2491</v>
      </c>
      <c r="ET224" s="78">
        <v>534</v>
      </c>
      <c r="EU224" s="78">
        <v>246</v>
      </c>
      <c r="EV224" s="78">
        <v>3511</v>
      </c>
      <c r="EW224" s="78"/>
      <c r="EX224" s="78"/>
      <c r="EY224" s="78"/>
    </row>
    <row r="225" spans="1:155">
      <c r="A225" s="205"/>
      <c r="B225" s="66" t="s">
        <v>73</v>
      </c>
      <c r="C225" s="26">
        <v>332</v>
      </c>
      <c r="D225" s="26">
        <v>162</v>
      </c>
      <c r="E225" s="26">
        <v>64</v>
      </c>
      <c r="F225" s="26">
        <v>35</v>
      </c>
      <c r="G225" s="26">
        <v>0</v>
      </c>
      <c r="H225" s="26">
        <v>0</v>
      </c>
      <c r="I225" s="26">
        <v>26</v>
      </c>
      <c r="J225" s="26">
        <v>10</v>
      </c>
      <c r="K225" s="26">
        <v>128</v>
      </c>
      <c r="L225" s="26">
        <v>63</v>
      </c>
      <c r="M225" s="26">
        <v>113</v>
      </c>
      <c r="N225" s="26">
        <v>57</v>
      </c>
      <c r="O225" s="26">
        <v>6</v>
      </c>
      <c r="P225" s="26">
        <v>6</v>
      </c>
      <c r="Q225" s="26">
        <v>194</v>
      </c>
      <c r="R225" s="26">
        <v>78</v>
      </c>
      <c r="S225" s="26">
        <v>0</v>
      </c>
      <c r="T225" s="26">
        <v>0</v>
      </c>
      <c r="U225" s="26">
        <v>54</v>
      </c>
      <c r="V225" s="26">
        <v>16</v>
      </c>
      <c r="W225" s="26">
        <v>51</v>
      </c>
      <c r="X225" s="26">
        <v>17</v>
      </c>
      <c r="Y225" s="26">
        <v>36</v>
      </c>
      <c r="Z225" s="26">
        <v>22</v>
      </c>
      <c r="AA225" s="26">
        <v>0</v>
      </c>
      <c r="AB225" s="26">
        <v>0</v>
      </c>
      <c r="AC225" s="68">
        <v>1004</v>
      </c>
      <c r="AD225" s="68">
        <v>466</v>
      </c>
      <c r="AE225" s="205"/>
      <c r="AF225" s="66" t="s">
        <v>73</v>
      </c>
      <c r="AG225" s="26">
        <v>4</v>
      </c>
      <c r="AH225" s="26">
        <v>1</v>
      </c>
      <c r="AI225" s="26">
        <v>0</v>
      </c>
      <c r="AJ225" s="26">
        <v>0</v>
      </c>
      <c r="AK225" s="26">
        <v>0</v>
      </c>
      <c r="AL225" s="26">
        <v>0</v>
      </c>
      <c r="AM225" s="26">
        <v>0</v>
      </c>
      <c r="AN225" s="26">
        <v>0</v>
      </c>
      <c r="AO225" s="26">
        <v>0</v>
      </c>
      <c r="AP225" s="26">
        <v>0</v>
      </c>
      <c r="AQ225" s="26">
        <v>0</v>
      </c>
      <c r="AR225" s="26">
        <v>0</v>
      </c>
      <c r="AS225" s="26">
        <v>0</v>
      </c>
      <c r="AT225" s="26">
        <v>0</v>
      </c>
      <c r="AU225" s="26">
        <v>12</v>
      </c>
      <c r="AV225" s="26">
        <v>3</v>
      </c>
      <c r="AW225" s="26">
        <v>0</v>
      </c>
      <c r="AX225" s="26">
        <v>0</v>
      </c>
      <c r="AY225" s="26">
        <v>2</v>
      </c>
      <c r="AZ225" s="26">
        <v>0</v>
      </c>
      <c r="BA225" s="26">
        <v>3</v>
      </c>
      <c r="BB225" s="26">
        <v>2</v>
      </c>
      <c r="BC225" s="26">
        <v>1</v>
      </c>
      <c r="BD225" s="26">
        <v>1</v>
      </c>
      <c r="BE225" s="26">
        <v>0</v>
      </c>
      <c r="BF225" s="26">
        <v>0</v>
      </c>
      <c r="BG225" s="68">
        <v>22</v>
      </c>
      <c r="BH225" s="68">
        <v>7</v>
      </c>
      <c r="BI225" s="205"/>
      <c r="BJ225" s="66" t="s">
        <v>73</v>
      </c>
      <c r="BK225" s="68">
        <v>7</v>
      </c>
      <c r="BL225" s="68">
        <v>1</v>
      </c>
      <c r="BM225" s="68">
        <v>0</v>
      </c>
      <c r="BN225" s="68">
        <v>1</v>
      </c>
      <c r="BO225" s="68">
        <v>3</v>
      </c>
      <c r="BP225" s="68">
        <v>3</v>
      </c>
      <c r="BQ225" s="68">
        <v>1</v>
      </c>
      <c r="BR225" s="68">
        <v>3</v>
      </c>
      <c r="BS225" s="68">
        <v>0</v>
      </c>
      <c r="BT225" s="68">
        <v>3</v>
      </c>
      <c r="BU225" s="68">
        <v>1</v>
      </c>
      <c r="BV225" s="68">
        <v>1</v>
      </c>
      <c r="BW225" s="68">
        <v>0</v>
      </c>
      <c r="BX225" s="68">
        <v>24</v>
      </c>
      <c r="BY225" s="68">
        <v>29</v>
      </c>
      <c r="BZ225" s="68">
        <v>23</v>
      </c>
      <c r="CA225" s="68">
        <v>29</v>
      </c>
      <c r="CB225" s="68">
        <v>0</v>
      </c>
      <c r="CC225" s="68">
        <v>4</v>
      </c>
      <c r="CD225" s="205"/>
      <c r="CE225" s="66" t="s">
        <v>73</v>
      </c>
      <c r="CF225" s="68">
        <v>0</v>
      </c>
      <c r="CG225" s="68">
        <v>1444</v>
      </c>
      <c r="CH225" s="68">
        <v>154</v>
      </c>
      <c r="CI225" s="68">
        <v>34</v>
      </c>
      <c r="CJ225" s="68">
        <v>5</v>
      </c>
      <c r="CK225" s="68">
        <v>26</v>
      </c>
      <c r="CL225" s="68">
        <v>26</v>
      </c>
      <c r="CM225" s="68">
        <v>27</v>
      </c>
      <c r="CN225" s="68">
        <v>27</v>
      </c>
      <c r="CO225" s="205"/>
      <c r="CP225" s="66" t="s">
        <v>73</v>
      </c>
      <c r="CQ225" s="68">
        <v>479</v>
      </c>
      <c r="CR225" s="68">
        <v>168</v>
      </c>
      <c r="CS225" s="68">
        <v>226</v>
      </c>
      <c r="CT225" s="68">
        <v>66</v>
      </c>
      <c r="CU225" s="68">
        <v>0</v>
      </c>
      <c r="CV225" s="68">
        <v>0</v>
      </c>
      <c r="CW225" s="68">
        <v>0</v>
      </c>
      <c r="CX225" s="68">
        <v>0</v>
      </c>
      <c r="CY225" s="68">
        <v>55</v>
      </c>
      <c r="CZ225" s="68">
        <v>9</v>
      </c>
      <c r="DA225" s="68">
        <v>20</v>
      </c>
      <c r="DB225" s="68">
        <v>3</v>
      </c>
      <c r="DC225" s="68">
        <v>0</v>
      </c>
      <c r="DD225" s="68">
        <v>0</v>
      </c>
      <c r="DE225" s="68">
        <v>0</v>
      </c>
      <c r="DF225" s="68">
        <v>0</v>
      </c>
      <c r="DG225" s="68">
        <v>0</v>
      </c>
      <c r="DH225" s="68">
        <v>0</v>
      </c>
      <c r="DI225" s="68">
        <v>0</v>
      </c>
      <c r="DJ225" s="68">
        <v>0</v>
      </c>
      <c r="DK225" s="68">
        <v>0</v>
      </c>
      <c r="DL225" s="68">
        <v>0</v>
      </c>
      <c r="DM225" s="68">
        <v>0</v>
      </c>
      <c r="DN225" s="68">
        <v>0</v>
      </c>
      <c r="DO225" s="205"/>
      <c r="DP225" s="66" t="s">
        <v>73</v>
      </c>
      <c r="DQ225" s="68">
        <v>50</v>
      </c>
      <c r="DR225" s="26">
        <v>11</v>
      </c>
      <c r="DS225" s="26">
        <v>13</v>
      </c>
      <c r="DT225" s="41">
        <v>9</v>
      </c>
      <c r="DU225" s="41">
        <v>2</v>
      </c>
      <c r="DV225" s="68">
        <v>59</v>
      </c>
      <c r="DW225" s="68">
        <v>13</v>
      </c>
      <c r="DX225" s="205"/>
      <c r="DY225" s="66" t="s">
        <v>73</v>
      </c>
      <c r="DZ225" s="68">
        <v>17</v>
      </c>
      <c r="EA225" s="68">
        <v>16</v>
      </c>
      <c r="EB225" s="68">
        <v>18</v>
      </c>
      <c r="EC225" s="68">
        <v>0</v>
      </c>
      <c r="ED225" s="68">
        <v>18</v>
      </c>
      <c r="EE225" s="68">
        <v>16</v>
      </c>
      <c r="EF225" s="68">
        <v>8</v>
      </c>
      <c r="EG225" s="68">
        <v>24</v>
      </c>
      <c r="EH225" s="68">
        <v>10</v>
      </c>
      <c r="EI225" s="68">
        <v>9</v>
      </c>
      <c r="EJ225" s="68">
        <v>14</v>
      </c>
      <c r="EK225" s="68">
        <v>5</v>
      </c>
      <c r="EL225" s="68">
        <v>4</v>
      </c>
      <c r="EM225" s="68">
        <v>9</v>
      </c>
      <c r="EN225" s="68">
        <v>5</v>
      </c>
      <c r="EO225" s="68">
        <v>0</v>
      </c>
      <c r="EP225" s="68">
        <v>0</v>
      </c>
      <c r="ER225" s="78" t="s">
        <v>174</v>
      </c>
      <c r="ES225" s="78" t="s">
        <v>2492</v>
      </c>
      <c r="ET225" s="78">
        <v>534</v>
      </c>
      <c r="EU225" s="78">
        <v>246</v>
      </c>
      <c r="EV225" s="78">
        <v>3511</v>
      </c>
      <c r="EW225" s="78"/>
      <c r="EX225" s="78"/>
      <c r="EY225" s="78"/>
    </row>
    <row r="226" spans="1:155">
      <c r="A226" s="205" t="s">
        <v>175</v>
      </c>
      <c r="B226" s="8" t="s">
        <v>90</v>
      </c>
      <c r="C226" s="71">
        <v>134</v>
      </c>
      <c r="D226" s="71">
        <v>68</v>
      </c>
      <c r="E226" s="71">
        <v>57</v>
      </c>
      <c r="F226" s="71">
        <v>16</v>
      </c>
      <c r="G226" s="71">
        <v>0</v>
      </c>
      <c r="H226" s="71">
        <v>0</v>
      </c>
      <c r="I226" s="71">
        <v>0</v>
      </c>
      <c r="J226" s="71">
        <v>0</v>
      </c>
      <c r="K226" s="71">
        <v>21</v>
      </c>
      <c r="L226" s="71">
        <v>14</v>
      </c>
      <c r="M226" s="71">
        <v>12</v>
      </c>
      <c r="N226" s="71">
        <v>5</v>
      </c>
      <c r="O226" s="71">
        <v>0</v>
      </c>
      <c r="P226" s="71">
        <v>0</v>
      </c>
      <c r="Q226" s="71">
        <v>151</v>
      </c>
      <c r="R226" s="71">
        <v>58</v>
      </c>
      <c r="S226" s="71">
        <v>0</v>
      </c>
      <c r="T226" s="71">
        <v>0</v>
      </c>
      <c r="U226" s="71">
        <v>35</v>
      </c>
      <c r="V226" s="71">
        <v>6</v>
      </c>
      <c r="W226" s="71">
        <v>0</v>
      </c>
      <c r="X226" s="71">
        <v>0</v>
      </c>
      <c r="Y226" s="71">
        <v>0</v>
      </c>
      <c r="Z226" s="71">
        <v>0</v>
      </c>
      <c r="AA226" s="71">
        <v>0</v>
      </c>
      <c r="AB226" s="71">
        <v>0</v>
      </c>
      <c r="AC226" s="69">
        <v>410</v>
      </c>
      <c r="AD226" s="69">
        <v>167</v>
      </c>
      <c r="AE226" s="205" t="s">
        <v>175</v>
      </c>
      <c r="AF226" s="8" t="s">
        <v>90</v>
      </c>
      <c r="AG226" s="71">
        <v>41</v>
      </c>
      <c r="AH226" s="71">
        <v>15</v>
      </c>
      <c r="AI226" s="71">
        <v>11</v>
      </c>
      <c r="AJ226" s="71">
        <v>0</v>
      </c>
      <c r="AK226" s="71">
        <v>0</v>
      </c>
      <c r="AL226" s="71">
        <v>0</v>
      </c>
      <c r="AM226" s="71">
        <v>0</v>
      </c>
      <c r="AN226" s="71">
        <v>0</v>
      </c>
      <c r="AO226" s="71">
        <v>0</v>
      </c>
      <c r="AP226" s="71">
        <v>0</v>
      </c>
      <c r="AQ226" s="71">
        <v>0</v>
      </c>
      <c r="AR226" s="71">
        <v>0</v>
      </c>
      <c r="AS226" s="71">
        <v>0</v>
      </c>
      <c r="AT226" s="71">
        <v>0</v>
      </c>
      <c r="AU226" s="71">
        <v>35</v>
      </c>
      <c r="AV226" s="71">
        <v>13</v>
      </c>
      <c r="AW226" s="71">
        <v>0</v>
      </c>
      <c r="AX226" s="71">
        <v>0</v>
      </c>
      <c r="AY226" s="71">
        <v>8</v>
      </c>
      <c r="AZ226" s="71">
        <v>0</v>
      </c>
      <c r="BA226" s="71">
        <v>0</v>
      </c>
      <c r="BB226" s="71">
        <v>0</v>
      </c>
      <c r="BC226" s="71">
        <v>0</v>
      </c>
      <c r="BD226" s="71">
        <v>0</v>
      </c>
      <c r="BE226" s="71">
        <v>0</v>
      </c>
      <c r="BF226" s="71">
        <v>0</v>
      </c>
      <c r="BG226" s="69">
        <v>95</v>
      </c>
      <c r="BH226" s="69">
        <v>28</v>
      </c>
      <c r="BI226" s="205" t="s">
        <v>175</v>
      </c>
      <c r="BJ226" s="8" t="s">
        <v>90</v>
      </c>
      <c r="BK226" s="31">
        <v>2</v>
      </c>
      <c r="BL226" s="31">
        <v>1</v>
      </c>
      <c r="BM226" s="31">
        <v>0</v>
      </c>
      <c r="BN226" s="31">
        <v>0</v>
      </c>
      <c r="BO226" s="31">
        <v>1</v>
      </c>
      <c r="BP226" s="31">
        <v>1</v>
      </c>
      <c r="BQ226" s="31">
        <v>0</v>
      </c>
      <c r="BR226" s="31">
        <v>2</v>
      </c>
      <c r="BS226" s="31">
        <v>0</v>
      </c>
      <c r="BT226" s="31">
        <v>2</v>
      </c>
      <c r="BU226" s="31">
        <v>0</v>
      </c>
      <c r="BV226" s="31">
        <v>0</v>
      </c>
      <c r="BW226" s="31">
        <v>0</v>
      </c>
      <c r="BX226" s="149">
        <v>9</v>
      </c>
      <c r="BY226" s="125">
        <v>8</v>
      </c>
      <c r="BZ226" s="71">
        <v>8</v>
      </c>
      <c r="CA226" s="71">
        <v>8</v>
      </c>
      <c r="CB226" s="71">
        <v>4</v>
      </c>
      <c r="CC226" s="71">
        <v>2</v>
      </c>
      <c r="CD226" s="205" t="s">
        <v>175</v>
      </c>
      <c r="CE226" s="8" t="s">
        <v>90</v>
      </c>
      <c r="CF226" s="71">
        <v>0</v>
      </c>
      <c r="CG226" s="71">
        <v>31</v>
      </c>
      <c r="CH226" s="71">
        <v>130</v>
      </c>
      <c r="CI226" s="71">
        <v>0</v>
      </c>
      <c r="CJ226" s="71">
        <v>0</v>
      </c>
      <c r="CK226" s="71">
        <v>0</v>
      </c>
      <c r="CL226" s="71">
        <v>6</v>
      </c>
      <c r="CM226" s="71">
        <v>8</v>
      </c>
      <c r="CN226" s="71">
        <v>4</v>
      </c>
      <c r="CO226" s="205" t="s">
        <v>175</v>
      </c>
      <c r="CP226" s="8" t="s">
        <v>90</v>
      </c>
      <c r="CQ226" s="46">
        <v>90</v>
      </c>
      <c r="CR226" s="46">
        <v>40</v>
      </c>
      <c r="CS226" s="46">
        <v>65</v>
      </c>
      <c r="CT226" s="46">
        <v>35</v>
      </c>
      <c r="CU226" s="46">
        <v>0</v>
      </c>
      <c r="CV226" s="46">
        <v>0</v>
      </c>
      <c r="CW226" s="46">
        <v>0</v>
      </c>
      <c r="CX226" s="46">
        <v>0</v>
      </c>
      <c r="CY226" s="46">
        <v>22</v>
      </c>
      <c r="CZ226" s="46">
        <v>7</v>
      </c>
      <c r="DA226" s="46">
        <v>13</v>
      </c>
      <c r="DB226" s="46">
        <v>3</v>
      </c>
      <c r="DC226" s="46">
        <v>0</v>
      </c>
      <c r="DD226" s="46">
        <v>0</v>
      </c>
      <c r="DE226" s="46">
        <v>0</v>
      </c>
      <c r="DF226" s="46">
        <v>0</v>
      </c>
      <c r="DG226" s="46">
        <v>0</v>
      </c>
      <c r="DH226" s="46">
        <v>0</v>
      </c>
      <c r="DI226" s="46">
        <v>0</v>
      </c>
      <c r="DJ226" s="46">
        <v>0</v>
      </c>
      <c r="DK226" s="46">
        <v>0</v>
      </c>
      <c r="DL226" s="46">
        <v>0</v>
      </c>
      <c r="DM226" s="46">
        <v>0</v>
      </c>
      <c r="DN226" s="46">
        <v>0</v>
      </c>
      <c r="DO226" s="205" t="s">
        <v>175</v>
      </c>
      <c r="DP226" s="8" t="s">
        <v>90</v>
      </c>
      <c r="DQ226" s="71">
        <v>4</v>
      </c>
      <c r="DR226" s="71">
        <v>0</v>
      </c>
      <c r="DS226" s="71">
        <v>0</v>
      </c>
      <c r="DT226" s="152">
        <v>1</v>
      </c>
      <c r="DU226" s="32">
        <v>0</v>
      </c>
      <c r="DV226" s="149">
        <v>5</v>
      </c>
      <c r="DW226" s="149">
        <v>0</v>
      </c>
      <c r="DX226" s="205" t="s">
        <v>175</v>
      </c>
      <c r="DY226" s="8" t="s">
        <v>90</v>
      </c>
      <c r="DZ226" s="71">
        <v>0</v>
      </c>
      <c r="EA226" s="71">
        <v>0</v>
      </c>
      <c r="EB226" s="71">
        <v>0</v>
      </c>
      <c r="EC226" s="71">
        <v>0</v>
      </c>
      <c r="ED226" s="71">
        <v>0</v>
      </c>
      <c r="EE226" s="71">
        <v>0</v>
      </c>
      <c r="EF226" s="71">
        <v>0</v>
      </c>
      <c r="EG226" s="71">
        <v>0</v>
      </c>
      <c r="EH226" s="71">
        <v>0</v>
      </c>
      <c r="EI226" s="71">
        <v>0</v>
      </c>
      <c r="EJ226" s="71">
        <v>0</v>
      </c>
      <c r="EK226" s="71">
        <v>0</v>
      </c>
      <c r="EL226" s="71">
        <v>0</v>
      </c>
      <c r="EM226" s="71">
        <v>0</v>
      </c>
      <c r="EN226" s="71">
        <v>0</v>
      </c>
      <c r="EO226" s="71">
        <v>0</v>
      </c>
      <c r="EP226" s="71">
        <v>0</v>
      </c>
      <c r="ER226" s="78" t="s">
        <v>175</v>
      </c>
      <c r="ES226" s="78" t="s">
        <v>2493</v>
      </c>
      <c r="ET226" s="78">
        <v>112</v>
      </c>
      <c r="EU226" s="78">
        <v>78</v>
      </c>
      <c r="EV226" s="78">
        <v>452</v>
      </c>
      <c r="EW226" s="78"/>
      <c r="EX226" s="78"/>
      <c r="EY226" s="78"/>
    </row>
    <row r="227" spans="1:155">
      <c r="A227" s="205"/>
      <c r="B227" s="8" t="s">
        <v>91</v>
      </c>
      <c r="C227" s="71">
        <v>0</v>
      </c>
      <c r="D227" s="71">
        <v>0</v>
      </c>
      <c r="E227" s="71">
        <v>0</v>
      </c>
      <c r="F227" s="71">
        <v>0</v>
      </c>
      <c r="G227" s="71">
        <v>0</v>
      </c>
      <c r="H227" s="71">
        <v>0</v>
      </c>
      <c r="I227" s="71">
        <v>0</v>
      </c>
      <c r="J227" s="71">
        <v>0</v>
      </c>
      <c r="K227" s="71">
        <v>0</v>
      </c>
      <c r="L227" s="71">
        <v>0</v>
      </c>
      <c r="M227" s="71">
        <v>0</v>
      </c>
      <c r="N227" s="71">
        <v>0</v>
      </c>
      <c r="O227" s="71">
        <v>0</v>
      </c>
      <c r="P227" s="71">
        <v>0</v>
      </c>
      <c r="Q227" s="71">
        <v>0</v>
      </c>
      <c r="R227" s="71">
        <v>0</v>
      </c>
      <c r="S227" s="71">
        <v>0</v>
      </c>
      <c r="T227" s="71">
        <v>0</v>
      </c>
      <c r="U227" s="71">
        <v>0</v>
      </c>
      <c r="V227" s="71">
        <v>0</v>
      </c>
      <c r="W227" s="71">
        <v>0</v>
      </c>
      <c r="X227" s="71">
        <v>0</v>
      </c>
      <c r="Y227" s="71">
        <v>0</v>
      </c>
      <c r="Z227" s="71">
        <v>0</v>
      </c>
      <c r="AA227" s="71">
        <v>0</v>
      </c>
      <c r="AB227" s="71">
        <v>0</v>
      </c>
      <c r="AC227" s="69">
        <v>0</v>
      </c>
      <c r="AD227" s="69">
        <v>0</v>
      </c>
      <c r="AE227" s="205"/>
      <c r="AF227" s="8" t="s">
        <v>91</v>
      </c>
      <c r="AG227" s="71">
        <v>0</v>
      </c>
      <c r="AH227" s="71">
        <v>0</v>
      </c>
      <c r="AI227" s="71">
        <v>0</v>
      </c>
      <c r="AJ227" s="71">
        <v>0</v>
      </c>
      <c r="AK227" s="71">
        <v>0</v>
      </c>
      <c r="AL227" s="71">
        <v>0</v>
      </c>
      <c r="AM227" s="71">
        <v>0</v>
      </c>
      <c r="AN227" s="71">
        <v>0</v>
      </c>
      <c r="AO227" s="71">
        <v>0</v>
      </c>
      <c r="AP227" s="71">
        <v>0</v>
      </c>
      <c r="AQ227" s="71">
        <v>0</v>
      </c>
      <c r="AR227" s="71">
        <v>0</v>
      </c>
      <c r="AS227" s="71">
        <v>0</v>
      </c>
      <c r="AT227" s="71">
        <v>0</v>
      </c>
      <c r="AU227" s="71">
        <v>0</v>
      </c>
      <c r="AV227" s="71">
        <v>0</v>
      </c>
      <c r="AW227" s="71">
        <v>0</v>
      </c>
      <c r="AX227" s="71">
        <v>0</v>
      </c>
      <c r="AY227" s="71">
        <v>0</v>
      </c>
      <c r="AZ227" s="71">
        <v>0</v>
      </c>
      <c r="BA227" s="71">
        <v>0</v>
      </c>
      <c r="BB227" s="71">
        <v>0</v>
      </c>
      <c r="BC227" s="71">
        <v>0</v>
      </c>
      <c r="BD227" s="71">
        <v>0</v>
      </c>
      <c r="BE227" s="71">
        <v>0</v>
      </c>
      <c r="BF227" s="71">
        <v>0</v>
      </c>
      <c r="BG227" s="69">
        <v>0</v>
      </c>
      <c r="BH227" s="69">
        <v>0</v>
      </c>
      <c r="BI227" s="205"/>
      <c r="BJ227" s="8" t="s">
        <v>91</v>
      </c>
      <c r="BK227" s="31">
        <v>0</v>
      </c>
      <c r="BL227" s="31">
        <v>0</v>
      </c>
      <c r="BM227" s="31">
        <v>0</v>
      </c>
      <c r="BN227" s="31">
        <v>0</v>
      </c>
      <c r="BO227" s="31">
        <v>0</v>
      </c>
      <c r="BP227" s="31">
        <v>0</v>
      </c>
      <c r="BQ227" s="31">
        <v>0</v>
      </c>
      <c r="BR227" s="31">
        <v>0</v>
      </c>
      <c r="BS227" s="31">
        <v>0</v>
      </c>
      <c r="BT227" s="31">
        <v>0</v>
      </c>
      <c r="BU227" s="31">
        <v>0</v>
      </c>
      <c r="BV227" s="31">
        <v>0</v>
      </c>
      <c r="BW227" s="31">
        <v>0</v>
      </c>
      <c r="BX227" s="149">
        <v>0</v>
      </c>
      <c r="BY227" s="125">
        <v>0</v>
      </c>
      <c r="BZ227" s="71">
        <v>0</v>
      </c>
      <c r="CA227" s="71">
        <v>0</v>
      </c>
      <c r="CB227" s="71">
        <v>0</v>
      </c>
      <c r="CC227" s="71">
        <v>0</v>
      </c>
      <c r="CD227" s="205"/>
      <c r="CE227" s="8" t="s">
        <v>91</v>
      </c>
      <c r="CF227" s="71">
        <v>0</v>
      </c>
      <c r="CG227" s="71">
        <v>0</v>
      </c>
      <c r="CH227" s="71">
        <v>0</v>
      </c>
      <c r="CI227" s="71">
        <v>0</v>
      </c>
      <c r="CJ227" s="71">
        <v>0</v>
      </c>
      <c r="CK227" s="71">
        <v>0</v>
      </c>
      <c r="CL227" s="71">
        <v>0</v>
      </c>
      <c r="CM227" s="71">
        <v>0</v>
      </c>
      <c r="CN227" s="71">
        <v>0</v>
      </c>
      <c r="CO227" s="205"/>
      <c r="CP227" s="8" t="s">
        <v>91</v>
      </c>
      <c r="CQ227" s="46">
        <v>0</v>
      </c>
      <c r="CR227" s="46">
        <v>0</v>
      </c>
      <c r="CS227" s="46">
        <v>0</v>
      </c>
      <c r="CT227" s="46">
        <v>0</v>
      </c>
      <c r="CU227" s="46">
        <v>0</v>
      </c>
      <c r="CV227" s="46">
        <v>0</v>
      </c>
      <c r="CW227" s="46">
        <v>0</v>
      </c>
      <c r="CX227" s="46">
        <v>0</v>
      </c>
      <c r="CY227" s="46">
        <v>0</v>
      </c>
      <c r="CZ227" s="46">
        <v>0</v>
      </c>
      <c r="DA227" s="46">
        <v>0</v>
      </c>
      <c r="DB227" s="46">
        <v>0</v>
      </c>
      <c r="DC227" s="46">
        <v>0</v>
      </c>
      <c r="DD227" s="46">
        <v>0</v>
      </c>
      <c r="DE227" s="46">
        <v>0</v>
      </c>
      <c r="DF227" s="46">
        <v>0</v>
      </c>
      <c r="DG227" s="46">
        <v>0</v>
      </c>
      <c r="DH227" s="46">
        <v>0</v>
      </c>
      <c r="DI227" s="46">
        <v>0</v>
      </c>
      <c r="DJ227" s="46">
        <v>0</v>
      </c>
      <c r="DK227" s="46">
        <v>0</v>
      </c>
      <c r="DL227" s="46">
        <v>0</v>
      </c>
      <c r="DM227" s="46">
        <v>0</v>
      </c>
      <c r="DN227" s="46">
        <v>0</v>
      </c>
      <c r="DO227" s="205"/>
      <c r="DP227" s="8" t="s">
        <v>91</v>
      </c>
      <c r="DQ227" s="71">
        <v>0</v>
      </c>
      <c r="DR227" s="71">
        <v>0</v>
      </c>
      <c r="DS227" s="71">
        <v>0</v>
      </c>
      <c r="DT227" s="152">
        <v>0</v>
      </c>
      <c r="DU227" s="32">
        <v>0</v>
      </c>
      <c r="DV227" s="149">
        <v>0</v>
      </c>
      <c r="DW227" s="149">
        <v>0</v>
      </c>
      <c r="DX227" s="205"/>
      <c r="DY227" s="8" t="s">
        <v>91</v>
      </c>
      <c r="DZ227" s="71">
        <v>0</v>
      </c>
      <c r="EA227" s="71">
        <v>0</v>
      </c>
      <c r="EB227" s="71">
        <v>0</v>
      </c>
      <c r="EC227" s="71">
        <v>0</v>
      </c>
      <c r="ED227" s="71">
        <v>0</v>
      </c>
      <c r="EE227" s="71">
        <v>0</v>
      </c>
      <c r="EF227" s="71">
        <v>0</v>
      </c>
      <c r="EG227" s="71">
        <v>0</v>
      </c>
      <c r="EH227" s="71">
        <v>0</v>
      </c>
      <c r="EI227" s="71">
        <v>0</v>
      </c>
      <c r="EJ227" s="71">
        <v>0</v>
      </c>
      <c r="EK227" s="71">
        <v>0</v>
      </c>
      <c r="EL227" s="71">
        <v>0</v>
      </c>
      <c r="EM227" s="71">
        <v>0</v>
      </c>
      <c r="EN227" s="71">
        <v>0</v>
      </c>
      <c r="EO227" s="71">
        <v>0</v>
      </c>
      <c r="EP227" s="71">
        <v>0</v>
      </c>
      <c r="ER227" s="78" t="s">
        <v>175</v>
      </c>
      <c r="ES227" s="78" t="s">
        <v>2494</v>
      </c>
      <c r="ET227" s="78">
        <v>0</v>
      </c>
      <c r="EU227" s="78">
        <v>0</v>
      </c>
      <c r="EV227" s="78">
        <v>0</v>
      </c>
      <c r="EW227" s="78"/>
      <c r="EX227" s="78"/>
      <c r="EY227" s="78"/>
    </row>
    <row r="228" spans="1:155">
      <c r="A228" s="205"/>
      <c r="B228" s="66" t="s">
        <v>73</v>
      </c>
      <c r="C228" s="26">
        <v>134</v>
      </c>
      <c r="D228" s="26">
        <v>68</v>
      </c>
      <c r="E228" s="26">
        <v>57</v>
      </c>
      <c r="F228" s="26">
        <v>16</v>
      </c>
      <c r="G228" s="26">
        <v>0</v>
      </c>
      <c r="H228" s="26">
        <v>0</v>
      </c>
      <c r="I228" s="26">
        <v>0</v>
      </c>
      <c r="J228" s="26">
        <v>0</v>
      </c>
      <c r="K228" s="26">
        <v>21</v>
      </c>
      <c r="L228" s="26">
        <v>14</v>
      </c>
      <c r="M228" s="26">
        <v>12</v>
      </c>
      <c r="N228" s="26">
        <v>5</v>
      </c>
      <c r="O228" s="26">
        <v>0</v>
      </c>
      <c r="P228" s="26">
        <v>0</v>
      </c>
      <c r="Q228" s="26">
        <v>151</v>
      </c>
      <c r="R228" s="26">
        <v>58</v>
      </c>
      <c r="S228" s="26">
        <v>0</v>
      </c>
      <c r="T228" s="26">
        <v>0</v>
      </c>
      <c r="U228" s="26">
        <v>35</v>
      </c>
      <c r="V228" s="26">
        <v>6</v>
      </c>
      <c r="W228" s="26">
        <v>0</v>
      </c>
      <c r="X228" s="26">
        <v>0</v>
      </c>
      <c r="Y228" s="26">
        <v>0</v>
      </c>
      <c r="Z228" s="26">
        <v>0</v>
      </c>
      <c r="AA228" s="26">
        <v>0</v>
      </c>
      <c r="AB228" s="26">
        <v>0</v>
      </c>
      <c r="AC228" s="68">
        <v>410</v>
      </c>
      <c r="AD228" s="68">
        <v>167</v>
      </c>
      <c r="AE228" s="205"/>
      <c r="AF228" s="66" t="s">
        <v>73</v>
      </c>
      <c r="AG228" s="26">
        <v>41</v>
      </c>
      <c r="AH228" s="26">
        <v>15</v>
      </c>
      <c r="AI228" s="26">
        <v>11</v>
      </c>
      <c r="AJ228" s="26">
        <v>0</v>
      </c>
      <c r="AK228" s="26">
        <v>0</v>
      </c>
      <c r="AL228" s="26">
        <v>0</v>
      </c>
      <c r="AM228" s="26">
        <v>0</v>
      </c>
      <c r="AN228" s="26">
        <v>0</v>
      </c>
      <c r="AO228" s="26">
        <v>0</v>
      </c>
      <c r="AP228" s="26">
        <v>0</v>
      </c>
      <c r="AQ228" s="26">
        <v>0</v>
      </c>
      <c r="AR228" s="26">
        <v>0</v>
      </c>
      <c r="AS228" s="26">
        <v>0</v>
      </c>
      <c r="AT228" s="26">
        <v>0</v>
      </c>
      <c r="AU228" s="26">
        <v>35</v>
      </c>
      <c r="AV228" s="26">
        <v>13</v>
      </c>
      <c r="AW228" s="26">
        <v>0</v>
      </c>
      <c r="AX228" s="26">
        <v>0</v>
      </c>
      <c r="AY228" s="26">
        <v>8</v>
      </c>
      <c r="AZ228" s="26">
        <v>0</v>
      </c>
      <c r="BA228" s="26">
        <v>0</v>
      </c>
      <c r="BB228" s="26">
        <v>0</v>
      </c>
      <c r="BC228" s="26">
        <v>0</v>
      </c>
      <c r="BD228" s="26">
        <v>0</v>
      </c>
      <c r="BE228" s="26">
        <v>0</v>
      </c>
      <c r="BF228" s="26">
        <v>0</v>
      </c>
      <c r="BG228" s="68">
        <v>95</v>
      </c>
      <c r="BH228" s="68">
        <v>28</v>
      </c>
      <c r="BI228" s="205"/>
      <c r="BJ228" s="66" t="s">
        <v>73</v>
      </c>
      <c r="BK228" s="68">
        <v>2</v>
      </c>
      <c r="BL228" s="68">
        <v>1</v>
      </c>
      <c r="BM228" s="68">
        <v>0</v>
      </c>
      <c r="BN228" s="68">
        <v>0</v>
      </c>
      <c r="BO228" s="68">
        <v>1</v>
      </c>
      <c r="BP228" s="68">
        <v>1</v>
      </c>
      <c r="BQ228" s="68">
        <v>0</v>
      </c>
      <c r="BR228" s="68">
        <v>2</v>
      </c>
      <c r="BS228" s="68">
        <v>0</v>
      </c>
      <c r="BT228" s="68">
        <v>2</v>
      </c>
      <c r="BU228" s="68">
        <v>0</v>
      </c>
      <c r="BV228" s="68">
        <v>0</v>
      </c>
      <c r="BW228" s="68">
        <v>0</v>
      </c>
      <c r="BX228" s="68">
        <v>9</v>
      </c>
      <c r="BY228" s="68">
        <v>8</v>
      </c>
      <c r="BZ228" s="68">
        <v>8</v>
      </c>
      <c r="CA228" s="68">
        <v>8</v>
      </c>
      <c r="CB228" s="68">
        <v>4</v>
      </c>
      <c r="CC228" s="68">
        <v>2</v>
      </c>
      <c r="CD228" s="205"/>
      <c r="CE228" s="66" t="s">
        <v>73</v>
      </c>
      <c r="CF228" s="68">
        <v>0</v>
      </c>
      <c r="CG228" s="68">
        <v>31</v>
      </c>
      <c r="CH228" s="68">
        <v>130</v>
      </c>
      <c r="CI228" s="68">
        <v>0</v>
      </c>
      <c r="CJ228" s="68">
        <v>0</v>
      </c>
      <c r="CK228" s="68">
        <v>0</v>
      </c>
      <c r="CL228" s="68">
        <v>6</v>
      </c>
      <c r="CM228" s="68">
        <v>8</v>
      </c>
      <c r="CN228" s="68">
        <v>4</v>
      </c>
      <c r="CO228" s="205"/>
      <c r="CP228" s="66" t="s">
        <v>73</v>
      </c>
      <c r="CQ228" s="68">
        <v>90</v>
      </c>
      <c r="CR228" s="68">
        <v>40</v>
      </c>
      <c r="CS228" s="68">
        <v>65</v>
      </c>
      <c r="CT228" s="68">
        <v>35</v>
      </c>
      <c r="CU228" s="68">
        <v>0</v>
      </c>
      <c r="CV228" s="68">
        <v>0</v>
      </c>
      <c r="CW228" s="68">
        <v>0</v>
      </c>
      <c r="CX228" s="68">
        <v>0</v>
      </c>
      <c r="CY228" s="68">
        <v>22</v>
      </c>
      <c r="CZ228" s="68">
        <v>7</v>
      </c>
      <c r="DA228" s="68">
        <v>13</v>
      </c>
      <c r="DB228" s="68">
        <v>3</v>
      </c>
      <c r="DC228" s="68">
        <v>0</v>
      </c>
      <c r="DD228" s="68">
        <v>0</v>
      </c>
      <c r="DE228" s="68">
        <v>0</v>
      </c>
      <c r="DF228" s="68">
        <v>0</v>
      </c>
      <c r="DG228" s="68">
        <v>0</v>
      </c>
      <c r="DH228" s="68">
        <v>0</v>
      </c>
      <c r="DI228" s="68">
        <v>0</v>
      </c>
      <c r="DJ228" s="68">
        <v>0</v>
      </c>
      <c r="DK228" s="68">
        <v>0</v>
      </c>
      <c r="DL228" s="68">
        <v>0</v>
      </c>
      <c r="DM228" s="68">
        <v>0</v>
      </c>
      <c r="DN228" s="68">
        <v>0</v>
      </c>
      <c r="DO228" s="205"/>
      <c r="DP228" s="66" t="s">
        <v>73</v>
      </c>
      <c r="DQ228" s="68">
        <v>4</v>
      </c>
      <c r="DR228" s="26">
        <v>0</v>
      </c>
      <c r="DS228" s="26">
        <v>0</v>
      </c>
      <c r="DT228" s="41">
        <v>1</v>
      </c>
      <c r="DU228" s="41">
        <v>0</v>
      </c>
      <c r="DV228" s="68">
        <v>5</v>
      </c>
      <c r="DW228" s="68">
        <v>0</v>
      </c>
      <c r="DX228" s="205"/>
      <c r="DY228" s="66" t="s">
        <v>73</v>
      </c>
      <c r="DZ228" s="68">
        <v>0</v>
      </c>
      <c r="EA228" s="68">
        <v>0</v>
      </c>
      <c r="EB228" s="68">
        <v>0</v>
      </c>
      <c r="EC228" s="68">
        <v>0</v>
      </c>
      <c r="ED228" s="68">
        <v>0</v>
      </c>
      <c r="EE228" s="68">
        <v>0</v>
      </c>
      <c r="EF228" s="68">
        <v>0</v>
      </c>
      <c r="EG228" s="68">
        <v>0</v>
      </c>
      <c r="EH228" s="68">
        <v>0</v>
      </c>
      <c r="EI228" s="68">
        <v>0</v>
      </c>
      <c r="EJ228" s="68">
        <v>0</v>
      </c>
      <c r="EK228" s="68">
        <v>0</v>
      </c>
      <c r="EL228" s="68">
        <v>0</v>
      </c>
      <c r="EM228" s="68">
        <v>0</v>
      </c>
      <c r="EN228" s="68">
        <v>0</v>
      </c>
      <c r="EO228" s="68">
        <v>0</v>
      </c>
      <c r="EP228" s="68">
        <v>0</v>
      </c>
      <c r="ER228" s="78" t="s">
        <v>175</v>
      </c>
      <c r="ES228" s="78" t="s">
        <v>2495</v>
      </c>
      <c r="ET228" s="78">
        <v>112</v>
      </c>
      <c r="EU228" s="78">
        <v>78</v>
      </c>
      <c r="EV228" s="78">
        <v>452</v>
      </c>
      <c r="EW228" s="78"/>
      <c r="EX228" s="78"/>
      <c r="EY228" s="78"/>
    </row>
    <row r="229" spans="1:155">
      <c r="A229" s="10" t="s">
        <v>101</v>
      </c>
      <c r="B229" s="53"/>
      <c r="C229" s="64"/>
      <c r="D229" s="64"/>
      <c r="E229" s="64"/>
      <c r="F229" s="64"/>
      <c r="G229" s="64"/>
      <c r="H229" s="64"/>
      <c r="I229" s="64"/>
      <c r="J229" s="64"/>
      <c r="K229" s="64"/>
      <c r="L229" s="64"/>
      <c r="M229" s="64"/>
      <c r="N229" s="64"/>
      <c r="O229" s="64"/>
      <c r="P229" s="64"/>
      <c r="Q229" s="64"/>
      <c r="R229" s="64"/>
      <c r="S229" s="64"/>
      <c r="T229" s="64"/>
      <c r="U229" s="64"/>
      <c r="V229" s="64"/>
      <c r="W229" s="64"/>
      <c r="X229" s="64"/>
      <c r="Y229" s="64"/>
      <c r="Z229" s="64"/>
      <c r="AA229" s="64"/>
      <c r="AB229" s="64"/>
      <c r="AC229" s="69"/>
      <c r="AD229" s="69"/>
      <c r="AE229" s="10" t="s">
        <v>101</v>
      </c>
      <c r="AF229" s="53"/>
      <c r="AG229" s="64"/>
      <c r="AH229" s="64"/>
      <c r="AI229" s="64"/>
      <c r="AJ229" s="64"/>
      <c r="AK229" s="64"/>
      <c r="AL229" s="64"/>
      <c r="AM229" s="64"/>
      <c r="AN229" s="64"/>
      <c r="AO229" s="64"/>
      <c r="AP229" s="64"/>
      <c r="AQ229" s="64"/>
      <c r="AR229" s="64"/>
      <c r="AS229" s="64"/>
      <c r="AT229" s="64"/>
      <c r="AU229" s="64"/>
      <c r="AV229" s="64"/>
      <c r="AW229" s="64"/>
      <c r="AX229" s="64"/>
      <c r="AY229" s="64"/>
      <c r="AZ229" s="64"/>
      <c r="BA229" s="64"/>
      <c r="BB229" s="64"/>
      <c r="BC229" s="64"/>
      <c r="BD229" s="64"/>
      <c r="BE229" s="64"/>
      <c r="BF229" s="64"/>
      <c r="BG229" s="69"/>
      <c r="BH229" s="69"/>
      <c r="BI229" s="10" t="s">
        <v>101</v>
      </c>
      <c r="BJ229" s="53"/>
      <c r="BK229" s="64"/>
      <c r="BL229" s="64"/>
      <c r="BM229" s="64"/>
      <c r="BN229" s="64"/>
      <c r="BO229" s="64"/>
      <c r="BP229" s="64"/>
      <c r="BQ229" s="64"/>
      <c r="BR229" s="64"/>
      <c r="BS229" s="64"/>
      <c r="BT229" s="64"/>
      <c r="BU229" s="64"/>
      <c r="BV229" s="64"/>
      <c r="BW229" s="64"/>
      <c r="BX229" s="64"/>
      <c r="BY229" s="64"/>
      <c r="BZ229" s="64"/>
      <c r="CA229" s="64"/>
      <c r="CB229" s="64"/>
      <c r="CC229" s="64"/>
      <c r="CD229" s="10" t="s">
        <v>101</v>
      </c>
      <c r="CE229" s="53"/>
      <c r="CF229" s="110"/>
      <c r="CG229" s="110"/>
      <c r="CH229" s="110"/>
      <c r="CI229" s="110"/>
      <c r="CJ229" s="110"/>
      <c r="CK229" s="110"/>
      <c r="CL229" s="110"/>
      <c r="CM229" s="110"/>
      <c r="CN229" s="110"/>
      <c r="CO229" s="10" t="s">
        <v>101</v>
      </c>
      <c r="CP229" s="53"/>
      <c r="CQ229" s="110"/>
      <c r="CR229" s="110"/>
      <c r="CS229" s="110"/>
      <c r="CT229" s="110"/>
      <c r="CU229" s="110"/>
      <c r="CV229" s="110"/>
      <c r="CW229" s="110"/>
      <c r="CX229" s="110"/>
      <c r="CY229" s="110"/>
      <c r="CZ229" s="110"/>
      <c r="DA229" s="110"/>
      <c r="DB229" s="110"/>
      <c r="DC229" s="110"/>
      <c r="DD229" s="110"/>
      <c r="DE229" s="110"/>
      <c r="DF229" s="110"/>
      <c r="DG229" s="110"/>
      <c r="DH229" s="110"/>
      <c r="DI229" s="110"/>
      <c r="DJ229" s="110"/>
      <c r="DK229" s="110"/>
      <c r="DL229" s="110"/>
      <c r="DM229" s="110"/>
      <c r="DN229" s="110"/>
      <c r="DO229" s="10" t="s">
        <v>101</v>
      </c>
      <c r="DP229" s="53"/>
      <c r="DQ229" s="112"/>
      <c r="DR229" s="112"/>
      <c r="DS229" s="112"/>
      <c r="DT229" s="112"/>
      <c r="DU229" s="112"/>
      <c r="DV229" s="71"/>
      <c r="DW229" s="71"/>
      <c r="DX229" s="10" t="s">
        <v>101</v>
      </c>
      <c r="DY229" s="53"/>
      <c r="DZ229" s="64"/>
      <c r="EA229" s="64"/>
      <c r="EB229" s="64"/>
      <c r="EC229" s="64"/>
      <c r="ED229" s="64"/>
      <c r="EE229" s="64"/>
      <c r="EF229" s="64"/>
      <c r="EG229" s="64"/>
      <c r="EH229" s="64"/>
      <c r="EI229" s="64"/>
      <c r="EJ229" s="64"/>
      <c r="EK229" s="64"/>
      <c r="EL229" s="64"/>
      <c r="EM229" s="64"/>
      <c r="EN229" s="64"/>
      <c r="EO229" s="64"/>
      <c r="EP229" s="64"/>
      <c r="ER229" s="78" t="str">
        <f>IF(A229="",ER228,A229)</f>
        <v>ATSINANANA</v>
      </c>
      <c r="ES229" s="78" t="str">
        <f>ER229&amp;B229</f>
        <v>ATSINANANA</v>
      </c>
      <c r="ET229" s="78">
        <f>CQ229+CU229+CY229+DC229+DG229+DK229</f>
        <v>0</v>
      </c>
      <c r="EU229" s="78">
        <f>CS229+CW229+DA229+DE229+DI229+DM229</f>
        <v>0</v>
      </c>
      <c r="EV229" s="78">
        <f>(CF229+2*CG229+3*CH229+4*CI229+5*CJ229)</f>
        <v>0</v>
      </c>
      <c r="EW229" s="78"/>
      <c r="EX229" s="78"/>
      <c r="EY229" s="78"/>
    </row>
    <row r="230" spans="1:155">
      <c r="A230" s="205" t="s">
        <v>2062</v>
      </c>
      <c r="B230" s="8" t="s">
        <v>90</v>
      </c>
      <c r="C230" s="71">
        <v>0</v>
      </c>
      <c r="D230" s="71">
        <v>0</v>
      </c>
      <c r="E230" s="71">
        <v>0</v>
      </c>
      <c r="F230" s="71">
        <v>0</v>
      </c>
      <c r="G230" s="71">
        <v>0</v>
      </c>
      <c r="H230" s="71">
        <v>0</v>
      </c>
      <c r="I230" s="71">
        <v>0</v>
      </c>
      <c r="J230" s="71">
        <v>0</v>
      </c>
      <c r="K230" s="71">
        <v>0</v>
      </c>
      <c r="L230" s="71">
        <v>0</v>
      </c>
      <c r="M230" s="71">
        <v>0</v>
      </c>
      <c r="N230" s="71">
        <v>0</v>
      </c>
      <c r="O230" s="71">
        <v>0</v>
      </c>
      <c r="P230" s="71">
        <v>0</v>
      </c>
      <c r="Q230" s="71">
        <v>0</v>
      </c>
      <c r="R230" s="71">
        <v>0</v>
      </c>
      <c r="S230" s="71">
        <v>0</v>
      </c>
      <c r="T230" s="71">
        <v>0</v>
      </c>
      <c r="U230" s="71">
        <v>0</v>
      </c>
      <c r="V230" s="71">
        <v>0</v>
      </c>
      <c r="W230" s="71">
        <v>0</v>
      </c>
      <c r="X230" s="71">
        <v>0</v>
      </c>
      <c r="Y230" s="71">
        <v>0</v>
      </c>
      <c r="Z230" s="71">
        <v>0</v>
      </c>
      <c r="AA230" s="71">
        <v>0</v>
      </c>
      <c r="AB230" s="71">
        <v>0</v>
      </c>
      <c r="AC230" s="69">
        <v>0</v>
      </c>
      <c r="AD230" s="69">
        <v>0</v>
      </c>
      <c r="AE230" s="205" t="s">
        <v>2062</v>
      </c>
      <c r="AF230" s="8" t="s">
        <v>90</v>
      </c>
      <c r="AG230" s="71">
        <v>0</v>
      </c>
      <c r="AH230" s="71">
        <v>0</v>
      </c>
      <c r="AI230" s="71">
        <v>0</v>
      </c>
      <c r="AJ230" s="71">
        <v>0</v>
      </c>
      <c r="AK230" s="71">
        <v>0</v>
      </c>
      <c r="AL230" s="71">
        <v>0</v>
      </c>
      <c r="AM230" s="71">
        <v>0</v>
      </c>
      <c r="AN230" s="71">
        <v>0</v>
      </c>
      <c r="AO230" s="71">
        <v>0</v>
      </c>
      <c r="AP230" s="71">
        <v>0</v>
      </c>
      <c r="AQ230" s="71">
        <v>0</v>
      </c>
      <c r="AR230" s="71">
        <v>0</v>
      </c>
      <c r="AS230" s="71">
        <v>0</v>
      </c>
      <c r="AT230" s="71">
        <v>0</v>
      </c>
      <c r="AU230" s="71">
        <v>0</v>
      </c>
      <c r="AV230" s="71">
        <v>0</v>
      </c>
      <c r="AW230" s="71">
        <v>0</v>
      </c>
      <c r="AX230" s="71">
        <v>0</v>
      </c>
      <c r="AY230" s="71">
        <v>0</v>
      </c>
      <c r="AZ230" s="71">
        <v>0</v>
      </c>
      <c r="BA230" s="71">
        <v>0</v>
      </c>
      <c r="BB230" s="71">
        <v>0</v>
      </c>
      <c r="BC230" s="71">
        <v>0</v>
      </c>
      <c r="BD230" s="71">
        <v>0</v>
      </c>
      <c r="BE230" s="71">
        <v>0</v>
      </c>
      <c r="BF230" s="71">
        <v>0</v>
      </c>
      <c r="BG230" s="69">
        <v>0</v>
      </c>
      <c r="BH230" s="69">
        <v>0</v>
      </c>
      <c r="BI230" s="205" t="s">
        <v>2062</v>
      </c>
      <c r="BJ230" s="8" t="s">
        <v>90</v>
      </c>
      <c r="BK230" s="31">
        <v>0</v>
      </c>
      <c r="BL230" s="31">
        <v>0</v>
      </c>
      <c r="BM230" s="31">
        <v>0</v>
      </c>
      <c r="BN230" s="31">
        <v>0</v>
      </c>
      <c r="BO230" s="31">
        <v>0</v>
      </c>
      <c r="BP230" s="31">
        <v>0</v>
      </c>
      <c r="BQ230" s="31">
        <v>0</v>
      </c>
      <c r="BR230" s="31">
        <v>0</v>
      </c>
      <c r="BS230" s="31">
        <v>0</v>
      </c>
      <c r="BT230" s="31">
        <v>0</v>
      </c>
      <c r="BU230" s="31">
        <v>0</v>
      </c>
      <c r="BV230" s="31">
        <v>0</v>
      </c>
      <c r="BW230" s="31">
        <v>0</v>
      </c>
      <c r="BX230" s="149">
        <v>0</v>
      </c>
      <c r="BY230" s="125">
        <v>0</v>
      </c>
      <c r="BZ230" s="71">
        <v>0</v>
      </c>
      <c r="CA230" s="71">
        <v>0</v>
      </c>
      <c r="CB230" s="71">
        <v>0</v>
      </c>
      <c r="CC230" s="71">
        <v>0</v>
      </c>
      <c r="CD230" s="205" t="s">
        <v>2062</v>
      </c>
      <c r="CE230" s="8" t="s">
        <v>90</v>
      </c>
      <c r="CF230" s="71">
        <v>0</v>
      </c>
      <c r="CG230" s="71">
        <v>0</v>
      </c>
      <c r="CH230" s="71">
        <v>0</v>
      </c>
      <c r="CI230" s="71">
        <v>0</v>
      </c>
      <c r="CJ230" s="71">
        <v>0</v>
      </c>
      <c r="CK230" s="71">
        <v>0</v>
      </c>
      <c r="CL230" s="71">
        <v>0</v>
      </c>
      <c r="CM230" s="71">
        <v>0</v>
      </c>
      <c r="CN230" s="71">
        <v>0</v>
      </c>
      <c r="CO230" s="205" t="s">
        <v>2062</v>
      </c>
      <c r="CP230" s="8" t="s">
        <v>90</v>
      </c>
      <c r="CQ230" s="46">
        <v>0</v>
      </c>
      <c r="CR230" s="46">
        <v>0</v>
      </c>
      <c r="CS230" s="46">
        <v>0</v>
      </c>
      <c r="CT230" s="46">
        <v>0</v>
      </c>
      <c r="CU230" s="46">
        <v>0</v>
      </c>
      <c r="CV230" s="46">
        <v>0</v>
      </c>
      <c r="CW230" s="46">
        <v>0</v>
      </c>
      <c r="CX230" s="46">
        <v>0</v>
      </c>
      <c r="CY230" s="46">
        <v>0</v>
      </c>
      <c r="CZ230" s="46">
        <v>0</v>
      </c>
      <c r="DA230" s="46">
        <v>0</v>
      </c>
      <c r="DB230" s="46">
        <v>0</v>
      </c>
      <c r="DC230" s="46">
        <v>0</v>
      </c>
      <c r="DD230" s="46">
        <v>0</v>
      </c>
      <c r="DE230" s="46">
        <v>0</v>
      </c>
      <c r="DF230" s="46">
        <v>0</v>
      </c>
      <c r="DG230" s="46">
        <v>0</v>
      </c>
      <c r="DH230" s="46">
        <v>0</v>
      </c>
      <c r="DI230" s="46">
        <v>0</v>
      </c>
      <c r="DJ230" s="46">
        <v>0</v>
      </c>
      <c r="DK230" s="46">
        <v>0</v>
      </c>
      <c r="DL230" s="46">
        <v>0</v>
      </c>
      <c r="DM230" s="46">
        <v>0</v>
      </c>
      <c r="DN230" s="46">
        <v>0</v>
      </c>
      <c r="DO230" s="205" t="s">
        <v>2062</v>
      </c>
      <c r="DP230" s="8" t="s">
        <v>90</v>
      </c>
      <c r="DQ230" s="71">
        <v>0</v>
      </c>
      <c r="DR230" s="71">
        <v>0</v>
      </c>
      <c r="DS230" s="71">
        <v>0</v>
      </c>
      <c r="DT230" s="152">
        <v>0</v>
      </c>
      <c r="DU230" s="32">
        <v>0</v>
      </c>
      <c r="DV230" s="149">
        <v>0</v>
      </c>
      <c r="DW230" s="149">
        <v>0</v>
      </c>
      <c r="DX230" s="205" t="s">
        <v>2062</v>
      </c>
      <c r="DY230" s="8" t="s">
        <v>90</v>
      </c>
      <c r="DZ230" s="71">
        <v>0</v>
      </c>
      <c r="EA230" s="71">
        <v>0</v>
      </c>
      <c r="EB230" s="71">
        <v>0</v>
      </c>
      <c r="EC230" s="71">
        <v>0</v>
      </c>
      <c r="ED230" s="71">
        <v>0</v>
      </c>
      <c r="EE230" s="71">
        <v>0</v>
      </c>
      <c r="EF230" s="71">
        <v>0</v>
      </c>
      <c r="EG230" s="71">
        <v>0</v>
      </c>
      <c r="EH230" s="71">
        <v>0</v>
      </c>
      <c r="EI230" s="71">
        <v>0</v>
      </c>
      <c r="EJ230" s="71">
        <v>0</v>
      </c>
      <c r="EK230" s="71">
        <v>0</v>
      </c>
      <c r="EL230" s="71">
        <v>0</v>
      </c>
      <c r="EM230" s="71">
        <v>0</v>
      </c>
      <c r="EN230" s="71">
        <v>0</v>
      </c>
      <c r="EO230" s="71">
        <v>0</v>
      </c>
      <c r="EP230" s="71">
        <v>0</v>
      </c>
      <c r="ER230" s="78" t="s">
        <v>2062</v>
      </c>
      <c r="ES230" s="78" t="s">
        <v>2499</v>
      </c>
      <c r="ET230" s="78">
        <v>0</v>
      </c>
      <c r="EU230" s="78">
        <v>0</v>
      </c>
      <c r="EV230" s="78">
        <v>0</v>
      </c>
      <c r="EW230" s="78"/>
      <c r="EX230" s="78"/>
      <c r="EY230" s="78"/>
    </row>
    <row r="231" spans="1:155">
      <c r="A231" s="205"/>
      <c r="B231" s="8" t="s">
        <v>91</v>
      </c>
      <c r="C231" s="71">
        <v>0</v>
      </c>
      <c r="D231" s="71">
        <v>0</v>
      </c>
      <c r="E231" s="71">
        <v>0</v>
      </c>
      <c r="F231" s="71">
        <v>0</v>
      </c>
      <c r="G231" s="71">
        <v>0</v>
      </c>
      <c r="H231" s="71">
        <v>0</v>
      </c>
      <c r="I231" s="71">
        <v>0</v>
      </c>
      <c r="J231" s="71">
        <v>0</v>
      </c>
      <c r="K231" s="71">
        <v>0</v>
      </c>
      <c r="L231" s="71">
        <v>0</v>
      </c>
      <c r="M231" s="71">
        <v>0</v>
      </c>
      <c r="N231" s="71">
        <v>0</v>
      </c>
      <c r="O231" s="71">
        <v>0</v>
      </c>
      <c r="P231" s="71">
        <v>0</v>
      </c>
      <c r="Q231" s="71">
        <v>0</v>
      </c>
      <c r="R231" s="71">
        <v>0</v>
      </c>
      <c r="S231" s="71">
        <v>0</v>
      </c>
      <c r="T231" s="71">
        <v>0</v>
      </c>
      <c r="U231" s="71">
        <v>0</v>
      </c>
      <c r="V231" s="71">
        <v>0</v>
      </c>
      <c r="W231" s="71">
        <v>0</v>
      </c>
      <c r="X231" s="71">
        <v>0</v>
      </c>
      <c r="Y231" s="71">
        <v>0</v>
      </c>
      <c r="Z231" s="71">
        <v>0</v>
      </c>
      <c r="AA231" s="71">
        <v>0</v>
      </c>
      <c r="AB231" s="71">
        <v>0</v>
      </c>
      <c r="AC231" s="69">
        <v>0</v>
      </c>
      <c r="AD231" s="69">
        <v>0</v>
      </c>
      <c r="AE231" s="205"/>
      <c r="AF231" s="8" t="s">
        <v>91</v>
      </c>
      <c r="AG231" s="71">
        <v>0</v>
      </c>
      <c r="AH231" s="71">
        <v>0</v>
      </c>
      <c r="AI231" s="71">
        <v>0</v>
      </c>
      <c r="AJ231" s="71">
        <v>0</v>
      </c>
      <c r="AK231" s="71">
        <v>0</v>
      </c>
      <c r="AL231" s="71">
        <v>0</v>
      </c>
      <c r="AM231" s="71">
        <v>0</v>
      </c>
      <c r="AN231" s="71">
        <v>0</v>
      </c>
      <c r="AO231" s="71">
        <v>0</v>
      </c>
      <c r="AP231" s="71">
        <v>0</v>
      </c>
      <c r="AQ231" s="71">
        <v>0</v>
      </c>
      <c r="AR231" s="71">
        <v>0</v>
      </c>
      <c r="AS231" s="71">
        <v>0</v>
      </c>
      <c r="AT231" s="71">
        <v>0</v>
      </c>
      <c r="AU231" s="71">
        <v>0</v>
      </c>
      <c r="AV231" s="71">
        <v>0</v>
      </c>
      <c r="AW231" s="71">
        <v>0</v>
      </c>
      <c r="AX231" s="71">
        <v>0</v>
      </c>
      <c r="AY231" s="71">
        <v>0</v>
      </c>
      <c r="AZ231" s="71">
        <v>0</v>
      </c>
      <c r="BA231" s="71">
        <v>0</v>
      </c>
      <c r="BB231" s="71">
        <v>0</v>
      </c>
      <c r="BC231" s="71">
        <v>0</v>
      </c>
      <c r="BD231" s="71">
        <v>0</v>
      </c>
      <c r="BE231" s="71">
        <v>0</v>
      </c>
      <c r="BF231" s="71">
        <v>0</v>
      </c>
      <c r="BG231" s="69">
        <v>0</v>
      </c>
      <c r="BH231" s="69">
        <v>0</v>
      </c>
      <c r="BI231" s="205"/>
      <c r="BJ231" s="8" t="s">
        <v>91</v>
      </c>
      <c r="BK231" s="31">
        <v>0</v>
      </c>
      <c r="BL231" s="31">
        <v>0</v>
      </c>
      <c r="BM231" s="31">
        <v>0</v>
      </c>
      <c r="BN231" s="31">
        <v>0</v>
      </c>
      <c r="BO231" s="31">
        <v>0</v>
      </c>
      <c r="BP231" s="31">
        <v>0</v>
      </c>
      <c r="BQ231" s="31">
        <v>0</v>
      </c>
      <c r="BR231" s="31">
        <v>0</v>
      </c>
      <c r="BS231" s="31">
        <v>0</v>
      </c>
      <c r="BT231" s="31">
        <v>0</v>
      </c>
      <c r="BU231" s="31">
        <v>0</v>
      </c>
      <c r="BV231" s="31">
        <v>0</v>
      </c>
      <c r="BW231" s="31">
        <v>0</v>
      </c>
      <c r="BX231" s="149">
        <v>0</v>
      </c>
      <c r="BY231" s="125">
        <v>0</v>
      </c>
      <c r="BZ231" s="71">
        <v>0</v>
      </c>
      <c r="CA231" s="71">
        <v>0</v>
      </c>
      <c r="CB231" s="71">
        <v>0</v>
      </c>
      <c r="CC231" s="71">
        <v>0</v>
      </c>
      <c r="CD231" s="205"/>
      <c r="CE231" s="8" t="s">
        <v>91</v>
      </c>
      <c r="CF231" s="71">
        <v>0</v>
      </c>
      <c r="CG231" s="71">
        <v>0</v>
      </c>
      <c r="CH231" s="71">
        <v>0</v>
      </c>
      <c r="CI231" s="71">
        <v>0</v>
      </c>
      <c r="CJ231" s="71">
        <v>0</v>
      </c>
      <c r="CK231" s="71">
        <v>0</v>
      </c>
      <c r="CL231" s="71">
        <v>0</v>
      </c>
      <c r="CM231" s="71">
        <v>0</v>
      </c>
      <c r="CN231" s="71">
        <v>0</v>
      </c>
      <c r="CO231" s="205"/>
      <c r="CP231" s="8" t="s">
        <v>91</v>
      </c>
      <c r="CQ231" s="46">
        <v>0</v>
      </c>
      <c r="CR231" s="46">
        <v>0</v>
      </c>
      <c r="CS231" s="46">
        <v>0</v>
      </c>
      <c r="CT231" s="46">
        <v>0</v>
      </c>
      <c r="CU231" s="46">
        <v>0</v>
      </c>
      <c r="CV231" s="46">
        <v>0</v>
      </c>
      <c r="CW231" s="46">
        <v>0</v>
      </c>
      <c r="CX231" s="46">
        <v>0</v>
      </c>
      <c r="CY231" s="46">
        <v>0</v>
      </c>
      <c r="CZ231" s="46">
        <v>0</v>
      </c>
      <c r="DA231" s="46">
        <v>0</v>
      </c>
      <c r="DB231" s="46">
        <v>0</v>
      </c>
      <c r="DC231" s="46">
        <v>0</v>
      </c>
      <c r="DD231" s="46">
        <v>0</v>
      </c>
      <c r="DE231" s="46">
        <v>0</v>
      </c>
      <c r="DF231" s="46">
        <v>0</v>
      </c>
      <c r="DG231" s="46">
        <v>0</v>
      </c>
      <c r="DH231" s="46">
        <v>0</v>
      </c>
      <c r="DI231" s="46">
        <v>0</v>
      </c>
      <c r="DJ231" s="46">
        <v>0</v>
      </c>
      <c r="DK231" s="46">
        <v>0</v>
      </c>
      <c r="DL231" s="46">
        <v>0</v>
      </c>
      <c r="DM231" s="46">
        <v>0</v>
      </c>
      <c r="DN231" s="46">
        <v>0</v>
      </c>
      <c r="DO231" s="205"/>
      <c r="DP231" s="8" t="s">
        <v>91</v>
      </c>
      <c r="DQ231" s="71">
        <v>0</v>
      </c>
      <c r="DR231" s="71">
        <v>0</v>
      </c>
      <c r="DS231" s="71">
        <v>0</v>
      </c>
      <c r="DT231" s="152">
        <v>0</v>
      </c>
      <c r="DU231" s="32">
        <v>0</v>
      </c>
      <c r="DV231" s="149">
        <v>0</v>
      </c>
      <c r="DW231" s="149">
        <v>0</v>
      </c>
      <c r="DX231" s="205"/>
      <c r="DY231" s="8" t="s">
        <v>91</v>
      </c>
      <c r="DZ231" s="71">
        <v>0</v>
      </c>
      <c r="EA231" s="71">
        <v>0</v>
      </c>
      <c r="EB231" s="71">
        <v>0</v>
      </c>
      <c r="EC231" s="71">
        <v>0</v>
      </c>
      <c r="ED231" s="71">
        <v>0</v>
      </c>
      <c r="EE231" s="71">
        <v>0</v>
      </c>
      <c r="EF231" s="71">
        <v>0</v>
      </c>
      <c r="EG231" s="71">
        <v>0</v>
      </c>
      <c r="EH231" s="71">
        <v>0</v>
      </c>
      <c r="EI231" s="71">
        <v>0</v>
      </c>
      <c r="EJ231" s="71">
        <v>0</v>
      </c>
      <c r="EK231" s="71">
        <v>0</v>
      </c>
      <c r="EL231" s="71">
        <v>0</v>
      </c>
      <c r="EM231" s="71">
        <v>0</v>
      </c>
      <c r="EN231" s="71">
        <v>0</v>
      </c>
      <c r="EO231" s="71">
        <v>0</v>
      </c>
      <c r="EP231" s="71">
        <v>0</v>
      </c>
      <c r="ER231" s="78" t="s">
        <v>2062</v>
      </c>
      <c r="ES231" s="78" t="s">
        <v>2500</v>
      </c>
      <c r="ET231" s="78">
        <v>0</v>
      </c>
      <c r="EU231" s="78">
        <v>0</v>
      </c>
      <c r="EV231" s="78">
        <v>0</v>
      </c>
      <c r="EW231" s="78"/>
      <c r="EX231" s="78"/>
      <c r="EY231" s="78"/>
    </row>
    <row r="232" spans="1:155">
      <c r="A232" s="205"/>
      <c r="B232" s="66" t="s">
        <v>73</v>
      </c>
      <c r="C232" s="26">
        <v>0</v>
      </c>
      <c r="D232" s="26">
        <v>0</v>
      </c>
      <c r="E232" s="26">
        <v>0</v>
      </c>
      <c r="F232" s="26">
        <v>0</v>
      </c>
      <c r="G232" s="26">
        <v>0</v>
      </c>
      <c r="H232" s="26">
        <v>0</v>
      </c>
      <c r="I232" s="26">
        <v>0</v>
      </c>
      <c r="J232" s="26">
        <v>0</v>
      </c>
      <c r="K232" s="26">
        <v>0</v>
      </c>
      <c r="L232" s="26">
        <v>0</v>
      </c>
      <c r="M232" s="26">
        <v>0</v>
      </c>
      <c r="N232" s="26">
        <v>0</v>
      </c>
      <c r="O232" s="26">
        <v>0</v>
      </c>
      <c r="P232" s="26">
        <v>0</v>
      </c>
      <c r="Q232" s="26">
        <v>0</v>
      </c>
      <c r="R232" s="26">
        <v>0</v>
      </c>
      <c r="S232" s="26">
        <v>0</v>
      </c>
      <c r="T232" s="26">
        <v>0</v>
      </c>
      <c r="U232" s="26">
        <v>0</v>
      </c>
      <c r="V232" s="26">
        <v>0</v>
      </c>
      <c r="W232" s="26">
        <v>0</v>
      </c>
      <c r="X232" s="26">
        <v>0</v>
      </c>
      <c r="Y232" s="26">
        <v>0</v>
      </c>
      <c r="Z232" s="26">
        <v>0</v>
      </c>
      <c r="AA232" s="26">
        <v>0</v>
      </c>
      <c r="AB232" s="26">
        <v>0</v>
      </c>
      <c r="AC232" s="68">
        <v>0</v>
      </c>
      <c r="AD232" s="68">
        <v>0</v>
      </c>
      <c r="AE232" s="205"/>
      <c r="AF232" s="66" t="s">
        <v>73</v>
      </c>
      <c r="AG232" s="26">
        <v>0</v>
      </c>
      <c r="AH232" s="26">
        <v>0</v>
      </c>
      <c r="AI232" s="26">
        <v>0</v>
      </c>
      <c r="AJ232" s="26">
        <v>0</v>
      </c>
      <c r="AK232" s="26">
        <v>0</v>
      </c>
      <c r="AL232" s="26">
        <v>0</v>
      </c>
      <c r="AM232" s="26">
        <v>0</v>
      </c>
      <c r="AN232" s="26">
        <v>0</v>
      </c>
      <c r="AO232" s="26">
        <v>0</v>
      </c>
      <c r="AP232" s="26">
        <v>0</v>
      </c>
      <c r="AQ232" s="26">
        <v>0</v>
      </c>
      <c r="AR232" s="26">
        <v>0</v>
      </c>
      <c r="AS232" s="26">
        <v>0</v>
      </c>
      <c r="AT232" s="26">
        <v>0</v>
      </c>
      <c r="AU232" s="26">
        <v>0</v>
      </c>
      <c r="AV232" s="26">
        <v>0</v>
      </c>
      <c r="AW232" s="26">
        <v>0</v>
      </c>
      <c r="AX232" s="26">
        <v>0</v>
      </c>
      <c r="AY232" s="26">
        <v>0</v>
      </c>
      <c r="AZ232" s="26">
        <v>0</v>
      </c>
      <c r="BA232" s="26">
        <v>0</v>
      </c>
      <c r="BB232" s="26">
        <v>0</v>
      </c>
      <c r="BC232" s="26">
        <v>0</v>
      </c>
      <c r="BD232" s="26">
        <v>0</v>
      </c>
      <c r="BE232" s="26">
        <v>0</v>
      </c>
      <c r="BF232" s="26">
        <v>0</v>
      </c>
      <c r="BG232" s="68">
        <v>0</v>
      </c>
      <c r="BH232" s="68">
        <v>0</v>
      </c>
      <c r="BI232" s="205"/>
      <c r="BJ232" s="66" t="s">
        <v>73</v>
      </c>
      <c r="BK232" s="68">
        <v>0</v>
      </c>
      <c r="BL232" s="68">
        <v>0</v>
      </c>
      <c r="BM232" s="68">
        <v>0</v>
      </c>
      <c r="BN232" s="68">
        <v>0</v>
      </c>
      <c r="BO232" s="68">
        <v>0</v>
      </c>
      <c r="BP232" s="68">
        <v>0</v>
      </c>
      <c r="BQ232" s="68">
        <v>0</v>
      </c>
      <c r="BR232" s="68">
        <v>0</v>
      </c>
      <c r="BS232" s="68">
        <v>0</v>
      </c>
      <c r="BT232" s="68">
        <v>0</v>
      </c>
      <c r="BU232" s="68">
        <v>0</v>
      </c>
      <c r="BV232" s="68">
        <v>0</v>
      </c>
      <c r="BW232" s="68">
        <v>0</v>
      </c>
      <c r="BX232" s="68">
        <v>0</v>
      </c>
      <c r="BY232" s="68">
        <v>0</v>
      </c>
      <c r="BZ232" s="68">
        <v>0</v>
      </c>
      <c r="CA232" s="68">
        <v>0</v>
      </c>
      <c r="CB232" s="68">
        <v>0</v>
      </c>
      <c r="CC232" s="68">
        <v>0</v>
      </c>
      <c r="CD232" s="205"/>
      <c r="CE232" s="66" t="s">
        <v>73</v>
      </c>
      <c r="CF232" s="68">
        <v>0</v>
      </c>
      <c r="CG232" s="68">
        <v>0</v>
      </c>
      <c r="CH232" s="68">
        <v>0</v>
      </c>
      <c r="CI232" s="68">
        <v>0</v>
      </c>
      <c r="CJ232" s="68">
        <v>0</v>
      </c>
      <c r="CK232" s="68">
        <v>0</v>
      </c>
      <c r="CL232" s="68">
        <v>0</v>
      </c>
      <c r="CM232" s="68">
        <v>0</v>
      </c>
      <c r="CN232" s="68">
        <v>0</v>
      </c>
      <c r="CO232" s="205"/>
      <c r="CP232" s="66" t="s">
        <v>73</v>
      </c>
      <c r="CQ232" s="68">
        <v>0</v>
      </c>
      <c r="CR232" s="68">
        <v>0</v>
      </c>
      <c r="CS232" s="68">
        <v>0</v>
      </c>
      <c r="CT232" s="68">
        <v>0</v>
      </c>
      <c r="CU232" s="68">
        <v>0</v>
      </c>
      <c r="CV232" s="68">
        <v>0</v>
      </c>
      <c r="CW232" s="68">
        <v>0</v>
      </c>
      <c r="CX232" s="68">
        <v>0</v>
      </c>
      <c r="CY232" s="68">
        <v>0</v>
      </c>
      <c r="CZ232" s="68">
        <v>0</v>
      </c>
      <c r="DA232" s="68">
        <v>0</v>
      </c>
      <c r="DB232" s="68">
        <v>0</v>
      </c>
      <c r="DC232" s="68">
        <v>0</v>
      </c>
      <c r="DD232" s="68">
        <v>0</v>
      </c>
      <c r="DE232" s="68">
        <v>0</v>
      </c>
      <c r="DF232" s="68">
        <v>0</v>
      </c>
      <c r="DG232" s="68">
        <v>0</v>
      </c>
      <c r="DH232" s="68">
        <v>0</v>
      </c>
      <c r="DI232" s="68">
        <v>0</v>
      </c>
      <c r="DJ232" s="68">
        <v>0</v>
      </c>
      <c r="DK232" s="68">
        <v>0</v>
      </c>
      <c r="DL232" s="68">
        <v>0</v>
      </c>
      <c r="DM232" s="68">
        <v>0</v>
      </c>
      <c r="DN232" s="68">
        <v>0</v>
      </c>
      <c r="DO232" s="205"/>
      <c r="DP232" s="66" t="s">
        <v>73</v>
      </c>
      <c r="DQ232" s="68">
        <v>0</v>
      </c>
      <c r="DR232" s="26">
        <v>0</v>
      </c>
      <c r="DS232" s="26">
        <v>0</v>
      </c>
      <c r="DT232" s="41">
        <v>0</v>
      </c>
      <c r="DU232" s="41">
        <v>0</v>
      </c>
      <c r="DV232" s="68">
        <v>0</v>
      </c>
      <c r="DW232" s="68">
        <v>0</v>
      </c>
      <c r="DX232" s="205"/>
      <c r="DY232" s="66" t="s">
        <v>73</v>
      </c>
      <c r="DZ232" s="68">
        <v>0</v>
      </c>
      <c r="EA232" s="68">
        <v>0</v>
      </c>
      <c r="EB232" s="68">
        <v>0</v>
      </c>
      <c r="EC232" s="68">
        <v>0</v>
      </c>
      <c r="ED232" s="68">
        <v>0</v>
      </c>
      <c r="EE232" s="68">
        <v>0</v>
      </c>
      <c r="EF232" s="68">
        <v>0</v>
      </c>
      <c r="EG232" s="68">
        <v>0</v>
      </c>
      <c r="EH232" s="68">
        <v>0</v>
      </c>
      <c r="EI232" s="68">
        <v>0</v>
      </c>
      <c r="EJ232" s="68">
        <v>0</v>
      </c>
      <c r="EK232" s="68">
        <v>0</v>
      </c>
      <c r="EL232" s="68">
        <v>0</v>
      </c>
      <c r="EM232" s="68">
        <v>0</v>
      </c>
      <c r="EN232" s="68">
        <v>0</v>
      </c>
      <c r="EO232" s="68">
        <v>0</v>
      </c>
      <c r="EP232" s="68">
        <v>0</v>
      </c>
      <c r="ER232" s="78" t="s">
        <v>2062</v>
      </c>
      <c r="ES232" s="78" t="s">
        <v>2501</v>
      </c>
      <c r="ET232" s="78">
        <v>0</v>
      </c>
      <c r="EU232" s="78">
        <v>0</v>
      </c>
      <c r="EV232" s="78">
        <v>0</v>
      </c>
      <c r="EW232" s="78"/>
      <c r="EX232" s="78"/>
      <c r="EY232" s="78"/>
    </row>
    <row r="233" spans="1:155">
      <c r="A233" s="205" t="s">
        <v>176</v>
      </c>
      <c r="B233" s="8" t="s">
        <v>90</v>
      </c>
      <c r="C233" s="71">
        <v>109</v>
      </c>
      <c r="D233" s="71">
        <v>60</v>
      </c>
      <c r="E233" s="71">
        <v>31</v>
      </c>
      <c r="F233" s="71">
        <v>14</v>
      </c>
      <c r="G233" s="71">
        <v>0</v>
      </c>
      <c r="H233" s="71">
        <v>0</v>
      </c>
      <c r="I233" s="71">
        <v>0</v>
      </c>
      <c r="J233" s="71">
        <v>0</v>
      </c>
      <c r="K233" s="71">
        <v>0</v>
      </c>
      <c r="L233" s="71">
        <v>0</v>
      </c>
      <c r="M233" s="71">
        <v>42</v>
      </c>
      <c r="N233" s="71">
        <v>27</v>
      </c>
      <c r="O233" s="71">
        <v>0</v>
      </c>
      <c r="P233" s="71">
        <v>0</v>
      </c>
      <c r="Q233" s="71">
        <v>79</v>
      </c>
      <c r="R233" s="71">
        <v>46</v>
      </c>
      <c r="S233" s="71">
        <v>0</v>
      </c>
      <c r="T233" s="71">
        <v>0</v>
      </c>
      <c r="U233" s="71">
        <v>10</v>
      </c>
      <c r="V233" s="71">
        <v>9</v>
      </c>
      <c r="W233" s="71">
        <v>0</v>
      </c>
      <c r="X233" s="71">
        <v>0</v>
      </c>
      <c r="Y233" s="71">
        <v>0</v>
      </c>
      <c r="Z233" s="71">
        <v>0</v>
      </c>
      <c r="AA233" s="71">
        <v>0</v>
      </c>
      <c r="AB233" s="71">
        <v>0</v>
      </c>
      <c r="AC233" s="69">
        <v>271</v>
      </c>
      <c r="AD233" s="69">
        <v>156</v>
      </c>
      <c r="AE233" s="205" t="s">
        <v>176</v>
      </c>
      <c r="AF233" s="8" t="s">
        <v>90</v>
      </c>
      <c r="AG233" s="71">
        <v>0</v>
      </c>
      <c r="AH233" s="71">
        <v>0</v>
      </c>
      <c r="AI233" s="71">
        <v>0</v>
      </c>
      <c r="AJ233" s="71">
        <v>0</v>
      </c>
      <c r="AK233" s="71">
        <v>0</v>
      </c>
      <c r="AL233" s="71">
        <v>0</v>
      </c>
      <c r="AM233" s="71">
        <v>0</v>
      </c>
      <c r="AN233" s="71">
        <v>0</v>
      </c>
      <c r="AO233" s="71">
        <v>0</v>
      </c>
      <c r="AP233" s="71">
        <v>0</v>
      </c>
      <c r="AQ233" s="71">
        <v>0</v>
      </c>
      <c r="AR233" s="71">
        <v>0</v>
      </c>
      <c r="AS233" s="71">
        <v>0</v>
      </c>
      <c r="AT233" s="71">
        <v>0</v>
      </c>
      <c r="AU233" s="71">
        <v>2</v>
      </c>
      <c r="AV233" s="71">
        <v>1</v>
      </c>
      <c r="AW233" s="71">
        <v>0</v>
      </c>
      <c r="AX233" s="71">
        <v>0</v>
      </c>
      <c r="AY233" s="71">
        <v>0</v>
      </c>
      <c r="AZ233" s="71">
        <v>0</v>
      </c>
      <c r="BA233" s="71">
        <v>0</v>
      </c>
      <c r="BB233" s="71">
        <v>0</v>
      </c>
      <c r="BC233" s="71">
        <v>0</v>
      </c>
      <c r="BD233" s="71">
        <v>0</v>
      </c>
      <c r="BE233" s="71">
        <v>0</v>
      </c>
      <c r="BF233" s="71">
        <v>0</v>
      </c>
      <c r="BG233" s="69">
        <v>2</v>
      </c>
      <c r="BH233" s="69">
        <v>1</v>
      </c>
      <c r="BI233" s="205" t="s">
        <v>176</v>
      </c>
      <c r="BJ233" s="8" t="s">
        <v>90</v>
      </c>
      <c r="BK233" s="31">
        <v>4</v>
      </c>
      <c r="BL233" s="31">
        <v>2</v>
      </c>
      <c r="BM233" s="31">
        <v>0</v>
      </c>
      <c r="BN233" s="31">
        <v>0</v>
      </c>
      <c r="BO233" s="31">
        <v>0</v>
      </c>
      <c r="BP233" s="31">
        <v>1</v>
      </c>
      <c r="BQ233" s="31">
        <v>0</v>
      </c>
      <c r="BR233" s="31">
        <v>4</v>
      </c>
      <c r="BS233" s="31">
        <v>0</v>
      </c>
      <c r="BT233" s="31">
        <v>1</v>
      </c>
      <c r="BU233" s="31">
        <v>0</v>
      </c>
      <c r="BV233" s="31">
        <v>0</v>
      </c>
      <c r="BW233" s="31">
        <v>0</v>
      </c>
      <c r="BX233" s="149">
        <v>12</v>
      </c>
      <c r="BY233" s="125">
        <v>10</v>
      </c>
      <c r="BZ233" s="71">
        <v>8</v>
      </c>
      <c r="CA233" s="71">
        <v>2</v>
      </c>
      <c r="CB233" s="71">
        <v>1</v>
      </c>
      <c r="CC233" s="71">
        <v>4</v>
      </c>
      <c r="CD233" s="205" t="s">
        <v>176</v>
      </c>
      <c r="CE233" s="8" t="s">
        <v>90</v>
      </c>
      <c r="CF233" s="71">
        <v>0</v>
      </c>
      <c r="CG233" s="71">
        <v>20</v>
      </c>
      <c r="CH233" s="71">
        <v>48</v>
      </c>
      <c r="CI233" s="71">
        <v>0</v>
      </c>
      <c r="CJ233" s="71">
        <v>0</v>
      </c>
      <c r="CK233" s="71">
        <v>7</v>
      </c>
      <c r="CL233" s="71">
        <v>12</v>
      </c>
      <c r="CM233" s="71">
        <v>7</v>
      </c>
      <c r="CN233" s="71">
        <v>7</v>
      </c>
      <c r="CO233" s="205" t="s">
        <v>176</v>
      </c>
      <c r="CP233" s="8" t="s">
        <v>90</v>
      </c>
      <c r="CQ233" s="46">
        <v>61</v>
      </c>
      <c r="CR233" s="46">
        <v>29</v>
      </c>
      <c r="CS233" s="46">
        <v>50</v>
      </c>
      <c r="CT233" s="46">
        <v>24</v>
      </c>
      <c r="CU233" s="46">
        <v>0</v>
      </c>
      <c r="CV233" s="46">
        <v>0</v>
      </c>
      <c r="CW233" s="46">
        <v>0</v>
      </c>
      <c r="CX233" s="46">
        <v>0</v>
      </c>
      <c r="CY233" s="46">
        <v>5</v>
      </c>
      <c r="CZ233" s="46">
        <v>3</v>
      </c>
      <c r="DA233" s="46">
        <v>5</v>
      </c>
      <c r="DB233" s="46">
        <v>3</v>
      </c>
      <c r="DC233" s="46">
        <v>0</v>
      </c>
      <c r="DD233" s="46">
        <v>0</v>
      </c>
      <c r="DE233" s="46">
        <v>0</v>
      </c>
      <c r="DF233" s="46">
        <v>0</v>
      </c>
      <c r="DG233" s="46">
        <v>0</v>
      </c>
      <c r="DH233" s="46">
        <v>0</v>
      </c>
      <c r="DI233" s="46">
        <v>0</v>
      </c>
      <c r="DJ233" s="46">
        <v>0</v>
      </c>
      <c r="DK233" s="46">
        <v>0</v>
      </c>
      <c r="DL233" s="46">
        <v>0</v>
      </c>
      <c r="DM233" s="46">
        <v>0</v>
      </c>
      <c r="DN233" s="46">
        <v>0</v>
      </c>
      <c r="DO233" s="205" t="s">
        <v>176</v>
      </c>
      <c r="DP233" s="8" t="s">
        <v>90</v>
      </c>
      <c r="DQ233" s="71">
        <v>25</v>
      </c>
      <c r="DR233" s="71">
        <v>7</v>
      </c>
      <c r="DS233" s="71">
        <v>4</v>
      </c>
      <c r="DT233" s="152">
        <v>1</v>
      </c>
      <c r="DU233" s="32">
        <v>0</v>
      </c>
      <c r="DV233" s="149">
        <v>26</v>
      </c>
      <c r="DW233" s="149">
        <v>7</v>
      </c>
      <c r="DX233" s="205" t="s">
        <v>176</v>
      </c>
      <c r="DY233" s="8" t="s">
        <v>90</v>
      </c>
      <c r="DZ233" s="71">
        <v>0</v>
      </c>
      <c r="EA233" s="71">
        <v>0</v>
      </c>
      <c r="EB233" s="71">
        <v>0</v>
      </c>
      <c r="EC233" s="71">
        <v>0</v>
      </c>
      <c r="ED233" s="71">
        <v>0</v>
      </c>
      <c r="EE233" s="71">
        <v>0</v>
      </c>
      <c r="EF233" s="71">
        <v>0</v>
      </c>
      <c r="EG233" s="71">
        <v>0</v>
      </c>
      <c r="EH233" s="71">
        <v>0</v>
      </c>
      <c r="EI233" s="71">
        <v>0</v>
      </c>
      <c r="EJ233" s="71">
        <v>0</v>
      </c>
      <c r="EK233" s="71">
        <v>0</v>
      </c>
      <c r="EL233" s="71">
        <v>0</v>
      </c>
      <c r="EM233" s="71">
        <v>0</v>
      </c>
      <c r="EN233" s="71">
        <v>0</v>
      </c>
      <c r="EO233" s="71">
        <v>0</v>
      </c>
      <c r="EP233" s="71">
        <v>0</v>
      </c>
      <c r="ER233" s="78" t="s">
        <v>176</v>
      </c>
      <c r="ES233" s="78" t="s">
        <v>2502</v>
      </c>
      <c r="ET233" s="78">
        <v>66</v>
      </c>
      <c r="EU233" s="78">
        <v>55</v>
      </c>
      <c r="EV233" s="78">
        <v>184</v>
      </c>
      <c r="EW233" s="78"/>
      <c r="EX233" s="78"/>
      <c r="EY233" s="78"/>
    </row>
    <row r="234" spans="1:155">
      <c r="A234" s="205"/>
      <c r="B234" s="8" t="s">
        <v>91</v>
      </c>
      <c r="C234" s="71">
        <v>49</v>
      </c>
      <c r="D234" s="71">
        <v>35</v>
      </c>
      <c r="E234" s="71">
        <v>13</v>
      </c>
      <c r="F234" s="71">
        <v>11</v>
      </c>
      <c r="G234" s="71">
        <v>0</v>
      </c>
      <c r="H234" s="71">
        <v>0</v>
      </c>
      <c r="I234" s="71">
        <v>0</v>
      </c>
      <c r="J234" s="71">
        <v>0</v>
      </c>
      <c r="K234" s="71">
        <v>0</v>
      </c>
      <c r="L234" s="71">
        <v>0</v>
      </c>
      <c r="M234" s="71">
        <v>0</v>
      </c>
      <c r="N234" s="71">
        <v>0</v>
      </c>
      <c r="O234" s="71">
        <v>0</v>
      </c>
      <c r="P234" s="71">
        <v>0</v>
      </c>
      <c r="Q234" s="71">
        <v>27</v>
      </c>
      <c r="R234" s="71">
        <v>12</v>
      </c>
      <c r="S234" s="71">
        <v>0</v>
      </c>
      <c r="T234" s="71">
        <v>0</v>
      </c>
      <c r="U234" s="71">
        <v>0</v>
      </c>
      <c r="V234" s="71">
        <v>0</v>
      </c>
      <c r="W234" s="71">
        <v>0</v>
      </c>
      <c r="X234" s="71">
        <v>0</v>
      </c>
      <c r="Y234" s="71">
        <v>0</v>
      </c>
      <c r="Z234" s="71">
        <v>0</v>
      </c>
      <c r="AA234" s="71">
        <v>0</v>
      </c>
      <c r="AB234" s="71">
        <v>0</v>
      </c>
      <c r="AC234" s="69">
        <v>89</v>
      </c>
      <c r="AD234" s="69">
        <v>58</v>
      </c>
      <c r="AE234" s="205"/>
      <c r="AF234" s="8" t="s">
        <v>91</v>
      </c>
      <c r="AG234" s="71">
        <v>0</v>
      </c>
      <c r="AH234" s="71">
        <v>0</v>
      </c>
      <c r="AI234" s="71">
        <v>0</v>
      </c>
      <c r="AJ234" s="71">
        <v>0</v>
      </c>
      <c r="AK234" s="71">
        <v>0</v>
      </c>
      <c r="AL234" s="71">
        <v>0</v>
      </c>
      <c r="AM234" s="71">
        <v>0</v>
      </c>
      <c r="AN234" s="71">
        <v>0</v>
      </c>
      <c r="AO234" s="71">
        <v>0</v>
      </c>
      <c r="AP234" s="71">
        <v>0</v>
      </c>
      <c r="AQ234" s="71">
        <v>0</v>
      </c>
      <c r="AR234" s="71">
        <v>0</v>
      </c>
      <c r="AS234" s="71">
        <v>0</v>
      </c>
      <c r="AT234" s="71">
        <v>0</v>
      </c>
      <c r="AU234" s="71">
        <v>0</v>
      </c>
      <c r="AV234" s="71">
        <v>0</v>
      </c>
      <c r="AW234" s="71">
        <v>0</v>
      </c>
      <c r="AX234" s="71">
        <v>0</v>
      </c>
      <c r="AY234" s="71">
        <v>0</v>
      </c>
      <c r="AZ234" s="71">
        <v>0</v>
      </c>
      <c r="BA234" s="71">
        <v>0</v>
      </c>
      <c r="BB234" s="71">
        <v>0</v>
      </c>
      <c r="BC234" s="71">
        <v>0</v>
      </c>
      <c r="BD234" s="71">
        <v>0</v>
      </c>
      <c r="BE234" s="71">
        <v>0</v>
      </c>
      <c r="BF234" s="71">
        <v>0</v>
      </c>
      <c r="BG234" s="69">
        <v>0</v>
      </c>
      <c r="BH234" s="69">
        <v>0</v>
      </c>
      <c r="BI234" s="205"/>
      <c r="BJ234" s="8" t="s">
        <v>91</v>
      </c>
      <c r="BK234" s="31">
        <v>1</v>
      </c>
      <c r="BL234" s="31">
        <v>1</v>
      </c>
      <c r="BM234" s="31">
        <v>0</v>
      </c>
      <c r="BN234" s="31">
        <v>0</v>
      </c>
      <c r="BO234" s="31">
        <v>0</v>
      </c>
      <c r="BP234" s="31">
        <v>0</v>
      </c>
      <c r="BQ234" s="31">
        <v>0</v>
      </c>
      <c r="BR234" s="31">
        <v>1</v>
      </c>
      <c r="BS234" s="31">
        <v>0</v>
      </c>
      <c r="BT234" s="31">
        <v>0</v>
      </c>
      <c r="BU234" s="31">
        <v>0</v>
      </c>
      <c r="BV234" s="31">
        <v>0</v>
      </c>
      <c r="BW234" s="31">
        <v>0</v>
      </c>
      <c r="BX234" s="149">
        <v>3</v>
      </c>
      <c r="BY234" s="125">
        <v>4</v>
      </c>
      <c r="BZ234" s="71">
        <v>0</v>
      </c>
      <c r="CA234" s="71">
        <v>4</v>
      </c>
      <c r="CB234" s="71">
        <v>0</v>
      </c>
      <c r="CC234" s="71">
        <v>1</v>
      </c>
      <c r="CD234" s="205"/>
      <c r="CE234" s="8" t="s">
        <v>91</v>
      </c>
      <c r="CF234" s="71">
        <v>0</v>
      </c>
      <c r="CG234" s="71">
        <v>40</v>
      </c>
      <c r="CH234" s="71">
        <v>0</v>
      </c>
      <c r="CI234" s="71">
        <v>34</v>
      </c>
      <c r="CJ234" s="71">
        <v>0</v>
      </c>
      <c r="CK234" s="71">
        <v>0</v>
      </c>
      <c r="CL234" s="71">
        <v>4</v>
      </c>
      <c r="CM234" s="71">
        <v>4</v>
      </c>
      <c r="CN234" s="71">
        <v>4</v>
      </c>
      <c r="CO234" s="205"/>
      <c r="CP234" s="8" t="s">
        <v>91</v>
      </c>
      <c r="CQ234" s="46">
        <v>35</v>
      </c>
      <c r="CR234" s="46">
        <v>16</v>
      </c>
      <c r="CS234" s="46">
        <v>10</v>
      </c>
      <c r="CT234" s="46">
        <v>4</v>
      </c>
      <c r="CU234" s="46">
        <v>0</v>
      </c>
      <c r="CV234" s="46">
        <v>0</v>
      </c>
      <c r="CW234" s="46">
        <v>0</v>
      </c>
      <c r="CX234" s="46">
        <v>0</v>
      </c>
      <c r="CY234" s="46">
        <v>0</v>
      </c>
      <c r="CZ234" s="46">
        <v>0</v>
      </c>
      <c r="DA234" s="46">
        <v>0</v>
      </c>
      <c r="DB234" s="46">
        <v>0</v>
      </c>
      <c r="DC234" s="46">
        <v>0</v>
      </c>
      <c r="DD234" s="46">
        <v>0</v>
      </c>
      <c r="DE234" s="46">
        <v>0</v>
      </c>
      <c r="DF234" s="46">
        <v>0</v>
      </c>
      <c r="DG234" s="46">
        <v>0</v>
      </c>
      <c r="DH234" s="46">
        <v>0</v>
      </c>
      <c r="DI234" s="46">
        <v>0</v>
      </c>
      <c r="DJ234" s="46">
        <v>0</v>
      </c>
      <c r="DK234" s="46">
        <v>0</v>
      </c>
      <c r="DL234" s="46">
        <v>0</v>
      </c>
      <c r="DM234" s="46">
        <v>0</v>
      </c>
      <c r="DN234" s="46">
        <v>0</v>
      </c>
      <c r="DO234" s="205"/>
      <c r="DP234" s="8" t="s">
        <v>91</v>
      </c>
      <c r="DQ234" s="71">
        <v>11</v>
      </c>
      <c r="DR234" s="71">
        <v>3</v>
      </c>
      <c r="DS234" s="71">
        <v>1</v>
      </c>
      <c r="DT234" s="152">
        <v>2</v>
      </c>
      <c r="DU234" s="32">
        <v>2</v>
      </c>
      <c r="DV234" s="149">
        <v>13</v>
      </c>
      <c r="DW234" s="149">
        <v>5</v>
      </c>
      <c r="DX234" s="205"/>
      <c r="DY234" s="8" t="s">
        <v>91</v>
      </c>
      <c r="DZ234" s="71">
        <v>0</v>
      </c>
      <c r="EA234" s="71">
        <v>0</v>
      </c>
      <c r="EB234" s="71">
        <v>0</v>
      </c>
      <c r="EC234" s="71">
        <v>0</v>
      </c>
      <c r="ED234" s="71">
        <v>0</v>
      </c>
      <c r="EE234" s="71">
        <v>0</v>
      </c>
      <c r="EF234" s="71">
        <v>0</v>
      </c>
      <c r="EG234" s="71">
        <v>0</v>
      </c>
      <c r="EH234" s="71">
        <v>0</v>
      </c>
      <c r="EI234" s="71">
        <v>0</v>
      </c>
      <c r="EJ234" s="71">
        <v>0</v>
      </c>
      <c r="EK234" s="71">
        <v>0</v>
      </c>
      <c r="EL234" s="71">
        <v>0</v>
      </c>
      <c r="EM234" s="71">
        <v>0</v>
      </c>
      <c r="EN234" s="71">
        <v>0</v>
      </c>
      <c r="EO234" s="71">
        <v>0</v>
      </c>
      <c r="EP234" s="71">
        <v>0</v>
      </c>
      <c r="ER234" s="78" t="s">
        <v>176</v>
      </c>
      <c r="ES234" s="78" t="s">
        <v>2503</v>
      </c>
      <c r="ET234" s="78">
        <v>35</v>
      </c>
      <c r="EU234" s="78">
        <v>10</v>
      </c>
      <c r="EV234" s="78">
        <v>216</v>
      </c>
      <c r="EW234" s="78"/>
      <c r="EX234" s="78"/>
      <c r="EY234" s="78"/>
    </row>
    <row r="235" spans="1:155">
      <c r="A235" s="205"/>
      <c r="B235" s="66" t="s">
        <v>73</v>
      </c>
      <c r="C235" s="26">
        <v>158</v>
      </c>
      <c r="D235" s="26">
        <v>95</v>
      </c>
      <c r="E235" s="26">
        <v>44</v>
      </c>
      <c r="F235" s="26">
        <v>25</v>
      </c>
      <c r="G235" s="26">
        <v>0</v>
      </c>
      <c r="H235" s="26">
        <v>0</v>
      </c>
      <c r="I235" s="26">
        <v>0</v>
      </c>
      <c r="J235" s="26">
        <v>0</v>
      </c>
      <c r="K235" s="26">
        <v>0</v>
      </c>
      <c r="L235" s="26">
        <v>0</v>
      </c>
      <c r="M235" s="26">
        <v>42</v>
      </c>
      <c r="N235" s="26">
        <v>27</v>
      </c>
      <c r="O235" s="26">
        <v>0</v>
      </c>
      <c r="P235" s="26">
        <v>0</v>
      </c>
      <c r="Q235" s="26">
        <v>106</v>
      </c>
      <c r="R235" s="26">
        <v>58</v>
      </c>
      <c r="S235" s="26">
        <v>0</v>
      </c>
      <c r="T235" s="26">
        <v>0</v>
      </c>
      <c r="U235" s="26">
        <v>10</v>
      </c>
      <c r="V235" s="26">
        <v>9</v>
      </c>
      <c r="W235" s="26">
        <v>0</v>
      </c>
      <c r="X235" s="26">
        <v>0</v>
      </c>
      <c r="Y235" s="26">
        <v>0</v>
      </c>
      <c r="Z235" s="26">
        <v>0</v>
      </c>
      <c r="AA235" s="26">
        <v>0</v>
      </c>
      <c r="AB235" s="26">
        <v>0</v>
      </c>
      <c r="AC235" s="68">
        <v>360</v>
      </c>
      <c r="AD235" s="68">
        <v>214</v>
      </c>
      <c r="AE235" s="205"/>
      <c r="AF235" s="66" t="s">
        <v>73</v>
      </c>
      <c r="AG235" s="26">
        <v>0</v>
      </c>
      <c r="AH235" s="26">
        <v>0</v>
      </c>
      <c r="AI235" s="26">
        <v>0</v>
      </c>
      <c r="AJ235" s="26">
        <v>0</v>
      </c>
      <c r="AK235" s="26">
        <v>0</v>
      </c>
      <c r="AL235" s="26">
        <v>0</v>
      </c>
      <c r="AM235" s="26">
        <v>0</v>
      </c>
      <c r="AN235" s="26">
        <v>0</v>
      </c>
      <c r="AO235" s="26">
        <v>0</v>
      </c>
      <c r="AP235" s="26">
        <v>0</v>
      </c>
      <c r="AQ235" s="26">
        <v>0</v>
      </c>
      <c r="AR235" s="26">
        <v>0</v>
      </c>
      <c r="AS235" s="26">
        <v>0</v>
      </c>
      <c r="AT235" s="26">
        <v>0</v>
      </c>
      <c r="AU235" s="26">
        <v>2</v>
      </c>
      <c r="AV235" s="26">
        <v>1</v>
      </c>
      <c r="AW235" s="26">
        <v>0</v>
      </c>
      <c r="AX235" s="26">
        <v>0</v>
      </c>
      <c r="AY235" s="26">
        <v>0</v>
      </c>
      <c r="AZ235" s="26">
        <v>0</v>
      </c>
      <c r="BA235" s="26">
        <v>0</v>
      </c>
      <c r="BB235" s="26">
        <v>0</v>
      </c>
      <c r="BC235" s="26">
        <v>0</v>
      </c>
      <c r="BD235" s="26">
        <v>0</v>
      </c>
      <c r="BE235" s="26">
        <v>0</v>
      </c>
      <c r="BF235" s="26">
        <v>0</v>
      </c>
      <c r="BG235" s="68">
        <v>2</v>
      </c>
      <c r="BH235" s="68">
        <v>1</v>
      </c>
      <c r="BI235" s="205"/>
      <c r="BJ235" s="66" t="s">
        <v>73</v>
      </c>
      <c r="BK235" s="68">
        <v>5</v>
      </c>
      <c r="BL235" s="68">
        <v>3</v>
      </c>
      <c r="BM235" s="68">
        <v>0</v>
      </c>
      <c r="BN235" s="68">
        <v>0</v>
      </c>
      <c r="BO235" s="68">
        <v>0</v>
      </c>
      <c r="BP235" s="68">
        <v>1</v>
      </c>
      <c r="BQ235" s="68">
        <v>0</v>
      </c>
      <c r="BR235" s="68">
        <v>5</v>
      </c>
      <c r="BS235" s="68">
        <v>0</v>
      </c>
      <c r="BT235" s="68">
        <v>1</v>
      </c>
      <c r="BU235" s="68">
        <v>0</v>
      </c>
      <c r="BV235" s="68">
        <v>0</v>
      </c>
      <c r="BW235" s="68">
        <v>0</v>
      </c>
      <c r="BX235" s="68">
        <v>15</v>
      </c>
      <c r="BY235" s="68">
        <v>14</v>
      </c>
      <c r="BZ235" s="68">
        <v>8</v>
      </c>
      <c r="CA235" s="68">
        <v>6</v>
      </c>
      <c r="CB235" s="68">
        <v>1</v>
      </c>
      <c r="CC235" s="68">
        <v>5</v>
      </c>
      <c r="CD235" s="205"/>
      <c r="CE235" s="66" t="s">
        <v>73</v>
      </c>
      <c r="CF235" s="68">
        <v>0</v>
      </c>
      <c r="CG235" s="68">
        <v>60</v>
      </c>
      <c r="CH235" s="68">
        <v>48</v>
      </c>
      <c r="CI235" s="68">
        <v>34</v>
      </c>
      <c r="CJ235" s="68">
        <v>0</v>
      </c>
      <c r="CK235" s="68">
        <v>7</v>
      </c>
      <c r="CL235" s="68">
        <v>16</v>
      </c>
      <c r="CM235" s="68">
        <v>11</v>
      </c>
      <c r="CN235" s="68">
        <v>11</v>
      </c>
      <c r="CO235" s="205"/>
      <c r="CP235" s="66" t="s">
        <v>73</v>
      </c>
      <c r="CQ235" s="68">
        <v>96</v>
      </c>
      <c r="CR235" s="68">
        <v>45</v>
      </c>
      <c r="CS235" s="68">
        <v>60</v>
      </c>
      <c r="CT235" s="68">
        <v>28</v>
      </c>
      <c r="CU235" s="68">
        <v>0</v>
      </c>
      <c r="CV235" s="68">
        <v>0</v>
      </c>
      <c r="CW235" s="68">
        <v>0</v>
      </c>
      <c r="CX235" s="68">
        <v>0</v>
      </c>
      <c r="CY235" s="68">
        <v>5</v>
      </c>
      <c r="CZ235" s="68">
        <v>3</v>
      </c>
      <c r="DA235" s="68">
        <v>5</v>
      </c>
      <c r="DB235" s="68">
        <v>3</v>
      </c>
      <c r="DC235" s="68">
        <v>0</v>
      </c>
      <c r="DD235" s="68">
        <v>0</v>
      </c>
      <c r="DE235" s="68">
        <v>0</v>
      </c>
      <c r="DF235" s="68">
        <v>0</v>
      </c>
      <c r="DG235" s="68">
        <v>0</v>
      </c>
      <c r="DH235" s="68">
        <v>0</v>
      </c>
      <c r="DI235" s="68">
        <v>0</v>
      </c>
      <c r="DJ235" s="68">
        <v>0</v>
      </c>
      <c r="DK235" s="68">
        <v>0</v>
      </c>
      <c r="DL235" s="68">
        <v>0</v>
      </c>
      <c r="DM235" s="68">
        <v>0</v>
      </c>
      <c r="DN235" s="68">
        <v>0</v>
      </c>
      <c r="DO235" s="205"/>
      <c r="DP235" s="66" t="s">
        <v>73</v>
      </c>
      <c r="DQ235" s="68">
        <v>36</v>
      </c>
      <c r="DR235" s="26">
        <v>10</v>
      </c>
      <c r="DS235" s="26">
        <v>5</v>
      </c>
      <c r="DT235" s="41">
        <v>3</v>
      </c>
      <c r="DU235" s="41">
        <v>2</v>
      </c>
      <c r="DV235" s="68">
        <v>39</v>
      </c>
      <c r="DW235" s="68">
        <v>12</v>
      </c>
      <c r="DX235" s="205"/>
      <c r="DY235" s="66" t="s">
        <v>73</v>
      </c>
      <c r="DZ235" s="68">
        <v>0</v>
      </c>
      <c r="EA235" s="68">
        <v>0</v>
      </c>
      <c r="EB235" s="68">
        <v>0</v>
      </c>
      <c r="EC235" s="68">
        <v>0</v>
      </c>
      <c r="ED235" s="68">
        <v>0</v>
      </c>
      <c r="EE235" s="68">
        <v>0</v>
      </c>
      <c r="EF235" s="68">
        <v>0</v>
      </c>
      <c r="EG235" s="68">
        <v>0</v>
      </c>
      <c r="EH235" s="68">
        <v>0</v>
      </c>
      <c r="EI235" s="68">
        <v>0</v>
      </c>
      <c r="EJ235" s="68">
        <v>0</v>
      </c>
      <c r="EK235" s="68">
        <v>0</v>
      </c>
      <c r="EL235" s="68">
        <v>0</v>
      </c>
      <c r="EM235" s="68">
        <v>0</v>
      </c>
      <c r="EN235" s="68">
        <v>0</v>
      </c>
      <c r="EO235" s="68">
        <v>0</v>
      </c>
      <c r="EP235" s="68">
        <v>0</v>
      </c>
      <c r="ER235" s="78" t="s">
        <v>176</v>
      </c>
      <c r="ES235" s="78" t="s">
        <v>2504</v>
      </c>
      <c r="ET235" s="78">
        <v>101</v>
      </c>
      <c r="EU235" s="78">
        <v>65</v>
      </c>
      <c r="EV235" s="78">
        <v>400</v>
      </c>
      <c r="EW235" s="78"/>
      <c r="EX235" s="78"/>
      <c r="EY235" s="78"/>
    </row>
    <row r="236" spans="1:155">
      <c r="A236" s="205" t="s">
        <v>177</v>
      </c>
      <c r="B236" s="8" t="s">
        <v>90</v>
      </c>
      <c r="C236" s="71">
        <v>0</v>
      </c>
      <c r="D236" s="71">
        <v>0</v>
      </c>
      <c r="E236" s="71">
        <v>0</v>
      </c>
      <c r="F236" s="71">
        <v>0</v>
      </c>
      <c r="G236" s="71">
        <v>0</v>
      </c>
      <c r="H236" s="71">
        <v>0</v>
      </c>
      <c r="I236" s="71">
        <v>0</v>
      </c>
      <c r="J236" s="71">
        <v>0</v>
      </c>
      <c r="K236" s="71">
        <v>0</v>
      </c>
      <c r="L236" s="71">
        <v>0</v>
      </c>
      <c r="M236" s="71">
        <v>0</v>
      </c>
      <c r="N236" s="71">
        <v>0</v>
      </c>
      <c r="O236" s="71">
        <v>0</v>
      </c>
      <c r="P236" s="71">
        <v>0</v>
      </c>
      <c r="Q236" s="71">
        <v>0</v>
      </c>
      <c r="R236" s="71">
        <v>0</v>
      </c>
      <c r="S236" s="71">
        <v>0</v>
      </c>
      <c r="T236" s="71">
        <v>0</v>
      </c>
      <c r="U236" s="71">
        <v>0</v>
      </c>
      <c r="V236" s="71">
        <v>0</v>
      </c>
      <c r="W236" s="71">
        <v>0</v>
      </c>
      <c r="X236" s="71">
        <v>0</v>
      </c>
      <c r="Y236" s="71">
        <v>0</v>
      </c>
      <c r="Z236" s="71">
        <v>0</v>
      </c>
      <c r="AA236" s="71">
        <v>0</v>
      </c>
      <c r="AB236" s="71">
        <v>0</v>
      </c>
      <c r="AC236" s="69">
        <v>0</v>
      </c>
      <c r="AD236" s="69">
        <v>0</v>
      </c>
      <c r="AE236" s="205" t="s">
        <v>177</v>
      </c>
      <c r="AF236" s="8" t="s">
        <v>90</v>
      </c>
      <c r="AG236" s="71">
        <v>0</v>
      </c>
      <c r="AH236" s="71">
        <v>0</v>
      </c>
      <c r="AI236" s="71">
        <v>0</v>
      </c>
      <c r="AJ236" s="71">
        <v>0</v>
      </c>
      <c r="AK236" s="71">
        <v>0</v>
      </c>
      <c r="AL236" s="71">
        <v>0</v>
      </c>
      <c r="AM236" s="71">
        <v>0</v>
      </c>
      <c r="AN236" s="71">
        <v>0</v>
      </c>
      <c r="AO236" s="71">
        <v>0</v>
      </c>
      <c r="AP236" s="71">
        <v>0</v>
      </c>
      <c r="AQ236" s="71">
        <v>0</v>
      </c>
      <c r="AR236" s="71">
        <v>0</v>
      </c>
      <c r="AS236" s="71">
        <v>0</v>
      </c>
      <c r="AT236" s="71">
        <v>0</v>
      </c>
      <c r="AU236" s="71">
        <v>0</v>
      </c>
      <c r="AV236" s="71">
        <v>0</v>
      </c>
      <c r="AW236" s="71">
        <v>0</v>
      </c>
      <c r="AX236" s="71">
        <v>0</v>
      </c>
      <c r="AY236" s="71">
        <v>0</v>
      </c>
      <c r="AZ236" s="71">
        <v>0</v>
      </c>
      <c r="BA236" s="71">
        <v>0</v>
      </c>
      <c r="BB236" s="71">
        <v>0</v>
      </c>
      <c r="BC236" s="71">
        <v>0</v>
      </c>
      <c r="BD236" s="71">
        <v>0</v>
      </c>
      <c r="BE236" s="71">
        <v>0</v>
      </c>
      <c r="BF236" s="71">
        <v>0</v>
      </c>
      <c r="BG236" s="69">
        <v>0</v>
      </c>
      <c r="BH236" s="69">
        <v>0</v>
      </c>
      <c r="BI236" s="205" t="s">
        <v>177</v>
      </c>
      <c r="BJ236" s="8" t="s">
        <v>90</v>
      </c>
      <c r="BK236" s="31">
        <v>0</v>
      </c>
      <c r="BL236" s="31">
        <v>0</v>
      </c>
      <c r="BM236" s="31">
        <v>0</v>
      </c>
      <c r="BN236" s="31">
        <v>0</v>
      </c>
      <c r="BO236" s="31">
        <v>0</v>
      </c>
      <c r="BP236" s="31">
        <v>0</v>
      </c>
      <c r="BQ236" s="31">
        <v>0</v>
      </c>
      <c r="BR236" s="31">
        <v>0</v>
      </c>
      <c r="BS236" s="31">
        <v>0</v>
      </c>
      <c r="BT236" s="31">
        <v>0</v>
      </c>
      <c r="BU236" s="31">
        <v>0</v>
      </c>
      <c r="BV236" s="31">
        <v>0</v>
      </c>
      <c r="BW236" s="31">
        <v>0</v>
      </c>
      <c r="BX236" s="149">
        <v>0</v>
      </c>
      <c r="BY236" s="125">
        <v>0</v>
      </c>
      <c r="BZ236" s="71">
        <v>0</v>
      </c>
      <c r="CA236" s="71">
        <v>0</v>
      </c>
      <c r="CB236" s="71">
        <v>0</v>
      </c>
      <c r="CC236" s="71">
        <v>0</v>
      </c>
      <c r="CD236" s="205" t="s">
        <v>177</v>
      </c>
      <c r="CE236" s="8" t="s">
        <v>90</v>
      </c>
      <c r="CF236" s="71">
        <v>0</v>
      </c>
      <c r="CG236" s="71">
        <v>0</v>
      </c>
      <c r="CH236" s="71">
        <v>0</v>
      </c>
      <c r="CI236" s="71">
        <v>0</v>
      </c>
      <c r="CJ236" s="71">
        <v>0</v>
      </c>
      <c r="CK236" s="71">
        <v>0</v>
      </c>
      <c r="CL236" s="71">
        <v>0</v>
      </c>
      <c r="CM236" s="71">
        <v>0</v>
      </c>
      <c r="CN236" s="71">
        <v>0</v>
      </c>
      <c r="CO236" s="205" t="s">
        <v>177</v>
      </c>
      <c r="CP236" s="8" t="s">
        <v>90</v>
      </c>
      <c r="CQ236" s="46">
        <v>0</v>
      </c>
      <c r="CR236" s="46">
        <v>0</v>
      </c>
      <c r="CS236" s="46">
        <v>0</v>
      </c>
      <c r="CT236" s="46">
        <v>0</v>
      </c>
      <c r="CU236" s="46">
        <v>0</v>
      </c>
      <c r="CV236" s="46">
        <v>0</v>
      </c>
      <c r="CW236" s="46">
        <v>0</v>
      </c>
      <c r="CX236" s="46">
        <v>0</v>
      </c>
      <c r="CY236" s="46">
        <v>0</v>
      </c>
      <c r="CZ236" s="46">
        <v>0</v>
      </c>
      <c r="DA236" s="46">
        <v>0</v>
      </c>
      <c r="DB236" s="46">
        <v>0</v>
      </c>
      <c r="DC236" s="46">
        <v>0</v>
      </c>
      <c r="DD236" s="46">
        <v>0</v>
      </c>
      <c r="DE236" s="46">
        <v>0</v>
      </c>
      <c r="DF236" s="46">
        <v>0</v>
      </c>
      <c r="DG236" s="46">
        <v>0</v>
      </c>
      <c r="DH236" s="46">
        <v>0</v>
      </c>
      <c r="DI236" s="46">
        <v>0</v>
      </c>
      <c r="DJ236" s="46">
        <v>0</v>
      </c>
      <c r="DK236" s="46">
        <v>0</v>
      </c>
      <c r="DL236" s="46">
        <v>0</v>
      </c>
      <c r="DM236" s="46">
        <v>0</v>
      </c>
      <c r="DN236" s="46">
        <v>0</v>
      </c>
      <c r="DO236" s="205" t="s">
        <v>177</v>
      </c>
      <c r="DP236" s="8" t="s">
        <v>90</v>
      </c>
      <c r="DQ236" s="71">
        <v>0</v>
      </c>
      <c r="DR236" s="71">
        <v>0</v>
      </c>
      <c r="DS236" s="71">
        <v>0</v>
      </c>
      <c r="DT236" s="152">
        <v>0</v>
      </c>
      <c r="DU236" s="32">
        <v>0</v>
      </c>
      <c r="DV236" s="149">
        <v>0</v>
      </c>
      <c r="DW236" s="149">
        <v>0</v>
      </c>
      <c r="DX236" s="205" t="s">
        <v>177</v>
      </c>
      <c r="DY236" s="8" t="s">
        <v>90</v>
      </c>
      <c r="DZ236" s="71">
        <v>0</v>
      </c>
      <c r="EA236" s="71">
        <v>0</v>
      </c>
      <c r="EB236" s="71">
        <v>0</v>
      </c>
      <c r="EC236" s="71">
        <v>0</v>
      </c>
      <c r="ED236" s="71">
        <v>0</v>
      </c>
      <c r="EE236" s="71">
        <v>0</v>
      </c>
      <c r="EF236" s="71">
        <v>0</v>
      </c>
      <c r="EG236" s="71">
        <v>0</v>
      </c>
      <c r="EH236" s="71">
        <v>0</v>
      </c>
      <c r="EI236" s="71">
        <v>0</v>
      </c>
      <c r="EJ236" s="71">
        <v>0</v>
      </c>
      <c r="EK236" s="71">
        <v>0</v>
      </c>
      <c r="EL236" s="71">
        <v>0</v>
      </c>
      <c r="EM236" s="71">
        <v>0</v>
      </c>
      <c r="EN236" s="71">
        <v>0</v>
      </c>
      <c r="EO236" s="71">
        <v>0</v>
      </c>
      <c r="EP236" s="71">
        <v>0</v>
      </c>
      <c r="ER236" s="78" t="s">
        <v>177</v>
      </c>
      <c r="ES236" s="78" t="s">
        <v>2505</v>
      </c>
      <c r="ET236" s="78">
        <v>0</v>
      </c>
      <c r="EU236" s="78">
        <v>0</v>
      </c>
      <c r="EV236" s="78">
        <v>0</v>
      </c>
      <c r="EW236" s="78"/>
      <c r="EX236" s="78"/>
      <c r="EY236" s="78"/>
    </row>
    <row r="237" spans="1:155">
      <c r="A237" s="205"/>
      <c r="B237" s="8" t="s">
        <v>91</v>
      </c>
      <c r="C237" s="71">
        <v>215</v>
      </c>
      <c r="D237" s="71">
        <v>125</v>
      </c>
      <c r="E237" s="71">
        <v>113</v>
      </c>
      <c r="F237" s="71">
        <v>65</v>
      </c>
      <c r="G237" s="71">
        <v>0</v>
      </c>
      <c r="H237" s="71">
        <v>0</v>
      </c>
      <c r="I237" s="71">
        <v>69</v>
      </c>
      <c r="J237" s="71">
        <v>32</v>
      </c>
      <c r="K237" s="71">
        <v>0</v>
      </c>
      <c r="L237" s="71">
        <v>0</v>
      </c>
      <c r="M237" s="71">
        <v>0</v>
      </c>
      <c r="N237" s="71">
        <v>0</v>
      </c>
      <c r="O237" s="71">
        <v>0</v>
      </c>
      <c r="P237" s="71">
        <v>0</v>
      </c>
      <c r="Q237" s="71">
        <v>90</v>
      </c>
      <c r="R237" s="71">
        <v>57</v>
      </c>
      <c r="S237" s="71">
        <v>9</v>
      </c>
      <c r="T237" s="71">
        <v>4</v>
      </c>
      <c r="U237" s="71">
        <v>44</v>
      </c>
      <c r="V237" s="71">
        <v>25</v>
      </c>
      <c r="W237" s="71">
        <v>0</v>
      </c>
      <c r="X237" s="71">
        <v>0</v>
      </c>
      <c r="Y237" s="71">
        <v>0</v>
      </c>
      <c r="Z237" s="71">
        <v>0</v>
      </c>
      <c r="AA237" s="71">
        <v>0</v>
      </c>
      <c r="AB237" s="71">
        <v>0</v>
      </c>
      <c r="AC237" s="69">
        <v>540</v>
      </c>
      <c r="AD237" s="69">
        <v>308</v>
      </c>
      <c r="AE237" s="205"/>
      <c r="AF237" s="8" t="s">
        <v>91</v>
      </c>
      <c r="AG237" s="71">
        <v>13</v>
      </c>
      <c r="AH237" s="71">
        <v>6</v>
      </c>
      <c r="AI237" s="71">
        <v>0</v>
      </c>
      <c r="AJ237" s="71">
        <v>0</v>
      </c>
      <c r="AK237" s="71">
        <v>0</v>
      </c>
      <c r="AL237" s="71">
        <v>0</v>
      </c>
      <c r="AM237" s="71">
        <v>0</v>
      </c>
      <c r="AN237" s="71">
        <v>0</v>
      </c>
      <c r="AO237" s="71">
        <v>0</v>
      </c>
      <c r="AP237" s="71">
        <v>0</v>
      </c>
      <c r="AQ237" s="71">
        <v>0</v>
      </c>
      <c r="AR237" s="71">
        <v>0</v>
      </c>
      <c r="AS237" s="71">
        <v>0</v>
      </c>
      <c r="AT237" s="71">
        <v>0</v>
      </c>
      <c r="AU237" s="71">
        <v>32</v>
      </c>
      <c r="AV237" s="71">
        <v>21</v>
      </c>
      <c r="AW237" s="71">
        <v>0</v>
      </c>
      <c r="AX237" s="71">
        <v>0</v>
      </c>
      <c r="AY237" s="71">
        <v>7</v>
      </c>
      <c r="AZ237" s="71">
        <v>4</v>
      </c>
      <c r="BA237" s="71">
        <v>0</v>
      </c>
      <c r="BB237" s="71">
        <v>0</v>
      </c>
      <c r="BC237" s="71">
        <v>0</v>
      </c>
      <c r="BD237" s="71">
        <v>0</v>
      </c>
      <c r="BE237" s="71">
        <v>0</v>
      </c>
      <c r="BF237" s="71">
        <v>0</v>
      </c>
      <c r="BG237" s="69">
        <v>52</v>
      </c>
      <c r="BH237" s="69">
        <v>31</v>
      </c>
      <c r="BI237" s="205"/>
      <c r="BJ237" s="8" t="s">
        <v>91</v>
      </c>
      <c r="BK237" s="31">
        <v>4</v>
      </c>
      <c r="BL237" s="31">
        <v>2</v>
      </c>
      <c r="BM237" s="31">
        <v>0</v>
      </c>
      <c r="BN237" s="31">
        <v>2</v>
      </c>
      <c r="BO237" s="31">
        <v>0</v>
      </c>
      <c r="BP237" s="31">
        <v>0</v>
      </c>
      <c r="BQ237" s="31">
        <v>0</v>
      </c>
      <c r="BR237" s="31">
        <v>3</v>
      </c>
      <c r="BS237" s="31">
        <v>1</v>
      </c>
      <c r="BT237" s="31">
        <v>1</v>
      </c>
      <c r="BU237" s="31">
        <v>0</v>
      </c>
      <c r="BV237" s="31">
        <v>0</v>
      </c>
      <c r="BW237" s="31">
        <v>0</v>
      </c>
      <c r="BX237" s="149">
        <v>13</v>
      </c>
      <c r="BY237" s="125">
        <v>12</v>
      </c>
      <c r="BZ237" s="71">
        <v>10</v>
      </c>
      <c r="CA237" s="71">
        <v>12</v>
      </c>
      <c r="CB237" s="71">
        <v>0</v>
      </c>
      <c r="CC237" s="71">
        <v>3</v>
      </c>
      <c r="CD237" s="205"/>
      <c r="CE237" s="8" t="s">
        <v>91</v>
      </c>
      <c r="CF237" s="71">
        <v>100</v>
      </c>
      <c r="CG237" s="71">
        <v>115</v>
      </c>
      <c r="CH237" s="71">
        <v>0</v>
      </c>
      <c r="CI237" s="71">
        <v>56</v>
      </c>
      <c r="CJ237" s="71">
        <v>0</v>
      </c>
      <c r="CK237" s="71">
        <v>0</v>
      </c>
      <c r="CL237" s="71">
        <v>13</v>
      </c>
      <c r="CM237" s="71">
        <v>13</v>
      </c>
      <c r="CN237" s="71">
        <v>13</v>
      </c>
      <c r="CO237" s="205"/>
      <c r="CP237" s="8" t="s">
        <v>91</v>
      </c>
      <c r="CQ237" s="46">
        <v>148</v>
      </c>
      <c r="CR237" s="46">
        <v>73</v>
      </c>
      <c r="CS237" s="46">
        <v>75</v>
      </c>
      <c r="CT237" s="46">
        <v>43</v>
      </c>
      <c r="CU237" s="46">
        <v>7</v>
      </c>
      <c r="CV237" s="46">
        <v>2</v>
      </c>
      <c r="CW237" s="46">
        <v>7</v>
      </c>
      <c r="CX237" s="46">
        <v>2</v>
      </c>
      <c r="CY237" s="46">
        <v>56</v>
      </c>
      <c r="CZ237" s="46">
        <v>28</v>
      </c>
      <c r="DA237" s="46">
        <v>46</v>
      </c>
      <c r="DB237" s="46">
        <v>24</v>
      </c>
      <c r="DC237" s="46">
        <v>0</v>
      </c>
      <c r="DD237" s="46">
        <v>0</v>
      </c>
      <c r="DE237" s="46">
        <v>0</v>
      </c>
      <c r="DF237" s="46">
        <v>0</v>
      </c>
      <c r="DG237" s="46">
        <v>0</v>
      </c>
      <c r="DH237" s="46">
        <v>0</v>
      </c>
      <c r="DI237" s="46">
        <v>0</v>
      </c>
      <c r="DJ237" s="46">
        <v>0</v>
      </c>
      <c r="DK237" s="46">
        <v>0</v>
      </c>
      <c r="DL237" s="46">
        <v>0</v>
      </c>
      <c r="DM237" s="46">
        <v>0</v>
      </c>
      <c r="DN237" s="46">
        <v>0</v>
      </c>
      <c r="DO237" s="205"/>
      <c r="DP237" s="8" t="s">
        <v>91</v>
      </c>
      <c r="DQ237" s="71">
        <v>35</v>
      </c>
      <c r="DR237" s="71">
        <v>12</v>
      </c>
      <c r="DS237" s="71">
        <v>4</v>
      </c>
      <c r="DT237" s="152">
        <v>22</v>
      </c>
      <c r="DU237" s="32">
        <v>12</v>
      </c>
      <c r="DV237" s="149">
        <v>57</v>
      </c>
      <c r="DW237" s="149">
        <v>24</v>
      </c>
      <c r="DX237" s="205"/>
      <c r="DY237" s="8" t="s">
        <v>91</v>
      </c>
      <c r="DZ237" s="71">
        <v>0</v>
      </c>
      <c r="EA237" s="71">
        <v>0</v>
      </c>
      <c r="EB237" s="71">
        <v>0</v>
      </c>
      <c r="EC237" s="71">
        <v>0</v>
      </c>
      <c r="ED237" s="71">
        <v>0</v>
      </c>
      <c r="EE237" s="71">
        <v>0</v>
      </c>
      <c r="EF237" s="71">
        <v>0</v>
      </c>
      <c r="EG237" s="71">
        <v>0</v>
      </c>
      <c r="EH237" s="71">
        <v>0</v>
      </c>
      <c r="EI237" s="71">
        <v>0</v>
      </c>
      <c r="EJ237" s="71">
        <v>0</v>
      </c>
      <c r="EK237" s="71">
        <v>0</v>
      </c>
      <c r="EL237" s="71">
        <v>0</v>
      </c>
      <c r="EM237" s="71">
        <v>0</v>
      </c>
      <c r="EN237" s="71">
        <v>0</v>
      </c>
      <c r="EO237" s="71">
        <v>0</v>
      </c>
      <c r="EP237" s="71">
        <v>0</v>
      </c>
      <c r="ER237" s="78" t="s">
        <v>177</v>
      </c>
      <c r="ES237" s="78" t="s">
        <v>2506</v>
      </c>
      <c r="ET237" s="78">
        <v>211</v>
      </c>
      <c r="EU237" s="78">
        <v>128</v>
      </c>
      <c r="EV237" s="78">
        <v>554</v>
      </c>
      <c r="EW237" s="78"/>
      <c r="EX237" s="78"/>
      <c r="EY237" s="78"/>
    </row>
    <row r="238" spans="1:155">
      <c r="A238" s="205"/>
      <c r="B238" s="66" t="s">
        <v>73</v>
      </c>
      <c r="C238" s="26">
        <v>215</v>
      </c>
      <c r="D238" s="26">
        <v>125</v>
      </c>
      <c r="E238" s="26">
        <v>113</v>
      </c>
      <c r="F238" s="26">
        <v>65</v>
      </c>
      <c r="G238" s="26">
        <v>0</v>
      </c>
      <c r="H238" s="26">
        <v>0</v>
      </c>
      <c r="I238" s="26">
        <v>69</v>
      </c>
      <c r="J238" s="26">
        <v>32</v>
      </c>
      <c r="K238" s="26">
        <v>0</v>
      </c>
      <c r="L238" s="26">
        <v>0</v>
      </c>
      <c r="M238" s="26">
        <v>0</v>
      </c>
      <c r="N238" s="26">
        <v>0</v>
      </c>
      <c r="O238" s="26">
        <v>0</v>
      </c>
      <c r="P238" s="26">
        <v>0</v>
      </c>
      <c r="Q238" s="26">
        <v>90</v>
      </c>
      <c r="R238" s="26">
        <v>57</v>
      </c>
      <c r="S238" s="26">
        <v>9</v>
      </c>
      <c r="T238" s="26">
        <v>4</v>
      </c>
      <c r="U238" s="26">
        <v>44</v>
      </c>
      <c r="V238" s="26">
        <v>25</v>
      </c>
      <c r="W238" s="26">
        <v>0</v>
      </c>
      <c r="X238" s="26">
        <v>0</v>
      </c>
      <c r="Y238" s="26">
        <v>0</v>
      </c>
      <c r="Z238" s="26">
        <v>0</v>
      </c>
      <c r="AA238" s="26">
        <v>0</v>
      </c>
      <c r="AB238" s="26">
        <v>0</v>
      </c>
      <c r="AC238" s="68">
        <v>540</v>
      </c>
      <c r="AD238" s="68">
        <v>308</v>
      </c>
      <c r="AE238" s="205"/>
      <c r="AF238" s="66" t="s">
        <v>73</v>
      </c>
      <c r="AG238" s="26">
        <v>13</v>
      </c>
      <c r="AH238" s="26">
        <v>6</v>
      </c>
      <c r="AI238" s="26">
        <v>0</v>
      </c>
      <c r="AJ238" s="26">
        <v>0</v>
      </c>
      <c r="AK238" s="26">
        <v>0</v>
      </c>
      <c r="AL238" s="26">
        <v>0</v>
      </c>
      <c r="AM238" s="26">
        <v>0</v>
      </c>
      <c r="AN238" s="26">
        <v>0</v>
      </c>
      <c r="AO238" s="26">
        <v>0</v>
      </c>
      <c r="AP238" s="26">
        <v>0</v>
      </c>
      <c r="AQ238" s="26">
        <v>0</v>
      </c>
      <c r="AR238" s="26">
        <v>0</v>
      </c>
      <c r="AS238" s="26">
        <v>0</v>
      </c>
      <c r="AT238" s="26">
        <v>0</v>
      </c>
      <c r="AU238" s="26">
        <v>32</v>
      </c>
      <c r="AV238" s="26">
        <v>21</v>
      </c>
      <c r="AW238" s="26">
        <v>0</v>
      </c>
      <c r="AX238" s="26">
        <v>0</v>
      </c>
      <c r="AY238" s="26">
        <v>7</v>
      </c>
      <c r="AZ238" s="26">
        <v>4</v>
      </c>
      <c r="BA238" s="26">
        <v>0</v>
      </c>
      <c r="BB238" s="26">
        <v>0</v>
      </c>
      <c r="BC238" s="26">
        <v>0</v>
      </c>
      <c r="BD238" s="26">
        <v>0</v>
      </c>
      <c r="BE238" s="26">
        <v>0</v>
      </c>
      <c r="BF238" s="26">
        <v>0</v>
      </c>
      <c r="BG238" s="68">
        <v>52</v>
      </c>
      <c r="BH238" s="68">
        <v>31</v>
      </c>
      <c r="BI238" s="205"/>
      <c r="BJ238" s="66" t="s">
        <v>73</v>
      </c>
      <c r="BK238" s="68">
        <v>4</v>
      </c>
      <c r="BL238" s="68">
        <v>2</v>
      </c>
      <c r="BM238" s="68">
        <v>0</v>
      </c>
      <c r="BN238" s="68">
        <v>2</v>
      </c>
      <c r="BO238" s="68">
        <v>0</v>
      </c>
      <c r="BP238" s="68">
        <v>0</v>
      </c>
      <c r="BQ238" s="68">
        <v>0</v>
      </c>
      <c r="BR238" s="68">
        <v>3</v>
      </c>
      <c r="BS238" s="68">
        <v>1</v>
      </c>
      <c r="BT238" s="68">
        <v>1</v>
      </c>
      <c r="BU238" s="68">
        <v>0</v>
      </c>
      <c r="BV238" s="68">
        <v>0</v>
      </c>
      <c r="BW238" s="68">
        <v>0</v>
      </c>
      <c r="BX238" s="68">
        <v>13</v>
      </c>
      <c r="BY238" s="68">
        <v>12</v>
      </c>
      <c r="BZ238" s="68">
        <v>10</v>
      </c>
      <c r="CA238" s="68">
        <v>12</v>
      </c>
      <c r="CB238" s="68">
        <v>0</v>
      </c>
      <c r="CC238" s="68">
        <v>3</v>
      </c>
      <c r="CD238" s="205"/>
      <c r="CE238" s="66" t="s">
        <v>73</v>
      </c>
      <c r="CF238" s="68">
        <v>100</v>
      </c>
      <c r="CG238" s="68">
        <v>115</v>
      </c>
      <c r="CH238" s="68">
        <v>0</v>
      </c>
      <c r="CI238" s="68">
        <v>56</v>
      </c>
      <c r="CJ238" s="68">
        <v>0</v>
      </c>
      <c r="CK238" s="68">
        <v>0</v>
      </c>
      <c r="CL238" s="68">
        <v>13</v>
      </c>
      <c r="CM238" s="68">
        <v>13</v>
      </c>
      <c r="CN238" s="68">
        <v>13</v>
      </c>
      <c r="CO238" s="205"/>
      <c r="CP238" s="66" t="s">
        <v>73</v>
      </c>
      <c r="CQ238" s="68">
        <v>148</v>
      </c>
      <c r="CR238" s="68">
        <v>73</v>
      </c>
      <c r="CS238" s="68">
        <v>75</v>
      </c>
      <c r="CT238" s="68">
        <v>43</v>
      </c>
      <c r="CU238" s="68">
        <v>7</v>
      </c>
      <c r="CV238" s="68">
        <v>2</v>
      </c>
      <c r="CW238" s="68">
        <v>7</v>
      </c>
      <c r="CX238" s="68">
        <v>2</v>
      </c>
      <c r="CY238" s="68">
        <v>56</v>
      </c>
      <c r="CZ238" s="68">
        <v>28</v>
      </c>
      <c r="DA238" s="68">
        <v>46</v>
      </c>
      <c r="DB238" s="68">
        <v>24</v>
      </c>
      <c r="DC238" s="68">
        <v>0</v>
      </c>
      <c r="DD238" s="68">
        <v>0</v>
      </c>
      <c r="DE238" s="68">
        <v>0</v>
      </c>
      <c r="DF238" s="68">
        <v>0</v>
      </c>
      <c r="DG238" s="68">
        <v>0</v>
      </c>
      <c r="DH238" s="68">
        <v>0</v>
      </c>
      <c r="DI238" s="68">
        <v>0</v>
      </c>
      <c r="DJ238" s="68">
        <v>0</v>
      </c>
      <c r="DK238" s="68">
        <v>0</v>
      </c>
      <c r="DL238" s="68">
        <v>0</v>
      </c>
      <c r="DM238" s="68">
        <v>0</v>
      </c>
      <c r="DN238" s="68">
        <v>0</v>
      </c>
      <c r="DO238" s="205"/>
      <c r="DP238" s="66" t="s">
        <v>73</v>
      </c>
      <c r="DQ238" s="68">
        <v>35</v>
      </c>
      <c r="DR238" s="26">
        <v>12</v>
      </c>
      <c r="DS238" s="26">
        <v>4</v>
      </c>
      <c r="DT238" s="41">
        <v>22</v>
      </c>
      <c r="DU238" s="41">
        <v>12</v>
      </c>
      <c r="DV238" s="68">
        <v>57</v>
      </c>
      <c r="DW238" s="68">
        <v>24</v>
      </c>
      <c r="DX238" s="205"/>
      <c r="DY238" s="66" t="s">
        <v>73</v>
      </c>
      <c r="DZ238" s="68">
        <v>0</v>
      </c>
      <c r="EA238" s="68">
        <v>0</v>
      </c>
      <c r="EB238" s="68">
        <v>0</v>
      </c>
      <c r="EC238" s="68">
        <v>0</v>
      </c>
      <c r="ED238" s="68">
        <v>0</v>
      </c>
      <c r="EE238" s="68">
        <v>0</v>
      </c>
      <c r="EF238" s="68">
        <v>0</v>
      </c>
      <c r="EG238" s="68">
        <v>0</v>
      </c>
      <c r="EH238" s="68">
        <v>0</v>
      </c>
      <c r="EI238" s="68">
        <v>0</v>
      </c>
      <c r="EJ238" s="68">
        <v>0</v>
      </c>
      <c r="EK238" s="68">
        <v>0</v>
      </c>
      <c r="EL238" s="68">
        <v>0</v>
      </c>
      <c r="EM238" s="68">
        <v>0</v>
      </c>
      <c r="EN238" s="68">
        <v>0</v>
      </c>
      <c r="EO238" s="68">
        <v>0</v>
      </c>
      <c r="EP238" s="68">
        <v>0</v>
      </c>
      <c r="ER238" s="78" t="s">
        <v>177</v>
      </c>
      <c r="ES238" s="78" t="s">
        <v>2507</v>
      </c>
      <c r="ET238" s="78">
        <v>211</v>
      </c>
      <c r="EU238" s="78">
        <v>128</v>
      </c>
      <c r="EV238" s="78">
        <v>554</v>
      </c>
      <c r="EW238" s="78"/>
      <c r="EX238" s="78"/>
      <c r="EY238" s="78"/>
    </row>
    <row r="239" spans="1:155">
      <c r="A239" s="205" t="s">
        <v>178</v>
      </c>
      <c r="B239" s="8" t="s">
        <v>90</v>
      </c>
      <c r="C239" s="71">
        <v>7</v>
      </c>
      <c r="D239" s="71">
        <v>4</v>
      </c>
      <c r="E239" s="71">
        <v>0</v>
      </c>
      <c r="F239" s="71">
        <v>0</v>
      </c>
      <c r="G239" s="71">
        <v>0</v>
      </c>
      <c r="H239" s="71">
        <v>0</v>
      </c>
      <c r="I239" s="71">
        <v>0</v>
      </c>
      <c r="J239" s="71">
        <v>0</v>
      </c>
      <c r="K239" s="71">
        <v>0</v>
      </c>
      <c r="L239" s="71">
        <v>0</v>
      </c>
      <c r="M239" s="71">
        <v>0</v>
      </c>
      <c r="N239" s="71">
        <v>0</v>
      </c>
      <c r="O239" s="71">
        <v>0</v>
      </c>
      <c r="P239" s="71">
        <v>0</v>
      </c>
      <c r="Q239" s="71">
        <v>8</v>
      </c>
      <c r="R239" s="71">
        <v>5</v>
      </c>
      <c r="S239" s="71">
        <v>0</v>
      </c>
      <c r="T239" s="71">
        <v>0</v>
      </c>
      <c r="U239" s="71">
        <v>0</v>
      </c>
      <c r="V239" s="71">
        <v>0</v>
      </c>
      <c r="W239" s="71">
        <v>0</v>
      </c>
      <c r="X239" s="71">
        <v>0</v>
      </c>
      <c r="Y239" s="71">
        <v>0</v>
      </c>
      <c r="Z239" s="71">
        <v>0</v>
      </c>
      <c r="AA239" s="71">
        <v>0</v>
      </c>
      <c r="AB239" s="71">
        <v>0</v>
      </c>
      <c r="AC239" s="69">
        <v>15</v>
      </c>
      <c r="AD239" s="69">
        <v>9</v>
      </c>
      <c r="AE239" s="205" t="s">
        <v>178</v>
      </c>
      <c r="AF239" s="8" t="s">
        <v>90</v>
      </c>
      <c r="AG239" s="71">
        <v>0</v>
      </c>
      <c r="AH239" s="71">
        <v>0</v>
      </c>
      <c r="AI239" s="71">
        <v>0</v>
      </c>
      <c r="AJ239" s="71">
        <v>0</v>
      </c>
      <c r="AK239" s="71">
        <v>0</v>
      </c>
      <c r="AL239" s="71">
        <v>0</v>
      </c>
      <c r="AM239" s="71">
        <v>0</v>
      </c>
      <c r="AN239" s="71">
        <v>0</v>
      </c>
      <c r="AO239" s="71">
        <v>0</v>
      </c>
      <c r="AP239" s="71">
        <v>0</v>
      </c>
      <c r="AQ239" s="71">
        <v>0</v>
      </c>
      <c r="AR239" s="71">
        <v>0</v>
      </c>
      <c r="AS239" s="71">
        <v>0</v>
      </c>
      <c r="AT239" s="71">
        <v>0</v>
      </c>
      <c r="AU239" s="71">
        <v>2</v>
      </c>
      <c r="AV239" s="71">
        <v>2</v>
      </c>
      <c r="AW239" s="71">
        <v>0</v>
      </c>
      <c r="AX239" s="71">
        <v>0</v>
      </c>
      <c r="AY239" s="71">
        <v>0</v>
      </c>
      <c r="AZ239" s="71">
        <v>0</v>
      </c>
      <c r="BA239" s="71">
        <v>0</v>
      </c>
      <c r="BB239" s="71">
        <v>0</v>
      </c>
      <c r="BC239" s="71">
        <v>0</v>
      </c>
      <c r="BD239" s="71">
        <v>0</v>
      </c>
      <c r="BE239" s="71">
        <v>0</v>
      </c>
      <c r="BF239" s="71">
        <v>0</v>
      </c>
      <c r="BG239" s="69">
        <v>2</v>
      </c>
      <c r="BH239" s="69">
        <v>2</v>
      </c>
      <c r="BI239" s="205" t="s">
        <v>178</v>
      </c>
      <c r="BJ239" s="8" t="s">
        <v>90</v>
      </c>
      <c r="BK239" s="31">
        <v>1</v>
      </c>
      <c r="BL239" s="31">
        <v>0</v>
      </c>
      <c r="BM239" s="31">
        <v>0</v>
      </c>
      <c r="BN239" s="31">
        <v>0</v>
      </c>
      <c r="BO239" s="31">
        <v>0</v>
      </c>
      <c r="BP239" s="31">
        <v>0</v>
      </c>
      <c r="BQ239" s="31">
        <v>0</v>
      </c>
      <c r="BR239" s="31">
        <v>1</v>
      </c>
      <c r="BS239" s="31">
        <v>0</v>
      </c>
      <c r="BT239" s="31">
        <v>0</v>
      </c>
      <c r="BU239" s="31">
        <v>0</v>
      </c>
      <c r="BV239" s="31">
        <v>0</v>
      </c>
      <c r="BW239" s="31">
        <v>0</v>
      </c>
      <c r="BX239" s="149">
        <v>2</v>
      </c>
      <c r="BY239" s="125">
        <v>2</v>
      </c>
      <c r="BZ239" s="71">
        <v>2</v>
      </c>
      <c r="CA239" s="71">
        <v>0</v>
      </c>
      <c r="CB239" s="71">
        <v>0</v>
      </c>
      <c r="CC239" s="71">
        <v>1</v>
      </c>
      <c r="CD239" s="205" t="s">
        <v>178</v>
      </c>
      <c r="CE239" s="8" t="s">
        <v>90</v>
      </c>
      <c r="CF239" s="71">
        <v>0</v>
      </c>
      <c r="CG239" s="71">
        <v>17</v>
      </c>
      <c r="CH239" s="71">
        <v>0</v>
      </c>
      <c r="CI239" s="71">
        <v>0</v>
      </c>
      <c r="CJ239" s="71">
        <v>0</v>
      </c>
      <c r="CK239" s="71">
        <v>0</v>
      </c>
      <c r="CL239" s="71">
        <v>3</v>
      </c>
      <c r="CM239" s="71">
        <v>3</v>
      </c>
      <c r="CN239" s="71">
        <v>3</v>
      </c>
      <c r="CO239" s="205" t="s">
        <v>178</v>
      </c>
      <c r="CP239" s="8" t="s">
        <v>90</v>
      </c>
      <c r="CQ239" s="46">
        <v>16</v>
      </c>
      <c r="CR239" s="46">
        <v>8</v>
      </c>
      <c r="CS239" s="46">
        <v>3</v>
      </c>
      <c r="CT239" s="46">
        <v>1</v>
      </c>
      <c r="CU239" s="46">
        <v>0</v>
      </c>
      <c r="CV239" s="46">
        <v>0</v>
      </c>
      <c r="CW239" s="46">
        <v>0</v>
      </c>
      <c r="CX239" s="46">
        <v>0</v>
      </c>
      <c r="CY239" s="46">
        <v>0</v>
      </c>
      <c r="CZ239" s="46">
        <v>0</v>
      </c>
      <c r="DA239" s="46">
        <v>0</v>
      </c>
      <c r="DB239" s="46">
        <v>0</v>
      </c>
      <c r="DC239" s="46">
        <v>0</v>
      </c>
      <c r="DD239" s="46">
        <v>0</v>
      </c>
      <c r="DE239" s="46">
        <v>0</v>
      </c>
      <c r="DF239" s="46">
        <v>0</v>
      </c>
      <c r="DG239" s="46">
        <v>0</v>
      </c>
      <c r="DH239" s="46">
        <v>0</v>
      </c>
      <c r="DI239" s="46">
        <v>0</v>
      </c>
      <c r="DJ239" s="46">
        <v>0</v>
      </c>
      <c r="DK239" s="46">
        <v>0</v>
      </c>
      <c r="DL239" s="46">
        <v>0</v>
      </c>
      <c r="DM239" s="46">
        <v>0</v>
      </c>
      <c r="DN239" s="46">
        <v>0</v>
      </c>
      <c r="DO239" s="205" t="s">
        <v>178</v>
      </c>
      <c r="DP239" s="8" t="s">
        <v>90</v>
      </c>
      <c r="DQ239" s="71">
        <v>7</v>
      </c>
      <c r="DR239" s="71">
        <v>3</v>
      </c>
      <c r="DS239" s="71">
        <v>0</v>
      </c>
      <c r="DT239" s="152">
        <v>2</v>
      </c>
      <c r="DU239" s="32">
        <v>1</v>
      </c>
      <c r="DV239" s="149">
        <v>9</v>
      </c>
      <c r="DW239" s="149">
        <v>4</v>
      </c>
      <c r="DX239" s="205" t="s">
        <v>178</v>
      </c>
      <c r="DY239" s="8" t="s">
        <v>90</v>
      </c>
      <c r="DZ239" s="71">
        <v>20</v>
      </c>
      <c r="EA239" s="71">
        <v>9</v>
      </c>
      <c r="EB239" s="71">
        <v>9</v>
      </c>
      <c r="EC239" s="71">
        <v>0</v>
      </c>
      <c r="ED239" s="71">
        <v>10</v>
      </c>
      <c r="EE239" s="71">
        <v>10</v>
      </c>
      <c r="EF239" s="71">
        <v>1</v>
      </c>
      <c r="EG239" s="71">
        <v>18</v>
      </c>
      <c r="EH239" s="71">
        <v>5</v>
      </c>
      <c r="EI239" s="71">
        <v>5</v>
      </c>
      <c r="EJ239" s="71">
        <v>16</v>
      </c>
      <c r="EK239" s="71">
        <v>2</v>
      </c>
      <c r="EL239" s="71">
        <v>1</v>
      </c>
      <c r="EM239" s="71">
        <v>0</v>
      </c>
      <c r="EN239" s="71">
        <v>1</v>
      </c>
      <c r="EO239" s="71">
        <v>0</v>
      </c>
      <c r="EP239" s="71">
        <v>0</v>
      </c>
      <c r="ER239" s="78" t="s">
        <v>178</v>
      </c>
      <c r="ES239" s="78" t="s">
        <v>2508</v>
      </c>
      <c r="ET239" s="78">
        <v>16</v>
      </c>
      <c r="EU239" s="78">
        <v>3</v>
      </c>
      <c r="EV239" s="78">
        <v>34</v>
      </c>
      <c r="EW239" s="78"/>
      <c r="EX239" s="78"/>
      <c r="EY239" s="78"/>
    </row>
    <row r="240" spans="1:155">
      <c r="A240" s="205"/>
      <c r="B240" s="8" t="s">
        <v>91</v>
      </c>
      <c r="C240" s="71">
        <v>0</v>
      </c>
      <c r="D240" s="71">
        <v>0</v>
      </c>
      <c r="E240" s="71">
        <v>0</v>
      </c>
      <c r="F240" s="71">
        <v>0</v>
      </c>
      <c r="G240" s="71">
        <v>0</v>
      </c>
      <c r="H240" s="71">
        <v>0</v>
      </c>
      <c r="I240" s="71">
        <v>0</v>
      </c>
      <c r="J240" s="71">
        <v>0</v>
      </c>
      <c r="K240" s="71">
        <v>0</v>
      </c>
      <c r="L240" s="71">
        <v>0</v>
      </c>
      <c r="M240" s="71">
        <v>0</v>
      </c>
      <c r="N240" s="71">
        <v>0</v>
      </c>
      <c r="O240" s="71">
        <v>0</v>
      </c>
      <c r="P240" s="71">
        <v>0</v>
      </c>
      <c r="Q240" s="71">
        <v>0</v>
      </c>
      <c r="R240" s="71">
        <v>0</v>
      </c>
      <c r="S240" s="71">
        <v>0</v>
      </c>
      <c r="T240" s="71">
        <v>0</v>
      </c>
      <c r="U240" s="71">
        <v>0</v>
      </c>
      <c r="V240" s="71">
        <v>0</v>
      </c>
      <c r="W240" s="71">
        <v>0</v>
      </c>
      <c r="X240" s="71">
        <v>0</v>
      </c>
      <c r="Y240" s="71">
        <v>0</v>
      </c>
      <c r="Z240" s="71">
        <v>0</v>
      </c>
      <c r="AA240" s="71">
        <v>0</v>
      </c>
      <c r="AB240" s="71">
        <v>0</v>
      </c>
      <c r="AC240" s="69">
        <v>0</v>
      </c>
      <c r="AD240" s="69">
        <v>0</v>
      </c>
      <c r="AE240" s="205"/>
      <c r="AF240" s="8" t="s">
        <v>91</v>
      </c>
      <c r="AG240" s="71">
        <v>0</v>
      </c>
      <c r="AH240" s="71">
        <v>0</v>
      </c>
      <c r="AI240" s="71">
        <v>0</v>
      </c>
      <c r="AJ240" s="71">
        <v>0</v>
      </c>
      <c r="AK240" s="71">
        <v>0</v>
      </c>
      <c r="AL240" s="71">
        <v>0</v>
      </c>
      <c r="AM240" s="71">
        <v>0</v>
      </c>
      <c r="AN240" s="71">
        <v>0</v>
      </c>
      <c r="AO240" s="71">
        <v>0</v>
      </c>
      <c r="AP240" s="71">
        <v>0</v>
      </c>
      <c r="AQ240" s="71">
        <v>0</v>
      </c>
      <c r="AR240" s="71">
        <v>0</v>
      </c>
      <c r="AS240" s="71">
        <v>0</v>
      </c>
      <c r="AT240" s="71">
        <v>0</v>
      </c>
      <c r="AU240" s="71">
        <v>0</v>
      </c>
      <c r="AV240" s="71">
        <v>0</v>
      </c>
      <c r="AW240" s="71">
        <v>0</v>
      </c>
      <c r="AX240" s="71">
        <v>0</v>
      </c>
      <c r="AY240" s="71">
        <v>0</v>
      </c>
      <c r="AZ240" s="71">
        <v>0</v>
      </c>
      <c r="BA240" s="71">
        <v>0</v>
      </c>
      <c r="BB240" s="71">
        <v>0</v>
      </c>
      <c r="BC240" s="71">
        <v>0</v>
      </c>
      <c r="BD240" s="71">
        <v>0</v>
      </c>
      <c r="BE240" s="71">
        <v>0</v>
      </c>
      <c r="BF240" s="71">
        <v>0</v>
      </c>
      <c r="BG240" s="69">
        <v>0</v>
      </c>
      <c r="BH240" s="69">
        <v>0</v>
      </c>
      <c r="BI240" s="205"/>
      <c r="BJ240" s="8" t="s">
        <v>91</v>
      </c>
      <c r="BK240" s="31">
        <v>0</v>
      </c>
      <c r="BL240" s="31">
        <v>0</v>
      </c>
      <c r="BM240" s="31">
        <v>0</v>
      </c>
      <c r="BN240" s="31">
        <v>0</v>
      </c>
      <c r="BO240" s="31">
        <v>0</v>
      </c>
      <c r="BP240" s="31">
        <v>0</v>
      </c>
      <c r="BQ240" s="31">
        <v>0</v>
      </c>
      <c r="BR240" s="31">
        <v>0</v>
      </c>
      <c r="BS240" s="31">
        <v>0</v>
      </c>
      <c r="BT240" s="31">
        <v>0</v>
      </c>
      <c r="BU240" s="31">
        <v>0</v>
      </c>
      <c r="BV240" s="31">
        <v>0</v>
      </c>
      <c r="BW240" s="31">
        <v>0</v>
      </c>
      <c r="BX240" s="149">
        <v>0</v>
      </c>
      <c r="BY240" s="125">
        <v>0</v>
      </c>
      <c r="BZ240" s="71">
        <v>0</v>
      </c>
      <c r="CA240" s="71">
        <v>0</v>
      </c>
      <c r="CB240" s="71">
        <v>0</v>
      </c>
      <c r="CC240" s="71">
        <v>0</v>
      </c>
      <c r="CD240" s="205"/>
      <c r="CE240" s="8" t="s">
        <v>91</v>
      </c>
      <c r="CF240" s="71">
        <v>0</v>
      </c>
      <c r="CG240" s="71">
        <v>0</v>
      </c>
      <c r="CH240" s="71">
        <v>0</v>
      </c>
      <c r="CI240" s="71">
        <v>0</v>
      </c>
      <c r="CJ240" s="71">
        <v>0</v>
      </c>
      <c r="CK240" s="71">
        <v>0</v>
      </c>
      <c r="CL240" s="71">
        <v>0</v>
      </c>
      <c r="CM240" s="71">
        <v>0</v>
      </c>
      <c r="CN240" s="71">
        <v>0</v>
      </c>
      <c r="CO240" s="205"/>
      <c r="CP240" s="8" t="s">
        <v>91</v>
      </c>
      <c r="CQ240" s="46">
        <v>0</v>
      </c>
      <c r="CR240" s="46">
        <v>0</v>
      </c>
      <c r="CS240" s="46">
        <v>0</v>
      </c>
      <c r="CT240" s="46">
        <v>0</v>
      </c>
      <c r="CU240" s="46">
        <v>0</v>
      </c>
      <c r="CV240" s="46">
        <v>0</v>
      </c>
      <c r="CW240" s="46">
        <v>0</v>
      </c>
      <c r="CX240" s="46">
        <v>0</v>
      </c>
      <c r="CY240" s="46">
        <v>0</v>
      </c>
      <c r="CZ240" s="46">
        <v>0</v>
      </c>
      <c r="DA240" s="46">
        <v>0</v>
      </c>
      <c r="DB240" s="46">
        <v>0</v>
      </c>
      <c r="DC240" s="46">
        <v>0</v>
      </c>
      <c r="DD240" s="46">
        <v>0</v>
      </c>
      <c r="DE240" s="46">
        <v>0</v>
      </c>
      <c r="DF240" s="46">
        <v>0</v>
      </c>
      <c r="DG240" s="46">
        <v>0</v>
      </c>
      <c r="DH240" s="46">
        <v>0</v>
      </c>
      <c r="DI240" s="46">
        <v>0</v>
      </c>
      <c r="DJ240" s="46">
        <v>0</v>
      </c>
      <c r="DK240" s="46">
        <v>0</v>
      </c>
      <c r="DL240" s="46">
        <v>0</v>
      </c>
      <c r="DM240" s="46">
        <v>0</v>
      </c>
      <c r="DN240" s="46">
        <v>0</v>
      </c>
      <c r="DO240" s="205"/>
      <c r="DP240" s="8" t="s">
        <v>91</v>
      </c>
      <c r="DQ240" s="71">
        <v>0</v>
      </c>
      <c r="DR240" s="71">
        <v>0</v>
      </c>
      <c r="DS240" s="71">
        <v>0</v>
      </c>
      <c r="DT240" s="152">
        <v>0</v>
      </c>
      <c r="DU240" s="32">
        <v>0</v>
      </c>
      <c r="DV240" s="149">
        <v>0</v>
      </c>
      <c r="DW240" s="149">
        <v>0</v>
      </c>
      <c r="DX240" s="205"/>
      <c r="DY240" s="8" t="s">
        <v>91</v>
      </c>
      <c r="DZ240" s="71">
        <v>0</v>
      </c>
      <c r="EA240" s="71">
        <v>0</v>
      </c>
      <c r="EB240" s="71">
        <v>0</v>
      </c>
      <c r="EC240" s="71">
        <v>0</v>
      </c>
      <c r="ED240" s="71">
        <v>0</v>
      </c>
      <c r="EE240" s="71">
        <v>0</v>
      </c>
      <c r="EF240" s="71">
        <v>0</v>
      </c>
      <c r="EG240" s="71">
        <v>0</v>
      </c>
      <c r="EH240" s="71">
        <v>0</v>
      </c>
      <c r="EI240" s="71">
        <v>0</v>
      </c>
      <c r="EJ240" s="71">
        <v>0</v>
      </c>
      <c r="EK240" s="71">
        <v>0</v>
      </c>
      <c r="EL240" s="71">
        <v>0</v>
      </c>
      <c r="EM240" s="71">
        <v>0</v>
      </c>
      <c r="EN240" s="71">
        <v>0</v>
      </c>
      <c r="EO240" s="71">
        <v>0</v>
      </c>
      <c r="EP240" s="71">
        <v>0</v>
      </c>
      <c r="ER240" s="78" t="s">
        <v>178</v>
      </c>
      <c r="ES240" s="78" t="s">
        <v>2509</v>
      </c>
      <c r="ET240" s="78">
        <v>0</v>
      </c>
      <c r="EU240" s="78">
        <v>0</v>
      </c>
      <c r="EV240" s="78">
        <v>0</v>
      </c>
      <c r="EW240" s="78"/>
      <c r="EX240" s="78"/>
      <c r="EY240" s="78"/>
    </row>
    <row r="241" spans="1:155">
      <c r="A241" s="205"/>
      <c r="B241" s="66" t="s">
        <v>73</v>
      </c>
      <c r="C241" s="26">
        <v>7</v>
      </c>
      <c r="D241" s="26">
        <v>4</v>
      </c>
      <c r="E241" s="26">
        <v>0</v>
      </c>
      <c r="F241" s="26">
        <v>0</v>
      </c>
      <c r="G241" s="26">
        <v>0</v>
      </c>
      <c r="H241" s="26">
        <v>0</v>
      </c>
      <c r="I241" s="26">
        <v>0</v>
      </c>
      <c r="J241" s="26">
        <v>0</v>
      </c>
      <c r="K241" s="26">
        <v>0</v>
      </c>
      <c r="L241" s="26">
        <v>0</v>
      </c>
      <c r="M241" s="26">
        <v>0</v>
      </c>
      <c r="N241" s="26">
        <v>0</v>
      </c>
      <c r="O241" s="26">
        <v>0</v>
      </c>
      <c r="P241" s="26">
        <v>0</v>
      </c>
      <c r="Q241" s="26">
        <v>8</v>
      </c>
      <c r="R241" s="26">
        <v>5</v>
      </c>
      <c r="S241" s="26">
        <v>0</v>
      </c>
      <c r="T241" s="26">
        <v>0</v>
      </c>
      <c r="U241" s="26">
        <v>0</v>
      </c>
      <c r="V241" s="26">
        <v>0</v>
      </c>
      <c r="W241" s="26">
        <v>0</v>
      </c>
      <c r="X241" s="26">
        <v>0</v>
      </c>
      <c r="Y241" s="26">
        <v>0</v>
      </c>
      <c r="Z241" s="26">
        <v>0</v>
      </c>
      <c r="AA241" s="26">
        <v>0</v>
      </c>
      <c r="AB241" s="26">
        <v>0</v>
      </c>
      <c r="AC241" s="68">
        <v>15</v>
      </c>
      <c r="AD241" s="68">
        <v>9</v>
      </c>
      <c r="AE241" s="205"/>
      <c r="AF241" s="66" t="s">
        <v>73</v>
      </c>
      <c r="AG241" s="26">
        <v>0</v>
      </c>
      <c r="AH241" s="26">
        <v>0</v>
      </c>
      <c r="AI241" s="26">
        <v>0</v>
      </c>
      <c r="AJ241" s="26">
        <v>0</v>
      </c>
      <c r="AK241" s="26">
        <v>0</v>
      </c>
      <c r="AL241" s="26">
        <v>0</v>
      </c>
      <c r="AM241" s="26">
        <v>0</v>
      </c>
      <c r="AN241" s="26">
        <v>0</v>
      </c>
      <c r="AO241" s="26">
        <v>0</v>
      </c>
      <c r="AP241" s="26">
        <v>0</v>
      </c>
      <c r="AQ241" s="26">
        <v>0</v>
      </c>
      <c r="AR241" s="26">
        <v>0</v>
      </c>
      <c r="AS241" s="26">
        <v>0</v>
      </c>
      <c r="AT241" s="26">
        <v>0</v>
      </c>
      <c r="AU241" s="26">
        <v>2</v>
      </c>
      <c r="AV241" s="26">
        <v>2</v>
      </c>
      <c r="AW241" s="26">
        <v>0</v>
      </c>
      <c r="AX241" s="26">
        <v>0</v>
      </c>
      <c r="AY241" s="26">
        <v>0</v>
      </c>
      <c r="AZ241" s="26">
        <v>0</v>
      </c>
      <c r="BA241" s="26">
        <v>0</v>
      </c>
      <c r="BB241" s="26">
        <v>0</v>
      </c>
      <c r="BC241" s="26">
        <v>0</v>
      </c>
      <c r="BD241" s="26">
        <v>0</v>
      </c>
      <c r="BE241" s="26">
        <v>0</v>
      </c>
      <c r="BF241" s="26">
        <v>0</v>
      </c>
      <c r="BG241" s="68">
        <v>2</v>
      </c>
      <c r="BH241" s="68">
        <v>2</v>
      </c>
      <c r="BI241" s="205"/>
      <c r="BJ241" s="66" t="s">
        <v>73</v>
      </c>
      <c r="BK241" s="68">
        <v>1</v>
      </c>
      <c r="BL241" s="68">
        <v>0</v>
      </c>
      <c r="BM241" s="68">
        <v>0</v>
      </c>
      <c r="BN241" s="68">
        <v>0</v>
      </c>
      <c r="BO241" s="68">
        <v>0</v>
      </c>
      <c r="BP241" s="68">
        <v>0</v>
      </c>
      <c r="BQ241" s="68">
        <v>0</v>
      </c>
      <c r="BR241" s="68">
        <v>1</v>
      </c>
      <c r="BS241" s="68">
        <v>0</v>
      </c>
      <c r="BT241" s="68">
        <v>0</v>
      </c>
      <c r="BU241" s="68">
        <v>0</v>
      </c>
      <c r="BV241" s="68">
        <v>0</v>
      </c>
      <c r="BW241" s="68">
        <v>0</v>
      </c>
      <c r="BX241" s="68">
        <v>2</v>
      </c>
      <c r="BY241" s="68">
        <v>2</v>
      </c>
      <c r="BZ241" s="68">
        <v>2</v>
      </c>
      <c r="CA241" s="68">
        <v>0</v>
      </c>
      <c r="CB241" s="68">
        <v>0</v>
      </c>
      <c r="CC241" s="68">
        <v>1</v>
      </c>
      <c r="CD241" s="205"/>
      <c r="CE241" s="66" t="s">
        <v>73</v>
      </c>
      <c r="CF241" s="68">
        <v>0</v>
      </c>
      <c r="CG241" s="68">
        <v>17</v>
      </c>
      <c r="CH241" s="68">
        <v>0</v>
      </c>
      <c r="CI241" s="68">
        <v>0</v>
      </c>
      <c r="CJ241" s="68">
        <v>0</v>
      </c>
      <c r="CK241" s="68">
        <v>0</v>
      </c>
      <c r="CL241" s="68">
        <v>3</v>
      </c>
      <c r="CM241" s="68">
        <v>3</v>
      </c>
      <c r="CN241" s="68">
        <v>3</v>
      </c>
      <c r="CO241" s="205"/>
      <c r="CP241" s="66" t="s">
        <v>73</v>
      </c>
      <c r="CQ241" s="68">
        <v>16</v>
      </c>
      <c r="CR241" s="68">
        <v>8</v>
      </c>
      <c r="CS241" s="68">
        <v>3</v>
      </c>
      <c r="CT241" s="68">
        <v>1</v>
      </c>
      <c r="CU241" s="68">
        <v>0</v>
      </c>
      <c r="CV241" s="68">
        <v>0</v>
      </c>
      <c r="CW241" s="68">
        <v>0</v>
      </c>
      <c r="CX241" s="68">
        <v>0</v>
      </c>
      <c r="CY241" s="68">
        <v>0</v>
      </c>
      <c r="CZ241" s="68">
        <v>0</v>
      </c>
      <c r="DA241" s="68">
        <v>0</v>
      </c>
      <c r="DB241" s="68">
        <v>0</v>
      </c>
      <c r="DC241" s="68">
        <v>0</v>
      </c>
      <c r="DD241" s="68">
        <v>0</v>
      </c>
      <c r="DE241" s="68">
        <v>0</v>
      </c>
      <c r="DF241" s="68">
        <v>0</v>
      </c>
      <c r="DG241" s="68">
        <v>0</v>
      </c>
      <c r="DH241" s="68">
        <v>0</v>
      </c>
      <c r="DI241" s="68">
        <v>0</v>
      </c>
      <c r="DJ241" s="68">
        <v>0</v>
      </c>
      <c r="DK241" s="68">
        <v>0</v>
      </c>
      <c r="DL241" s="68">
        <v>0</v>
      </c>
      <c r="DM241" s="68">
        <v>0</v>
      </c>
      <c r="DN241" s="68">
        <v>0</v>
      </c>
      <c r="DO241" s="205"/>
      <c r="DP241" s="66" t="s">
        <v>73</v>
      </c>
      <c r="DQ241" s="68">
        <v>7</v>
      </c>
      <c r="DR241" s="26">
        <v>3</v>
      </c>
      <c r="DS241" s="26">
        <v>0</v>
      </c>
      <c r="DT241" s="41">
        <v>2</v>
      </c>
      <c r="DU241" s="41">
        <v>1</v>
      </c>
      <c r="DV241" s="68">
        <v>9</v>
      </c>
      <c r="DW241" s="68">
        <v>4</v>
      </c>
      <c r="DX241" s="205"/>
      <c r="DY241" s="66" t="s">
        <v>73</v>
      </c>
      <c r="DZ241" s="68">
        <v>20</v>
      </c>
      <c r="EA241" s="68">
        <v>9</v>
      </c>
      <c r="EB241" s="68">
        <v>9</v>
      </c>
      <c r="EC241" s="68">
        <v>0</v>
      </c>
      <c r="ED241" s="68">
        <v>10</v>
      </c>
      <c r="EE241" s="68">
        <v>10</v>
      </c>
      <c r="EF241" s="68">
        <v>1</v>
      </c>
      <c r="EG241" s="68">
        <v>18</v>
      </c>
      <c r="EH241" s="68">
        <v>5</v>
      </c>
      <c r="EI241" s="68">
        <v>5</v>
      </c>
      <c r="EJ241" s="68">
        <v>16</v>
      </c>
      <c r="EK241" s="68">
        <v>2</v>
      </c>
      <c r="EL241" s="68">
        <v>1</v>
      </c>
      <c r="EM241" s="68">
        <v>0</v>
      </c>
      <c r="EN241" s="68">
        <v>1</v>
      </c>
      <c r="EO241" s="68">
        <v>0</v>
      </c>
      <c r="EP241" s="68">
        <v>0</v>
      </c>
      <c r="ER241" s="78" t="s">
        <v>178</v>
      </c>
      <c r="ES241" s="78" t="s">
        <v>2510</v>
      </c>
      <c r="ET241" s="78">
        <v>16</v>
      </c>
      <c r="EU241" s="78">
        <v>3</v>
      </c>
      <c r="EV241" s="78">
        <v>34</v>
      </c>
      <c r="EW241" s="78"/>
      <c r="EX241" s="78"/>
      <c r="EY241" s="78"/>
    </row>
    <row r="242" spans="1:155">
      <c r="A242" s="205" t="s">
        <v>179</v>
      </c>
      <c r="B242" s="8" t="s">
        <v>90</v>
      </c>
      <c r="C242" s="71">
        <v>0</v>
      </c>
      <c r="D242" s="71">
        <v>0</v>
      </c>
      <c r="E242" s="71">
        <v>0</v>
      </c>
      <c r="F242" s="71">
        <v>0</v>
      </c>
      <c r="G242" s="71">
        <v>0</v>
      </c>
      <c r="H242" s="71">
        <v>0</v>
      </c>
      <c r="I242" s="71">
        <v>0</v>
      </c>
      <c r="J242" s="71">
        <v>0</v>
      </c>
      <c r="K242" s="71">
        <v>0</v>
      </c>
      <c r="L242" s="71">
        <v>0</v>
      </c>
      <c r="M242" s="71">
        <v>0</v>
      </c>
      <c r="N242" s="71">
        <v>0</v>
      </c>
      <c r="O242" s="71">
        <v>0</v>
      </c>
      <c r="P242" s="71">
        <v>0</v>
      </c>
      <c r="Q242" s="71">
        <v>0</v>
      </c>
      <c r="R242" s="71">
        <v>0</v>
      </c>
      <c r="S242" s="71">
        <v>0</v>
      </c>
      <c r="T242" s="71">
        <v>0</v>
      </c>
      <c r="U242" s="71">
        <v>0</v>
      </c>
      <c r="V242" s="71">
        <v>0</v>
      </c>
      <c r="W242" s="71">
        <v>0</v>
      </c>
      <c r="X242" s="71">
        <v>0</v>
      </c>
      <c r="Y242" s="71">
        <v>0</v>
      </c>
      <c r="Z242" s="71">
        <v>0</v>
      </c>
      <c r="AA242" s="71">
        <v>0</v>
      </c>
      <c r="AB242" s="71">
        <v>0</v>
      </c>
      <c r="AC242" s="69">
        <v>0</v>
      </c>
      <c r="AD242" s="69">
        <v>0</v>
      </c>
      <c r="AE242" s="205" t="s">
        <v>179</v>
      </c>
      <c r="AF242" s="8" t="s">
        <v>90</v>
      </c>
      <c r="AG242" s="71">
        <v>0</v>
      </c>
      <c r="AH242" s="71">
        <v>0</v>
      </c>
      <c r="AI242" s="71">
        <v>0</v>
      </c>
      <c r="AJ242" s="71">
        <v>0</v>
      </c>
      <c r="AK242" s="71">
        <v>0</v>
      </c>
      <c r="AL242" s="71">
        <v>0</v>
      </c>
      <c r="AM242" s="71">
        <v>0</v>
      </c>
      <c r="AN242" s="71">
        <v>0</v>
      </c>
      <c r="AO242" s="71">
        <v>0</v>
      </c>
      <c r="AP242" s="71">
        <v>0</v>
      </c>
      <c r="AQ242" s="71">
        <v>0</v>
      </c>
      <c r="AR242" s="71">
        <v>0</v>
      </c>
      <c r="AS242" s="71">
        <v>0</v>
      </c>
      <c r="AT242" s="71">
        <v>0</v>
      </c>
      <c r="AU242" s="71">
        <v>0</v>
      </c>
      <c r="AV242" s="71">
        <v>0</v>
      </c>
      <c r="AW242" s="71">
        <v>0</v>
      </c>
      <c r="AX242" s="71">
        <v>0</v>
      </c>
      <c r="AY242" s="71">
        <v>0</v>
      </c>
      <c r="AZ242" s="71">
        <v>0</v>
      </c>
      <c r="BA242" s="71">
        <v>0</v>
      </c>
      <c r="BB242" s="71">
        <v>0</v>
      </c>
      <c r="BC242" s="71">
        <v>0</v>
      </c>
      <c r="BD242" s="71">
        <v>0</v>
      </c>
      <c r="BE242" s="71">
        <v>0</v>
      </c>
      <c r="BF242" s="71">
        <v>0</v>
      </c>
      <c r="BG242" s="69">
        <v>0</v>
      </c>
      <c r="BH242" s="69">
        <v>0</v>
      </c>
      <c r="BI242" s="205" t="s">
        <v>179</v>
      </c>
      <c r="BJ242" s="8" t="s">
        <v>90</v>
      </c>
      <c r="BK242" s="31">
        <v>0</v>
      </c>
      <c r="BL242" s="31">
        <v>0</v>
      </c>
      <c r="BM242" s="31">
        <v>0</v>
      </c>
      <c r="BN242" s="31">
        <v>0</v>
      </c>
      <c r="BO242" s="31">
        <v>0</v>
      </c>
      <c r="BP242" s="31">
        <v>0</v>
      </c>
      <c r="BQ242" s="31">
        <v>0</v>
      </c>
      <c r="BR242" s="31">
        <v>0</v>
      </c>
      <c r="BS242" s="31">
        <v>0</v>
      </c>
      <c r="BT242" s="31">
        <v>0</v>
      </c>
      <c r="BU242" s="31">
        <v>0</v>
      </c>
      <c r="BV242" s="31">
        <v>0</v>
      </c>
      <c r="BW242" s="31">
        <v>0</v>
      </c>
      <c r="BX242" s="149">
        <v>0</v>
      </c>
      <c r="BY242" s="125">
        <v>0</v>
      </c>
      <c r="BZ242" s="71">
        <v>0</v>
      </c>
      <c r="CA242" s="71">
        <v>0</v>
      </c>
      <c r="CB242" s="71">
        <v>0</v>
      </c>
      <c r="CC242" s="71">
        <v>0</v>
      </c>
      <c r="CD242" s="205" t="s">
        <v>179</v>
      </c>
      <c r="CE242" s="8" t="s">
        <v>90</v>
      </c>
      <c r="CF242" s="71">
        <v>0</v>
      </c>
      <c r="CG242" s="71">
        <v>0</v>
      </c>
      <c r="CH242" s="71">
        <v>0</v>
      </c>
      <c r="CI242" s="71">
        <v>0</v>
      </c>
      <c r="CJ242" s="71">
        <v>0</v>
      </c>
      <c r="CK242" s="71">
        <v>0</v>
      </c>
      <c r="CL242" s="71">
        <v>0</v>
      </c>
      <c r="CM242" s="71">
        <v>0</v>
      </c>
      <c r="CN242" s="71">
        <v>0</v>
      </c>
      <c r="CO242" s="205" t="s">
        <v>179</v>
      </c>
      <c r="CP242" s="8" t="s">
        <v>90</v>
      </c>
      <c r="CQ242" s="46">
        <v>0</v>
      </c>
      <c r="CR242" s="46">
        <v>0</v>
      </c>
      <c r="CS242" s="46">
        <v>0</v>
      </c>
      <c r="CT242" s="46">
        <v>0</v>
      </c>
      <c r="CU242" s="46">
        <v>0</v>
      </c>
      <c r="CV242" s="46">
        <v>0</v>
      </c>
      <c r="CW242" s="46">
        <v>0</v>
      </c>
      <c r="CX242" s="46">
        <v>0</v>
      </c>
      <c r="CY242" s="46">
        <v>0</v>
      </c>
      <c r="CZ242" s="46">
        <v>0</v>
      </c>
      <c r="DA242" s="46">
        <v>0</v>
      </c>
      <c r="DB242" s="46">
        <v>0</v>
      </c>
      <c r="DC242" s="46">
        <v>0</v>
      </c>
      <c r="DD242" s="46">
        <v>0</v>
      </c>
      <c r="DE242" s="46">
        <v>0</v>
      </c>
      <c r="DF242" s="46">
        <v>0</v>
      </c>
      <c r="DG242" s="46">
        <v>0</v>
      </c>
      <c r="DH242" s="46">
        <v>0</v>
      </c>
      <c r="DI242" s="46">
        <v>0</v>
      </c>
      <c r="DJ242" s="46">
        <v>0</v>
      </c>
      <c r="DK242" s="46">
        <v>0</v>
      </c>
      <c r="DL242" s="46">
        <v>0</v>
      </c>
      <c r="DM242" s="46">
        <v>0</v>
      </c>
      <c r="DN242" s="46">
        <v>0</v>
      </c>
      <c r="DO242" s="205" t="s">
        <v>179</v>
      </c>
      <c r="DP242" s="8" t="s">
        <v>90</v>
      </c>
      <c r="DQ242" s="71">
        <v>0</v>
      </c>
      <c r="DR242" s="71">
        <v>0</v>
      </c>
      <c r="DS242" s="71">
        <v>0</v>
      </c>
      <c r="DT242" s="152">
        <v>0</v>
      </c>
      <c r="DU242" s="32">
        <v>0</v>
      </c>
      <c r="DV242" s="149">
        <v>0</v>
      </c>
      <c r="DW242" s="149">
        <v>0</v>
      </c>
      <c r="DX242" s="205" t="s">
        <v>179</v>
      </c>
      <c r="DY242" s="8" t="s">
        <v>90</v>
      </c>
      <c r="DZ242" s="71">
        <v>0</v>
      </c>
      <c r="EA242" s="71">
        <v>0</v>
      </c>
      <c r="EB242" s="71">
        <v>0</v>
      </c>
      <c r="EC242" s="71">
        <v>0</v>
      </c>
      <c r="ED242" s="71">
        <v>0</v>
      </c>
      <c r="EE242" s="71">
        <v>0</v>
      </c>
      <c r="EF242" s="71">
        <v>0</v>
      </c>
      <c r="EG242" s="71">
        <v>0</v>
      </c>
      <c r="EH242" s="71">
        <v>0</v>
      </c>
      <c r="EI242" s="71">
        <v>0</v>
      </c>
      <c r="EJ242" s="71">
        <v>0</v>
      </c>
      <c r="EK242" s="71">
        <v>0</v>
      </c>
      <c r="EL242" s="71">
        <v>0</v>
      </c>
      <c r="EM242" s="71">
        <v>0</v>
      </c>
      <c r="EN242" s="71">
        <v>0</v>
      </c>
      <c r="EO242" s="71">
        <v>0</v>
      </c>
      <c r="EP242" s="71">
        <v>0</v>
      </c>
      <c r="ER242" s="78" t="s">
        <v>179</v>
      </c>
      <c r="ES242" s="78" t="s">
        <v>2511</v>
      </c>
      <c r="ET242" s="78">
        <v>0</v>
      </c>
      <c r="EU242" s="78">
        <v>0</v>
      </c>
      <c r="EV242" s="78">
        <v>0</v>
      </c>
      <c r="EW242" s="78"/>
      <c r="EX242" s="78"/>
      <c r="EY242" s="78"/>
    </row>
    <row r="243" spans="1:155">
      <c r="A243" s="205"/>
      <c r="B243" s="8" t="s">
        <v>91</v>
      </c>
      <c r="C243" s="71">
        <v>2418</v>
      </c>
      <c r="D243" s="71">
        <v>1432</v>
      </c>
      <c r="E243" s="71">
        <v>419</v>
      </c>
      <c r="F243" s="71">
        <v>269</v>
      </c>
      <c r="G243" s="71">
        <v>0</v>
      </c>
      <c r="H243" s="71">
        <v>0</v>
      </c>
      <c r="I243" s="71">
        <v>59</v>
      </c>
      <c r="J243" s="71">
        <v>30</v>
      </c>
      <c r="K243" s="71">
        <v>738</v>
      </c>
      <c r="L243" s="71">
        <v>500</v>
      </c>
      <c r="M243" s="71">
        <v>675</v>
      </c>
      <c r="N243" s="71">
        <v>351</v>
      </c>
      <c r="O243" s="71">
        <v>7</v>
      </c>
      <c r="P243" s="71">
        <v>6</v>
      </c>
      <c r="Q243" s="71">
        <v>1618</v>
      </c>
      <c r="R243" s="71">
        <v>1006</v>
      </c>
      <c r="S243" s="71">
        <v>51</v>
      </c>
      <c r="T243" s="71">
        <v>16</v>
      </c>
      <c r="U243" s="71">
        <v>859</v>
      </c>
      <c r="V243" s="71">
        <v>465</v>
      </c>
      <c r="W243" s="71">
        <v>115</v>
      </c>
      <c r="X243" s="71">
        <v>69</v>
      </c>
      <c r="Y243" s="71">
        <v>48</v>
      </c>
      <c r="Z243" s="71">
        <v>19</v>
      </c>
      <c r="AA243" s="71">
        <v>1</v>
      </c>
      <c r="AB243" s="71">
        <v>0</v>
      </c>
      <c r="AC243" s="69">
        <v>7008</v>
      </c>
      <c r="AD243" s="69">
        <v>4163</v>
      </c>
      <c r="AE243" s="205"/>
      <c r="AF243" s="8" t="s">
        <v>91</v>
      </c>
      <c r="AG243" s="71">
        <v>52</v>
      </c>
      <c r="AH243" s="71">
        <v>29</v>
      </c>
      <c r="AI243" s="71">
        <v>2</v>
      </c>
      <c r="AJ243" s="71">
        <v>2</v>
      </c>
      <c r="AK243" s="71">
        <v>0</v>
      </c>
      <c r="AL243" s="71">
        <v>0</v>
      </c>
      <c r="AM243" s="71">
        <v>0</v>
      </c>
      <c r="AN243" s="71">
        <v>0</v>
      </c>
      <c r="AO243" s="71">
        <v>39</v>
      </c>
      <c r="AP243" s="71">
        <v>25</v>
      </c>
      <c r="AQ243" s="71">
        <v>12</v>
      </c>
      <c r="AR243" s="71">
        <v>8</v>
      </c>
      <c r="AS243" s="71">
        <v>0</v>
      </c>
      <c r="AT243" s="71">
        <v>0</v>
      </c>
      <c r="AU243" s="71">
        <v>244</v>
      </c>
      <c r="AV243" s="71">
        <v>144</v>
      </c>
      <c r="AW243" s="71">
        <v>3</v>
      </c>
      <c r="AX243" s="71">
        <v>1</v>
      </c>
      <c r="AY243" s="71">
        <v>78</v>
      </c>
      <c r="AZ243" s="71">
        <v>41</v>
      </c>
      <c r="BA243" s="71">
        <v>15</v>
      </c>
      <c r="BB243" s="71">
        <v>7</v>
      </c>
      <c r="BC243" s="71">
        <v>16</v>
      </c>
      <c r="BD243" s="71">
        <v>5</v>
      </c>
      <c r="BE243" s="71">
        <v>0</v>
      </c>
      <c r="BF243" s="71">
        <v>0</v>
      </c>
      <c r="BG243" s="69">
        <v>461</v>
      </c>
      <c r="BH243" s="69">
        <v>262</v>
      </c>
      <c r="BI243" s="205"/>
      <c r="BJ243" s="8" t="s">
        <v>91</v>
      </c>
      <c r="BK243" s="31">
        <v>51</v>
      </c>
      <c r="BL243" s="31">
        <v>14</v>
      </c>
      <c r="BM243" s="31">
        <v>0</v>
      </c>
      <c r="BN243" s="31">
        <v>2</v>
      </c>
      <c r="BO243" s="31">
        <v>20</v>
      </c>
      <c r="BP243" s="31">
        <v>24</v>
      </c>
      <c r="BQ243" s="31">
        <v>1</v>
      </c>
      <c r="BR243" s="31">
        <v>39</v>
      </c>
      <c r="BS243" s="31">
        <v>3</v>
      </c>
      <c r="BT243" s="31">
        <v>26</v>
      </c>
      <c r="BU243" s="31">
        <v>3</v>
      </c>
      <c r="BV243" s="31">
        <v>3</v>
      </c>
      <c r="BW243" s="31">
        <v>1</v>
      </c>
      <c r="BX243" s="149">
        <v>187</v>
      </c>
      <c r="BY243" s="125">
        <v>187</v>
      </c>
      <c r="BZ243" s="71">
        <v>186</v>
      </c>
      <c r="CA243" s="71">
        <v>172</v>
      </c>
      <c r="CB243" s="71">
        <v>7</v>
      </c>
      <c r="CC243" s="71">
        <v>33</v>
      </c>
      <c r="CD243" s="205"/>
      <c r="CE243" s="8" t="s">
        <v>91</v>
      </c>
      <c r="CF243" s="71">
        <v>0</v>
      </c>
      <c r="CG243" s="71">
        <v>2172</v>
      </c>
      <c r="CH243" s="71">
        <v>904</v>
      </c>
      <c r="CI243" s="71">
        <v>262</v>
      </c>
      <c r="CJ243" s="71">
        <v>97</v>
      </c>
      <c r="CK243" s="71">
        <v>46</v>
      </c>
      <c r="CL243" s="71">
        <v>206</v>
      </c>
      <c r="CM243" s="71">
        <v>186</v>
      </c>
      <c r="CN243" s="71">
        <v>172</v>
      </c>
      <c r="CO243" s="205"/>
      <c r="CP243" s="8" t="s">
        <v>91</v>
      </c>
      <c r="CQ243" s="46">
        <v>1500</v>
      </c>
      <c r="CR243" s="46">
        <v>917</v>
      </c>
      <c r="CS243" s="46">
        <v>993</v>
      </c>
      <c r="CT243" s="46">
        <v>617</v>
      </c>
      <c r="CU243" s="46">
        <v>41</v>
      </c>
      <c r="CV243" s="46">
        <v>12</v>
      </c>
      <c r="CW243" s="46">
        <v>38</v>
      </c>
      <c r="CX243" s="46">
        <v>11</v>
      </c>
      <c r="CY243" s="46">
        <v>681</v>
      </c>
      <c r="CZ243" s="46">
        <v>337</v>
      </c>
      <c r="DA243" s="46">
        <v>429</v>
      </c>
      <c r="DB243" s="46">
        <v>221</v>
      </c>
      <c r="DC243" s="46">
        <v>83</v>
      </c>
      <c r="DD243" s="46">
        <v>53</v>
      </c>
      <c r="DE243" s="46">
        <v>50</v>
      </c>
      <c r="DF243" s="46">
        <v>31</v>
      </c>
      <c r="DG243" s="46">
        <v>46</v>
      </c>
      <c r="DH243" s="46">
        <v>21</v>
      </c>
      <c r="DI243" s="46">
        <v>19</v>
      </c>
      <c r="DJ243" s="46">
        <v>9</v>
      </c>
      <c r="DK243" s="46">
        <v>0</v>
      </c>
      <c r="DL243" s="46">
        <v>0</v>
      </c>
      <c r="DM243" s="46">
        <v>0</v>
      </c>
      <c r="DN243" s="46">
        <v>0</v>
      </c>
      <c r="DO243" s="205"/>
      <c r="DP243" s="8" t="s">
        <v>91</v>
      </c>
      <c r="DQ243" s="71">
        <v>524</v>
      </c>
      <c r="DR243" s="71">
        <v>192</v>
      </c>
      <c r="DS243" s="71">
        <v>112</v>
      </c>
      <c r="DT243" s="152">
        <v>172</v>
      </c>
      <c r="DU243" s="32">
        <v>84</v>
      </c>
      <c r="DV243" s="149">
        <v>696</v>
      </c>
      <c r="DW243" s="149">
        <v>276</v>
      </c>
      <c r="DX243" s="205"/>
      <c r="DY243" s="8" t="s">
        <v>91</v>
      </c>
      <c r="DZ243" s="71">
        <v>121</v>
      </c>
      <c r="EA243" s="71">
        <v>884</v>
      </c>
      <c r="EB243" s="71">
        <v>163</v>
      </c>
      <c r="EC243" s="71">
        <v>0</v>
      </c>
      <c r="ED243" s="71">
        <v>172</v>
      </c>
      <c r="EE243" s="71">
        <v>159</v>
      </c>
      <c r="EF243" s="71">
        <v>85</v>
      </c>
      <c r="EG243" s="71">
        <v>134</v>
      </c>
      <c r="EH243" s="71">
        <v>125</v>
      </c>
      <c r="EI243" s="71">
        <v>110</v>
      </c>
      <c r="EJ243" s="71">
        <v>110</v>
      </c>
      <c r="EK243" s="71">
        <v>61</v>
      </c>
      <c r="EL243" s="71">
        <v>72</v>
      </c>
      <c r="EM243" s="71">
        <v>5</v>
      </c>
      <c r="EN243" s="71">
        <v>15</v>
      </c>
      <c r="EO243" s="71">
        <v>37</v>
      </c>
      <c r="EP243" s="71">
        <v>0</v>
      </c>
      <c r="ER243" s="78" t="s">
        <v>179</v>
      </c>
      <c r="ES243" s="78" t="s">
        <v>2512</v>
      </c>
      <c r="ET243" s="78">
        <v>2351</v>
      </c>
      <c r="EU243" s="78">
        <v>1529</v>
      </c>
      <c r="EV243" s="78">
        <v>8589</v>
      </c>
      <c r="EW243" s="78"/>
      <c r="EX243" s="78"/>
      <c r="EY243" s="78"/>
    </row>
    <row r="244" spans="1:155">
      <c r="A244" s="205"/>
      <c r="B244" s="66" t="s">
        <v>73</v>
      </c>
      <c r="C244" s="26">
        <v>2418</v>
      </c>
      <c r="D244" s="26">
        <v>1432</v>
      </c>
      <c r="E244" s="26">
        <v>419</v>
      </c>
      <c r="F244" s="26">
        <v>269</v>
      </c>
      <c r="G244" s="26">
        <v>0</v>
      </c>
      <c r="H244" s="26">
        <v>0</v>
      </c>
      <c r="I244" s="26">
        <v>59</v>
      </c>
      <c r="J244" s="26">
        <v>30</v>
      </c>
      <c r="K244" s="26">
        <v>738</v>
      </c>
      <c r="L244" s="26">
        <v>500</v>
      </c>
      <c r="M244" s="26">
        <v>675</v>
      </c>
      <c r="N244" s="26">
        <v>351</v>
      </c>
      <c r="O244" s="26">
        <v>7</v>
      </c>
      <c r="P244" s="26">
        <v>6</v>
      </c>
      <c r="Q244" s="26">
        <v>1618</v>
      </c>
      <c r="R244" s="26">
        <v>1006</v>
      </c>
      <c r="S244" s="26">
        <v>51</v>
      </c>
      <c r="T244" s="26">
        <v>16</v>
      </c>
      <c r="U244" s="26">
        <v>859</v>
      </c>
      <c r="V244" s="26">
        <v>465</v>
      </c>
      <c r="W244" s="26">
        <v>115</v>
      </c>
      <c r="X244" s="26">
        <v>69</v>
      </c>
      <c r="Y244" s="26">
        <v>48</v>
      </c>
      <c r="Z244" s="26">
        <v>19</v>
      </c>
      <c r="AA244" s="26">
        <v>1</v>
      </c>
      <c r="AB244" s="26">
        <v>0</v>
      </c>
      <c r="AC244" s="68">
        <v>7008</v>
      </c>
      <c r="AD244" s="68">
        <v>4163</v>
      </c>
      <c r="AE244" s="205"/>
      <c r="AF244" s="66" t="s">
        <v>73</v>
      </c>
      <c r="AG244" s="26">
        <v>52</v>
      </c>
      <c r="AH244" s="26">
        <v>29</v>
      </c>
      <c r="AI244" s="26">
        <v>2</v>
      </c>
      <c r="AJ244" s="26">
        <v>2</v>
      </c>
      <c r="AK244" s="26">
        <v>0</v>
      </c>
      <c r="AL244" s="26">
        <v>0</v>
      </c>
      <c r="AM244" s="26">
        <v>0</v>
      </c>
      <c r="AN244" s="26">
        <v>0</v>
      </c>
      <c r="AO244" s="26">
        <v>39</v>
      </c>
      <c r="AP244" s="26">
        <v>25</v>
      </c>
      <c r="AQ244" s="26">
        <v>12</v>
      </c>
      <c r="AR244" s="26">
        <v>8</v>
      </c>
      <c r="AS244" s="26">
        <v>0</v>
      </c>
      <c r="AT244" s="26">
        <v>0</v>
      </c>
      <c r="AU244" s="26">
        <v>244</v>
      </c>
      <c r="AV244" s="26">
        <v>144</v>
      </c>
      <c r="AW244" s="26">
        <v>3</v>
      </c>
      <c r="AX244" s="26">
        <v>1</v>
      </c>
      <c r="AY244" s="26">
        <v>78</v>
      </c>
      <c r="AZ244" s="26">
        <v>41</v>
      </c>
      <c r="BA244" s="26">
        <v>15</v>
      </c>
      <c r="BB244" s="26">
        <v>7</v>
      </c>
      <c r="BC244" s="26">
        <v>16</v>
      </c>
      <c r="BD244" s="26">
        <v>5</v>
      </c>
      <c r="BE244" s="26">
        <v>0</v>
      </c>
      <c r="BF244" s="26">
        <v>0</v>
      </c>
      <c r="BG244" s="68">
        <v>461</v>
      </c>
      <c r="BH244" s="68">
        <v>262</v>
      </c>
      <c r="BI244" s="205"/>
      <c r="BJ244" s="66" t="s">
        <v>73</v>
      </c>
      <c r="BK244" s="68">
        <v>51</v>
      </c>
      <c r="BL244" s="68">
        <v>14</v>
      </c>
      <c r="BM244" s="68">
        <v>0</v>
      </c>
      <c r="BN244" s="68">
        <v>2</v>
      </c>
      <c r="BO244" s="68">
        <v>20</v>
      </c>
      <c r="BP244" s="68">
        <v>24</v>
      </c>
      <c r="BQ244" s="68">
        <v>1</v>
      </c>
      <c r="BR244" s="68">
        <v>39</v>
      </c>
      <c r="BS244" s="68">
        <v>3</v>
      </c>
      <c r="BT244" s="68">
        <v>26</v>
      </c>
      <c r="BU244" s="68">
        <v>3</v>
      </c>
      <c r="BV244" s="68">
        <v>3</v>
      </c>
      <c r="BW244" s="68">
        <v>1</v>
      </c>
      <c r="BX244" s="68">
        <v>187</v>
      </c>
      <c r="BY244" s="68">
        <v>187</v>
      </c>
      <c r="BZ244" s="68">
        <v>186</v>
      </c>
      <c r="CA244" s="68">
        <v>172</v>
      </c>
      <c r="CB244" s="68">
        <v>7</v>
      </c>
      <c r="CC244" s="68">
        <v>33</v>
      </c>
      <c r="CD244" s="205"/>
      <c r="CE244" s="66" t="s">
        <v>73</v>
      </c>
      <c r="CF244" s="68">
        <v>0</v>
      </c>
      <c r="CG244" s="68">
        <v>2172</v>
      </c>
      <c r="CH244" s="68">
        <v>904</v>
      </c>
      <c r="CI244" s="68">
        <v>262</v>
      </c>
      <c r="CJ244" s="68">
        <v>97</v>
      </c>
      <c r="CK244" s="68">
        <v>46</v>
      </c>
      <c r="CL244" s="68">
        <v>206</v>
      </c>
      <c r="CM244" s="68">
        <v>186</v>
      </c>
      <c r="CN244" s="68">
        <v>172</v>
      </c>
      <c r="CO244" s="205"/>
      <c r="CP244" s="66" t="s">
        <v>73</v>
      </c>
      <c r="CQ244" s="68">
        <v>1500</v>
      </c>
      <c r="CR244" s="68">
        <v>917</v>
      </c>
      <c r="CS244" s="68">
        <v>993</v>
      </c>
      <c r="CT244" s="68">
        <v>617</v>
      </c>
      <c r="CU244" s="68">
        <v>41</v>
      </c>
      <c r="CV244" s="68">
        <v>12</v>
      </c>
      <c r="CW244" s="68">
        <v>38</v>
      </c>
      <c r="CX244" s="68">
        <v>11</v>
      </c>
      <c r="CY244" s="68">
        <v>681</v>
      </c>
      <c r="CZ244" s="68">
        <v>337</v>
      </c>
      <c r="DA244" s="68">
        <v>429</v>
      </c>
      <c r="DB244" s="68">
        <v>221</v>
      </c>
      <c r="DC244" s="68">
        <v>83</v>
      </c>
      <c r="DD244" s="68">
        <v>53</v>
      </c>
      <c r="DE244" s="68">
        <v>50</v>
      </c>
      <c r="DF244" s="68">
        <v>31</v>
      </c>
      <c r="DG244" s="68">
        <v>46</v>
      </c>
      <c r="DH244" s="68">
        <v>21</v>
      </c>
      <c r="DI244" s="68">
        <v>19</v>
      </c>
      <c r="DJ244" s="68">
        <v>9</v>
      </c>
      <c r="DK244" s="68">
        <v>0</v>
      </c>
      <c r="DL244" s="68">
        <v>0</v>
      </c>
      <c r="DM244" s="68">
        <v>0</v>
      </c>
      <c r="DN244" s="68">
        <v>0</v>
      </c>
      <c r="DO244" s="205"/>
      <c r="DP244" s="66" t="s">
        <v>73</v>
      </c>
      <c r="DQ244" s="68">
        <v>524</v>
      </c>
      <c r="DR244" s="26">
        <v>192</v>
      </c>
      <c r="DS244" s="26">
        <v>112</v>
      </c>
      <c r="DT244" s="41">
        <v>172</v>
      </c>
      <c r="DU244" s="41">
        <v>84</v>
      </c>
      <c r="DV244" s="68">
        <v>696</v>
      </c>
      <c r="DW244" s="68">
        <v>276</v>
      </c>
      <c r="DX244" s="205"/>
      <c r="DY244" s="66" t="s">
        <v>73</v>
      </c>
      <c r="DZ244" s="68">
        <v>121</v>
      </c>
      <c r="EA244" s="68">
        <v>884</v>
      </c>
      <c r="EB244" s="68">
        <v>163</v>
      </c>
      <c r="EC244" s="68">
        <v>0</v>
      </c>
      <c r="ED244" s="68">
        <v>172</v>
      </c>
      <c r="EE244" s="68">
        <v>159</v>
      </c>
      <c r="EF244" s="68">
        <v>85</v>
      </c>
      <c r="EG244" s="68">
        <v>134</v>
      </c>
      <c r="EH244" s="68">
        <v>125</v>
      </c>
      <c r="EI244" s="68">
        <v>110</v>
      </c>
      <c r="EJ244" s="68">
        <v>110</v>
      </c>
      <c r="EK244" s="68">
        <v>61</v>
      </c>
      <c r="EL244" s="68">
        <v>72</v>
      </c>
      <c r="EM244" s="68">
        <v>5</v>
      </c>
      <c r="EN244" s="68">
        <v>15</v>
      </c>
      <c r="EO244" s="68">
        <v>37</v>
      </c>
      <c r="EP244" s="68">
        <v>0</v>
      </c>
      <c r="ER244" s="78" t="s">
        <v>179</v>
      </c>
      <c r="ES244" s="78" t="s">
        <v>2513</v>
      </c>
      <c r="ET244" s="78">
        <v>2351</v>
      </c>
      <c r="EU244" s="78">
        <v>1529</v>
      </c>
      <c r="EV244" s="78">
        <v>8589</v>
      </c>
      <c r="EW244" s="78"/>
      <c r="EX244" s="78"/>
      <c r="EY244" s="78"/>
    </row>
    <row r="245" spans="1:155">
      <c r="A245" s="205" t="s">
        <v>180</v>
      </c>
      <c r="B245" s="8" t="s">
        <v>90</v>
      </c>
      <c r="C245" s="71">
        <v>168</v>
      </c>
      <c r="D245" s="71">
        <v>92</v>
      </c>
      <c r="E245" s="71">
        <v>45</v>
      </c>
      <c r="F245" s="71">
        <v>22</v>
      </c>
      <c r="G245" s="71">
        <v>0</v>
      </c>
      <c r="H245" s="71">
        <v>0</v>
      </c>
      <c r="I245" s="71">
        <v>24</v>
      </c>
      <c r="J245" s="71">
        <v>10</v>
      </c>
      <c r="K245" s="71">
        <v>16</v>
      </c>
      <c r="L245" s="71">
        <v>10</v>
      </c>
      <c r="M245" s="71">
        <v>7</v>
      </c>
      <c r="N245" s="71">
        <v>3</v>
      </c>
      <c r="O245" s="71">
        <v>0</v>
      </c>
      <c r="P245" s="71">
        <v>0</v>
      </c>
      <c r="Q245" s="71">
        <v>212</v>
      </c>
      <c r="R245" s="71">
        <v>121</v>
      </c>
      <c r="S245" s="71">
        <v>0</v>
      </c>
      <c r="T245" s="71">
        <v>0</v>
      </c>
      <c r="U245" s="71">
        <v>36</v>
      </c>
      <c r="V245" s="71">
        <v>18</v>
      </c>
      <c r="W245" s="71">
        <v>0</v>
      </c>
      <c r="X245" s="71">
        <v>0</v>
      </c>
      <c r="Y245" s="71">
        <v>0</v>
      </c>
      <c r="Z245" s="71">
        <v>0</v>
      </c>
      <c r="AA245" s="71">
        <v>0</v>
      </c>
      <c r="AB245" s="71">
        <v>0</v>
      </c>
      <c r="AC245" s="69">
        <v>508</v>
      </c>
      <c r="AD245" s="69">
        <v>276</v>
      </c>
      <c r="AE245" s="205" t="s">
        <v>180</v>
      </c>
      <c r="AF245" s="8" t="s">
        <v>90</v>
      </c>
      <c r="AG245" s="71">
        <v>0</v>
      </c>
      <c r="AH245" s="71">
        <v>0</v>
      </c>
      <c r="AI245" s="71">
        <v>0</v>
      </c>
      <c r="AJ245" s="71">
        <v>0</v>
      </c>
      <c r="AK245" s="71">
        <v>0</v>
      </c>
      <c r="AL245" s="71">
        <v>0</v>
      </c>
      <c r="AM245" s="71">
        <v>0</v>
      </c>
      <c r="AN245" s="71">
        <v>0</v>
      </c>
      <c r="AO245" s="71">
        <v>0</v>
      </c>
      <c r="AP245" s="71">
        <v>0</v>
      </c>
      <c r="AQ245" s="71">
        <v>0</v>
      </c>
      <c r="AR245" s="71">
        <v>0</v>
      </c>
      <c r="AS245" s="71">
        <v>0</v>
      </c>
      <c r="AT245" s="71">
        <v>0</v>
      </c>
      <c r="AU245" s="71">
        <v>16</v>
      </c>
      <c r="AV245" s="71">
        <v>10</v>
      </c>
      <c r="AW245" s="71">
        <v>0</v>
      </c>
      <c r="AX245" s="71">
        <v>0</v>
      </c>
      <c r="AY245" s="71">
        <v>0</v>
      </c>
      <c r="AZ245" s="71">
        <v>0</v>
      </c>
      <c r="BA245" s="71">
        <v>0</v>
      </c>
      <c r="BB245" s="71">
        <v>0</v>
      </c>
      <c r="BC245" s="71">
        <v>0</v>
      </c>
      <c r="BD245" s="71">
        <v>0</v>
      </c>
      <c r="BE245" s="71">
        <v>0</v>
      </c>
      <c r="BF245" s="71">
        <v>0</v>
      </c>
      <c r="BG245" s="69">
        <v>16</v>
      </c>
      <c r="BH245" s="69">
        <v>10</v>
      </c>
      <c r="BI245" s="205" t="s">
        <v>180</v>
      </c>
      <c r="BJ245" s="8" t="s">
        <v>90</v>
      </c>
      <c r="BK245" s="31">
        <v>6</v>
      </c>
      <c r="BL245" s="31">
        <v>3</v>
      </c>
      <c r="BM245" s="31">
        <v>0</v>
      </c>
      <c r="BN245" s="31">
        <v>1</v>
      </c>
      <c r="BO245" s="31">
        <v>1</v>
      </c>
      <c r="BP245" s="31">
        <v>1</v>
      </c>
      <c r="BQ245" s="31">
        <v>0</v>
      </c>
      <c r="BR245" s="31">
        <v>6</v>
      </c>
      <c r="BS245" s="31">
        <v>0</v>
      </c>
      <c r="BT245" s="31">
        <v>3</v>
      </c>
      <c r="BU245" s="31">
        <v>0</v>
      </c>
      <c r="BV245" s="31">
        <v>0</v>
      </c>
      <c r="BW245" s="31">
        <v>0</v>
      </c>
      <c r="BX245" s="149">
        <v>21</v>
      </c>
      <c r="BY245" s="125">
        <v>21</v>
      </c>
      <c r="BZ245" s="71">
        <v>20</v>
      </c>
      <c r="CA245" s="71">
        <v>18</v>
      </c>
      <c r="CB245" s="71">
        <v>3</v>
      </c>
      <c r="CC245" s="71">
        <v>6</v>
      </c>
      <c r="CD245" s="205" t="s">
        <v>180</v>
      </c>
      <c r="CE245" s="8" t="s">
        <v>90</v>
      </c>
      <c r="CF245" s="71">
        <v>0</v>
      </c>
      <c r="CG245" s="71">
        <v>145</v>
      </c>
      <c r="CH245" s="71">
        <v>49</v>
      </c>
      <c r="CI245" s="71">
        <v>7</v>
      </c>
      <c r="CJ245" s="71">
        <v>0</v>
      </c>
      <c r="CK245" s="71">
        <v>4</v>
      </c>
      <c r="CL245" s="71">
        <v>24</v>
      </c>
      <c r="CM245" s="71">
        <v>18</v>
      </c>
      <c r="CN245" s="71">
        <v>18</v>
      </c>
      <c r="CO245" s="205" t="s">
        <v>180</v>
      </c>
      <c r="CP245" s="8" t="s">
        <v>90</v>
      </c>
      <c r="CQ245" s="46">
        <v>188</v>
      </c>
      <c r="CR245" s="46">
        <v>111</v>
      </c>
      <c r="CS245" s="46">
        <v>91</v>
      </c>
      <c r="CT245" s="46">
        <v>54</v>
      </c>
      <c r="CU245" s="46">
        <v>0</v>
      </c>
      <c r="CV245" s="46">
        <v>0</v>
      </c>
      <c r="CW245" s="46">
        <v>0</v>
      </c>
      <c r="CX245" s="46">
        <v>0</v>
      </c>
      <c r="CY245" s="46">
        <v>28</v>
      </c>
      <c r="CZ245" s="46">
        <v>4</v>
      </c>
      <c r="DA245" s="46">
        <v>15</v>
      </c>
      <c r="DB245" s="46">
        <v>2</v>
      </c>
      <c r="DC245" s="46">
        <v>0</v>
      </c>
      <c r="DD245" s="46">
        <v>0</v>
      </c>
      <c r="DE245" s="46">
        <v>0</v>
      </c>
      <c r="DF245" s="46">
        <v>0</v>
      </c>
      <c r="DG245" s="46">
        <v>0</v>
      </c>
      <c r="DH245" s="46">
        <v>0</v>
      </c>
      <c r="DI245" s="46">
        <v>0</v>
      </c>
      <c r="DJ245" s="46">
        <v>0</v>
      </c>
      <c r="DK245" s="46">
        <v>0</v>
      </c>
      <c r="DL245" s="46">
        <v>0</v>
      </c>
      <c r="DM245" s="46">
        <v>0</v>
      </c>
      <c r="DN245" s="46">
        <v>0</v>
      </c>
      <c r="DO245" s="205" t="s">
        <v>180</v>
      </c>
      <c r="DP245" s="8" t="s">
        <v>90</v>
      </c>
      <c r="DQ245" s="71">
        <v>45</v>
      </c>
      <c r="DR245" s="71">
        <v>7</v>
      </c>
      <c r="DS245" s="71">
        <v>6</v>
      </c>
      <c r="DT245" s="152">
        <v>12</v>
      </c>
      <c r="DU245" s="32">
        <v>5</v>
      </c>
      <c r="DV245" s="149">
        <v>57</v>
      </c>
      <c r="DW245" s="149">
        <v>12</v>
      </c>
      <c r="DX245" s="205" t="s">
        <v>180</v>
      </c>
      <c r="DY245" s="8" t="s">
        <v>90</v>
      </c>
      <c r="DZ245" s="71">
        <v>43</v>
      </c>
      <c r="EA245" s="71">
        <v>75</v>
      </c>
      <c r="EB245" s="71">
        <v>15</v>
      </c>
      <c r="EC245" s="71">
        <v>0</v>
      </c>
      <c r="ED245" s="71">
        <v>36</v>
      </c>
      <c r="EE245" s="71">
        <v>30</v>
      </c>
      <c r="EF245" s="71">
        <v>19</v>
      </c>
      <c r="EG245" s="71">
        <v>116</v>
      </c>
      <c r="EH245" s="71">
        <v>55</v>
      </c>
      <c r="EI245" s="71">
        <v>51</v>
      </c>
      <c r="EJ245" s="71">
        <v>27</v>
      </c>
      <c r="EK245" s="71">
        <v>7</v>
      </c>
      <c r="EL245" s="71">
        <v>37</v>
      </c>
      <c r="EM245" s="71">
        <v>17</v>
      </c>
      <c r="EN245" s="71">
        <v>10</v>
      </c>
      <c r="EO245" s="71">
        <v>17</v>
      </c>
      <c r="EP245" s="71">
        <v>0</v>
      </c>
      <c r="ER245" s="78" t="s">
        <v>180</v>
      </c>
      <c r="ES245" s="78" t="s">
        <v>2514</v>
      </c>
      <c r="ET245" s="78">
        <v>216</v>
      </c>
      <c r="EU245" s="78">
        <v>106</v>
      </c>
      <c r="EV245" s="78">
        <v>465</v>
      </c>
      <c r="EW245" s="78"/>
      <c r="EX245" s="78"/>
      <c r="EY245" s="78"/>
    </row>
    <row r="246" spans="1:155">
      <c r="A246" s="205"/>
      <c r="B246" s="8" t="s">
        <v>91</v>
      </c>
      <c r="C246" s="71">
        <v>0</v>
      </c>
      <c r="D246" s="71">
        <v>0</v>
      </c>
      <c r="E246" s="71">
        <v>0</v>
      </c>
      <c r="F246" s="71">
        <v>0</v>
      </c>
      <c r="G246" s="71">
        <v>0</v>
      </c>
      <c r="H246" s="71">
        <v>0</v>
      </c>
      <c r="I246" s="71">
        <v>0</v>
      </c>
      <c r="J246" s="71">
        <v>0</v>
      </c>
      <c r="K246" s="71">
        <v>0</v>
      </c>
      <c r="L246" s="71">
        <v>0</v>
      </c>
      <c r="M246" s="71">
        <v>0</v>
      </c>
      <c r="N246" s="71">
        <v>0</v>
      </c>
      <c r="O246" s="71">
        <v>0</v>
      </c>
      <c r="P246" s="71">
        <v>0</v>
      </c>
      <c r="Q246" s="71">
        <v>0</v>
      </c>
      <c r="R246" s="71">
        <v>0</v>
      </c>
      <c r="S246" s="71">
        <v>0</v>
      </c>
      <c r="T246" s="71">
        <v>0</v>
      </c>
      <c r="U246" s="71">
        <v>0</v>
      </c>
      <c r="V246" s="71">
        <v>0</v>
      </c>
      <c r="W246" s="71">
        <v>0</v>
      </c>
      <c r="X246" s="71">
        <v>0</v>
      </c>
      <c r="Y246" s="71">
        <v>0</v>
      </c>
      <c r="Z246" s="71">
        <v>0</v>
      </c>
      <c r="AA246" s="71">
        <v>0</v>
      </c>
      <c r="AB246" s="71">
        <v>0</v>
      </c>
      <c r="AC246" s="69">
        <v>0</v>
      </c>
      <c r="AD246" s="69">
        <v>0</v>
      </c>
      <c r="AE246" s="205"/>
      <c r="AF246" s="8" t="s">
        <v>91</v>
      </c>
      <c r="AG246" s="71">
        <v>0</v>
      </c>
      <c r="AH246" s="71">
        <v>0</v>
      </c>
      <c r="AI246" s="71">
        <v>0</v>
      </c>
      <c r="AJ246" s="71">
        <v>0</v>
      </c>
      <c r="AK246" s="71">
        <v>0</v>
      </c>
      <c r="AL246" s="71">
        <v>0</v>
      </c>
      <c r="AM246" s="71">
        <v>0</v>
      </c>
      <c r="AN246" s="71">
        <v>0</v>
      </c>
      <c r="AO246" s="71">
        <v>0</v>
      </c>
      <c r="AP246" s="71">
        <v>0</v>
      </c>
      <c r="AQ246" s="71">
        <v>0</v>
      </c>
      <c r="AR246" s="71">
        <v>0</v>
      </c>
      <c r="AS246" s="71">
        <v>0</v>
      </c>
      <c r="AT246" s="71">
        <v>0</v>
      </c>
      <c r="AU246" s="71">
        <v>0</v>
      </c>
      <c r="AV246" s="71">
        <v>0</v>
      </c>
      <c r="AW246" s="71">
        <v>0</v>
      </c>
      <c r="AX246" s="71">
        <v>0</v>
      </c>
      <c r="AY246" s="71">
        <v>0</v>
      </c>
      <c r="AZ246" s="71">
        <v>0</v>
      </c>
      <c r="BA246" s="71">
        <v>0</v>
      </c>
      <c r="BB246" s="71">
        <v>0</v>
      </c>
      <c r="BC246" s="71">
        <v>0</v>
      </c>
      <c r="BD246" s="71">
        <v>0</v>
      </c>
      <c r="BE246" s="71">
        <v>0</v>
      </c>
      <c r="BF246" s="71">
        <v>0</v>
      </c>
      <c r="BG246" s="69">
        <v>0</v>
      </c>
      <c r="BH246" s="69">
        <v>0</v>
      </c>
      <c r="BI246" s="205"/>
      <c r="BJ246" s="8" t="s">
        <v>91</v>
      </c>
      <c r="BK246" s="31">
        <v>0</v>
      </c>
      <c r="BL246" s="31">
        <v>0</v>
      </c>
      <c r="BM246" s="31">
        <v>0</v>
      </c>
      <c r="BN246" s="31">
        <v>0</v>
      </c>
      <c r="BO246" s="31">
        <v>0</v>
      </c>
      <c r="BP246" s="31">
        <v>0</v>
      </c>
      <c r="BQ246" s="31">
        <v>0</v>
      </c>
      <c r="BR246" s="31">
        <v>0</v>
      </c>
      <c r="BS246" s="31">
        <v>0</v>
      </c>
      <c r="BT246" s="31">
        <v>0</v>
      </c>
      <c r="BU246" s="31">
        <v>0</v>
      </c>
      <c r="BV246" s="31">
        <v>0</v>
      </c>
      <c r="BW246" s="31">
        <v>0</v>
      </c>
      <c r="BX246" s="149">
        <v>0</v>
      </c>
      <c r="BY246" s="125">
        <v>0</v>
      </c>
      <c r="BZ246" s="71">
        <v>0</v>
      </c>
      <c r="CA246" s="71">
        <v>0</v>
      </c>
      <c r="CB246" s="71">
        <v>0</v>
      </c>
      <c r="CC246" s="71">
        <v>0</v>
      </c>
      <c r="CD246" s="205"/>
      <c r="CE246" s="8" t="s">
        <v>91</v>
      </c>
      <c r="CF246" s="71">
        <v>0</v>
      </c>
      <c r="CG246" s="71">
        <v>0</v>
      </c>
      <c r="CH246" s="71">
        <v>0</v>
      </c>
      <c r="CI246" s="71">
        <v>0</v>
      </c>
      <c r="CJ246" s="71">
        <v>0</v>
      </c>
      <c r="CK246" s="71">
        <v>0</v>
      </c>
      <c r="CL246" s="71">
        <v>0</v>
      </c>
      <c r="CM246" s="71">
        <v>0</v>
      </c>
      <c r="CN246" s="71">
        <v>0</v>
      </c>
      <c r="CO246" s="205"/>
      <c r="CP246" s="8" t="s">
        <v>91</v>
      </c>
      <c r="CQ246" s="46">
        <v>0</v>
      </c>
      <c r="CR246" s="46">
        <v>0</v>
      </c>
      <c r="CS246" s="46">
        <v>0</v>
      </c>
      <c r="CT246" s="46">
        <v>0</v>
      </c>
      <c r="CU246" s="46">
        <v>0</v>
      </c>
      <c r="CV246" s="46">
        <v>0</v>
      </c>
      <c r="CW246" s="46">
        <v>0</v>
      </c>
      <c r="CX246" s="46">
        <v>0</v>
      </c>
      <c r="CY246" s="46">
        <v>0</v>
      </c>
      <c r="CZ246" s="46">
        <v>0</v>
      </c>
      <c r="DA246" s="46">
        <v>0</v>
      </c>
      <c r="DB246" s="46">
        <v>0</v>
      </c>
      <c r="DC246" s="46">
        <v>0</v>
      </c>
      <c r="DD246" s="46">
        <v>0</v>
      </c>
      <c r="DE246" s="46">
        <v>0</v>
      </c>
      <c r="DF246" s="46">
        <v>0</v>
      </c>
      <c r="DG246" s="46">
        <v>0</v>
      </c>
      <c r="DH246" s="46">
        <v>0</v>
      </c>
      <c r="DI246" s="46">
        <v>0</v>
      </c>
      <c r="DJ246" s="46">
        <v>0</v>
      </c>
      <c r="DK246" s="46">
        <v>0</v>
      </c>
      <c r="DL246" s="46">
        <v>0</v>
      </c>
      <c r="DM246" s="46">
        <v>0</v>
      </c>
      <c r="DN246" s="46">
        <v>0</v>
      </c>
      <c r="DO246" s="205"/>
      <c r="DP246" s="8" t="s">
        <v>91</v>
      </c>
      <c r="DQ246" s="71">
        <v>0</v>
      </c>
      <c r="DR246" s="71">
        <v>0</v>
      </c>
      <c r="DS246" s="71">
        <v>0</v>
      </c>
      <c r="DT246" s="152">
        <v>0</v>
      </c>
      <c r="DU246" s="32">
        <v>0</v>
      </c>
      <c r="DV246" s="149">
        <v>0</v>
      </c>
      <c r="DW246" s="149">
        <v>0</v>
      </c>
      <c r="DX246" s="205"/>
      <c r="DY246" s="8" t="s">
        <v>91</v>
      </c>
      <c r="DZ246" s="71">
        <v>0</v>
      </c>
      <c r="EA246" s="71">
        <v>0</v>
      </c>
      <c r="EB246" s="71">
        <v>0</v>
      </c>
      <c r="EC246" s="71">
        <v>0</v>
      </c>
      <c r="ED246" s="71">
        <v>0</v>
      </c>
      <c r="EE246" s="71">
        <v>0</v>
      </c>
      <c r="EF246" s="71">
        <v>0</v>
      </c>
      <c r="EG246" s="71">
        <v>0</v>
      </c>
      <c r="EH246" s="71">
        <v>0</v>
      </c>
      <c r="EI246" s="71">
        <v>0</v>
      </c>
      <c r="EJ246" s="71">
        <v>0</v>
      </c>
      <c r="EK246" s="71">
        <v>0</v>
      </c>
      <c r="EL246" s="71">
        <v>0</v>
      </c>
      <c r="EM246" s="71">
        <v>0</v>
      </c>
      <c r="EN246" s="71">
        <v>0</v>
      </c>
      <c r="EO246" s="71">
        <v>0</v>
      </c>
      <c r="EP246" s="71">
        <v>0</v>
      </c>
      <c r="ER246" s="78" t="s">
        <v>180</v>
      </c>
      <c r="ES246" s="78" t="s">
        <v>2515</v>
      </c>
      <c r="ET246" s="78">
        <v>0</v>
      </c>
      <c r="EU246" s="78">
        <v>0</v>
      </c>
      <c r="EV246" s="78">
        <v>0</v>
      </c>
      <c r="EW246" s="78"/>
      <c r="EX246" s="78"/>
      <c r="EY246" s="78"/>
    </row>
    <row r="247" spans="1:155">
      <c r="A247" s="205"/>
      <c r="B247" s="66" t="s">
        <v>73</v>
      </c>
      <c r="C247" s="26">
        <v>168</v>
      </c>
      <c r="D247" s="26">
        <v>92</v>
      </c>
      <c r="E247" s="26">
        <v>45</v>
      </c>
      <c r="F247" s="26">
        <v>22</v>
      </c>
      <c r="G247" s="26">
        <v>0</v>
      </c>
      <c r="H247" s="26">
        <v>0</v>
      </c>
      <c r="I247" s="26">
        <v>24</v>
      </c>
      <c r="J247" s="26">
        <v>10</v>
      </c>
      <c r="K247" s="26">
        <v>16</v>
      </c>
      <c r="L247" s="26">
        <v>10</v>
      </c>
      <c r="M247" s="26">
        <v>7</v>
      </c>
      <c r="N247" s="26">
        <v>3</v>
      </c>
      <c r="O247" s="26">
        <v>0</v>
      </c>
      <c r="P247" s="26">
        <v>0</v>
      </c>
      <c r="Q247" s="26">
        <v>212</v>
      </c>
      <c r="R247" s="26">
        <v>121</v>
      </c>
      <c r="S247" s="26">
        <v>0</v>
      </c>
      <c r="T247" s="26">
        <v>0</v>
      </c>
      <c r="U247" s="26">
        <v>36</v>
      </c>
      <c r="V247" s="26">
        <v>18</v>
      </c>
      <c r="W247" s="26">
        <v>0</v>
      </c>
      <c r="X247" s="26">
        <v>0</v>
      </c>
      <c r="Y247" s="26">
        <v>0</v>
      </c>
      <c r="Z247" s="26">
        <v>0</v>
      </c>
      <c r="AA247" s="26">
        <v>0</v>
      </c>
      <c r="AB247" s="26">
        <v>0</v>
      </c>
      <c r="AC247" s="68">
        <v>508</v>
      </c>
      <c r="AD247" s="68">
        <v>276</v>
      </c>
      <c r="AE247" s="205"/>
      <c r="AF247" s="66" t="s">
        <v>73</v>
      </c>
      <c r="AG247" s="26">
        <v>0</v>
      </c>
      <c r="AH247" s="26">
        <v>0</v>
      </c>
      <c r="AI247" s="26">
        <v>0</v>
      </c>
      <c r="AJ247" s="26">
        <v>0</v>
      </c>
      <c r="AK247" s="26">
        <v>0</v>
      </c>
      <c r="AL247" s="26">
        <v>0</v>
      </c>
      <c r="AM247" s="26">
        <v>0</v>
      </c>
      <c r="AN247" s="26">
        <v>0</v>
      </c>
      <c r="AO247" s="26">
        <v>0</v>
      </c>
      <c r="AP247" s="26">
        <v>0</v>
      </c>
      <c r="AQ247" s="26">
        <v>0</v>
      </c>
      <c r="AR247" s="26">
        <v>0</v>
      </c>
      <c r="AS247" s="26">
        <v>0</v>
      </c>
      <c r="AT247" s="26">
        <v>0</v>
      </c>
      <c r="AU247" s="26">
        <v>16</v>
      </c>
      <c r="AV247" s="26">
        <v>10</v>
      </c>
      <c r="AW247" s="26">
        <v>0</v>
      </c>
      <c r="AX247" s="26">
        <v>0</v>
      </c>
      <c r="AY247" s="26">
        <v>0</v>
      </c>
      <c r="AZ247" s="26">
        <v>0</v>
      </c>
      <c r="BA247" s="26">
        <v>0</v>
      </c>
      <c r="BB247" s="26">
        <v>0</v>
      </c>
      <c r="BC247" s="26">
        <v>0</v>
      </c>
      <c r="BD247" s="26">
        <v>0</v>
      </c>
      <c r="BE247" s="26">
        <v>0</v>
      </c>
      <c r="BF247" s="26">
        <v>0</v>
      </c>
      <c r="BG247" s="68">
        <v>16</v>
      </c>
      <c r="BH247" s="68">
        <v>10</v>
      </c>
      <c r="BI247" s="205"/>
      <c r="BJ247" s="66" t="s">
        <v>73</v>
      </c>
      <c r="BK247" s="68">
        <v>6</v>
      </c>
      <c r="BL247" s="68">
        <v>3</v>
      </c>
      <c r="BM247" s="68">
        <v>0</v>
      </c>
      <c r="BN247" s="68">
        <v>1</v>
      </c>
      <c r="BO247" s="68">
        <v>1</v>
      </c>
      <c r="BP247" s="68">
        <v>1</v>
      </c>
      <c r="BQ247" s="68">
        <v>0</v>
      </c>
      <c r="BR247" s="68">
        <v>6</v>
      </c>
      <c r="BS247" s="68">
        <v>0</v>
      </c>
      <c r="BT247" s="68">
        <v>3</v>
      </c>
      <c r="BU247" s="68">
        <v>0</v>
      </c>
      <c r="BV247" s="68">
        <v>0</v>
      </c>
      <c r="BW247" s="68">
        <v>0</v>
      </c>
      <c r="BX247" s="68">
        <v>21</v>
      </c>
      <c r="BY247" s="68">
        <v>21</v>
      </c>
      <c r="BZ247" s="68">
        <v>20</v>
      </c>
      <c r="CA247" s="68">
        <v>18</v>
      </c>
      <c r="CB247" s="68">
        <v>3</v>
      </c>
      <c r="CC247" s="68">
        <v>6</v>
      </c>
      <c r="CD247" s="205"/>
      <c r="CE247" s="66" t="s">
        <v>73</v>
      </c>
      <c r="CF247" s="68">
        <v>0</v>
      </c>
      <c r="CG247" s="68">
        <v>145</v>
      </c>
      <c r="CH247" s="68">
        <v>49</v>
      </c>
      <c r="CI247" s="68">
        <v>7</v>
      </c>
      <c r="CJ247" s="68">
        <v>0</v>
      </c>
      <c r="CK247" s="68">
        <v>4</v>
      </c>
      <c r="CL247" s="68">
        <v>24</v>
      </c>
      <c r="CM247" s="68">
        <v>18</v>
      </c>
      <c r="CN247" s="68">
        <v>18</v>
      </c>
      <c r="CO247" s="205"/>
      <c r="CP247" s="66" t="s">
        <v>73</v>
      </c>
      <c r="CQ247" s="68">
        <v>188</v>
      </c>
      <c r="CR247" s="68">
        <v>111</v>
      </c>
      <c r="CS247" s="68">
        <v>91</v>
      </c>
      <c r="CT247" s="68">
        <v>54</v>
      </c>
      <c r="CU247" s="68">
        <v>0</v>
      </c>
      <c r="CV247" s="68">
        <v>0</v>
      </c>
      <c r="CW247" s="68">
        <v>0</v>
      </c>
      <c r="CX247" s="68">
        <v>0</v>
      </c>
      <c r="CY247" s="68">
        <v>28</v>
      </c>
      <c r="CZ247" s="68">
        <v>4</v>
      </c>
      <c r="DA247" s="68">
        <v>15</v>
      </c>
      <c r="DB247" s="68">
        <v>2</v>
      </c>
      <c r="DC247" s="68">
        <v>0</v>
      </c>
      <c r="DD247" s="68">
        <v>0</v>
      </c>
      <c r="DE247" s="68">
        <v>0</v>
      </c>
      <c r="DF247" s="68">
        <v>0</v>
      </c>
      <c r="DG247" s="68">
        <v>0</v>
      </c>
      <c r="DH247" s="68">
        <v>0</v>
      </c>
      <c r="DI247" s="68">
        <v>0</v>
      </c>
      <c r="DJ247" s="68">
        <v>0</v>
      </c>
      <c r="DK247" s="68">
        <v>0</v>
      </c>
      <c r="DL247" s="68">
        <v>0</v>
      </c>
      <c r="DM247" s="68">
        <v>0</v>
      </c>
      <c r="DN247" s="68">
        <v>0</v>
      </c>
      <c r="DO247" s="205"/>
      <c r="DP247" s="66" t="s">
        <v>73</v>
      </c>
      <c r="DQ247" s="68">
        <v>45</v>
      </c>
      <c r="DR247" s="26">
        <v>7</v>
      </c>
      <c r="DS247" s="26">
        <v>6</v>
      </c>
      <c r="DT247" s="41">
        <v>12</v>
      </c>
      <c r="DU247" s="41">
        <v>5</v>
      </c>
      <c r="DV247" s="68">
        <v>57</v>
      </c>
      <c r="DW247" s="68">
        <v>12</v>
      </c>
      <c r="DX247" s="205"/>
      <c r="DY247" s="66" t="s">
        <v>73</v>
      </c>
      <c r="DZ247" s="68">
        <v>43</v>
      </c>
      <c r="EA247" s="68">
        <v>75</v>
      </c>
      <c r="EB247" s="68">
        <v>15</v>
      </c>
      <c r="EC247" s="68">
        <v>0</v>
      </c>
      <c r="ED247" s="68">
        <v>36</v>
      </c>
      <c r="EE247" s="68">
        <v>30</v>
      </c>
      <c r="EF247" s="68">
        <v>19</v>
      </c>
      <c r="EG247" s="68">
        <v>116</v>
      </c>
      <c r="EH247" s="68">
        <v>55</v>
      </c>
      <c r="EI247" s="68">
        <v>51</v>
      </c>
      <c r="EJ247" s="68">
        <v>27</v>
      </c>
      <c r="EK247" s="68">
        <v>7</v>
      </c>
      <c r="EL247" s="68">
        <v>37</v>
      </c>
      <c r="EM247" s="68">
        <v>17</v>
      </c>
      <c r="EN247" s="68">
        <v>10</v>
      </c>
      <c r="EO247" s="68">
        <v>17</v>
      </c>
      <c r="EP247" s="68">
        <v>0</v>
      </c>
      <c r="ER247" s="78" t="s">
        <v>180</v>
      </c>
      <c r="ES247" s="78" t="s">
        <v>2516</v>
      </c>
      <c r="ET247" s="78">
        <v>216</v>
      </c>
      <c r="EU247" s="78">
        <v>106</v>
      </c>
      <c r="EV247" s="78">
        <v>465</v>
      </c>
      <c r="EW247" s="78"/>
      <c r="EX247" s="78"/>
      <c r="EY247" s="78"/>
    </row>
    <row r="248" spans="1:155">
      <c r="A248" s="205" t="s">
        <v>181</v>
      </c>
      <c r="B248" s="8" t="s">
        <v>90</v>
      </c>
      <c r="C248" s="71">
        <v>9</v>
      </c>
      <c r="D248" s="71">
        <v>1</v>
      </c>
      <c r="E248" s="71">
        <v>0</v>
      </c>
      <c r="F248" s="71">
        <v>0</v>
      </c>
      <c r="G248" s="71">
        <v>0</v>
      </c>
      <c r="H248" s="71">
        <v>0</v>
      </c>
      <c r="I248" s="71">
        <v>0</v>
      </c>
      <c r="J248" s="71">
        <v>0</v>
      </c>
      <c r="K248" s="71">
        <v>0</v>
      </c>
      <c r="L248" s="71">
        <v>0</v>
      </c>
      <c r="M248" s="71">
        <v>0</v>
      </c>
      <c r="N248" s="71">
        <v>0</v>
      </c>
      <c r="O248" s="71">
        <v>0</v>
      </c>
      <c r="P248" s="71">
        <v>0</v>
      </c>
      <c r="Q248" s="71">
        <v>20</v>
      </c>
      <c r="R248" s="71">
        <v>11</v>
      </c>
      <c r="S248" s="71">
        <v>0</v>
      </c>
      <c r="T248" s="71">
        <v>0</v>
      </c>
      <c r="U248" s="71">
        <v>0</v>
      </c>
      <c r="V248" s="71">
        <v>0</v>
      </c>
      <c r="W248" s="71">
        <v>0</v>
      </c>
      <c r="X248" s="71">
        <v>0</v>
      </c>
      <c r="Y248" s="71">
        <v>0</v>
      </c>
      <c r="Z248" s="71">
        <v>0</v>
      </c>
      <c r="AA248" s="71">
        <v>0</v>
      </c>
      <c r="AB248" s="71">
        <v>0</v>
      </c>
      <c r="AC248" s="69">
        <v>29</v>
      </c>
      <c r="AD248" s="69">
        <v>12</v>
      </c>
      <c r="AE248" s="205" t="s">
        <v>181</v>
      </c>
      <c r="AF248" s="8" t="s">
        <v>90</v>
      </c>
      <c r="AG248" s="71">
        <v>0</v>
      </c>
      <c r="AH248" s="71">
        <v>0</v>
      </c>
      <c r="AI248" s="71">
        <v>0</v>
      </c>
      <c r="AJ248" s="71">
        <v>0</v>
      </c>
      <c r="AK248" s="71">
        <v>0</v>
      </c>
      <c r="AL248" s="71">
        <v>0</v>
      </c>
      <c r="AM248" s="71">
        <v>0</v>
      </c>
      <c r="AN248" s="71">
        <v>0</v>
      </c>
      <c r="AO248" s="71">
        <v>0</v>
      </c>
      <c r="AP248" s="71">
        <v>0</v>
      </c>
      <c r="AQ248" s="71">
        <v>0</v>
      </c>
      <c r="AR248" s="71">
        <v>0</v>
      </c>
      <c r="AS248" s="71">
        <v>0</v>
      </c>
      <c r="AT248" s="71">
        <v>0</v>
      </c>
      <c r="AU248" s="71">
        <v>2</v>
      </c>
      <c r="AV248" s="71">
        <v>1</v>
      </c>
      <c r="AW248" s="71">
        <v>0</v>
      </c>
      <c r="AX248" s="71">
        <v>0</v>
      </c>
      <c r="AY248" s="71">
        <v>0</v>
      </c>
      <c r="AZ248" s="71">
        <v>0</v>
      </c>
      <c r="BA248" s="71">
        <v>0</v>
      </c>
      <c r="BB248" s="71">
        <v>0</v>
      </c>
      <c r="BC248" s="71">
        <v>0</v>
      </c>
      <c r="BD248" s="71">
        <v>0</v>
      </c>
      <c r="BE248" s="71">
        <v>0</v>
      </c>
      <c r="BF248" s="71">
        <v>0</v>
      </c>
      <c r="BG248" s="69">
        <v>2</v>
      </c>
      <c r="BH248" s="69">
        <v>1</v>
      </c>
      <c r="BI248" s="205" t="s">
        <v>181</v>
      </c>
      <c r="BJ248" s="8" t="s">
        <v>90</v>
      </c>
      <c r="BK248" s="31">
        <v>1</v>
      </c>
      <c r="BL248" s="31">
        <v>0</v>
      </c>
      <c r="BM248" s="31">
        <v>0</v>
      </c>
      <c r="BN248" s="31">
        <v>0</v>
      </c>
      <c r="BO248" s="31">
        <v>0</v>
      </c>
      <c r="BP248" s="31">
        <v>0</v>
      </c>
      <c r="BQ248" s="31">
        <v>0</v>
      </c>
      <c r="BR248" s="31">
        <v>1</v>
      </c>
      <c r="BS248" s="31">
        <v>0</v>
      </c>
      <c r="BT248" s="31">
        <v>0</v>
      </c>
      <c r="BU248" s="31">
        <v>0</v>
      </c>
      <c r="BV248" s="31">
        <v>0</v>
      </c>
      <c r="BW248" s="31">
        <v>0</v>
      </c>
      <c r="BX248" s="149">
        <v>2</v>
      </c>
      <c r="BY248" s="125">
        <v>3</v>
      </c>
      <c r="BZ248" s="71">
        <v>3</v>
      </c>
      <c r="CA248" s="71">
        <v>0</v>
      </c>
      <c r="CB248" s="71">
        <v>0</v>
      </c>
      <c r="CC248" s="71">
        <v>1</v>
      </c>
      <c r="CD248" s="205" t="s">
        <v>181</v>
      </c>
      <c r="CE248" s="8" t="s">
        <v>90</v>
      </c>
      <c r="CF248" s="71">
        <v>0</v>
      </c>
      <c r="CG248" s="71">
        <v>0</v>
      </c>
      <c r="CH248" s="71">
        <v>6</v>
      </c>
      <c r="CI248" s="71">
        <v>10</v>
      </c>
      <c r="CJ248" s="71">
        <v>0</v>
      </c>
      <c r="CK248" s="71">
        <v>0</v>
      </c>
      <c r="CL248" s="71">
        <v>3</v>
      </c>
      <c r="CM248" s="71">
        <v>1</v>
      </c>
      <c r="CN248" s="71">
        <v>1</v>
      </c>
      <c r="CO248" s="205" t="s">
        <v>181</v>
      </c>
      <c r="CP248" s="8" t="s">
        <v>90</v>
      </c>
      <c r="CQ248" s="46">
        <v>26</v>
      </c>
      <c r="CR248" s="46">
        <v>9</v>
      </c>
      <c r="CS248" s="46">
        <v>13</v>
      </c>
      <c r="CT248" s="46">
        <v>6</v>
      </c>
      <c r="CU248" s="46">
        <v>0</v>
      </c>
      <c r="CV248" s="46">
        <v>0</v>
      </c>
      <c r="CW248" s="46">
        <v>0</v>
      </c>
      <c r="CX248" s="46">
        <v>0</v>
      </c>
      <c r="CY248" s="46">
        <v>0</v>
      </c>
      <c r="CZ248" s="46">
        <v>0</v>
      </c>
      <c r="DA248" s="46">
        <v>0</v>
      </c>
      <c r="DB248" s="46">
        <v>0</v>
      </c>
      <c r="DC248" s="46">
        <v>0</v>
      </c>
      <c r="DD248" s="46">
        <v>0</v>
      </c>
      <c r="DE248" s="46">
        <v>0</v>
      </c>
      <c r="DF248" s="46">
        <v>0</v>
      </c>
      <c r="DG248" s="46">
        <v>0</v>
      </c>
      <c r="DH248" s="46">
        <v>0</v>
      </c>
      <c r="DI248" s="46">
        <v>0</v>
      </c>
      <c r="DJ248" s="46">
        <v>0</v>
      </c>
      <c r="DK248" s="46">
        <v>0</v>
      </c>
      <c r="DL248" s="46">
        <v>0</v>
      </c>
      <c r="DM248" s="46">
        <v>0</v>
      </c>
      <c r="DN248" s="46">
        <v>0</v>
      </c>
      <c r="DO248" s="205" t="s">
        <v>181</v>
      </c>
      <c r="DP248" s="8" t="s">
        <v>90</v>
      </c>
      <c r="DQ248" s="71">
        <v>3</v>
      </c>
      <c r="DR248" s="71">
        <v>0</v>
      </c>
      <c r="DS248" s="71">
        <v>0</v>
      </c>
      <c r="DT248" s="152">
        <v>1</v>
      </c>
      <c r="DU248" s="32">
        <v>1</v>
      </c>
      <c r="DV248" s="149">
        <v>4</v>
      </c>
      <c r="DW248" s="149">
        <v>1</v>
      </c>
      <c r="DX248" s="205" t="s">
        <v>181</v>
      </c>
      <c r="DY248" s="8" t="s">
        <v>90</v>
      </c>
      <c r="DZ248" s="71">
        <v>0</v>
      </c>
      <c r="EA248" s="71">
        <v>0</v>
      </c>
      <c r="EB248" s="71">
        <v>0</v>
      </c>
      <c r="EC248" s="71">
        <v>0</v>
      </c>
      <c r="ED248" s="71">
        <v>0</v>
      </c>
      <c r="EE248" s="71">
        <v>0</v>
      </c>
      <c r="EF248" s="71">
        <v>0</v>
      </c>
      <c r="EG248" s="71">
        <v>0</v>
      </c>
      <c r="EH248" s="71">
        <v>0</v>
      </c>
      <c r="EI248" s="71">
        <v>0</v>
      </c>
      <c r="EJ248" s="71">
        <v>0</v>
      </c>
      <c r="EK248" s="71">
        <v>0</v>
      </c>
      <c r="EL248" s="71">
        <v>0</v>
      </c>
      <c r="EM248" s="71">
        <v>0</v>
      </c>
      <c r="EN248" s="71">
        <v>0</v>
      </c>
      <c r="EO248" s="71">
        <v>0</v>
      </c>
      <c r="EP248" s="71">
        <v>0</v>
      </c>
      <c r="ER248" s="78" t="s">
        <v>181</v>
      </c>
      <c r="ES248" s="78" t="s">
        <v>2517</v>
      </c>
      <c r="ET248" s="78">
        <v>26</v>
      </c>
      <c r="EU248" s="78">
        <v>13</v>
      </c>
      <c r="EV248" s="78">
        <v>58</v>
      </c>
      <c r="EW248" s="78"/>
      <c r="EX248" s="78"/>
      <c r="EY248" s="78"/>
    </row>
    <row r="249" spans="1:155">
      <c r="A249" s="205"/>
      <c r="B249" s="8" t="s">
        <v>91</v>
      </c>
      <c r="C249" s="71">
        <v>190</v>
      </c>
      <c r="D249" s="71">
        <v>109</v>
      </c>
      <c r="E249" s="71">
        <v>28</v>
      </c>
      <c r="F249" s="71">
        <v>18</v>
      </c>
      <c r="G249" s="71">
        <v>0</v>
      </c>
      <c r="H249" s="71">
        <v>0</v>
      </c>
      <c r="I249" s="71">
        <v>8</v>
      </c>
      <c r="J249" s="71">
        <v>3</v>
      </c>
      <c r="K249" s="71">
        <v>35</v>
      </c>
      <c r="L249" s="71">
        <v>22</v>
      </c>
      <c r="M249" s="71">
        <v>19</v>
      </c>
      <c r="N249" s="71">
        <v>12</v>
      </c>
      <c r="O249" s="71">
        <v>0</v>
      </c>
      <c r="P249" s="71">
        <v>0</v>
      </c>
      <c r="Q249" s="71">
        <v>151</v>
      </c>
      <c r="R249" s="71">
        <v>101</v>
      </c>
      <c r="S249" s="71">
        <v>0</v>
      </c>
      <c r="T249" s="71">
        <v>0</v>
      </c>
      <c r="U249" s="71">
        <v>36</v>
      </c>
      <c r="V249" s="71">
        <v>16</v>
      </c>
      <c r="W249" s="71">
        <v>0</v>
      </c>
      <c r="X249" s="71">
        <v>0</v>
      </c>
      <c r="Y249" s="71">
        <v>0</v>
      </c>
      <c r="Z249" s="71">
        <v>0</v>
      </c>
      <c r="AA249" s="71">
        <v>0</v>
      </c>
      <c r="AB249" s="71">
        <v>0</v>
      </c>
      <c r="AC249" s="69">
        <v>467</v>
      </c>
      <c r="AD249" s="69">
        <v>281</v>
      </c>
      <c r="AE249" s="205"/>
      <c r="AF249" s="8" t="s">
        <v>91</v>
      </c>
      <c r="AG249" s="71">
        <v>2</v>
      </c>
      <c r="AH249" s="71">
        <v>1</v>
      </c>
      <c r="AI249" s="71">
        <v>0</v>
      </c>
      <c r="AJ249" s="71">
        <v>0</v>
      </c>
      <c r="AK249" s="71">
        <v>0</v>
      </c>
      <c r="AL249" s="71">
        <v>0</v>
      </c>
      <c r="AM249" s="71">
        <v>0</v>
      </c>
      <c r="AN249" s="71">
        <v>0</v>
      </c>
      <c r="AO249" s="71">
        <v>0</v>
      </c>
      <c r="AP249" s="71">
        <v>0</v>
      </c>
      <c r="AQ249" s="71">
        <v>0</v>
      </c>
      <c r="AR249" s="71">
        <v>0</v>
      </c>
      <c r="AS249" s="71">
        <v>0</v>
      </c>
      <c r="AT249" s="71">
        <v>0</v>
      </c>
      <c r="AU249" s="71">
        <v>11</v>
      </c>
      <c r="AV249" s="71">
        <v>3</v>
      </c>
      <c r="AW249" s="71">
        <v>0</v>
      </c>
      <c r="AX249" s="71">
        <v>0</v>
      </c>
      <c r="AY249" s="71">
        <v>0</v>
      </c>
      <c r="AZ249" s="71">
        <v>0</v>
      </c>
      <c r="BA249" s="71">
        <v>0</v>
      </c>
      <c r="BB249" s="71">
        <v>0</v>
      </c>
      <c r="BC249" s="71">
        <v>0</v>
      </c>
      <c r="BD249" s="71">
        <v>0</v>
      </c>
      <c r="BE249" s="71">
        <v>0</v>
      </c>
      <c r="BF249" s="71">
        <v>0</v>
      </c>
      <c r="BG249" s="69">
        <v>13</v>
      </c>
      <c r="BH249" s="69">
        <v>4</v>
      </c>
      <c r="BI249" s="205"/>
      <c r="BJ249" s="8" t="s">
        <v>91</v>
      </c>
      <c r="BK249" s="31">
        <v>5</v>
      </c>
      <c r="BL249" s="31">
        <v>1</v>
      </c>
      <c r="BM249" s="31">
        <v>0</v>
      </c>
      <c r="BN249" s="31">
        <v>1</v>
      </c>
      <c r="BO249" s="31">
        <v>1</v>
      </c>
      <c r="BP249" s="31">
        <v>1</v>
      </c>
      <c r="BQ249" s="31">
        <v>0</v>
      </c>
      <c r="BR249" s="31">
        <v>5</v>
      </c>
      <c r="BS249" s="31">
        <v>0</v>
      </c>
      <c r="BT249" s="31">
        <v>2</v>
      </c>
      <c r="BU249" s="31">
        <v>0</v>
      </c>
      <c r="BV249" s="31">
        <v>0</v>
      </c>
      <c r="BW249" s="31">
        <v>0</v>
      </c>
      <c r="BX249" s="149">
        <v>16</v>
      </c>
      <c r="BY249" s="125">
        <v>17</v>
      </c>
      <c r="BZ249" s="71">
        <v>17</v>
      </c>
      <c r="CA249" s="71">
        <v>16</v>
      </c>
      <c r="CB249" s="71">
        <v>0</v>
      </c>
      <c r="CC249" s="71">
        <v>4</v>
      </c>
      <c r="CD249" s="205"/>
      <c r="CE249" s="8" t="s">
        <v>91</v>
      </c>
      <c r="CF249" s="71">
        <v>0</v>
      </c>
      <c r="CG249" s="71">
        <v>218</v>
      </c>
      <c r="CH249" s="71">
        <v>80</v>
      </c>
      <c r="CI249" s="71">
        <v>0</v>
      </c>
      <c r="CJ249" s="71">
        <v>0</v>
      </c>
      <c r="CK249" s="71">
        <v>6</v>
      </c>
      <c r="CL249" s="71">
        <v>18</v>
      </c>
      <c r="CM249" s="71">
        <v>18</v>
      </c>
      <c r="CN249" s="71">
        <v>18</v>
      </c>
      <c r="CO249" s="205"/>
      <c r="CP249" s="8" t="s">
        <v>91</v>
      </c>
      <c r="CQ249" s="46">
        <v>120</v>
      </c>
      <c r="CR249" s="46">
        <v>84</v>
      </c>
      <c r="CS249" s="46">
        <v>106</v>
      </c>
      <c r="CT249" s="46">
        <v>75</v>
      </c>
      <c r="CU249" s="46">
        <v>0</v>
      </c>
      <c r="CV249" s="46">
        <v>0</v>
      </c>
      <c r="CW249" s="46">
        <v>0</v>
      </c>
      <c r="CX249" s="46">
        <v>0</v>
      </c>
      <c r="CY249" s="46">
        <v>42</v>
      </c>
      <c r="CZ249" s="46">
        <v>17</v>
      </c>
      <c r="DA249" s="46">
        <v>42</v>
      </c>
      <c r="DB249" s="46">
        <v>17</v>
      </c>
      <c r="DC249" s="46">
        <v>0</v>
      </c>
      <c r="DD249" s="46">
        <v>0</v>
      </c>
      <c r="DE249" s="46">
        <v>0</v>
      </c>
      <c r="DF249" s="46">
        <v>0</v>
      </c>
      <c r="DG249" s="46">
        <v>0</v>
      </c>
      <c r="DH249" s="46">
        <v>0</v>
      </c>
      <c r="DI249" s="46">
        <v>0</v>
      </c>
      <c r="DJ249" s="46">
        <v>0</v>
      </c>
      <c r="DK249" s="46">
        <v>0</v>
      </c>
      <c r="DL249" s="46">
        <v>0</v>
      </c>
      <c r="DM249" s="46">
        <v>0</v>
      </c>
      <c r="DN249" s="46">
        <v>0</v>
      </c>
      <c r="DO249" s="205"/>
      <c r="DP249" s="8" t="s">
        <v>91</v>
      </c>
      <c r="DQ249" s="71">
        <v>34</v>
      </c>
      <c r="DR249" s="71">
        <v>17</v>
      </c>
      <c r="DS249" s="71">
        <v>5</v>
      </c>
      <c r="DT249" s="152">
        <v>11</v>
      </c>
      <c r="DU249" s="32">
        <v>4</v>
      </c>
      <c r="DV249" s="149">
        <v>45</v>
      </c>
      <c r="DW249" s="149">
        <v>21</v>
      </c>
      <c r="DX249" s="205"/>
      <c r="DY249" s="8" t="s">
        <v>91</v>
      </c>
      <c r="DZ249" s="71">
        <v>73</v>
      </c>
      <c r="EA249" s="71">
        <v>0</v>
      </c>
      <c r="EB249" s="71">
        <v>0</v>
      </c>
      <c r="EC249" s="71">
        <v>0</v>
      </c>
      <c r="ED249" s="71">
        <v>0</v>
      </c>
      <c r="EE249" s="71">
        <v>0</v>
      </c>
      <c r="EF249" s="71">
        <v>0</v>
      </c>
      <c r="EG249" s="71">
        <v>0</v>
      </c>
      <c r="EH249" s="71">
        <v>0</v>
      </c>
      <c r="EI249" s="71">
        <v>0</v>
      </c>
      <c r="EJ249" s="71">
        <v>0</v>
      </c>
      <c r="EK249" s="71">
        <v>0</v>
      </c>
      <c r="EL249" s="71">
        <v>3</v>
      </c>
      <c r="EM249" s="71">
        <v>0</v>
      </c>
      <c r="EN249" s="71">
        <v>0</v>
      </c>
      <c r="EO249" s="71">
        <v>0</v>
      </c>
      <c r="EP249" s="71">
        <v>0</v>
      </c>
      <c r="ER249" s="78" t="s">
        <v>181</v>
      </c>
      <c r="ES249" s="78" t="s">
        <v>2518</v>
      </c>
      <c r="ET249" s="78">
        <v>162</v>
      </c>
      <c r="EU249" s="78">
        <v>148</v>
      </c>
      <c r="EV249" s="78">
        <v>676</v>
      </c>
      <c r="EW249" s="78"/>
      <c r="EX249" s="78"/>
      <c r="EY249" s="78"/>
    </row>
    <row r="250" spans="1:155">
      <c r="A250" s="205"/>
      <c r="B250" s="66" t="s">
        <v>73</v>
      </c>
      <c r="C250" s="26">
        <v>199</v>
      </c>
      <c r="D250" s="26">
        <v>110</v>
      </c>
      <c r="E250" s="26">
        <v>28</v>
      </c>
      <c r="F250" s="26">
        <v>18</v>
      </c>
      <c r="G250" s="26">
        <v>0</v>
      </c>
      <c r="H250" s="26">
        <v>0</v>
      </c>
      <c r="I250" s="26">
        <v>8</v>
      </c>
      <c r="J250" s="26">
        <v>3</v>
      </c>
      <c r="K250" s="26">
        <v>35</v>
      </c>
      <c r="L250" s="26">
        <v>22</v>
      </c>
      <c r="M250" s="26">
        <v>19</v>
      </c>
      <c r="N250" s="26">
        <v>12</v>
      </c>
      <c r="O250" s="26">
        <v>0</v>
      </c>
      <c r="P250" s="26">
        <v>0</v>
      </c>
      <c r="Q250" s="26">
        <v>171</v>
      </c>
      <c r="R250" s="26">
        <v>112</v>
      </c>
      <c r="S250" s="26">
        <v>0</v>
      </c>
      <c r="T250" s="26">
        <v>0</v>
      </c>
      <c r="U250" s="26">
        <v>36</v>
      </c>
      <c r="V250" s="26">
        <v>16</v>
      </c>
      <c r="W250" s="26">
        <v>0</v>
      </c>
      <c r="X250" s="26">
        <v>0</v>
      </c>
      <c r="Y250" s="26">
        <v>0</v>
      </c>
      <c r="Z250" s="26">
        <v>0</v>
      </c>
      <c r="AA250" s="26">
        <v>0</v>
      </c>
      <c r="AB250" s="26">
        <v>0</v>
      </c>
      <c r="AC250" s="68">
        <v>496</v>
      </c>
      <c r="AD250" s="68">
        <v>293</v>
      </c>
      <c r="AE250" s="205"/>
      <c r="AF250" s="66" t="s">
        <v>73</v>
      </c>
      <c r="AG250" s="26">
        <v>2</v>
      </c>
      <c r="AH250" s="26">
        <v>1</v>
      </c>
      <c r="AI250" s="26">
        <v>0</v>
      </c>
      <c r="AJ250" s="26">
        <v>0</v>
      </c>
      <c r="AK250" s="26">
        <v>0</v>
      </c>
      <c r="AL250" s="26">
        <v>0</v>
      </c>
      <c r="AM250" s="26">
        <v>0</v>
      </c>
      <c r="AN250" s="26">
        <v>0</v>
      </c>
      <c r="AO250" s="26">
        <v>0</v>
      </c>
      <c r="AP250" s="26">
        <v>0</v>
      </c>
      <c r="AQ250" s="26">
        <v>0</v>
      </c>
      <c r="AR250" s="26">
        <v>0</v>
      </c>
      <c r="AS250" s="26">
        <v>0</v>
      </c>
      <c r="AT250" s="26">
        <v>0</v>
      </c>
      <c r="AU250" s="26">
        <v>13</v>
      </c>
      <c r="AV250" s="26">
        <v>4</v>
      </c>
      <c r="AW250" s="26">
        <v>0</v>
      </c>
      <c r="AX250" s="26">
        <v>0</v>
      </c>
      <c r="AY250" s="26">
        <v>0</v>
      </c>
      <c r="AZ250" s="26">
        <v>0</v>
      </c>
      <c r="BA250" s="26">
        <v>0</v>
      </c>
      <c r="BB250" s="26">
        <v>0</v>
      </c>
      <c r="BC250" s="26">
        <v>0</v>
      </c>
      <c r="BD250" s="26">
        <v>0</v>
      </c>
      <c r="BE250" s="26">
        <v>0</v>
      </c>
      <c r="BF250" s="26">
        <v>0</v>
      </c>
      <c r="BG250" s="68">
        <v>15</v>
      </c>
      <c r="BH250" s="68">
        <v>5</v>
      </c>
      <c r="BI250" s="205"/>
      <c r="BJ250" s="66" t="s">
        <v>73</v>
      </c>
      <c r="BK250" s="68">
        <v>6</v>
      </c>
      <c r="BL250" s="68">
        <v>1</v>
      </c>
      <c r="BM250" s="68">
        <v>0</v>
      </c>
      <c r="BN250" s="68">
        <v>1</v>
      </c>
      <c r="BO250" s="68">
        <v>1</v>
      </c>
      <c r="BP250" s="68">
        <v>1</v>
      </c>
      <c r="BQ250" s="68">
        <v>0</v>
      </c>
      <c r="BR250" s="68">
        <v>6</v>
      </c>
      <c r="BS250" s="68">
        <v>0</v>
      </c>
      <c r="BT250" s="68">
        <v>2</v>
      </c>
      <c r="BU250" s="68">
        <v>0</v>
      </c>
      <c r="BV250" s="68">
        <v>0</v>
      </c>
      <c r="BW250" s="68">
        <v>0</v>
      </c>
      <c r="BX250" s="68">
        <v>18</v>
      </c>
      <c r="BY250" s="68">
        <v>20</v>
      </c>
      <c r="BZ250" s="68">
        <v>20</v>
      </c>
      <c r="CA250" s="68">
        <v>16</v>
      </c>
      <c r="CB250" s="68">
        <v>0</v>
      </c>
      <c r="CC250" s="68">
        <v>5</v>
      </c>
      <c r="CD250" s="205"/>
      <c r="CE250" s="66" t="s">
        <v>73</v>
      </c>
      <c r="CF250" s="68">
        <v>0</v>
      </c>
      <c r="CG250" s="68">
        <v>218</v>
      </c>
      <c r="CH250" s="68">
        <v>86</v>
      </c>
      <c r="CI250" s="68">
        <v>10</v>
      </c>
      <c r="CJ250" s="68">
        <v>0</v>
      </c>
      <c r="CK250" s="68">
        <v>6</v>
      </c>
      <c r="CL250" s="68">
        <v>21</v>
      </c>
      <c r="CM250" s="68">
        <v>19</v>
      </c>
      <c r="CN250" s="68">
        <v>19</v>
      </c>
      <c r="CO250" s="205"/>
      <c r="CP250" s="66" t="s">
        <v>73</v>
      </c>
      <c r="CQ250" s="68">
        <v>146</v>
      </c>
      <c r="CR250" s="68">
        <v>93</v>
      </c>
      <c r="CS250" s="68">
        <v>119</v>
      </c>
      <c r="CT250" s="68">
        <v>81</v>
      </c>
      <c r="CU250" s="68">
        <v>0</v>
      </c>
      <c r="CV250" s="68">
        <v>0</v>
      </c>
      <c r="CW250" s="68">
        <v>0</v>
      </c>
      <c r="CX250" s="68">
        <v>0</v>
      </c>
      <c r="CY250" s="68">
        <v>42</v>
      </c>
      <c r="CZ250" s="68">
        <v>17</v>
      </c>
      <c r="DA250" s="68">
        <v>42</v>
      </c>
      <c r="DB250" s="68">
        <v>17</v>
      </c>
      <c r="DC250" s="68">
        <v>0</v>
      </c>
      <c r="DD250" s="68">
        <v>0</v>
      </c>
      <c r="DE250" s="68">
        <v>0</v>
      </c>
      <c r="DF250" s="68">
        <v>0</v>
      </c>
      <c r="DG250" s="68">
        <v>0</v>
      </c>
      <c r="DH250" s="68">
        <v>0</v>
      </c>
      <c r="DI250" s="68">
        <v>0</v>
      </c>
      <c r="DJ250" s="68">
        <v>0</v>
      </c>
      <c r="DK250" s="68">
        <v>0</v>
      </c>
      <c r="DL250" s="68">
        <v>0</v>
      </c>
      <c r="DM250" s="68">
        <v>0</v>
      </c>
      <c r="DN250" s="68">
        <v>0</v>
      </c>
      <c r="DO250" s="205"/>
      <c r="DP250" s="66" t="s">
        <v>73</v>
      </c>
      <c r="DQ250" s="68">
        <v>37</v>
      </c>
      <c r="DR250" s="26">
        <v>17</v>
      </c>
      <c r="DS250" s="26">
        <v>5</v>
      </c>
      <c r="DT250" s="41">
        <v>12</v>
      </c>
      <c r="DU250" s="41">
        <v>5</v>
      </c>
      <c r="DV250" s="68">
        <v>49</v>
      </c>
      <c r="DW250" s="68">
        <v>22</v>
      </c>
      <c r="DX250" s="205"/>
      <c r="DY250" s="66" t="s">
        <v>73</v>
      </c>
      <c r="DZ250" s="68">
        <v>73</v>
      </c>
      <c r="EA250" s="68">
        <v>0</v>
      </c>
      <c r="EB250" s="68">
        <v>0</v>
      </c>
      <c r="EC250" s="68">
        <v>0</v>
      </c>
      <c r="ED250" s="68">
        <v>0</v>
      </c>
      <c r="EE250" s="68">
        <v>0</v>
      </c>
      <c r="EF250" s="68">
        <v>0</v>
      </c>
      <c r="EG250" s="68">
        <v>0</v>
      </c>
      <c r="EH250" s="68">
        <v>0</v>
      </c>
      <c r="EI250" s="68">
        <v>0</v>
      </c>
      <c r="EJ250" s="68">
        <v>0</v>
      </c>
      <c r="EK250" s="68">
        <v>0</v>
      </c>
      <c r="EL250" s="68">
        <v>3</v>
      </c>
      <c r="EM250" s="68">
        <v>0</v>
      </c>
      <c r="EN250" s="68">
        <v>0</v>
      </c>
      <c r="EO250" s="68">
        <v>0</v>
      </c>
      <c r="EP250" s="68">
        <v>0</v>
      </c>
      <c r="ER250" s="78" t="s">
        <v>181</v>
      </c>
      <c r="ES250" s="78" t="s">
        <v>2519</v>
      </c>
      <c r="ET250" s="78">
        <v>188</v>
      </c>
      <c r="EU250" s="78">
        <v>161</v>
      </c>
      <c r="EV250" s="78">
        <v>734</v>
      </c>
      <c r="EW250" s="78"/>
      <c r="EX250" s="78"/>
      <c r="EY250" s="78"/>
    </row>
    <row r="251" spans="1:155">
      <c r="A251" s="10" t="s">
        <v>102</v>
      </c>
      <c r="B251" s="51"/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10" t="s">
        <v>102</v>
      </c>
      <c r="AF251" s="53"/>
      <c r="AG251" s="65"/>
      <c r="AH251" s="65"/>
      <c r="AI251" s="65"/>
      <c r="AJ251" s="65"/>
      <c r="AK251" s="65"/>
      <c r="AL251" s="65"/>
      <c r="AM251" s="65"/>
      <c r="AN251" s="65"/>
      <c r="AO251" s="65"/>
      <c r="AP251" s="65"/>
      <c r="AQ251" s="65"/>
      <c r="AR251" s="65"/>
      <c r="AS251" s="65"/>
      <c r="AT251" s="65"/>
      <c r="AU251" s="65"/>
      <c r="AV251" s="65"/>
      <c r="AW251" s="65"/>
      <c r="AX251" s="65"/>
      <c r="AY251" s="65"/>
      <c r="AZ251" s="65"/>
      <c r="BA251" s="65"/>
      <c r="BB251" s="65"/>
      <c r="BC251" s="65"/>
      <c r="BD251" s="65"/>
      <c r="BE251" s="65"/>
      <c r="BF251" s="65"/>
      <c r="BG251" s="52"/>
      <c r="BH251" s="52"/>
      <c r="BI251" s="10" t="s">
        <v>102</v>
      </c>
      <c r="BJ251" s="53"/>
      <c r="BK251" s="110"/>
      <c r="BL251" s="110"/>
      <c r="BM251" s="110"/>
      <c r="BN251" s="110"/>
      <c r="BO251" s="110"/>
      <c r="BP251" s="110"/>
      <c r="BQ251" s="110"/>
      <c r="BR251" s="110"/>
      <c r="BS251" s="110"/>
      <c r="BT251" s="110"/>
      <c r="BU251" s="110"/>
      <c r="BV251" s="110"/>
      <c r="BW251" s="110"/>
      <c r="BX251" s="52"/>
      <c r="BY251" s="110"/>
      <c r="BZ251" s="110"/>
      <c r="CA251" s="110"/>
      <c r="CB251" s="110"/>
      <c r="CC251" s="109"/>
      <c r="CD251" s="10" t="s">
        <v>102</v>
      </c>
      <c r="CE251" s="48"/>
      <c r="CF251" s="110"/>
      <c r="CG251" s="110"/>
      <c r="CH251" s="110"/>
      <c r="CI251" s="110"/>
      <c r="CJ251" s="110"/>
      <c r="CK251" s="110"/>
      <c r="CL251" s="110"/>
      <c r="CM251" s="110"/>
      <c r="CN251" s="110"/>
      <c r="CO251" s="10" t="s">
        <v>102</v>
      </c>
      <c r="CP251" s="53"/>
      <c r="CQ251" s="51"/>
      <c r="CR251" s="51"/>
      <c r="CS251" s="51"/>
      <c r="CT251" s="51"/>
      <c r="CU251" s="51"/>
      <c r="CV251" s="51"/>
      <c r="CW251" s="51"/>
      <c r="CX251" s="51"/>
      <c r="CY251" s="51"/>
      <c r="CZ251" s="51"/>
      <c r="DA251" s="51"/>
      <c r="DB251" s="51"/>
      <c r="DC251" s="51"/>
      <c r="DD251" s="51"/>
      <c r="DE251" s="51"/>
      <c r="DF251" s="51"/>
      <c r="DG251" s="51"/>
      <c r="DH251" s="51"/>
      <c r="DI251" s="51"/>
      <c r="DJ251" s="51"/>
      <c r="DK251" s="51"/>
      <c r="DL251" s="51"/>
      <c r="DM251" s="51"/>
      <c r="DN251" s="51"/>
      <c r="DO251" s="10" t="s">
        <v>102</v>
      </c>
      <c r="DP251" s="99"/>
      <c r="DQ251" s="51"/>
      <c r="DR251" s="51"/>
      <c r="DS251" s="51"/>
      <c r="DT251" s="51"/>
      <c r="DU251" s="51"/>
      <c r="DV251" s="51"/>
      <c r="DW251" s="51"/>
      <c r="DX251" s="10" t="s">
        <v>102</v>
      </c>
      <c r="DY251" s="51"/>
      <c r="DZ251" s="63"/>
      <c r="EA251" s="63"/>
      <c r="EB251" s="63"/>
      <c r="EC251" s="63"/>
      <c r="ED251" s="63"/>
      <c r="EE251" s="63"/>
      <c r="EF251" s="63"/>
      <c r="EG251" s="63"/>
      <c r="EH251" s="63"/>
      <c r="EI251" s="63"/>
      <c r="EJ251" s="63"/>
      <c r="EK251" s="63"/>
      <c r="EL251" s="63"/>
      <c r="EM251" s="63"/>
      <c r="EN251" s="63"/>
      <c r="EO251" s="63"/>
      <c r="EP251" s="63"/>
      <c r="ER251" s="78" t="str">
        <f>IF(A251="",ER250,A251)</f>
        <v>BETSIBOKA</v>
      </c>
      <c r="ES251" s="78" t="str">
        <f>ER251&amp;B251</f>
        <v>BETSIBOKA</v>
      </c>
      <c r="ET251" s="78">
        <f>CQ251+CU251+CY251+DC251+DG251+DK251</f>
        <v>0</v>
      </c>
      <c r="EU251" s="78">
        <f>CS251+CW251+DA251+DE251+DI251+DM251</f>
        <v>0</v>
      </c>
      <c r="EV251" s="78">
        <f>(CF251+2*CG251+3*CH251+4*CI251+5*CJ251)</f>
        <v>0</v>
      </c>
      <c r="EW251" s="78"/>
      <c r="EX251" s="78"/>
      <c r="EY251" s="78"/>
    </row>
    <row r="252" spans="1:155">
      <c r="A252" s="205" t="s">
        <v>182</v>
      </c>
      <c r="B252" s="8" t="s">
        <v>90</v>
      </c>
      <c r="C252" s="71">
        <v>0</v>
      </c>
      <c r="D252" s="71">
        <v>0</v>
      </c>
      <c r="E252" s="71">
        <v>0</v>
      </c>
      <c r="F252" s="71">
        <v>0</v>
      </c>
      <c r="G252" s="71">
        <v>0</v>
      </c>
      <c r="H252" s="71">
        <v>0</v>
      </c>
      <c r="I252" s="71">
        <v>0</v>
      </c>
      <c r="J252" s="71">
        <v>0</v>
      </c>
      <c r="K252" s="71">
        <v>0</v>
      </c>
      <c r="L252" s="71">
        <v>0</v>
      </c>
      <c r="M252" s="71">
        <v>0</v>
      </c>
      <c r="N252" s="71">
        <v>0</v>
      </c>
      <c r="O252" s="71">
        <v>0</v>
      </c>
      <c r="P252" s="71">
        <v>0</v>
      </c>
      <c r="Q252" s="71">
        <v>0</v>
      </c>
      <c r="R252" s="71">
        <v>0</v>
      </c>
      <c r="S252" s="71">
        <v>0</v>
      </c>
      <c r="T252" s="71">
        <v>0</v>
      </c>
      <c r="U252" s="71">
        <v>0</v>
      </c>
      <c r="V252" s="71">
        <v>0</v>
      </c>
      <c r="W252" s="71">
        <v>0</v>
      </c>
      <c r="X252" s="71">
        <v>0</v>
      </c>
      <c r="Y252" s="71">
        <v>0</v>
      </c>
      <c r="Z252" s="71">
        <v>0</v>
      </c>
      <c r="AA252" s="71">
        <v>0</v>
      </c>
      <c r="AB252" s="71">
        <v>0</v>
      </c>
      <c r="AC252" s="69">
        <v>0</v>
      </c>
      <c r="AD252" s="69">
        <v>0</v>
      </c>
      <c r="AE252" s="205" t="s">
        <v>182</v>
      </c>
      <c r="AF252" s="8" t="s">
        <v>90</v>
      </c>
      <c r="AG252" s="71">
        <v>0</v>
      </c>
      <c r="AH252" s="71">
        <v>0</v>
      </c>
      <c r="AI252" s="71">
        <v>0</v>
      </c>
      <c r="AJ252" s="71">
        <v>0</v>
      </c>
      <c r="AK252" s="71">
        <v>0</v>
      </c>
      <c r="AL252" s="71">
        <v>0</v>
      </c>
      <c r="AM252" s="71">
        <v>0</v>
      </c>
      <c r="AN252" s="71">
        <v>0</v>
      </c>
      <c r="AO252" s="71">
        <v>0</v>
      </c>
      <c r="AP252" s="71">
        <v>0</v>
      </c>
      <c r="AQ252" s="71">
        <v>0</v>
      </c>
      <c r="AR252" s="71">
        <v>0</v>
      </c>
      <c r="AS252" s="71">
        <v>0</v>
      </c>
      <c r="AT252" s="71">
        <v>0</v>
      </c>
      <c r="AU252" s="71">
        <v>0</v>
      </c>
      <c r="AV252" s="71">
        <v>0</v>
      </c>
      <c r="AW252" s="71">
        <v>0</v>
      </c>
      <c r="AX252" s="71">
        <v>0</v>
      </c>
      <c r="AY252" s="71">
        <v>0</v>
      </c>
      <c r="AZ252" s="71">
        <v>0</v>
      </c>
      <c r="BA252" s="71">
        <v>0</v>
      </c>
      <c r="BB252" s="71">
        <v>0</v>
      </c>
      <c r="BC252" s="71">
        <v>0</v>
      </c>
      <c r="BD252" s="71">
        <v>0</v>
      </c>
      <c r="BE252" s="71">
        <v>0</v>
      </c>
      <c r="BF252" s="71">
        <v>0</v>
      </c>
      <c r="BG252" s="69">
        <v>0</v>
      </c>
      <c r="BH252" s="69">
        <v>0</v>
      </c>
      <c r="BI252" s="205" t="s">
        <v>182</v>
      </c>
      <c r="BJ252" s="8" t="s">
        <v>90</v>
      </c>
      <c r="BK252" s="31">
        <v>0</v>
      </c>
      <c r="BL252" s="31">
        <v>0</v>
      </c>
      <c r="BM252" s="31">
        <v>0</v>
      </c>
      <c r="BN252" s="31">
        <v>0</v>
      </c>
      <c r="BO252" s="31">
        <v>0</v>
      </c>
      <c r="BP252" s="31">
        <v>0</v>
      </c>
      <c r="BQ252" s="31">
        <v>0</v>
      </c>
      <c r="BR252" s="31">
        <v>0</v>
      </c>
      <c r="BS252" s="31">
        <v>0</v>
      </c>
      <c r="BT252" s="31">
        <v>0</v>
      </c>
      <c r="BU252" s="31">
        <v>0</v>
      </c>
      <c r="BV252" s="31">
        <v>0</v>
      </c>
      <c r="BW252" s="31">
        <v>0</v>
      </c>
      <c r="BX252" s="149">
        <v>0</v>
      </c>
      <c r="BY252" s="125">
        <v>0</v>
      </c>
      <c r="BZ252" s="71">
        <v>0</v>
      </c>
      <c r="CA252" s="71">
        <v>0</v>
      </c>
      <c r="CB252" s="71">
        <v>0</v>
      </c>
      <c r="CC252" s="71">
        <v>0</v>
      </c>
      <c r="CD252" s="205" t="s">
        <v>182</v>
      </c>
      <c r="CE252" s="8" t="s">
        <v>90</v>
      </c>
      <c r="CF252" s="71">
        <v>0</v>
      </c>
      <c r="CG252" s="71">
        <v>0</v>
      </c>
      <c r="CH252" s="71">
        <v>0</v>
      </c>
      <c r="CI252" s="71">
        <v>0</v>
      </c>
      <c r="CJ252" s="71">
        <v>0</v>
      </c>
      <c r="CK252" s="71">
        <v>0</v>
      </c>
      <c r="CL252" s="71">
        <v>0</v>
      </c>
      <c r="CM252" s="71">
        <v>0</v>
      </c>
      <c r="CN252" s="71">
        <v>0</v>
      </c>
      <c r="CO252" s="205" t="s">
        <v>182</v>
      </c>
      <c r="CP252" s="8" t="s">
        <v>90</v>
      </c>
      <c r="CQ252" s="46">
        <v>0</v>
      </c>
      <c r="CR252" s="46">
        <v>0</v>
      </c>
      <c r="CS252" s="46">
        <v>0</v>
      </c>
      <c r="CT252" s="46">
        <v>0</v>
      </c>
      <c r="CU252" s="46">
        <v>0</v>
      </c>
      <c r="CV252" s="46">
        <v>0</v>
      </c>
      <c r="CW252" s="46">
        <v>0</v>
      </c>
      <c r="CX252" s="46">
        <v>0</v>
      </c>
      <c r="CY252" s="46">
        <v>0</v>
      </c>
      <c r="CZ252" s="46">
        <v>0</v>
      </c>
      <c r="DA252" s="46">
        <v>0</v>
      </c>
      <c r="DB252" s="46">
        <v>0</v>
      </c>
      <c r="DC252" s="46">
        <v>0</v>
      </c>
      <c r="DD252" s="46">
        <v>0</v>
      </c>
      <c r="DE252" s="46">
        <v>0</v>
      </c>
      <c r="DF252" s="46">
        <v>0</v>
      </c>
      <c r="DG252" s="46">
        <v>0</v>
      </c>
      <c r="DH252" s="46">
        <v>0</v>
      </c>
      <c r="DI252" s="46">
        <v>0</v>
      </c>
      <c r="DJ252" s="46">
        <v>0</v>
      </c>
      <c r="DK252" s="46">
        <v>0</v>
      </c>
      <c r="DL252" s="46">
        <v>0</v>
      </c>
      <c r="DM252" s="46">
        <v>0</v>
      </c>
      <c r="DN252" s="46">
        <v>0</v>
      </c>
      <c r="DO252" s="205" t="s">
        <v>182</v>
      </c>
      <c r="DP252" s="8" t="s">
        <v>90</v>
      </c>
      <c r="DQ252" s="71">
        <v>0</v>
      </c>
      <c r="DR252" s="71">
        <v>0</v>
      </c>
      <c r="DS252" s="71">
        <v>0</v>
      </c>
      <c r="DT252" s="152">
        <v>0</v>
      </c>
      <c r="DU252" s="32">
        <v>0</v>
      </c>
      <c r="DV252" s="149">
        <v>0</v>
      </c>
      <c r="DW252" s="149">
        <v>0</v>
      </c>
      <c r="DX252" s="205" t="s">
        <v>182</v>
      </c>
      <c r="DY252" s="8" t="s">
        <v>90</v>
      </c>
      <c r="DZ252" s="71">
        <v>0</v>
      </c>
      <c r="EA252" s="71">
        <v>0</v>
      </c>
      <c r="EB252" s="71">
        <v>0</v>
      </c>
      <c r="EC252" s="71">
        <v>0</v>
      </c>
      <c r="ED252" s="71">
        <v>0</v>
      </c>
      <c r="EE252" s="71">
        <v>0</v>
      </c>
      <c r="EF252" s="71">
        <v>0</v>
      </c>
      <c r="EG252" s="71">
        <v>0</v>
      </c>
      <c r="EH252" s="71">
        <v>0</v>
      </c>
      <c r="EI252" s="71">
        <v>0</v>
      </c>
      <c r="EJ252" s="71">
        <v>0</v>
      </c>
      <c r="EK252" s="71">
        <v>0</v>
      </c>
      <c r="EL252" s="71">
        <v>0</v>
      </c>
      <c r="EM252" s="71">
        <v>0</v>
      </c>
      <c r="EN252" s="71">
        <v>0</v>
      </c>
      <c r="EO252" s="71">
        <v>0</v>
      </c>
      <c r="EP252" s="71">
        <v>0</v>
      </c>
      <c r="ER252" s="78" t="s">
        <v>182</v>
      </c>
      <c r="ES252" s="78" t="s">
        <v>2523</v>
      </c>
      <c r="ET252" s="78">
        <v>0</v>
      </c>
      <c r="EU252" s="78">
        <v>0</v>
      </c>
      <c r="EV252" s="78">
        <v>0</v>
      </c>
      <c r="EW252" s="78"/>
      <c r="EX252" s="78"/>
      <c r="EY252" s="78"/>
    </row>
    <row r="253" spans="1:155">
      <c r="A253" s="205"/>
      <c r="B253" s="8" t="s">
        <v>91</v>
      </c>
      <c r="C253" s="71">
        <v>0</v>
      </c>
      <c r="D253" s="71">
        <v>0</v>
      </c>
      <c r="E253" s="71">
        <v>0</v>
      </c>
      <c r="F253" s="71">
        <v>0</v>
      </c>
      <c r="G253" s="71">
        <v>0</v>
      </c>
      <c r="H253" s="71">
        <v>0</v>
      </c>
      <c r="I253" s="71">
        <v>0</v>
      </c>
      <c r="J253" s="71">
        <v>0</v>
      </c>
      <c r="K253" s="71">
        <v>0</v>
      </c>
      <c r="L253" s="71">
        <v>0</v>
      </c>
      <c r="M253" s="71">
        <v>0</v>
      </c>
      <c r="N253" s="71">
        <v>0</v>
      </c>
      <c r="O253" s="71">
        <v>0</v>
      </c>
      <c r="P253" s="71">
        <v>0</v>
      </c>
      <c r="Q253" s="71">
        <v>0</v>
      </c>
      <c r="R253" s="71">
        <v>0</v>
      </c>
      <c r="S253" s="71">
        <v>0</v>
      </c>
      <c r="T253" s="71">
        <v>0</v>
      </c>
      <c r="U253" s="71">
        <v>0</v>
      </c>
      <c r="V253" s="71">
        <v>0</v>
      </c>
      <c r="W253" s="71">
        <v>0</v>
      </c>
      <c r="X253" s="71">
        <v>0</v>
      </c>
      <c r="Y253" s="71">
        <v>0</v>
      </c>
      <c r="Z253" s="71">
        <v>0</v>
      </c>
      <c r="AA253" s="71">
        <v>0</v>
      </c>
      <c r="AB253" s="71">
        <v>0</v>
      </c>
      <c r="AC253" s="69">
        <v>0</v>
      </c>
      <c r="AD253" s="69">
        <v>0</v>
      </c>
      <c r="AE253" s="205"/>
      <c r="AF253" s="8" t="s">
        <v>91</v>
      </c>
      <c r="AG253" s="71">
        <v>0</v>
      </c>
      <c r="AH253" s="71">
        <v>0</v>
      </c>
      <c r="AI253" s="71">
        <v>0</v>
      </c>
      <c r="AJ253" s="71">
        <v>0</v>
      </c>
      <c r="AK253" s="71">
        <v>0</v>
      </c>
      <c r="AL253" s="71">
        <v>0</v>
      </c>
      <c r="AM253" s="71">
        <v>0</v>
      </c>
      <c r="AN253" s="71">
        <v>0</v>
      </c>
      <c r="AO253" s="71">
        <v>0</v>
      </c>
      <c r="AP253" s="71">
        <v>0</v>
      </c>
      <c r="AQ253" s="71">
        <v>0</v>
      </c>
      <c r="AR253" s="71">
        <v>0</v>
      </c>
      <c r="AS253" s="71">
        <v>0</v>
      </c>
      <c r="AT253" s="71">
        <v>0</v>
      </c>
      <c r="AU253" s="71">
        <v>0</v>
      </c>
      <c r="AV253" s="71">
        <v>0</v>
      </c>
      <c r="AW253" s="71">
        <v>0</v>
      </c>
      <c r="AX253" s="71">
        <v>0</v>
      </c>
      <c r="AY253" s="71">
        <v>0</v>
      </c>
      <c r="AZ253" s="71">
        <v>0</v>
      </c>
      <c r="BA253" s="71">
        <v>0</v>
      </c>
      <c r="BB253" s="71">
        <v>0</v>
      </c>
      <c r="BC253" s="71">
        <v>0</v>
      </c>
      <c r="BD253" s="71">
        <v>0</v>
      </c>
      <c r="BE253" s="71">
        <v>0</v>
      </c>
      <c r="BF253" s="71">
        <v>0</v>
      </c>
      <c r="BG253" s="69">
        <v>0</v>
      </c>
      <c r="BH253" s="69">
        <v>0</v>
      </c>
      <c r="BI253" s="205"/>
      <c r="BJ253" s="8" t="s">
        <v>91</v>
      </c>
      <c r="BK253" s="31">
        <v>0</v>
      </c>
      <c r="BL253" s="31">
        <v>0</v>
      </c>
      <c r="BM253" s="31">
        <v>0</v>
      </c>
      <c r="BN253" s="31">
        <v>0</v>
      </c>
      <c r="BO253" s="31">
        <v>0</v>
      </c>
      <c r="BP253" s="31">
        <v>0</v>
      </c>
      <c r="BQ253" s="31">
        <v>0</v>
      </c>
      <c r="BR253" s="31">
        <v>0</v>
      </c>
      <c r="BS253" s="31">
        <v>0</v>
      </c>
      <c r="BT253" s="31">
        <v>0</v>
      </c>
      <c r="BU253" s="31">
        <v>0</v>
      </c>
      <c r="BV253" s="31">
        <v>0</v>
      </c>
      <c r="BW253" s="31">
        <v>0</v>
      </c>
      <c r="BX253" s="149">
        <v>0</v>
      </c>
      <c r="BY253" s="125">
        <v>0</v>
      </c>
      <c r="BZ253" s="71">
        <v>0</v>
      </c>
      <c r="CA253" s="71">
        <v>0</v>
      </c>
      <c r="CB253" s="71">
        <v>0</v>
      </c>
      <c r="CC253" s="71">
        <v>0</v>
      </c>
      <c r="CD253" s="205"/>
      <c r="CE253" s="8" t="s">
        <v>91</v>
      </c>
      <c r="CF253" s="71">
        <v>0</v>
      </c>
      <c r="CG253" s="71">
        <v>0</v>
      </c>
      <c r="CH253" s="71">
        <v>0</v>
      </c>
      <c r="CI253" s="71">
        <v>0</v>
      </c>
      <c r="CJ253" s="71">
        <v>0</v>
      </c>
      <c r="CK253" s="71">
        <v>0</v>
      </c>
      <c r="CL253" s="71">
        <v>0</v>
      </c>
      <c r="CM253" s="71">
        <v>0</v>
      </c>
      <c r="CN253" s="71">
        <v>0</v>
      </c>
      <c r="CO253" s="205"/>
      <c r="CP253" s="8" t="s">
        <v>91</v>
      </c>
      <c r="CQ253" s="46">
        <v>0</v>
      </c>
      <c r="CR253" s="46">
        <v>0</v>
      </c>
      <c r="CS253" s="46">
        <v>0</v>
      </c>
      <c r="CT253" s="46">
        <v>0</v>
      </c>
      <c r="CU253" s="46">
        <v>0</v>
      </c>
      <c r="CV253" s="46">
        <v>0</v>
      </c>
      <c r="CW253" s="46">
        <v>0</v>
      </c>
      <c r="CX253" s="46">
        <v>0</v>
      </c>
      <c r="CY253" s="46">
        <v>0</v>
      </c>
      <c r="CZ253" s="46">
        <v>0</v>
      </c>
      <c r="DA253" s="46">
        <v>0</v>
      </c>
      <c r="DB253" s="46">
        <v>0</v>
      </c>
      <c r="DC253" s="46">
        <v>0</v>
      </c>
      <c r="DD253" s="46">
        <v>0</v>
      </c>
      <c r="DE253" s="46">
        <v>0</v>
      </c>
      <c r="DF253" s="46">
        <v>0</v>
      </c>
      <c r="DG253" s="46">
        <v>0</v>
      </c>
      <c r="DH253" s="46">
        <v>0</v>
      </c>
      <c r="DI253" s="46">
        <v>0</v>
      </c>
      <c r="DJ253" s="46">
        <v>0</v>
      </c>
      <c r="DK253" s="46">
        <v>0</v>
      </c>
      <c r="DL253" s="46">
        <v>0</v>
      </c>
      <c r="DM253" s="46">
        <v>0</v>
      </c>
      <c r="DN253" s="46">
        <v>0</v>
      </c>
      <c r="DO253" s="205"/>
      <c r="DP253" s="8" t="s">
        <v>91</v>
      </c>
      <c r="DQ253" s="71">
        <v>0</v>
      </c>
      <c r="DR253" s="71">
        <v>0</v>
      </c>
      <c r="DS253" s="71">
        <v>0</v>
      </c>
      <c r="DT253" s="152">
        <v>0</v>
      </c>
      <c r="DU253" s="32">
        <v>0</v>
      </c>
      <c r="DV253" s="149">
        <v>0</v>
      </c>
      <c r="DW253" s="149">
        <v>0</v>
      </c>
      <c r="DX253" s="205"/>
      <c r="DY253" s="8" t="s">
        <v>91</v>
      </c>
      <c r="DZ253" s="71">
        <v>0</v>
      </c>
      <c r="EA253" s="71">
        <v>0</v>
      </c>
      <c r="EB253" s="71">
        <v>0</v>
      </c>
      <c r="EC253" s="71">
        <v>0</v>
      </c>
      <c r="ED253" s="71">
        <v>0</v>
      </c>
      <c r="EE253" s="71">
        <v>0</v>
      </c>
      <c r="EF253" s="71">
        <v>0</v>
      </c>
      <c r="EG253" s="71">
        <v>0</v>
      </c>
      <c r="EH253" s="71">
        <v>0</v>
      </c>
      <c r="EI253" s="71">
        <v>0</v>
      </c>
      <c r="EJ253" s="71">
        <v>0</v>
      </c>
      <c r="EK253" s="71">
        <v>0</v>
      </c>
      <c r="EL253" s="71">
        <v>0</v>
      </c>
      <c r="EM253" s="71">
        <v>0</v>
      </c>
      <c r="EN253" s="71">
        <v>0</v>
      </c>
      <c r="EO253" s="71">
        <v>0</v>
      </c>
      <c r="EP253" s="71">
        <v>0</v>
      </c>
      <c r="ER253" s="78" t="s">
        <v>182</v>
      </c>
      <c r="ES253" s="78" t="s">
        <v>2524</v>
      </c>
      <c r="ET253" s="78">
        <v>0</v>
      </c>
      <c r="EU253" s="78">
        <v>0</v>
      </c>
      <c r="EV253" s="78">
        <v>0</v>
      </c>
      <c r="EW253" s="78"/>
      <c r="EX253" s="78"/>
      <c r="EY253" s="78"/>
    </row>
    <row r="254" spans="1:155">
      <c r="A254" s="205"/>
      <c r="B254" s="66" t="s">
        <v>73</v>
      </c>
      <c r="C254" s="26">
        <v>0</v>
      </c>
      <c r="D254" s="26">
        <v>0</v>
      </c>
      <c r="E254" s="26">
        <v>0</v>
      </c>
      <c r="F254" s="26">
        <v>0</v>
      </c>
      <c r="G254" s="26">
        <v>0</v>
      </c>
      <c r="H254" s="26">
        <v>0</v>
      </c>
      <c r="I254" s="26">
        <v>0</v>
      </c>
      <c r="J254" s="26">
        <v>0</v>
      </c>
      <c r="K254" s="26">
        <v>0</v>
      </c>
      <c r="L254" s="26">
        <v>0</v>
      </c>
      <c r="M254" s="26">
        <v>0</v>
      </c>
      <c r="N254" s="26">
        <v>0</v>
      </c>
      <c r="O254" s="26">
        <v>0</v>
      </c>
      <c r="P254" s="26">
        <v>0</v>
      </c>
      <c r="Q254" s="26">
        <v>0</v>
      </c>
      <c r="R254" s="26">
        <v>0</v>
      </c>
      <c r="S254" s="26">
        <v>0</v>
      </c>
      <c r="T254" s="26">
        <v>0</v>
      </c>
      <c r="U254" s="26">
        <v>0</v>
      </c>
      <c r="V254" s="26">
        <v>0</v>
      </c>
      <c r="W254" s="26">
        <v>0</v>
      </c>
      <c r="X254" s="26">
        <v>0</v>
      </c>
      <c r="Y254" s="26">
        <v>0</v>
      </c>
      <c r="Z254" s="26">
        <v>0</v>
      </c>
      <c r="AA254" s="26">
        <v>0</v>
      </c>
      <c r="AB254" s="26">
        <v>0</v>
      </c>
      <c r="AC254" s="68">
        <v>0</v>
      </c>
      <c r="AD254" s="68">
        <v>0</v>
      </c>
      <c r="AE254" s="205"/>
      <c r="AF254" s="66" t="s">
        <v>73</v>
      </c>
      <c r="AG254" s="26">
        <v>0</v>
      </c>
      <c r="AH254" s="26">
        <v>0</v>
      </c>
      <c r="AI254" s="26">
        <v>0</v>
      </c>
      <c r="AJ254" s="26">
        <v>0</v>
      </c>
      <c r="AK254" s="26">
        <v>0</v>
      </c>
      <c r="AL254" s="26">
        <v>0</v>
      </c>
      <c r="AM254" s="26">
        <v>0</v>
      </c>
      <c r="AN254" s="26">
        <v>0</v>
      </c>
      <c r="AO254" s="26">
        <v>0</v>
      </c>
      <c r="AP254" s="26">
        <v>0</v>
      </c>
      <c r="AQ254" s="26">
        <v>0</v>
      </c>
      <c r="AR254" s="26">
        <v>0</v>
      </c>
      <c r="AS254" s="26">
        <v>0</v>
      </c>
      <c r="AT254" s="26">
        <v>0</v>
      </c>
      <c r="AU254" s="26">
        <v>0</v>
      </c>
      <c r="AV254" s="26">
        <v>0</v>
      </c>
      <c r="AW254" s="26">
        <v>0</v>
      </c>
      <c r="AX254" s="26">
        <v>0</v>
      </c>
      <c r="AY254" s="26">
        <v>0</v>
      </c>
      <c r="AZ254" s="26">
        <v>0</v>
      </c>
      <c r="BA254" s="26">
        <v>0</v>
      </c>
      <c r="BB254" s="26">
        <v>0</v>
      </c>
      <c r="BC254" s="26">
        <v>0</v>
      </c>
      <c r="BD254" s="26">
        <v>0</v>
      </c>
      <c r="BE254" s="26">
        <v>0</v>
      </c>
      <c r="BF254" s="26">
        <v>0</v>
      </c>
      <c r="BG254" s="68">
        <v>0</v>
      </c>
      <c r="BH254" s="68">
        <v>0</v>
      </c>
      <c r="BI254" s="205"/>
      <c r="BJ254" s="66" t="s">
        <v>73</v>
      </c>
      <c r="BK254" s="68">
        <v>0</v>
      </c>
      <c r="BL254" s="68">
        <v>0</v>
      </c>
      <c r="BM254" s="68">
        <v>0</v>
      </c>
      <c r="BN254" s="68">
        <v>0</v>
      </c>
      <c r="BO254" s="68">
        <v>0</v>
      </c>
      <c r="BP254" s="68">
        <v>0</v>
      </c>
      <c r="BQ254" s="68">
        <v>0</v>
      </c>
      <c r="BR254" s="68">
        <v>0</v>
      </c>
      <c r="BS254" s="68">
        <v>0</v>
      </c>
      <c r="BT254" s="68">
        <v>0</v>
      </c>
      <c r="BU254" s="68">
        <v>0</v>
      </c>
      <c r="BV254" s="68">
        <v>0</v>
      </c>
      <c r="BW254" s="68">
        <v>0</v>
      </c>
      <c r="BX254" s="68">
        <v>0</v>
      </c>
      <c r="BY254" s="68">
        <v>0</v>
      </c>
      <c r="BZ254" s="68">
        <v>0</v>
      </c>
      <c r="CA254" s="68">
        <v>0</v>
      </c>
      <c r="CB254" s="68">
        <v>0</v>
      </c>
      <c r="CC254" s="68">
        <v>0</v>
      </c>
      <c r="CD254" s="205"/>
      <c r="CE254" s="66" t="s">
        <v>73</v>
      </c>
      <c r="CF254" s="68">
        <v>0</v>
      </c>
      <c r="CG254" s="68">
        <v>0</v>
      </c>
      <c r="CH254" s="68">
        <v>0</v>
      </c>
      <c r="CI254" s="68">
        <v>0</v>
      </c>
      <c r="CJ254" s="68">
        <v>0</v>
      </c>
      <c r="CK254" s="68">
        <v>0</v>
      </c>
      <c r="CL254" s="68">
        <v>0</v>
      </c>
      <c r="CM254" s="68">
        <v>0</v>
      </c>
      <c r="CN254" s="68">
        <v>0</v>
      </c>
      <c r="CO254" s="205"/>
      <c r="CP254" s="66" t="s">
        <v>73</v>
      </c>
      <c r="CQ254" s="68">
        <v>0</v>
      </c>
      <c r="CR254" s="68">
        <v>0</v>
      </c>
      <c r="CS254" s="68">
        <v>0</v>
      </c>
      <c r="CT254" s="68">
        <v>0</v>
      </c>
      <c r="CU254" s="68">
        <v>0</v>
      </c>
      <c r="CV254" s="68">
        <v>0</v>
      </c>
      <c r="CW254" s="68">
        <v>0</v>
      </c>
      <c r="CX254" s="68">
        <v>0</v>
      </c>
      <c r="CY254" s="68">
        <v>0</v>
      </c>
      <c r="CZ254" s="68">
        <v>0</v>
      </c>
      <c r="DA254" s="68">
        <v>0</v>
      </c>
      <c r="DB254" s="68">
        <v>0</v>
      </c>
      <c r="DC254" s="68">
        <v>0</v>
      </c>
      <c r="DD254" s="68">
        <v>0</v>
      </c>
      <c r="DE254" s="68">
        <v>0</v>
      </c>
      <c r="DF254" s="68">
        <v>0</v>
      </c>
      <c r="DG254" s="68">
        <v>0</v>
      </c>
      <c r="DH254" s="68">
        <v>0</v>
      </c>
      <c r="DI254" s="68">
        <v>0</v>
      </c>
      <c r="DJ254" s="68">
        <v>0</v>
      </c>
      <c r="DK254" s="68">
        <v>0</v>
      </c>
      <c r="DL254" s="68">
        <v>0</v>
      </c>
      <c r="DM254" s="68">
        <v>0</v>
      </c>
      <c r="DN254" s="68">
        <v>0</v>
      </c>
      <c r="DO254" s="205"/>
      <c r="DP254" s="66" t="s">
        <v>73</v>
      </c>
      <c r="DQ254" s="68">
        <v>0</v>
      </c>
      <c r="DR254" s="26">
        <v>0</v>
      </c>
      <c r="DS254" s="26">
        <v>0</v>
      </c>
      <c r="DT254" s="41">
        <v>0</v>
      </c>
      <c r="DU254" s="41">
        <v>0</v>
      </c>
      <c r="DV254" s="68">
        <v>0</v>
      </c>
      <c r="DW254" s="68">
        <v>0</v>
      </c>
      <c r="DX254" s="205"/>
      <c r="DY254" s="66" t="s">
        <v>73</v>
      </c>
      <c r="DZ254" s="68">
        <v>0</v>
      </c>
      <c r="EA254" s="68">
        <v>0</v>
      </c>
      <c r="EB254" s="68">
        <v>0</v>
      </c>
      <c r="EC254" s="68">
        <v>0</v>
      </c>
      <c r="ED254" s="68">
        <v>0</v>
      </c>
      <c r="EE254" s="68">
        <v>0</v>
      </c>
      <c r="EF254" s="68">
        <v>0</v>
      </c>
      <c r="EG254" s="68">
        <v>0</v>
      </c>
      <c r="EH254" s="68">
        <v>0</v>
      </c>
      <c r="EI254" s="68">
        <v>0</v>
      </c>
      <c r="EJ254" s="68">
        <v>0</v>
      </c>
      <c r="EK254" s="68">
        <v>0</v>
      </c>
      <c r="EL254" s="68">
        <v>0</v>
      </c>
      <c r="EM254" s="68">
        <v>0</v>
      </c>
      <c r="EN254" s="68">
        <v>0</v>
      </c>
      <c r="EO254" s="68">
        <v>0</v>
      </c>
      <c r="EP254" s="68">
        <v>0</v>
      </c>
      <c r="ER254" s="78" t="s">
        <v>182</v>
      </c>
      <c r="ES254" s="78" t="s">
        <v>2525</v>
      </c>
      <c r="ET254" s="78">
        <v>0</v>
      </c>
      <c r="EU254" s="78">
        <v>0</v>
      </c>
      <c r="EV254" s="78">
        <v>0</v>
      </c>
      <c r="EW254" s="78"/>
      <c r="EX254" s="78"/>
      <c r="EY254" s="78"/>
    </row>
    <row r="255" spans="1:155">
      <c r="A255" s="205" t="s">
        <v>183</v>
      </c>
      <c r="B255" s="8" t="s">
        <v>90</v>
      </c>
      <c r="C255" s="71">
        <v>0</v>
      </c>
      <c r="D255" s="71">
        <v>0</v>
      </c>
      <c r="E255" s="71">
        <v>0</v>
      </c>
      <c r="F255" s="71">
        <v>0</v>
      </c>
      <c r="G255" s="71">
        <v>0</v>
      </c>
      <c r="H255" s="71">
        <v>0</v>
      </c>
      <c r="I255" s="71">
        <v>0</v>
      </c>
      <c r="J255" s="71">
        <v>0</v>
      </c>
      <c r="K255" s="71">
        <v>0</v>
      </c>
      <c r="L255" s="71">
        <v>0</v>
      </c>
      <c r="M255" s="71">
        <v>0</v>
      </c>
      <c r="N255" s="71">
        <v>0</v>
      </c>
      <c r="O255" s="71">
        <v>0</v>
      </c>
      <c r="P255" s="71">
        <v>0</v>
      </c>
      <c r="Q255" s="71">
        <v>0</v>
      </c>
      <c r="R255" s="71">
        <v>0</v>
      </c>
      <c r="S255" s="71">
        <v>0</v>
      </c>
      <c r="T255" s="71">
        <v>0</v>
      </c>
      <c r="U255" s="71">
        <v>0</v>
      </c>
      <c r="V255" s="71">
        <v>0</v>
      </c>
      <c r="W255" s="71">
        <v>0</v>
      </c>
      <c r="X255" s="71">
        <v>0</v>
      </c>
      <c r="Y255" s="71">
        <v>0</v>
      </c>
      <c r="Z255" s="71">
        <v>0</v>
      </c>
      <c r="AA255" s="71">
        <v>0</v>
      </c>
      <c r="AB255" s="71">
        <v>0</v>
      </c>
      <c r="AC255" s="69">
        <v>0</v>
      </c>
      <c r="AD255" s="69">
        <v>0</v>
      </c>
      <c r="AE255" s="205" t="s">
        <v>183</v>
      </c>
      <c r="AF255" s="8" t="s">
        <v>90</v>
      </c>
      <c r="AG255" s="71">
        <v>0</v>
      </c>
      <c r="AH255" s="71">
        <v>0</v>
      </c>
      <c r="AI255" s="71">
        <v>0</v>
      </c>
      <c r="AJ255" s="71">
        <v>0</v>
      </c>
      <c r="AK255" s="71">
        <v>0</v>
      </c>
      <c r="AL255" s="71">
        <v>0</v>
      </c>
      <c r="AM255" s="71">
        <v>0</v>
      </c>
      <c r="AN255" s="71">
        <v>0</v>
      </c>
      <c r="AO255" s="71">
        <v>0</v>
      </c>
      <c r="AP255" s="71">
        <v>0</v>
      </c>
      <c r="AQ255" s="71">
        <v>0</v>
      </c>
      <c r="AR255" s="71">
        <v>0</v>
      </c>
      <c r="AS255" s="71">
        <v>0</v>
      </c>
      <c r="AT255" s="71">
        <v>0</v>
      </c>
      <c r="AU255" s="71">
        <v>0</v>
      </c>
      <c r="AV255" s="71">
        <v>0</v>
      </c>
      <c r="AW255" s="71">
        <v>0</v>
      </c>
      <c r="AX255" s="71">
        <v>0</v>
      </c>
      <c r="AY255" s="71">
        <v>0</v>
      </c>
      <c r="AZ255" s="71">
        <v>0</v>
      </c>
      <c r="BA255" s="71">
        <v>0</v>
      </c>
      <c r="BB255" s="71">
        <v>0</v>
      </c>
      <c r="BC255" s="71">
        <v>0</v>
      </c>
      <c r="BD255" s="71">
        <v>0</v>
      </c>
      <c r="BE255" s="71">
        <v>0</v>
      </c>
      <c r="BF255" s="71">
        <v>0</v>
      </c>
      <c r="BG255" s="69">
        <v>0</v>
      </c>
      <c r="BH255" s="69">
        <v>0</v>
      </c>
      <c r="BI255" s="205" t="s">
        <v>183</v>
      </c>
      <c r="BJ255" s="8" t="s">
        <v>90</v>
      </c>
      <c r="BK255" s="31">
        <v>0</v>
      </c>
      <c r="BL255" s="31">
        <v>0</v>
      </c>
      <c r="BM255" s="31">
        <v>0</v>
      </c>
      <c r="BN255" s="31">
        <v>0</v>
      </c>
      <c r="BO255" s="31">
        <v>0</v>
      </c>
      <c r="BP255" s="31">
        <v>0</v>
      </c>
      <c r="BQ255" s="31">
        <v>0</v>
      </c>
      <c r="BR255" s="31">
        <v>0</v>
      </c>
      <c r="BS255" s="31">
        <v>0</v>
      </c>
      <c r="BT255" s="31">
        <v>0</v>
      </c>
      <c r="BU255" s="31">
        <v>0</v>
      </c>
      <c r="BV255" s="31">
        <v>0</v>
      </c>
      <c r="BW255" s="31">
        <v>0</v>
      </c>
      <c r="BX255" s="149">
        <v>0</v>
      </c>
      <c r="BY255" s="125">
        <v>0</v>
      </c>
      <c r="BZ255" s="71">
        <v>0</v>
      </c>
      <c r="CA255" s="71">
        <v>0</v>
      </c>
      <c r="CB255" s="71">
        <v>0</v>
      </c>
      <c r="CC255" s="71">
        <v>0</v>
      </c>
      <c r="CD255" s="205" t="s">
        <v>183</v>
      </c>
      <c r="CE255" s="8" t="s">
        <v>90</v>
      </c>
      <c r="CF255" s="71">
        <v>0</v>
      </c>
      <c r="CG255" s="71">
        <v>0</v>
      </c>
      <c r="CH255" s="71">
        <v>0</v>
      </c>
      <c r="CI255" s="71">
        <v>0</v>
      </c>
      <c r="CJ255" s="71">
        <v>0</v>
      </c>
      <c r="CK255" s="71">
        <v>0</v>
      </c>
      <c r="CL255" s="71">
        <v>0</v>
      </c>
      <c r="CM255" s="71">
        <v>0</v>
      </c>
      <c r="CN255" s="71">
        <v>0</v>
      </c>
      <c r="CO255" s="205" t="s">
        <v>183</v>
      </c>
      <c r="CP255" s="8" t="s">
        <v>90</v>
      </c>
      <c r="CQ255" s="46">
        <v>0</v>
      </c>
      <c r="CR255" s="46">
        <v>0</v>
      </c>
      <c r="CS255" s="46">
        <v>0</v>
      </c>
      <c r="CT255" s="46">
        <v>0</v>
      </c>
      <c r="CU255" s="46">
        <v>0</v>
      </c>
      <c r="CV255" s="46">
        <v>0</v>
      </c>
      <c r="CW255" s="46">
        <v>0</v>
      </c>
      <c r="CX255" s="46">
        <v>0</v>
      </c>
      <c r="CY255" s="46">
        <v>0</v>
      </c>
      <c r="CZ255" s="46">
        <v>0</v>
      </c>
      <c r="DA255" s="46">
        <v>0</v>
      </c>
      <c r="DB255" s="46">
        <v>0</v>
      </c>
      <c r="DC255" s="46">
        <v>0</v>
      </c>
      <c r="DD255" s="46">
        <v>0</v>
      </c>
      <c r="DE255" s="46">
        <v>0</v>
      </c>
      <c r="DF255" s="46">
        <v>0</v>
      </c>
      <c r="DG255" s="46">
        <v>0</v>
      </c>
      <c r="DH255" s="46">
        <v>0</v>
      </c>
      <c r="DI255" s="46">
        <v>0</v>
      </c>
      <c r="DJ255" s="46">
        <v>0</v>
      </c>
      <c r="DK255" s="46">
        <v>0</v>
      </c>
      <c r="DL255" s="46">
        <v>0</v>
      </c>
      <c r="DM255" s="46">
        <v>0</v>
      </c>
      <c r="DN255" s="46">
        <v>0</v>
      </c>
      <c r="DO255" s="205" t="s">
        <v>183</v>
      </c>
      <c r="DP255" s="8" t="s">
        <v>90</v>
      </c>
      <c r="DQ255" s="71">
        <v>0</v>
      </c>
      <c r="DR255" s="71">
        <v>0</v>
      </c>
      <c r="DS255" s="71">
        <v>0</v>
      </c>
      <c r="DT255" s="152">
        <v>0</v>
      </c>
      <c r="DU255" s="32">
        <v>0</v>
      </c>
      <c r="DV255" s="149">
        <v>0</v>
      </c>
      <c r="DW255" s="149">
        <v>0</v>
      </c>
      <c r="DX255" s="205" t="s">
        <v>183</v>
      </c>
      <c r="DY255" s="8" t="s">
        <v>90</v>
      </c>
      <c r="DZ255" s="71">
        <v>0</v>
      </c>
      <c r="EA255" s="71">
        <v>0</v>
      </c>
      <c r="EB255" s="71">
        <v>0</v>
      </c>
      <c r="EC255" s="71">
        <v>0</v>
      </c>
      <c r="ED255" s="71">
        <v>0</v>
      </c>
      <c r="EE255" s="71">
        <v>0</v>
      </c>
      <c r="EF255" s="71">
        <v>0</v>
      </c>
      <c r="EG255" s="71">
        <v>0</v>
      </c>
      <c r="EH255" s="71">
        <v>0</v>
      </c>
      <c r="EI255" s="71">
        <v>0</v>
      </c>
      <c r="EJ255" s="71">
        <v>0</v>
      </c>
      <c r="EK255" s="71">
        <v>0</v>
      </c>
      <c r="EL255" s="71">
        <v>0</v>
      </c>
      <c r="EM255" s="71">
        <v>0</v>
      </c>
      <c r="EN255" s="71">
        <v>0</v>
      </c>
      <c r="EO255" s="71">
        <v>0</v>
      </c>
      <c r="EP255" s="71">
        <v>0</v>
      </c>
      <c r="ER255" s="78" t="s">
        <v>183</v>
      </c>
      <c r="ES255" s="78" t="s">
        <v>2526</v>
      </c>
      <c r="ET255" s="78">
        <v>0</v>
      </c>
      <c r="EU255" s="78">
        <v>0</v>
      </c>
      <c r="EV255" s="78">
        <v>0</v>
      </c>
      <c r="EW255" s="78"/>
      <c r="EX255" s="78"/>
      <c r="EY255" s="78"/>
    </row>
    <row r="256" spans="1:155">
      <c r="A256" s="205"/>
      <c r="B256" s="8" t="s">
        <v>91</v>
      </c>
      <c r="C256" s="71">
        <v>185</v>
      </c>
      <c r="D256" s="71">
        <v>110</v>
      </c>
      <c r="E256" s="71">
        <v>104</v>
      </c>
      <c r="F256" s="71">
        <v>63</v>
      </c>
      <c r="G256" s="71">
        <v>0</v>
      </c>
      <c r="H256" s="71">
        <v>0</v>
      </c>
      <c r="I256" s="71">
        <v>20</v>
      </c>
      <c r="J256" s="71">
        <v>7</v>
      </c>
      <c r="K256" s="71">
        <v>0</v>
      </c>
      <c r="L256" s="71">
        <v>0</v>
      </c>
      <c r="M256" s="71">
        <v>54</v>
      </c>
      <c r="N256" s="71">
        <v>26</v>
      </c>
      <c r="O256" s="71">
        <v>0</v>
      </c>
      <c r="P256" s="71">
        <v>0</v>
      </c>
      <c r="Q256" s="71">
        <v>147</v>
      </c>
      <c r="R256" s="71">
        <v>64</v>
      </c>
      <c r="S256" s="71">
        <v>0</v>
      </c>
      <c r="T256" s="71">
        <v>0</v>
      </c>
      <c r="U256" s="71">
        <v>32</v>
      </c>
      <c r="V256" s="71">
        <v>15</v>
      </c>
      <c r="W256" s="71">
        <v>19</v>
      </c>
      <c r="X256" s="71">
        <v>7</v>
      </c>
      <c r="Y256" s="71">
        <v>0</v>
      </c>
      <c r="Z256" s="71">
        <v>0</v>
      </c>
      <c r="AA256" s="71">
        <v>0</v>
      </c>
      <c r="AB256" s="71">
        <v>0</v>
      </c>
      <c r="AC256" s="69">
        <v>561</v>
      </c>
      <c r="AD256" s="69">
        <v>292</v>
      </c>
      <c r="AE256" s="205"/>
      <c r="AF256" s="8" t="s">
        <v>91</v>
      </c>
      <c r="AG256" s="71">
        <v>1</v>
      </c>
      <c r="AH256" s="71">
        <v>1</v>
      </c>
      <c r="AI256" s="71">
        <v>1</v>
      </c>
      <c r="AJ256" s="71">
        <v>0</v>
      </c>
      <c r="AK256" s="71">
        <v>0</v>
      </c>
      <c r="AL256" s="71">
        <v>0</v>
      </c>
      <c r="AM256" s="71">
        <v>0</v>
      </c>
      <c r="AN256" s="71">
        <v>0</v>
      </c>
      <c r="AO256" s="71">
        <v>0</v>
      </c>
      <c r="AP256" s="71">
        <v>0</v>
      </c>
      <c r="AQ256" s="71">
        <v>0</v>
      </c>
      <c r="AR256" s="71">
        <v>0</v>
      </c>
      <c r="AS256" s="71">
        <v>0</v>
      </c>
      <c r="AT256" s="71">
        <v>0</v>
      </c>
      <c r="AU256" s="71">
        <v>35</v>
      </c>
      <c r="AV256" s="71">
        <v>12</v>
      </c>
      <c r="AW256" s="71">
        <v>0</v>
      </c>
      <c r="AX256" s="71">
        <v>0</v>
      </c>
      <c r="AY256" s="71">
        <v>5</v>
      </c>
      <c r="AZ256" s="71">
        <v>2</v>
      </c>
      <c r="BA256" s="71">
        <v>6</v>
      </c>
      <c r="BB256" s="71">
        <v>2</v>
      </c>
      <c r="BC256" s="71">
        <v>0</v>
      </c>
      <c r="BD256" s="71">
        <v>0</v>
      </c>
      <c r="BE256" s="71">
        <v>0</v>
      </c>
      <c r="BF256" s="71">
        <v>0</v>
      </c>
      <c r="BG256" s="69">
        <v>48</v>
      </c>
      <c r="BH256" s="69">
        <v>17</v>
      </c>
      <c r="BI256" s="205"/>
      <c r="BJ256" s="8" t="s">
        <v>91</v>
      </c>
      <c r="BK256" s="31">
        <v>5</v>
      </c>
      <c r="BL256" s="31">
        <v>3</v>
      </c>
      <c r="BM256" s="31">
        <v>0</v>
      </c>
      <c r="BN256" s="31">
        <v>2</v>
      </c>
      <c r="BO256" s="31">
        <v>0</v>
      </c>
      <c r="BP256" s="31">
        <v>1</v>
      </c>
      <c r="BQ256" s="31">
        <v>0</v>
      </c>
      <c r="BR256" s="31">
        <v>4</v>
      </c>
      <c r="BS256" s="31">
        <v>0</v>
      </c>
      <c r="BT256" s="31">
        <v>1</v>
      </c>
      <c r="BU256" s="31">
        <v>1</v>
      </c>
      <c r="BV256" s="31">
        <v>0</v>
      </c>
      <c r="BW256" s="31">
        <v>0</v>
      </c>
      <c r="BX256" s="149">
        <v>17</v>
      </c>
      <c r="BY256" s="125">
        <v>16</v>
      </c>
      <c r="BZ256" s="71">
        <v>16</v>
      </c>
      <c r="CA256" s="71">
        <v>16</v>
      </c>
      <c r="CB256" s="71">
        <v>0</v>
      </c>
      <c r="CC256" s="71">
        <v>4</v>
      </c>
      <c r="CD256" s="205"/>
      <c r="CE256" s="8" t="s">
        <v>91</v>
      </c>
      <c r="CF256" s="71">
        <v>0</v>
      </c>
      <c r="CG256" s="71">
        <v>170</v>
      </c>
      <c r="CH256" s="71">
        <v>67</v>
      </c>
      <c r="CI256" s="71">
        <v>0</v>
      </c>
      <c r="CJ256" s="71">
        <v>0</v>
      </c>
      <c r="CK256" s="71">
        <v>6</v>
      </c>
      <c r="CL256" s="71">
        <v>17</v>
      </c>
      <c r="CM256" s="71">
        <v>17</v>
      </c>
      <c r="CN256" s="71">
        <v>17</v>
      </c>
      <c r="CO256" s="205"/>
      <c r="CP256" s="8" t="s">
        <v>91</v>
      </c>
      <c r="CQ256" s="46">
        <v>189</v>
      </c>
      <c r="CR256" s="46">
        <v>95</v>
      </c>
      <c r="CS256" s="46">
        <v>126</v>
      </c>
      <c r="CT256" s="46">
        <v>60</v>
      </c>
      <c r="CU256" s="46">
        <v>0</v>
      </c>
      <c r="CV256" s="46">
        <v>0</v>
      </c>
      <c r="CW256" s="46">
        <v>0</v>
      </c>
      <c r="CX256" s="46">
        <v>0</v>
      </c>
      <c r="CY256" s="46">
        <v>44</v>
      </c>
      <c r="CZ256" s="46">
        <v>8</v>
      </c>
      <c r="DA256" s="46">
        <v>21</v>
      </c>
      <c r="DB256" s="46">
        <v>6</v>
      </c>
      <c r="DC256" s="46">
        <v>0</v>
      </c>
      <c r="DD256" s="46">
        <v>0</v>
      </c>
      <c r="DE256" s="46">
        <v>0</v>
      </c>
      <c r="DF256" s="46">
        <v>0</v>
      </c>
      <c r="DG256" s="46">
        <v>0</v>
      </c>
      <c r="DH256" s="46">
        <v>0</v>
      </c>
      <c r="DI256" s="46">
        <v>0</v>
      </c>
      <c r="DJ256" s="46">
        <v>0</v>
      </c>
      <c r="DK256" s="46">
        <v>0</v>
      </c>
      <c r="DL256" s="46">
        <v>0</v>
      </c>
      <c r="DM256" s="46">
        <v>0</v>
      </c>
      <c r="DN256" s="46">
        <v>0</v>
      </c>
      <c r="DO256" s="205"/>
      <c r="DP256" s="8" t="s">
        <v>91</v>
      </c>
      <c r="DQ256" s="71">
        <v>41</v>
      </c>
      <c r="DR256" s="71">
        <v>14</v>
      </c>
      <c r="DS256" s="71">
        <v>12</v>
      </c>
      <c r="DT256" s="152">
        <v>17</v>
      </c>
      <c r="DU256" s="32">
        <v>9</v>
      </c>
      <c r="DV256" s="149">
        <v>58</v>
      </c>
      <c r="DW256" s="149">
        <v>23</v>
      </c>
      <c r="DX256" s="205"/>
      <c r="DY256" s="8" t="s">
        <v>91</v>
      </c>
      <c r="DZ256" s="71">
        <v>0</v>
      </c>
      <c r="EA256" s="71">
        <v>0</v>
      </c>
      <c r="EB256" s="71">
        <v>0</v>
      </c>
      <c r="EC256" s="71">
        <v>0</v>
      </c>
      <c r="ED256" s="71">
        <v>0</v>
      </c>
      <c r="EE256" s="71">
        <v>0</v>
      </c>
      <c r="EF256" s="71">
        <v>0</v>
      </c>
      <c r="EG256" s="71">
        <v>0</v>
      </c>
      <c r="EH256" s="71">
        <v>0</v>
      </c>
      <c r="EI256" s="71">
        <v>0</v>
      </c>
      <c r="EJ256" s="71">
        <v>0</v>
      </c>
      <c r="EK256" s="71">
        <v>0</v>
      </c>
      <c r="EL256" s="71">
        <v>0</v>
      </c>
      <c r="EM256" s="71">
        <v>0</v>
      </c>
      <c r="EN256" s="71">
        <v>0</v>
      </c>
      <c r="EO256" s="71">
        <v>0</v>
      </c>
      <c r="EP256" s="71">
        <v>0</v>
      </c>
      <c r="ER256" s="78" t="s">
        <v>183</v>
      </c>
      <c r="ES256" s="78" t="s">
        <v>2527</v>
      </c>
      <c r="ET256" s="78">
        <v>233</v>
      </c>
      <c r="EU256" s="78">
        <v>147</v>
      </c>
      <c r="EV256" s="78">
        <v>541</v>
      </c>
      <c r="EW256" s="78"/>
      <c r="EX256" s="78"/>
      <c r="EY256" s="78"/>
    </row>
    <row r="257" spans="1:155">
      <c r="A257" s="205"/>
      <c r="B257" s="66" t="s">
        <v>73</v>
      </c>
      <c r="C257" s="26">
        <v>185</v>
      </c>
      <c r="D257" s="26">
        <v>110</v>
      </c>
      <c r="E257" s="26">
        <v>104</v>
      </c>
      <c r="F257" s="26">
        <v>63</v>
      </c>
      <c r="G257" s="26">
        <v>0</v>
      </c>
      <c r="H257" s="26">
        <v>0</v>
      </c>
      <c r="I257" s="26">
        <v>20</v>
      </c>
      <c r="J257" s="26">
        <v>7</v>
      </c>
      <c r="K257" s="26">
        <v>0</v>
      </c>
      <c r="L257" s="26">
        <v>0</v>
      </c>
      <c r="M257" s="26">
        <v>54</v>
      </c>
      <c r="N257" s="26">
        <v>26</v>
      </c>
      <c r="O257" s="26">
        <v>0</v>
      </c>
      <c r="P257" s="26">
        <v>0</v>
      </c>
      <c r="Q257" s="26">
        <v>147</v>
      </c>
      <c r="R257" s="26">
        <v>64</v>
      </c>
      <c r="S257" s="26">
        <v>0</v>
      </c>
      <c r="T257" s="26">
        <v>0</v>
      </c>
      <c r="U257" s="26">
        <v>32</v>
      </c>
      <c r="V257" s="26">
        <v>15</v>
      </c>
      <c r="W257" s="26">
        <v>19</v>
      </c>
      <c r="X257" s="26">
        <v>7</v>
      </c>
      <c r="Y257" s="26">
        <v>0</v>
      </c>
      <c r="Z257" s="26">
        <v>0</v>
      </c>
      <c r="AA257" s="26">
        <v>0</v>
      </c>
      <c r="AB257" s="26">
        <v>0</v>
      </c>
      <c r="AC257" s="68">
        <v>561</v>
      </c>
      <c r="AD257" s="68">
        <v>292</v>
      </c>
      <c r="AE257" s="205"/>
      <c r="AF257" s="66" t="s">
        <v>73</v>
      </c>
      <c r="AG257" s="26">
        <v>1</v>
      </c>
      <c r="AH257" s="26">
        <v>1</v>
      </c>
      <c r="AI257" s="26">
        <v>1</v>
      </c>
      <c r="AJ257" s="26">
        <v>0</v>
      </c>
      <c r="AK257" s="26">
        <v>0</v>
      </c>
      <c r="AL257" s="26">
        <v>0</v>
      </c>
      <c r="AM257" s="26">
        <v>0</v>
      </c>
      <c r="AN257" s="26">
        <v>0</v>
      </c>
      <c r="AO257" s="26">
        <v>0</v>
      </c>
      <c r="AP257" s="26">
        <v>0</v>
      </c>
      <c r="AQ257" s="26">
        <v>0</v>
      </c>
      <c r="AR257" s="26">
        <v>0</v>
      </c>
      <c r="AS257" s="26">
        <v>0</v>
      </c>
      <c r="AT257" s="26">
        <v>0</v>
      </c>
      <c r="AU257" s="26">
        <v>35</v>
      </c>
      <c r="AV257" s="26">
        <v>12</v>
      </c>
      <c r="AW257" s="26">
        <v>0</v>
      </c>
      <c r="AX257" s="26">
        <v>0</v>
      </c>
      <c r="AY257" s="26">
        <v>5</v>
      </c>
      <c r="AZ257" s="26">
        <v>2</v>
      </c>
      <c r="BA257" s="26">
        <v>6</v>
      </c>
      <c r="BB257" s="26">
        <v>2</v>
      </c>
      <c r="BC257" s="26">
        <v>0</v>
      </c>
      <c r="BD257" s="26">
        <v>0</v>
      </c>
      <c r="BE257" s="26">
        <v>0</v>
      </c>
      <c r="BF257" s="26">
        <v>0</v>
      </c>
      <c r="BG257" s="68">
        <v>48</v>
      </c>
      <c r="BH257" s="68">
        <v>17</v>
      </c>
      <c r="BI257" s="205"/>
      <c r="BJ257" s="66" t="s">
        <v>73</v>
      </c>
      <c r="BK257" s="68">
        <v>5</v>
      </c>
      <c r="BL257" s="68">
        <v>3</v>
      </c>
      <c r="BM257" s="68">
        <v>0</v>
      </c>
      <c r="BN257" s="68">
        <v>2</v>
      </c>
      <c r="BO257" s="68">
        <v>0</v>
      </c>
      <c r="BP257" s="68">
        <v>1</v>
      </c>
      <c r="BQ257" s="68">
        <v>0</v>
      </c>
      <c r="BR257" s="68">
        <v>4</v>
      </c>
      <c r="BS257" s="68">
        <v>0</v>
      </c>
      <c r="BT257" s="68">
        <v>1</v>
      </c>
      <c r="BU257" s="68">
        <v>1</v>
      </c>
      <c r="BV257" s="68">
        <v>0</v>
      </c>
      <c r="BW257" s="68">
        <v>0</v>
      </c>
      <c r="BX257" s="68">
        <v>17</v>
      </c>
      <c r="BY257" s="68">
        <v>16</v>
      </c>
      <c r="BZ257" s="68">
        <v>16</v>
      </c>
      <c r="CA257" s="68">
        <v>16</v>
      </c>
      <c r="CB257" s="68">
        <v>0</v>
      </c>
      <c r="CC257" s="68">
        <v>4</v>
      </c>
      <c r="CD257" s="205"/>
      <c r="CE257" s="66" t="s">
        <v>73</v>
      </c>
      <c r="CF257" s="68">
        <v>0</v>
      </c>
      <c r="CG257" s="68">
        <v>170</v>
      </c>
      <c r="CH257" s="68">
        <v>67</v>
      </c>
      <c r="CI257" s="68">
        <v>0</v>
      </c>
      <c r="CJ257" s="68">
        <v>0</v>
      </c>
      <c r="CK257" s="68">
        <v>6</v>
      </c>
      <c r="CL257" s="68">
        <v>17</v>
      </c>
      <c r="CM257" s="68">
        <v>17</v>
      </c>
      <c r="CN257" s="68">
        <v>17</v>
      </c>
      <c r="CO257" s="205"/>
      <c r="CP257" s="66" t="s">
        <v>73</v>
      </c>
      <c r="CQ257" s="68">
        <v>189</v>
      </c>
      <c r="CR257" s="68">
        <v>95</v>
      </c>
      <c r="CS257" s="68">
        <v>126</v>
      </c>
      <c r="CT257" s="68">
        <v>60</v>
      </c>
      <c r="CU257" s="68">
        <v>0</v>
      </c>
      <c r="CV257" s="68">
        <v>0</v>
      </c>
      <c r="CW257" s="68">
        <v>0</v>
      </c>
      <c r="CX257" s="68">
        <v>0</v>
      </c>
      <c r="CY257" s="68">
        <v>44</v>
      </c>
      <c r="CZ257" s="68">
        <v>8</v>
      </c>
      <c r="DA257" s="68">
        <v>21</v>
      </c>
      <c r="DB257" s="68">
        <v>6</v>
      </c>
      <c r="DC257" s="68">
        <v>0</v>
      </c>
      <c r="DD257" s="68">
        <v>0</v>
      </c>
      <c r="DE257" s="68">
        <v>0</v>
      </c>
      <c r="DF257" s="68">
        <v>0</v>
      </c>
      <c r="DG257" s="68">
        <v>0</v>
      </c>
      <c r="DH257" s="68">
        <v>0</v>
      </c>
      <c r="DI257" s="68">
        <v>0</v>
      </c>
      <c r="DJ257" s="68">
        <v>0</v>
      </c>
      <c r="DK257" s="68">
        <v>0</v>
      </c>
      <c r="DL257" s="68">
        <v>0</v>
      </c>
      <c r="DM257" s="68">
        <v>0</v>
      </c>
      <c r="DN257" s="68">
        <v>0</v>
      </c>
      <c r="DO257" s="205"/>
      <c r="DP257" s="66" t="s">
        <v>73</v>
      </c>
      <c r="DQ257" s="68">
        <v>41</v>
      </c>
      <c r="DR257" s="26">
        <v>14</v>
      </c>
      <c r="DS257" s="26">
        <v>12</v>
      </c>
      <c r="DT257" s="41">
        <v>17</v>
      </c>
      <c r="DU257" s="41">
        <v>9</v>
      </c>
      <c r="DV257" s="68">
        <v>58</v>
      </c>
      <c r="DW257" s="68">
        <v>23</v>
      </c>
      <c r="DX257" s="205"/>
      <c r="DY257" s="66" t="s">
        <v>73</v>
      </c>
      <c r="DZ257" s="68">
        <v>0</v>
      </c>
      <c r="EA257" s="68">
        <v>0</v>
      </c>
      <c r="EB257" s="68">
        <v>0</v>
      </c>
      <c r="EC257" s="68">
        <v>0</v>
      </c>
      <c r="ED257" s="68">
        <v>0</v>
      </c>
      <c r="EE257" s="68">
        <v>0</v>
      </c>
      <c r="EF257" s="68">
        <v>0</v>
      </c>
      <c r="EG257" s="68">
        <v>0</v>
      </c>
      <c r="EH257" s="68">
        <v>0</v>
      </c>
      <c r="EI257" s="68">
        <v>0</v>
      </c>
      <c r="EJ257" s="68">
        <v>0</v>
      </c>
      <c r="EK257" s="68">
        <v>0</v>
      </c>
      <c r="EL257" s="68">
        <v>0</v>
      </c>
      <c r="EM257" s="68">
        <v>0</v>
      </c>
      <c r="EN257" s="68">
        <v>0</v>
      </c>
      <c r="EO257" s="68">
        <v>0</v>
      </c>
      <c r="EP257" s="68">
        <v>0</v>
      </c>
      <c r="ER257" s="78" t="s">
        <v>183</v>
      </c>
      <c r="ES257" s="78" t="s">
        <v>2528</v>
      </c>
      <c r="ET257" s="78">
        <v>233</v>
      </c>
      <c r="EU257" s="78">
        <v>147</v>
      </c>
      <c r="EV257" s="78">
        <v>541</v>
      </c>
      <c r="EW257" s="78"/>
      <c r="EX257" s="78"/>
      <c r="EY257" s="78"/>
    </row>
    <row r="258" spans="1:155">
      <c r="A258" s="205" t="s">
        <v>184</v>
      </c>
      <c r="B258" s="8" t="s">
        <v>90</v>
      </c>
      <c r="C258" s="71">
        <v>0</v>
      </c>
      <c r="D258" s="71">
        <v>0</v>
      </c>
      <c r="E258" s="71">
        <v>0</v>
      </c>
      <c r="F258" s="71">
        <v>0</v>
      </c>
      <c r="G258" s="71">
        <v>0</v>
      </c>
      <c r="H258" s="71">
        <v>0</v>
      </c>
      <c r="I258" s="71">
        <v>0</v>
      </c>
      <c r="J258" s="71">
        <v>0</v>
      </c>
      <c r="K258" s="71">
        <v>0</v>
      </c>
      <c r="L258" s="71">
        <v>0</v>
      </c>
      <c r="M258" s="71">
        <v>0</v>
      </c>
      <c r="N258" s="71">
        <v>0</v>
      </c>
      <c r="O258" s="71">
        <v>0</v>
      </c>
      <c r="P258" s="71">
        <v>0</v>
      </c>
      <c r="Q258" s="71">
        <v>0</v>
      </c>
      <c r="R258" s="71">
        <v>0</v>
      </c>
      <c r="S258" s="71">
        <v>0</v>
      </c>
      <c r="T258" s="71">
        <v>0</v>
      </c>
      <c r="U258" s="71">
        <v>0</v>
      </c>
      <c r="V258" s="71">
        <v>0</v>
      </c>
      <c r="W258" s="71">
        <v>0</v>
      </c>
      <c r="X258" s="71">
        <v>0</v>
      </c>
      <c r="Y258" s="71">
        <v>0</v>
      </c>
      <c r="Z258" s="71">
        <v>0</v>
      </c>
      <c r="AA258" s="71">
        <v>0</v>
      </c>
      <c r="AB258" s="71">
        <v>0</v>
      </c>
      <c r="AC258" s="69">
        <v>0</v>
      </c>
      <c r="AD258" s="69">
        <v>0</v>
      </c>
      <c r="AE258" s="205" t="s">
        <v>184</v>
      </c>
      <c r="AF258" s="8" t="s">
        <v>90</v>
      </c>
      <c r="AG258" s="71">
        <v>0</v>
      </c>
      <c r="AH258" s="71">
        <v>0</v>
      </c>
      <c r="AI258" s="71">
        <v>0</v>
      </c>
      <c r="AJ258" s="71">
        <v>0</v>
      </c>
      <c r="AK258" s="71">
        <v>0</v>
      </c>
      <c r="AL258" s="71">
        <v>0</v>
      </c>
      <c r="AM258" s="71">
        <v>0</v>
      </c>
      <c r="AN258" s="71">
        <v>0</v>
      </c>
      <c r="AO258" s="71">
        <v>0</v>
      </c>
      <c r="AP258" s="71">
        <v>0</v>
      </c>
      <c r="AQ258" s="71">
        <v>0</v>
      </c>
      <c r="AR258" s="71">
        <v>0</v>
      </c>
      <c r="AS258" s="71">
        <v>0</v>
      </c>
      <c r="AT258" s="71">
        <v>0</v>
      </c>
      <c r="AU258" s="71">
        <v>0</v>
      </c>
      <c r="AV258" s="71">
        <v>0</v>
      </c>
      <c r="AW258" s="71">
        <v>0</v>
      </c>
      <c r="AX258" s="71">
        <v>0</v>
      </c>
      <c r="AY258" s="71">
        <v>0</v>
      </c>
      <c r="AZ258" s="71">
        <v>0</v>
      </c>
      <c r="BA258" s="71">
        <v>0</v>
      </c>
      <c r="BB258" s="71">
        <v>0</v>
      </c>
      <c r="BC258" s="71">
        <v>0</v>
      </c>
      <c r="BD258" s="71">
        <v>0</v>
      </c>
      <c r="BE258" s="71">
        <v>0</v>
      </c>
      <c r="BF258" s="71">
        <v>0</v>
      </c>
      <c r="BG258" s="69">
        <v>0</v>
      </c>
      <c r="BH258" s="69">
        <v>0</v>
      </c>
      <c r="BI258" s="205" t="s">
        <v>184</v>
      </c>
      <c r="BJ258" s="8" t="s">
        <v>90</v>
      </c>
      <c r="BK258" s="31">
        <v>0</v>
      </c>
      <c r="BL258" s="31">
        <v>0</v>
      </c>
      <c r="BM258" s="31">
        <v>0</v>
      </c>
      <c r="BN258" s="31">
        <v>0</v>
      </c>
      <c r="BO258" s="31">
        <v>0</v>
      </c>
      <c r="BP258" s="31">
        <v>0</v>
      </c>
      <c r="BQ258" s="31">
        <v>0</v>
      </c>
      <c r="BR258" s="31">
        <v>0</v>
      </c>
      <c r="BS258" s="31">
        <v>0</v>
      </c>
      <c r="BT258" s="31">
        <v>0</v>
      </c>
      <c r="BU258" s="31">
        <v>0</v>
      </c>
      <c r="BV258" s="31">
        <v>0</v>
      </c>
      <c r="BW258" s="31">
        <v>0</v>
      </c>
      <c r="BX258" s="149">
        <v>0</v>
      </c>
      <c r="BY258" s="125">
        <v>0</v>
      </c>
      <c r="BZ258" s="71">
        <v>0</v>
      </c>
      <c r="CA258" s="71">
        <v>0</v>
      </c>
      <c r="CB258" s="71">
        <v>0</v>
      </c>
      <c r="CC258" s="71">
        <v>0</v>
      </c>
      <c r="CD258" s="205" t="s">
        <v>184</v>
      </c>
      <c r="CE258" s="8" t="s">
        <v>90</v>
      </c>
      <c r="CF258" s="71">
        <v>0</v>
      </c>
      <c r="CG258" s="71">
        <v>0</v>
      </c>
      <c r="CH258" s="71">
        <v>0</v>
      </c>
      <c r="CI258" s="71">
        <v>0</v>
      </c>
      <c r="CJ258" s="71">
        <v>0</v>
      </c>
      <c r="CK258" s="71">
        <v>0</v>
      </c>
      <c r="CL258" s="71">
        <v>0</v>
      </c>
      <c r="CM258" s="71">
        <v>0</v>
      </c>
      <c r="CN258" s="71">
        <v>0</v>
      </c>
      <c r="CO258" s="205" t="s">
        <v>184</v>
      </c>
      <c r="CP258" s="8" t="s">
        <v>90</v>
      </c>
      <c r="CQ258" s="46">
        <v>0</v>
      </c>
      <c r="CR258" s="46">
        <v>0</v>
      </c>
      <c r="CS258" s="46">
        <v>0</v>
      </c>
      <c r="CT258" s="46">
        <v>0</v>
      </c>
      <c r="CU258" s="46">
        <v>0</v>
      </c>
      <c r="CV258" s="46">
        <v>0</v>
      </c>
      <c r="CW258" s="46">
        <v>0</v>
      </c>
      <c r="CX258" s="46">
        <v>0</v>
      </c>
      <c r="CY258" s="46">
        <v>0</v>
      </c>
      <c r="CZ258" s="46">
        <v>0</v>
      </c>
      <c r="DA258" s="46">
        <v>0</v>
      </c>
      <c r="DB258" s="46">
        <v>0</v>
      </c>
      <c r="DC258" s="46">
        <v>0</v>
      </c>
      <c r="DD258" s="46">
        <v>0</v>
      </c>
      <c r="DE258" s="46">
        <v>0</v>
      </c>
      <c r="DF258" s="46">
        <v>0</v>
      </c>
      <c r="DG258" s="46">
        <v>0</v>
      </c>
      <c r="DH258" s="46">
        <v>0</v>
      </c>
      <c r="DI258" s="46">
        <v>0</v>
      </c>
      <c r="DJ258" s="46">
        <v>0</v>
      </c>
      <c r="DK258" s="46">
        <v>0</v>
      </c>
      <c r="DL258" s="46">
        <v>0</v>
      </c>
      <c r="DM258" s="46">
        <v>0</v>
      </c>
      <c r="DN258" s="46">
        <v>0</v>
      </c>
      <c r="DO258" s="205" t="s">
        <v>184</v>
      </c>
      <c r="DP258" s="8" t="s">
        <v>90</v>
      </c>
      <c r="DQ258" s="71">
        <v>0</v>
      </c>
      <c r="DR258" s="71">
        <v>0</v>
      </c>
      <c r="DS258" s="71">
        <v>0</v>
      </c>
      <c r="DT258" s="152">
        <v>0</v>
      </c>
      <c r="DU258" s="32">
        <v>0</v>
      </c>
      <c r="DV258" s="149">
        <v>0</v>
      </c>
      <c r="DW258" s="149">
        <v>0</v>
      </c>
      <c r="DX258" s="205" t="s">
        <v>184</v>
      </c>
      <c r="DY258" s="8" t="s">
        <v>90</v>
      </c>
      <c r="DZ258" s="71">
        <v>0</v>
      </c>
      <c r="EA258" s="71">
        <v>0</v>
      </c>
      <c r="EB258" s="71">
        <v>0</v>
      </c>
      <c r="EC258" s="71">
        <v>0</v>
      </c>
      <c r="ED258" s="71">
        <v>0</v>
      </c>
      <c r="EE258" s="71">
        <v>0</v>
      </c>
      <c r="EF258" s="71">
        <v>0</v>
      </c>
      <c r="EG258" s="71">
        <v>0</v>
      </c>
      <c r="EH258" s="71">
        <v>0</v>
      </c>
      <c r="EI258" s="71">
        <v>0</v>
      </c>
      <c r="EJ258" s="71">
        <v>0</v>
      </c>
      <c r="EK258" s="71">
        <v>0</v>
      </c>
      <c r="EL258" s="71">
        <v>0</v>
      </c>
      <c r="EM258" s="71">
        <v>0</v>
      </c>
      <c r="EN258" s="71">
        <v>0</v>
      </c>
      <c r="EO258" s="71">
        <v>0</v>
      </c>
      <c r="EP258" s="71">
        <v>0</v>
      </c>
      <c r="ER258" s="78" t="s">
        <v>184</v>
      </c>
      <c r="ES258" s="78" t="s">
        <v>2529</v>
      </c>
      <c r="ET258" s="78">
        <v>0</v>
      </c>
      <c r="EU258" s="78">
        <v>0</v>
      </c>
      <c r="EV258" s="78">
        <v>0</v>
      </c>
      <c r="EW258" s="78"/>
      <c r="EX258" s="78"/>
      <c r="EY258" s="78"/>
    </row>
    <row r="259" spans="1:155">
      <c r="A259" s="205"/>
      <c r="B259" s="8" t="s">
        <v>91</v>
      </c>
      <c r="C259" s="71">
        <v>34</v>
      </c>
      <c r="D259" s="71">
        <v>18</v>
      </c>
      <c r="E259" s="71">
        <v>111</v>
      </c>
      <c r="F259" s="71">
        <v>46</v>
      </c>
      <c r="G259" s="71">
        <v>0</v>
      </c>
      <c r="H259" s="71">
        <v>0</v>
      </c>
      <c r="I259" s="71">
        <v>0</v>
      </c>
      <c r="J259" s="71">
        <v>0</v>
      </c>
      <c r="K259" s="71">
        <v>0</v>
      </c>
      <c r="L259" s="71">
        <v>0</v>
      </c>
      <c r="M259" s="71">
        <v>0</v>
      </c>
      <c r="N259" s="71">
        <v>0</v>
      </c>
      <c r="O259" s="71">
        <v>0</v>
      </c>
      <c r="P259" s="71">
        <v>0</v>
      </c>
      <c r="Q259" s="71">
        <v>93</v>
      </c>
      <c r="R259" s="71">
        <v>50</v>
      </c>
      <c r="S259" s="71">
        <v>0</v>
      </c>
      <c r="T259" s="71">
        <v>0</v>
      </c>
      <c r="U259" s="71">
        <v>24</v>
      </c>
      <c r="V259" s="71">
        <v>7</v>
      </c>
      <c r="W259" s="71">
        <v>0</v>
      </c>
      <c r="X259" s="71">
        <v>0</v>
      </c>
      <c r="Y259" s="71">
        <v>0</v>
      </c>
      <c r="Z259" s="71">
        <v>0</v>
      </c>
      <c r="AA259" s="71">
        <v>0</v>
      </c>
      <c r="AB259" s="71">
        <v>0</v>
      </c>
      <c r="AC259" s="69">
        <v>262</v>
      </c>
      <c r="AD259" s="69">
        <v>121</v>
      </c>
      <c r="AE259" s="205"/>
      <c r="AF259" s="8" t="s">
        <v>91</v>
      </c>
      <c r="AG259" s="71">
        <v>6</v>
      </c>
      <c r="AH259" s="71">
        <v>3</v>
      </c>
      <c r="AI259" s="71">
        <v>0</v>
      </c>
      <c r="AJ259" s="71">
        <v>0</v>
      </c>
      <c r="AK259" s="71">
        <v>0</v>
      </c>
      <c r="AL259" s="71">
        <v>0</v>
      </c>
      <c r="AM259" s="71">
        <v>0</v>
      </c>
      <c r="AN259" s="71">
        <v>0</v>
      </c>
      <c r="AO259" s="71">
        <v>0</v>
      </c>
      <c r="AP259" s="71">
        <v>0</v>
      </c>
      <c r="AQ259" s="71">
        <v>0</v>
      </c>
      <c r="AR259" s="71">
        <v>0</v>
      </c>
      <c r="AS259" s="71">
        <v>0</v>
      </c>
      <c r="AT259" s="71">
        <v>0</v>
      </c>
      <c r="AU259" s="71">
        <v>29</v>
      </c>
      <c r="AV259" s="71">
        <v>15</v>
      </c>
      <c r="AW259" s="71">
        <v>0</v>
      </c>
      <c r="AX259" s="71">
        <v>0</v>
      </c>
      <c r="AY259" s="71">
        <v>5</v>
      </c>
      <c r="AZ259" s="71">
        <v>1</v>
      </c>
      <c r="BA259" s="71">
        <v>0</v>
      </c>
      <c r="BB259" s="71">
        <v>0</v>
      </c>
      <c r="BC259" s="71">
        <v>0</v>
      </c>
      <c r="BD259" s="71">
        <v>0</v>
      </c>
      <c r="BE259" s="71">
        <v>0</v>
      </c>
      <c r="BF259" s="71">
        <v>0</v>
      </c>
      <c r="BG259" s="69">
        <v>40</v>
      </c>
      <c r="BH259" s="69">
        <v>19</v>
      </c>
      <c r="BI259" s="205"/>
      <c r="BJ259" s="8" t="s">
        <v>91</v>
      </c>
      <c r="BK259" s="31">
        <v>1</v>
      </c>
      <c r="BL259" s="31">
        <v>2</v>
      </c>
      <c r="BM259" s="31">
        <v>0</v>
      </c>
      <c r="BN259" s="31">
        <v>0</v>
      </c>
      <c r="BO259" s="31">
        <v>0</v>
      </c>
      <c r="BP259" s="31">
        <v>0</v>
      </c>
      <c r="BQ259" s="31">
        <v>0</v>
      </c>
      <c r="BR259" s="31">
        <v>2</v>
      </c>
      <c r="BS259" s="31">
        <v>0</v>
      </c>
      <c r="BT259" s="31">
        <v>1</v>
      </c>
      <c r="BU259" s="31">
        <v>0</v>
      </c>
      <c r="BV259" s="31">
        <v>0</v>
      </c>
      <c r="BW259" s="31">
        <v>0</v>
      </c>
      <c r="BX259" s="149">
        <v>6</v>
      </c>
      <c r="BY259" s="125">
        <v>6</v>
      </c>
      <c r="BZ259" s="71">
        <v>6</v>
      </c>
      <c r="CA259" s="71">
        <v>6</v>
      </c>
      <c r="CB259" s="71">
        <v>0</v>
      </c>
      <c r="CC259" s="71">
        <v>1</v>
      </c>
      <c r="CD259" s="205"/>
      <c r="CE259" s="8" t="s">
        <v>91</v>
      </c>
      <c r="CF259" s="71">
        <v>111</v>
      </c>
      <c r="CG259" s="71">
        <v>111</v>
      </c>
      <c r="CH259" s="71">
        <v>0</v>
      </c>
      <c r="CI259" s="71">
        <v>0</v>
      </c>
      <c r="CJ259" s="71">
        <v>0</v>
      </c>
      <c r="CK259" s="71">
        <v>0</v>
      </c>
      <c r="CL259" s="71">
        <v>6</v>
      </c>
      <c r="CM259" s="71">
        <v>6</v>
      </c>
      <c r="CN259" s="71">
        <v>6</v>
      </c>
      <c r="CO259" s="205"/>
      <c r="CP259" s="8" t="s">
        <v>91</v>
      </c>
      <c r="CQ259" s="46">
        <v>33</v>
      </c>
      <c r="CR259" s="46">
        <v>20</v>
      </c>
      <c r="CS259" s="46">
        <v>13</v>
      </c>
      <c r="CT259" s="46">
        <v>10</v>
      </c>
      <c r="CU259" s="46">
        <v>0</v>
      </c>
      <c r="CV259" s="46">
        <v>0</v>
      </c>
      <c r="CW259" s="46">
        <v>0</v>
      </c>
      <c r="CX259" s="46">
        <v>0</v>
      </c>
      <c r="CY259" s="46">
        <v>16</v>
      </c>
      <c r="CZ259" s="46">
        <v>8</v>
      </c>
      <c r="DA259" s="46">
        <v>8</v>
      </c>
      <c r="DB259" s="46">
        <v>6</v>
      </c>
      <c r="DC259" s="46">
        <v>0</v>
      </c>
      <c r="DD259" s="46">
        <v>0</v>
      </c>
      <c r="DE259" s="46">
        <v>0</v>
      </c>
      <c r="DF259" s="46">
        <v>0</v>
      </c>
      <c r="DG259" s="46">
        <v>0</v>
      </c>
      <c r="DH259" s="46">
        <v>0</v>
      </c>
      <c r="DI259" s="46">
        <v>0</v>
      </c>
      <c r="DJ259" s="46">
        <v>0</v>
      </c>
      <c r="DK259" s="46">
        <v>0</v>
      </c>
      <c r="DL259" s="46">
        <v>0</v>
      </c>
      <c r="DM259" s="46">
        <v>0</v>
      </c>
      <c r="DN259" s="46">
        <v>0</v>
      </c>
      <c r="DO259" s="205"/>
      <c r="DP259" s="8" t="s">
        <v>91</v>
      </c>
      <c r="DQ259" s="71">
        <v>8</v>
      </c>
      <c r="DR259" s="71">
        <v>1</v>
      </c>
      <c r="DS259" s="71">
        <v>0</v>
      </c>
      <c r="DT259" s="152">
        <v>6</v>
      </c>
      <c r="DU259" s="32">
        <v>1</v>
      </c>
      <c r="DV259" s="149">
        <v>14</v>
      </c>
      <c r="DW259" s="149">
        <v>2</v>
      </c>
      <c r="DX259" s="205"/>
      <c r="DY259" s="8" t="s">
        <v>91</v>
      </c>
      <c r="DZ259" s="71">
        <v>0</v>
      </c>
      <c r="EA259" s="71">
        <v>0</v>
      </c>
      <c r="EB259" s="71">
        <v>0</v>
      </c>
      <c r="EC259" s="71">
        <v>0</v>
      </c>
      <c r="ED259" s="71">
        <v>0</v>
      </c>
      <c r="EE259" s="71">
        <v>0</v>
      </c>
      <c r="EF259" s="71">
        <v>0</v>
      </c>
      <c r="EG259" s="71">
        <v>0</v>
      </c>
      <c r="EH259" s="71">
        <v>0</v>
      </c>
      <c r="EI259" s="71">
        <v>0</v>
      </c>
      <c r="EJ259" s="71">
        <v>0</v>
      </c>
      <c r="EK259" s="71">
        <v>0</v>
      </c>
      <c r="EL259" s="71">
        <v>0</v>
      </c>
      <c r="EM259" s="71">
        <v>0</v>
      </c>
      <c r="EN259" s="71">
        <v>0</v>
      </c>
      <c r="EO259" s="71">
        <v>0</v>
      </c>
      <c r="EP259" s="71">
        <v>0</v>
      </c>
      <c r="ER259" s="78" t="s">
        <v>184</v>
      </c>
      <c r="ES259" s="78" t="s">
        <v>2530</v>
      </c>
      <c r="ET259" s="78">
        <v>49</v>
      </c>
      <c r="EU259" s="78">
        <v>21</v>
      </c>
      <c r="EV259" s="78">
        <v>333</v>
      </c>
      <c r="EW259" s="78"/>
      <c r="EX259" s="78"/>
      <c r="EY259" s="78"/>
    </row>
    <row r="260" spans="1:155">
      <c r="A260" s="205"/>
      <c r="B260" s="66" t="s">
        <v>73</v>
      </c>
      <c r="C260" s="26">
        <v>34</v>
      </c>
      <c r="D260" s="26">
        <v>18</v>
      </c>
      <c r="E260" s="26">
        <v>111</v>
      </c>
      <c r="F260" s="26">
        <v>46</v>
      </c>
      <c r="G260" s="26">
        <v>0</v>
      </c>
      <c r="H260" s="26">
        <v>0</v>
      </c>
      <c r="I260" s="26">
        <v>0</v>
      </c>
      <c r="J260" s="26">
        <v>0</v>
      </c>
      <c r="K260" s="26">
        <v>0</v>
      </c>
      <c r="L260" s="26">
        <v>0</v>
      </c>
      <c r="M260" s="26">
        <v>0</v>
      </c>
      <c r="N260" s="26">
        <v>0</v>
      </c>
      <c r="O260" s="26">
        <v>0</v>
      </c>
      <c r="P260" s="26">
        <v>0</v>
      </c>
      <c r="Q260" s="26">
        <v>93</v>
      </c>
      <c r="R260" s="26">
        <v>50</v>
      </c>
      <c r="S260" s="26">
        <v>0</v>
      </c>
      <c r="T260" s="26">
        <v>0</v>
      </c>
      <c r="U260" s="26">
        <v>24</v>
      </c>
      <c r="V260" s="26">
        <v>7</v>
      </c>
      <c r="W260" s="26">
        <v>0</v>
      </c>
      <c r="X260" s="26">
        <v>0</v>
      </c>
      <c r="Y260" s="26">
        <v>0</v>
      </c>
      <c r="Z260" s="26">
        <v>0</v>
      </c>
      <c r="AA260" s="26">
        <v>0</v>
      </c>
      <c r="AB260" s="26">
        <v>0</v>
      </c>
      <c r="AC260" s="68">
        <v>262</v>
      </c>
      <c r="AD260" s="68">
        <v>121</v>
      </c>
      <c r="AE260" s="205"/>
      <c r="AF260" s="66" t="s">
        <v>73</v>
      </c>
      <c r="AG260" s="26">
        <v>6</v>
      </c>
      <c r="AH260" s="26">
        <v>3</v>
      </c>
      <c r="AI260" s="26">
        <v>0</v>
      </c>
      <c r="AJ260" s="26">
        <v>0</v>
      </c>
      <c r="AK260" s="26">
        <v>0</v>
      </c>
      <c r="AL260" s="26">
        <v>0</v>
      </c>
      <c r="AM260" s="26">
        <v>0</v>
      </c>
      <c r="AN260" s="26">
        <v>0</v>
      </c>
      <c r="AO260" s="26">
        <v>0</v>
      </c>
      <c r="AP260" s="26">
        <v>0</v>
      </c>
      <c r="AQ260" s="26">
        <v>0</v>
      </c>
      <c r="AR260" s="26">
        <v>0</v>
      </c>
      <c r="AS260" s="26">
        <v>0</v>
      </c>
      <c r="AT260" s="26">
        <v>0</v>
      </c>
      <c r="AU260" s="26">
        <v>29</v>
      </c>
      <c r="AV260" s="26">
        <v>15</v>
      </c>
      <c r="AW260" s="26">
        <v>0</v>
      </c>
      <c r="AX260" s="26">
        <v>0</v>
      </c>
      <c r="AY260" s="26">
        <v>5</v>
      </c>
      <c r="AZ260" s="26">
        <v>1</v>
      </c>
      <c r="BA260" s="26">
        <v>0</v>
      </c>
      <c r="BB260" s="26">
        <v>0</v>
      </c>
      <c r="BC260" s="26">
        <v>0</v>
      </c>
      <c r="BD260" s="26">
        <v>0</v>
      </c>
      <c r="BE260" s="26">
        <v>0</v>
      </c>
      <c r="BF260" s="26">
        <v>0</v>
      </c>
      <c r="BG260" s="68">
        <v>40</v>
      </c>
      <c r="BH260" s="68">
        <v>19</v>
      </c>
      <c r="BI260" s="205"/>
      <c r="BJ260" s="66" t="s">
        <v>73</v>
      </c>
      <c r="BK260" s="68">
        <v>1</v>
      </c>
      <c r="BL260" s="68">
        <v>2</v>
      </c>
      <c r="BM260" s="68">
        <v>0</v>
      </c>
      <c r="BN260" s="68">
        <v>0</v>
      </c>
      <c r="BO260" s="68">
        <v>0</v>
      </c>
      <c r="BP260" s="68">
        <v>0</v>
      </c>
      <c r="BQ260" s="68">
        <v>0</v>
      </c>
      <c r="BR260" s="68">
        <v>2</v>
      </c>
      <c r="BS260" s="68">
        <v>0</v>
      </c>
      <c r="BT260" s="68">
        <v>1</v>
      </c>
      <c r="BU260" s="68">
        <v>0</v>
      </c>
      <c r="BV260" s="68">
        <v>0</v>
      </c>
      <c r="BW260" s="68">
        <v>0</v>
      </c>
      <c r="BX260" s="68">
        <v>6</v>
      </c>
      <c r="BY260" s="68">
        <v>6</v>
      </c>
      <c r="BZ260" s="68">
        <v>6</v>
      </c>
      <c r="CA260" s="68">
        <v>6</v>
      </c>
      <c r="CB260" s="68">
        <v>0</v>
      </c>
      <c r="CC260" s="68">
        <v>1</v>
      </c>
      <c r="CD260" s="205"/>
      <c r="CE260" s="66" t="s">
        <v>73</v>
      </c>
      <c r="CF260" s="68">
        <v>111</v>
      </c>
      <c r="CG260" s="68">
        <v>111</v>
      </c>
      <c r="CH260" s="68">
        <v>0</v>
      </c>
      <c r="CI260" s="68">
        <v>0</v>
      </c>
      <c r="CJ260" s="68">
        <v>0</v>
      </c>
      <c r="CK260" s="68">
        <v>0</v>
      </c>
      <c r="CL260" s="68">
        <v>6</v>
      </c>
      <c r="CM260" s="68">
        <v>6</v>
      </c>
      <c r="CN260" s="68">
        <v>6</v>
      </c>
      <c r="CO260" s="205"/>
      <c r="CP260" s="66" t="s">
        <v>73</v>
      </c>
      <c r="CQ260" s="68">
        <v>33</v>
      </c>
      <c r="CR260" s="68">
        <v>20</v>
      </c>
      <c r="CS260" s="68">
        <v>13</v>
      </c>
      <c r="CT260" s="68">
        <v>10</v>
      </c>
      <c r="CU260" s="68">
        <v>0</v>
      </c>
      <c r="CV260" s="68">
        <v>0</v>
      </c>
      <c r="CW260" s="68">
        <v>0</v>
      </c>
      <c r="CX260" s="68">
        <v>0</v>
      </c>
      <c r="CY260" s="68">
        <v>16</v>
      </c>
      <c r="CZ260" s="68">
        <v>8</v>
      </c>
      <c r="DA260" s="68">
        <v>8</v>
      </c>
      <c r="DB260" s="68">
        <v>6</v>
      </c>
      <c r="DC260" s="68">
        <v>0</v>
      </c>
      <c r="DD260" s="68">
        <v>0</v>
      </c>
      <c r="DE260" s="68">
        <v>0</v>
      </c>
      <c r="DF260" s="68">
        <v>0</v>
      </c>
      <c r="DG260" s="68">
        <v>0</v>
      </c>
      <c r="DH260" s="68">
        <v>0</v>
      </c>
      <c r="DI260" s="68">
        <v>0</v>
      </c>
      <c r="DJ260" s="68">
        <v>0</v>
      </c>
      <c r="DK260" s="68">
        <v>0</v>
      </c>
      <c r="DL260" s="68">
        <v>0</v>
      </c>
      <c r="DM260" s="68">
        <v>0</v>
      </c>
      <c r="DN260" s="68">
        <v>0</v>
      </c>
      <c r="DO260" s="205"/>
      <c r="DP260" s="66" t="s">
        <v>73</v>
      </c>
      <c r="DQ260" s="68">
        <v>8</v>
      </c>
      <c r="DR260" s="26">
        <v>1</v>
      </c>
      <c r="DS260" s="26">
        <v>0</v>
      </c>
      <c r="DT260" s="41">
        <v>6</v>
      </c>
      <c r="DU260" s="41">
        <v>1</v>
      </c>
      <c r="DV260" s="68">
        <v>14</v>
      </c>
      <c r="DW260" s="68">
        <v>2</v>
      </c>
      <c r="DX260" s="205"/>
      <c r="DY260" s="66" t="s">
        <v>73</v>
      </c>
      <c r="DZ260" s="68">
        <v>0</v>
      </c>
      <c r="EA260" s="68">
        <v>0</v>
      </c>
      <c r="EB260" s="68">
        <v>0</v>
      </c>
      <c r="EC260" s="68">
        <v>0</v>
      </c>
      <c r="ED260" s="68">
        <v>0</v>
      </c>
      <c r="EE260" s="68">
        <v>0</v>
      </c>
      <c r="EF260" s="68">
        <v>0</v>
      </c>
      <c r="EG260" s="68">
        <v>0</v>
      </c>
      <c r="EH260" s="68">
        <v>0</v>
      </c>
      <c r="EI260" s="68">
        <v>0</v>
      </c>
      <c r="EJ260" s="68">
        <v>0</v>
      </c>
      <c r="EK260" s="68">
        <v>0</v>
      </c>
      <c r="EL260" s="68">
        <v>0</v>
      </c>
      <c r="EM260" s="68">
        <v>0</v>
      </c>
      <c r="EN260" s="68">
        <v>0</v>
      </c>
      <c r="EO260" s="68">
        <v>0</v>
      </c>
      <c r="EP260" s="68">
        <v>0</v>
      </c>
      <c r="ER260" s="78" t="s">
        <v>184</v>
      </c>
      <c r="ES260" s="78" t="s">
        <v>2531</v>
      </c>
      <c r="ET260" s="78">
        <v>49</v>
      </c>
      <c r="EU260" s="78">
        <v>21</v>
      </c>
      <c r="EV260" s="78">
        <v>333</v>
      </c>
      <c r="EW260" s="78"/>
      <c r="EX260" s="78"/>
      <c r="EY260" s="78"/>
    </row>
    <row r="261" spans="1:155">
      <c r="A261" s="13" t="s">
        <v>103</v>
      </c>
      <c r="B261" s="69"/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69"/>
      <c r="AD261" s="69"/>
      <c r="AE261" s="13" t="s">
        <v>103</v>
      </c>
      <c r="AF261" s="69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69"/>
      <c r="BH261" s="69"/>
      <c r="BI261" s="13" t="s">
        <v>103</v>
      </c>
      <c r="BJ261" s="69"/>
      <c r="BK261" s="64"/>
      <c r="BL261" s="64"/>
      <c r="BM261" s="64"/>
      <c r="BN261" s="64"/>
      <c r="BO261" s="64"/>
      <c r="BP261" s="64"/>
      <c r="BQ261" s="64"/>
      <c r="BR261" s="64"/>
      <c r="BS261" s="64"/>
      <c r="BT261" s="64"/>
      <c r="BU261" s="64"/>
      <c r="BV261" s="64"/>
      <c r="BW261" s="64"/>
      <c r="BX261" s="64"/>
      <c r="BY261" s="64"/>
      <c r="BZ261" s="64"/>
      <c r="CA261" s="64"/>
      <c r="CB261" s="64"/>
      <c r="CC261" s="64"/>
      <c r="CD261" s="13" t="s">
        <v>103</v>
      </c>
      <c r="CE261" s="69"/>
      <c r="CF261" s="110"/>
      <c r="CG261" s="110"/>
      <c r="CH261" s="110"/>
      <c r="CI261" s="110"/>
      <c r="CJ261" s="110"/>
      <c r="CK261" s="110"/>
      <c r="CL261" s="110"/>
      <c r="CM261" s="110"/>
      <c r="CN261" s="110"/>
      <c r="CO261" s="13" t="s">
        <v>103</v>
      </c>
      <c r="CP261" s="69"/>
      <c r="CQ261" s="64"/>
      <c r="CR261" s="64"/>
      <c r="CS261" s="64"/>
      <c r="CT261" s="64"/>
      <c r="CU261" s="64"/>
      <c r="CV261" s="64"/>
      <c r="CW261" s="64"/>
      <c r="CX261" s="64"/>
      <c r="CY261" s="64"/>
      <c r="CZ261" s="64"/>
      <c r="DA261" s="64"/>
      <c r="DB261" s="64"/>
      <c r="DC261" s="64"/>
      <c r="DD261" s="64"/>
      <c r="DE261" s="64"/>
      <c r="DF261" s="64"/>
      <c r="DG261" s="64"/>
      <c r="DH261" s="64"/>
      <c r="DI261" s="64"/>
      <c r="DJ261" s="64"/>
      <c r="DK261" s="64"/>
      <c r="DL261" s="64"/>
      <c r="DM261" s="64"/>
      <c r="DN261" s="64"/>
      <c r="DO261" s="13" t="s">
        <v>103</v>
      </c>
      <c r="DP261" s="13"/>
      <c r="DQ261" s="112"/>
      <c r="DR261" s="112"/>
      <c r="DS261" s="112"/>
      <c r="DT261" s="112"/>
      <c r="DU261" s="112"/>
      <c r="DV261" s="71"/>
      <c r="DW261" s="71"/>
      <c r="DX261" s="13" t="s">
        <v>103</v>
      </c>
      <c r="DY261" s="69"/>
      <c r="DZ261" s="64"/>
      <c r="EA261" s="64"/>
      <c r="EB261" s="64"/>
      <c r="EC261" s="64"/>
      <c r="ED261" s="64"/>
      <c r="EE261" s="64"/>
      <c r="EF261" s="64"/>
      <c r="EG261" s="64"/>
      <c r="EH261" s="64"/>
      <c r="EI261" s="64"/>
      <c r="EJ261" s="64"/>
      <c r="EK261" s="64"/>
      <c r="EL261" s="64"/>
      <c r="EM261" s="64"/>
      <c r="EN261" s="64"/>
      <c r="EO261" s="64"/>
      <c r="EP261" s="64"/>
      <c r="ER261" s="78" t="str">
        <f>IF(A261="",ER260,A261)</f>
        <v>BOENY</v>
      </c>
      <c r="ES261" s="78" t="str">
        <f>ER261&amp;B261</f>
        <v>BOENY</v>
      </c>
      <c r="ET261" s="78">
        <f>CQ261+CU261+CY261+DC261+DG261+DK261</f>
        <v>0</v>
      </c>
      <c r="EU261" s="78">
        <f>CS261+CW261+DA261+DE261+DI261+DM261</f>
        <v>0</v>
      </c>
      <c r="EV261" s="78">
        <f>(CF261+2*CG261+3*CH261+4*CI261+5*CJ261)</f>
        <v>0</v>
      </c>
      <c r="EW261" s="78"/>
      <c r="EX261" s="78"/>
      <c r="EY261" s="78"/>
    </row>
    <row r="262" spans="1:155">
      <c r="A262" s="205" t="s">
        <v>2063</v>
      </c>
      <c r="B262" s="8" t="s">
        <v>90</v>
      </c>
      <c r="C262" s="71">
        <v>372</v>
      </c>
      <c r="D262" s="71">
        <v>181</v>
      </c>
      <c r="E262" s="71">
        <v>155</v>
      </c>
      <c r="F262" s="71">
        <v>69</v>
      </c>
      <c r="G262" s="71">
        <v>1</v>
      </c>
      <c r="H262" s="71">
        <v>1</v>
      </c>
      <c r="I262" s="71">
        <v>34</v>
      </c>
      <c r="J262" s="71">
        <v>17</v>
      </c>
      <c r="K262" s="71">
        <v>31</v>
      </c>
      <c r="L262" s="71">
        <v>18</v>
      </c>
      <c r="M262" s="71">
        <v>20</v>
      </c>
      <c r="N262" s="71">
        <v>5</v>
      </c>
      <c r="O262" s="71">
        <v>0</v>
      </c>
      <c r="P262" s="71">
        <v>0</v>
      </c>
      <c r="Q262" s="71">
        <v>212</v>
      </c>
      <c r="R262" s="71">
        <v>104</v>
      </c>
      <c r="S262" s="71">
        <v>0</v>
      </c>
      <c r="T262" s="71">
        <v>0</v>
      </c>
      <c r="U262" s="71">
        <v>28</v>
      </c>
      <c r="V262" s="71">
        <v>8</v>
      </c>
      <c r="W262" s="71">
        <v>0</v>
      </c>
      <c r="X262" s="71">
        <v>0</v>
      </c>
      <c r="Y262" s="71">
        <v>0</v>
      </c>
      <c r="Z262" s="71">
        <v>0</v>
      </c>
      <c r="AA262" s="71">
        <v>2</v>
      </c>
      <c r="AB262" s="71">
        <v>1</v>
      </c>
      <c r="AC262" s="69">
        <v>855</v>
      </c>
      <c r="AD262" s="69">
        <v>404</v>
      </c>
      <c r="AE262" s="205" t="s">
        <v>2063</v>
      </c>
      <c r="AF262" s="8" t="s">
        <v>90</v>
      </c>
      <c r="AG262" s="71">
        <v>8</v>
      </c>
      <c r="AH262" s="71">
        <v>5</v>
      </c>
      <c r="AI262" s="71">
        <v>2</v>
      </c>
      <c r="AJ262" s="71">
        <v>0</v>
      </c>
      <c r="AK262" s="71">
        <v>0</v>
      </c>
      <c r="AL262" s="71">
        <v>0</v>
      </c>
      <c r="AM262" s="71">
        <v>0</v>
      </c>
      <c r="AN262" s="71">
        <v>0</v>
      </c>
      <c r="AO262" s="71">
        <v>1</v>
      </c>
      <c r="AP262" s="71">
        <v>0</v>
      </c>
      <c r="AQ262" s="71">
        <v>0</v>
      </c>
      <c r="AR262" s="71">
        <v>0</v>
      </c>
      <c r="AS262" s="71">
        <v>0</v>
      </c>
      <c r="AT262" s="71">
        <v>0</v>
      </c>
      <c r="AU262" s="71">
        <v>26</v>
      </c>
      <c r="AV262" s="71">
        <v>13</v>
      </c>
      <c r="AW262" s="71">
        <v>0</v>
      </c>
      <c r="AX262" s="71">
        <v>0</v>
      </c>
      <c r="AY262" s="71">
        <v>2</v>
      </c>
      <c r="AZ262" s="71">
        <v>0</v>
      </c>
      <c r="BA262" s="71">
        <v>0</v>
      </c>
      <c r="BB262" s="71">
        <v>0</v>
      </c>
      <c r="BC262" s="71">
        <v>0</v>
      </c>
      <c r="BD262" s="71">
        <v>0</v>
      </c>
      <c r="BE262" s="71">
        <v>0</v>
      </c>
      <c r="BF262" s="71">
        <v>0</v>
      </c>
      <c r="BG262" s="69">
        <v>39</v>
      </c>
      <c r="BH262" s="69">
        <v>18</v>
      </c>
      <c r="BI262" s="205" t="s">
        <v>2063</v>
      </c>
      <c r="BJ262" s="8" t="s">
        <v>90</v>
      </c>
      <c r="BK262" s="31">
        <v>12</v>
      </c>
      <c r="BL262" s="31">
        <v>10</v>
      </c>
      <c r="BM262" s="31">
        <v>1</v>
      </c>
      <c r="BN262" s="31">
        <v>1</v>
      </c>
      <c r="BO262" s="31">
        <v>2</v>
      </c>
      <c r="BP262" s="31">
        <v>1</v>
      </c>
      <c r="BQ262" s="31">
        <v>0</v>
      </c>
      <c r="BR262" s="31">
        <v>12</v>
      </c>
      <c r="BS262" s="31">
        <v>0</v>
      </c>
      <c r="BT262" s="31">
        <v>4</v>
      </c>
      <c r="BU262" s="31">
        <v>0</v>
      </c>
      <c r="BV262" s="31">
        <v>0</v>
      </c>
      <c r="BW262" s="31">
        <v>1</v>
      </c>
      <c r="BX262" s="149">
        <v>44</v>
      </c>
      <c r="BY262" s="125">
        <v>35</v>
      </c>
      <c r="BZ262" s="71">
        <v>29</v>
      </c>
      <c r="CA262" s="71">
        <v>6</v>
      </c>
      <c r="CB262" s="71">
        <v>3</v>
      </c>
      <c r="CC262" s="71">
        <v>12</v>
      </c>
      <c r="CD262" s="205" t="s">
        <v>2063</v>
      </c>
      <c r="CE262" s="8" t="s">
        <v>90</v>
      </c>
      <c r="CF262" s="71">
        <v>103</v>
      </c>
      <c r="CG262" s="71">
        <v>215</v>
      </c>
      <c r="CH262" s="71">
        <v>97</v>
      </c>
      <c r="CI262" s="71">
        <v>25</v>
      </c>
      <c r="CJ262" s="71">
        <v>0</v>
      </c>
      <c r="CK262" s="71">
        <v>0</v>
      </c>
      <c r="CL262" s="71">
        <v>39</v>
      </c>
      <c r="CM262" s="71">
        <v>33</v>
      </c>
      <c r="CN262" s="71">
        <v>27</v>
      </c>
      <c r="CO262" s="205" t="s">
        <v>2063</v>
      </c>
      <c r="CP262" s="8" t="s">
        <v>90</v>
      </c>
      <c r="CQ262" s="46">
        <v>201</v>
      </c>
      <c r="CR262" s="46">
        <v>99</v>
      </c>
      <c r="CS262" s="46">
        <v>135</v>
      </c>
      <c r="CT262" s="46">
        <v>67</v>
      </c>
      <c r="CU262" s="46">
        <v>15</v>
      </c>
      <c r="CV262" s="46">
        <v>4</v>
      </c>
      <c r="CW262" s="46">
        <v>0</v>
      </c>
      <c r="CX262" s="46">
        <v>0</v>
      </c>
      <c r="CY262" s="46">
        <v>23</v>
      </c>
      <c r="CZ262" s="46">
        <v>6</v>
      </c>
      <c r="DA262" s="46">
        <v>14</v>
      </c>
      <c r="DB262" s="46">
        <v>3</v>
      </c>
      <c r="DC262" s="46">
        <v>0</v>
      </c>
      <c r="DD262" s="46">
        <v>0</v>
      </c>
      <c r="DE262" s="46">
        <v>0</v>
      </c>
      <c r="DF262" s="46">
        <v>0</v>
      </c>
      <c r="DG262" s="46">
        <v>0</v>
      </c>
      <c r="DH262" s="46">
        <v>0</v>
      </c>
      <c r="DI262" s="46">
        <v>0</v>
      </c>
      <c r="DJ262" s="46">
        <v>0</v>
      </c>
      <c r="DK262" s="46">
        <v>0</v>
      </c>
      <c r="DL262" s="46">
        <v>0</v>
      </c>
      <c r="DM262" s="46">
        <v>0</v>
      </c>
      <c r="DN262" s="46">
        <v>0</v>
      </c>
      <c r="DO262" s="205" t="s">
        <v>2063</v>
      </c>
      <c r="DP262" s="8" t="s">
        <v>90</v>
      </c>
      <c r="DQ262" s="71">
        <v>64</v>
      </c>
      <c r="DR262" s="71">
        <v>11</v>
      </c>
      <c r="DS262" s="71">
        <v>0</v>
      </c>
      <c r="DT262" s="152">
        <v>9</v>
      </c>
      <c r="DU262" s="32">
        <v>2</v>
      </c>
      <c r="DV262" s="149">
        <v>73</v>
      </c>
      <c r="DW262" s="149">
        <v>13</v>
      </c>
      <c r="DX262" s="205" t="s">
        <v>2063</v>
      </c>
      <c r="DY262" s="8" t="s">
        <v>90</v>
      </c>
      <c r="DZ262" s="71">
        <v>49</v>
      </c>
      <c r="EA262" s="71">
        <v>203</v>
      </c>
      <c r="EB262" s="71">
        <v>106</v>
      </c>
      <c r="EC262" s="71">
        <v>0</v>
      </c>
      <c r="ED262" s="71">
        <v>144</v>
      </c>
      <c r="EE262" s="71">
        <v>143</v>
      </c>
      <c r="EF262" s="71">
        <v>64</v>
      </c>
      <c r="EG262" s="71">
        <v>130</v>
      </c>
      <c r="EH262" s="71">
        <v>70</v>
      </c>
      <c r="EI262" s="71">
        <v>68</v>
      </c>
      <c r="EJ262" s="71">
        <v>78</v>
      </c>
      <c r="EK262" s="71">
        <v>5</v>
      </c>
      <c r="EL262" s="71">
        <v>5</v>
      </c>
      <c r="EM262" s="71">
        <v>4</v>
      </c>
      <c r="EN262" s="71">
        <v>0</v>
      </c>
      <c r="EO262" s="71">
        <v>0</v>
      </c>
      <c r="EP262" s="71">
        <v>0</v>
      </c>
      <c r="ER262" s="78" t="s">
        <v>2063</v>
      </c>
      <c r="ES262" s="78" t="s">
        <v>2535</v>
      </c>
      <c r="ET262" s="78">
        <v>239</v>
      </c>
      <c r="EU262" s="78">
        <v>149</v>
      </c>
      <c r="EV262" s="78">
        <v>924</v>
      </c>
      <c r="EW262" s="78"/>
      <c r="EX262" s="78"/>
      <c r="EY262" s="78"/>
    </row>
    <row r="263" spans="1:155">
      <c r="A263" s="205"/>
      <c r="B263" s="8" t="s">
        <v>91</v>
      </c>
      <c r="C263" s="71">
        <v>113</v>
      </c>
      <c r="D263" s="71">
        <v>59</v>
      </c>
      <c r="E263" s="71">
        <v>0</v>
      </c>
      <c r="F263" s="71">
        <v>0</v>
      </c>
      <c r="G263" s="71">
        <v>0</v>
      </c>
      <c r="H263" s="71">
        <v>0</v>
      </c>
      <c r="I263" s="71">
        <v>0</v>
      </c>
      <c r="J263" s="71">
        <v>0</v>
      </c>
      <c r="K263" s="71">
        <v>38</v>
      </c>
      <c r="L263" s="71">
        <v>24</v>
      </c>
      <c r="M263" s="71">
        <v>38</v>
      </c>
      <c r="N263" s="71">
        <v>9</v>
      </c>
      <c r="O263" s="71">
        <v>0</v>
      </c>
      <c r="P263" s="71">
        <v>0</v>
      </c>
      <c r="Q263" s="71">
        <v>80</v>
      </c>
      <c r="R263" s="71">
        <v>48</v>
      </c>
      <c r="S263" s="71">
        <v>0</v>
      </c>
      <c r="T263" s="71">
        <v>0</v>
      </c>
      <c r="U263" s="71">
        <v>33</v>
      </c>
      <c r="V263" s="71">
        <v>15</v>
      </c>
      <c r="W263" s="71">
        <v>0</v>
      </c>
      <c r="X263" s="71">
        <v>0</v>
      </c>
      <c r="Y263" s="71">
        <v>0</v>
      </c>
      <c r="Z263" s="71">
        <v>0</v>
      </c>
      <c r="AA263" s="71">
        <v>0</v>
      </c>
      <c r="AB263" s="71">
        <v>0</v>
      </c>
      <c r="AC263" s="69">
        <v>302</v>
      </c>
      <c r="AD263" s="69">
        <v>155</v>
      </c>
      <c r="AE263" s="205"/>
      <c r="AF263" s="8" t="s">
        <v>91</v>
      </c>
      <c r="AG263" s="71">
        <v>0</v>
      </c>
      <c r="AH263" s="71">
        <v>0</v>
      </c>
      <c r="AI263" s="71">
        <v>0</v>
      </c>
      <c r="AJ263" s="71">
        <v>0</v>
      </c>
      <c r="AK263" s="71">
        <v>0</v>
      </c>
      <c r="AL263" s="71">
        <v>0</v>
      </c>
      <c r="AM263" s="71">
        <v>0</v>
      </c>
      <c r="AN263" s="71">
        <v>0</v>
      </c>
      <c r="AO263" s="71">
        <v>0</v>
      </c>
      <c r="AP263" s="71">
        <v>0</v>
      </c>
      <c r="AQ263" s="71">
        <v>0</v>
      </c>
      <c r="AR263" s="71">
        <v>0</v>
      </c>
      <c r="AS263" s="71">
        <v>0</v>
      </c>
      <c r="AT263" s="71">
        <v>0</v>
      </c>
      <c r="AU263" s="71">
        <v>5</v>
      </c>
      <c r="AV263" s="71">
        <v>3</v>
      </c>
      <c r="AW263" s="71">
        <v>0</v>
      </c>
      <c r="AX263" s="71">
        <v>0</v>
      </c>
      <c r="AY263" s="71">
        <v>4</v>
      </c>
      <c r="AZ263" s="71">
        <v>2</v>
      </c>
      <c r="BA263" s="71">
        <v>0</v>
      </c>
      <c r="BB263" s="71">
        <v>0</v>
      </c>
      <c r="BC263" s="71">
        <v>0</v>
      </c>
      <c r="BD263" s="71">
        <v>0</v>
      </c>
      <c r="BE263" s="71">
        <v>0</v>
      </c>
      <c r="BF263" s="71">
        <v>0</v>
      </c>
      <c r="BG263" s="69">
        <v>9</v>
      </c>
      <c r="BH263" s="69">
        <v>5</v>
      </c>
      <c r="BI263" s="205"/>
      <c r="BJ263" s="8" t="s">
        <v>91</v>
      </c>
      <c r="BK263" s="31">
        <v>3</v>
      </c>
      <c r="BL263" s="31">
        <v>0</v>
      </c>
      <c r="BM263" s="31">
        <v>0</v>
      </c>
      <c r="BN263" s="31">
        <v>0</v>
      </c>
      <c r="BO263" s="31">
        <v>1</v>
      </c>
      <c r="BP263" s="31">
        <v>1</v>
      </c>
      <c r="BQ263" s="31">
        <v>0</v>
      </c>
      <c r="BR263" s="31">
        <v>2</v>
      </c>
      <c r="BS263" s="31">
        <v>0</v>
      </c>
      <c r="BT263" s="31">
        <v>1</v>
      </c>
      <c r="BU263" s="31">
        <v>0</v>
      </c>
      <c r="BV263" s="31">
        <v>0</v>
      </c>
      <c r="BW263" s="31">
        <v>0</v>
      </c>
      <c r="BX263" s="149">
        <v>8</v>
      </c>
      <c r="BY263" s="125">
        <v>8</v>
      </c>
      <c r="BZ263" s="71">
        <v>8</v>
      </c>
      <c r="CA263" s="71">
        <v>8</v>
      </c>
      <c r="CB263" s="71">
        <v>0</v>
      </c>
      <c r="CC263" s="71">
        <v>2</v>
      </c>
      <c r="CD263" s="205"/>
      <c r="CE263" s="8" t="s">
        <v>91</v>
      </c>
      <c r="CF263" s="71">
        <v>0</v>
      </c>
      <c r="CG263" s="71">
        <v>112</v>
      </c>
      <c r="CH263" s="71">
        <v>15</v>
      </c>
      <c r="CI263" s="71">
        <v>0</v>
      </c>
      <c r="CJ263" s="71">
        <v>0</v>
      </c>
      <c r="CK263" s="71">
        <v>0</v>
      </c>
      <c r="CL263" s="71">
        <v>8</v>
      </c>
      <c r="CM263" s="71">
        <v>8</v>
      </c>
      <c r="CN263" s="71">
        <v>8</v>
      </c>
      <c r="CO263" s="205"/>
      <c r="CP263" s="8" t="s">
        <v>91</v>
      </c>
      <c r="CQ263" s="46">
        <v>49</v>
      </c>
      <c r="CR263" s="46">
        <v>32</v>
      </c>
      <c r="CS263" s="46">
        <v>31</v>
      </c>
      <c r="CT263" s="46">
        <v>21</v>
      </c>
      <c r="CU263" s="46">
        <v>0</v>
      </c>
      <c r="CV263" s="46">
        <v>0</v>
      </c>
      <c r="CW263" s="46">
        <v>0</v>
      </c>
      <c r="CX263" s="46">
        <v>0</v>
      </c>
      <c r="CY263" s="46">
        <v>23</v>
      </c>
      <c r="CZ263" s="46">
        <v>11</v>
      </c>
      <c r="DA263" s="46">
        <v>10</v>
      </c>
      <c r="DB263" s="46">
        <v>4</v>
      </c>
      <c r="DC263" s="46">
        <v>0</v>
      </c>
      <c r="DD263" s="46">
        <v>0</v>
      </c>
      <c r="DE263" s="46">
        <v>0</v>
      </c>
      <c r="DF263" s="46">
        <v>0</v>
      </c>
      <c r="DG263" s="46">
        <v>0</v>
      </c>
      <c r="DH263" s="46">
        <v>0</v>
      </c>
      <c r="DI263" s="46">
        <v>0</v>
      </c>
      <c r="DJ263" s="46">
        <v>0</v>
      </c>
      <c r="DK263" s="46">
        <v>0</v>
      </c>
      <c r="DL263" s="46">
        <v>0</v>
      </c>
      <c r="DM263" s="46">
        <v>0</v>
      </c>
      <c r="DN263" s="46">
        <v>0</v>
      </c>
      <c r="DO263" s="205"/>
      <c r="DP263" s="8" t="s">
        <v>91</v>
      </c>
      <c r="DQ263" s="71">
        <v>17</v>
      </c>
      <c r="DR263" s="71">
        <v>4</v>
      </c>
      <c r="DS263" s="71">
        <v>2</v>
      </c>
      <c r="DT263" s="152">
        <v>13</v>
      </c>
      <c r="DU263" s="32">
        <v>5</v>
      </c>
      <c r="DV263" s="149">
        <v>30</v>
      </c>
      <c r="DW263" s="149">
        <v>9</v>
      </c>
      <c r="DX263" s="205"/>
      <c r="DY263" s="8" t="s">
        <v>91</v>
      </c>
      <c r="DZ263" s="71">
        <v>0</v>
      </c>
      <c r="EA263" s="71">
        <v>0</v>
      </c>
      <c r="EB263" s="71">
        <v>0</v>
      </c>
      <c r="EC263" s="71">
        <v>0</v>
      </c>
      <c r="ED263" s="71">
        <v>0</v>
      </c>
      <c r="EE263" s="71">
        <v>0</v>
      </c>
      <c r="EF263" s="71">
        <v>0</v>
      </c>
      <c r="EG263" s="71">
        <v>0</v>
      </c>
      <c r="EH263" s="71">
        <v>0</v>
      </c>
      <c r="EI263" s="71">
        <v>0</v>
      </c>
      <c r="EJ263" s="71">
        <v>0</v>
      </c>
      <c r="EK263" s="71">
        <v>0</v>
      </c>
      <c r="EL263" s="71">
        <v>0</v>
      </c>
      <c r="EM263" s="71">
        <v>0</v>
      </c>
      <c r="EN263" s="71">
        <v>0</v>
      </c>
      <c r="EO263" s="71">
        <v>0</v>
      </c>
      <c r="EP263" s="71">
        <v>0</v>
      </c>
      <c r="ER263" s="78" t="s">
        <v>2063</v>
      </c>
      <c r="ES263" s="78" t="s">
        <v>2536</v>
      </c>
      <c r="ET263" s="78">
        <v>72</v>
      </c>
      <c r="EU263" s="78">
        <v>41</v>
      </c>
      <c r="EV263" s="78">
        <v>269</v>
      </c>
      <c r="EW263" s="78"/>
      <c r="EX263" s="78"/>
      <c r="EY263" s="78"/>
    </row>
    <row r="264" spans="1:155">
      <c r="A264" s="205"/>
      <c r="B264" s="66" t="s">
        <v>73</v>
      </c>
      <c r="C264" s="26">
        <v>485</v>
      </c>
      <c r="D264" s="26">
        <v>240</v>
      </c>
      <c r="E264" s="26">
        <v>155</v>
      </c>
      <c r="F264" s="26">
        <v>69</v>
      </c>
      <c r="G264" s="26">
        <v>1</v>
      </c>
      <c r="H264" s="26">
        <v>1</v>
      </c>
      <c r="I264" s="26">
        <v>34</v>
      </c>
      <c r="J264" s="26">
        <v>17</v>
      </c>
      <c r="K264" s="26">
        <v>69</v>
      </c>
      <c r="L264" s="26">
        <v>42</v>
      </c>
      <c r="M264" s="26">
        <v>58</v>
      </c>
      <c r="N264" s="26">
        <v>14</v>
      </c>
      <c r="O264" s="26">
        <v>0</v>
      </c>
      <c r="P264" s="26">
        <v>0</v>
      </c>
      <c r="Q264" s="26">
        <v>292</v>
      </c>
      <c r="R264" s="26">
        <v>152</v>
      </c>
      <c r="S264" s="26">
        <v>0</v>
      </c>
      <c r="T264" s="26">
        <v>0</v>
      </c>
      <c r="U264" s="26">
        <v>61</v>
      </c>
      <c r="V264" s="26">
        <v>23</v>
      </c>
      <c r="W264" s="26">
        <v>0</v>
      </c>
      <c r="X264" s="26">
        <v>0</v>
      </c>
      <c r="Y264" s="26">
        <v>0</v>
      </c>
      <c r="Z264" s="26">
        <v>0</v>
      </c>
      <c r="AA264" s="26">
        <v>2</v>
      </c>
      <c r="AB264" s="26">
        <v>1</v>
      </c>
      <c r="AC264" s="68">
        <v>1157</v>
      </c>
      <c r="AD264" s="68">
        <v>559</v>
      </c>
      <c r="AE264" s="205"/>
      <c r="AF264" s="66" t="s">
        <v>73</v>
      </c>
      <c r="AG264" s="26">
        <v>8</v>
      </c>
      <c r="AH264" s="26">
        <v>5</v>
      </c>
      <c r="AI264" s="26">
        <v>2</v>
      </c>
      <c r="AJ264" s="26">
        <v>0</v>
      </c>
      <c r="AK264" s="26">
        <v>0</v>
      </c>
      <c r="AL264" s="26">
        <v>0</v>
      </c>
      <c r="AM264" s="26">
        <v>0</v>
      </c>
      <c r="AN264" s="26">
        <v>0</v>
      </c>
      <c r="AO264" s="26">
        <v>1</v>
      </c>
      <c r="AP264" s="26">
        <v>0</v>
      </c>
      <c r="AQ264" s="26">
        <v>0</v>
      </c>
      <c r="AR264" s="26">
        <v>0</v>
      </c>
      <c r="AS264" s="26">
        <v>0</v>
      </c>
      <c r="AT264" s="26">
        <v>0</v>
      </c>
      <c r="AU264" s="26">
        <v>31</v>
      </c>
      <c r="AV264" s="26">
        <v>16</v>
      </c>
      <c r="AW264" s="26">
        <v>0</v>
      </c>
      <c r="AX264" s="26">
        <v>0</v>
      </c>
      <c r="AY264" s="26">
        <v>6</v>
      </c>
      <c r="AZ264" s="26">
        <v>2</v>
      </c>
      <c r="BA264" s="26">
        <v>0</v>
      </c>
      <c r="BB264" s="26">
        <v>0</v>
      </c>
      <c r="BC264" s="26">
        <v>0</v>
      </c>
      <c r="BD264" s="26">
        <v>0</v>
      </c>
      <c r="BE264" s="26">
        <v>0</v>
      </c>
      <c r="BF264" s="26">
        <v>0</v>
      </c>
      <c r="BG264" s="68">
        <v>48</v>
      </c>
      <c r="BH264" s="68">
        <v>23</v>
      </c>
      <c r="BI264" s="205"/>
      <c r="BJ264" s="66" t="s">
        <v>73</v>
      </c>
      <c r="BK264" s="68">
        <v>15</v>
      </c>
      <c r="BL264" s="68">
        <v>10</v>
      </c>
      <c r="BM264" s="68">
        <v>1</v>
      </c>
      <c r="BN264" s="68">
        <v>1</v>
      </c>
      <c r="BO264" s="68">
        <v>3</v>
      </c>
      <c r="BP264" s="68">
        <v>2</v>
      </c>
      <c r="BQ264" s="68">
        <v>0</v>
      </c>
      <c r="BR264" s="68">
        <v>14</v>
      </c>
      <c r="BS264" s="68">
        <v>0</v>
      </c>
      <c r="BT264" s="68">
        <v>5</v>
      </c>
      <c r="BU264" s="68">
        <v>0</v>
      </c>
      <c r="BV264" s="68">
        <v>0</v>
      </c>
      <c r="BW264" s="68">
        <v>1</v>
      </c>
      <c r="BX264" s="68">
        <v>52</v>
      </c>
      <c r="BY264" s="68">
        <v>43</v>
      </c>
      <c r="BZ264" s="68">
        <v>37</v>
      </c>
      <c r="CA264" s="68">
        <v>14</v>
      </c>
      <c r="CB264" s="68">
        <v>3</v>
      </c>
      <c r="CC264" s="68">
        <v>14</v>
      </c>
      <c r="CD264" s="205"/>
      <c r="CE264" s="66" t="s">
        <v>73</v>
      </c>
      <c r="CF264" s="68">
        <v>103</v>
      </c>
      <c r="CG264" s="68">
        <v>327</v>
      </c>
      <c r="CH264" s="68">
        <v>112</v>
      </c>
      <c r="CI264" s="68">
        <v>25</v>
      </c>
      <c r="CJ264" s="68">
        <v>0</v>
      </c>
      <c r="CK264" s="68">
        <v>0</v>
      </c>
      <c r="CL264" s="68">
        <v>47</v>
      </c>
      <c r="CM264" s="68">
        <v>41</v>
      </c>
      <c r="CN264" s="68">
        <v>35</v>
      </c>
      <c r="CO264" s="205"/>
      <c r="CP264" s="66" t="s">
        <v>73</v>
      </c>
      <c r="CQ264" s="68">
        <v>250</v>
      </c>
      <c r="CR264" s="68">
        <v>131</v>
      </c>
      <c r="CS264" s="68">
        <v>166</v>
      </c>
      <c r="CT264" s="68">
        <v>88</v>
      </c>
      <c r="CU264" s="68">
        <v>15</v>
      </c>
      <c r="CV264" s="68">
        <v>4</v>
      </c>
      <c r="CW264" s="68">
        <v>0</v>
      </c>
      <c r="CX264" s="68">
        <v>0</v>
      </c>
      <c r="CY264" s="68">
        <v>46</v>
      </c>
      <c r="CZ264" s="68">
        <v>17</v>
      </c>
      <c r="DA264" s="68">
        <v>24</v>
      </c>
      <c r="DB264" s="68">
        <v>7</v>
      </c>
      <c r="DC264" s="68">
        <v>0</v>
      </c>
      <c r="DD264" s="68">
        <v>0</v>
      </c>
      <c r="DE264" s="68">
        <v>0</v>
      </c>
      <c r="DF264" s="68">
        <v>0</v>
      </c>
      <c r="DG264" s="68">
        <v>0</v>
      </c>
      <c r="DH264" s="68">
        <v>0</v>
      </c>
      <c r="DI264" s="68">
        <v>0</v>
      </c>
      <c r="DJ264" s="68">
        <v>0</v>
      </c>
      <c r="DK264" s="68">
        <v>0</v>
      </c>
      <c r="DL264" s="68">
        <v>0</v>
      </c>
      <c r="DM264" s="68">
        <v>0</v>
      </c>
      <c r="DN264" s="68">
        <v>0</v>
      </c>
      <c r="DO264" s="205"/>
      <c r="DP264" s="66" t="s">
        <v>73</v>
      </c>
      <c r="DQ264" s="68">
        <v>81</v>
      </c>
      <c r="DR264" s="26">
        <v>15</v>
      </c>
      <c r="DS264" s="26">
        <v>2</v>
      </c>
      <c r="DT264" s="41">
        <v>22</v>
      </c>
      <c r="DU264" s="41">
        <v>7</v>
      </c>
      <c r="DV264" s="68">
        <v>103</v>
      </c>
      <c r="DW264" s="68">
        <v>22</v>
      </c>
      <c r="DX264" s="205"/>
      <c r="DY264" s="66" t="s">
        <v>73</v>
      </c>
      <c r="DZ264" s="68">
        <v>49</v>
      </c>
      <c r="EA264" s="68">
        <v>203</v>
      </c>
      <c r="EB264" s="68">
        <v>106</v>
      </c>
      <c r="EC264" s="68">
        <v>0</v>
      </c>
      <c r="ED264" s="68">
        <v>144</v>
      </c>
      <c r="EE264" s="68">
        <v>143</v>
      </c>
      <c r="EF264" s="68">
        <v>64</v>
      </c>
      <c r="EG264" s="68">
        <v>130</v>
      </c>
      <c r="EH264" s="68">
        <v>70</v>
      </c>
      <c r="EI264" s="68">
        <v>68</v>
      </c>
      <c r="EJ264" s="68">
        <v>78</v>
      </c>
      <c r="EK264" s="68">
        <v>5</v>
      </c>
      <c r="EL264" s="68">
        <v>5</v>
      </c>
      <c r="EM264" s="68">
        <v>4</v>
      </c>
      <c r="EN264" s="68">
        <v>0</v>
      </c>
      <c r="EO264" s="68">
        <v>0</v>
      </c>
      <c r="EP264" s="68">
        <v>0</v>
      </c>
      <c r="ER264" s="78" t="s">
        <v>2063</v>
      </c>
      <c r="ES264" s="78" t="s">
        <v>2537</v>
      </c>
      <c r="ET264" s="78">
        <v>311</v>
      </c>
      <c r="EU264" s="78">
        <v>190</v>
      </c>
      <c r="EV264" s="78">
        <v>1193</v>
      </c>
      <c r="EW264" s="78"/>
      <c r="EX264" s="78"/>
      <c r="EY264" s="78"/>
    </row>
    <row r="265" spans="1:155">
      <c r="A265" s="205" t="s">
        <v>186</v>
      </c>
      <c r="B265" s="8" t="s">
        <v>90</v>
      </c>
      <c r="C265" s="71">
        <v>0</v>
      </c>
      <c r="D265" s="71">
        <v>0</v>
      </c>
      <c r="E265" s="71">
        <v>0</v>
      </c>
      <c r="F265" s="71">
        <v>0</v>
      </c>
      <c r="G265" s="71">
        <v>0</v>
      </c>
      <c r="H265" s="71">
        <v>0</v>
      </c>
      <c r="I265" s="71">
        <v>0</v>
      </c>
      <c r="J265" s="71">
        <v>0</v>
      </c>
      <c r="K265" s="71">
        <v>0</v>
      </c>
      <c r="L265" s="71">
        <v>0</v>
      </c>
      <c r="M265" s="71">
        <v>0</v>
      </c>
      <c r="N265" s="71">
        <v>0</v>
      </c>
      <c r="O265" s="71">
        <v>0</v>
      </c>
      <c r="P265" s="71">
        <v>0</v>
      </c>
      <c r="Q265" s="71">
        <v>0</v>
      </c>
      <c r="R265" s="71">
        <v>0</v>
      </c>
      <c r="S265" s="71">
        <v>0</v>
      </c>
      <c r="T265" s="71">
        <v>0</v>
      </c>
      <c r="U265" s="71">
        <v>0</v>
      </c>
      <c r="V265" s="71">
        <v>0</v>
      </c>
      <c r="W265" s="71">
        <v>0</v>
      </c>
      <c r="X265" s="71">
        <v>0</v>
      </c>
      <c r="Y265" s="71">
        <v>0</v>
      </c>
      <c r="Z265" s="71">
        <v>0</v>
      </c>
      <c r="AA265" s="71">
        <v>0</v>
      </c>
      <c r="AB265" s="71">
        <v>0</v>
      </c>
      <c r="AC265" s="69">
        <v>0</v>
      </c>
      <c r="AD265" s="69">
        <v>0</v>
      </c>
      <c r="AE265" s="205" t="s">
        <v>186</v>
      </c>
      <c r="AF265" s="8" t="s">
        <v>90</v>
      </c>
      <c r="AG265" s="71">
        <v>0</v>
      </c>
      <c r="AH265" s="71">
        <v>0</v>
      </c>
      <c r="AI265" s="71">
        <v>0</v>
      </c>
      <c r="AJ265" s="71">
        <v>0</v>
      </c>
      <c r="AK265" s="71">
        <v>0</v>
      </c>
      <c r="AL265" s="71">
        <v>0</v>
      </c>
      <c r="AM265" s="71">
        <v>0</v>
      </c>
      <c r="AN265" s="71">
        <v>0</v>
      </c>
      <c r="AO265" s="71">
        <v>0</v>
      </c>
      <c r="AP265" s="71">
        <v>0</v>
      </c>
      <c r="AQ265" s="71">
        <v>0</v>
      </c>
      <c r="AR265" s="71">
        <v>0</v>
      </c>
      <c r="AS265" s="71">
        <v>0</v>
      </c>
      <c r="AT265" s="71">
        <v>0</v>
      </c>
      <c r="AU265" s="71">
        <v>0</v>
      </c>
      <c r="AV265" s="71">
        <v>0</v>
      </c>
      <c r="AW265" s="71">
        <v>0</v>
      </c>
      <c r="AX265" s="71">
        <v>0</v>
      </c>
      <c r="AY265" s="71">
        <v>0</v>
      </c>
      <c r="AZ265" s="71">
        <v>0</v>
      </c>
      <c r="BA265" s="71">
        <v>0</v>
      </c>
      <c r="BB265" s="71">
        <v>0</v>
      </c>
      <c r="BC265" s="71">
        <v>0</v>
      </c>
      <c r="BD265" s="71">
        <v>0</v>
      </c>
      <c r="BE265" s="71">
        <v>0</v>
      </c>
      <c r="BF265" s="71">
        <v>0</v>
      </c>
      <c r="BG265" s="69">
        <v>0</v>
      </c>
      <c r="BH265" s="69">
        <v>0</v>
      </c>
      <c r="BI265" s="205" t="s">
        <v>186</v>
      </c>
      <c r="BJ265" s="8" t="s">
        <v>90</v>
      </c>
      <c r="BK265" s="31">
        <v>0</v>
      </c>
      <c r="BL265" s="31">
        <v>0</v>
      </c>
      <c r="BM265" s="31">
        <v>0</v>
      </c>
      <c r="BN265" s="31">
        <v>0</v>
      </c>
      <c r="BO265" s="31">
        <v>0</v>
      </c>
      <c r="BP265" s="31">
        <v>0</v>
      </c>
      <c r="BQ265" s="31">
        <v>0</v>
      </c>
      <c r="BR265" s="31">
        <v>0</v>
      </c>
      <c r="BS265" s="31">
        <v>0</v>
      </c>
      <c r="BT265" s="31">
        <v>0</v>
      </c>
      <c r="BU265" s="31">
        <v>0</v>
      </c>
      <c r="BV265" s="31">
        <v>0</v>
      </c>
      <c r="BW265" s="31">
        <v>0</v>
      </c>
      <c r="BX265" s="149">
        <v>0</v>
      </c>
      <c r="BY265" s="125">
        <v>0</v>
      </c>
      <c r="BZ265" s="71">
        <v>0</v>
      </c>
      <c r="CA265" s="71">
        <v>0</v>
      </c>
      <c r="CB265" s="71">
        <v>0</v>
      </c>
      <c r="CC265" s="71">
        <v>0</v>
      </c>
      <c r="CD265" s="205" t="s">
        <v>186</v>
      </c>
      <c r="CE265" s="8" t="s">
        <v>90</v>
      </c>
      <c r="CF265" s="71">
        <v>0</v>
      </c>
      <c r="CG265" s="71">
        <v>0</v>
      </c>
      <c r="CH265" s="71">
        <v>0</v>
      </c>
      <c r="CI265" s="71">
        <v>0</v>
      </c>
      <c r="CJ265" s="71">
        <v>0</v>
      </c>
      <c r="CK265" s="71">
        <v>0</v>
      </c>
      <c r="CL265" s="71">
        <v>0</v>
      </c>
      <c r="CM265" s="71">
        <v>0</v>
      </c>
      <c r="CN265" s="71">
        <v>0</v>
      </c>
      <c r="CO265" s="205" t="s">
        <v>186</v>
      </c>
      <c r="CP265" s="8" t="s">
        <v>90</v>
      </c>
      <c r="CQ265" s="46">
        <v>0</v>
      </c>
      <c r="CR265" s="46">
        <v>0</v>
      </c>
      <c r="CS265" s="46">
        <v>0</v>
      </c>
      <c r="CT265" s="46">
        <v>0</v>
      </c>
      <c r="CU265" s="46">
        <v>0</v>
      </c>
      <c r="CV265" s="46">
        <v>0</v>
      </c>
      <c r="CW265" s="46">
        <v>0</v>
      </c>
      <c r="CX265" s="46">
        <v>0</v>
      </c>
      <c r="CY265" s="46">
        <v>0</v>
      </c>
      <c r="CZ265" s="46">
        <v>0</v>
      </c>
      <c r="DA265" s="46">
        <v>0</v>
      </c>
      <c r="DB265" s="46">
        <v>0</v>
      </c>
      <c r="DC265" s="46">
        <v>0</v>
      </c>
      <c r="DD265" s="46">
        <v>0</v>
      </c>
      <c r="DE265" s="46">
        <v>0</v>
      </c>
      <c r="DF265" s="46">
        <v>0</v>
      </c>
      <c r="DG265" s="46">
        <v>0</v>
      </c>
      <c r="DH265" s="46">
        <v>0</v>
      </c>
      <c r="DI265" s="46">
        <v>0</v>
      </c>
      <c r="DJ265" s="46">
        <v>0</v>
      </c>
      <c r="DK265" s="46">
        <v>0</v>
      </c>
      <c r="DL265" s="46">
        <v>0</v>
      </c>
      <c r="DM265" s="46">
        <v>0</v>
      </c>
      <c r="DN265" s="46">
        <v>0</v>
      </c>
      <c r="DO265" s="205" t="s">
        <v>186</v>
      </c>
      <c r="DP265" s="8" t="s">
        <v>90</v>
      </c>
      <c r="DQ265" s="71">
        <v>0</v>
      </c>
      <c r="DR265" s="71">
        <v>0</v>
      </c>
      <c r="DS265" s="71">
        <v>0</v>
      </c>
      <c r="DT265" s="152">
        <v>0</v>
      </c>
      <c r="DU265" s="32">
        <v>0</v>
      </c>
      <c r="DV265" s="149">
        <v>0</v>
      </c>
      <c r="DW265" s="149">
        <v>0</v>
      </c>
      <c r="DX265" s="205" t="s">
        <v>186</v>
      </c>
      <c r="DY265" s="8" t="s">
        <v>90</v>
      </c>
      <c r="DZ265" s="71">
        <v>0</v>
      </c>
      <c r="EA265" s="71">
        <v>0</v>
      </c>
      <c r="EB265" s="71">
        <v>0</v>
      </c>
      <c r="EC265" s="71">
        <v>0</v>
      </c>
      <c r="ED265" s="71">
        <v>0</v>
      </c>
      <c r="EE265" s="71">
        <v>0</v>
      </c>
      <c r="EF265" s="71">
        <v>0</v>
      </c>
      <c r="EG265" s="71">
        <v>0</v>
      </c>
      <c r="EH265" s="71">
        <v>0</v>
      </c>
      <c r="EI265" s="71">
        <v>0</v>
      </c>
      <c r="EJ265" s="71">
        <v>0</v>
      </c>
      <c r="EK265" s="71">
        <v>0</v>
      </c>
      <c r="EL265" s="71">
        <v>0</v>
      </c>
      <c r="EM265" s="71">
        <v>0</v>
      </c>
      <c r="EN265" s="71">
        <v>0</v>
      </c>
      <c r="EO265" s="71">
        <v>0</v>
      </c>
      <c r="EP265" s="71">
        <v>0</v>
      </c>
      <c r="ER265" s="78" t="s">
        <v>186</v>
      </c>
      <c r="ES265" s="78" t="s">
        <v>2538</v>
      </c>
      <c r="ET265" s="78">
        <v>0</v>
      </c>
      <c r="EU265" s="78">
        <v>0</v>
      </c>
      <c r="EV265" s="78">
        <v>0</v>
      </c>
      <c r="EW265" s="78"/>
      <c r="EX265" s="78"/>
      <c r="EY265" s="78"/>
    </row>
    <row r="266" spans="1:155">
      <c r="A266" s="205"/>
      <c r="B266" s="8" t="s">
        <v>91</v>
      </c>
      <c r="C266" s="71">
        <v>2080</v>
      </c>
      <c r="D266" s="71">
        <v>1203</v>
      </c>
      <c r="E266" s="71">
        <v>816</v>
      </c>
      <c r="F266" s="71">
        <v>515</v>
      </c>
      <c r="G266" s="71">
        <v>94</v>
      </c>
      <c r="H266" s="71">
        <v>35</v>
      </c>
      <c r="I266" s="71">
        <v>547</v>
      </c>
      <c r="J266" s="71">
        <v>299</v>
      </c>
      <c r="K266" s="71">
        <v>72</v>
      </c>
      <c r="L266" s="71">
        <v>39</v>
      </c>
      <c r="M266" s="71">
        <v>140</v>
      </c>
      <c r="N266" s="71">
        <v>72</v>
      </c>
      <c r="O266" s="71">
        <v>0</v>
      </c>
      <c r="P266" s="71">
        <v>0</v>
      </c>
      <c r="Q266" s="71">
        <v>1259</v>
      </c>
      <c r="R266" s="71">
        <v>771</v>
      </c>
      <c r="S266" s="71">
        <v>96</v>
      </c>
      <c r="T266" s="71">
        <v>41</v>
      </c>
      <c r="U266" s="71">
        <v>568</v>
      </c>
      <c r="V266" s="71">
        <v>269</v>
      </c>
      <c r="W266" s="71">
        <v>21</v>
      </c>
      <c r="X266" s="71">
        <v>15</v>
      </c>
      <c r="Y266" s="71">
        <v>27</v>
      </c>
      <c r="Z266" s="71">
        <v>13</v>
      </c>
      <c r="AA266" s="71">
        <v>0</v>
      </c>
      <c r="AB266" s="71">
        <v>0</v>
      </c>
      <c r="AC266" s="69">
        <v>5720</v>
      </c>
      <c r="AD266" s="69">
        <v>3272</v>
      </c>
      <c r="AE266" s="205"/>
      <c r="AF266" s="8" t="s">
        <v>91</v>
      </c>
      <c r="AG266" s="71">
        <v>61</v>
      </c>
      <c r="AH266" s="71">
        <v>32</v>
      </c>
      <c r="AI266" s="71">
        <v>9</v>
      </c>
      <c r="AJ266" s="71">
        <v>4</v>
      </c>
      <c r="AK266" s="71">
        <v>1</v>
      </c>
      <c r="AL266" s="71">
        <v>0</v>
      </c>
      <c r="AM266" s="71">
        <v>11</v>
      </c>
      <c r="AN266" s="71">
        <v>6</v>
      </c>
      <c r="AO266" s="71">
        <v>0</v>
      </c>
      <c r="AP266" s="71">
        <v>0</v>
      </c>
      <c r="AQ266" s="71">
        <v>2</v>
      </c>
      <c r="AR266" s="71">
        <v>1</v>
      </c>
      <c r="AS266" s="71">
        <v>0</v>
      </c>
      <c r="AT266" s="71">
        <v>0</v>
      </c>
      <c r="AU266" s="71">
        <v>76</v>
      </c>
      <c r="AV266" s="71">
        <v>39</v>
      </c>
      <c r="AW266" s="71">
        <v>4</v>
      </c>
      <c r="AX266" s="71">
        <v>1</v>
      </c>
      <c r="AY266" s="71">
        <v>73</v>
      </c>
      <c r="AZ266" s="71">
        <v>28</v>
      </c>
      <c r="BA266" s="71">
        <v>3</v>
      </c>
      <c r="BB266" s="71">
        <v>1</v>
      </c>
      <c r="BC266" s="71">
        <v>9</v>
      </c>
      <c r="BD266" s="71">
        <v>4</v>
      </c>
      <c r="BE266" s="71">
        <v>0</v>
      </c>
      <c r="BF266" s="71">
        <v>0</v>
      </c>
      <c r="BG266" s="69">
        <v>249</v>
      </c>
      <c r="BH266" s="69">
        <v>116</v>
      </c>
      <c r="BI266" s="205"/>
      <c r="BJ266" s="8" t="s">
        <v>91</v>
      </c>
      <c r="BK266" s="31">
        <v>58</v>
      </c>
      <c r="BL266" s="31">
        <v>28</v>
      </c>
      <c r="BM266" s="31">
        <v>3</v>
      </c>
      <c r="BN266" s="31">
        <v>19</v>
      </c>
      <c r="BO266" s="31">
        <v>3</v>
      </c>
      <c r="BP266" s="31">
        <v>5</v>
      </c>
      <c r="BQ266" s="31">
        <v>0</v>
      </c>
      <c r="BR266" s="31">
        <v>39</v>
      </c>
      <c r="BS266" s="31">
        <v>5</v>
      </c>
      <c r="BT266" s="31">
        <v>24</v>
      </c>
      <c r="BU266" s="31">
        <v>1</v>
      </c>
      <c r="BV266" s="31">
        <v>1</v>
      </c>
      <c r="BW266" s="31">
        <v>0</v>
      </c>
      <c r="BX266" s="149">
        <v>186</v>
      </c>
      <c r="BY266" s="125">
        <v>166</v>
      </c>
      <c r="BZ266" s="71">
        <v>165</v>
      </c>
      <c r="CA266" s="71">
        <v>154</v>
      </c>
      <c r="CB266" s="71">
        <v>4</v>
      </c>
      <c r="CC266" s="71">
        <v>36</v>
      </c>
      <c r="CD266" s="205"/>
      <c r="CE266" s="8" t="s">
        <v>91</v>
      </c>
      <c r="CF266" s="71">
        <v>98</v>
      </c>
      <c r="CG266" s="71">
        <v>2260</v>
      </c>
      <c r="CH266" s="71">
        <v>566</v>
      </c>
      <c r="CI266" s="71">
        <v>37</v>
      </c>
      <c r="CJ266" s="71">
        <v>33</v>
      </c>
      <c r="CK266" s="71">
        <v>45</v>
      </c>
      <c r="CL266" s="71">
        <v>209</v>
      </c>
      <c r="CM266" s="71">
        <v>164</v>
      </c>
      <c r="CN266" s="71">
        <v>164</v>
      </c>
      <c r="CO266" s="205"/>
      <c r="CP266" s="8" t="s">
        <v>91</v>
      </c>
      <c r="CQ266" s="46">
        <v>1066</v>
      </c>
      <c r="CR266" s="46">
        <v>571</v>
      </c>
      <c r="CS266" s="46">
        <v>605</v>
      </c>
      <c r="CT266" s="46">
        <v>375</v>
      </c>
      <c r="CU266" s="46">
        <v>86</v>
      </c>
      <c r="CV266" s="46">
        <v>36</v>
      </c>
      <c r="CW266" s="46">
        <v>73</v>
      </c>
      <c r="CX266" s="46">
        <v>32</v>
      </c>
      <c r="CY266" s="46">
        <v>458</v>
      </c>
      <c r="CZ266" s="46">
        <v>215</v>
      </c>
      <c r="DA266" s="46">
        <v>249</v>
      </c>
      <c r="DB266" s="46">
        <v>125</v>
      </c>
      <c r="DC266" s="46">
        <v>0</v>
      </c>
      <c r="DD266" s="46">
        <v>0</v>
      </c>
      <c r="DE266" s="46">
        <v>0</v>
      </c>
      <c r="DF266" s="46">
        <v>0</v>
      </c>
      <c r="DG266" s="46">
        <v>0</v>
      </c>
      <c r="DH266" s="46">
        <v>0</v>
      </c>
      <c r="DI266" s="46">
        <v>0</v>
      </c>
      <c r="DJ266" s="46">
        <v>0</v>
      </c>
      <c r="DK266" s="46">
        <v>0</v>
      </c>
      <c r="DL266" s="46">
        <v>0</v>
      </c>
      <c r="DM266" s="46">
        <v>0</v>
      </c>
      <c r="DN266" s="46">
        <v>0</v>
      </c>
      <c r="DO266" s="205"/>
      <c r="DP266" s="8" t="s">
        <v>91</v>
      </c>
      <c r="DQ266" s="71">
        <v>341</v>
      </c>
      <c r="DR266" s="71">
        <v>121</v>
      </c>
      <c r="DS266" s="71">
        <v>30</v>
      </c>
      <c r="DT266" s="152">
        <v>155</v>
      </c>
      <c r="DU266" s="32">
        <v>80</v>
      </c>
      <c r="DV266" s="149">
        <v>496</v>
      </c>
      <c r="DW266" s="149">
        <v>201</v>
      </c>
      <c r="DX266" s="205"/>
      <c r="DY266" s="8" t="s">
        <v>91</v>
      </c>
      <c r="DZ266" s="71">
        <v>45</v>
      </c>
      <c r="EA266" s="71">
        <v>47</v>
      </c>
      <c r="EB266" s="71">
        <v>27</v>
      </c>
      <c r="EC266" s="71">
        <v>0</v>
      </c>
      <c r="ED266" s="71">
        <v>45</v>
      </c>
      <c r="EE266" s="71">
        <v>46</v>
      </c>
      <c r="EF266" s="71">
        <v>9</v>
      </c>
      <c r="EG266" s="71">
        <v>41</v>
      </c>
      <c r="EH266" s="71">
        <v>36</v>
      </c>
      <c r="EI266" s="71">
        <v>38</v>
      </c>
      <c r="EJ266" s="71">
        <v>42</v>
      </c>
      <c r="EK266" s="71">
        <v>8</v>
      </c>
      <c r="EL266" s="71">
        <v>7</v>
      </c>
      <c r="EM266" s="71">
        <v>7</v>
      </c>
      <c r="EN266" s="71">
        <v>2</v>
      </c>
      <c r="EO266" s="71">
        <v>2</v>
      </c>
      <c r="EP266" s="71">
        <v>0</v>
      </c>
      <c r="ER266" s="78" t="s">
        <v>186</v>
      </c>
      <c r="ES266" s="78" t="s">
        <v>2539</v>
      </c>
      <c r="ET266" s="78">
        <v>1610</v>
      </c>
      <c r="EU266" s="78">
        <v>927</v>
      </c>
      <c r="EV266" s="78">
        <v>6629</v>
      </c>
      <c r="EW266" s="78"/>
      <c r="EX266" s="78"/>
      <c r="EY266" s="78"/>
    </row>
    <row r="267" spans="1:155">
      <c r="A267" s="205"/>
      <c r="B267" s="66" t="s">
        <v>73</v>
      </c>
      <c r="C267" s="26">
        <v>2080</v>
      </c>
      <c r="D267" s="26">
        <v>1203</v>
      </c>
      <c r="E267" s="26">
        <v>816</v>
      </c>
      <c r="F267" s="26">
        <v>515</v>
      </c>
      <c r="G267" s="26">
        <v>94</v>
      </c>
      <c r="H267" s="26">
        <v>35</v>
      </c>
      <c r="I267" s="26">
        <v>547</v>
      </c>
      <c r="J267" s="26">
        <v>299</v>
      </c>
      <c r="K267" s="26">
        <v>72</v>
      </c>
      <c r="L267" s="26">
        <v>39</v>
      </c>
      <c r="M267" s="26">
        <v>140</v>
      </c>
      <c r="N267" s="26">
        <v>72</v>
      </c>
      <c r="O267" s="26">
        <v>0</v>
      </c>
      <c r="P267" s="26">
        <v>0</v>
      </c>
      <c r="Q267" s="26">
        <v>1259</v>
      </c>
      <c r="R267" s="26">
        <v>771</v>
      </c>
      <c r="S267" s="26">
        <v>96</v>
      </c>
      <c r="T267" s="26">
        <v>41</v>
      </c>
      <c r="U267" s="26">
        <v>568</v>
      </c>
      <c r="V267" s="26">
        <v>269</v>
      </c>
      <c r="W267" s="26">
        <v>21</v>
      </c>
      <c r="X267" s="26">
        <v>15</v>
      </c>
      <c r="Y267" s="26">
        <v>27</v>
      </c>
      <c r="Z267" s="26">
        <v>13</v>
      </c>
      <c r="AA267" s="26">
        <v>0</v>
      </c>
      <c r="AB267" s="26">
        <v>0</v>
      </c>
      <c r="AC267" s="68">
        <v>5720</v>
      </c>
      <c r="AD267" s="68">
        <v>3272</v>
      </c>
      <c r="AE267" s="205"/>
      <c r="AF267" s="66" t="s">
        <v>73</v>
      </c>
      <c r="AG267" s="26">
        <v>61</v>
      </c>
      <c r="AH267" s="26">
        <v>32</v>
      </c>
      <c r="AI267" s="26">
        <v>9</v>
      </c>
      <c r="AJ267" s="26">
        <v>4</v>
      </c>
      <c r="AK267" s="26">
        <v>1</v>
      </c>
      <c r="AL267" s="26">
        <v>0</v>
      </c>
      <c r="AM267" s="26">
        <v>11</v>
      </c>
      <c r="AN267" s="26">
        <v>6</v>
      </c>
      <c r="AO267" s="26">
        <v>0</v>
      </c>
      <c r="AP267" s="26">
        <v>0</v>
      </c>
      <c r="AQ267" s="26">
        <v>2</v>
      </c>
      <c r="AR267" s="26">
        <v>1</v>
      </c>
      <c r="AS267" s="26">
        <v>0</v>
      </c>
      <c r="AT267" s="26">
        <v>0</v>
      </c>
      <c r="AU267" s="26">
        <v>76</v>
      </c>
      <c r="AV267" s="26">
        <v>39</v>
      </c>
      <c r="AW267" s="26">
        <v>4</v>
      </c>
      <c r="AX267" s="26">
        <v>1</v>
      </c>
      <c r="AY267" s="26">
        <v>73</v>
      </c>
      <c r="AZ267" s="26">
        <v>28</v>
      </c>
      <c r="BA267" s="26">
        <v>3</v>
      </c>
      <c r="BB267" s="26">
        <v>1</v>
      </c>
      <c r="BC267" s="26">
        <v>9</v>
      </c>
      <c r="BD267" s="26">
        <v>4</v>
      </c>
      <c r="BE267" s="26">
        <v>0</v>
      </c>
      <c r="BF267" s="26">
        <v>0</v>
      </c>
      <c r="BG267" s="68">
        <v>249</v>
      </c>
      <c r="BH267" s="68">
        <v>116</v>
      </c>
      <c r="BI267" s="205"/>
      <c r="BJ267" s="66" t="s">
        <v>73</v>
      </c>
      <c r="BK267" s="68">
        <v>58</v>
      </c>
      <c r="BL267" s="68">
        <v>28</v>
      </c>
      <c r="BM267" s="68">
        <v>3</v>
      </c>
      <c r="BN267" s="68">
        <v>19</v>
      </c>
      <c r="BO267" s="68">
        <v>3</v>
      </c>
      <c r="BP267" s="68">
        <v>5</v>
      </c>
      <c r="BQ267" s="68">
        <v>0</v>
      </c>
      <c r="BR267" s="68">
        <v>39</v>
      </c>
      <c r="BS267" s="68">
        <v>5</v>
      </c>
      <c r="BT267" s="68">
        <v>24</v>
      </c>
      <c r="BU267" s="68">
        <v>1</v>
      </c>
      <c r="BV267" s="68">
        <v>1</v>
      </c>
      <c r="BW267" s="68">
        <v>0</v>
      </c>
      <c r="BX267" s="68">
        <v>186</v>
      </c>
      <c r="BY267" s="68">
        <v>166</v>
      </c>
      <c r="BZ267" s="68">
        <v>165</v>
      </c>
      <c r="CA267" s="68">
        <v>154</v>
      </c>
      <c r="CB267" s="68">
        <v>4</v>
      </c>
      <c r="CC267" s="68">
        <v>36</v>
      </c>
      <c r="CD267" s="205"/>
      <c r="CE267" s="66" t="s">
        <v>73</v>
      </c>
      <c r="CF267" s="68">
        <v>98</v>
      </c>
      <c r="CG267" s="68">
        <v>2260</v>
      </c>
      <c r="CH267" s="68">
        <v>566</v>
      </c>
      <c r="CI267" s="68">
        <v>37</v>
      </c>
      <c r="CJ267" s="68">
        <v>33</v>
      </c>
      <c r="CK267" s="68">
        <v>45</v>
      </c>
      <c r="CL267" s="68">
        <v>209</v>
      </c>
      <c r="CM267" s="68">
        <v>164</v>
      </c>
      <c r="CN267" s="68">
        <v>164</v>
      </c>
      <c r="CO267" s="205"/>
      <c r="CP267" s="66" t="s">
        <v>73</v>
      </c>
      <c r="CQ267" s="68">
        <v>1066</v>
      </c>
      <c r="CR267" s="68">
        <v>571</v>
      </c>
      <c r="CS267" s="68">
        <v>605</v>
      </c>
      <c r="CT267" s="68">
        <v>375</v>
      </c>
      <c r="CU267" s="68">
        <v>86</v>
      </c>
      <c r="CV267" s="68">
        <v>36</v>
      </c>
      <c r="CW267" s="68">
        <v>73</v>
      </c>
      <c r="CX267" s="68">
        <v>32</v>
      </c>
      <c r="CY267" s="68">
        <v>458</v>
      </c>
      <c r="CZ267" s="68">
        <v>215</v>
      </c>
      <c r="DA267" s="68">
        <v>249</v>
      </c>
      <c r="DB267" s="68">
        <v>125</v>
      </c>
      <c r="DC267" s="68">
        <v>0</v>
      </c>
      <c r="DD267" s="68">
        <v>0</v>
      </c>
      <c r="DE267" s="68">
        <v>0</v>
      </c>
      <c r="DF267" s="68">
        <v>0</v>
      </c>
      <c r="DG267" s="68">
        <v>0</v>
      </c>
      <c r="DH267" s="68">
        <v>0</v>
      </c>
      <c r="DI267" s="68">
        <v>0</v>
      </c>
      <c r="DJ267" s="68">
        <v>0</v>
      </c>
      <c r="DK267" s="68">
        <v>0</v>
      </c>
      <c r="DL267" s="68">
        <v>0</v>
      </c>
      <c r="DM267" s="68">
        <v>0</v>
      </c>
      <c r="DN267" s="68">
        <v>0</v>
      </c>
      <c r="DO267" s="205"/>
      <c r="DP267" s="66" t="s">
        <v>73</v>
      </c>
      <c r="DQ267" s="68">
        <v>341</v>
      </c>
      <c r="DR267" s="26">
        <v>121</v>
      </c>
      <c r="DS267" s="26">
        <v>30</v>
      </c>
      <c r="DT267" s="41">
        <v>155</v>
      </c>
      <c r="DU267" s="41">
        <v>80</v>
      </c>
      <c r="DV267" s="68">
        <v>496</v>
      </c>
      <c r="DW267" s="68">
        <v>201</v>
      </c>
      <c r="DX267" s="205"/>
      <c r="DY267" s="66" t="s">
        <v>73</v>
      </c>
      <c r="DZ267" s="68">
        <v>45</v>
      </c>
      <c r="EA267" s="68">
        <v>47</v>
      </c>
      <c r="EB267" s="68">
        <v>27</v>
      </c>
      <c r="EC267" s="68">
        <v>0</v>
      </c>
      <c r="ED267" s="68">
        <v>45</v>
      </c>
      <c r="EE267" s="68">
        <v>46</v>
      </c>
      <c r="EF267" s="68">
        <v>9</v>
      </c>
      <c r="EG267" s="68">
        <v>41</v>
      </c>
      <c r="EH267" s="68">
        <v>36</v>
      </c>
      <c r="EI267" s="68">
        <v>38</v>
      </c>
      <c r="EJ267" s="68">
        <v>42</v>
      </c>
      <c r="EK267" s="68">
        <v>8</v>
      </c>
      <c r="EL267" s="68">
        <v>7</v>
      </c>
      <c r="EM267" s="68">
        <v>7</v>
      </c>
      <c r="EN267" s="68">
        <v>2</v>
      </c>
      <c r="EO267" s="68">
        <v>2</v>
      </c>
      <c r="EP267" s="68">
        <v>0</v>
      </c>
      <c r="ER267" s="78" t="s">
        <v>186</v>
      </c>
      <c r="ES267" s="78" t="s">
        <v>2540</v>
      </c>
      <c r="ET267" s="78">
        <v>1610</v>
      </c>
      <c r="EU267" s="78">
        <v>927</v>
      </c>
      <c r="EV267" s="78">
        <v>6629</v>
      </c>
      <c r="EW267" s="78"/>
      <c r="EX267" s="78"/>
      <c r="EY267" s="78"/>
    </row>
    <row r="268" spans="1:155">
      <c r="A268" s="205" t="s">
        <v>187</v>
      </c>
      <c r="B268" s="8" t="s">
        <v>90</v>
      </c>
      <c r="C268" s="71">
        <v>116</v>
      </c>
      <c r="D268" s="71">
        <v>58</v>
      </c>
      <c r="E268" s="71">
        <v>71</v>
      </c>
      <c r="F268" s="71">
        <v>35</v>
      </c>
      <c r="G268" s="71">
        <v>0</v>
      </c>
      <c r="H268" s="71">
        <v>0</v>
      </c>
      <c r="I268" s="71">
        <v>23</v>
      </c>
      <c r="J268" s="71">
        <v>12</v>
      </c>
      <c r="K268" s="71">
        <v>0</v>
      </c>
      <c r="L268" s="71">
        <v>0</v>
      </c>
      <c r="M268" s="71">
        <v>0</v>
      </c>
      <c r="N268" s="71">
        <v>0</v>
      </c>
      <c r="O268" s="71">
        <v>0</v>
      </c>
      <c r="P268" s="71">
        <v>0</v>
      </c>
      <c r="Q268" s="71">
        <v>68</v>
      </c>
      <c r="R268" s="71">
        <v>40</v>
      </c>
      <c r="S268" s="71">
        <v>0</v>
      </c>
      <c r="T268" s="71">
        <v>0</v>
      </c>
      <c r="U268" s="71">
        <v>20</v>
      </c>
      <c r="V268" s="71">
        <v>7</v>
      </c>
      <c r="W268" s="71">
        <v>0</v>
      </c>
      <c r="X268" s="71">
        <v>0</v>
      </c>
      <c r="Y268" s="71">
        <v>0</v>
      </c>
      <c r="Z268" s="71">
        <v>0</v>
      </c>
      <c r="AA268" s="71">
        <v>0</v>
      </c>
      <c r="AB268" s="71">
        <v>0</v>
      </c>
      <c r="AC268" s="69">
        <v>298</v>
      </c>
      <c r="AD268" s="69">
        <v>152</v>
      </c>
      <c r="AE268" s="205" t="s">
        <v>187</v>
      </c>
      <c r="AF268" s="8" t="s">
        <v>90</v>
      </c>
      <c r="AG268" s="71">
        <v>6</v>
      </c>
      <c r="AH268" s="71">
        <v>4</v>
      </c>
      <c r="AI268" s="71">
        <v>7</v>
      </c>
      <c r="AJ268" s="71">
        <v>4</v>
      </c>
      <c r="AK268" s="71">
        <v>0</v>
      </c>
      <c r="AL268" s="71">
        <v>0</v>
      </c>
      <c r="AM268" s="71">
        <v>1</v>
      </c>
      <c r="AN268" s="71">
        <v>0</v>
      </c>
      <c r="AO268" s="71">
        <v>0</v>
      </c>
      <c r="AP268" s="71">
        <v>0</v>
      </c>
      <c r="AQ268" s="71">
        <v>0</v>
      </c>
      <c r="AR268" s="71">
        <v>0</v>
      </c>
      <c r="AS268" s="71">
        <v>0</v>
      </c>
      <c r="AT268" s="71">
        <v>0</v>
      </c>
      <c r="AU268" s="71">
        <v>8</v>
      </c>
      <c r="AV268" s="71">
        <v>5</v>
      </c>
      <c r="AW268" s="71">
        <v>0</v>
      </c>
      <c r="AX268" s="71">
        <v>0</v>
      </c>
      <c r="AY268" s="71">
        <v>1</v>
      </c>
      <c r="AZ268" s="71">
        <v>0</v>
      </c>
      <c r="BA268" s="71">
        <v>0</v>
      </c>
      <c r="BB268" s="71">
        <v>0</v>
      </c>
      <c r="BC268" s="71">
        <v>0</v>
      </c>
      <c r="BD268" s="71">
        <v>0</v>
      </c>
      <c r="BE268" s="71">
        <v>0</v>
      </c>
      <c r="BF268" s="71">
        <v>0</v>
      </c>
      <c r="BG268" s="69">
        <v>23</v>
      </c>
      <c r="BH268" s="69">
        <v>13</v>
      </c>
      <c r="BI268" s="205" t="s">
        <v>187</v>
      </c>
      <c r="BJ268" s="8" t="s">
        <v>90</v>
      </c>
      <c r="BK268" s="31">
        <v>5</v>
      </c>
      <c r="BL268" s="31">
        <v>3</v>
      </c>
      <c r="BM268" s="31">
        <v>0</v>
      </c>
      <c r="BN268" s="31">
        <v>3</v>
      </c>
      <c r="BO268" s="31">
        <v>0</v>
      </c>
      <c r="BP268" s="31">
        <v>0</v>
      </c>
      <c r="BQ268" s="31">
        <v>0</v>
      </c>
      <c r="BR268" s="31">
        <v>4</v>
      </c>
      <c r="BS268" s="31">
        <v>0</v>
      </c>
      <c r="BT268" s="31">
        <v>2</v>
      </c>
      <c r="BU268" s="31">
        <v>0</v>
      </c>
      <c r="BV268" s="31">
        <v>0</v>
      </c>
      <c r="BW268" s="31">
        <v>0</v>
      </c>
      <c r="BX268" s="149">
        <v>17</v>
      </c>
      <c r="BY268" s="125">
        <v>17</v>
      </c>
      <c r="BZ268" s="71">
        <v>17</v>
      </c>
      <c r="CA268" s="71">
        <v>7</v>
      </c>
      <c r="CB268" s="71">
        <v>0</v>
      </c>
      <c r="CC268" s="71">
        <v>4</v>
      </c>
      <c r="CD268" s="205" t="s">
        <v>187</v>
      </c>
      <c r="CE268" s="8" t="s">
        <v>90</v>
      </c>
      <c r="CF268" s="71">
        <v>0</v>
      </c>
      <c r="CG268" s="71">
        <v>169</v>
      </c>
      <c r="CH268" s="71">
        <v>24</v>
      </c>
      <c r="CI268" s="71">
        <v>0</v>
      </c>
      <c r="CJ268" s="71">
        <v>0</v>
      </c>
      <c r="CK268" s="71">
        <v>8</v>
      </c>
      <c r="CL268" s="71">
        <v>17</v>
      </c>
      <c r="CM268" s="71">
        <v>17</v>
      </c>
      <c r="CN268" s="71">
        <v>17</v>
      </c>
      <c r="CO268" s="205" t="s">
        <v>187</v>
      </c>
      <c r="CP268" s="8" t="s">
        <v>90</v>
      </c>
      <c r="CQ268" s="46">
        <v>39</v>
      </c>
      <c r="CR268" s="46">
        <v>19</v>
      </c>
      <c r="CS268" s="46">
        <v>31</v>
      </c>
      <c r="CT268" s="46">
        <v>18</v>
      </c>
      <c r="CU268" s="46">
        <v>0</v>
      </c>
      <c r="CV268" s="46">
        <v>0</v>
      </c>
      <c r="CW268" s="46">
        <v>0</v>
      </c>
      <c r="CX268" s="46">
        <v>0</v>
      </c>
      <c r="CY268" s="46">
        <v>6</v>
      </c>
      <c r="CZ268" s="46">
        <v>1</v>
      </c>
      <c r="DA268" s="46">
        <v>4</v>
      </c>
      <c r="DB268" s="46">
        <v>0</v>
      </c>
      <c r="DC268" s="46">
        <v>0</v>
      </c>
      <c r="DD268" s="46">
        <v>0</v>
      </c>
      <c r="DE268" s="46">
        <v>0</v>
      </c>
      <c r="DF268" s="46">
        <v>0</v>
      </c>
      <c r="DG268" s="46">
        <v>0</v>
      </c>
      <c r="DH268" s="46">
        <v>0</v>
      </c>
      <c r="DI268" s="46">
        <v>0</v>
      </c>
      <c r="DJ268" s="46">
        <v>0</v>
      </c>
      <c r="DK268" s="46">
        <v>0</v>
      </c>
      <c r="DL268" s="46">
        <v>0</v>
      </c>
      <c r="DM268" s="46">
        <v>0</v>
      </c>
      <c r="DN268" s="46">
        <v>0</v>
      </c>
      <c r="DO268" s="205" t="s">
        <v>187</v>
      </c>
      <c r="DP268" s="8" t="s">
        <v>90</v>
      </c>
      <c r="DQ268" s="71">
        <v>31</v>
      </c>
      <c r="DR268" s="71">
        <v>9</v>
      </c>
      <c r="DS268" s="71">
        <v>8</v>
      </c>
      <c r="DT268" s="152">
        <v>3</v>
      </c>
      <c r="DU268" s="32">
        <v>1</v>
      </c>
      <c r="DV268" s="149">
        <v>34</v>
      </c>
      <c r="DW268" s="149">
        <v>10</v>
      </c>
      <c r="DX268" s="205" t="s">
        <v>187</v>
      </c>
      <c r="DY268" s="8" t="s">
        <v>90</v>
      </c>
      <c r="DZ268" s="71">
        <v>5</v>
      </c>
      <c r="EA268" s="71">
        <v>100</v>
      </c>
      <c r="EB268" s="71">
        <v>14</v>
      </c>
      <c r="EC268" s="71">
        <v>0</v>
      </c>
      <c r="ED268" s="71">
        <v>40</v>
      </c>
      <c r="EE268" s="71">
        <v>20</v>
      </c>
      <c r="EF268" s="71">
        <v>0</v>
      </c>
      <c r="EG268" s="71">
        <v>18</v>
      </c>
      <c r="EH268" s="71">
        <v>60</v>
      </c>
      <c r="EI268" s="71">
        <v>60</v>
      </c>
      <c r="EJ268" s="71">
        <v>24</v>
      </c>
      <c r="EK268" s="71">
        <v>4</v>
      </c>
      <c r="EL268" s="71">
        <v>3</v>
      </c>
      <c r="EM268" s="71">
        <v>2</v>
      </c>
      <c r="EN268" s="71">
        <v>0</v>
      </c>
      <c r="EO268" s="71">
        <v>4</v>
      </c>
      <c r="EP268" s="71">
        <v>0</v>
      </c>
      <c r="ER268" s="78" t="s">
        <v>187</v>
      </c>
      <c r="ES268" s="78" t="s">
        <v>2541</v>
      </c>
      <c r="ET268" s="78">
        <v>45</v>
      </c>
      <c r="EU268" s="78">
        <v>35</v>
      </c>
      <c r="EV268" s="78">
        <v>410</v>
      </c>
      <c r="EW268" s="78"/>
      <c r="EX268" s="78"/>
      <c r="EY268" s="78"/>
    </row>
    <row r="269" spans="1:155">
      <c r="A269" s="205"/>
      <c r="B269" s="8" t="s">
        <v>91</v>
      </c>
      <c r="C269" s="71">
        <v>0</v>
      </c>
      <c r="D269" s="71">
        <v>0</v>
      </c>
      <c r="E269" s="71">
        <v>0</v>
      </c>
      <c r="F269" s="71">
        <v>0</v>
      </c>
      <c r="G269" s="71">
        <v>0</v>
      </c>
      <c r="H269" s="71">
        <v>0</v>
      </c>
      <c r="I269" s="71">
        <v>0</v>
      </c>
      <c r="J269" s="71">
        <v>0</v>
      </c>
      <c r="K269" s="71">
        <v>0</v>
      </c>
      <c r="L269" s="71">
        <v>0</v>
      </c>
      <c r="M269" s="71">
        <v>0</v>
      </c>
      <c r="N269" s="71">
        <v>0</v>
      </c>
      <c r="O269" s="71">
        <v>0</v>
      </c>
      <c r="P269" s="71">
        <v>0</v>
      </c>
      <c r="Q269" s="71">
        <v>0</v>
      </c>
      <c r="R269" s="71">
        <v>0</v>
      </c>
      <c r="S269" s="71">
        <v>0</v>
      </c>
      <c r="T269" s="71">
        <v>0</v>
      </c>
      <c r="U269" s="71">
        <v>0</v>
      </c>
      <c r="V269" s="71">
        <v>0</v>
      </c>
      <c r="W269" s="71">
        <v>0</v>
      </c>
      <c r="X269" s="71">
        <v>0</v>
      </c>
      <c r="Y269" s="71">
        <v>0</v>
      </c>
      <c r="Z269" s="71">
        <v>0</v>
      </c>
      <c r="AA269" s="71">
        <v>0</v>
      </c>
      <c r="AB269" s="71">
        <v>0</v>
      </c>
      <c r="AC269" s="69">
        <v>0</v>
      </c>
      <c r="AD269" s="69">
        <v>0</v>
      </c>
      <c r="AE269" s="205"/>
      <c r="AF269" s="8" t="s">
        <v>91</v>
      </c>
      <c r="AG269" s="71">
        <v>0</v>
      </c>
      <c r="AH269" s="71">
        <v>0</v>
      </c>
      <c r="AI269" s="71">
        <v>0</v>
      </c>
      <c r="AJ269" s="71">
        <v>0</v>
      </c>
      <c r="AK269" s="71">
        <v>0</v>
      </c>
      <c r="AL269" s="71">
        <v>0</v>
      </c>
      <c r="AM269" s="71">
        <v>0</v>
      </c>
      <c r="AN269" s="71">
        <v>0</v>
      </c>
      <c r="AO269" s="71">
        <v>0</v>
      </c>
      <c r="AP269" s="71">
        <v>0</v>
      </c>
      <c r="AQ269" s="71">
        <v>0</v>
      </c>
      <c r="AR269" s="71">
        <v>0</v>
      </c>
      <c r="AS269" s="71">
        <v>0</v>
      </c>
      <c r="AT269" s="71">
        <v>0</v>
      </c>
      <c r="AU269" s="71">
        <v>0</v>
      </c>
      <c r="AV269" s="71">
        <v>0</v>
      </c>
      <c r="AW269" s="71">
        <v>0</v>
      </c>
      <c r="AX269" s="71">
        <v>0</v>
      </c>
      <c r="AY269" s="71">
        <v>0</v>
      </c>
      <c r="AZ269" s="71">
        <v>0</v>
      </c>
      <c r="BA269" s="71">
        <v>0</v>
      </c>
      <c r="BB269" s="71">
        <v>0</v>
      </c>
      <c r="BC269" s="71">
        <v>0</v>
      </c>
      <c r="BD269" s="71">
        <v>0</v>
      </c>
      <c r="BE269" s="71">
        <v>0</v>
      </c>
      <c r="BF269" s="71">
        <v>0</v>
      </c>
      <c r="BG269" s="69">
        <v>0</v>
      </c>
      <c r="BH269" s="69">
        <v>0</v>
      </c>
      <c r="BI269" s="205"/>
      <c r="BJ269" s="8" t="s">
        <v>91</v>
      </c>
      <c r="BK269" s="31">
        <v>0</v>
      </c>
      <c r="BL269" s="31">
        <v>0</v>
      </c>
      <c r="BM269" s="31">
        <v>0</v>
      </c>
      <c r="BN269" s="31">
        <v>0</v>
      </c>
      <c r="BO269" s="31">
        <v>0</v>
      </c>
      <c r="BP269" s="31">
        <v>0</v>
      </c>
      <c r="BQ269" s="31">
        <v>0</v>
      </c>
      <c r="BR269" s="31">
        <v>0</v>
      </c>
      <c r="BS269" s="31">
        <v>0</v>
      </c>
      <c r="BT269" s="31">
        <v>0</v>
      </c>
      <c r="BU269" s="31">
        <v>0</v>
      </c>
      <c r="BV269" s="31">
        <v>0</v>
      </c>
      <c r="BW269" s="31">
        <v>0</v>
      </c>
      <c r="BX269" s="149">
        <v>0</v>
      </c>
      <c r="BY269" s="125">
        <v>0</v>
      </c>
      <c r="BZ269" s="71">
        <v>0</v>
      </c>
      <c r="CA269" s="71">
        <v>0</v>
      </c>
      <c r="CB269" s="71">
        <v>0</v>
      </c>
      <c r="CC269" s="71">
        <v>0</v>
      </c>
      <c r="CD269" s="205"/>
      <c r="CE269" s="8" t="s">
        <v>91</v>
      </c>
      <c r="CF269" s="71">
        <v>0</v>
      </c>
      <c r="CG269" s="71">
        <v>0</v>
      </c>
      <c r="CH269" s="71">
        <v>0</v>
      </c>
      <c r="CI269" s="71">
        <v>0</v>
      </c>
      <c r="CJ269" s="71">
        <v>0</v>
      </c>
      <c r="CK269" s="71">
        <v>0</v>
      </c>
      <c r="CL269" s="71">
        <v>0</v>
      </c>
      <c r="CM269" s="71">
        <v>0</v>
      </c>
      <c r="CN269" s="71">
        <v>0</v>
      </c>
      <c r="CO269" s="205"/>
      <c r="CP269" s="8" t="s">
        <v>91</v>
      </c>
      <c r="CQ269" s="46">
        <v>0</v>
      </c>
      <c r="CR269" s="46">
        <v>0</v>
      </c>
      <c r="CS269" s="46">
        <v>0</v>
      </c>
      <c r="CT269" s="46">
        <v>0</v>
      </c>
      <c r="CU269" s="46">
        <v>0</v>
      </c>
      <c r="CV269" s="46">
        <v>0</v>
      </c>
      <c r="CW269" s="46">
        <v>0</v>
      </c>
      <c r="CX269" s="46">
        <v>0</v>
      </c>
      <c r="CY269" s="46">
        <v>0</v>
      </c>
      <c r="CZ269" s="46">
        <v>0</v>
      </c>
      <c r="DA269" s="46">
        <v>0</v>
      </c>
      <c r="DB269" s="46">
        <v>0</v>
      </c>
      <c r="DC269" s="46">
        <v>0</v>
      </c>
      <c r="DD269" s="46">
        <v>0</v>
      </c>
      <c r="DE269" s="46">
        <v>0</v>
      </c>
      <c r="DF269" s="46">
        <v>0</v>
      </c>
      <c r="DG269" s="46">
        <v>0</v>
      </c>
      <c r="DH269" s="46">
        <v>0</v>
      </c>
      <c r="DI269" s="46">
        <v>0</v>
      </c>
      <c r="DJ269" s="46">
        <v>0</v>
      </c>
      <c r="DK269" s="46">
        <v>0</v>
      </c>
      <c r="DL269" s="46">
        <v>0</v>
      </c>
      <c r="DM269" s="46">
        <v>0</v>
      </c>
      <c r="DN269" s="46">
        <v>0</v>
      </c>
      <c r="DO269" s="205"/>
      <c r="DP269" s="8" t="s">
        <v>91</v>
      </c>
      <c r="DQ269" s="71">
        <v>0</v>
      </c>
      <c r="DR269" s="71">
        <v>0</v>
      </c>
      <c r="DS269" s="71">
        <v>0</v>
      </c>
      <c r="DT269" s="152">
        <v>0</v>
      </c>
      <c r="DU269" s="32">
        <v>0</v>
      </c>
      <c r="DV269" s="149">
        <v>0</v>
      </c>
      <c r="DW269" s="149">
        <v>0</v>
      </c>
      <c r="DX269" s="205"/>
      <c r="DY269" s="8" t="s">
        <v>91</v>
      </c>
      <c r="DZ269" s="71">
        <v>0</v>
      </c>
      <c r="EA269" s="71">
        <v>0</v>
      </c>
      <c r="EB269" s="71">
        <v>0</v>
      </c>
      <c r="EC269" s="71">
        <v>0</v>
      </c>
      <c r="ED269" s="71">
        <v>0</v>
      </c>
      <c r="EE269" s="71">
        <v>0</v>
      </c>
      <c r="EF269" s="71">
        <v>0</v>
      </c>
      <c r="EG269" s="71">
        <v>0</v>
      </c>
      <c r="EH269" s="71">
        <v>0</v>
      </c>
      <c r="EI269" s="71">
        <v>0</v>
      </c>
      <c r="EJ269" s="71">
        <v>0</v>
      </c>
      <c r="EK269" s="71">
        <v>0</v>
      </c>
      <c r="EL269" s="71">
        <v>0</v>
      </c>
      <c r="EM269" s="71">
        <v>0</v>
      </c>
      <c r="EN269" s="71">
        <v>0</v>
      </c>
      <c r="EO269" s="71">
        <v>0</v>
      </c>
      <c r="EP269" s="71">
        <v>0</v>
      </c>
      <c r="ER269" s="78" t="s">
        <v>187</v>
      </c>
      <c r="ES269" s="78" t="s">
        <v>2542</v>
      </c>
      <c r="ET269" s="78">
        <v>0</v>
      </c>
      <c r="EU269" s="78">
        <v>0</v>
      </c>
      <c r="EV269" s="78">
        <v>0</v>
      </c>
      <c r="EW269" s="78"/>
      <c r="EX269" s="78"/>
      <c r="EY269" s="78"/>
    </row>
    <row r="270" spans="1:155">
      <c r="A270" s="205"/>
      <c r="B270" s="66" t="s">
        <v>73</v>
      </c>
      <c r="C270" s="26">
        <v>116</v>
      </c>
      <c r="D270" s="26">
        <v>58</v>
      </c>
      <c r="E270" s="26">
        <v>71</v>
      </c>
      <c r="F270" s="26">
        <v>35</v>
      </c>
      <c r="G270" s="26">
        <v>0</v>
      </c>
      <c r="H270" s="26">
        <v>0</v>
      </c>
      <c r="I270" s="26">
        <v>23</v>
      </c>
      <c r="J270" s="26">
        <v>12</v>
      </c>
      <c r="K270" s="26">
        <v>0</v>
      </c>
      <c r="L270" s="26">
        <v>0</v>
      </c>
      <c r="M270" s="26">
        <v>0</v>
      </c>
      <c r="N270" s="26">
        <v>0</v>
      </c>
      <c r="O270" s="26">
        <v>0</v>
      </c>
      <c r="P270" s="26">
        <v>0</v>
      </c>
      <c r="Q270" s="26">
        <v>68</v>
      </c>
      <c r="R270" s="26">
        <v>40</v>
      </c>
      <c r="S270" s="26">
        <v>0</v>
      </c>
      <c r="T270" s="26">
        <v>0</v>
      </c>
      <c r="U270" s="26">
        <v>20</v>
      </c>
      <c r="V270" s="26">
        <v>7</v>
      </c>
      <c r="W270" s="26">
        <v>0</v>
      </c>
      <c r="X270" s="26">
        <v>0</v>
      </c>
      <c r="Y270" s="26">
        <v>0</v>
      </c>
      <c r="Z270" s="26">
        <v>0</v>
      </c>
      <c r="AA270" s="26">
        <v>0</v>
      </c>
      <c r="AB270" s="26">
        <v>0</v>
      </c>
      <c r="AC270" s="68">
        <v>298</v>
      </c>
      <c r="AD270" s="68">
        <v>152</v>
      </c>
      <c r="AE270" s="205"/>
      <c r="AF270" s="66" t="s">
        <v>73</v>
      </c>
      <c r="AG270" s="26">
        <v>6</v>
      </c>
      <c r="AH270" s="26">
        <v>4</v>
      </c>
      <c r="AI270" s="26">
        <v>7</v>
      </c>
      <c r="AJ270" s="26">
        <v>4</v>
      </c>
      <c r="AK270" s="26">
        <v>0</v>
      </c>
      <c r="AL270" s="26">
        <v>0</v>
      </c>
      <c r="AM270" s="26">
        <v>1</v>
      </c>
      <c r="AN270" s="26">
        <v>0</v>
      </c>
      <c r="AO270" s="26">
        <v>0</v>
      </c>
      <c r="AP270" s="26">
        <v>0</v>
      </c>
      <c r="AQ270" s="26">
        <v>0</v>
      </c>
      <c r="AR270" s="26">
        <v>0</v>
      </c>
      <c r="AS270" s="26">
        <v>0</v>
      </c>
      <c r="AT270" s="26">
        <v>0</v>
      </c>
      <c r="AU270" s="26">
        <v>8</v>
      </c>
      <c r="AV270" s="26">
        <v>5</v>
      </c>
      <c r="AW270" s="26">
        <v>0</v>
      </c>
      <c r="AX270" s="26">
        <v>0</v>
      </c>
      <c r="AY270" s="26">
        <v>1</v>
      </c>
      <c r="AZ270" s="26">
        <v>0</v>
      </c>
      <c r="BA270" s="26">
        <v>0</v>
      </c>
      <c r="BB270" s="26">
        <v>0</v>
      </c>
      <c r="BC270" s="26">
        <v>0</v>
      </c>
      <c r="BD270" s="26">
        <v>0</v>
      </c>
      <c r="BE270" s="26">
        <v>0</v>
      </c>
      <c r="BF270" s="26">
        <v>0</v>
      </c>
      <c r="BG270" s="68">
        <v>23</v>
      </c>
      <c r="BH270" s="68">
        <v>13</v>
      </c>
      <c r="BI270" s="205"/>
      <c r="BJ270" s="66" t="s">
        <v>73</v>
      </c>
      <c r="BK270" s="68">
        <v>5</v>
      </c>
      <c r="BL270" s="68">
        <v>3</v>
      </c>
      <c r="BM270" s="68">
        <v>0</v>
      </c>
      <c r="BN270" s="68">
        <v>3</v>
      </c>
      <c r="BO270" s="68">
        <v>0</v>
      </c>
      <c r="BP270" s="68">
        <v>0</v>
      </c>
      <c r="BQ270" s="68">
        <v>0</v>
      </c>
      <c r="BR270" s="68">
        <v>4</v>
      </c>
      <c r="BS270" s="68">
        <v>0</v>
      </c>
      <c r="BT270" s="68">
        <v>2</v>
      </c>
      <c r="BU270" s="68">
        <v>0</v>
      </c>
      <c r="BV270" s="68">
        <v>0</v>
      </c>
      <c r="BW270" s="68">
        <v>0</v>
      </c>
      <c r="BX270" s="68">
        <v>17</v>
      </c>
      <c r="BY270" s="68">
        <v>17</v>
      </c>
      <c r="BZ270" s="68">
        <v>17</v>
      </c>
      <c r="CA270" s="68">
        <v>7</v>
      </c>
      <c r="CB270" s="68">
        <v>0</v>
      </c>
      <c r="CC270" s="68">
        <v>4</v>
      </c>
      <c r="CD270" s="205"/>
      <c r="CE270" s="66" t="s">
        <v>73</v>
      </c>
      <c r="CF270" s="68">
        <v>0</v>
      </c>
      <c r="CG270" s="68">
        <v>169</v>
      </c>
      <c r="CH270" s="68">
        <v>24</v>
      </c>
      <c r="CI270" s="68">
        <v>0</v>
      </c>
      <c r="CJ270" s="68">
        <v>0</v>
      </c>
      <c r="CK270" s="68">
        <v>8</v>
      </c>
      <c r="CL270" s="68">
        <v>17</v>
      </c>
      <c r="CM270" s="68">
        <v>17</v>
      </c>
      <c r="CN270" s="68">
        <v>17</v>
      </c>
      <c r="CO270" s="205"/>
      <c r="CP270" s="66" t="s">
        <v>73</v>
      </c>
      <c r="CQ270" s="68">
        <v>39</v>
      </c>
      <c r="CR270" s="68">
        <v>19</v>
      </c>
      <c r="CS270" s="68">
        <v>31</v>
      </c>
      <c r="CT270" s="68">
        <v>18</v>
      </c>
      <c r="CU270" s="68">
        <v>0</v>
      </c>
      <c r="CV270" s="68">
        <v>0</v>
      </c>
      <c r="CW270" s="68">
        <v>0</v>
      </c>
      <c r="CX270" s="68">
        <v>0</v>
      </c>
      <c r="CY270" s="68">
        <v>6</v>
      </c>
      <c r="CZ270" s="68">
        <v>1</v>
      </c>
      <c r="DA270" s="68">
        <v>4</v>
      </c>
      <c r="DB270" s="68">
        <v>0</v>
      </c>
      <c r="DC270" s="68">
        <v>0</v>
      </c>
      <c r="DD270" s="68">
        <v>0</v>
      </c>
      <c r="DE270" s="68">
        <v>0</v>
      </c>
      <c r="DF270" s="68">
        <v>0</v>
      </c>
      <c r="DG270" s="68">
        <v>0</v>
      </c>
      <c r="DH270" s="68">
        <v>0</v>
      </c>
      <c r="DI270" s="68">
        <v>0</v>
      </c>
      <c r="DJ270" s="68">
        <v>0</v>
      </c>
      <c r="DK270" s="68">
        <v>0</v>
      </c>
      <c r="DL270" s="68">
        <v>0</v>
      </c>
      <c r="DM270" s="68">
        <v>0</v>
      </c>
      <c r="DN270" s="68">
        <v>0</v>
      </c>
      <c r="DO270" s="205"/>
      <c r="DP270" s="66" t="s">
        <v>73</v>
      </c>
      <c r="DQ270" s="68">
        <v>31</v>
      </c>
      <c r="DR270" s="26">
        <v>9</v>
      </c>
      <c r="DS270" s="26">
        <v>8</v>
      </c>
      <c r="DT270" s="41">
        <v>3</v>
      </c>
      <c r="DU270" s="41">
        <v>1</v>
      </c>
      <c r="DV270" s="68">
        <v>34</v>
      </c>
      <c r="DW270" s="68">
        <v>10</v>
      </c>
      <c r="DX270" s="205"/>
      <c r="DY270" s="66" t="s">
        <v>73</v>
      </c>
      <c r="DZ270" s="68">
        <v>5</v>
      </c>
      <c r="EA270" s="68">
        <v>100</v>
      </c>
      <c r="EB270" s="68">
        <v>14</v>
      </c>
      <c r="EC270" s="68">
        <v>0</v>
      </c>
      <c r="ED270" s="68">
        <v>40</v>
      </c>
      <c r="EE270" s="68">
        <v>20</v>
      </c>
      <c r="EF270" s="68">
        <v>0</v>
      </c>
      <c r="EG270" s="68">
        <v>18</v>
      </c>
      <c r="EH270" s="68">
        <v>60</v>
      </c>
      <c r="EI270" s="68">
        <v>60</v>
      </c>
      <c r="EJ270" s="68">
        <v>24</v>
      </c>
      <c r="EK270" s="68">
        <v>4</v>
      </c>
      <c r="EL270" s="68">
        <v>3</v>
      </c>
      <c r="EM270" s="68">
        <v>2</v>
      </c>
      <c r="EN270" s="68">
        <v>0</v>
      </c>
      <c r="EO270" s="68">
        <v>4</v>
      </c>
      <c r="EP270" s="68">
        <v>0</v>
      </c>
      <c r="ER270" s="78" t="s">
        <v>187</v>
      </c>
      <c r="ES270" s="78" t="s">
        <v>2543</v>
      </c>
      <c r="ET270" s="78">
        <v>45</v>
      </c>
      <c r="EU270" s="78">
        <v>35</v>
      </c>
      <c r="EV270" s="78">
        <v>410</v>
      </c>
      <c r="EW270" s="78"/>
      <c r="EX270" s="78"/>
      <c r="EY270" s="78"/>
    </row>
    <row r="271" spans="1:155">
      <c r="A271" s="205" t="s">
        <v>188</v>
      </c>
      <c r="B271" s="8" t="s">
        <v>90</v>
      </c>
      <c r="C271" s="71">
        <v>39</v>
      </c>
      <c r="D271" s="71">
        <v>24</v>
      </c>
      <c r="E271" s="71">
        <v>0</v>
      </c>
      <c r="F271" s="71">
        <v>0</v>
      </c>
      <c r="G271" s="71">
        <v>0</v>
      </c>
      <c r="H271" s="71">
        <v>0</v>
      </c>
      <c r="I271" s="71">
        <v>0</v>
      </c>
      <c r="J271" s="71">
        <v>0</v>
      </c>
      <c r="K271" s="71">
        <v>6</v>
      </c>
      <c r="L271" s="71">
        <v>4</v>
      </c>
      <c r="M271" s="71">
        <v>12</v>
      </c>
      <c r="N271" s="71">
        <v>2</v>
      </c>
      <c r="O271" s="71">
        <v>0</v>
      </c>
      <c r="P271" s="71">
        <v>0</v>
      </c>
      <c r="Q271" s="71">
        <v>16</v>
      </c>
      <c r="R271" s="71">
        <v>15</v>
      </c>
      <c r="S271" s="71">
        <v>0</v>
      </c>
      <c r="T271" s="71">
        <v>0</v>
      </c>
      <c r="U271" s="71">
        <v>18</v>
      </c>
      <c r="V271" s="71">
        <v>6</v>
      </c>
      <c r="W271" s="71">
        <v>0</v>
      </c>
      <c r="X271" s="71">
        <v>0</v>
      </c>
      <c r="Y271" s="71">
        <v>0</v>
      </c>
      <c r="Z271" s="71">
        <v>0</v>
      </c>
      <c r="AA271" s="71">
        <v>0</v>
      </c>
      <c r="AB271" s="71">
        <v>0</v>
      </c>
      <c r="AC271" s="69">
        <v>91</v>
      </c>
      <c r="AD271" s="69">
        <v>51</v>
      </c>
      <c r="AE271" s="205" t="s">
        <v>188</v>
      </c>
      <c r="AF271" s="8" t="s">
        <v>90</v>
      </c>
      <c r="AG271" s="71">
        <v>1</v>
      </c>
      <c r="AH271" s="71">
        <v>1</v>
      </c>
      <c r="AI271" s="71">
        <v>0</v>
      </c>
      <c r="AJ271" s="71">
        <v>0</v>
      </c>
      <c r="AK271" s="71">
        <v>0</v>
      </c>
      <c r="AL271" s="71">
        <v>0</v>
      </c>
      <c r="AM271" s="71">
        <v>0</v>
      </c>
      <c r="AN271" s="71">
        <v>0</v>
      </c>
      <c r="AO271" s="71">
        <v>0</v>
      </c>
      <c r="AP271" s="71">
        <v>0</v>
      </c>
      <c r="AQ271" s="71">
        <v>0</v>
      </c>
      <c r="AR271" s="71">
        <v>0</v>
      </c>
      <c r="AS271" s="71">
        <v>0</v>
      </c>
      <c r="AT271" s="71">
        <v>0</v>
      </c>
      <c r="AU271" s="71">
        <v>0</v>
      </c>
      <c r="AV271" s="71">
        <v>0</v>
      </c>
      <c r="AW271" s="71">
        <v>0</v>
      </c>
      <c r="AX271" s="71">
        <v>0</v>
      </c>
      <c r="AY271" s="71">
        <v>3</v>
      </c>
      <c r="AZ271" s="71">
        <v>1</v>
      </c>
      <c r="BA271" s="71">
        <v>0</v>
      </c>
      <c r="BB271" s="71">
        <v>0</v>
      </c>
      <c r="BC271" s="71">
        <v>0</v>
      </c>
      <c r="BD271" s="71">
        <v>0</v>
      </c>
      <c r="BE271" s="71">
        <v>0</v>
      </c>
      <c r="BF271" s="71">
        <v>0</v>
      </c>
      <c r="BG271" s="69">
        <v>4</v>
      </c>
      <c r="BH271" s="69">
        <v>2</v>
      </c>
      <c r="BI271" s="205" t="s">
        <v>188</v>
      </c>
      <c r="BJ271" s="8" t="s">
        <v>90</v>
      </c>
      <c r="BK271" s="31">
        <v>1</v>
      </c>
      <c r="BL271" s="31">
        <v>0</v>
      </c>
      <c r="BM271" s="31">
        <v>0</v>
      </c>
      <c r="BN271" s="31">
        <v>0</v>
      </c>
      <c r="BO271" s="31">
        <v>1</v>
      </c>
      <c r="BP271" s="31">
        <v>1</v>
      </c>
      <c r="BQ271" s="31">
        <v>0</v>
      </c>
      <c r="BR271" s="31">
        <v>1</v>
      </c>
      <c r="BS271" s="31">
        <v>0</v>
      </c>
      <c r="BT271" s="31">
        <v>1</v>
      </c>
      <c r="BU271" s="31">
        <v>0</v>
      </c>
      <c r="BV271" s="31">
        <v>0</v>
      </c>
      <c r="BW271" s="31">
        <v>0</v>
      </c>
      <c r="BX271" s="149">
        <v>5</v>
      </c>
      <c r="BY271" s="125">
        <v>3</v>
      </c>
      <c r="BZ271" s="71">
        <v>3</v>
      </c>
      <c r="CA271" s="71">
        <v>3</v>
      </c>
      <c r="CB271" s="71">
        <v>0</v>
      </c>
      <c r="CC271" s="71">
        <v>1</v>
      </c>
      <c r="CD271" s="205" t="s">
        <v>188</v>
      </c>
      <c r="CE271" s="8" t="s">
        <v>90</v>
      </c>
      <c r="CF271" s="71">
        <v>34</v>
      </c>
      <c r="CG271" s="71">
        <v>0</v>
      </c>
      <c r="CH271" s="71">
        <v>0</v>
      </c>
      <c r="CI271" s="71">
        <v>0</v>
      </c>
      <c r="CJ271" s="71">
        <v>0</v>
      </c>
      <c r="CK271" s="71">
        <v>0</v>
      </c>
      <c r="CL271" s="71">
        <v>3</v>
      </c>
      <c r="CM271" s="71">
        <v>3</v>
      </c>
      <c r="CN271" s="71">
        <v>3</v>
      </c>
      <c r="CO271" s="205" t="s">
        <v>188</v>
      </c>
      <c r="CP271" s="8" t="s">
        <v>90</v>
      </c>
      <c r="CQ271" s="46">
        <v>7</v>
      </c>
      <c r="CR271" s="46">
        <v>5</v>
      </c>
      <c r="CS271" s="46">
        <v>6</v>
      </c>
      <c r="CT271" s="46">
        <v>4</v>
      </c>
      <c r="CU271" s="46">
        <v>0</v>
      </c>
      <c r="CV271" s="46">
        <v>0</v>
      </c>
      <c r="CW271" s="46">
        <v>0</v>
      </c>
      <c r="CX271" s="46">
        <v>0</v>
      </c>
      <c r="CY271" s="46">
        <v>8</v>
      </c>
      <c r="CZ271" s="46">
        <v>3</v>
      </c>
      <c r="DA271" s="46">
        <v>5</v>
      </c>
      <c r="DB271" s="46">
        <v>2</v>
      </c>
      <c r="DC271" s="46">
        <v>0</v>
      </c>
      <c r="DD271" s="46">
        <v>0</v>
      </c>
      <c r="DE271" s="46">
        <v>0</v>
      </c>
      <c r="DF271" s="46">
        <v>0</v>
      </c>
      <c r="DG271" s="46">
        <v>0</v>
      </c>
      <c r="DH271" s="46">
        <v>0</v>
      </c>
      <c r="DI271" s="46">
        <v>0</v>
      </c>
      <c r="DJ271" s="46">
        <v>0</v>
      </c>
      <c r="DK271" s="46">
        <v>0</v>
      </c>
      <c r="DL271" s="46">
        <v>0</v>
      </c>
      <c r="DM271" s="46">
        <v>0</v>
      </c>
      <c r="DN271" s="46">
        <v>0</v>
      </c>
      <c r="DO271" s="205" t="s">
        <v>188</v>
      </c>
      <c r="DP271" s="8" t="s">
        <v>90</v>
      </c>
      <c r="DQ271" s="71">
        <v>9</v>
      </c>
      <c r="DR271" s="71">
        <v>3</v>
      </c>
      <c r="DS271" s="71">
        <v>0</v>
      </c>
      <c r="DT271" s="152">
        <v>3</v>
      </c>
      <c r="DU271" s="32">
        <v>2</v>
      </c>
      <c r="DV271" s="149">
        <v>12</v>
      </c>
      <c r="DW271" s="149">
        <v>5</v>
      </c>
      <c r="DX271" s="205" t="s">
        <v>188</v>
      </c>
      <c r="DY271" s="8" t="s">
        <v>90</v>
      </c>
      <c r="DZ271" s="71">
        <v>0</v>
      </c>
      <c r="EA271" s="71">
        <v>0</v>
      </c>
      <c r="EB271" s="71">
        <v>0</v>
      </c>
      <c r="EC271" s="71">
        <v>0</v>
      </c>
      <c r="ED271" s="71">
        <v>0</v>
      </c>
      <c r="EE271" s="71">
        <v>0</v>
      </c>
      <c r="EF271" s="71">
        <v>0</v>
      </c>
      <c r="EG271" s="71">
        <v>0</v>
      </c>
      <c r="EH271" s="71">
        <v>0</v>
      </c>
      <c r="EI271" s="71">
        <v>0</v>
      </c>
      <c r="EJ271" s="71">
        <v>0</v>
      </c>
      <c r="EK271" s="71">
        <v>0</v>
      </c>
      <c r="EL271" s="71">
        <v>0</v>
      </c>
      <c r="EM271" s="71">
        <v>0</v>
      </c>
      <c r="EN271" s="71">
        <v>0</v>
      </c>
      <c r="EO271" s="71">
        <v>0</v>
      </c>
      <c r="EP271" s="71">
        <v>0</v>
      </c>
      <c r="ER271" s="78" t="s">
        <v>188</v>
      </c>
      <c r="ES271" s="78" t="s">
        <v>2544</v>
      </c>
      <c r="ET271" s="78">
        <v>15</v>
      </c>
      <c r="EU271" s="78">
        <v>11</v>
      </c>
      <c r="EV271" s="78">
        <v>34</v>
      </c>
      <c r="EW271" s="78"/>
      <c r="EX271" s="78"/>
      <c r="EY271" s="78"/>
    </row>
    <row r="272" spans="1:155">
      <c r="A272" s="205"/>
      <c r="B272" s="8" t="s">
        <v>91</v>
      </c>
      <c r="C272" s="71">
        <v>177</v>
      </c>
      <c r="D272" s="71">
        <v>113</v>
      </c>
      <c r="E272" s="71">
        <v>0</v>
      </c>
      <c r="F272" s="71">
        <v>0</v>
      </c>
      <c r="G272" s="71">
        <v>0</v>
      </c>
      <c r="H272" s="71">
        <v>0</v>
      </c>
      <c r="I272" s="71">
        <v>40</v>
      </c>
      <c r="J272" s="71">
        <v>19</v>
      </c>
      <c r="K272" s="71">
        <v>30</v>
      </c>
      <c r="L272" s="71">
        <v>19</v>
      </c>
      <c r="M272" s="71">
        <v>17</v>
      </c>
      <c r="N272" s="71">
        <v>5</v>
      </c>
      <c r="O272" s="71">
        <v>0</v>
      </c>
      <c r="P272" s="71">
        <v>0</v>
      </c>
      <c r="Q272" s="71">
        <v>83</v>
      </c>
      <c r="R272" s="71">
        <v>51</v>
      </c>
      <c r="S272" s="71">
        <v>0</v>
      </c>
      <c r="T272" s="71">
        <v>0</v>
      </c>
      <c r="U272" s="71">
        <v>29</v>
      </c>
      <c r="V272" s="71">
        <v>14</v>
      </c>
      <c r="W272" s="71">
        <v>0</v>
      </c>
      <c r="X272" s="71">
        <v>0</v>
      </c>
      <c r="Y272" s="71">
        <v>0</v>
      </c>
      <c r="Z272" s="71">
        <v>0</v>
      </c>
      <c r="AA272" s="71">
        <v>0</v>
      </c>
      <c r="AB272" s="71">
        <v>0</v>
      </c>
      <c r="AC272" s="69">
        <v>376</v>
      </c>
      <c r="AD272" s="69">
        <v>221</v>
      </c>
      <c r="AE272" s="205"/>
      <c r="AF272" s="8" t="s">
        <v>91</v>
      </c>
      <c r="AG272" s="71">
        <v>0</v>
      </c>
      <c r="AH272" s="71">
        <v>0</v>
      </c>
      <c r="AI272" s="71">
        <v>0</v>
      </c>
      <c r="AJ272" s="71">
        <v>0</v>
      </c>
      <c r="AK272" s="71">
        <v>0</v>
      </c>
      <c r="AL272" s="71">
        <v>0</v>
      </c>
      <c r="AM272" s="71">
        <v>0</v>
      </c>
      <c r="AN272" s="71">
        <v>0</v>
      </c>
      <c r="AO272" s="71">
        <v>0</v>
      </c>
      <c r="AP272" s="71">
        <v>0</v>
      </c>
      <c r="AQ272" s="71">
        <v>0</v>
      </c>
      <c r="AR272" s="71">
        <v>0</v>
      </c>
      <c r="AS272" s="71">
        <v>0</v>
      </c>
      <c r="AT272" s="71">
        <v>0</v>
      </c>
      <c r="AU272" s="71">
        <v>1</v>
      </c>
      <c r="AV272" s="71">
        <v>0</v>
      </c>
      <c r="AW272" s="71">
        <v>0</v>
      </c>
      <c r="AX272" s="71">
        <v>0</v>
      </c>
      <c r="AY272" s="71">
        <v>9</v>
      </c>
      <c r="AZ272" s="71">
        <v>3</v>
      </c>
      <c r="BA272" s="71">
        <v>0</v>
      </c>
      <c r="BB272" s="71">
        <v>0</v>
      </c>
      <c r="BC272" s="71">
        <v>0</v>
      </c>
      <c r="BD272" s="71">
        <v>0</v>
      </c>
      <c r="BE272" s="71">
        <v>0</v>
      </c>
      <c r="BF272" s="71">
        <v>0</v>
      </c>
      <c r="BG272" s="69">
        <v>10</v>
      </c>
      <c r="BH272" s="69">
        <v>3</v>
      </c>
      <c r="BI272" s="205"/>
      <c r="BJ272" s="8" t="s">
        <v>91</v>
      </c>
      <c r="BK272" s="31">
        <v>4</v>
      </c>
      <c r="BL272" s="31">
        <v>0</v>
      </c>
      <c r="BM272" s="31">
        <v>0</v>
      </c>
      <c r="BN272" s="31">
        <v>1</v>
      </c>
      <c r="BO272" s="31">
        <v>1</v>
      </c>
      <c r="BP272" s="31">
        <v>1</v>
      </c>
      <c r="BQ272" s="31">
        <v>0</v>
      </c>
      <c r="BR272" s="31">
        <v>2</v>
      </c>
      <c r="BS272" s="31">
        <v>0</v>
      </c>
      <c r="BT272" s="31">
        <v>1</v>
      </c>
      <c r="BU272" s="31">
        <v>0</v>
      </c>
      <c r="BV272" s="31">
        <v>0</v>
      </c>
      <c r="BW272" s="31">
        <v>0</v>
      </c>
      <c r="BX272" s="149">
        <v>10</v>
      </c>
      <c r="BY272" s="125">
        <v>11</v>
      </c>
      <c r="BZ272" s="71">
        <v>11</v>
      </c>
      <c r="CA272" s="71">
        <v>11</v>
      </c>
      <c r="CB272" s="71">
        <v>1</v>
      </c>
      <c r="CC272" s="71">
        <v>2</v>
      </c>
      <c r="CD272" s="205"/>
      <c r="CE272" s="8" t="s">
        <v>91</v>
      </c>
      <c r="CF272" s="71">
        <v>0</v>
      </c>
      <c r="CG272" s="71">
        <v>300</v>
      </c>
      <c r="CH272" s="71">
        <v>0</v>
      </c>
      <c r="CI272" s="71">
        <v>0</v>
      </c>
      <c r="CJ272" s="71">
        <v>0</v>
      </c>
      <c r="CK272" s="71">
        <v>10</v>
      </c>
      <c r="CL272" s="71">
        <v>11</v>
      </c>
      <c r="CM272" s="71">
        <v>23</v>
      </c>
      <c r="CN272" s="71">
        <v>23</v>
      </c>
      <c r="CO272" s="205"/>
      <c r="CP272" s="8" t="s">
        <v>91</v>
      </c>
      <c r="CQ272" s="46">
        <v>61</v>
      </c>
      <c r="CR272" s="46">
        <v>33</v>
      </c>
      <c r="CS272" s="46">
        <v>36</v>
      </c>
      <c r="CT272" s="46">
        <v>21</v>
      </c>
      <c r="CU272" s="46">
        <v>0</v>
      </c>
      <c r="CV272" s="46">
        <v>0</v>
      </c>
      <c r="CW272" s="46">
        <v>0</v>
      </c>
      <c r="CX272" s="46">
        <v>0</v>
      </c>
      <c r="CY272" s="46">
        <v>16</v>
      </c>
      <c r="CZ272" s="46">
        <v>9</v>
      </c>
      <c r="DA272" s="46">
        <v>12</v>
      </c>
      <c r="DB272" s="46">
        <v>7</v>
      </c>
      <c r="DC272" s="46">
        <v>0</v>
      </c>
      <c r="DD272" s="46">
        <v>0</v>
      </c>
      <c r="DE272" s="46">
        <v>0</v>
      </c>
      <c r="DF272" s="46">
        <v>0</v>
      </c>
      <c r="DG272" s="46">
        <v>0</v>
      </c>
      <c r="DH272" s="46">
        <v>0</v>
      </c>
      <c r="DI272" s="46">
        <v>0</v>
      </c>
      <c r="DJ272" s="46">
        <v>0</v>
      </c>
      <c r="DK272" s="46">
        <v>0</v>
      </c>
      <c r="DL272" s="46">
        <v>0</v>
      </c>
      <c r="DM272" s="46">
        <v>0</v>
      </c>
      <c r="DN272" s="46">
        <v>0</v>
      </c>
      <c r="DO272" s="205"/>
      <c r="DP272" s="8" t="s">
        <v>91</v>
      </c>
      <c r="DQ272" s="71">
        <v>28</v>
      </c>
      <c r="DR272" s="71">
        <v>11</v>
      </c>
      <c r="DS272" s="71">
        <v>16</v>
      </c>
      <c r="DT272" s="152">
        <v>3</v>
      </c>
      <c r="DU272" s="32">
        <v>0</v>
      </c>
      <c r="DV272" s="149">
        <v>31</v>
      </c>
      <c r="DW272" s="149">
        <v>11</v>
      </c>
      <c r="DX272" s="205"/>
      <c r="DY272" s="8" t="s">
        <v>91</v>
      </c>
      <c r="DZ272" s="71">
        <v>10</v>
      </c>
      <c r="EA272" s="71">
        <v>206</v>
      </c>
      <c r="EB272" s="71">
        <v>53</v>
      </c>
      <c r="EC272" s="71">
        <v>0</v>
      </c>
      <c r="ED272" s="71">
        <v>17</v>
      </c>
      <c r="EE272" s="71">
        <v>28</v>
      </c>
      <c r="EF272" s="71">
        <v>33</v>
      </c>
      <c r="EG272" s="71">
        <v>29</v>
      </c>
      <c r="EH272" s="71">
        <v>12</v>
      </c>
      <c r="EI272" s="71">
        <v>12</v>
      </c>
      <c r="EJ272" s="71">
        <v>24</v>
      </c>
      <c r="EK272" s="71">
        <v>6</v>
      </c>
      <c r="EL272" s="71">
        <v>0</v>
      </c>
      <c r="EM272" s="71">
        <v>6</v>
      </c>
      <c r="EN272" s="71">
        <v>0</v>
      </c>
      <c r="EO272" s="71">
        <v>0</v>
      </c>
      <c r="EP272" s="71">
        <v>0</v>
      </c>
      <c r="ER272" s="78" t="s">
        <v>188</v>
      </c>
      <c r="ES272" s="78" t="s">
        <v>2545</v>
      </c>
      <c r="ET272" s="78">
        <v>77</v>
      </c>
      <c r="EU272" s="78">
        <v>48</v>
      </c>
      <c r="EV272" s="78">
        <v>600</v>
      </c>
      <c r="EW272" s="78"/>
      <c r="EX272" s="78"/>
      <c r="EY272" s="78"/>
    </row>
    <row r="273" spans="1:155">
      <c r="A273" s="205"/>
      <c r="B273" s="66" t="s">
        <v>73</v>
      </c>
      <c r="C273" s="26">
        <v>216</v>
      </c>
      <c r="D273" s="26">
        <v>137</v>
      </c>
      <c r="E273" s="26">
        <v>0</v>
      </c>
      <c r="F273" s="26">
        <v>0</v>
      </c>
      <c r="G273" s="26">
        <v>0</v>
      </c>
      <c r="H273" s="26">
        <v>0</v>
      </c>
      <c r="I273" s="26">
        <v>40</v>
      </c>
      <c r="J273" s="26">
        <v>19</v>
      </c>
      <c r="K273" s="26">
        <v>36</v>
      </c>
      <c r="L273" s="26">
        <v>23</v>
      </c>
      <c r="M273" s="26">
        <v>29</v>
      </c>
      <c r="N273" s="26">
        <v>7</v>
      </c>
      <c r="O273" s="26">
        <v>0</v>
      </c>
      <c r="P273" s="26">
        <v>0</v>
      </c>
      <c r="Q273" s="26">
        <v>99</v>
      </c>
      <c r="R273" s="26">
        <v>66</v>
      </c>
      <c r="S273" s="26">
        <v>0</v>
      </c>
      <c r="T273" s="26">
        <v>0</v>
      </c>
      <c r="U273" s="26">
        <v>47</v>
      </c>
      <c r="V273" s="26">
        <v>20</v>
      </c>
      <c r="W273" s="26">
        <v>0</v>
      </c>
      <c r="X273" s="26">
        <v>0</v>
      </c>
      <c r="Y273" s="26">
        <v>0</v>
      </c>
      <c r="Z273" s="26">
        <v>0</v>
      </c>
      <c r="AA273" s="26">
        <v>0</v>
      </c>
      <c r="AB273" s="26">
        <v>0</v>
      </c>
      <c r="AC273" s="68">
        <v>467</v>
      </c>
      <c r="AD273" s="68">
        <v>272</v>
      </c>
      <c r="AE273" s="205"/>
      <c r="AF273" s="66" t="s">
        <v>73</v>
      </c>
      <c r="AG273" s="26">
        <v>1</v>
      </c>
      <c r="AH273" s="26">
        <v>1</v>
      </c>
      <c r="AI273" s="26">
        <v>0</v>
      </c>
      <c r="AJ273" s="26">
        <v>0</v>
      </c>
      <c r="AK273" s="26">
        <v>0</v>
      </c>
      <c r="AL273" s="26">
        <v>0</v>
      </c>
      <c r="AM273" s="26">
        <v>0</v>
      </c>
      <c r="AN273" s="26">
        <v>0</v>
      </c>
      <c r="AO273" s="26">
        <v>0</v>
      </c>
      <c r="AP273" s="26">
        <v>0</v>
      </c>
      <c r="AQ273" s="26">
        <v>0</v>
      </c>
      <c r="AR273" s="26">
        <v>0</v>
      </c>
      <c r="AS273" s="26">
        <v>0</v>
      </c>
      <c r="AT273" s="26">
        <v>0</v>
      </c>
      <c r="AU273" s="26">
        <v>1</v>
      </c>
      <c r="AV273" s="26">
        <v>0</v>
      </c>
      <c r="AW273" s="26">
        <v>0</v>
      </c>
      <c r="AX273" s="26">
        <v>0</v>
      </c>
      <c r="AY273" s="26">
        <v>12</v>
      </c>
      <c r="AZ273" s="26">
        <v>4</v>
      </c>
      <c r="BA273" s="26">
        <v>0</v>
      </c>
      <c r="BB273" s="26">
        <v>0</v>
      </c>
      <c r="BC273" s="26">
        <v>0</v>
      </c>
      <c r="BD273" s="26">
        <v>0</v>
      </c>
      <c r="BE273" s="26">
        <v>0</v>
      </c>
      <c r="BF273" s="26">
        <v>0</v>
      </c>
      <c r="BG273" s="68">
        <v>14</v>
      </c>
      <c r="BH273" s="68">
        <v>5</v>
      </c>
      <c r="BI273" s="205"/>
      <c r="BJ273" s="66" t="s">
        <v>73</v>
      </c>
      <c r="BK273" s="68">
        <v>5</v>
      </c>
      <c r="BL273" s="68">
        <v>0</v>
      </c>
      <c r="BM273" s="68">
        <v>0</v>
      </c>
      <c r="BN273" s="68">
        <v>1</v>
      </c>
      <c r="BO273" s="68">
        <v>2</v>
      </c>
      <c r="BP273" s="68">
        <v>2</v>
      </c>
      <c r="BQ273" s="68">
        <v>0</v>
      </c>
      <c r="BR273" s="68">
        <v>3</v>
      </c>
      <c r="BS273" s="68">
        <v>0</v>
      </c>
      <c r="BT273" s="68">
        <v>2</v>
      </c>
      <c r="BU273" s="68">
        <v>0</v>
      </c>
      <c r="BV273" s="68">
        <v>0</v>
      </c>
      <c r="BW273" s="68">
        <v>0</v>
      </c>
      <c r="BX273" s="68">
        <v>15</v>
      </c>
      <c r="BY273" s="68">
        <v>14</v>
      </c>
      <c r="BZ273" s="68">
        <v>14</v>
      </c>
      <c r="CA273" s="68">
        <v>14</v>
      </c>
      <c r="CB273" s="68">
        <v>1</v>
      </c>
      <c r="CC273" s="68">
        <v>3</v>
      </c>
      <c r="CD273" s="205"/>
      <c r="CE273" s="66" t="s">
        <v>73</v>
      </c>
      <c r="CF273" s="68">
        <v>34</v>
      </c>
      <c r="CG273" s="68">
        <v>300</v>
      </c>
      <c r="CH273" s="68">
        <v>0</v>
      </c>
      <c r="CI273" s="68">
        <v>0</v>
      </c>
      <c r="CJ273" s="68">
        <v>0</v>
      </c>
      <c r="CK273" s="68">
        <v>10</v>
      </c>
      <c r="CL273" s="68">
        <v>14</v>
      </c>
      <c r="CM273" s="68">
        <v>26</v>
      </c>
      <c r="CN273" s="68">
        <v>26</v>
      </c>
      <c r="CO273" s="205"/>
      <c r="CP273" s="66" t="s">
        <v>73</v>
      </c>
      <c r="CQ273" s="68">
        <v>68</v>
      </c>
      <c r="CR273" s="68">
        <v>38</v>
      </c>
      <c r="CS273" s="68">
        <v>42</v>
      </c>
      <c r="CT273" s="68">
        <v>25</v>
      </c>
      <c r="CU273" s="68">
        <v>0</v>
      </c>
      <c r="CV273" s="68">
        <v>0</v>
      </c>
      <c r="CW273" s="68">
        <v>0</v>
      </c>
      <c r="CX273" s="68">
        <v>0</v>
      </c>
      <c r="CY273" s="68">
        <v>24</v>
      </c>
      <c r="CZ273" s="68">
        <v>12</v>
      </c>
      <c r="DA273" s="68">
        <v>17</v>
      </c>
      <c r="DB273" s="68">
        <v>9</v>
      </c>
      <c r="DC273" s="68">
        <v>0</v>
      </c>
      <c r="DD273" s="68">
        <v>0</v>
      </c>
      <c r="DE273" s="68">
        <v>0</v>
      </c>
      <c r="DF273" s="68">
        <v>0</v>
      </c>
      <c r="DG273" s="68">
        <v>0</v>
      </c>
      <c r="DH273" s="68">
        <v>0</v>
      </c>
      <c r="DI273" s="68">
        <v>0</v>
      </c>
      <c r="DJ273" s="68">
        <v>0</v>
      </c>
      <c r="DK273" s="68">
        <v>0</v>
      </c>
      <c r="DL273" s="68">
        <v>0</v>
      </c>
      <c r="DM273" s="68">
        <v>0</v>
      </c>
      <c r="DN273" s="68">
        <v>0</v>
      </c>
      <c r="DO273" s="205"/>
      <c r="DP273" s="66" t="s">
        <v>73</v>
      </c>
      <c r="DQ273" s="68">
        <v>37</v>
      </c>
      <c r="DR273" s="26">
        <v>14</v>
      </c>
      <c r="DS273" s="26">
        <v>16</v>
      </c>
      <c r="DT273" s="41">
        <v>6</v>
      </c>
      <c r="DU273" s="41">
        <v>2</v>
      </c>
      <c r="DV273" s="68">
        <v>43</v>
      </c>
      <c r="DW273" s="68">
        <v>16</v>
      </c>
      <c r="DX273" s="205"/>
      <c r="DY273" s="66" t="s">
        <v>73</v>
      </c>
      <c r="DZ273" s="68">
        <v>10</v>
      </c>
      <c r="EA273" s="68">
        <v>206</v>
      </c>
      <c r="EB273" s="68">
        <v>53</v>
      </c>
      <c r="EC273" s="68">
        <v>0</v>
      </c>
      <c r="ED273" s="68">
        <v>17</v>
      </c>
      <c r="EE273" s="68">
        <v>28</v>
      </c>
      <c r="EF273" s="68">
        <v>33</v>
      </c>
      <c r="EG273" s="68">
        <v>29</v>
      </c>
      <c r="EH273" s="68">
        <v>12</v>
      </c>
      <c r="EI273" s="68">
        <v>12</v>
      </c>
      <c r="EJ273" s="68">
        <v>24</v>
      </c>
      <c r="EK273" s="68">
        <v>6</v>
      </c>
      <c r="EL273" s="68">
        <v>0</v>
      </c>
      <c r="EM273" s="68">
        <v>6</v>
      </c>
      <c r="EN273" s="68">
        <v>0</v>
      </c>
      <c r="EO273" s="68">
        <v>0</v>
      </c>
      <c r="EP273" s="68">
        <v>0</v>
      </c>
      <c r="ER273" s="78" t="s">
        <v>188</v>
      </c>
      <c r="ES273" s="78" t="s">
        <v>2546</v>
      </c>
      <c r="ET273" s="78">
        <v>92</v>
      </c>
      <c r="EU273" s="78">
        <v>59</v>
      </c>
      <c r="EV273" s="78">
        <v>634</v>
      </c>
      <c r="EW273" s="78"/>
      <c r="EX273" s="78"/>
      <c r="EY273" s="78"/>
    </row>
    <row r="274" spans="1:155">
      <c r="A274" s="205" t="s">
        <v>4</v>
      </c>
      <c r="B274" s="8" t="s">
        <v>90</v>
      </c>
      <c r="C274" s="71">
        <v>157</v>
      </c>
      <c r="D274" s="71">
        <v>86</v>
      </c>
      <c r="E274" s="71">
        <v>49</v>
      </c>
      <c r="F274" s="71">
        <v>21</v>
      </c>
      <c r="G274" s="71">
        <v>0</v>
      </c>
      <c r="H274" s="71">
        <v>0</v>
      </c>
      <c r="I274" s="71">
        <v>0</v>
      </c>
      <c r="J274" s="71">
        <v>0</v>
      </c>
      <c r="K274" s="71">
        <v>15</v>
      </c>
      <c r="L274" s="71">
        <v>8</v>
      </c>
      <c r="M274" s="71">
        <v>38</v>
      </c>
      <c r="N274" s="71">
        <v>23</v>
      </c>
      <c r="O274" s="71">
        <v>0</v>
      </c>
      <c r="P274" s="71">
        <v>0</v>
      </c>
      <c r="Q274" s="71">
        <v>110</v>
      </c>
      <c r="R274" s="71">
        <v>69</v>
      </c>
      <c r="S274" s="71">
        <v>0</v>
      </c>
      <c r="T274" s="71">
        <v>0</v>
      </c>
      <c r="U274" s="71">
        <v>17</v>
      </c>
      <c r="V274" s="71">
        <v>6</v>
      </c>
      <c r="W274" s="71">
        <v>20</v>
      </c>
      <c r="X274" s="71">
        <v>9</v>
      </c>
      <c r="Y274" s="71">
        <v>0</v>
      </c>
      <c r="Z274" s="71">
        <v>0</v>
      </c>
      <c r="AA274" s="71">
        <v>0</v>
      </c>
      <c r="AB274" s="71">
        <v>0</v>
      </c>
      <c r="AC274" s="69">
        <v>406</v>
      </c>
      <c r="AD274" s="69">
        <v>222</v>
      </c>
      <c r="AE274" s="205" t="s">
        <v>4</v>
      </c>
      <c r="AF274" s="8" t="s">
        <v>90</v>
      </c>
      <c r="AG274" s="71">
        <v>22</v>
      </c>
      <c r="AH274" s="71">
        <v>18</v>
      </c>
      <c r="AI274" s="71">
        <v>2</v>
      </c>
      <c r="AJ274" s="71">
        <v>1</v>
      </c>
      <c r="AK274" s="71">
        <v>0</v>
      </c>
      <c r="AL274" s="71">
        <v>0</v>
      </c>
      <c r="AM274" s="71">
        <v>0</v>
      </c>
      <c r="AN274" s="71">
        <v>0</v>
      </c>
      <c r="AO274" s="71">
        <v>0</v>
      </c>
      <c r="AP274" s="71">
        <v>0</v>
      </c>
      <c r="AQ274" s="71">
        <v>0</v>
      </c>
      <c r="AR274" s="71">
        <v>0</v>
      </c>
      <c r="AS274" s="71">
        <v>0</v>
      </c>
      <c r="AT274" s="71">
        <v>0</v>
      </c>
      <c r="AU274" s="71">
        <v>23</v>
      </c>
      <c r="AV274" s="71">
        <v>16</v>
      </c>
      <c r="AW274" s="71">
        <v>0</v>
      </c>
      <c r="AX274" s="71">
        <v>0</v>
      </c>
      <c r="AY274" s="71">
        <v>1</v>
      </c>
      <c r="AZ274" s="71">
        <v>1</v>
      </c>
      <c r="BA274" s="71">
        <v>2</v>
      </c>
      <c r="BB274" s="71">
        <v>1</v>
      </c>
      <c r="BC274" s="71">
        <v>0</v>
      </c>
      <c r="BD274" s="71">
        <v>0</v>
      </c>
      <c r="BE274" s="71">
        <v>0</v>
      </c>
      <c r="BF274" s="71">
        <v>0</v>
      </c>
      <c r="BG274" s="69">
        <v>50</v>
      </c>
      <c r="BH274" s="69">
        <v>37</v>
      </c>
      <c r="BI274" s="205" t="s">
        <v>4</v>
      </c>
      <c r="BJ274" s="8" t="s">
        <v>90</v>
      </c>
      <c r="BK274" s="31">
        <v>5</v>
      </c>
      <c r="BL274" s="31">
        <v>2</v>
      </c>
      <c r="BM274" s="31">
        <v>0</v>
      </c>
      <c r="BN274" s="31">
        <v>0</v>
      </c>
      <c r="BO274" s="31">
        <v>1</v>
      </c>
      <c r="BP274" s="31">
        <v>2</v>
      </c>
      <c r="BQ274" s="31">
        <v>0</v>
      </c>
      <c r="BR274" s="31">
        <v>5</v>
      </c>
      <c r="BS274" s="31">
        <v>0</v>
      </c>
      <c r="BT274" s="31">
        <v>1</v>
      </c>
      <c r="BU274" s="31">
        <v>1</v>
      </c>
      <c r="BV274" s="31">
        <v>0</v>
      </c>
      <c r="BW274" s="31">
        <v>0</v>
      </c>
      <c r="BX274" s="149">
        <v>17</v>
      </c>
      <c r="BY274" s="125">
        <v>19</v>
      </c>
      <c r="BZ274" s="71">
        <v>18</v>
      </c>
      <c r="CA274" s="71">
        <v>15</v>
      </c>
      <c r="CB274" s="71">
        <v>5</v>
      </c>
      <c r="CC274" s="71">
        <v>6</v>
      </c>
      <c r="CD274" s="205" t="s">
        <v>4</v>
      </c>
      <c r="CE274" s="8" t="s">
        <v>90</v>
      </c>
      <c r="CF274" s="71">
        <v>0</v>
      </c>
      <c r="CG274" s="71">
        <v>159</v>
      </c>
      <c r="CH274" s="71">
        <v>87</v>
      </c>
      <c r="CI274" s="71">
        <v>0</v>
      </c>
      <c r="CJ274" s="71">
        <v>0</v>
      </c>
      <c r="CK274" s="71">
        <v>0</v>
      </c>
      <c r="CL274" s="71">
        <v>18</v>
      </c>
      <c r="CM274" s="71">
        <v>17</v>
      </c>
      <c r="CN274" s="71">
        <v>17</v>
      </c>
      <c r="CO274" s="205" t="s">
        <v>4</v>
      </c>
      <c r="CP274" s="8" t="s">
        <v>90</v>
      </c>
      <c r="CQ274" s="46">
        <v>121</v>
      </c>
      <c r="CR274" s="46">
        <v>74</v>
      </c>
      <c r="CS274" s="46">
        <v>40</v>
      </c>
      <c r="CT274" s="46">
        <v>22</v>
      </c>
      <c r="CU274" s="46">
        <v>1</v>
      </c>
      <c r="CV274" s="46">
        <v>0</v>
      </c>
      <c r="CW274" s="46">
        <v>1</v>
      </c>
      <c r="CX274" s="46">
        <v>0</v>
      </c>
      <c r="CY274" s="46">
        <v>6</v>
      </c>
      <c r="CZ274" s="46">
        <v>2</v>
      </c>
      <c r="DA274" s="46">
        <v>1</v>
      </c>
      <c r="DB274" s="46">
        <v>0</v>
      </c>
      <c r="DC274" s="46">
        <v>21</v>
      </c>
      <c r="DD274" s="46">
        <v>14</v>
      </c>
      <c r="DE274" s="46">
        <v>16</v>
      </c>
      <c r="DF274" s="46">
        <v>11</v>
      </c>
      <c r="DG274" s="46">
        <v>0</v>
      </c>
      <c r="DH274" s="46">
        <v>0</v>
      </c>
      <c r="DI274" s="46">
        <v>0</v>
      </c>
      <c r="DJ274" s="46">
        <v>0</v>
      </c>
      <c r="DK274" s="46">
        <v>0</v>
      </c>
      <c r="DL274" s="46">
        <v>0</v>
      </c>
      <c r="DM274" s="46">
        <v>0</v>
      </c>
      <c r="DN274" s="46">
        <v>0</v>
      </c>
      <c r="DO274" s="205" t="s">
        <v>4</v>
      </c>
      <c r="DP274" s="8" t="s">
        <v>90</v>
      </c>
      <c r="DQ274" s="71">
        <v>42</v>
      </c>
      <c r="DR274" s="71">
        <v>19</v>
      </c>
      <c r="DS274" s="71">
        <v>5</v>
      </c>
      <c r="DT274" s="152">
        <v>5</v>
      </c>
      <c r="DU274" s="32">
        <v>0</v>
      </c>
      <c r="DV274" s="149">
        <v>47</v>
      </c>
      <c r="DW274" s="149">
        <v>19</v>
      </c>
      <c r="DX274" s="205" t="s">
        <v>4</v>
      </c>
      <c r="DY274" s="8" t="s">
        <v>90</v>
      </c>
      <c r="DZ274" s="71">
        <v>0</v>
      </c>
      <c r="EA274" s="71">
        <v>0</v>
      </c>
      <c r="EB274" s="71">
        <v>0</v>
      </c>
      <c r="EC274" s="71">
        <v>0</v>
      </c>
      <c r="ED274" s="71">
        <v>0</v>
      </c>
      <c r="EE274" s="71">
        <v>0</v>
      </c>
      <c r="EF274" s="71">
        <v>0</v>
      </c>
      <c r="EG274" s="71">
        <v>0</v>
      </c>
      <c r="EH274" s="71">
        <v>0</v>
      </c>
      <c r="EI274" s="71">
        <v>0</v>
      </c>
      <c r="EJ274" s="71">
        <v>0</v>
      </c>
      <c r="EK274" s="71">
        <v>0</v>
      </c>
      <c r="EL274" s="71">
        <v>0</v>
      </c>
      <c r="EM274" s="71">
        <v>0</v>
      </c>
      <c r="EN274" s="71">
        <v>0</v>
      </c>
      <c r="EO274" s="71">
        <v>0</v>
      </c>
      <c r="EP274" s="71">
        <v>0</v>
      </c>
      <c r="ER274" s="78" t="s">
        <v>4</v>
      </c>
      <c r="ES274" s="78" t="s">
        <v>2547</v>
      </c>
      <c r="ET274" s="78">
        <v>149</v>
      </c>
      <c r="EU274" s="78">
        <v>58</v>
      </c>
      <c r="EV274" s="78">
        <v>579</v>
      </c>
      <c r="EW274" s="78"/>
      <c r="EX274" s="78"/>
      <c r="EY274" s="78"/>
    </row>
    <row r="275" spans="1:155">
      <c r="A275" s="205"/>
      <c r="B275" s="8" t="s">
        <v>91</v>
      </c>
      <c r="C275" s="71">
        <v>0</v>
      </c>
      <c r="D275" s="71">
        <v>0</v>
      </c>
      <c r="E275" s="71">
        <v>0</v>
      </c>
      <c r="F275" s="71">
        <v>0</v>
      </c>
      <c r="G275" s="71">
        <v>0</v>
      </c>
      <c r="H275" s="71">
        <v>0</v>
      </c>
      <c r="I275" s="71">
        <v>0</v>
      </c>
      <c r="J275" s="71">
        <v>0</v>
      </c>
      <c r="K275" s="71">
        <v>0</v>
      </c>
      <c r="L275" s="71">
        <v>0</v>
      </c>
      <c r="M275" s="71">
        <v>0</v>
      </c>
      <c r="N275" s="71">
        <v>0</v>
      </c>
      <c r="O275" s="71">
        <v>0</v>
      </c>
      <c r="P275" s="71">
        <v>0</v>
      </c>
      <c r="Q275" s="71">
        <v>0</v>
      </c>
      <c r="R275" s="71">
        <v>0</v>
      </c>
      <c r="S275" s="71">
        <v>0</v>
      </c>
      <c r="T275" s="71">
        <v>0</v>
      </c>
      <c r="U275" s="71">
        <v>0</v>
      </c>
      <c r="V275" s="71">
        <v>0</v>
      </c>
      <c r="W275" s="71">
        <v>0</v>
      </c>
      <c r="X275" s="71">
        <v>0</v>
      </c>
      <c r="Y275" s="71">
        <v>0</v>
      </c>
      <c r="Z275" s="71">
        <v>0</v>
      </c>
      <c r="AA275" s="71">
        <v>0</v>
      </c>
      <c r="AB275" s="71">
        <v>0</v>
      </c>
      <c r="AC275" s="69">
        <v>0</v>
      </c>
      <c r="AD275" s="69">
        <v>0</v>
      </c>
      <c r="AE275" s="205"/>
      <c r="AF275" s="8" t="s">
        <v>91</v>
      </c>
      <c r="AG275" s="71">
        <v>0</v>
      </c>
      <c r="AH275" s="71">
        <v>0</v>
      </c>
      <c r="AI275" s="71">
        <v>0</v>
      </c>
      <c r="AJ275" s="71">
        <v>0</v>
      </c>
      <c r="AK275" s="71">
        <v>0</v>
      </c>
      <c r="AL275" s="71">
        <v>0</v>
      </c>
      <c r="AM275" s="71">
        <v>0</v>
      </c>
      <c r="AN275" s="71">
        <v>0</v>
      </c>
      <c r="AO275" s="71">
        <v>0</v>
      </c>
      <c r="AP275" s="71">
        <v>0</v>
      </c>
      <c r="AQ275" s="71">
        <v>0</v>
      </c>
      <c r="AR275" s="71">
        <v>0</v>
      </c>
      <c r="AS275" s="71">
        <v>0</v>
      </c>
      <c r="AT275" s="71">
        <v>0</v>
      </c>
      <c r="AU275" s="71">
        <v>0</v>
      </c>
      <c r="AV275" s="71">
        <v>0</v>
      </c>
      <c r="AW275" s="71">
        <v>0</v>
      </c>
      <c r="AX275" s="71">
        <v>0</v>
      </c>
      <c r="AY275" s="71">
        <v>0</v>
      </c>
      <c r="AZ275" s="71">
        <v>0</v>
      </c>
      <c r="BA275" s="71">
        <v>0</v>
      </c>
      <c r="BB275" s="71">
        <v>0</v>
      </c>
      <c r="BC275" s="71">
        <v>0</v>
      </c>
      <c r="BD275" s="71">
        <v>0</v>
      </c>
      <c r="BE275" s="71">
        <v>0</v>
      </c>
      <c r="BF275" s="71">
        <v>0</v>
      </c>
      <c r="BG275" s="69">
        <v>0</v>
      </c>
      <c r="BH275" s="69">
        <v>0</v>
      </c>
      <c r="BI275" s="205"/>
      <c r="BJ275" s="8" t="s">
        <v>91</v>
      </c>
      <c r="BK275" s="31">
        <v>0</v>
      </c>
      <c r="BL275" s="31">
        <v>0</v>
      </c>
      <c r="BM275" s="31">
        <v>0</v>
      </c>
      <c r="BN275" s="31">
        <v>0</v>
      </c>
      <c r="BO275" s="31">
        <v>0</v>
      </c>
      <c r="BP275" s="31">
        <v>0</v>
      </c>
      <c r="BQ275" s="31">
        <v>0</v>
      </c>
      <c r="BR275" s="31">
        <v>0</v>
      </c>
      <c r="BS275" s="31">
        <v>0</v>
      </c>
      <c r="BT275" s="31">
        <v>0</v>
      </c>
      <c r="BU275" s="31">
        <v>0</v>
      </c>
      <c r="BV275" s="31">
        <v>0</v>
      </c>
      <c r="BW275" s="31">
        <v>0</v>
      </c>
      <c r="BX275" s="149">
        <v>0</v>
      </c>
      <c r="BY275" s="125">
        <v>0</v>
      </c>
      <c r="BZ275" s="71">
        <v>0</v>
      </c>
      <c r="CA275" s="71">
        <v>0</v>
      </c>
      <c r="CB275" s="71">
        <v>0</v>
      </c>
      <c r="CC275" s="71">
        <v>0</v>
      </c>
      <c r="CD275" s="205"/>
      <c r="CE275" s="8" t="s">
        <v>91</v>
      </c>
      <c r="CF275" s="71">
        <v>0</v>
      </c>
      <c r="CG275" s="71">
        <v>0</v>
      </c>
      <c r="CH275" s="71">
        <v>0</v>
      </c>
      <c r="CI275" s="71">
        <v>0</v>
      </c>
      <c r="CJ275" s="71">
        <v>0</v>
      </c>
      <c r="CK275" s="71">
        <v>0</v>
      </c>
      <c r="CL275" s="71">
        <v>0</v>
      </c>
      <c r="CM275" s="71">
        <v>0</v>
      </c>
      <c r="CN275" s="71">
        <v>0</v>
      </c>
      <c r="CO275" s="205"/>
      <c r="CP275" s="8" t="s">
        <v>91</v>
      </c>
      <c r="CQ275" s="46">
        <v>0</v>
      </c>
      <c r="CR275" s="46">
        <v>0</v>
      </c>
      <c r="CS275" s="46">
        <v>0</v>
      </c>
      <c r="CT275" s="46">
        <v>0</v>
      </c>
      <c r="CU275" s="46">
        <v>0</v>
      </c>
      <c r="CV275" s="46">
        <v>0</v>
      </c>
      <c r="CW275" s="46">
        <v>0</v>
      </c>
      <c r="CX275" s="46">
        <v>0</v>
      </c>
      <c r="CY275" s="46">
        <v>0</v>
      </c>
      <c r="CZ275" s="46">
        <v>0</v>
      </c>
      <c r="DA275" s="46">
        <v>0</v>
      </c>
      <c r="DB275" s="46">
        <v>0</v>
      </c>
      <c r="DC275" s="46">
        <v>0</v>
      </c>
      <c r="DD275" s="46">
        <v>0</v>
      </c>
      <c r="DE275" s="46">
        <v>0</v>
      </c>
      <c r="DF275" s="46">
        <v>0</v>
      </c>
      <c r="DG275" s="46">
        <v>0</v>
      </c>
      <c r="DH275" s="46">
        <v>0</v>
      </c>
      <c r="DI275" s="46">
        <v>0</v>
      </c>
      <c r="DJ275" s="46">
        <v>0</v>
      </c>
      <c r="DK275" s="46">
        <v>0</v>
      </c>
      <c r="DL275" s="46">
        <v>0</v>
      </c>
      <c r="DM275" s="46">
        <v>0</v>
      </c>
      <c r="DN275" s="46">
        <v>0</v>
      </c>
      <c r="DO275" s="205"/>
      <c r="DP275" s="8" t="s">
        <v>91</v>
      </c>
      <c r="DQ275" s="71">
        <v>0</v>
      </c>
      <c r="DR275" s="71">
        <v>0</v>
      </c>
      <c r="DS275" s="71">
        <v>0</v>
      </c>
      <c r="DT275" s="152">
        <v>0</v>
      </c>
      <c r="DU275" s="32">
        <v>0</v>
      </c>
      <c r="DV275" s="149">
        <v>0</v>
      </c>
      <c r="DW275" s="149">
        <v>0</v>
      </c>
      <c r="DX275" s="205"/>
      <c r="DY275" s="8" t="s">
        <v>91</v>
      </c>
      <c r="DZ275" s="71">
        <v>0</v>
      </c>
      <c r="EA275" s="71">
        <v>0</v>
      </c>
      <c r="EB275" s="71">
        <v>0</v>
      </c>
      <c r="EC275" s="71">
        <v>0</v>
      </c>
      <c r="ED275" s="71">
        <v>0</v>
      </c>
      <c r="EE275" s="71">
        <v>0</v>
      </c>
      <c r="EF275" s="71">
        <v>0</v>
      </c>
      <c r="EG275" s="71">
        <v>0</v>
      </c>
      <c r="EH275" s="71">
        <v>0</v>
      </c>
      <c r="EI275" s="71">
        <v>0</v>
      </c>
      <c r="EJ275" s="71">
        <v>0</v>
      </c>
      <c r="EK275" s="71">
        <v>0</v>
      </c>
      <c r="EL275" s="71">
        <v>0</v>
      </c>
      <c r="EM275" s="71">
        <v>0</v>
      </c>
      <c r="EN275" s="71">
        <v>0</v>
      </c>
      <c r="EO275" s="71">
        <v>0</v>
      </c>
      <c r="EP275" s="71">
        <v>0</v>
      </c>
      <c r="ER275" s="78" t="s">
        <v>4</v>
      </c>
      <c r="ES275" s="78" t="s">
        <v>2548</v>
      </c>
      <c r="ET275" s="78">
        <v>0</v>
      </c>
      <c r="EU275" s="78">
        <v>0</v>
      </c>
      <c r="EV275" s="78">
        <v>0</v>
      </c>
      <c r="EW275" s="78"/>
      <c r="EX275" s="78"/>
      <c r="EY275" s="78"/>
    </row>
    <row r="276" spans="1:155">
      <c r="A276" s="205"/>
      <c r="B276" s="66" t="s">
        <v>73</v>
      </c>
      <c r="C276" s="26">
        <v>157</v>
      </c>
      <c r="D276" s="26">
        <v>86</v>
      </c>
      <c r="E276" s="26">
        <v>49</v>
      </c>
      <c r="F276" s="26">
        <v>21</v>
      </c>
      <c r="G276" s="26">
        <v>0</v>
      </c>
      <c r="H276" s="26">
        <v>0</v>
      </c>
      <c r="I276" s="26">
        <v>0</v>
      </c>
      <c r="J276" s="26">
        <v>0</v>
      </c>
      <c r="K276" s="26">
        <v>15</v>
      </c>
      <c r="L276" s="26">
        <v>8</v>
      </c>
      <c r="M276" s="26">
        <v>38</v>
      </c>
      <c r="N276" s="26">
        <v>23</v>
      </c>
      <c r="O276" s="26">
        <v>0</v>
      </c>
      <c r="P276" s="26">
        <v>0</v>
      </c>
      <c r="Q276" s="26">
        <v>110</v>
      </c>
      <c r="R276" s="26">
        <v>69</v>
      </c>
      <c r="S276" s="26">
        <v>0</v>
      </c>
      <c r="T276" s="26">
        <v>0</v>
      </c>
      <c r="U276" s="26">
        <v>17</v>
      </c>
      <c r="V276" s="26">
        <v>6</v>
      </c>
      <c r="W276" s="26">
        <v>20</v>
      </c>
      <c r="X276" s="26">
        <v>9</v>
      </c>
      <c r="Y276" s="26">
        <v>0</v>
      </c>
      <c r="Z276" s="26">
        <v>0</v>
      </c>
      <c r="AA276" s="26">
        <v>0</v>
      </c>
      <c r="AB276" s="26">
        <v>0</v>
      </c>
      <c r="AC276" s="68">
        <v>406</v>
      </c>
      <c r="AD276" s="68">
        <v>222</v>
      </c>
      <c r="AE276" s="205"/>
      <c r="AF276" s="66" t="s">
        <v>73</v>
      </c>
      <c r="AG276" s="26">
        <v>22</v>
      </c>
      <c r="AH276" s="26">
        <v>18</v>
      </c>
      <c r="AI276" s="26">
        <v>2</v>
      </c>
      <c r="AJ276" s="26">
        <v>1</v>
      </c>
      <c r="AK276" s="26">
        <v>0</v>
      </c>
      <c r="AL276" s="26">
        <v>0</v>
      </c>
      <c r="AM276" s="26">
        <v>0</v>
      </c>
      <c r="AN276" s="26">
        <v>0</v>
      </c>
      <c r="AO276" s="26">
        <v>0</v>
      </c>
      <c r="AP276" s="26">
        <v>0</v>
      </c>
      <c r="AQ276" s="26">
        <v>0</v>
      </c>
      <c r="AR276" s="26">
        <v>0</v>
      </c>
      <c r="AS276" s="26">
        <v>0</v>
      </c>
      <c r="AT276" s="26">
        <v>0</v>
      </c>
      <c r="AU276" s="26">
        <v>23</v>
      </c>
      <c r="AV276" s="26">
        <v>16</v>
      </c>
      <c r="AW276" s="26">
        <v>0</v>
      </c>
      <c r="AX276" s="26">
        <v>0</v>
      </c>
      <c r="AY276" s="26">
        <v>1</v>
      </c>
      <c r="AZ276" s="26">
        <v>1</v>
      </c>
      <c r="BA276" s="26">
        <v>2</v>
      </c>
      <c r="BB276" s="26">
        <v>1</v>
      </c>
      <c r="BC276" s="26">
        <v>0</v>
      </c>
      <c r="BD276" s="26">
        <v>0</v>
      </c>
      <c r="BE276" s="26">
        <v>0</v>
      </c>
      <c r="BF276" s="26">
        <v>0</v>
      </c>
      <c r="BG276" s="68">
        <v>50</v>
      </c>
      <c r="BH276" s="68">
        <v>37</v>
      </c>
      <c r="BI276" s="205"/>
      <c r="BJ276" s="66" t="s">
        <v>73</v>
      </c>
      <c r="BK276" s="68">
        <v>5</v>
      </c>
      <c r="BL276" s="68">
        <v>2</v>
      </c>
      <c r="BM276" s="68">
        <v>0</v>
      </c>
      <c r="BN276" s="68">
        <v>0</v>
      </c>
      <c r="BO276" s="68">
        <v>1</v>
      </c>
      <c r="BP276" s="68">
        <v>2</v>
      </c>
      <c r="BQ276" s="68">
        <v>0</v>
      </c>
      <c r="BR276" s="68">
        <v>5</v>
      </c>
      <c r="BS276" s="68">
        <v>0</v>
      </c>
      <c r="BT276" s="68">
        <v>1</v>
      </c>
      <c r="BU276" s="68">
        <v>1</v>
      </c>
      <c r="BV276" s="68">
        <v>0</v>
      </c>
      <c r="BW276" s="68">
        <v>0</v>
      </c>
      <c r="BX276" s="68">
        <v>17</v>
      </c>
      <c r="BY276" s="68">
        <v>19</v>
      </c>
      <c r="BZ276" s="68">
        <v>18</v>
      </c>
      <c r="CA276" s="68">
        <v>15</v>
      </c>
      <c r="CB276" s="68">
        <v>5</v>
      </c>
      <c r="CC276" s="68">
        <v>6</v>
      </c>
      <c r="CD276" s="205"/>
      <c r="CE276" s="66" t="s">
        <v>73</v>
      </c>
      <c r="CF276" s="68">
        <v>0</v>
      </c>
      <c r="CG276" s="68">
        <v>159</v>
      </c>
      <c r="CH276" s="68">
        <v>87</v>
      </c>
      <c r="CI276" s="68">
        <v>0</v>
      </c>
      <c r="CJ276" s="68">
        <v>0</v>
      </c>
      <c r="CK276" s="68">
        <v>0</v>
      </c>
      <c r="CL276" s="68">
        <v>18</v>
      </c>
      <c r="CM276" s="68">
        <v>17</v>
      </c>
      <c r="CN276" s="68">
        <v>17</v>
      </c>
      <c r="CO276" s="205"/>
      <c r="CP276" s="66" t="s">
        <v>73</v>
      </c>
      <c r="CQ276" s="68">
        <v>121</v>
      </c>
      <c r="CR276" s="68">
        <v>74</v>
      </c>
      <c r="CS276" s="68">
        <v>40</v>
      </c>
      <c r="CT276" s="68">
        <v>22</v>
      </c>
      <c r="CU276" s="68">
        <v>1</v>
      </c>
      <c r="CV276" s="68">
        <v>0</v>
      </c>
      <c r="CW276" s="68">
        <v>1</v>
      </c>
      <c r="CX276" s="68">
        <v>0</v>
      </c>
      <c r="CY276" s="68">
        <v>6</v>
      </c>
      <c r="CZ276" s="68">
        <v>2</v>
      </c>
      <c r="DA276" s="68">
        <v>1</v>
      </c>
      <c r="DB276" s="68">
        <v>0</v>
      </c>
      <c r="DC276" s="68">
        <v>21</v>
      </c>
      <c r="DD276" s="68">
        <v>14</v>
      </c>
      <c r="DE276" s="68">
        <v>16</v>
      </c>
      <c r="DF276" s="68">
        <v>11</v>
      </c>
      <c r="DG276" s="68">
        <v>0</v>
      </c>
      <c r="DH276" s="68">
        <v>0</v>
      </c>
      <c r="DI276" s="68">
        <v>0</v>
      </c>
      <c r="DJ276" s="68">
        <v>0</v>
      </c>
      <c r="DK276" s="68">
        <v>0</v>
      </c>
      <c r="DL276" s="68">
        <v>0</v>
      </c>
      <c r="DM276" s="68">
        <v>0</v>
      </c>
      <c r="DN276" s="68">
        <v>0</v>
      </c>
      <c r="DO276" s="205"/>
      <c r="DP276" s="66" t="s">
        <v>73</v>
      </c>
      <c r="DQ276" s="68">
        <v>42</v>
      </c>
      <c r="DR276" s="26">
        <v>19</v>
      </c>
      <c r="DS276" s="26">
        <v>5</v>
      </c>
      <c r="DT276" s="41">
        <v>5</v>
      </c>
      <c r="DU276" s="41">
        <v>0</v>
      </c>
      <c r="DV276" s="68">
        <v>47</v>
      </c>
      <c r="DW276" s="68">
        <v>19</v>
      </c>
      <c r="DX276" s="205"/>
      <c r="DY276" s="66" t="s">
        <v>73</v>
      </c>
      <c r="DZ276" s="68">
        <v>0</v>
      </c>
      <c r="EA276" s="68">
        <v>0</v>
      </c>
      <c r="EB276" s="68">
        <v>0</v>
      </c>
      <c r="EC276" s="68">
        <v>0</v>
      </c>
      <c r="ED276" s="68">
        <v>0</v>
      </c>
      <c r="EE276" s="68">
        <v>0</v>
      </c>
      <c r="EF276" s="68">
        <v>0</v>
      </c>
      <c r="EG276" s="68">
        <v>0</v>
      </c>
      <c r="EH276" s="68">
        <v>0</v>
      </c>
      <c r="EI276" s="68">
        <v>0</v>
      </c>
      <c r="EJ276" s="68">
        <v>0</v>
      </c>
      <c r="EK276" s="68">
        <v>0</v>
      </c>
      <c r="EL276" s="68">
        <v>0</v>
      </c>
      <c r="EM276" s="68">
        <v>0</v>
      </c>
      <c r="EN276" s="68">
        <v>0</v>
      </c>
      <c r="EO276" s="68">
        <v>0</v>
      </c>
      <c r="EP276" s="68">
        <v>0</v>
      </c>
      <c r="ER276" s="78" t="s">
        <v>4</v>
      </c>
      <c r="ES276" s="78" t="s">
        <v>2549</v>
      </c>
      <c r="ET276" s="78">
        <v>149</v>
      </c>
      <c r="EU276" s="78">
        <v>58</v>
      </c>
      <c r="EV276" s="78">
        <v>579</v>
      </c>
      <c r="EW276" s="78"/>
      <c r="EX276" s="78"/>
      <c r="EY276" s="78"/>
    </row>
    <row r="277" spans="1:155">
      <c r="A277" s="205" t="s">
        <v>189</v>
      </c>
      <c r="B277" s="8" t="s">
        <v>90</v>
      </c>
      <c r="C277" s="71">
        <v>0</v>
      </c>
      <c r="D277" s="71">
        <v>0</v>
      </c>
      <c r="E277" s="71">
        <v>0</v>
      </c>
      <c r="F277" s="71">
        <v>0</v>
      </c>
      <c r="G277" s="71">
        <v>0</v>
      </c>
      <c r="H277" s="71">
        <v>0</v>
      </c>
      <c r="I277" s="71">
        <v>0</v>
      </c>
      <c r="J277" s="71">
        <v>0</v>
      </c>
      <c r="K277" s="71">
        <v>0</v>
      </c>
      <c r="L277" s="71">
        <v>0</v>
      </c>
      <c r="M277" s="71">
        <v>0</v>
      </c>
      <c r="N277" s="71">
        <v>0</v>
      </c>
      <c r="O277" s="71">
        <v>0</v>
      </c>
      <c r="P277" s="71">
        <v>0</v>
      </c>
      <c r="Q277" s="71">
        <v>23</v>
      </c>
      <c r="R277" s="71">
        <v>9</v>
      </c>
      <c r="S277" s="71">
        <v>0</v>
      </c>
      <c r="T277" s="71">
        <v>0</v>
      </c>
      <c r="U277" s="71">
        <v>2</v>
      </c>
      <c r="V277" s="71">
        <v>1</v>
      </c>
      <c r="W277" s="71">
        <v>0</v>
      </c>
      <c r="X277" s="71">
        <v>0</v>
      </c>
      <c r="Y277" s="71">
        <v>0</v>
      </c>
      <c r="Z277" s="71">
        <v>0</v>
      </c>
      <c r="AA277" s="71">
        <v>0</v>
      </c>
      <c r="AB277" s="71">
        <v>0</v>
      </c>
      <c r="AC277" s="69">
        <v>25</v>
      </c>
      <c r="AD277" s="69">
        <v>10</v>
      </c>
      <c r="AE277" s="205" t="s">
        <v>189</v>
      </c>
      <c r="AF277" s="8" t="s">
        <v>90</v>
      </c>
      <c r="AG277" s="71">
        <v>0</v>
      </c>
      <c r="AH277" s="71">
        <v>0</v>
      </c>
      <c r="AI277" s="71">
        <v>0</v>
      </c>
      <c r="AJ277" s="71">
        <v>0</v>
      </c>
      <c r="AK277" s="71">
        <v>0</v>
      </c>
      <c r="AL277" s="71">
        <v>0</v>
      </c>
      <c r="AM277" s="71">
        <v>0</v>
      </c>
      <c r="AN277" s="71">
        <v>0</v>
      </c>
      <c r="AO277" s="71">
        <v>0</v>
      </c>
      <c r="AP277" s="71">
        <v>0</v>
      </c>
      <c r="AQ277" s="71">
        <v>0</v>
      </c>
      <c r="AR277" s="71">
        <v>0</v>
      </c>
      <c r="AS277" s="71">
        <v>0</v>
      </c>
      <c r="AT277" s="71">
        <v>0</v>
      </c>
      <c r="AU277" s="71">
        <v>0</v>
      </c>
      <c r="AV277" s="71">
        <v>0</v>
      </c>
      <c r="AW277" s="71">
        <v>0</v>
      </c>
      <c r="AX277" s="71">
        <v>0</v>
      </c>
      <c r="AY277" s="71">
        <v>0</v>
      </c>
      <c r="AZ277" s="71">
        <v>0</v>
      </c>
      <c r="BA277" s="71">
        <v>0</v>
      </c>
      <c r="BB277" s="71">
        <v>0</v>
      </c>
      <c r="BC277" s="71">
        <v>0</v>
      </c>
      <c r="BD277" s="71">
        <v>0</v>
      </c>
      <c r="BE277" s="71">
        <v>0</v>
      </c>
      <c r="BF277" s="71">
        <v>0</v>
      </c>
      <c r="BG277" s="69">
        <v>0</v>
      </c>
      <c r="BH277" s="69">
        <v>0</v>
      </c>
      <c r="BI277" s="205" t="s">
        <v>189</v>
      </c>
      <c r="BJ277" s="8" t="s">
        <v>90</v>
      </c>
      <c r="BK277" s="31">
        <v>0</v>
      </c>
      <c r="BL277" s="31">
        <v>0</v>
      </c>
      <c r="BM277" s="31">
        <v>0</v>
      </c>
      <c r="BN277" s="31">
        <v>0</v>
      </c>
      <c r="BO277" s="31">
        <v>0</v>
      </c>
      <c r="BP277" s="31">
        <v>0</v>
      </c>
      <c r="BQ277" s="31">
        <v>0</v>
      </c>
      <c r="BR277" s="31">
        <v>1</v>
      </c>
      <c r="BS277" s="31">
        <v>0</v>
      </c>
      <c r="BT277" s="31">
        <v>1</v>
      </c>
      <c r="BU277" s="31">
        <v>0</v>
      </c>
      <c r="BV277" s="31">
        <v>0</v>
      </c>
      <c r="BW277" s="31">
        <v>0</v>
      </c>
      <c r="BX277" s="149">
        <v>2</v>
      </c>
      <c r="BY277" s="125">
        <v>3</v>
      </c>
      <c r="BZ277" s="71">
        <v>3</v>
      </c>
      <c r="CA277" s="71">
        <v>0</v>
      </c>
      <c r="CB277" s="71">
        <v>0</v>
      </c>
      <c r="CC277" s="71">
        <v>1</v>
      </c>
      <c r="CD277" s="205" t="s">
        <v>189</v>
      </c>
      <c r="CE277" s="8" t="s">
        <v>90</v>
      </c>
      <c r="CF277" s="71">
        <v>0</v>
      </c>
      <c r="CG277" s="71">
        <v>28</v>
      </c>
      <c r="CH277" s="71">
        <v>0</v>
      </c>
      <c r="CI277" s="71">
        <v>0</v>
      </c>
      <c r="CJ277" s="71">
        <v>0</v>
      </c>
      <c r="CK277" s="71">
        <v>0</v>
      </c>
      <c r="CL277" s="71">
        <v>3</v>
      </c>
      <c r="CM277" s="71">
        <v>3</v>
      </c>
      <c r="CN277" s="71">
        <v>3</v>
      </c>
      <c r="CO277" s="205" t="s">
        <v>189</v>
      </c>
      <c r="CP277" s="8" t="s">
        <v>90</v>
      </c>
      <c r="CQ277" s="46">
        <v>24</v>
      </c>
      <c r="CR277" s="46">
        <v>15</v>
      </c>
      <c r="CS277" s="46">
        <v>22</v>
      </c>
      <c r="CT277" s="46">
        <v>14</v>
      </c>
      <c r="CU277" s="46">
        <v>0</v>
      </c>
      <c r="CV277" s="46">
        <v>0</v>
      </c>
      <c r="CW277" s="46">
        <v>0</v>
      </c>
      <c r="CX277" s="46">
        <v>0</v>
      </c>
      <c r="CY277" s="46">
        <v>1</v>
      </c>
      <c r="CZ277" s="46">
        <v>1</v>
      </c>
      <c r="DA277" s="46">
        <v>0</v>
      </c>
      <c r="DB277" s="46">
        <v>0</v>
      </c>
      <c r="DC277" s="46">
        <v>0</v>
      </c>
      <c r="DD277" s="46">
        <v>0</v>
      </c>
      <c r="DE277" s="46">
        <v>0</v>
      </c>
      <c r="DF277" s="46">
        <v>0</v>
      </c>
      <c r="DG277" s="46">
        <v>0</v>
      </c>
      <c r="DH277" s="46">
        <v>0</v>
      </c>
      <c r="DI277" s="46">
        <v>0</v>
      </c>
      <c r="DJ277" s="46">
        <v>0</v>
      </c>
      <c r="DK277" s="46">
        <v>0</v>
      </c>
      <c r="DL277" s="46">
        <v>0</v>
      </c>
      <c r="DM277" s="46">
        <v>0</v>
      </c>
      <c r="DN277" s="46">
        <v>0</v>
      </c>
      <c r="DO277" s="205" t="s">
        <v>189</v>
      </c>
      <c r="DP277" s="8" t="s">
        <v>90</v>
      </c>
      <c r="DQ277" s="71">
        <v>3</v>
      </c>
      <c r="DR277" s="71">
        <v>1</v>
      </c>
      <c r="DS277" s="71">
        <v>0</v>
      </c>
      <c r="DT277" s="152">
        <v>0</v>
      </c>
      <c r="DU277" s="32">
        <v>0</v>
      </c>
      <c r="DV277" s="149">
        <v>3</v>
      </c>
      <c r="DW277" s="149">
        <v>1</v>
      </c>
      <c r="DX277" s="205" t="s">
        <v>189</v>
      </c>
      <c r="DY277" s="8" t="s">
        <v>90</v>
      </c>
      <c r="DZ277" s="71">
        <v>4</v>
      </c>
      <c r="EA277" s="71">
        <v>4</v>
      </c>
      <c r="EB277" s="71">
        <v>4</v>
      </c>
      <c r="EC277" s="71">
        <v>0</v>
      </c>
      <c r="ED277" s="71">
        <v>4</v>
      </c>
      <c r="EE277" s="71">
        <v>4</v>
      </c>
      <c r="EF277" s="71">
        <v>1</v>
      </c>
      <c r="EG277" s="71">
        <v>4</v>
      </c>
      <c r="EH277" s="71">
        <v>4</v>
      </c>
      <c r="EI277" s="71">
        <v>0</v>
      </c>
      <c r="EJ277" s="71">
        <v>1</v>
      </c>
      <c r="EK277" s="71">
        <v>0</v>
      </c>
      <c r="EL277" s="71">
        <v>0</v>
      </c>
      <c r="EM277" s="71">
        <v>0</v>
      </c>
      <c r="EN277" s="71">
        <v>0</v>
      </c>
      <c r="EO277" s="71">
        <v>0</v>
      </c>
      <c r="EP277" s="71">
        <v>0</v>
      </c>
      <c r="ER277" s="78" t="s">
        <v>189</v>
      </c>
      <c r="ES277" s="78" t="s">
        <v>2550</v>
      </c>
      <c r="ET277" s="78">
        <v>25</v>
      </c>
      <c r="EU277" s="78">
        <v>22</v>
      </c>
      <c r="EV277" s="78">
        <v>56</v>
      </c>
      <c r="EW277" s="78"/>
      <c r="EX277" s="78"/>
      <c r="EY277" s="78"/>
    </row>
    <row r="278" spans="1:155">
      <c r="A278" s="205"/>
      <c r="B278" s="8" t="s">
        <v>91</v>
      </c>
      <c r="C278" s="71">
        <v>0</v>
      </c>
      <c r="D278" s="71">
        <v>0</v>
      </c>
      <c r="E278" s="71">
        <v>0</v>
      </c>
      <c r="F278" s="71">
        <v>0</v>
      </c>
      <c r="G278" s="71">
        <v>0</v>
      </c>
      <c r="H278" s="71">
        <v>0</v>
      </c>
      <c r="I278" s="71">
        <v>0</v>
      </c>
      <c r="J278" s="71">
        <v>0</v>
      </c>
      <c r="K278" s="71">
        <v>0</v>
      </c>
      <c r="L278" s="71">
        <v>0</v>
      </c>
      <c r="M278" s="71">
        <v>0</v>
      </c>
      <c r="N278" s="71">
        <v>0</v>
      </c>
      <c r="O278" s="71">
        <v>0</v>
      </c>
      <c r="P278" s="71">
        <v>0</v>
      </c>
      <c r="Q278" s="71">
        <v>0</v>
      </c>
      <c r="R278" s="71">
        <v>0</v>
      </c>
      <c r="S278" s="71">
        <v>0</v>
      </c>
      <c r="T278" s="71">
        <v>0</v>
      </c>
      <c r="U278" s="71">
        <v>0</v>
      </c>
      <c r="V278" s="71">
        <v>0</v>
      </c>
      <c r="W278" s="71">
        <v>0</v>
      </c>
      <c r="X278" s="71">
        <v>0</v>
      </c>
      <c r="Y278" s="71">
        <v>0</v>
      </c>
      <c r="Z278" s="71">
        <v>0</v>
      </c>
      <c r="AA278" s="71">
        <v>0</v>
      </c>
      <c r="AB278" s="71">
        <v>0</v>
      </c>
      <c r="AC278" s="69">
        <v>0</v>
      </c>
      <c r="AD278" s="69">
        <v>0</v>
      </c>
      <c r="AE278" s="205"/>
      <c r="AF278" s="8" t="s">
        <v>91</v>
      </c>
      <c r="AG278" s="71">
        <v>0</v>
      </c>
      <c r="AH278" s="71">
        <v>0</v>
      </c>
      <c r="AI278" s="71">
        <v>0</v>
      </c>
      <c r="AJ278" s="71">
        <v>0</v>
      </c>
      <c r="AK278" s="71">
        <v>0</v>
      </c>
      <c r="AL278" s="71">
        <v>0</v>
      </c>
      <c r="AM278" s="71">
        <v>0</v>
      </c>
      <c r="AN278" s="71">
        <v>0</v>
      </c>
      <c r="AO278" s="71">
        <v>0</v>
      </c>
      <c r="AP278" s="71">
        <v>0</v>
      </c>
      <c r="AQ278" s="71">
        <v>0</v>
      </c>
      <c r="AR278" s="71">
        <v>0</v>
      </c>
      <c r="AS278" s="71">
        <v>0</v>
      </c>
      <c r="AT278" s="71">
        <v>0</v>
      </c>
      <c r="AU278" s="71">
        <v>0</v>
      </c>
      <c r="AV278" s="71">
        <v>0</v>
      </c>
      <c r="AW278" s="71">
        <v>0</v>
      </c>
      <c r="AX278" s="71">
        <v>0</v>
      </c>
      <c r="AY278" s="71">
        <v>0</v>
      </c>
      <c r="AZ278" s="71">
        <v>0</v>
      </c>
      <c r="BA278" s="71">
        <v>0</v>
      </c>
      <c r="BB278" s="71">
        <v>0</v>
      </c>
      <c r="BC278" s="71">
        <v>0</v>
      </c>
      <c r="BD278" s="71">
        <v>0</v>
      </c>
      <c r="BE278" s="71">
        <v>0</v>
      </c>
      <c r="BF278" s="71">
        <v>0</v>
      </c>
      <c r="BG278" s="69">
        <v>0</v>
      </c>
      <c r="BH278" s="69">
        <v>0</v>
      </c>
      <c r="BI278" s="205"/>
      <c r="BJ278" s="8" t="s">
        <v>91</v>
      </c>
      <c r="BK278" s="31">
        <v>0</v>
      </c>
      <c r="BL278" s="31">
        <v>0</v>
      </c>
      <c r="BM278" s="31">
        <v>0</v>
      </c>
      <c r="BN278" s="31">
        <v>0</v>
      </c>
      <c r="BO278" s="31">
        <v>0</v>
      </c>
      <c r="BP278" s="31">
        <v>0</v>
      </c>
      <c r="BQ278" s="31">
        <v>0</v>
      </c>
      <c r="BR278" s="31">
        <v>0</v>
      </c>
      <c r="BS278" s="31">
        <v>0</v>
      </c>
      <c r="BT278" s="31">
        <v>0</v>
      </c>
      <c r="BU278" s="31">
        <v>0</v>
      </c>
      <c r="BV278" s="31">
        <v>0</v>
      </c>
      <c r="BW278" s="31">
        <v>0</v>
      </c>
      <c r="BX278" s="149">
        <v>0</v>
      </c>
      <c r="BY278" s="125">
        <v>0</v>
      </c>
      <c r="BZ278" s="71">
        <v>0</v>
      </c>
      <c r="CA278" s="71">
        <v>0</v>
      </c>
      <c r="CB278" s="71">
        <v>0</v>
      </c>
      <c r="CC278" s="71">
        <v>0</v>
      </c>
      <c r="CD278" s="205"/>
      <c r="CE278" s="8" t="s">
        <v>91</v>
      </c>
      <c r="CF278" s="71">
        <v>0</v>
      </c>
      <c r="CG278" s="71">
        <v>0</v>
      </c>
      <c r="CH278" s="71">
        <v>0</v>
      </c>
      <c r="CI278" s="71">
        <v>0</v>
      </c>
      <c r="CJ278" s="71">
        <v>0</v>
      </c>
      <c r="CK278" s="71">
        <v>0</v>
      </c>
      <c r="CL278" s="71">
        <v>0</v>
      </c>
      <c r="CM278" s="71">
        <v>0</v>
      </c>
      <c r="CN278" s="71">
        <v>0</v>
      </c>
      <c r="CO278" s="205"/>
      <c r="CP278" s="8" t="s">
        <v>91</v>
      </c>
      <c r="CQ278" s="46">
        <v>0</v>
      </c>
      <c r="CR278" s="46">
        <v>0</v>
      </c>
      <c r="CS278" s="46">
        <v>0</v>
      </c>
      <c r="CT278" s="46">
        <v>0</v>
      </c>
      <c r="CU278" s="46">
        <v>0</v>
      </c>
      <c r="CV278" s="46">
        <v>0</v>
      </c>
      <c r="CW278" s="46">
        <v>0</v>
      </c>
      <c r="CX278" s="46">
        <v>0</v>
      </c>
      <c r="CY278" s="46">
        <v>0</v>
      </c>
      <c r="CZ278" s="46">
        <v>0</v>
      </c>
      <c r="DA278" s="46">
        <v>0</v>
      </c>
      <c r="DB278" s="46">
        <v>0</v>
      </c>
      <c r="DC278" s="46">
        <v>0</v>
      </c>
      <c r="DD278" s="46">
        <v>0</v>
      </c>
      <c r="DE278" s="46">
        <v>0</v>
      </c>
      <c r="DF278" s="46">
        <v>0</v>
      </c>
      <c r="DG278" s="46">
        <v>0</v>
      </c>
      <c r="DH278" s="46">
        <v>0</v>
      </c>
      <c r="DI278" s="46">
        <v>0</v>
      </c>
      <c r="DJ278" s="46">
        <v>0</v>
      </c>
      <c r="DK278" s="46">
        <v>0</v>
      </c>
      <c r="DL278" s="46">
        <v>0</v>
      </c>
      <c r="DM278" s="46">
        <v>0</v>
      </c>
      <c r="DN278" s="46">
        <v>0</v>
      </c>
      <c r="DO278" s="205"/>
      <c r="DP278" s="8" t="s">
        <v>91</v>
      </c>
      <c r="DQ278" s="71">
        <v>0</v>
      </c>
      <c r="DR278" s="71">
        <v>0</v>
      </c>
      <c r="DS278" s="71">
        <v>0</v>
      </c>
      <c r="DT278" s="152">
        <v>0</v>
      </c>
      <c r="DU278" s="32">
        <v>0</v>
      </c>
      <c r="DV278" s="149">
        <v>0</v>
      </c>
      <c r="DW278" s="149">
        <v>0</v>
      </c>
      <c r="DX278" s="205"/>
      <c r="DY278" s="8" t="s">
        <v>91</v>
      </c>
      <c r="DZ278" s="71">
        <v>0</v>
      </c>
      <c r="EA278" s="71">
        <v>0</v>
      </c>
      <c r="EB278" s="71">
        <v>0</v>
      </c>
      <c r="EC278" s="71">
        <v>0</v>
      </c>
      <c r="ED278" s="71">
        <v>0</v>
      </c>
      <c r="EE278" s="71">
        <v>0</v>
      </c>
      <c r="EF278" s="71">
        <v>0</v>
      </c>
      <c r="EG278" s="71">
        <v>0</v>
      </c>
      <c r="EH278" s="71">
        <v>0</v>
      </c>
      <c r="EI278" s="71">
        <v>0</v>
      </c>
      <c r="EJ278" s="71">
        <v>0</v>
      </c>
      <c r="EK278" s="71">
        <v>0</v>
      </c>
      <c r="EL278" s="71">
        <v>0</v>
      </c>
      <c r="EM278" s="71">
        <v>0</v>
      </c>
      <c r="EN278" s="71">
        <v>0</v>
      </c>
      <c r="EO278" s="71">
        <v>0</v>
      </c>
      <c r="EP278" s="71">
        <v>0</v>
      </c>
      <c r="ER278" s="78" t="s">
        <v>189</v>
      </c>
      <c r="ES278" s="78" t="s">
        <v>2551</v>
      </c>
      <c r="ET278" s="78">
        <v>0</v>
      </c>
      <c r="EU278" s="78">
        <v>0</v>
      </c>
      <c r="EV278" s="78">
        <v>0</v>
      </c>
      <c r="EW278" s="78"/>
      <c r="EX278" s="78"/>
      <c r="EY278" s="78"/>
    </row>
    <row r="279" spans="1:155">
      <c r="A279" s="205"/>
      <c r="B279" s="66" t="s">
        <v>73</v>
      </c>
      <c r="C279" s="26">
        <v>0</v>
      </c>
      <c r="D279" s="26">
        <v>0</v>
      </c>
      <c r="E279" s="26">
        <v>0</v>
      </c>
      <c r="F279" s="26">
        <v>0</v>
      </c>
      <c r="G279" s="26">
        <v>0</v>
      </c>
      <c r="H279" s="26">
        <v>0</v>
      </c>
      <c r="I279" s="26">
        <v>0</v>
      </c>
      <c r="J279" s="26">
        <v>0</v>
      </c>
      <c r="K279" s="26">
        <v>0</v>
      </c>
      <c r="L279" s="26">
        <v>0</v>
      </c>
      <c r="M279" s="26">
        <v>0</v>
      </c>
      <c r="N279" s="26">
        <v>0</v>
      </c>
      <c r="O279" s="26">
        <v>0</v>
      </c>
      <c r="P279" s="26">
        <v>0</v>
      </c>
      <c r="Q279" s="26">
        <v>23</v>
      </c>
      <c r="R279" s="26">
        <v>9</v>
      </c>
      <c r="S279" s="26">
        <v>0</v>
      </c>
      <c r="T279" s="26">
        <v>0</v>
      </c>
      <c r="U279" s="26">
        <v>2</v>
      </c>
      <c r="V279" s="26">
        <v>1</v>
      </c>
      <c r="W279" s="26">
        <v>0</v>
      </c>
      <c r="X279" s="26">
        <v>0</v>
      </c>
      <c r="Y279" s="26">
        <v>0</v>
      </c>
      <c r="Z279" s="26">
        <v>0</v>
      </c>
      <c r="AA279" s="26">
        <v>0</v>
      </c>
      <c r="AB279" s="26">
        <v>0</v>
      </c>
      <c r="AC279" s="68">
        <v>25</v>
      </c>
      <c r="AD279" s="68">
        <v>10</v>
      </c>
      <c r="AE279" s="205"/>
      <c r="AF279" s="66" t="s">
        <v>73</v>
      </c>
      <c r="AG279" s="26">
        <v>0</v>
      </c>
      <c r="AH279" s="26">
        <v>0</v>
      </c>
      <c r="AI279" s="26">
        <v>0</v>
      </c>
      <c r="AJ279" s="26">
        <v>0</v>
      </c>
      <c r="AK279" s="26">
        <v>0</v>
      </c>
      <c r="AL279" s="26">
        <v>0</v>
      </c>
      <c r="AM279" s="26">
        <v>0</v>
      </c>
      <c r="AN279" s="26">
        <v>0</v>
      </c>
      <c r="AO279" s="26">
        <v>0</v>
      </c>
      <c r="AP279" s="26">
        <v>0</v>
      </c>
      <c r="AQ279" s="26">
        <v>0</v>
      </c>
      <c r="AR279" s="26">
        <v>0</v>
      </c>
      <c r="AS279" s="26">
        <v>0</v>
      </c>
      <c r="AT279" s="26">
        <v>0</v>
      </c>
      <c r="AU279" s="26">
        <v>0</v>
      </c>
      <c r="AV279" s="26">
        <v>0</v>
      </c>
      <c r="AW279" s="26">
        <v>0</v>
      </c>
      <c r="AX279" s="26">
        <v>0</v>
      </c>
      <c r="AY279" s="26">
        <v>0</v>
      </c>
      <c r="AZ279" s="26">
        <v>0</v>
      </c>
      <c r="BA279" s="26">
        <v>0</v>
      </c>
      <c r="BB279" s="26">
        <v>0</v>
      </c>
      <c r="BC279" s="26">
        <v>0</v>
      </c>
      <c r="BD279" s="26">
        <v>0</v>
      </c>
      <c r="BE279" s="26">
        <v>0</v>
      </c>
      <c r="BF279" s="26">
        <v>0</v>
      </c>
      <c r="BG279" s="68">
        <v>0</v>
      </c>
      <c r="BH279" s="68">
        <v>0</v>
      </c>
      <c r="BI279" s="205"/>
      <c r="BJ279" s="66" t="s">
        <v>73</v>
      </c>
      <c r="BK279" s="68">
        <v>0</v>
      </c>
      <c r="BL279" s="68">
        <v>0</v>
      </c>
      <c r="BM279" s="68">
        <v>0</v>
      </c>
      <c r="BN279" s="68">
        <v>0</v>
      </c>
      <c r="BO279" s="68">
        <v>0</v>
      </c>
      <c r="BP279" s="68">
        <v>0</v>
      </c>
      <c r="BQ279" s="68">
        <v>0</v>
      </c>
      <c r="BR279" s="68">
        <v>1</v>
      </c>
      <c r="BS279" s="68">
        <v>0</v>
      </c>
      <c r="BT279" s="68">
        <v>1</v>
      </c>
      <c r="BU279" s="68">
        <v>0</v>
      </c>
      <c r="BV279" s="68">
        <v>0</v>
      </c>
      <c r="BW279" s="68">
        <v>0</v>
      </c>
      <c r="BX279" s="68">
        <v>2</v>
      </c>
      <c r="BY279" s="68">
        <v>3</v>
      </c>
      <c r="BZ279" s="68">
        <v>3</v>
      </c>
      <c r="CA279" s="68">
        <v>0</v>
      </c>
      <c r="CB279" s="68">
        <v>0</v>
      </c>
      <c r="CC279" s="68">
        <v>1</v>
      </c>
      <c r="CD279" s="205"/>
      <c r="CE279" s="66" t="s">
        <v>73</v>
      </c>
      <c r="CF279" s="68">
        <v>0</v>
      </c>
      <c r="CG279" s="68">
        <v>28</v>
      </c>
      <c r="CH279" s="68">
        <v>0</v>
      </c>
      <c r="CI279" s="68">
        <v>0</v>
      </c>
      <c r="CJ279" s="68">
        <v>0</v>
      </c>
      <c r="CK279" s="68">
        <v>0</v>
      </c>
      <c r="CL279" s="68">
        <v>3</v>
      </c>
      <c r="CM279" s="68">
        <v>3</v>
      </c>
      <c r="CN279" s="68">
        <v>3</v>
      </c>
      <c r="CO279" s="205"/>
      <c r="CP279" s="66" t="s">
        <v>73</v>
      </c>
      <c r="CQ279" s="68">
        <v>24</v>
      </c>
      <c r="CR279" s="68">
        <v>15</v>
      </c>
      <c r="CS279" s="68">
        <v>22</v>
      </c>
      <c r="CT279" s="68">
        <v>14</v>
      </c>
      <c r="CU279" s="68">
        <v>0</v>
      </c>
      <c r="CV279" s="68">
        <v>0</v>
      </c>
      <c r="CW279" s="68">
        <v>0</v>
      </c>
      <c r="CX279" s="68">
        <v>0</v>
      </c>
      <c r="CY279" s="68">
        <v>1</v>
      </c>
      <c r="CZ279" s="68">
        <v>1</v>
      </c>
      <c r="DA279" s="68">
        <v>0</v>
      </c>
      <c r="DB279" s="68">
        <v>0</v>
      </c>
      <c r="DC279" s="68">
        <v>0</v>
      </c>
      <c r="DD279" s="68">
        <v>0</v>
      </c>
      <c r="DE279" s="68">
        <v>0</v>
      </c>
      <c r="DF279" s="68">
        <v>0</v>
      </c>
      <c r="DG279" s="68">
        <v>0</v>
      </c>
      <c r="DH279" s="68">
        <v>0</v>
      </c>
      <c r="DI279" s="68">
        <v>0</v>
      </c>
      <c r="DJ279" s="68">
        <v>0</v>
      </c>
      <c r="DK279" s="68">
        <v>0</v>
      </c>
      <c r="DL279" s="68">
        <v>0</v>
      </c>
      <c r="DM279" s="68">
        <v>0</v>
      </c>
      <c r="DN279" s="68">
        <v>0</v>
      </c>
      <c r="DO279" s="205"/>
      <c r="DP279" s="66" t="s">
        <v>73</v>
      </c>
      <c r="DQ279" s="68">
        <v>3</v>
      </c>
      <c r="DR279" s="26">
        <v>1</v>
      </c>
      <c r="DS279" s="26">
        <v>0</v>
      </c>
      <c r="DT279" s="41">
        <v>0</v>
      </c>
      <c r="DU279" s="41">
        <v>0</v>
      </c>
      <c r="DV279" s="68">
        <v>3</v>
      </c>
      <c r="DW279" s="68">
        <v>1</v>
      </c>
      <c r="DX279" s="205"/>
      <c r="DY279" s="66" t="s">
        <v>73</v>
      </c>
      <c r="DZ279" s="68">
        <v>4</v>
      </c>
      <c r="EA279" s="68">
        <v>4</v>
      </c>
      <c r="EB279" s="68">
        <v>4</v>
      </c>
      <c r="EC279" s="68">
        <v>0</v>
      </c>
      <c r="ED279" s="68">
        <v>4</v>
      </c>
      <c r="EE279" s="68">
        <v>4</v>
      </c>
      <c r="EF279" s="68">
        <v>1</v>
      </c>
      <c r="EG279" s="68">
        <v>4</v>
      </c>
      <c r="EH279" s="68">
        <v>4</v>
      </c>
      <c r="EI279" s="68">
        <v>0</v>
      </c>
      <c r="EJ279" s="68">
        <v>1</v>
      </c>
      <c r="EK279" s="68">
        <v>0</v>
      </c>
      <c r="EL279" s="68">
        <v>0</v>
      </c>
      <c r="EM279" s="68">
        <v>0</v>
      </c>
      <c r="EN279" s="68">
        <v>0</v>
      </c>
      <c r="EO279" s="68">
        <v>0</v>
      </c>
      <c r="EP279" s="68">
        <v>0</v>
      </c>
      <c r="ER279" s="78" t="s">
        <v>189</v>
      </c>
      <c r="ES279" s="78" t="s">
        <v>2552</v>
      </c>
      <c r="ET279" s="78">
        <v>25</v>
      </c>
      <c r="EU279" s="78">
        <v>22</v>
      </c>
      <c r="EV279" s="78">
        <v>56</v>
      </c>
      <c r="EW279" s="78"/>
      <c r="EX279" s="78"/>
      <c r="EY279" s="78"/>
    </row>
    <row r="280" spans="1:155">
      <c r="A280" s="45" t="s">
        <v>106</v>
      </c>
      <c r="B280" s="51"/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45" t="s">
        <v>106</v>
      </c>
      <c r="AF280" s="48"/>
      <c r="AG280" s="64"/>
      <c r="AH280" s="64"/>
      <c r="AI280" s="64"/>
      <c r="AJ280" s="64"/>
      <c r="AK280" s="64"/>
      <c r="AL280" s="64"/>
      <c r="AM280" s="64"/>
      <c r="AN280" s="64"/>
      <c r="AO280" s="64"/>
      <c r="AP280" s="64"/>
      <c r="AQ280" s="64"/>
      <c r="AR280" s="64"/>
      <c r="AS280" s="64"/>
      <c r="AT280" s="64"/>
      <c r="AU280" s="64"/>
      <c r="AV280" s="64"/>
      <c r="AW280" s="64"/>
      <c r="AX280" s="64"/>
      <c r="AY280" s="64"/>
      <c r="AZ280" s="64"/>
      <c r="BA280" s="64"/>
      <c r="BB280" s="64"/>
      <c r="BC280" s="64"/>
      <c r="BD280" s="64"/>
      <c r="BE280" s="64"/>
      <c r="BF280" s="64"/>
      <c r="BG280" s="55"/>
      <c r="BH280" s="52"/>
      <c r="BI280" s="45" t="s">
        <v>106</v>
      </c>
      <c r="BJ280" s="48"/>
      <c r="BK280" s="110"/>
      <c r="BL280" s="110"/>
      <c r="BM280" s="110"/>
      <c r="BN280" s="110"/>
      <c r="BO280" s="110"/>
      <c r="BP280" s="110"/>
      <c r="BQ280" s="110"/>
      <c r="BR280" s="110"/>
      <c r="BS280" s="110"/>
      <c r="BT280" s="110"/>
      <c r="BU280" s="110"/>
      <c r="BV280" s="110"/>
      <c r="BW280" s="110"/>
      <c r="BX280" s="52"/>
      <c r="BY280" s="110"/>
      <c r="BZ280" s="110"/>
      <c r="CA280" s="110"/>
      <c r="CB280" s="110"/>
      <c r="CC280" s="110"/>
      <c r="CD280" s="45" t="s">
        <v>106</v>
      </c>
      <c r="CE280" s="48"/>
      <c r="CF280" s="110"/>
      <c r="CG280" s="110"/>
      <c r="CH280" s="110"/>
      <c r="CI280" s="110"/>
      <c r="CJ280" s="110"/>
      <c r="CK280" s="110"/>
      <c r="CL280" s="110"/>
      <c r="CM280" s="110"/>
      <c r="CN280" s="110"/>
      <c r="CO280" s="45" t="s">
        <v>106</v>
      </c>
      <c r="CP280" s="48"/>
      <c r="CQ280" s="110"/>
      <c r="CR280" s="110"/>
      <c r="CS280" s="110"/>
      <c r="CT280" s="110"/>
      <c r="CU280" s="110"/>
      <c r="CV280" s="110"/>
      <c r="CW280" s="110"/>
      <c r="CX280" s="110"/>
      <c r="CY280" s="110"/>
      <c r="CZ280" s="110"/>
      <c r="DA280" s="110"/>
      <c r="DB280" s="110"/>
      <c r="DC280" s="110"/>
      <c r="DD280" s="110"/>
      <c r="DE280" s="110"/>
      <c r="DF280" s="110"/>
      <c r="DG280" s="110"/>
      <c r="DH280" s="110"/>
      <c r="DI280" s="110"/>
      <c r="DJ280" s="110"/>
      <c r="DK280" s="110"/>
      <c r="DL280" s="110"/>
      <c r="DM280" s="110"/>
      <c r="DN280" s="110"/>
      <c r="DO280" s="45" t="s">
        <v>106</v>
      </c>
      <c r="DP280" s="99"/>
      <c r="DQ280" s="51"/>
      <c r="DR280" s="51"/>
      <c r="DS280" s="51"/>
      <c r="DT280" s="51"/>
      <c r="DU280" s="51"/>
      <c r="DV280" s="51"/>
      <c r="DW280" s="51"/>
      <c r="DX280" s="45" t="s">
        <v>106</v>
      </c>
      <c r="DY280" s="51"/>
      <c r="DZ280" s="63"/>
      <c r="EA280" s="63"/>
      <c r="EB280" s="63"/>
      <c r="EC280" s="63"/>
      <c r="ED280" s="63"/>
      <c r="EE280" s="63"/>
      <c r="EF280" s="63"/>
      <c r="EG280" s="63"/>
      <c r="EH280" s="63"/>
      <c r="EI280" s="63"/>
      <c r="EJ280" s="63"/>
      <c r="EK280" s="63"/>
      <c r="EL280" s="63"/>
      <c r="EM280" s="63"/>
      <c r="EN280" s="63"/>
      <c r="EO280" s="63"/>
      <c r="EP280" s="63"/>
      <c r="ER280" s="78" t="str">
        <f>IF(A280="",ER279,A280)</f>
        <v>BONGOLAVA</v>
      </c>
      <c r="ES280" s="78" t="str">
        <f>ER280&amp;B280</f>
        <v>BONGOLAVA</v>
      </c>
      <c r="ET280" s="78">
        <f>CQ280+CU280+CY280+DC280+DG280+DK280</f>
        <v>0</v>
      </c>
      <c r="EU280" s="78">
        <f>CS280+CW280+DA280+DE280+DI280+DM280</f>
        <v>0</v>
      </c>
      <c r="EV280" s="78">
        <f>(CF280+2*CG280+3*CH280+4*CI280+5*CJ280)</f>
        <v>0</v>
      </c>
      <c r="EW280" s="78"/>
      <c r="EX280" s="78"/>
      <c r="EY280" s="78"/>
    </row>
    <row r="281" spans="1:155">
      <c r="A281" s="212" t="s">
        <v>190</v>
      </c>
      <c r="B281" s="8" t="s">
        <v>90</v>
      </c>
      <c r="C281" s="71">
        <v>73</v>
      </c>
      <c r="D281" s="71">
        <v>42</v>
      </c>
      <c r="E281" s="71">
        <v>38</v>
      </c>
      <c r="F281" s="71">
        <v>18</v>
      </c>
      <c r="G281" s="71">
        <v>0</v>
      </c>
      <c r="H281" s="71">
        <v>0</v>
      </c>
      <c r="I281" s="71">
        <v>0</v>
      </c>
      <c r="J281" s="71">
        <v>0</v>
      </c>
      <c r="K281" s="71">
        <v>23</v>
      </c>
      <c r="L281" s="71">
        <v>10</v>
      </c>
      <c r="M281" s="71">
        <v>0</v>
      </c>
      <c r="N281" s="71">
        <v>0</v>
      </c>
      <c r="O281" s="71">
        <v>0</v>
      </c>
      <c r="P281" s="71">
        <v>0</v>
      </c>
      <c r="Q281" s="71">
        <v>50</v>
      </c>
      <c r="R281" s="71">
        <v>23</v>
      </c>
      <c r="S281" s="71">
        <v>0</v>
      </c>
      <c r="T281" s="71">
        <v>0</v>
      </c>
      <c r="U281" s="71">
        <v>0</v>
      </c>
      <c r="V281" s="71">
        <v>0</v>
      </c>
      <c r="W281" s="71">
        <v>27</v>
      </c>
      <c r="X281" s="71">
        <v>12</v>
      </c>
      <c r="Y281" s="71">
        <v>0</v>
      </c>
      <c r="Z281" s="71">
        <v>0</v>
      </c>
      <c r="AA281" s="71">
        <v>0</v>
      </c>
      <c r="AB281" s="71">
        <v>0</v>
      </c>
      <c r="AC281" s="69">
        <v>211</v>
      </c>
      <c r="AD281" s="69">
        <v>105</v>
      </c>
      <c r="AE281" s="212" t="s">
        <v>190</v>
      </c>
      <c r="AF281" s="8" t="s">
        <v>90</v>
      </c>
      <c r="AG281" s="71">
        <v>1</v>
      </c>
      <c r="AH281" s="71">
        <v>1</v>
      </c>
      <c r="AI281" s="71">
        <v>2</v>
      </c>
      <c r="AJ281" s="71">
        <v>0</v>
      </c>
      <c r="AK281" s="71">
        <v>0</v>
      </c>
      <c r="AL281" s="71">
        <v>0</v>
      </c>
      <c r="AM281" s="71">
        <v>0</v>
      </c>
      <c r="AN281" s="71">
        <v>0</v>
      </c>
      <c r="AO281" s="71">
        <v>0</v>
      </c>
      <c r="AP281" s="71">
        <v>0</v>
      </c>
      <c r="AQ281" s="71">
        <v>0</v>
      </c>
      <c r="AR281" s="71">
        <v>0</v>
      </c>
      <c r="AS281" s="71">
        <v>0</v>
      </c>
      <c r="AT281" s="71">
        <v>0</v>
      </c>
      <c r="AU281" s="71">
        <v>16</v>
      </c>
      <c r="AV281" s="71">
        <v>6</v>
      </c>
      <c r="AW281" s="71">
        <v>0</v>
      </c>
      <c r="AX281" s="71">
        <v>0</v>
      </c>
      <c r="AY281" s="71">
        <v>0</v>
      </c>
      <c r="AZ281" s="71">
        <v>0</v>
      </c>
      <c r="BA281" s="71">
        <v>9</v>
      </c>
      <c r="BB281" s="71">
        <v>3</v>
      </c>
      <c r="BC281" s="71">
        <v>0</v>
      </c>
      <c r="BD281" s="71">
        <v>0</v>
      </c>
      <c r="BE281" s="71">
        <v>0</v>
      </c>
      <c r="BF281" s="71">
        <v>0</v>
      </c>
      <c r="BG281" s="69">
        <v>28</v>
      </c>
      <c r="BH281" s="69">
        <v>10</v>
      </c>
      <c r="BI281" s="212" t="s">
        <v>190</v>
      </c>
      <c r="BJ281" s="8" t="s">
        <v>90</v>
      </c>
      <c r="BK281" s="31">
        <v>3</v>
      </c>
      <c r="BL281" s="31">
        <v>2</v>
      </c>
      <c r="BM281" s="31">
        <v>0</v>
      </c>
      <c r="BN281" s="31">
        <v>0</v>
      </c>
      <c r="BO281" s="31">
        <v>1</v>
      </c>
      <c r="BP281" s="31">
        <v>0</v>
      </c>
      <c r="BQ281" s="31">
        <v>0</v>
      </c>
      <c r="BR281" s="31">
        <v>2</v>
      </c>
      <c r="BS281" s="31">
        <v>0</v>
      </c>
      <c r="BT281" s="31">
        <v>0</v>
      </c>
      <c r="BU281" s="31">
        <v>1</v>
      </c>
      <c r="BV281" s="31">
        <v>0</v>
      </c>
      <c r="BW281" s="31">
        <v>0</v>
      </c>
      <c r="BX281" s="149">
        <v>9</v>
      </c>
      <c r="BY281" s="125">
        <v>9</v>
      </c>
      <c r="BZ281" s="71">
        <v>9</v>
      </c>
      <c r="CA281" s="71">
        <v>3</v>
      </c>
      <c r="CB281" s="71">
        <v>0</v>
      </c>
      <c r="CC281" s="71">
        <v>3</v>
      </c>
      <c r="CD281" s="212" t="s">
        <v>190</v>
      </c>
      <c r="CE281" s="8" t="s">
        <v>90</v>
      </c>
      <c r="CF281" s="71">
        <v>0</v>
      </c>
      <c r="CG281" s="71">
        <v>71</v>
      </c>
      <c r="CH281" s="71">
        <v>8</v>
      </c>
      <c r="CI281" s="71">
        <v>10</v>
      </c>
      <c r="CJ281" s="71">
        <v>0</v>
      </c>
      <c r="CK281" s="71">
        <v>5</v>
      </c>
      <c r="CL281" s="71">
        <v>9</v>
      </c>
      <c r="CM281" s="71">
        <v>6</v>
      </c>
      <c r="CN281" s="71">
        <v>4</v>
      </c>
      <c r="CO281" s="212" t="s">
        <v>190</v>
      </c>
      <c r="CP281" s="8" t="s">
        <v>90</v>
      </c>
      <c r="CQ281" s="46">
        <v>79</v>
      </c>
      <c r="CR281" s="46">
        <v>40</v>
      </c>
      <c r="CS281" s="46">
        <v>29</v>
      </c>
      <c r="CT281" s="46">
        <v>11</v>
      </c>
      <c r="CU281" s="46">
        <v>0</v>
      </c>
      <c r="CV281" s="46">
        <v>0</v>
      </c>
      <c r="CW281" s="46">
        <v>0</v>
      </c>
      <c r="CX281" s="46">
        <v>0</v>
      </c>
      <c r="CY281" s="46">
        <v>0</v>
      </c>
      <c r="CZ281" s="46">
        <v>0</v>
      </c>
      <c r="DA281" s="46">
        <v>0</v>
      </c>
      <c r="DB281" s="46">
        <v>0</v>
      </c>
      <c r="DC281" s="46">
        <v>0</v>
      </c>
      <c r="DD281" s="46">
        <v>0</v>
      </c>
      <c r="DE281" s="46">
        <v>0</v>
      </c>
      <c r="DF281" s="46">
        <v>0</v>
      </c>
      <c r="DG281" s="46">
        <v>0</v>
      </c>
      <c r="DH281" s="46">
        <v>0</v>
      </c>
      <c r="DI281" s="46">
        <v>0</v>
      </c>
      <c r="DJ281" s="46">
        <v>0</v>
      </c>
      <c r="DK281" s="46">
        <v>0</v>
      </c>
      <c r="DL281" s="46">
        <v>0</v>
      </c>
      <c r="DM281" s="46">
        <v>0</v>
      </c>
      <c r="DN281" s="46">
        <v>0</v>
      </c>
      <c r="DO281" s="212" t="s">
        <v>190</v>
      </c>
      <c r="DP281" s="8" t="s">
        <v>90</v>
      </c>
      <c r="DQ281" s="71">
        <v>25</v>
      </c>
      <c r="DR281" s="71">
        <v>8</v>
      </c>
      <c r="DS281" s="71">
        <v>3</v>
      </c>
      <c r="DT281" s="152">
        <v>6</v>
      </c>
      <c r="DU281" s="32">
        <v>3</v>
      </c>
      <c r="DV281" s="149">
        <v>31</v>
      </c>
      <c r="DW281" s="149">
        <v>11</v>
      </c>
      <c r="DX281" s="212" t="s">
        <v>190</v>
      </c>
      <c r="DY281" s="8" t="s">
        <v>90</v>
      </c>
      <c r="DZ281" s="71">
        <v>0</v>
      </c>
      <c r="EA281" s="71">
        <v>0</v>
      </c>
      <c r="EB281" s="71">
        <v>0</v>
      </c>
      <c r="EC281" s="71">
        <v>0</v>
      </c>
      <c r="ED281" s="71">
        <v>0</v>
      </c>
      <c r="EE281" s="71">
        <v>0</v>
      </c>
      <c r="EF281" s="71">
        <v>0</v>
      </c>
      <c r="EG281" s="71">
        <v>0</v>
      </c>
      <c r="EH281" s="71">
        <v>0</v>
      </c>
      <c r="EI281" s="71">
        <v>0</v>
      </c>
      <c r="EJ281" s="71">
        <v>0</v>
      </c>
      <c r="EK281" s="71">
        <v>0</v>
      </c>
      <c r="EL281" s="71">
        <v>0</v>
      </c>
      <c r="EM281" s="71">
        <v>0</v>
      </c>
      <c r="EN281" s="71">
        <v>0</v>
      </c>
      <c r="EO281" s="71">
        <v>0</v>
      </c>
      <c r="EP281" s="71">
        <v>0</v>
      </c>
      <c r="ER281" s="78" t="s">
        <v>190</v>
      </c>
      <c r="ES281" s="78" t="s">
        <v>2556</v>
      </c>
      <c r="ET281" s="78">
        <v>79</v>
      </c>
      <c r="EU281" s="78">
        <v>29</v>
      </c>
      <c r="EV281" s="78">
        <v>206</v>
      </c>
      <c r="EW281" s="78"/>
      <c r="EX281" s="78"/>
      <c r="EY281" s="78"/>
    </row>
    <row r="282" spans="1:155">
      <c r="A282" s="212"/>
      <c r="B282" s="8" t="s">
        <v>91</v>
      </c>
      <c r="C282" s="71">
        <v>0</v>
      </c>
      <c r="D282" s="71">
        <v>0</v>
      </c>
      <c r="E282" s="71">
        <v>0</v>
      </c>
      <c r="F282" s="71">
        <v>0</v>
      </c>
      <c r="G282" s="71">
        <v>0</v>
      </c>
      <c r="H282" s="71">
        <v>0</v>
      </c>
      <c r="I282" s="71">
        <v>0</v>
      </c>
      <c r="J282" s="71">
        <v>0</v>
      </c>
      <c r="K282" s="71">
        <v>0</v>
      </c>
      <c r="L282" s="71">
        <v>0</v>
      </c>
      <c r="M282" s="71">
        <v>0</v>
      </c>
      <c r="N282" s="71">
        <v>0</v>
      </c>
      <c r="O282" s="71">
        <v>0</v>
      </c>
      <c r="P282" s="71">
        <v>0</v>
      </c>
      <c r="Q282" s="71">
        <v>0</v>
      </c>
      <c r="R282" s="71">
        <v>0</v>
      </c>
      <c r="S282" s="71">
        <v>0</v>
      </c>
      <c r="T282" s="71">
        <v>0</v>
      </c>
      <c r="U282" s="71">
        <v>0</v>
      </c>
      <c r="V282" s="71">
        <v>0</v>
      </c>
      <c r="W282" s="71">
        <v>0</v>
      </c>
      <c r="X282" s="71">
        <v>0</v>
      </c>
      <c r="Y282" s="71">
        <v>0</v>
      </c>
      <c r="Z282" s="71">
        <v>0</v>
      </c>
      <c r="AA282" s="71">
        <v>0</v>
      </c>
      <c r="AB282" s="71">
        <v>0</v>
      </c>
      <c r="AC282" s="69">
        <v>0</v>
      </c>
      <c r="AD282" s="69">
        <v>0</v>
      </c>
      <c r="AE282" s="212"/>
      <c r="AF282" s="8" t="s">
        <v>91</v>
      </c>
      <c r="AG282" s="71">
        <v>0</v>
      </c>
      <c r="AH282" s="71">
        <v>0</v>
      </c>
      <c r="AI282" s="71">
        <v>0</v>
      </c>
      <c r="AJ282" s="71">
        <v>0</v>
      </c>
      <c r="AK282" s="71">
        <v>0</v>
      </c>
      <c r="AL282" s="71">
        <v>0</v>
      </c>
      <c r="AM282" s="71">
        <v>0</v>
      </c>
      <c r="AN282" s="71">
        <v>0</v>
      </c>
      <c r="AO282" s="71">
        <v>0</v>
      </c>
      <c r="AP282" s="71">
        <v>0</v>
      </c>
      <c r="AQ282" s="71">
        <v>0</v>
      </c>
      <c r="AR282" s="71">
        <v>0</v>
      </c>
      <c r="AS282" s="71">
        <v>0</v>
      </c>
      <c r="AT282" s="71">
        <v>0</v>
      </c>
      <c r="AU282" s="71">
        <v>0</v>
      </c>
      <c r="AV282" s="71">
        <v>0</v>
      </c>
      <c r="AW282" s="71">
        <v>0</v>
      </c>
      <c r="AX282" s="71">
        <v>0</v>
      </c>
      <c r="AY282" s="71">
        <v>0</v>
      </c>
      <c r="AZ282" s="71">
        <v>0</v>
      </c>
      <c r="BA282" s="71">
        <v>0</v>
      </c>
      <c r="BB282" s="71">
        <v>0</v>
      </c>
      <c r="BC282" s="71">
        <v>0</v>
      </c>
      <c r="BD282" s="71">
        <v>0</v>
      </c>
      <c r="BE282" s="71">
        <v>0</v>
      </c>
      <c r="BF282" s="71">
        <v>0</v>
      </c>
      <c r="BG282" s="69">
        <v>0</v>
      </c>
      <c r="BH282" s="69">
        <v>0</v>
      </c>
      <c r="BI282" s="212"/>
      <c r="BJ282" s="8" t="s">
        <v>91</v>
      </c>
      <c r="BK282" s="31">
        <v>0</v>
      </c>
      <c r="BL282" s="31">
        <v>0</v>
      </c>
      <c r="BM282" s="31">
        <v>0</v>
      </c>
      <c r="BN282" s="31">
        <v>0</v>
      </c>
      <c r="BO282" s="31">
        <v>0</v>
      </c>
      <c r="BP282" s="31">
        <v>0</v>
      </c>
      <c r="BQ282" s="31">
        <v>0</v>
      </c>
      <c r="BR282" s="31">
        <v>0</v>
      </c>
      <c r="BS282" s="31">
        <v>0</v>
      </c>
      <c r="BT282" s="31">
        <v>0</v>
      </c>
      <c r="BU282" s="31">
        <v>0</v>
      </c>
      <c r="BV282" s="31">
        <v>0</v>
      </c>
      <c r="BW282" s="31">
        <v>0</v>
      </c>
      <c r="BX282" s="149">
        <v>0</v>
      </c>
      <c r="BY282" s="125">
        <v>0</v>
      </c>
      <c r="BZ282" s="71">
        <v>0</v>
      </c>
      <c r="CA282" s="71">
        <v>0</v>
      </c>
      <c r="CB282" s="71">
        <v>0</v>
      </c>
      <c r="CC282" s="71">
        <v>0</v>
      </c>
      <c r="CD282" s="212"/>
      <c r="CE282" s="8" t="s">
        <v>91</v>
      </c>
      <c r="CF282" s="71">
        <v>0</v>
      </c>
      <c r="CG282" s="71">
        <v>0</v>
      </c>
      <c r="CH282" s="71">
        <v>0</v>
      </c>
      <c r="CI282" s="71">
        <v>0</v>
      </c>
      <c r="CJ282" s="71">
        <v>0</v>
      </c>
      <c r="CK282" s="71">
        <v>0</v>
      </c>
      <c r="CL282" s="71">
        <v>0</v>
      </c>
      <c r="CM282" s="71">
        <v>0</v>
      </c>
      <c r="CN282" s="71">
        <v>0</v>
      </c>
      <c r="CO282" s="212"/>
      <c r="CP282" s="8" t="s">
        <v>91</v>
      </c>
      <c r="CQ282" s="46">
        <v>0</v>
      </c>
      <c r="CR282" s="46">
        <v>0</v>
      </c>
      <c r="CS282" s="46">
        <v>0</v>
      </c>
      <c r="CT282" s="46">
        <v>0</v>
      </c>
      <c r="CU282" s="46">
        <v>0</v>
      </c>
      <c r="CV282" s="46">
        <v>0</v>
      </c>
      <c r="CW282" s="46">
        <v>0</v>
      </c>
      <c r="CX282" s="46">
        <v>0</v>
      </c>
      <c r="CY282" s="46">
        <v>0</v>
      </c>
      <c r="CZ282" s="46">
        <v>0</v>
      </c>
      <c r="DA282" s="46">
        <v>0</v>
      </c>
      <c r="DB282" s="46">
        <v>0</v>
      </c>
      <c r="DC282" s="46">
        <v>0</v>
      </c>
      <c r="DD282" s="46">
        <v>0</v>
      </c>
      <c r="DE282" s="46">
        <v>0</v>
      </c>
      <c r="DF282" s="46">
        <v>0</v>
      </c>
      <c r="DG282" s="46">
        <v>0</v>
      </c>
      <c r="DH282" s="46">
        <v>0</v>
      </c>
      <c r="DI282" s="46">
        <v>0</v>
      </c>
      <c r="DJ282" s="46">
        <v>0</v>
      </c>
      <c r="DK282" s="46">
        <v>0</v>
      </c>
      <c r="DL282" s="46">
        <v>0</v>
      </c>
      <c r="DM282" s="46">
        <v>0</v>
      </c>
      <c r="DN282" s="46">
        <v>0</v>
      </c>
      <c r="DO282" s="212"/>
      <c r="DP282" s="8" t="s">
        <v>91</v>
      </c>
      <c r="DQ282" s="71">
        <v>0</v>
      </c>
      <c r="DR282" s="71">
        <v>0</v>
      </c>
      <c r="DS282" s="71">
        <v>0</v>
      </c>
      <c r="DT282" s="152">
        <v>0</v>
      </c>
      <c r="DU282" s="32">
        <v>0</v>
      </c>
      <c r="DV282" s="149">
        <v>0</v>
      </c>
      <c r="DW282" s="149">
        <v>0</v>
      </c>
      <c r="DX282" s="212"/>
      <c r="DY282" s="8" t="s">
        <v>91</v>
      </c>
      <c r="DZ282" s="71">
        <v>0</v>
      </c>
      <c r="EA282" s="71">
        <v>0</v>
      </c>
      <c r="EB282" s="71">
        <v>0</v>
      </c>
      <c r="EC282" s="71">
        <v>0</v>
      </c>
      <c r="ED282" s="71">
        <v>0</v>
      </c>
      <c r="EE282" s="71">
        <v>0</v>
      </c>
      <c r="EF282" s="71">
        <v>0</v>
      </c>
      <c r="EG282" s="71">
        <v>0</v>
      </c>
      <c r="EH282" s="71">
        <v>0</v>
      </c>
      <c r="EI282" s="71">
        <v>0</v>
      </c>
      <c r="EJ282" s="71">
        <v>0</v>
      </c>
      <c r="EK282" s="71">
        <v>0</v>
      </c>
      <c r="EL282" s="71">
        <v>0</v>
      </c>
      <c r="EM282" s="71">
        <v>0</v>
      </c>
      <c r="EN282" s="71">
        <v>0</v>
      </c>
      <c r="EO282" s="71">
        <v>0</v>
      </c>
      <c r="EP282" s="71">
        <v>0</v>
      </c>
      <c r="ER282" s="78" t="s">
        <v>190</v>
      </c>
      <c r="ES282" s="78" t="s">
        <v>2557</v>
      </c>
      <c r="ET282" s="78">
        <v>0</v>
      </c>
      <c r="EU282" s="78">
        <v>0</v>
      </c>
      <c r="EV282" s="78">
        <v>0</v>
      </c>
      <c r="EW282" s="78"/>
      <c r="EX282" s="78"/>
      <c r="EY282" s="78"/>
    </row>
    <row r="283" spans="1:155">
      <c r="A283" s="212"/>
      <c r="B283" s="66" t="s">
        <v>73</v>
      </c>
      <c r="C283" s="26">
        <v>73</v>
      </c>
      <c r="D283" s="26">
        <v>42</v>
      </c>
      <c r="E283" s="26">
        <v>38</v>
      </c>
      <c r="F283" s="26">
        <v>18</v>
      </c>
      <c r="G283" s="26">
        <v>0</v>
      </c>
      <c r="H283" s="26">
        <v>0</v>
      </c>
      <c r="I283" s="26">
        <v>0</v>
      </c>
      <c r="J283" s="26">
        <v>0</v>
      </c>
      <c r="K283" s="26">
        <v>23</v>
      </c>
      <c r="L283" s="26">
        <v>10</v>
      </c>
      <c r="M283" s="26">
        <v>0</v>
      </c>
      <c r="N283" s="26">
        <v>0</v>
      </c>
      <c r="O283" s="26">
        <v>0</v>
      </c>
      <c r="P283" s="26">
        <v>0</v>
      </c>
      <c r="Q283" s="26">
        <v>50</v>
      </c>
      <c r="R283" s="26">
        <v>23</v>
      </c>
      <c r="S283" s="26">
        <v>0</v>
      </c>
      <c r="T283" s="26">
        <v>0</v>
      </c>
      <c r="U283" s="26">
        <v>0</v>
      </c>
      <c r="V283" s="26">
        <v>0</v>
      </c>
      <c r="W283" s="26">
        <v>27</v>
      </c>
      <c r="X283" s="26">
        <v>12</v>
      </c>
      <c r="Y283" s="26">
        <v>0</v>
      </c>
      <c r="Z283" s="26">
        <v>0</v>
      </c>
      <c r="AA283" s="26">
        <v>0</v>
      </c>
      <c r="AB283" s="26">
        <v>0</v>
      </c>
      <c r="AC283" s="68">
        <v>211</v>
      </c>
      <c r="AD283" s="68">
        <v>105</v>
      </c>
      <c r="AE283" s="212"/>
      <c r="AF283" s="66" t="s">
        <v>73</v>
      </c>
      <c r="AG283" s="26">
        <v>1</v>
      </c>
      <c r="AH283" s="26">
        <v>1</v>
      </c>
      <c r="AI283" s="26">
        <v>2</v>
      </c>
      <c r="AJ283" s="26">
        <v>0</v>
      </c>
      <c r="AK283" s="26">
        <v>0</v>
      </c>
      <c r="AL283" s="26">
        <v>0</v>
      </c>
      <c r="AM283" s="26">
        <v>0</v>
      </c>
      <c r="AN283" s="26">
        <v>0</v>
      </c>
      <c r="AO283" s="26">
        <v>0</v>
      </c>
      <c r="AP283" s="26">
        <v>0</v>
      </c>
      <c r="AQ283" s="26">
        <v>0</v>
      </c>
      <c r="AR283" s="26">
        <v>0</v>
      </c>
      <c r="AS283" s="26">
        <v>0</v>
      </c>
      <c r="AT283" s="26">
        <v>0</v>
      </c>
      <c r="AU283" s="26">
        <v>16</v>
      </c>
      <c r="AV283" s="26">
        <v>6</v>
      </c>
      <c r="AW283" s="26">
        <v>0</v>
      </c>
      <c r="AX283" s="26">
        <v>0</v>
      </c>
      <c r="AY283" s="26">
        <v>0</v>
      </c>
      <c r="AZ283" s="26">
        <v>0</v>
      </c>
      <c r="BA283" s="26">
        <v>9</v>
      </c>
      <c r="BB283" s="26">
        <v>3</v>
      </c>
      <c r="BC283" s="26">
        <v>0</v>
      </c>
      <c r="BD283" s="26">
        <v>0</v>
      </c>
      <c r="BE283" s="26">
        <v>0</v>
      </c>
      <c r="BF283" s="26">
        <v>0</v>
      </c>
      <c r="BG283" s="68">
        <v>28</v>
      </c>
      <c r="BH283" s="68">
        <v>10</v>
      </c>
      <c r="BI283" s="212"/>
      <c r="BJ283" s="66" t="s">
        <v>73</v>
      </c>
      <c r="BK283" s="68">
        <v>3</v>
      </c>
      <c r="BL283" s="68">
        <v>2</v>
      </c>
      <c r="BM283" s="68">
        <v>0</v>
      </c>
      <c r="BN283" s="68">
        <v>0</v>
      </c>
      <c r="BO283" s="68">
        <v>1</v>
      </c>
      <c r="BP283" s="68">
        <v>0</v>
      </c>
      <c r="BQ283" s="68">
        <v>0</v>
      </c>
      <c r="BR283" s="68">
        <v>2</v>
      </c>
      <c r="BS283" s="68">
        <v>0</v>
      </c>
      <c r="BT283" s="68">
        <v>0</v>
      </c>
      <c r="BU283" s="68">
        <v>1</v>
      </c>
      <c r="BV283" s="68">
        <v>0</v>
      </c>
      <c r="BW283" s="68">
        <v>0</v>
      </c>
      <c r="BX283" s="68">
        <v>9</v>
      </c>
      <c r="BY283" s="68">
        <v>9</v>
      </c>
      <c r="BZ283" s="68">
        <v>9</v>
      </c>
      <c r="CA283" s="68">
        <v>3</v>
      </c>
      <c r="CB283" s="68">
        <v>0</v>
      </c>
      <c r="CC283" s="68">
        <v>3</v>
      </c>
      <c r="CD283" s="212"/>
      <c r="CE283" s="66" t="s">
        <v>73</v>
      </c>
      <c r="CF283" s="68">
        <v>0</v>
      </c>
      <c r="CG283" s="68">
        <v>71</v>
      </c>
      <c r="CH283" s="68">
        <v>8</v>
      </c>
      <c r="CI283" s="68">
        <v>10</v>
      </c>
      <c r="CJ283" s="68">
        <v>0</v>
      </c>
      <c r="CK283" s="68">
        <v>5</v>
      </c>
      <c r="CL283" s="68">
        <v>9</v>
      </c>
      <c r="CM283" s="68">
        <v>6</v>
      </c>
      <c r="CN283" s="68">
        <v>4</v>
      </c>
      <c r="CO283" s="212"/>
      <c r="CP283" s="66" t="s">
        <v>73</v>
      </c>
      <c r="CQ283" s="68">
        <v>79</v>
      </c>
      <c r="CR283" s="68">
        <v>40</v>
      </c>
      <c r="CS283" s="68">
        <v>29</v>
      </c>
      <c r="CT283" s="68">
        <v>11</v>
      </c>
      <c r="CU283" s="68">
        <v>0</v>
      </c>
      <c r="CV283" s="68">
        <v>0</v>
      </c>
      <c r="CW283" s="68">
        <v>0</v>
      </c>
      <c r="CX283" s="68">
        <v>0</v>
      </c>
      <c r="CY283" s="68">
        <v>0</v>
      </c>
      <c r="CZ283" s="68">
        <v>0</v>
      </c>
      <c r="DA283" s="68">
        <v>0</v>
      </c>
      <c r="DB283" s="68">
        <v>0</v>
      </c>
      <c r="DC283" s="68">
        <v>0</v>
      </c>
      <c r="DD283" s="68">
        <v>0</v>
      </c>
      <c r="DE283" s="68">
        <v>0</v>
      </c>
      <c r="DF283" s="68">
        <v>0</v>
      </c>
      <c r="DG283" s="68">
        <v>0</v>
      </c>
      <c r="DH283" s="68">
        <v>0</v>
      </c>
      <c r="DI283" s="68">
        <v>0</v>
      </c>
      <c r="DJ283" s="68">
        <v>0</v>
      </c>
      <c r="DK283" s="68">
        <v>0</v>
      </c>
      <c r="DL283" s="68">
        <v>0</v>
      </c>
      <c r="DM283" s="68">
        <v>0</v>
      </c>
      <c r="DN283" s="68">
        <v>0</v>
      </c>
      <c r="DO283" s="212"/>
      <c r="DP283" s="66" t="s">
        <v>73</v>
      </c>
      <c r="DQ283" s="68">
        <v>25</v>
      </c>
      <c r="DR283" s="26">
        <v>8</v>
      </c>
      <c r="DS283" s="26">
        <v>3</v>
      </c>
      <c r="DT283" s="41">
        <v>6</v>
      </c>
      <c r="DU283" s="41">
        <v>3</v>
      </c>
      <c r="DV283" s="68">
        <v>31</v>
      </c>
      <c r="DW283" s="68">
        <v>11</v>
      </c>
      <c r="DX283" s="212"/>
      <c r="DY283" s="66" t="s">
        <v>73</v>
      </c>
      <c r="DZ283" s="68">
        <v>0</v>
      </c>
      <c r="EA283" s="68">
        <v>0</v>
      </c>
      <c r="EB283" s="68">
        <v>0</v>
      </c>
      <c r="EC283" s="68">
        <v>0</v>
      </c>
      <c r="ED283" s="68">
        <v>0</v>
      </c>
      <c r="EE283" s="68">
        <v>0</v>
      </c>
      <c r="EF283" s="68">
        <v>0</v>
      </c>
      <c r="EG283" s="68">
        <v>0</v>
      </c>
      <c r="EH283" s="68">
        <v>0</v>
      </c>
      <c r="EI283" s="68">
        <v>0</v>
      </c>
      <c r="EJ283" s="68">
        <v>0</v>
      </c>
      <c r="EK283" s="68">
        <v>0</v>
      </c>
      <c r="EL283" s="68">
        <v>0</v>
      </c>
      <c r="EM283" s="68">
        <v>0</v>
      </c>
      <c r="EN283" s="68">
        <v>0</v>
      </c>
      <c r="EO283" s="68">
        <v>0</v>
      </c>
      <c r="EP283" s="68">
        <v>0</v>
      </c>
      <c r="ER283" s="78" t="s">
        <v>190</v>
      </c>
      <c r="ES283" s="78" t="s">
        <v>2558</v>
      </c>
      <c r="ET283" s="78">
        <v>79</v>
      </c>
      <c r="EU283" s="78">
        <v>29</v>
      </c>
      <c r="EV283" s="78">
        <v>206</v>
      </c>
      <c r="EW283" s="78"/>
      <c r="EX283" s="78"/>
      <c r="EY283" s="78"/>
    </row>
    <row r="284" spans="1:155">
      <c r="A284" s="212" t="s">
        <v>191</v>
      </c>
      <c r="B284" s="8" t="s">
        <v>90</v>
      </c>
      <c r="C284" s="71">
        <v>585</v>
      </c>
      <c r="D284" s="71">
        <v>312</v>
      </c>
      <c r="E284" s="71">
        <v>40</v>
      </c>
      <c r="F284" s="71">
        <v>25</v>
      </c>
      <c r="G284" s="71">
        <v>0</v>
      </c>
      <c r="H284" s="71">
        <v>0</v>
      </c>
      <c r="I284" s="71">
        <v>0</v>
      </c>
      <c r="J284" s="71">
        <v>0</v>
      </c>
      <c r="K284" s="71">
        <v>68</v>
      </c>
      <c r="L284" s="71">
        <v>41</v>
      </c>
      <c r="M284" s="71">
        <v>195</v>
      </c>
      <c r="N284" s="71">
        <v>98</v>
      </c>
      <c r="O284" s="71">
        <v>102</v>
      </c>
      <c r="P284" s="71">
        <v>64</v>
      </c>
      <c r="Q284" s="71">
        <v>428</v>
      </c>
      <c r="R284" s="71">
        <v>233</v>
      </c>
      <c r="S284" s="71">
        <v>9</v>
      </c>
      <c r="T284" s="71">
        <v>2</v>
      </c>
      <c r="U284" s="71">
        <v>36</v>
      </c>
      <c r="V284" s="71">
        <v>10</v>
      </c>
      <c r="W284" s="71">
        <v>21</v>
      </c>
      <c r="X284" s="71">
        <v>12</v>
      </c>
      <c r="Y284" s="71">
        <v>78</v>
      </c>
      <c r="Z284" s="71">
        <v>34</v>
      </c>
      <c r="AA284" s="71">
        <v>0</v>
      </c>
      <c r="AB284" s="71">
        <v>0</v>
      </c>
      <c r="AC284" s="69">
        <v>1562</v>
      </c>
      <c r="AD284" s="69">
        <v>831</v>
      </c>
      <c r="AE284" s="212" t="s">
        <v>191</v>
      </c>
      <c r="AF284" s="8" t="s">
        <v>90</v>
      </c>
      <c r="AG284" s="71">
        <v>7</v>
      </c>
      <c r="AH284" s="71">
        <v>2</v>
      </c>
      <c r="AI284" s="71">
        <v>0</v>
      </c>
      <c r="AJ284" s="71">
        <v>0</v>
      </c>
      <c r="AK284" s="71">
        <v>0</v>
      </c>
      <c r="AL284" s="71">
        <v>0</v>
      </c>
      <c r="AM284" s="71">
        <v>0</v>
      </c>
      <c r="AN284" s="71">
        <v>0</v>
      </c>
      <c r="AO284" s="71">
        <v>0</v>
      </c>
      <c r="AP284" s="71">
        <v>0</v>
      </c>
      <c r="AQ284" s="71">
        <v>2</v>
      </c>
      <c r="AR284" s="71">
        <v>0</v>
      </c>
      <c r="AS284" s="71">
        <v>1</v>
      </c>
      <c r="AT284" s="71">
        <v>1</v>
      </c>
      <c r="AU284" s="71">
        <v>40</v>
      </c>
      <c r="AV284" s="71">
        <v>27</v>
      </c>
      <c r="AW284" s="71">
        <v>1</v>
      </c>
      <c r="AX284" s="71">
        <v>0</v>
      </c>
      <c r="AY284" s="71">
        <v>7</v>
      </c>
      <c r="AZ284" s="71">
        <v>3</v>
      </c>
      <c r="BA284" s="71">
        <v>3</v>
      </c>
      <c r="BB284" s="71">
        <v>2</v>
      </c>
      <c r="BC284" s="71">
        <v>5</v>
      </c>
      <c r="BD284" s="71">
        <v>2</v>
      </c>
      <c r="BE284" s="71">
        <v>0</v>
      </c>
      <c r="BF284" s="71">
        <v>0</v>
      </c>
      <c r="BG284" s="69">
        <v>66</v>
      </c>
      <c r="BH284" s="69">
        <v>37</v>
      </c>
      <c r="BI284" s="212" t="s">
        <v>191</v>
      </c>
      <c r="BJ284" s="8" t="s">
        <v>90</v>
      </c>
      <c r="BK284" s="31">
        <v>16</v>
      </c>
      <c r="BL284" s="31">
        <v>2</v>
      </c>
      <c r="BM284" s="31">
        <v>0</v>
      </c>
      <c r="BN284" s="31">
        <v>0</v>
      </c>
      <c r="BO284" s="31">
        <v>4</v>
      </c>
      <c r="BP284" s="31">
        <v>8</v>
      </c>
      <c r="BQ284" s="31">
        <v>2</v>
      </c>
      <c r="BR284" s="31">
        <v>14</v>
      </c>
      <c r="BS284" s="31">
        <v>1</v>
      </c>
      <c r="BT284" s="31">
        <v>3</v>
      </c>
      <c r="BU284" s="31">
        <v>1</v>
      </c>
      <c r="BV284" s="31">
        <v>2</v>
      </c>
      <c r="BW284" s="31">
        <v>0</v>
      </c>
      <c r="BX284" s="149">
        <v>53</v>
      </c>
      <c r="BY284" s="125">
        <v>56</v>
      </c>
      <c r="BZ284" s="71">
        <v>56</v>
      </c>
      <c r="CA284" s="71">
        <v>29</v>
      </c>
      <c r="CB284" s="71">
        <v>6</v>
      </c>
      <c r="CC284" s="71">
        <v>13</v>
      </c>
      <c r="CD284" s="212" t="s">
        <v>191</v>
      </c>
      <c r="CE284" s="8" t="s">
        <v>90</v>
      </c>
      <c r="CF284" s="71">
        <v>150</v>
      </c>
      <c r="CG284" s="71">
        <v>290</v>
      </c>
      <c r="CH284" s="71">
        <v>182</v>
      </c>
      <c r="CI284" s="71">
        <v>132</v>
      </c>
      <c r="CJ284" s="71">
        <v>11</v>
      </c>
      <c r="CK284" s="71">
        <v>14</v>
      </c>
      <c r="CL284" s="71">
        <v>55</v>
      </c>
      <c r="CM284" s="71">
        <v>48</v>
      </c>
      <c r="CN284" s="71">
        <v>49</v>
      </c>
      <c r="CO284" s="212" t="s">
        <v>191</v>
      </c>
      <c r="CP284" s="8" t="s">
        <v>90</v>
      </c>
      <c r="CQ284" s="46">
        <v>400</v>
      </c>
      <c r="CR284" s="46">
        <v>214</v>
      </c>
      <c r="CS284" s="46">
        <v>290</v>
      </c>
      <c r="CT284" s="46">
        <v>153</v>
      </c>
      <c r="CU284" s="46">
        <v>3</v>
      </c>
      <c r="CV284" s="46">
        <v>2</v>
      </c>
      <c r="CW284" s="46">
        <v>1</v>
      </c>
      <c r="CX284" s="46">
        <v>1</v>
      </c>
      <c r="CY284" s="46">
        <v>42</v>
      </c>
      <c r="CZ284" s="46">
        <v>13</v>
      </c>
      <c r="DA284" s="46">
        <v>27</v>
      </c>
      <c r="DB284" s="46">
        <v>9</v>
      </c>
      <c r="DC284" s="46">
        <v>0</v>
      </c>
      <c r="DD284" s="46">
        <v>0</v>
      </c>
      <c r="DE284" s="46">
        <v>0</v>
      </c>
      <c r="DF284" s="46">
        <v>0</v>
      </c>
      <c r="DG284" s="46">
        <v>0</v>
      </c>
      <c r="DH284" s="46">
        <v>0</v>
      </c>
      <c r="DI284" s="46">
        <v>0</v>
      </c>
      <c r="DJ284" s="46">
        <v>0</v>
      </c>
      <c r="DK284" s="46">
        <v>0</v>
      </c>
      <c r="DL284" s="46">
        <v>0</v>
      </c>
      <c r="DM284" s="46">
        <v>0</v>
      </c>
      <c r="DN284" s="46">
        <v>0</v>
      </c>
      <c r="DO284" s="212" t="s">
        <v>191</v>
      </c>
      <c r="DP284" s="8" t="s">
        <v>90</v>
      </c>
      <c r="DQ284" s="71">
        <v>120</v>
      </c>
      <c r="DR284" s="71">
        <v>48</v>
      </c>
      <c r="DS284" s="71">
        <v>9</v>
      </c>
      <c r="DT284" s="152">
        <v>18</v>
      </c>
      <c r="DU284" s="32">
        <v>8</v>
      </c>
      <c r="DV284" s="149">
        <v>138</v>
      </c>
      <c r="DW284" s="149">
        <v>56</v>
      </c>
      <c r="DX284" s="212" t="s">
        <v>191</v>
      </c>
      <c r="DY284" s="8" t="s">
        <v>90</v>
      </c>
      <c r="DZ284" s="71">
        <v>57</v>
      </c>
      <c r="EA284" s="71">
        <v>715</v>
      </c>
      <c r="EB284" s="71">
        <v>261</v>
      </c>
      <c r="EC284" s="71">
        <v>0</v>
      </c>
      <c r="ED284" s="71">
        <v>62</v>
      </c>
      <c r="EE284" s="71">
        <v>107</v>
      </c>
      <c r="EF284" s="71">
        <v>16</v>
      </c>
      <c r="EG284" s="71">
        <v>158</v>
      </c>
      <c r="EH284" s="71">
        <v>128</v>
      </c>
      <c r="EI284" s="71">
        <v>125</v>
      </c>
      <c r="EJ284" s="71">
        <v>90</v>
      </c>
      <c r="EK284" s="71">
        <v>25</v>
      </c>
      <c r="EL284" s="71">
        <v>25</v>
      </c>
      <c r="EM284" s="71">
        <v>62</v>
      </c>
      <c r="EN284" s="71">
        <v>29</v>
      </c>
      <c r="EO284" s="71">
        <v>37</v>
      </c>
      <c r="EP284" s="71">
        <v>0</v>
      </c>
      <c r="ER284" s="78" t="s">
        <v>191</v>
      </c>
      <c r="ES284" s="78" t="s">
        <v>2559</v>
      </c>
      <c r="ET284" s="78">
        <v>445</v>
      </c>
      <c r="EU284" s="78">
        <v>318</v>
      </c>
      <c r="EV284" s="78">
        <v>1859</v>
      </c>
      <c r="EW284" s="78"/>
      <c r="EX284" s="78"/>
      <c r="EY284" s="78"/>
    </row>
    <row r="285" spans="1:155">
      <c r="A285" s="212"/>
      <c r="B285" s="8" t="s">
        <v>91</v>
      </c>
      <c r="C285" s="71">
        <v>684</v>
      </c>
      <c r="D285" s="71">
        <v>349</v>
      </c>
      <c r="E285" s="71">
        <v>193</v>
      </c>
      <c r="F285" s="71">
        <v>114</v>
      </c>
      <c r="G285" s="71">
        <v>0</v>
      </c>
      <c r="H285" s="71">
        <v>0</v>
      </c>
      <c r="I285" s="71">
        <v>48</v>
      </c>
      <c r="J285" s="71">
        <v>13</v>
      </c>
      <c r="K285" s="71">
        <v>145</v>
      </c>
      <c r="L285" s="71">
        <v>72</v>
      </c>
      <c r="M285" s="71">
        <v>154</v>
      </c>
      <c r="N285" s="71">
        <v>92</v>
      </c>
      <c r="O285" s="71">
        <v>0</v>
      </c>
      <c r="P285" s="71">
        <v>0</v>
      </c>
      <c r="Q285" s="71">
        <v>544</v>
      </c>
      <c r="R285" s="71">
        <v>295</v>
      </c>
      <c r="S285" s="71">
        <v>0</v>
      </c>
      <c r="T285" s="71">
        <v>0</v>
      </c>
      <c r="U285" s="71">
        <v>97</v>
      </c>
      <c r="V285" s="71">
        <v>41</v>
      </c>
      <c r="W285" s="71">
        <v>0</v>
      </c>
      <c r="X285" s="71">
        <v>0</v>
      </c>
      <c r="Y285" s="71">
        <v>0</v>
      </c>
      <c r="Z285" s="71">
        <v>0</v>
      </c>
      <c r="AA285" s="71">
        <v>0</v>
      </c>
      <c r="AB285" s="71">
        <v>0</v>
      </c>
      <c r="AC285" s="69">
        <v>1865</v>
      </c>
      <c r="AD285" s="69">
        <v>976</v>
      </c>
      <c r="AE285" s="212"/>
      <c r="AF285" s="8" t="s">
        <v>91</v>
      </c>
      <c r="AG285" s="71">
        <v>5</v>
      </c>
      <c r="AH285" s="71">
        <v>3</v>
      </c>
      <c r="AI285" s="71">
        <v>0</v>
      </c>
      <c r="AJ285" s="71">
        <v>0</v>
      </c>
      <c r="AK285" s="71">
        <v>0</v>
      </c>
      <c r="AL285" s="71">
        <v>0</v>
      </c>
      <c r="AM285" s="71">
        <v>0</v>
      </c>
      <c r="AN285" s="71">
        <v>0</v>
      </c>
      <c r="AO285" s="71">
        <v>0</v>
      </c>
      <c r="AP285" s="71">
        <v>0</v>
      </c>
      <c r="AQ285" s="71">
        <v>0</v>
      </c>
      <c r="AR285" s="71">
        <v>0</v>
      </c>
      <c r="AS285" s="71">
        <v>0</v>
      </c>
      <c r="AT285" s="71">
        <v>0</v>
      </c>
      <c r="AU285" s="71">
        <v>71</v>
      </c>
      <c r="AV285" s="71">
        <v>33</v>
      </c>
      <c r="AW285" s="71">
        <v>0</v>
      </c>
      <c r="AX285" s="71">
        <v>0</v>
      </c>
      <c r="AY285" s="71">
        <v>31</v>
      </c>
      <c r="AZ285" s="71">
        <v>14</v>
      </c>
      <c r="BA285" s="71">
        <v>0</v>
      </c>
      <c r="BB285" s="71">
        <v>0</v>
      </c>
      <c r="BC285" s="71">
        <v>0</v>
      </c>
      <c r="BD285" s="71">
        <v>0</v>
      </c>
      <c r="BE285" s="71">
        <v>0</v>
      </c>
      <c r="BF285" s="71">
        <v>0</v>
      </c>
      <c r="BG285" s="69">
        <v>107</v>
      </c>
      <c r="BH285" s="69">
        <v>50</v>
      </c>
      <c r="BI285" s="212"/>
      <c r="BJ285" s="8" t="s">
        <v>91</v>
      </c>
      <c r="BK285" s="31">
        <v>16</v>
      </c>
      <c r="BL285" s="31">
        <v>5</v>
      </c>
      <c r="BM285" s="31">
        <v>0</v>
      </c>
      <c r="BN285" s="31">
        <v>2</v>
      </c>
      <c r="BO285" s="31">
        <v>5</v>
      </c>
      <c r="BP285" s="31">
        <v>4</v>
      </c>
      <c r="BQ285" s="31">
        <v>0</v>
      </c>
      <c r="BR285" s="31">
        <v>16</v>
      </c>
      <c r="BS285" s="31">
        <v>0</v>
      </c>
      <c r="BT285" s="31">
        <v>3</v>
      </c>
      <c r="BU285" s="31">
        <v>0</v>
      </c>
      <c r="BV285" s="31">
        <v>0</v>
      </c>
      <c r="BW285" s="31">
        <v>0</v>
      </c>
      <c r="BX285" s="149">
        <v>51</v>
      </c>
      <c r="BY285" s="125">
        <v>44</v>
      </c>
      <c r="BZ285" s="71">
        <v>44</v>
      </c>
      <c r="CA285" s="71">
        <v>42</v>
      </c>
      <c r="CB285" s="71">
        <v>2</v>
      </c>
      <c r="CC285" s="71">
        <v>9</v>
      </c>
      <c r="CD285" s="212"/>
      <c r="CE285" s="8" t="s">
        <v>91</v>
      </c>
      <c r="CF285" s="71">
        <v>389</v>
      </c>
      <c r="CG285" s="71">
        <v>166</v>
      </c>
      <c r="CH285" s="71">
        <v>187</v>
      </c>
      <c r="CI285" s="71">
        <v>166</v>
      </c>
      <c r="CJ285" s="71">
        <v>35</v>
      </c>
      <c r="CK285" s="71">
        <v>1</v>
      </c>
      <c r="CL285" s="71">
        <v>43</v>
      </c>
      <c r="CM285" s="71">
        <v>43</v>
      </c>
      <c r="CN285" s="71">
        <v>43</v>
      </c>
      <c r="CO285" s="212"/>
      <c r="CP285" s="8" t="s">
        <v>91</v>
      </c>
      <c r="CQ285" s="46">
        <v>393</v>
      </c>
      <c r="CR285" s="46">
        <v>203</v>
      </c>
      <c r="CS285" s="46">
        <v>215</v>
      </c>
      <c r="CT285" s="46">
        <v>112</v>
      </c>
      <c r="CU285" s="46">
        <v>0</v>
      </c>
      <c r="CV285" s="46">
        <v>0</v>
      </c>
      <c r="CW285" s="46">
        <v>0</v>
      </c>
      <c r="CX285" s="46">
        <v>0</v>
      </c>
      <c r="CY285" s="46">
        <v>91</v>
      </c>
      <c r="CZ285" s="46">
        <v>41</v>
      </c>
      <c r="DA285" s="46">
        <v>57</v>
      </c>
      <c r="DB285" s="46">
        <v>24</v>
      </c>
      <c r="DC285" s="46">
        <v>0</v>
      </c>
      <c r="DD285" s="46">
        <v>0</v>
      </c>
      <c r="DE285" s="46">
        <v>0</v>
      </c>
      <c r="DF285" s="46">
        <v>0</v>
      </c>
      <c r="DG285" s="46">
        <v>0</v>
      </c>
      <c r="DH285" s="46">
        <v>0</v>
      </c>
      <c r="DI285" s="46">
        <v>0</v>
      </c>
      <c r="DJ285" s="46">
        <v>0</v>
      </c>
      <c r="DK285" s="46">
        <v>0</v>
      </c>
      <c r="DL285" s="46">
        <v>0</v>
      </c>
      <c r="DM285" s="46">
        <v>0</v>
      </c>
      <c r="DN285" s="46">
        <v>0</v>
      </c>
      <c r="DO285" s="212"/>
      <c r="DP285" s="8" t="s">
        <v>91</v>
      </c>
      <c r="DQ285" s="71">
        <v>124</v>
      </c>
      <c r="DR285" s="71">
        <v>54</v>
      </c>
      <c r="DS285" s="71">
        <v>21</v>
      </c>
      <c r="DT285" s="152">
        <v>14</v>
      </c>
      <c r="DU285" s="32">
        <v>8</v>
      </c>
      <c r="DV285" s="149">
        <v>138</v>
      </c>
      <c r="DW285" s="149">
        <v>62</v>
      </c>
      <c r="DX285" s="212"/>
      <c r="DY285" s="8" t="s">
        <v>91</v>
      </c>
      <c r="DZ285" s="71">
        <v>76</v>
      </c>
      <c r="EA285" s="71">
        <v>102</v>
      </c>
      <c r="EB285" s="71">
        <v>20</v>
      </c>
      <c r="EC285" s="71">
        <v>0</v>
      </c>
      <c r="ED285" s="71">
        <v>0</v>
      </c>
      <c r="EE285" s="71">
        <v>0</v>
      </c>
      <c r="EF285" s="71">
        <v>10</v>
      </c>
      <c r="EG285" s="71">
        <v>110</v>
      </c>
      <c r="EH285" s="71">
        <v>0</v>
      </c>
      <c r="EI285" s="71">
        <v>0</v>
      </c>
      <c r="EJ285" s="71">
        <v>0</v>
      </c>
      <c r="EK285" s="71">
        <v>0</v>
      </c>
      <c r="EL285" s="71">
        <v>0</v>
      </c>
      <c r="EM285" s="71">
        <v>0</v>
      </c>
      <c r="EN285" s="71">
        <v>0</v>
      </c>
      <c r="EO285" s="71">
        <v>0</v>
      </c>
      <c r="EP285" s="71">
        <v>0</v>
      </c>
      <c r="ER285" s="78" t="s">
        <v>191</v>
      </c>
      <c r="ES285" s="78" t="s">
        <v>2560</v>
      </c>
      <c r="ET285" s="78">
        <v>484</v>
      </c>
      <c r="EU285" s="78">
        <v>272</v>
      </c>
      <c r="EV285" s="78">
        <v>2121</v>
      </c>
      <c r="EW285" s="78"/>
      <c r="EX285" s="78"/>
      <c r="EY285" s="78"/>
    </row>
    <row r="286" spans="1:155">
      <c r="A286" s="212"/>
      <c r="B286" s="66" t="s">
        <v>73</v>
      </c>
      <c r="C286" s="26">
        <v>1269</v>
      </c>
      <c r="D286" s="26">
        <v>661</v>
      </c>
      <c r="E286" s="26">
        <v>233</v>
      </c>
      <c r="F286" s="26">
        <v>139</v>
      </c>
      <c r="G286" s="26">
        <v>0</v>
      </c>
      <c r="H286" s="26">
        <v>0</v>
      </c>
      <c r="I286" s="26">
        <v>48</v>
      </c>
      <c r="J286" s="26">
        <v>13</v>
      </c>
      <c r="K286" s="26">
        <v>213</v>
      </c>
      <c r="L286" s="26">
        <v>113</v>
      </c>
      <c r="M286" s="26">
        <v>349</v>
      </c>
      <c r="N286" s="26">
        <v>190</v>
      </c>
      <c r="O286" s="26">
        <v>102</v>
      </c>
      <c r="P286" s="26">
        <v>64</v>
      </c>
      <c r="Q286" s="26">
        <v>972</v>
      </c>
      <c r="R286" s="26">
        <v>528</v>
      </c>
      <c r="S286" s="26">
        <v>9</v>
      </c>
      <c r="T286" s="26">
        <v>2</v>
      </c>
      <c r="U286" s="26">
        <v>133</v>
      </c>
      <c r="V286" s="26">
        <v>51</v>
      </c>
      <c r="W286" s="26">
        <v>21</v>
      </c>
      <c r="X286" s="26">
        <v>12</v>
      </c>
      <c r="Y286" s="26">
        <v>78</v>
      </c>
      <c r="Z286" s="26">
        <v>34</v>
      </c>
      <c r="AA286" s="26">
        <v>0</v>
      </c>
      <c r="AB286" s="26">
        <v>0</v>
      </c>
      <c r="AC286" s="68">
        <v>3427</v>
      </c>
      <c r="AD286" s="68">
        <v>1807</v>
      </c>
      <c r="AE286" s="212"/>
      <c r="AF286" s="66" t="s">
        <v>73</v>
      </c>
      <c r="AG286" s="26">
        <v>12</v>
      </c>
      <c r="AH286" s="26">
        <v>5</v>
      </c>
      <c r="AI286" s="26">
        <v>0</v>
      </c>
      <c r="AJ286" s="26">
        <v>0</v>
      </c>
      <c r="AK286" s="26">
        <v>0</v>
      </c>
      <c r="AL286" s="26">
        <v>0</v>
      </c>
      <c r="AM286" s="26">
        <v>0</v>
      </c>
      <c r="AN286" s="26">
        <v>0</v>
      </c>
      <c r="AO286" s="26">
        <v>0</v>
      </c>
      <c r="AP286" s="26">
        <v>0</v>
      </c>
      <c r="AQ286" s="26">
        <v>2</v>
      </c>
      <c r="AR286" s="26">
        <v>0</v>
      </c>
      <c r="AS286" s="26">
        <v>1</v>
      </c>
      <c r="AT286" s="26">
        <v>1</v>
      </c>
      <c r="AU286" s="26">
        <v>111</v>
      </c>
      <c r="AV286" s="26">
        <v>60</v>
      </c>
      <c r="AW286" s="26">
        <v>1</v>
      </c>
      <c r="AX286" s="26">
        <v>0</v>
      </c>
      <c r="AY286" s="26">
        <v>38</v>
      </c>
      <c r="AZ286" s="26">
        <v>17</v>
      </c>
      <c r="BA286" s="26">
        <v>3</v>
      </c>
      <c r="BB286" s="26">
        <v>2</v>
      </c>
      <c r="BC286" s="26">
        <v>5</v>
      </c>
      <c r="BD286" s="26">
        <v>2</v>
      </c>
      <c r="BE286" s="26">
        <v>0</v>
      </c>
      <c r="BF286" s="26">
        <v>0</v>
      </c>
      <c r="BG286" s="68">
        <v>173</v>
      </c>
      <c r="BH286" s="68">
        <v>87</v>
      </c>
      <c r="BI286" s="212"/>
      <c r="BJ286" s="66" t="s">
        <v>73</v>
      </c>
      <c r="BK286" s="68">
        <v>32</v>
      </c>
      <c r="BL286" s="68">
        <v>7</v>
      </c>
      <c r="BM286" s="68">
        <v>0</v>
      </c>
      <c r="BN286" s="68">
        <v>2</v>
      </c>
      <c r="BO286" s="68">
        <v>9</v>
      </c>
      <c r="BP286" s="68">
        <v>12</v>
      </c>
      <c r="BQ286" s="68">
        <v>2</v>
      </c>
      <c r="BR286" s="68">
        <v>30</v>
      </c>
      <c r="BS286" s="68">
        <v>1</v>
      </c>
      <c r="BT286" s="68">
        <v>6</v>
      </c>
      <c r="BU286" s="68">
        <v>1</v>
      </c>
      <c r="BV286" s="68">
        <v>2</v>
      </c>
      <c r="BW286" s="68">
        <v>0</v>
      </c>
      <c r="BX286" s="68">
        <v>104</v>
      </c>
      <c r="BY286" s="68">
        <v>100</v>
      </c>
      <c r="BZ286" s="68">
        <v>100</v>
      </c>
      <c r="CA286" s="68">
        <v>71</v>
      </c>
      <c r="CB286" s="68">
        <v>8</v>
      </c>
      <c r="CC286" s="68">
        <v>22</v>
      </c>
      <c r="CD286" s="212"/>
      <c r="CE286" s="66" t="s">
        <v>73</v>
      </c>
      <c r="CF286" s="68">
        <v>539</v>
      </c>
      <c r="CG286" s="68">
        <v>456</v>
      </c>
      <c r="CH286" s="68">
        <v>369</v>
      </c>
      <c r="CI286" s="68">
        <v>298</v>
      </c>
      <c r="CJ286" s="68">
        <v>46</v>
      </c>
      <c r="CK286" s="68">
        <v>15</v>
      </c>
      <c r="CL286" s="68">
        <v>98</v>
      </c>
      <c r="CM286" s="68">
        <v>91</v>
      </c>
      <c r="CN286" s="68">
        <v>92</v>
      </c>
      <c r="CO286" s="212"/>
      <c r="CP286" s="66" t="s">
        <v>73</v>
      </c>
      <c r="CQ286" s="68">
        <v>793</v>
      </c>
      <c r="CR286" s="68">
        <v>417</v>
      </c>
      <c r="CS286" s="68">
        <v>505</v>
      </c>
      <c r="CT286" s="68">
        <v>265</v>
      </c>
      <c r="CU286" s="68">
        <v>3</v>
      </c>
      <c r="CV286" s="68">
        <v>2</v>
      </c>
      <c r="CW286" s="68">
        <v>1</v>
      </c>
      <c r="CX286" s="68">
        <v>1</v>
      </c>
      <c r="CY286" s="68">
        <v>133</v>
      </c>
      <c r="CZ286" s="68">
        <v>54</v>
      </c>
      <c r="DA286" s="68">
        <v>84</v>
      </c>
      <c r="DB286" s="68">
        <v>33</v>
      </c>
      <c r="DC286" s="68">
        <v>0</v>
      </c>
      <c r="DD286" s="68">
        <v>0</v>
      </c>
      <c r="DE286" s="68">
        <v>0</v>
      </c>
      <c r="DF286" s="68">
        <v>0</v>
      </c>
      <c r="DG286" s="68">
        <v>0</v>
      </c>
      <c r="DH286" s="68">
        <v>0</v>
      </c>
      <c r="DI286" s="68">
        <v>0</v>
      </c>
      <c r="DJ286" s="68">
        <v>0</v>
      </c>
      <c r="DK286" s="68">
        <v>0</v>
      </c>
      <c r="DL286" s="68">
        <v>0</v>
      </c>
      <c r="DM286" s="68">
        <v>0</v>
      </c>
      <c r="DN286" s="68">
        <v>0</v>
      </c>
      <c r="DO286" s="212"/>
      <c r="DP286" s="66" t="s">
        <v>73</v>
      </c>
      <c r="DQ286" s="68">
        <v>244</v>
      </c>
      <c r="DR286" s="26">
        <v>102</v>
      </c>
      <c r="DS286" s="26">
        <v>30</v>
      </c>
      <c r="DT286" s="41">
        <v>32</v>
      </c>
      <c r="DU286" s="41">
        <v>16</v>
      </c>
      <c r="DV286" s="68">
        <v>276</v>
      </c>
      <c r="DW286" s="68">
        <v>118</v>
      </c>
      <c r="DX286" s="212"/>
      <c r="DY286" s="66" t="s">
        <v>73</v>
      </c>
      <c r="DZ286" s="68">
        <v>133</v>
      </c>
      <c r="EA286" s="68">
        <v>817</v>
      </c>
      <c r="EB286" s="68">
        <v>281</v>
      </c>
      <c r="EC286" s="68">
        <v>0</v>
      </c>
      <c r="ED286" s="68">
        <v>62</v>
      </c>
      <c r="EE286" s="68">
        <v>107</v>
      </c>
      <c r="EF286" s="68">
        <v>26</v>
      </c>
      <c r="EG286" s="68">
        <v>268</v>
      </c>
      <c r="EH286" s="68">
        <v>128</v>
      </c>
      <c r="EI286" s="68">
        <v>125</v>
      </c>
      <c r="EJ286" s="68">
        <v>90</v>
      </c>
      <c r="EK286" s="68">
        <v>25</v>
      </c>
      <c r="EL286" s="68">
        <v>25</v>
      </c>
      <c r="EM286" s="68">
        <v>62</v>
      </c>
      <c r="EN286" s="68">
        <v>29</v>
      </c>
      <c r="EO286" s="68">
        <v>37</v>
      </c>
      <c r="EP286" s="68">
        <v>0</v>
      </c>
      <c r="ER286" s="78" t="s">
        <v>191</v>
      </c>
      <c r="ES286" s="78" t="s">
        <v>2561</v>
      </c>
      <c r="ET286" s="78">
        <v>929</v>
      </c>
      <c r="EU286" s="78">
        <v>590</v>
      </c>
      <c r="EV286" s="78">
        <v>3980</v>
      </c>
      <c r="EW286" s="78"/>
      <c r="EX286" s="78"/>
      <c r="EY286" s="78"/>
    </row>
    <row r="287" spans="1:155">
      <c r="A287" s="45" t="s">
        <v>107</v>
      </c>
      <c r="B287" s="48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69"/>
      <c r="AD287" s="69"/>
      <c r="AE287" s="45" t="s">
        <v>107</v>
      </c>
      <c r="AF287" s="48"/>
      <c r="AG287" s="64"/>
      <c r="AH287" s="64"/>
      <c r="AI287" s="64"/>
      <c r="AJ287" s="64"/>
      <c r="AK287" s="64"/>
      <c r="AL287" s="64"/>
      <c r="AM287" s="64"/>
      <c r="AN287" s="64"/>
      <c r="AO287" s="64"/>
      <c r="AP287" s="64"/>
      <c r="AQ287" s="64"/>
      <c r="AR287" s="64"/>
      <c r="AS287" s="64"/>
      <c r="AT287" s="64"/>
      <c r="AU287" s="64"/>
      <c r="AV287" s="64"/>
      <c r="AW287" s="64"/>
      <c r="AX287" s="64"/>
      <c r="AY287" s="64"/>
      <c r="AZ287" s="64"/>
      <c r="BA287" s="64"/>
      <c r="BB287" s="64"/>
      <c r="BC287" s="64"/>
      <c r="BD287" s="64"/>
      <c r="BE287" s="64"/>
      <c r="BF287" s="64"/>
      <c r="BG287" s="69"/>
      <c r="BH287" s="69"/>
      <c r="BI287" s="45" t="s">
        <v>107</v>
      </c>
      <c r="BJ287" s="48"/>
      <c r="BK287" s="64"/>
      <c r="BL287" s="64"/>
      <c r="BM287" s="64"/>
      <c r="BN287" s="64"/>
      <c r="BO287" s="64"/>
      <c r="BP287" s="64"/>
      <c r="BQ287" s="64"/>
      <c r="BR287" s="64"/>
      <c r="BS287" s="64"/>
      <c r="BT287" s="64"/>
      <c r="BU287" s="64"/>
      <c r="BV287" s="64"/>
      <c r="BW287" s="64"/>
      <c r="BX287" s="64"/>
      <c r="BY287" s="64"/>
      <c r="BZ287" s="64"/>
      <c r="CA287" s="64"/>
      <c r="CB287" s="64"/>
      <c r="CC287" s="64"/>
      <c r="CD287" s="45" t="s">
        <v>107</v>
      </c>
      <c r="CE287" s="48"/>
      <c r="CF287" s="110"/>
      <c r="CG287" s="110"/>
      <c r="CH287" s="110"/>
      <c r="CI287" s="110"/>
      <c r="CJ287" s="110"/>
      <c r="CK287" s="110"/>
      <c r="CL287" s="110"/>
      <c r="CM287" s="110"/>
      <c r="CN287" s="110"/>
      <c r="CO287" s="45" t="s">
        <v>107</v>
      </c>
      <c r="CP287" s="48"/>
      <c r="CQ287" s="110"/>
      <c r="CR287" s="110"/>
      <c r="CS287" s="110"/>
      <c r="CT287" s="110"/>
      <c r="CU287" s="110"/>
      <c r="CV287" s="110"/>
      <c r="CW287" s="110"/>
      <c r="CX287" s="110"/>
      <c r="CY287" s="110"/>
      <c r="CZ287" s="110"/>
      <c r="DA287" s="110"/>
      <c r="DB287" s="110"/>
      <c r="DC287" s="110"/>
      <c r="DD287" s="110"/>
      <c r="DE287" s="110"/>
      <c r="DF287" s="110"/>
      <c r="DG287" s="110"/>
      <c r="DH287" s="110"/>
      <c r="DI287" s="110"/>
      <c r="DJ287" s="110"/>
      <c r="DK287" s="110"/>
      <c r="DL287" s="110"/>
      <c r="DM287" s="110"/>
      <c r="DN287" s="110"/>
      <c r="DO287" s="45" t="s">
        <v>107</v>
      </c>
      <c r="DP287" s="48"/>
      <c r="DQ287" s="62"/>
      <c r="DR287" s="62"/>
      <c r="DS287" s="62"/>
      <c r="DT287" s="62"/>
      <c r="DU287" s="62"/>
      <c r="DV287" s="125"/>
      <c r="DW287" s="125"/>
      <c r="DX287" s="45" t="s">
        <v>107</v>
      </c>
      <c r="DY287" s="48"/>
      <c r="DZ287" s="64"/>
      <c r="EA287" s="64"/>
      <c r="EB287" s="64"/>
      <c r="EC287" s="64"/>
      <c r="ED287" s="64"/>
      <c r="EE287" s="64"/>
      <c r="EF287" s="64"/>
      <c r="EG287" s="64"/>
      <c r="EH287" s="64"/>
      <c r="EI287" s="64"/>
      <c r="EJ287" s="64"/>
      <c r="EK287" s="64"/>
      <c r="EL287" s="64"/>
      <c r="EM287" s="64"/>
      <c r="EN287" s="64"/>
      <c r="EO287" s="64"/>
      <c r="EP287" s="64"/>
      <c r="ER287" s="78" t="str">
        <f>IF(A287="",ER286,A287)</f>
        <v>DIANA</v>
      </c>
      <c r="ES287" s="78" t="str">
        <f>ER287&amp;B287</f>
        <v>DIANA</v>
      </c>
      <c r="ET287" s="78">
        <f>CQ287+CU287+CY287+DC287+DG287+DK287</f>
        <v>0</v>
      </c>
      <c r="EU287" s="78">
        <f>CS287+CW287+DA287+DE287+DI287+DM287</f>
        <v>0</v>
      </c>
      <c r="EV287" s="78">
        <f>(CF287+2*CG287+3*CH287+4*CI287+5*CJ287)</f>
        <v>0</v>
      </c>
      <c r="EW287" s="78"/>
      <c r="EX287" s="78"/>
      <c r="EY287" s="78"/>
    </row>
    <row r="288" spans="1:155">
      <c r="A288" s="212" t="s">
        <v>192</v>
      </c>
      <c r="B288" s="8" t="s">
        <v>90</v>
      </c>
      <c r="C288" s="71">
        <v>88</v>
      </c>
      <c r="D288" s="71">
        <v>56</v>
      </c>
      <c r="E288" s="71">
        <v>67</v>
      </c>
      <c r="F288" s="71">
        <v>30</v>
      </c>
      <c r="G288" s="71">
        <v>0</v>
      </c>
      <c r="H288" s="71">
        <v>0</v>
      </c>
      <c r="I288" s="71">
        <v>6</v>
      </c>
      <c r="J288" s="71">
        <v>4</v>
      </c>
      <c r="K288" s="71">
        <v>0</v>
      </c>
      <c r="L288" s="71">
        <v>0</v>
      </c>
      <c r="M288" s="71">
        <v>0</v>
      </c>
      <c r="N288" s="71">
        <v>0</v>
      </c>
      <c r="O288" s="71">
        <v>0</v>
      </c>
      <c r="P288" s="71">
        <v>0</v>
      </c>
      <c r="Q288" s="71">
        <v>60</v>
      </c>
      <c r="R288" s="71">
        <v>46</v>
      </c>
      <c r="S288" s="71">
        <v>0</v>
      </c>
      <c r="T288" s="71">
        <v>0</v>
      </c>
      <c r="U288" s="71">
        <v>4</v>
      </c>
      <c r="V288" s="71">
        <v>1</v>
      </c>
      <c r="W288" s="71">
        <v>0</v>
      </c>
      <c r="X288" s="71">
        <v>0</v>
      </c>
      <c r="Y288" s="71">
        <v>0</v>
      </c>
      <c r="Z288" s="71">
        <v>0</v>
      </c>
      <c r="AA288" s="71">
        <v>0</v>
      </c>
      <c r="AB288" s="71">
        <v>0</v>
      </c>
      <c r="AC288" s="69">
        <v>225</v>
      </c>
      <c r="AD288" s="69">
        <v>137</v>
      </c>
      <c r="AE288" s="212" t="s">
        <v>192</v>
      </c>
      <c r="AF288" s="8" t="s">
        <v>90</v>
      </c>
      <c r="AG288" s="71">
        <v>0</v>
      </c>
      <c r="AH288" s="71">
        <v>0</v>
      </c>
      <c r="AI288" s="71">
        <v>3</v>
      </c>
      <c r="AJ288" s="71">
        <v>1</v>
      </c>
      <c r="AK288" s="71">
        <v>0</v>
      </c>
      <c r="AL288" s="71">
        <v>0</v>
      </c>
      <c r="AM288" s="71">
        <v>0</v>
      </c>
      <c r="AN288" s="71">
        <v>0</v>
      </c>
      <c r="AO288" s="71">
        <v>0</v>
      </c>
      <c r="AP288" s="71">
        <v>0</v>
      </c>
      <c r="AQ288" s="71">
        <v>0</v>
      </c>
      <c r="AR288" s="71">
        <v>0</v>
      </c>
      <c r="AS288" s="71">
        <v>0</v>
      </c>
      <c r="AT288" s="71">
        <v>0</v>
      </c>
      <c r="AU288" s="71">
        <v>3</v>
      </c>
      <c r="AV288" s="71">
        <v>2</v>
      </c>
      <c r="AW288" s="71">
        <v>0</v>
      </c>
      <c r="AX288" s="71">
        <v>0</v>
      </c>
      <c r="AY288" s="71">
        <v>0</v>
      </c>
      <c r="AZ288" s="71">
        <v>0</v>
      </c>
      <c r="BA288" s="71">
        <v>0</v>
      </c>
      <c r="BB288" s="71">
        <v>0</v>
      </c>
      <c r="BC288" s="71">
        <v>0</v>
      </c>
      <c r="BD288" s="71">
        <v>0</v>
      </c>
      <c r="BE288" s="71">
        <v>0</v>
      </c>
      <c r="BF288" s="71">
        <v>0</v>
      </c>
      <c r="BG288" s="69">
        <v>6</v>
      </c>
      <c r="BH288" s="69">
        <v>3</v>
      </c>
      <c r="BI288" s="212" t="s">
        <v>192</v>
      </c>
      <c r="BJ288" s="8" t="s">
        <v>90</v>
      </c>
      <c r="BK288" s="31">
        <v>2</v>
      </c>
      <c r="BL288" s="31">
        <v>2</v>
      </c>
      <c r="BM288" s="31">
        <v>0</v>
      </c>
      <c r="BN288" s="31">
        <v>1</v>
      </c>
      <c r="BO288" s="31">
        <v>0</v>
      </c>
      <c r="BP288" s="31">
        <v>0</v>
      </c>
      <c r="BQ288" s="31">
        <v>0</v>
      </c>
      <c r="BR288" s="31">
        <v>2</v>
      </c>
      <c r="BS288" s="31">
        <v>0</v>
      </c>
      <c r="BT288" s="31">
        <v>1</v>
      </c>
      <c r="BU288" s="31">
        <v>0</v>
      </c>
      <c r="BV288" s="31">
        <v>0</v>
      </c>
      <c r="BW288" s="31">
        <v>0</v>
      </c>
      <c r="BX288" s="149">
        <v>8</v>
      </c>
      <c r="BY288" s="125">
        <v>9</v>
      </c>
      <c r="BZ288" s="71">
        <v>9</v>
      </c>
      <c r="CA288" s="71">
        <v>1</v>
      </c>
      <c r="CB288" s="71">
        <v>0</v>
      </c>
      <c r="CC288" s="71">
        <v>2</v>
      </c>
      <c r="CD288" s="212" t="s">
        <v>192</v>
      </c>
      <c r="CE288" s="8" t="s">
        <v>90</v>
      </c>
      <c r="CF288" s="71">
        <v>0</v>
      </c>
      <c r="CG288" s="71">
        <v>107</v>
      </c>
      <c r="CH288" s="71">
        <v>0</v>
      </c>
      <c r="CI288" s="71">
        <v>0</v>
      </c>
      <c r="CJ288" s="71">
        <v>0</v>
      </c>
      <c r="CK288" s="71">
        <v>0</v>
      </c>
      <c r="CL288" s="71">
        <v>13</v>
      </c>
      <c r="CM288" s="71">
        <v>8</v>
      </c>
      <c r="CN288" s="71">
        <v>8</v>
      </c>
      <c r="CO288" s="212" t="s">
        <v>192</v>
      </c>
      <c r="CP288" s="8" t="s">
        <v>90</v>
      </c>
      <c r="CQ288" s="46">
        <v>32</v>
      </c>
      <c r="CR288" s="46">
        <v>12</v>
      </c>
      <c r="CS288" s="46">
        <v>24</v>
      </c>
      <c r="CT288" s="46">
        <v>7</v>
      </c>
      <c r="CU288" s="46">
        <v>0</v>
      </c>
      <c r="CV288" s="46">
        <v>0</v>
      </c>
      <c r="CW288" s="46">
        <v>0</v>
      </c>
      <c r="CX288" s="46">
        <v>0</v>
      </c>
      <c r="CY288" s="46">
        <v>10</v>
      </c>
      <c r="CZ288" s="46">
        <v>1</v>
      </c>
      <c r="DA288" s="46">
        <v>8</v>
      </c>
      <c r="DB288" s="46">
        <v>1</v>
      </c>
      <c r="DC288" s="46">
        <v>0</v>
      </c>
      <c r="DD288" s="46">
        <v>0</v>
      </c>
      <c r="DE288" s="46">
        <v>0</v>
      </c>
      <c r="DF288" s="46">
        <v>0</v>
      </c>
      <c r="DG288" s="46">
        <v>0</v>
      </c>
      <c r="DH288" s="46">
        <v>0</v>
      </c>
      <c r="DI288" s="46">
        <v>0</v>
      </c>
      <c r="DJ288" s="46">
        <v>0</v>
      </c>
      <c r="DK288" s="46">
        <v>0</v>
      </c>
      <c r="DL288" s="46">
        <v>0</v>
      </c>
      <c r="DM288" s="46">
        <v>0</v>
      </c>
      <c r="DN288" s="46">
        <v>0</v>
      </c>
      <c r="DO288" s="212" t="s">
        <v>192</v>
      </c>
      <c r="DP288" s="8" t="s">
        <v>90</v>
      </c>
      <c r="DQ288" s="71">
        <v>11</v>
      </c>
      <c r="DR288" s="71">
        <v>1</v>
      </c>
      <c r="DS288" s="71">
        <v>0</v>
      </c>
      <c r="DT288" s="152">
        <v>1</v>
      </c>
      <c r="DU288" s="32">
        <v>1</v>
      </c>
      <c r="DV288" s="149">
        <v>12</v>
      </c>
      <c r="DW288" s="149">
        <v>2</v>
      </c>
      <c r="DX288" s="212" t="s">
        <v>192</v>
      </c>
      <c r="DY288" s="8" t="s">
        <v>90</v>
      </c>
      <c r="DZ288" s="71">
        <v>64</v>
      </c>
      <c r="EA288" s="71">
        <v>104</v>
      </c>
      <c r="EB288" s="71">
        <v>65</v>
      </c>
      <c r="EC288" s="71">
        <v>0</v>
      </c>
      <c r="ED288" s="71">
        <v>79</v>
      </c>
      <c r="EE288" s="71">
        <v>66</v>
      </c>
      <c r="EF288" s="71">
        <v>70</v>
      </c>
      <c r="EG288" s="71">
        <v>106</v>
      </c>
      <c r="EH288" s="71">
        <v>0</v>
      </c>
      <c r="EI288" s="71">
        <v>0</v>
      </c>
      <c r="EJ288" s="71">
        <v>93</v>
      </c>
      <c r="EK288" s="71">
        <v>0</v>
      </c>
      <c r="EL288" s="71">
        <v>0</v>
      </c>
      <c r="EM288" s="71">
        <v>44</v>
      </c>
      <c r="EN288" s="71">
        <v>0</v>
      </c>
      <c r="EO288" s="71">
        <v>0</v>
      </c>
      <c r="EP288" s="71">
        <v>0</v>
      </c>
      <c r="ER288" s="78" t="s">
        <v>192</v>
      </c>
      <c r="ES288" s="78" t="s">
        <v>2565</v>
      </c>
      <c r="ET288" s="78">
        <v>42</v>
      </c>
      <c r="EU288" s="78">
        <v>32</v>
      </c>
      <c r="EV288" s="78">
        <v>214</v>
      </c>
      <c r="EW288" s="78"/>
      <c r="EX288" s="78"/>
      <c r="EY288" s="78"/>
    </row>
    <row r="289" spans="1:155">
      <c r="A289" s="212"/>
      <c r="B289" s="8" t="s">
        <v>91</v>
      </c>
      <c r="C289" s="71">
        <v>495</v>
      </c>
      <c r="D289" s="71">
        <v>273</v>
      </c>
      <c r="E289" s="71">
        <v>194</v>
      </c>
      <c r="F289" s="71">
        <v>120</v>
      </c>
      <c r="G289" s="71">
        <v>0</v>
      </c>
      <c r="H289" s="71">
        <v>0</v>
      </c>
      <c r="I289" s="71">
        <v>142</v>
      </c>
      <c r="J289" s="71">
        <v>75</v>
      </c>
      <c r="K289" s="71">
        <v>43</v>
      </c>
      <c r="L289" s="71">
        <v>30</v>
      </c>
      <c r="M289" s="71">
        <v>31</v>
      </c>
      <c r="N289" s="71">
        <v>12</v>
      </c>
      <c r="O289" s="71">
        <v>0</v>
      </c>
      <c r="P289" s="71">
        <v>0</v>
      </c>
      <c r="Q289" s="71">
        <v>368</v>
      </c>
      <c r="R289" s="71">
        <v>201</v>
      </c>
      <c r="S289" s="71">
        <v>0</v>
      </c>
      <c r="T289" s="71">
        <v>0</v>
      </c>
      <c r="U289" s="71">
        <v>113</v>
      </c>
      <c r="V289" s="71">
        <v>48</v>
      </c>
      <c r="W289" s="71">
        <v>24</v>
      </c>
      <c r="X289" s="71">
        <v>10</v>
      </c>
      <c r="Y289" s="71">
        <v>0</v>
      </c>
      <c r="Z289" s="71">
        <v>0</v>
      </c>
      <c r="AA289" s="71">
        <v>0</v>
      </c>
      <c r="AB289" s="71">
        <v>0</v>
      </c>
      <c r="AC289" s="69">
        <v>1410</v>
      </c>
      <c r="AD289" s="69">
        <v>769</v>
      </c>
      <c r="AE289" s="212"/>
      <c r="AF289" s="8" t="s">
        <v>91</v>
      </c>
      <c r="AG289" s="71">
        <v>14</v>
      </c>
      <c r="AH289" s="71">
        <v>9</v>
      </c>
      <c r="AI289" s="71">
        <v>6</v>
      </c>
      <c r="AJ289" s="71">
        <v>1</v>
      </c>
      <c r="AK289" s="71">
        <v>0</v>
      </c>
      <c r="AL289" s="71">
        <v>0</v>
      </c>
      <c r="AM289" s="71">
        <v>6</v>
      </c>
      <c r="AN289" s="71">
        <v>3</v>
      </c>
      <c r="AO289" s="71">
        <v>2</v>
      </c>
      <c r="AP289" s="71">
        <v>1</v>
      </c>
      <c r="AQ289" s="71">
        <v>0</v>
      </c>
      <c r="AR289" s="71">
        <v>0</v>
      </c>
      <c r="AS289" s="71">
        <v>0</v>
      </c>
      <c r="AT289" s="71">
        <v>0</v>
      </c>
      <c r="AU289" s="71">
        <v>33</v>
      </c>
      <c r="AV289" s="71">
        <v>9</v>
      </c>
      <c r="AW289" s="71">
        <v>0</v>
      </c>
      <c r="AX289" s="71">
        <v>0</v>
      </c>
      <c r="AY289" s="71">
        <v>15</v>
      </c>
      <c r="AZ289" s="71">
        <v>4</v>
      </c>
      <c r="BA289" s="71">
        <v>3</v>
      </c>
      <c r="BB289" s="71">
        <v>1</v>
      </c>
      <c r="BC289" s="71">
        <v>0</v>
      </c>
      <c r="BD289" s="71">
        <v>0</v>
      </c>
      <c r="BE289" s="71">
        <v>0</v>
      </c>
      <c r="BF289" s="71">
        <v>0</v>
      </c>
      <c r="BG289" s="69">
        <v>79</v>
      </c>
      <c r="BH289" s="69">
        <v>28</v>
      </c>
      <c r="BI289" s="212"/>
      <c r="BJ289" s="8" t="s">
        <v>91</v>
      </c>
      <c r="BK289" s="31">
        <v>12</v>
      </c>
      <c r="BL289" s="31">
        <v>6</v>
      </c>
      <c r="BM289" s="31">
        <v>0</v>
      </c>
      <c r="BN289" s="31">
        <v>6</v>
      </c>
      <c r="BO289" s="31">
        <v>2</v>
      </c>
      <c r="BP289" s="31">
        <v>1</v>
      </c>
      <c r="BQ289" s="31">
        <v>0</v>
      </c>
      <c r="BR289" s="31">
        <v>8</v>
      </c>
      <c r="BS289" s="31">
        <v>0</v>
      </c>
      <c r="BT289" s="31">
        <v>6</v>
      </c>
      <c r="BU289" s="31">
        <v>1</v>
      </c>
      <c r="BV289" s="31">
        <v>0</v>
      </c>
      <c r="BW289" s="31">
        <v>0</v>
      </c>
      <c r="BX289" s="149">
        <v>42</v>
      </c>
      <c r="BY289" s="125">
        <v>33</v>
      </c>
      <c r="BZ289" s="71">
        <v>32</v>
      </c>
      <c r="CA289" s="71">
        <v>27</v>
      </c>
      <c r="CB289" s="71">
        <v>0</v>
      </c>
      <c r="CC289" s="71">
        <v>8</v>
      </c>
      <c r="CD289" s="212"/>
      <c r="CE289" s="8" t="s">
        <v>91</v>
      </c>
      <c r="CF289" s="71">
        <v>0</v>
      </c>
      <c r="CG289" s="71">
        <v>414</v>
      </c>
      <c r="CH289" s="71">
        <v>189</v>
      </c>
      <c r="CI289" s="71">
        <v>23</v>
      </c>
      <c r="CJ289" s="71">
        <v>25</v>
      </c>
      <c r="CK289" s="71">
        <v>3</v>
      </c>
      <c r="CL289" s="71">
        <v>38</v>
      </c>
      <c r="CM289" s="71">
        <v>18</v>
      </c>
      <c r="CN289" s="71">
        <v>23</v>
      </c>
      <c r="CO289" s="212"/>
      <c r="CP289" s="8" t="s">
        <v>91</v>
      </c>
      <c r="CQ289" s="46">
        <v>875</v>
      </c>
      <c r="CR289" s="46">
        <v>449</v>
      </c>
      <c r="CS289" s="46">
        <v>605</v>
      </c>
      <c r="CT289" s="46">
        <v>303</v>
      </c>
      <c r="CU289" s="46">
        <v>0</v>
      </c>
      <c r="CV289" s="46">
        <v>0</v>
      </c>
      <c r="CW289" s="46">
        <v>0</v>
      </c>
      <c r="CX289" s="46">
        <v>0</v>
      </c>
      <c r="CY289" s="46">
        <v>117</v>
      </c>
      <c r="CZ289" s="46">
        <v>35</v>
      </c>
      <c r="DA289" s="46">
        <v>88</v>
      </c>
      <c r="DB289" s="46">
        <v>28</v>
      </c>
      <c r="DC289" s="46">
        <v>0</v>
      </c>
      <c r="DD289" s="46">
        <v>0</v>
      </c>
      <c r="DE289" s="46">
        <v>0</v>
      </c>
      <c r="DF289" s="46">
        <v>0</v>
      </c>
      <c r="DG289" s="46">
        <v>0</v>
      </c>
      <c r="DH289" s="46">
        <v>0</v>
      </c>
      <c r="DI289" s="46">
        <v>0</v>
      </c>
      <c r="DJ289" s="46">
        <v>0</v>
      </c>
      <c r="DK289" s="46">
        <v>0</v>
      </c>
      <c r="DL289" s="46">
        <v>0</v>
      </c>
      <c r="DM289" s="46">
        <v>0</v>
      </c>
      <c r="DN289" s="46">
        <v>0</v>
      </c>
      <c r="DO289" s="212"/>
      <c r="DP289" s="8" t="s">
        <v>91</v>
      </c>
      <c r="DQ289" s="71">
        <v>64</v>
      </c>
      <c r="DR289" s="71">
        <v>10</v>
      </c>
      <c r="DS289" s="71">
        <v>0</v>
      </c>
      <c r="DT289" s="152">
        <v>26</v>
      </c>
      <c r="DU289" s="32">
        <v>12</v>
      </c>
      <c r="DV289" s="149">
        <v>90</v>
      </c>
      <c r="DW289" s="149">
        <v>22</v>
      </c>
      <c r="DX289" s="212"/>
      <c r="DY289" s="8" t="s">
        <v>91</v>
      </c>
      <c r="DZ289" s="71">
        <v>0</v>
      </c>
      <c r="EA289" s="71">
        <v>3</v>
      </c>
      <c r="EB289" s="71">
        <v>0</v>
      </c>
      <c r="EC289" s="71">
        <v>0</v>
      </c>
      <c r="ED289" s="71">
        <v>3</v>
      </c>
      <c r="EE289" s="71">
        <v>3</v>
      </c>
      <c r="EF289" s="71">
        <v>0</v>
      </c>
      <c r="EG289" s="71">
        <v>2</v>
      </c>
      <c r="EH289" s="71">
        <v>0</v>
      </c>
      <c r="EI289" s="71">
        <v>0</v>
      </c>
      <c r="EJ289" s="71">
        <v>1</v>
      </c>
      <c r="EK289" s="71">
        <v>0</v>
      </c>
      <c r="EL289" s="71">
        <v>0</v>
      </c>
      <c r="EM289" s="71">
        <v>0</v>
      </c>
      <c r="EN289" s="71">
        <v>0</v>
      </c>
      <c r="EO289" s="71">
        <v>0</v>
      </c>
      <c r="EP289" s="71">
        <v>0</v>
      </c>
      <c r="ER289" s="78" t="s">
        <v>192</v>
      </c>
      <c r="ES289" s="78" t="s">
        <v>2566</v>
      </c>
      <c r="ET289" s="78">
        <v>992</v>
      </c>
      <c r="EU289" s="78">
        <v>693</v>
      </c>
      <c r="EV289" s="78">
        <v>1612</v>
      </c>
      <c r="EW289" s="78"/>
      <c r="EX289" s="78"/>
      <c r="EY289" s="78"/>
    </row>
    <row r="290" spans="1:155">
      <c r="A290" s="212"/>
      <c r="B290" s="66" t="s">
        <v>73</v>
      </c>
      <c r="C290" s="26">
        <v>583</v>
      </c>
      <c r="D290" s="26">
        <v>329</v>
      </c>
      <c r="E290" s="26">
        <v>261</v>
      </c>
      <c r="F290" s="26">
        <v>150</v>
      </c>
      <c r="G290" s="26">
        <v>0</v>
      </c>
      <c r="H290" s="26">
        <v>0</v>
      </c>
      <c r="I290" s="26">
        <v>148</v>
      </c>
      <c r="J290" s="26">
        <v>79</v>
      </c>
      <c r="K290" s="26">
        <v>43</v>
      </c>
      <c r="L290" s="26">
        <v>30</v>
      </c>
      <c r="M290" s="26">
        <v>31</v>
      </c>
      <c r="N290" s="26">
        <v>12</v>
      </c>
      <c r="O290" s="26">
        <v>0</v>
      </c>
      <c r="P290" s="26">
        <v>0</v>
      </c>
      <c r="Q290" s="26">
        <v>428</v>
      </c>
      <c r="R290" s="26">
        <v>247</v>
      </c>
      <c r="S290" s="26">
        <v>0</v>
      </c>
      <c r="T290" s="26">
        <v>0</v>
      </c>
      <c r="U290" s="26">
        <v>117</v>
      </c>
      <c r="V290" s="26">
        <v>49</v>
      </c>
      <c r="W290" s="26">
        <v>24</v>
      </c>
      <c r="X290" s="26">
        <v>10</v>
      </c>
      <c r="Y290" s="26">
        <v>0</v>
      </c>
      <c r="Z290" s="26">
        <v>0</v>
      </c>
      <c r="AA290" s="26">
        <v>0</v>
      </c>
      <c r="AB290" s="26">
        <v>0</v>
      </c>
      <c r="AC290" s="68">
        <v>1635</v>
      </c>
      <c r="AD290" s="68">
        <v>906</v>
      </c>
      <c r="AE290" s="212"/>
      <c r="AF290" s="66" t="s">
        <v>73</v>
      </c>
      <c r="AG290" s="26">
        <v>14</v>
      </c>
      <c r="AH290" s="26">
        <v>9</v>
      </c>
      <c r="AI290" s="26">
        <v>9</v>
      </c>
      <c r="AJ290" s="26">
        <v>2</v>
      </c>
      <c r="AK290" s="26">
        <v>0</v>
      </c>
      <c r="AL290" s="26">
        <v>0</v>
      </c>
      <c r="AM290" s="26">
        <v>6</v>
      </c>
      <c r="AN290" s="26">
        <v>3</v>
      </c>
      <c r="AO290" s="26">
        <v>2</v>
      </c>
      <c r="AP290" s="26">
        <v>1</v>
      </c>
      <c r="AQ290" s="26">
        <v>0</v>
      </c>
      <c r="AR290" s="26">
        <v>0</v>
      </c>
      <c r="AS290" s="26">
        <v>0</v>
      </c>
      <c r="AT290" s="26">
        <v>0</v>
      </c>
      <c r="AU290" s="26">
        <v>36</v>
      </c>
      <c r="AV290" s="26">
        <v>11</v>
      </c>
      <c r="AW290" s="26">
        <v>0</v>
      </c>
      <c r="AX290" s="26">
        <v>0</v>
      </c>
      <c r="AY290" s="26">
        <v>15</v>
      </c>
      <c r="AZ290" s="26">
        <v>4</v>
      </c>
      <c r="BA290" s="26">
        <v>3</v>
      </c>
      <c r="BB290" s="26">
        <v>1</v>
      </c>
      <c r="BC290" s="26">
        <v>0</v>
      </c>
      <c r="BD290" s="26">
        <v>0</v>
      </c>
      <c r="BE290" s="26">
        <v>0</v>
      </c>
      <c r="BF290" s="26">
        <v>0</v>
      </c>
      <c r="BG290" s="68">
        <v>85</v>
      </c>
      <c r="BH290" s="68">
        <v>31</v>
      </c>
      <c r="BI290" s="212"/>
      <c r="BJ290" s="66" t="s">
        <v>73</v>
      </c>
      <c r="BK290" s="68">
        <v>14</v>
      </c>
      <c r="BL290" s="68">
        <v>8</v>
      </c>
      <c r="BM290" s="68">
        <v>0</v>
      </c>
      <c r="BN290" s="68">
        <v>7</v>
      </c>
      <c r="BO290" s="68">
        <v>2</v>
      </c>
      <c r="BP290" s="68">
        <v>1</v>
      </c>
      <c r="BQ290" s="68">
        <v>0</v>
      </c>
      <c r="BR290" s="68">
        <v>10</v>
      </c>
      <c r="BS290" s="68">
        <v>0</v>
      </c>
      <c r="BT290" s="68">
        <v>7</v>
      </c>
      <c r="BU290" s="68">
        <v>1</v>
      </c>
      <c r="BV290" s="68">
        <v>0</v>
      </c>
      <c r="BW290" s="68">
        <v>0</v>
      </c>
      <c r="BX290" s="68">
        <v>50</v>
      </c>
      <c r="BY290" s="68">
        <v>42</v>
      </c>
      <c r="BZ290" s="68">
        <v>41</v>
      </c>
      <c r="CA290" s="68">
        <v>28</v>
      </c>
      <c r="CB290" s="68">
        <v>0</v>
      </c>
      <c r="CC290" s="68">
        <v>10</v>
      </c>
      <c r="CD290" s="212"/>
      <c r="CE290" s="66" t="s">
        <v>73</v>
      </c>
      <c r="CF290" s="68">
        <v>0</v>
      </c>
      <c r="CG290" s="68">
        <v>521</v>
      </c>
      <c r="CH290" s="68">
        <v>189</v>
      </c>
      <c r="CI290" s="68">
        <v>23</v>
      </c>
      <c r="CJ290" s="68">
        <v>25</v>
      </c>
      <c r="CK290" s="68">
        <v>3</v>
      </c>
      <c r="CL290" s="68">
        <v>51</v>
      </c>
      <c r="CM290" s="68">
        <v>26</v>
      </c>
      <c r="CN290" s="68">
        <v>31</v>
      </c>
      <c r="CO290" s="212"/>
      <c r="CP290" s="66" t="s">
        <v>73</v>
      </c>
      <c r="CQ290" s="68">
        <v>907</v>
      </c>
      <c r="CR290" s="68">
        <v>461</v>
      </c>
      <c r="CS290" s="68">
        <v>629</v>
      </c>
      <c r="CT290" s="68">
        <v>310</v>
      </c>
      <c r="CU290" s="68">
        <v>0</v>
      </c>
      <c r="CV290" s="68">
        <v>0</v>
      </c>
      <c r="CW290" s="68">
        <v>0</v>
      </c>
      <c r="CX290" s="68">
        <v>0</v>
      </c>
      <c r="CY290" s="68">
        <v>127</v>
      </c>
      <c r="CZ290" s="68">
        <v>36</v>
      </c>
      <c r="DA290" s="68">
        <v>96</v>
      </c>
      <c r="DB290" s="68">
        <v>29</v>
      </c>
      <c r="DC290" s="68">
        <v>0</v>
      </c>
      <c r="DD290" s="68">
        <v>0</v>
      </c>
      <c r="DE290" s="68">
        <v>0</v>
      </c>
      <c r="DF290" s="68">
        <v>0</v>
      </c>
      <c r="DG290" s="68">
        <v>0</v>
      </c>
      <c r="DH290" s="68">
        <v>0</v>
      </c>
      <c r="DI290" s="68">
        <v>0</v>
      </c>
      <c r="DJ290" s="68">
        <v>0</v>
      </c>
      <c r="DK290" s="68">
        <v>0</v>
      </c>
      <c r="DL290" s="68">
        <v>0</v>
      </c>
      <c r="DM290" s="68">
        <v>0</v>
      </c>
      <c r="DN290" s="68">
        <v>0</v>
      </c>
      <c r="DO290" s="212"/>
      <c r="DP290" s="66" t="s">
        <v>73</v>
      </c>
      <c r="DQ290" s="68">
        <v>75</v>
      </c>
      <c r="DR290" s="26">
        <v>11</v>
      </c>
      <c r="DS290" s="26">
        <v>0</v>
      </c>
      <c r="DT290" s="41">
        <v>27</v>
      </c>
      <c r="DU290" s="41">
        <v>13</v>
      </c>
      <c r="DV290" s="68">
        <v>102</v>
      </c>
      <c r="DW290" s="68">
        <v>24</v>
      </c>
      <c r="DX290" s="212"/>
      <c r="DY290" s="66" t="s">
        <v>73</v>
      </c>
      <c r="DZ290" s="68">
        <v>64</v>
      </c>
      <c r="EA290" s="68">
        <v>107</v>
      </c>
      <c r="EB290" s="68">
        <v>65</v>
      </c>
      <c r="EC290" s="68">
        <v>0</v>
      </c>
      <c r="ED290" s="68">
        <v>82</v>
      </c>
      <c r="EE290" s="68">
        <v>69</v>
      </c>
      <c r="EF290" s="68">
        <v>70</v>
      </c>
      <c r="EG290" s="68">
        <v>108</v>
      </c>
      <c r="EH290" s="68">
        <v>0</v>
      </c>
      <c r="EI290" s="68">
        <v>0</v>
      </c>
      <c r="EJ290" s="68">
        <v>94</v>
      </c>
      <c r="EK290" s="68">
        <v>0</v>
      </c>
      <c r="EL290" s="68">
        <v>0</v>
      </c>
      <c r="EM290" s="68">
        <v>44</v>
      </c>
      <c r="EN290" s="68">
        <v>0</v>
      </c>
      <c r="EO290" s="68">
        <v>0</v>
      </c>
      <c r="EP290" s="68">
        <v>0</v>
      </c>
      <c r="ER290" s="78" t="s">
        <v>192</v>
      </c>
      <c r="ES290" s="78" t="s">
        <v>2567</v>
      </c>
      <c r="ET290" s="78">
        <v>1034</v>
      </c>
      <c r="EU290" s="78">
        <v>725</v>
      </c>
      <c r="EV290" s="78">
        <v>1826</v>
      </c>
      <c r="EW290" s="78"/>
      <c r="EX290" s="78"/>
      <c r="EY290" s="78"/>
    </row>
    <row r="291" spans="1:155">
      <c r="A291" s="212" t="s">
        <v>193</v>
      </c>
      <c r="B291" s="8" t="s">
        <v>90</v>
      </c>
      <c r="C291" s="71">
        <v>96</v>
      </c>
      <c r="D291" s="71">
        <v>60</v>
      </c>
      <c r="E291" s="71">
        <v>0</v>
      </c>
      <c r="F291" s="71">
        <v>0</v>
      </c>
      <c r="G291" s="71">
        <v>0</v>
      </c>
      <c r="H291" s="71">
        <v>0</v>
      </c>
      <c r="I291" s="71">
        <v>13</v>
      </c>
      <c r="J291" s="71">
        <v>5</v>
      </c>
      <c r="K291" s="71">
        <v>48</v>
      </c>
      <c r="L291" s="71">
        <v>28</v>
      </c>
      <c r="M291" s="71">
        <v>11</v>
      </c>
      <c r="N291" s="71">
        <v>3</v>
      </c>
      <c r="O291" s="71">
        <v>16</v>
      </c>
      <c r="P291" s="71">
        <v>6</v>
      </c>
      <c r="Q291" s="71">
        <v>54</v>
      </c>
      <c r="R291" s="71">
        <v>25</v>
      </c>
      <c r="S291" s="71">
        <v>0</v>
      </c>
      <c r="T291" s="71">
        <v>0</v>
      </c>
      <c r="U291" s="71">
        <v>19</v>
      </c>
      <c r="V291" s="71">
        <v>7</v>
      </c>
      <c r="W291" s="71">
        <v>0</v>
      </c>
      <c r="X291" s="71">
        <v>0</v>
      </c>
      <c r="Y291" s="71">
        <v>0</v>
      </c>
      <c r="Z291" s="71">
        <v>0</v>
      </c>
      <c r="AA291" s="71">
        <v>0</v>
      </c>
      <c r="AB291" s="71">
        <v>0</v>
      </c>
      <c r="AC291" s="69">
        <v>257</v>
      </c>
      <c r="AD291" s="69">
        <v>134</v>
      </c>
      <c r="AE291" s="212" t="s">
        <v>193</v>
      </c>
      <c r="AF291" s="8" t="s">
        <v>90</v>
      </c>
      <c r="AG291" s="71">
        <v>8</v>
      </c>
      <c r="AH291" s="71">
        <v>5</v>
      </c>
      <c r="AI291" s="71">
        <v>0</v>
      </c>
      <c r="AJ291" s="71">
        <v>0</v>
      </c>
      <c r="AK291" s="71">
        <v>0</v>
      </c>
      <c r="AL291" s="71">
        <v>0</v>
      </c>
      <c r="AM291" s="71">
        <v>1</v>
      </c>
      <c r="AN291" s="71">
        <v>1</v>
      </c>
      <c r="AO291" s="71">
        <v>5</v>
      </c>
      <c r="AP291" s="71">
        <v>3</v>
      </c>
      <c r="AQ291" s="71">
        <v>0</v>
      </c>
      <c r="AR291" s="71">
        <v>0</v>
      </c>
      <c r="AS291" s="71">
        <v>0</v>
      </c>
      <c r="AT291" s="71">
        <v>0</v>
      </c>
      <c r="AU291" s="71">
        <v>4</v>
      </c>
      <c r="AV291" s="71">
        <v>3</v>
      </c>
      <c r="AW291" s="71">
        <v>0</v>
      </c>
      <c r="AX291" s="71">
        <v>0</v>
      </c>
      <c r="AY291" s="71">
        <v>1</v>
      </c>
      <c r="AZ291" s="71">
        <v>0</v>
      </c>
      <c r="BA291" s="71">
        <v>0</v>
      </c>
      <c r="BB291" s="71">
        <v>0</v>
      </c>
      <c r="BC291" s="71">
        <v>0</v>
      </c>
      <c r="BD291" s="71">
        <v>0</v>
      </c>
      <c r="BE291" s="71">
        <v>0</v>
      </c>
      <c r="BF291" s="71">
        <v>0</v>
      </c>
      <c r="BG291" s="69">
        <v>19</v>
      </c>
      <c r="BH291" s="69">
        <v>12</v>
      </c>
      <c r="BI291" s="212" t="s">
        <v>193</v>
      </c>
      <c r="BJ291" s="8" t="s">
        <v>90</v>
      </c>
      <c r="BK291" s="31">
        <v>3</v>
      </c>
      <c r="BL291" s="31">
        <v>0</v>
      </c>
      <c r="BM291" s="31">
        <v>0</v>
      </c>
      <c r="BN291" s="31">
        <v>1</v>
      </c>
      <c r="BO291" s="31">
        <v>1</v>
      </c>
      <c r="BP291" s="31">
        <v>1</v>
      </c>
      <c r="BQ291" s="31">
        <v>2</v>
      </c>
      <c r="BR291" s="31">
        <v>13</v>
      </c>
      <c r="BS291" s="31">
        <v>0</v>
      </c>
      <c r="BT291" s="31">
        <v>1</v>
      </c>
      <c r="BU291" s="31">
        <v>0</v>
      </c>
      <c r="BV291" s="31">
        <v>0</v>
      </c>
      <c r="BW291" s="31">
        <v>0</v>
      </c>
      <c r="BX291" s="149">
        <v>22</v>
      </c>
      <c r="BY291" s="125">
        <v>12</v>
      </c>
      <c r="BZ291" s="71">
        <v>12</v>
      </c>
      <c r="CA291" s="71">
        <v>10</v>
      </c>
      <c r="CB291" s="71">
        <v>0</v>
      </c>
      <c r="CC291" s="71">
        <v>3</v>
      </c>
      <c r="CD291" s="212" t="s">
        <v>193</v>
      </c>
      <c r="CE291" s="8" t="s">
        <v>90</v>
      </c>
      <c r="CF291" s="71">
        <v>0</v>
      </c>
      <c r="CG291" s="71">
        <v>172</v>
      </c>
      <c r="CH291" s="71">
        <v>35</v>
      </c>
      <c r="CI291" s="71">
        <v>0</v>
      </c>
      <c r="CJ291" s="71">
        <v>0</v>
      </c>
      <c r="CK291" s="71">
        <v>1</v>
      </c>
      <c r="CL291" s="71">
        <v>11</v>
      </c>
      <c r="CM291" s="71">
        <v>11</v>
      </c>
      <c r="CN291" s="71">
        <v>11</v>
      </c>
      <c r="CO291" s="212" t="s">
        <v>193</v>
      </c>
      <c r="CP291" s="8" t="s">
        <v>90</v>
      </c>
      <c r="CQ291" s="46">
        <v>115</v>
      </c>
      <c r="CR291" s="46">
        <v>54</v>
      </c>
      <c r="CS291" s="46">
        <v>77</v>
      </c>
      <c r="CT291" s="46">
        <v>33</v>
      </c>
      <c r="CU291" s="46">
        <v>0</v>
      </c>
      <c r="CV291" s="46">
        <v>0</v>
      </c>
      <c r="CW291" s="46">
        <v>0</v>
      </c>
      <c r="CX291" s="46">
        <v>0</v>
      </c>
      <c r="CY291" s="46">
        <v>23</v>
      </c>
      <c r="CZ291" s="46">
        <v>6</v>
      </c>
      <c r="DA291" s="46">
        <v>16</v>
      </c>
      <c r="DB291" s="46">
        <v>4</v>
      </c>
      <c r="DC291" s="46">
        <v>0</v>
      </c>
      <c r="DD291" s="46">
        <v>0</v>
      </c>
      <c r="DE291" s="46">
        <v>0</v>
      </c>
      <c r="DF291" s="46">
        <v>0</v>
      </c>
      <c r="DG291" s="46">
        <v>0</v>
      </c>
      <c r="DH291" s="46">
        <v>0</v>
      </c>
      <c r="DI291" s="46">
        <v>0</v>
      </c>
      <c r="DJ291" s="46">
        <v>0</v>
      </c>
      <c r="DK291" s="46">
        <v>0</v>
      </c>
      <c r="DL291" s="46">
        <v>0</v>
      </c>
      <c r="DM291" s="46">
        <v>0</v>
      </c>
      <c r="DN291" s="46">
        <v>0</v>
      </c>
      <c r="DO291" s="212" t="s">
        <v>193</v>
      </c>
      <c r="DP291" s="8" t="s">
        <v>90</v>
      </c>
      <c r="DQ291" s="71">
        <v>32</v>
      </c>
      <c r="DR291" s="71">
        <v>8</v>
      </c>
      <c r="DS291" s="71">
        <v>3</v>
      </c>
      <c r="DT291" s="152">
        <v>6</v>
      </c>
      <c r="DU291" s="32">
        <v>1</v>
      </c>
      <c r="DV291" s="149">
        <v>38</v>
      </c>
      <c r="DW291" s="149">
        <v>9</v>
      </c>
      <c r="DX291" s="212" t="s">
        <v>193</v>
      </c>
      <c r="DY291" s="8" t="s">
        <v>90</v>
      </c>
      <c r="DZ291" s="71">
        <v>0</v>
      </c>
      <c r="EA291" s="71">
        <v>0</v>
      </c>
      <c r="EB291" s="71">
        <v>0</v>
      </c>
      <c r="EC291" s="71">
        <v>0</v>
      </c>
      <c r="ED291" s="71">
        <v>0</v>
      </c>
      <c r="EE291" s="71">
        <v>0</v>
      </c>
      <c r="EF291" s="71">
        <v>0</v>
      </c>
      <c r="EG291" s="71">
        <v>0</v>
      </c>
      <c r="EH291" s="71">
        <v>0</v>
      </c>
      <c r="EI291" s="71">
        <v>0</v>
      </c>
      <c r="EJ291" s="71">
        <v>0</v>
      </c>
      <c r="EK291" s="71">
        <v>0</v>
      </c>
      <c r="EL291" s="71">
        <v>0</v>
      </c>
      <c r="EM291" s="71">
        <v>0</v>
      </c>
      <c r="EN291" s="71">
        <v>0</v>
      </c>
      <c r="EO291" s="71">
        <v>0</v>
      </c>
      <c r="EP291" s="71">
        <v>0</v>
      </c>
      <c r="ER291" s="78" t="s">
        <v>193</v>
      </c>
      <c r="ES291" s="78" t="s">
        <v>2568</v>
      </c>
      <c r="ET291" s="78">
        <v>138</v>
      </c>
      <c r="EU291" s="78">
        <v>93</v>
      </c>
      <c r="EV291" s="78">
        <v>449</v>
      </c>
      <c r="EW291" s="78"/>
      <c r="EX291" s="78"/>
      <c r="EY291" s="78"/>
    </row>
    <row r="292" spans="1:155">
      <c r="A292" s="212"/>
      <c r="B292" s="8" t="s">
        <v>91</v>
      </c>
      <c r="C292" s="71">
        <v>447</v>
      </c>
      <c r="D292" s="71">
        <v>257</v>
      </c>
      <c r="E292" s="71">
        <v>62</v>
      </c>
      <c r="F292" s="71">
        <v>23</v>
      </c>
      <c r="G292" s="71">
        <v>0</v>
      </c>
      <c r="H292" s="71">
        <v>0</v>
      </c>
      <c r="I292" s="71">
        <v>78</v>
      </c>
      <c r="J292" s="71">
        <v>47</v>
      </c>
      <c r="K292" s="71">
        <v>182</v>
      </c>
      <c r="L292" s="71">
        <v>107</v>
      </c>
      <c r="M292" s="71">
        <v>58</v>
      </c>
      <c r="N292" s="71">
        <v>23</v>
      </c>
      <c r="O292" s="71">
        <v>32</v>
      </c>
      <c r="P292" s="71">
        <v>22</v>
      </c>
      <c r="Q292" s="71">
        <v>295</v>
      </c>
      <c r="R292" s="71">
        <v>169</v>
      </c>
      <c r="S292" s="71">
        <v>0</v>
      </c>
      <c r="T292" s="71">
        <v>0</v>
      </c>
      <c r="U292" s="71">
        <v>75</v>
      </c>
      <c r="V292" s="71">
        <v>20</v>
      </c>
      <c r="W292" s="71">
        <v>0</v>
      </c>
      <c r="X292" s="71">
        <v>0</v>
      </c>
      <c r="Y292" s="71">
        <v>0</v>
      </c>
      <c r="Z292" s="71">
        <v>0</v>
      </c>
      <c r="AA292" s="71">
        <v>0</v>
      </c>
      <c r="AB292" s="71">
        <v>0</v>
      </c>
      <c r="AC292" s="69">
        <v>1229</v>
      </c>
      <c r="AD292" s="69">
        <v>668</v>
      </c>
      <c r="AE292" s="212"/>
      <c r="AF292" s="8" t="s">
        <v>91</v>
      </c>
      <c r="AG292" s="71">
        <v>8</v>
      </c>
      <c r="AH292" s="71">
        <v>5</v>
      </c>
      <c r="AI292" s="71">
        <v>0</v>
      </c>
      <c r="AJ292" s="71">
        <v>0</v>
      </c>
      <c r="AK292" s="71">
        <v>0</v>
      </c>
      <c r="AL292" s="71">
        <v>0</v>
      </c>
      <c r="AM292" s="71">
        <v>0</v>
      </c>
      <c r="AN292" s="71">
        <v>0</v>
      </c>
      <c r="AO292" s="71">
        <v>5</v>
      </c>
      <c r="AP292" s="71">
        <v>2</v>
      </c>
      <c r="AQ292" s="71">
        <v>0</v>
      </c>
      <c r="AR292" s="71">
        <v>0</v>
      </c>
      <c r="AS292" s="71">
        <v>0</v>
      </c>
      <c r="AT292" s="71">
        <v>0</v>
      </c>
      <c r="AU292" s="71">
        <v>10</v>
      </c>
      <c r="AV292" s="71">
        <v>6</v>
      </c>
      <c r="AW292" s="71">
        <v>0</v>
      </c>
      <c r="AX292" s="71">
        <v>0</v>
      </c>
      <c r="AY292" s="71">
        <v>7</v>
      </c>
      <c r="AZ292" s="71">
        <v>2</v>
      </c>
      <c r="BA292" s="71">
        <v>0</v>
      </c>
      <c r="BB292" s="71">
        <v>0</v>
      </c>
      <c r="BC292" s="71">
        <v>0</v>
      </c>
      <c r="BD292" s="71">
        <v>0</v>
      </c>
      <c r="BE292" s="71">
        <v>0</v>
      </c>
      <c r="BF292" s="71">
        <v>0</v>
      </c>
      <c r="BG292" s="69">
        <v>30</v>
      </c>
      <c r="BH292" s="69">
        <v>15</v>
      </c>
      <c r="BI292" s="212"/>
      <c r="BJ292" s="8" t="s">
        <v>91</v>
      </c>
      <c r="BK292" s="31">
        <v>7</v>
      </c>
      <c r="BL292" s="31">
        <v>2</v>
      </c>
      <c r="BM292" s="31">
        <v>0</v>
      </c>
      <c r="BN292" s="31">
        <v>2</v>
      </c>
      <c r="BO292" s="31">
        <v>2</v>
      </c>
      <c r="BP292" s="31">
        <v>1</v>
      </c>
      <c r="BQ292" s="31">
        <v>1</v>
      </c>
      <c r="BR292" s="31">
        <v>6</v>
      </c>
      <c r="BS292" s="31">
        <v>0</v>
      </c>
      <c r="BT292" s="31">
        <v>4</v>
      </c>
      <c r="BU292" s="31">
        <v>0</v>
      </c>
      <c r="BV292" s="31">
        <v>0</v>
      </c>
      <c r="BW292" s="31">
        <v>0</v>
      </c>
      <c r="BX292" s="149">
        <v>25</v>
      </c>
      <c r="BY292" s="125">
        <v>24</v>
      </c>
      <c r="BZ292" s="71">
        <v>24</v>
      </c>
      <c r="CA292" s="71">
        <v>22</v>
      </c>
      <c r="CB292" s="71">
        <v>0</v>
      </c>
      <c r="CC292" s="71">
        <v>6</v>
      </c>
      <c r="CD292" s="212"/>
      <c r="CE292" s="8" t="s">
        <v>91</v>
      </c>
      <c r="CF292" s="71">
        <v>0</v>
      </c>
      <c r="CG292" s="71">
        <v>93</v>
      </c>
      <c r="CH292" s="71">
        <v>183</v>
      </c>
      <c r="CI292" s="71">
        <v>121</v>
      </c>
      <c r="CJ292" s="71">
        <v>50</v>
      </c>
      <c r="CK292" s="71">
        <v>1</v>
      </c>
      <c r="CL292" s="71">
        <v>24</v>
      </c>
      <c r="CM292" s="71">
        <v>21</v>
      </c>
      <c r="CN292" s="71">
        <v>21</v>
      </c>
      <c r="CO292" s="212"/>
      <c r="CP292" s="8" t="s">
        <v>91</v>
      </c>
      <c r="CQ292" s="46">
        <v>294</v>
      </c>
      <c r="CR292" s="46">
        <v>176</v>
      </c>
      <c r="CS292" s="46">
        <v>257</v>
      </c>
      <c r="CT292" s="46">
        <v>155</v>
      </c>
      <c r="CU292" s="46">
        <v>0</v>
      </c>
      <c r="CV292" s="46">
        <v>0</v>
      </c>
      <c r="CW292" s="46">
        <v>0</v>
      </c>
      <c r="CX292" s="46">
        <v>0</v>
      </c>
      <c r="CY292" s="46">
        <v>30</v>
      </c>
      <c r="CZ292" s="46">
        <v>13</v>
      </c>
      <c r="DA292" s="46">
        <v>14</v>
      </c>
      <c r="DB292" s="46">
        <v>6</v>
      </c>
      <c r="DC292" s="46">
        <v>0</v>
      </c>
      <c r="DD292" s="46">
        <v>0</v>
      </c>
      <c r="DE292" s="46">
        <v>0</v>
      </c>
      <c r="DF292" s="46">
        <v>0</v>
      </c>
      <c r="DG292" s="46">
        <v>0</v>
      </c>
      <c r="DH292" s="46">
        <v>0</v>
      </c>
      <c r="DI292" s="46">
        <v>0</v>
      </c>
      <c r="DJ292" s="46">
        <v>0</v>
      </c>
      <c r="DK292" s="46">
        <v>0</v>
      </c>
      <c r="DL292" s="46">
        <v>0</v>
      </c>
      <c r="DM292" s="46">
        <v>0</v>
      </c>
      <c r="DN292" s="46">
        <v>0</v>
      </c>
      <c r="DO292" s="212"/>
      <c r="DP292" s="8" t="s">
        <v>91</v>
      </c>
      <c r="DQ292" s="71">
        <v>72</v>
      </c>
      <c r="DR292" s="71">
        <v>7</v>
      </c>
      <c r="DS292" s="71">
        <v>5</v>
      </c>
      <c r="DT292" s="152">
        <v>12</v>
      </c>
      <c r="DU292" s="32">
        <v>6</v>
      </c>
      <c r="DV292" s="149">
        <v>84</v>
      </c>
      <c r="DW292" s="149">
        <v>13</v>
      </c>
      <c r="DX292" s="212"/>
      <c r="DY292" s="8" t="s">
        <v>91</v>
      </c>
      <c r="DZ292" s="71">
        <v>47</v>
      </c>
      <c r="EA292" s="71">
        <v>51</v>
      </c>
      <c r="EB292" s="71">
        <v>46</v>
      </c>
      <c r="EC292" s="71">
        <v>0</v>
      </c>
      <c r="ED292" s="71">
        <v>51</v>
      </c>
      <c r="EE292" s="71">
        <v>51</v>
      </c>
      <c r="EF292" s="71">
        <v>8</v>
      </c>
      <c r="EG292" s="71">
        <v>48</v>
      </c>
      <c r="EH292" s="71">
        <v>46</v>
      </c>
      <c r="EI292" s="71">
        <v>45</v>
      </c>
      <c r="EJ292" s="71">
        <v>48</v>
      </c>
      <c r="EK292" s="71">
        <v>1</v>
      </c>
      <c r="EL292" s="71">
        <v>6</v>
      </c>
      <c r="EM292" s="71">
        <v>0</v>
      </c>
      <c r="EN292" s="71">
        <v>0</v>
      </c>
      <c r="EO292" s="71">
        <v>8</v>
      </c>
      <c r="EP292" s="71">
        <v>0</v>
      </c>
      <c r="ER292" s="78" t="s">
        <v>193</v>
      </c>
      <c r="ES292" s="78" t="s">
        <v>2569</v>
      </c>
      <c r="ET292" s="78">
        <v>324</v>
      </c>
      <c r="EU292" s="78">
        <v>271</v>
      </c>
      <c r="EV292" s="78">
        <v>1469</v>
      </c>
      <c r="EW292" s="78"/>
      <c r="EX292" s="78"/>
      <c r="EY292" s="78"/>
    </row>
    <row r="293" spans="1:155">
      <c r="A293" s="212"/>
      <c r="B293" s="66" t="s">
        <v>73</v>
      </c>
      <c r="C293" s="26">
        <v>543</v>
      </c>
      <c r="D293" s="26">
        <v>317</v>
      </c>
      <c r="E293" s="26">
        <v>62</v>
      </c>
      <c r="F293" s="26">
        <v>23</v>
      </c>
      <c r="G293" s="26">
        <v>0</v>
      </c>
      <c r="H293" s="26">
        <v>0</v>
      </c>
      <c r="I293" s="26">
        <v>91</v>
      </c>
      <c r="J293" s="26">
        <v>52</v>
      </c>
      <c r="K293" s="26">
        <v>230</v>
      </c>
      <c r="L293" s="26">
        <v>135</v>
      </c>
      <c r="M293" s="26">
        <v>69</v>
      </c>
      <c r="N293" s="26">
        <v>26</v>
      </c>
      <c r="O293" s="26">
        <v>48</v>
      </c>
      <c r="P293" s="26">
        <v>28</v>
      </c>
      <c r="Q293" s="26">
        <v>349</v>
      </c>
      <c r="R293" s="26">
        <v>194</v>
      </c>
      <c r="S293" s="26">
        <v>0</v>
      </c>
      <c r="T293" s="26">
        <v>0</v>
      </c>
      <c r="U293" s="26">
        <v>94</v>
      </c>
      <c r="V293" s="26">
        <v>27</v>
      </c>
      <c r="W293" s="26">
        <v>0</v>
      </c>
      <c r="X293" s="26">
        <v>0</v>
      </c>
      <c r="Y293" s="26">
        <v>0</v>
      </c>
      <c r="Z293" s="26">
        <v>0</v>
      </c>
      <c r="AA293" s="26">
        <v>0</v>
      </c>
      <c r="AB293" s="26">
        <v>0</v>
      </c>
      <c r="AC293" s="68">
        <v>1486</v>
      </c>
      <c r="AD293" s="68">
        <v>802</v>
      </c>
      <c r="AE293" s="212"/>
      <c r="AF293" s="66" t="s">
        <v>73</v>
      </c>
      <c r="AG293" s="26">
        <v>16</v>
      </c>
      <c r="AH293" s="26">
        <v>10</v>
      </c>
      <c r="AI293" s="26">
        <v>0</v>
      </c>
      <c r="AJ293" s="26">
        <v>0</v>
      </c>
      <c r="AK293" s="26">
        <v>0</v>
      </c>
      <c r="AL293" s="26">
        <v>0</v>
      </c>
      <c r="AM293" s="26">
        <v>1</v>
      </c>
      <c r="AN293" s="26">
        <v>1</v>
      </c>
      <c r="AO293" s="26">
        <v>10</v>
      </c>
      <c r="AP293" s="26">
        <v>5</v>
      </c>
      <c r="AQ293" s="26">
        <v>0</v>
      </c>
      <c r="AR293" s="26">
        <v>0</v>
      </c>
      <c r="AS293" s="26">
        <v>0</v>
      </c>
      <c r="AT293" s="26">
        <v>0</v>
      </c>
      <c r="AU293" s="26">
        <v>14</v>
      </c>
      <c r="AV293" s="26">
        <v>9</v>
      </c>
      <c r="AW293" s="26">
        <v>0</v>
      </c>
      <c r="AX293" s="26">
        <v>0</v>
      </c>
      <c r="AY293" s="26">
        <v>8</v>
      </c>
      <c r="AZ293" s="26">
        <v>2</v>
      </c>
      <c r="BA293" s="26">
        <v>0</v>
      </c>
      <c r="BB293" s="26">
        <v>0</v>
      </c>
      <c r="BC293" s="26">
        <v>0</v>
      </c>
      <c r="BD293" s="26">
        <v>0</v>
      </c>
      <c r="BE293" s="26">
        <v>0</v>
      </c>
      <c r="BF293" s="26">
        <v>0</v>
      </c>
      <c r="BG293" s="68">
        <v>49</v>
      </c>
      <c r="BH293" s="68">
        <v>27</v>
      </c>
      <c r="BI293" s="212"/>
      <c r="BJ293" s="66" t="s">
        <v>73</v>
      </c>
      <c r="BK293" s="68">
        <v>10</v>
      </c>
      <c r="BL293" s="68">
        <v>2</v>
      </c>
      <c r="BM293" s="68">
        <v>0</v>
      </c>
      <c r="BN293" s="68">
        <v>3</v>
      </c>
      <c r="BO293" s="68">
        <v>3</v>
      </c>
      <c r="BP293" s="68">
        <v>2</v>
      </c>
      <c r="BQ293" s="68">
        <v>3</v>
      </c>
      <c r="BR293" s="68">
        <v>19</v>
      </c>
      <c r="BS293" s="68">
        <v>0</v>
      </c>
      <c r="BT293" s="68">
        <v>5</v>
      </c>
      <c r="BU293" s="68">
        <v>0</v>
      </c>
      <c r="BV293" s="68">
        <v>0</v>
      </c>
      <c r="BW293" s="68">
        <v>0</v>
      </c>
      <c r="BX293" s="68">
        <v>47</v>
      </c>
      <c r="BY293" s="68">
        <v>36</v>
      </c>
      <c r="BZ293" s="68">
        <v>36</v>
      </c>
      <c r="CA293" s="68">
        <v>32</v>
      </c>
      <c r="CB293" s="68">
        <v>0</v>
      </c>
      <c r="CC293" s="68">
        <v>9</v>
      </c>
      <c r="CD293" s="212"/>
      <c r="CE293" s="66" t="s">
        <v>73</v>
      </c>
      <c r="CF293" s="68">
        <v>0</v>
      </c>
      <c r="CG293" s="68">
        <v>265</v>
      </c>
      <c r="CH293" s="68">
        <v>218</v>
      </c>
      <c r="CI293" s="68">
        <v>121</v>
      </c>
      <c r="CJ293" s="68">
        <v>50</v>
      </c>
      <c r="CK293" s="68">
        <v>2</v>
      </c>
      <c r="CL293" s="68">
        <v>35</v>
      </c>
      <c r="CM293" s="68">
        <v>32</v>
      </c>
      <c r="CN293" s="68">
        <v>32</v>
      </c>
      <c r="CO293" s="212"/>
      <c r="CP293" s="66" t="s">
        <v>73</v>
      </c>
      <c r="CQ293" s="68">
        <v>409</v>
      </c>
      <c r="CR293" s="68">
        <v>230</v>
      </c>
      <c r="CS293" s="68">
        <v>334</v>
      </c>
      <c r="CT293" s="68">
        <v>188</v>
      </c>
      <c r="CU293" s="68">
        <v>0</v>
      </c>
      <c r="CV293" s="68">
        <v>0</v>
      </c>
      <c r="CW293" s="68">
        <v>0</v>
      </c>
      <c r="CX293" s="68">
        <v>0</v>
      </c>
      <c r="CY293" s="68">
        <v>53</v>
      </c>
      <c r="CZ293" s="68">
        <v>19</v>
      </c>
      <c r="DA293" s="68">
        <v>30</v>
      </c>
      <c r="DB293" s="68">
        <v>10</v>
      </c>
      <c r="DC293" s="68">
        <v>0</v>
      </c>
      <c r="DD293" s="68">
        <v>0</v>
      </c>
      <c r="DE293" s="68">
        <v>0</v>
      </c>
      <c r="DF293" s="68">
        <v>0</v>
      </c>
      <c r="DG293" s="68">
        <v>0</v>
      </c>
      <c r="DH293" s="68">
        <v>0</v>
      </c>
      <c r="DI293" s="68">
        <v>0</v>
      </c>
      <c r="DJ293" s="68">
        <v>0</v>
      </c>
      <c r="DK293" s="68">
        <v>0</v>
      </c>
      <c r="DL293" s="68">
        <v>0</v>
      </c>
      <c r="DM293" s="68">
        <v>0</v>
      </c>
      <c r="DN293" s="68">
        <v>0</v>
      </c>
      <c r="DO293" s="212"/>
      <c r="DP293" s="66" t="s">
        <v>73</v>
      </c>
      <c r="DQ293" s="68">
        <v>104</v>
      </c>
      <c r="DR293" s="26">
        <v>15</v>
      </c>
      <c r="DS293" s="26">
        <v>8</v>
      </c>
      <c r="DT293" s="41">
        <v>18</v>
      </c>
      <c r="DU293" s="41">
        <v>7</v>
      </c>
      <c r="DV293" s="68">
        <v>122</v>
      </c>
      <c r="DW293" s="68">
        <v>22</v>
      </c>
      <c r="DX293" s="212"/>
      <c r="DY293" s="66" t="s">
        <v>73</v>
      </c>
      <c r="DZ293" s="68">
        <v>47</v>
      </c>
      <c r="EA293" s="68">
        <v>51</v>
      </c>
      <c r="EB293" s="68">
        <v>46</v>
      </c>
      <c r="EC293" s="68">
        <v>0</v>
      </c>
      <c r="ED293" s="68">
        <v>51</v>
      </c>
      <c r="EE293" s="68">
        <v>51</v>
      </c>
      <c r="EF293" s="68">
        <v>8</v>
      </c>
      <c r="EG293" s="68">
        <v>48</v>
      </c>
      <c r="EH293" s="68">
        <v>46</v>
      </c>
      <c r="EI293" s="68">
        <v>45</v>
      </c>
      <c r="EJ293" s="68">
        <v>48</v>
      </c>
      <c r="EK293" s="68">
        <v>1</v>
      </c>
      <c r="EL293" s="68">
        <v>6</v>
      </c>
      <c r="EM293" s="68">
        <v>0</v>
      </c>
      <c r="EN293" s="68">
        <v>0</v>
      </c>
      <c r="EO293" s="68">
        <v>8</v>
      </c>
      <c r="EP293" s="68">
        <v>0</v>
      </c>
      <c r="ER293" s="78" t="s">
        <v>193</v>
      </c>
      <c r="ES293" s="78" t="s">
        <v>2570</v>
      </c>
      <c r="ET293" s="78">
        <v>462</v>
      </c>
      <c r="EU293" s="78">
        <v>364</v>
      </c>
      <c r="EV293" s="78">
        <v>1918</v>
      </c>
      <c r="EW293" s="78"/>
      <c r="EX293" s="78"/>
      <c r="EY293" s="78"/>
    </row>
    <row r="294" spans="1:155">
      <c r="A294" s="212" t="s">
        <v>194</v>
      </c>
      <c r="B294" s="8" t="s">
        <v>90</v>
      </c>
      <c r="C294" s="71">
        <v>0</v>
      </c>
      <c r="D294" s="71">
        <v>0</v>
      </c>
      <c r="E294" s="71">
        <v>0</v>
      </c>
      <c r="F294" s="71">
        <v>0</v>
      </c>
      <c r="G294" s="71">
        <v>0</v>
      </c>
      <c r="H294" s="71">
        <v>0</v>
      </c>
      <c r="I294" s="71">
        <v>0</v>
      </c>
      <c r="J294" s="71">
        <v>0</v>
      </c>
      <c r="K294" s="71">
        <v>0</v>
      </c>
      <c r="L294" s="71">
        <v>0</v>
      </c>
      <c r="M294" s="71">
        <v>0</v>
      </c>
      <c r="N294" s="71">
        <v>0</v>
      </c>
      <c r="O294" s="71">
        <v>0</v>
      </c>
      <c r="P294" s="71">
        <v>0</v>
      </c>
      <c r="Q294" s="71">
        <v>0</v>
      </c>
      <c r="R294" s="71">
        <v>0</v>
      </c>
      <c r="S294" s="71">
        <v>0</v>
      </c>
      <c r="T294" s="71">
        <v>0</v>
      </c>
      <c r="U294" s="71">
        <v>0</v>
      </c>
      <c r="V294" s="71">
        <v>0</v>
      </c>
      <c r="W294" s="71">
        <v>0</v>
      </c>
      <c r="X294" s="71">
        <v>0</v>
      </c>
      <c r="Y294" s="71">
        <v>0</v>
      </c>
      <c r="Z294" s="71">
        <v>0</v>
      </c>
      <c r="AA294" s="71">
        <v>0</v>
      </c>
      <c r="AB294" s="71">
        <v>0</v>
      </c>
      <c r="AC294" s="69">
        <v>0</v>
      </c>
      <c r="AD294" s="69">
        <v>0</v>
      </c>
      <c r="AE294" s="212" t="s">
        <v>194</v>
      </c>
      <c r="AF294" s="8" t="s">
        <v>90</v>
      </c>
      <c r="AG294" s="71">
        <v>0</v>
      </c>
      <c r="AH294" s="71">
        <v>0</v>
      </c>
      <c r="AI294" s="71">
        <v>0</v>
      </c>
      <c r="AJ294" s="71">
        <v>0</v>
      </c>
      <c r="AK294" s="71">
        <v>0</v>
      </c>
      <c r="AL294" s="71">
        <v>0</v>
      </c>
      <c r="AM294" s="71">
        <v>0</v>
      </c>
      <c r="AN294" s="71">
        <v>0</v>
      </c>
      <c r="AO294" s="71">
        <v>0</v>
      </c>
      <c r="AP294" s="71">
        <v>0</v>
      </c>
      <c r="AQ294" s="71">
        <v>0</v>
      </c>
      <c r="AR294" s="71">
        <v>0</v>
      </c>
      <c r="AS294" s="71">
        <v>0</v>
      </c>
      <c r="AT294" s="71">
        <v>0</v>
      </c>
      <c r="AU294" s="71">
        <v>0</v>
      </c>
      <c r="AV294" s="71">
        <v>0</v>
      </c>
      <c r="AW294" s="71">
        <v>0</v>
      </c>
      <c r="AX294" s="71">
        <v>0</v>
      </c>
      <c r="AY294" s="71">
        <v>0</v>
      </c>
      <c r="AZ294" s="71">
        <v>0</v>
      </c>
      <c r="BA294" s="71">
        <v>0</v>
      </c>
      <c r="BB294" s="71">
        <v>0</v>
      </c>
      <c r="BC294" s="71">
        <v>0</v>
      </c>
      <c r="BD294" s="71">
        <v>0</v>
      </c>
      <c r="BE294" s="71">
        <v>0</v>
      </c>
      <c r="BF294" s="71">
        <v>0</v>
      </c>
      <c r="BG294" s="69">
        <v>0</v>
      </c>
      <c r="BH294" s="69">
        <v>0</v>
      </c>
      <c r="BI294" s="212" t="s">
        <v>194</v>
      </c>
      <c r="BJ294" s="8" t="s">
        <v>90</v>
      </c>
      <c r="BK294" s="31">
        <v>0</v>
      </c>
      <c r="BL294" s="31">
        <v>0</v>
      </c>
      <c r="BM294" s="31">
        <v>0</v>
      </c>
      <c r="BN294" s="31">
        <v>0</v>
      </c>
      <c r="BO294" s="31">
        <v>0</v>
      </c>
      <c r="BP294" s="31">
        <v>0</v>
      </c>
      <c r="BQ294" s="31">
        <v>0</v>
      </c>
      <c r="BR294" s="31">
        <v>0</v>
      </c>
      <c r="BS294" s="31">
        <v>0</v>
      </c>
      <c r="BT294" s="31">
        <v>0</v>
      </c>
      <c r="BU294" s="31">
        <v>0</v>
      </c>
      <c r="BV294" s="31">
        <v>0</v>
      </c>
      <c r="BW294" s="31">
        <v>0</v>
      </c>
      <c r="BX294" s="149">
        <v>0</v>
      </c>
      <c r="BY294" s="125">
        <v>0</v>
      </c>
      <c r="BZ294" s="71">
        <v>0</v>
      </c>
      <c r="CA294" s="71">
        <v>0</v>
      </c>
      <c r="CB294" s="71">
        <v>0</v>
      </c>
      <c r="CC294" s="71">
        <v>0</v>
      </c>
      <c r="CD294" s="212" t="s">
        <v>194</v>
      </c>
      <c r="CE294" s="8" t="s">
        <v>90</v>
      </c>
      <c r="CF294" s="71">
        <v>0</v>
      </c>
      <c r="CG294" s="71">
        <v>0</v>
      </c>
      <c r="CH294" s="71">
        <v>0</v>
      </c>
      <c r="CI294" s="71">
        <v>0</v>
      </c>
      <c r="CJ294" s="71">
        <v>0</v>
      </c>
      <c r="CK294" s="71">
        <v>0</v>
      </c>
      <c r="CL294" s="71">
        <v>0</v>
      </c>
      <c r="CM294" s="71">
        <v>0</v>
      </c>
      <c r="CN294" s="71">
        <v>0</v>
      </c>
      <c r="CO294" s="212" t="s">
        <v>194</v>
      </c>
      <c r="CP294" s="8" t="s">
        <v>90</v>
      </c>
      <c r="CQ294" s="46">
        <v>0</v>
      </c>
      <c r="CR294" s="46">
        <v>0</v>
      </c>
      <c r="CS294" s="46">
        <v>0</v>
      </c>
      <c r="CT294" s="46">
        <v>0</v>
      </c>
      <c r="CU294" s="46">
        <v>0</v>
      </c>
      <c r="CV294" s="46">
        <v>0</v>
      </c>
      <c r="CW294" s="46">
        <v>0</v>
      </c>
      <c r="CX294" s="46">
        <v>0</v>
      </c>
      <c r="CY294" s="46">
        <v>0</v>
      </c>
      <c r="CZ294" s="46">
        <v>0</v>
      </c>
      <c r="DA294" s="46">
        <v>0</v>
      </c>
      <c r="DB294" s="46">
        <v>0</v>
      </c>
      <c r="DC294" s="46">
        <v>0</v>
      </c>
      <c r="DD294" s="46">
        <v>0</v>
      </c>
      <c r="DE294" s="46">
        <v>0</v>
      </c>
      <c r="DF294" s="46">
        <v>0</v>
      </c>
      <c r="DG294" s="46">
        <v>0</v>
      </c>
      <c r="DH294" s="46">
        <v>0</v>
      </c>
      <c r="DI294" s="46">
        <v>0</v>
      </c>
      <c r="DJ294" s="46">
        <v>0</v>
      </c>
      <c r="DK294" s="46">
        <v>0</v>
      </c>
      <c r="DL294" s="46">
        <v>0</v>
      </c>
      <c r="DM294" s="46">
        <v>0</v>
      </c>
      <c r="DN294" s="46">
        <v>0</v>
      </c>
      <c r="DO294" s="212" t="s">
        <v>194</v>
      </c>
      <c r="DP294" s="8" t="s">
        <v>90</v>
      </c>
      <c r="DQ294" s="71">
        <v>0</v>
      </c>
      <c r="DR294" s="71">
        <v>0</v>
      </c>
      <c r="DS294" s="71">
        <v>0</v>
      </c>
      <c r="DT294" s="152">
        <v>0</v>
      </c>
      <c r="DU294" s="32">
        <v>0</v>
      </c>
      <c r="DV294" s="149">
        <v>0</v>
      </c>
      <c r="DW294" s="149">
        <v>0</v>
      </c>
      <c r="DX294" s="212" t="s">
        <v>194</v>
      </c>
      <c r="DY294" s="8" t="s">
        <v>90</v>
      </c>
      <c r="DZ294" s="71">
        <v>0</v>
      </c>
      <c r="EA294" s="71">
        <v>0</v>
      </c>
      <c r="EB294" s="71">
        <v>0</v>
      </c>
      <c r="EC294" s="71">
        <v>0</v>
      </c>
      <c r="ED294" s="71">
        <v>0</v>
      </c>
      <c r="EE294" s="71">
        <v>0</v>
      </c>
      <c r="EF294" s="71">
        <v>0</v>
      </c>
      <c r="EG294" s="71">
        <v>0</v>
      </c>
      <c r="EH294" s="71">
        <v>0</v>
      </c>
      <c r="EI294" s="71">
        <v>0</v>
      </c>
      <c r="EJ294" s="71">
        <v>0</v>
      </c>
      <c r="EK294" s="71">
        <v>0</v>
      </c>
      <c r="EL294" s="71">
        <v>0</v>
      </c>
      <c r="EM294" s="71">
        <v>0</v>
      </c>
      <c r="EN294" s="71">
        <v>0</v>
      </c>
      <c r="EO294" s="71">
        <v>0</v>
      </c>
      <c r="EP294" s="71">
        <v>0</v>
      </c>
      <c r="ER294" s="78" t="s">
        <v>194</v>
      </c>
      <c r="ES294" s="78" t="s">
        <v>2571</v>
      </c>
      <c r="ET294" s="78">
        <v>0</v>
      </c>
      <c r="EU294" s="78">
        <v>0</v>
      </c>
      <c r="EV294" s="78">
        <v>0</v>
      </c>
      <c r="EW294" s="78"/>
      <c r="EX294" s="78"/>
      <c r="EY294" s="78"/>
    </row>
    <row r="295" spans="1:155">
      <c r="A295" s="212"/>
      <c r="B295" s="8" t="s">
        <v>91</v>
      </c>
      <c r="C295" s="71">
        <v>870</v>
      </c>
      <c r="D295" s="71">
        <v>509</v>
      </c>
      <c r="E295" s="71">
        <v>186</v>
      </c>
      <c r="F295" s="71">
        <v>107</v>
      </c>
      <c r="G295" s="71">
        <v>0</v>
      </c>
      <c r="H295" s="71">
        <v>0</v>
      </c>
      <c r="I295" s="71">
        <v>172</v>
      </c>
      <c r="J295" s="71">
        <v>102</v>
      </c>
      <c r="K295" s="71">
        <v>115</v>
      </c>
      <c r="L295" s="71">
        <v>80</v>
      </c>
      <c r="M295" s="71">
        <v>101</v>
      </c>
      <c r="N295" s="71">
        <v>70</v>
      </c>
      <c r="O295" s="71">
        <v>4</v>
      </c>
      <c r="P295" s="71">
        <v>3</v>
      </c>
      <c r="Q295" s="71">
        <v>286</v>
      </c>
      <c r="R295" s="71">
        <v>188</v>
      </c>
      <c r="S295" s="71">
        <v>0</v>
      </c>
      <c r="T295" s="71">
        <v>0</v>
      </c>
      <c r="U295" s="71">
        <v>178</v>
      </c>
      <c r="V295" s="71">
        <v>74</v>
      </c>
      <c r="W295" s="71">
        <v>90</v>
      </c>
      <c r="X295" s="71">
        <v>70</v>
      </c>
      <c r="Y295" s="71">
        <v>85</v>
      </c>
      <c r="Z295" s="71">
        <v>48</v>
      </c>
      <c r="AA295" s="71">
        <v>0</v>
      </c>
      <c r="AB295" s="71">
        <v>0</v>
      </c>
      <c r="AC295" s="69">
        <v>2087</v>
      </c>
      <c r="AD295" s="69">
        <v>1251</v>
      </c>
      <c r="AE295" s="212"/>
      <c r="AF295" s="8" t="s">
        <v>91</v>
      </c>
      <c r="AG295" s="71">
        <v>16</v>
      </c>
      <c r="AH295" s="71">
        <v>12</v>
      </c>
      <c r="AI295" s="71">
        <v>6</v>
      </c>
      <c r="AJ295" s="71">
        <v>4</v>
      </c>
      <c r="AK295" s="71">
        <v>0</v>
      </c>
      <c r="AL295" s="71">
        <v>0</v>
      </c>
      <c r="AM295" s="71">
        <v>0</v>
      </c>
      <c r="AN295" s="71">
        <v>0</v>
      </c>
      <c r="AO295" s="71">
        <v>0</v>
      </c>
      <c r="AP295" s="71">
        <v>0</v>
      </c>
      <c r="AQ295" s="71">
        <v>2</v>
      </c>
      <c r="AR295" s="71">
        <v>1</v>
      </c>
      <c r="AS295" s="71">
        <v>0</v>
      </c>
      <c r="AT295" s="71">
        <v>0</v>
      </c>
      <c r="AU295" s="71">
        <v>2</v>
      </c>
      <c r="AV295" s="71">
        <v>2</v>
      </c>
      <c r="AW295" s="71">
        <v>0</v>
      </c>
      <c r="AX295" s="71">
        <v>0</v>
      </c>
      <c r="AY295" s="71">
        <v>10</v>
      </c>
      <c r="AZ295" s="71">
        <v>4</v>
      </c>
      <c r="BA295" s="71">
        <v>0</v>
      </c>
      <c r="BB295" s="71">
        <v>0</v>
      </c>
      <c r="BC295" s="71">
        <v>2</v>
      </c>
      <c r="BD295" s="71">
        <v>1</v>
      </c>
      <c r="BE295" s="71">
        <v>0</v>
      </c>
      <c r="BF295" s="71">
        <v>0</v>
      </c>
      <c r="BG295" s="69">
        <v>38</v>
      </c>
      <c r="BH295" s="69">
        <v>24</v>
      </c>
      <c r="BI295" s="212"/>
      <c r="BJ295" s="8" t="s">
        <v>91</v>
      </c>
      <c r="BK295" s="31">
        <v>22</v>
      </c>
      <c r="BL295" s="31">
        <v>6</v>
      </c>
      <c r="BM295" s="31">
        <v>0</v>
      </c>
      <c r="BN295" s="31">
        <v>5</v>
      </c>
      <c r="BO295" s="31">
        <v>4</v>
      </c>
      <c r="BP295" s="31">
        <v>6</v>
      </c>
      <c r="BQ295" s="31">
        <v>1</v>
      </c>
      <c r="BR295" s="31">
        <v>10</v>
      </c>
      <c r="BS295" s="31">
        <v>0</v>
      </c>
      <c r="BT295" s="31">
        <v>8</v>
      </c>
      <c r="BU295" s="31">
        <v>4</v>
      </c>
      <c r="BV295" s="31">
        <v>5</v>
      </c>
      <c r="BW295" s="31">
        <v>0</v>
      </c>
      <c r="BX295" s="149">
        <v>71</v>
      </c>
      <c r="BY295" s="125">
        <v>61</v>
      </c>
      <c r="BZ295" s="71">
        <v>61</v>
      </c>
      <c r="CA295" s="71">
        <v>57</v>
      </c>
      <c r="CB295" s="71">
        <v>3</v>
      </c>
      <c r="CC295" s="71">
        <v>14</v>
      </c>
      <c r="CD295" s="212"/>
      <c r="CE295" s="8" t="s">
        <v>91</v>
      </c>
      <c r="CF295" s="71">
        <v>121</v>
      </c>
      <c r="CG295" s="71">
        <v>645</v>
      </c>
      <c r="CH295" s="71">
        <v>304</v>
      </c>
      <c r="CI295" s="71">
        <v>16</v>
      </c>
      <c r="CJ295" s="71">
        <v>21</v>
      </c>
      <c r="CK295" s="71">
        <v>26</v>
      </c>
      <c r="CL295" s="71">
        <v>73</v>
      </c>
      <c r="CM295" s="71">
        <v>67</v>
      </c>
      <c r="CN295" s="71">
        <v>67</v>
      </c>
      <c r="CO295" s="212"/>
      <c r="CP295" s="8" t="s">
        <v>91</v>
      </c>
      <c r="CQ295" s="46">
        <v>266</v>
      </c>
      <c r="CR295" s="46">
        <v>177</v>
      </c>
      <c r="CS295" s="46">
        <v>240</v>
      </c>
      <c r="CT295" s="46">
        <v>157</v>
      </c>
      <c r="CU295" s="46">
        <v>2</v>
      </c>
      <c r="CV295" s="46">
        <v>0</v>
      </c>
      <c r="CW295" s="46">
        <v>2</v>
      </c>
      <c r="CX295" s="46">
        <v>0</v>
      </c>
      <c r="CY295" s="46">
        <v>213</v>
      </c>
      <c r="CZ295" s="46">
        <v>93</v>
      </c>
      <c r="DA295" s="46">
        <v>171</v>
      </c>
      <c r="DB295" s="46">
        <v>73</v>
      </c>
      <c r="DC295" s="46">
        <v>1</v>
      </c>
      <c r="DD295" s="46">
        <v>1</v>
      </c>
      <c r="DE295" s="46">
        <v>1</v>
      </c>
      <c r="DF295" s="46">
        <v>1</v>
      </c>
      <c r="DG295" s="46">
        <v>6</v>
      </c>
      <c r="DH295" s="46">
        <v>5</v>
      </c>
      <c r="DI295" s="46">
        <v>6</v>
      </c>
      <c r="DJ295" s="46">
        <v>5</v>
      </c>
      <c r="DK295" s="46">
        <v>0</v>
      </c>
      <c r="DL295" s="46">
        <v>0</v>
      </c>
      <c r="DM295" s="46">
        <v>0</v>
      </c>
      <c r="DN295" s="46">
        <v>0</v>
      </c>
      <c r="DO295" s="212"/>
      <c r="DP295" s="8" t="s">
        <v>91</v>
      </c>
      <c r="DQ295" s="71">
        <v>119</v>
      </c>
      <c r="DR295" s="71">
        <v>36</v>
      </c>
      <c r="DS295" s="71">
        <v>15</v>
      </c>
      <c r="DT295" s="152">
        <v>35</v>
      </c>
      <c r="DU295" s="32">
        <v>21</v>
      </c>
      <c r="DV295" s="149">
        <v>154</v>
      </c>
      <c r="DW295" s="149">
        <v>57</v>
      </c>
      <c r="DX295" s="212"/>
      <c r="DY295" s="8" t="s">
        <v>91</v>
      </c>
      <c r="DZ295" s="71">
        <v>0</v>
      </c>
      <c r="EA295" s="71">
        <v>0</v>
      </c>
      <c r="EB295" s="71">
        <v>0</v>
      </c>
      <c r="EC295" s="71">
        <v>0</v>
      </c>
      <c r="ED295" s="71">
        <v>0</v>
      </c>
      <c r="EE295" s="71">
        <v>0</v>
      </c>
      <c r="EF295" s="71">
        <v>0</v>
      </c>
      <c r="EG295" s="71">
        <v>0</v>
      </c>
      <c r="EH295" s="71">
        <v>0</v>
      </c>
      <c r="EI295" s="71">
        <v>0</v>
      </c>
      <c r="EJ295" s="71">
        <v>0</v>
      </c>
      <c r="EK295" s="71">
        <v>0</v>
      </c>
      <c r="EL295" s="71">
        <v>0</v>
      </c>
      <c r="EM295" s="71">
        <v>0</v>
      </c>
      <c r="EN295" s="71">
        <v>0</v>
      </c>
      <c r="EO295" s="71">
        <v>0</v>
      </c>
      <c r="EP295" s="71">
        <v>0</v>
      </c>
      <c r="ER295" s="78" t="s">
        <v>194</v>
      </c>
      <c r="ES295" s="78" t="s">
        <v>2572</v>
      </c>
      <c r="ET295" s="78">
        <v>488</v>
      </c>
      <c r="EU295" s="78">
        <v>420</v>
      </c>
      <c r="EV295" s="78">
        <v>2492</v>
      </c>
      <c r="EW295" s="78"/>
      <c r="EX295" s="78"/>
      <c r="EY295" s="78"/>
    </row>
    <row r="296" spans="1:155">
      <c r="A296" s="212"/>
      <c r="B296" s="66" t="s">
        <v>73</v>
      </c>
      <c r="C296" s="26">
        <v>870</v>
      </c>
      <c r="D296" s="26">
        <v>509</v>
      </c>
      <c r="E296" s="26">
        <v>186</v>
      </c>
      <c r="F296" s="26">
        <v>107</v>
      </c>
      <c r="G296" s="26">
        <v>0</v>
      </c>
      <c r="H296" s="26">
        <v>0</v>
      </c>
      <c r="I296" s="26">
        <v>172</v>
      </c>
      <c r="J296" s="26">
        <v>102</v>
      </c>
      <c r="K296" s="26">
        <v>115</v>
      </c>
      <c r="L296" s="26">
        <v>80</v>
      </c>
      <c r="M296" s="26">
        <v>101</v>
      </c>
      <c r="N296" s="26">
        <v>70</v>
      </c>
      <c r="O296" s="26">
        <v>4</v>
      </c>
      <c r="P296" s="26">
        <v>3</v>
      </c>
      <c r="Q296" s="26">
        <v>286</v>
      </c>
      <c r="R296" s="26">
        <v>188</v>
      </c>
      <c r="S296" s="26">
        <v>0</v>
      </c>
      <c r="T296" s="26">
        <v>0</v>
      </c>
      <c r="U296" s="26">
        <v>178</v>
      </c>
      <c r="V296" s="26">
        <v>74</v>
      </c>
      <c r="W296" s="26">
        <v>90</v>
      </c>
      <c r="X296" s="26">
        <v>70</v>
      </c>
      <c r="Y296" s="26">
        <v>85</v>
      </c>
      <c r="Z296" s="26">
        <v>48</v>
      </c>
      <c r="AA296" s="26">
        <v>0</v>
      </c>
      <c r="AB296" s="26">
        <v>0</v>
      </c>
      <c r="AC296" s="68">
        <v>2087</v>
      </c>
      <c r="AD296" s="68">
        <v>1251</v>
      </c>
      <c r="AE296" s="212"/>
      <c r="AF296" s="66" t="s">
        <v>73</v>
      </c>
      <c r="AG296" s="26">
        <v>16</v>
      </c>
      <c r="AH296" s="26">
        <v>12</v>
      </c>
      <c r="AI296" s="26">
        <v>6</v>
      </c>
      <c r="AJ296" s="26">
        <v>4</v>
      </c>
      <c r="AK296" s="26">
        <v>0</v>
      </c>
      <c r="AL296" s="26">
        <v>0</v>
      </c>
      <c r="AM296" s="26">
        <v>0</v>
      </c>
      <c r="AN296" s="26">
        <v>0</v>
      </c>
      <c r="AO296" s="26">
        <v>0</v>
      </c>
      <c r="AP296" s="26">
        <v>0</v>
      </c>
      <c r="AQ296" s="26">
        <v>2</v>
      </c>
      <c r="AR296" s="26">
        <v>1</v>
      </c>
      <c r="AS296" s="26">
        <v>0</v>
      </c>
      <c r="AT296" s="26">
        <v>0</v>
      </c>
      <c r="AU296" s="26">
        <v>2</v>
      </c>
      <c r="AV296" s="26">
        <v>2</v>
      </c>
      <c r="AW296" s="26">
        <v>0</v>
      </c>
      <c r="AX296" s="26">
        <v>0</v>
      </c>
      <c r="AY296" s="26">
        <v>10</v>
      </c>
      <c r="AZ296" s="26">
        <v>4</v>
      </c>
      <c r="BA296" s="26">
        <v>0</v>
      </c>
      <c r="BB296" s="26">
        <v>0</v>
      </c>
      <c r="BC296" s="26">
        <v>2</v>
      </c>
      <c r="BD296" s="26">
        <v>1</v>
      </c>
      <c r="BE296" s="26">
        <v>0</v>
      </c>
      <c r="BF296" s="26">
        <v>0</v>
      </c>
      <c r="BG296" s="68">
        <v>38</v>
      </c>
      <c r="BH296" s="68">
        <v>24</v>
      </c>
      <c r="BI296" s="212"/>
      <c r="BJ296" s="66" t="s">
        <v>73</v>
      </c>
      <c r="BK296" s="68">
        <v>22</v>
      </c>
      <c r="BL296" s="68">
        <v>6</v>
      </c>
      <c r="BM296" s="68">
        <v>0</v>
      </c>
      <c r="BN296" s="68">
        <v>5</v>
      </c>
      <c r="BO296" s="68">
        <v>4</v>
      </c>
      <c r="BP296" s="68">
        <v>6</v>
      </c>
      <c r="BQ296" s="68">
        <v>1</v>
      </c>
      <c r="BR296" s="68">
        <v>10</v>
      </c>
      <c r="BS296" s="68">
        <v>0</v>
      </c>
      <c r="BT296" s="68">
        <v>8</v>
      </c>
      <c r="BU296" s="68">
        <v>4</v>
      </c>
      <c r="BV296" s="68">
        <v>5</v>
      </c>
      <c r="BW296" s="68">
        <v>0</v>
      </c>
      <c r="BX296" s="68">
        <v>71</v>
      </c>
      <c r="BY296" s="68">
        <v>61</v>
      </c>
      <c r="BZ296" s="68">
        <v>61</v>
      </c>
      <c r="CA296" s="68">
        <v>57</v>
      </c>
      <c r="CB296" s="68">
        <v>3</v>
      </c>
      <c r="CC296" s="68">
        <v>14</v>
      </c>
      <c r="CD296" s="212"/>
      <c r="CE296" s="66" t="s">
        <v>73</v>
      </c>
      <c r="CF296" s="68">
        <v>121</v>
      </c>
      <c r="CG296" s="68">
        <v>645</v>
      </c>
      <c r="CH296" s="68">
        <v>304</v>
      </c>
      <c r="CI296" s="68">
        <v>16</v>
      </c>
      <c r="CJ296" s="68">
        <v>21</v>
      </c>
      <c r="CK296" s="68">
        <v>26</v>
      </c>
      <c r="CL296" s="68">
        <v>73</v>
      </c>
      <c r="CM296" s="68">
        <v>67</v>
      </c>
      <c r="CN296" s="68">
        <v>67</v>
      </c>
      <c r="CO296" s="212"/>
      <c r="CP296" s="66" t="s">
        <v>73</v>
      </c>
      <c r="CQ296" s="68">
        <v>266</v>
      </c>
      <c r="CR296" s="68">
        <v>177</v>
      </c>
      <c r="CS296" s="68">
        <v>240</v>
      </c>
      <c r="CT296" s="68">
        <v>157</v>
      </c>
      <c r="CU296" s="68">
        <v>2</v>
      </c>
      <c r="CV296" s="68">
        <v>0</v>
      </c>
      <c r="CW296" s="68">
        <v>2</v>
      </c>
      <c r="CX296" s="68">
        <v>0</v>
      </c>
      <c r="CY296" s="68">
        <v>213</v>
      </c>
      <c r="CZ296" s="68">
        <v>93</v>
      </c>
      <c r="DA296" s="68">
        <v>171</v>
      </c>
      <c r="DB296" s="68">
        <v>73</v>
      </c>
      <c r="DC296" s="68">
        <v>1</v>
      </c>
      <c r="DD296" s="68">
        <v>1</v>
      </c>
      <c r="DE296" s="68">
        <v>1</v>
      </c>
      <c r="DF296" s="68">
        <v>1</v>
      </c>
      <c r="DG296" s="68">
        <v>6</v>
      </c>
      <c r="DH296" s="68">
        <v>5</v>
      </c>
      <c r="DI296" s="68">
        <v>6</v>
      </c>
      <c r="DJ296" s="68">
        <v>5</v>
      </c>
      <c r="DK296" s="68">
        <v>0</v>
      </c>
      <c r="DL296" s="68">
        <v>0</v>
      </c>
      <c r="DM296" s="68">
        <v>0</v>
      </c>
      <c r="DN296" s="68">
        <v>0</v>
      </c>
      <c r="DO296" s="212"/>
      <c r="DP296" s="66" t="s">
        <v>73</v>
      </c>
      <c r="DQ296" s="68">
        <v>119</v>
      </c>
      <c r="DR296" s="26">
        <v>36</v>
      </c>
      <c r="DS296" s="26">
        <v>15</v>
      </c>
      <c r="DT296" s="41">
        <v>35</v>
      </c>
      <c r="DU296" s="41">
        <v>21</v>
      </c>
      <c r="DV296" s="68">
        <v>154</v>
      </c>
      <c r="DW296" s="68">
        <v>57</v>
      </c>
      <c r="DX296" s="212"/>
      <c r="DY296" s="66" t="s">
        <v>73</v>
      </c>
      <c r="DZ296" s="68">
        <v>0</v>
      </c>
      <c r="EA296" s="68">
        <v>0</v>
      </c>
      <c r="EB296" s="68">
        <v>0</v>
      </c>
      <c r="EC296" s="68">
        <v>0</v>
      </c>
      <c r="ED296" s="68">
        <v>0</v>
      </c>
      <c r="EE296" s="68">
        <v>0</v>
      </c>
      <c r="EF296" s="68">
        <v>0</v>
      </c>
      <c r="EG296" s="68">
        <v>0</v>
      </c>
      <c r="EH296" s="68">
        <v>0</v>
      </c>
      <c r="EI296" s="68">
        <v>0</v>
      </c>
      <c r="EJ296" s="68">
        <v>0</v>
      </c>
      <c r="EK296" s="68">
        <v>0</v>
      </c>
      <c r="EL296" s="68">
        <v>0</v>
      </c>
      <c r="EM296" s="68">
        <v>0</v>
      </c>
      <c r="EN296" s="68">
        <v>0</v>
      </c>
      <c r="EO296" s="68">
        <v>0</v>
      </c>
      <c r="EP296" s="68">
        <v>0</v>
      </c>
      <c r="ER296" s="78" t="s">
        <v>194</v>
      </c>
      <c r="ES296" s="78" t="s">
        <v>2573</v>
      </c>
      <c r="ET296" s="78">
        <v>488</v>
      </c>
      <c r="EU296" s="78">
        <v>420</v>
      </c>
      <c r="EV296" s="78">
        <v>2492</v>
      </c>
      <c r="EW296" s="78"/>
      <c r="EX296" s="78"/>
      <c r="EY296" s="78"/>
    </row>
    <row r="297" spans="1:155">
      <c r="A297" s="212" t="s">
        <v>195</v>
      </c>
      <c r="B297" s="8" t="s">
        <v>90</v>
      </c>
      <c r="C297" s="71">
        <v>88</v>
      </c>
      <c r="D297" s="71">
        <v>53</v>
      </c>
      <c r="E297" s="71">
        <v>4</v>
      </c>
      <c r="F297" s="71">
        <v>3</v>
      </c>
      <c r="G297" s="71">
        <v>0</v>
      </c>
      <c r="H297" s="71">
        <v>0</v>
      </c>
      <c r="I297" s="71">
        <v>43</v>
      </c>
      <c r="J297" s="71">
        <v>20</v>
      </c>
      <c r="K297" s="71">
        <v>0</v>
      </c>
      <c r="L297" s="71">
        <v>0</v>
      </c>
      <c r="M297" s="71">
        <v>0</v>
      </c>
      <c r="N297" s="71">
        <v>0</v>
      </c>
      <c r="O297" s="71">
        <v>0</v>
      </c>
      <c r="P297" s="71">
        <v>0</v>
      </c>
      <c r="Q297" s="71">
        <v>48</v>
      </c>
      <c r="R297" s="71">
        <v>29</v>
      </c>
      <c r="S297" s="71">
        <v>0</v>
      </c>
      <c r="T297" s="71">
        <v>0</v>
      </c>
      <c r="U297" s="71">
        <v>9</v>
      </c>
      <c r="V297" s="71">
        <v>6</v>
      </c>
      <c r="W297" s="71">
        <v>0</v>
      </c>
      <c r="X297" s="71">
        <v>0</v>
      </c>
      <c r="Y297" s="71">
        <v>0</v>
      </c>
      <c r="Z297" s="71">
        <v>0</v>
      </c>
      <c r="AA297" s="71">
        <v>0</v>
      </c>
      <c r="AB297" s="71">
        <v>0</v>
      </c>
      <c r="AC297" s="69">
        <v>192</v>
      </c>
      <c r="AD297" s="69">
        <v>111</v>
      </c>
      <c r="AE297" s="212" t="s">
        <v>195</v>
      </c>
      <c r="AF297" s="8" t="s">
        <v>90</v>
      </c>
      <c r="AG297" s="71">
        <v>0</v>
      </c>
      <c r="AH297" s="71">
        <v>0</v>
      </c>
      <c r="AI297" s="71">
        <v>1</v>
      </c>
      <c r="AJ297" s="71">
        <v>1</v>
      </c>
      <c r="AK297" s="71">
        <v>0</v>
      </c>
      <c r="AL297" s="71">
        <v>0</v>
      </c>
      <c r="AM297" s="71">
        <v>4</v>
      </c>
      <c r="AN297" s="71">
        <v>2</v>
      </c>
      <c r="AO297" s="71">
        <v>0</v>
      </c>
      <c r="AP297" s="71">
        <v>0</v>
      </c>
      <c r="AQ297" s="71">
        <v>0</v>
      </c>
      <c r="AR297" s="71">
        <v>0</v>
      </c>
      <c r="AS297" s="71">
        <v>0</v>
      </c>
      <c r="AT297" s="71">
        <v>0</v>
      </c>
      <c r="AU297" s="71">
        <v>13</v>
      </c>
      <c r="AV297" s="71">
        <v>7</v>
      </c>
      <c r="AW297" s="71">
        <v>0</v>
      </c>
      <c r="AX297" s="71">
        <v>0</v>
      </c>
      <c r="AY297" s="71">
        <v>0</v>
      </c>
      <c r="AZ297" s="71">
        <v>0</v>
      </c>
      <c r="BA297" s="71">
        <v>0</v>
      </c>
      <c r="BB297" s="71">
        <v>0</v>
      </c>
      <c r="BC297" s="71">
        <v>0</v>
      </c>
      <c r="BD297" s="71">
        <v>0</v>
      </c>
      <c r="BE297" s="71">
        <v>0</v>
      </c>
      <c r="BF297" s="71">
        <v>0</v>
      </c>
      <c r="BG297" s="69">
        <v>18</v>
      </c>
      <c r="BH297" s="69">
        <v>10</v>
      </c>
      <c r="BI297" s="212" t="s">
        <v>195</v>
      </c>
      <c r="BJ297" s="8" t="s">
        <v>90</v>
      </c>
      <c r="BK297" s="31">
        <v>3</v>
      </c>
      <c r="BL297" s="31">
        <v>1</v>
      </c>
      <c r="BM297" s="31">
        <v>0</v>
      </c>
      <c r="BN297" s="31">
        <v>2</v>
      </c>
      <c r="BO297" s="31">
        <v>0</v>
      </c>
      <c r="BP297" s="31">
        <v>0</v>
      </c>
      <c r="BQ297" s="31">
        <v>0</v>
      </c>
      <c r="BR297" s="31">
        <v>3</v>
      </c>
      <c r="BS297" s="31">
        <v>0</v>
      </c>
      <c r="BT297" s="31">
        <v>2</v>
      </c>
      <c r="BU297" s="31">
        <v>0</v>
      </c>
      <c r="BV297" s="31">
        <v>0</v>
      </c>
      <c r="BW297" s="31">
        <v>0</v>
      </c>
      <c r="BX297" s="149">
        <v>11</v>
      </c>
      <c r="BY297" s="125">
        <v>9</v>
      </c>
      <c r="BZ297" s="71">
        <v>8</v>
      </c>
      <c r="CA297" s="71">
        <v>6</v>
      </c>
      <c r="CB297" s="71">
        <v>0</v>
      </c>
      <c r="CC297" s="71">
        <v>3</v>
      </c>
      <c r="CD297" s="212" t="s">
        <v>195</v>
      </c>
      <c r="CE297" s="8" t="s">
        <v>90</v>
      </c>
      <c r="CF297" s="71">
        <v>0</v>
      </c>
      <c r="CG297" s="71">
        <v>81</v>
      </c>
      <c r="CH297" s="71">
        <v>16</v>
      </c>
      <c r="CI297" s="71">
        <v>0</v>
      </c>
      <c r="CJ297" s="71">
        <v>2</v>
      </c>
      <c r="CK297" s="71">
        <v>0</v>
      </c>
      <c r="CL297" s="71">
        <v>12</v>
      </c>
      <c r="CM297" s="71">
        <v>8</v>
      </c>
      <c r="CN297" s="71">
        <v>8</v>
      </c>
      <c r="CO297" s="212" t="s">
        <v>195</v>
      </c>
      <c r="CP297" s="8" t="s">
        <v>90</v>
      </c>
      <c r="CQ297" s="46">
        <v>60</v>
      </c>
      <c r="CR297" s="46">
        <v>35</v>
      </c>
      <c r="CS297" s="46">
        <v>26</v>
      </c>
      <c r="CT297" s="46">
        <v>17</v>
      </c>
      <c r="CU297" s="46">
        <v>0</v>
      </c>
      <c r="CV297" s="46">
        <v>0</v>
      </c>
      <c r="CW297" s="46">
        <v>0</v>
      </c>
      <c r="CX297" s="46">
        <v>0</v>
      </c>
      <c r="CY297" s="46">
        <v>11</v>
      </c>
      <c r="CZ297" s="46">
        <v>5</v>
      </c>
      <c r="DA297" s="46">
        <v>0</v>
      </c>
      <c r="DB297" s="46">
        <v>0</v>
      </c>
      <c r="DC297" s="46">
        <v>0</v>
      </c>
      <c r="DD297" s="46">
        <v>0</v>
      </c>
      <c r="DE297" s="46">
        <v>0</v>
      </c>
      <c r="DF297" s="46">
        <v>0</v>
      </c>
      <c r="DG297" s="46">
        <v>0</v>
      </c>
      <c r="DH297" s="46">
        <v>0</v>
      </c>
      <c r="DI297" s="46">
        <v>0</v>
      </c>
      <c r="DJ297" s="46">
        <v>0</v>
      </c>
      <c r="DK297" s="46">
        <v>0</v>
      </c>
      <c r="DL297" s="46">
        <v>0</v>
      </c>
      <c r="DM297" s="46">
        <v>0</v>
      </c>
      <c r="DN297" s="46">
        <v>0</v>
      </c>
      <c r="DO297" s="212" t="s">
        <v>195</v>
      </c>
      <c r="DP297" s="8" t="s">
        <v>90</v>
      </c>
      <c r="DQ297" s="71">
        <v>19</v>
      </c>
      <c r="DR297" s="71">
        <v>0</v>
      </c>
      <c r="DS297" s="71">
        <v>1</v>
      </c>
      <c r="DT297" s="152">
        <v>4</v>
      </c>
      <c r="DU297" s="32">
        <v>3</v>
      </c>
      <c r="DV297" s="149">
        <v>23</v>
      </c>
      <c r="DW297" s="149">
        <v>3</v>
      </c>
      <c r="DX297" s="212" t="s">
        <v>195</v>
      </c>
      <c r="DY297" s="8" t="s">
        <v>90</v>
      </c>
      <c r="DZ297" s="71">
        <v>0</v>
      </c>
      <c r="EA297" s="71">
        <v>0</v>
      </c>
      <c r="EB297" s="71">
        <v>0</v>
      </c>
      <c r="EC297" s="71">
        <v>0</v>
      </c>
      <c r="ED297" s="71">
        <v>0</v>
      </c>
      <c r="EE297" s="71">
        <v>0</v>
      </c>
      <c r="EF297" s="71">
        <v>0</v>
      </c>
      <c r="EG297" s="71">
        <v>0</v>
      </c>
      <c r="EH297" s="71">
        <v>0</v>
      </c>
      <c r="EI297" s="71">
        <v>0</v>
      </c>
      <c r="EJ297" s="71">
        <v>0</v>
      </c>
      <c r="EK297" s="71">
        <v>0</v>
      </c>
      <c r="EL297" s="71">
        <v>0</v>
      </c>
      <c r="EM297" s="71">
        <v>0</v>
      </c>
      <c r="EN297" s="71">
        <v>0</v>
      </c>
      <c r="EO297" s="71">
        <v>0</v>
      </c>
      <c r="EP297" s="71">
        <v>0</v>
      </c>
      <c r="ER297" s="78" t="s">
        <v>195</v>
      </c>
      <c r="ES297" s="78" t="s">
        <v>2574</v>
      </c>
      <c r="ET297" s="78">
        <v>71</v>
      </c>
      <c r="EU297" s="78">
        <v>26</v>
      </c>
      <c r="EV297" s="78">
        <v>220</v>
      </c>
      <c r="EW297" s="78"/>
      <c r="EX297" s="78"/>
      <c r="EY297" s="78"/>
    </row>
    <row r="298" spans="1:155">
      <c r="A298" s="212"/>
      <c r="B298" s="8" t="s">
        <v>91</v>
      </c>
      <c r="C298" s="71">
        <v>0</v>
      </c>
      <c r="D298" s="71">
        <v>0</v>
      </c>
      <c r="E298" s="71">
        <v>0</v>
      </c>
      <c r="F298" s="71">
        <v>0</v>
      </c>
      <c r="G298" s="71">
        <v>0</v>
      </c>
      <c r="H298" s="71">
        <v>0</v>
      </c>
      <c r="I298" s="71">
        <v>0</v>
      </c>
      <c r="J298" s="71">
        <v>0</v>
      </c>
      <c r="K298" s="71">
        <v>0</v>
      </c>
      <c r="L298" s="71">
        <v>0</v>
      </c>
      <c r="M298" s="71">
        <v>0</v>
      </c>
      <c r="N298" s="71">
        <v>0</v>
      </c>
      <c r="O298" s="71">
        <v>0</v>
      </c>
      <c r="P298" s="71">
        <v>0</v>
      </c>
      <c r="Q298" s="71">
        <v>0</v>
      </c>
      <c r="R298" s="71">
        <v>0</v>
      </c>
      <c r="S298" s="71">
        <v>0</v>
      </c>
      <c r="T298" s="71">
        <v>0</v>
      </c>
      <c r="U298" s="71">
        <v>0</v>
      </c>
      <c r="V298" s="71">
        <v>0</v>
      </c>
      <c r="W298" s="71">
        <v>0</v>
      </c>
      <c r="X298" s="71">
        <v>0</v>
      </c>
      <c r="Y298" s="71">
        <v>0</v>
      </c>
      <c r="Z298" s="71">
        <v>0</v>
      </c>
      <c r="AA298" s="71">
        <v>0</v>
      </c>
      <c r="AB298" s="71">
        <v>0</v>
      </c>
      <c r="AC298" s="69">
        <v>0</v>
      </c>
      <c r="AD298" s="69">
        <v>0</v>
      </c>
      <c r="AE298" s="212"/>
      <c r="AF298" s="8" t="s">
        <v>91</v>
      </c>
      <c r="AG298" s="71">
        <v>0</v>
      </c>
      <c r="AH298" s="71">
        <v>0</v>
      </c>
      <c r="AI298" s="71">
        <v>0</v>
      </c>
      <c r="AJ298" s="71">
        <v>0</v>
      </c>
      <c r="AK298" s="71">
        <v>0</v>
      </c>
      <c r="AL298" s="71">
        <v>0</v>
      </c>
      <c r="AM298" s="71">
        <v>0</v>
      </c>
      <c r="AN298" s="71">
        <v>0</v>
      </c>
      <c r="AO298" s="71">
        <v>0</v>
      </c>
      <c r="AP298" s="71">
        <v>0</v>
      </c>
      <c r="AQ298" s="71">
        <v>0</v>
      </c>
      <c r="AR298" s="71">
        <v>0</v>
      </c>
      <c r="AS298" s="71">
        <v>0</v>
      </c>
      <c r="AT298" s="71">
        <v>0</v>
      </c>
      <c r="AU298" s="71">
        <v>0</v>
      </c>
      <c r="AV298" s="71">
        <v>0</v>
      </c>
      <c r="AW298" s="71">
        <v>0</v>
      </c>
      <c r="AX298" s="71">
        <v>0</v>
      </c>
      <c r="AY298" s="71">
        <v>0</v>
      </c>
      <c r="AZ298" s="71">
        <v>0</v>
      </c>
      <c r="BA298" s="71">
        <v>0</v>
      </c>
      <c r="BB298" s="71">
        <v>0</v>
      </c>
      <c r="BC298" s="71">
        <v>0</v>
      </c>
      <c r="BD298" s="71">
        <v>0</v>
      </c>
      <c r="BE298" s="71">
        <v>0</v>
      </c>
      <c r="BF298" s="71">
        <v>0</v>
      </c>
      <c r="BG298" s="69">
        <v>0</v>
      </c>
      <c r="BH298" s="69">
        <v>0</v>
      </c>
      <c r="BI298" s="212"/>
      <c r="BJ298" s="8" t="s">
        <v>91</v>
      </c>
      <c r="BK298" s="31">
        <v>0</v>
      </c>
      <c r="BL298" s="31">
        <v>0</v>
      </c>
      <c r="BM298" s="31">
        <v>0</v>
      </c>
      <c r="BN298" s="31">
        <v>0</v>
      </c>
      <c r="BO298" s="31">
        <v>0</v>
      </c>
      <c r="BP298" s="31">
        <v>0</v>
      </c>
      <c r="BQ298" s="31">
        <v>0</v>
      </c>
      <c r="BR298" s="31">
        <v>0</v>
      </c>
      <c r="BS298" s="31">
        <v>0</v>
      </c>
      <c r="BT298" s="31">
        <v>0</v>
      </c>
      <c r="BU298" s="31">
        <v>0</v>
      </c>
      <c r="BV298" s="31">
        <v>0</v>
      </c>
      <c r="BW298" s="31">
        <v>0</v>
      </c>
      <c r="BX298" s="149">
        <v>0</v>
      </c>
      <c r="BY298" s="125">
        <v>0</v>
      </c>
      <c r="BZ298" s="71">
        <v>0</v>
      </c>
      <c r="CA298" s="71">
        <v>0</v>
      </c>
      <c r="CB298" s="71">
        <v>0</v>
      </c>
      <c r="CC298" s="71">
        <v>0</v>
      </c>
      <c r="CD298" s="212"/>
      <c r="CE298" s="8" t="s">
        <v>91</v>
      </c>
      <c r="CF298" s="71">
        <v>0</v>
      </c>
      <c r="CG298" s="71">
        <v>0</v>
      </c>
      <c r="CH298" s="71">
        <v>0</v>
      </c>
      <c r="CI298" s="71">
        <v>0</v>
      </c>
      <c r="CJ298" s="71">
        <v>0</v>
      </c>
      <c r="CK298" s="71">
        <v>0</v>
      </c>
      <c r="CL298" s="71">
        <v>0</v>
      </c>
      <c r="CM298" s="71">
        <v>0</v>
      </c>
      <c r="CN298" s="71">
        <v>0</v>
      </c>
      <c r="CO298" s="212"/>
      <c r="CP298" s="8" t="s">
        <v>91</v>
      </c>
      <c r="CQ298" s="46">
        <v>0</v>
      </c>
      <c r="CR298" s="46">
        <v>0</v>
      </c>
      <c r="CS298" s="46">
        <v>0</v>
      </c>
      <c r="CT298" s="46">
        <v>0</v>
      </c>
      <c r="CU298" s="46">
        <v>0</v>
      </c>
      <c r="CV298" s="46">
        <v>0</v>
      </c>
      <c r="CW298" s="46">
        <v>0</v>
      </c>
      <c r="CX298" s="46">
        <v>0</v>
      </c>
      <c r="CY298" s="46">
        <v>0</v>
      </c>
      <c r="CZ298" s="46">
        <v>0</v>
      </c>
      <c r="DA298" s="46">
        <v>0</v>
      </c>
      <c r="DB298" s="46">
        <v>0</v>
      </c>
      <c r="DC298" s="46">
        <v>0</v>
      </c>
      <c r="DD298" s="46">
        <v>0</v>
      </c>
      <c r="DE298" s="46">
        <v>0</v>
      </c>
      <c r="DF298" s="46">
        <v>0</v>
      </c>
      <c r="DG298" s="46">
        <v>0</v>
      </c>
      <c r="DH298" s="46">
        <v>0</v>
      </c>
      <c r="DI298" s="46">
        <v>0</v>
      </c>
      <c r="DJ298" s="46">
        <v>0</v>
      </c>
      <c r="DK298" s="46">
        <v>0</v>
      </c>
      <c r="DL298" s="46">
        <v>0</v>
      </c>
      <c r="DM298" s="46">
        <v>0</v>
      </c>
      <c r="DN298" s="46">
        <v>0</v>
      </c>
      <c r="DO298" s="212"/>
      <c r="DP298" s="8" t="s">
        <v>91</v>
      </c>
      <c r="DQ298" s="71">
        <v>0</v>
      </c>
      <c r="DR298" s="71">
        <v>0</v>
      </c>
      <c r="DS298" s="71">
        <v>0</v>
      </c>
      <c r="DT298" s="152">
        <v>0</v>
      </c>
      <c r="DU298" s="32">
        <v>0</v>
      </c>
      <c r="DV298" s="149">
        <v>0</v>
      </c>
      <c r="DW298" s="149">
        <v>0</v>
      </c>
      <c r="DX298" s="212"/>
      <c r="DY298" s="8" t="s">
        <v>91</v>
      </c>
      <c r="DZ298" s="71">
        <v>0</v>
      </c>
      <c r="EA298" s="71">
        <v>0</v>
      </c>
      <c r="EB298" s="71">
        <v>0</v>
      </c>
      <c r="EC298" s="71">
        <v>0</v>
      </c>
      <c r="ED298" s="71">
        <v>0</v>
      </c>
      <c r="EE298" s="71">
        <v>0</v>
      </c>
      <c r="EF298" s="71">
        <v>0</v>
      </c>
      <c r="EG298" s="71">
        <v>0</v>
      </c>
      <c r="EH298" s="71">
        <v>0</v>
      </c>
      <c r="EI298" s="71">
        <v>0</v>
      </c>
      <c r="EJ298" s="71">
        <v>0</v>
      </c>
      <c r="EK298" s="71">
        <v>0</v>
      </c>
      <c r="EL298" s="71">
        <v>0</v>
      </c>
      <c r="EM298" s="71">
        <v>0</v>
      </c>
      <c r="EN298" s="71">
        <v>0</v>
      </c>
      <c r="EO298" s="71">
        <v>0</v>
      </c>
      <c r="EP298" s="71">
        <v>0</v>
      </c>
      <c r="ER298" s="78" t="s">
        <v>195</v>
      </c>
      <c r="ES298" s="78" t="s">
        <v>2575</v>
      </c>
      <c r="ET298" s="78">
        <v>0</v>
      </c>
      <c r="EU298" s="78">
        <v>0</v>
      </c>
      <c r="EV298" s="78">
        <v>0</v>
      </c>
      <c r="EW298" s="78"/>
      <c r="EX298" s="78"/>
      <c r="EY298" s="78"/>
    </row>
    <row r="299" spans="1:155">
      <c r="A299" s="212"/>
      <c r="B299" s="66" t="s">
        <v>73</v>
      </c>
      <c r="C299" s="26">
        <v>88</v>
      </c>
      <c r="D299" s="26">
        <v>53</v>
      </c>
      <c r="E299" s="26">
        <v>4</v>
      </c>
      <c r="F299" s="26">
        <v>3</v>
      </c>
      <c r="G299" s="26">
        <v>0</v>
      </c>
      <c r="H299" s="26">
        <v>0</v>
      </c>
      <c r="I299" s="26">
        <v>43</v>
      </c>
      <c r="J299" s="26">
        <v>20</v>
      </c>
      <c r="K299" s="26">
        <v>0</v>
      </c>
      <c r="L299" s="26">
        <v>0</v>
      </c>
      <c r="M299" s="26">
        <v>0</v>
      </c>
      <c r="N299" s="26">
        <v>0</v>
      </c>
      <c r="O299" s="26">
        <v>0</v>
      </c>
      <c r="P299" s="26">
        <v>0</v>
      </c>
      <c r="Q299" s="26">
        <v>48</v>
      </c>
      <c r="R299" s="26">
        <v>29</v>
      </c>
      <c r="S299" s="26">
        <v>0</v>
      </c>
      <c r="T299" s="26">
        <v>0</v>
      </c>
      <c r="U299" s="26">
        <v>9</v>
      </c>
      <c r="V299" s="26">
        <v>6</v>
      </c>
      <c r="W299" s="26">
        <v>0</v>
      </c>
      <c r="X299" s="26">
        <v>0</v>
      </c>
      <c r="Y299" s="26">
        <v>0</v>
      </c>
      <c r="Z299" s="26">
        <v>0</v>
      </c>
      <c r="AA299" s="26">
        <v>0</v>
      </c>
      <c r="AB299" s="26">
        <v>0</v>
      </c>
      <c r="AC299" s="68">
        <v>192</v>
      </c>
      <c r="AD299" s="68">
        <v>111</v>
      </c>
      <c r="AE299" s="212"/>
      <c r="AF299" s="66" t="s">
        <v>73</v>
      </c>
      <c r="AG299" s="26">
        <v>0</v>
      </c>
      <c r="AH299" s="26">
        <v>0</v>
      </c>
      <c r="AI299" s="26">
        <v>1</v>
      </c>
      <c r="AJ299" s="26">
        <v>1</v>
      </c>
      <c r="AK299" s="26">
        <v>0</v>
      </c>
      <c r="AL299" s="26">
        <v>0</v>
      </c>
      <c r="AM299" s="26">
        <v>4</v>
      </c>
      <c r="AN299" s="26">
        <v>2</v>
      </c>
      <c r="AO299" s="26">
        <v>0</v>
      </c>
      <c r="AP299" s="26">
        <v>0</v>
      </c>
      <c r="AQ299" s="26">
        <v>0</v>
      </c>
      <c r="AR299" s="26">
        <v>0</v>
      </c>
      <c r="AS299" s="26">
        <v>0</v>
      </c>
      <c r="AT299" s="26">
        <v>0</v>
      </c>
      <c r="AU299" s="26">
        <v>13</v>
      </c>
      <c r="AV299" s="26">
        <v>7</v>
      </c>
      <c r="AW299" s="26">
        <v>0</v>
      </c>
      <c r="AX299" s="26">
        <v>0</v>
      </c>
      <c r="AY299" s="26">
        <v>0</v>
      </c>
      <c r="AZ299" s="26">
        <v>0</v>
      </c>
      <c r="BA299" s="26">
        <v>0</v>
      </c>
      <c r="BB299" s="26">
        <v>0</v>
      </c>
      <c r="BC299" s="26">
        <v>0</v>
      </c>
      <c r="BD299" s="26">
        <v>0</v>
      </c>
      <c r="BE299" s="26">
        <v>0</v>
      </c>
      <c r="BF299" s="26">
        <v>0</v>
      </c>
      <c r="BG299" s="68">
        <v>18</v>
      </c>
      <c r="BH299" s="68">
        <v>10</v>
      </c>
      <c r="BI299" s="212"/>
      <c r="BJ299" s="66" t="s">
        <v>73</v>
      </c>
      <c r="BK299" s="68">
        <v>3</v>
      </c>
      <c r="BL299" s="68">
        <v>1</v>
      </c>
      <c r="BM299" s="68">
        <v>0</v>
      </c>
      <c r="BN299" s="68">
        <v>2</v>
      </c>
      <c r="BO299" s="68">
        <v>0</v>
      </c>
      <c r="BP299" s="68">
        <v>0</v>
      </c>
      <c r="BQ299" s="68">
        <v>0</v>
      </c>
      <c r="BR299" s="68">
        <v>3</v>
      </c>
      <c r="BS299" s="68">
        <v>0</v>
      </c>
      <c r="BT299" s="68">
        <v>2</v>
      </c>
      <c r="BU299" s="68">
        <v>0</v>
      </c>
      <c r="BV299" s="68">
        <v>0</v>
      </c>
      <c r="BW299" s="68">
        <v>0</v>
      </c>
      <c r="BX299" s="68">
        <v>11</v>
      </c>
      <c r="BY299" s="68">
        <v>9</v>
      </c>
      <c r="BZ299" s="68">
        <v>8</v>
      </c>
      <c r="CA299" s="68">
        <v>6</v>
      </c>
      <c r="CB299" s="68">
        <v>0</v>
      </c>
      <c r="CC299" s="68">
        <v>3</v>
      </c>
      <c r="CD299" s="212"/>
      <c r="CE299" s="66" t="s">
        <v>73</v>
      </c>
      <c r="CF299" s="68">
        <v>0</v>
      </c>
      <c r="CG299" s="68">
        <v>81</v>
      </c>
      <c r="CH299" s="68">
        <v>16</v>
      </c>
      <c r="CI299" s="68">
        <v>0</v>
      </c>
      <c r="CJ299" s="68">
        <v>2</v>
      </c>
      <c r="CK299" s="68">
        <v>0</v>
      </c>
      <c r="CL299" s="68">
        <v>12</v>
      </c>
      <c r="CM299" s="68">
        <v>8</v>
      </c>
      <c r="CN299" s="68">
        <v>8</v>
      </c>
      <c r="CO299" s="212"/>
      <c r="CP299" s="66" t="s">
        <v>73</v>
      </c>
      <c r="CQ299" s="68">
        <v>60</v>
      </c>
      <c r="CR299" s="68">
        <v>35</v>
      </c>
      <c r="CS299" s="68">
        <v>26</v>
      </c>
      <c r="CT299" s="68">
        <v>17</v>
      </c>
      <c r="CU299" s="68">
        <v>0</v>
      </c>
      <c r="CV299" s="68">
        <v>0</v>
      </c>
      <c r="CW299" s="68">
        <v>0</v>
      </c>
      <c r="CX299" s="68">
        <v>0</v>
      </c>
      <c r="CY299" s="68">
        <v>11</v>
      </c>
      <c r="CZ299" s="68">
        <v>5</v>
      </c>
      <c r="DA299" s="68">
        <v>0</v>
      </c>
      <c r="DB299" s="68">
        <v>0</v>
      </c>
      <c r="DC299" s="68">
        <v>0</v>
      </c>
      <c r="DD299" s="68">
        <v>0</v>
      </c>
      <c r="DE299" s="68">
        <v>0</v>
      </c>
      <c r="DF299" s="68">
        <v>0</v>
      </c>
      <c r="DG299" s="68">
        <v>0</v>
      </c>
      <c r="DH299" s="68">
        <v>0</v>
      </c>
      <c r="DI299" s="68">
        <v>0</v>
      </c>
      <c r="DJ299" s="68">
        <v>0</v>
      </c>
      <c r="DK299" s="68">
        <v>0</v>
      </c>
      <c r="DL299" s="68">
        <v>0</v>
      </c>
      <c r="DM299" s="68">
        <v>0</v>
      </c>
      <c r="DN299" s="68">
        <v>0</v>
      </c>
      <c r="DO299" s="212"/>
      <c r="DP299" s="66" t="s">
        <v>73</v>
      </c>
      <c r="DQ299" s="68">
        <v>19</v>
      </c>
      <c r="DR299" s="26">
        <v>0</v>
      </c>
      <c r="DS299" s="26">
        <v>1</v>
      </c>
      <c r="DT299" s="41">
        <v>4</v>
      </c>
      <c r="DU299" s="41">
        <v>3</v>
      </c>
      <c r="DV299" s="68">
        <v>23</v>
      </c>
      <c r="DW299" s="68">
        <v>3</v>
      </c>
      <c r="DX299" s="212"/>
      <c r="DY299" s="66" t="s">
        <v>73</v>
      </c>
      <c r="DZ299" s="68">
        <v>0</v>
      </c>
      <c r="EA299" s="68">
        <v>0</v>
      </c>
      <c r="EB299" s="68">
        <v>0</v>
      </c>
      <c r="EC299" s="68">
        <v>0</v>
      </c>
      <c r="ED299" s="68">
        <v>0</v>
      </c>
      <c r="EE299" s="68">
        <v>0</v>
      </c>
      <c r="EF299" s="68">
        <v>0</v>
      </c>
      <c r="EG299" s="68">
        <v>0</v>
      </c>
      <c r="EH299" s="68">
        <v>0</v>
      </c>
      <c r="EI299" s="68">
        <v>0</v>
      </c>
      <c r="EJ299" s="68">
        <v>0</v>
      </c>
      <c r="EK299" s="68">
        <v>0</v>
      </c>
      <c r="EL299" s="68">
        <v>0</v>
      </c>
      <c r="EM299" s="68">
        <v>0</v>
      </c>
      <c r="EN299" s="68">
        <v>0</v>
      </c>
      <c r="EO299" s="68">
        <v>0</v>
      </c>
      <c r="EP299" s="68">
        <v>0</v>
      </c>
      <c r="ER299" s="78" t="s">
        <v>195</v>
      </c>
      <c r="ES299" s="78" t="s">
        <v>2576</v>
      </c>
      <c r="ET299" s="78">
        <v>71</v>
      </c>
      <c r="EU299" s="78">
        <v>26</v>
      </c>
      <c r="EV299" s="78">
        <v>220</v>
      </c>
      <c r="EW299" s="78"/>
      <c r="EX299" s="78"/>
      <c r="EY299" s="78"/>
    </row>
    <row r="300" spans="1:155">
      <c r="A300" s="212" t="s">
        <v>196</v>
      </c>
      <c r="B300" s="8" t="s">
        <v>90</v>
      </c>
      <c r="C300" s="71">
        <v>0</v>
      </c>
      <c r="D300" s="71">
        <v>0</v>
      </c>
      <c r="E300" s="71">
        <v>0</v>
      </c>
      <c r="F300" s="71">
        <v>0</v>
      </c>
      <c r="G300" s="71">
        <v>0</v>
      </c>
      <c r="H300" s="71">
        <v>0</v>
      </c>
      <c r="I300" s="71">
        <v>0</v>
      </c>
      <c r="J300" s="71">
        <v>0</v>
      </c>
      <c r="K300" s="71">
        <v>0</v>
      </c>
      <c r="L300" s="71">
        <v>0</v>
      </c>
      <c r="M300" s="71">
        <v>0</v>
      </c>
      <c r="N300" s="71">
        <v>0</v>
      </c>
      <c r="O300" s="71">
        <v>0</v>
      </c>
      <c r="P300" s="71">
        <v>0</v>
      </c>
      <c r="Q300" s="71">
        <v>0</v>
      </c>
      <c r="R300" s="71">
        <v>0</v>
      </c>
      <c r="S300" s="71">
        <v>0</v>
      </c>
      <c r="T300" s="71">
        <v>0</v>
      </c>
      <c r="U300" s="71">
        <v>0</v>
      </c>
      <c r="V300" s="71">
        <v>0</v>
      </c>
      <c r="W300" s="71">
        <v>0</v>
      </c>
      <c r="X300" s="71">
        <v>0</v>
      </c>
      <c r="Y300" s="71">
        <v>0</v>
      </c>
      <c r="Z300" s="71">
        <v>0</v>
      </c>
      <c r="AA300" s="71">
        <v>0</v>
      </c>
      <c r="AB300" s="71">
        <v>0</v>
      </c>
      <c r="AC300" s="69">
        <v>0</v>
      </c>
      <c r="AD300" s="69">
        <v>0</v>
      </c>
      <c r="AE300" s="212" t="s">
        <v>196</v>
      </c>
      <c r="AF300" s="8" t="s">
        <v>90</v>
      </c>
      <c r="AG300" s="71">
        <v>0</v>
      </c>
      <c r="AH300" s="71">
        <v>0</v>
      </c>
      <c r="AI300" s="71">
        <v>0</v>
      </c>
      <c r="AJ300" s="71">
        <v>0</v>
      </c>
      <c r="AK300" s="71">
        <v>0</v>
      </c>
      <c r="AL300" s="71">
        <v>0</v>
      </c>
      <c r="AM300" s="71">
        <v>0</v>
      </c>
      <c r="AN300" s="71">
        <v>0</v>
      </c>
      <c r="AO300" s="71">
        <v>0</v>
      </c>
      <c r="AP300" s="71">
        <v>0</v>
      </c>
      <c r="AQ300" s="71">
        <v>0</v>
      </c>
      <c r="AR300" s="71">
        <v>0</v>
      </c>
      <c r="AS300" s="71">
        <v>0</v>
      </c>
      <c r="AT300" s="71">
        <v>0</v>
      </c>
      <c r="AU300" s="71">
        <v>0</v>
      </c>
      <c r="AV300" s="71">
        <v>0</v>
      </c>
      <c r="AW300" s="71">
        <v>0</v>
      </c>
      <c r="AX300" s="71">
        <v>0</v>
      </c>
      <c r="AY300" s="71">
        <v>0</v>
      </c>
      <c r="AZ300" s="71">
        <v>0</v>
      </c>
      <c r="BA300" s="71">
        <v>0</v>
      </c>
      <c r="BB300" s="71">
        <v>0</v>
      </c>
      <c r="BC300" s="71">
        <v>0</v>
      </c>
      <c r="BD300" s="71">
        <v>0</v>
      </c>
      <c r="BE300" s="71">
        <v>0</v>
      </c>
      <c r="BF300" s="71">
        <v>0</v>
      </c>
      <c r="BG300" s="69">
        <v>0</v>
      </c>
      <c r="BH300" s="69">
        <v>0</v>
      </c>
      <c r="BI300" s="212" t="s">
        <v>196</v>
      </c>
      <c r="BJ300" s="8" t="s">
        <v>90</v>
      </c>
      <c r="BK300" s="31">
        <v>0</v>
      </c>
      <c r="BL300" s="31">
        <v>0</v>
      </c>
      <c r="BM300" s="31">
        <v>0</v>
      </c>
      <c r="BN300" s="31">
        <v>0</v>
      </c>
      <c r="BO300" s="31">
        <v>0</v>
      </c>
      <c r="BP300" s="31">
        <v>0</v>
      </c>
      <c r="BQ300" s="31">
        <v>0</v>
      </c>
      <c r="BR300" s="31">
        <v>0</v>
      </c>
      <c r="BS300" s="31">
        <v>0</v>
      </c>
      <c r="BT300" s="31">
        <v>0</v>
      </c>
      <c r="BU300" s="31">
        <v>0</v>
      </c>
      <c r="BV300" s="31">
        <v>0</v>
      </c>
      <c r="BW300" s="31">
        <v>0</v>
      </c>
      <c r="BX300" s="149">
        <v>0</v>
      </c>
      <c r="BY300" s="125">
        <v>0</v>
      </c>
      <c r="BZ300" s="71">
        <v>0</v>
      </c>
      <c r="CA300" s="71">
        <v>0</v>
      </c>
      <c r="CB300" s="71">
        <v>0</v>
      </c>
      <c r="CC300" s="71">
        <v>0</v>
      </c>
      <c r="CD300" s="212" t="s">
        <v>196</v>
      </c>
      <c r="CE300" s="8" t="s">
        <v>90</v>
      </c>
      <c r="CF300" s="71">
        <v>0</v>
      </c>
      <c r="CG300" s="71">
        <v>0</v>
      </c>
      <c r="CH300" s="71">
        <v>0</v>
      </c>
      <c r="CI300" s="71">
        <v>0</v>
      </c>
      <c r="CJ300" s="71">
        <v>0</v>
      </c>
      <c r="CK300" s="71">
        <v>0</v>
      </c>
      <c r="CL300" s="71">
        <v>0</v>
      </c>
      <c r="CM300" s="71">
        <v>0</v>
      </c>
      <c r="CN300" s="71">
        <v>0</v>
      </c>
      <c r="CO300" s="212" t="s">
        <v>196</v>
      </c>
      <c r="CP300" s="8" t="s">
        <v>90</v>
      </c>
      <c r="CQ300" s="46">
        <v>0</v>
      </c>
      <c r="CR300" s="46">
        <v>0</v>
      </c>
      <c r="CS300" s="46">
        <v>0</v>
      </c>
      <c r="CT300" s="46">
        <v>0</v>
      </c>
      <c r="CU300" s="46">
        <v>0</v>
      </c>
      <c r="CV300" s="46">
        <v>0</v>
      </c>
      <c r="CW300" s="46">
        <v>0</v>
      </c>
      <c r="CX300" s="46">
        <v>0</v>
      </c>
      <c r="CY300" s="46">
        <v>0</v>
      </c>
      <c r="CZ300" s="46">
        <v>0</v>
      </c>
      <c r="DA300" s="46">
        <v>0</v>
      </c>
      <c r="DB300" s="46">
        <v>0</v>
      </c>
      <c r="DC300" s="46">
        <v>0</v>
      </c>
      <c r="DD300" s="46">
        <v>0</v>
      </c>
      <c r="DE300" s="46">
        <v>0</v>
      </c>
      <c r="DF300" s="46">
        <v>0</v>
      </c>
      <c r="DG300" s="46">
        <v>0</v>
      </c>
      <c r="DH300" s="46">
        <v>0</v>
      </c>
      <c r="DI300" s="46">
        <v>0</v>
      </c>
      <c r="DJ300" s="46">
        <v>0</v>
      </c>
      <c r="DK300" s="46">
        <v>0</v>
      </c>
      <c r="DL300" s="46">
        <v>0</v>
      </c>
      <c r="DM300" s="46">
        <v>0</v>
      </c>
      <c r="DN300" s="46">
        <v>0</v>
      </c>
      <c r="DO300" s="212" t="s">
        <v>196</v>
      </c>
      <c r="DP300" s="8" t="s">
        <v>90</v>
      </c>
      <c r="DQ300" s="71">
        <v>0</v>
      </c>
      <c r="DR300" s="71">
        <v>0</v>
      </c>
      <c r="DS300" s="71">
        <v>0</v>
      </c>
      <c r="DT300" s="152">
        <v>0</v>
      </c>
      <c r="DU300" s="32">
        <v>0</v>
      </c>
      <c r="DV300" s="149">
        <v>0</v>
      </c>
      <c r="DW300" s="149">
        <v>0</v>
      </c>
      <c r="DX300" s="212" t="s">
        <v>196</v>
      </c>
      <c r="DY300" s="8" t="s">
        <v>90</v>
      </c>
      <c r="DZ300" s="71">
        <v>0</v>
      </c>
      <c r="EA300" s="71">
        <v>0</v>
      </c>
      <c r="EB300" s="71">
        <v>0</v>
      </c>
      <c r="EC300" s="71">
        <v>0</v>
      </c>
      <c r="ED300" s="71">
        <v>0</v>
      </c>
      <c r="EE300" s="71">
        <v>0</v>
      </c>
      <c r="EF300" s="71">
        <v>0</v>
      </c>
      <c r="EG300" s="71">
        <v>0</v>
      </c>
      <c r="EH300" s="71">
        <v>0</v>
      </c>
      <c r="EI300" s="71">
        <v>0</v>
      </c>
      <c r="EJ300" s="71">
        <v>0</v>
      </c>
      <c r="EK300" s="71">
        <v>0</v>
      </c>
      <c r="EL300" s="71">
        <v>0</v>
      </c>
      <c r="EM300" s="71">
        <v>0</v>
      </c>
      <c r="EN300" s="71">
        <v>0</v>
      </c>
      <c r="EO300" s="71">
        <v>0</v>
      </c>
      <c r="EP300" s="71">
        <v>0</v>
      </c>
      <c r="ER300" s="78" t="s">
        <v>196</v>
      </c>
      <c r="ES300" s="78" t="s">
        <v>2577</v>
      </c>
      <c r="ET300" s="78">
        <v>0</v>
      </c>
      <c r="EU300" s="78">
        <v>0</v>
      </c>
      <c r="EV300" s="78">
        <v>0</v>
      </c>
      <c r="EW300" s="78"/>
      <c r="EX300" s="78"/>
      <c r="EY300" s="78"/>
    </row>
    <row r="301" spans="1:155">
      <c r="A301" s="212"/>
      <c r="B301" s="8" t="s">
        <v>91</v>
      </c>
      <c r="C301" s="71">
        <v>547</v>
      </c>
      <c r="D301" s="71">
        <v>332</v>
      </c>
      <c r="E301" s="71">
        <v>253</v>
      </c>
      <c r="F301" s="71">
        <v>152</v>
      </c>
      <c r="G301" s="71">
        <v>0</v>
      </c>
      <c r="H301" s="71">
        <v>0</v>
      </c>
      <c r="I301" s="71">
        <v>63</v>
      </c>
      <c r="J301" s="71">
        <v>32</v>
      </c>
      <c r="K301" s="71">
        <v>57</v>
      </c>
      <c r="L301" s="71">
        <v>42</v>
      </c>
      <c r="M301" s="71">
        <v>97</v>
      </c>
      <c r="N301" s="71">
        <v>46</v>
      </c>
      <c r="O301" s="71">
        <v>0</v>
      </c>
      <c r="P301" s="71">
        <v>0</v>
      </c>
      <c r="Q301" s="71">
        <v>318</v>
      </c>
      <c r="R301" s="71">
        <v>186</v>
      </c>
      <c r="S301" s="71">
        <v>0</v>
      </c>
      <c r="T301" s="71">
        <v>0</v>
      </c>
      <c r="U301" s="71">
        <v>47</v>
      </c>
      <c r="V301" s="71">
        <v>23</v>
      </c>
      <c r="W301" s="71">
        <v>60</v>
      </c>
      <c r="X301" s="71">
        <v>40</v>
      </c>
      <c r="Y301" s="71">
        <v>30</v>
      </c>
      <c r="Z301" s="71">
        <v>15</v>
      </c>
      <c r="AA301" s="71">
        <v>19</v>
      </c>
      <c r="AB301" s="71">
        <v>12</v>
      </c>
      <c r="AC301" s="69">
        <v>1491</v>
      </c>
      <c r="AD301" s="69">
        <v>880</v>
      </c>
      <c r="AE301" s="212"/>
      <c r="AF301" s="8" t="s">
        <v>91</v>
      </c>
      <c r="AG301" s="71">
        <v>24</v>
      </c>
      <c r="AH301" s="71">
        <v>12</v>
      </c>
      <c r="AI301" s="71">
        <v>1</v>
      </c>
      <c r="AJ301" s="71">
        <v>1</v>
      </c>
      <c r="AK301" s="71">
        <v>0</v>
      </c>
      <c r="AL301" s="71">
        <v>0</v>
      </c>
      <c r="AM301" s="71">
        <v>0</v>
      </c>
      <c r="AN301" s="71">
        <v>0</v>
      </c>
      <c r="AO301" s="71">
        <v>1</v>
      </c>
      <c r="AP301" s="71">
        <v>1</v>
      </c>
      <c r="AQ301" s="71">
        <v>0</v>
      </c>
      <c r="AR301" s="71">
        <v>0</v>
      </c>
      <c r="AS301" s="71">
        <v>0</v>
      </c>
      <c r="AT301" s="71">
        <v>0</v>
      </c>
      <c r="AU301" s="71">
        <v>3</v>
      </c>
      <c r="AV301" s="71">
        <v>1</v>
      </c>
      <c r="AW301" s="71">
        <v>0</v>
      </c>
      <c r="AX301" s="71">
        <v>0</v>
      </c>
      <c r="AY301" s="71">
        <v>1</v>
      </c>
      <c r="AZ301" s="71">
        <v>0</v>
      </c>
      <c r="BA301" s="71">
        <v>9</v>
      </c>
      <c r="BB301" s="71">
        <v>5</v>
      </c>
      <c r="BC301" s="71">
        <v>4</v>
      </c>
      <c r="BD301" s="71">
        <v>3</v>
      </c>
      <c r="BE301" s="71">
        <v>0</v>
      </c>
      <c r="BF301" s="71">
        <v>0</v>
      </c>
      <c r="BG301" s="69">
        <v>43</v>
      </c>
      <c r="BH301" s="69">
        <v>23</v>
      </c>
      <c r="BI301" s="212"/>
      <c r="BJ301" s="8" t="s">
        <v>91</v>
      </c>
      <c r="BK301" s="31">
        <v>13</v>
      </c>
      <c r="BL301" s="31">
        <v>8</v>
      </c>
      <c r="BM301" s="31">
        <v>0</v>
      </c>
      <c r="BN301" s="31">
        <v>3</v>
      </c>
      <c r="BO301" s="31">
        <v>1</v>
      </c>
      <c r="BP301" s="31">
        <v>3</v>
      </c>
      <c r="BQ301" s="31">
        <v>0</v>
      </c>
      <c r="BR301" s="31">
        <v>8</v>
      </c>
      <c r="BS301" s="31">
        <v>0</v>
      </c>
      <c r="BT301" s="31">
        <v>5</v>
      </c>
      <c r="BU301" s="31">
        <v>2</v>
      </c>
      <c r="BV301" s="31">
        <v>2</v>
      </c>
      <c r="BW301" s="31">
        <v>1</v>
      </c>
      <c r="BX301" s="149">
        <v>46</v>
      </c>
      <c r="BY301" s="125">
        <v>40</v>
      </c>
      <c r="BZ301" s="71">
        <v>39</v>
      </c>
      <c r="CA301" s="71">
        <v>37</v>
      </c>
      <c r="CB301" s="71">
        <v>1</v>
      </c>
      <c r="CC301" s="71">
        <v>11</v>
      </c>
      <c r="CD301" s="212"/>
      <c r="CE301" s="8" t="s">
        <v>91</v>
      </c>
      <c r="CF301" s="71">
        <v>51</v>
      </c>
      <c r="CG301" s="71">
        <v>598</v>
      </c>
      <c r="CH301" s="71">
        <v>96</v>
      </c>
      <c r="CI301" s="71">
        <v>73</v>
      </c>
      <c r="CJ301" s="71">
        <v>0</v>
      </c>
      <c r="CK301" s="71">
        <v>1</v>
      </c>
      <c r="CL301" s="71">
        <v>43</v>
      </c>
      <c r="CM301" s="71">
        <v>42</v>
      </c>
      <c r="CN301" s="71">
        <v>42</v>
      </c>
      <c r="CO301" s="212"/>
      <c r="CP301" s="8" t="s">
        <v>91</v>
      </c>
      <c r="CQ301" s="46">
        <v>395</v>
      </c>
      <c r="CR301" s="46">
        <v>227</v>
      </c>
      <c r="CS301" s="46">
        <v>315</v>
      </c>
      <c r="CT301" s="46">
        <v>190</v>
      </c>
      <c r="CU301" s="46">
        <v>0</v>
      </c>
      <c r="CV301" s="46">
        <v>0</v>
      </c>
      <c r="CW301" s="46">
        <v>0</v>
      </c>
      <c r="CX301" s="46">
        <v>0</v>
      </c>
      <c r="CY301" s="46">
        <v>58</v>
      </c>
      <c r="CZ301" s="46">
        <v>26</v>
      </c>
      <c r="DA301" s="46">
        <v>39</v>
      </c>
      <c r="DB301" s="46">
        <v>19</v>
      </c>
      <c r="DC301" s="46">
        <v>0</v>
      </c>
      <c r="DD301" s="46">
        <v>0</v>
      </c>
      <c r="DE301" s="46">
        <v>0</v>
      </c>
      <c r="DF301" s="46">
        <v>0</v>
      </c>
      <c r="DG301" s="46">
        <v>2</v>
      </c>
      <c r="DH301" s="46">
        <v>2</v>
      </c>
      <c r="DI301" s="46">
        <v>1</v>
      </c>
      <c r="DJ301" s="46">
        <v>1</v>
      </c>
      <c r="DK301" s="46">
        <v>7</v>
      </c>
      <c r="DL301" s="46">
        <v>4</v>
      </c>
      <c r="DM301" s="46">
        <v>7</v>
      </c>
      <c r="DN301" s="46">
        <v>4</v>
      </c>
      <c r="DO301" s="212"/>
      <c r="DP301" s="8" t="s">
        <v>91</v>
      </c>
      <c r="DQ301" s="71">
        <v>102</v>
      </c>
      <c r="DR301" s="71">
        <v>30</v>
      </c>
      <c r="DS301" s="71">
        <v>4</v>
      </c>
      <c r="DT301" s="152">
        <v>18</v>
      </c>
      <c r="DU301" s="32">
        <v>11</v>
      </c>
      <c r="DV301" s="149">
        <v>120</v>
      </c>
      <c r="DW301" s="149">
        <v>41</v>
      </c>
      <c r="DX301" s="212"/>
      <c r="DY301" s="8" t="s">
        <v>91</v>
      </c>
      <c r="DZ301" s="71">
        <v>30</v>
      </c>
      <c r="EA301" s="71">
        <v>7</v>
      </c>
      <c r="EB301" s="71">
        <v>7</v>
      </c>
      <c r="EC301" s="71">
        <v>0</v>
      </c>
      <c r="ED301" s="71">
        <v>7</v>
      </c>
      <c r="EE301" s="71">
        <v>7</v>
      </c>
      <c r="EF301" s="71">
        <v>5</v>
      </c>
      <c r="EG301" s="71">
        <v>7</v>
      </c>
      <c r="EH301" s="71">
        <v>7</v>
      </c>
      <c r="EI301" s="71">
        <v>7</v>
      </c>
      <c r="EJ301" s="71">
        <v>7</v>
      </c>
      <c r="EK301" s="71">
        <v>6</v>
      </c>
      <c r="EL301" s="71">
        <v>5</v>
      </c>
      <c r="EM301" s="71">
        <v>5</v>
      </c>
      <c r="EN301" s="71">
        <v>0</v>
      </c>
      <c r="EO301" s="71">
        <v>6</v>
      </c>
      <c r="EP301" s="71">
        <v>0</v>
      </c>
      <c r="ER301" s="78" t="s">
        <v>196</v>
      </c>
      <c r="ES301" s="78" t="s">
        <v>2578</v>
      </c>
      <c r="ET301" s="78">
        <v>462</v>
      </c>
      <c r="EU301" s="78">
        <v>362</v>
      </c>
      <c r="EV301" s="78">
        <v>1827</v>
      </c>
      <c r="EW301" s="78"/>
      <c r="EX301" s="78"/>
      <c r="EY301" s="78"/>
    </row>
    <row r="302" spans="1:155">
      <c r="A302" s="212"/>
      <c r="B302" s="66" t="s">
        <v>73</v>
      </c>
      <c r="C302" s="26">
        <v>547</v>
      </c>
      <c r="D302" s="26">
        <v>332</v>
      </c>
      <c r="E302" s="26">
        <v>253</v>
      </c>
      <c r="F302" s="26">
        <v>152</v>
      </c>
      <c r="G302" s="26">
        <v>0</v>
      </c>
      <c r="H302" s="26">
        <v>0</v>
      </c>
      <c r="I302" s="26">
        <v>63</v>
      </c>
      <c r="J302" s="26">
        <v>32</v>
      </c>
      <c r="K302" s="26">
        <v>57</v>
      </c>
      <c r="L302" s="26">
        <v>42</v>
      </c>
      <c r="M302" s="26">
        <v>97</v>
      </c>
      <c r="N302" s="26">
        <v>46</v>
      </c>
      <c r="O302" s="26">
        <v>0</v>
      </c>
      <c r="P302" s="26">
        <v>0</v>
      </c>
      <c r="Q302" s="26">
        <v>318</v>
      </c>
      <c r="R302" s="26">
        <v>186</v>
      </c>
      <c r="S302" s="26">
        <v>0</v>
      </c>
      <c r="T302" s="26">
        <v>0</v>
      </c>
      <c r="U302" s="26">
        <v>47</v>
      </c>
      <c r="V302" s="26">
        <v>23</v>
      </c>
      <c r="W302" s="26">
        <v>60</v>
      </c>
      <c r="X302" s="26">
        <v>40</v>
      </c>
      <c r="Y302" s="26">
        <v>30</v>
      </c>
      <c r="Z302" s="26">
        <v>15</v>
      </c>
      <c r="AA302" s="26">
        <v>19</v>
      </c>
      <c r="AB302" s="26">
        <v>12</v>
      </c>
      <c r="AC302" s="68">
        <v>1491</v>
      </c>
      <c r="AD302" s="68">
        <v>880</v>
      </c>
      <c r="AE302" s="212"/>
      <c r="AF302" s="66" t="s">
        <v>73</v>
      </c>
      <c r="AG302" s="26">
        <v>24</v>
      </c>
      <c r="AH302" s="26">
        <v>12</v>
      </c>
      <c r="AI302" s="26">
        <v>1</v>
      </c>
      <c r="AJ302" s="26">
        <v>1</v>
      </c>
      <c r="AK302" s="26">
        <v>0</v>
      </c>
      <c r="AL302" s="26">
        <v>0</v>
      </c>
      <c r="AM302" s="26">
        <v>0</v>
      </c>
      <c r="AN302" s="26">
        <v>0</v>
      </c>
      <c r="AO302" s="26">
        <v>1</v>
      </c>
      <c r="AP302" s="26">
        <v>1</v>
      </c>
      <c r="AQ302" s="26">
        <v>0</v>
      </c>
      <c r="AR302" s="26">
        <v>0</v>
      </c>
      <c r="AS302" s="26">
        <v>0</v>
      </c>
      <c r="AT302" s="26">
        <v>0</v>
      </c>
      <c r="AU302" s="26">
        <v>3</v>
      </c>
      <c r="AV302" s="26">
        <v>1</v>
      </c>
      <c r="AW302" s="26">
        <v>0</v>
      </c>
      <c r="AX302" s="26">
        <v>0</v>
      </c>
      <c r="AY302" s="26">
        <v>1</v>
      </c>
      <c r="AZ302" s="26">
        <v>0</v>
      </c>
      <c r="BA302" s="26">
        <v>9</v>
      </c>
      <c r="BB302" s="26">
        <v>5</v>
      </c>
      <c r="BC302" s="26">
        <v>4</v>
      </c>
      <c r="BD302" s="26">
        <v>3</v>
      </c>
      <c r="BE302" s="26">
        <v>0</v>
      </c>
      <c r="BF302" s="26">
        <v>0</v>
      </c>
      <c r="BG302" s="68">
        <v>43</v>
      </c>
      <c r="BH302" s="68">
        <v>23</v>
      </c>
      <c r="BI302" s="212"/>
      <c r="BJ302" s="66" t="s">
        <v>73</v>
      </c>
      <c r="BK302" s="68">
        <v>13</v>
      </c>
      <c r="BL302" s="68">
        <v>8</v>
      </c>
      <c r="BM302" s="68">
        <v>0</v>
      </c>
      <c r="BN302" s="68">
        <v>3</v>
      </c>
      <c r="BO302" s="68">
        <v>1</v>
      </c>
      <c r="BP302" s="68">
        <v>3</v>
      </c>
      <c r="BQ302" s="68">
        <v>0</v>
      </c>
      <c r="BR302" s="68">
        <v>8</v>
      </c>
      <c r="BS302" s="68">
        <v>0</v>
      </c>
      <c r="BT302" s="68">
        <v>5</v>
      </c>
      <c r="BU302" s="68">
        <v>2</v>
      </c>
      <c r="BV302" s="68">
        <v>2</v>
      </c>
      <c r="BW302" s="68">
        <v>1</v>
      </c>
      <c r="BX302" s="68">
        <v>46</v>
      </c>
      <c r="BY302" s="68">
        <v>40</v>
      </c>
      <c r="BZ302" s="68">
        <v>39</v>
      </c>
      <c r="CA302" s="68">
        <v>37</v>
      </c>
      <c r="CB302" s="68">
        <v>1</v>
      </c>
      <c r="CC302" s="68">
        <v>11</v>
      </c>
      <c r="CD302" s="212"/>
      <c r="CE302" s="66" t="s">
        <v>73</v>
      </c>
      <c r="CF302" s="68">
        <v>51</v>
      </c>
      <c r="CG302" s="68">
        <v>598</v>
      </c>
      <c r="CH302" s="68">
        <v>96</v>
      </c>
      <c r="CI302" s="68">
        <v>73</v>
      </c>
      <c r="CJ302" s="68">
        <v>0</v>
      </c>
      <c r="CK302" s="68">
        <v>1</v>
      </c>
      <c r="CL302" s="68">
        <v>43</v>
      </c>
      <c r="CM302" s="68">
        <v>42</v>
      </c>
      <c r="CN302" s="68">
        <v>42</v>
      </c>
      <c r="CO302" s="212"/>
      <c r="CP302" s="66" t="s">
        <v>73</v>
      </c>
      <c r="CQ302" s="68">
        <v>395</v>
      </c>
      <c r="CR302" s="68">
        <v>227</v>
      </c>
      <c r="CS302" s="68">
        <v>315</v>
      </c>
      <c r="CT302" s="68">
        <v>190</v>
      </c>
      <c r="CU302" s="68">
        <v>0</v>
      </c>
      <c r="CV302" s="68">
        <v>0</v>
      </c>
      <c r="CW302" s="68">
        <v>0</v>
      </c>
      <c r="CX302" s="68">
        <v>0</v>
      </c>
      <c r="CY302" s="68">
        <v>58</v>
      </c>
      <c r="CZ302" s="68">
        <v>26</v>
      </c>
      <c r="DA302" s="68">
        <v>39</v>
      </c>
      <c r="DB302" s="68">
        <v>19</v>
      </c>
      <c r="DC302" s="68">
        <v>0</v>
      </c>
      <c r="DD302" s="68">
        <v>0</v>
      </c>
      <c r="DE302" s="68">
        <v>0</v>
      </c>
      <c r="DF302" s="68">
        <v>0</v>
      </c>
      <c r="DG302" s="68">
        <v>2</v>
      </c>
      <c r="DH302" s="68">
        <v>2</v>
      </c>
      <c r="DI302" s="68">
        <v>1</v>
      </c>
      <c r="DJ302" s="68">
        <v>1</v>
      </c>
      <c r="DK302" s="68">
        <v>7</v>
      </c>
      <c r="DL302" s="68">
        <v>4</v>
      </c>
      <c r="DM302" s="68">
        <v>7</v>
      </c>
      <c r="DN302" s="68">
        <v>4</v>
      </c>
      <c r="DO302" s="212"/>
      <c r="DP302" s="66" t="s">
        <v>73</v>
      </c>
      <c r="DQ302" s="68">
        <v>102</v>
      </c>
      <c r="DR302" s="26">
        <v>30</v>
      </c>
      <c r="DS302" s="26">
        <v>4</v>
      </c>
      <c r="DT302" s="41">
        <v>18</v>
      </c>
      <c r="DU302" s="41">
        <v>11</v>
      </c>
      <c r="DV302" s="68">
        <v>120</v>
      </c>
      <c r="DW302" s="68">
        <v>41</v>
      </c>
      <c r="DX302" s="212"/>
      <c r="DY302" s="66" t="s">
        <v>73</v>
      </c>
      <c r="DZ302" s="68">
        <v>30</v>
      </c>
      <c r="EA302" s="68">
        <v>7</v>
      </c>
      <c r="EB302" s="68">
        <v>7</v>
      </c>
      <c r="EC302" s="68">
        <v>0</v>
      </c>
      <c r="ED302" s="68">
        <v>7</v>
      </c>
      <c r="EE302" s="68">
        <v>7</v>
      </c>
      <c r="EF302" s="68">
        <v>5</v>
      </c>
      <c r="EG302" s="68">
        <v>7</v>
      </c>
      <c r="EH302" s="68">
        <v>7</v>
      </c>
      <c r="EI302" s="68">
        <v>7</v>
      </c>
      <c r="EJ302" s="68">
        <v>7</v>
      </c>
      <c r="EK302" s="68">
        <v>6</v>
      </c>
      <c r="EL302" s="68">
        <v>5</v>
      </c>
      <c r="EM302" s="68">
        <v>5</v>
      </c>
      <c r="EN302" s="68">
        <v>0</v>
      </c>
      <c r="EO302" s="68">
        <v>6</v>
      </c>
      <c r="EP302" s="68">
        <v>0</v>
      </c>
      <c r="ER302" s="78" t="s">
        <v>196</v>
      </c>
      <c r="ES302" s="78" t="s">
        <v>2579</v>
      </c>
      <c r="ET302" s="78">
        <v>462</v>
      </c>
      <c r="EU302" s="78">
        <v>362</v>
      </c>
      <c r="EV302" s="78">
        <v>1827</v>
      </c>
      <c r="EW302" s="78"/>
      <c r="EX302" s="78"/>
      <c r="EY302" s="78"/>
    </row>
    <row r="303" spans="1:155">
      <c r="A303" s="45" t="s">
        <v>2054</v>
      </c>
      <c r="B303" s="51"/>
      <c r="C303" s="51"/>
      <c r="D303" s="51"/>
      <c r="E303" s="51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  <c r="Z303" s="51"/>
      <c r="AA303" s="51"/>
      <c r="AB303" s="51"/>
      <c r="AC303" s="51"/>
      <c r="AD303" s="51"/>
      <c r="AE303" s="45" t="s">
        <v>2054</v>
      </c>
      <c r="AF303" s="48"/>
      <c r="AG303" s="64"/>
      <c r="AH303" s="64"/>
      <c r="AI303" s="64"/>
      <c r="AJ303" s="64"/>
      <c r="AK303" s="64"/>
      <c r="AL303" s="64"/>
      <c r="AM303" s="64"/>
      <c r="AN303" s="64"/>
      <c r="AO303" s="64"/>
      <c r="AP303" s="64"/>
      <c r="AQ303" s="64"/>
      <c r="AR303" s="64"/>
      <c r="AS303" s="64"/>
      <c r="AT303" s="64"/>
      <c r="AU303" s="64"/>
      <c r="AV303" s="64"/>
      <c r="AW303" s="64"/>
      <c r="AX303" s="64"/>
      <c r="AY303" s="64"/>
      <c r="AZ303" s="64"/>
      <c r="BA303" s="64"/>
      <c r="BB303" s="64"/>
      <c r="BC303" s="64"/>
      <c r="BD303" s="64"/>
      <c r="BE303" s="64"/>
      <c r="BF303" s="64"/>
      <c r="BG303" s="55"/>
      <c r="BH303" s="52"/>
      <c r="BI303" s="45" t="s">
        <v>2054</v>
      </c>
      <c r="BJ303" s="48"/>
      <c r="BK303" s="64"/>
      <c r="BL303" s="64"/>
      <c r="BM303" s="64"/>
      <c r="BN303" s="64"/>
      <c r="BO303" s="64"/>
      <c r="BP303" s="64"/>
      <c r="BQ303" s="64"/>
      <c r="BR303" s="64"/>
      <c r="BS303" s="64"/>
      <c r="BT303" s="64"/>
      <c r="BU303" s="64"/>
      <c r="BV303" s="64"/>
      <c r="BW303" s="64"/>
      <c r="BX303" s="64"/>
      <c r="BY303" s="64"/>
      <c r="BZ303" s="64"/>
      <c r="CA303" s="64"/>
      <c r="CB303" s="64"/>
      <c r="CC303" s="110"/>
      <c r="CD303" s="45" t="s">
        <v>2054</v>
      </c>
      <c r="CE303" s="48"/>
      <c r="CF303" s="110"/>
      <c r="CG303" s="110"/>
      <c r="CH303" s="110"/>
      <c r="CI303" s="110"/>
      <c r="CJ303" s="110"/>
      <c r="CK303" s="110"/>
      <c r="CL303" s="110"/>
      <c r="CM303" s="110"/>
      <c r="CN303" s="110"/>
      <c r="CO303" s="45" t="s">
        <v>2054</v>
      </c>
      <c r="CP303" s="48"/>
      <c r="CQ303" s="110"/>
      <c r="CR303" s="110"/>
      <c r="CS303" s="110"/>
      <c r="CT303" s="110"/>
      <c r="CU303" s="110"/>
      <c r="CV303" s="110"/>
      <c r="CW303" s="110"/>
      <c r="CX303" s="110"/>
      <c r="CY303" s="110"/>
      <c r="CZ303" s="110"/>
      <c r="DA303" s="110"/>
      <c r="DB303" s="110"/>
      <c r="DC303" s="110"/>
      <c r="DD303" s="110"/>
      <c r="DE303" s="110"/>
      <c r="DF303" s="110"/>
      <c r="DG303" s="110"/>
      <c r="DH303" s="110"/>
      <c r="DI303" s="110"/>
      <c r="DJ303" s="110"/>
      <c r="DK303" s="110"/>
      <c r="DL303" s="110"/>
      <c r="DM303" s="110"/>
      <c r="DN303" s="110"/>
      <c r="DO303" s="45" t="s">
        <v>2054</v>
      </c>
      <c r="DP303" s="99"/>
      <c r="DQ303" s="51"/>
      <c r="DR303" s="51"/>
      <c r="DS303" s="51"/>
      <c r="DT303" s="51"/>
      <c r="DU303" s="51"/>
      <c r="DV303" s="51"/>
      <c r="DW303" s="51"/>
      <c r="DX303" s="45" t="s">
        <v>2054</v>
      </c>
      <c r="DY303" s="51"/>
      <c r="DZ303" s="63"/>
      <c r="EA303" s="63"/>
      <c r="EB303" s="63"/>
      <c r="EC303" s="63"/>
      <c r="ED303" s="63"/>
      <c r="EE303" s="63"/>
      <c r="EF303" s="63"/>
      <c r="EG303" s="63"/>
      <c r="EH303" s="63"/>
      <c r="EI303" s="63"/>
      <c r="EJ303" s="63"/>
      <c r="EK303" s="63"/>
      <c r="EL303" s="63"/>
      <c r="EM303" s="63"/>
      <c r="EN303" s="63"/>
      <c r="EO303" s="63"/>
      <c r="EP303" s="63"/>
      <c r="ER303" s="78" t="str">
        <f>IF(A303="",ER302,A303)</f>
        <v>FITOVINANY</v>
      </c>
      <c r="ES303" s="78" t="str">
        <f>ER303&amp;B303</f>
        <v>FITOVINANY</v>
      </c>
      <c r="ET303" s="78">
        <f>CQ303+CU303+CY303+DC303+DG303+DK303</f>
        <v>0</v>
      </c>
      <c r="EU303" s="78">
        <f>CS303+CW303+DA303+DE303+DI303+DM303</f>
        <v>0</v>
      </c>
      <c r="EV303" s="78">
        <f>(CF303+2*CG303+3*CH303+4*CI303+5*CJ303)</f>
        <v>0</v>
      </c>
      <c r="EW303" s="78"/>
      <c r="EX303" s="78"/>
      <c r="EY303" s="78"/>
    </row>
    <row r="304" spans="1:155">
      <c r="A304" s="212" t="s">
        <v>233</v>
      </c>
      <c r="B304" s="8" t="s">
        <v>90</v>
      </c>
      <c r="C304" s="71">
        <v>42</v>
      </c>
      <c r="D304" s="71">
        <v>25</v>
      </c>
      <c r="E304" s="71">
        <v>28</v>
      </c>
      <c r="F304" s="71">
        <v>15</v>
      </c>
      <c r="G304" s="71">
        <v>0</v>
      </c>
      <c r="H304" s="71">
        <v>0</v>
      </c>
      <c r="I304" s="71">
        <v>0</v>
      </c>
      <c r="J304" s="71">
        <v>0</v>
      </c>
      <c r="K304" s="71">
        <v>0</v>
      </c>
      <c r="L304" s="71">
        <v>0</v>
      </c>
      <c r="M304" s="71">
        <v>0</v>
      </c>
      <c r="N304" s="71">
        <v>0</v>
      </c>
      <c r="O304" s="71">
        <v>0</v>
      </c>
      <c r="P304" s="71">
        <v>0</v>
      </c>
      <c r="Q304" s="71">
        <v>24</v>
      </c>
      <c r="R304" s="71">
        <v>15</v>
      </c>
      <c r="S304" s="71">
        <v>0</v>
      </c>
      <c r="T304" s="71">
        <v>0</v>
      </c>
      <c r="U304" s="71">
        <v>0</v>
      </c>
      <c r="V304" s="71">
        <v>0</v>
      </c>
      <c r="W304" s="71">
        <v>0</v>
      </c>
      <c r="X304" s="71">
        <v>0</v>
      </c>
      <c r="Y304" s="71">
        <v>0</v>
      </c>
      <c r="Z304" s="71">
        <v>0</v>
      </c>
      <c r="AA304" s="71">
        <v>0</v>
      </c>
      <c r="AB304" s="71">
        <v>0</v>
      </c>
      <c r="AC304" s="69">
        <v>94</v>
      </c>
      <c r="AD304" s="69">
        <v>55</v>
      </c>
      <c r="AE304" s="212" t="s">
        <v>233</v>
      </c>
      <c r="AF304" s="8" t="s">
        <v>90</v>
      </c>
      <c r="AG304" s="71">
        <v>3</v>
      </c>
      <c r="AH304" s="71">
        <v>2</v>
      </c>
      <c r="AI304" s="71">
        <v>0</v>
      </c>
      <c r="AJ304" s="71">
        <v>0</v>
      </c>
      <c r="AK304" s="71">
        <v>0</v>
      </c>
      <c r="AL304" s="71">
        <v>0</v>
      </c>
      <c r="AM304" s="71">
        <v>0</v>
      </c>
      <c r="AN304" s="71">
        <v>0</v>
      </c>
      <c r="AO304" s="71">
        <v>0</v>
      </c>
      <c r="AP304" s="71">
        <v>0</v>
      </c>
      <c r="AQ304" s="71">
        <v>0</v>
      </c>
      <c r="AR304" s="71">
        <v>0</v>
      </c>
      <c r="AS304" s="71">
        <v>0</v>
      </c>
      <c r="AT304" s="71">
        <v>0</v>
      </c>
      <c r="AU304" s="71">
        <v>1</v>
      </c>
      <c r="AV304" s="71">
        <v>1</v>
      </c>
      <c r="AW304" s="71">
        <v>0</v>
      </c>
      <c r="AX304" s="71">
        <v>0</v>
      </c>
      <c r="AY304" s="71">
        <v>0</v>
      </c>
      <c r="AZ304" s="71">
        <v>0</v>
      </c>
      <c r="BA304" s="71">
        <v>0</v>
      </c>
      <c r="BB304" s="71">
        <v>0</v>
      </c>
      <c r="BC304" s="71">
        <v>0</v>
      </c>
      <c r="BD304" s="71">
        <v>0</v>
      </c>
      <c r="BE304" s="71">
        <v>0</v>
      </c>
      <c r="BF304" s="71">
        <v>0</v>
      </c>
      <c r="BG304" s="69">
        <v>4</v>
      </c>
      <c r="BH304" s="69">
        <v>3</v>
      </c>
      <c r="BI304" s="212" t="s">
        <v>233</v>
      </c>
      <c r="BJ304" s="8" t="s">
        <v>90</v>
      </c>
      <c r="BK304" s="31">
        <v>1</v>
      </c>
      <c r="BL304" s="31">
        <v>1</v>
      </c>
      <c r="BM304" s="31">
        <v>0</v>
      </c>
      <c r="BN304" s="31">
        <v>0</v>
      </c>
      <c r="BO304" s="31">
        <v>0</v>
      </c>
      <c r="BP304" s="31">
        <v>0</v>
      </c>
      <c r="BQ304" s="31">
        <v>0</v>
      </c>
      <c r="BR304" s="31">
        <v>1</v>
      </c>
      <c r="BS304" s="31">
        <v>0</v>
      </c>
      <c r="BT304" s="31">
        <v>0</v>
      </c>
      <c r="BU304" s="31">
        <v>0</v>
      </c>
      <c r="BV304" s="31">
        <v>0</v>
      </c>
      <c r="BW304" s="31">
        <v>0</v>
      </c>
      <c r="BX304" s="149">
        <v>3</v>
      </c>
      <c r="BY304" s="125">
        <v>3</v>
      </c>
      <c r="BZ304" s="71">
        <v>3</v>
      </c>
      <c r="CA304" s="71">
        <v>3</v>
      </c>
      <c r="CB304" s="71">
        <v>0</v>
      </c>
      <c r="CC304" s="71">
        <v>1</v>
      </c>
      <c r="CD304" s="212" t="s">
        <v>233</v>
      </c>
      <c r="CE304" s="8" t="s">
        <v>90</v>
      </c>
      <c r="CF304" s="71">
        <v>0</v>
      </c>
      <c r="CG304" s="71">
        <v>51</v>
      </c>
      <c r="CH304" s="71">
        <v>0</v>
      </c>
      <c r="CI304" s="71">
        <v>0</v>
      </c>
      <c r="CJ304" s="71">
        <v>0</v>
      </c>
      <c r="CK304" s="71">
        <v>1</v>
      </c>
      <c r="CL304" s="71">
        <v>3</v>
      </c>
      <c r="CM304" s="71">
        <v>3</v>
      </c>
      <c r="CN304" s="71">
        <v>3</v>
      </c>
      <c r="CO304" s="212" t="s">
        <v>233</v>
      </c>
      <c r="CP304" s="8" t="s">
        <v>90</v>
      </c>
      <c r="CQ304" s="46">
        <v>17</v>
      </c>
      <c r="CR304" s="46">
        <v>9</v>
      </c>
      <c r="CS304" s="46">
        <v>15</v>
      </c>
      <c r="CT304" s="46">
        <v>8</v>
      </c>
      <c r="CU304" s="46">
        <v>0</v>
      </c>
      <c r="CV304" s="46">
        <v>0</v>
      </c>
      <c r="CW304" s="46">
        <v>0</v>
      </c>
      <c r="CX304" s="46">
        <v>0</v>
      </c>
      <c r="CY304" s="46">
        <v>0</v>
      </c>
      <c r="CZ304" s="46">
        <v>0</v>
      </c>
      <c r="DA304" s="46">
        <v>0</v>
      </c>
      <c r="DB304" s="46">
        <v>0</v>
      </c>
      <c r="DC304" s="46">
        <v>0</v>
      </c>
      <c r="DD304" s="46">
        <v>0</v>
      </c>
      <c r="DE304" s="46">
        <v>0</v>
      </c>
      <c r="DF304" s="46">
        <v>0</v>
      </c>
      <c r="DG304" s="46">
        <v>0</v>
      </c>
      <c r="DH304" s="46">
        <v>0</v>
      </c>
      <c r="DI304" s="46">
        <v>0</v>
      </c>
      <c r="DJ304" s="46">
        <v>0</v>
      </c>
      <c r="DK304" s="46">
        <v>0</v>
      </c>
      <c r="DL304" s="46">
        <v>0</v>
      </c>
      <c r="DM304" s="46">
        <v>0</v>
      </c>
      <c r="DN304" s="46">
        <v>0</v>
      </c>
      <c r="DO304" s="212" t="s">
        <v>233</v>
      </c>
      <c r="DP304" s="8" t="s">
        <v>90</v>
      </c>
      <c r="DQ304" s="71">
        <v>4</v>
      </c>
      <c r="DR304" s="71">
        <v>4</v>
      </c>
      <c r="DS304" s="71">
        <v>0</v>
      </c>
      <c r="DT304" s="152">
        <v>1</v>
      </c>
      <c r="DU304" s="32">
        <v>0</v>
      </c>
      <c r="DV304" s="149">
        <v>5</v>
      </c>
      <c r="DW304" s="149">
        <v>4</v>
      </c>
      <c r="DX304" s="212" t="s">
        <v>233</v>
      </c>
      <c r="DY304" s="8" t="s">
        <v>90</v>
      </c>
      <c r="DZ304" s="71">
        <v>0</v>
      </c>
      <c r="EA304" s="71">
        <v>0</v>
      </c>
      <c r="EB304" s="71">
        <v>0</v>
      </c>
      <c r="EC304" s="71">
        <v>0</v>
      </c>
      <c r="ED304" s="71">
        <v>0</v>
      </c>
      <c r="EE304" s="71">
        <v>0</v>
      </c>
      <c r="EF304" s="71">
        <v>0</v>
      </c>
      <c r="EG304" s="71">
        <v>0</v>
      </c>
      <c r="EH304" s="71">
        <v>0</v>
      </c>
      <c r="EI304" s="71">
        <v>0</v>
      </c>
      <c r="EJ304" s="71">
        <v>0</v>
      </c>
      <c r="EK304" s="71">
        <v>0</v>
      </c>
      <c r="EL304" s="71">
        <v>0</v>
      </c>
      <c r="EM304" s="71">
        <v>0</v>
      </c>
      <c r="EN304" s="71">
        <v>0</v>
      </c>
      <c r="EO304" s="71">
        <v>0</v>
      </c>
      <c r="EP304" s="71">
        <v>0</v>
      </c>
      <c r="ER304" s="78" t="s">
        <v>233</v>
      </c>
      <c r="ES304" s="78" t="s">
        <v>2583</v>
      </c>
      <c r="ET304" s="78">
        <v>17</v>
      </c>
      <c r="EU304" s="78">
        <v>15</v>
      </c>
      <c r="EV304" s="78">
        <v>102</v>
      </c>
      <c r="EW304" s="78"/>
      <c r="EX304" s="78"/>
      <c r="EY304" s="78"/>
    </row>
    <row r="305" spans="1:155">
      <c r="A305" s="212"/>
      <c r="B305" s="8" t="s">
        <v>91</v>
      </c>
      <c r="C305" s="71">
        <v>0</v>
      </c>
      <c r="D305" s="71">
        <v>0</v>
      </c>
      <c r="E305" s="71">
        <v>0</v>
      </c>
      <c r="F305" s="71">
        <v>0</v>
      </c>
      <c r="G305" s="71">
        <v>0</v>
      </c>
      <c r="H305" s="71">
        <v>0</v>
      </c>
      <c r="I305" s="71">
        <v>0</v>
      </c>
      <c r="J305" s="71">
        <v>0</v>
      </c>
      <c r="K305" s="71">
        <v>0</v>
      </c>
      <c r="L305" s="71">
        <v>0</v>
      </c>
      <c r="M305" s="71">
        <v>0</v>
      </c>
      <c r="N305" s="71">
        <v>0</v>
      </c>
      <c r="O305" s="71">
        <v>0</v>
      </c>
      <c r="P305" s="71">
        <v>0</v>
      </c>
      <c r="Q305" s="71">
        <v>0</v>
      </c>
      <c r="R305" s="71">
        <v>0</v>
      </c>
      <c r="S305" s="71">
        <v>0</v>
      </c>
      <c r="T305" s="71">
        <v>0</v>
      </c>
      <c r="U305" s="71">
        <v>0</v>
      </c>
      <c r="V305" s="71">
        <v>0</v>
      </c>
      <c r="W305" s="71">
        <v>0</v>
      </c>
      <c r="X305" s="71">
        <v>0</v>
      </c>
      <c r="Y305" s="71">
        <v>0</v>
      </c>
      <c r="Z305" s="71">
        <v>0</v>
      </c>
      <c r="AA305" s="71">
        <v>0</v>
      </c>
      <c r="AB305" s="71">
        <v>0</v>
      </c>
      <c r="AC305" s="69">
        <v>0</v>
      </c>
      <c r="AD305" s="69">
        <v>0</v>
      </c>
      <c r="AE305" s="212"/>
      <c r="AF305" s="8" t="s">
        <v>91</v>
      </c>
      <c r="AG305" s="71">
        <v>0</v>
      </c>
      <c r="AH305" s="71">
        <v>0</v>
      </c>
      <c r="AI305" s="71">
        <v>0</v>
      </c>
      <c r="AJ305" s="71">
        <v>0</v>
      </c>
      <c r="AK305" s="71">
        <v>0</v>
      </c>
      <c r="AL305" s="71">
        <v>0</v>
      </c>
      <c r="AM305" s="71">
        <v>0</v>
      </c>
      <c r="AN305" s="71">
        <v>0</v>
      </c>
      <c r="AO305" s="71">
        <v>0</v>
      </c>
      <c r="AP305" s="71">
        <v>0</v>
      </c>
      <c r="AQ305" s="71">
        <v>0</v>
      </c>
      <c r="AR305" s="71">
        <v>0</v>
      </c>
      <c r="AS305" s="71">
        <v>0</v>
      </c>
      <c r="AT305" s="71">
        <v>0</v>
      </c>
      <c r="AU305" s="71">
        <v>0</v>
      </c>
      <c r="AV305" s="71">
        <v>0</v>
      </c>
      <c r="AW305" s="71">
        <v>0</v>
      </c>
      <c r="AX305" s="71">
        <v>0</v>
      </c>
      <c r="AY305" s="71">
        <v>0</v>
      </c>
      <c r="AZ305" s="71">
        <v>0</v>
      </c>
      <c r="BA305" s="71">
        <v>0</v>
      </c>
      <c r="BB305" s="71">
        <v>0</v>
      </c>
      <c r="BC305" s="71">
        <v>0</v>
      </c>
      <c r="BD305" s="71">
        <v>0</v>
      </c>
      <c r="BE305" s="71">
        <v>0</v>
      </c>
      <c r="BF305" s="71">
        <v>0</v>
      </c>
      <c r="BG305" s="69">
        <v>0</v>
      </c>
      <c r="BH305" s="69">
        <v>0</v>
      </c>
      <c r="BI305" s="212"/>
      <c r="BJ305" s="8" t="s">
        <v>91</v>
      </c>
      <c r="BK305" s="31">
        <v>0</v>
      </c>
      <c r="BL305" s="31">
        <v>0</v>
      </c>
      <c r="BM305" s="31">
        <v>0</v>
      </c>
      <c r="BN305" s="31">
        <v>0</v>
      </c>
      <c r="BO305" s="31">
        <v>0</v>
      </c>
      <c r="BP305" s="31">
        <v>0</v>
      </c>
      <c r="BQ305" s="31">
        <v>0</v>
      </c>
      <c r="BR305" s="31">
        <v>0</v>
      </c>
      <c r="BS305" s="31">
        <v>0</v>
      </c>
      <c r="BT305" s="31">
        <v>0</v>
      </c>
      <c r="BU305" s="31">
        <v>0</v>
      </c>
      <c r="BV305" s="31">
        <v>0</v>
      </c>
      <c r="BW305" s="31">
        <v>0</v>
      </c>
      <c r="BX305" s="149">
        <v>0</v>
      </c>
      <c r="BY305" s="125">
        <v>0</v>
      </c>
      <c r="BZ305" s="71">
        <v>0</v>
      </c>
      <c r="CA305" s="71">
        <v>0</v>
      </c>
      <c r="CB305" s="71">
        <v>0</v>
      </c>
      <c r="CC305" s="71">
        <v>0</v>
      </c>
      <c r="CD305" s="212"/>
      <c r="CE305" s="8" t="s">
        <v>91</v>
      </c>
      <c r="CF305" s="71">
        <v>0</v>
      </c>
      <c r="CG305" s="71">
        <v>0</v>
      </c>
      <c r="CH305" s="71">
        <v>0</v>
      </c>
      <c r="CI305" s="71">
        <v>0</v>
      </c>
      <c r="CJ305" s="71">
        <v>0</v>
      </c>
      <c r="CK305" s="71">
        <v>0</v>
      </c>
      <c r="CL305" s="71">
        <v>0</v>
      </c>
      <c r="CM305" s="71">
        <v>0</v>
      </c>
      <c r="CN305" s="71">
        <v>0</v>
      </c>
      <c r="CO305" s="212"/>
      <c r="CP305" s="8" t="s">
        <v>91</v>
      </c>
      <c r="CQ305" s="46">
        <v>0</v>
      </c>
      <c r="CR305" s="46">
        <v>0</v>
      </c>
      <c r="CS305" s="46">
        <v>0</v>
      </c>
      <c r="CT305" s="46">
        <v>0</v>
      </c>
      <c r="CU305" s="46">
        <v>0</v>
      </c>
      <c r="CV305" s="46">
        <v>0</v>
      </c>
      <c r="CW305" s="46">
        <v>0</v>
      </c>
      <c r="CX305" s="46">
        <v>0</v>
      </c>
      <c r="CY305" s="46">
        <v>0</v>
      </c>
      <c r="CZ305" s="46">
        <v>0</v>
      </c>
      <c r="DA305" s="46">
        <v>0</v>
      </c>
      <c r="DB305" s="46">
        <v>0</v>
      </c>
      <c r="DC305" s="46">
        <v>0</v>
      </c>
      <c r="DD305" s="46">
        <v>0</v>
      </c>
      <c r="DE305" s="46">
        <v>0</v>
      </c>
      <c r="DF305" s="46">
        <v>0</v>
      </c>
      <c r="DG305" s="46">
        <v>0</v>
      </c>
      <c r="DH305" s="46">
        <v>0</v>
      </c>
      <c r="DI305" s="46">
        <v>0</v>
      </c>
      <c r="DJ305" s="46">
        <v>0</v>
      </c>
      <c r="DK305" s="46">
        <v>0</v>
      </c>
      <c r="DL305" s="46">
        <v>0</v>
      </c>
      <c r="DM305" s="46">
        <v>0</v>
      </c>
      <c r="DN305" s="46">
        <v>0</v>
      </c>
      <c r="DO305" s="212"/>
      <c r="DP305" s="8" t="s">
        <v>91</v>
      </c>
      <c r="DQ305" s="71">
        <v>0</v>
      </c>
      <c r="DR305" s="71">
        <v>0</v>
      </c>
      <c r="DS305" s="71">
        <v>0</v>
      </c>
      <c r="DT305" s="152">
        <v>0</v>
      </c>
      <c r="DU305" s="32">
        <v>0</v>
      </c>
      <c r="DV305" s="149">
        <v>0</v>
      </c>
      <c r="DW305" s="149">
        <v>0</v>
      </c>
      <c r="DX305" s="212"/>
      <c r="DY305" s="8" t="s">
        <v>91</v>
      </c>
      <c r="DZ305" s="71">
        <v>0</v>
      </c>
      <c r="EA305" s="71">
        <v>0</v>
      </c>
      <c r="EB305" s="71">
        <v>0</v>
      </c>
      <c r="EC305" s="71">
        <v>0</v>
      </c>
      <c r="ED305" s="71">
        <v>0</v>
      </c>
      <c r="EE305" s="71">
        <v>0</v>
      </c>
      <c r="EF305" s="71">
        <v>0</v>
      </c>
      <c r="EG305" s="71">
        <v>0</v>
      </c>
      <c r="EH305" s="71">
        <v>0</v>
      </c>
      <c r="EI305" s="71">
        <v>0</v>
      </c>
      <c r="EJ305" s="71">
        <v>0</v>
      </c>
      <c r="EK305" s="71">
        <v>0</v>
      </c>
      <c r="EL305" s="71">
        <v>0</v>
      </c>
      <c r="EM305" s="71">
        <v>0</v>
      </c>
      <c r="EN305" s="71">
        <v>0</v>
      </c>
      <c r="EO305" s="71">
        <v>0</v>
      </c>
      <c r="EP305" s="71">
        <v>0</v>
      </c>
      <c r="ER305" s="78" t="s">
        <v>233</v>
      </c>
      <c r="ES305" s="78" t="s">
        <v>2584</v>
      </c>
      <c r="ET305" s="78">
        <v>0</v>
      </c>
      <c r="EU305" s="78">
        <v>0</v>
      </c>
      <c r="EV305" s="78">
        <v>0</v>
      </c>
      <c r="EW305" s="78"/>
      <c r="EX305" s="78"/>
      <c r="EY305" s="78"/>
    </row>
    <row r="306" spans="1:155">
      <c r="A306" s="212"/>
      <c r="B306" s="66" t="s">
        <v>73</v>
      </c>
      <c r="C306" s="26">
        <v>42</v>
      </c>
      <c r="D306" s="26">
        <v>25</v>
      </c>
      <c r="E306" s="26">
        <v>28</v>
      </c>
      <c r="F306" s="26">
        <v>15</v>
      </c>
      <c r="G306" s="26">
        <v>0</v>
      </c>
      <c r="H306" s="26">
        <v>0</v>
      </c>
      <c r="I306" s="26">
        <v>0</v>
      </c>
      <c r="J306" s="26">
        <v>0</v>
      </c>
      <c r="K306" s="26">
        <v>0</v>
      </c>
      <c r="L306" s="26">
        <v>0</v>
      </c>
      <c r="M306" s="26">
        <v>0</v>
      </c>
      <c r="N306" s="26">
        <v>0</v>
      </c>
      <c r="O306" s="26">
        <v>0</v>
      </c>
      <c r="P306" s="26">
        <v>0</v>
      </c>
      <c r="Q306" s="26">
        <v>24</v>
      </c>
      <c r="R306" s="26">
        <v>15</v>
      </c>
      <c r="S306" s="26">
        <v>0</v>
      </c>
      <c r="T306" s="26">
        <v>0</v>
      </c>
      <c r="U306" s="26">
        <v>0</v>
      </c>
      <c r="V306" s="26">
        <v>0</v>
      </c>
      <c r="W306" s="26">
        <v>0</v>
      </c>
      <c r="X306" s="26">
        <v>0</v>
      </c>
      <c r="Y306" s="26">
        <v>0</v>
      </c>
      <c r="Z306" s="26">
        <v>0</v>
      </c>
      <c r="AA306" s="26">
        <v>0</v>
      </c>
      <c r="AB306" s="26">
        <v>0</v>
      </c>
      <c r="AC306" s="68">
        <v>94</v>
      </c>
      <c r="AD306" s="68">
        <v>55</v>
      </c>
      <c r="AE306" s="212"/>
      <c r="AF306" s="66" t="s">
        <v>73</v>
      </c>
      <c r="AG306" s="26">
        <v>3</v>
      </c>
      <c r="AH306" s="26">
        <v>2</v>
      </c>
      <c r="AI306" s="26">
        <v>0</v>
      </c>
      <c r="AJ306" s="26">
        <v>0</v>
      </c>
      <c r="AK306" s="26">
        <v>0</v>
      </c>
      <c r="AL306" s="26">
        <v>0</v>
      </c>
      <c r="AM306" s="26">
        <v>0</v>
      </c>
      <c r="AN306" s="26">
        <v>0</v>
      </c>
      <c r="AO306" s="26">
        <v>0</v>
      </c>
      <c r="AP306" s="26">
        <v>0</v>
      </c>
      <c r="AQ306" s="26">
        <v>0</v>
      </c>
      <c r="AR306" s="26">
        <v>0</v>
      </c>
      <c r="AS306" s="26">
        <v>0</v>
      </c>
      <c r="AT306" s="26">
        <v>0</v>
      </c>
      <c r="AU306" s="26">
        <v>1</v>
      </c>
      <c r="AV306" s="26">
        <v>1</v>
      </c>
      <c r="AW306" s="26">
        <v>0</v>
      </c>
      <c r="AX306" s="26">
        <v>0</v>
      </c>
      <c r="AY306" s="26">
        <v>0</v>
      </c>
      <c r="AZ306" s="26">
        <v>0</v>
      </c>
      <c r="BA306" s="26">
        <v>0</v>
      </c>
      <c r="BB306" s="26">
        <v>0</v>
      </c>
      <c r="BC306" s="26">
        <v>0</v>
      </c>
      <c r="BD306" s="26">
        <v>0</v>
      </c>
      <c r="BE306" s="26">
        <v>0</v>
      </c>
      <c r="BF306" s="26">
        <v>0</v>
      </c>
      <c r="BG306" s="68">
        <v>4</v>
      </c>
      <c r="BH306" s="68">
        <v>3</v>
      </c>
      <c r="BI306" s="212"/>
      <c r="BJ306" s="66" t="s">
        <v>73</v>
      </c>
      <c r="BK306" s="68">
        <v>1</v>
      </c>
      <c r="BL306" s="68">
        <v>1</v>
      </c>
      <c r="BM306" s="68">
        <v>0</v>
      </c>
      <c r="BN306" s="68">
        <v>0</v>
      </c>
      <c r="BO306" s="68">
        <v>0</v>
      </c>
      <c r="BP306" s="68">
        <v>0</v>
      </c>
      <c r="BQ306" s="68">
        <v>0</v>
      </c>
      <c r="BR306" s="68">
        <v>1</v>
      </c>
      <c r="BS306" s="68">
        <v>0</v>
      </c>
      <c r="BT306" s="68">
        <v>0</v>
      </c>
      <c r="BU306" s="68">
        <v>0</v>
      </c>
      <c r="BV306" s="68">
        <v>0</v>
      </c>
      <c r="BW306" s="68">
        <v>0</v>
      </c>
      <c r="BX306" s="68">
        <v>3</v>
      </c>
      <c r="BY306" s="68">
        <v>3</v>
      </c>
      <c r="BZ306" s="68">
        <v>3</v>
      </c>
      <c r="CA306" s="68">
        <v>3</v>
      </c>
      <c r="CB306" s="68">
        <v>0</v>
      </c>
      <c r="CC306" s="68">
        <v>1</v>
      </c>
      <c r="CD306" s="212"/>
      <c r="CE306" s="66" t="s">
        <v>73</v>
      </c>
      <c r="CF306" s="68">
        <v>0</v>
      </c>
      <c r="CG306" s="68">
        <v>51</v>
      </c>
      <c r="CH306" s="68">
        <v>0</v>
      </c>
      <c r="CI306" s="68">
        <v>0</v>
      </c>
      <c r="CJ306" s="68">
        <v>0</v>
      </c>
      <c r="CK306" s="68">
        <v>1</v>
      </c>
      <c r="CL306" s="68">
        <v>3</v>
      </c>
      <c r="CM306" s="68">
        <v>3</v>
      </c>
      <c r="CN306" s="68">
        <v>3</v>
      </c>
      <c r="CO306" s="212"/>
      <c r="CP306" s="66" t="s">
        <v>73</v>
      </c>
      <c r="CQ306" s="68">
        <v>17</v>
      </c>
      <c r="CR306" s="68">
        <v>9</v>
      </c>
      <c r="CS306" s="68">
        <v>15</v>
      </c>
      <c r="CT306" s="68">
        <v>8</v>
      </c>
      <c r="CU306" s="68">
        <v>0</v>
      </c>
      <c r="CV306" s="68">
        <v>0</v>
      </c>
      <c r="CW306" s="68">
        <v>0</v>
      </c>
      <c r="CX306" s="68">
        <v>0</v>
      </c>
      <c r="CY306" s="68">
        <v>0</v>
      </c>
      <c r="CZ306" s="68">
        <v>0</v>
      </c>
      <c r="DA306" s="68">
        <v>0</v>
      </c>
      <c r="DB306" s="68">
        <v>0</v>
      </c>
      <c r="DC306" s="68">
        <v>0</v>
      </c>
      <c r="DD306" s="68">
        <v>0</v>
      </c>
      <c r="DE306" s="68">
        <v>0</v>
      </c>
      <c r="DF306" s="68">
        <v>0</v>
      </c>
      <c r="DG306" s="68">
        <v>0</v>
      </c>
      <c r="DH306" s="68">
        <v>0</v>
      </c>
      <c r="DI306" s="68">
        <v>0</v>
      </c>
      <c r="DJ306" s="68">
        <v>0</v>
      </c>
      <c r="DK306" s="68">
        <v>0</v>
      </c>
      <c r="DL306" s="68">
        <v>0</v>
      </c>
      <c r="DM306" s="68">
        <v>0</v>
      </c>
      <c r="DN306" s="68">
        <v>0</v>
      </c>
      <c r="DO306" s="212"/>
      <c r="DP306" s="66" t="s">
        <v>73</v>
      </c>
      <c r="DQ306" s="68">
        <v>4</v>
      </c>
      <c r="DR306" s="26">
        <v>4</v>
      </c>
      <c r="DS306" s="26">
        <v>0</v>
      </c>
      <c r="DT306" s="41">
        <v>1</v>
      </c>
      <c r="DU306" s="41">
        <v>0</v>
      </c>
      <c r="DV306" s="68">
        <v>5</v>
      </c>
      <c r="DW306" s="68">
        <v>4</v>
      </c>
      <c r="DX306" s="212"/>
      <c r="DY306" s="66" t="s">
        <v>73</v>
      </c>
      <c r="DZ306" s="68">
        <v>0</v>
      </c>
      <c r="EA306" s="68">
        <v>0</v>
      </c>
      <c r="EB306" s="68">
        <v>0</v>
      </c>
      <c r="EC306" s="68">
        <v>0</v>
      </c>
      <c r="ED306" s="68">
        <v>0</v>
      </c>
      <c r="EE306" s="68">
        <v>0</v>
      </c>
      <c r="EF306" s="68">
        <v>0</v>
      </c>
      <c r="EG306" s="68">
        <v>0</v>
      </c>
      <c r="EH306" s="68">
        <v>0</v>
      </c>
      <c r="EI306" s="68">
        <v>0</v>
      </c>
      <c r="EJ306" s="68">
        <v>0</v>
      </c>
      <c r="EK306" s="68">
        <v>0</v>
      </c>
      <c r="EL306" s="68">
        <v>0</v>
      </c>
      <c r="EM306" s="68">
        <v>0</v>
      </c>
      <c r="EN306" s="68">
        <v>0</v>
      </c>
      <c r="EO306" s="68">
        <v>0</v>
      </c>
      <c r="EP306" s="68">
        <v>0</v>
      </c>
      <c r="ER306" s="78" t="s">
        <v>233</v>
      </c>
      <c r="ES306" s="78" t="s">
        <v>2585</v>
      </c>
      <c r="ET306" s="78">
        <v>17</v>
      </c>
      <c r="EU306" s="78">
        <v>15</v>
      </c>
      <c r="EV306" s="78">
        <v>102</v>
      </c>
      <c r="EW306" s="78"/>
      <c r="EX306" s="78"/>
      <c r="EY306" s="78"/>
    </row>
    <row r="307" spans="1:155">
      <c r="A307" s="212" t="s">
        <v>234</v>
      </c>
      <c r="B307" s="8" t="s">
        <v>90</v>
      </c>
      <c r="C307" s="71">
        <v>43</v>
      </c>
      <c r="D307" s="71">
        <v>18</v>
      </c>
      <c r="E307" s="71">
        <v>65</v>
      </c>
      <c r="F307" s="71">
        <v>30</v>
      </c>
      <c r="G307" s="71">
        <v>0</v>
      </c>
      <c r="H307" s="71">
        <v>0</v>
      </c>
      <c r="I307" s="71">
        <v>0</v>
      </c>
      <c r="J307" s="71">
        <v>0</v>
      </c>
      <c r="K307" s="71">
        <v>0</v>
      </c>
      <c r="L307" s="71">
        <v>0</v>
      </c>
      <c r="M307" s="71">
        <v>0</v>
      </c>
      <c r="N307" s="71">
        <v>0</v>
      </c>
      <c r="O307" s="71">
        <v>0</v>
      </c>
      <c r="P307" s="71">
        <v>0</v>
      </c>
      <c r="Q307" s="71">
        <v>100</v>
      </c>
      <c r="R307" s="71">
        <v>45</v>
      </c>
      <c r="S307" s="71">
        <v>0</v>
      </c>
      <c r="T307" s="71">
        <v>0</v>
      </c>
      <c r="U307" s="71">
        <v>0</v>
      </c>
      <c r="V307" s="71">
        <v>0</v>
      </c>
      <c r="W307" s="71">
        <v>0</v>
      </c>
      <c r="X307" s="71">
        <v>0</v>
      </c>
      <c r="Y307" s="71">
        <v>0</v>
      </c>
      <c r="Z307" s="71">
        <v>0</v>
      </c>
      <c r="AA307" s="71">
        <v>0</v>
      </c>
      <c r="AB307" s="71">
        <v>0</v>
      </c>
      <c r="AC307" s="69">
        <v>208</v>
      </c>
      <c r="AD307" s="69">
        <v>93</v>
      </c>
      <c r="AE307" s="212" t="s">
        <v>234</v>
      </c>
      <c r="AF307" s="8" t="s">
        <v>90</v>
      </c>
      <c r="AG307" s="71">
        <v>0</v>
      </c>
      <c r="AH307" s="71">
        <v>0</v>
      </c>
      <c r="AI307" s="71">
        <v>0</v>
      </c>
      <c r="AJ307" s="71">
        <v>0</v>
      </c>
      <c r="AK307" s="71">
        <v>0</v>
      </c>
      <c r="AL307" s="71">
        <v>0</v>
      </c>
      <c r="AM307" s="71">
        <v>0</v>
      </c>
      <c r="AN307" s="71">
        <v>0</v>
      </c>
      <c r="AO307" s="71">
        <v>0</v>
      </c>
      <c r="AP307" s="71">
        <v>0</v>
      </c>
      <c r="AQ307" s="71">
        <v>0</v>
      </c>
      <c r="AR307" s="71">
        <v>0</v>
      </c>
      <c r="AS307" s="71">
        <v>0</v>
      </c>
      <c r="AT307" s="71">
        <v>0</v>
      </c>
      <c r="AU307" s="71">
        <v>0</v>
      </c>
      <c r="AV307" s="71">
        <v>0</v>
      </c>
      <c r="AW307" s="71">
        <v>0</v>
      </c>
      <c r="AX307" s="71">
        <v>0</v>
      </c>
      <c r="AY307" s="71">
        <v>0</v>
      </c>
      <c r="AZ307" s="71">
        <v>0</v>
      </c>
      <c r="BA307" s="71">
        <v>0</v>
      </c>
      <c r="BB307" s="71">
        <v>0</v>
      </c>
      <c r="BC307" s="71">
        <v>0</v>
      </c>
      <c r="BD307" s="71">
        <v>0</v>
      </c>
      <c r="BE307" s="71">
        <v>0</v>
      </c>
      <c r="BF307" s="71">
        <v>0</v>
      </c>
      <c r="BG307" s="69">
        <v>0</v>
      </c>
      <c r="BH307" s="69">
        <v>0</v>
      </c>
      <c r="BI307" s="212" t="s">
        <v>234</v>
      </c>
      <c r="BJ307" s="8" t="s">
        <v>90</v>
      </c>
      <c r="BK307" s="31">
        <v>1</v>
      </c>
      <c r="BL307" s="31">
        <v>1</v>
      </c>
      <c r="BM307" s="31">
        <v>0</v>
      </c>
      <c r="BN307" s="31">
        <v>0</v>
      </c>
      <c r="BO307" s="31">
        <v>0</v>
      </c>
      <c r="BP307" s="31">
        <v>0</v>
      </c>
      <c r="BQ307" s="31">
        <v>0</v>
      </c>
      <c r="BR307" s="31">
        <v>1</v>
      </c>
      <c r="BS307" s="31">
        <v>0</v>
      </c>
      <c r="BT307" s="31">
        <v>0</v>
      </c>
      <c r="BU307" s="31">
        <v>0</v>
      </c>
      <c r="BV307" s="31">
        <v>0</v>
      </c>
      <c r="BW307" s="31">
        <v>0</v>
      </c>
      <c r="BX307" s="149">
        <v>3</v>
      </c>
      <c r="BY307" s="125">
        <v>3</v>
      </c>
      <c r="BZ307" s="71">
        <v>3</v>
      </c>
      <c r="CA307" s="71">
        <v>0</v>
      </c>
      <c r="CB307" s="71">
        <v>0</v>
      </c>
      <c r="CC307" s="71">
        <v>1</v>
      </c>
      <c r="CD307" s="212" t="s">
        <v>234</v>
      </c>
      <c r="CE307" s="8" t="s">
        <v>90</v>
      </c>
      <c r="CF307" s="71">
        <v>0</v>
      </c>
      <c r="CG307" s="71">
        <v>0</v>
      </c>
      <c r="CH307" s="71">
        <v>0</v>
      </c>
      <c r="CI307" s="71">
        <v>50</v>
      </c>
      <c r="CJ307" s="71">
        <v>0</v>
      </c>
      <c r="CK307" s="71">
        <v>0</v>
      </c>
      <c r="CL307" s="71">
        <v>3</v>
      </c>
      <c r="CM307" s="71">
        <v>0</v>
      </c>
      <c r="CN307" s="71">
        <v>0</v>
      </c>
      <c r="CO307" s="212" t="s">
        <v>234</v>
      </c>
      <c r="CP307" s="8" t="s">
        <v>90</v>
      </c>
      <c r="CQ307" s="46">
        <v>0</v>
      </c>
      <c r="CR307" s="46">
        <v>0</v>
      </c>
      <c r="CS307" s="46">
        <v>0</v>
      </c>
      <c r="CT307" s="46">
        <v>0</v>
      </c>
      <c r="CU307" s="46">
        <v>0</v>
      </c>
      <c r="CV307" s="46">
        <v>0</v>
      </c>
      <c r="CW307" s="46">
        <v>0</v>
      </c>
      <c r="CX307" s="46">
        <v>0</v>
      </c>
      <c r="CY307" s="46">
        <v>0</v>
      </c>
      <c r="CZ307" s="46">
        <v>0</v>
      </c>
      <c r="DA307" s="46">
        <v>0</v>
      </c>
      <c r="DB307" s="46">
        <v>0</v>
      </c>
      <c r="DC307" s="46">
        <v>0</v>
      </c>
      <c r="DD307" s="46">
        <v>0</v>
      </c>
      <c r="DE307" s="46">
        <v>0</v>
      </c>
      <c r="DF307" s="46">
        <v>0</v>
      </c>
      <c r="DG307" s="46">
        <v>0</v>
      </c>
      <c r="DH307" s="46">
        <v>0</v>
      </c>
      <c r="DI307" s="46">
        <v>0</v>
      </c>
      <c r="DJ307" s="46">
        <v>0</v>
      </c>
      <c r="DK307" s="46">
        <v>0</v>
      </c>
      <c r="DL307" s="46">
        <v>0</v>
      </c>
      <c r="DM307" s="46">
        <v>0</v>
      </c>
      <c r="DN307" s="46">
        <v>0</v>
      </c>
      <c r="DO307" s="212" t="s">
        <v>234</v>
      </c>
      <c r="DP307" s="8" t="s">
        <v>90</v>
      </c>
      <c r="DQ307" s="71">
        <v>3</v>
      </c>
      <c r="DR307" s="71">
        <v>0</v>
      </c>
      <c r="DS307" s="71">
        <v>0</v>
      </c>
      <c r="DT307" s="152">
        <v>1</v>
      </c>
      <c r="DU307" s="32">
        <v>0</v>
      </c>
      <c r="DV307" s="149">
        <v>4</v>
      </c>
      <c r="DW307" s="149">
        <v>0</v>
      </c>
      <c r="DX307" s="212" t="s">
        <v>234</v>
      </c>
      <c r="DY307" s="8" t="s">
        <v>90</v>
      </c>
      <c r="DZ307" s="71">
        <v>1</v>
      </c>
      <c r="EA307" s="71">
        <v>1</v>
      </c>
      <c r="EB307" s="71">
        <v>1</v>
      </c>
      <c r="EC307" s="71">
        <v>0</v>
      </c>
      <c r="ED307" s="71">
        <v>1</v>
      </c>
      <c r="EE307" s="71">
        <v>1</v>
      </c>
      <c r="EF307" s="71">
        <v>1</v>
      </c>
      <c r="EG307" s="71">
        <v>1</v>
      </c>
      <c r="EH307" s="71">
        <v>1</v>
      </c>
      <c r="EI307" s="71">
        <v>1</v>
      </c>
      <c r="EJ307" s="71">
        <v>1</v>
      </c>
      <c r="EK307" s="71">
        <v>0</v>
      </c>
      <c r="EL307" s="71">
        <v>0</v>
      </c>
      <c r="EM307" s="71">
        <v>0</v>
      </c>
      <c r="EN307" s="71">
        <v>0</v>
      </c>
      <c r="EO307" s="71">
        <v>1</v>
      </c>
      <c r="EP307" s="71">
        <v>0</v>
      </c>
      <c r="ER307" s="78" t="s">
        <v>234</v>
      </c>
      <c r="ES307" s="78" t="s">
        <v>2586</v>
      </c>
      <c r="ET307" s="78">
        <v>0</v>
      </c>
      <c r="EU307" s="78">
        <v>0</v>
      </c>
      <c r="EV307" s="78">
        <v>200</v>
      </c>
      <c r="EW307" s="78"/>
      <c r="EX307" s="78"/>
      <c r="EY307" s="78"/>
    </row>
    <row r="308" spans="1:155">
      <c r="A308" s="212"/>
      <c r="B308" s="8" t="s">
        <v>91</v>
      </c>
      <c r="C308" s="71">
        <v>530</v>
      </c>
      <c r="D308" s="71">
        <v>256</v>
      </c>
      <c r="E308" s="71">
        <v>176</v>
      </c>
      <c r="F308" s="71">
        <v>94</v>
      </c>
      <c r="G308" s="71">
        <v>0</v>
      </c>
      <c r="H308" s="71">
        <v>0</v>
      </c>
      <c r="I308" s="71">
        <v>0</v>
      </c>
      <c r="J308" s="71">
        <v>0</v>
      </c>
      <c r="K308" s="71">
        <v>114</v>
      </c>
      <c r="L308" s="71">
        <v>75</v>
      </c>
      <c r="M308" s="71">
        <v>144</v>
      </c>
      <c r="N308" s="71">
        <v>71</v>
      </c>
      <c r="O308" s="71">
        <v>0</v>
      </c>
      <c r="P308" s="71">
        <v>0</v>
      </c>
      <c r="Q308" s="71">
        <v>319</v>
      </c>
      <c r="R308" s="71">
        <v>163</v>
      </c>
      <c r="S308" s="71">
        <v>2</v>
      </c>
      <c r="T308" s="71">
        <v>1</v>
      </c>
      <c r="U308" s="71">
        <v>138</v>
      </c>
      <c r="V308" s="71">
        <v>56</v>
      </c>
      <c r="W308" s="71">
        <v>35</v>
      </c>
      <c r="X308" s="71">
        <v>27</v>
      </c>
      <c r="Y308" s="71">
        <v>47</v>
      </c>
      <c r="Z308" s="71">
        <v>15</v>
      </c>
      <c r="AA308" s="71">
        <v>2</v>
      </c>
      <c r="AB308" s="71">
        <v>0</v>
      </c>
      <c r="AC308" s="69">
        <v>1507</v>
      </c>
      <c r="AD308" s="69">
        <v>758</v>
      </c>
      <c r="AE308" s="212"/>
      <c r="AF308" s="8" t="s">
        <v>91</v>
      </c>
      <c r="AG308" s="71">
        <v>31</v>
      </c>
      <c r="AH308" s="71">
        <v>12</v>
      </c>
      <c r="AI308" s="71">
        <v>7</v>
      </c>
      <c r="AJ308" s="71">
        <v>1</v>
      </c>
      <c r="AK308" s="71">
        <v>0</v>
      </c>
      <c r="AL308" s="71">
        <v>0</v>
      </c>
      <c r="AM308" s="71">
        <v>0</v>
      </c>
      <c r="AN308" s="71">
        <v>0</v>
      </c>
      <c r="AO308" s="71">
        <v>15</v>
      </c>
      <c r="AP308" s="71">
        <v>13</v>
      </c>
      <c r="AQ308" s="71">
        <v>11</v>
      </c>
      <c r="AR308" s="71">
        <v>5</v>
      </c>
      <c r="AS308" s="71">
        <v>0</v>
      </c>
      <c r="AT308" s="71">
        <v>0</v>
      </c>
      <c r="AU308" s="71">
        <v>65</v>
      </c>
      <c r="AV308" s="71">
        <v>28</v>
      </c>
      <c r="AW308" s="71">
        <v>1</v>
      </c>
      <c r="AX308" s="71">
        <v>1</v>
      </c>
      <c r="AY308" s="71">
        <v>39</v>
      </c>
      <c r="AZ308" s="71">
        <v>12</v>
      </c>
      <c r="BA308" s="71">
        <v>0</v>
      </c>
      <c r="BB308" s="71">
        <v>0</v>
      </c>
      <c r="BC308" s="71">
        <v>0</v>
      </c>
      <c r="BD308" s="71">
        <v>0</v>
      </c>
      <c r="BE308" s="71">
        <v>0</v>
      </c>
      <c r="BF308" s="71">
        <v>0</v>
      </c>
      <c r="BG308" s="69">
        <v>169</v>
      </c>
      <c r="BH308" s="69">
        <v>72</v>
      </c>
      <c r="BI308" s="212"/>
      <c r="BJ308" s="8" t="s">
        <v>91</v>
      </c>
      <c r="BK308" s="31">
        <v>14</v>
      </c>
      <c r="BL308" s="31">
        <v>9</v>
      </c>
      <c r="BM308" s="31">
        <v>0</v>
      </c>
      <c r="BN308" s="31">
        <v>0</v>
      </c>
      <c r="BO308" s="31">
        <v>5</v>
      </c>
      <c r="BP308" s="31">
        <v>5</v>
      </c>
      <c r="BQ308" s="31">
        <v>0</v>
      </c>
      <c r="BR308" s="31">
        <v>12</v>
      </c>
      <c r="BS308" s="31">
        <v>1</v>
      </c>
      <c r="BT308" s="31">
        <v>9</v>
      </c>
      <c r="BU308" s="31">
        <v>2</v>
      </c>
      <c r="BV308" s="31">
        <v>1</v>
      </c>
      <c r="BW308" s="31">
        <v>1</v>
      </c>
      <c r="BX308" s="149">
        <v>59</v>
      </c>
      <c r="BY308" s="125">
        <v>48</v>
      </c>
      <c r="BZ308" s="71">
        <v>42</v>
      </c>
      <c r="CA308" s="71">
        <v>42</v>
      </c>
      <c r="CB308" s="71">
        <v>6</v>
      </c>
      <c r="CC308" s="71">
        <v>14</v>
      </c>
      <c r="CD308" s="212"/>
      <c r="CE308" s="8" t="s">
        <v>91</v>
      </c>
      <c r="CF308" s="71">
        <v>66</v>
      </c>
      <c r="CG308" s="71">
        <v>737</v>
      </c>
      <c r="CH308" s="71">
        <v>110</v>
      </c>
      <c r="CI308" s="71">
        <v>0</v>
      </c>
      <c r="CJ308" s="71">
        <v>0</v>
      </c>
      <c r="CK308" s="71">
        <v>5</v>
      </c>
      <c r="CL308" s="71">
        <v>42</v>
      </c>
      <c r="CM308" s="71">
        <v>37</v>
      </c>
      <c r="CN308" s="71">
        <v>35</v>
      </c>
      <c r="CO308" s="212"/>
      <c r="CP308" s="8" t="s">
        <v>91</v>
      </c>
      <c r="CQ308" s="46">
        <v>362</v>
      </c>
      <c r="CR308" s="46">
        <v>189</v>
      </c>
      <c r="CS308" s="46">
        <v>215</v>
      </c>
      <c r="CT308" s="46">
        <v>121</v>
      </c>
      <c r="CU308" s="46">
        <v>5</v>
      </c>
      <c r="CV308" s="46">
        <v>3</v>
      </c>
      <c r="CW308" s="46">
        <v>5</v>
      </c>
      <c r="CX308" s="46">
        <v>3</v>
      </c>
      <c r="CY308" s="46">
        <v>160</v>
      </c>
      <c r="CZ308" s="46">
        <v>75</v>
      </c>
      <c r="DA308" s="46">
        <v>109</v>
      </c>
      <c r="DB308" s="46">
        <v>53</v>
      </c>
      <c r="DC308" s="46">
        <v>0</v>
      </c>
      <c r="DD308" s="46">
        <v>0</v>
      </c>
      <c r="DE308" s="46">
        <v>0</v>
      </c>
      <c r="DF308" s="46">
        <v>0</v>
      </c>
      <c r="DG308" s="46">
        <v>0</v>
      </c>
      <c r="DH308" s="46">
        <v>0</v>
      </c>
      <c r="DI308" s="46">
        <v>0</v>
      </c>
      <c r="DJ308" s="46">
        <v>0</v>
      </c>
      <c r="DK308" s="46">
        <v>0</v>
      </c>
      <c r="DL308" s="46">
        <v>0</v>
      </c>
      <c r="DM308" s="46">
        <v>0</v>
      </c>
      <c r="DN308" s="46">
        <v>0</v>
      </c>
      <c r="DO308" s="212"/>
      <c r="DP308" s="8" t="s">
        <v>91</v>
      </c>
      <c r="DQ308" s="71">
        <v>147</v>
      </c>
      <c r="DR308" s="71">
        <v>48</v>
      </c>
      <c r="DS308" s="71">
        <v>23</v>
      </c>
      <c r="DT308" s="152">
        <v>26</v>
      </c>
      <c r="DU308" s="32">
        <v>8</v>
      </c>
      <c r="DV308" s="149">
        <v>173</v>
      </c>
      <c r="DW308" s="149">
        <v>56</v>
      </c>
      <c r="DX308" s="212"/>
      <c r="DY308" s="8" t="s">
        <v>91</v>
      </c>
      <c r="DZ308" s="71">
        <v>17</v>
      </c>
      <c r="EA308" s="71">
        <v>20</v>
      </c>
      <c r="EB308" s="71">
        <v>31</v>
      </c>
      <c r="EC308" s="71">
        <v>0</v>
      </c>
      <c r="ED308" s="71">
        <v>9</v>
      </c>
      <c r="EE308" s="71">
        <v>16</v>
      </c>
      <c r="EF308" s="71">
        <v>9</v>
      </c>
      <c r="EG308" s="71">
        <v>59</v>
      </c>
      <c r="EH308" s="71">
        <v>41</v>
      </c>
      <c r="EI308" s="71">
        <v>15</v>
      </c>
      <c r="EJ308" s="71">
        <v>20</v>
      </c>
      <c r="EK308" s="71">
        <v>9</v>
      </c>
      <c r="EL308" s="71">
        <v>4</v>
      </c>
      <c r="EM308" s="71">
        <v>7</v>
      </c>
      <c r="EN308" s="71">
        <v>0</v>
      </c>
      <c r="EO308" s="71">
        <v>8</v>
      </c>
      <c r="EP308" s="71">
        <v>0</v>
      </c>
      <c r="ER308" s="78" t="s">
        <v>234</v>
      </c>
      <c r="ES308" s="78" t="s">
        <v>2587</v>
      </c>
      <c r="ET308" s="78">
        <v>527</v>
      </c>
      <c r="EU308" s="78">
        <v>329</v>
      </c>
      <c r="EV308" s="78">
        <v>1870</v>
      </c>
      <c r="EW308" s="78"/>
      <c r="EX308" s="78"/>
      <c r="EY308" s="78"/>
    </row>
    <row r="309" spans="1:155">
      <c r="A309" s="212"/>
      <c r="B309" s="66" t="s">
        <v>73</v>
      </c>
      <c r="C309" s="26">
        <v>573</v>
      </c>
      <c r="D309" s="26">
        <v>274</v>
      </c>
      <c r="E309" s="26">
        <v>241</v>
      </c>
      <c r="F309" s="26">
        <v>124</v>
      </c>
      <c r="G309" s="26">
        <v>0</v>
      </c>
      <c r="H309" s="26">
        <v>0</v>
      </c>
      <c r="I309" s="26">
        <v>0</v>
      </c>
      <c r="J309" s="26">
        <v>0</v>
      </c>
      <c r="K309" s="26">
        <v>114</v>
      </c>
      <c r="L309" s="26">
        <v>75</v>
      </c>
      <c r="M309" s="26">
        <v>144</v>
      </c>
      <c r="N309" s="26">
        <v>71</v>
      </c>
      <c r="O309" s="26">
        <v>0</v>
      </c>
      <c r="P309" s="26">
        <v>0</v>
      </c>
      <c r="Q309" s="26">
        <v>419</v>
      </c>
      <c r="R309" s="26">
        <v>208</v>
      </c>
      <c r="S309" s="26">
        <v>2</v>
      </c>
      <c r="T309" s="26">
        <v>1</v>
      </c>
      <c r="U309" s="26">
        <v>138</v>
      </c>
      <c r="V309" s="26">
        <v>56</v>
      </c>
      <c r="W309" s="26">
        <v>35</v>
      </c>
      <c r="X309" s="26">
        <v>27</v>
      </c>
      <c r="Y309" s="26">
        <v>47</v>
      </c>
      <c r="Z309" s="26">
        <v>15</v>
      </c>
      <c r="AA309" s="26">
        <v>2</v>
      </c>
      <c r="AB309" s="26">
        <v>0</v>
      </c>
      <c r="AC309" s="68">
        <v>1715</v>
      </c>
      <c r="AD309" s="68">
        <v>851</v>
      </c>
      <c r="AE309" s="212"/>
      <c r="AF309" s="66" t="s">
        <v>73</v>
      </c>
      <c r="AG309" s="26">
        <v>31</v>
      </c>
      <c r="AH309" s="26">
        <v>12</v>
      </c>
      <c r="AI309" s="26">
        <v>7</v>
      </c>
      <c r="AJ309" s="26">
        <v>1</v>
      </c>
      <c r="AK309" s="26">
        <v>0</v>
      </c>
      <c r="AL309" s="26">
        <v>0</v>
      </c>
      <c r="AM309" s="26">
        <v>0</v>
      </c>
      <c r="AN309" s="26">
        <v>0</v>
      </c>
      <c r="AO309" s="26">
        <v>15</v>
      </c>
      <c r="AP309" s="26">
        <v>13</v>
      </c>
      <c r="AQ309" s="26">
        <v>11</v>
      </c>
      <c r="AR309" s="26">
        <v>5</v>
      </c>
      <c r="AS309" s="26">
        <v>0</v>
      </c>
      <c r="AT309" s="26">
        <v>0</v>
      </c>
      <c r="AU309" s="26">
        <v>65</v>
      </c>
      <c r="AV309" s="26">
        <v>28</v>
      </c>
      <c r="AW309" s="26">
        <v>1</v>
      </c>
      <c r="AX309" s="26">
        <v>1</v>
      </c>
      <c r="AY309" s="26">
        <v>39</v>
      </c>
      <c r="AZ309" s="26">
        <v>12</v>
      </c>
      <c r="BA309" s="26">
        <v>0</v>
      </c>
      <c r="BB309" s="26">
        <v>0</v>
      </c>
      <c r="BC309" s="26">
        <v>0</v>
      </c>
      <c r="BD309" s="26">
        <v>0</v>
      </c>
      <c r="BE309" s="26">
        <v>0</v>
      </c>
      <c r="BF309" s="26">
        <v>0</v>
      </c>
      <c r="BG309" s="68">
        <v>169</v>
      </c>
      <c r="BH309" s="68">
        <v>72</v>
      </c>
      <c r="BI309" s="212"/>
      <c r="BJ309" s="66" t="s">
        <v>73</v>
      </c>
      <c r="BK309" s="68">
        <v>15</v>
      </c>
      <c r="BL309" s="68">
        <v>10</v>
      </c>
      <c r="BM309" s="68">
        <v>0</v>
      </c>
      <c r="BN309" s="68">
        <v>0</v>
      </c>
      <c r="BO309" s="68">
        <v>5</v>
      </c>
      <c r="BP309" s="68">
        <v>5</v>
      </c>
      <c r="BQ309" s="68">
        <v>0</v>
      </c>
      <c r="BR309" s="68">
        <v>13</v>
      </c>
      <c r="BS309" s="68">
        <v>1</v>
      </c>
      <c r="BT309" s="68">
        <v>9</v>
      </c>
      <c r="BU309" s="68">
        <v>2</v>
      </c>
      <c r="BV309" s="68">
        <v>1</v>
      </c>
      <c r="BW309" s="68">
        <v>1</v>
      </c>
      <c r="BX309" s="68">
        <v>62</v>
      </c>
      <c r="BY309" s="68">
        <v>51</v>
      </c>
      <c r="BZ309" s="68">
        <v>45</v>
      </c>
      <c r="CA309" s="68">
        <v>42</v>
      </c>
      <c r="CB309" s="68">
        <v>6</v>
      </c>
      <c r="CC309" s="68">
        <v>15</v>
      </c>
      <c r="CD309" s="212"/>
      <c r="CE309" s="66" t="s">
        <v>73</v>
      </c>
      <c r="CF309" s="68">
        <v>66</v>
      </c>
      <c r="CG309" s="68">
        <v>737</v>
      </c>
      <c r="CH309" s="68">
        <v>110</v>
      </c>
      <c r="CI309" s="68">
        <v>50</v>
      </c>
      <c r="CJ309" s="68">
        <v>0</v>
      </c>
      <c r="CK309" s="68">
        <v>5</v>
      </c>
      <c r="CL309" s="68">
        <v>45</v>
      </c>
      <c r="CM309" s="68">
        <v>37</v>
      </c>
      <c r="CN309" s="68">
        <v>35</v>
      </c>
      <c r="CO309" s="212"/>
      <c r="CP309" s="66" t="s">
        <v>73</v>
      </c>
      <c r="CQ309" s="68">
        <v>362</v>
      </c>
      <c r="CR309" s="68">
        <v>189</v>
      </c>
      <c r="CS309" s="68">
        <v>215</v>
      </c>
      <c r="CT309" s="68">
        <v>121</v>
      </c>
      <c r="CU309" s="68">
        <v>5</v>
      </c>
      <c r="CV309" s="68">
        <v>3</v>
      </c>
      <c r="CW309" s="68">
        <v>5</v>
      </c>
      <c r="CX309" s="68">
        <v>3</v>
      </c>
      <c r="CY309" s="68">
        <v>160</v>
      </c>
      <c r="CZ309" s="68">
        <v>75</v>
      </c>
      <c r="DA309" s="68">
        <v>109</v>
      </c>
      <c r="DB309" s="68">
        <v>53</v>
      </c>
      <c r="DC309" s="68">
        <v>0</v>
      </c>
      <c r="DD309" s="68">
        <v>0</v>
      </c>
      <c r="DE309" s="68">
        <v>0</v>
      </c>
      <c r="DF309" s="68">
        <v>0</v>
      </c>
      <c r="DG309" s="68">
        <v>0</v>
      </c>
      <c r="DH309" s="68">
        <v>0</v>
      </c>
      <c r="DI309" s="68">
        <v>0</v>
      </c>
      <c r="DJ309" s="68">
        <v>0</v>
      </c>
      <c r="DK309" s="68">
        <v>0</v>
      </c>
      <c r="DL309" s="68">
        <v>0</v>
      </c>
      <c r="DM309" s="68">
        <v>0</v>
      </c>
      <c r="DN309" s="68">
        <v>0</v>
      </c>
      <c r="DO309" s="212"/>
      <c r="DP309" s="66" t="s">
        <v>73</v>
      </c>
      <c r="DQ309" s="68">
        <v>150</v>
      </c>
      <c r="DR309" s="26">
        <v>48</v>
      </c>
      <c r="DS309" s="26">
        <v>23</v>
      </c>
      <c r="DT309" s="41">
        <v>27</v>
      </c>
      <c r="DU309" s="41">
        <v>8</v>
      </c>
      <c r="DV309" s="68">
        <v>177</v>
      </c>
      <c r="DW309" s="68">
        <v>56</v>
      </c>
      <c r="DX309" s="212"/>
      <c r="DY309" s="66" t="s">
        <v>73</v>
      </c>
      <c r="DZ309" s="68">
        <v>18</v>
      </c>
      <c r="EA309" s="68">
        <v>21</v>
      </c>
      <c r="EB309" s="68">
        <v>32</v>
      </c>
      <c r="EC309" s="68">
        <v>0</v>
      </c>
      <c r="ED309" s="68">
        <v>10</v>
      </c>
      <c r="EE309" s="68">
        <v>17</v>
      </c>
      <c r="EF309" s="68">
        <v>10</v>
      </c>
      <c r="EG309" s="68">
        <v>60</v>
      </c>
      <c r="EH309" s="68">
        <v>42</v>
      </c>
      <c r="EI309" s="68">
        <v>16</v>
      </c>
      <c r="EJ309" s="68">
        <v>21</v>
      </c>
      <c r="EK309" s="68">
        <v>9</v>
      </c>
      <c r="EL309" s="68">
        <v>4</v>
      </c>
      <c r="EM309" s="68">
        <v>7</v>
      </c>
      <c r="EN309" s="68">
        <v>0</v>
      </c>
      <c r="EO309" s="68">
        <v>9</v>
      </c>
      <c r="EP309" s="68">
        <v>0</v>
      </c>
      <c r="ER309" s="78" t="s">
        <v>234</v>
      </c>
      <c r="ES309" s="78" t="s">
        <v>2588</v>
      </c>
      <c r="ET309" s="78">
        <v>527</v>
      </c>
      <c r="EU309" s="78">
        <v>329</v>
      </c>
      <c r="EV309" s="78">
        <v>2070</v>
      </c>
      <c r="EW309" s="78"/>
      <c r="EX309" s="78"/>
      <c r="EY309" s="78"/>
    </row>
    <row r="310" spans="1:155">
      <c r="A310" s="212" t="s">
        <v>236</v>
      </c>
      <c r="B310" s="8" t="s">
        <v>90</v>
      </c>
      <c r="C310" s="71">
        <v>102</v>
      </c>
      <c r="D310" s="71">
        <v>39</v>
      </c>
      <c r="E310" s="71">
        <v>0</v>
      </c>
      <c r="F310" s="71">
        <v>0</v>
      </c>
      <c r="G310" s="71">
        <v>0</v>
      </c>
      <c r="H310" s="71">
        <v>0</v>
      </c>
      <c r="I310" s="71">
        <v>0</v>
      </c>
      <c r="J310" s="71">
        <v>0</v>
      </c>
      <c r="K310" s="71">
        <v>69</v>
      </c>
      <c r="L310" s="71">
        <v>21</v>
      </c>
      <c r="M310" s="71">
        <v>0</v>
      </c>
      <c r="N310" s="71">
        <v>0</v>
      </c>
      <c r="O310" s="71">
        <v>0</v>
      </c>
      <c r="P310" s="71">
        <v>0</v>
      </c>
      <c r="Q310" s="71">
        <v>0</v>
      </c>
      <c r="R310" s="71">
        <v>0</v>
      </c>
      <c r="S310" s="71">
        <v>0</v>
      </c>
      <c r="T310" s="71">
        <v>0</v>
      </c>
      <c r="U310" s="71">
        <v>0</v>
      </c>
      <c r="V310" s="71">
        <v>0</v>
      </c>
      <c r="W310" s="71">
        <v>91</v>
      </c>
      <c r="X310" s="71">
        <v>38</v>
      </c>
      <c r="Y310" s="71">
        <v>0</v>
      </c>
      <c r="Z310" s="71">
        <v>0</v>
      </c>
      <c r="AA310" s="71">
        <v>0</v>
      </c>
      <c r="AB310" s="71">
        <v>0</v>
      </c>
      <c r="AC310" s="69">
        <v>262</v>
      </c>
      <c r="AD310" s="69">
        <v>98</v>
      </c>
      <c r="AE310" s="212" t="s">
        <v>236</v>
      </c>
      <c r="AF310" s="8" t="s">
        <v>90</v>
      </c>
      <c r="AG310" s="71">
        <v>3</v>
      </c>
      <c r="AH310" s="71">
        <v>0</v>
      </c>
      <c r="AI310" s="71">
        <v>0</v>
      </c>
      <c r="AJ310" s="71">
        <v>0</v>
      </c>
      <c r="AK310" s="71">
        <v>0</v>
      </c>
      <c r="AL310" s="71">
        <v>0</v>
      </c>
      <c r="AM310" s="71">
        <v>0</v>
      </c>
      <c r="AN310" s="71">
        <v>0</v>
      </c>
      <c r="AO310" s="71">
        <v>0</v>
      </c>
      <c r="AP310" s="71">
        <v>0</v>
      </c>
      <c r="AQ310" s="71">
        <v>0</v>
      </c>
      <c r="AR310" s="71">
        <v>0</v>
      </c>
      <c r="AS310" s="71">
        <v>0</v>
      </c>
      <c r="AT310" s="71">
        <v>0</v>
      </c>
      <c r="AU310" s="71">
        <v>0</v>
      </c>
      <c r="AV310" s="71">
        <v>0</v>
      </c>
      <c r="AW310" s="71">
        <v>0</v>
      </c>
      <c r="AX310" s="71">
        <v>0</v>
      </c>
      <c r="AY310" s="71">
        <v>0</v>
      </c>
      <c r="AZ310" s="71">
        <v>0</v>
      </c>
      <c r="BA310" s="71">
        <v>23</v>
      </c>
      <c r="BB310" s="71">
        <v>11</v>
      </c>
      <c r="BC310" s="71">
        <v>0</v>
      </c>
      <c r="BD310" s="71">
        <v>0</v>
      </c>
      <c r="BE310" s="71">
        <v>0</v>
      </c>
      <c r="BF310" s="71">
        <v>0</v>
      </c>
      <c r="BG310" s="69">
        <v>26</v>
      </c>
      <c r="BH310" s="69">
        <v>11</v>
      </c>
      <c r="BI310" s="212" t="s">
        <v>236</v>
      </c>
      <c r="BJ310" s="8" t="s">
        <v>90</v>
      </c>
      <c r="BK310" s="31">
        <v>2</v>
      </c>
      <c r="BL310" s="31">
        <v>0</v>
      </c>
      <c r="BM310" s="31">
        <v>0</v>
      </c>
      <c r="BN310" s="31">
        <v>0</v>
      </c>
      <c r="BO310" s="31">
        <v>1</v>
      </c>
      <c r="BP310" s="31">
        <v>0</v>
      </c>
      <c r="BQ310" s="31">
        <v>0</v>
      </c>
      <c r="BR310" s="31">
        <v>0</v>
      </c>
      <c r="BS310" s="31">
        <v>0</v>
      </c>
      <c r="BT310" s="31">
        <v>0</v>
      </c>
      <c r="BU310" s="31">
        <v>2</v>
      </c>
      <c r="BV310" s="31">
        <v>0</v>
      </c>
      <c r="BW310" s="31">
        <v>0</v>
      </c>
      <c r="BX310" s="149">
        <v>5</v>
      </c>
      <c r="BY310" s="125">
        <v>5</v>
      </c>
      <c r="BZ310" s="71">
        <v>5</v>
      </c>
      <c r="CA310" s="71">
        <v>0</v>
      </c>
      <c r="CB310" s="71">
        <v>0</v>
      </c>
      <c r="CC310" s="71">
        <v>1</v>
      </c>
      <c r="CD310" s="212" t="s">
        <v>236</v>
      </c>
      <c r="CE310" s="8" t="s">
        <v>90</v>
      </c>
      <c r="CF310" s="71">
        <v>0</v>
      </c>
      <c r="CG310" s="71">
        <v>45</v>
      </c>
      <c r="CH310" s="71">
        <v>57</v>
      </c>
      <c r="CI310" s="71">
        <v>0</v>
      </c>
      <c r="CJ310" s="71">
        <v>0</v>
      </c>
      <c r="CK310" s="71">
        <v>0</v>
      </c>
      <c r="CL310" s="71">
        <v>5</v>
      </c>
      <c r="CM310" s="71">
        <v>5</v>
      </c>
      <c r="CN310" s="71">
        <v>5</v>
      </c>
      <c r="CO310" s="212" t="s">
        <v>236</v>
      </c>
      <c r="CP310" s="8" t="s">
        <v>90</v>
      </c>
      <c r="CQ310" s="46">
        <v>77</v>
      </c>
      <c r="CR310" s="46">
        <v>24</v>
      </c>
      <c r="CS310" s="46">
        <v>29</v>
      </c>
      <c r="CT310" s="46">
        <v>6</v>
      </c>
      <c r="CU310" s="46">
        <v>0</v>
      </c>
      <c r="CV310" s="46">
        <v>0</v>
      </c>
      <c r="CW310" s="46">
        <v>0</v>
      </c>
      <c r="CX310" s="46">
        <v>0</v>
      </c>
      <c r="CY310" s="46">
        <v>11</v>
      </c>
      <c r="CZ310" s="46">
        <v>5</v>
      </c>
      <c r="DA310" s="46">
        <v>1</v>
      </c>
      <c r="DB310" s="46">
        <v>0</v>
      </c>
      <c r="DC310" s="46">
        <v>0</v>
      </c>
      <c r="DD310" s="46">
        <v>0</v>
      </c>
      <c r="DE310" s="46">
        <v>0</v>
      </c>
      <c r="DF310" s="46">
        <v>0</v>
      </c>
      <c r="DG310" s="46">
        <v>0</v>
      </c>
      <c r="DH310" s="46">
        <v>0</v>
      </c>
      <c r="DI310" s="46">
        <v>0</v>
      </c>
      <c r="DJ310" s="46">
        <v>0</v>
      </c>
      <c r="DK310" s="46">
        <v>0</v>
      </c>
      <c r="DL310" s="46">
        <v>0</v>
      </c>
      <c r="DM310" s="46">
        <v>0</v>
      </c>
      <c r="DN310" s="46">
        <v>0</v>
      </c>
      <c r="DO310" s="212" t="s">
        <v>236</v>
      </c>
      <c r="DP310" s="8" t="s">
        <v>90</v>
      </c>
      <c r="DQ310" s="71">
        <v>11</v>
      </c>
      <c r="DR310" s="71">
        <v>1</v>
      </c>
      <c r="DS310" s="71">
        <v>2</v>
      </c>
      <c r="DT310" s="152">
        <v>2</v>
      </c>
      <c r="DU310" s="32">
        <v>1</v>
      </c>
      <c r="DV310" s="149">
        <v>13</v>
      </c>
      <c r="DW310" s="149">
        <v>2</v>
      </c>
      <c r="DX310" s="212" t="s">
        <v>236</v>
      </c>
      <c r="DY310" s="8" t="s">
        <v>90</v>
      </c>
      <c r="DZ310" s="71">
        <v>0</v>
      </c>
      <c r="EA310" s="71">
        <v>0</v>
      </c>
      <c r="EB310" s="71">
        <v>0</v>
      </c>
      <c r="EC310" s="71">
        <v>0</v>
      </c>
      <c r="ED310" s="71">
        <v>0</v>
      </c>
      <c r="EE310" s="71">
        <v>0</v>
      </c>
      <c r="EF310" s="71">
        <v>0</v>
      </c>
      <c r="EG310" s="71">
        <v>0</v>
      </c>
      <c r="EH310" s="71">
        <v>0</v>
      </c>
      <c r="EI310" s="71">
        <v>0</v>
      </c>
      <c r="EJ310" s="71">
        <v>0</v>
      </c>
      <c r="EK310" s="71">
        <v>0</v>
      </c>
      <c r="EL310" s="71">
        <v>0</v>
      </c>
      <c r="EM310" s="71">
        <v>0</v>
      </c>
      <c r="EN310" s="71">
        <v>0</v>
      </c>
      <c r="EO310" s="71">
        <v>0</v>
      </c>
      <c r="EP310" s="71">
        <v>0</v>
      </c>
      <c r="ER310" s="78" t="s">
        <v>236</v>
      </c>
      <c r="ES310" s="78" t="s">
        <v>2589</v>
      </c>
      <c r="ET310" s="78">
        <v>88</v>
      </c>
      <c r="EU310" s="78">
        <v>30</v>
      </c>
      <c r="EV310" s="78">
        <v>261</v>
      </c>
      <c r="EW310" s="78"/>
      <c r="EX310" s="78"/>
      <c r="EY310" s="78"/>
    </row>
    <row r="311" spans="1:155">
      <c r="A311" s="212"/>
      <c r="B311" s="8" t="s">
        <v>91</v>
      </c>
      <c r="C311" s="71">
        <v>111</v>
      </c>
      <c r="D311" s="71">
        <v>71</v>
      </c>
      <c r="E311" s="71">
        <v>56</v>
      </c>
      <c r="F311" s="71">
        <v>32</v>
      </c>
      <c r="G311" s="71">
        <v>0</v>
      </c>
      <c r="H311" s="71">
        <v>0</v>
      </c>
      <c r="I311" s="71">
        <v>44</v>
      </c>
      <c r="J311" s="71">
        <v>20</v>
      </c>
      <c r="K311" s="71">
        <v>0</v>
      </c>
      <c r="L311" s="71">
        <v>0</v>
      </c>
      <c r="M311" s="71">
        <v>0</v>
      </c>
      <c r="N311" s="71">
        <v>0</v>
      </c>
      <c r="O311" s="71">
        <v>0</v>
      </c>
      <c r="P311" s="71">
        <v>0</v>
      </c>
      <c r="Q311" s="71">
        <v>62</v>
      </c>
      <c r="R311" s="71">
        <v>36</v>
      </c>
      <c r="S311" s="71">
        <v>0</v>
      </c>
      <c r="T311" s="71">
        <v>0</v>
      </c>
      <c r="U311" s="71">
        <v>44</v>
      </c>
      <c r="V311" s="71">
        <v>22</v>
      </c>
      <c r="W311" s="71">
        <v>0</v>
      </c>
      <c r="X311" s="71">
        <v>0</v>
      </c>
      <c r="Y311" s="71">
        <v>0</v>
      </c>
      <c r="Z311" s="71">
        <v>0</v>
      </c>
      <c r="AA311" s="71">
        <v>0</v>
      </c>
      <c r="AB311" s="71">
        <v>0</v>
      </c>
      <c r="AC311" s="69">
        <v>317</v>
      </c>
      <c r="AD311" s="69">
        <v>181</v>
      </c>
      <c r="AE311" s="212"/>
      <c r="AF311" s="8" t="s">
        <v>91</v>
      </c>
      <c r="AG311" s="71">
        <v>14</v>
      </c>
      <c r="AH311" s="71">
        <v>8</v>
      </c>
      <c r="AI311" s="71">
        <v>1</v>
      </c>
      <c r="AJ311" s="71">
        <v>0</v>
      </c>
      <c r="AK311" s="71">
        <v>0</v>
      </c>
      <c r="AL311" s="71">
        <v>0</v>
      </c>
      <c r="AM311" s="71">
        <v>0</v>
      </c>
      <c r="AN311" s="71">
        <v>0</v>
      </c>
      <c r="AO311" s="71">
        <v>0</v>
      </c>
      <c r="AP311" s="71">
        <v>0</v>
      </c>
      <c r="AQ311" s="71">
        <v>0</v>
      </c>
      <c r="AR311" s="71">
        <v>0</v>
      </c>
      <c r="AS311" s="71">
        <v>0</v>
      </c>
      <c r="AT311" s="71">
        <v>0</v>
      </c>
      <c r="AU311" s="71">
        <v>0</v>
      </c>
      <c r="AV311" s="71">
        <v>0</v>
      </c>
      <c r="AW311" s="71">
        <v>0</v>
      </c>
      <c r="AX311" s="71">
        <v>0</v>
      </c>
      <c r="AY311" s="71">
        <v>0</v>
      </c>
      <c r="AZ311" s="71">
        <v>0</v>
      </c>
      <c r="BA311" s="71">
        <v>0</v>
      </c>
      <c r="BB311" s="71">
        <v>0</v>
      </c>
      <c r="BC311" s="71">
        <v>0</v>
      </c>
      <c r="BD311" s="71">
        <v>0</v>
      </c>
      <c r="BE311" s="71">
        <v>0</v>
      </c>
      <c r="BF311" s="71">
        <v>0</v>
      </c>
      <c r="BG311" s="69">
        <v>15</v>
      </c>
      <c r="BH311" s="69">
        <v>8</v>
      </c>
      <c r="BI311" s="212"/>
      <c r="BJ311" s="8" t="s">
        <v>91</v>
      </c>
      <c r="BK311" s="31">
        <v>2</v>
      </c>
      <c r="BL311" s="31">
        <v>1</v>
      </c>
      <c r="BM311" s="31">
        <v>0</v>
      </c>
      <c r="BN311" s="31">
        <v>1</v>
      </c>
      <c r="BO311" s="31">
        <v>0</v>
      </c>
      <c r="BP311" s="31">
        <v>0</v>
      </c>
      <c r="BQ311" s="31">
        <v>0</v>
      </c>
      <c r="BR311" s="31">
        <v>1</v>
      </c>
      <c r="BS311" s="31">
        <v>0</v>
      </c>
      <c r="BT311" s="31">
        <v>1</v>
      </c>
      <c r="BU311" s="31">
        <v>0</v>
      </c>
      <c r="BV311" s="31">
        <v>0</v>
      </c>
      <c r="BW311" s="31">
        <v>0</v>
      </c>
      <c r="BX311" s="149">
        <v>6</v>
      </c>
      <c r="BY311" s="125">
        <v>7</v>
      </c>
      <c r="BZ311" s="71">
        <v>7</v>
      </c>
      <c r="CA311" s="71">
        <v>7</v>
      </c>
      <c r="CB311" s="71">
        <v>0</v>
      </c>
      <c r="CC311" s="71">
        <v>1</v>
      </c>
      <c r="CD311" s="212"/>
      <c r="CE311" s="8" t="s">
        <v>91</v>
      </c>
      <c r="CF311" s="71">
        <v>0</v>
      </c>
      <c r="CG311" s="71">
        <v>161</v>
      </c>
      <c r="CH311" s="71">
        <v>0</v>
      </c>
      <c r="CI311" s="71">
        <v>0</v>
      </c>
      <c r="CJ311" s="71">
        <v>0</v>
      </c>
      <c r="CK311" s="71">
        <v>7</v>
      </c>
      <c r="CL311" s="71">
        <v>7</v>
      </c>
      <c r="CM311" s="71">
        <v>7</v>
      </c>
      <c r="CN311" s="71">
        <v>7</v>
      </c>
      <c r="CO311" s="212"/>
      <c r="CP311" s="8" t="s">
        <v>91</v>
      </c>
      <c r="CQ311" s="46">
        <v>58</v>
      </c>
      <c r="CR311" s="46">
        <v>31</v>
      </c>
      <c r="CS311" s="46">
        <v>53</v>
      </c>
      <c r="CT311" s="46">
        <v>28</v>
      </c>
      <c r="CU311" s="46">
        <v>6</v>
      </c>
      <c r="CV311" s="46">
        <v>1</v>
      </c>
      <c r="CW311" s="46">
        <v>5</v>
      </c>
      <c r="CX311" s="46">
        <v>0</v>
      </c>
      <c r="CY311" s="46">
        <v>33</v>
      </c>
      <c r="CZ311" s="46">
        <v>15</v>
      </c>
      <c r="DA311" s="46">
        <v>31</v>
      </c>
      <c r="DB311" s="46">
        <v>15</v>
      </c>
      <c r="DC311" s="46">
        <v>0</v>
      </c>
      <c r="DD311" s="46">
        <v>0</v>
      </c>
      <c r="DE311" s="46">
        <v>0</v>
      </c>
      <c r="DF311" s="46">
        <v>0</v>
      </c>
      <c r="DG311" s="46">
        <v>0</v>
      </c>
      <c r="DH311" s="46">
        <v>0</v>
      </c>
      <c r="DI311" s="46">
        <v>0</v>
      </c>
      <c r="DJ311" s="46">
        <v>0</v>
      </c>
      <c r="DK311" s="46">
        <v>0</v>
      </c>
      <c r="DL311" s="46">
        <v>0</v>
      </c>
      <c r="DM311" s="46">
        <v>0</v>
      </c>
      <c r="DN311" s="46">
        <v>0</v>
      </c>
      <c r="DO311" s="212"/>
      <c r="DP311" s="8" t="s">
        <v>91</v>
      </c>
      <c r="DQ311" s="71">
        <v>6</v>
      </c>
      <c r="DR311" s="71">
        <v>2</v>
      </c>
      <c r="DS311" s="71">
        <v>0</v>
      </c>
      <c r="DT311" s="152">
        <v>4</v>
      </c>
      <c r="DU311" s="32">
        <v>2</v>
      </c>
      <c r="DV311" s="149">
        <v>10</v>
      </c>
      <c r="DW311" s="149">
        <v>4</v>
      </c>
      <c r="DX311" s="212"/>
      <c r="DY311" s="8" t="s">
        <v>91</v>
      </c>
      <c r="DZ311" s="71">
        <v>0</v>
      </c>
      <c r="EA311" s="71">
        <v>0</v>
      </c>
      <c r="EB311" s="71">
        <v>0</v>
      </c>
      <c r="EC311" s="71">
        <v>0</v>
      </c>
      <c r="ED311" s="71">
        <v>0</v>
      </c>
      <c r="EE311" s="71">
        <v>0</v>
      </c>
      <c r="EF311" s="71">
        <v>0</v>
      </c>
      <c r="EG311" s="71">
        <v>0</v>
      </c>
      <c r="EH311" s="71">
        <v>0</v>
      </c>
      <c r="EI311" s="71">
        <v>0</v>
      </c>
      <c r="EJ311" s="71">
        <v>0</v>
      </c>
      <c r="EK311" s="71">
        <v>0</v>
      </c>
      <c r="EL311" s="71">
        <v>0</v>
      </c>
      <c r="EM311" s="71">
        <v>0</v>
      </c>
      <c r="EN311" s="71">
        <v>0</v>
      </c>
      <c r="EO311" s="71">
        <v>0</v>
      </c>
      <c r="EP311" s="71">
        <v>0</v>
      </c>
      <c r="ER311" s="78" t="s">
        <v>236</v>
      </c>
      <c r="ES311" s="78" t="s">
        <v>2590</v>
      </c>
      <c r="ET311" s="78">
        <v>97</v>
      </c>
      <c r="EU311" s="78">
        <v>89</v>
      </c>
      <c r="EV311" s="78">
        <v>322</v>
      </c>
      <c r="EW311" s="78"/>
      <c r="EX311" s="78"/>
      <c r="EY311" s="78"/>
    </row>
    <row r="312" spans="1:155">
      <c r="A312" s="212"/>
      <c r="B312" s="66" t="s">
        <v>73</v>
      </c>
      <c r="C312" s="26">
        <v>213</v>
      </c>
      <c r="D312" s="26">
        <v>110</v>
      </c>
      <c r="E312" s="26">
        <v>56</v>
      </c>
      <c r="F312" s="26">
        <v>32</v>
      </c>
      <c r="G312" s="26">
        <v>0</v>
      </c>
      <c r="H312" s="26">
        <v>0</v>
      </c>
      <c r="I312" s="26">
        <v>44</v>
      </c>
      <c r="J312" s="26">
        <v>20</v>
      </c>
      <c r="K312" s="26">
        <v>69</v>
      </c>
      <c r="L312" s="26">
        <v>21</v>
      </c>
      <c r="M312" s="26">
        <v>0</v>
      </c>
      <c r="N312" s="26">
        <v>0</v>
      </c>
      <c r="O312" s="26">
        <v>0</v>
      </c>
      <c r="P312" s="26">
        <v>0</v>
      </c>
      <c r="Q312" s="26">
        <v>62</v>
      </c>
      <c r="R312" s="26">
        <v>36</v>
      </c>
      <c r="S312" s="26">
        <v>0</v>
      </c>
      <c r="T312" s="26">
        <v>0</v>
      </c>
      <c r="U312" s="26">
        <v>44</v>
      </c>
      <c r="V312" s="26">
        <v>22</v>
      </c>
      <c r="W312" s="26">
        <v>91</v>
      </c>
      <c r="X312" s="26">
        <v>38</v>
      </c>
      <c r="Y312" s="26">
        <v>0</v>
      </c>
      <c r="Z312" s="26">
        <v>0</v>
      </c>
      <c r="AA312" s="26">
        <v>0</v>
      </c>
      <c r="AB312" s="26">
        <v>0</v>
      </c>
      <c r="AC312" s="68">
        <v>579</v>
      </c>
      <c r="AD312" s="68">
        <v>279</v>
      </c>
      <c r="AE312" s="212"/>
      <c r="AF312" s="66" t="s">
        <v>73</v>
      </c>
      <c r="AG312" s="26">
        <v>17</v>
      </c>
      <c r="AH312" s="26">
        <v>8</v>
      </c>
      <c r="AI312" s="26">
        <v>1</v>
      </c>
      <c r="AJ312" s="26">
        <v>0</v>
      </c>
      <c r="AK312" s="26">
        <v>0</v>
      </c>
      <c r="AL312" s="26">
        <v>0</v>
      </c>
      <c r="AM312" s="26">
        <v>0</v>
      </c>
      <c r="AN312" s="26">
        <v>0</v>
      </c>
      <c r="AO312" s="26">
        <v>0</v>
      </c>
      <c r="AP312" s="26">
        <v>0</v>
      </c>
      <c r="AQ312" s="26">
        <v>0</v>
      </c>
      <c r="AR312" s="26">
        <v>0</v>
      </c>
      <c r="AS312" s="26">
        <v>0</v>
      </c>
      <c r="AT312" s="26">
        <v>0</v>
      </c>
      <c r="AU312" s="26">
        <v>0</v>
      </c>
      <c r="AV312" s="26">
        <v>0</v>
      </c>
      <c r="AW312" s="26">
        <v>0</v>
      </c>
      <c r="AX312" s="26">
        <v>0</v>
      </c>
      <c r="AY312" s="26">
        <v>0</v>
      </c>
      <c r="AZ312" s="26">
        <v>0</v>
      </c>
      <c r="BA312" s="26">
        <v>23</v>
      </c>
      <c r="BB312" s="26">
        <v>11</v>
      </c>
      <c r="BC312" s="26">
        <v>0</v>
      </c>
      <c r="BD312" s="26">
        <v>0</v>
      </c>
      <c r="BE312" s="26">
        <v>0</v>
      </c>
      <c r="BF312" s="26">
        <v>0</v>
      </c>
      <c r="BG312" s="68">
        <v>41</v>
      </c>
      <c r="BH312" s="68">
        <v>19</v>
      </c>
      <c r="BI312" s="212"/>
      <c r="BJ312" s="66" t="s">
        <v>73</v>
      </c>
      <c r="BK312" s="68">
        <v>4</v>
      </c>
      <c r="BL312" s="68">
        <v>1</v>
      </c>
      <c r="BM312" s="68">
        <v>0</v>
      </c>
      <c r="BN312" s="68">
        <v>1</v>
      </c>
      <c r="BO312" s="68">
        <v>1</v>
      </c>
      <c r="BP312" s="68">
        <v>0</v>
      </c>
      <c r="BQ312" s="68">
        <v>0</v>
      </c>
      <c r="BR312" s="68">
        <v>1</v>
      </c>
      <c r="BS312" s="68">
        <v>0</v>
      </c>
      <c r="BT312" s="68">
        <v>1</v>
      </c>
      <c r="BU312" s="68">
        <v>2</v>
      </c>
      <c r="BV312" s="68">
        <v>0</v>
      </c>
      <c r="BW312" s="68">
        <v>0</v>
      </c>
      <c r="BX312" s="68">
        <v>11</v>
      </c>
      <c r="BY312" s="68">
        <v>12</v>
      </c>
      <c r="BZ312" s="68">
        <v>12</v>
      </c>
      <c r="CA312" s="68">
        <v>7</v>
      </c>
      <c r="CB312" s="68">
        <v>0</v>
      </c>
      <c r="CC312" s="68">
        <v>2</v>
      </c>
      <c r="CD312" s="212"/>
      <c r="CE312" s="66" t="s">
        <v>73</v>
      </c>
      <c r="CF312" s="68">
        <v>0</v>
      </c>
      <c r="CG312" s="68">
        <v>206</v>
      </c>
      <c r="CH312" s="68">
        <v>57</v>
      </c>
      <c r="CI312" s="68">
        <v>0</v>
      </c>
      <c r="CJ312" s="68">
        <v>0</v>
      </c>
      <c r="CK312" s="68">
        <v>7</v>
      </c>
      <c r="CL312" s="68">
        <v>12</v>
      </c>
      <c r="CM312" s="68">
        <v>12</v>
      </c>
      <c r="CN312" s="68">
        <v>12</v>
      </c>
      <c r="CO312" s="212"/>
      <c r="CP312" s="66" t="s">
        <v>73</v>
      </c>
      <c r="CQ312" s="68">
        <v>135</v>
      </c>
      <c r="CR312" s="68">
        <v>55</v>
      </c>
      <c r="CS312" s="68">
        <v>82</v>
      </c>
      <c r="CT312" s="68">
        <v>34</v>
      </c>
      <c r="CU312" s="68">
        <v>6</v>
      </c>
      <c r="CV312" s="68">
        <v>1</v>
      </c>
      <c r="CW312" s="68">
        <v>5</v>
      </c>
      <c r="CX312" s="68">
        <v>0</v>
      </c>
      <c r="CY312" s="68">
        <v>44</v>
      </c>
      <c r="CZ312" s="68">
        <v>20</v>
      </c>
      <c r="DA312" s="68">
        <v>32</v>
      </c>
      <c r="DB312" s="68">
        <v>15</v>
      </c>
      <c r="DC312" s="68">
        <v>0</v>
      </c>
      <c r="DD312" s="68">
        <v>0</v>
      </c>
      <c r="DE312" s="68">
        <v>0</v>
      </c>
      <c r="DF312" s="68">
        <v>0</v>
      </c>
      <c r="DG312" s="68">
        <v>0</v>
      </c>
      <c r="DH312" s="68">
        <v>0</v>
      </c>
      <c r="DI312" s="68">
        <v>0</v>
      </c>
      <c r="DJ312" s="68">
        <v>0</v>
      </c>
      <c r="DK312" s="68">
        <v>0</v>
      </c>
      <c r="DL312" s="68">
        <v>0</v>
      </c>
      <c r="DM312" s="68">
        <v>0</v>
      </c>
      <c r="DN312" s="68">
        <v>0</v>
      </c>
      <c r="DO312" s="212"/>
      <c r="DP312" s="66" t="s">
        <v>73</v>
      </c>
      <c r="DQ312" s="68">
        <v>17</v>
      </c>
      <c r="DR312" s="26">
        <v>3</v>
      </c>
      <c r="DS312" s="26">
        <v>2</v>
      </c>
      <c r="DT312" s="41">
        <v>6</v>
      </c>
      <c r="DU312" s="41">
        <v>3</v>
      </c>
      <c r="DV312" s="68">
        <v>23</v>
      </c>
      <c r="DW312" s="68">
        <v>6</v>
      </c>
      <c r="DX312" s="212"/>
      <c r="DY312" s="66" t="s">
        <v>73</v>
      </c>
      <c r="DZ312" s="68">
        <v>0</v>
      </c>
      <c r="EA312" s="68">
        <v>0</v>
      </c>
      <c r="EB312" s="68">
        <v>0</v>
      </c>
      <c r="EC312" s="68">
        <v>0</v>
      </c>
      <c r="ED312" s="68">
        <v>0</v>
      </c>
      <c r="EE312" s="68">
        <v>0</v>
      </c>
      <c r="EF312" s="68">
        <v>0</v>
      </c>
      <c r="EG312" s="68">
        <v>0</v>
      </c>
      <c r="EH312" s="68">
        <v>0</v>
      </c>
      <c r="EI312" s="68">
        <v>0</v>
      </c>
      <c r="EJ312" s="68">
        <v>0</v>
      </c>
      <c r="EK312" s="68">
        <v>0</v>
      </c>
      <c r="EL312" s="68">
        <v>0</v>
      </c>
      <c r="EM312" s="68">
        <v>0</v>
      </c>
      <c r="EN312" s="68">
        <v>0</v>
      </c>
      <c r="EO312" s="68">
        <v>0</v>
      </c>
      <c r="EP312" s="68">
        <v>0</v>
      </c>
      <c r="ER312" s="78" t="s">
        <v>236</v>
      </c>
      <c r="ES312" s="78" t="s">
        <v>2591</v>
      </c>
      <c r="ET312" s="78">
        <v>185</v>
      </c>
      <c r="EU312" s="78">
        <v>119</v>
      </c>
      <c r="EV312" s="78">
        <v>583</v>
      </c>
      <c r="EW312" s="78"/>
      <c r="EX312" s="78"/>
      <c r="EY312" s="78"/>
    </row>
    <row r="313" spans="1:155">
      <c r="A313" s="45" t="s">
        <v>108</v>
      </c>
      <c r="B313" s="51"/>
      <c r="C313" s="51"/>
      <c r="D313" s="51"/>
      <c r="E313" s="51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  <c r="Z313" s="51"/>
      <c r="AA313" s="51"/>
      <c r="AB313" s="51"/>
      <c r="AC313" s="51"/>
      <c r="AD313" s="51"/>
      <c r="AE313" s="45" t="s">
        <v>108</v>
      </c>
      <c r="AF313" s="48"/>
      <c r="AG313" s="64"/>
      <c r="AH313" s="64"/>
      <c r="AI313" s="64"/>
      <c r="AJ313" s="64"/>
      <c r="AK313" s="64"/>
      <c r="AL313" s="64"/>
      <c r="AM313" s="64"/>
      <c r="AN313" s="64"/>
      <c r="AO313" s="64"/>
      <c r="AP313" s="64"/>
      <c r="AQ313" s="64"/>
      <c r="AR313" s="64"/>
      <c r="AS313" s="64"/>
      <c r="AT313" s="64"/>
      <c r="AU313" s="64"/>
      <c r="AV313" s="64"/>
      <c r="AW313" s="64"/>
      <c r="AX313" s="64"/>
      <c r="AY313" s="64"/>
      <c r="AZ313" s="64"/>
      <c r="BA313" s="64"/>
      <c r="BB313" s="64"/>
      <c r="BC313" s="64"/>
      <c r="BD313" s="64"/>
      <c r="BE313" s="64"/>
      <c r="BF313" s="64"/>
      <c r="BG313" s="55"/>
      <c r="BH313" s="52"/>
      <c r="BI313" s="45" t="s">
        <v>108</v>
      </c>
      <c r="BJ313" s="48"/>
      <c r="BK313" s="64"/>
      <c r="BL313" s="64"/>
      <c r="BM313" s="64"/>
      <c r="BN313" s="64"/>
      <c r="BO313" s="64"/>
      <c r="BP313" s="64"/>
      <c r="BQ313" s="64"/>
      <c r="BR313" s="64"/>
      <c r="BS313" s="64"/>
      <c r="BT313" s="64"/>
      <c r="BU313" s="64"/>
      <c r="BV313" s="64"/>
      <c r="BW313" s="64"/>
      <c r="BX313" s="64"/>
      <c r="BY313" s="64"/>
      <c r="BZ313" s="64"/>
      <c r="CA313" s="64"/>
      <c r="CB313" s="64"/>
      <c r="CC313" s="110"/>
      <c r="CD313" s="45" t="s">
        <v>108</v>
      </c>
      <c r="CE313" s="48"/>
      <c r="CF313" s="110"/>
      <c r="CG313" s="110"/>
      <c r="CH313" s="110"/>
      <c r="CI313" s="110"/>
      <c r="CJ313" s="110"/>
      <c r="CK313" s="110"/>
      <c r="CL313" s="110"/>
      <c r="CM313" s="110"/>
      <c r="CN313" s="110"/>
      <c r="CO313" s="45" t="s">
        <v>108</v>
      </c>
      <c r="CP313" s="48"/>
      <c r="CQ313" s="110"/>
      <c r="CR313" s="110"/>
      <c r="CS313" s="110"/>
      <c r="CT313" s="110"/>
      <c r="CU313" s="110"/>
      <c r="CV313" s="110"/>
      <c r="CW313" s="110"/>
      <c r="CX313" s="110"/>
      <c r="CY313" s="110"/>
      <c r="CZ313" s="110"/>
      <c r="DA313" s="110"/>
      <c r="DB313" s="110"/>
      <c r="DC313" s="110"/>
      <c r="DD313" s="110"/>
      <c r="DE313" s="110"/>
      <c r="DF313" s="110"/>
      <c r="DG313" s="110"/>
      <c r="DH313" s="110"/>
      <c r="DI313" s="110"/>
      <c r="DJ313" s="110"/>
      <c r="DK313" s="110"/>
      <c r="DL313" s="110"/>
      <c r="DM313" s="110"/>
      <c r="DN313" s="110"/>
      <c r="DO313" s="45" t="s">
        <v>108</v>
      </c>
      <c r="DP313" s="99"/>
      <c r="DQ313" s="51"/>
      <c r="DR313" s="51"/>
      <c r="DS313" s="51"/>
      <c r="DT313" s="51"/>
      <c r="DU313" s="51"/>
      <c r="DV313" s="51"/>
      <c r="DW313" s="51"/>
      <c r="DX313" s="45" t="s">
        <v>108</v>
      </c>
      <c r="DY313" s="51"/>
      <c r="DZ313" s="63"/>
      <c r="EA313" s="63"/>
      <c r="EB313" s="63"/>
      <c r="EC313" s="63"/>
      <c r="ED313" s="63"/>
      <c r="EE313" s="63"/>
      <c r="EF313" s="63"/>
      <c r="EG313" s="63"/>
      <c r="EH313" s="63"/>
      <c r="EI313" s="63"/>
      <c r="EJ313" s="63"/>
      <c r="EK313" s="63"/>
      <c r="EL313" s="63"/>
      <c r="EM313" s="63"/>
      <c r="EN313" s="63"/>
      <c r="EO313" s="63"/>
      <c r="EP313" s="63"/>
      <c r="ER313" s="78" t="str">
        <f>IF(A313="",ER312,A313)</f>
        <v>HAUTE MATSIATRA</v>
      </c>
      <c r="ES313" s="78" t="str">
        <f>ER313&amp;B313</f>
        <v>HAUTE MATSIATRA</v>
      </c>
      <c r="ET313" s="78">
        <f>CQ313+CU313+CY313+DC313+DG313+DK313</f>
        <v>0</v>
      </c>
      <c r="EU313" s="78">
        <f>CS313+CW313+DA313+DE313+DI313+DM313</f>
        <v>0</v>
      </c>
      <c r="EV313" s="78">
        <f>(CF313+2*CG313+3*CH313+4*CI313+5*CJ313)</f>
        <v>0</v>
      </c>
      <c r="EW313" s="78"/>
      <c r="EX313" s="78"/>
      <c r="EY313" s="78"/>
    </row>
    <row r="314" spans="1:155">
      <c r="A314" s="212" t="s">
        <v>197</v>
      </c>
      <c r="B314" s="8" t="s">
        <v>90</v>
      </c>
      <c r="C314" s="71">
        <v>120</v>
      </c>
      <c r="D314" s="71">
        <v>71</v>
      </c>
      <c r="E314" s="71">
        <v>53</v>
      </c>
      <c r="F314" s="71">
        <v>28</v>
      </c>
      <c r="G314" s="71">
        <v>19</v>
      </c>
      <c r="H314" s="71">
        <v>11</v>
      </c>
      <c r="I314" s="71">
        <v>9</v>
      </c>
      <c r="J314" s="71">
        <v>3</v>
      </c>
      <c r="K314" s="71">
        <v>0</v>
      </c>
      <c r="L314" s="71">
        <v>0</v>
      </c>
      <c r="M314" s="71">
        <v>26</v>
      </c>
      <c r="N314" s="71">
        <v>10</v>
      </c>
      <c r="O314" s="71">
        <v>0</v>
      </c>
      <c r="P314" s="71">
        <v>0</v>
      </c>
      <c r="Q314" s="71">
        <v>121</v>
      </c>
      <c r="R314" s="71">
        <v>68</v>
      </c>
      <c r="S314" s="71">
        <v>0</v>
      </c>
      <c r="T314" s="71">
        <v>0</v>
      </c>
      <c r="U314" s="71">
        <v>10</v>
      </c>
      <c r="V314" s="71">
        <v>6</v>
      </c>
      <c r="W314" s="71">
        <v>0</v>
      </c>
      <c r="X314" s="71">
        <v>0</v>
      </c>
      <c r="Y314" s="71">
        <v>0</v>
      </c>
      <c r="Z314" s="71">
        <v>0</v>
      </c>
      <c r="AA314" s="71">
        <v>0</v>
      </c>
      <c r="AB314" s="71">
        <v>0</v>
      </c>
      <c r="AC314" s="69">
        <v>358</v>
      </c>
      <c r="AD314" s="69">
        <v>197</v>
      </c>
      <c r="AE314" s="212" t="s">
        <v>197</v>
      </c>
      <c r="AF314" s="8" t="s">
        <v>90</v>
      </c>
      <c r="AG314" s="71">
        <v>3</v>
      </c>
      <c r="AH314" s="71">
        <v>0</v>
      </c>
      <c r="AI314" s="71">
        <v>2</v>
      </c>
      <c r="AJ314" s="71">
        <v>1</v>
      </c>
      <c r="AK314" s="71">
        <v>0</v>
      </c>
      <c r="AL314" s="71">
        <v>0</v>
      </c>
      <c r="AM314" s="71">
        <v>0</v>
      </c>
      <c r="AN314" s="71">
        <v>0</v>
      </c>
      <c r="AO314" s="71">
        <v>0</v>
      </c>
      <c r="AP314" s="71">
        <v>0</v>
      </c>
      <c r="AQ314" s="71">
        <v>1</v>
      </c>
      <c r="AR314" s="71">
        <v>0</v>
      </c>
      <c r="AS314" s="71">
        <v>0</v>
      </c>
      <c r="AT314" s="71">
        <v>0</v>
      </c>
      <c r="AU314" s="71">
        <v>20</v>
      </c>
      <c r="AV314" s="71">
        <v>12</v>
      </c>
      <c r="AW314" s="71">
        <v>0</v>
      </c>
      <c r="AX314" s="71">
        <v>0</v>
      </c>
      <c r="AY314" s="71">
        <v>4</v>
      </c>
      <c r="AZ314" s="71">
        <v>2</v>
      </c>
      <c r="BA314" s="71">
        <v>0</v>
      </c>
      <c r="BB314" s="71">
        <v>0</v>
      </c>
      <c r="BC314" s="71">
        <v>0</v>
      </c>
      <c r="BD314" s="71">
        <v>0</v>
      </c>
      <c r="BE314" s="71">
        <v>0</v>
      </c>
      <c r="BF314" s="71">
        <v>0</v>
      </c>
      <c r="BG314" s="69">
        <v>30</v>
      </c>
      <c r="BH314" s="69">
        <v>15</v>
      </c>
      <c r="BI314" s="212" t="s">
        <v>197</v>
      </c>
      <c r="BJ314" s="8" t="s">
        <v>90</v>
      </c>
      <c r="BK314" s="31">
        <v>4</v>
      </c>
      <c r="BL314" s="31">
        <v>2</v>
      </c>
      <c r="BM314" s="31">
        <v>1</v>
      </c>
      <c r="BN314" s="31">
        <v>1</v>
      </c>
      <c r="BO314" s="31">
        <v>0</v>
      </c>
      <c r="BP314" s="31">
        <v>1</v>
      </c>
      <c r="BQ314" s="31">
        <v>0</v>
      </c>
      <c r="BR314" s="31">
        <v>3</v>
      </c>
      <c r="BS314" s="31">
        <v>0</v>
      </c>
      <c r="BT314" s="31">
        <v>1</v>
      </c>
      <c r="BU314" s="31">
        <v>0</v>
      </c>
      <c r="BV314" s="31">
        <v>0</v>
      </c>
      <c r="BW314" s="31">
        <v>0</v>
      </c>
      <c r="BX314" s="149">
        <v>13</v>
      </c>
      <c r="BY314" s="125">
        <v>12</v>
      </c>
      <c r="BZ314" s="71">
        <v>11</v>
      </c>
      <c r="CA314" s="71">
        <v>0</v>
      </c>
      <c r="CB314" s="71">
        <v>0</v>
      </c>
      <c r="CC314" s="71">
        <v>4</v>
      </c>
      <c r="CD314" s="212" t="s">
        <v>197</v>
      </c>
      <c r="CE314" s="8" t="s">
        <v>90</v>
      </c>
      <c r="CF314" s="71">
        <v>0</v>
      </c>
      <c r="CG314" s="71">
        <v>226</v>
      </c>
      <c r="CH314" s="71">
        <v>0</v>
      </c>
      <c r="CI314" s="71">
        <v>0</v>
      </c>
      <c r="CJ314" s="71">
        <v>0</v>
      </c>
      <c r="CK314" s="71">
        <v>2</v>
      </c>
      <c r="CL314" s="71">
        <v>15</v>
      </c>
      <c r="CM314" s="71">
        <v>9</v>
      </c>
      <c r="CN314" s="71">
        <v>9</v>
      </c>
      <c r="CO314" s="212" t="s">
        <v>197</v>
      </c>
      <c r="CP314" s="8" t="s">
        <v>90</v>
      </c>
      <c r="CQ314" s="46">
        <v>123</v>
      </c>
      <c r="CR314" s="46">
        <v>65</v>
      </c>
      <c r="CS314" s="46">
        <v>52</v>
      </c>
      <c r="CT314" s="46">
        <v>26</v>
      </c>
      <c r="CU314" s="46">
        <v>0</v>
      </c>
      <c r="CV314" s="46">
        <v>0</v>
      </c>
      <c r="CW314" s="46">
        <v>0</v>
      </c>
      <c r="CX314" s="46">
        <v>0</v>
      </c>
      <c r="CY314" s="46">
        <v>10</v>
      </c>
      <c r="CZ314" s="46">
        <v>5</v>
      </c>
      <c r="DA314" s="46">
        <v>2</v>
      </c>
      <c r="DB314" s="46">
        <v>0</v>
      </c>
      <c r="DC314" s="46">
        <v>0</v>
      </c>
      <c r="DD314" s="46">
        <v>0</v>
      </c>
      <c r="DE314" s="46">
        <v>0</v>
      </c>
      <c r="DF314" s="46">
        <v>0</v>
      </c>
      <c r="DG314" s="46">
        <v>0</v>
      </c>
      <c r="DH314" s="46">
        <v>0</v>
      </c>
      <c r="DI314" s="46">
        <v>0</v>
      </c>
      <c r="DJ314" s="46">
        <v>0</v>
      </c>
      <c r="DK314" s="46">
        <v>0</v>
      </c>
      <c r="DL314" s="46">
        <v>0</v>
      </c>
      <c r="DM314" s="46">
        <v>0</v>
      </c>
      <c r="DN314" s="46">
        <v>0</v>
      </c>
      <c r="DO314" s="212" t="s">
        <v>197</v>
      </c>
      <c r="DP314" s="8" t="s">
        <v>90</v>
      </c>
      <c r="DQ314" s="71">
        <v>29</v>
      </c>
      <c r="DR314" s="71">
        <v>5</v>
      </c>
      <c r="DS314" s="71">
        <v>3</v>
      </c>
      <c r="DT314" s="152">
        <v>3</v>
      </c>
      <c r="DU314" s="32">
        <v>1</v>
      </c>
      <c r="DV314" s="149">
        <v>32</v>
      </c>
      <c r="DW314" s="149">
        <v>6</v>
      </c>
      <c r="DX314" s="212" t="s">
        <v>197</v>
      </c>
      <c r="DY314" s="8" t="s">
        <v>90</v>
      </c>
      <c r="DZ314" s="71">
        <v>15</v>
      </c>
      <c r="EA314" s="71">
        <v>81</v>
      </c>
      <c r="EB314" s="71">
        <v>31</v>
      </c>
      <c r="EC314" s="71">
        <v>0</v>
      </c>
      <c r="ED314" s="71">
        <v>11</v>
      </c>
      <c r="EE314" s="71">
        <v>11</v>
      </c>
      <c r="EF314" s="71">
        <v>14</v>
      </c>
      <c r="EG314" s="71">
        <v>41</v>
      </c>
      <c r="EH314" s="71">
        <v>13</v>
      </c>
      <c r="EI314" s="71">
        <v>8</v>
      </c>
      <c r="EJ314" s="71">
        <v>45</v>
      </c>
      <c r="EK314" s="71">
        <v>3</v>
      </c>
      <c r="EL314" s="71">
        <v>0</v>
      </c>
      <c r="EM314" s="71">
        <v>0</v>
      </c>
      <c r="EN314" s="71">
        <v>0</v>
      </c>
      <c r="EO314" s="71">
        <v>0</v>
      </c>
      <c r="EP314" s="71">
        <v>0</v>
      </c>
      <c r="ER314" s="78" t="s">
        <v>197</v>
      </c>
      <c r="ES314" s="78" t="s">
        <v>2595</v>
      </c>
      <c r="ET314" s="78">
        <v>133</v>
      </c>
      <c r="EU314" s="78">
        <v>54</v>
      </c>
      <c r="EV314" s="78">
        <v>452</v>
      </c>
      <c r="EW314" s="78"/>
      <c r="EX314" s="78"/>
      <c r="EY314" s="78"/>
    </row>
    <row r="315" spans="1:155">
      <c r="A315" s="212"/>
      <c r="B315" s="8" t="s">
        <v>91</v>
      </c>
      <c r="C315" s="71">
        <v>400</v>
      </c>
      <c r="D315" s="71">
        <v>227</v>
      </c>
      <c r="E315" s="71">
        <v>78</v>
      </c>
      <c r="F315" s="71">
        <v>37</v>
      </c>
      <c r="G315" s="71">
        <v>0</v>
      </c>
      <c r="H315" s="71">
        <v>0</v>
      </c>
      <c r="I315" s="71">
        <v>40</v>
      </c>
      <c r="J315" s="71">
        <v>23</v>
      </c>
      <c r="K315" s="71">
        <v>40</v>
      </c>
      <c r="L315" s="71">
        <v>25</v>
      </c>
      <c r="M315" s="71">
        <v>174</v>
      </c>
      <c r="N315" s="71">
        <v>87</v>
      </c>
      <c r="O315" s="71">
        <v>0</v>
      </c>
      <c r="P315" s="71">
        <v>0</v>
      </c>
      <c r="Q315" s="71">
        <v>347</v>
      </c>
      <c r="R315" s="71">
        <v>194</v>
      </c>
      <c r="S315" s="71">
        <v>30</v>
      </c>
      <c r="T315" s="71">
        <v>8</v>
      </c>
      <c r="U315" s="71">
        <v>111</v>
      </c>
      <c r="V315" s="71">
        <v>60</v>
      </c>
      <c r="W315" s="71">
        <v>0</v>
      </c>
      <c r="X315" s="71">
        <v>0</v>
      </c>
      <c r="Y315" s="71">
        <v>34</v>
      </c>
      <c r="Z315" s="71">
        <v>12</v>
      </c>
      <c r="AA315" s="71">
        <v>0</v>
      </c>
      <c r="AB315" s="71">
        <v>0</v>
      </c>
      <c r="AC315" s="69">
        <v>1254</v>
      </c>
      <c r="AD315" s="69">
        <v>673</v>
      </c>
      <c r="AE315" s="212"/>
      <c r="AF315" s="8" t="s">
        <v>91</v>
      </c>
      <c r="AG315" s="71">
        <v>6</v>
      </c>
      <c r="AH315" s="71">
        <v>4</v>
      </c>
      <c r="AI315" s="71">
        <v>5</v>
      </c>
      <c r="AJ315" s="71">
        <v>3</v>
      </c>
      <c r="AK315" s="71">
        <v>0</v>
      </c>
      <c r="AL315" s="71">
        <v>0</v>
      </c>
      <c r="AM315" s="71">
        <v>0</v>
      </c>
      <c r="AN315" s="71">
        <v>0</v>
      </c>
      <c r="AO315" s="71">
        <v>0</v>
      </c>
      <c r="AP315" s="71">
        <v>0</v>
      </c>
      <c r="AQ315" s="71">
        <v>4</v>
      </c>
      <c r="AR315" s="71">
        <v>4</v>
      </c>
      <c r="AS315" s="71">
        <v>0</v>
      </c>
      <c r="AT315" s="71">
        <v>0</v>
      </c>
      <c r="AU315" s="71">
        <v>50</v>
      </c>
      <c r="AV315" s="71">
        <v>31</v>
      </c>
      <c r="AW315" s="71">
        <v>8</v>
      </c>
      <c r="AX315" s="71">
        <v>0</v>
      </c>
      <c r="AY315" s="71">
        <v>23</v>
      </c>
      <c r="AZ315" s="71">
        <v>10</v>
      </c>
      <c r="BA315" s="71">
        <v>0</v>
      </c>
      <c r="BB315" s="71">
        <v>0</v>
      </c>
      <c r="BC315" s="71">
        <v>0</v>
      </c>
      <c r="BD315" s="71">
        <v>0</v>
      </c>
      <c r="BE315" s="71">
        <v>0</v>
      </c>
      <c r="BF315" s="71">
        <v>0</v>
      </c>
      <c r="BG315" s="69">
        <v>96</v>
      </c>
      <c r="BH315" s="69">
        <v>52</v>
      </c>
      <c r="BI315" s="212"/>
      <c r="BJ315" s="8" t="s">
        <v>91</v>
      </c>
      <c r="BK315" s="31">
        <v>10</v>
      </c>
      <c r="BL315" s="31">
        <v>4</v>
      </c>
      <c r="BM315" s="31">
        <v>0</v>
      </c>
      <c r="BN315" s="31">
        <v>1</v>
      </c>
      <c r="BO315" s="31">
        <v>1</v>
      </c>
      <c r="BP315" s="31">
        <v>3</v>
      </c>
      <c r="BQ315" s="31">
        <v>0</v>
      </c>
      <c r="BR315" s="31">
        <v>8</v>
      </c>
      <c r="BS315" s="31">
        <v>1</v>
      </c>
      <c r="BT315" s="31">
        <v>2</v>
      </c>
      <c r="BU315" s="31">
        <v>0</v>
      </c>
      <c r="BV315" s="31">
        <v>1</v>
      </c>
      <c r="BW315" s="31">
        <v>0</v>
      </c>
      <c r="BX315" s="149">
        <v>31</v>
      </c>
      <c r="BY315" s="125">
        <v>37</v>
      </c>
      <c r="BZ315" s="71">
        <v>32</v>
      </c>
      <c r="CA315" s="71">
        <v>31</v>
      </c>
      <c r="CB315" s="71">
        <v>3</v>
      </c>
      <c r="CC315" s="71">
        <v>6</v>
      </c>
      <c r="CD315" s="212"/>
      <c r="CE315" s="8" t="s">
        <v>91</v>
      </c>
      <c r="CF315" s="71">
        <v>8</v>
      </c>
      <c r="CG315" s="71">
        <v>657</v>
      </c>
      <c r="CH315" s="71">
        <v>67</v>
      </c>
      <c r="CI315" s="71">
        <v>45</v>
      </c>
      <c r="CJ315" s="71">
        <v>0</v>
      </c>
      <c r="CK315" s="71">
        <v>16</v>
      </c>
      <c r="CL315" s="71">
        <v>39</v>
      </c>
      <c r="CM315" s="71">
        <v>38</v>
      </c>
      <c r="CN315" s="71">
        <v>38</v>
      </c>
      <c r="CO315" s="212"/>
      <c r="CP315" s="8" t="s">
        <v>91</v>
      </c>
      <c r="CQ315" s="46">
        <v>288</v>
      </c>
      <c r="CR315" s="46">
        <v>162</v>
      </c>
      <c r="CS315" s="46">
        <v>157</v>
      </c>
      <c r="CT315" s="46">
        <v>86</v>
      </c>
      <c r="CU315" s="46">
        <v>28</v>
      </c>
      <c r="CV315" s="46">
        <v>9</v>
      </c>
      <c r="CW315" s="46">
        <v>22</v>
      </c>
      <c r="CX315" s="46">
        <v>8</v>
      </c>
      <c r="CY315" s="46">
        <v>102</v>
      </c>
      <c r="CZ315" s="46">
        <v>49</v>
      </c>
      <c r="DA315" s="46">
        <v>64</v>
      </c>
      <c r="DB315" s="46">
        <v>38</v>
      </c>
      <c r="DC315" s="46">
        <v>0</v>
      </c>
      <c r="DD315" s="46">
        <v>0</v>
      </c>
      <c r="DE315" s="46">
        <v>0</v>
      </c>
      <c r="DF315" s="46">
        <v>0</v>
      </c>
      <c r="DG315" s="46">
        <v>0</v>
      </c>
      <c r="DH315" s="46">
        <v>0</v>
      </c>
      <c r="DI315" s="46">
        <v>0</v>
      </c>
      <c r="DJ315" s="46">
        <v>0</v>
      </c>
      <c r="DK315" s="46">
        <v>0</v>
      </c>
      <c r="DL315" s="46">
        <v>0</v>
      </c>
      <c r="DM315" s="46">
        <v>0</v>
      </c>
      <c r="DN315" s="46">
        <v>0</v>
      </c>
      <c r="DO315" s="212"/>
      <c r="DP315" s="8" t="s">
        <v>91</v>
      </c>
      <c r="DQ315" s="71">
        <v>67</v>
      </c>
      <c r="DR315" s="71">
        <v>29</v>
      </c>
      <c r="DS315" s="71">
        <v>15</v>
      </c>
      <c r="DT315" s="152">
        <v>20</v>
      </c>
      <c r="DU315" s="32">
        <v>8</v>
      </c>
      <c r="DV315" s="149">
        <v>87</v>
      </c>
      <c r="DW315" s="149">
        <v>37</v>
      </c>
      <c r="DX315" s="212"/>
      <c r="DY315" s="8" t="s">
        <v>91</v>
      </c>
      <c r="DZ315" s="71">
        <v>0</v>
      </c>
      <c r="EA315" s="71">
        <v>0</v>
      </c>
      <c r="EB315" s="71">
        <v>0</v>
      </c>
      <c r="EC315" s="71">
        <v>0</v>
      </c>
      <c r="ED315" s="71">
        <v>0</v>
      </c>
      <c r="EE315" s="71">
        <v>0</v>
      </c>
      <c r="EF315" s="71">
        <v>0</v>
      </c>
      <c r="EG315" s="71">
        <v>0</v>
      </c>
      <c r="EH315" s="71">
        <v>0</v>
      </c>
      <c r="EI315" s="71">
        <v>0</v>
      </c>
      <c r="EJ315" s="71">
        <v>0</v>
      </c>
      <c r="EK315" s="71">
        <v>0</v>
      </c>
      <c r="EL315" s="71">
        <v>0</v>
      </c>
      <c r="EM315" s="71">
        <v>0</v>
      </c>
      <c r="EN315" s="71">
        <v>0</v>
      </c>
      <c r="EO315" s="71">
        <v>0</v>
      </c>
      <c r="EP315" s="71">
        <v>0</v>
      </c>
      <c r="ER315" s="78" t="s">
        <v>197</v>
      </c>
      <c r="ES315" s="78" t="s">
        <v>2596</v>
      </c>
      <c r="ET315" s="78">
        <v>418</v>
      </c>
      <c r="EU315" s="78">
        <v>243</v>
      </c>
      <c r="EV315" s="78">
        <v>1703</v>
      </c>
      <c r="EW315" s="78"/>
      <c r="EX315" s="78"/>
      <c r="EY315" s="78"/>
    </row>
    <row r="316" spans="1:155">
      <c r="A316" s="212"/>
      <c r="B316" s="66" t="s">
        <v>73</v>
      </c>
      <c r="C316" s="26">
        <v>520</v>
      </c>
      <c r="D316" s="26">
        <v>298</v>
      </c>
      <c r="E316" s="26">
        <v>131</v>
      </c>
      <c r="F316" s="26">
        <v>65</v>
      </c>
      <c r="G316" s="26">
        <v>19</v>
      </c>
      <c r="H316" s="26">
        <v>11</v>
      </c>
      <c r="I316" s="26">
        <v>49</v>
      </c>
      <c r="J316" s="26">
        <v>26</v>
      </c>
      <c r="K316" s="26">
        <v>40</v>
      </c>
      <c r="L316" s="26">
        <v>25</v>
      </c>
      <c r="M316" s="26">
        <v>200</v>
      </c>
      <c r="N316" s="26">
        <v>97</v>
      </c>
      <c r="O316" s="26">
        <v>0</v>
      </c>
      <c r="P316" s="26">
        <v>0</v>
      </c>
      <c r="Q316" s="26">
        <v>468</v>
      </c>
      <c r="R316" s="26">
        <v>262</v>
      </c>
      <c r="S316" s="26">
        <v>30</v>
      </c>
      <c r="T316" s="26">
        <v>8</v>
      </c>
      <c r="U316" s="26">
        <v>121</v>
      </c>
      <c r="V316" s="26">
        <v>66</v>
      </c>
      <c r="W316" s="26">
        <v>0</v>
      </c>
      <c r="X316" s="26">
        <v>0</v>
      </c>
      <c r="Y316" s="26">
        <v>34</v>
      </c>
      <c r="Z316" s="26">
        <v>12</v>
      </c>
      <c r="AA316" s="26">
        <v>0</v>
      </c>
      <c r="AB316" s="26">
        <v>0</v>
      </c>
      <c r="AC316" s="68">
        <v>1612</v>
      </c>
      <c r="AD316" s="68">
        <v>870</v>
      </c>
      <c r="AE316" s="212"/>
      <c r="AF316" s="66" t="s">
        <v>73</v>
      </c>
      <c r="AG316" s="26">
        <v>9</v>
      </c>
      <c r="AH316" s="26">
        <v>4</v>
      </c>
      <c r="AI316" s="26">
        <v>7</v>
      </c>
      <c r="AJ316" s="26">
        <v>4</v>
      </c>
      <c r="AK316" s="26">
        <v>0</v>
      </c>
      <c r="AL316" s="26">
        <v>0</v>
      </c>
      <c r="AM316" s="26">
        <v>0</v>
      </c>
      <c r="AN316" s="26">
        <v>0</v>
      </c>
      <c r="AO316" s="26">
        <v>0</v>
      </c>
      <c r="AP316" s="26">
        <v>0</v>
      </c>
      <c r="AQ316" s="26">
        <v>5</v>
      </c>
      <c r="AR316" s="26">
        <v>4</v>
      </c>
      <c r="AS316" s="26">
        <v>0</v>
      </c>
      <c r="AT316" s="26">
        <v>0</v>
      </c>
      <c r="AU316" s="26">
        <v>70</v>
      </c>
      <c r="AV316" s="26">
        <v>43</v>
      </c>
      <c r="AW316" s="26">
        <v>8</v>
      </c>
      <c r="AX316" s="26">
        <v>0</v>
      </c>
      <c r="AY316" s="26">
        <v>27</v>
      </c>
      <c r="AZ316" s="26">
        <v>12</v>
      </c>
      <c r="BA316" s="26">
        <v>0</v>
      </c>
      <c r="BB316" s="26">
        <v>0</v>
      </c>
      <c r="BC316" s="26">
        <v>0</v>
      </c>
      <c r="BD316" s="26">
        <v>0</v>
      </c>
      <c r="BE316" s="26">
        <v>0</v>
      </c>
      <c r="BF316" s="26">
        <v>0</v>
      </c>
      <c r="BG316" s="68">
        <v>126</v>
      </c>
      <c r="BH316" s="68">
        <v>67</v>
      </c>
      <c r="BI316" s="212"/>
      <c r="BJ316" s="66" t="s">
        <v>73</v>
      </c>
      <c r="BK316" s="68">
        <v>14</v>
      </c>
      <c r="BL316" s="68">
        <v>6</v>
      </c>
      <c r="BM316" s="68">
        <v>1</v>
      </c>
      <c r="BN316" s="68">
        <v>2</v>
      </c>
      <c r="BO316" s="68">
        <v>1</v>
      </c>
      <c r="BP316" s="68">
        <v>4</v>
      </c>
      <c r="BQ316" s="68">
        <v>0</v>
      </c>
      <c r="BR316" s="68">
        <v>11</v>
      </c>
      <c r="BS316" s="68">
        <v>1</v>
      </c>
      <c r="BT316" s="68">
        <v>3</v>
      </c>
      <c r="BU316" s="68">
        <v>0</v>
      </c>
      <c r="BV316" s="68">
        <v>1</v>
      </c>
      <c r="BW316" s="68">
        <v>0</v>
      </c>
      <c r="BX316" s="68">
        <v>44</v>
      </c>
      <c r="BY316" s="68">
        <v>49</v>
      </c>
      <c r="BZ316" s="68">
        <v>43</v>
      </c>
      <c r="CA316" s="68">
        <v>31</v>
      </c>
      <c r="CB316" s="68">
        <v>3</v>
      </c>
      <c r="CC316" s="68">
        <v>10</v>
      </c>
      <c r="CD316" s="212"/>
      <c r="CE316" s="66" t="s">
        <v>73</v>
      </c>
      <c r="CF316" s="68">
        <v>8</v>
      </c>
      <c r="CG316" s="68">
        <v>883</v>
      </c>
      <c r="CH316" s="68">
        <v>67</v>
      </c>
      <c r="CI316" s="68">
        <v>45</v>
      </c>
      <c r="CJ316" s="68">
        <v>0</v>
      </c>
      <c r="CK316" s="68">
        <v>18</v>
      </c>
      <c r="CL316" s="68">
        <v>54</v>
      </c>
      <c r="CM316" s="68">
        <v>47</v>
      </c>
      <c r="CN316" s="68">
        <v>47</v>
      </c>
      <c r="CO316" s="212"/>
      <c r="CP316" s="66" t="s">
        <v>73</v>
      </c>
      <c r="CQ316" s="68">
        <v>411</v>
      </c>
      <c r="CR316" s="68">
        <v>227</v>
      </c>
      <c r="CS316" s="68">
        <v>209</v>
      </c>
      <c r="CT316" s="68">
        <v>112</v>
      </c>
      <c r="CU316" s="68">
        <v>28</v>
      </c>
      <c r="CV316" s="68">
        <v>9</v>
      </c>
      <c r="CW316" s="68">
        <v>22</v>
      </c>
      <c r="CX316" s="68">
        <v>8</v>
      </c>
      <c r="CY316" s="68">
        <v>112</v>
      </c>
      <c r="CZ316" s="68">
        <v>54</v>
      </c>
      <c r="DA316" s="68">
        <v>66</v>
      </c>
      <c r="DB316" s="68">
        <v>38</v>
      </c>
      <c r="DC316" s="68">
        <v>0</v>
      </c>
      <c r="DD316" s="68">
        <v>0</v>
      </c>
      <c r="DE316" s="68">
        <v>0</v>
      </c>
      <c r="DF316" s="68">
        <v>0</v>
      </c>
      <c r="DG316" s="68">
        <v>0</v>
      </c>
      <c r="DH316" s="68">
        <v>0</v>
      </c>
      <c r="DI316" s="68">
        <v>0</v>
      </c>
      <c r="DJ316" s="68">
        <v>0</v>
      </c>
      <c r="DK316" s="68">
        <v>0</v>
      </c>
      <c r="DL316" s="68">
        <v>0</v>
      </c>
      <c r="DM316" s="68">
        <v>0</v>
      </c>
      <c r="DN316" s="68">
        <v>0</v>
      </c>
      <c r="DO316" s="212"/>
      <c r="DP316" s="66" t="s">
        <v>73</v>
      </c>
      <c r="DQ316" s="68">
        <v>96</v>
      </c>
      <c r="DR316" s="26">
        <v>34</v>
      </c>
      <c r="DS316" s="26">
        <v>18</v>
      </c>
      <c r="DT316" s="41">
        <v>23</v>
      </c>
      <c r="DU316" s="41">
        <v>9</v>
      </c>
      <c r="DV316" s="68">
        <v>119</v>
      </c>
      <c r="DW316" s="68">
        <v>43</v>
      </c>
      <c r="DX316" s="212"/>
      <c r="DY316" s="66" t="s">
        <v>73</v>
      </c>
      <c r="DZ316" s="68">
        <v>15</v>
      </c>
      <c r="EA316" s="68">
        <v>81</v>
      </c>
      <c r="EB316" s="68">
        <v>31</v>
      </c>
      <c r="EC316" s="68">
        <v>0</v>
      </c>
      <c r="ED316" s="68">
        <v>11</v>
      </c>
      <c r="EE316" s="68">
        <v>11</v>
      </c>
      <c r="EF316" s="68">
        <v>14</v>
      </c>
      <c r="EG316" s="68">
        <v>41</v>
      </c>
      <c r="EH316" s="68">
        <v>13</v>
      </c>
      <c r="EI316" s="68">
        <v>8</v>
      </c>
      <c r="EJ316" s="68">
        <v>45</v>
      </c>
      <c r="EK316" s="68">
        <v>3</v>
      </c>
      <c r="EL316" s="68">
        <v>0</v>
      </c>
      <c r="EM316" s="68">
        <v>0</v>
      </c>
      <c r="EN316" s="68">
        <v>0</v>
      </c>
      <c r="EO316" s="68">
        <v>0</v>
      </c>
      <c r="EP316" s="68">
        <v>0</v>
      </c>
      <c r="ER316" s="78" t="s">
        <v>197</v>
      </c>
      <c r="ES316" s="78" t="s">
        <v>2597</v>
      </c>
      <c r="ET316" s="78">
        <v>551</v>
      </c>
      <c r="EU316" s="78">
        <v>297</v>
      </c>
      <c r="EV316" s="78">
        <v>2155</v>
      </c>
      <c r="EW316" s="78"/>
      <c r="EX316" s="78"/>
      <c r="EY316" s="78"/>
    </row>
    <row r="317" spans="1:155">
      <c r="A317" s="212" t="s">
        <v>198</v>
      </c>
      <c r="B317" s="8" t="s">
        <v>90</v>
      </c>
      <c r="C317" s="71">
        <v>0</v>
      </c>
      <c r="D317" s="71">
        <v>0</v>
      </c>
      <c r="E317" s="71">
        <v>0</v>
      </c>
      <c r="F317" s="71">
        <v>0</v>
      </c>
      <c r="G317" s="71">
        <v>0</v>
      </c>
      <c r="H317" s="71">
        <v>0</v>
      </c>
      <c r="I317" s="71">
        <v>0</v>
      </c>
      <c r="J317" s="71">
        <v>0</v>
      </c>
      <c r="K317" s="71">
        <v>0</v>
      </c>
      <c r="L317" s="71">
        <v>0</v>
      </c>
      <c r="M317" s="71">
        <v>0</v>
      </c>
      <c r="N317" s="71">
        <v>0</v>
      </c>
      <c r="O317" s="71">
        <v>0</v>
      </c>
      <c r="P317" s="71">
        <v>0</v>
      </c>
      <c r="Q317" s="71">
        <v>0</v>
      </c>
      <c r="R317" s="71">
        <v>0</v>
      </c>
      <c r="S317" s="71">
        <v>0</v>
      </c>
      <c r="T317" s="71">
        <v>0</v>
      </c>
      <c r="U317" s="71">
        <v>0</v>
      </c>
      <c r="V317" s="71">
        <v>0</v>
      </c>
      <c r="W317" s="71">
        <v>0</v>
      </c>
      <c r="X317" s="71">
        <v>0</v>
      </c>
      <c r="Y317" s="71">
        <v>0</v>
      </c>
      <c r="Z317" s="71">
        <v>0</v>
      </c>
      <c r="AA317" s="71">
        <v>0</v>
      </c>
      <c r="AB317" s="71">
        <v>0</v>
      </c>
      <c r="AC317" s="69">
        <v>0</v>
      </c>
      <c r="AD317" s="69">
        <v>0</v>
      </c>
      <c r="AE317" s="212" t="s">
        <v>198</v>
      </c>
      <c r="AF317" s="8" t="s">
        <v>90</v>
      </c>
      <c r="AG317" s="71">
        <v>0</v>
      </c>
      <c r="AH317" s="71">
        <v>0</v>
      </c>
      <c r="AI317" s="71">
        <v>0</v>
      </c>
      <c r="AJ317" s="71">
        <v>0</v>
      </c>
      <c r="AK317" s="71">
        <v>0</v>
      </c>
      <c r="AL317" s="71">
        <v>0</v>
      </c>
      <c r="AM317" s="71">
        <v>0</v>
      </c>
      <c r="AN317" s="71">
        <v>0</v>
      </c>
      <c r="AO317" s="71">
        <v>0</v>
      </c>
      <c r="AP317" s="71">
        <v>0</v>
      </c>
      <c r="AQ317" s="71">
        <v>0</v>
      </c>
      <c r="AR317" s="71">
        <v>0</v>
      </c>
      <c r="AS317" s="71">
        <v>0</v>
      </c>
      <c r="AT317" s="71">
        <v>0</v>
      </c>
      <c r="AU317" s="71">
        <v>0</v>
      </c>
      <c r="AV317" s="71">
        <v>0</v>
      </c>
      <c r="AW317" s="71">
        <v>0</v>
      </c>
      <c r="AX317" s="71">
        <v>0</v>
      </c>
      <c r="AY317" s="71">
        <v>0</v>
      </c>
      <c r="AZ317" s="71">
        <v>0</v>
      </c>
      <c r="BA317" s="71">
        <v>0</v>
      </c>
      <c r="BB317" s="71">
        <v>0</v>
      </c>
      <c r="BC317" s="71">
        <v>0</v>
      </c>
      <c r="BD317" s="71">
        <v>0</v>
      </c>
      <c r="BE317" s="71">
        <v>0</v>
      </c>
      <c r="BF317" s="71">
        <v>0</v>
      </c>
      <c r="BG317" s="69">
        <v>0</v>
      </c>
      <c r="BH317" s="69">
        <v>0</v>
      </c>
      <c r="BI317" s="212" t="s">
        <v>198</v>
      </c>
      <c r="BJ317" s="8" t="s">
        <v>90</v>
      </c>
      <c r="BK317" s="31">
        <v>0</v>
      </c>
      <c r="BL317" s="31">
        <v>0</v>
      </c>
      <c r="BM317" s="31">
        <v>0</v>
      </c>
      <c r="BN317" s="31">
        <v>0</v>
      </c>
      <c r="BO317" s="31">
        <v>0</v>
      </c>
      <c r="BP317" s="31">
        <v>0</v>
      </c>
      <c r="BQ317" s="31">
        <v>0</v>
      </c>
      <c r="BR317" s="31">
        <v>0</v>
      </c>
      <c r="BS317" s="31">
        <v>0</v>
      </c>
      <c r="BT317" s="31">
        <v>0</v>
      </c>
      <c r="BU317" s="31">
        <v>0</v>
      </c>
      <c r="BV317" s="31">
        <v>0</v>
      </c>
      <c r="BW317" s="31">
        <v>0</v>
      </c>
      <c r="BX317" s="149">
        <v>0</v>
      </c>
      <c r="BY317" s="125">
        <v>0</v>
      </c>
      <c r="BZ317" s="71">
        <v>0</v>
      </c>
      <c r="CA317" s="71">
        <v>0</v>
      </c>
      <c r="CB317" s="71">
        <v>0</v>
      </c>
      <c r="CC317" s="71">
        <v>0</v>
      </c>
      <c r="CD317" s="212" t="s">
        <v>198</v>
      </c>
      <c r="CE317" s="8" t="s">
        <v>90</v>
      </c>
      <c r="CF317" s="71">
        <v>0</v>
      </c>
      <c r="CG317" s="71">
        <v>0</v>
      </c>
      <c r="CH317" s="71">
        <v>0</v>
      </c>
      <c r="CI317" s="71">
        <v>0</v>
      </c>
      <c r="CJ317" s="71">
        <v>0</v>
      </c>
      <c r="CK317" s="71">
        <v>0</v>
      </c>
      <c r="CL317" s="71">
        <v>0</v>
      </c>
      <c r="CM317" s="71">
        <v>0</v>
      </c>
      <c r="CN317" s="71">
        <v>0</v>
      </c>
      <c r="CO317" s="212" t="s">
        <v>198</v>
      </c>
      <c r="CP317" s="8" t="s">
        <v>90</v>
      </c>
      <c r="CQ317" s="46">
        <v>0</v>
      </c>
      <c r="CR317" s="46">
        <v>0</v>
      </c>
      <c r="CS317" s="46">
        <v>0</v>
      </c>
      <c r="CT317" s="46">
        <v>0</v>
      </c>
      <c r="CU317" s="46">
        <v>0</v>
      </c>
      <c r="CV317" s="46">
        <v>0</v>
      </c>
      <c r="CW317" s="46">
        <v>0</v>
      </c>
      <c r="CX317" s="46">
        <v>0</v>
      </c>
      <c r="CY317" s="46">
        <v>0</v>
      </c>
      <c r="CZ317" s="46">
        <v>0</v>
      </c>
      <c r="DA317" s="46">
        <v>0</v>
      </c>
      <c r="DB317" s="46">
        <v>0</v>
      </c>
      <c r="DC317" s="46">
        <v>0</v>
      </c>
      <c r="DD317" s="46">
        <v>0</v>
      </c>
      <c r="DE317" s="46">
        <v>0</v>
      </c>
      <c r="DF317" s="46">
        <v>0</v>
      </c>
      <c r="DG317" s="46">
        <v>0</v>
      </c>
      <c r="DH317" s="46">
        <v>0</v>
      </c>
      <c r="DI317" s="46">
        <v>0</v>
      </c>
      <c r="DJ317" s="46">
        <v>0</v>
      </c>
      <c r="DK317" s="46">
        <v>0</v>
      </c>
      <c r="DL317" s="46">
        <v>0</v>
      </c>
      <c r="DM317" s="46">
        <v>0</v>
      </c>
      <c r="DN317" s="46">
        <v>0</v>
      </c>
      <c r="DO317" s="212" t="s">
        <v>198</v>
      </c>
      <c r="DP317" s="8" t="s">
        <v>90</v>
      </c>
      <c r="DQ317" s="71">
        <v>0</v>
      </c>
      <c r="DR317" s="71">
        <v>0</v>
      </c>
      <c r="DS317" s="71">
        <v>0</v>
      </c>
      <c r="DT317" s="152">
        <v>0</v>
      </c>
      <c r="DU317" s="32">
        <v>0</v>
      </c>
      <c r="DV317" s="149">
        <v>0</v>
      </c>
      <c r="DW317" s="149">
        <v>0</v>
      </c>
      <c r="DX317" s="212" t="s">
        <v>198</v>
      </c>
      <c r="DY317" s="8" t="s">
        <v>90</v>
      </c>
      <c r="DZ317" s="71">
        <v>0</v>
      </c>
      <c r="EA317" s="71">
        <v>0</v>
      </c>
      <c r="EB317" s="71">
        <v>0</v>
      </c>
      <c r="EC317" s="71">
        <v>0</v>
      </c>
      <c r="ED317" s="71">
        <v>0</v>
      </c>
      <c r="EE317" s="71">
        <v>0</v>
      </c>
      <c r="EF317" s="71">
        <v>0</v>
      </c>
      <c r="EG317" s="71">
        <v>0</v>
      </c>
      <c r="EH317" s="71">
        <v>0</v>
      </c>
      <c r="EI317" s="71">
        <v>0</v>
      </c>
      <c r="EJ317" s="71">
        <v>0</v>
      </c>
      <c r="EK317" s="71">
        <v>0</v>
      </c>
      <c r="EL317" s="71">
        <v>0</v>
      </c>
      <c r="EM317" s="71">
        <v>0</v>
      </c>
      <c r="EN317" s="71">
        <v>0</v>
      </c>
      <c r="EO317" s="71">
        <v>0</v>
      </c>
      <c r="EP317" s="71">
        <v>0</v>
      </c>
      <c r="ER317" s="78" t="s">
        <v>198</v>
      </c>
      <c r="ES317" s="78" t="s">
        <v>2598</v>
      </c>
      <c r="ET317" s="78">
        <v>0</v>
      </c>
      <c r="EU317" s="78">
        <v>0</v>
      </c>
      <c r="EV317" s="78">
        <v>0</v>
      </c>
      <c r="EW317" s="78"/>
      <c r="EX317" s="78"/>
      <c r="EY317" s="78"/>
    </row>
    <row r="318" spans="1:155">
      <c r="A318" s="212"/>
      <c r="B318" s="8" t="s">
        <v>91</v>
      </c>
      <c r="C318" s="71">
        <v>195</v>
      </c>
      <c r="D318" s="71">
        <v>103</v>
      </c>
      <c r="E318" s="71">
        <v>69</v>
      </c>
      <c r="F318" s="71">
        <v>39</v>
      </c>
      <c r="G318" s="71">
        <v>0</v>
      </c>
      <c r="H318" s="71">
        <v>0</v>
      </c>
      <c r="I318" s="71">
        <v>16</v>
      </c>
      <c r="J318" s="71">
        <v>12</v>
      </c>
      <c r="K318" s="71">
        <v>27</v>
      </c>
      <c r="L318" s="71">
        <v>20</v>
      </c>
      <c r="M318" s="71">
        <v>39</v>
      </c>
      <c r="N318" s="71">
        <v>18</v>
      </c>
      <c r="O318" s="71">
        <v>0</v>
      </c>
      <c r="P318" s="71">
        <v>0</v>
      </c>
      <c r="Q318" s="71">
        <v>81</v>
      </c>
      <c r="R318" s="71">
        <v>48</v>
      </c>
      <c r="S318" s="71">
        <v>0</v>
      </c>
      <c r="T318" s="71">
        <v>0</v>
      </c>
      <c r="U318" s="71">
        <v>10</v>
      </c>
      <c r="V318" s="71">
        <v>5</v>
      </c>
      <c r="W318" s="71">
        <v>33</v>
      </c>
      <c r="X318" s="71">
        <v>22</v>
      </c>
      <c r="Y318" s="71">
        <v>39</v>
      </c>
      <c r="Z318" s="71">
        <v>13</v>
      </c>
      <c r="AA318" s="71">
        <v>0</v>
      </c>
      <c r="AB318" s="71">
        <v>0</v>
      </c>
      <c r="AC318" s="69">
        <v>509</v>
      </c>
      <c r="AD318" s="69">
        <v>280</v>
      </c>
      <c r="AE318" s="212"/>
      <c r="AF318" s="8" t="s">
        <v>91</v>
      </c>
      <c r="AG318" s="71">
        <v>1</v>
      </c>
      <c r="AH318" s="71">
        <v>0</v>
      </c>
      <c r="AI318" s="71">
        <v>1</v>
      </c>
      <c r="AJ318" s="71">
        <v>1</v>
      </c>
      <c r="AK318" s="71">
        <v>0</v>
      </c>
      <c r="AL318" s="71">
        <v>0</v>
      </c>
      <c r="AM318" s="71">
        <v>0</v>
      </c>
      <c r="AN318" s="71">
        <v>0</v>
      </c>
      <c r="AO318" s="71">
        <v>0</v>
      </c>
      <c r="AP318" s="71">
        <v>0</v>
      </c>
      <c r="AQ318" s="71">
        <v>0</v>
      </c>
      <c r="AR318" s="71">
        <v>0</v>
      </c>
      <c r="AS318" s="71">
        <v>0</v>
      </c>
      <c r="AT318" s="71">
        <v>0</v>
      </c>
      <c r="AU318" s="71">
        <v>9</v>
      </c>
      <c r="AV318" s="71">
        <v>7</v>
      </c>
      <c r="AW318" s="71">
        <v>0</v>
      </c>
      <c r="AX318" s="71">
        <v>0</v>
      </c>
      <c r="AY318" s="71">
        <v>4</v>
      </c>
      <c r="AZ318" s="71">
        <v>1</v>
      </c>
      <c r="BA318" s="71">
        <v>1</v>
      </c>
      <c r="BB318" s="71">
        <v>0</v>
      </c>
      <c r="BC318" s="71">
        <v>2</v>
      </c>
      <c r="BD318" s="71">
        <v>0</v>
      </c>
      <c r="BE318" s="71">
        <v>0</v>
      </c>
      <c r="BF318" s="71">
        <v>0</v>
      </c>
      <c r="BG318" s="69">
        <v>18</v>
      </c>
      <c r="BH318" s="69">
        <v>9</v>
      </c>
      <c r="BI318" s="212"/>
      <c r="BJ318" s="8" t="s">
        <v>91</v>
      </c>
      <c r="BK318" s="31">
        <v>5</v>
      </c>
      <c r="BL318" s="31">
        <v>3</v>
      </c>
      <c r="BM318" s="31">
        <v>0</v>
      </c>
      <c r="BN318" s="31">
        <v>1</v>
      </c>
      <c r="BO318" s="31">
        <v>1</v>
      </c>
      <c r="BP318" s="31">
        <v>1</v>
      </c>
      <c r="BQ318" s="31">
        <v>0</v>
      </c>
      <c r="BR318" s="31">
        <v>3</v>
      </c>
      <c r="BS318" s="31">
        <v>0</v>
      </c>
      <c r="BT318" s="31">
        <v>1</v>
      </c>
      <c r="BU318" s="31">
        <v>1</v>
      </c>
      <c r="BV318" s="31">
        <v>1</v>
      </c>
      <c r="BW318" s="31">
        <v>0</v>
      </c>
      <c r="BX318" s="149">
        <v>17</v>
      </c>
      <c r="BY318" s="125">
        <v>31</v>
      </c>
      <c r="BZ318" s="71">
        <v>11</v>
      </c>
      <c r="CA318" s="71">
        <v>26</v>
      </c>
      <c r="CB318" s="71">
        <v>0</v>
      </c>
      <c r="CC318" s="71">
        <v>4</v>
      </c>
      <c r="CD318" s="212"/>
      <c r="CE318" s="8" t="s">
        <v>91</v>
      </c>
      <c r="CF318" s="71">
        <v>0</v>
      </c>
      <c r="CG318" s="71">
        <v>208</v>
      </c>
      <c r="CH318" s="71">
        <v>46</v>
      </c>
      <c r="CI318" s="71">
        <v>30</v>
      </c>
      <c r="CJ318" s="71">
        <v>0</v>
      </c>
      <c r="CK318" s="71">
        <v>3</v>
      </c>
      <c r="CL318" s="71">
        <v>23</v>
      </c>
      <c r="CM318" s="71">
        <v>24</v>
      </c>
      <c r="CN318" s="71">
        <v>22</v>
      </c>
      <c r="CO318" s="212"/>
      <c r="CP318" s="8" t="s">
        <v>91</v>
      </c>
      <c r="CQ318" s="46">
        <v>104</v>
      </c>
      <c r="CR318" s="46">
        <v>68</v>
      </c>
      <c r="CS318" s="46">
        <v>65</v>
      </c>
      <c r="CT318" s="46">
        <v>40</v>
      </c>
      <c r="CU318" s="46">
        <v>5</v>
      </c>
      <c r="CV318" s="46">
        <v>0</v>
      </c>
      <c r="CW318" s="46">
        <v>3</v>
      </c>
      <c r="CX318" s="46">
        <v>0</v>
      </c>
      <c r="CY318" s="46">
        <v>61</v>
      </c>
      <c r="CZ318" s="46">
        <v>20</v>
      </c>
      <c r="DA318" s="46">
        <v>28</v>
      </c>
      <c r="DB318" s="46">
        <v>9</v>
      </c>
      <c r="DC318" s="46">
        <v>0</v>
      </c>
      <c r="DD318" s="46">
        <v>0</v>
      </c>
      <c r="DE318" s="46">
        <v>0</v>
      </c>
      <c r="DF318" s="46">
        <v>0</v>
      </c>
      <c r="DG318" s="46">
        <v>0</v>
      </c>
      <c r="DH318" s="46">
        <v>0</v>
      </c>
      <c r="DI318" s="46">
        <v>0</v>
      </c>
      <c r="DJ318" s="46">
        <v>0</v>
      </c>
      <c r="DK318" s="46">
        <v>0</v>
      </c>
      <c r="DL318" s="46">
        <v>0</v>
      </c>
      <c r="DM318" s="46">
        <v>0</v>
      </c>
      <c r="DN318" s="46">
        <v>0</v>
      </c>
      <c r="DO318" s="212"/>
      <c r="DP318" s="8" t="s">
        <v>91</v>
      </c>
      <c r="DQ318" s="71">
        <v>32</v>
      </c>
      <c r="DR318" s="71">
        <v>12</v>
      </c>
      <c r="DS318" s="71">
        <v>3</v>
      </c>
      <c r="DT318" s="152">
        <v>5</v>
      </c>
      <c r="DU318" s="32">
        <v>2</v>
      </c>
      <c r="DV318" s="149">
        <v>37</v>
      </c>
      <c r="DW318" s="149">
        <v>14</v>
      </c>
      <c r="DX318" s="212"/>
      <c r="DY318" s="8" t="s">
        <v>91</v>
      </c>
      <c r="DZ318" s="71">
        <v>2</v>
      </c>
      <c r="EA318" s="71">
        <v>2</v>
      </c>
      <c r="EB318" s="71">
        <v>1</v>
      </c>
      <c r="EC318" s="71">
        <v>0</v>
      </c>
      <c r="ED318" s="71">
        <v>1</v>
      </c>
      <c r="EE318" s="71">
        <v>1</v>
      </c>
      <c r="EF318" s="71">
        <v>0</v>
      </c>
      <c r="EG318" s="71">
        <v>0</v>
      </c>
      <c r="EH318" s="71">
        <v>1</v>
      </c>
      <c r="EI318" s="71">
        <v>1</v>
      </c>
      <c r="EJ318" s="71">
        <v>0</v>
      </c>
      <c r="EK318" s="71">
        <v>0</v>
      </c>
      <c r="EL318" s="71">
        <v>0</v>
      </c>
      <c r="EM318" s="71">
        <v>0</v>
      </c>
      <c r="EN318" s="71">
        <v>0</v>
      </c>
      <c r="EO318" s="71">
        <v>0</v>
      </c>
      <c r="EP318" s="71">
        <v>0</v>
      </c>
      <c r="ER318" s="78" t="s">
        <v>198</v>
      </c>
      <c r="ES318" s="78" t="s">
        <v>2599</v>
      </c>
      <c r="ET318" s="78">
        <v>170</v>
      </c>
      <c r="EU318" s="78">
        <v>96</v>
      </c>
      <c r="EV318" s="78">
        <v>674</v>
      </c>
      <c r="EW318" s="78"/>
      <c r="EX318" s="78"/>
      <c r="EY318" s="78"/>
    </row>
    <row r="319" spans="1:155">
      <c r="A319" s="212"/>
      <c r="B319" s="66" t="s">
        <v>73</v>
      </c>
      <c r="C319" s="26">
        <v>195</v>
      </c>
      <c r="D319" s="26">
        <v>103</v>
      </c>
      <c r="E319" s="26">
        <v>69</v>
      </c>
      <c r="F319" s="26">
        <v>39</v>
      </c>
      <c r="G319" s="26">
        <v>0</v>
      </c>
      <c r="H319" s="26">
        <v>0</v>
      </c>
      <c r="I319" s="26">
        <v>16</v>
      </c>
      <c r="J319" s="26">
        <v>12</v>
      </c>
      <c r="K319" s="26">
        <v>27</v>
      </c>
      <c r="L319" s="26">
        <v>20</v>
      </c>
      <c r="M319" s="26">
        <v>39</v>
      </c>
      <c r="N319" s="26">
        <v>18</v>
      </c>
      <c r="O319" s="26">
        <v>0</v>
      </c>
      <c r="P319" s="26">
        <v>0</v>
      </c>
      <c r="Q319" s="26">
        <v>81</v>
      </c>
      <c r="R319" s="26">
        <v>48</v>
      </c>
      <c r="S319" s="26">
        <v>0</v>
      </c>
      <c r="T319" s="26">
        <v>0</v>
      </c>
      <c r="U319" s="26">
        <v>10</v>
      </c>
      <c r="V319" s="26">
        <v>5</v>
      </c>
      <c r="W319" s="26">
        <v>33</v>
      </c>
      <c r="X319" s="26">
        <v>22</v>
      </c>
      <c r="Y319" s="26">
        <v>39</v>
      </c>
      <c r="Z319" s="26">
        <v>13</v>
      </c>
      <c r="AA319" s="26">
        <v>0</v>
      </c>
      <c r="AB319" s="26">
        <v>0</v>
      </c>
      <c r="AC319" s="68">
        <v>509</v>
      </c>
      <c r="AD319" s="68">
        <v>280</v>
      </c>
      <c r="AE319" s="212"/>
      <c r="AF319" s="66" t="s">
        <v>73</v>
      </c>
      <c r="AG319" s="26">
        <v>1</v>
      </c>
      <c r="AH319" s="26">
        <v>0</v>
      </c>
      <c r="AI319" s="26">
        <v>1</v>
      </c>
      <c r="AJ319" s="26">
        <v>1</v>
      </c>
      <c r="AK319" s="26">
        <v>0</v>
      </c>
      <c r="AL319" s="26">
        <v>0</v>
      </c>
      <c r="AM319" s="26">
        <v>0</v>
      </c>
      <c r="AN319" s="26">
        <v>0</v>
      </c>
      <c r="AO319" s="26">
        <v>0</v>
      </c>
      <c r="AP319" s="26">
        <v>0</v>
      </c>
      <c r="AQ319" s="26">
        <v>0</v>
      </c>
      <c r="AR319" s="26">
        <v>0</v>
      </c>
      <c r="AS319" s="26">
        <v>0</v>
      </c>
      <c r="AT319" s="26">
        <v>0</v>
      </c>
      <c r="AU319" s="26">
        <v>9</v>
      </c>
      <c r="AV319" s="26">
        <v>7</v>
      </c>
      <c r="AW319" s="26">
        <v>0</v>
      </c>
      <c r="AX319" s="26">
        <v>0</v>
      </c>
      <c r="AY319" s="26">
        <v>4</v>
      </c>
      <c r="AZ319" s="26">
        <v>1</v>
      </c>
      <c r="BA319" s="26">
        <v>1</v>
      </c>
      <c r="BB319" s="26">
        <v>0</v>
      </c>
      <c r="BC319" s="26">
        <v>2</v>
      </c>
      <c r="BD319" s="26">
        <v>0</v>
      </c>
      <c r="BE319" s="26">
        <v>0</v>
      </c>
      <c r="BF319" s="26">
        <v>0</v>
      </c>
      <c r="BG319" s="68">
        <v>18</v>
      </c>
      <c r="BH319" s="68">
        <v>9</v>
      </c>
      <c r="BI319" s="212"/>
      <c r="BJ319" s="66" t="s">
        <v>73</v>
      </c>
      <c r="BK319" s="68">
        <v>5</v>
      </c>
      <c r="BL319" s="68">
        <v>3</v>
      </c>
      <c r="BM319" s="68">
        <v>0</v>
      </c>
      <c r="BN319" s="68">
        <v>1</v>
      </c>
      <c r="BO319" s="68">
        <v>1</v>
      </c>
      <c r="BP319" s="68">
        <v>1</v>
      </c>
      <c r="BQ319" s="68">
        <v>0</v>
      </c>
      <c r="BR319" s="68">
        <v>3</v>
      </c>
      <c r="BS319" s="68">
        <v>0</v>
      </c>
      <c r="BT319" s="68">
        <v>1</v>
      </c>
      <c r="BU319" s="68">
        <v>1</v>
      </c>
      <c r="BV319" s="68">
        <v>1</v>
      </c>
      <c r="BW319" s="68">
        <v>0</v>
      </c>
      <c r="BX319" s="68">
        <v>17</v>
      </c>
      <c r="BY319" s="68">
        <v>31</v>
      </c>
      <c r="BZ319" s="68">
        <v>11</v>
      </c>
      <c r="CA319" s="68">
        <v>26</v>
      </c>
      <c r="CB319" s="68">
        <v>0</v>
      </c>
      <c r="CC319" s="68">
        <v>4</v>
      </c>
      <c r="CD319" s="212"/>
      <c r="CE319" s="66" t="s">
        <v>73</v>
      </c>
      <c r="CF319" s="68">
        <v>0</v>
      </c>
      <c r="CG319" s="68">
        <v>208</v>
      </c>
      <c r="CH319" s="68">
        <v>46</v>
      </c>
      <c r="CI319" s="68">
        <v>30</v>
      </c>
      <c r="CJ319" s="68">
        <v>0</v>
      </c>
      <c r="CK319" s="68">
        <v>3</v>
      </c>
      <c r="CL319" s="68">
        <v>23</v>
      </c>
      <c r="CM319" s="68">
        <v>24</v>
      </c>
      <c r="CN319" s="68">
        <v>22</v>
      </c>
      <c r="CO319" s="212"/>
      <c r="CP319" s="66" t="s">
        <v>73</v>
      </c>
      <c r="CQ319" s="68">
        <v>104</v>
      </c>
      <c r="CR319" s="68">
        <v>68</v>
      </c>
      <c r="CS319" s="68">
        <v>65</v>
      </c>
      <c r="CT319" s="68">
        <v>40</v>
      </c>
      <c r="CU319" s="68">
        <v>5</v>
      </c>
      <c r="CV319" s="68">
        <v>0</v>
      </c>
      <c r="CW319" s="68">
        <v>3</v>
      </c>
      <c r="CX319" s="68">
        <v>0</v>
      </c>
      <c r="CY319" s="68">
        <v>61</v>
      </c>
      <c r="CZ319" s="68">
        <v>20</v>
      </c>
      <c r="DA319" s="68">
        <v>28</v>
      </c>
      <c r="DB319" s="68">
        <v>9</v>
      </c>
      <c r="DC319" s="68">
        <v>0</v>
      </c>
      <c r="DD319" s="68">
        <v>0</v>
      </c>
      <c r="DE319" s="68">
        <v>0</v>
      </c>
      <c r="DF319" s="68">
        <v>0</v>
      </c>
      <c r="DG319" s="68">
        <v>0</v>
      </c>
      <c r="DH319" s="68">
        <v>0</v>
      </c>
      <c r="DI319" s="68">
        <v>0</v>
      </c>
      <c r="DJ319" s="68">
        <v>0</v>
      </c>
      <c r="DK319" s="68">
        <v>0</v>
      </c>
      <c r="DL319" s="68">
        <v>0</v>
      </c>
      <c r="DM319" s="68">
        <v>0</v>
      </c>
      <c r="DN319" s="68">
        <v>0</v>
      </c>
      <c r="DO319" s="212"/>
      <c r="DP319" s="66" t="s">
        <v>73</v>
      </c>
      <c r="DQ319" s="68">
        <v>32</v>
      </c>
      <c r="DR319" s="26">
        <v>12</v>
      </c>
      <c r="DS319" s="26">
        <v>3</v>
      </c>
      <c r="DT319" s="41">
        <v>5</v>
      </c>
      <c r="DU319" s="41">
        <v>2</v>
      </c>
      <c r="DV319" s="68">
        <v>37</v>
      </c>
      <c r="DW319" s="68">
        <v>14</v>
      </c>
      <c r="DX319" s="212"/>
      <c r="DY319" s="66" t="s">
        <v>73</v>
      </c>
      <c r="DZ319" s="68">
        <v>2</v>
      </c>
      <c r="EA319" s="68">
        <v>2</v>
      </c>
      <c r="EB319" s="68">
        <v>1</v>
      </c>
      <c r="EC319" s="68">
        <v>0</v>
      </c>
      <c r="ED319" s="68">
        <v>1</v>
      </c>
      <c r="EE319" s="68">
        <v>1</v>
      </c>
      <c r="EF319" s="68">
        <v>0</v>
      </c>
      <c r="EG319" s="68">
        <v>0</v>
      </c>
      <c r="EH319" s="68">
        <v>1</v>
      </c>
      <c r="EI319" s="68">
        <v>1</v>
      </c>
      <c r="EJ319" s="68">
        <v>0</v>
      </c>
      <c r="EK319" s="68">
        <v>0</v>
      </c>
      <c r="EL319" s="68">
        <v>0</v>
      </c>
      <c r="EM319" s="68">
        <v>0</v>
      </c>
      <c r="EN319" s="68">
        <v>0</v>
      </c>
      <c r="EO319" s="68">
        <v>0</v>
      </c>
      <c r="EP319" s="68">
        <v>0</v>
      </c>
      <c r="ER319" s="78" t="s">
        <v>198</v>
      </c>
      <c r="ES319" s="78" t="s">
        <v>2600</v>
      </c>
      <c r="ET319" s="78">
        <v>170</v>
      </c>
      <c r="EU319" s="78">
        <v>96</v>
      </c>
      <c r="EV319" s="78">
        <v>674</v>
      </c>
      <c r="EW319" s="78"/>
      <c r="EX319" s="78"/>
      <c r="EY319" s="78"/>
    </row>
    <row r="320" spans="1:155">
      <c r="A320" s="212" t="s">
        <v>199</v>
      </c>
      <c r="B320" s="8" t="s">
        <v>90</v>
      </c>
      <c r="C320" s="71">
        <v>0</v>
      </c>
      <c r="D320" s="71">
        <v>0</v>
      </c>
      <c r="E320" s="71">
        <v>0</v>
      </c>
      <c r="F320" s="71">
        <v>0</v>
      </c>
      <c r="G320" s="71">
        <v>0</v>
      </c>
      <c r="H320" s="71">
        <v>0</v>
      </c>
      <c r="I320" s="71">
        <v>0</v>
      </c>
      <c r="J320" s="71">
        <v>0</v>
      </c>
      <c r="K320" s="71">
        <v>0</v>
      </c>
      <c r="L320" s="71">
        <v>0</v>
      </c>
      <c r="M320" s="71">
        <v>0</v>
      </c>
      <c r="N320" s="71">
        <v>0</v>
      </c>
      <c r="O320" s="71">
        <v>0</v>
      </c>
      <c r="P320" s="71">
        <v>0</v>
      </c>
      <c r="Q320" s="71">
        <v>0</v>
      </c>
      <c r="R320" s="71">
        <v>0</v>
      </c>
      <c r="S320" s="71">
        <v>0</v>
      </c>
      <c r="T320" s="71">
        <v>0</v>
      </c>
      <c r="U320" s="71">
        <v>0</v>
      </c>
      <c r="V320" s="71">
        <v>0</v>
      </c>
      <c r="W320" s="71">
        <v>0</v>
      </c>
      <c r="X320" s="71">
        <v>0</v>
      </c>
      <c r="Y320" s="71">
        <v>0</v>
      </c>
      <c r="Z320" s="71">
        <v>0</v>
      </c>
      <c r="AA320" s="71">
        <v>0</v>
      </c>
      <c r="AB320" s="71">
        <v>0</v>
      </c>
      <c r="AC320" s="69">
        <v>0</v>
      </c>
      <c r="AD320" s="69">
        <v>0</v>
      </c>
      <c r="AE320" s="212" t="s">
        <v>199</v>
      </c>
      <c r="AF320" s="8" t="s">
        <v>90</v>
      </c>
      <c r="AG320" s="71">
        <v>0</v>
      </c>
      <c r="AH320" s="71">
        <v>0</v>
      </c>
      <c r="AI320" s="71">
        <v>0</v>
      </c>
      <c r="AJ320" s="71">
        <v>0</v>
      </c>
      <c r="AK320" s="71">
        <v>0</v>
      </c>
      <c r="AL320" s="71">
        <v>0</v>
      </c>
      <c r="AM320" s="71">
        <v>0</v>
      </c>
      <c r="AN320" s="71">
        <v>0</v>
      </c>
      <c r="AO320" s="71">
        <v>0</v>
      </c>
      <c r="AP320" s="71">
        <v>0</v>
      </c>
      <c r="AQ320" s="71">
        <v>0</v>
      </c>
      <c r="AR320" s="71">
        <v>0</v>
      </c>
      <c r="AS320" s="71">
        <v>0</v>
      </c>
      <c r="AT320" s="71">
        <v>0</v>
      </c>
      <c r="AU320" s="71">
        <v>0</v>
      </c>
      <c r="AV320" s="71">
        <v>0</v>
      </c>
      <c r="AW320" s="71">
        <v>0</v>
      </c>
      <c r="AX320" s="71">
        <v>0</v>
      </c>
      <c r="AY320" s="71">
        <v>0</v>
      </c>
      <c r="AZ320" s="71">
        <v>0</v>
      </c>
      <c r="BA320" s="71">
        <v>0</v>
      </c>
      <c r="BB320" s="71">
        <v>0</v>
      </c>
      <c r="BC320" s="71">
        <v>0</v>
      </c>
      <c r="BD320" s="71">
        <v>0</v>
      </c>
      <c r="BE320" s="71">
        <v>0</v>
      </c>
      <c r="BF320" s="71">
        <v>0</v>
      </c>
      <c r="BG320" s="69">
        <v>0</v>
      </c>
      <c r="BH320" s="69">
        <v>0</v>
      </c>
      <c r="BI320" s="212" t="s">
        <v>199</v>
      </c>
      <c r="BJ320" s="8" t="s">
        <v>90</v>
      </c>
      <c r="BK320" s="31">
        <v>0</v>
      </c>
      <c r="BL320" s="31">
        <v>0</v>
      </c>
      <c r="BM320" s="31">
        <v>0</v>
      </c>
      <c r="BN320" s="31">
        <v>0</v>
      </c>
      <c r="BO320" s="31">
        <v>0</v>
      </c>
      <c r="BP320" s="31">
        <v>0</v>
      </c>
      <c r="BQ320" s="31">
        <v>0</v>
      </c>
      <c r="BR320" s="31">
        <v>0</v>
      </c>
      <c r="BS320" s="31">
        <v>0</v>
      </c>
      <c r="BT320" s="31">
        <v>0</v>
      </c>
      <c r="BU320" s="31">
        <v>0</v>
      </c>
      <c r="BV320" s="31">
        <v>0</v>
      </c>
      <c r="BW320" s="31">
        <v>0</v>
      </c>
      <c r="BX320" s="149">
        <v>0</v>
      </c>
      <c r="BY320" s="125">
        <v>0</v>
      </c>
      <c r="BZ320" s="71">
        <v>0</v>
      </c>
      <c r="CA320" s="71">
        <v>0</v>
      </c>
      <c r="CB320" s="71">
        <v>0</v>
      </c>
      <c r="CC320" s="71">
        <v>0</v>
      </c>
      <c r="CD320" s="212" t="s">
        <v>199</v>
      </c>
      <c r="CE320" s="8" t="s">
        <v>90</v>
      </c>
      <c r="CF320" s="71">
        <v>0</v>
      </c>
      <c r="CG320" s="71">
        <v>0</v>
      </c>
      <c r="CH320" s="71">
        <v>0</v>
      </c>
      <c r="CI320" s="71">
        <v>0</v>
      </c>
      <c r="CJ320" s="71">
        <v>0</v>
      </c>
      <c r="CK320" s="71">
        <v>0</v>
      </c>
      <c r="CL320" s="71">
        <v>0</v>
      </c>
      <c r="CM320" s="71">
        <v>0</v>
      </c>
      <c r="CN320" s="71">
        <v>0</v>
      </c>
      <c r="CO320" s="212" t="s">
        <v>199</v>
      </c>
      <c r="CP320" s="8" t="s">
        <v>90</v>
      </c>
      <c r="CQ320" s="46">
        <v>0</v>
      </c>
      <c r="CR320" s="46">
        <v>0</v>
      </c>
      <c r="CS320" s="46">
        <v>0</v>
      </c>
      <c r="CT320" s="46">
        <v>0</v>
      </c>
      <c r="CU320" s="46">
        <v>0</v>
      </c>
      <c r="CV320" s="46">
        <v>0</v>
      </c>
      <c r="CW320" s="46">
        <v>0</v>
      </c>
      <c r="CX320" s="46">
        <v>0</v>
      </c>
      <c r="CY320" s="46">
        <v>0</v>
      </c>
      <c r="CZ320" s="46">
        <v>0</v>
      </c>
      <c r="DA320" s="46">
        <v>0</v>
      </c>
      <c r="DB320" s="46">
        <v>0</v>
      </c>
      <c r="DC320" s="46">
        <v>0</v>
      </c>
      <c r="DD320" s="46">
        <v>0</v>
      </c>
      <c r="DE320" s="46">
        <v>0</v>
      </c>
      <c r="DF320" s="46">
        <v>0</v>
      </c>
      <c r="DG320" s="46">
        <v>0</v>
      </c>
      <c r="DH320" s="46">
        <v>0</v>
      </c>
      <c r="DI320" s="46">
        <v>0</v>
      </c>
      <c r="DJ320" s="46">
        <v>0</v>
      </c>
      <c r="DK320" s="46">
        <v>0</v>
      </c>
      <c r="DL320" s="46">
        <v>0</v>
      </c>
      <c r="DM320" s="46">
        <v>0</v>
      </c>
      <c r="DN320" s="46">
        <v>0</v>
      </c>
      <c r="DO320" s="212" t="s">
        <v>199</v>
      </c>
      <c r="DP320" s="8" t="s">
        <v>90</v>
      </c>
      <c r="DQ320" s="71">
        <v>0</v>
      </c>
      <c r="DR320" s="71">
        <v>0</v>
      </c>
      <c r="DS320" s="71">
        <v>0</v>
      </c>
      <c r="DT320" s="152">
        <v>0</v>
      </c>
      <c r="DU320" s="32">
        <v>0</v>
      </c>
      <c r="DV320" s="149">
        <v>0</v>
      </c>
      <c r="DW320" s="149">
        <v>0</v>
      </c>
      <c r="DX320" s="212" t="s">
        <v>199</v>
      </c>
      <c r="DY320" s="8" t="s">
        <v>90</v>
      </c>
      <c r="DZ320" s="71">
        <v>0</v>
      </c>
      <c r="EA320" s="71">
        <v>0</v>
      </c>
      <c r="EB320" s="71">
        <v>0</v>
      </c>
      <c r="EC320" s="71">
        <v>0</v>
      </c>
      <c r="ED320" s="71">
        <v>0</v>
      </c>
      <c r="EE320" s="71">
        <v>0</v>
      </c>
      <c r="EF320" s="71">
        <v>0</v>
      </c>
      <c r="EG320" s="71">
        <v>0</v>
      </c>
      <c r="EH320" s="71">
        <v>0</v>
      </c>
      <c r="EI320" s="71">
        <v>0</v>
      </c>
      <c r="EJ320" s="71">
        <v>0</v>
      </c>
      <c r="EK320" s="71">
        <v>0</v>
      </c>
      <c r="EL320" s="71">
        <v>0</v>
      </c>
      <c r="EM320" s="71">
        <v>0</v>
      </c>
      <c r="EN320" s="71">
        <v>0</v>
      </c>
      <c r="EO320" s="71">
        <v>0</v>
      </c>
      <c r="EP320" s="71">
        <v>0</v>
      </c>
      <c r="ER320" s="78" t="s">
        <v>199</v>
      </c>
      <c r="ES320" s="78" t="s">
        <v>2601</v>
      </c>
      <c r="ET320" s="78">
        <v>0</v>
      </c>
      <c r="EU320" s="78">
        <v>0</v>
      </c>
      <c r="EV320" s="78">
        <v>0</v>
      </c>
      <c r="EW320" s="78"/>
      <c r="EX320" s="78"/>
      <c r="EY320" s="78"/>
    </row>
    <row r="321" spans="1:155">
      <c r="A321" s="212"/>
      <c r="B321" s="8" t="s">
        <v>91</v>
      </c>
      <c r="C321" s="71">
        <v>1839</v>
      </c>
      <c r="D321" s="71">
        <v>978</v>
      </c>
      <c r="E321" s="71">
        <v>345</v>
      </c>
      <c r="F321" s="71">
        <v>191</v>
      </c>
      <c r="G321" s="71">
        <v>27</v>
      </c>
      <c r="H321" s="71">
        <v>14</v>
      </c>
      <c r="I321" s="71">
        <v>184</v>
      </c>
      <c r="J321" s="71">
        <v>119</v>
      </c>
      <c r="K321" s="71">
        <v>512</v>
      </c>
      <c r="L321" s="71">
        <v>293</v>
      </c>
      <c r="M321" s="71">
        <v>490</v>
      </c>
      <c r="N321" s="71">
        <v>225</v>
      </c>
      <c r="O321" s="71">
        <v>0</v>
      </c>
      <c r="P321" s="71">
        <v>0</v>
      </c>
      <c r="Q321" s="71">
        <v>689</v>
      </c>
      <c r="R321" s="71">
        <v>403</v>
      </c>
      <c r="S321" s="71">
        <v>72</v>
      </c>
      <c r="T321" s="71">
        <v>33</v>
      </c>
      <c r="U321" s="71">
        <v>225</v>
      </c>
      <c r="V321" s="71">
        <v>127</v>
      </c>
      <c r="W321" s="71">
        <v>497</v>
      </c>
      <c r="X321" s="71">
        <v>257</v>
      </c>
      <c r="Y321" s="71">
        <v>445</v>
      </c>
      <c r="Z321" s="71">
        <v>191</v>
      </c>
      <c r="AA321" s="71">
        <v>0</v>
      </c>
      <c r="AB321" s="71">
        <v>0</v>
      </c>
      <c r="AC321" s="69">
        <v>5325</v>
      </c>
      <c r="AD321" s="69">
        <v>2831</v>
      </c>
      <c r="AE321" s="212"/>
      <c r="AF321" s="8" t="s">
        <v>91</v>
      </c>
      <c r="AG321" s="71">
        <v>88</v>
      </c>
      <c r="AH321" s="71">
        <v>53</v>
      </c>
      <c r="AI321" s="71">
        <v>3</v>
      </c>
      <c r="AJ321" s="71">
        <v>2</v>
      </c>
      <c r="AK321" s="71">
        <v>4</v>
      </c>
      <c r="AL321" s="71">
        <v>1</v>
      </c>
      <c r="AM321" s="71">
        <v>3</v>
      </c>
      <c r="AN321" s="71">
        <v>0</v>
      </c>
      <c r="AO321" s="71">
        <v>23</v>
      </c>
      <c r="AP321" s="71">
        <v>17</v>
      </c>
      <c r="AQ321" s="71">
        <v>6</v>
      </c>
      <c r="AR321" s="71">
        <v>1</v>
      </c>
      <c r="AS321" s="71">
        <v>0</v>
      </c>
      <c r="AT321" s="71">
        <v>0</v>
      </c>
      <c r="AU321" s="71">
        <v>43</v>
      </c>
      <c r="AV321" s="71">
        <v>24</v>
      </c>
      <c r="AW321" s="71">
        <v>2</v>
      </c>
      <c r="AX321" s="71">
        <v>0</v>
      </c>
      <c r="AY321" s="71">
        <v>8</v>
      </c>
      <c r="AZ321" s="71">
        <v>4</v>
      </c>
      <c r="BA321" s="71">
        <v>60</v>
      </c>
      <c r="BB321" s="71">
        <v>28</v>
      </c>
      <c r="BC321" s="71">
        <v>42</v>
      </c>
      <c r="BD321" s="71">
        <v>25</v>
      </c>
      <c r="BE321" s="71">
        <v>0</v>
      </c>
      <c r="BF321" s="71">
        <v>0</v>
      </c>
      <c r="BG321" s="69">
        <v>282</v>
      </c>
      <c r="BH321" s="69">
        <v>155</v>
      </c>
      <c r="BI321" s="212"/>
      <c r="BJ321" s="8" t="s">
        <v>91</v>
      </c>
      <c r="BK321" s="31">
        <v>52</v>
      </c>
      <c r="BL321" s="31">
        <v>19</v>
      </c>
      <c r="BM321" s="31">
        <v>1</v>
      </c>
      <c r="BN321" s="31">
        <v>7</v>
      </c>
      <c r="BO321" s="31">
        <v>17</v>
      </c>
      <c r="BP321" s="31">
        <v>15</v>
      </c>
      <c r="BQ321" s="31">
        <v>0</v>
      </c>
      <c r="BR321" s="31">
        <v>27</v>
      </c>
      <c r="BS321" s="31">
        <v>5</v>
      </c>
      <c r="BT321" s="31">
        <v>11</v>
      </c>
      <c r="BU321" s="31">
        <v>13</v>
      </c>
      <c r="BV321" s="31">
        <v>12</v>
      </c>
      <c r="BW321" s="31">
        <v>0</v>
      </c>
      <c r="BX321" s="149">
        <v>179</v>
      </c>
      <c r="BY321" s="125">
        <v>181</v>
      </c>
      <c r="BZ321" s="71">
        <v>178</v>
      </c>
      <c r="CA321" s="71">
        <v>170</v>
      </c>
      <c r="CB321" s="71">
        <v>22</v>
      </c>
      <c r="CC321" s="71">
        <v>34</v>
      </c>
      <c r="CD321" s="212"/>
      <c r="CE321" s="8" t="s">
        <v>91</v>
      </c>
      <c r="CF321" s="71">
        <v>275</v>
      </c>
      <c r="CG321" s="71">
        <v>2125</v>
      </c>
      <c r="CH321" s="71">
        <v>530</v>
      </c>
      <c r="CI321" s="71">
        <v>30</v>
      </c>
      <c r="CJ321" s="71">
        <v>2</v>
      </c>
      <c r="CK321" s="71">
        <v>44</v>
      </c>
      <c r="CL321" s="71">
        <v>193</v>
      </c>
      <c r="CM321" s="71">
        <v>165</v>
      </c>
      <c r="CN321" s="71">
        <v>159</v>
      </c>
      <c r="CO321" s="212"/>
      <c r="CP321" s="8" t="s">
        <v>91</v>
      </c>
      <c r="CQ321" s="46">
        <v>1195</v>
      </c>
      <c r="CR321" s="46">
        <v>650</v>
      </c>
      <c r="CS321" s="46">
        <v>905</v>
      </c>
      <c r="CT321" s="46">
        <v>485</v>
      </c>
      <c r="CU321" s="46">
        <v>131</v>
      </c>
      <c r="CV321" s="46">
        <v>43</v>
      </c>
      <c r="CW321" s="46">
        <v>114</v>
      </c>
      <c r="CX321" s="46">
        <v>39</v>
      </c>
      <c r="CY321" s="46">
        <v>541</v>
      </c>
      <c r="CZ321" s="46">
        <v>257</v>
      </c>
      <c r="DA321" s="46">
        <v>429</v>
      </c>
      <c r="DB321" s="46">
        <v>215</v>
      </c>
      <c r="DC321" s="46">
        <v>40</v>
      </c>
      <c r="DD321" s="46">
        <v>25</v>
      </c>
      <c r="DE321" s="46">
        <v>35</v>
      </c>
      <c r="DF321" s="46">
        <v>23</v>
      </c>
      <c r="DG321" s="46">
        <v>24</v>
      </c>
      <c r="DH321" s="46">
        <v>16</v>
      </c>
      <c r="DI321" s="46">
        <v>20</v>
      </c>
      <c r="DJ321" s="46">
        <v>12</v>
      </c>
      <c r="DK321" s="46">
        <v>0</v>
      </c>
      <c r="DL321" s="46">
        <v>0</v>
      </c>
      <c r="DM321" s="46">
        <v>0</v>
      </c>
      <c r="DN321" s="46">
        <v>0</v>
      </c>
      <c r="DO321" s="212"/>
      <c r="DP321" s="8" t="s">
        <v>91</v>
      </c>
      <c r="DQ321" s="71">
        <v>419</v>
      </c>
      <c r="DR321" s="71">
        <v>159</v>
      </c>
      <c r="DS321" s="71">
        <v>100</v>
      </c>
      <c r="DT321" s="152">
        <v>151</v>
      </c>
      <c r="DU321" s="32">
        <v>60</v>
      </c>
      <c r="DV321" s="149">
        <v>570</v>
      </c>
      <c r="DW321" s="149">
        <v>219</v>
      </c>
      <c r="DX321" s="212"/>
      <c r="DY321" s="8" t="s">
        <v>91</v>
      </c>
      <c r="DZ321" s="71">
        <v>544</v>
      </c>
      <c r="EA321" s="71">
        <v>292</v>
      </c>
      <c r="EB321" s="71">
        <v>203</v>
      </c>
      <c r="EC321" s="71">
        <v>0</v>
      </c>
      <c r="ED321" s="71">
        <v>172</v>
      </c>
      <c r="EE321" s="71">
        <v>156</v>
      </c>
      <c r="EF321" s="71">
        <v>95</v>
      </c>
      <c r="EG321" s="71">
        <v>158</v>
      </c>
      <c r="EH321" s="71">
        <v>173</v>
      </c>
      <c r="EI321" s="71">
        <v>126</v>
      </c>
      <c r="EJ321" s="71">
        <v>148</v>
      </c>
      <c r="EK321" s="71">
        <v>51</v>
      </c>
      <c r="EL321" s="71">
        <v>2</v>
      </c>
      <c r="EM321" s="71">
        <v>34</v>
      </c>
      <c r="EN321" s="71">
        <v>26</v>
      </c>
      <c r="EO321" s="71">
        <v>17</v>
      </c>
      <c r="EP321" s="71">
        <v>0</v>
      </c>
      <c r="ER321" s="78" t="s">
        <v>199</v>
      </c>
      <c r="ES321" s="78" t="s">
        <v>2602</v>
      </c>
      <c r="ET321" s="78">
        <v>1931</v>
      </c>
      <c r="EU321" s="78">
        <v>1503</v>
      </c>
      <c r="EV321" s="78">
        <v>6245</v>
      </c>
      <c r="EW321" s="78"/>
      <c r="EX321" s="78"/>
      <c r="EY321" s="78"/>
    </row>
    <row r="322" spans="1:155">
      <c r="A322" s="212"/>
      <c r="B322" s="66" t="s">
        <v>73</v>
      </c>
      <c r="C322" s="26">
        <v>1839</v>
      </c>
      <c r="D322" s="26">
        <v>978</v>
      </c>
      <c r="E322" s="26">
        <v>345</v>
      </c>
      <c r="F322" s="26">
        <v>191</v>
      </c>
      <c r="G322" s="26">
        <v>27</v>
      </c>
      <c r="H322" s="26">
        <v>14</v>
      </c>
      <c r="I322" s="26">
        <v>184</v>
      </c>
      <c r="J322" s="26">
        <v>119</v>
      </c>
      <c r="K322" s="26">
        <v>512</v>
      </c>
      <c r="L322" s="26">
        <v>293</v>
      </c>
      <c r="M322" s="26">
        <v>490</v>
      </c>
      <c r="N322" s="26">
        <v>225</v>
      </c>
      <c r="O322" s="26">
        <v>0</v>
      </c>
      <c r="P322" s="26">
        <v>0</v>
      </c>
      <c r="Q322" s="26">
        <v>689</v>
      </c>
      <c r="R322" s="26">
        <v>403</v>
      </c>
      <c r="S322" s="26">
        <v>72</v>
      </c>
      <c r="T322" s="26">
        <v>33</v>
      </c>
      <c r="U322" s="26">
        <v>225</v>
      </c>
      <c r="V322" s="26">
        <v>127</v>
      </c>
      <c r="W322" s="26">
        <v>497</v>
      </c>
      <c r="X322" s="26">
        <v>257</v>
      </c>
      <c r="Y322" s="26">
        <v>445</v>
      </c>
      <c r="Z322" s="26">
        <v>191</v>
      </c>
      <c r="AA322" s="26">
        <v>0</v>
      </c>
      <c r="AB322" s="26">
        <v>0</v>
      </c>
      <c r="AC322" s="68">
        <v>5325</v>
      </c>
      <c r="AD322" s="68">
        <v>2831</v>
      </c>
      <c r="AE322" s="212"/>
      <c r="AF322" s="66" t="s">
        <v>73</v>
      </c>
      <c r="AG322" s="26">
        <v>88</v>
      </c>
      <c r="AH322" s="26">
        <v>53</v>
      </c>
      <c r="AI322" s="26">
        <v>3</v>
      </c>
      <c r="AJ322" s="26">
        <v>2</v>
      </c>
      <c r="AK322" s="26">
        <v>4</v>
      </c>
      <c r="AL322" s="26">
        <v>1</v>
      </c>
      <c r="AM322" s="26">
        <v>3</v>
      </c>
      <c r="AN322" s="26">
        <v>0</v>
      </c>
      <c r="AO322" s="26">
        <v>23</v>
      </c>
      <c r="AP322" s="26">
        <v>17</v>
      </c>
      <c r="AQ322" s="26">
        <v>6</v>
      </c>
      <c r="AR322" s="26">
        <v>1</v>
      </c>
      <c r="AS322" s="26">
        <v>0</v>
      </c>
      <c r="AT322" s="26">
        <v>0</v>
      </c>
      <c r="AU322" s="26">
        <v>43</v>
      </c>
      <c r="AV322" s="26">
        <v>24</v>
      </c>
      <c r="AW322" s="26">
        <v>2</v>
      </c>
      <c r="AX322" s="26">
        <v>0</v>
      </c>
      <c r="AY322" s="26">
        <v>8</v>
      </c>
      <c r="AZ322" s="26">
        <v>4</v>
      </c>
      <c r="BA322" s="26">
        <v>60</v>
      </c>
      <c r="BB322" s="26">
        <v>28</v>
      </c>
      <c r="BC322" s="26">
        <v>42</v>
      </c>
      <c r="BD322" s="26">
        <v>25</v>
      </c>
      <c r="BE322" s="26">
        <v>0</v>
      </c>
      <c r="BF322" s="26">
        <v>0</v>
      </c>
      <c r="BG322" s="68">
        <v>282</v>
      </c>
      <c r="BH322" s="68">
        <v>155</v>
      </c>
      <c r="BI322" s="212"/>
      <c r="BJ322" s="66" t="s">
        <v>73</v>
      </c>
      <c r="BK322" s="68">
        <v>52</v>
      </c>
      <c r="BL322" s="68">
        <v>19</v>
      </c>
      <c r="BM322" s="68">
        <v>1</v>
      </c>
      <c r="BN322" s="68">
        <v>7</v>
      </c>
      <c r="BO322" s="68">
        <v>17</v>
      </c>
      <c r="BP322" s="68">
        <v>15</v>
      </c>
      <c r="BQ322" s="68">
        <v>0</v>
      </c>
      <c r="BR322" s="68">
        <v>27</v>
      </c>
      <c r="BS322" s="68">
        <v>5</v>
      </c>
      <c r="BT322" s="68">
        <v>11</v>
      </c>
      <c r="BU322" s="68">
        <v>13</v>
      </c>
      <c r="BV322" s="68">
        <v>12</v>
      </c>
      <c r="BW322" s="68">
        <v>0</v>
      </c>
      <c r="BX322" s="68">
        <v>179</v>
      </c>
      <c r="BY322" s="68">
        <v>181</v>
      </c>
      <c r="BZ322" s="68">
        <v>178</v>
      </c>
      <c r="CA322" s="68">
        <v>170</v>
      </c>
      <c r="CB322" s="68">
        <v>22</v>
      </c>
      <c r="CC322" s="68">
        <v>34</v>
      </c>
      <c r="CD322" s="212"/>
      <c r="CE322" s="66" t="s">
        <v>73</v>
      </c>
      <c r="CF322" s="68">
        <v>275</v>
      </c>
      <c r="CG322" s="68">
        <v>2125</v>
      </c>
      <c r="CH322" s="68">
        <v>530</v>
      </c>
      <c r="CI322" s="68">
        <v>30</v>
      </c>
      <c r="CJ322" s="68">
        <v>2</v>
      </c>
      <c r="CK322" s="68">
        <v>44</v>
      </c>
      <c r="CL322" s="68">
        <v>193</v>
      </c>
      <c r="CM322" s="68">
        <v>165</v>
      </c>
      <c r="CN322" s="68">
        <v>159</v>
      </c>
      <c r="CO322" s="212"/>
      <c r="CP322" s="66" t="s">
        <v>73</v>
      </c>
      <c r="CQ322" s="68">
        <v>1195</v>
      </c>
      <c r="CR322" s="68">
        <v>650</v>
      </c>
      <c r="CS322" s="68">
        <v>905</v>
      </c>
      <c r="CT322" s="68">
        <v>485</v>
      </c>
      <c r="CU322" s="68">
        <v>131</v>
      </c>
      <c r="CV322" s="68">
        <v>43</v>
      </c>
      <c r="CW322" s="68">
        <v>114</v>
      </c>
      <c r="CX322" s="68">
        <v>39</v>
      </c>
      <c r="CY322" s="68">
        <v>541</v>
      </c>
      <c r="CZ322" s="68">
        <v>257</v>
      </c>
      <c r="DA322" s="68">
        <v>429</v>
      </c>
      <c r="DB322" s="68">
        <v>215</v>
      </c>
      <c r="DC322" s="68">
        <v>40</v>
      </c>
      <c r="DD322" s="68">
        <v>25</v>
      </c>
      <c r="DE322" s="68">
        <v>35</v>
      </c>
      <c r="DF322" s="68">
        <v>23</v>
      </c>
      <c r="DG322" s="68">
        <v>24</v>
      </c>
      <c r="DH322" s="68">
        <v>16</v>
      </c>
      <c r="DI322" s="68">
        <v>20</v>
      </c>
      <c r="DJ322" s="68">
        <v>12</v>
      </c>
      <c r="DK322" s="68">
        <v>0</v>
      </c>
      <c r="DL322" s="68">
        <v>0</v>
      </c>
      <c r="DM322" s="68">
        <v>0</v>
      </c>
      <c r="DN322" s="68">
        <v>0</v>
      </c>
      <c r="DO322" s="212"/>
      <c r="DP322" s="66" t="s">
        <v>73</v>
      </c>
      <c r="DQ322" s="68">
        <v>419</v>
      </c>
      <c r="DR322" s="26">
        <v>159</v>
      </c>
      <c r="DS322" s="26">
        <v>100</v>
      </c>
      <c r="DT322" s="41">
        <v>151</v>
      </c>
      <c r="DU322" s="41">
        <v>60</v>
      </c>
      <c r="DV322" s="68">
        <v>570</v>
      </c>
      <c r="DW322" s="68">
        <v>219</v>
      </c>
      <c r="DX322" s="212"/>
      <c r="DY322" s="66" t="s">
        <v>73</v>
      </c>
      <c r="DZ322" s="68">
        <v>544</v>
      </c>
      <c r="EA322" s="68">
        <v>292</v>
      </c>
      <c r="EB322" s="68">
        <v>203</v>
      </c>
      <c r="EC322" s="68">
        <v>0</v>
      </c>
      <c r="ED322" s="68">
        <v>172</v>
      </c>
      <c r="EE322" s="68">
        <v>156</v>
      </c>
      <c r="EF322" s="68">
        <v>95</v>
      </c>
      <c r="EG322" s="68">
        <v>158</v>
      </c>
      <c r="EH322" s="68">
        <v>173</v>
      </c>
      <c r="EI322" s="68">
        <v>126</v>
      </c>
      <c r="EJ322" s="68">
        <v>148</v>
      </c>
      <c r="EK322" s="68">
        <v>51</v>
      </c>
      <c r="EL322" s="68">
        <v>2</v>
      </c>
      <c r="EM322" s="68">
        <v>34</v>
      </c>
      <c r="EN322" s="68">
        <v>26</v>
      </c>
      <c r="EO322" s="68">
        <v>17</v>
      </c>
      <c r="EP322" s="68">
        <v>0</v>
      </c>
      <c r="ER322" s="78" t="s">
        <v>199</v>
      </c>
      <c r="ES322" s="78" t="s">
        <v>2603</v>
      </c>
      <c r="ET322" s="78">
        <v>1931</v>
      </c>
      <c r="EU322" s="78">
        <v>1503</v>
      </c>
      <c r="EV322" s="78">
        <v>6245</v>
      </c>
      <c r="EW322" s="78"/>
      <c r="EX322" s="78"/>
      <c r="EY322" s="78"/>
    </row>
    <row r="323" spans="1:155">
      <c r="A323" s="212" t="s">
        <v>200</v>
      </c>
      <c r="B323" s="8" t="s">
        <v>90</v>
      </c>
      <c r="C323" s="71">
        <v>38</v>
      </c>
      <c r="D323" s="71">
        <v>25</v>
      </c>
      <c r="E323" s="71">
        <v>34</v>
      </c>
      <c r="F323" s="71">
        <v>14</v>
      </c>
      <c r="G323" s="71">
        <v>0</v>
      </c>
      <c r="H323" s="71">
        <v>0</v>
      </c>
      <c r="I323" s="71">
        <v>25</v>
      </c>
      <c r="J323" s="71">
        <v>12</v>
      </c>
      <c r="K323" s="71">
        <v>0</v>
      </c>
      <c r="L323" s="71">
        <v>0</v>
      </c>
      <c r="M323" s="71">
        <v>0</v>
      </c>
      <c r="N323" s="71">
        <v>0</v>
      </c>
      <c r="O323" s="71">
        <v>0</v>
      </c>
      <c r="P323" s="71">
        <v>0</v>
      </c>
      <c r="Q323" s="71">
        <v>31</v>
      </c>
      <c r="R323" s="71">
        <v>15</v>
      </c>
      <c r="S323" s="71">
        <v>0</v>
      </c>
      <c r="T323" s="71">
        <v>0</v>
      </c>
      <c r="U323" s="71">
        <v>27</v>
      </c>
      <c r="V323" s="71">
        <v>10</v>
      </c>
      <c r="W323" s="71">
        <v>0</v>
      </c>
      <c r="X323" s="71">
        <v>0</v>
      </c>
      <c r="Y323" s="71">
        <v>0</v>
      </c>
      <c r="Z323" s="71">
        <v>0</v>
      </c>
      <c r="AA323" s="71">
        <v>0</v>
      </c>
      <c r="AB323" s="71">
        <v>0</v>
      </c>
      <c r="AC323" s="69">
        <v>155</v>
      </c>
      <c r="AD323" s="69">
        <v>76</v>
      </c>
      <c r="AE323" s="212" t="s">
        <v>200</v>
      </c>
      <c r="AF323" s="8" t="s">
        <v>90</v>
      </c>
      <c r="AG323" s="71">
        <v>0</v>
      </c>
      <c r="AH323" s="71">
        <v>0</v>
      </c>
      <c r="AI323" s="71">
        <v>5</v>
      </c>
      <c r="AJ323" s="71">
        <v>3</v>
      </c>
      <c r="AK323" s="71">
        <v>0</v>
      </c>
      <c r="AL323" s="71">
        <v>0</v>
      </c>
      <c r="AM323" s="71">
        <v>0</v>
      </c>
      <c r="AN323" s="71">
        <v>0</v>
      </c>
      <c r="AO323" s="71">
        <v>0</v>
      </c>
      <c r="AP323" s="71">
        <v>0</v>
      </c>
      <c r="AQ323" s="71">
        <v>0</v>
      </c>
      <c r="AR323" s="71">
        <v>0</v>
      </c>
      <c r="AS323" s="71">
        <v>0</v>
      </c>
      <c r="AT323" s="71">
        <v>0</v>
      </c>
      <c r="AU323" s="71">
        <v>4</v>
      </c>
      <c r="AV323" s="71">
        <v>3</v>
      </c>
      <c r="AW323" s="71">
        <v>0</v>
      </c>
      <c r="AX323" s="71">
        <v>0</v>
      </c>
      <c r="AY323" s="71">
        <v>2</v>
      </c>
      <c r="AZ323" s="71">
        <v>1</v>
      </c>
      <c r="BA323" s="71">
        <v>0</v>
      </c>
      <c r="BB323" s="71">
        <v>0</v>
      </c>
      <c r="BC323" s="71">
        <v>0</v>
      </c>
      <c r="BD323" s="71">
        <v>0</v>
      </c>
      <c r="BE323" s="71">
        <v>0</v>
      </c>
      <c r="BF323" s="71">
        <v>0</v>
      </c>
      <c r="BG323" s="69">
        <v>11</v>
      </c>
      <c r="BH323" s="69">
        <v>7</v>
      </c>
      <c r="BI323" s="212" t="s">
        <v>200</v>
      </c>
      <c r="BJ323" s="8" t="s">
        <v>90</v>
      </c>
      <c r="BK323" s="31">
        <v>3</v>
      </c>
      <c r="BL323" s="31">
        <v>2</v>
      </c>
      <c r="BM323" s="31">
        <v>0</v>
      </c>
      <c r="BN323" s="31">
        <v>1</v>
      </c>
      <c r="BO323" s="31">
        <v>0</v>
      </c>
      <c r="BP323" s="31">
        <v>0</v>
      </c>
      <c r="BQ323" s="31">
        <v>0</v>
      </c>
      <c r="BR323" s="31">
        <v>3</v>
      </c>
      <c r="BS323" s="31">
        <v>0</v>
      </c>
      <c r="BT323" s="31">
        <v>2</v>
      </c>
      <c r="BU323" s="31">
        <v>0</v>
      </c>
      <c r="BV323" s="31">
        <v>0</v>
      </c>
      <c r="BW323" s="31">
        <v>0</v>
      </c>
      <c r="BX323" s="149">
        <v>11</v>
      </c>
      <c r="BY323" s="125">
        <v>10</v>
      </c>
      <c r="BZ323" s="71">
        <v>7</v>
      </c>
      <c r="CA323" s="71">
        <v>6</v>
      </c>
      <c r="CB323" s="71">
        <v>0</v>
      </c>
      <c r="CC323" s="71">
        <v>3</v>
      </c>
      <c r="CD323" s="212" t="s">
        <v>200</v>
      </c>
      <c r="CE323" s="8" t="s">
        <v>90</v>
      </c>
      <c r="CF323" s="71">
        <v>0</v>
      </c>
      <c r="CG323" s="71">
        <v>49</v>
      </c>
      <c r="CH323" s="71">
        <v>25</v>
      </c>
      <c r="CI323" s="71">
        <v>0</v>
      </c>
      <c r="CJ323" s="71">
        <v>0</v>
      </c>
      <c r="CK323" s="71">
        <v>0</v>
      </c>
      <c r="CL323" s="71">
        <v>10</v>
      </c>
      <c r="CM323" s="71">
        <v>10</v>
      </c>
      <c r="CN323" s="71">
        <v>10</v>
      </c>
      <c r="CO323" s="212" t="s">
        <v>200</v>
      </c>
      <c r="CP323" s="8" t="s">
        <v>90</v>
      </c>
      <c r="CQ323" s="46">
        <v>37</v>
      </c>
      <c r="CR323" s="46">
        <v>21</v>
      </c>
      <c r="CS323" s="46">
        <v>25</v>
      </c>
      <c r="CT323" s="46">
        <v>15</v>
      </c>
      <c r="CU323" s="46">
        <v>0</v>
      </c>
      <c r="CV323" s="46">
        <v>0</v>
      </c>
      <c r="CW323" s="46">
        <v>0</v>
      </c>
      <c r="CX323" s="46">
        <v>0</v>
      </c>
      <c r="CY323" s="46">
        <v>36</v>
      </c>
      <c r="CZ323" s="46">
        <v>13</v>
      </c>
      <c r="DA323" s="46">
        <v>21</v>
      </c>
      <c r="DB323" s="46">
        <v>7</v>
      </c>
      <c r="DC323" s="46">
        <v>0</v>
      </c>
      <c r="DD323" s="46">
        <v>0</v>
      </c>
      <c r="DE323" s="46">
        <v>0</v>
      </c>
      <c r="DF323" s="46">
        <v>0</v>
      </c>
      <c r="DG323" s="46">
        <v>0</v>
      </c>
      <c r="DH323" s="46">
        <v>0</v>
      </c>
      <c r="DI323" s="46">
        <v>0</v>
      </c>
      <c r="DJ323" s="46">
        <v>0</v>
      </c>
      <c r="DK323" s="46">
        <v>0</v>
      </c>
      <c r="DL323" s="46">
        <v>0</v>
      </c>
      <c r="DM323" s="46">
        <v>0</v>
      </c>
      <c r="DN323" s="46">
        <v>0</v>
      </c>
      <c r="DO323" s="212" t="s">
        <v>200</v>
      </c>
      <c r="DP323" s="8" t="s">
        <v>90</v>
      </c>
      <c r="DQ323" s="71">
        <v>23</v>
      </c>
      <c r="DR323" s="71">
        <v>6</v>
      </c>
      <c r="DS323" s="71">
        <v>1</v>
      </c>
      <c r="DT323" s="152">
        <v>2</v>
      </c>
      <c r="DU323" s="32">
        <v>2</v>
      </c>
      <c r="DV323" s="149">
        <v>25</v>
      </c>
      <c r="DW323" s="149">
        <v>8</v>
      </c>
      <c r="DX323" s="212" t="s">
        <v>200</v>
      </c>
      <c r="DY323" s="8" t="s">
        <v>90</v>
      </c>
      <c r="DZ323" s="71">
        <v>0</v>
      </c>
      <c r="EA323" s="71">
        <v>0</v>
      </c>
      <c r="EB323" s="71">
        <v>0</v>
      </c>
      <c r="EC323" s="71">
        <v>0</v>
      </c>
      <c r="ED323" s="71">
        <v>0</v>
      </c>
      <c r="EE323" s="71">
        <v>0</v>
      </c>
      <c r="EF323" s="71">
        <v>0</v>
      </c>
      <c r="EG323" s="71">
        <v>0</v>
      </c>
      <c r="EH323" s="71">
        <v>0</v>
      </c>
      <c r="EI323" s="71">
        <v>0</v>
      </c>
      <c r="EJ323" s="71">
        <v>0</v>
      </c>
      <c r="EK323" s="71">
        <v>0</v>
      </c>
      <c r="EL323" s="71">
        <v>0</v>
      </c>
      <c r="EM323" s="71">
        <v>0</v>
      </c>
      <c r="EN323" s="71">
        <v>0</v>
      </c>
      <c r="EO323" s="71">
        <v>0</v>
      </c>
      <c r="EP323" s="71">
        <v>0</v>
      </c>
      <c r="ER323" s="78" t="s">
        <v>200</v>
      </c>
      <c r="ES323" s="78" t="s">
        <v>2604</v>
      </c>
      <c r="ET323" s="78">
        <v>73</v>
      </c>
      <c r="EU323" s="78">
        <v>46</v>
      </c>
      <c r="EV323" s="78">
        <v>173</v>
      </c>
      <c r="EW323" s="78"/>
      <c r="EX323" s="78"/>
      <c r="EY323" s="78"/>
    </row>
    <row r="324" spans="1:155">
      <c r="A324" s="212"/>
      <c r="B324" s="8" t="s">
        <v>91</v>
      </c>
      <c r="C324" s="71">
        <v>0</v>
      </c>
      <c r="D324" s="71">
        <v>0</v>
      </c>
      <c r="E324" s="71">
        <v>0</v>
      </c>
      <c r="F324" s="71">
        <v>0</v>
      </c>
      <c r="G324" s="71">
        <v>0</v>
      </c>
      <c r="H324" s="71">
        <v>0</v>
      </c>
      <c r="I324" s="71">
        <v>0</v>
      </c>
      <c r="J324" s="71">
        <v>0</v>
      </c>
      <c r="K324" s="71">
        <v>0</v>
      </c>
      <c r="L324" s="71">
        <v>0</v>
      </c>
      <c r="M324" s="71">
        <v>0</v>
      </c>
      <c r="N324" s="71">
        <v>0</v>
      </c>
      <c r="O324" s="71">
        <v>0</v>
      </c>
      <c r="P324" s="71">
        <v>0</v>
      </c>
      <c r="Q324" s="71">
        <v>0</v>
      </c>
      <c r="R324" s="71">
        <v>0</v>
      </c>
      <c r="S324" s="71">
        <v>0</v>
      </c>
      <c r="T324" s="71">
        <v>0</v>
      </c>
      <c r="U324" s="71">
        <v>0</v>
      </c>
      <c r="V324" s="71">
        <v>0</v>
      </c>
      <c r="W324" s="71">
        <v>0</v>
      </c>
      <c r="X324" s="71">
        <v>0</v>
      </c>
      <c r="Y324" s="71">
        <v>0</v>
      </c>
      <c r="Z324" s="71">
        <v>0</v>
      </c>
      <c r="AA324" s="71">
        <v>0</v>
      </c>
      <c r="AB324" s="71">
        <v>0</v>
      </c>
      <c r="AC324" s="69">
        <v>0</v>
      </c>
      <c r="AD324" s="69">
        <v>0</v>
      </c>
      <c r="AE324" s="212"/>
      <c r="AF324" s="8" t="s">
        <v>91</v>
      </c>
      <c r="AG324" s="71">
        <v>0</v>
      </c>
      <c r="AH324" s="71">
        <v>0</v>
      </c>
      <c r="AI324" s="71">
        <v>0</v>
      </c>
      <c r="AJ324" s="71">
        <v>0</v>
      </c>
      <c r="AK324" s="71">
        <v>0</v>
      </c>
      <c r="AL324" s="71">
        <v>0</v>
      </c>
      <c r="AM324" s="71">
        <v>0</v>
      </c>
      <c r="AN324" s="71">
        <v>0</v>
      </c>
      <c r="AO324" s="71">
        <v>0</v>
      </c>
      <c r="AP324" s="71">
        <v>0</v>
      </c>
      <c r="AQ324" s="71">
        <v>0</v>
      </c>
      <c r="AR324" s="71">
        <v>0</v>
      </c>
      <c r="AS324" s="71">
        <v>0</v>
      </c>
      <c r="AT324" s="71">
        <v>0</v>
      </c>
      <c r="AU324" s="71">
        <v>0</v>
      </c>
      <c r="AV324" s="71">
        <v>0</v>
      </c>
      <c r="AW324" s="71">
        <v>0</v>
      </c>
      <c r="AX324" s="71">
        <v>0</v>
      </c>
      <c r="AY324" s="71">
        <v>0</v>
      </c>
      <c r="AZ324" s="71">
        <v>0</v>
      </c>
      <c r="BA324" s="71">
        <v>0</v>
      </c>
      <c r="BB324" s="71">
        <v>0</v>
      </c>
      <c r="BC324" s="71">
        <v>0</v>
      </c>
      <c r="BD324" s="71">
        <v>0</v>
      </c>
      <c r="BE324" s="71">
        <v>0</v>
      </c>
      <c r="BF324" s="71">
        <v>0</v>
      </c>
      <c r="BG324" s="69">
        <v>0</v>
      </c>
      <c r="BH324" s="69">
        <v>0</v>
      </c>
      <c r="BI324" s="212"/>
      <c r="BJ324" s="8" t="s">
        <v>91</v>
      </c>
      <c r="BK324" s="31">
        <v>0</v>
      </c>
      <c r="BL324" s="31">
        <v>0</v>
      </c>
      <c r="BM324" s="31">
        <v>0</v>
      </c>
      <c r="BN324" s="31">
        <v>0</v>
      </c>
      <c r="BO324" s="31">
        <v>0</v>
      </c>
      <c r="BP324" s="31">
        <v>0</v>
      </c>
      <c r="BQ324" s="31">
        <v>0</v>
      </c>
      <c r="BR324" s="31">
        <v>0</v>
      </c>
      <c r="BS324" s="31">
        <v>0</v>
      </c>
      <c r="BT324" s="31">
        <v>0</v>
      </c>
      <c r="BU324" s="31">
        <v>0</v>
      </c>
      <c r="BV324" s="31">
        <v>0</v>
      </c>
      <c r="BW324" s="31">
        <v>0</v>
      </c>
      <c r="BX324" s="149">
        <v>0</v>
      </c>
      <c r="BY324" s="125">
        <v>0</v>
      </c>
      <c r="BZ324" s="71">
        <v>0</v>
      </c>
      <c r="CA324" s="71">
        <v>0</v>
      </c>
      <c r="CB324" s="71">
        <v>0</v>
      </c>
      <c r="CC324" s="71">
        <v>0</v>
      </c>
      <c r="CD324" s="212"/>
      <c r="CE324" s="8" t="s">
        <v>91</v>
      </c>
      <c r="CF324" s="71">
        <v>0</v>
      </c>
      <c r="CG324" s="71">
        <v>0</v>
      </c>
      <c r="CH324" s="71">
        <v>0</v>
      </c>
      <c r="CI324" s="71">
        <v>0</v>
      </c>
      <c r="CJ324" s="71">
        <v>0</v>
      </c>
      <c r="CK324" s="71">
        <v>0</v>
      </c>
      <c r="CL324" s="71">
        <v>0</v>
      </c>
      <c r="CM324" s="71">
        <v>0</v>
      </c>
      <c r="CN324" s="71">
        <v>0</v>
      </c>
      <c r="CO324" s="212"/>
      <c r="CP324" s="8" t="s">
        <v>91</v>
      </c>
      <c r="CQ324" s="46">
        <v>0</v>
      </c>
      <c r="CR324" s="46">
        <v>0</v>
      </c>
      <c r="CS324" s="46">
        <v>0</v>
      </c>
      <c r="CT324" s="46">
        <v>0</v>
      </c>
      <c r="CU324" s="46">
        <v>0</v>
      </c>
      <c r="CV324" s="46">
        <v>0</v>
      </c>
      <c r="CW324" s="46">
        <v>0</v>
      </c>
      <c r="CX324" s="46">
        <v>0</v>
      </c>
      <c r="CY324" s="46">
        <v>0</v>
      </c>
      <c r="CZ324" s="46">
        <v>0</v>
      </c>
      <c r="DA324" s="46">
        <v>0</v>
      </c>
      <c r="DB324" s="46">
        <v>0</v>
      </c>
      <c r="DC324" s="46">
        <v>0</v>
      </c>
      <c r="DD324" s="46">
        <v>0</v>
      </c>
      <c r="DE324" s="46">
        <v>0</v>
      </c>
      <c r="DF324" s="46">
        <v>0</v>
      </c>
      <c r="DG324" s="46">
        <v>0</v>
      </c>
      <c r="DH324" s="46">
        <v>0</v>
      </c>
      <c r="DI324" s="46">
        <v>0</v>
      </c>
      <c r="DJ324" s="46">
        <v>0</v>
      </c>
      <c r="DK324" s="46">
        <v>0</v>
      </c>
      <c r="DL324" s="46">
        <v>0</v>
      </c>
      <c r="DM324" s="46">
        <v>0</v>
      </c>
      <c r="DN324" s="46">
        <v>0</v>
      </c>
      <c r="DO324" s="212"/>
      <c r="DP324" s="8" t="s">
        <v>91</v>
      </c>
      <c r="DQ324" s="71">
        <v>0</v>
      </c>
      <c r="DR324" s="71">
        <v>0</v>
      </c>
      <c r="DS324" s="71">
        <v>0</v>
      </c>
      <c r="DT324" s="152">
        <v>0</v>
      </c>
      <c r="DU324" s="32">
        <v>0</v>
      </c>
      <c r="DV324" s="149">
        <v>0</v>
      </c>
      <c r="DW324" s="149">
        <v>0</v>
      </c>
      <c r="DX324" s="212"/>
      <c r="DY324" s="8" t="s">
        <v>91</v>
      </c>
      <c r="DZ324" s="71">
        <v>0</v>
      </c>
      <c r="EA324" s="71">
        <v>0</v>
      </c>
      <c r="EB324" s="71">
        <v>0</v>
      </c>
      <c r="EC324" s="71">
        <v>0</v>
      </c>
      <c r="ED324" s="71">
        <v>0</v>
      </c>
      <c r="EE324" s="71">
        <v>0</v>
      </c>
      <c r="EF324" s="71">
        <v>0</v>
      </c>
      <c r="EG324" s="71">
        <v>0</v>
      </c>
      <c r="EH324" s="71">
        <v>0</v>
      </c>
      <c r="EI324" s="71">
        <v>0</v>
      </c>
      <c r="EJ324" s="71">
        <v>0</v>
      </c>
      <c r="EK324" s="71">
        <v>0</v>
      </c>
      <c r="EL324" s="71">
        <v>0</v>
      </c>
      <c r="EM324" s="71">
        <v>0</v>
      </c>
      <c r="EN324" s="71">
        <v>0</v>
      </c>
      <c r="EO324" s="71">
        <v>0</v>
      </c>
      <c r="EP324" s="71">
        <v>0</v>
      </c>
      <c r="ER324" s="78" t="s">
        <v>200</v>
      </c>
      <c r="ES324" s="78" t="s">
        <v>2605</v>
      </c>
      <c r="ET324" s="78">
        <v>0</v>
      </c>
      <c r="EU324" s="78">
        <v>0</v>
      </c>
      <c r="EV324" s="78">
        <v>0</v>
      </c>
      <c r="EW324" s="78"/>
      <c r="EX324" s="78"/>
      <c r="EY324" s="78"/>
    </row>
    <row r="325" spans="1:155">
      <c r="A325" s="212"/>
      <c r="B325" s="66" t="s">
        <v>73</v>
      </c>
      <c r="C325" s="26">
        <v>38</v>
      </c>
      <c r="D325" s="26">
        <v>25</v>
      </c>
      <c r="E325" s="26">
        <v>34</v>
      </c>
      <c r="F325" s="26">
        <v>14</v>
      </c>
      <c r="G325" s="26">
        <v>0</v>
      </c>
      <c r="H325" s="26">
        <v>0</v>
      </c>
      <c r="I325" s="26">
        <v>25</v>
      </c>
      <c r="J325" s="26">
        <v>12</v>
      </c>
      <c r="K325" s="26">
        <v>0</v>
      </c>
      <c r="L325" s="26">
        <v>0</v>
      </c>
      <c r="M325" s="26">
        <v>0</v>
      </c>
      <c r="N325" s="26">
        <v>0</v>
      </c>
      <c r="O325" s="26">
        <v>0</v>
      </c>
      <c r="P325" s="26">
        <v>0</v>
      </c>
      <c r="Q325" s="26">
        <v>31</v>
      </c>
      <c r="R325" s="26">
        <v>15</v>
      </c>
      <c r="S325" s="26">
        <v>0</v>
      </c>
      <c r="T325" s="26">
        <v>0</v>
      </c>
      <c r="U325" s="26">
        <v>27</v>
      </c>
      <c r="V325" s="26">
        <v>10</v>
      </c>
      <c r="W325" s="26">
        <v>0</v>
      </c>
      <c r="X325" s="26">
        <v>0</v>
      </c>
      <c r="Y325" s="26">
        <v>0</v>
      </c>
      <c r="Z325" s="26">
        <v>0</v>
      </c>
      <c r="AA325" s="26">
        <v>0</v>
      </c>
      <c r="AB325" s="26">
        <v>0</v>
      </c>
      <c r="AC325" s="68">
        <v>155</v>
      </c>
      <c r="AD325" s="68">
        <v>76</v>
      </c>
      <c r="AE325" s="212"/>
      <c r="AF325" s="66" t="s">
        <v>73</v>
      </c>
      <c r="AG325" s="26">
        <v>0</v>
      </c>
      <c r="AH325" s="26">
        <v>0</v>
      </c>
      <c r="AI325" s="26">
        <v>5</v>
      </c>
      <c r="AJ325" s="26">
        <v>3</v>
      </c>
      <c r="AK325" s="26">
        <v>0</v>
      </c>
      <c r="AL325" s="26">
        <v>0</v>
      </c>
      <c r="AM325" s="26">
        <v>0</v>
      </c>
      <c r="AN325" s="26">
        <v>0</v>
      </c>
      <c r="AO325" s="26">
        <v>0</v>
      </c>
      <c r="AP325" s="26">
        <v>0</v>
      </c>
      <c r="AQ325" s="26">
        <v>0</v>
      </c>
      <c r="AR325" s="26">
        <v>0</v>
      </c>
      <c r="AS325" s="26">
        <v>0</v>
      </c>
      <c r="AT325" s="26">
        <v>0</v>
      </c>
      <c r="AU325" s="26">
        <v>4</v>
      </c>
      <c r="AV325" s="26">
        <v>3</v>
      </c>
      <c r="AW325" s="26">
        <v>0</v>
      </c>
      <c r="AX325" s="26">
        <v>0</v>
      </c>
      <c r="AY325" s="26">
        <v>2</v>
      </c>
      <c r="AZ325" s="26">
        <v>1</v>
      </c>
      <c r="BA325" s="26">
        <v>0</v>
      </c>
      <c r="BB325" s="26">
        <v>0</v>
      </c>
      <c r="BC325" s="26">
        <v>0</v>
      </c>
      <c r="BD325" s="26">
        <v>0</v>
      </c>
      <c r="BE325" s="26">
        <v>0</v>
      </c>
      <c r="BF325" s="26">
        <v>0</v>
      </c>
      <c r="BG325" s="68">
        <v>11</v>
      </c>
      <c r="BH325" s="68">
        <v>7</v>
      </c>
      <c r="BI325" s="212"/>
      <c r="BJ325" s="66" t="s">
        <v>73</v>
      </c>
      <c r="BK325" s="68">
        <v>3</v>
      </c>
      <c r="BL325" s="68">
        <v>2</v>
      </c>
      <c r="BM325" s="68">
        <v>0</v>
      </c>
      <c r="BN325" s="68">
        <v>1</v>
      </c>
      <c r="BO325" s="68">
        <v>0</v>
      </c>
      <c r="BP325" s="68">
        <v>0</v>
      </c>
      <c r="BQ325" s="68">
        <v>0</v>
      </c>
      <c r="BR325" s="68">
        <v>3</v>
      </c>
      <c r="BS325" s="68">
        <v>0</v>
      </c>
      <c r="BT325" s="68">
        <v>2</v>
      </c>
      <c r="BU325" s="68">
        <v>0</v>
      </c>
      <c r="BV325" s="68">
        <v>0</v>
      </c>
      <c r="BW325" s="68">
        <v>0</v>
      </c>
      <c r="BX325" s="68">
        <v>11</v>
      </c>
      <c r="BY325" s="68">
        <v>10</v>
      </c>
      <c r="BZ325" s="68">
        <v>7</v>
      </c>
      <c r="CA325" s="68">
        <v>6</v>
      </c>
      <c r="CB325" s="68">
        <v>0</v>
      </c>
      <c r="CC325" s="68">
        <v>3</v>
      </c>
      <c r="CD325" s="212"/>
      <c r="CE325" s="66" t="s">
        <v>73</v>
      </c>
      <c r="CF325" s="68">
        <v>0</v>
      </c>
      <c r="CG325" s="68">
        <v>49</v>
      </c>
      <c r="CH325" s="68">
        <v>25</v>
      </c>
      <c r="CI325" s="68">
        <v>0</v>
      </c>
      <c r="CJ325" s="68">
        <v>0</v>
      </c>
      <c r="CK325" s="68">
        <v>0</v>
      </c>
      <c r="CL325" s="68">
        <v>10</v>
      </c>
      <c r="CM325" s="68">
        <v>10</v>
      </c>
      <c r="CN325" s="68">
        <v>10</v>
      </c>
      <c r="CO325" s="212"/>
      <c r="CP325" s="66" t="s">
        <v>73</v>
      </c>
      <c r="CQ325" s="68">
        <v>37</v>
      </c>
      <c r="CR325" s="68">
        <v>21</v>
      </c>
      <c r="CS325" s="68">
        <v>25</v>
      </c>
      <c r="CT325" s="68">
        <v>15</v>
      </c>
      <c r="CU325" s="68">
        <v>0</v>
      </c>
      <c r="CV325" s="68">
        <v>0</v>
      </c>
      <c r="CW325" s="68">
        <v>0</v>
      </c>
      <c r="CX325" s="68">
        <v>0</v>
      </c>
      <c r="CY325" s="68">
        <v>36</v>
      </c>
      <c r="CZ325" s="68">
        <v>13</v>
      </c>
      <c r="DA325" s="68">
        <v>21</v>
      </c>
      <c r="DB325" s="68">
        <v>7</v>
      </c>
      <c r="DC325" s="68">
        <v>0</v>
      </c>
      <c r="DD325" s="68">
        <v>0</v>
      </c>
      <c r="DE325" s="68">
        <v>0</v>
      </c>
      <c r="DF325" s="68">
        <v>0</v>
      </c>
      <c r="DG325" s="68">
        <v>0</v>
      </c>
      <c r="DH325" s="68">
        <v>0</v>
      </c>
      <c r="DI325" s="68">
        <v>0</v>
      </c>
      <c r="DJ325" s="68">
        <v>0</v>
      </c>
      <c r="DK325" s="68">
        <v>0</v>
      </c>
      <c r="DL325" s="68">
        <v>0</v>
      </c>
      <c r="DM325" s="68">
        <v>0</v>
      </c>
      <c r="DN325" s="68">
        <v>0</v>
      </c>
      <c r="DO325" s="212"/>
      <c r="DP325" s="66" t="s">
        <v>73</v>
      </c>
      <c r="DQ325" s="68">
        <v>23</v>
      </c>
      <c r="DR325" s="26">
        <v>6</v>
      </c>
      <c r="DS325" s="26">
        <v>1</v>
      </c>
      <c r="DT325" s="41">
        <v>2</v>
      </c>
      <c r="DU325" s="41">
        <v>2</v>
      </c>
      <c r="DV325" s="68">
        <v>25</v>
      </c>
      <c r="DW325" s="68">
        <v>8</v>
      </c>
      <c r="DX325" s="212"/>
      <c r="DY325" s="66" t="s">
        <v>73</v>
      </c>
      <c r="DZ325" s="68">
        <v>0</v>
      </c>
      <c r="EA325" s="68">
        <v>0</v>
      </c>
      <c r="EB325" s="68">
        <v>0</v>
      </c>
      <c r="EC325" s="68">
        <v>0</v>
      </c>
      <c r="ED325" s="68">
        <v>0</v>
      </c>
      <c r="EE325" s="68">
        <v>0</v>
      </c>
      <c r="EF325" s="68">
        <v>0</v>
      </c>
      <c r="EG325" s="68">
        <v>0</v>
      </c>
      <c r="EH325" s="68">
        <v>0</v>
      </c>
      <c r="EI325" s="68">
        <v>0</v>
      </c>
      <c r="EJ325" s="68">
        <v>0</v>
      </c>
      <c r="EK325" s="68">
        <v>0</v>
      </c>
      <c r="EL325" s="68">
        <v>0</v>
      </c>
      <c r="EM325" s="68">
        <v>0</v>
      </c>
      <c r="EN325" s="68">
        <v>0</v>
      </c>
      <c r="EO325" s="68">
        <v>0</v>
      </c>
      <c r="EP325" s="68">
        <v>0</v>
      </c>
      <c r="ER325" s="78" t="s">
        <v>200</v>
      </c>
      <c r="ES325" s="78" t="s">
        <v>2606</v>
      </c>
      <c r="ET325" s="78">
        <v>73</v>
      </c>
      <c r="EU325" s="78">
        <v>46</v>
      </c>
      <c r="EV325" s="78">
        <v>173</v>
      </c>
      <c r="EW325" s="78"/>
      <c r="EX325" s="78"/>
      <c r="EY325" s="78"/>
    </row>
    <row r="326" spans="1:155">
      <c r="A326" s="212" t="s">
        <v>201</v>
      </c>
      <c r="B326" s="8" t="s">
        <v>90</v>
      </c>
      <c r="C326" s="71">
        <v>145</v>
      </c>
      <c r="D326" s="71">
        <v>84</v>
      </c>
      <c r="E326" s="71">
        <v>9</v>
      </c>
      <c r="F326" s="71">
        <v>4</v>
      </c>
      <c r="G326" s="71">
        <v>0</v>
      </c>
      <c r="H326" s="71">
        <v>0</v>
      </c>
      <c r="I326" s="71">
        <v>0</v>
      </c>
      <c r="J326" s="71">
        <v>0</v>
      </c>
      <c r="K326" s="71">
        <v>47</v>
      </c>
      <c r="L326" s="71">
        <v>28</v>
      </c>
      <c r="M326" s="71">
        <v>43</v>
      </c>
      <c r="N326" s="71">
        <v>26</v>
      </c>
      <c r="O326" s="71">
        <v>0</v>
      </c>
      <c r="P326" s="71">
        <v>0</v>
      </c>
      <c r="Q326" s="71">
        <v>127</v>
      </c>
      <c r="R326" s="71">
        <v>70</v>
      </c>
      <c r="S326" s="71">
        <v>0</v>
      </c>
      <c r="T326" s="71">
        <v>0</v>
      </c>
      <c r="U326" s="71">
        <v>59</v>
      </c>
      <c r="V326" s="71">
        <v>30</v>
      </c>
      <c r="W326" s="71">
        <v>22</v>
      </c>
      <c r="X326" s="71">
        <v>10</v>
      </c>
      <c r="Y326" s="71">
        <v>4</v>
      </c>
      <c r="Z326" s="71">
        <v>3</v>
      </c>
      <c r="AA326" s="71">
        <v>0</v>
      </c>
      <c r="AB326" s="71">
        <v>0</v>
      </c>
      <c r="AC326" s="69">
        <v>456</v>
      </c>
      <c r="AD326" s="69">
        <v>255</v>
      </c>
      <c r="AE326" s="212" t="s">
        <v>201</v>
      </c>
      <c r="AF326" s="8" t="s">
        <v>90</v>
      </c>
      <c r="AG326" s="71">
        <v>12</v>
      </c>
      <c r="AH326" s="71">
        <v>5</v>
      </c>
      <c r="AI326" s="71">
        <v>0</v>
      </c>
      <c r="AJ326" s="71">
        <v>0</v>
      </c>
      <c r="AK326" s="71">
        <v>0</v>
      </c>
      <c r="AL326" s="71">
        <v>0</v>
      </c>
      <c r="AM326" s="71">
        <v>0</v>
      </c>
      <c r="AN326" s="71">
        <v>0</v>
      </c>
      <c r="AO326" s="71">
        <v>1</v>
      </c>
      <c r="AP326" s="71">
        <v>1</v>
      </c>
      <c r="AQ326" s="71">
        <v>6</v>
      </c>
      <c r="AR326" s="71">
        <v>3</v>
      </c>
      <c r="AS326" s="71">
        <v>0</v>
      </c>
      <c r="AT326" s="71">
        <v>0</v>
      </c>
      <c r="AU326" s="71">
        <v>35</v>
      </c>
      <c r="AV326" s="71">
        <v>17</v>
      </c>
      <c r="AW326" s="71">
        <v>0</v>
      </c>
      <c r="AX326" s="71">
        <v>0</v>
      </c>
      <c r="AY326" s="71">
        <v>23</v>
      </c>
      <c r="AZ326" s="71">
        <v>8</v>
      </c>
      <c r="BA326" s="71">
        <v>4</v>
      </c>
      <c r="BB326" s="71">
        <v>2</v>
      </c>
      <c r="BC326" s="71">
        <v>0</v>
      </c>
      <c r="BD326" s="71">
        <v>0</v>
      </c>
      <c r="BE326" s="71">
        <v>0</v>
      </c>
      <c r="BF326" s="71">
        <v>0</v>
      </c>
      <c r="BG326" s="69">
        <v>81</v>
      </c>
      <c r="BH326" s="69">
        <v>36</v>
      </c>
      <c r="BI326" s="212" t="s">
        <v>201</v>
      </c>
      <c r="BJ326" s="8" t="s">
        <v>90</v>
      </c>
      <c r="BK326" s="31">
        <v>3</v>
      </c>
      <c r="BL326" s="31">
        <v>1</v>
      </c>
      <c r="BM326" s="31">
        <v>0</v>
      </c>
      <c r="BN326" s="31">
        <v>0</v>
      </c>
      <c r="BO326" s="31">
        <v>2</v>
      </c>
      <c r="BP326" s="31">
        <v>2</v>
      </c>
      <c r="BQ326" s="31">
        <v>0</v>
      </c>
      <c r="BR326" s="31">
        <v>3</v>
      </c>
      <c r="BS326" s="31">
        <v>0</v>
      </c>
      <c r="BT326" s="31">
        <v>2</v>
      </c>
      <c r="BU326" s="31">
        <v>1</v>
      </c>
      <c r="BV326" s="31">
        <v>1</v>
      </c>
      <c r="BW326" s="31">
        <v>0</v>
      </c>
      <c r="BX326" s="149">
        <v>15</v>
      </c>
      <c r="BY326" s="125">
        <v>23</v>
      </c>
      <c r="BZ326" s="71">
        <v>23</v>
      </c>
      <c r="CA326" s="71">
        <v>14</v>
      </c>
      <c r="CB326" s="71">
        <v>0</v>
      </c>
      <c r="CC326" s="71">
        <v>4</v>
      </c>
      <c r="CD326" s="212" t="s">
        <v>201</v>
      </c>
      <c r="CE326" s="8" t="s">
        <v>90</v>
      </c>
      <c r="CF326" s="71">
        <v>0</v>
      </c>
      <c r="CG326" s="71">
        <v>34</v>
      </c>
      <c r="CH326" s="71">
        <v>102</v>
      </c>
      <c r="CI326" s="71">
        <v>90</v>
      </c>
      <c r="CJ326" s="71">
        <v>2</v>
      </c>
      <c r="CK326" s="71">
        <v>8</v>
      </c>
      <c r="CL326" s="71">
        <v>21</v>
      </c>
      <c r="CM326" s="71">
        <v>21</v>
      </c>
      <c r="CN326" s="71">
        <v>12</v>
      </c>
      <c r="CO326" s="212" t="s">
        <v>201</v>
      </c>
      <c r="CP326" s="8" t="s">
        <v>90</v>
      </c>
      <c r="CQ326" s="46">
        <v>324</v>
      </c>
      <c r="CR326" s="46">
        <v>182</v>
      </c>
      <c r="CS326" s="46">
        <v>236</v>
      </c>
      <c r="CT326" s="46">
        <v>125</v>
      </c>
      <c r="CU326" s="46">
        <v>10</v>
      </c>
      <c r="CV326" s="46">
        <v>6</v>
      </c>
      <c r="CW326" s="46">
        <v>6</v>
      </c>
      <c r="CX326" s="46">
        <v>5</v>
      </c>
      <c r="CY326" s="46">
        <v>57</v>
      </c>
      <c r="CZ326" s="46">
        <v>32</v>
      </c>
      <c r="DA326" s="46">
        <v>24</v>
      </c>
      <c r="DB326" s="46">
        <v>15</v>
      </c>
      <c r="DC326" s="46">
        <v>0</v>
      </c>
      <c r="DD326" s="46">
        <v>0</v>
      </c>
      <c r="DE326" s="46">
        <v>0</v>
      </c>
      <c r="DF326" s="46">
        <v>0</v>
      </c>
      <c r="DG326" s="46">
        <v>0</v>
      </c>
      <c r="DH326" s="46">
        <v>0</v>
      </c>
      <c r="DI326" s="46">
        <v>0</v>
      </c>
      <c r="DJ326" s="46">
        <v>0</v>
      </c>
      <c r="DK326" s="46">
        <v>0</v>
      </c>
      <c r="DL326" s="46">
        <v>0</v>
      </c>
      <c r="DM326" s="46">
        <v>0</v>
      </c>
      <c r="DN326" s="46">
        <v>0</v>
      </c>
      <c r="DO326" s="212" t="s">
        <v>201</v>
      </c>
      <c r="DP326" s="8" t="s">
        <v>90</v>
      </c>
      <c r="DQ326" s="71">
        <v>30</v>
      </c>
      <c r="DR326" s="71">
        <v>6</v>
      </c>
      <c r="DS326" s="71">
        <v>0</v>
      </c>
      <c r="DT326" s="152">
        <v>2</v>
      </c>
      <c r="DU326" s="32">
        <v>0</v>
      </c>
      <c r="DV326" s="149">
        <v>32</v>
      </c>
      <c r="DW326" s="149">
        <v>6</v>
      </c>
      <c r="DX326" s="212" t="s">
        <v>201</v>
      </c>
      <c r="DY326" s="8" t="s">
        <v>90</v>
      </c>
      <c r="DZ326" s="71">
        <v>0</v>
      </c>
      <c r="EA326" s="71">
        <v>2</v>
      </c>
      <c r="EB326" s="71">
        <v>0</v>
      </c>
      <c r="EC326" s="71">
        <v>0</v>
      </c>
      <c r="ED326" s="71">
        <v>0</v>
      </c>
      <c r="EE326" s="71">
        <v>0</v>
      </c>
      <c r="EF326" s="71">
        <v>0</v>
      </c>
      <c r="EG326" s="71">
        <v>0</v>
      </c>
      <c r="EH326" s="71">
        <v>0</v>
      </c>
      <c r="EI326" s="71">
        <v>0</v>
      </c>
      <c r="EJ326" s="71">
        <v>2</v>
      </c>
      <c r="EK326" s="71">
        <v>0</v>
      </c>
      <c r="EL326" s="71">
        <v>1</v>
      </c>
      <c r="EM326" s="71">
        <v>0</v>
      </c>
      <c r="EN326" s="71">
        <v>0</v>
      </c>
      <c r="EO326" s="71">
        <v>1</v>
      </c>
      <c r="EP326" s="71">
        <v>0</v>
      </c>
      <c r="ER326" s="78" t="s">
        <v>201</v>
      </c>
      <c r="ES326" s="78" t="s">
        <v>2607</v>
      </c>
      <c r="ET326" s="78">
        <v>391</v>
      </c>
      <c r="EU326" s="78">
        <v>266</v>
      </c>
      <c r="EV326" s="78">
        <v>744</v>
      </c>
      <c r="EW326" s="78"/>
      <c r="EX326" s="78"/>
      <c r="EY326" s="78"/>
    </row>
    <row r="327" spans="1:155">
      <c r="A327" s="212"/>
      <c r="B327" s="8" t="s">
        <v>91</v>
      </c>
      <c r="C327" s="71">
        <v>0</v>
      </c>
      <c r="D327" s="71">
        <v>0</v>
      </c>
      <c r="E327" s="71">
        <v>0</v>
      </c>
      <c r="F327" s="71">
        <v>0</v>
      </c>
      <c r="G327" s="71">
        <v>0</v>
      </c>
      <c r="H327" s="71">
        <v>0</v>
      </c>
      <c r="I327" s="71">
        <v>0</v>
      </c>
      <c r="J327" s="71">
        <v>0</v>
      </c>
      <c r="K327" s="71">
        <v>0</v>
      </c>
      <c r="L327" s="71">
        <v>0</v>
      </c>
      <c r="M327" s="71">
        <v>0</v>
      </c>
      <c r="N327" s="71">
        <v>0</v>
      </c>
      <c r="O327" s="71">
        <v>0</v>
      </c>
      <c r="P327" s="71">
        <v>0</v>
      </c>
      <c r="Q327" s="71">
        <v>0</v>
      </c>
      <c r="R327" s="71">
        <v>0</v>
      </c>
      <c r="S327" s="71">
        <v>0</v>
      </c>
      <c r="T327" s="71">
        <v>0</v>
      </c>
      <c r="U327" s="71">
        <v>0</v>
      </c>
      <c r="V327" s="71">
        <v>0</v>
      </c>
      <c r="W327" s="71">
        <v>0</v>
      </c>
      <c r="X327" s="71">
        <v>0</v>
      </c>
      <c r="Y327" s="71">
        <v>0</v>
      </c>
      <c r="Z327" s="71">
        <v>0</v>
      </c>
      <c r="AA327" s="71">
        <v>0</v>
      </c>
      <c r="AB327" s="71">
        <v>0</v>
      </c>
      <c r="AC327" s="69">
        <v>0</v>
      </c>
      <c r="AD327" s="69">
        <v>0</v>
      </c>
      <c r="AE327" s="212"/>
      <c r="AF327" s="8" t="s">
        <v>91</v>
      </c>
      <c r="AG327" s="71">
        <v>0</v>
      </c>
      <c r="AH327" s="71">
        <v>0</v>
      </c>
      <c r="AI327" s="71">
        <v>0</v>
      </c>
      <c r="AJ327" s="71">
        <v>0</v>
      </c>
      <c r="AK327" s="71">
        <v>0</v>
      </c>
      <c r="AL327" s="71">
        <v>0</v>
      </c>
      <c r="AM327" s="71">
        <v>0</v>
      </c>
      <c r="AN327" s="71">
        <v>0</v>
      </c>
      <c r="AO327" s="71">
        <v>0</v>
      </c>
      <c r="AP327" s="71">
        <v>0</v>
      </c>
      <c r="AQ327" s="71">
        <v>0</v>
      </c>
      <c r="AR327" s="71">
        <v>0</v>
      </c>
      <c r="AS327" s="71">
        <v>0</v>
      </c>
      <c r="AT327" s="71">
        <v>0</v>
      </c>
      <c r="AU327" s="71">
        <v>0</v>
      </c>
      <c r="AV327" s="71">
        <v>0</v>
      </c>
      <c r="AW327" s="71">
        <v>0</v>
      </c>
      <c r="AX327" s="71">
        <v>0</v>
      </c>
      <c r="AY327" s="71">
        <v>0</v>
      </c>
      <c r="AZ327" s="71">
        <v>0</v>
      </c>
      <c r="BA327" s="71">
        <v>0</v>
      </c>
      <c r="BB327" s="71">
        <v>0</v>
      </c>
      <c r="BC327" s="71">
        <v>0</v>
      </c>
      <c r="BD327" s="71">
        <v>0</v>
      </c>
      <c r="BE327" s="71">
        <v>0</v>
      </c>
      <c r="BF327" s="71">
        <v>0</v>
      </c>
      <c r="BG327" s="69">
        <v>0</v>
      </c>
      <c r="BH327" s="69">
        <v>0</v>
      </c>
      <c r="BI327" s="212"/>
      <c r="BJ327" s="8" t="s">
        <v>91</v>
      </c>
      <c r="BK327" s="31">
        <v>0</v>
      </c>
      <c r="BL327" s="31">
        <v>0</v>
      </c>
      <c r="BM327" s="31">
        <v>0</v>
      </c>
      <c r="BN327" s="31">
        <v>0</v>
      </c>
      <c r="BO327" s="31">
        <v>0</v>
      </c>
      <c r="BP327" s="31">
        <v>0</v>
      </c>
      <c r="BQ327" s="31">
        <v>0</v>
      </c>
      <c r="BR327" s="31">
        <v>0</v>
      </c>
      <c r="BS327" s="31">
        <v>0</v>
      </c>
      <c r="BT327" s="31">
        <v>0</v>
      </c>
      <c r="BU327" s="31">
        <v>0</v>
      </c>
      <c r="BV327" s="31">
        <v>0</v>
      </c>
      <c r="BW327" s="31">
        <v>0</v>
      </c>
      <c r="BX327" s="149">
        <v>0</v>
      </c>
      <c r="BY327" s="125">
        <v>0</v>
      </c>
      <c r="BZ327" s="71">
        <v>0</v>
      </c>
      <c r="CA327" s="71">
        <v>0</v>
      </c>
      <c r="CB327" s="71">
        <v>0</v>
      </c>
      <c r="CC327" s="71">
        <v>0</v>
      </c>
      <c r="CD327" s="212"/>
      <c r="CE327" s="8" t="s">
        <v>91</v>
      </c>
      <c r="CF327" s="71">
        <v>0</v>
      </c>
      <c r="CG327" s="71">
        <v>0</v>
      </c>
      <c r="CH327" s="71">
        <v>0</v>
      </c>
      <c r="CI327" s="71">
        <v>0</v>
      </c>
      <c r="CJ327" s="71">
        <v>0</v>
      </c>
      <c r="CK327" s="71">
        <v>0</v>
      </c>
      <c r="CL327" s="71">
        <v>0</v>
      </c>
      <c r="CM327" s="71">
        <v>0</v>
      </c>
      <c r="CN327" s="71">
        <v>0</v>
      </c>
      <c r="CO327" s="212"/>
      <c r="CP327" s="8" t="s">
        <v>91</v>
      </c>
      <c r="CQ327" s="46">
        <v>0</v>
      </c>
      <c r="CR327" s="46">
        <v>0</v>
      </c>
      <c r="CS327" s="46">
        <v>0</v>
      </c>
      <c r="CT327" s="46">
        <v>0</v>
      </c>
      <c r="CU327" s="46">
        <v>0</v>
      </c>
      <c r="CV327" s="46">
        <v>0</v>
      </c>
      <c r="CW327" s="46">
        <v>0</v>
      </c>
      <c r="CX327" s="46">
        <v>0</v>
      </c>
      <c r="CY327" s="46">
        <v>0</v>
      </c>
      <c r="CZ327" s="46">
        <v>0</v>
      </c>
      <c r="DA327" s="46">
        <v>0</v>
      </c>
      <c r="DB327" s="46">
        <v>0</v>
      </c>
      <c r="DC327" s="46">
        <v>0</v>
      </c>
      <c r="DD327" s="46">
        <v>0</v>
      </c>
      <c r="DE327" s="46">
        <v>0</v>
      </c>
      <c r="DF327" s="46">
        <v>0</v>
      </c>
      <c r="DG327" s="46">
        <v>0</v>
      </c>
      <c r="DH327" s="46">
        <v>0</v>
      </c>
      <c r="DI327" s="46">
        <v>0</v>
      </c>
      <c r="DJ327" s="46">
        <v>0</v>
      </c>
      <c r="DK327" s="46">
        <v>0</v>
      </c>
      <c r="DL327" s="46">
        <v>0</v>
      </c>
      <c r="DM327" s="46">
        <v>0</v>
      </c>
      <c r="DN327" s="46">
        <v>0</v>
      </c>
      <c r="DO327" s="212"/>
      <c r="DP327" s="8" t="s">
        <v>91</v>
      </c>
      <c r="DQ327" s="71">
        <v>0</v>
      </c>
      <c r="DR327" s="71">
        <v>0</v>
      </c>
      <c r="DS327" s="71">
        <v>0</v>
      </c>
      <c r="DT327" s="152">
        <v>0</v>
      </c>
      <c r="DU327" s="32">
        <v>0</v>
      </c>
      <c r="DV327" s="149">
        <v>0</v>
      </c>
      <c r="DW327" s="149">
        <v>0</v>
      </c>
      <c r="DX327" s="212"/>
      <c r="DY327" s="8" t="s">
        <v>91</v>
      </c>
      <c r="DZ327" s="71">
        <v>0</v>
      </c>
      <c r="EA327" s="71">
        <v>0</v>
      </c>
      <c r="EB327" s="71">
        <v>0</v>
      </c>
      <c r="EC327" s="71">
        <v>0</v>
      </c>
      <c r="ED327" s="71">
        <v>0</v>
      </c>
      <c r="EE327" s="71">
        <v>0</v>
      </c>
      <c r="EF327" s="71">
        <v>0</v>
      </c>
      <c r="EG327" s="71">
        <v>0</v>
      </c>
      <c r="EH327" s="71">
        <v>0</v>
      </c>
      <c r="EI327" s="71">
        <v>0</v>
      </c>
      <c r="EJ327" s="71">
        <v>0</v>
      </c>
      <c r="EK327" s="71">
        <v>0</v>
      </c>
      <c r="EL327" s="71">
        <v>0</v>
      </c>
      <c r="EM327" s="71">
        <v>0</v>
      </c>
      <c r="EN327" s="71">
        <v>0</v>
      </c>
      <c r="EO327" s="71">
        <v>0</v>
      </c>
      <c r="EP327" s="71">
        <v>0</v>
      </c>
      <c r="ER327" s="78" t="s">
        <v>201</v>
      </c>
      <c r="ES327" s="78" t="s">
        <v>2608</v>
      </c>
      <c r="ET327" s="78">
        <v>0</v>
      </c>
      <c r="EU327" s="78">
        <v>0</v>
      </c>
      <c r="EV327" s="78">
        <v>0</v>
      </c>
      <c r="EW327" s="78"/>
      <c r="EX327" s="78"/>
      <c r="EY327" s="78"/>
    </row>
    <row r="328" spans="1:155">
      <c r="A328" s="212"/>
      <c r="B328" s="66" t="s">
        <v>73</v>
      </c>
      <c r="C328" s="26">
        <v>145</v>
      </c>
      <c r="D328" s="26">
        <v>84</v>
      </c>
      <c r="E328" s="26">
        <v>9</v>
      </c>
      <c r="F328" s="26">
        <v>4</v>
      </c>
      <c r="G328" s="26">
        <v>0</v>
      </c>
      <c r="H328" s="26">
        <v>0</v>
      </c>
      <c r="I328" s="26">
        <v>0</v>
      </c>
      <c r="J328" s="26">
        <v>0</v>
      </c>
      <c r="K328" s="26">
        <v>47</v>
      </c>
      <c r="L328" s="26">
        <v>28</v>
      </c>
      <c r="M328" s="26">
        <v>43</v>
      </c>
      <c r="N328" s="26">
        <v>26</v>
      </c>
      <c r="O328" s="26">
        <v>0</v>
      </c>
      <c r="P328" s="26">
        <v>0</v>
      </c>
      <c r="Q328" s="26">
        <v>127</v>
      </c>
      <c r="R328" s="26">
        <v>70</v>
      </c>
      <c r="S328" s="26">
        <v>0</v>
      </c>
      <c r="T328" s="26">
        <v>0</v>
      </c>
      <c r="U328" s="26">
        <v>59</v>
      </c>
      <c r="V328" s="26">
        <v>30</v>
      </c>
      <c r="W328" s="26">
        <v>22</v>
      </c>
      <c r="X328" s="26">
        <v>10</v>
      </c>
      <c r="Y328" s="26">
        <v>4</v>
      </c>
      <c r="Z328" s="26">
        <v>3</v>
      </c>
      <c r="AA328" s="26">
        <v>0</v>
      </c>
      <c r="AB328" s="26">
        <v>0</v>
      </c>
      <c r="AC328" s="68">
        <v>456</v>
      </c>
      <c r="AD328" s="68">
        <v>255</v>
      </c>
      <c r="AE328" s="212"/>
      <c r="AF328" s="66" t="s">
        <v>73</v>
      </c>
      <c r="AG328" s="26">
        <v>12</v>
      </c>
      <c r="AH328" s="26">
        <v>5</v>
      </c>
      <c r="AI328" s="26">
        <v>0</v>
      </c>
      <c r="AJ328" s="26">
        <v>0</v>
      </c>
      <c r="AK328" s="26">
        <v>0</v>
      </c>
      <c r="AL328" s="26">
        <v>0</v>
      </c>
      <c r="AM328" s="26">
        <v>0</v>
      </c>
      <c r="AN328" s="26">
        <v>0</v>
      </c>
      <c r="AO328" s="26">
        <v>1</v>
      </c>
      <c r="AP328" s="26">
        <v>1</v>
      </c>
      <c r="AQ328" s="26">
        <v>6</v>
      </c>
      <c r="AR328" s="26">
        <v>3</v>
      </c>
      <c r="AS328" s="26">
        <v>0</v>
      </c>
      <c r="AT328" s="26">
        <v>0</v>
      </c>
      <c r="AU328" s="26">
        <v>35</v>
      </c>
      <c r="AV328" s="26">
        <v>17</v>
      </c>
      <c r="AW328" s="26">
        <v>0</v>
      </c>
      <c r="AX328" s="26">
        <v>0</v>
      </c>
      <c r="AY328" s="26">
        <v>23</v>
      </c>
      <c r="AZ328" s="26">
        <v>8</v>
      </c>
      <c r="BA328" s="26">
        <v>4</v>
      </c>
      <c r="BB328" s="26">
        <v>2</v>
      </c>
      <c r="BC328" s="26">
        <v>0</v>
      </c>
      <c r="BD328" s="26">
        <v>0</v>
      </c>
      <c r="BE328" s="26">
        <v>0</v>
      </c>
      <c r="BF328" s="26">
        <v>0</v>
      </c>
      <c r="BG328" s="68">
        <v>81</v>
      </c>
      <c r="BH328" s="68">
        <v>36</v>
      </c>
      <c r="BI328" s="212"/>
      <c r="BJ328" s="66" t="s">
        <v>73</v>
      </c>
      <c r="BK328" s="68">
        <v>3</v>
      </c>
      <c r="BL328" s="68">
        <v>1</v>
      </c>
      <c r="BM328" s="68">
        <v>0</v>
      </c>
      <c r="BN328" s="68">
        <v>0</v>
      </c>
      <c r="BO328" s="68">
        <v>2</v>
      </c>
      <c r="BP328" s="68">
        <v>2</v>
      </c>
      <c r="BQ328" s="68">
        <v>0</v>
      </c>
      <c r="BR328" s="68">
        <v>3</v>
      </c>
      <c r="BS328" s="68">
        <v>0</v>
      </c>
      <c r="BT328" s="68">
        <v>2</v>
      </c>
      <c r="BU328" s="68">
        <v>1</v>
      </c>
      <c r="BV328" s="68">
        <v>1</v>
      </c>
      <c r="BW328" s="68">
        <v>0</v>
      </c>
      <c r="BX328" s="68">
        <v>15</v>
      </c>
      <c r="BY328" s="68">
        <v>23</v>
      </c>
      <c r="BZ328" s="68">
        <v>23</v>
      </c>
      <c r="CA328" s="68">
        <v>14</v>
      </c>
      <c r="CB328" s="68">
        <v>0</v>
      </c>
      <c r="CC328" s="68">
        <v>4</v>
      </c>
      <c r="CD328" s="212"/>
      <c r="CE328" s="66" t="s">
        <v>73</v>
      </c>
      <c r="CF328" s="68">
        <v>0</v>
      </c>
      <c r="CG328" s="68">
        <v>34</v>
      </c>
      <c r="CH328" s="68">
        <v>102</v>
      </c>
      <c r="CI328" s="68">
        <v>90</v>
      </c>
      <c r="CJ328" s="68">
        <v>2</v>
      </c>
      <c r="CK328" s="68">
        <v>8</v>
      </c>
      <c r="CL328" s="68">
        <v>21</v>
      </c>
      <c r="CM328" s="68">
        <v>21</v>
      </c>
      <c r="CN328" s="68">
        <v>12</v>
      </c>
      <c r="CO328" s="212"/>
      <c r="CP328" s="66" t="s">
        <v>73</v>
      </c>
      <c r="CQ328" s="68">
        <v>324</v>
      </c>
      <c r="CR328" s="68">
        <v>182</v>
      </c>
      <c r="CS328" s="68">
        <v>236</v>
      </c>
      <c r="CT328" s="68">
        <v>125</v>
      </c>
      <c r="CU328" s="68">
        <v>10</v>
      </c>
      <c r="CV328" s="68">
        <v>6</v>
      </c>
      <c r="CW328" s="68">
        <v>6</v>
      </c>
      <c r="CX328" s="68">
        <v>5</v>
      </c>
      <c r="CY328" s="68">
        <v>57</v>
      </c>
      <c r="CZ328" s="68">
        <v>32</v>
      </c>
      <c r="DA328" s="68">
        <v>24</v>
      </c>
      <c r="DB328" s="68">
        <v>15</v>
      </c>
      <c r="DC328" s="68">
        <v>0</v>
      </c>
      <c r="DD328" s="68">
        <v>0</v>
      </c>
      <c r="DE328" s="68">
        <v>0</v>
      </c>
      <c r="DF328" s="68">
        <v>0</v>
      </c>
      <c r="DG328" s="68">
        <v>0</v>
      </c>
      <c r="DH328" s="68">
        <v>0</v>
      </c>
      <c r="DI328" s="68">
        <v>0</v>
      </c>
      <c r="DJ328" s="68">
        <v>0</v>
      </c>
      <c r="DK328" s="68">
        <v>0</v>
      </c>
      <c r="DL328" s="68">
        <v>0</v>
      </c>
      <c r="DM328" s="68">
        <v>0</v>
      </c>
      <c r="DN328" s="68">
        <v>0</v>
      </c>
      <c r="DO328" s="212"/>
      <c r="DP328" s="66" t="s">
        <v>73</v>
      </c>
      <c r="DQ328" s="68">
        <v>30</v>
      </c>
      <c r="DR328" s="26">
        <v>6</v>
      </c>
      <c r="DS328" s="26">
        <v>0</v>
      </c>
      <c r="DT328" s="41">
        <v>2</v>
      </c>
      <c r="DU328" s="41">
        <v>0</v>
      </c>
      <c r="DV328" s="68">
        <v>32</v>
      </c>
      <c r="DW328" s="68">
        <v>6</v>
      </c>
      <c r="DX328" s="212"/>
      <c r="DY328" s="66" t="s">
        <v>73</v>
      </c>
      <c r="DZ328" s="68">
        <v>0</v>
      </c>
      <c r="EA328" s="68">
        <v>2</v>
      </c>
      <c r="EB328" s="68">
        <v>0</v>
      </c>
      <c r="EC328" s="68">
        <v>0</v>
      </c>
      <c r="ED328" s="68">
        <v>0</v>
      </c>
      <c r="EE328" s="68">
        <v>0</v>
      </c>
      <c r="EF328" s="68">
        <v>0</v>
      </c>
      <c r="EG328" s="68">
        <v>0</v>
      </c>
      <c r="EH328" s="68">
        <v>0</v>
      </c>
      <c r="EI328" s="68">
        <v>0</v>
      </c>
      <c r="EJ328" s="68">
        <v>2</v>
      </c>
      <c r="EK328" s="68">
        <v>0</v>
      </c>
      <c r="EL328" s="68">
        <v>1</v>
      </c>
      <c r="EM328" s="68">
        <v>0</v>
      </c>
      <c r="EN328" s="68">
        <v>0</v>
      </c>
      <c r="EO328" s="68">
        <v>1</v>
      </c>
      <c r="EP328" s="68">
        <v>0</v>
      </c>
      <c r="ER328" s="78" t="s">
        <v>201</v>
      </c>
      <c r="ES328" s="78" t="s">
        <v>2609</v>
      </c>
      <c r="ET328" s="78">
        <v>391</v>
      </c>
      <c r="EU328" s="78">
        <v>266</v>
      </c>
      <c r="EV328" s="78">
        <v>744</v>
      </c>
      <c r="EW328" s="78"/>
      <c r="EX328" s="78"/>
      <c r="EY328" s="78"/>
    </row>
    <row r="329" spans="1:155">
      <c r="A329" s="212" t="s">
        <v>202</v>
      </c>
      <c r="B329" s="8" t="s">
        <v>90</v>
      </c>
      <c r="C329" s="71">
        <v>280</v>
      </c>
      <c r="D329" s="71">
        <v>164</v>
      </c>
      <c r="E329" s="71">
        <v>77</v>
      </c>
      <c r="F329" s="71">
        <v>39</v>
      </c>
      <c r="G329" s="71">
        <v>0</v>
      </c>
      <c r="H329" s="71">
        <v>0</v>
      </c>
      <c r="I329" s="71">
        <v>35</v>
      </c>
      <c r="J329" s="71">
        <v>22</v>
      </c>
      <c r="K329" s="71">
        <v>0</v>
      </c>
      <c r="L329" s="71">
        <v>0</v>
      </c>
      <c r="M329" s="71">
        <v>64</v>
      </c>
      <c r="N329" s="71">
        <v>40</v>
      </c>
      <c r="O329" s="71">
        <v>0</v>
      </c>
      <c r="P329" s="71">
        <v>0</v>
      </c>
      <c r="Q329" s="71">
        <v>268</v>
      </c>
      <c r="R329" s="71">
        <v>156</v>
      </c>
      <c r="S329" s="71">
        <v>0</v>
      </c>
      <c r="T329" s="71">
        <v>0</v>
      </c>
      <c r="U329" s="71">
        <v>1</v>
      </c>
      <c r="V329" s="71">
        <v>1</v>
      </c>
      <c r="W329" s="71">
        <v>0</v>
      </c>
      <c r="X329" s="71">
        <v>0</v>
      </c>
      <c r="Y329" s="71">
        <v>0</v>
      </c>
      <c r="Z329" s="71">
        <v>0</v>
      </c>
      <c r="AA329" s="71">
        <v>0</v>
      </c>
      <c r="AB329" s="71">
        <v>0</v>
      </c>
      <c r="AC329" s="69">
        <v>725</v>
      </c>
      <c r="AD329" s="69">
        <v>422</v>
      </c>
      <c r="AE329" s="212" t="s">
        <v>202</v>
      </c>
      <c r="AF329" s="8" t="s">
        <v>90</v>
      </c>
      <c r="AG329" s="71">
        <v>6</v>
      </c>
      <c r="AH329" s="71">
        <v>2</v>
      </c>
      <c r="AI329" s="71">
        <v>0</v>
      </c>
      <c r="AJ329" s="71">
        <v>0</v>
      </c>
      <c r="AK329" s="71">
        <v>0</v>
      </c>
      <c r="AL329" s="71">
        <v>0</v>
      </c>
      <c r="AM329" s="71">
        <v>6</v>
      </c>
      <c r="AN329" s="71">
        <v>2</v>
      </c>
      <c r="AO329" s="71">
        <v>0</v>
      </c>
      <c r="AP329" s="71">
        <v>0</v>
      </c>
      <c r="AQ329" s="71">
        <v>0</v>
      </c>
      <c r="AR329" s="71">
        <v>0</v>
      </c>
      <c r="AS329" s="71">
        <v>0</v>
      </c>
      <c r="AT329" s="71">
        <v>0</v>
      </c>
      <c r="AU329" s="71">
        <v>38</v>
      </c>
      <c r="AV329" s="71">
        <v>22</v>
      </c>
      <c r="AW329" s="71">
        <v>0</v>
      </c>
      <c r="AX329" s="71">
        <v>0</v>
      </c>
      <c r="AY329" s="71">
        <v>0</v>
      </c>
      <c r="AZ329" s="71">
        <v>0</v>
      </c>
      <c r="BA329" s="71">
        <v>0</v>
      </c>
      <c r="BB329" s="71">
        <v>0</v>
      </c>
      <c r="BC329" s="71">
        <v>0</v>
      </c>
      <c r="BD329" s="71">
        <v>0</v>
      </c>
      <c r="BE329" s="71">
        <v>0</v>
      </c>
      <c r="BF329" s="71">
        <v>0</v>
      </c>
      <c r="BG329" s="69">
        <v>50</v>
      </c>
      <c r="BH329" s="69">
        <v>26</v>
      </c>
      <c r="BI329" s="212" t="s">
        <v>202</v>
      </c>
      <c r="BJ329" s="8" t="s">
        <v>90</v>
      </c>
      <c r="BK329" s="31">
        <v>9</v>
      </c>
      <c r="BL329" s="31">
        <v>3</v>
      </c>
      <c r="BM329" s="31">
        <v>0</v>
      </c>
      <c r="BN329" s="31">
        <v>1</v>
      </c>
      <c r="BO329" s="31">
        <v>0</v>
      </c>
      <c r="BP329" s="31">
        <v>3</v>
      </c>
      <c r="BQ329" s="31">
        <v>0</v>
      </c>
      <c r="BR329" s="31">
        <v>9</v>
      </c>
      <c r="BS329" s="31">
        <v>0</v>
      </c>
      <c r="BT329" s="31">
        <v>1</v>
      </c>
      <c r="BU329" s="31">
        <v>0</v>
      </c>
      <c r="BV329" s="31">
        <v>0</v>
      </c>
      <c r="BW329" s="31">
        <v>0</v>
      </c>
      <c r="BX329" s="149">
        <v>26</v>
      </c>
      <c r="BY329" s="125">
        <v>23</v>
      </c>
      <c r="BZ329" s="71">
        <v>21</v>
      </c>
      <c r="CA329" s="71">
        <v>11</v>
      </c>
      <c r="CB329" s="71">
        <v>5</v>
      </c>
      <c r="CC329" s="71">
        <v>8</v>
      </c>
      <c r="CD329" s="212" t="s">
        <v>202</v>
      </c>
      <c r="CE329" s="8" t="s">
        <v>90</v>
      </c>
      <c r="CF329" s="71">
        <v>15</v>
      </c>
      <c r="CG329" s="71">
        <v>135</v>
      </c>
      <c r="CH329" s="71">
        <v>155</v>
      </c>
      <c r="CI329" s="71">
        <v>48</v>
      </c>
      <c r="CJ329" s="71">
        <v>0</v>
      </c>
      <c r="CK329" s="71">
        <v>6</v>
      </c>
      <c r="CL329" s="71">
        <v>28</v>
      </c>
      <c r="CM329" s="71">
        <v>26</v>
      </c>
      <c r="CN329" s="71">
        <v>21</v>
      </c>
      <c r="CO329" s="212" t="s">
        <v>202</v>
      </c>
      <c r="CP329" s="8" t="s">
        <v>90</v>
      </c>
      <c r="CQ329" s="46">
        <v>349</v>
      </c>
      <c r="CR329" s="46">
        <v>205</v>
      </c>
      <c r="CS329" s="46">
        <v>214</v>
      </c>
      <c r="CT329" s="46">
        <v>130</v>
      </c>
      <c r="CU329" s="46">
        <v>0</v>
      </c>
      <c r="CV329" s="46">
        <v>0</v>
      </c>
      <c r="CW329" s="46">
        <v>0</v>
      </c>
      <c r="CX329" s="46">
        <v>0</v>
      </c>
      <c r="CY329" s="46">
        <v>32</v>
      </c>
      <c r="CZ329" s="46">
        <v>18</v>
      </c>
      <c r="DA329" s="46">
        <v>25</v>
      </c>
      <c r="DB329" s="46">
        <v>16</v>
      </c>
      <c r="DC329" s="46">
        <v>0</v>
      </c>
      <c r="DD329" s="46">
        <v>0</v>
      </c>
      <c r="DE329" s="46">
        <v>0</v>
      </c>
      <c r="DF329" s="46">
        <v>0</v>
      </c>
      <c r="DG329" s="46">
        <v>0</v>
      </c>
      <c r="DH329" s="46">
        <v>0</v>
      </c>
      <c r="DI329" s="46">
        <v>0</v>
      </c>
      <c r="DJ329" s="46">
        <v>0</v>
      </c>
      <c r="DK329" s="46">
        <v>0</v>
      </c>
      <c r="DL329" s="46">
        <v>0</v>
      </c>
      <c r="DM329" s="46">
        <v>0</v>
      </c>
      <c r="DN329" s="46">
        <v>0</v>
      </c>
      <c r="DO329" s="212" t="s">
        <v>202</v>
      </c>
      <c r="DP329" s="8" t="s">
        <v>90</v>
      </c>
      <c r="DQ329" s="71">
        <v>75</v>
      </c>
      <c r="DR329" s="71">
        <v>14</v>
      </c>
      <c r="DS329" s="71">
        <v>12</v>
      </c>
      <c r="DT329" s="152">
        <v>19</v>
      </c>
      <c r="DU329" s="32">
        <v>11</v>
      </c>
      <c r="DV329" s="149">
        <v>94</v>
      </c>
      <c r="DW329" s="149">
        <v>25</v>
      </c>
      <c r="DX329" s="212" t="s">
        <v>202</v>
      </c>
      <c r="DY329" s="8" t="s">
        <v>90</v>
      </c>
      <c r="DZ329" s="71">
        <v>3</v>
      </c>
      <c r="EA329" s="71">
        <v>20</v>
      </c>
      <c r="EB329" s="71">
        <v>4</v>
      </c>
      <c r="EC329" s="71">
        <v>0</v>
      </c>
      <c r="ED329" s="71">
        <v>4</v>
      </c>
      <c r="EE329" s="71">
        <v>4</v>
      </c>
      <c r="EF329" s="71">
        <v>4</v>
      </c>
      <c r="EG329" s="71">
        <v>16</v>
      </c>
      <c r="EH329" s="71">
        <v>9</v>
      </c>
      <c r="EI329" s="71">
        <v>9</v>
      </c>
      <c r="EJ329" s="71">
        <v>8</v>
      </c>
      <c r="EK329" s="71">
        <v>4</v>
      </c>
      <c r="EL329" s="71">
        <v>4</v>
      </c>
      <c r="EM329" s="71">
        <v>4</v>
      </c>
      <c r="EN329" s="71">
        <v>4</v>
      </c>
      <c r="EO329" s="71">
        <v>4</v>
      </c>
      <c r="EP329" s="71">
        <v>0</v>
      </c>
      <c r="ER329" s="78" t="s">
        <v>202</v>
      </c>
      <c r="ES329" s="78" t="s">
        <v>2610</v>
      </c>
      <c r="ET329" s="78">
        <v>381</v>
      </c>
      <c r="EU329" s="78">
        <v>239</v>
      </c>
      <c r="EV329" s="78">
        <v>942</v>
      </c>
      <c r="EW329" s="78"/>
      <c r="EX329" s="78"/>
      <c r="EY329" s="78"/>
    </row>
    <row r="330" spans="1:155">
      <c r="A330" s="212"/>
      <c r="B330" s="8" t="s">
        <v>91</v>
      </c>
      <c r="C330" s="71">
        <v>0</v>
      </c>
      <c r="D330" s="71">
        <v>0</v>
      </c>
      <c r="E330" s="71">
        <v>0</v>
      </c>
      <c r="F330" s="71">
        <v>0</v>
      </c>
      <c r="G330" s="71">
        <v>0</v>
      </c>
      <c r="H330" s="71">
        <v>0</v>
      </c>
      <c r="I330" s="71">
        <v>0</v>
      </c>
      <c r="J330" s="71">
        <v>0</v>
      </c>
      <c r="K330" s="71">
        <v>0</v>
      </c>
      <c r="L330" s="71">
        <v>0</v>
      </c>
      <c r="M330" s="71">
        <v>0</v>
      </c>
      <c r="N330" s="71">
        <v>0</v>
      </c>
      <c r="O330" s="71">
        <v>0</v>
      </c>
      <c r="P330" s="71">
        <v>0</v>
      </c>
      <c r="Q330" s="71">
        <v>0</v>
      </c>
      <c r="R330" s="71">
        <v>0</v>
      </c>
      <c r="S330" s="71">
        <v>0</v>
      </c>
      <c r="T330" s="71">
        <v>0</v>
      </c>
      <c r="U330" s="71">
        <v>0</v>
      </c>
      <c r="V330" s="71">
        <v>0</v>
      </c>
      <c r="W330" s="71">
        <v>0</v>
      </c>
      <c r="X330" s="71">
        <v>0</v>
      </c>
      <c r="Y330" s="71">
        <v>0</v>
      </c>
      <c r="Z330" s="71">
        <v>0</v>
      </c>
      <c r="AA330" s="71">
        <v>0</v>
      </c>
      <c r="AB330" s="71">
        <v>0</v>
      </c>
      <c r="AC330" s="69">
        <v>0</v>
      </c>
      <c r="AD330" s="69">
        <v>0</v>
      </c>
      <c r="AE330" s="212"/>
      <c r="AF330" s="8" t="s">
        <v>91</v>
      </c>
      <c r="AG330" s="71">
        <v>0</v>
      </c>
      <c r="AH330" s="71">
        <v>0</v>
      </c>
      <c r="AI330" s="71">
        <v>0</v>
      </c>
      <c r="AJ330" s="71">
        <v>0</v>
      </c>
      <c r="AK330" s="71">
        <v>0</v>
      </c>
      <c r="AL330" s="71">
        <v>0</v>
      </c>
      <c r="AM330" s="71">
        <v>0</v>
      </c>
      <c r="AN330" s="71">
        <v>0</v>
      </c>
      <c r="AO330" s="71">
        <v>0</v>
      </c>
      <c r="AP330" s="71">
        <v>0</v>
      </c>
      <c r="AQ330" s="71">
        <v>0</v>
      </c>
      <c r="AR330" s="71">
        <v>0</v>
      </c>
      <c r="AS330" s="71">
        <v>0</v>
      </c>
      <c r="AT330" s="71">
        <v>0</v>
      </c>
      <c r="AU330" s="71">
        <v>0</v>
      </c>
      <c r="AV330" s="71">
        <v>0</v>
      </c>
      <c r="AW330" s="71">
        <v>0</v>
      </c>
      <c r="AX330" s="71">
        <v>0</v>
      </c>
      <c r="AY330" s="71">
        <v>0</v>
      </c>
      <c r="AZ330" s="71">
        <v>0</v>
      </c>
      <c r="BA330" s="71">
        <v>0</v>
      </c>
      <c r="BB330" s="71">
        <v>0</v>
      </c>
      <c r="BC330" s="71">
        <v>0</v>
      </c>
      <c r="BD330" s="71">
        <v>0</v>
      </c>
      <c r="BE330" s="71">
        <v>0</v>
      </c>
      <c r="BF330" s="71">
        <v>0</v>
      </c>
      <c r="BG330" s="69">
        <v>0</v>
      </c>
      <c r="BH330" s="69">
        <v>0</v>
      </c>
      <c r="BI330" s="212"/>
      <c r="BJ330" s="8" t="s">
        <v>91</v>
      </c>
      <c r="BK330" s="31">
        <v>0</v>
      </c>
      <c r="BL330" s="31">
        <v>0</v>
      </c>
      <c r="BM330" s="31">
        <v>0</v>
      </c>
      <c r="BN330" s="31">
        <v>0</v>
      </c>
      <c r="BO330" s="31">
        <v>0</v>
      </c>
      <c r="BP330" s="31">
        <v>0</v>
      </c>
      <c r="BQ330" s="31">
        <v>0</v>
      </c>
      <c r="BR330" s="31">
        <v>0</v>
      </c>
      <c r="BS330" s="31">
        <v>0</v>
      </c>
      <c r="BT330" s="31">
        <v>0</v>
      </c>
      <c r="BU330" s="31">
        <v>0</v>
      </c>
      <c r="BV330" s="31">
        <v>0</v>
      </c>
      <c r="BW330" s="31">
        <v>0</v>
      </c>
      <c r="BX330" s="149">
        <v>0</v>
      </c>
      <c r="BY330" s="125">
        <v>0</v>
      </c>
      <c r="BZ330" s="71">
        <v>0</v>
      </c>
      <c r="CA330" s="71">
        <v>0</v>
      </c>
      <c r="CB330" s="71">
        <v>0</v>
      </c>
      <c r="CC330" s="71">
        <v>0</v>
      </c>
      <c r="CD330" s="212"/>
      <c r="CE330" s="8" t="s">
        <v>91</v>
      </c>
      <c r="CF330" s="71">
        <v>0</v>
      </c>
      <c r="CG330" s="71">
        <v>0</v>
      </c>
      <c r="CH330" s="71">
        <v>0</v>
      </c>
      <c r="CI330" s="71">
        <v>0</v>
      </c>
      <c r="CJ330" s="71">
        <v>0</v>
      </c>
      <c r="CK330" s="71">
        <v>0</v>
      </c>
      <c r="CL330" s="71">
        <v>0</v>
      </c>
      <c r="CM330" s="71">
        <v>0</v>
      </c>
      <c r="CN330" s="71">
        <v>0</v>
      </c>
      <c r="CO330" s="212"/>
      <c r="CP330" s="8" t="s">
        <v>91</v>
      </c>
      <c r="CQ330" s="46">
        <v>0</v>
      </c>
      <c r="CR330" s="46">
        <v>0</v>
      </c>
      <c r="CS330" s="46">
        <v>0</v>
      </c>
      <c r="CT330" s="46">
        <v>0</v>
      </c>
      <c r="CU330" s="46">
        <v>0</v>
      </c>
      <c r="CV330" s="46">
        <v>0</v>
      </c>
      <c r="CW330" s="46">
        <v>0</v>
      </c>
      <c r="CX330" s="46">
        <v>0</v>
      </c>
      <c r="CY330" s="46">
        <v>0</v>
      </c>
      <c r="CZ330" s="46">
        <v>0</v>
      </c>
      <c r="DA330" s="46">
        <v>0</v>
      </c>
      <c r="DB330" s="46">
        <v>0</v>
      </c>
      <c r="DC330" s="46">
        <v>0</v>
      </c>
      <c r="DD330" s="46">
        <v>0</v>
      </c>
      <c r="DE330" s="46">
        <v>0</v>
      </c>
      <c r="DF330" s="46">
        <v>0</v>
      </c>
      <c r="DG330" s="46">
        <v>0</v>
      </c>
      <c r="DH330" s="46">
        <v>0</v>
      </c>
      <c r="DI330" s="46">
        <v>0</v>
      </c>
      <c r="DJ330" s="46">
        <v>0</v>
      </c>
      <c r="DK330" s="46">
        <v>0</v>
      </c>
      <c r="DL330" s="46">
        <v>0</v>
      </c>
      <c r="DM330" s="46">
        <v>0</v>
      </c>
      <c r="DN330" s="46">
        <v>0</v>
      </c>
      <c r="DO330" s="212"/>
      <c r="DP330" s="8" t="s">
        <v>91</v>
      </c>
      <c r="DQ330" s="71">
        <v>0</v>
      </c>
      <c r="DR330" s="71">
        <v>0</v>
      </c>
      <c r="DS330" s="71">
        <v>0</v>
      </c>
      <c r="DT330" s="152">
        <v>0</v>
      </c>
      <c r="DU330" s="32">
        <v>0</v>
      </c>
      <c r="DV330" s="149">
        <v>0</v>
      </c>
      <c r="DW330" s="149">
        <v>0</v>
      </c>
      <c r="DX330" s="212"/>
      <c r="DY330" s="8" t="s">
        <v>91</v>
      </c>
      <c r="DZ330" s="71">
        <v>0</v>
      </c>
      <c r="EA330" s="71">
        <v>0</v>
      </c>
      <c r="EB330" s="71">
        <v>0</v>
      </c>
      <c r="EC330" s="71">
        <v>0</v>
      </c>
      <c r="ED330" s="71">
        <v>0</v>
      </c>
      <c r="EE330" s="71">
        <v>0</v>
      </c>
      <c r="EF330" s="71">
        <v>0</v>
      </c>
      <c r="EG330" s="71">
        <v>0</v>
      </c>
      <c r="EH330" s="71">
        <v>0</v>
      </c>
      <c r="EI330" s="71">
        <v>0</v>
      </c>
      <c r="EJ330" s="71">
        <v>0</v>
      </c>
      <c r="EK330" s="71">
        <v>0</v>
      </c>
      <c r="EL330" s="71">
        <v>0</v>
      </c>
      <c r="EM330" s="71">
        <v>0</v>
      </c>
      <c r="EN330" s="71">
        <v>0</v>
      </c>
      <c r="EO330" s="71">
        <v>0</v>
      </c>
      <c r="EP330" s="71">
        <v>0</v>
      </c>
      <c r="ER330" s="78" t="s">
        <v>202</v>
      </c>
      <c r="ES330" s="78" t="s">
        <v>2611</v>
      </c>
      <c r="ET330" s="78">
        <v>0</v>
      </c>
      <c r="EU330" s="78">
        <v>0</v>
      </c>
      <c r="EV330" s="78">
        <v>0</v>
      </c>
      <c r="EW330" s="78"/>
      <c r="EX330" s="78"/>
      <c r="EY330" s="78"/>
    </row>
    <row r="331" spans="1:155">
      <c r="A331" s="212"/>
      <c r="B331" s="66" t="s">
        <v>73</v>
      </c>
      <c r="C331" s="26">
        <v>280</v>
      </c>
      <c r="D331" s="26">
        <v>164</v>
      </c>
      <c r="E331" s="26">
        <v>77</v>
      </c>
      <c r="F331" s="26">
        <v>39</v>
      </c>
      <c r="G331" s="26">
        <v>0</v>
      </c>
      <c r="H331" s="26">
        <v>0</v>
      </c>
      <c r="I331" s="26">
        <v>35</v>
      </c>
      <c r="J331" s="26">
        <v>22</v>
      </c>
      <c r="K331" s="26">
        <v>0</v>
      </c>
      <c r="L331" s="26">
        <v>0</v>
      </c>
      <c r="M331" s="26">
        <v>64</v>
      </c>
      <c r="N331" s="26">
        <v>40</v>
      </c>
      <c r="O331" s="26">
        <v>0</v>
      </c>
      <c r="P331" s="26">
        <v>0</v>
      </c>
      <c r="Q331" s="26">
        <v>268</v>
      </c>
      <c r="R331" s="26">
        <v>156</v>
      </c>
      <c r="S331" s="26">
        <v>0</v>
      </c>
      <c r="T331" s="26">
        <v>0</v>
      </c>
      <c r="U331" s="26">
        <v>1</v>
      </c>
      <c r="V331" s="26">
        <v>1</v>
      </c>
      <c r="W331" s="26">
        <v>0</v>
      </c>
      <c r="X331" s="26">
        <v>0</v>
      </c>
      <c r="Y331" s="26">
        <v>0</v>
      </c>
      <c r="Z331" s="26">
        <v>0</v>
      </c>
      <c r="AA331" s="26">
        <v>0</v>
      </c>
      <c r="AB331" s="26">
        <v>0</v>
      </c>
      <c r="AC331" s="68">
        <v>725</v>
      </c>
      <c r="AD331" s="68">
        <v>422</v>
      </c>
      <c r="AE331" s="212"/>
      <c r="AF331" s="66" t="s">
        <v>73</v>
      </c>
      <c r="AG331" s="26">
        <v>6</v>
      </c>
      <c r="AH331" s="26">
        <v>2</v>
      </c>
      <c r="AI331" s="26">
        <v>0</v>
      </c>
      <c r="AJ331" s="26">
        <v>0</v>
      </c>
      <c r="AK331" s="26">
        <v>0</v>
      </c>
      <c r="AL331" s="26">
        <v>0</v>
      </c>
      <c r="AM331" s="26">
        <v>6</v>
      </c>
      <c r="AN331" s="26">
        <v>2</v>
      </c>
      <c r="AO331" s="26">
        <v>0</v>
      </c>
      <c r="AP331" s="26">
        <v>0</v>
      </c>
      <c r="AQ331" s="26">
        <v>0</v>
      </c>
      <c r="AR331" s="26">
        <v>0</v>
      </c>
      <c r="AS331" s="26">
        <v>0</v>
      </c>
      <c r="AT331" s="26">
        <v>0</v>
      </c>
      <c r="AU331" s="26">
        <v>38</v>
      </c>
      <c r="AV331" s="26">
        <v>22</v>
      </c>
      <c r="AW331" s="26">
        <v>0</v>
      </c>
      <c r="AX331" s="26">
        <v>0</v>
      </c>
      <c r="AY331" s="26">
        <v>0</v>
      </c>
      <c r="AZ331" s="26">
        <v>0</v>
      </c>
      <c r="BA331" s="26">
        <v>0</v>
      </c>
      <c r="BB331" s="26">
        <v>0</v>
      </c>
      <c r="BC331" s="26">
        <v>0</v>
      </c>
      <c r="BD331" s="26">
        <v>0</v>
      </c>
      <c r="BE331" s="26">
        <v>0</v>
      </c>
      <c r="BF331" s="26">
        <v>0</v>
      </c>
      <c r="BG331" s="68">
        <v>50</v>
      </c>
      <c r="BH331" s="68">
        <v>26</v>
      </c>
      <c r="BI331" s="212"/>
      <c r="BJ331" s="66" t="s">
        <v>73</v>
      </c>
      <c r="BK331" s="68">
        <v>9</v>
      </c>
      <c r="BL331" s="68">
        <v>3</v>
      </c>
      <c r="BM331" s="68">
        <v>0</v>
      </c>
      <c r="BN331" s="68">
        <v>1</v>
      </c>
      <c r="BO331" s="68">
        <v>0</v>
      </c>
      <c r="BP331" s="68">
        <v>3</v>
      </c>
      <c r="BQ331" s="68">
        <v>0</v>
      </c>
      <c r="BR331" s="68">
        <v>9</v>
      </c>
      <c r="BS331" s="68">
        <v>0</v>
      </c>
      <c r="BT331" s="68">
        <v>1</v>
      </c>
      <c r="BU331" s="68">
        <v>0</v>
      </c>
      <c r="BV331" s="68">
        <v>0</v>
      </c>
      <c r="BW331" s="68">
        <v>0</v>
      </c>
      <c r="BX331" s="68">
        <v>26</v>
      </c>
      <c r="BY331" s="68">
        <v>23</v>
      </c>
      <c r="BZ331" s="68">
        <v>21</v>
      </c>
      <c r="CA331" s="68">
        <v>11</v>
      </c>
      <c r="CB331" s="68">
        <v>5</v>
      </c>
      <c r="CC331" s="68">
        <v>8</v>
      </c>
      <c r="CD331" s="212"/>
      <c r="CE331" s="66" t="s">
        <v>73</v>
      </c>
      <c r="CF331" s="68">
        <v>15</v>
      </c>
      <c r="CG331" s="68">
        <v>135</v>
      </c>
      <c r="CH331" s="68">
        <v>155</v>
      </c>
      <c r="CI331" s="68">
        <v>48</v>
      </c>
      <c r="CJ331" s="68">
        <v>0</v>
      </c>
      <c r="CK331" s="68">
        <v>6</v>
      </c>
      <c r="CL331" s="68">
        <v>28</v>
      </c>
      <c r="CM331" s="68">
        <v>26</v>
      </c>
      <c r="CN331" s="68">
        <v>21</v>
      </c>
      <c r="CO331" s="212"/>
      <c r="CP331" s="66" t="s">
        <v>73</v>
      </c>
      <c r="CQ331" s="68">
        <v>349</v>
      </c>
      <c r="CR331" s="68">
        <v>205</v>
      </c>
      <c r="CS331" s="68">
        <v>214</v>
      </c>
      <c r="CT331" s="68">
        <v>130</v>
      </c>
      <c r="CU331" s="68">
        <v>0</v>
      </c>
      <c r="CV331" s="68">
        <v>0</v>
      </c>
      <c r="CW331" s="68">
        <v>0</v>
      </c>
      <c r="CX331" s="68">
        <v>0</v>
      </c>
      <c r="CY331" s="68">
        <v>32</v>
      </c>
      <c r="CZ331" s="68">
        <v>18</v>
      </c>
      <c r="DA331" s="68">
        <v>25</v>
      </c>
      <c r="DB331" s="68">
        <v>16</v>
      </c>
      <c r="DC331" s="68">
        <v>0</v>
      </c>
      <c r="DD331" s="68">
        <v>0</v>
      </c>
      <c r="DE331" s="68">
        <v>0</v>
      </c>
      <c r="DF331" s="68">
        <v>0</v>
      </c>
      <c r="DG331" s="68">
        <v>0</v>
      </c>
      <c r="DH331" s="68">
        <v>0</v>
      </c>
      <c r="DI331" s="68">
        <v>0</v>
      </c>
      <c r="DJ331" s="68">
        <v>0</v>
      </c>
      <c r="DK331" s="68">
        <v>0</v>
      </c>
      <c r="DL331" s="68">
        <v>0</v>
      </c>
      <c r="DM331" s="68">
        <v>0</v>
      </c>
      <c r="DN331" s="68">
        <v>0</v>
      </c>
      <c r="DO331" s="212"/>
      <c r="DP331" s="66" t="s">
        <v>73</v>
      </c>
      <c r="DQ331" s="68">
        <v>75</v>
      </c>
      <c r="DR331" s="26">
        <v>14</v>
      </c>
      <c r="DS331" s="26">
        <v>12</v>
      </c>
      <c r="DT331" s="41">
        <v>19</v>
      </c>
      <c r="DU331" s="41">
        <v>11</v>
      </c>
      <c r="DV331" s="68">
        <v>94</v>
      </c>
      <c r="DW331" s="68">
        <v>25</v>
      </c>
      <c r="DX331" s="212"/>
      <c r="DY331" s="66" t="s">
        <v>73</v>
      </c>
      <c r="DZ331" s="68">
        <v>3</v>
      </c>
      <c r="EA331" s="68">
        <v>20</v>
      </c>
      <c r="EB331" s="68">
        <v>4</v>
      </c>
      <c r="EC331" s="68">
        <v>0</v>
      </c>
      <c r="ED331" s="68">
        <v>4</v>
      </c>
      <c r="EE331" s="68">
        <v>4</v>
      </c>
      <c r="EF331" s="68">
        <v>4</v>
      </c>
      <c r="EG331" s="68">
        <v>16</v>
      </c>
      <c r="EH331" s="68">
        <v>9</v>
      </c>
      <c r="EI331" s="68">
        <v>9</v>
      </c>
      <c r="EJ331" s="68">
        <v>8</v>
      </c>
      <c r="EK331" s="68">
        <v>4</v>
      </c>
      <c r="EL331" s="68">
        <v>4</v>
      </c>
      <c r="EM331" s="68">
        <v>4</v>
      </c>
      <c r="EN331" s="68">
        <v>4</v>
      </c>
      <c r="EO331" s="68">
        <v>4</v>
      </c>
      <c r="EP331" s="68">
        <v>0</v>
      </c>
      <c r="ER331" s="78" t="s">
        <v>202</v>
      </c>
      <c r="ES331" s="78" t="s">
        <v>2612</v>
      </c>
      <c r="ET331" s="78">
        <v>381</v>
      </c>
      <c r="EU331" s="78">
        <v>239</v>
      </c>
      <c r="EV331" s="78">
        <v>942</v>
      </c>
      <c r="EW331" s="78"/>
      <c r="EX331" s="78"/>
      <c r="EY331" s="78"/>
    </row>
    <row r="332" spans="1:155">
      <c r="A332" s="212" t="s">
        <v>203</v>
      </c>
      <c r="B332" s="8" t="s">
        <v>90</v>
      </c>
      <c r="C332" s="71">
        <v>295</v>
      </c>
      <c r="D332" s="71">
        <v>169</v>
      </c>
      <c r="E332" s="71">
        <v>149</v>
      </c>
      <c r="F332" s="71">
        <v>79</v>
      </c>
      <c r="G332" s="71">
        <v>0</v>
      </c>
      <c r="H332" s="71">
        <v>0</v>
      </c>
      <c r="I332" s="71">
        <v>26</v>
      </c>
      <c r="J332" s="71">
        <v>16</v>
      </c>
      <c r="K332" s="71">
        <v>0</v>
      </c>
      <c r="L332" s="71">
        <v>0</v>
      </c>
      <c r="M332" s="71">
        <v>114</v>
      </c>
      <c r="N332" s="71">
        <v>61</v>
      </c>
      <c r="O332" s="71">
        <v>0</v>
      </c>
      <c r="P332" s="71">
        <v>0</v>
      </c>
      <c r="Q332" s="71">
        <v>159</v>
      </c>
      <c r="R332" s="71">
        <v>96</v>
      </c>
      <c r="S332" s="71">
        <v>0</v>
      </c>
      <c r="T332" s="71">
        <v>0</v>
      </c>
      <c r="U332" s="71">
        <v>68</v>
      </c>
      <c r="V332" s="71">
        <v>30</v>
      </c>
      <c r="W332" s="71">
        <v>53</v>
      </c>
      <c r="X332" s="71">
        <v>25</v>
      </c>
      <c r="Y332" s="71">
        <v>0</v>
      </c>
      <c r="Z332" s="71">
        <v>0</v>
      </c>
      <c r="AA332" s="71">
        <v>0</v>
      </c>
      <c r="AB332" s="71">
        <v>0</v>
      </c>
      <c r="AC332" s="69">
        <v>864</v>
      </c>
      <c r="AD332" s="69">
        <v>476</v>
      </c>
      <c r="AE332" s="212" t="s">
        <v>203</v>
      </c>
      <c r="AF332" s="8" t="s">
        <v>90</v>
      </c>
      <c r="AG332" s="71">
        <v>3</v>
      </c>
      <c r="AH332" s="71">
        <v>3</v>
      </c>
      <c r="AI332" s="71">
        <v>0</v>
      </c>
      <c r="AJ332" s="71">
        <v>0</v>
      </c>
      <c r="AK332" s="71">
        <v>0</v>
      </c>
      <c r="AL332" s="71">
        <v>0</v>
      </c>
      <c r="AM332" s="71">
        <v>0</v>
      </c>
      <c r="AN332" s="71">
        <v>0</v>
      </c>
      <c r="AO332" s="71">
        <v>0</v>
      </c>
      <c r="AP332" s="71">
        <v>0</v>
      </c>
      <c r="AQ332" s="71">
        <v>0</v>
      </c>
      <c r="AR332" s="71">
        <v>0</v>
      </c>
      <c r="AS332" s="71">
        <v>0</v>
      </c>
      <c r="AT332" s="71">
        <v>0</v>
      </c>
      <c r="AU332" s="71">
        <v>22</v>
      </c>
      <c r="AV332" s="71">
        <v>9</v>
      </c>
      <c r="AW332" s="71">
        <v>0</v>
      </c>
      <c r="AX332" s="71">
        <v>0</v>
      </c>
      <c r="AY332" s="71">
        <v>4</v>
      </c>
      <c r="AZ332" s="71">
        <v>2</v>
      </c>
      <c r="BA332" s="71">
        <v>2</v>
      </c>
      <c r="BB332" s="71">
        <v>0</v>
      </c>
      <c r="BC332" s="71">
        <v>0</v>
      </c>
      <c r="BD332" s="71">
        <v>0</v>
      </c>
      <c r="BE332" s="71">
        <v>0</v>
      </c>
      <c r="BF332" s="71">
        <v>0</v>
      </c>
      <c r="BG332" s="69">
        <v>31</v>
      </c>
      <c r="BH332" s="69">
        <v>14</v>
      </c>
      <c r="BI332" s="212" t="s">
        <v>203</v>
      </c>
      <c r="BJ332" s="8" t="s">
        <v>90</v>
      </c>
      <c r="BK332" s="31">
        <v>11</v>
      </c>
      <c r="BL332" s="31">
        <v>5</v>
      </c>
      <c r="BM332" s="31">
        <v>0</v>
      </c>
      <c r="BN332" s="31">
        <v>1</v>
      </c>
      <c r="BO332" s="31">
        <v>0</v>
      </c>
      <c r="BP332" s="31">
        <v>5</v>
      </c>
      <c r="BQ332" s="31">
        <v>0</v>
      </c>
      <c r="BR332" s="31">
        <v>8</v>
      </c>
      <c r="BS332" s="31">
        <v>0</v>
      </c>
      <c r="BT332" s="31">
        <v>4</v>
      </c>
      <c r="BU332" s="31">
        <v>2</v>
      </c>
      <c r="BV332" s="31">
        <v>0</v>
      </c>
      <c r="BW332" s="31">
        <v>0</v>
      </c>
      <c r="BX332" s="149">
        <v>36</v>
      </c>
      <c r="BY332" s="125">
        <v>35</v>
      </c>
      <c r="BZ332" s="71">
        <v>27</v>
      </c>
      <c r="CA332" s="71">
        <v>19</v>
      </c>
      <c r="CB332" s="71">
        <v>0</v>
      </c>
      <c r="CC332" s="71">
        <v>10</v>
      </c>
      <c r="CD332" s="212" t="s">
        <v>203</v>
      </c>
      <c r="CE332" s="8" t="s">
        <v>90</v>
      </c>
      <c r="CF332" s="71">
        <v>0</v>
      </c>
      <c r="CG332" s="71">
        <v>495</v>
      </c>
      <c r="CH332" s="71">
        <v>30</v>
      </c>
      <c r="CI332" s="71">
        <v>0</v>
      </c>
      <c r="CJ332" s="71">
        <v>0</v>
      </c>
      <c r="CK332" s="71">
        <v>11</v>
      </c>
      <c r="CL332" s="71">
        <v>46</v>
      </c>
      <c r="CM332" s="71">
        <v>44</v>
      </c>
      <c r="CN332" s="71">
        <v>44</v>
      </c>
      <c r="CO332" s="212" t="s">
        <v>203</v>
      </c>
      <c r="CP332" s="8" t="s">
        <v>90</v>
      </c>
      <c r="CQ332" s="46">
        <v>182</v>
      </c>
      <c r="CR332" s="46">
        <v>110</v>
      </c>
      <c r="CS332" s="46">
        <v>104</v>
      </c>
      <c r="CT332" s="46">
        <v>64</v>
      </c>
      <c r="CU332" s="46">
        <v>0</v>
      </c>
      <c r="CV332" s="46">
        <v>0</v>
      </c>
      <c r="CW332" s="46">
        <v>0</v>
      </c>
      <c r="CX332" s="46">
        <v>0</v>
      </c>
      <c r="CY332" s="46">
        <v>45</v>
      </c>
      <c r="CZ332" s="46">
        <v>16</v>
      </c>
      <c r="DA332" s="46">
        <v>40</v>
      </c>
      <c r="DB332" s="46">
        <v>13</v>
      </c>
      <c r="DC332" s="46">
        <v>14</v>
      </c>
      <c r="DD332" s="46">
        <v>5</v>
      </c>
      <c r="DE332" s="46">
        <v>10</v>
      </c>
      <c r="DF332" s="46">
        <v>2</v>
      </c>
      <c r="DG332" s="46">
        <v>0</v>
      </c>
      <c r="DH332" s="46">
        <v>0</v>
      </c>
      <c r="DI332" s="46">
        <v>0</v>
      </c>
      <c r="DJ332" s="46">
        <v>0</v>
      </c>
      <c r="DK332" s="46">
        <v>0</v>
      </c>
      <c r="DL332" s="46">
        <v>0</v>
      </c>
      <c r="DM332" s="46">
        <v>0</v>
      </c>
      <c r="DN332" s="46">
        <v>0</v>
      </c>
      <c r="DO332" s="212" t="s">
        <v>203</v>
      </c>
      <c r="DP332" s="8" t="s">
        <v>90</v>
      </c>
      <c r="DQ332" s="71">
        <v>80</v>
      </c>
      <c r="DR332" s="71">
        <v>24</v>
      </c>
      <c r="DS332" s="71">
        <v>11</v>
      </c>
      <c r="DT332" s="152">
        <v>16</v>
      </c>
      <c r="DU332" s="32">
        <v>5</v>
      </c>
      <c r="DV332" s="149">
        <v>96</v>
      </c>
      <c r="DW332" s="149">
        <v>29</v>
      </c>
      <c r="DX332" s="212" t="s">
        <v>203</v>
      </c>
      <c r="DY332" s="8" t="s">
        <v>90</v>
      </c>
      <c r="DZ332" s="71">
        <v>12</v>
      </c>
      <c r="EA332" s="71">
        <v>11</v>
      </c>
      <c r="EB332" s="71">
        <v>1</v>
      </c>
      <c r="EC332" s="71">
        <v>0</v>
      </c>
      <c r="ED332" s="71">
        <v>3</v>
      </c>
      <c r="EE332" s="71">
        <v>2</v>
      </c>
      <c r="EF332" s="71">
        <v>4</v>
      </c>
      <c r="EG332" s="71">
        <v>2</v>
      </c>
      <c r="EH332" s="71">
        <v>4</v>
      </c>
      <c r="EI332" s="71">
        <v>4</v>
      </c>
      <c r="EJ332" s="71">
        <v>4</v>
      </c>
      <c r="EK332" s="71">
        <v>0</v>
      </c>
      <c r="EL332" s="71">
        <v>0</v>
      </c>
      <c r="EM332" s="71">
        <v>2</v>
      </c>
      <c r="EN332" s="71">
        <v>0</v>
      </c>
      <c r="EO332" s="71">
        <v>0</v>
      </c>
      <c r="EP332" s="71">
        <v>0</v>
      </c>
      <c r="ER332" s="78" t="s">
        <v>203</v>
      </c>
      <c r="ES332" s="78" t="s">
        <v>2613</v>
      </c>
      <c r="ET332" s="78">
        <v>241</v>
      </c>
      <c r="EU332" s="78">
        <v>154</v>
      </c>
      <c r="EV332" s="78">
        <v>1080</v>
      </c>
      <c r="EW332" s="78"/>
      <c r="EX332" s="78"/>
      <c r="EY332" s="78"/>
    </row>
    <row r="333" spans="1:155">
      <c r="A333" s="212"/>
      <c r="B333" s="8" t="s">
        <v>91</v>
      </c>
      <c r="C333" s="71">
        <v>0</v>
      </c>
      <c r="D333" s="71">
        <v>0</v>
      </c>
      <c r="E333" s="71">
        <v>0</v>
      </c>
      <c r="F333" s="71">
        <v>0</v>
      </c>
      <c r="G333" s="71">
        <v>0</v>
      </c>
      <c r="H333" s="71">
        <v>0</v>
      </c>
      <c r="I333" s="71">
        <v>0</v>
      </c>
      <c r="J333" s="71">
        <v>0</v>
      </c>
      <c r="K333" s="71">
        <v>0</v>
      </c>
      <c r="L333" s="71">
        <v>0</v>
      </c>
      <c r="M333" s="71">
        <v>0</v>
      </c>
      <c r="N333" s="71">
        <v>0</v>
      </c>
      <c r="O333" s="71">
        <v>0</v>
      </c>
      <c r="P333" s="71">
        <v>0</v>
      </c>
      <c r="Q333" s="71">
        <v>0</v>
      </c>
      <c r="R333" s="71">
        <v>0</v>
      </c>
      <c r="S333" s="71">
        <v>0</v>
      </c>
      <c r="T333" s="71">
        <v>0</v>
      </c>
      <c r="U333" s="71">
        <v>0</v>
      </c>
      <c r="V333" s="71">
        <v>0</v>
      </c>
      <c r="W333" s="71">
        <v>0</v>
      </c>
      <c r="X333" s="71">
        <v>0</v>
      </c>
      <c r="Y333" s="71">
        <v>0</v>
      </c>
      <c r="Z333" s="71">
        <v>0</v>
      </c>
      <c r="AA333" s="71">
        <v>0</v>
      </c>
      <c r="AB333" s="71">
        <v>0</v>
      </c>
      <c r="AC333" s="69">
        <v>0</v>
      </c>
      <c r="AD333" s="69">
        <v>0</v>
      </c>
      <c r="AE333" s="212"/>
      <c r="AF333" s="8" t="s">
        <v>91</v>
      </c>
      <c r="AG333" s="71">
        <v>0</v>
      </c>
      <c r="AH333" s="71">
        <v>0</v>
      </c>
      <c r="AI333" s="71">
        <v>0</v>
      </c>
      <c r="AJ333" s="71">
        <v>0</v>
      </c>
      <c r="AK333" s="71">
        <v>0</v>
      </c>
      <c r="AL333" s="71">
        <v>0</v>
      </c>
      <c r="AM333" s="71">
        <v>0</v>
      </c>
      <c r="AN333" s="71">
        <v>0</v>
      </c>
      <c r="AO333" s="71">
        <v>0</v>
      </c>
      <c r="AP333" s="71">
        <v>0</v>
      </c>
      <c r="AQ333" s="71">
        <v>0</v>
      </c>
      <c r="AR333" s="71">
        <v>0</v>
      </c>
      <c r="AS333" s="71">
        <v>0</v>
      </c>
      <c r="AT333" s="71">
        <v>0</v>
      </c>
      <c r="AU333" s="71">
        <v>0</v>
      </c>
      <c r="AV333" s="71">
        <v>0</v>
      </c>
      <c r="AW333" s="71">
        <v>0</v>
      </c>
      <c r="AX333" s="71">
        <v>0</v>
      </c>
      <c r="AY333" s="71">
        <v>0</v>
      </c>
      <c r="AZ333" s="71">
        <v>0</v>
      </c>
      <c r="BA333" s="71">
        <v>0</v>
      </c>
      <c r="BB333" s="71">
        <v>0</v>
      </c>
      <c r="BC333" s="71">
        <v>0</v>
      </c>
      <c r="BD333" s="71">
        <v>0</v>
      </c>
      <c r="BE333" s="71">
        <v>0</v>
      </c>
      <c r="BF333" s="71">
        <v>0</v>
      </c>
      <c r="BG333" s="69">
        <v>0</v>
      </c>
      <c r="BH333" s="69">
        <v>0</v>
      </c>
      <c r="BI333" s="212"/>
      <c r="BJ333" s="8" t="s">
        <v>91</v>
      </c>
      <c r="BK333" s="31">
        <v>0</v>
      </c>
      <c r="BL333" s="31">
        <v>0</v>
      </c>
      <c r="BM333" s="31">
        <v>0</v>
      </c>
      <c r="BN333" s="31">
        <v>0</v>
      </c>
      <c r="BO333" s="31">
        <v>0</v>
      </c>
      <c r="BP333" s="31">
        <v>0</v>
      </c>
      <c r="BQ333" s="31">
        <v>0</v>
      </c>
      <c r="BR333" s="31">
        <v>0</v>
      </c>
      <c r="BS333" s="31">
        <v>0</v>
      </c>
      <c r="BT333" s="31">
        <v>0</v>
      </c>
      <c r="BU333" s="31">
        <v>0</v>
      </c>
      <c r="BV333" s="31">
        <v>0</v>
      </c>
      <c r="BW333" s="31">
        <v>0</v>
      </c>
      <c r="BX333" s="149">
        <v>0</v>
      </c>
      <c r="BY333" s="125">
        <v>0</v>
      </c>
      <c r="BZ333" s="71">
        <v>0</v>
      </c>
      <c r="CA333" s="71">
        <v>0</v>
      </c>
      <c r="CB333" s="71">
        <v>0</v>
      </c>
      <c r="CC333" s="71">
        <v>0</v>
      </c>
      <c r="CD333" s="212"/>
      <c r="CE333" s="8" t="s">
        <v>91</v>
      </c>
      <c r="CF333" s="71">
        <v>0</v>
      </c>
      <c r="CG333" s="71">
        <v>0</v>
      </c>
      <c r="CH333" s="71">
        <v>0</v>
      </c>
      <c r="CI333" s="71">
        <v>0</v>
      </c>
      <c r="CJ333" s="71">
        <v>0</v>
      </c>
      <c r="CK333" s="71">
        <v>0</v>
      </c>
      <c r="CL333" s="71">
        <v>0</v>
      </c>
      <c r="CM333" s="71">
        <v>0</v>
      </c>
      <c r="CN333" s="71">
        <v>0</v>
      </c>
      <c r="CO333" s="212"/>
      <c r="CP333" s="8" t="s">
        <v>91</v>
      </c>
      <c r="CQ333" s="46">
        <v>0</v>
      </c>
      <c r="CR333" s="46">
        <v>0</v>
      </c>
      <c r="CS333" s="46">
        <v>0</v>
      </c>
      <c r="CT333" s="46">
        <v>0</v>
      </c>
      <c r="CU333" s="46">
        <v>0</v>
      </c>
      <c r="CV333" s="46">
        <v>0</v>
      </c>
      <c r="CW333" s="46">
        <v>0</v>
      </c>
      <c r="CX333" s="46">
        <v>0</v>
      </c>
      <c r="CY333" s="46">
        <v>0</v>
      </c>
      <c r="CZ333" s="46">
        <v>0</v>
      </c>
      <c r="DA333" s="46">
        <v>0</v>
      </c>
      <c r="DB333" s="46">
        <v>0</v>
      </c>
      <c r="DC333" s="46">
        <v>0</v>
      </c>
      <c r="DD333" s="46">
        <v>0</v>
      </c>
      <c r="DE333" s="46">
        <v>0</v>
      </c>
      <c r="DF333" s="46">
        <v>0</v>
      </c>
      <c r="DG333" s="46">
        <v>0</v>
      </c>
      <c r="DH333" s="46">
        <v>0</v>
      </c>
      <c r="DI333" s="46">
        <v>0</v>
      </c>
      <c r="DJ333" s="46">
        <v>0</v>
      </c>
      <c r="DK333" s="46">
        <v>0</v>
      </c>
      <c r="DL333" s="46">
        <v>0</v>
      </c>
      <c r="DM333" s="46">
        <v>0</v>
      </c>
      <c r="DN333" s="46">
        <v>0</v>
      </c>
      <c r="DO333" s="212"/>
      <c r="DP333" s="8" t="s">
        <v>91</v>
      </c>
      <c r="DQ333" s="71">
        <v>0</v>
      </c>
      <c r="DR333" s="71">
        <v>0</v>
      </c>
      <c r="DS333" s="71">
        <v>0</v>
      </c>
      <c r="DT333" s="152">
        <v>0</v>
      </c>
      <c r="DU333" s="32">
        <v>0</v>
      </c>
      <c r="DV333" s="149">
        <v>0</v>
      </c>
      <c r="DW333" s="149">
        <v>0</v>
      </c>
      <c r="DX333" s="212"/>
      <c r="DY333" s="8" t="s">
        <v>91</v>
      </c>
      <c r="DZ333" s="71">
        <v>0</v>
      </c>
      <c r="EA333" s="71">
        <v>0</v>
      </c>
      <c r="EB333" s="71">
        <v>0</v>
      </c>
      <c r="EC333" s="71">
        <v>0</v>
      </c>
      <c r="ED333" s="71">
        <v>0</v>
      </c>
      <c r="EE333" s="71">
        <v>0</v>
      </c>
      <c r="EF333" s="71">
        <v>0</v>
      </c>
      <c r="EG333" s="71">
        <v>0</v>
      </c>
      <c r="EH333" s="71">
        <v>0</v>
      </c>
      <c r="EI333" s="71">
        <v>0</v>
      </c>
      <c r="EJ333" s="71">
        <v>0</v>
      </c>
      <c r="EK333" s="71">
        <v>0</v>
      </c>
      <c r="EL333" s="71">
        <v>0</v>
      </c>
      <c r="EM333" s="71">
        <v>0</v>
      </c>
      <c r="EN333" s="71">
        <v>0</v>
      </c>
      <c r="EO333" s="71">
        <v>0</v>
      </c>
      <c r="EP333" s="71">
        <v>0</v>
      </c>
      <c r="ER333" s="78" t="s">
        <v>203</v>
      </c>
      <c r="ES333" s="78" t="s">
        <v>2614</v>
      </c>
      <c r="ET333" s="78">
        <v>0</v>
      </c>
      <c r="EU333" s="78">
        <v>0</v>
      </c>
      <c r="EV333" s="78">
        <v>0</v>
      </c>
      <c r="EW333" s="78"/>
      <c r="EX333" s="78"/>
      <c r="EY333" s="78"/>
    </row>
    <row r="334" spans="1:155">
      <c r="A334" s="212"/>
      <c r="B334" s="66" t="s">
        <v>73</v>
      </c>
      <c r="C334" s="26">
        <v>295</v>
      </c>
      <c r="D334" s="26">
        <v>169</v>
      </c>
      <c r="E334" s="26">
        <v>149</v>
      </c>
      <c r="F334" s="26">
        <v>79</v>
      </c>
      <c r="G334" s="26">
        <v>0</v>
      </c>
      <c r="H334" s="26">
        <v>0</v>
      </c>
      <c r="I334" s="26">
        <v>26</v>
      </c>
      <c r="J334" s="26">
        <v>16</v>
      </c>
      <c r="K334" s="26">
        <v>0</v>
      </c>
      <c r="L334" s="26">
        <v>0</v>
      </c>
      <c r="M334" s="26">
        <v>114</v>
      </c>
      <c r="N334" s="26">
        <v>61</v>
      </c>
      <c r="O334" s="26">
        <v>0</v>
      </c>
      <c r="P334" s="26">
        <v>0</v>
      </c>
      <c r="Q334" s="26">
        <v>159</v>
      </c>
      <c r="R334" s="26">
        <v>96</v>
      </c>
      <c r="S334" s="26">
        <v>0</v>
      </c>
      <c r="T334" s="26">
        <v>0</v>
      </c>
      <c r="U334" s="26">
        <v>68</v>
      </c>
      <c r="V334" s="26">
        <v>30</v>
      </c>
      <c r="W334" s="26">
        <v>53</v>
      </c>
      <c r="X334" s="26">
        <v>25</v>
      </c>
      <c r="Y334" s="26">
        <v>0</v>
      </c>
      <c r="Z334" s="26">
        <v>0</v>
      </c>
      <c r="AA334" s="26">
        <v>0</v>
      </c>
      <c r="AB334" s="26">
        <v>0</v>
      </c>
      <c r="AC334" s="68">
        <v>864</v>
      </c>
      <c r="AD334" s="68">
        <v>476</v>
      </c>
      <c r="AE334" s="212"/>
      <c r="AF334" s="66" t="s">
        <v>73</v>
      </c>
      <c r="AG334" s="26">
        <v>3</v>
      </c>
      <c r="AH334" s="26">
        <v>3</v>
      </c>
      <c r="AI334" s="26">
        <v>0</v>
      </c>
      <c r="AJ334" s="26">
        <v>0</v>
      </c>
      <c r="AK334" s="26">
        <v>0</v>
      </c>
      <c r="AL334" s="26">
        <v>0</v>
      </c>
      <c r="AM334" s="26">
        <v>0</v>
      </c>
      <c r="AN334" s="26">
        <v>0</v>
      </c>
      <c r="AO334" s="26">
        <v>0</v>
      </c>
      <c r="AP334" s="26">
        <v>0</v>
      </c>
      <c r="AQ334" s="26">
        <v>0</v>
      </c>
      <c r="AR334" s="26">
        <v>0</v>
      </c>
      <c r="AS334" s="26">
        <v>0</v>
      </c>
      <c r="AT334" s="26">
        <v>0</v>
      </c>
      <c r="AU334" s="26">
        <v>22</v>
      </c>
      <c r="AV334" s="26">
        <v>9</v>
      </c>
      <c r="AW334" s="26">
        <v>0</v>
      </c>
      <c r="AX334" s="26">
        <v>0</v>
      </c>
      <c r="AY334" s="26">
        <v>4</v>
      </c>
      <c r="AZ334" s="26">
        <v>2</v>
      </c>
      <c r="BA334" s="26">
        <v>2</v>
      </c>
      <c r="BB334" s="26">
        <v>0</v>
      </c>
      <c r="BC334" s="26">
        <v>0</v>
      </c>
      <c r="BD334" s="26">
        <v>0</v>
      </c>
      <c r="BE334" s="26">
        <v>0</v>
      </c>
      <c r="BF334" s="26">
        <v>0</v>
      </c>
      <c r="BG334" s="68">
        <v>31</v>
      </c>
      <c r="BH334" s="68">
        <v>14</v>
      </c>
      <c r="BI334" s="212"/>
      <c r="BJ334" s="66" t="s">
        <v>73</v>
      </c>
      <c r="BK334" s="68">
        <v>11</v>
      </c>
      <c r="BL334" s="68">
        <v>5</v>
      </c>
      <c r="BM334" s="68">
        <v>0</v>
      </c>
      <c r="BN334" s="68">
        <v>1</v>
      </c>
      <c r="BO334" s="68">
        <v>0</v>
      </c>
      <c r="BP334" s="68">
        <v>5</v>
      </c>
      <c r="BQ334" s="68">
        <v>0</v>
      </c>
      <c r="BR334" s="68">
        <v>8</v>
      </c>
      <c r="BS334" s="68">
        <v>0</v>
      </c>
      <c r="BT334" s="68">
        <v>4</v>
      </c>
      <c r="BU334" s="68">
        <v>2</v>
      </c>
      <c r="BV334" s="68">
        <v>0</v>
      </c>
      <c r="BW334" s="68">
        <v>0</v>
      </c>
      <c r="BX334" s="68">
        <v>36</v>
      </c>
      <c r="BY334" s="68">
        <v>35</v>
      </c>
      <c r="BZ334" s="68">
        <v>27</v>
      </c>
      <c r="CA334" s="68">
        <v>19</v>
      </c>
      <c r="CB334" s="68">
        <v>0</v>
      </c>
      <c r="CC334" s="68">
        <v>10</v>
      </c>
      <c r="CD334" s="212"/>
      <c r="CE334" s="66" t="s">
        <v>73</v>
      </c>
      <c r="CF334" s="68">
        <v>0</v>
      </c>
      <c r="CG334" s="68">
        <v>495</v>
      </c>
      <c r="CH334" s="68">
        <v>30</v>
      </c>
      <c r="CI334" s="68">
        <v>0</v>
      </c>
      <c r="CJ334" s="68">
        <v>0</v>
      </c>
      <c r="CK334" s="68">
        <v>11</v>
      </c>
      <c r="CL334" s="68">
        <v>46</v>
      </c>
      <c r="CM334" s="68">
        <v>44</v>
      </c>
      <c r="CN334" s="68">
        <v>44</v>
      </c>
      <c r="CO334" s="212"/>
      <c r="CP334" s="66" t="s">
        <v>73</v>
      </c>
      <c r="CQ334" s="68">
        <v>182</v>
      </c>
      <c r="CR334" s="68">
        <v>110</v>
      </c>
      <c r="CS334" s="68">
        <v>104</v>
      </c>
      <c r="CT334" s="68">
        <v>64</v>
      </c>
      <c r="CU334" s="68">
        <v>0</v>
      </c>
      <c r="CV334" s="68">
        <v>0</v>
      </c>
      <c r="CW334" s="68">
        <v>0</v>
      </c>
      <c r="CX334" s="68">
        <v>0</v>
      </c>
      <c r="CY334" s="68">
        <v>45</v>
      </c>
      <c r="CZ334" s="68">
        <v>16</v>
      </c>
      <c r="DA334" s="68">
        <v>40</v>
      </c>
      <c r="DB334" s="68">
        <v>13</v>
      </c>
      <c r="DC334" s="68">
        <v>14</v>
      </c>
      <c r="DD334" s="68">
        <v>5</v>
      </c>
      <c r="DE334" s="68">
        <v>10</v>
      </c>
      <c r="DF334" s="68">
        <v>2</v>
      </c>
      <c r="DG334" s="68">
        <v>0</v>
      </c>
      <c r="DH334" s="68">
        <v>0</v>
      </c>
      <c r="DI334" s="68">
        <v>0</v>
      </c>
      <c r="DJ334" s="68">
        <v>0</v>
      </c>
      <c r="DK334" s="68">
        <v>0</v>
      </c>
      <c r="DL334" s="68">
        <v>0</v>
      </c>
      <c r="DM334" s="68">
        <v>0</v>
      </c>
      <c r="DN334" s="68">
        <v>0</v>
      </c>
      <c r="DO334" s="212"/>
      <c r="DP334" s="66" t="s">
        <v>73</v>
      </c>
      <c r="DQ334" s="68">
        <v>80</v>
      </c>
      <c r="DR334" s="26">
        <v>24</v>
      </c>
      <c r="DS334" s="26">
        <v>11</v>
      </c>
      <c r="DT334" s="41">
        <v>16</v>
      </c>
      <c r="DU334" s="41">
        <v>5</v>
      </c>
      <c r="DV334" s="68">
        <v>96</v>
      </c>
      <c r="DW334" s="68">
        <v>29</v>
      </c>
      <c r="DX334" s="212"/>
      <c r="DY334" s="66" t="s">
        <v>73</v>
      </c>
      <c r="DZ334" s="68">
        <v>12</v>
      </c>
      <c r="EA334" s="68">
        <v>11</v>
      </c>
      <c r="EB334" s="68">
        <v>1</v>
      </c>
      <c r="EC334" s="68">
        <v>0</v>
      </c>
      <c r="ED334" s="68">
        <v>3</v>
      </c>
      <c r="EE334" s="68">
        <v>2</v>
      </c>
      <c r="EF334" s="68">
        <v>4</v>
      </c>
      <c r="EG334" s="68">
        <v>2</v>
      </c>
      <c r="EH334" s="68">
        <v>4</v>
      </c>
      <c r="EI334" s="68">
        <v>4</v>
      </c>
      <c r="EJ334" s="68">
        <v>4</v>
      </c>
      <c r="EK334" s="68">
        <v>0</v>
      </c>
      <c r="EL334" s="68">
        <v>0</v>
      </c>
      <c r="EM334" s="68">
        <v>2</v>
      </c>
      <c r="EN334" s="68">
        <v>0</v>
      </c>
      <c r="EO334" s="68">
        <v>0</v>
      </c>
      <c r="EP334" s="68">
        <v>0</v>
      </c>
      <c r="ER334" s="78" t="s">
        <v>203</v>
      </c>
      <c r="ES334" s="78" t="s">
        <v>2615</v>
      </c>
      <c r="ET334" s="78">
        <v>241</v>
      </c>
      <c r="EU334" s="78">
        <v>154</v>
      </c>
      <c r="EV334" s="78">
        <v>1080</v>
      </c>
      <c r="EW334" s="78"/>
      <c r="EX334" s="78"/>
      <c r="EY334" s="78"/>
    </row>
    <row r="335" spans="1:155">
      <c r="A335" s="45" t="s">
        <v>109</v>
      </c>
      <c r="B335" s="110"/>
      <c r="C335" s="64"/>
      <c r="D335" s="64"/>
      <c r="E335" s="64"/>
      <c r="F335" s="64"/>
      <c r="G335" s="64"/>
      <c r="H335" s="64"/>
      <c r="I335" s="64"/>
      <c r="J335" s="64"/>
      <c r="K335" s="64"/>
      <c r="L335" s="64"/>
      <c r="M335" s="64"/>
      <c r="N335" s="64"/>
      <c r="O335" s="64"/>
      <c r="P335" s="64"/>
      <c r="Q335" s="64"/>
      <c r="R335" s="64"/>
      <c r="S335" s="64"/>
      <c r="T335" s="64"/>
      <c r="U335" s="64"/>
      <c r="V335" s="64"/>
      <c r="W335" s="64"/>
      <c r="X335" s="64"/>
      <c r="Y335" s="64"/>
      <c r="Z335" s="64"/>
      <c r="AA335" s="64"/>
      <c r="AB335" s="64"/>
      <c r="AC335" s="69"/>
      <c r="AD335" s="69"/>
      <c r="AE335" s="45" t="s">
        <v>109</v>
      </c>
      <c r="AF335" s="110"/>
      <c r="AG335" s="64"/>
      <c r="AH335" s="64"/>
      <c r="AI335" s="64"/>
      <c r="AJ335" s="64"/>
      <c r="AK335" s="64"/>
      <c r="AL335" s="64"/>
      <c r="AM335" s="64"/>
      <c r="AN335" s="64"/>
      <c r="AO335" s="64"/>
      <c r="AP335" s="64"/>
      <c r="AQ335" s="64"/>
      <c r="AR335" s="64"/>
      <c r="AS335" s="64"/>
      <c r="AT335" s="64"/>
      <c r="AU335" s="64"/>
      <c r="AV335" s="64"/>
      <c r="AW335" s="64"/>
      <c r="AX335" s="64"/>
      <c r="AY335" s="64"/>
      <c r="AZ335" s="64"/>
      <c r="BA335" s="64"/>
      <c r="BB335" s="64"/>
      <c r="BC335" s="64"/>
      <c r="BD335" s="64"/>
      <c r="BE335" s="64"/>
      <c r="BF335" s="64"/>
      <c r="BG335" s="69"/>
      <c r="BH335" s="69"/>
      <c r="BI335" s="45" t="s">
        <v>109</v>
      </c>
      <c r="BJ335" s="110"/>
      <c r="BK335" s="64"/>
      <c r="BL335" s="64"/>
      <c r="BM335" s="64"/>
      <c r="BN335" s="64"/>
      <c r="BO335" s="64"/>
      <c r="BP335" s="64"/>
      <c r="BQ335" s="64"/>
      <c r="BR335" s="64"/>
      <c r="BS335" s="64"/>
      <c r="BT335" s="64"/>
      <c r="BU335" s="64"/>
      <c r="BV335" s="64"/>
      <c r="BW335" s="64"/>
      <c r="BX335" s="64"/>
      <c r="BY335" s="64"/>
      <c r="BZ335" s="64"/>
      <c r="CA335" s="64"/>
      <c r="CB335" s="64"/>
      <c r="CC335" s="64"/>
      <c r="CD335" s="45" t="s">
        <v>109</v>
      </c>
      <c r="CE335" s="110"/>
      <c r="CF335" s="3"/>
      <c r="CG335" s="3"/>
      <c r="CH335" s="3"/>
      <c r="CI335" s="3"/>
      <c r="CJ335" s="3"/>
      <c r="CK335" s="3"/>
      <c r="CL335" s="3"/>
      <c r="CM335" s="3"/>
      <c r="CN335" s="3"/>
      <c r="CO335" s="45" t="s">
        <v>109</v>
      </c>
      <c r="CP335" s="110"/>
      <c r="CQ335" s="64"/>
      <c r="CR335" s="64"/>
      <c r="CS335" s="64"/>
      <c r="CT335" s="64"/>
      <c r="CU335" s="64"/>
      <c r="CV335" s="64"/>
      <c r="CW335" s="64"/>
      <c r="CX335" s="64"/>
      <c r="CY335" s="64"/>
      <c r="CZ335" s="64"/>
      <c r="DA335" s="64"/>
      <c r="DB335" s="64"/>
      <c r="DC335" s="64"/>
      <c r="DD335" s="64"/>
      <c r="DE335" s="64"/>
      <c r="DF335" s="64"/>
      <c r="DG335" s="64"/>
      <c r="DH335" s="64"/>
      <c r="DI335" s="64"/>
      <c r="DJ335" s="64"/>
      <c r="DK335" s="64"/>
      <c r="DL335" s="64"/>
      <c r="DM335" s="64"/>
      <c r="DN335" s="64"/>
      <c r="DO335" s="45" t="s">
        <v>109</v>
      </c>
      <c r="DP335" s="22"/>
      <c r="DQ335" s="64"/>
      <c r="DR335" s="64"/>
      <c r="DS335" s="64"/>
      <c r="DT335" s="64"/>
      <c r="DU335" s="64"/>
      <c r="DV335" s="110"/>
      <c r="DW335" s="110"/>
      <c r="DX335" s="45" t="s">
        <v>109</v>
      </c>
      <c r="DY335" s="64"/>
      <c r="DZ335" s="64"/>
      <c r="EA335" s="64"/>
      <c r="EB335" s="64"/>
      <c r="EC335" s="64"/>
      <c r="ED335" s="64"/>
      <c r="EE335" s="64"/>
      <c r="EF335" s="64"/>
      <c r="EG335" s="64"/>
      <c r="EH335" s="64"/>
      <c r="EI335" s="64"/>
      <c r="EJ335" s="64"/>
      <c r="EK335" s="64"/>
      <c r="EL335" s="64"/>
      <c r="EM335" s="64"/>
      <c r="EN335" s="64"/>
      <c r="EO335" s="64"/>
      <c r="EP335" s="64"/>
      <c r="ER335" s="78" t="str">
        <f>IF(A335="",ER334,A335)</f>
        <v>IHOROMBE</v>
      </c>
      <c r="ES335" s="78" t="str">
        <f>ER335&amp;B335</f>
        <v>IHOROMBE</v>
      </c>
      <c r="ET335" s="78">
        <f>CQ335+CU335+CY335+DC335+DG335+DK335</f>
        <v>0</v>
      </c>
      <c r="EU335" s="78">
        <f>CS335+CW335+DA335+DE335+DI335+DM335</f>
        <v>0</v>
      </c>
      <c r="EV335" s="78">
        <f>(CF335+2*CG335+3*CH335+4*CI335+5*CJ335)</f>
        <v>0</v>
      </c>
      <c r="EW335" s="78"/>
      <c r="EX335" s="78"/>
      <c r="EY335" s="78"/>
    </row>
    <row r="336" spans="1:155">
      <c r="A336" s="212" t="s">
        <v>204</v>
      </c>
      <c r="B336" s="8" t="s">
        <v>90</v>
      </c>
      <c r="C336" s="71">
        <v>0</v>
      </c>
      <c r="D336" s="71">
        <v>0</v>
      </c>
      <c r="E336" s="71">
        <v>0</v>
      </c>
      <c r="F336" s="71">
        <v>0</v>
      </c>
      <c r="G336" s="71">
        <v>0</v>
      </c>
      <c r="H336" s="71">
        <v>0</v>
      </c>
      <c r="I336" s="71">
        <v>0</v>
      </c>
      <c r="J336" s="71">
        <v>0</v>
      </c>
      <c r="K336" s="71">
        <v>0</v>
      </c>
      <c r="L336" s="71">
        <v>0</v>
      </c>
      <c r="M336" s="71">
        <v>0</v>
      </c>
      <c r="N336" s="71">
        <v>0</v>
      </c>
      <c r="O336" s="71">
        <v>0</v>
      </c>
      <c r="P336" s="71">
        <v>0</v>
      </c>
      <c r="Q336" s="71">
        <v>0</v>
      </c>
      <c r="R336" s="71">
        <v>0</v>
      </c>
      <c r="S336" s="71">
        <v>0</v>
      </c>
      <c r="T336" s="71">
        <v>0</v>
      </c>
      <c r="U336" s="71">
        <v>0</v>
      </c>
      <c r="V336" s="71">
        <v>0</v>
      </c>
      <c r="W336" s="71">
        <v>0</v>
      </c>
      <c r="X336" s="71">
        <v>0</v>
      </c>
      <c r="Y336" s="71">
        <v>0</v>
      </c>
      <c r="Z336" s="71">
        <v>0</v>
      </c>
      <c r="AA336" s="71">
        <v>0</v>
      </c>
      <c r="AB336" s="71">
        <v>0</v>
      </c>
      <c r="AC336" s="69">
        <v>0</v>
      </c>
      <c r="AD336" s="69">
        <v>0</v>
      </c>
      <c r="AE336" s="212" t="s">
        <v>204</v>
      </c>
      <c r="AF336" s="8" t="s">
        <v>90</v>
      </c>
      <c r="AG336" s="71">
        <v>0</v>
      </c>
      <c r="AH336" s="71">
        <v>0</v>
      </c>
      <c r="AI336" s="71">
        <v>0</v>
      </c>
      <c r="AJ336" s="71">
        <v>0</v>
      </c>
      <c r="AK336" s="71">
        <v>0</v>
      </c>
      <c r="AL336" s="71">
        <v>0</v>
      </c>
      <c r="AM336" s="71">
        <v>0</v>
      </c>
      <c r="AN336" s="71">
        <v>0</v>
      </c>
      <c r="AO336" s="71">
        <v>0</v>
      </c>
      <c r="AP336" s="71">
        <v>0</v>
      </c>
      <c r="AQ336" s="71">
        <v>0</v>
      </c>
      <c r="AR336" s="71">
        <v>0</v>
      </c>
      <c r="AS336" s="71">
        <v>0</v>
      </c>
      <c r="AT336" s="71">
        <v>0</v>
      </c>
      <c r="AU336" s="71">
        <v>0</v>
      </c>
      <c r="AV336" s="71">
        <v>0</v>
      </c>
      <c r="AW336" s="71">
        <v>0</v>
      </c>
      <c r="AX336" s="71">
        <v>0</v>
      </c>
      <c r="AY336" s="71">
        <v>0</v>
      </c>
      <c r="AZ336" s="71">
        <v>0</v>
      </c>
      <c r="BA336" s="71">
        <v>0</v>
      </c>
      <c r="BB336" s="71">
        <v>0</v>
      </c>
      <c r="BC336" s="71">
        <v>0</v>
      </c>
      <c r="BD336" s="71">
        <v>0</v>
      </c>
      <c r="BE336" s="71">
        <v>0</v>
      </c>
      <c r="BF336" s="71">
        <v>0</v>
      </c>
      <c r="BG336" s="69">
        <v>0</v>
      </c>
      <c r="BH336" s="69">
        <v>0</v>
      </c>
      <c r="BI336" s="212" t="s">
        <v>204</v>
      </c>
      <c r="BJ336" s="8" t="s">
        <v>90</v>
      </c>
      <c r="BK336" s="31">
        <v>0</v>
      </c>
      <c r="BL336" s="31">
        <v>0</v>
      </c>
      <c r="BM336" s="31">
        <v>0</v>
      </c>
      <c r="BN336" s="31">
        <v>0</v>
      </c>
      <c r="BO336" s="31">
        <v>0</v>
      </c>
      <c r="BP336" s="31">
        <v>0</v>
      </c>
      <c r="BQ336" s="31">
        <v>0</v>
      </c>
      <c r="BR336" s="31">
        <v>0</v>
      </c>
      <c r="BS336" s="31">
        <v>0</v>
      </c>
      <c r="BT336" s="31">
        <v>0</v>
      </c>
      <c r="BU336" s="31">
        <v>0</v>
      </c>
      <c r="BV336" s="31">
        <v>0</v>
      </c>
      <c r="BW336" s="31">
        <v>0</v>
      </c>
      <c r="BX336" s="149">
        <v>0</v>
      </c>
      <c r="BY336" s="125">
        <v>0</v>
      </c>
      <c r="BZ336" s="71">
        <v>0</v>
      </c>
      <c r="CA336" s="71">
        <v>0</v>
      </c>
      <c r="CB336" s="71">
        <v>0</v>
      </c>
      <c r="CC336" s="71">
        <v>0</v>
      </c>
      <c r="CD336" s="212" t="s">
        <v>204</v>
      </c>
      <c r="CE336" s="8" t="s">
        <v>90</v>
      </c>
      <c r="CF336" s="71">
        <v>0</v>
      </c>
      <c r="CG336" s="71">
        <v>0</v>
      </c>
      <c r="CH336" s="71">
        <v>0</v>
      </c>
      <c r="CI336" s="71">
        <v>0</v>
      </c>
      <c r="CJ336" s="71">
        <v>0</v>
      </c>
      <c r="CK336" s="71">
        <v>0</v>
      </c>
      <c r="CL336" s="71">
        <v>0</v>
      </c>
      <c r="CM336" s="71">
        <v>0</v>
      </c>
      <c r="CN336" s="71">
        <v>0</v>
      </c>
      <c r="CO336" s="212" t="s">
        <v>204</v>
      </c>
      <c r="CP336" s="8" t="s">
        <v>90</v>
      </c>
      <c r="CQ336" s="46">
        <v>0</v>
      </c>
      <c r="CR336" s="46">
        <v>0</v>
      </c>
      <c r="CS336" s="46">
        <v>0</v>
      </c>
      <c r="CT336" s="46">
        <v>0</v>
      </c>
      <c r="CU336" s="46">
        <v>0</v>
      </c>
      <c r="CV336" s="46">
        <v>0</v>
      </c>
      <c r="CW336" s="46">
        <v>0</v>
      </c>
      <c r="CX336" s="46">
        <v>0</v>
      </c>
      <c r="CY336" s="46">
        <v>0</v>
      </c>
      <c r="CZ336" s="46">
        <v>0</v>
      </c>
      <c r="DA336" s="46">
        <v>0</v>
      </c>
      <c r="DB336" s="46">
        <v>0</v>
      </c>
      <c r="DC336" s="46">
        <v>0</v>
      </c>
      <c r="DD336" s="46">
        <v>0</v>
      </c>
      <c r="DE336" s="46">
        <v>0</v>
      </c>
      <c r="DF336" s="46">
        <v>0</v>
      </c>
      <c r="DG336" s="46">
        <v>0</v>
      </c>
      <c r="DH336" s="46">
        <v>0</v>
      </c>
      <c r="DI336" s="46">
        <v>0</v>
      </c>
      <c r="DJ336" s="46">
        <v>0</v>
      </c>
      <c r="DK336" s="46">
        <v>0</v>
      </c>
      <c r="DL336" s="46">
        <v>0</v>
      </c>
      <c r="DM336" s="46">
        <v>0</v>
      </c>
      <c r="DN336" s="46">
        <v>0</v>
      </c>
      <c r="DO336" s="212" t="s">
        <v>204</v>
      </c>
      <c r="DP336" s="8" t="s">
        <v>90</v>
      </c>
      <c r="DQ336" s="71">
        <v>0</v>
      </c>
      <c r="DR336" s="71">
        <v>0</v>
      </c>
      <c r="DS336" s="71">
        <v>0</v>
      </c>
      <c r="DT336" s="152">
        <v>0</v>
      </c>
      <c r="DU336" s="32">
        <v>0</v>
      </c>
      <c r="DV336" s="149">
        <v>0</v>
      </c>
      <c r="DW336" s="149">
        <v>0</v>
      </c>
      <c r="DX336" s="212" t="s">
        <v>204</v>
      </c>
      <c r="DY336" s="8" t="s">
        <v>90</v>
      </c>
      <c r="DZ336" s="71">
        <v>0</v>
      </c>
      <c r="EA336" s="71">
        <v>0</v>
      </c>
      <c r="EB336" s="71">
        <v>0</v>
      </c>
      <c r="EC336" s="71">
        <v>0</v>
      </c>
      <c r="ED336" s="71">
        <v>0</v>
      </c>
      <c r="EE336" s="71">
        <v>0</v>
      </c>
      <c r="EF336" s="71">
        <v>0</v>
      </c>
      <c r="EG336" s="71">
        <v>0</v>
      </c>
      <c r="EH336" s="71">
        <v>0</v>
      </c>
      <c r="EI336" s="71">
        <v>0</v>
      </c>
      <c r="EJ336" s="71">
        <v>0</v>
      </c>
      <c r="EK336" s="71">
        <v>0</v>
      </c>
      <c r="EL336" s="71">
        <v>0</v>
      </c>
      <c r="EM336" s="71">
        <v>0</v>
      </c>
      <c r="EN336" s="71">
        <v>0</v>
      </c>
      <c r="EO336" s="71">
        <v>0</v>
      </c>
      <c r="EP336" s="71">
        <v>0</v>
      </c>
      <c r="ER336" s="78" t="s">
        <v>204</v>
      </c>
      <c r="ES336" s="78" t="s">
        <v>2619</v>
      </c>
      <c r="ET336" s="78">
        <v>0</v>
      </c>
      <c r="EU336" s="78">
        <v>0</v>
      </c>
      <c r="EV336" s="78">
        <v>0</v>
      </c>
      <c r="EW336" s="78"/>
      <c r="EX336" s="78"/>
      <c r="EY336" s="78"/>
    </row>
    <row r="337" spans="1:155">
      <c r="A337" s="212"/>
      <c r="B337" s="8" t="s">
        <v>91</v>
      </c>
      <c r="C337" s="71">
        <v>0</v>
      </c>
      <c r="D337" s="71">
        <v>0</v>
      </c>
      <c r="E337" s="71">
        <v>0</v>
      </c>
      <c r="F337" s="71">
        <v>0</v>
      </c>
      <c r="G337" s="71">
        <v>0</v>
      </c>
      <c r="H337" s="71">
        <v>0</v>
      </c>
      <c r="I337" s="71">
        <v>0</v>
      </c>
      <c r="J337" s="71">
        <v>0</v>
      </c>
      <c r="K337" s="71">
        <v>0</v>
      </c>
      <c r="L337" s="71">
        <v>0</v>
      </c>
      <c r="M337" s="71">
        <v>0</v>
      </c>
      <c r="N337" s="71">
        <v>0</v>
      </c>
      <c r="O337" s="71">
        <v>0</v>
      </c>
      <c r="P337" s="71">
        <v>0</v>
      </c>
      <c r="Q337" s="71">
        <v>0</v>
      </c>
      <c r="R337" s="71">
        <v>0</v>
      </c>
      <c r="S337" s="71">
        <v>0</v>
      </c>
      <c r="T337" s="71">
        <v>0</v>
      </c>
      <c r="U337" s="71">
        <v>0</v>
      </c>
      <c r="V337" s="71">
        <v>0</v>
      </c>
      <c r="W337" s="71">
        <v>0</v>
      </c>
      <c r="X337" s="71">
        <v>0</v>
      </c>
      <c r="Y337" s="71">
        <v>0</v>
      </c>
      <c r="Z337" s="71">
        <v>0</v>
      </c>
      <c r="AA337" s="71">
        <v>0</v>
      </c>
      <c r="AB337" s="71">
        <v>0</v>
      </c>
      <c r="AC337" s="69">
        <v>0</v>
      </c>
      <c r="AD337" s="69">
        <v>0</v>
      </c>
      <c r="AE337" s="212"/>
      <c r="AF337" s="8" t="s">
        <v>91</v>
      </c>
      <c r="AG337" s="71">
        <v>0</v>
      </c>
      <c r="AH337" s="71">
        <v>0</v>
      </c>
      <c r="AI337" s="71">
        <v>0</v>
      </c>
      <c r="AJ337" s="71">
        <v>0</v>
      </c>
      <c r="AK337" s="71">
        <v>0</v>
      </c>
      <c r="AL337" s="71">
        <v>0</v>
      </c>
      <c r="AM337" s="71">
        <v>0</v>
      </c>
      <c r="AN337" s="71">
        <v>0</v>
      </c>
      <c r="AO337" s="71">
        <v>0</v>
      </c>
      <c r="AP337" s="71">
        <v>0</v>
      </c>
      <c r="AQ337" s="71">
        <v>0</v>
      </c>
      <c r="AR337" s="71">
        <v>0</v>
      </c>
      <c r="AS337" s="71">
        <v>0</v>
      </c>
      <c r="AT337" s="71">
        <v>0</v>
      </c>
      <c r="AU337" s="71">
        <v>0</v>
      </c>
      <c r="AV337" s="71">
        <v>0</v>
      </c>
      <c r="AW337" s="71">
        <v>0</v>
      </c>
      <c r="AX337" s="71">
        <v>0</v>
      </c>
      <c r="AY337" s="71">
        <v>0</v>
      </c>
      <c r="AZ337" s="71">
        <v>0</v>
      </c>
      <c r="BA337" s="71">
        <v>0</v>
      </c>
      <c r="BB337" s="71">
        <v>0</v>
      </c>
      <c r="BC337" s="71">
        <v>0</v>
      </c>
      <c r="BD337" s="71">
        <v>0</v>
      </c>
      <c r="BE337" s="71">
        <v>0</v>
      </c>
      <c r="BF337" s="71">
        <v>0</v>
      </c>
      <c r="BG337" s="69">
        <v>0</v>
      </c>
      <c r="BH337" s="69">
        <v>0</v>
      </c>
      <c r="BI337" s="212"/>
      <c r="BJ337" s="8" t="s">
        <v>91</v>
      </c>
      <c r="BK337" s="31">
        <v>0</v>
      </c>
      <c r="BL337" s="31">
        <v>0</v>
      </c>
      <c r="BM337" s="31">
        <v>0</v>
      </c>
      <c r="BN337" s="31">
        <v>0</v>
      </c>
      <c r="BO337" s="31">
        <v>0</v>
      </c>
      <c r="BP337" s="31">
        <v>0</v>
      </c>
      <c r="BQ337" s="31">
        <v>0</v>
      </c>
      <c r="BR337" s="31">
        <v>0</v>
      </c>
      <c r="BS337" s="31">
        <v>0</v>
      </c>
      <c r="BT337" s="31">
        <v>0</v>
      </c>
      <c r="BU337" s="31">
        <v>0</v>
      </c>
      <c r="BV337" s="31">
        <v>0</v>
      </c>
      <c r="BW337" s="31">
        <v>0</v>
      </c>
      <c r="BX337" s="149">
        <v>0</v>
      </c>
      <c r="BY337" s="125">
        <v>0</v>
      </c>
      <c r="BZ337" s="71">
        <v>0</v>
      </c>
      <c r="CA337" s="71">
        <v>0</v>
      </c>
      <c r="CB337" s="71">
        <v>0</v>
      </c>
      <c r="CC337" s="71">
        <v>0</v>
      </c>
      <c r="CD337" s="212"/>
      <c r="CE337" s="8" t="s">
        <v>91</v>
      </c>
      <c r="CF337" s="71">
        <v>0</v>
      </c>
      <c r="CG337" s="71">
        <v>0</v>
      </c>
      <c r="CH337" s="71">
        <v>0</v>
      </c>
      <c r="CI337" s="71">
        <v>0</v>
      </c>
      <c r="CJ337" s="71">
        <v>0</v>
      </c>
      <c r="CK337" s="71">
        <v>0</v>
      </c>
      <c r="CL337" s="71">
        <v>0</v>
      </c>
      <c r="CM337" s="71">
        <v>0</v>
      </c>
      <c r="CN337" s="71">
        <v>0</v>
      </c>
      <c r="CO337" s="212"/>
      <c r="CP337" s="8" t="s">
        <v>91</v>
      </c>
      <c r="CQ337" s="46">
        <v>0</v>
      </c>
      <c r="CR337" s="46">
        <v>0</v>
      </c>
      <c r="CS337" s="46">
        <v>0</v>
      </c>
      <c r="CT337" s="46">
        <v>0</v>
      </c>
      <c r="CU337" s="46">
        <v>0</v>
      </c>
      <c r="CV337" s="46">
        <v>0</v>
      </c>
      <c r="CW337" s="46">
        <v>0</v>
      </c>
      <c r="CX337" s="46">
        <v>0</v>
      </c>
      <c r="CY337" s="46">
        <v>0</v>
      </c>
      <c r="CZ337" s="46">
        <v>0</v>
      </c>
      <c r="DA337" s="46">
        <v>0</v>
      </c>
      <c r="DB337" s="46">
        <v>0</v>
      </c>
      <c r="DC337" s="46">
        <v>0</v>
      </c>
      <c r="DD337" s="46">
        <v>0</v>
      </c>
      <c r="DE337" s="46">
        <v>0</v>
      </c>
      <c r="DF337" s="46">
        <v>0</v>
      </c>
      <c r="DG337" s="46">
        <v>0</v>
      </c>
      <c r="DH337" s="46">
        <v>0</v>
      </c>
      <c r="DI337" s="46">
        <v>0</v>
      </c>
      <c r="DJ337" s="46">
        <v>0</v>
      </c>
      <c r="DK337" s="46">
        <v>0</v>
      </c>
      <c r="DL337" s="46">
        <v>0</v>
      </c>
      <c r="DM337" s="46">
        <v>0</v>
      </c>
      <c r="DN337" s="46">
        <v>0</v>
      </c>
      <c r="DO337" s="212"/>
      <c r="DP337" s="8" t="s">
        <v>91</v>
      </c>
      <c r="DQ337" s="71">
        <v>0</v>
      </c>
      <c r="DR337" s="71">
        <v>0</v>
      </c>
      <c r="DS337" s="71">
        <v>0</v>
      </c>
      <c r="DT337" s="152">
        <v>0</v>
      </c>
      <c r="DU337" s="32">
        <v>0</v>
      </c>
      <c r="DV337" s="149">
        <v>0</v>
      </c>
      <c r="DW337" s="149">
        <v>0</v>
      </c>
      <c r="DX337" s="212"/>
      <c r="DY337" s="8" t="s">
        <v>91</v>
      </c>
      <c r="DZ337" s="71">
        <v>0</v>
      </c>
      <c r="EA337" s="71">
        <v>0</v>
      </c>
      <c r="EB337" s="71">
        <v>0</v>
      </c>
      <c r="EC337" s="71">
        <v>0</v>
      </c>
      <c r="ED337" s="71">
        <v>0</v>
      </c>
      <c r="EE337" s="71">
        <v>0</v>
      </c>
      <c r="EF337" s="71">
        <v>0</v>
      </c>
      <c r="EG337" s="71">
        <v>0</v>
      </c>
      <c r="EH337" s="71">
        <v>0</v>
      </c>
      <c r="EI337" s="71">
        <v>0</v>
      </c>
      <c r="EJ337" s="71">
        <v>0</v>
      </c>
      <c r="EK337" s="71">
        <v>0</v>
      </c>
      <c r="EL337" s="71">
        <v>0</v>
      </c>
      <c r="EM337" s="71">
        <v>0</v>
      </c>
      <c r="EN337" s="71">
        <v>0</v>
      </c>
      <c r="EO337" s="71">
        <v>0</v>
      </c>
      <c r="EP337" s="71">
        <v>0</v>
      </c>
      <c r="ER337" s="78" t="s">
        <v>204</v>
      </c>
      <c r="ES337" s="78" t="s">
        <v>2620</v>
      </c>
      <c r="ET337" s="78">
        <v>0</v>
      </c>
      <c r="EU337" s="78">
        <v>0</v>
      </c>
      <c r="EV337" s="78">
        <v>0</v>
      </c>
      <c r="EW337" s="78"/>
      <c r="EX337" s="78"/>
      <c r="EY337" s="78"/>
    </row>
    <row r="338" spans="1:155">
      <c r="A338" s="212"/>
      <c r="B338" s="66" t="s">
        <v>73</v>
      </c>
      <c r="C338" s="26">
        <v>0</v>
      </c>
      <c r="D338" s="26">
        <v>0</v>
      </c>
      <c r="E338" s="26">
        <v>0</v>
      </c>
      <c r="F338" s="26">
        <v>0</v>
      </c>
      <c r="G338" s="26">
        <v>0</v>
      </c>
      <c r="H338" s="26">
        <v>0</v>
      </c>
      <c r="I338" s="26">
        <v>0</v>
      </c>
      <c r="J338" s="26">
        <v>0</v>
      </c>
      <c r="K338" s="26">
        <v>0</v>
      </c>
      <c r="L338" s="26">
        <v>0</v>
      </c>
      <c r="M338" s="26">
        <v>0</v>
      </c>
      <c r="N338" s="26">
        <v>0</v>
      </c>
      <c r="O338" s="26">
        <v>0</v>
      </c>
      <c r="P338" s="26">
        <v>0</v>
      </c>
      <c r="Q338" s="26">
        <v>0</v>
      </c>
      <c r="R338" s="26">
        <v>0</v>
      </c>
      <c r="S338" s="26">
        <v>0</v>
      </c>
      <c r="T338" s="26">
        <v>0</v>
      </c>
      <c r="U338" s="26">
        <v>0</v>
      </c>
      <c r="V338" s="26">
        <v>0</v>
      </c>
      <c r="W338" s="26">
        <v>0</v>
      </c>
      <c r="X338" s="26">
        <v>0</v>
      </c>
      <c r="Y338" s="26">
        <v>0</v>
      </c>
      <c r="Z338" s="26">
        <v>0</v>
      </c>
      <c r="AA338" s="26">
        <v>0</v>
      </c>
      <c r="AB338" s="26">
        <v>0</v>
      </c>
      <c r="AC338" s="68">
        <v>0</v>
      </c>
      <c r="AD338" s="68">
        <v>0</v>
      </c>
      <c r="AE338" s="212"/>
      <c r="AF338" s="66" t="s">
        <v>73</v>
      </c>
      <c r="AG338" s="26">
        <v>0</v>
      </c>
      <c r="AH338" s="26">
        <v>0</v>
      </c>
      <c r="AI338" s="26">
        <v>0</v>
      </c>
      <c r="AJ338" s="26">
        <v>0</v>
      </c>
      <c r="AK338" s="26">
        <v>0</v>
      </c>
      <c r="AL338" s="26">
        <v>0</v>
      </c>
      <c r="AM338" s="26">
        <v>0</v>
      </c>
      <c r="AN338" s="26">
        <v>0</v>
      </c>
      <c r="AO338" s="26">
        <v>0</v>
      </c>
      <c r="AP338" s="26">
        <v>0</v>
      </c>
      <c r="AQ338" s="26">
        <v>0</v>
      </c>
      <c r="AR338" s="26">
        <v>0</v>
      </c>
      <c r="AS338" s="26">
        <v>0</v>
      </c>
      <c r="AT338" s="26">
        <v>0</v>
      </c>
      <c r="AU338" s="26">
        <v>0</v>
      </c>
      <c r="AV338" s="26">
        <v>0</v>
      </c>
      <c r="AW338" s="26">
        <v>0</v>
      </c>
      <c r="AX338" s="26">
        <v>0</v>
      </c>
      <c r="AY338" s="26">
        <v>0</v>
      </c>
      <c r="AZ338" s="26">
        <v>0</v>
      </c>
      <c r="BA338" s="26">
        <v>0</v>
      </c>
      <c r="BB338" s="26">
        <v>0</v>
      </c>
      <c r="BC338" s="26">
        <v>0</v>
      </c>
      <c r="BD338" s="26">
        <v>0</v>
      </c>
      <c r="BE338" s="26">
        <v>0</v>
      </c>
      <c r="BF338" s="26">
        <v>0</v>
      </c>
      <c r="BG338" s="68">
        <v>0</v>
      </c>
      <c r="BH338" s="68">
        <v>0</v>
      </c>
      <c r="BI338" s="212"/>
      <c r="BJ338" s="66" t="s">
        <v>73</v>
      </c>
      <c r="BK338" s="68">
        <v>0</v>
      </c>
      <c r="BL338" s="68">
        <v>0</v>
      </c>
      <c r="BM338" s="68">
        <v>0</v>
      </c>
      <c r="BN338" s="68">
        <v>0</v>
      </c>
      <c r="BO338" s="68">
        <v>0</v>
      </c>
      <c r="BP338" s="68">
        <v>0</v>
      </c>
      <c r="BQ338" s="68">
        <v>0</v>
      </c>
      <c r="BR338" s="68">
        <v>0</v>
      </c>
      <c r="BS338" s="68">
        <v>0</v>
      </c>
      <c r="BT338" s="68">
        <v>0</v>
      </c>
      <c r="BU338" s="68">
        <v>0</v>
      </c>
      <c r="BV338" s="68">
        <v>0</v>
      </c>
      <c r="BW338" s="68">
        <v>0</v>
      </c>
      <c r="BX338" s="68">
        <v>0</v>
      </c>
      <c r="BY338" s="68">
        <v>0</v>
      </c>
      <c r="BZ338" s="68">
        <v>0</v>
      </c>
      <c r="CA338" s="68">
        <v>0</v>
      </c>
      <c r="CB338" s="68">
        <v>0</v>
      </c>
      <c r="CC338" s="68">
        <v>0</v>
      </c>
      <c r="CD338" s="212"/>
      <c r="CE338" s="66" t="s">
        <v>73</v>
      </c>
      <c r="CF338" s="68">
        <v>0</v>
      </c>
      <c r="CG338" s="68">
        <v>0</v>
      </c>
      <c r="CH338" s="68">
        <v>0</v>
      </c>
      <c r="CI338" s="68">
        <v>0</v>
      </c>
      <c r="CJ338" s="68">
        <v>0</v>
      </c>
      <c r="CK338" s="68">
        <v>0</v>
      </c>
      <c r="CL338" s="68">
        <v>0</v>
      </c>
      <c r="CM338" s="68">
        <v>0</v>
      </c>
      <c r="CN338" s="68">
        <v>0</v>
      </c>
      <c r="CO338" s="212"/>
      <c r="CP338" s="66" t="s">
        <v>73</v>
      </c>
      <c r="CQ338" s="68">
        <v>0</v>
      </c>
      <c r="CR338" s="68">
        <v>0</v>
      </c>
      <c r="CS338" s="68">
        <v>0</v>
      </c>
      <c r="CT338" s="68">
        <v>0</v>
      </c>
      <c r="CU338" s="68">
        <v>0</v>
      </c>
      <c r="CV338" s="68">
        <v>0</v>
      </c>
      <c r="CW338" s="68">
        <v>0</v>
      </c>
      <c r="CX338" s="68">
        <v>0</v>
      </c>
      <c r="CY338" s="68">
        <v>0</v>
      </c>
      <c r="CZ338" s="68">
        <v>0</v>
      </c>
      <c r="DA338" s="68">
        <v>0</v>
      </c>
      <c r="DB338" s="68">
        <v>0</v>
      </c>
      <c r="DC338" s="68">
        <v>0</v>
      </c>
      <c r="DD338" s="68">
        <v>0</v>
      </c>
      <c r="DE338" s="68">
        <v>0</v>
      </c>
      <c r="DF338" s="68">
        <v>0</v>
      </c>
      <c r="DG338" s="68">
        <v>0</v>
      </c>
      <c r="DH338" s="68">
        <v>0</v>
      </c>
      <c r="DI338" s="68">
        <v>0</v>
      </c>
      <c r="DJ338" s="68">
        <v>0</v>
      </c>
      <c r="DK338" s="68">
        <v>0</v>
      </c>
      <c r="DL338" s="68">
        <v>0</v>
      </c>
      <c r="DM338" s="68">
        <v>0</v>
      </c>
      <c r="DN338" s="68">
        <v>0</v>
      </c>
      <c r="DO338" s="212"/>
      <c r="DP338" s="66" t="s">
        <v>73</v>
      </c>
      <c r="DQ338" s="68">
        <v>0</v>
      </c>
      <c r="DR338" s="26">
        <v>0</v>
      </c>
      <c r="DS338" s="26">
        <v>0</v>
      </c>
      <c r="DT338" s="41">
        <v>0</v>
      </c>
      <c r="DU338" s="41">
        <v>0</v>
      </c>
      <c r="DV338" s="68">
        <v>0</v>
      </c>
      <c r="DW338" s="68">
        <v>0</v>
      </c>
      <c r="DX338" s="212"/>
      <c r="DY338" s="66" t="s">
        <v>73</v>
      </c>
      <c r="DZ338" s="68">
        <v>0</v>
      </c>
      <c r="EA338" s="68">
        <v>0</v>
      </c>
      <c r="EB338" s="68">
        <v>0</v>
      </c>
      <c r="EC338" s="68">
        <v>0</v>
      </c>
      <c r="ED338" s="68">
        <v>0</v>
      </c>
      <c r="EE338" s="68">
        <v>0</v>
      </c>
      <c r="EF338" s="68">
        <v>0</v>
      </c>
      <c r="EG338" s="68">
        <v>0</v>
      </c>
      <c r="EH338" s="68">
        <v>0</v>
      </c>
      <c r="EI338" s="68">
        <v>0</v>
      </c>
      <c r="EJ338" s="68">
        <v>0</v>
      </c>
      <c r="EK338" s="68">
        <v>0</v>
      </c>
      <c r="EL338" s="68">
        <v>0</v>
      </c>
      <c r="EM338" s="68">
        <v>0</v>
      </c>
      <c r="EN338" s="68">
        <v>0</v>
      </c>
      <c r="EO338" s="68">
        <v>0</v>
      </c>
      <c r="EP338" s="68">
        <v>0</v>
      </c>
      <c r="ER338" s="78" t="s">
        <v>204</v>
      </c>
      <c r="ES338" s="78" t="s">
        <v>2621</v>
      </c>
      <c r="ET338" s="78">
        <v>0</v>
      </c>
      <c r="EU338" s="78">
        <v>0</v>
      </c>
      <c r="EV338" s="78">
        <v>0</v>
      </c>
      <c r="EW338" s="78"/>
      <c r="EX338" s="78"/>
      <c r="EY338" s="78"/>
    </row>
    <row r="339" spans="1:155">
      <c r="A339" s="212" t="s">
        <v>205</v>
      </c>
      <c r="B339" s="8" t="s">
        <v>90</v>
      </c>
      <c r="C339" s="71">
        <v>340</v>
      </c>
      <c r="D339" s="71">
        <v>174</v>
      </c>
      <c r="E339" s="71">
        <v>65</v>
      </c>
      <c r="F339" s="71">
        <v>31</v>
      </c>
      <c r="G339" s="71">
        <v>0</v>
      </c>
      <c r="H339" s="71">
        <v>0</v>
      </c>
      <c r="I339" s="71">
        <v>4</v>
      </c>
      <c r="J339" s="71">
        <v>2</v>
      </c>
      <c r="K339" s="71">
        <v>41</v>
      </c>
      <c r="L339" s="71">
        <v>22</v>
      </c>
      <c r="M339" s="71">
        <v>22</v>
      </c>
      <c r="N339" s="71">
        <v>8</v>
      </c>
      <c r="O339" s="71">
        <v>0</v>
      </c>
      <c r="P339" s="71">
        <v>0</v>
      </c>
      <c r="Q339" s="71">
        <v>342</v>
      </c>
      <c r="R339" s="71">
        <v>176</v>
      </c>
      <c r="S339" s="71">
        <v>0</v>
      </c>
      <c r="T339" s="71">
        <v>0</v>
      </c>
      <c r="U339" s="71">
        <v>104</v>
      </c>
      <c r="V339" s="71">
        <v>34</v>
      </c>
      <c r="W339" s="71">
        <v>0</v>
      </c>
      <c r="X339" s="71">
        <v>0</v>
      </c>
      <c r="Y339" s="71">
        <v>0</v>
      </c>
      <c r="Z339" s="71">
        <v>0</v>
      </c>
      <c r="AA339" s="71">
        <v>0</v>
      </c>
      <c r="AB339" s="71">
        <v>0</v>
      </c>
      <c r="AC339" s="69">
        <v>918</v>
      </c>
      <c r="AD339" s="69">
        <v>447</v>
      </c>
      <c r="AE339" s="212" t="s">
        <v>205</v>
      </c>
      <c r="AF339" s="8" t="s">
        <v>90</v>
      </c>
      <c r="AG339" s="71">
        <v>1</v>
      </c>
      <c r="AH339" s="71">
        <v>0</v>
      </c>
      <c r="AI339" s="71">
        <v>0</v>
      </c>
      <c r="AJ339" s="71">
        <v>0</v>
      </c>
      <c r="AK339" s="71">
        <v>0</v>
      </c>
      <c r="AL339" s="71">
        <v>0</v>
      </c>
      <c r="AM339" s="71">
        <v>0</v>
      </c>
      <c r="AN339" s="71">
        <v>0</v>
      </c>
      <c r="AO339" s="71">
        <v>2</v>
      </c>
      <c r="AP339" s="71">
        <v>2</v>
      </c>
      <c r="AQ339" s="71">
        <v>0</v>
      </c>
      <c r="AR339" s="71">
        <v>0</v>
      </c>
      <c r="AS339" s="71">
        <v>0</v>
      </c>
      <c r="AT339" s="71">
        <v>0</v>
      </c>
      <c r="AU339" s="71">
        <v>51</v>
      </c>
      <c r="AV339" s="71">
        <v>26</v>
      </c>
      <c r="AW339" s="71">
        <v>0</v>
      </c>
      <c r="AX339" s="71">
        <v>0</v>
      </c>
      <c r="AY339" s="71">
        <v>24</v>
      </c>
      <c r="AZ339" s="71">
        <v>7</v>
      </c>
      <c r="BA339" s="71">
        <v>0</v>
      </c>
      <c r="BB339" s="71">
        <v>0</v>
      </c>
      <c r="BC339" s="71">
        <v>0</v>
      </c>
      <c r="BD339" s="71">
        <v>0</v>
      </c>
      <c r="BE339" s="71">
        <v>0</v>
      </c>
      <c r="BF339" s="71">
        <v>0</v>
      </c>
      <c r="BG339" s="69">
        <v>78</v>
      </c>
      <c r="BH339" s="69">
        <v>35</v>
      </c>
      <c r="BI339" s="212" t="s">
        <v>205</v>
      </c>
      <c r="BJ339" s="8" t="s">
        <v>90</v>
      </c>
      <c r="BK339" s="31">
        <v>10</v>
      </c>
      <c r="BL339" s="31">
        <v>3</v>
      </c>
      <c r="BM339" s="31">
        <v>0</v>
      </c>
      <c r="BN339" s="31">
        <v>1</v>
      </c>
      <c r="BO339" s="31">
        <v>1</v>
      </c>
      <c r="BP339" s="31">
        <v>1</v>
      </c>
      <c r="BQ339" s="31">
        <v>0</v>
      </c>
      <c r="BR339" s="31">
        <v>8</v>
      </c>
      <c r="BS339" s="31">
        <v>0</v>
      </c>
      <c r="BT339" s="31">
        <v>4</v>
      </c>
      <c r="BU339" s="31">
        <v>0</v>
      </c>
      <c r="BV339" s="31">
        <v>0</v>
      </c>
      <c r="BW339" s="31">
        <v>0</v>
      </c>
      <c r="BX339" s="149">
        <v>28</v>
      </c>
      <c r="BY339" s="125">
        <v>33</v>
      </c>
      <c r="BZ339" s="71">
        <v>30</v>
      </c>
      <c r="CA339" s="71">
        <v>10</v>
      </c>
      <c r="CB339" s="71">
        <v>1</v>
      </c>
      <c r="CC339" s="71">
        <v>9</v>
      </c>
      <c r="CD339" s="212" t="s">
        <v>205</v>
      </c>
      <c r="CE339" s="8" t="s">
        <v>90</v>
      </c>
      <c r="CF339" s="71">
        <v>0</v>
      </c>
      <c r="CG339" s="71">
        <v>278</v>
      </c>
      <c r="CH339" s="71">
        <v>127</v>
      </c>
      <c r="CI339" s="71">
        <v>105</v>
      </c>
      <c r="CJ339" s="71">
        <v>0</v>
      </c>
      <c r="CK339" s="71">
        <v>3</v>
      </c>
      <c r="CL339" s="71">
        <v>34</v>
      </c>
      <c r="CM339" s="71">
        <v>28</v>
      </c>
      <c r="CN339" s="71">
        <v>22</v>
      </c>
      <c r="CO339" s="212" t="s">
        <v>205</v>
      </c>
      <c r="CP339" s="8" t="s">
        <v>90</v>
      </c>
      <c r="CQ339" s="46">
        <v>270</v>
      </c>
      <c r="CR339" s="46">
        <v>156</v>
      </c>
      <c r="CS339" s="46">
        <v>124</v>
      </c>
      <c r="CT339" s="46">
        <v>55</v>
      </c>
      <c r="CU339" s="46">
        <v>0</v>
      </c>
      <c r="CV339" s="46">
        <v>0</v>
      </c>
      <c r="CW339" s="46">
        <v>0</v>
      </c>
      <c r="CX339" s="46">
        <v>0</v>
      </c>
      <c r="CY339" s="46">
        <v>65</v>
      </c>
      <c r="CZ339" s="46">
        <v>31</v>
      </c>
      <c r="DA339" s="46">
        <v>32</v>
      </c>
      <c r="DB339" s="46">
        <v>14</v>
      </c>
      <c r="DC339" s="46">
        <v>6</v>
      </c>
      <c r="DD339" s="46">
        <v>3</v>
      </c>
      <c r="DE339" s="46">
        <v>4</v>
      </c>
      <c r="DF339" s="46">
        <v>2</v>
      </c>
      <c r="DG339" s="46">
        <v>6</v>
      </c>
      <c r="DH339" s="46">
        <v>2</v>
      </c>
      <c r="DI339" s="46">
        <v>1</v>
      </c>
      <c r="DJ339" s="46">
        <v>0</v>
      </c>
      <c r="DK339" s="46">
        <v>9</v>
      </c>
      <c r="DL339" s="46">
        <v>2</v>
      </c>
      <c r="DM339" s="46">
        <v>2</v>
      </c>
      <c r="DN339" s="46">
        <v>1</v>
      </c>
      <c r="DO339" s="212" t="s">
        <v>205</v>
      </c>
      <c r="DP339" s="8" t="s">
        <v>90</v>
      </c>
      <c r="DQ339" s="71">
        <v>63</v>
      </c>
      <c r="DR339" s="71">
        <v>7</v>
      </c>
      <c r="DS339" s="71">
        <v>3</v>
      </c>
      <c r="DT339" s="152">
        <v>14</v>
      </c>
      <c r="DU339" s="32">
        <v>9</v>
      </c>
      <c r="DV339" s="149">
        <v>77</v>
      </c>
      <c r="DW339" s="149">
        <v>16</v>
      </c>
      <c r="DX339" s="212" t="s">
        <v>205</v>
      </c>
      <c r="DY339" s="8" t="s">
        <v>90</v>
      </c>
      <c r="DZ339" s="71">
        <v>9</v>
      </c>
      <c r="EA339" s="71">
        <v>13</v>
      </c>
      <c r="EB339" s="71">
        <v>8</v>
      </c>
      <c r="EC339" s="71">
        <v>0</v>
      </c>
      <c r="ED339" s="71">
        <v>0</v>
      </c>
      <c r="EE339" s="71">
        <v>8</v>
      </c>
      <c r="EF339" s="71">
        <v>10</v>
      </c>
      <c r="EG339" s="71">
        <v>11</v>
      </c>
      <c r="EH339" s="71">
        <v>10</v>
      </c>
      <c r="EI339" s="71">
        <v>0</v>
      </c>
      <c r="EJ339" s="71">
        <v>10</v>
      </c>
      <c r="EK339" s="71">
        <v>0</v>
      </c>
      <c r="EL339" s="71">
        <v>2</v>
      </c>
      <c r="EM339" s="71">
        <v>0</v>
      </c>
      <c r="EN339" s="71">
        <v>0</v>
      </c>
      <c r="EO339" s="71">
        <v>0</v>
      </c>
      <c r="EP339" s="71">
        <v>0</v>
      </c>
      <c r="ER339" s="78" t="s">
        <v>205</v>
      </c>
      <c r="ES339" s="78" t="s">
        <v>2622</v>
      </c>
      <c r="ET339" s="78">
        <v>356</v>
      </c>
      <c r="EU339" s="78">
        <v>163</v>
      </c>
      <c r="EV339" s="78">
        <v>1357</v>
      </c>
      <c r="EW339" s="78"/>
      <c r="EX339" s="78"/>
      <c r="EY339" s="78"/>
    </row>
    <row r="340" spans="1:155">
      <c r="A340" s="212"/>
      <c r="B340" s="8" t="s">
        <v>91</v>
      </c>
      <c r="C340" s="71">
        <v>471</v>
      </c>
      <c r="D340" s="71">
        <v>240</v>
      </c>
      <c r="E340" s="71">
        <v>59</v>
      </c>
      <c r="F340" s="71">
        <v>31</v>
      </c>
      <c r="G340" s="71">
        <v>0</v>
      </c>
      <c r="H340" s="71">
        <v>0</v>
      </c>
      <c r="I340" s="71">
        <v>0</v>
      </c>
      <c r="J340" s="71">
        <v>0</v>
      </c>
      <c r="K340" s="71">
        <v>116</v>
      </c>
      <c r="L340" s="71">
        <v>70</v>
      </c>
      <c r="M340" s="71">
        <v>183</v>
      </c>
      <c r="N340" s="71">
        <v>98</v>
      </c>
      <c r="O340" s="71">
        <v>0</v>
      </c>
      <c r="P340" s="71">
        <v>0</v>
      </c>
      <c r="Q340" s="71">
        <v>250</v>
      </c>
      <c r="R340" s="71">
        <v>158</v>
      </c>
      <c r="S340" s="71">
        <v>0</v>
      </c>
      <c r="T340" s="71">
        <v>0</v>
      </c>
      <c r="U340" s="71">
        <v>166</v>
      </c>
      <c r="V340" s="71">
        <v>83</v>
      </c>
      <c r="W340" s="71">
        <v>0</v>
      </c>
      <c r="X340" s="71">
        <v>0</v>
      </c>
      <c r="Y340" s="71">
        <v>0</v>
      </c>
      <c r="Z340" s="71">
        <v>0</v>
      </c>
      <c r="AA340" s="71">
        <v>0</v>
      </c>
      <c r="AB340" s="71">
        <v>0</v>
      </c>
      <c r="AC340" s="69">
        <v>1245</v>
      </c>
      <c r="AD340" s="69">
        <v>680</v>
      </c>
      <c r="AE340" s="212"/>
      <c r="AF340" s="8" t="s">
        <v>91</v>
      </c>
      <c r="AG340" s="71">
        <v>22</v>
      </c>
      <c r="AH340" s="71">
        <v>11</v>
      </c>
      <c r="AI340" s="71">
        <v>0</v>
      </c>
      <c r="AJ340" s="71">
        <v>0</v>
      </c>
      <c r="AK340" s="71">
        <v>0</v>
      </c>
      <c r="AL340" s="71">
        <v>0</v>
      </c>
      <c r="AM340" s="71">
        <v>0</v>
      </c>
      <c r="AN340" s="71">
        <v>0</v>
      </c>
      <c r="AO340" s="71">
        <v>3</v>
      </c>
      <c r="AP340" s="71">
        <v>1</v>
      </c>
      <c r="AQ340" s="71">
        <v>8</v>
      </c>
      <c r="AR340" s="71">
        <v>5</v>
      </c>
      <c r="AS340" s="71">
        <v>0</v>
      </c>
      <c r="AT340" s="71">
        <v>0</v>
      </c>
      <c r="AU340" s="71">
        <v>17</v>
      </c>
      <c r="AV340" s="71">
        <v>7</v>
      </c>
      <c r="AW340" s="71">
        <v>0</v>
      </c>
      <c r="AX340" s="71">
        <v>0</v>
      </c>
      <c r="AY340" s="71">
        <v>15</v>
      </c>
      <c r="AZ340" s="71">
        <v>7</v>
      </c>
      <c r="BA340" s="71">
        <v>0</v>
      </c>
      <c r="BB340" s="71">
        <v>0</v>
      </c>
      <c r="BC340" s="71">
        <v>0</v>
      </c>
      <c r="BD340" s="71">
        <v>0</v>
      </c>
      <c r="BE340" s="71">
        <v>0</v>
      </c>
      <c r="BF340" s="71">
        <v>0</v>
      </c>
      <c r="BG340" s="69">
        <v>65</v>
      </c>
      <c r="BH340" s="69">
        <v>31</v>
      </c>
      <c r="BI340" s="212"/>
      <c r="BJ340" s="8" t="s">
        <v>91</v>
      </c>
      <c r="BK340" s="31">
        <v>11</v>
      </c>
      <c r="BL340" s="31">
        <v>4</v>
      </c>
      <c r="BM340" s="31">
        <v>0</v>
      </c>
      <c r="BN340" s="31">
        <v>0</v>
      </c>
      <c r="BO340" s="31">
        <v>3</v>
      </c>
      <c r="BP340" s="31">
        <v>4</v>
      </c>
      <c r="BQ340" s="31">
        <v>0</v>
      </c>
      <c r="BR340" s="31">
        <v>8</v>
      </c>
      <c r="BS340" s="31">
        <v>0</v>
      </c>
      <c r="BT340" s="31">
        <v>5</v>
      </c>
      <c r="BU340" s="31">
        <v>0</v>
      </c>
      <c r="BV340" s="31">
        <v>0</v>
      </c>
      <c r="BW340" s="31">
        <v>0</v>
      </c>
      <c r="BX340" s="149">
        <v>35</v>
      </c>
      <c r="BY340" s="125">
        <v>34</v>
      </c>
      <c r="BZ340" s="71">
        <v>34</v>
      </c>
      <c r="CA340" s="71">
        <v>34</v>
      </c>
      <c r="CB340" s="71">
        <v>0</v>
      </c>
      <c r="CC340" s="71">
        <v>7</v>
      </c>
      <c r="CD340" s="212"/>
      <c r="CE340" s="8" t="s">
        <v>91</v>
      </c>
      <c r="CF340" s="71">
        <v>0</v>
      </c>
      <c r="CG340" s="71">
        <v>428</v>
      </c>
      <c r="CH340" s="71">
        <v>138</v>
      </c>
      <c r="CI340" s="71">
        <v>25</v>
      </c>
      <c r="CJ340" s="71">
        <v>0</v>
      </c>
      <c r="CK340" s="71">
        <v>2</v>
      </c>
      <c r="CL340" s="71">
        <v>34</v>
      </c>
      <c r="CM340" s="71">
        <v>30</v>
      </c>
      <c r="CN340" s="71">
        <v>30</v>
      </c>
      <c r="CO340" s="212"/>
      <c r="CP340" s="8" t="s">
        <v>91</v>
      </c>
      <c r="CQ340" s="46">
        <v>226</v>
      </c>
      <c r="CR340" s="46">
        <v>135</v>
      </c>
      <c r="CS340" s="46">
        <v>171</v>
      </c>
      <c r="CT340" s="46">
        <v>105</v>
      </c>
      <c r="CU340" s="46">
        <v>0</v>
      </c>
      <c r="CV340" s="46">
        <v>0</v>
      </c>
      <c r="CW340" s="46">
        <v>0</v>
      </c>
      <c r="CX340" s="46">
        <v>0</v>
      </c>
      <c r="CY340" s="46">
        <v>153</v>
      </c>
      <c r="CZ340" s="46">
        <v>76</v>
      </c>
      <c r="DA340" s="46">
        <v>115</v>
      </c>
      <c r="DB340" s="46">
        <v>56</v>
      </c>
      <c r="DC340" s="46">
        <v>0</v>
      </c>
      <c r="DD340" s="46">
        <v>0</v>
      </c>
      <c r="DE340" s="46">
        <v>0</v>
      </c>
      <c r="DF340" s="46">
        <v>0</v>
      </c>
      <c r="DG340" s="46">
        <v>0</v>
      </c>
      <c r="DH340" s="46">
        <v>0</v>
      </c>
      <c r="DI340" s="46">
        <v>0</v>
      </c>
      <c r="DJ340" s="46">
        <v>0</v>
      </c>
      <c r="DK340" s="46">
        <v>0</v>
      </c>
      <c r="DL340" s="46">
        <v>0</v>
      </c>
      <c r="DM340" s="46">
        <v>0</v>
      </c>
      <c r="DN340" s="46">
        <v>0</v>
      </c>
      <c r="DO340" s="212"/>
      <c r="DP340" s="8" t="s">
        <v>91</v>
      </c>
      <c r="DQ340" s="71">
        <v>96</v>
      </c>
      <c r="DR340" s="71">
        <v>35</v>
      </c>
      <c r="DS340" s="71">
        <v>8</v>
      </c>
      <c r="DT340" s="152">
        <v>9</v>
      </c>
      <c r="DU340" s="32">
        <v>3</v>
      </c>
      <c r="DV340" s="149">
        <v>105</v>
      </c>
      <c r="DW340" s="149">
        <v>38</v>
      </c>
      <c r="DX340" s="212"/>
      <c r="DY340" s="8" t="s">
        <v>91</v>
      </c>
      <c r="DZ340" s="71">
        <v>12</v>
      </c>
      <c r="EA340" s="71">
        <v>14</v>
      </c>
      <c r="EB340" s="71">
        <v>9</v>
      </c>
      <c r="EC340" s="71">
        <v>0</v>
      </c>
      <c r="ED340" s="71">
        <v>10</v>
      </c>
      <c r="EE340" s="71">
        <v>10</v>
      </c>
      <c r="EF340" s="71">
        <v>6</v>
      </c>
      <c r="EG340" s="71">
        <v>14</v>
      </c>
      <c r="EH340" s="71">
        <v>12</v>
      </c>
      <c r="EI340" s="71">
        <v>12</v>
      </c>
      <c r="EJ340" s="71">
        <v>12</v>
      </c>
      <c r="EK340" s="71">
        <v>7</v>
      </c>
      <c r="EL340" s="71">
        <v>3</v>
      </c>
      <c r="EM340" s="71">
        <v>3</v>
      </c>
      <c r="EN340" s="71">
        <v>0</v>
      </c>
      <c r="EO340" s="71">
        <v>0</v>
      </c>
      <c r="EP340" s="71">
        <v>0</v>
      </c>
      <c r="ER340" s="78" t="s">
        <v>205</v>
      </c>
      <c r="ES340" s="78" t="s">
        <v>2623</v>
      </c>
      <c r="ET340" s="78">
        <v>379</v>
      </c>
      <c r="EU340" s="78">
        <v>286</v>
      </c>
      <c r="EV340" s="78">
        <v>1370</v>
      </c>
      <c r="EW340" s="78"/>
      <c r="EX340" s="78"/>
      <c r="EY340" s="78"/>
    </row>
    <row r="341" spans="1:155">
      <c r="A341" s="212"/>
      <c r="B341" s="66" t="s">
        <v>73</v>
      </c>
      <c r="C341" s="26">
        <v>811</v>
      </c>
      <c r="D341" s="26">
        <v>414</v>
      </c>
      <c r="E341" s="26">
        <v>124</v>
      </c>
      <c r="F341" s="26">
        <v>62</v>
      </c>
      <c r="G341" s="26">
        <v>0</v>
      </c>
      <c r="H341" s="26">
        <v>0</v>
      </c>
      <c r="I341" s="26">
        <v>4</v>
      </c>
      <c r="J341" s="26">
        <v>2</v>
      </c>
      <c r="K341" s="26">
        <v>157</v>
      </c>
      <c r="L341" s="26">
        <v>92</v>
      </c>
      <c r="M341" s="26">
        <v>205</v>
      </c>
      <c r="N341" s="26">
        <v>106</v>
      </c>
      <c r="O341" s="26">
        <v>0</v>
      </c>
      <c r="P341" s="26">
        <v>0</v>
      </c>
      <c r="Q341" s="26">
        <v>592</v>
      </c>
      <c r="R341" s="26">
        <v>334</v>
      </c>
      <c r="S341" s="26">
        <v>0</v>
      </c>
      <c r="T341" s="26">
        <v>0</v>
      </c>
      <c r="U341" s="26">
        <v>270</v>
      </c>
      <c r="V341" s="26">
        <v>117</v>
      </c>
      <c r="W341" s="26">
        <v>0</v>
      </c>
      <c r="X341" s="26">
        <v>0</v>
      </c>
      <c r="Y341" s="26">
        <v>0</v>
      </c>
      <c r="Z341" s="26">
        <v>0</v>
      </c>
      <c r="AA341" s="26">
        <v>0</v>
      </c>
      <c r="AB341" s="26">
        <v>0</v>
      </c>
      <c r="AC341" s="68">
        <v>2163</v>
      </c>
      <c r="AD341" s="68">
        <v>1127</v>
      </c>
      <c r="AE341" s="212"/>
      <c r="AF341" s="66" t="s">
        <v>73</v>
      </c>
      <c r="AG341" s="26">
        <v>23</v>
      </c>
      <c r="AH341" s="26">
        <v>11</v>
      </c>
      <c r="AI341" s="26">
        <v>0</v>
      </c>
      <c r="AJ341" s="26">
        <v>0</v>
      </c>
      <c r="AK341" s="26">
        <v>0</v>
      </c>
      <c r="AL341" s="26">
        <v>0</v>
      </c>
      <c r="AM341" s="26">
        <v>0</v>
      </c>
      <c r="AN341" s="26">
        <v>0</v>
      </c>
      <c r="AO341" s="26">
        <v>5</v>
      </c>
      <c r="AP341" s="26">
        <v>3</v>
      </c>
      <c r="AQ341" s="26">
        <v>8</v>
      </c>
      <c r="AR341" s="26">
        <v>5</v>
      </c>
      <c r="AS341" s="26">
        <v>0</v>
      </c>
      <c r="AT341" s="26">
        <v>0</v>
      </c>
      <c r="AU341" s="26">
        <v>68</v>
      </c>
      <c r="AV341" s="26">
        <v>33</v>
      </c>
      <c r="AW341" s="26">
        <v>0</v>
      </c>
      <c r="AX341" s="26">
        <v>0</v>
      </c>
      <c r="AY341" s="26">
        <v>39</v>
      </c>
      <c r="AZ341" s="26">
        <v>14</v>
      </c>
      <c r="BA341" s="26">
        <v>0</v>
      </c>
      <c r="BB341" s="26">
        <v>0</v>
      </c>
      <c r="BC341" s="26">
        <v>0</v>
      </c>
      <c r="BD341" s="26">
        <v>0</v>
      </c>
      <c r="BE341" s="26">
        <v>0</v>
      </c>
      <c r="BF341" s="26">
        <v>0</v>
      </c>
      <c r="BG341" s="68">
        <v>143</v>
      </c>
      <c r="BH341" s="68">
        <v>66</v>
      </c>
      <c r="BI341" s="212"/>
      <c r="BJ341" s="66" t="s">
        <v>73</v>
      </c>
      <c r="BK341" s="68">
        <v>21</v>
      </c>
      <c r="BL341" s="68">
        <v>7</v>
      </c>
      <c r="BM341" s="68">
        <v>0</v>
      </c>
      <c r="BN341" s="68">
        <v>1</v>
      </c>
      <c r="BO341" s="68">
        <v>4</v>
      </c>
      <c r="BP341" s="68">
        <v>5</v>
      </c>
      <c r="BQ341" s="68">
        <v>0</v>
      </c>
      <c r="BR341" s="68">
        <v>16</v>
      </c>
      <c r="BS341" s="68">
        <v>0</v>
      </c>
      <c r="BT341" s="68">
        <v>9</v>
      </c>
      <c r="BU341" s="68">
        <v>0</v>
      </c>
      <c r="BV341" s="68">
        <v>0</v>
      </c>
      <c r="BW341" s="68">
        <v>0</v>
      </c>
      <c r="BX341" s="68">
        <v>63</v>
      </c>
      <c r="BY341" s="68">
        <v>67</v>
      </c>
      <c r="BZ341" s="68">
        <v>64</v>
      </c>
      <c r="CA341" s="68">
        <v>44</v>
      </c>
      <c r="CB341" s="68">
        <v>1</v>
      </c>
      <c r="CC341" s="68">
        <v>16</v>
      </c>
      <c r="CD341" s="212"/>
      <c r="CE341" s="66" t="s">
        <v>73</v>
      </c>
      <c r="CF341" s="68">
        <v>0</v>
      </c>
      <c r="CG341" s="68">
        <v>706</v>
      </c>
      <c r="CH341" s="68">
        <v>265</v>
      </c>
      <c r="CI341" s="68">
        <v>130</v>
      </c>
      <c r="CJ341" s="68">
        <v>0</v>
      </c>
      <c r="CK341" s="68">
        <v>5</v>
      </c>
      <c r="CL341" s="68">
        <v>68</v>
      </c>
      <c r="CM341" s="68">
        <v>58</v>
      </c>
      <c r="CN341" s="68">
        <v>52</v>
      </c>
      <c r="CO341" s="212"/>
      <c r="CP341" s="66" t="s">
        <v>73</v>
      </c>
      <c r="CQ341" s="68">
        <v>496</v>
      </c>
      <c r="CR341" s="68">
        <v>291</v>
      </c>
      <c r="CS341" s="68">
        <v>295</v>
      </c>
      <c r="CT341" s="68">
        <v>160</v>
      </c>
      <c r="CU341" s="68">
        <v>0</v>
      </c>
      <c r="CV341" s="68">
        <v>0</v>
      </c>
      <c r="CW341" s="68">
        <v>0</v>
      </c>
      <c r="CX341" s="68">
        <v>0</v>
      </c>
      <c r="CY341" s="68">
        <v>218</v>
      </c>
      <c r="CZ341" s="68">
        <v>107</v>
      </c>
      <c r="DA341" s="68">
        <v>147</v>
      </c>
      <c r="DB341" s="68">
        <v>70</v>
      </c>
      <c r="DC341" s="68">
        <v>6</v>
      </c>
      <c r="DD341" s="68">
        <v>3</v>
      </c>
      <c r="DE341" s="68">
        <v>4</v>
      </c>
      <c r="DF341" s="68">
        <v>2</v>
      </c>
      <c r="DG341" s="68">
        <v>6</v>
      </c>
      <c r="DH341" s="68">
        <v>2</v>
      </c>
      <c r="DI341" s="68">
        <v>1</v>
      </c>
      <c r="DJ341" s="68">
        <v>0</v>
      </c>
      <c r="DK341" s="68">
        <v>9</v>
      </c>
      <c r="DL341" s="68">
        <v>2</v>
      </c>
      <c r="DM341" s="68">
        <v>2</v>
      </c>
      <c r="DN341" s="68">
        <v>1</v>
      </c>
      <c r="DO341" s="212"/>
      <c r="DP341" s="66" t="s">
        <v>73</v>
      </c>
      <c r="DQ341" s="68">
        <v>159</v>
      </c>
      <c r="DR341" s="26">
        <v>42</v>
      </c>
      <c r="DS341" s="26">
        <v>11</v>
      </c>
      <c r="DT341" s="41">
        <v>23</v>
      </c>
      <c r="DU341" s="41">
        <v>12</v>
      </c>
      <c r="DV341" s="68">
        <v>182</v>
      </c>
      <c r="DW341" s="68">
        <v>54</v>
      </c>
      <c r="DX341" s="212"/>
      <c r="DY341" s="66" t="s">
        <v>73</v>
      </c>
      <c r="DZ341" s="68">
        <v>21</v>
      </c>
      <c r="EA341" s="68">
        <v>27</v>
      </c>
      <c r="EB341" s="68">
        <v>17</v>
      </c>
      <c r="EC341" s="68">
        <v>0</v>
      </c>
      <c r="ED341" s="68">
        <v>10</v>
      </c>
      <c r="EE341" s="68">
        <v>18</v>
      </c>
      <c r="EF341" s="68">
        <v>16</v>
      </c>
      <c r="EG341" s="68">
        <v>25</v>
      </c>
      <c r="EH341" s="68">
        <v>22</v>
      </c>
      <c r="EI341" s="68">
        <v>12</v>
      </c>
      <c r="EJ341" s="68">
        <v>22</v>
      </c>
      <c r="EK341" s="68">
        <v>7</v>
      </c>
      <c r="EL341" s="68">
        <v>5</v>
      </c>
      <c r="EM341" s="68">
        <v>3</v>
      </c>
      <c r="EN341" s="68">
        <v>0</v>
      </c>
      <c r="EO341" s="68">
        <v>0</v>
      </c>
      <c r="EP341" s="68">
        <v>0</v>
      </c>
      <c r="ER341" s="78" t="s">
        <v>205</v>
      </c>
      <c r="ES341" s="78" t="s">
        <v>2624</v>
      </c>
      <c r="ET341" s="78">
        <v>735</v>
      </c>
      <c r="EU341" s="78">
        <v>449</v>
      </c>
      <c r="EV341" s="78">
        <v>2727</v>
      </c>
      <c r="EW341" s="78"/>
      <c r="EX341" s="78"/>
      <c r="EY341" s="78"/>
    </row>
    <row r="342" spans="1:155">
      <c r="A342" s="212" t="s">
        <v>206</v>
      </c>
      <c r="B342" s="8" t="s">
        <v>90</v>
      </c>
      <c r="C342" s="71">
        <v>0</v>
      </c>
      <c r="D342" s="71">
        <v>0</v>
      </c>
      <c r="E342" s="71">
        <v>0</v>
      </c>
      <c r="F342" s="71">
        <v>0</v>
      </c>
      <c r="G342" s="71">
        <v>0</v>
      </c>
      <c r="H342" s="71">
        <v>0</v>
      </c>
      <c r="I342" s="71">
        <v>0</v>
      </c>
      <c r="J342" s="71">
        <v>0</v>
      </c>
      <c r="K342" s="71">
        <v>0</v>
      </c>
      <c r="L342" s="71">
        <v>0</v>
      </c>
      <c r="M342" s="71">
        <v>0</v>
      </c>
      <c r="N342" s="71">
        <v>0</v>
      </c>
      <c r="O342" s="71">
        <v>0</v>
      </c>
      <c r="P342" s="71">
        <v>0</v>
      </c>
      <c r="Q342" s="71">
        <v>0</v>
      </c>
      <c r="R342" s="71">
        <v>0</v>
      </c>
      <c r="S342" s="71">
        <v>0</v>
      </c>
      <c r="T342" s="71">
        <v>0</v>
      </c>
      <c r="U342" s="71">
        <v>0</v>
      </c>
      <c r="V342" s="71">
        <v>0</v>
      </c>
      <c r="W342" s="71">
        <v>0</v>
      </c>
      <c r="X342" s="71">
        <v>0</v>
      </c>
      <c r="Y342" s="71">
        <v>0</v>
      </c>
      <c r="Z342" s="71">
        <v>0</v>
      </c>
      <c r="AA342" s="71">
        <v>0</v>
      </c>
      <c r="AB342" s="71">
        <v>0</v>
      </c>
      <c r="AC342" s="69">
        <v>0</v>
      </c>
      <c r="AD342" s="69">
        <v>0</v>
      </c>
      <c r="AE342" s="212" t="s">
        <v>206</v>
      </c>
      <c r="AF342" s="8" t="s">
        <v>90</v>
      </c>
      <c r="AG342" s="71">
        <v>0</v>
      </c>
      <c r="AH342" s="71">
        <v>0</v>
      </c>
      <c r="AI342" s="71">
        <v>0</v>
      </c>
      <c r="AJ342" s="71">
        <v>0</v>
      </c>
      <c r="AK342" s="71">
        <v>0</v>
      </c>
      <c r="AL342" s="71">
        <v>0</v>
      </c>
      <c r="AM342" s="71">
        <v>0</v>
      </c>
      <c r="AN342" s="71">
        <v>0</v>
      </c>
      <c r="AO342" s="71">
        <v>0</v>
      </c>
      <c r="AP342" s="71">
        <v>0</v>
      </c>
      <c r="AQ342" s="71">
        <v>0</v>
      </c>
      <c r="AR342" s="71">
        <v>0</v>
      </c>
      <c r="AS342" s="71">
        <v>0</v>
      </c>
      <c r="AT342" s="71">
        <v>0</v>
      </c>
      <c r="AU342" s="71">
        <v>0</v>
      </c>
      <c r="AV342" s="71">
        <v>0</v>
      </c>
      <c r="AW342" s="71">
        <v>0</v>
      </c>
      <c r="AX342" s="71">
        <v>0</v>
      </c>
      <c r="AY342" s="71">
        <v>0</v>
      </c>
      <c r="AZ342" s="71">
        <v>0</v>
      </c>
      <c r="BA342" s="71">
        <v>0</v>
      </c>
      <c r="BB342" s="71">
        <v>0</v>
      </c>
      <c r="BC342" s="71">
        <v>0</v>
      </c>
      <c r="BD342" s="71">
        <v>0</v>
      </c>
      <c r="BE342" s="71">
        <v>0</v>
      </c>
      <c r="BF342" s="71">
        <v>0</v>
      </c>
      <c r="BG342" s="69">
        <v>0</v>
      </c>
      <c r="BH342" s="69">
        <v>0</v>
      </c>
      <c r="BI342" s="212" t="s">
        <v>206</v>
      </c>
      <c r="BJ342" s="8" t="s">
        <v>90</v>
      </c>
      <c r="BK342" s="31">
        <v>0</v>
      </c>
      <c r="BL342" s="31">
        <v>0</v>
      </c>
      <c r="BM342" s="31">
        <v>0</v>
      </c>
      <c r="BN342" s="31">
        <v>0</v>
      </c>
      <c r="BO342" s="31">
        <v>0</v>
      </c>
      <c r="BP342" s="31">
        <v>0</v>
      </c>
      <c r="BQ342" s="31">
        <v>0</v>
      </c>
      <c r="BR342" s="31">
        <v>0</v>
      </c>
      <c r="BS342" s="31">
        <v>0</v>
      </c>
      <c r="BT342" s="31">
        <v>0</v>
      </c>
      <c r="BU342" s="31">
        <v>0</v>
      </c>
      <c r="BV342" s="31">
        <v>0</v>
      </c>
      <c r="BW342" s="31">
        <v>0</v>
      </c>
      <c r="BX342" s="149">
        <v>0</v>
      </c>
      <c r="BY342" s="125">
        <v>0</v>
      </c>
      <c r="BZ342" s="71">
        <v>0</v>
      </c>
      <c r="CA342" s="71">
        <v>0</v>
      </c>
      <c r="CB342" s="71">
        <v>0</v>
      </c>
      <c r="CC342" s="71">
        <v>0</v>
      </c>
      <c r="CD342" s="212" t="s">
        <v>206</v>
      </c>
      <c r="CE342" s="8" t="s">
        <v>90</v>
      </c>
      <c r="CF342" s="71">
        <v>0</v>
      </c>
      <c r="CG342" s="71">
        <v>0</v>
      </c>
      <c r="CH342" s="71">
        <v>0</v>
      </c>
      <c r="CI342" s="71">
        <v>0</v>
      </c>
      <c r="CJ342" s="71">
        <v>0</v>
      </c>
      <c r="CK342" s="71">
        <v>0</v>
      </c>
      <c r="CL342" s="71">
        <v>0</v>
      </c>
      <c r="CM342" s="71">
        <v>0</v>
      </c>
      <c r="CN342" s="71">
        <v>0</v>
      </c>
      <c r="CO342" s="212" t="s">
        <v>206</v>
      </c>
      <c r="CP342" s="8" t="s">
        <v>90</v>
      </c>
      <c r="CQ342" s="46">
        <v>0</v>
      </c>
      <c r="CR342" s="46">
        <v>0</v>
      </c>
      <c r="CS342" s="46">
        <v>0</v>
      </c>
      <c r="CT342" s="46">
        <v>0</v>
      </c>
      <c r="CU342" s="46">
        <v>0</v>
      </c>
      <c r="CV342" s="46">
        <v>0</v>
      </c>
      <c r="CW342" s="46">
        <v>0</v>
      </c>
      <c r="CX342" s="46">
        <v>0</v>
      </c>
      <c r="CY342" s="46">
        <v>0</v>
      </c>
      <c r="CZ342" s="46">
        <v>0</v>
      </c>
      <c r="DA342" s="46">
        <v>0</v>
      </c>
      <c r="DB342" s="46">
        <v>0</v>
      </c>
      <c r="DC342" s="46">
        <v>0</v>
      </c>
      <c r="DD342" s="46">
        <v>0</v>
      </c>
      <c r="DE342" s="46">
        <v>0</v>
      </c>
      <c r="DF342" s="46">
        <v>0</v>
      </c>
      <c r="DG342" s="46">
        <v>0</v>
      </c>
      <c r="DH342" s="46">
        <v>0</v>
      </c>
      <c r="DI342" s="46">
        <v>0</v>
      </c>
      <c r="DJ342" s="46">
        <v>0</v>
      </c>
      <c r="DK342" s="46">
        <v>0</v>
      </c>
      <c r="DL342" s="46">
        <v>0</v>
      </c>
      <c r="DM342" s="46">
        <v>0</v>
      </c>
      <c r="DN342" s="46">
        <v>0</v>
      </c>
      <c r="DO342" s="212" t="s">
        <v>206</v>
      </c>
      <c r="DP342" s="8" t="s">
        <v>90</v>
      </c>
      <c r="DQ342" s="71">
        <v>0</v>
      </c>
      <c r="DR342" s="71">
        <v>0</v>
      </c>
      <c r="DS342" s="71">
        <v>0</v>
      </c>
      <c r="DT342" s="152">
        <v>0</v>
      </c>
      <c r="DU342" s="32">
        <v>0</v>
      </c>
      <c r="DV342" s="149">
        <v>0</v>
      </c>
      <c r="DW342" s="149">
        <v>0</v>
      </c>
      <c r="DX342" s="212" t="s">
        <v>206</v>
      </c>
      <c r="DY342" s="8" t="s">
        <v>90</v>
      </c>
      <c r="DZ342" s="71">
        <v>0</v>
      </c>
      <c r="EA342" s="71">
        <v>0</v>
      </c>
      <c r="EB342" s="71">
        <v>0</v>
      </c>
      <c r="EC342" s="71">
        <v>0</v>
      </c>
      <c r="ED342" s="71">
        <v>0</v>
      </c>
      <c r="EE342" s="71">
        <v>0</v>
      </c>
      <c r="EF342" s="71">
        <v>0</v>
      </c>
      <c r="EG342" s="71">
        <v>0</v>
      </c>
      <c r="EH342" s="71">
        <v>0</v>
      </c>
      <c r="EI342" s="71">
        <v>0</v>
      </c>
      <c r="EJ342" s="71">
        <v>0</v>
      </c>
      <c r="EK342" s="71">
        <v>0</v>
      </c>
      <c r="EL342" s="71">
        <v>0</v>
      </c>
      <c r="EM342" s="71">
        <v>0</v>
      </c>
      <c r="EN342" s="71">
        <v>0</v>
      </c>
      <c r="EO342" s="71">
        <v>0</v>
      </c>
      <c r="EP342" s="71">
        <v>0</v>
      </c>
      <c r="ER342" s="78" t="s">
        <v>206</v>
      </c>
      <c r="ES342" s="78" t="s">
        <v>2625</v>
      </c>
      <c r="ET342" s="78">
        <v>0</v>
      </c>
      <c r="EU342" s="78">
        <v>0</v>
      </c>
      <c r="EV342" s="78">
        <v>0</v>
      </c>
      <c r="EW342" s="78"/>
      <c r="EX342" s="78"/>
      <c r="EY342" s="78"/>
    </row>
    <row r="343" spans="1:155">
      <c r="A343" s="212"/>
      <c r="B343" s="8" t="s">
        <v>91</v>
      </c>
      <c r="C343" s="71">
        <v>0</v>
      </c>
      <c r="D343" s="71">
        <v>0</v>
      </c>
      <c r="E343" s="71">
        <v>0</v>
      </c>
      <c r="F343" s="71">
        <v>0</v>
      </c>
      <c r="G343" s="71">
        <v>0</v>
      </c>
      <c r="H343" s="71">
        <v>0</v>
      </c>
      <c r="I343" s="71">
        <v>0</v>
      </c>
      <c r="J343" s="71">
        <v>0</v>
      </c>
      <c r="K343" s="71">
        <v>0</v>
      </c>
      <c r="L343" s="71">
        <v>0</v>
      </c>
      <c r="M343" s="71">
        <v>0</v>
      </c>
      <c r="N343" s="71">
        <v>0</v>
      </c>
      <c r="O343" s="71">
        <v>0</v>
      </c>
      <c r="P343" s="71">
        <v>0</v>
      </c>
      <c r="Q343" s="71">
        <v>0</v>
      </c>
      <c r="R343" s="71">
        <v>0</v>
      </c>
      <c r="S343" s="71">
        <v>0</v>
      </c>
      <c r="T343" s="71">
        <v>0</v>
      </c>
      <c r="U343" s="71">
        <v>0</v>
      </c>
      <c r="V343" s="71">
        <v>0</v>
      </c>
      <c r="W343" s="71">
        <v>0</v>
      </c>
      <c r="X343" s="71">
        <v>0</v>
      </c>
      <c r="Y343" s="71">
        <v>0</v>
      </c>
      <c r="Z343" s="71">
        <v>0</v>
      </c>
      <c r="AA343" s="71">
        <v>0</v>
      </c>
      <c r="AB343" s="71">
        <v>0</v>
      </c>
      <c r="AC343" s="69">
        <v>0</v>
      </c>
      <c r="AD343" s="69">
        <v>0</v>
      </c>
      <c r="AE343" s="212"/>
      <c r="AF343" s="8" t="s">
        <v>91</v>
      </c>
      <c r="AG343" s="71">
        <v>0</v>
      </c>
      <c r="AH343" s="71">
        <v>0</v>
      </c>
      <c r="AI343" s="71">
        <v>0</v>
      </c>
      <c r="AJ343" s="71">
        <v>0</v>
      </c>
      <c r="AK343" s="71">
        <v>0</v>
      </c>
      <c r="AL343" s="71">
        <v>0</v>
      </c>
      <c r="AM343" s="71">
        <v>0</v>
      </c>
      <c r="AN343" s="71">
        <v>0</v>
      </c>
      <c r="AO343" s="71">
        <v>0</v>
      </c>
      <c r="AP343" s="71">
        <v>0</v>
      </c>
      <c r="AQ343" s="71">
        <v>0</v>
      </c>
      <c r="AR343" s="71">
        <v>0</v>
      </c>
      <c r="AS343" s="71">
        <v>0</v>
      </c>
      <c r="AT343" s="71">
        <v>0</v>
      </c>
      <c r="AU343" s="71">
        <v>0</v>
      </c>
      <c r="AV343" s="71">
        <v>0</v>
      </c>
      <c r="AW343" s="71">
        <v>0</v>
      </c>
      <c r="AX343" s="71">
        <v>0</v>
      </c>
      <c r="AY343" s="71">
        <v>0</v>
      </c>
      <c r="AZ343" s="71">
        <v>0</v>
      </c>
      <c r="BA343" s="71">
        <v>0</v>
      </c>
      <c r="BB343" s="71">
        <v>0</v>
      </c>
      <c r="BC343" s="71">
        <v>0</v>
      </c>
      <c r="BD343" s="71">
        <v>0</v>
      </c>
      <c r="BE343" s="71">
        <v>0</v>
      </c>
      <c r="BF343" s="71">
        <v>0</v>
      </c>
      <c r="BG343" s="69">
        <v>0</v>
      </c>
      <c r="BH343" s="69">
        <v>0</v>
      </c>
      <c r="BI343" s="212"/>
      <c r="BJ343" s="8" t="s">
        <v>91</v>
      </c>
      <c r="BK343" s="31">
        <v>0</v>
      </c>
      <c r="BL343" s="31">
        <v>0</v>
      </c>
      <c r="BM343" s="31">
        <v>0</v>
      </c>
      <c r="BN343" s="31">
        <v>0</v>
      </c>
      <c r="BO343" s="31">
        <v>0</v>
      </c>
      <c r="BP343" s="31">
        <v>0</v>
      </c>
      <c r="BQ343" s="31">
        <v>0</v>
      </c>
      <c r="BR343" s="31">
        <v>0</v>
      </c>
      <c r="BS343" s="31">
        <v>0</v>
      </c>
      <c r="BT343" s="31">
        <v>0</v>
      </c>
      <c r="BU343" s="31">
        <v>0</v>
      </c>
      <c r="BV343" s="31">
        <v>0</v>
      </c>
      <c r="BW343" s="31">
        <v>0</v>
      </c>
      <c r="BX343" s="149">
        <v>0</v>
      </c>
      <c r="BY343" s="125">
        <v>0</v>
      </c>
      <c r="BZ343" s="71">
        <v>0</v>
      </c>
      <c r="CA343" s="71">
        <v>0</v>
      </c>
      <c r="CB343" s="71">
        <v>0</v>
      </c>
      <c r="CC343" s="71">
        <v>0</v>
      </c>
      <c r="CD343" s="212"/>
      <c r="CE343" s="8" t="s">
        <v>91</v>
      </c>
      <c r="CF343" s="71">
        <v>0</v>
      </c>
      <c r="CG343" s="71">
        <v>0</v>
      </c>
      <c r="CH343" s="71">
        <v>0</v>
      </c>
      <c r="CI343" s="71">
        <v>0</v>
      </c>
      <c r="CJ343" s="71">
        <v>0</v>
      </c>
      <c r="CK343" s="71">
        <v>0</v>
      </c>
      <c r="CL343" s="71">
        <v>0</v>
      </c>
      <c r="CM343" s="71">
        <v>0</v>
      </c>
      <c r="CN343" s="71">
        <v>0</v>
      </c>
      <c r="CO343" s="212"/>
      <c r="CP343" s="8" t="s">
        <v>91</v>
      </c>
      <c r="CQ343" s="46">
        <v>0</v>
      </c>
      <c r="CR343" s="46">
        <v>0</v>
      </c>
      <c r="CS343" s="46">
        <v>0</v>
      </c>
      <c r="CT343" s="46">
        <v>0</v>
      </c>
      <c r="CU343" s="46">
        <v>0</v>
      </c>
      <c r="CV343" s="46">
        <v>0</v>
      </c>
      <c r="CW343" s="46">
        <v>0</v>
      </c>
      <c r="CX343" s="46">
        <v>0</v>
      </c>
      <c r="CY343" s="46">
        <v>0</v>
      </c>
      <c r="CZ343" s="46">
        <v>0</v>
      </c>
      <c r="DA343" s="46">
        <v>0</v>
      </c>
      <c r="DB343" s="46">
        <v>0</v>
      </c>
      <c r="DC343" s="46">
        <v>0</v>
      </c>
      <c r="DD343" s="46">
        <v>0</v>
      </c>
      <c r="DE343" s="46">
        <v>0</v>
      </c>
      <c r="DF343" s="46">
        <v>0</v>
      </c>
      <c r="DG343" s="46">
        <v>0</v>
      </c>
      <c r="DH343" s="46">
        <v>0</v>
      </c>
      <c r="DI343" s="46">
        <v>0</v>
      </c>
      <c r="DJ343" s="46">
        <v>0</v>
      </c>
      <c r="DK343" s="46">
        <v>0</v>
      </c>
      <c r="DL343" s="46">
        <v>0</v>
      </c>
      <c r="DM343" s="46">
        <v>0</v>
      </c>
      <c r="DN343" s="46">
        <v>0</v>
      </c>
      <c r="DO343" s="212"/>
      <c r="DP343" s="8" t="s">
        <v>91</v>
      </c>
      <c r="DQ343" s="71">
        <v>0</v>
      </c>
      <c r="DR343" s="71">
        <v>0</v>
      </c>
      <c r="DS343" s="71">
        <v>0</v>
      </c>
      <c r="DT343" s="152">
        <v>0</v>
      </c>
      <c r="DU343" s="32">
        <v>0</v>
      </c>
      <c r="DV343" s="149">
        <v>0</v>
      </c>
      <c r="DW343" s="149">
        <v>0</v>
      </c>
      <c r="DX343" s="212"/>
      <c r="DY343" s="8" t="s">
        <v>91</v>
      </c>
      <c r="DZ343" s="71">
        <v>0</v>
      </c>
      <c r="EA343" s="71">
        <v>0</v>
      </c>
      <c r="EB343" s="71">
        <v>0</v>
      </c>
      <c r="EC343" s="71">
        <v>0</v>
      </c>
      <c r="ED343" s="71">
        <v>0</v>
      </c>
      <c r="EE343" s="71">
        <v>0</v>
      </c>
      <c r="EF343" s="71">
        <v>0</v>
      </c>
      <c r="EG343" s="71">
        <v>0</v>
      </c>
      <c r="EH343" s="71">
        <v>0</v>
      </c>
      <c r="EI343" s="71">
        <v>0</v>
      </c>
      <c r="EJ343" s="71">
        <v>0</v>
      </c>
      <c r="EK343" s="71">
        <v>0</v>
      </c>
      <c r="EL343" s="71">
        <v>0</v>
      </c>
      <c r="EM343" s="71">
        <v>0</v>
      </c>
      <c r="EN343" s="71">
        <v>0</v>
      </c>
      <c r="EO343" s="71">
        <v>0</v>
      </c>
      <c r="EP343" s="71">
        <v>0</v>
      </c>
      <c r="ER343" s="78" t="s">
        <v>206</v>
      </c>
      <c r="ES343" s="78" t="s">
        <v>2626</v>
      </c>
      <c r="ET343" s="78">
        <v>0</v>
      </c>
      <c r="EU343" s="78">
        <v>0</v>
      </c>
      <c r="EV343" s="78">
        <v>0</v>
      </c>
      <c r="EW343" s="78"/>
      <c r="EX343" s="78"/>
      <c r="EY343" s="78"/>
    </row>
    <row r="344" spans="1:155">
      <c r="A344" s="212"/>
      <c r="B344" s="66" t="s">
        <v>73</v>
      </c>
      <c r="C344" s="26">
        <v>0</v>
      </c>
      <c r="D344" s="26">
        <v>0</v>
      </c>
      <c r="E344" s="26">
        <v>0</v>
      </c>
      <c r="F344" s="26">
        <v>0</v>
      </c>
      <c r="G344" s="26">
        <v>0</v>
      </c>
      <c r="H344" s="26">
        <v>0</v>
      </c>
      <c r="I344" s="26">
        <v>0</v>
      </c>
      <c r="J344" s="26">
        <v>0</v>
      </c>
      <c r="K344" s="26">
        <v>0</v>
      </c>
      <c r="L344" s="26">
        <v>0</v>
      </c>
      <c r="M344" s="26">
        <v>0</v>
      </c>
      <c r="N344" s="26">
        <v>0</v>
      </c>
      <c r="O344" s="26">
        <v>0</v>
      </c>
      <c r="P344" s="26">
        <v>0</v>
      </c>
      <c r="Q344" s="26">
        <v>0</v>
      </c>
      <c r="R344" s="26">
        <v>0</v>
      </c>
      <c r="S344" s="26">
        <v>0</v>
      </c>
      <c r="T344" s="26">
        <v>0</v>
      </c>
      <c r="U344" s="26">
        <v>0</v>
      </c>
      <c r="V344" s="26">
        <v>0</v>
      </c>
      <c r="W344" s="26">
        <v>0</v>
      </c>
      <c r="X344" s="26">
        <v>0</v>
      </c>
      <c r="Y344" s="26">
        <v>0</v>
      </c>
      <c r="Z344" s="26">
        <v>0</v>
      </c>
      <c r="AA344" s="26">
        <v>0</v>
      </c>
      <c r="AB344" s="26">
        <v>0</v>
      </c>
      <c r="AC344" s="68">
        <v>0</v>
      </c>
      <c r="AD344" s="68">
        <v>0</v>
      </c>
      <c r="AE344" s="212"/>
      <c r="AF344" s="66" t="s">
        <v>73</v>
      </c>
      <c r="AG344" s="26">
        <v>0</v>
      </c>
      <c r="AH344" s="26">
        <v>0</v>
      </c>
      <c r="AI344" s="26">
        <v>0</v>
      </c>
      <c r="AJ344" s="26">
        <v>0</v>
      </c>
      <c r="AK344" s="26">
        <v>0</v>
      </c>
      <c r="AL344" s="26">
        <v>0</v>
      </c>
      <c r="AM344" s="26">
        <v>0</v>
      </c>
      <c r="AN344" s="26">
        <v>0</v>
      </c>
      <c r="AO344" s="26">
        <v>0</v>
      </c>
      <c r="AP344" s="26">
        <v>0</v>
      </c>
      <c r="AQ344" s="26">
        <v>0</v>
      </c>
      <c r="AR344" s="26">
        <v>0</v>
      </c>
      <c r="AS344" s="26">
        <v>0</v>
      </c>
      <c r="AT344" s="26">
        <v>0</v>
      </c>
      <c r="AU344" s="26">
        <v>0</v>
      </c>
      <c r="AV344" s="26">
        <v>0</v>
      </c>
      <c r="AW344" s="26">
        <v>0</v>
      </c>
      <c r="AX344" s="26">
        <v>0</v>
      </c>
      <c r="AY344" s="26">
        <v>0</v>
      </c>
      <c r="AZ344" s="26">
        <v>0</v>
      </c>
      <c r="BA344" s="26">
        <v>0</v>
      </c>
      <c r="BB344" s="26">
        <v>0</v>
      </c>
      <c r="BC344" s="26">
        <v>0</v>
      </c>
      <c r="BD344" s="26">
        <v>0</v>
      </c>
      <c r="BE344" s="26">
        <v>0</v>
      </c>
      <c r="BF344" s="26">
        <v>0</v>
      </c>
      <c r="BG344" s="68">
        <v>0</v>
      </c>
      <c r="BH344" s="68">
        <v>0</v>
      </c>
      <c r="BI344" s="212"/>
      <c r="BJ344" s="66" t="s">
        <v>73</v>
      </c>
      <c r="BK344" s="68">
        <v>0</v>
      </c>
      <c r="BL344" s="68">
        <v>0</v>
      </c>
      <c r="BM344" s="68">
        <v>0</v>
      </c>
      <c r="BN344" s="68">
        <v>0</v>
      </c>
      <c r="BO344" s="68">
        <v>0</v>
      </c>
      <c r="BP344" s="68">
        <v>0</v>
      </c>
      <c r="BQ344" s="68">
        <v>0</v>
      </c>
      <c r="BR344" s="68">
        <v>0</v>
      </c>
      <c r="BS344" s="68">
        <v>0</v>
      </c>
      <c r="BT344" s="68">
        <v>0</v>
      </c>
      <c r="BU344" s="68">
        <v>0</v>
      </c>
      <c r="BV344" s="68">
        <v>0</v>
      </c>
      <c r="BW344" s="68">
        <v>0</v>
      </c>
      <c r="BX344" s="68">
        <v>0</v>
      </c>
      <c r="BY344" s="68">
        <v>0</v>
      </c>
      <c r="BZ344" s="68">
        <v>0</v>
      </c>
      <c r="CA344" s="68">
        <v>0</v>
      </c>
      <c r="CB344" s="68">
        <v>0</v>
      </c>
      <c r="CC344" s="68">
        <v>0</v>
      </c>
      <c r="CD344" s="212"/>
      <c r="CE344" s="66" t="s">
        <v>73</v>
      </c>
      <c r="CF344" s="68">
        <v>0</v>
      </c>
      <c r="CG344" s="68">
        <v>0</v>
      </c>
      <c r="CH344" s="68">
        <v>0</v>
      </c>
      <c r="CI344" s="68">
        <v>0</v>
      </c>
      <c r="CJ344" s="68">
        <v>0</v>
      </c>
      <c r="CK344" s="68">
        <v>0</v>
      </c>
      <c r="CL344" s="68">
        <v>0</v>
      </c>
      <c r="CM344" s="68">
        <v>0</v>
      </c>
      <c r="CN344" s="68">
        <v>0</v>
      </c>
      <c r="CO344" s="212"/>
      <c r="CP344" s="66" t="s">
        <v>73</v>
      </c>
      <c r="CQ344" s="68">
        <v>0</v>
      </c>
      <c r="CR344" s="68">
        <v>0</v>
      </c>
      <c r="CS344" s="68">
        <v>0</v>
      </c>
      <c r="CT344" s="68">
        <v>0</v>
      </c>
      <c r="CU344" s="68">
        <v>0</v>
      </c>
      <c r="CV344" s="68">
        <v>0</v>
      </c>
      <c r="CW344" s="68">
        <v>0</v>
      </c>
      <c r="CX344" s="68">
        <v>0</v>
      </c>
      <c r="CY344" s="68">
        <v>0</v>
      </c>
      <c r="CZ344" s="68">
        <v>0</v>
      </c>
      <c r="DA344" s="68">
        <v>0</v>
      </c>
      <c r="DB344" s="68">
        <v>0</v>
      </c>
      <c r="DC344" s="68">
        <v>0</v>
      </c>
      <c r="DD344" s="68">
        <v>0</v>
      </c>
      <c r="DE344" s="68">
        <v>0</v>
      </c>
      <c r="DF344" s="68">
        <v>0</v>
      </c>
      <c r="DG344" s="68">
        <v>0</v>
      </c>
      <c r="DH344" s="68">
        <v>0</v>
      </c>
      <c r="DI344" s="68">
        <v>0</v>
      </c>
      <c r="DJ344" s="68">
        <v>0</v>
      </c>
      <c r="DK344" s="68">
        <v>0</v>
      </c>
      <c r="DL344" s="68">
        <v>0</v>
      </c>
      <c r="DM344" s="68">
        <v>0</v>
      </c>
      <c r="DN344" s="68">
        <v>0</v>
      </c>
      <c r="DO344" s="212"/>
      <c r="DP344" s="66" t="s">
        <v>73</v>
      </c>
      <c r="DQ344" s="68">
        <v>0</v>
      </c>
      <c r="DR344" s="26">
        <v>0</v>
      </c>
      <c r="DS344" s="26">
        <v>0</v>
      </c>
      <c r="DT344" s="41">
        <v>0</v>
      </c>
      <c r="DU344" s="41">
        <v>0</v>
      </c>
      <c r="DV344" s="68">
        <v>0</v>
      </c>
      <c r="DW344" s="68">
        <v>0</v>
      </c>
      <c r="DX344" s="212"/>
      <c r="DY344" s="66" t="s">
        <v>73</v>
      </c>
      <c r="DZ344" s="68">
        <v>0</v>
      </c>
      <c r="EA344" s="68">
        <v>0</v>
      </c>
      <c r="EB344" s="68">
        <v>0</v>
      </c>
      <c r="EC344" s="68">
        <v>0</v>
      </c>
      <c r="ED344" s="68">
        <v>0</v>
      </c>
      <c r="EE344" s="68">
        <v>0</v>
      </c>
      <c r="EF344" s="68">
        <v>0</v>
      </c>
      <c r="EG344" s="68">
        <v>0</v>
      </c>
      <c r="EH344" s="68">
        <v>0</v>
      </c>
      <c r="EI344" s="68">
        <v>0</v>
      </c>
      <c r="EJ344" s="68">
        <v>0</v>
      </c>
      <c r="EK344" s="68">
        <v>0</v>
      </c>
      <c r="EL344" s="68">
        <v>0</v>
      </c>
      <c r="EM344" s="68">
        <v>0</v>
      </c>
      <c r="EN344" s="68">
        <v>0</v>
      </c>
      <c r="EO344" s="68">
        <v>0</v>
      </c>
      <c r="EP344" s="68">
        <v>0</v>
      </c>
      <c r="ER344" s="78" t="s">
        <v>206</v>
      </c>
      <c r="ES344" s="78" t="s">
        <v>2627</v>
      </c>
      <c r="ET344" s="78">
        <v>0</v>
      </c>
      <c r="EU344" s="78">
        <v>0</v>
      </c>
      <c r="EV344" s="78">
        <v>0</v>
      </c>
      <c r="EW344" s="78"/>
      <c r="EX344" s="78"/>
      <c r="EY344" s="78"/>
    </row>
    <row r="345" spans="1:155">
      <c r="A345" s="45" t="s">
        <v>110</v>
      </c>
      <c r="B345" s="51"/>
      <c r="C345" s="51"/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  <c r="Z345" s="51"/>
      <c r="AA345" s="51"/>
      <c r="AB345" s="51"/>
      <c r="AC345" s="51"/>
      <c r="AD345" s="51"/>
      <c r="AE345" s="45" t="s">
        <v>110</v>
      </c>
      <c r="AF345" s="48"/>
      <c r="AG345" s="64"/>
      <c r="AH345" s="64"/>
      <c r="AI345" s="64"/>
      <c r="AJ345" s="64"/>
      <c r="AK345" s="64"/>
      <c r="AL345" s="64"/>
      <c r="AM345" s="64"/>
      <c r="AN345" s="64"/>
      <c r="AO345" s="64"/>
      <c r="AP345" s="64"/>
      <c r="AQ345" s="64"/>
      <c r="AR345" s="64"/>
      <c r="AS345" s="64"/>
      <c r="AT345" s="64"/>
      <c r="AU345" s="64"/>
      <c r="AV345" s="64"/>
      <c r="AW345" s="64"/>
      <c r="AX345" s="64"/>
      <c r="AY345" s="64"/>
      <c r="AZ345" s="64"/>
      <c r="BA345" s="64"/>
      <c r="BB345" s="64"/>
      <c r="BC345" s="64"/>
      <c r="BD345" s="64"/>
      <c r="BE345" s="64"/>
      <c r="BF345" s="64"/>
      <c r="BG345" s="52"/>
      <c r="BH345" s="52"/>
      <c r="BI345" s="45" t="s">
        <v>110</v>
      </c>
      <c r="BJ345" s="48"/>
      <c r="BK345" s="64"/>
      <c r="BL345" s="64"/>
      <c r="BM345" s="64"/>
      <c r="BN345" s="64"/>
      <c r="BO345" s="64"/>
      <c r="BP345" s="64"/>
      <c r="BQ345" s="64"/>
      <c r="BR345" s="64"/>
      <c r="BS345" s="64"/>
      <c r="BT345" s="64"/>
      <c r="BU345" s="64"/>
      <c r="BV345" s="64"/>
      <c r="BW345" s="64"/>
      <c r="BX345" s="64"/>
      <c r="BY345" s="64"/>
      <c r="BZ345" s="64"/>
      <c r="CA345" s="64"/>
      <c r="CB345" s="64"/>
      <c r="CC345" s="110"/>
      <c r="CD345" s="45" t="s">
        <v>110</v>
      </c>
      <c r="CE345" s="48"/>
      <c r="CF345" s="110"/>
      <c r="CG345" s="110"/>
      <c r="CH345" s="110"/>
      <c r="CI345" s="110"/>
      <c r="CJ345" s="110"/>
      <c r="CK345" s="110"/>
      <c r="CL345" s="110"/>
      <c r="CM345" s="110"/>
      <c r="CN345" s="110"/>
      <c r="CO345" s="45" t="s">
        <v>110</v>
      </c>
      <c r="CP345" s="48"/>
      <c r="CQ345" s="110"/>
      <c r="CR345" s="110"/>
      <c r="CS345" s="110"/>
      <c r="CT345" s="110"/>
      <c r="CU345" s="110"/>
      <c r="CV345" s="110"/>
      <c r="CW345" s="110"/>
      <c r="CX345" s="110"/>
      <c r="CY345" s="110"/>
      <c r="CZ345" s="110"/>
      <c r="DA345" s="110"/>
      <c r="DB345" s="110"/>
      <c r="DC345" s="110"/>
      <c r="DD345" s="110"/>
      <c r="DE345" s="110"/>
      <c r="DF345" s="110"/>
      <c r="DG345" s="110"/>
      <c r="DH345" s="110"/>
      <c r="DI345" s="110"/>
      <c r="DJ345" s="110"/>
      <c r="DK345" s="110"/>
      <c r="DL345" s="110"/>
      <c r="DM345" s="110"/>
      <c r="DN345" s="110"/>
      <c r="DO345" s="45" t="s">
        <v>110</v>
      </c>
      <c r="DP345" s="99"/>
      <c r="DQ345" s="51"/>
      <c r="DR345" s="51"/>
      <c r="DS345" s="51"/>
      <c r="DT345" s="51"/>
      <c r="DU345" s="51"/>
      <c r="DV345" s="51"/>
      <c r="DW345" s="51"/>
      <c r="DX345" s="45" t="s">
        <v>110</v>
      </c>
      <c r="DY345" s="51"/>
      <c r="DZ345" s="63"/>
      <c r="EA345" s="63"/>
      <c r="EB345" s="63"/>
      <c r="EC345" s="63"/>
      <c r="ED345" s="63"/>
      <c r="EE345" s="63"/>
      <c r="EF345" s="63"/>
      <c r="EG345" s="63"/>
      <c r="EH345" s="63"/>
      <c r="EI345" s="63"/>
      <c r="EJ345" s="63"/>
      <c r="EK345" s="63"/>
      <c r="EL345" s="63"/>
      <c r="EM345" s="63"/>
      <c r="EN345" s="63"/>
      <c r="EO345" s="63"/>
      <c r="EP345" s="63"/>
      <c r="ER345" s="78" t="str">
        <f>IF(A345="",ER344,A345)</f>
        <v>ITASY</v>
      </c>
      <c r="ES345" s="78" t="str">
        <f>ER345&amp;B345</f>
        <v>ITASY</v>
      </c>
      <c r="ET345" s="78">
        <f>CQ345+CU345+CY345+DC345+DG345+DK345</f>
        <v>0</v>
      </c>
      <c r="EU345" s="78">
        <f>CS345+CW345+DA345+DE345+DI345+DM345</f>
        <v>0</v>
      </c>
      <c r="EV345" s="78">
        <f>(CF345+2*CG345+3*CH345+4*CI345+5*CJ345)</f>
        <v>0</v>
      </c>
      <c r="EW345" s="78"/>
      <c r="EX345" s="78"/>
      <c r="EY345" s="78"/>
    </row>
    <row r="346" spans="1:155">
      <c r="A346" s="212" t="s">
        <v>207</v>
      </c>
      <c r="B346" s="8" t="s">
        <v>90</v>
      </c>
      <c r="C346" s="71">
        <v>237</v>
      </c>
      <c r="D346" s="71">
        <v>127</v>
      </c>
      <c r="E346" s="71">
        <v>103</v>
      </c>
      <c r="F346" s="71">
        <v>53</v>
      </c>
      <c r="G346" s="71">
        <v>0</v>
      </c>
      <c r="H346" s="71">
        <v>0</v>
      </c>
      <c r="I346" s="71">
        <v>9</v>
      </c>
      <c r="J346" s="71">
        <v>6</v>
      </c>
      <c r="K346" s="71">
        <v>12</v>
      </c>
      <c r="L346" s="71">
        <v>6</v>
      </c>
      <c r="M346" s="71">
        <v>59</v>
      </c>
      <c r="N346" s="71">
        <v>37</v>
      </c>
      <c r="O346" s="71">
        <v>0</v>
      </c>
      <c r="P346" s="71">
        <v>0</v>
      </c>
      <c r="Q346" s="71">
        <v>212</v>
      </c>
      <c r="R346" s="71">
        <v>126</v>
      </c>
      <c r="S346" s="71">
        <v>0</v>
      </c>
      <c r="T346" s="71">
        <v>0</v>
      </c>
      <c r="U346" s="71">
        <v>36</v>
      </c>
      <c r="V346" s="71">
        <v>14</v>
      </c>
      <c r="W346" s="71">
        <v>0</v>
      </c>
      <c r="X346" s="71">
        <v>0</v>
      </c>
      <c r="Y346" s="71">
        <v>1</v>
      </c>
      <c r="Z346" s="71">
        <v>0</v>
      </c>
      <c r="AA346" s="71">
        <v>0</v>
      </c>
      <c r="AB346" s="71">
        <v>0</v>
      </c>
      <c r="AC346" s="69">
        <v>669</v>
      </c>
      <c r="AD346" s="69">
        <v>369</v>
      </c>
      <c r="AE346" s="212" t="s">
        <v>207</v>
      </c>
      <c r="AF346" s="8" t="s">
        <v>90</v>
      </c>
      <c r="AG346" s="71">
        <v>0</v>
      </c>
      <c r="AH346" s="71">
        <v>0</v>
      </c>
      <c r="AI346" s="71">
        <v>0</v>
      </c>
      <c r="AJ346" s="71">
        <v>0</v>
      </c>
      <c r="AK346" s="71">
        <v>0</v>
      </c>
      <c r="AL346" s="71">
        <v>0</v>
      </c>
      <c r="AM346" s="71">
        <v>0</v>
      </c>
      <c r="AN346" s="71">
        <v>0</v>
      </c>
      <c r="AO346" s="71">
        <v>0</v>
      </c>
      <c r="AP346" s="71">
        <v>0</v>
      </c>
      <c r="AQ346" s="71">
        <v>0</v>
      </c>
      <c r="AR346" s="71">
        <v>0</v>
      </c>
      <c r="AS346" s="71">
        <v>0</v>
      </c>
      <c r="AT346" s="71">
        <v>0</v>
      </c>
      <c r="AU346" s="71">
        <v>21</v>
      </c>
      <c r="AV346" s="71">
        <v>15</v>
      </c>
      <c r="AW346" s="71">
        <v>0</v>
      </c>
      <c r="AX346" s="71">
        <v>0</v>
      </c>
      <c r="AY346" s="71">
        <v>10</v>
      </c>
      <c r="AZ346" s="71">
        <v>2</v>
      </c>
      <c r="BA346" s="71">
        <v>0</v>
      </c>
      <c r="BB346" s="71">
        <v>0</v>
      </c>
      <c r="BC346" s="71">
        <v>0</v>
      </c>
      <c r="BD346" s="71">
        <v>0</v>
      </c>
      <c r="BE346" s="71">
        <v>0</v>
      </c>
      <c r="BF346" s="71">
        <v>0</v>
      </c>
      <c r="BG346" s="69">
        <v>31</v>
      </c>
      <c r="BH346" s="69">
        <v>17</v>
      </c>
      <c r="BI346" s="212" t="s">
        <v>207</v>
      </c>
      <c r="BJ346" s="8" t="s">
        <v>90</v>
      </c>
      <c r="BK346" s="31">
        <v>8</v>
      </c>
      <c r="BL346" s="31">
        <v>5</v>
      </c>
      <c r="BM346" s="31">
        <v>0</v>
      </c>
      <c r="BN346" s="31">
        <v>1</v>
      </c>
      <c r="BO346" s="31">
        <v>1</v>
      </c>
      <c r="BP346" s="31">
        <v>2</v>
      </c>
      <c r="BQ346" s="31">
        <v>0</v>
      </c>
      <c r="BR346" s="31">
        <v>7</v>
      </c>
      <c r="BS346" s="31">
        <v>0</v>
      </c>
      <c r="BT346" s="31">
        <v>3</v>
      </c>
      <c r="BU346" s="31">
        <v>0</v>
      </c>
      <c r="BV346" s="31">
        <v>1</v>
      </c>
      <c r="BW346" s="31">
        <v>0</v>
      </c>
      <c r="BX346" s="149">
        <v>28</v>
      </c>
      <c r="BY346" s="125">
        <v>23</v>
      </c>
      <c r="BZ346" s="71">
        <v>22</v>
      </c>
      <c r="CA346" s="71">
        <v>12</v>
      </c>
      <c r="CB346" s="71">
        <v>1</v>
      </c>
      <c r="CC346" s="71">
        <v>8</v>
      </c>
      <c r="CD346" s="212" t="s">
        <v>207</v>
      </c>
      <c r="CE346" s="8" t="s">
        <v>90</v>
      </c>
      <c r="CF346" s="71">
        <v>10</v>
      </c>
      <c r="CG346" s="71">
        <v>148</v>
      </c>
      <c r="CH346" s="71">
        <v>90</v>
      </c>
      <c r="CI346" s="71">
        <v>59</v>
      </c>
      <c r="CJ346" s="71">
        <v>0</v>
      </c>
      <c r="CK346" s="71">
        <v>4</v>
      </c>
      <c r="CL346" s="71">
        <v>26</v>
      </c>
      <c r="CM346" s="71">
        <v>20</v>
      </c>
      <c r="CN346" s="71">
        <v>20</v>
      </c>
      <c r="CO346" s="212" t="s">
        <v>207</v>
      </c>
      <c r="CP346" s="8" t="s">
        <v>90</v>
      </c>
      <c r="CQ346" s="46">
        <v>182</v>
      </c>
      <c r="CR346" s="46">
        <v>106</v>
      </c>
      <c r="CS346" s="46">
        <v>103</v>
      </c>
      <c r="CT346" s="46">
        <v>64</v>
      </c>
      <c r="CU346" s="46">
        <v>0</v>
      </c>
      <c r="CV346" s="46">
        <v>0</v>
      </c>
      <c r="CW346" s="46">
        <v>0</v>
      </c>
      <c r="CX346" s="46">
        <v>0</v>
      </c>
      <c r="CY346" s="46">
        <v>42</v>
      </c>
      <c r="CZ346" s="46">
        <v>13</v>
      </c>
      <c r="DA346" s="46">
        <v>13</v>
      </c>
      <c r="DB346" s="46">
        <v>4</v>
      </c>
      <c r="DC346" s="46">
        <v>0</v>
      </c>
      <c r="DD346" s="46">
        <v>0</v>
      </c>
      <c r="DE346" s="46">
        <v>0</v>
      </c>
      <c r="DF346" s="46">
        <v>0</v>
      </c>
      <c r="DG346" s="46">
        <v>0</v>
      </c>
      <c r="DH346" s="46">
        <v>0</v>
      </c>
      <c r="DI346" s="46">
        <v>0</v>
      </c>
      <c r="DJ346" s="46">
        <v>0</v>
      </c>
      <c r="DK346" s="46">
        <v>0</v>
      </c>
      <c r="DL346" s="46">
        <v>0</v>
      </c>
      <c r="DM346" s="46">
        <v>0</v>
      </c>
      <c r="DN346" s="46">
        <v>0</v>
      </c>
      <c r="DO346" s="212" t="s">
        <v>207</v>
      </c>
      <c r="DP346" s="8" t="s">
        <v>90</v>
      </c>
      <c r="DQ346" s="71">
        <v>47</v>
      </c>
      <c r="DR346" s="71">
        <v>16</v>
      </c>
      <c r="DS346" s="71">
        <v>5</v>
      </c>
      <c r="DT346" s="152">
        <v>3</v>
      </c>
      <c r="DU346" s="32">
        <v>2</v>
      </c>
      <c r="DV346" s="149">
        <v>50</v>
      </c>
      <c r="DW346" s="149">
        <v>18</v>
      </c>
      <c r="DX346" s="212" t="s">
        <v>207</v>
      </c>
      <c r="DY346" s="8" t="s">
        <v>90</v>
      </c>
      <c r="DZ346" s="71">
        <v>0</v>
      </c>
      <c r="EA346" s="71">
        <v>0</v>
      </c>
      <c r="EB346" s="71">
        <v>0</v>
      </c>
      <c r="EC346" s="71">
        <v>0</v>
      </c>
      <c r="ED346" s="71">
        <v>0</v>
      </c>
      <c r="EE346" s="71">
        <v>0</v>
      </c>
      <c r="EF346" s="71">
        <v>0</v>
      </c>
      <c r="EG346" s="71">
        <v>0</v>
      </c>
      <c r="EH346" s="71">
        <v>0</v>
      </c>
      <c r="EI346" s="71">
        <v>0</v>
      </c>
      <c r="EJ346" s="71">
        <v>0</v>
      </c>
      <c r="EK346" s="71">
        <v>0</v>
      </c>
      <c r="EL346" s="71">
        <v>0</v>
      </c>
      <c r="EM346" s="71">
        <v>0</v>
      </c>
      <c r="EN346" s="71">
        <v>0</v>
      </c>
      <c r="EO346" s="71">
        <v>0</v>
      </c>
      <c r="EP346" s="71">
        <v>0</v>
      </c>
      <c r="ER346" s="78" t="s">
        <v>207</v>
      </c>
      <c r="ES346" s="78" t="s">
        <v>2631</v>
      </c>
      <c r="ET346" s="78">
        <v>224</v>
      </c>
      <c r="EU346" s="78">
        <v>116</v>
      </c>
      <c r="EV346" s="78">
        <v>812</v>
      </c>
      <c r="EW346" s="78"/>
      <c r="EX346" s="78"/>
      <c r="EY346" s="78"/>
    </row>
    <row r="347" spans="1:155">
      <c r="A347" s="212"/>
      <c r="B347" s="8" t="s">
        <v>91</v>
      </c>
      <c r="C347" s="71">
        <v>742</v>
      </c>
      <c r="D347" s="71">
        <v>395</v>
      </c>
      <c r="E347" s="71">
        <v>102</v>
      </c>
      <c r="F347" s="71">
        <v>62</v>
      </c>
      <c r="G347" s="71">
        <v>0</v>
      </c>
      <c r="H347" s="71">
        <v>0</v>
      </c>
      <c r="I347" s="71">
        <v>281</v>
      </c>
      <c r="J347" s="71">
        <v>160</v>
      </c>
      <c r="K347" s="71">
        <v>28</v>
      </c>
      <c r="L347" s="71">
        <v>14</v>
      </c>
      <c r="M347" s="71">
        <v>115</v>
      </c>
      <c r="N347" s="71">
        <v>54</v>
      </c>
      <c r="O347" s="71">
        <v>0</v>
      </c>
      <c r="P347" s="71">
        <v>0</v>
      </c>
      <c r="Q347" s="71">
        <v>545</v>
      </c>
      <c r="R347" s="71">
        <v>309</v>
      </c>
      <c r="S347" s="71">
        <v>7</v>
      </c>
      <c r="T347" s="71">
        <v>1</v>
      </c>
      <c r="U347" s="71">
        <v>259</v>
      </c>
      <c r="V347" s="71">
        <v>129</v>
      </c>
      <c r="W347" s="71">
        <v>10</v>
      </c>
      <c r="X347" s="71">
        <v>6</v>
      </c>
      <c r="Y347" s="71">
        <v>0</v>
      </c>
      <c r="Z347" s="71">
        <v>0</v>
      </c>
      <c r="AA347" s="71">
        <v>3</v>
      </c>
      <c r="AB347" s="71">
        <v>1</v>
      </c>
      <c r="AC347" s="69">
        <v>2092</v>
      </c>
      <c r="AD347" s="69">
        <v>1131</v>
      </c>
      <c r="AE347" s="212"/>
      <c r="AF347" s="8" t="s">
        <v>91</v>
      </c>
      <c r="AG347" s="71">
        <v>2</v>
      </c>
      <c r="AH347" s="71">
        <v>0</v>
      </c>
      <c r="AI347" s="71">
        <v>0</v>
      </c>
      <c r="AJ347" s="71">
        <v>0</v>
      </c>
      <c r="AK347" s="71">
        <v>0</v>
      </c>
      <c r="AL347" s="71">
        <v>0</v>
      </c>
      <c r="AM347" s="71">
        <v>1</v>
      </c>
      <c r="AN347" s="71">
        <v>0</v>
      </c>
      <c r="AO347" s="71">
        <v>0</v>
      </c>
      <c r="AP347" s="71">
        <v>0</v>
      </c>
      <c r="AQ347" s="71">
        <v>0</v>
      </c>
      <c r="AR347" s="71">
        <v>0</v>
      </c>
      <c r="AS347" s="71">
        <v>0</v>
      </c>
      <c r="AT347" s="71">
        <v>0</v>
      </c>
      <c r="AU347" s="71">
        <v>73</v>
      </c>
      <c r="AV347" s="71">
        <v>38</v>
      </c>
      <c r="AW347" s="71">
        <v>1</v>
      </c>
      <c r="AX347" s="71">
        <v>0</v>
      </c>
      <c r="AY347" s="71">
        <v>36</v>
      </c>
      <c r="AZ347" s="71">
        <v>15</v>
      </c>
      <c r="BA347" s="71">
        <v>2</v>
      </c>
      <c r="BB347" s="71">
        <v>1</v>
      </c>
      <c r="BC347" s="71">
        <v>0</v>
      </c>
      <c r="BD347" s="71">
        <v>0</v>
      </c>
      <c r="BE347" s="71">
        <v>2</v>
      </c>
      <c r="BF347" s="71">
        <v>1</v>
      </c>
      <c r="BG347" s="69">
        <v>117</v>
      </c>
      <c r="BH347" s="69">
        <v>55</v>
      </c>
      <c r="BI347" s="212"/>
      <c r="BJ347" s="8" t="s">
        <v>91</v>
      </c>
      <c r="BK347" s="31">
        <v>22</v>
      </c>
      <c r="BL347" s="31">
        <v>4</v>
      </c>
      <c r="BM347" s="31">
        <v>0</v>
      </c>
      <c r="BN347" s="31">
        <v>8</v>
      </c>
      <c r="BO347" s="31">
        <v>1</v>
      </c>
      <c r="BP347" s="31">
        <v>4</v>
      </c>
      <c r="BQ347" s="31">
        <v>0</v>
      </c>
      <c r="BR347" s="31">
        <v>16</v>
      </c>
      <c r="BS347" s="31">
        <v>2</v>
      </c>
      <c r="BT347" s="31">
        <v>13</v>
      </c>
      <c r="BU347" s="31">
        <v>1</v>
      </c>
      <c r="BV347" s="31">
        <v>0</v>
      </c>
      <c r="BW347" s="31">
        <v>1</v>
      </c>
      <c r="BX347" s="149">
        <v>72</v>
      </c>
      <c r="BY347" s="125">
        <v>69</v>
      </c>
      <c r="BZ347" s="71">
        <v>60</v>
      </c>
      <c r="CA347" s="71">
        <v>59</v>
      </c>
      <c r="CB347" s="71">
        <v>4</v>
      </c>
      <c r="CC347" s="71">
        <v>15</v>
      </c>
      <c r="CD347" s="212"/>
      <c r="CE347" s="8" t="s">
        <v>91</v>
      </c>
      <c r="CF347" s="71">
        <v>0</v>
      </c>
      <c r="CG347" s="71">
        <v>480</v>
      </c>
      <c r="CH347" s="71">
        <v>302</v>
      </c>
      <c r="CI347" s="71">
        <v>157</v>
      </c>
      <c r="CJ347" s="71">
        <v>25</v>
      </c>
      <c r="CK347" s="71">
        <v>4</v>
      </c>
      <c r="CL347" s="71">
        <v>70</v>
      </c>
      <c r="CM347" s="71">
        <v>67</v>
      </c>
      <c r="CN347" s="71">
        <v>62</v>
      </c>
      <c r="CO347" s="212"/>
      <c r="CP347" s="8" t="s">
        <v>91</v>
      </c>
      <c r="CQ347" s="46">
        <v>731</v>
      </c>
      <c r="CR347" s="46">
        <v>357</v>
      </c>
      <c r="CS347" s="46">
        <v>338</v>
      </c>
      <c r="CT347" s="46">
        <v>179</v>
      </c>
      <c r="CU347" s="46">
        <v>22</v>
      </c>
      <c r="CV347" s="46">
        <v>4</v>
      </c>
      <c r="CW347" s="46">
        <v>12</v>
      </c>
      <c r="CX347" s="46">
        <v>1</v>
      </c>
      <c r="CY347" s="46">
        <v>221</v>
      </c>
      <c r="CZ347" s="46">
        <v>96</v>
      </c>
      <c r="DA347" s="46">
        <v>122</v>
      </c>
      <c r="DB347" s="46">
        <v>55</v>
      </c>
      <c r="DC347" s="46">
        <v>0</v>
      </c>
      <c r="DD347" s="46">
        <v>0</v>
      </c>
      <c r="DE347" s="46">
        <v>0</v>
      </c>
      <c r="DF347" s="46">
        <v>0</v>
      </c>
      <c r="DG347" s="46">
        <v>0</v>
      </c>
      <c r="DH347" s="46">
        <v>0</v>
      </c>
      <c r="DI347" s="46">
        <v>0</v>
      </c>
      <c r="DJ347" s="46">
        <v>0</v>
      </c>
      <c r="DK347" s="46">
        <v>0</v>
      </c>
      <c r="DL347" s="46">
        <v>0</v>
      </c>
      <c r="DM347" s="46">
        <v>0</v>
      </c>
      <c r="DN347" s="46">
        <v>0</v>
      </c>
      <c r="DO347" s="212"/>
      <c r="DP347" s="8" t="s">
        <v>91</v>
      </c>
      <c r="DQ347" s="71">
        <v>107</v>
      </c>
      <c r="DR347" s="71">
        <v>34</v>
      </c>
      <c r="DS347" s="71">
        <v>4</v>
      </c>
      <c r="DT347" s="152">
        <v>12</v>
      </c>
      <c r="DU347" s="32">
        <v>4</v>
      </c>
      <c r="DV347" s="149">
        <v>119</v>
      </c>
      <c r="DW347" s="149">
        <v>38</v>
      </c>
      <c r="DX347" s="212"/>
      <c r="DY347" s="8" t="s">
        <v>91</v>
      </c>
      <c r="DZ347" s="71">
        <v>30</v>
      </c>
      <c r="EA347" s="71">
        <v>22</v>
      </c>
      <c r="EB347" s="71">
        <v>5</v>
      </c>
      <c r="EC347" s="71">
        <v>0</v>
      </c>
      <c r="ED347" s="71">
        <v>8</v>
      </c>
      <c r="EE347" s="71">
        <v>54</v>
      </c>
      <c r="EF347" s="71">
        <v>6</v>
      </c>
      <c r="EG347" s="71">
        <v>33</v>
      </c>
      <c r="EH347" s="71">
        <v>69</v>
      </c>
      <c r="EI347" s="71">
        <v>38</v>
      </c>
      <c r="EJ347" s="71">
        <v>13</v>
      </c>
      <c r="EK347" s="71">
        <v>4</v>
      </c>
      <c r="EL347" s="71">
        <v>0</v>
      </c>
      <c r="EM347" s="71">
        <v>0</v>
      </c>
      <c r="EN347" s="71">
        <v>0</v>
      </c>
      <c r="EO347" s="71">
        <v>0</v>
      </c>
      <c r="EP347" s="71">
        <v>0</v>
      </c>
      <c r="ER347" s="78" t="s">
        <v>207</v>
      </c>
      <c r="ES347" s="78" t="s">
        <v>2632</v>
      </c>
      <c r="ET347" s="78">
        <v>974</v>
      </c>
      <c r="EU347" s="78">
        <v>472</v>
      </c>
      <c r="EV347" s="78">
        <v>2619</v>
      </c>
      <c r="EW347" s="78"/>
      <c r="EX347" s="78"/>
      <c r="EY347" s="78"/>
    </row>
    <row r="348" spans="1:155">
      <c r="A348" s="212"/>
      <c r="B348" s="66" t="s">
        <v>73</v>
      </c>
      <c r="C348" s="26">
        <v>979</v>
      </c>
      <c r="D348" s="26">
        <v>522</v>
      </c>
      <c r="E348" s="26">
        <v>205</v>
      </c>
      <c r="F348" s="26">
        <v>115</v>
      </c>
      <c r="G348" s="26">
        <v>0</v>
      </c>
      <c r="H348" s="26">
        <v>0</v>
      </c>
      <c r="I348" s="26">
        <v>290</v>
      </c>
      <c r="J348" s="26">
        <v>166</v>
      </c>
      <c r="K348" s="26">
        <v>40</v>
      </c>
      <c r="L348" s="26">
        <v>20</v>
      </c>
      <c r="M348" s="26">
        <v>174</v>
      </c>
      <c r="N348" s="26">
        <v>91</v>
      </c>
      <c r="O348" s="26">
        <v>0</v>
      </c>
      <c r="P348" s="26">
        <v>0</v>
      </c>
      <c r="Q348" s="26">
        <v>757</v>
      </c>
      <c r="R348" s="26">
        <v>435</v>
      </c>
      <c r="S348" s="26">
        <v>7</v>
      </c>
      <c r="T348" s="26">
        <v>1</v>
      </c>
      <c r="U348" s="26">
        <v>295</v>
      </c>
      <c r="V348" s="26">
        <v>143</v>
      </c>
      <c r="W348" s="26">
        <v>10</v>
      </c>
      <c r="X348" s="26">
        <v>6</v>
      </c>
      <c r="Y348" s="26">
        <v>1</v>
      </c>
      <c r="Z348" s="26">
        <v>0</v>
      </c>
      <c r="AA348" s="26">
        <v>3</v>
      </c>
      <c r="AB348" s="26">
        <v>1</v>
      </c>
      <c r="AC348" s="68">
        <v>2761</v>
      </c>
      <c r="AD348" s="68">
        <v>1500</v>
      </c>
      <c r="AE348" s="212"/>
      <c r="AF348" s="66" t="s">
        <v>73</v>
      </c>
      <c r="AG348" s="26">
        <v>2</v>
      </c>
      <c r="AH348" s="26">
        <v>0</v>
      </c>
      <c r="AI348" s="26">
        <v>0</v>
      </c>
      <c r="AJ348" s="26">
        <v>0</v>
      </c>
      <c r="AK348" s="26">
        <v>0</v>
      </c>
      <c r="AL348" s="26">
        <v>0</v>
      </c>
      <c r="AM348" s="26">
        <v>1</v>
      </c>
      <c r="AN348" s="26">
        <v>0</v>
      </c>
      <c r="AO348" s="26">
        <v>0</v>
      </c>
      <c r="AP348" s="26">
        <v>0</v>
      </c>
      <c r="AQ348" s="26">
        <v>0</v>
      </c>
      <c r="AR348" s="26">
        <v>0</v>
      </c>
      <c r="AS348" s="26">
        <v>0</v>
      </c>
      <c r="AT348" s="26">
        <v>0</v>
      </c>
      <c r="AU348" s="26">
        <v>94</v>
      </c>
      <c r="AV348" s="26">
        <v>53</v>
      </c>
      <c r="AW348" s="26">
        <v>1</v>
      </c>
      <c r="AX348" s="26">
        <v>0</v>
      </c>
      <c r="AY348" s="26">
        <v>46</v>
      </c>
      <c r="AZ348" s="26">
        <v>17</v>
      </c>
      <c r="BA348" s="26">
        <v>2</v>
      </c>
      <c r="BB348" s="26">
        <v>1</v>
      </c>
      <c r="BC348" s="26">
        <v>0</v>
      </c>
      <c r="BD348" s="26">
        <v>0</v>
      </c>
      <c r="BE348" s="26">
        <v>2</v>
      </c>
      <c r="BF348" s="26">
        <v>1</v>
      </c>
      <c r="BG348" s="68">
        <v>148</v>
      </c>
      <c r="BH348" s="68">
        <v>72</v>
      </c>
      <c r="BI348" s="212"/>
      <c r="BJ348" s="66" t="s">
        <v>73</v>
      </c>
      <c r="BK348" s="68">
        <v>30</v>
      </c>
      <c r="BL348" s="68">
        <v>9</v>
      </c>
      <c r="BM348" s="68">
        <v>0</v>
      </c>
      <c r="BN348" s="68">
        <v>9</v>
      </c>
      <c r="BO348" s="68">
        <v>2</v>
      </c>
      <c r="BP348" s="68">
        <v>6</v>
      </c>
      <c r="BQ348" s="68">
        <v>0</v>
      </c>
      <c r="BR348" s="68">
        <v>23</v>
      </c>
      <c r="BS348" s="68">
        <v>2</v>
      </c>
      <c r="BT348" s="68">
        <v>16</v>
      </c>
      <c r="BU348" s="68">
        <v>1</v>
      </c>
      <c r="BV348" s="68">
        <v>1</v>
      </c>
      <c r="BW348" s="68">
        <v>1</v>
      </c>
      <c r="BX348" s="68">
        <v>100</v>
      </c>
      <c r="BY348" s="68">
        <v>92</v>
      </c>
      <c r="BZ348" s="68">
        <v>82</v>
      </c>
      <c r="CA348" s="68">
        <v>71</v>
      </c>
      <c r="CB348" s="68">
        <v>5</v>
      </c>
      <c r="CC348" s="68">
        <v>23</v>
      </c>
      <c r="CD348" s="212"/>
      <c r="CE348" s="66" t="s">
        <v>73</v>
      </c>
      <c r="CF348" s="68">
        <v>10</v>
      </c>
      <c r="CG348" s="68">
        <v>628</v>
      </c>
      <c r="CH348" s="68">
        <v>392</v>
      </c>
      <c r="CI348" s="68">
        <v>216</v>
      </c>
      <c r="CJ348" s="68">
        <v>25</v>
      </c>
      <c r="CK348" s="68">
        <v>8</v>
      </c>
      <c r="CL348" s="68">
        <v>96</v>
      </c>
      <c r="CM348" s="68">
        <v>87</v>
      </c>
      <c r="CN348" s="68">
        <v>82</v>
      </c>
      <c r="CO348" s="212"/>
      <c r="CP348" s="66" t="s">
        <v>73</v>
      </c>
      <c r="CQ348" s="68">
        <v>913</v>
      </c>
      <c r="CR348" s="68">
        <v>463</v>
      </c>
      <c r="CS348" s="68">
        <v>441</v>
      </c>
      <c r="CT348" s="68">
        <v>243</v>
      </c>
      <c r="CU348" s="68">
        <v>22</v>
      </c>
      <c r="CV348" s="68">
        <v>4</v>
      </c>
      <c r="CW348" s="68">
        <v>12</v>
      </c>
      <c r="CX348" s="68">
        <v>1</v>
      </c>
      <c r="CY348" s="68">
        <v>263</v>
      </c>
      <c r="CZ348" s="68">
        <v>109</v>
      </c>
      <c r="DA348" s="68">
        <v>135</v>
      </c>
      <c r="DB348" s="68">
        <v>59</v>
      </c>
      <c r="DC348" s="68">
        <v>0</v>
      </c>
      <c r="DD348" s="68">
        <v>0</v>
      </c>
      <c r="DE348" s="68">
        <v>0</v>
      </c>
      <c r="DF348" s="68">
        <v>0</v>
      </c>
      <c r="DG348" s="68">
        <v>0</v>
      </c>
      <c r="DH348" s="68">
        <v>0</v>
      </c>
      <c r="DI348" s="68">
        <v>0</v>
      </c>
      <c r="DJ348" s="68">
        <v>0</v>
      </c>
      <c r="DK348" s="68">
        <v>0</v>
      </c>
      <c r="DL348" s="68">
        <v>0</v>
      </c>
      <c r="DM348" s="68">
        <v>0</v>
      </c>
      <c r="DN348" s="68">
        <v>0</v>
      </c>
      <c r="DO348" s="212"/>
      <c r="DP348" s="66" t="s">
        <v>73</v>
      </c>
      <c r="DQ348" s="68">
        <v>154</v>
      </c>
      <c r="DR348" s="26">
        <v>50</v>
      </c>
      <c r="DS348" s="26">
        <v>9</v>
      </c>
      <c r="DT348" s="41">
        <v>15</v>
      </c>
      <c r="DU348" s="41">
        <v>6</v>
      </c>
      <c r="DV348" s="68">
        <v>169</v>
      </c>
      <c r="DW348" s="68">
        <v>56</v>
      </c>
      <c r="DX348" s="212"/>
      <c r="DY348" s="66" t="s">
        <v>73</v>
      </c>
      <c r="DZ348" s="68">
        <v>30</v>
      </c>
      <c r="EA348" s="68">
        <v>22</v>
      </c>
      <c r="EB348" s="68">
        <v>5</v>
      </c>
      <c r="EC348" s="68">
        <v>0</v>
      </c>
      <c r="ED348" s="68">
        <v>8</v>
      </c>
      <c r="EE348" s="68">
        <v>54</v>
      </c>
      <c r="EF348" s="68">
        <v>6</v>
      </c>
      <c r="EG348" s="68">
        <v>33</v>
      </c>
      <c r="EH348" s="68">
        <v>69</v>
      </c>
      <c r="EI348" s="68">
        <v>38</v>
      </c>
      <c r="EJ348" s="68">
        <v>13</v>
      </c>
      <c r="EK348" s="68">
        <v>4</v>
      </c>
      <c r="EL348" s="68">
        <v>0</v>
      </c>
      <c r="EM348" s="68">
        <v>0</v>
      </c>
      <c r="EN348" s="68">
        <v>0</v>
      </c>
      <c r="EO348" s="68">
        <v>0</v>
      </c>
      <c r="EP348" s="68">
        <v>0</v>
      </c>
      <c r="ER348" s="78" t="s">
        <v>207</v>
      </c>
      <c r="ES348" s="78" t="s">
        <v>2633</v>
      </c>
      <c r="ET348" s="78">
        <v>1198</v>
      </c>
      <c r="EU348" s="78">
        <v>588</v>
      </c>
      <c r="EV348" s="78">
        <v>3431</v>
      </c>
      <c r="EW348" s="78"/>
      <c r="EX348" s="78"/>
      <c r="EY348" s="78"/>
    </row>
    <row r="349" spans="1:155">
      <c r="A349" s="212" t="s">
        <v>208</v>
      </c>
      <c r="B349" s="8" t="s">
        <v>90</v>
      </c>
      <c r="C349" s="71">
        <v>539</v>
      </c>
      <c r="D349" s="71">
        <v>308</v>
      </c>
      <c r="E349" s="71">
        <v>147</v>
      </c>
      <c r="F349" s="71">
        <v>100</v>
      </c>
      <c r="G349" s="71">
        <v>0</v>
      </c>
      <c r="H349" s="71">
        <v>0</v>
      </c>
      <c r="I349" s="71">
        <v>52</v>
      </c>
      <c r="J349" s="71">
        <v>29</v>
      </c>
      <c r="K349" s="71">
        <v>64</v>
      </c>
      <c r="L349" s="71">
        <v>42</v>
      </c>
      <c r="M349" s="71">
        <v>145</v>
      </c>
      <c r="N349" s="71">
        <v>65</v>
      </c>
      <c r="O349" s="71">
        <v>0</v>
      </c>
      <c r="P349" s="71">
        <v>0</v>
      </c>
      <c r="Q349" s="71">
        <v>333</v>
      </c>
      <c r="R349" s="71">
        <v>173</v>
      </c>
      <c r="S349" s="71">
        <v>0</v>
      </c>
      <c r="T349" s="71">
        <v>0</v>
      </c>
      <c r="U349" s="71">
        <v>109</v>
      </c>
      <c r="V349" s="71">
        <v>46</v>
      </c>
      <c r="W349" s="71">
        <v>13</v>
      </c>
      <c r="X349" s="71">
        <v>8</v>
      </c>
      <c r="Y349" s="71">
        <v>0</v>
      </c>
      <c r="Z349" s="71">
        <v>0</v>
      </c>
      <c r="AA349" s="71">
        <v>0</v>
      </c>
      <c r="AB349" s="71">
        <v>0</v>
      </c>
      <c r="AC349" s="69">
        <v>1402</v>
      </c>
      <c r="AD349" s="69">
        <v>771</v>
      </c>
      <c r="AE349" s="212" t="s">
        <v>208</v>
      </c>
      <c r="AF349" s="8" t="s">
        <v>90</v>
      </c>
      <c r="AG349" s="71">
        <v>17</v>
      </c>
      <c r="AH349" s="71">
        <v>11</v>
      </c>
      <c r="AI349" s="71">
        <v>0</v>
      </c>
      <c r="AJ349" s="71">
        <v>0</v>
      </c>
      <c r="AK349" s="71">
        <v>0</v>
      </c>
      <c r="AL349" s="71">
        <v>0</v>
      </c>
      <c r="AM349" s="71">
        <v>0</v>
      </c>
      <c r="AN349" s="71">
        <v>0</v>
      </c>
      <c r="AO349" s="71">
        <v>0</v>
      </c>
      <c r="AP349" s="71">
        <v>0</v>
      </c>
      <c r="AQ349" s="71">
        <v>7</v>
      </c>
      <c r="AR349" s="71">
        <v>3</v>
      </c>
      <c r="AS349" s="71">
        <v>0</v>
      </c>
      <c r="AT349" s="71">
        <v>0</v>
      </c>
      <c r="AU349" s="71">
        <v>52</v>
      </c>
      <c r="AV349" s="71">
        <v>27</v>
      </c>
      <c r="AW349" s="71">
        <v>0</v>
      </c>
      <c r="AX349" s="71">
        <v>0</v>
      </c>
      <c r="AY349" s="71">
        <v>22</v>
      </c>
      <c r="AZ349" s="71">
        <v>11</v>
      </c>
      <c r="BA349" s="71">
        <v>0</v>
      </c>
      <c r="BB349" s="71">
        <v>0</v>
      </c>
      <c r="BC349" s="71">
        <v>0</v>
      </c>
      <c r="BD349" s="71">
        <v>0</v>
      </c>
      <c r="BE349" s="71">
        <v>0</v>
      </c>
      <c r="BF349" s="71">
        <v>0</v>
      </c>
      <c r="BG349" s="69">
        <v>98</v>
      </c>
      <c r="BH349" s="69">
        <v>52</v>
      </c>
      <c r="BI349" s="212" t="s">
        <v>208</v>
      </c>
      <c r="BJ349" s="8" t="s">
        <v>90</v>
      </c>
      <c r="BK349" s="31">
        <v>16</v>
      </c>
      <c r="BL349" s="31">
        <v>7</v>
      </c>
      <c r="BM349" s="31">
        <v>0</v>
      </c>
      <c r="BN349" s="31">
        <v>2</v>
      </c>
      <c r="BO349" s="31">
        <v>2</v>
      </c>
      <c r="BP349" s="31">
        <v>4</v>
      </c>
      <c r="BQ349" s="31">
        <v>0</v>
      </c>
      <c r="BR349" s="31">
        <v>13</v>
      </c>
      <c r="BS349" s="31">
        <v>0</v>
      </c>
      <c r="BT349" s="31">
        <v>5</v>
      </c>
      <c r="BU349" s="31">
        <v>1</v>
      </c>
      <c r="BV349" s="31">
        <v>0</v>
      </c>
      <c r="BW349" s="31">
        <v>0</v>
      </c>
      <c r="BX349" s="149">
        <v>50</v>
      </c>
      <c r="BY349" s="125">
        <v>50</v>
      </c>
      <c r="BZ349" s="71">
        <v>48</v>
      </c>
      <c r="CA349" s="71">
        <v>37</v>
      </c>
      <c r="CB349" s="71">
        <v>4</v>
      </c>
      <c r="CC349" s="71">
        <v>16</v>
      </c>
      <c r="CD349" s="212" t="s">
        <v>208</v>
      </c>
      <c r="CE349" s="8" t="s">
        <v>90</v>
      </c>
      <c r="CF349" s="71">
        <v>20</v>
      </c>
      <c r="CG349" s="71">
        <v>280</v>
      </c>
      <c r="CH349" s="71">
        <v>263</v>
      </c>
      <c r="CI349" s="71">
        <v>101</v>
      </c>
      <c r="CJ349" s="71">
        <v>21</v>
      </c>
      <c r="CK349" s="71">
        <v>3</v>
      </c>
      <c r="CL349" s="71">
        <v>48</v>
      </c>
      <c r="CM349" s="71">
        <v>39</v>
      </c>
      <c r="CN349" s="71">
        <v>39</v>
      </c>
      <c r="CO349" s="212" t="s">
        <v>208</v>
      </c>
      <c r="CP349" s="8" t="s">
        <v>90</v>
      </c>
      <c r="CQ349" s="46">
        <v>452</v>
      </c>
      <c r="CR349" s="46">
        <v>237</v>
      </c>
      <c r="CS349" s="46">
        <v>210</v>
      </c>
      <c r="CT349" s="46">
        <v>117</v>
      </c>
      <c r="CU349" s="46">
        <v>3</v>
      </c>
      <c r="CV349" s="46">
        <v>1</v>
      </c>
      <c r="CW349" s="46">
        <v>1</v>
      </c>
      <c r="CX349" s="46">
        <v>1</v>
      </c>
      <c r="CY349" s="46">
        <v>86</v>
      </c>
      <c r="CZ349" s="46">
        <v>44</v>
      </c>
      <c r="DA349" s="46">
        <v>34</v>
      </c>
      <c r="DB349" s="46">
        <v>18</v>
      </c>
      <c r="DC349" s="46">
        <v>0</v>
      </c>
      <c r="DD349" s="46">
        <v>0</v>
      </c>
      <c r="DE349" s="46">
        <v>0</v>
      </c>
      <c r="DF349" s="46">
        <v>0</v>
      </c>
      <c r="DG349" s="46">
        <v>0</v>
      </c>
      <c r="DH349" s="46">
        <v>0</v>
      </c>
      <c r="DI349" s="46">
        <v>0</v>
      </c>
      <c r="DJ349" s="46">
        <v>0</v>
      </c>
      <c r="DK349" s="46">
        <v>0</v>
      </c>
      <c r="DL349" s="46">
        <v>0</v>
      </c>
      <c r="DM349" s="46">
        <v>0</v>
      </c>
      <c r="DN349" s="46">
        <v>0</v>
      </c>
      <c r="DO349" s="212" t="s">
        <v>208</v>
      </c>
      <c r="DP349" s="8" t="s">
        <v>90</v>
      </c>
      <c r="DQ349" s="71">
        <v>108</v>
      </c>
      <c r="DR349" s="71">
        <v>37</v>
      </c>
      <c r="DS349" s="71">
        <v>9</v>
      </c>
      <c r="DT349" s="152">
        <v>21</v>
      </c>
      <c r="DU349" s="32">
        <v>10</v>
      </c>
      <c r="DV349" s="149">
        <v>129</v>
      </c>
      <c r="DW349" s="149">
        <v>47</v>
      </c>
      <c r="DX349" s="212" t="s">
        <v>208</v>
      </c>
      <c r="DY349" s="8" t="s">
        <v>90</v>
      </c>
      <c r="DZ349" s="71">
        <v>3</v>
      </c>
      <c r="EA349" s="71">
        <v>10</v>
      </c>
      <c r="EB349" s="71">
        <v>20</v>
      </c>
      <c r="EC349" s="71">
        <v>0</v>
      </c>
      <c r="ED349" s="71">
        <v>1</v>
      </c>
      <c r="EE349" s="71">
        <v>1</v>
      </c>
      <c r="EF349" s="71">
        <v>1</v>
      </c>
      <c r="EG349" s="71">
        <v>1</v>
      </c>
      <c r="EH349" s="71">
        <v>1</v>
      </c>
      <c r="EI349" s="71">
        <v>1</v>
      </c>
      <c r="EJ349" s="71">
        <v>1</v>
      </c>
      <c r="EK349" s="71">
        <v>0</v>
      </c>
      <c r="EL349" s="71">
        <v>0</v>
      </c>
      <c r="EM349" s="71">
        <v>0</v>
      </c>
      <c r="EN349" s="71">
        <v>0</v>
      </c>
      <c r="EO349" s="71">
        <v>0</v>
      </c>
      <c r="EP349" s="71">
        <v>0</v>
      </c>
      <c r="ER349" s="78" t="s">
        <v>208</v>
      </c>
      <c r="ES349" s="78" t="s">
        <v>2634</v>
      </c>
      <c r="ET349" s="78">
        <v>541</v>
      </c>
      <c r="EU349" s="78">
        <v>245</v>
      </c>
      <c r="EV349" s="78">
        <v>1878</v>
      </c>
      <c r="EW349" s="78"/>
      <c r="EX349" s="78"/>
      <c r="EY349" s="78"/>
    </row>
    <row r="350" spans="1:155">
      <c r="A350" s="212"/>
      <c r="B350" s="8" t="s">
        <v>91</v>
      </c>
      <c r="C350" s="71">
        <v>187</v>
      </c>
      <c r="D350" s="71">
        <v>113</v>
      </c>
      <c r="E350" s="71">
        <v>49</v>
      </c>
      <c r="F350" s="71">
        <v>31</v>
      </c>
      <c r="G350" s="71">
        <v>0</v>
      </c>
      <c r="H350" s="71">
        <v>0</v>
      </c>
      <c r="I350" s="71">
        <v>35</v>
      </c>
      <c r="J350" s="71">
        <v>15</v>
      </c>
      <c r="K350" s="71">
        <v>40</v>
      </c>
      <c r="L350" s="71">
        <v>20</v>
      </c>
      <c r="M350" s="71">
        <v>27</v>
      </c>
      <c r="N350" s="71">
        <v>8</v>
      </c>
      <c r="O350" s="71">
        <v>0</v>
      </c>
      <c r="P350" s="71">
        <v>0</v>
      </c>
      <c r="Q350" s="71">
        <v>141</v>
      </c>
      <c r="R350" s="71">
        <v>82</v>
      </c>
      <c r="S350" s="71">
        <v>11</v>
      </c>
      <c r="T350" s="71">
        <v>4</v>
      </c>
      <c r="U350" s="71">
        <v>30</v>
      </c>
      <c r="V350" s="71">
        <v>16</v>
      </c>
      <c r="W350" s="71">
        <v>0</v>
      </c>
      <c r="X350" s="71">
        <v>0</v>
      </c>
      <c r="Y350" s="71">
        <v>4</v>
      </c>
      <c r="Z350" s="71">
        <v>0</v>
      </c>
      <c r="AA350" s="71">
        <v>0</v>
      </c>
      <c r="AB350" s="71">
        <v>0</v>
      </c>
      <c r="AC350" s="69">
        <v>524</v>
      </c>
      <c r="AD350" s="69">
        <v>289</v>
      </c>
      <c r="AE350" s="212"/>
      <c r="AF350" s="8" t="s">
        <v>91</v>
      </c>
      <c r="AG350" s="71">
        <v>6</v>
      </c>
      <c r="AH350" s="71">
        <v>2</v>
      </c>
      <c r="AI350" s="71">
        <v>0</v>
      </c>
      <c r="AJ350" s="71">
        <v>0</v>
      </c>
      <c r="AK350" s="71">
        <v>0</v>
      </c>
      <c r="AL350" s="71">
        <v>0</v>
      </c>
      <c r="AM350" s="71">
        <v>0</v>
      </c>
      <c r="AN350" s="71">
        <v>0</v>
      </c>
      <c r="AO350" s="71">
        <v>0</v>
      </c>
      <c r="AP350" s="71">
        <v>0</v>
      </c>
      <c r="AQ350" s="71">
        <v>0</v>
      </c>
      <c r="AR350" s="71">
        <v>0</v>
      </c>
      <c r="AS350" s="71">
        <v>0</v>
      </c>
      <c r="AT350" s="71">
        <v>0</v>
      </c>
      <c r="AU350" s="71">
        <v>25</v>
      </c>
      <c r="AV350" s="71">
        <v>14</v>
      </c>
      <c r="AW350" s="71">
        <v>5</v>
      </c>
      <c r="AX350" s="71">
        <v>2</v>
      </c>
      <c r="AY350" s="71">
        <v>10</v>
      </c>
      <c r="AZ350" s="71">
        <v>4</v>
      </c>
      <c r="BA350" s="71">
        <v>0</v>
      </c>
      <c r="BB350" s="71">
        <v>0</v>
      </c>
      <c r="BC350" s="71">
        <v>0</v>
      </c>
      <c r="BD350" s="71">
        <v>0</v>
      </c>
      <c r="BE350" s="71">
        <v>0</v>
      </c>
      <c r="BF350" s="71">
        <v>0</v>
      </c>
      <c r="BG350" s="69">
        <v>46</v>
      </c>
      <c r="BH350" s="69">
        <v>22</v>
      </c>
      <c r="BI350" s="212"/>
      <c r="BJ350" s="8" t="s">
        <v>91</v>
      </c>
      <c r="BK350" s="31">
        <v>4</v>
      </c>
      <c r="BL350" s="31">
        <v>1</v>
      </c>
      <c r="BM350" s="31">
        <v>0</v>
      </c>
      <c r="BN350" s="31">
        <v>1</v>
      </c>
      <c r="BO350" s="31">
        <v>1</v>
      </c>
      <c r="BP350" s="31">
        <v>1</v>
      </c>
      <c r="BQ350" s="31">
        <v>0</v>
      </c>
      <c r="BR350" s="31">
        <v>4</v>
      </c>
      <c r="BS350" s="31">
        <v>1</v>
      </c>
      <c r="BT350" s="31">
        <v>1</v>
      </c>
      <c r="BU350" s="31">
        <v>0</v>
      </c>
      <c r="BV350" s="31">
        <v>1</v>
      </c>
      <c r="BW350" s="31">
        <v>0</v>
      </c>
      <c r="BX350" s="149">
        <v>15</v>
      </c>
      <c r="BY350" s="125">
        <v>15</v>
      </c>
      <c r="BZ350" s="71">
        <v>15</v>
      </c>
      <c r="CA350" s="71">
        <v>15</v>
      </c>
      <c r="CB350" s="71">
        <v>0</v>
      </c>
      <c r="CC350" s="71">
        <v>2</v>
      </c>
      <c r="CD350" s="212"/>
      <c r="CE350" s="8" t="s">
        <v>91</v>
      </c>
      <c r="CF350" s="71">
        <v>0</v>
      </c>
      <c r="CG350" s="71">
        <v>149</v>
      </c>
      <c r="CH350" s="71">
        <v>53</v>
      </c>
      <c r="CI350" s="71">
        <v>44</v>
      </c>
      <c r="CJ350" s="71">
        <v>7</v>
      </c>
      <c r="CK350" s="71">
        <v>0</v>
      </c>
      <c r="CL350" s="71">
        <v>14</v>
      </c>
      <c r="CM350" s="71">
        <v>7</v>
      </c>
      <c r="CN350" s="71">
        <v>7</v>
      </c>
      <c r="CO350" s="212"/>
      <c r="CP350" s="8" t="s">
        <v>91</v>
      </c>
      <c r="CQ350" s="46">
        <v>54</v>
      </c>
      <c r="CR350" s="46">
        <v>33</v>
      </c>
      <c r="CS350" s="46">
        <v>30</v>
      </c>
      <c r="CT350" s="46">
        <v>15</v>
      </c>
      <c r="CU350" s="46">
        <v>10</v>
      </c>
      <c r="CV350" s="46">
        <v>2</v>
      </c>
      <c r="CW350" s="46">
        <v>5</v>
      </c>
      <c r="CX350" s="46">
        <v>0</v>
      </c>
      <c r="CY350" s="46">
        <v>17</v>
      </c>
      <c r="CZ350" s="46">
        <v>9</v>
      </c>
      <c r="DA350" s="46">
        <v>15</v>
      </c>
      <c r="DB350" s="46">
        <v>7</v>
      </c>
      <c r="DC350" s="46">
        <v>0</v>
      </c>
      <c r="DD350" s="46">
        <v>0</v>
      </c>
      <c r="DE350" s="46">
        <v>0</v>
      </c>
      <c r="DF350" s="46">
        <v>0</v>
      </c>
      <c r="DG350" s="46">
        <v>0</v>
      </c>
      <c r="DH350" s="46">
        <v>0</v>
      </c>
      <c r="DI350" s="46">
        <v>0</v>
      </c>
      <c r="DJ350" s="46">
        <v>0</v>
      </c>
      <c r="DK350" s="46">
        <v>0</v>
      </c>
      <c r="DL350" s="46">
        <v>0</v>
      </c>
      <c r="DM350" s="46">
        <v>0</v>
      </c>
      <c r="DN350" s="46">
        <v>0</v>
      </c>
      <c r="DO350" s="212"/>
      <c r="DP350" s="8" t="s">
        <v>91</v>
      </c>
      <c r="DQ350" s="71">
        <v>33</v>
      </c>
      <c r="DR350" s="71">
        <v>14</v>
      </c>
      <c r="DS350" s="71">
        <v>2</v>
      </c>
      <c r="DT350" s="152">
        <v>7</v>
      </c>
      <c r="DU350" s="32">
        <v>2</v>
      </c>
      <c r="DV350" s="149">
        <v>40</v>
      </c>
      <c r="DW350" s="149">
        <v>16</v>
      </c>
      <c r="DX350" s="212"/>
      <c r="DY350" s="8" t="s">
        <v>91</v>
      </c>
      <c r="DZ350" s="71">
        <v>1</v>
      </c>
      <c r="EA350" s="71">
        <v>26</v>
      </c>
      <c r="EB350" s="71">
        <v>10</v>
      </c>
      <c r="EC350" s="71">
        <v>0</v>
      </c>
      <c r="ED350" s="71">
        <v>44</v>
      </c>
      <c r="EE350" s="71">
        <v>48</v>
      </c>
      <c r="EF350" s="71">
        <v>0</v>
      </c>
      <c r="EG350" s="71">
        <v>28</v>
      </c>
      <c r="EH350" s="71">
        <v>10</v>
      </c>
      <c r="EI350" s="71">
        <v>0</v>
      </c>
      <c r="EJ350" s="71">
        <v>26</v>
      </c>
      <c r="EK350" s="71">
        <v>0</v>
      </c>
      <c r="EL350" s="71">
        <v>3</v>
      </c>
      <c r="EM350" s="71">
        <v>0</v>
      </c>
      <c r="EN350" s="71">
        <v>0</v>
      </c>
      <c r="EO350" s="71">
        <v>0</v>
      </c>
      <c r="EP350" s="71">
        <v>0</v>
      </c>
      <c r="ER350" s="78" t="s">
        <v>208</v>
      </c>
      <c r="ES350" s="78" t="s">
        <v>2635</v>
      </c>
      <c r="ET350" s="78">
        <v>81</v>
      </c>
      <c r="EU350" s="78">
        <v>50</v>
      </c>
      <c r="EV350" s="78">
        <v>668</v>
      </c>
      <c r="EW350" s="78"/>
      <c r="EX350" s="78"/>
      <c r="EY350" s="78"/>
    </row>
    <row r="351" spans="1:155">
      <c r="A351" s="212"/>
      <c r="B351" s="66" t="s">
        <v>73</v>
      </c>
      <c r="C351" s="26">
        <v>726</v>
      </c>
      <c r="D351" s="26">
        <v>421</v>
      </c>
      <c r="E351" s="26">
        <v>196</v>
      </c>
      <c r="F351" s="26">
        <v>131</v>
      </c>
      <c r="G351" s="26">
        <v>0</v>
      </c>
      <c r="H351" s="26">
        <v>0</v>
      </c>
      <c r="I351" s="26">
        <v>87</v>
      </c>
      <c r="J351" s="26">
        <v>44</v>
      </c>
      <c r="K351" s="26">
        <v>104</v>
      </c>
      <c r="L351" s="26">
        <v>62</v>
      </c>
      <c r="M351" s="26">
        <v>172</v>
      </c>
      <c r="N351" s="26">
        <v>73</v>
      </c>
      <c r="O351" s="26">
        <v>0</v>
      </c>
      <c r="P351" s="26">
        <v>0</v>
      </c>
      <c r="Q351" s="26">
        <v>474</v>
      </c>
      <c r="R351" s="26">
        <v>255</v>
      </c>
      <c r="S351" s="26">
        <v>11</v>
      </c>
      <c r="T351" s="26">
        <v>4</v>
      </c>
      <c r="U351" s="26">
        <v>139</v>
      </c>
      <c r="V351" s="26">
        <v>62</v>
      </c>
      <c r="W351" s="26">
        <v>13</v>
      </c>
      <c r="X351" s="26">
        <v>8</v>
      </c>
      <c r="Y351" s="26">
        <v>4</v>
      </c>
      <c r="Z351" s="26">
        <v>0</v>
      </c>
      <c r="AA351" s="26">
        <v>0</v>
      </c>
      <c r="AB351" s="26">
        <v>0</v>
      </c>
      <c r="AC351" s="68">
        <v>1926</v>
      </c>
      <c r="AD351" s="68">
        <v>1060</v>
      </c>
      <c r="AE351" s="212"/>
      <c r="AF351" s="66" t="s">
        <v>73</v>
      </c>
      <c r="AG351" s="26">
        <v>23</v>
      </c>
      <c r="AH351" s="26">
        <v>13</v>
      </c>
      <c r="AI351" s="26">
        <v>0</v>
      </c>
      <c r="AJ351" s="26">
        <v>0</v>
      </c>
      <c r="AK351" s="26">
        <v>0</v>
      </c>
      <c r="AL351" s="26">
        <v>0</v>
      </c>
      <c r="AM351" s="26">
        <v>0</v>
      </c>
      <c r="AN351" s="26">
        <v>0</v>
      </c>
      <c r="AO351" s="26">
        <v>0</v>
      </c>
      <c r="AP351" s="26">
        <v>0</v>
      </c>
      <c r="AQ351" s="26">
        <v>7</v>
      </c>
      <c r="AR351" s="26">
        <v>3</v>
      </c>
      <c r="AS351" s="26">
        <v>0</v>
      </c>
      <c r="AT351" s="26">
        <v>0</v>
      </c>
      <c r="AU351" s="26">
        <v>77</v>
      </c>
      <c r="AV351" s="26">
        <v>41</v>
      </c>
      <c r="AW351" s="26">
        <v>5</v>
      </c>
      <c r="AX351" s="26">
        <v>2</v>
      </c>
      <c r="AY351" s="26">
        <v>32</v>
      </c>
      <c r="AZ351" s="26">
        <v>15</v>
      </c>
      <c r="BA351" s="26">
        <v>0</v>
      </c>
      <c r="BB351" s="26">
        <v>0</v>
      </c>
      <c r="BC351" s="26">
        <v>0</v>
      </c>
      <c r="BD351" s="26">
        <v>0</v>
      </c>
      <c r="BE351" s="26">
        <v>0</v>
      </c>
      <c r="BF351" s="26">
        <v>0</v>
      </c>
      <c r="BG351" s="68">
        <v>144</v>
      </c>
      <c r="BH351" s="68">
        <v>74</v>
      </c>
      <c r="BI351" s="212"/>
      <c r="BJ351" s="66" t="s">
        <v>73</v>
      </c>
      <c r="BK351" s="68">
        <v>20</v>
      </c>
      <c r="BL351" s="68">
        <v>8</v>
      </c>
      <c r="BM351" s="68">
        <v>0</v>
      </c>
      <c r="BN351" s="68">
        <v>3</v>
      </c>
      <c r="BO351" s="68">
        <v>3</v>
      </c>
      <c r="BP351" s="68">
        <v>5</v>
      </c>
      <c r="BQ351" s="68">
        <v>0</v>
      </c>
      <c r="BR351" s="68">
        <v>17</v>
      </c>
      <c r="BS351" s="68">
        <v>1</v>
      </c>
      <c r="BT351" s="68">
        <v>6</v>
      </c>
      <c r="BU351" s="68">
        <v>1</v>
      </c>
      <c r="BV351" s="68">
        <v>1</v>
      </c>
      <c r="BW351" s="68">
        <v>0</v>
      </c>
      <c r="BX351" s="68">
        <v>65</v>
      </c>
      <c r="BY351" s="68">
        <v>65</v>
      </c>
      <c r="BZ351" s="68">
        <v>63</v>
      </c>
      <c r="CA351" s="68">
        <v>52</v>
      </c>
      <c r="CB351" s="68">
        <v>4</v>
      </c>
      <c r="CC351" s="68">
        <v>18</v>
      </c>
      <c r="CD351" s="212"/>
      <c r="CE351" s="66" t="s">
        <v>73</v>
      </c>
      <c r="CF351" s="68">
        <v>20</v>
      </c>
      <c r="CG351" s="68">
        <v>429</v>
      </c>
      <c r="CH351" s="68">
        <v>316</v>
      </c>
      <c r="CI351" s="68">
        <v>145</v>
      </c>
      <c r="CJ351" s="68">
        <v>28</v>
      </c>
      <c r="CK351" s="68">
        <v>3</v>
      </c>
      <c r="CL351" s="68">
        <v>62</v>
      </c>
      <c r="CM351" s="68">
        <v>46</v>
      </c>
      <c r="CN351" s="68">
        <v>46</v>
      </c>
      <c r="CO351" s="212"/>
      <c r="CP351" s="66" t="s">
        <v>73</v>
      </c>
      <c r="CQ351" s="68">
        <v>506</v>
      </c>
      <c r="CR351" s="68">
        <v>270</v>
      </c>
      <c r="CS351" s="68">
        <v>240</v>
      </c>
      <c r="CT351" s="68">
        <v>132</v>
      </c>
      <c r="CU351" s="68">
        <v>13</v>
      </c>
      <c r="CV351" s="68">
        <v>3</v>
      </c>
      <c r="CW351" s="68">
        <v>6</v>
      </c>
      <c r="CX351" s="68">
        <v>1</v>
      </c>
      <c r="CY351" s="68">
        <v>103</v>
      </c>
      <c r="CZ351" s="68">
        <v>53</v>
      </c>
      <c r="DA351" s="68">
        <v>49</v>
      </c>
      <c r="DB351" s="68">
        <v>25</v>
      </c>
      <c r="DC351" s="68">
        <v>0</v>
      </c>
      <c r="DD351" s="68">
        <v>0</v>
      </c>
      <c r="DE351" s="68">
        <v>0</v>
      </c>
      <c r="DF351" s="68">
        <v>0</v>
      </c>
      <c r="DG351" s="68">
        <v>0</v>
      </c>
      <c r="DH351" s="68">
        <v>0</v>
      </c>
      <c r="DI351" s="68">
        <v>0</v>
      </c>
      <c r="DJ351" s="68">
        <v>0</v>
      </c>
      <c r="DK351" s="68">
        <v>0</v>
      </c>
      <c r="DL351" s="68">
        <v>0</v>
      </c>
      <c r="DM351" s="68">
        <v>0</v>
      </c>
      <c r="DN351" s="68">
        <v>0</v>
      </c>
      <c r="DO351" s="212"/>
      <c r="DP351" s="66" t="s">
        <v>73</v>
      </c>
      <c r="DQ351" s="68">
        <v>141</v>
      </c>
      <c r="DR351" s="26">
        <v>51</v>
      </c>
      <c r="DS351" s="26">
        <v>11</v>
      </c>
      <c r="DT351" s="41">
        <v>28</v>
      </c>
      <c r="DU351" s="41">
        <v>12</v>
      </c>
      <c r="DV351" s="68">
        <v>169</v>
      </c>
      <c r="DW351" s="68">
        <v>63</v>
      </c>
      <c r="DX351" s="212"/>
      <c r="DY351" s="66" t="s">
        <v>73</v>
      </c>
      <c r="DZ351" s="68">
        <v>4</v>
      </c>
      <c r="EA351" s="68">
        <v>36</v>
      </c>
      <c r="EB351" s="68">
        <v>30</v>
      </c>
      <c r="EC351" s="68">
        <v>0</v>
      </c>
      <c r="ED351" s="68">
        <v>45</v>
      </c>
      <c r="EE351" s="68">
        <v>49</v>
      </c>
      <c r="EF351" s="68">
        <v>1</v>
      </c>
      <c r="EG351" s="68">
        <v>29</v>
      </c>
      <c r="EH351" s="68">
        <v>11</v>
      </c>
      <c r="EI351" s="68">
        <v>1</v>
      </c>
      <c r="EJ351" s="68">
        <v>27</v>
      </c>
      <c r="EK351" s="68">
        <v>0</v>
      </c>
      <c r="EL351" s="68">
        <v>3</v>
      </c>
      <c r="EM351" s="68">
        <v>0</v>
      </c>
      <c r="EN351" s="68">
        <v>0</v>
      </c>
      <c r="EO351" s="68">
        <v>0</v>
      </c>
      <c r="EP351" s="68">
        <v>0</v>
      </c>
      <c r="ER351" s="78" t="s">
        <v>208</v>
      </c>
      <c r="ES351" s="78" t="s">
        <v>2636</v>
      </c>
      <c r="ET351" s="78">
        <v>622</v>
      </c>
      <c r="EU351" s="78">
        <v>295</v>
      </c>
      <c r="EV351" s="78">
        <v>2546</v>
      </c>
      <c r="EW351" s="78"/>
      <c r="EX351" s="78"/>
      <c r="EY351" s="78"/>
    </row>
    <row r="352" spans="1:155">
      <c r="A352" s="212" t="s">
        <v>209</v>
      </c>
      <c r="B352" s="8" t="s">
        <v>90</v>
      </c>
      <c r="C352" s="71">
        <v>295</v>
      </c>
      <c r="D352" s="71">
        <v>171</v>
      </c>
      <c r="E352" s="71">
        <v>49</v>
      </c>
      <c r="F352" s="71">
        <v>35</v>
      </c>
      <c r="G352" s="71">
        <v>0</v>
      </c>
      <c r="H352" s="71">
        <v>0</v>
      </c>
      <c r="I352" s="71">
        <v>36</v>
      </c>
      <c r="J352" s="71">
        <v>17</v>
      </c>
      <c r="K352" s="71">
        <v>0</v>
      </c>
      <c r="L352" s="71">
        <v>0</v>
      </c>
      <c r="M352" s="71">
        <v>163</v>
      </c>
      <c r="N352" s="71">
        <v>90</v>
      </c>
      <c r="O352" s="71">
        <v>0</v>
      </c>
      <c r="P352" s="71">
        <v>0</v>
      </c>
      <c r="Q352" s="71">
        <v>172</v>
      </c>
      <c r="R352" s="71">
        <v>105</v>
      </c>
      <c r="S352" s="71">
        <v>0</v>
      </c>
      <c r="T352" s="71">
        <v>0</v>
      </c>
      <c r="U352" s="71">
        <v>100</v>
      </c>
      <c r="V352" s="71">
        <v>49</v>
      </c>
      <c r="W352" s="71">
        <v>0</v>
      </c>
      <c r="X352" s="71">
        <v>0</v>
      </c>
      <c r="Y352" s="71">
        <v>0</v>
      </c>
      <c r="Z352" s="71">
        <v>0</v>
      </c>
      <c r="AA352" s="71">
        <v>0</v>
      </c>
      <c r="AB352" s="71">
        <v>0</v>
      </c>
      <c r="AC352" s="69">
        <v>815</v>
      </c>
      <c r="AD352" s="69">
        <v>467</v>
      </c>
      <c r="AE352" s="212" t="s">
        <v>209</v>
      </c>
      <c r="AF352" s="8" t="s">
        <v>90</v>
      </c>
      <c r="AG352" s="71">
        <v>2</v>
      </c>
      <c r="AH352" s="71">
        <v>2</v>
      </c>
      <c r="AI352" s="71">
        <v>0</v>
      </c>
      <c r="AJ352" s="71">
        <v>0</v>
      </c>
      <c r="AK352" s="71">
        <v>0</v>
      </c>
      <c r="AL352" s="71">
        <v>0</v>
      </c>
      <c r="AM352" s="71">
        <v>0</v>
      </c>
      <c r="AN352" s="71">
        <v>0</v>
      </c>
      <c r="AO352" s="71">
        <v>0</v>
      </c>
      <c r="AP352" s="71">
        <v>0</v>
      </c>
      <c r="AQ352" s="71">
        <v>1</v>
      </c>
      <c r="AR352" s="71">
        <v>1</v>
      </c>
      <c r="AS352" s="71">
        <v>0</v>
      </c>
      <c r="AT352" s="71">
        <v>0</v>
      </c>
      <c r="AU352" s="71">
        <v>33</v>
      </c>
      <c r="AV352" s="71">
        <v>21</v>
      </c>
      <c r="AW352" s="71">
        <v>0</v>
      </c>
      <c r="AX352" s="71">
        <v>0</v>
      </c>
      <c r="AY352" s="71">
        <v>19</v>
      </c>
      <c r="AZ352" s="71">
        <v>7</v>
      </c>
      <c r="BA352" s="71">
        <v>0</v>
      </c>
      <c r="BB352" s="71">
        <v>0</v>
      </c>
      <c r="BC352" s="71">
        <v>0</v>
      </c>
      <c r="BD352" s="71">
        <v>0</v>
      </c>
      <c r="BE352" s="71">
        <v>0</v>
      </c>
      <c r="BF352" s="71">
        <v>0</v>
      </c>
      <c r="BG352" s="69">
        <v>55</v>
      </c>
      <c r="BH352" s="69">
        <v>31</v>
      </c>
      <c r="BI352" s="212" t="s">
        <v>209</v>
      </c>
      <c r="BJ352" s="8" t="s">
        <v>90</v>
      </c>
      <c r="BK352" s="31">
        <v>7</v>
      </c>
      <c r="BL352" s="31">
        <v>2</v>
      </c>
      <c r="BM352" s="31">
        <v>0</v>
      </c>
      <c r="BN352" s="31">
        <v>2</v>
      </c>
      <c r="BO352" s="31">
        <v>0</v>
      </c>
      <c r="BP352" s="31">
        <v>4</v>
      </c>
      <c r="BQ352" s="31">
        <v>0</v>
      </c>
      <c r="BR352" s="31">
        <v>6</v>
      </c>
      <c r="BS352" s="31">
        <v>0</v>
      </c>
      <c r="BT352" s="31">
        <v>5</v>
      </c>
      <c r="BU352" s="31">
        <v>0</v>
      </c>
      <c r="BV352" s="31">
        <v>0</v>
      </c>
      <c r="BW352" s="31">
        <v>0</v>
      </c>
      <c r="BX352" s="149">
        <v>26</v>
      </c>
      <c r="BY352" s="125">
        <v>25</v>
      </c>
      <c r="BZ352" s="71">
        <v>25</v>
      </c>
      <c r="CA352" s="71">
        <v>10</v>
      </c>
      <c r="CB352" s="71">
        <v>0</v>
      </c>
      <c r="CC352" s="71">
        <v>6</v>
      </c>
      <c r="CD352" s="212" t="s">
        <v>209</v>
      </c>
      <c r="CE352" s="8" t="s">
        <v>90</v>
      </c>
      <c r="CF352" s="71">
        <v>0</v>
      </c>
      <c r="CG352" s="71">
        <v>278</v>
      </c>
      <c r="CH352" s="71">
        <v>26</v>
      </c>
      <c r="CI352" s="71">
        <v>99</v>
      </c>
      <c r="CJ352" s="71">
        <v>0</v>
      </c>
      <c r="CK352" s="71">
        <v>0</v>
      </c>
      <c r="CL352" s="71">
        <v>24</v>
      </c>
      <c r="CM352" s="71">
        <v>20</v>
      </c>
      <c r="CN352" s="71">
        <v>16</v>
      </c>
      <c r="CO352" s="212" t="s">
        <v>209</v>
      </c>
      <c r="CP352" s="8" t="s">
        <v>90</v>
      </c>
      <c r="CQ352" s="46">
        <v>183</v>
      </c>
      <c r="CR352" s="46">
        <v>107</v>
      </c>
      <c r="CS352" s="46">
        <v>88</v>
      </c>
      <c r="CT352" s="46">
        <v>62</v>
      </c>
      <c r="CU352" s="46">
        <v>0</v>
      </c>
      <c r="CV352" s="46">
        <v>0</v>
      </c>
      <c r="CW352" s="46">
        <v>0</v>
      </c>
      <c r="CX352" s="46">
        <v>0</v>
      </c>
      <c r="CY352" s="46">
        <v>85</v>
      </c>
      <c r="CZ352" s="46">
        <v>41</v>
      </c>
      <c r="DA352" s="46">
        <v>28</v>
      </c>
      <c r="DB352" s="46">
        <v>12</v>
      </c>
      <c r="DC352" s="46">
        <v>0</v>
      </c>
      <c r="DD352" s="46">
        <v>0</v>
      </c>
      <c r="DE352" s="46">
        <v>0</v>
      </c>
      <c r="DF352" s="46">
        <v>0</v>
      </c>
      <c r="DG352" s="46">
        <v>0</v>
      </c>
      <c r="DH352" s="46">
        <v>0</v>
      </c>
      <c r="DI352" s="46">
        <v>0</v>
      </c>
      <c r="DJ352" s="46">
        <v>0</v>
      </c>
      <c r="DK352" s="46">
        <v>0</v>
      </c>
      <c r="DL352" s="46">
        <v>0</v>
      </c>
      <c r="DM352" s="46">
        <v>0</v>
      </c>
      <c r="DN352" s="46">
        <v>0</v>
      </c>
      <c r="DO352" s="212" t="s">
        <v>209</v>
      </c>
      <c r="DP352" s="8" t="s">
        <v>90</v>
      </c>
      <c r="DQ352" s="71">
        <v>34</v>
      </c>
      <c r="DR352" s="71">
        <v>9</v>
      </c>
      <c r="DS352" s="71">
        <v>1</v>
      </c>
      <c r="DT352" s="152">
        <v>1</v>
      </c>
      <c r="DU352" s="32">
        <v>1</v>
      </c>
      <c r="DV352" s="149">
        <v>35</v>
      </c>
      <c r="DW352" s="149">
        <v>10</v>
      </c>
      <c r="DX352" s="212" t="s">
        <v>209</v>
      </c>
      <c r="DY352" s="8" t="s">
        <v>90</v>
      </c>
      <c r="DZ352" s="71">
        <v>0</v>
      </c>
      <c r="EA352" s="71">
        <v>0</v>
      </c>
      <c r="EB352" s="71">
        <v>0</v>
      </c>
      <c r="EC352" s="71">
        <v>0</v>
      </c>
      <c r="ED352" s="71">
        <v>0</v>
      </c>
      <c r="EE352" s="71">
        <v>0</v>
      </c>
      <c r="EF352" s="71">
        <v>0</v>
      </c>
      <c r="EG352" s="71">
        <v>0</v>
      </c>
      <c r="EH352" s="71">
        <v>0</v>
      </c>
      <c r="EI352" s="71">
        <v>0</v>
      </c>
      <c r="EJ352" s="71">
        <v>0</v>
      </c>
      <c r="EK352" s="71">
        <v>0</v>
      </c>
      <c r="EL352" s="71">
        <v>0</v>
      </c>
      <c r="EM352" s="71">
        <v>0</v>
      </c>
      <c r="EN352" s="71">
        <v>0</v>
      </c>
      <c r="EO352" s="71">
        <v>0</v>
      </c>
      <c r="EP352" s="71">
        <v>0</v>
      </c>
      <c r="ER352" s="78" t="s">
        <v>209</v>
      </c>
      <c r="ES352" s="78" t="s">
        <v>2637</v>
      </c>
      <c r="ET352" s="78">
        <v>268</v>
      </c>
      <c r="EU352" s="78">
        <v>116</v>
      </c>
      <c r="EV352" s="78">
        <v>1030</v>
      </c>
      <c r="EW352" s="78"/>
      <c r="EX352" s="78"/>
      <c r="EY352" s="78"/>
    </row>
    <row r="353" spans="1:155">
      <c r="A353" s="212"/>
      <c r="B353" s="8" t="s">
        <v>91</v>
      </c>
      <c r="C353" s="71">
        <v>315</v>
      </c>
      <c r="D353" s="71">
        <v>185</v>
      </c>
      <c r="E353" s="71">
        <v>50</v>
      </c>
      <c r="F353" s="71">
        <v>27</v>
      </c>
      <c r="G353" s="71">
        <v>0</v>
      </c>
      <c r="H353" s="71">
        <v>0</v>
      </c>
      <c r="I353" s="71">
        <v>49</v>
      </c>
      <c r="J353" s="71">
        <v>20</v>
      </c>
      <c r="K353" s="71">
        <v>0</v>
      </c>
      <c r="L353" s="71">
        <v>0</v>
      </c>
      <c r="M353" s="71">
        <v>133</v>
      </c>
      <c r="N353" s="71">
        <v>83</v>
      </c>
      <c r="O353" s="71">
        <v>0</v>
      </c>
      <c r="P353" s="71">
        <v>0</v>
      </c>
      <c r="Q353" s="71">
        <v>267</v>
      </c>
      <c r="R353" s="71">
        <v>145</v>
      </c>
      <c r="S353" s="71">
        <v>5</v>
      </c>
      <c r="T353" s="71">
        <v>0</v>
      </c>
      <c r="U353" s="71">
        <v>144</v>
      </c>
      <c r="V353" s="71">
        <v>65</v>
      </c>
      <c r="W353" s="71">
        <v>0</v>
      </c>
      <c r="X353" s="71">
        <v>0</v>
      </c>
      <c r="Y353" s="71">
        <v>0</v>
      </c>
      <c r="Z353" s="71">
        <v>0</v>
      </c>
      <c r="AA353" s="71">
        <v>0</v>
      </c>
      <c r="AB353" s="71">
        <v>0</v>
      </c>
      <c r="AC353" s="69">
        <v>963</v>
      </c>
      <c r="AD353" s="69">
        <v>525</v>
      </c>
      <c r="AE353" s="212"/>
      <c r="AF353" s="8" t="s">
        <v>91</v>
      </c>
      <c r="AG353" s="71">
        <v>2</v>
      </c>
      <c r="AH353" s="71">
        <v>2</v>
      </c>
      <c r="AI353" s="71">
        <v>0</v>
      </c>
      <c r="AJ353" s="71">
        <v>0</v>
      </c>
      <c r="AK353" s="71">
        <v>0</v>
      </c>
      <c r="AL353" s="71">
        <v>0</v>
      </c>
      <c r="AM353" s="71">
        <v>0</v>
      </c>
      <c r="AN353" s="71">
        <v>0</v>
      </c>
      <c r="AO353" s="71">
        <v>0</v>
      </c>
      <c r="AP353" s="71">
        <v>0</v>
      </c>
      <c r="AQ353" s="71">
        <v>0</v>
      </c>
      <c r="AR353" s="71">
        <v>0</v>
      </c>
      <c r="AS353" s="71">
        <v>0</v>
      </c>
      <c r="AT353" s="71">
        <v>0</v>
      </c>
      <c r="AU353" s="71">
        <v>59</v>
      </c>
      <c r="AV353" s="71">
        <v>35</v>
      </c>
      <c r="AW353" s="71">
        <v>1</v>
      </c>
      <c r="AX353" s="71">
        <v>0</v>
      </c>
      <c r="AY353" s="71">
        <v>35</v>
      </c>
      <c r="AZ353" s="71">
        <v>18</v>
      </c>
      <c r="BA353" s="71">
        <v>0</v>
      </c>
      <c r="BB353" s="71">
        <v>0</v>
      </c>
      <c r="BC353" s="71">
        <v>0</v>
      </c>
      <c r="BD353" s="71">
        <v>0</v>
      </c>
      <c r="BE353" s="71">
        <v>0</v>
      </c>
      <c r="BF353" s="71">
        <v>0</v>
      </c>
      <c r="BG353" s="69">
        <v>97</v>
      </c>
      <c r="BH353" s="69">
        <v>55</v>
      </c>
      <c r="BI353" s="212"/>
      <c r="BJ353" s="8" t="s">
        <v>91</v>
      </c>
      <c r="BK353" s="31">
        <v>7</v>
      </c>
      <c r="BL353" s="31">
        <v>1</v>
      </c>
      <c r="BM353" s="31">
        <v>0</v>
      </c>
      <c r="BN353" s="31">
        <v>2</v>
      </c>
      <c r="BO353" s="31">
        <v>0</v>
      </c>
      <c r="BP353" s="31">
        <v>3</v>
      </c>
      <c r="BQ353" s="31">
        <v>0</v>
      </c>
      <c r="BR353" s="31">
        <v>5</v>
      </c>
      <c r="BS353" s="31">
        <v>1</v>
      </c>
      <c r="BT353" s="31">
        <v>4</v>
      </c>
      <c r="BU353" s="31">
        <v>0</v>
      </c>
      <c r="BV353" s="31">
        <v>0</v>
      </c>
      <c r="BW353" s="31">
        <v>0</v>
      </c>
      <c r="BX353" s="149">
        <v>23</v>
      </c>
      <c r="BY353" s="125">
        <v>21</v>
      </c>
      <c r="BZ353" s="71">
        <v>21</v>
      </c>
      <c r="CA353" s="71">
        <v>19</v>
      </c>
      <c r="CB353" s="71">
        <v>2</v>
      </c>
      <c r="CC353" s="71">
        <v>5</v>
      </c>
      <c r="CD353" s="212"/>
      <c r="CE353" s="8" t="s">
        <v>91</v>
      </c>
      <c r="CF353" s="71">
        <v>8</v>
      </c>
      <c r="CG353" s="71">
        <v>141</v>
      </c>
      <c r="CH353" s="71">
        <v>105</v>
      </c>
      <c r="CI353" s="71">
        <v>129</v>
      </c>
      <c r="CJ353" s="71">
        <v>0</v>
      </c>
      <c r="CK353" s="71">
        <v>2</v>
      </c>
      <c r="CL353" s="71">
        <v>23</v>
      </c>
      <c r="CM353" s="71">
        <v>20</v>
      </c>
      <c r="CN353" s="71">
        <v>20</v>
      </c>
      <c r="CO353" s="212"/>
      <c r="CP353" s="8" t="s">
        <v>91</v>
      </c>
      <c r="CQ353" s="46">
        <v>305</v>
      </c>
      <c r="CR353" s="46">
        <v>185</v>
      </c>
      <c r="CS353" s="46">
        <v>120</v>
      </c>
      <c r="CT353" s="46">
        <v>74</v>
      </c>
      <c r="CU353" s="46">
        <v>5</v>
      </c>
      <c r="CV353" s="46">
        <v>0</v>
      </c>
      <c r="CW353" s="46">
        <v>4</v>
      </c>
      <c r="CX353" s="46">
        <v>0</v>
      </c>
      <c r="CY353" s="46">
        <v>146</v>
      </c>
      <c r="CZ353" s="46">
        <v>81</v>
      </c>
      <c r="DA353" s="46">
        <v>54</v>
      </c>
      <c r="DB353" s="46">
        <v>35</v>
      </c>
      <c r="DC353" s="46">
        <v>0</v>
      </c>
      <c r="DD353" s="46">
        <v>0</v>
      </c>
      <c r="DE353" s="46">
        <v>0</v>
      </c>
      <c r="DF353" s="46">
        <v>0</v>
      </c>
      <c r="DG353" s="46">
        <v>0</v>
      </c>
      <c r="DH353" s="46">
        <v>0</v>
      </c>
      <c r="DI353" s="46">
        <v>0</v>
      </c>
      <c r="DJ353" s="46">
        <v>0</v>
      </c>
      <c r="DK353" s="46">
        <v>0</v>
      </c>
      <c r="DL353" s="46">
        <v>0</v>
      </c>
      <c r="DM353" s="46">
        <v>0</v>
      </c>
      <c r="DN353" s="46">
        <v>0</v>
      </c>
      <c r="DO353" s="212"/>
      <c r="DP353" s="8" t="s">
        <v>91</v>
      </c>
      <c r="DQ353" s="71">
        <v>51</v>
      </c>
      <c r="DR353" s="71">
        <v>21</v>
      </c>
      <c r="DS353" s="71">
        <v>6</v>
      </c>
      <c r="DT353" s="152">
        <v>10</v>
      </c>
      <c r="DU353" s="32">
        <v>4</v>
      </c>
      <c r="DV353" s="149">
        <v>61</v>
      </c>
      <c r="DW353" s="149">
        <v>25</v>
      </c>
      <c r="DX353" s="212"/>
      <c r="DY353" s="8" t="s">
        <v>91</v>
      </c>
      <c r="DZ353" s="71">
        <v>12</v>
      </c>
      <c r="EA353" s="71">
        <v>13</v>
      </c>
      <c r="EB353" s="71">
        <v>8</v>
      </c>
      <c r="EC353" s="71">
        <v>0</v>
      </c>
      <c r="ED353" s="71">
        <v>12</v>
      </c>
      <c r="EE353" s="71">
        <v>12</v>
      </c>
      <c r="EF353" s="71">
        <v>0</v>
      </c>
      <c r="EG353" s="71">
        <v>16</v>
      </c>
      <c r="EH353" s="71">
        <v>12</v>
      </c>
      <c r="EI353" s="71">
        <v>12</v>
      </c>
      <c r="EJ353" s="71">
        <v>16</v>
      </c>
      <c r="EK353" s="71">
        <v>0</v>
      </c>
      <c r="EL353" s="71">
        <v>0</v>
      </c>
      <c r="EM353" s="71">
        <v>0</v>
      </c>
      <c r="EN353" s="71">
        <v>0</v>
      </c>
      <c r="EO353" s="71">
        <v>0</v>
      </c>
      <c r="EP353" s="71">
        <v>0</v>
      </c>
      <c r="ER353" s="78" t="s">
        <v>209</v>
      </c>
      <c r="ES353" s="78" t="s">
        <v>2638</v>
      </c>
      <c r="ET353" s="78">
        <v>456</v>
      </c>
      <c r="EU353" s="78">
        <v>178</v>
      </c>
      <c r="EV353" s="78">
        <v>1121</v>
      </c>
      <c r="EW353" s="78"/>
      <c r="EX353" s="78"/>
      <c r="EY353" s="78"/>
    </row>
    <row r="354" spans="1:155">
      <c r="A354" s="212"/>
      <c r="B354" s="66" t="s">
        <v>73</v>
      </c>
      <c r="C354" s="26">
        <v>610</v>
      </c>
      <c r="D354" s="26">
        <v>356</v>
      </c>
      <c r="E354" s="26">
        <v>99</v>
      </c>
      <c r="F354" s="26">
        <v>62</v>
      </c>
      <c r="G354" s="26">
        <v>0</v>
      </c>
      <c r="H354" s="26">
        <v>0</v>
      </c>
      <c r="I354" s="26">
        <v>85</v>
      </c>
      <c r="J354" s="26">
        <v>37</v>
      </c>
      <c r="K354" s="26">
        <v>0</v>
      </c>
      <c r="L354" s="26">
        <v>0</v>
      </c>
      <c r="M354" s="26">
        <v>296</v>
      </c>
      <c r="N354" s="26">
        <v>173</v>
      </c>
      <c r="O354" s="26">
        <v>0</v>
      </c>
      <c r="P354" s="26">
        <v>0</v>
      </c>
      <c r="Q354" s="26">
        <v>439</v>
      </c>
      <c r="R354" s="26">
        <v>250</v>
      </c>
      <c r="S354" s="26">
        <v>5</v>
      </c>
      <c r="T354" s="26">
        <v>0</v>
      </c>
      <c r="U354" s="26">
        <v>244</v>
      </c>
      <c r="V354" s="26">
        <v>114</v>
      </c>
      <c r="W354" s="26">
        <v>0</v>
      </c>
      <c r="X354" s="26">
        <v>0</v>
      </c>
      <c r="Y354" s="26">
        <v>0</v>
      </c>
      <c r="Z354" s="26">
        <v>0</v>
      </c>
      <c r="AA354" s="26">
        <v>0</v>
      </c>
      <c r="AB354" s="26">
        <v>0</v>
      </c>
      <c r="AC354" s="68">
        <v>1778</v>
      </c>
      <c r="AD354" s="68">
        <v>992</v>
      </c>
      <c r="AE354" s="212"/>
      <c r="AF354" s="66" t="s">
        <v>73</v>
      </c>
      <c r="AG354" s="26">
        <v>4</v>
      </c>
      <c r="AH354" s="26">
        <v>4</v>
      </c>
      <c r="AI354" s="26">
        <v>0</v>
      </c>
      <c r="AJ354" s="26">
        <v>0</v>
      </c>
      <c r="AK354" s="26">
        <v>0</v>
      </c>
      <c r="AL354" s="26">
        <v>0</v>
      </c>
      <c r="AM354" s="26">
        <v>0</v>
      </c>
      <c r="AN354" s="26">
        <v>0</v>
      </c>
      <c r="AO354" s="26">
        <v>0</v>
      </c>
      <c r="AP354" s="26">
        <v>0</v>
      </c>
      <c r="AQ354" s="26">
        <v>1</v>
      </c>
      <c r="AR354" s="26">
        <v>1</v>
      </c>
      <c r="AS354" s="26">
        <v>0</v>
      </c>
      <c r="AT354" s="26">
        <v>0</v>
      </c>
      <c r="AU354" s="26">
        <v>92</v>
      </c>
      <c r="AV354" s="26">
        <v>56</v>
      </c>
      <c r="AW354" s="26">
        <v>1</v>
      </c>
      <c r="AX354" s="26">
        <v>0</v>
      </c>
      <c r="AY354" s="26">
        <v>54</v>
      </c>
      <c r="AZ354" s="26">
        <v>25</v>
      </c>
      <c r="BA354" s="26">
        <v>0</v>
      </c>
      <c r="BB354" s="26">
        <v>0</v>
      </c>
      <c r="BC354" s="26">
        <v>0</v>
      </c>
      <c r="BD354" s="26">
        <v>0</v>
      </c>
      <c r="BE354" s="26">
        <v>0</v>
      </c>
      <c r="BF354" s="26">
        <v>0</v>
      </c>
      <c r="BG354" s="68">
        <v>152</v>
      </c>
      <c r="BH354" s="68">
        <v>86</v>
      </c>
      <c r="BI354" s="212"/>
      <c r="BJ354" s="66" t="s">
        <v>73</v>
      </c>
      <c r="BK354" s="68">
        <v>14</v>
      </c>
      <c r="BL354" s="68">
        <v>3</v>
      </c>
      <c r="BM354" s="68">
        <v>0</v>
      </c>
      <c r="BN354" s="68">
        <v>4</v>
      </c>
      <c r="BO354" s="68">
        <v>0</v>
      </c>
      <c r="BP354" s="68">
        <v>7</v>
      </c>
      <c r="BQ354" s="68">
        <v>0</v>
      </c>
      <c r="BR354" s="68">
        <v>11</v>
      </c>
      <c r="BS354" s="68">
        <v>1</v>
      </c>
      <c r="BT354" s="68">
        <v>9</v>
      </c>
      <c r="BU354" s="68">
        <v>0</v>
      </c>
      <c r="BV354" s="68">
        <v>0</v>
      </c>
      <c r="BW354" s="68">
        <v>0</v>
      </c>
      <c r="BX354" s="68">
        <v>49</v>
      </c>
      <c r="BY354" s="68">
        <v>46</v>
      </c>
      <c r="BZ354" s="68">
        <v>46</v>
      </c>
      <c r="CA354" s="68">
        <v>29</v>
      </c>
      <c r="CB354" s="68">
        <v>2</v>
      </c>
      <c r="CC354" s="68">
        <v>11</v>
      </c>
      <c r="CD354" s="212"/>
      <c r="CE354" s="66" t="s">
        <v>73</v>
      </c>
      <c r="CF354" s="68">
        <v>8</v>
      </c>
      <c r="CG354" s="68">
        <v>419</v>
      </c>
      <c r="CH354" s="68">
        <v>131</v>
      </c>
      <c r="CI354" s="68">
        <v>228</v>
      </c>
      <c r="CJ354" s="68">
        <v>0</v>
      </c>
      <c r="CK354" s="68">
        <v>2</v>
      </c>
      <c r="CL354" s="68">
        <v>47</v>
      </c>
      <c r="CM354" s="68">
        <v>40</v>
      </c>
      <c r="CN354" s="68">
        <v>36</v>
      </c>
      <c r="CO354" s="212"/>
      <c r="CP354" s="66" t="s">
        <v>73</v>
      </c>
      <c r="CQ354" s="68">
        <v>488</v>
      </c>
      <c r="CR354" s="68">
        <v>292</v>
      </c>
      <c r="CS354" s="68">
        <v>208</v>
      </c>
      <c r="CT354" s="68">
        <v>136</v>
      </c>
      <c r="CU354" s="68">
        <v>5</v>
      </c>
      <c r="CV354" s="68">
        <v>0</v>
      </c>
      <c r="CW354" s="68">
        <v>4</v>
      </c>
      <c r="CX354" s="68">
        <v>0</v>
      </c>
      <c r="CY354" s="68">
        <v>231</v>
      </c>
      <c r="CZ354" s="68">
        <v>122</v>
      </c>
      <c r="DA354" s="68">
        <v>82</v>
      </c>
      <c r="DB354" s="68">
        <v>47</v>
      </c>
      <c r="DC354" s="68">
        <v>0</v>
      </c>
      <c r="DD354" s="68">
        <v>0</v>
      </c>
      <c r="DE354" s="68">
        <v>0</v>
      </c>
      <c r="DF354" s="68">
        <v>0</v>
      </c>
      <c r="DG354" s="68">
        <v>0</v>
      </c>
      <c r="DH354" s="68">
        <v>0</v>
      </c>
      <c r="DI354" s="68">
        <v>0</v>
      </c>
      <c r="DJ354" s="68">
        <v>0</v>
      </c>
      <c r="DK354" s="68">
        <v>0</v>
      </c>
      <c r="DL354" s="68">
        <v>0</v>
      </c>
      <c r="DM354" s="68">
        <v>0</v>
      </c>
      <c r="DN354" s="68">
        <v>0</v>
      </c>
      <c r="DO354" s="212"/>
      <c r="DP354" s="66" t="s">
        <v>73</v>
      </c>
      <c r="DQ354" s="68">
        <v>85</v>
      </c>
      <c r="DR354" s="26">
        <v>30</v>
      </c>
      <c r="DS354" s="26">
        <v>7</v>
      </c>
      <c r="DT354" s="41">
        <v>11</v>
      </c>
      <c r="DU354" s="41">
        <v>5</v>
      </c>
      <c r="DV354" s="68">
        <v>96</v>
      </c>
      <c r="DW354" s="68">
        <v>35</v>
      </c>
      <c r="DX354" s="212"/>
      <c r="DY354" s="66" t="s">
        <v>73</v>
      </c>
      <c r="DZ354" s="68">
        <v>12</v>
      </c>
      <c r="EA354" s="68">
        <v>13</v>
      </c>
      <c r="EB354" s="68">
        <v>8</v>
      </c>
      <c r="EC354" s="68">
        <v>0</v>
      </c>
      <c r="ED354" s="68">
        <v>12</v>
      </c>
      <c r="EE354" s="68">
        <v>12</v>
      </c>
      <c r="EF354" s="68">
        <v>0</v>
      </c>
      <c r="EG354" s="68">
        <v>16</v>
      </c>
      <c r="EH354" s="68">
        <v>12</v>
      </c>
      <c r="EI354" s="68">
        <v>12</v>
      </c>
      <c r="EJ354" s="68">
        <v>16</v>
      </c>
      <c r="EK354" s="68">
        <v>0</v>
      </c>
      <c r="EL354" s="68">
        <v>0</v>
      </c>
      <c r="EM354" s="68">
        <v>0</v>
      </c>
      <c r="EN354" s="68">
        <v>0</v>
      </c>
      <c r="EO354" s="68">
        <v>0</v>
      </c>
      <c r="EP354" s="68">
        <v>0</v>
      </c>
      <c r="ER354" s="78" t="s">
        <v>209</v>
      </c>
      <c r="ES354" s="78" t="s">
        <v>2639</v>
      </c>
      <c r="ET354" s="78">
        <v>724</v>
      </c>
      <c r="EU354" s="78">
        <v>294</v>
      </c>
      <c r="EV354" s="78">
        <v>2151</v>
      </c>
      <c r="EW354" s="78"/>
      <c r="EX354" s="78"/>
      <c r="EY354" s="78"/>
    </row>
    <row r="355" spans="1:155">
      <c r="A355" s="45" t="s">
        <v>111</v>
      </c>
      <c r="B355" s="48"/>
      <c r="C355" s="64"/>
      <c r="D355" s="64"/>
      <c r="E355" s="64"/>
      <c r="F355" s="64"/>
      <c r="G355" s="64"/>
      <c r="H355" s="64"/>
      <c r="I355" s="64"/>
      <c r="J355" s="64"/>
      <c r="K355" s="64"/>
      <c r="L355" s="64"/>
      <c r="M355" s="64"/>
      <c r="N355" s="64"/>
      <c r="O355" s="64"/>
      <c r="P355" s="64"/>
      <c r="Q355" s="64"/>
      <c r="R355" s="64"/>
      <c r="S355" s="64"/>
      <c r="T355" s="64"/>
      <c r="U355" s="64"/>
      <c r="V355" s="64"/>
      <c r="W355" s="64"/>
      <c r="X355" s="64"/>
      <c r="Y355" s="64"/>
      <c r="Z355" s="64"/>
      <c r="AA355" s="64"/>
      <c r="AB355" s="64"/>
      <c r="AC355" s="69"/>
      <c r="AD355" s="69"/>
      <c r="AE355" s="45" t="s">
        <v>111</v>
      </c>
      <c r="AF355" s="48"/>
      <c r="AG355" s="64"/>
      <c r="AH355" s="64"/>
      <c r="AI355" s="64"/>
      <c r="AJ355" s="64"/>
      <c r="AK355" s="64"/>
      <c r="AL355" s="64"/>
      <c r="AM355" s="64"/>
      <c r="AN355" s="64"/>
      <c r="AO355" s="64"/>
      <c r="AP355" s="64"/>
      <c r="AQ355" s="64"/>
      <c r="AR355" s="64"/>
      <c r="AS355" s="64"/>
      <c r="AT355" s="64"/>
      <c r="AU355" s="64"/>
      <c r="AV355" s="64"/>
      <c r="AW355" s="64"/>
      <c r="AX355" s="64"/>
      <c r="AY355" s="64"/>
      <c r="AZ355" s="64"/>
      <c r="BA355" s="64"/>
      <c r="BB355" s="64"/>
      <c r="BC355" s="64"/>
      <c r="BD355" s="64"/>
      <c r="BE355" s="64"/>
      <c r="BF355" s="64"/>
      <c r="BG355" s="69"/>
      <c r="BH355" s="69"/>
      <c r="BI355" s="45" t="s">
        <v>111</v>
      </c>
      <c r="BJ355" s="48"/>
      <c r="BK355" s="64"/>
      <c r="BL355" s="64"/>
      <c r="BM355" s="64"/>
      <c r="BN355" s="64"/>
      <c r="BO355" s="64"/>
      <c r="BP355" s="64"/>
      <c r="BQ355" s="64"/>
      <c r="BR355" s="64"/>
      <c r="BS355" s="64"/>
      <c r="BT355" s="64"/>
      <c r="BU355" s="64"/>
      <c r="BV355" s="64"/>
      <c r="BW355" s="64"/>
      <c r="BX355" s="64"/>
      <c r="BY355" s="64"/>
      <c r="BZ355" s="64"/>
      <c r="CA355" s="64"/>
      <c r="CB355" s="64"/>
      <c r="CC355" s="110"/>
      <c r="CD355" s="45" t="s">
        <v>111</v>
      </c>
      <c r="CE355" s="48"/>
      <c r="CF355" s="110"/>
      <c r="CG355" s="110"/>
      <c r="CH355" s="110"/>
      <c r="CI355" s="110"/>
      <c r="CJ355" s="110"/>
      <c r="CK355" s="110"/>
      <c r="CL355" s="110"/>
      <c r="CM355" s="110"/>
      <c r="CN355" s="110"/>
      <c r="CO355" s="45" t="s">
        <v>111</v>
      </c>
      <c r="CP355" s="48"/>
      <c r="CQ355" s="110"/>
      <c r="CR355" s="110"/>
      <c r="CS355" s="110"/>
      <c r="CT355" s="110"/>
      <c r="CU355" s="110"/>
      <c r="CV355" s="110"/>
      <c r="CW355" s="110"/>
      <c r="CX355" s="110"/>
      <c r="CY355" s="110"/>
      <c r="CZ355" s="110"/>
      <c r="DA355" s="110"/>
      <c r="DB355" s="110"/>
      <c r="DC355" s="110"/>
      <c r="DD355" s="110"/>
      <c r="DE355" s="110"/>
      <c r="DF355" s="110"/>
      <c r="DG355" s="110"/>
      <c r="DH355" s="110"/>
      <c r="DI355" s="110"/>
      <c r="DJ355" s="110"/>
      <c r="DK355" s="110"/>
      <c r="DL355" s="110"/>
      <c r="DM355" s="110"/>
      <c r="DN355" s="110"/>
      <c r="DO355" s="45" t="s">
        <v>111</v>
      </c>
      <c r="DP355" s="48"/>
      <c r="DQ355" s="112"/>
      <c r="DR355" s="112"/>
      <c r="DS355" s="112"/>
      <c r="DT355" s="112"/>
      <c r="DU355" s="112"/>
      <c r="DV355" s="71"/>
      <c r="DW355" s="71"/>
      <c r="DX355" s="45" t="s">
        <v>111</v>
      </c>
      <c r="DY355" s="48"/>
      <c r="DZ355" s="64"/>
      <c r="EA355" s="64"/>
      <c r="EB355" s="64"/>
      <c r="EC355" s="64"/>
      <c r="ED355" s="64"/>
      <c r="EE355" s="64"/>
      <c r="EF355" s="64"/>
      <c r="EG355" s="64"/>
      <c r="EH355" s="64"/>
      <c r="EI355" s="64"/>
      <c r="EJ355" s="64"/>
      <c r="EK355" s="64"/>
      <c r="EL355" s="64"/>
      <c r="EM355" s="64"/>
      <c r="EN355" s="64"/>
      <c r="EO355" s="64"/>
      <c r="EP355" s="64"/>
      <c r="ER355" s="78" t="str">
        <f>IF(A355="",ER354,A355)</f>
        <v>MELAKY</v>
      </c>
      <c r="ES355" s="78" t="str">
        <f>ER355&amp;B355</f>
        <v>MELAKY</v>
      </c>
      <c r="ET355" s="78">
        <f>CQ355+CU355+CY355+DC355+DG355+DK355</f>
        <v>0</v>
      </c>
      <c r="EU355" s="78">
        <f>CS355+CW355+DA355+DE355+DI355+DM355</f>
        <v>0</v>
      </c>
      <c r="EV355" s="78">
        <f>(CF355+2*CG355+3*CH355+4*CI355+5*CJ355)</f>
        <v>0</v>
      </c>
      <c r="EW355" s="78"/>
      <c r="EX355" s="78"/>
      <c r="EY355" s="78"/>
    </row>
    <row r="356" spans="1:155">
      <c r="A356" s="212" t="s">
        <v>19</v>
      </c>
      <c r="B356" s="8" t="s">
        <v>90</v>
      </c>
      <c r="C356" s="71">
        <v>0</v>
      </c>
      <c r="D356" s="71">
        <v>0</v>
      </c>
      <c r="E356" s="71">
        <v>0</v>
      </c>
      <c r="F356" s="71">
        <v>0</v>
      </c>
      <c r="G356" s="71">
        <v>0</v>
      </c>
      <c r="H356" s="71">
        <v>0</v>
      </c>
      <c r="I356" s="71">
        <v>0</v>
      </c>
      <c r="J356" s="71">
        <v>0</v>
      </c>
      <c r="K356" s="71">
        <v>0</v>
      </c>
      <c r="L356" s="71">
        <v>0</v>
      </c>
      <c r="M356" s="71">
        <v>0</v>
      </c>
      <c r="N356" s="71">
        <v>0</v>
      </c>
      <c r="O356" s="71">
        <v>0</v>
      </c>
      <c r="P356" s="71">
        <v>0</v>
      </c>
      <c r="Q356" s="71">
        <v>0</v>
      </c>
      <c r="R356" s="71">
        <v>0</v>
      </c>
      <c r="S356" s="71">
        <v>0</v>
      </c>
      <c r="T356" s="71">
        <v>0</v>
      </c>
      <c r="U356" s="71">
        <v>0</v>
      </c>
      <c r="V356" s="71">
        <v>0</v>
      </c>
      <c r="W356" s="71">
        <v>0</v>
      </c>
      <c r="X356" s="71">
        <v>0</v>
      </c>
      <c r="Y356" s="71">
        <v>0</v>
      </c>
      <c r="Z356" s="71">
        <v>0</v>
      </c>
      <c r="AA356" s="71">
        <v>0</v>
      </c>
      <c r="AB356" s="71">
        <v>0</v>
      </c>
      <c r="AC356" s="69">
        <v>0</v>
      </c>
      <c r="AD356" s="69">
        <v>0</v>
      </c>
      <c r="AE356" s="212" t="s">
        <v>19</v>
      </c>
      <c r="AF356" s="8" t="s">
        <v>90</v>
      </c>
      <c r="AG356" s="71">
        <v>0</v>
      </c>
      <c r="AH356" s="71">
        <v>0</v>
      </c>
      <c r="AI356" s="71">
        <v>0</v>
      </c>
      <c r="AJ356" s="71">
        <v>0</v>
      </c>
      <c r="AK356" s="71">
        <v>0</v>
      </c>
      <c r="AL356" s="71">
        <v>0</v>
      </c>
      <c r="AM356" s="71">
        <v>0</v>
      </c>
      <c r="AN356" s="71">
        <v>0</v>
      </c>
      <c r="AO356" s="71">
        <v>0</v>
      </c>
      <c r="AP356" s="71">
        <v>0</v>
      </c>
      <c r="AQ356" s="71">
        <v>0</v>
      </c>
      <c r="AR356" s="71">
        <v>0</v>
      </c>
      <c r="AS356" s="71">
        <v>0</v>
      </c>
      <c r="AT356" s="71">
        <v>0</v>
      </c>
      <c r="AU356" s="71">
        <v>0</v>
      </c>
      <c r="AV356" s="71">
        <v>0</v>
      </c>
      <c r="AW356" s="71">
        <v>0</v>
      </c>
      <c r="AX356" s="71">
        <v>0</v>
      </c>
      <c r="AY356" s="71">
        <v>0</v>
      </c>
      <c r="AZ356" s="71">
        <v>0</v>
      </c>
      <c r="BA356" s="71">
        <v>0</v>
      </c>
      <c r="BB356" s="71">
        <v>0</v>
      </c>
      <c r="BC356" s="71">
        <v>0</v>
      </c>
      <c r="BD356" s="71">
        <v>0</v>
      </c>
      <c r="BE356" s="71">
        <v>0</v>
      </c>
      <c r="BF356" s="71">
        <v>0</v>
      </c>
      <c r="BG356" s="69">
        <v>0</v>
      </c>
      <c r="BH356" s="69">
        <v>0</v>
      </c>
      <c r="BI356" s="212" t="s">
        <v>19</v>
      </c>
      <c r="BJ356" s="8" t="s">
        <v>90</v>
      </c>
      <c r="BK356" s="31">
        <v>0</v>
      </c>
      <c r="BL356" s="31">
        <v>0</v>
      </c>
      <c r="BM356" s="31">
        <v>0</v>
      </c>
      <c r="BN356" s="31">
        <v>0</v>
      </c>
      <c r="BO356" s="31">
        <v>0</v>
      </c>
      <c r="BP356" s="31">
        <v>0</v>
      </c>
      <c r="BQ356" s="31">
        <v>0</v>
      </c>
      <c r="BR356" s="31">
        <v>0</v>
      </c>
      <c r="BS356" s="31">
        <v>0</v>
      </c>
      <c r="BT356" s="31">
        <v>0</v>
      </c>
      <c r="BU356" s="31">
        <v>0</v>
      </c>
      <c r="BV356" s="31">
        <v>0</v>
      </c>
      <c r="BW356" s="31">
        <v>0</v>
      </c>
      <c r="BX356" s="149">
        <v>0</v>
      </c>
      <c r="BY356" s="125">
        <v>0</v>
      </c>
      <c r="BZ356" s="71">
        <v>0</v>
      </c>
      <c r="CA356" s="71">
        <v>0</v>
      </c>
      <c r="CB356" s="71">
        <v>0</v>
      </c>
      <c r="CC356" s="71">
        <v>0</v>
      </c>
      <c r="CD356" s="212" t="s">
        <v>19</v>
      </c>
      <c r="CE356" s="8" t="s">
        <v>90</v>
      </c>
      <c r="CF356" s="71">
        <v>0</v>
      </c>
      <c r="CG356" s="71">
        <v>0</v>
      </c>
      <c r="CH356" s="71">
        <v>0</v>
      </c>
      <c r="CI356" s="71">
        <v>0</v>
      </c>
      <c r="CJ356" s="71">
        <v>0</v>
      </c>
      <c r="CK356" s="71">
        <v>0</v>
      </c>
      <c r="CL356" s="71">
        <v>0</v>
      </c>
      <c r="CM356" s="71">
        <v>0</v>
      </c>
      <c r="CN356" s="71">
        <v>0</v>
      </c>
      <c r="CO356" s="212" t="s">
        <v>19</v>
      </c>
      <c r="CP356" s="8" t="s">
        <v>90</v>
      </c>
      <c r="CQ356" s="46">
        <v>0</v>
      </c>
      <c r="CR356" s="46">
        <v>0</v>
      </c>
      <c r="CS356" s="46">
        <v>0</v>
      </c>
      <c r="CT356" s="46">
        <v>0</v>
      </c>
      <c r="CU356" s="46">
        <v>0</v>
      </c>
      <c r="CV356" s="46">
        <v>0</v>
      </c>
      <c r="CW356" s="46">
        <v>0</v>
      </c>
      <c r="CX356" s="46">
        <v>0</v>
      </c>
      <c r="CY356" s="46">
        <v>0</v>
      </c>
      <c r="CZ356" s="46">
        <v>0</v>
      </c>
      <c r="DA356" s="46">
        <v>0</v>
      </c>
      <c r="DB356" s="46">
        <v>0</v>
      </c>
      <c r="DC356" s="46">
        <v>0</v>
      </c>
      <c r="DD356" s="46">
        <v>0</v>
      </c>
      <c r="DE356" s="46">
        <v>0</v>
      </c>
      <c r="DF356" s="46">
        <v>0</v>
      </c>
      <c r="DG356" s="46">
        <v>0</v>
      </c>
      <c r="DH356" s="46">
        <v>0</v>
      </c>
      <c r="DI356" s="46">
        <v>0</v>
      </c>
      <c r="DJ356" s="46">
        <v>0</v>
      </c>
      <c r="DK356" s="46">
        <v>0</v>
      </c>
      <c r="DL356" s="46">
        <v>0</v>
      </c>
      <c r="DM356" s="46">
        <v>0</v>
      </c>
      <c r="DN356" s="46">
        <v>0</v>
      </c>
      <c r="DO356" s="212" t="s">
        <v>19</v>
      </c>
      <c r="DP356" s="8" t="s">
        <v>90</v>
      </c>
      <c r="DQ356" s="71">
        <v>0</v>
      </c>
      <c r="DR356" s="71">
        <v>0</v>
      </c>
      <c r="DS356" s="71">
        <v>0</v>
      </c>
      <c r="DT356" s="152">
        <v>0</v>
      </c>
      <c r="DU356" s="32">
        <v>0</v>
      </c>
      <c r="DV356" s="149">
        <v>0</v>
      </c>
      <c r="DW356" s="149">
        <v>0</v>
      </c>
      <c r="DX356" s="212" t="s">
        <v>19</v>
      </c>
      <c r="DY356" s="8" t="s">
        <v>90</v>
      </c>
      <c r="DZ356" s="71">
        <v>0</v>
      </c>
      <c r="EA356" s="71">
        <v>0</v>
      </c>
      <c r="EB356" s="71">
        <v>0</v>
      </c>
      <c r="EC356" s="71">
        <v>0</v>
      </c>
      <c r="ED356" s="71">
        <v>0</v>
      </c>
      <c r="EE356" s="71">
        <v>0</v>
      </c>
      <c r="EF356" s="71">
        <v>0</v>
      </c>
      <c r="EG356" s="71">
        <v>0</v>
      </c>
      <c r="EH356" s="71">
        <v>0</v>
      </c>
      <c r="EI356" s="71">
        <v>0</v>
      </c>
      <c r="EJ356" s="71">
        <v>0</v>
      </c>
      <c r="EK356" s="71">
        <v>0</v>
      </c>
      <c r="EL356" s="71">
        <v>0</v>
      </c>
      <c r="EM356" s="71">
        <v>0</v>
      </c>
      <c r="EN356" s="71">
        <v>0</v>
      </c>
      <c r="EO356" s="71">
        <v>0</v>
      </c>
      <c r="EP356" s="71">
        <v>0</v>
      </c>
      <c r="ER356" s="78" t="s">
        <v>19</v>
      </c>
      <c r="ES356" s="78" t="s">
        <v>2643</v>
      </c>
      <c r="ET356" s="78">
        <v>0</v>
      </c>
      <c r="EU356" s="78">
        <v>0</v>
      </c>
      <c r="EV356" s="78">
        <v>0</v>
      </c>
      <c r="EW356" s="78"/>
      <c r="EX356" s="78"/>
      <c r="EY356" s="78"/>
    </row>
    <row r="357" spans="1:155">
      <c r="A357" s="212"/>
      <c r="B357" s="8" t="s">
        <v>91</v>
      </c>
      <c r="C357" s="71">
        <v>0</v>
      </c>
      <c r="D357" s="71">
        <v>0</v>
      </c>
      <c r="E357" s="71">
        <v>0</v>
      </c>
      <c r="F357" s="71">
        <v>0</v>
      </c>
      <c r="G357" s="71">
        <v>0</v>
      </c>
      <c r="H357" s="71">
        <v>0</v>
      </c>
      <c r="I357" s="71">
        <v>0</v>
      </c>
      <c r="J357" s="71">
        <v>0</v>
      </c>
      <c r="K357" s="71">
        <v>0</v>
      </c>
      <c r="L357" s="71">
        <v>0</v>
      </c>
      <c r="M357" s="71">
        <v>0</v>
      </c>
      <c r="N357" s="71">
        <v>0</v>
      </c>
      <c r="O357" s="71">
        <v>0</v>
      </c>
      <c r="P357" s="71">
        <v>0</v>
      </c>
      <c r="Q357" s="71">
        <v>0</v>
      </c>
      <c r="R357" s="71">
        <v>0</v>
      </c>
      <c r="S357" s="71">
        <v>0</v>
      </c>
      <c r="T357" s="71">
        <v>0</v>
      </c>
      <c r="U357" s="71">
        <v>0</v>
      </c>
      <c r="V357" s="71">
        <v>0</v>
      </c>
      <c r="W357" s="71">
        <v>0</v>
      </c>
      <c r="X357" s="71">
        <v>0</v>
      </c>
      <c r="Y357" s="71">
        <v>0</v>
      </c>
      <c r="Z357" s="71">
        <v>0</v>
      </c>
      <c r="AA357" s="71">
        <v>0</v>
      </c>
      <c r="AB357" s="71">
        <v>0</v>
      </c>
      <c r="AC357" s="69">
        <v>0</v>
      </c>
      <c r="AD357" s="69">
        <v>0</v>
      </c>
      <c r="AE357" s="212"/>
      <c r="AF357" s="8" t="s">
        <v>91</v>
      </c>
      <c r="AG357" s="71">
        <v>0</v>
      </c>
      <c r="AH357" s="71">
        <v>0</v>
      </c>
      <c r="AI357" s="71">
        <v>0</v>
      </c>
      <c r="AJ357" s="71">
        <v>0</v>
      </c>
      <c r="AK357" s="71">
        <v>0</v>
      </c>
      <c r="AL357" s="71">
        <v>0</v>
      </c>
      <c r="AM357" s="71">
        <v>0</v>
      </c>
      <c r="AN357" s="71">
        <v>0</v>
      </c>
      <c r="AO357" s="71">
        <v>0</v>
      </c>
      <c r="AP357" s="71">
        <v>0</v>
      </c>
      <c r="AQ357" s="71">
        <v>0</v>
      </c>
      <c r="AR357" s="71">
        <v>0</v>
      </c>
      <c r="AS357" s="71">
        <v>0</v>
      </c>
      <c r="AT357" s="71">
        <v>0</v>
      </c>
      <c r="AU357" s="71">
        <v>0</v>
      </c>
      <c r="AV357" s="71">
        <v>0</v>
      </c>
      <c r="AW357" s="71">
        <v>0</v>
      </c>
      <c r="AX357" s="71">
        <v>0</v>
      </c>
      <c r="AY357" s="71">
        <v>0</v>
      </c>
      <c r="AZ357" s="71">
        <v>0</v>
      </c>
      <c r="BA357" s="71">
        <v>0</v>
      </c>
      <c r="BB357" s="71">
        <v>0</v>
      </c>
      <c r="BC357" s="71">
        <v>0</v>
      </c>
      <c r="BD357" s="71">
        <v>0</v>
      </c>
      <c r="BE357" s="71">
        <v>0</v>
      </c>
      <c r="BF357" s="71">
        <v>0</v>
      </c>
      <c r="BG357" s="69">
        <v>0</v>
      </c>
      <c r="BH357" s="69">
        <v>0</v>
      </c>
      <c r="BI357" s="212"/>
      <c r="BJ357" s="8" t="s">
        <v>91</v>
      </c>
      <c r="BK357" s="31">
        <v>0</v>
      </c>
      <c r="BL357" s="31">
        <v>0</v>
      </c>
      <c r="BM357" s="31">
        <v>0</v>
      </c>
      <c r="BN357" s="31">
        <v>0</v>
      </c>
      <c r="BO357" s="31">
        <v>0</v>
      </c>
      <c r="BP357" s="31">
        <v>0</v>
      </c>
      <c r="BQ357" s="31">
        <v>0</v>
      </c>
      <c r="BR357" s="31">
        <v>0</v>
      </c>
      <c r="BS357" s="31">
        <v>0</v>
      </c>
      <c r="BT357" s="31">
        <v>0</v>
      </c>
      <c r="BU357" s="31">
        <v>0</v>
      </c>
      <c r="BV357" s="31">
        <v>0</v>
      </c>
      <c r="BW357" s="31">
        <v>0</v>
      </c>
      <c r="BX357" s="149">
        <v>0</v>
      </c>
      <c r="BY357" s="125">
        <v>0</v>
      </c>
      <c r="BZ357" s="71">
        <v>0</v>
      </c>
      <c r="CA357" s="71">
        <v>0</v>
      </c>
      <c r="CB357" s="71">
        <v>0</v>
      </c>
      <c r="CC357" s="71">
        <v>0</v>
      </c>
      <c r="CD357" s="212"/>
      <c r="CE357" s="8" t="s">
        <v>91</v>
      </c>
      <c r="CF357" s="71">
        <v>0</v>
      </c>
      <c r="CG357" s="71">
        <v>0</v>
      </c>
      <c r="CH357" s="71">
        <v>0</v>
      </c>
      <c r="CI357" s="71">
        <v>0</v>
      </c>
      <c r="CJ357" s="71">
        <v>0</v>
      </c>
      <c r="CK357" s="71">
        <v>0</v>
      </c>
      <c r="CL357" s="71">
        <v>0</v>
      </c>
      <c r="CM357" s="71">
        <v>0</v>
      </c>
      <c r="CN357" s="71">
        <v>0</v>
      </c>
      <c r="CO357" s="212"/>
      <c r="CP357" s="8" t="s">
        <v>91</v>
      </c>
      <c r="CQ357" s="46">
        <v>0</v>
      </c>
      <c r="CR357" s="46">
        <v>0</v>
      </c>
      <c r="CS357" s="46">
        <v>0</v>
      </c>
      <c r="CT357" s="46">
        <v>0</v>
      </c>
      <c r="CU357" s="46">
        <v>0</v>
      </c>
      <c r="CV357" s="46">
        <v>0</v>
      </c>
      <c r="CW357" s="46">
        <v>0</v>
      </c>
      <c r="CX357" s="46">
        <v>0</v>
      </c>
      <c r="CY357" s="46">
        <v>0</v>
      </c>
      <c r="CZ357" s="46">
        <v>0</v>
      </c>
      <c r="DA357" s="46">
        <v>0</v>
      </c>
      <c r="DB357" s="46">
        <v>0</v>
      </c>
      <c r="DC357" s="46">
        <v>0</v>
      </c>
      <c r="DD357" s="46">
        <v>0</v>
      </c>
      <c r="DE357" s="46">
        <v>0</v>
      </c>
      <c r="DF357" s="46">
        <v>0</v>
      </c>
      <c r="DG357" s="46">
        <v>0</v>
      </c>
      <c r="DH357" s="46">
        <v>0</v>
      </c>
      <c r="DI357" s="46">
        <v>0</v>
      </c>
      <c r="DJ357" s="46">
        <v>0</v>
      </c>
      <c r="DK357" s="46">
        <v>0</v>
      </c>
      <c r="DL357" s="46">
        <v>0</v>
      </c>
      <c r="DM357" s="46">
        <v>0</v>
      </c>
      <c r="DN357" s="46">
        <v>0</v>
      </c>
      <c r="DO357" s="212"/>
      <c r="DP357" s="8" t="s">
        <v>91</v>
      </c>
      <c r="DQ357" s="71">
        <v>0</v>
      </c>
      <c r="DR357" s="71">
        <v>0</v>
      </c>
      <c r="DS357" s="71">
        <v>0</v>
      </c>
      <c r="DT357" s="152">
        <v>0</v>
      </c>
      <c r="DU357" s="32">
        <v>0</v>
      </c>
      <c r="DV357" s="149">
        <v>0</v>
      </c>
      <c r="DW357" s="149">
        <v>0</v>
      </c>
      <c r="DX357" s="212"/>
      <c r="DY357" s="8" t="s">
        <v>91</v>
      </c>
      <c r="DZ357" s="71">
        <v>0</v>
      </c>
      <c r="EA357" s="71">
        <v>0</v>
      </c>
      <c r="EB357" s="71">
        <v>0</v>
      </c>
      <c r="EC357" s="71">
        <v>0</v>
      </c>
      <c r="ED357" s="71">
        <v>0</v>
      </c>
      <c r="EE357" s="71">
        <v>0</v>
      </c>
      <c r="EF357" s="71">
        <v>0</v>
      </c>
      <c r="EG357" s="71">
        <v>0</v>
      </c>
      <c r="EH357" s="71">
        <v>0</v>
      </c>
      <c r="EI357" s="71">
        <v>0</v>
      </c>
      <c r="EJ357" s="71">
        <v>0</v>
      </c>
      <c r="EK357" s="71">
        <v>0</v>
      </c>
      <c r="EL357" s="71">
        <v>0</v>
      </c>
      <c r="EM357" s="71">
        <v>0</v>
      </c>
      <c r="EN357" s="71">
        <v>0</v>
      </c>
      <c r="EO357" s="71">
        <v>0</v>
      </c>
      <c r="EP357" s="71">
        <v>0</v>
      </c>
      <c r="ER357" s="78" t="s">
        <v>19</v>
      </c>
      <c r="ES357" s="78" t="s">
        <v>2644</v>
      </c>
      <c r="ET357" s="78">
        <v>0</v>
      </c>
      <c r="EU357" s="78">
        <v>0</v>
      </c>
      <c r="EV357" s="78">
        <v>0</v>
      </c>
      <c r="EW357" s="78"/>
      <c r="EX357" s="78"/>
      <c r="EY357" s="78"/>
    </row>
    <row r="358" spans="1:155">
      <c r="A358" s="212"/>
      <c r="B358" s="66" t="s">
        <v>73</v>
      </c>
      <c r="C358" s="26">
        <v>0</v>
      </c>
      <c r="D358" s="26">
        <v>0</v>
      </c>
      <c r="E358" s="26">
        <v>0</v>
      </c>
      <c r="F358" s="26">
        <v>0</v>
      </c>
      <c r="G358" s="26">
        <v>0</v>
      </c>
      <c r="H358" s="26">
        <v>0</v>
      </c>
      <c r="I358" s="26">
        <v>0</v>
      </c>
      <c r="J358" s="26">
        <v>0</v>
      </c>
      <c r="K358" s="26">
        <v>0</v>
      </c>
      <c r="L358" s="26">
        <v>0</v>
      </c>
      <c r="M358" s="26">
        <v>0</v>
      </c>
      <c r="N358" s="26">
        <v>0</v>
      </c>
      <c r="O358" s="26">
        <v>0</v>
      </c>
      <c r="P358" s="26">
        <v>0</v>
      </c>
      <c r="Q358" s="26">
        <v>0</v>
      </c>
      <c r="R358" s="26">
        <v>0</v>
      </c>
      <c r="S358" s="26">
        <v>0</v>
      </c>
      <c r="T358" s="26">
        <v>0</v>
      </c>
      <c r="U358" s="26">
        <v>0</v>
      </c>
      <c r="V358" s="26">
        <v>0</v>
      </c>
      <c r="W358" s="26">
        <v>0</v>
      </c>
      <c r="X358" s="26">
        <v>0</v>
      </c>
      <c r="Y358" s="26">
        <v>0</v>
      </c>
      <c r="Z358" s="26">
        <v>0</v>
      </c>
      <c r="AA358" s="26">
        <v>0</v>
      </c>
      <c r="AB358" s="26">
        <v>0</v>
      </c>
      <c r="AC358" s="68">
        <v>0</v>
      </c>
      <c r="AD358" s="68">
        <v>0</v>
      </c>
      <c r="AE358" s="212"/>
      <c r="AF358" s="66" t="s">
        <v>73</v>
      </c>
      <c r="AG358" s="26">
        <v>0</v>
      </c>
      <c r="AH358" s="26">
        <v>0</v>
      </c>
      <c r="AI358" s="26">
        <v>0</v>
      </c>
      <c r="AJ358" s="26">
        <v>0</v>
      </c>
      <c r="AK358" s="26">
        <v>0</v>
      </c>
      <c r="AL358" s="26">
        <v>0</v>
      </c>
      <c r="AM358" s="26">
        <v>0</v>
      </c>
      <c r="AN358" s="26">
        <v>0</v>
      </c>
      <c r="AO358" s="26">
        <v>0</v>
      </c>
      <c r="AP358" s="26">
        <v>0</v>
      </c>
      <c r="AQ358" s="26">
        <v>0</v>
      </c>
      <c r="AR358" s="26">
        <v>0</v>
      </c>
      <c r="AS358" s="26">
        <v>0</v>
      </c>
      <c r="AT358" s="26">
        <v>0</v>
      </c>
      <c r="AU358" s="26">
        <v>0</v>
      </c>
      <c r="AV358" s="26">
        <v>0</v>
      </c>
      <c r="AW358" s="26">
        <v>0</v>
      </c>
      <c r="AX358" s="26">
        <v>0</v>
      </c>
      <c r="AY358" s="26">
        <v>0</v>
      </c>
      <c r="AZ358" s="26">
        <v>0</v>
      </c>
      <c r="BA358" s="26">
        <v>0</v>
      </c>
      <c r="BB358" s="26">
        <v>0</v>
      </c>
      <c r="BC358" s="26">
        <v>0</v>
      </c>
      <c r="BD358" s="26">
        <v>0</v>
      </c>
      <c r="BE358" s="26">
        <v>0</v>
      </c>
      <c r="BF358" s="26">
        <v>0</v>
      </c>
      <c r="BG358" s="68">
        <v>0</v>
      </c>
      <c r="BH358" s="68">
        <v>0</v>
      </c>
      <c r="BI358" s="212"/>
      <c r="BJ358" s="66" t="s">
        <v>73</v>
      </c>
      <c r="BK358" s="68">
        <v>0</v>
      </c>
      <c r="BL358" s="68">
        <v>0</v>
      </c>
      <c r="BM358" s="68">
        <v>0</v>
      </c>
      <c r="BN358" s="68">
        <v>0</v>
      </c>
      <c r="BO358" s="68">
        <v>0</v>
      </c>
      <c r="BP358" s="68">
        <v>0</v>
      </c>
      <c r="BQ358" s="68">
        <v>0</v>
      </c>
      <c r="BR358" s="68">
        <v>0</v>
      </c>
      <c r="BS358" s="68">
        <v>0</v>
      </c>
      <c r="BT358" s="68">
        <v>0</v>
      </c>
      <c r="BU358" s="68">
        <v>0</v>
      </c>
      <c r="BV358" s="68">
        <v>0</v>
      </c>
      <c r="BW358" s="68">
        <v>0</v>
      </c>
      <c r="BX358" s="68">
        <v>0</v>
      </c>
      <c r="BY358" s="68">
        <v>0</v>
      </c>
      <c r="BZ358" s="68">
        <v>0</v>
      </c>
      <c r="CA358" s="68">
        <v>0</v>
      </c>
      <c r="CB358" s="68">
        <v>0</v>
      </c>
      <c r="CC358" s="68">
        <v>0</v>
      </c>
      <c r="CD358" s="212"/>
      <c r="CE358" s="66" t="s">
        <v>73</v>
      </c>
      <c r="CF358" s="68">
        <v>0</v>
      </c>
      <c r="CG358" s="68">
        <v>0</v>
      </c>
      <c r="CH358" s="68">
        <v>0</v>
      </c>
      <c r="CI358" s="68">
        <v>0</v>
      </c>
      <c r="CJ358" s="68">
        <v>0</v>
      </c>
      <c r="CK358" s="68">
        <v>0</v>
      </c>
      <c r="CL358" s="68">
        <v>0</v>
      </c>
      <c r="CM358" s="68">
        <v>0</v>
      </c>
      <c r="CN358" s="68">
        <v>0</v>
      </c>
      <c r="CO358" s="212"/>
      <c r="CP358" s="66" t="s">
        <v>73</v>
      </c>
      <c r="CQ358" s="68">
        <v>0</v>
      </c>
      <c r="CR358" s="68">
        <v>0</v>
      </c>
      <c r="CS358" s="68">
        <v>0</v>
      </c>
      <c r="CT358" s="68">
        <v>0</v>
      </c>
      <c r="CU358" s="68">
        <v>0</v>
      </c>
      <c r="CV358" s="68">
        <v>0</v>
      </c>
      <c r="CW358" s="68">
        <v>0</v>
      </c>
      <c r="CX358" s="68">
        <v>0</v>
      </c>
      <c r="CY358" s="68">
        <v>0</v>
      </c>
      <c r="CZ358" s="68">
        <v>0</v>
      </c>
      <c r="DA358" s="68">
        <v>0</v>
      </c>
      <c r="DB358" s="68">
        <v>0</v>
      </c>
      <c r="DC358" s="68">
        <v>0</v>
      </c>
      <c r="DD358" s="68">
        <v>0</v>
      </c>
      <c r="DE358" s="68">
        <v>0</v>
      </c>
      <c r="DF358" s="68">
        <v>0</v>
      </c>
      <c r="DG358" s="68">
        <v>0</v>
      </c>
      <c r="DH358" s="68">
        <v>0</v>
      </c>
      <c r="DI358" s="68">
        <v>0</v>
      </c>
      <c r="DJ358" s="68">
        <v>0</v>
      </c>
      <c r="DK358" s="68">
        <v>0</v>
      </c>
      <c r="DL358" s="68">
        <v>0</v>
      </c>
      <c r="DM358" s="68">
        <v>0</v>
      </c>
      <c r="DN358" s="68">
        <v>0</v>
      </c>
      <c r="DO358" s="212"/>
      <c r="DP358" s="66" t="s">
        <v>73</v>
      </c>
      <c r="DQ358" s="68">
        <v>0</v>
      </c>
      <c r="DR358" s="26">
        <v>0</v>
      </c>
      <c r="DS358" s="26">
        <v>0</v>
      </c>
      <c r="DT358" s="41">
        <v>0</v>
      </c>
      <c r="DU358" s="41">
        <v>0</v>
      </c>
      <c r="DV358" s="68">
        <v>0</v>
      </c>
      <c r="DW358" s="68">
        <v>0</v>
      </c>
      <c r="DX358" s="212"/>
      <c r="DY358" s="66" t="s">
        <v>73</v>
      </c>
      <c r="DZ358" s="68">
        <v>0</v>
      </c>
      <c r="EA358" s="68">
        <v>0</v>
      </c>
      <c r="EB358" s="68">
        <v>0</v>
      </c>
      <c r="EC358" s="68">
        <v>0</v>
      </c>
      <c r="ED358" s="68">
        <v>0</v>
      </c>
      <c r="EE358" s="68">
        <v>0</v>
      </c>
      <c r="EF358" s="68">
        <v>0</v>
      </c>
      <c r="EG358" s="68">
        <v>0</v>
      </c>
      <c r="EH358" s="68">
        <v>0</v>
      </c>
      <c r="EI358" s="68">
        <v>0</v>
      </c>
      <c r="EJ358" s="68">
        <v>0</v>
      </c>
      <c r="EK358" s="68">
        <v>0</v>
      </c>
      <c r="EL358" s="68">
        <v>0</v>
      </c>
      <c r="EM358" s="68">
        <v>0</v>
      </c>
      <c r="EN358" s="68">
        <v>0</v>
      </c>
      <c r="EO358" s="68">
        <v>0</v>
      </c>
      <c r="EP358" s="68">
        <v>0</v>
      </c>
      <c r="ER358" s="78" t="s">
        <v>19</v>
      </c>
      <c r="ES358" s="78" t="s">
        <v>2645</v>
      </c>
      <c r="ET358" s="78">
        <v>0</v>
      </c>
      <c r="EU358" s="78">
        <v>0</v>
      </c>
      <c r="EV358" s="78">
        <v>0</v>
      </c>
      <c r="EW358" s="78"/>
      <c r="EX358" s="78"/>
      <c r="EY358" s="78"/>
    </row>
    <row r="359" spans="1:155">
      <c r="A359" s="212" t="s">
        <v>210</v>
      </c>
      <c r="B359" s="8" t="s">
        <v>90</v>
      </c>
      <c r="C359" s="71">
        <v>0</v>
      </c>
      <c r="D359" s="71">
        <v>0</v>
      </c>
      <c r="E359" s="71">
        <v>0</v>
      </c>
      <c r="F359" s="71">
        <v>0</v>
      </c>
      <c r="G359" s="71">
        <v>0</v>
      </c>
      <c r="H359" s="71">
        <v>0</v>
      </c>
      <c r="I359" s="71">
        <v>0</v>
      </c>
      <c r="J359" s="71">
        <v>0</v>
      </c>
      <c r="K359" s="71">
        <v>0</v>
      </c>
      <c r="L359" s="71">
        <v>0</v>
      </c>
      <c r="M359" s="71">
        <v>0</v>
      </c>
      <c r="N359" s="71">
        <v>0</v>
      </c>
      <c r="O359" s="71">
        <v>0</v>
      </c>
      <c r="P359" s="71">
        <v>0</v>
      </c>
      <c r="Q359" s="71">
        <v>0</v>
      </c>
      <c r="R359" s="71">
        <v>0</v>
      </c>
      <c r="S359" s="71">
        <v>0</v>
      </c>
      <c r="T359" s="71">
        <v>0</v>
      </c>
      <c r="U359" s="71">
        <v>0</v>
      </c>
      <c r="V359" s="71">
        <v>0</v>
      </c>
      <c r="W359" s="71">
        <v>0</v>
      </c>
      <c r="X359" s="71">
        <v>0</v>
      </c>
      <c r="Y359" s="71">
        <v>0</v>
      </c>
      <c r="Z359" s="71">
        <v>0</v>
      </c>
      <c r="AA359" s="71">
        <v>0</v>
      </c>
      <c r="AB359" s="71">
        <v>0</v>
      </c>
      <c r="AC359" s="69">
        <v>0</v>
      </c>
      <c r="AD359" s="69">
        <v>0</v>
      </c>
      <c r="AE359" s="212" t="s">
        <v>210</v>
      </c>
      <c r="AF359" s="8" t="s">
        <v>90</v>
      </c>
      <c r="AG359" s="71">
        <v>0</v>
      </c>
      <c r="AH359" s="71">
        <v>0</v>
      </c>
      <c r="AI359" s="71">
        <v>0</v>
      </c>
      <c r="AJ359" s="71">
        <v>0</v>
      </c>
      <c r="AK359" s="71">
        <v>0</v>
      </c>
      <c r="AL359" s="71">
        <v>0</v>
      </c>
      <c r="AM359" s="71">
        <v>0</v>
      </c>
      <c r="AN359" s="71">
        <v>0</v>
      </c>
      <c r="AO359" s="71">
        <v>0</v>
      </c>
      <c r="AP359" s="71">
        <v>0</v>
      </c>
      <c r="AQ359" s="71">
        <v>0</v>
      </c>
      <c r="AR359" s="71">
        <v>0</v>
      </c>
      <c r="AS359" s="71">
        <v>0</v>
      </c>
      <c r="AT359" s="71">
        <v>0</v>
      </c>
      <c r="AU359" s="71">
        <v>0</v>
      </c>
      <c r="AV359" s="71">
        <v>0</v>
      </c>
      <c r="AW359" s="71">
        <v>0</v>
      </c>
      <c r="AX359" s="71">
        <v>0</v>
      </c>
      <c r="AY359" s="71">
        <v>0</v>
      </c>
      <c r="AZ359" s="71">
        <v>0</v>
      </c>
      <c r="BA359" s="71">
        <v>0</v>
      </c>
      <c r="BB359" s="71">
        <v>0</v>
      </c>
      <c r="BC359" s="71">
        <v>0</v>
      </c>
      <c r="BD359" s="71">
        <v>0</v>
      </c>
      <c r="BE359" s="71">
        <v>0</v>
      </c>
      <c r="BF359" s="71">
        <v>0</v>
      </c>
      <c r="BG359" s="69">
        <v>0</v>
      </c>
      <c r="BH359" s="69">
        <v>0</v>
      </c>
      <c r="BI359" s="212" t="s">
        <v>210</v>
      </c>
      <c r="BJ359" s="8" t="s">
        <v>90</v>
      </c>
      <c r="BK359" s="31">
        <v>0</v>
      </c>
      <c r="BL359" s="31">
        <v>0</v>
      </c>
      <c r="BM359" s="31">
        <v>0</v>
      </c>
      <c r="BN359" s="31">
        <v>0</v>
      </c>
      <c r="BO359" s="31">
        <v>0</v>
      </c>
      <c r="BP359" s="31">
        <v>0</v>
      </c>
      <c r="BQ359" s="31">
        <v>0</v>
      </c>
      <c r="BR359" s="31">
        <v>0</v>
      </c>
      <c r="BS359" s="31">
        <v>0</v>
      </c>
      <c r="BT359" s="31">
        <v>0</v>
      </c>
      <c r="BU359" s="31">
        <v>0</v>
      </c>
      <c r="BV359" s="31">
        <v>0</v>
      </c>
      <c r="BW359" s="31">
        <v>0</v>
      </c>
      <c r="BX359" s="149">
        <v>0</v>
      </c>
      <c r="BY359" s="125">
        <v>0</v>
      </c>
      <c r="BZ359" s="71">
        <v>0</v>
      </c>
      <c r="CA359" s="71">
        <v>0</v>
      </c>
      <c r="CB359" s="71">
        <v>0</v>
      </c>
      <c r="CC359" s="71">
        <v>0</v>
      </c>
      <c r="CD359" s="212" t="s">
        <v>210</v>
      </c>
      <c r="CE359" s="8" t="s">
        <v>90</v>
      </c>
      <c r="CF359" s="71">
        <v>0</v>
      </c>
      <c r="CG359" s="71">
        <v>0</v>
      </c>
      <c r="CH359" s="71">
        <v>0</v>
      </c>
      <c r="CI359" s="71">
        <v>0</v>
      </c>
      <c r="CJ359" s="71">
        <v>0</v>
      </c>
      <c r="CK359" s="71">
        <v>0</v>
      </c>
      <c r="CL359" s="71">
        <v>0</v>
      </c>
      <c r="CM359" s="71">
        <v>0</v>
      </c>
      <c r="CN359" s="71">
        <v>0</v>
      </c>
      <c r="CO359" s="212" t="s">
        <v>210</v>
      </c>
      <c r="CP359" s="8" t="s">
        <v>90</v>
      </c>
      <c r="CQ359" s="46">
        <v>0</v>
      </c>
      <c r="CR359" s="46">
        <v>0</v>
      </c>
      <c r="CS359" s="46">
        <v>0</v>
      </c>
      <c r="CT359" s="46">
        <v>0</v>
      </c>
      <c r="CU359" s="46">
        <v>0</v>
      </c>
      <c r="CV359" s="46">
        <v>0</v>
      </c>
      <c r="CW359" s="46">
        <v>0</v>
      </c>
      <c r="CX359" s="46">
        <v>0</v>
      </c>
      <c r="CY359" s="46">
        <v>0</v>
      </c>
      <c r="CZ359" s="46">
        <v>0</v>
      </c>
      <c r="DA359" s="46">
        <v>0</v>
      </c>
      <c r="DB359" s="46">
        <v>0</v>
      </c>
      <c r="DC359" s="46">
        <v>0</v>
      </c>
      <c r="DD359" s="46">
        <v>0</v>
      </c>
      <c r="DE359" s="46">
        <v>0</v>
      </c>
      <c r="DF359" s="46">
        <v>0</v>
      </c>
      <c r="DG359" s="46">
        <v>0</v>
      </c>
      <c r="DH359" s="46">
        <v>0</v>
      </c>
      <c r="DI359" s="46">
        <v>0</v>
      </c>
      <c r="DJ359" s="46">
        <v>0</v>
      </c>
      <c r="DK359" s="46">
        <v>0</v>
      </c>
      <c r="DL359" s="46">
        <v>0</v>
      </c>
      <c r="DM359" s="46">
        <v>0</v>
      </c>
      <c r="DN359" s="46">
        <v>0</v>
      </c>
      <c r="DO359" s="212" t="s">
        <v>210</v>
      </c>
      <c r="DP359" s="8" t="s">
        <v>90</v>
      </c>
      <c r="DQ359" s="71">
        <v>0</v>
      </c>
      <c r="DR359" s="71">
        <v>0</v>
      </c>
      <c r="DS359" s="71">
        <v>0</v>
      </c>
      <c r="DT359" s="152">
        <v>0</v>
      </c>
      <c r="DU359" s="32">
        <v>0</v>
      </c>
      <c r="DV359" s="149">
        <v>0</v>
      </c>
      <c r="DW359" s="149">
        <v>0</v>
      </c>
      <c r="DX359" s="212" t="s">
        <v>210</v>
      </c>
      <c r="DY359" s="8" t="s">
        <v>90</v>
      </c>
      <c r="DZ359" s="71">
        <v>0</v>
      </c>
      <c r="EA359" s="71">
        <v>0</v>
      </c>
      <c r="EB359" s="71">
        <v>0</v>
      </c>
      <c r="EC359" s="71">
        <v>0</v>
      </c>
      <c r="ED359" s="71">
        <v>0</v>
      </c>
      <c r="EE359" s="71">
        <v>0</v>
      </c>
      <c r="EF359" s="71">
        <v>0</v>
      </c>
      <c r="EG359" s="71">
        <v>0</v>
      </c>
      <c r="EH359" s="71">
        <v>0</v>
      </c>
      <c r="EI359" s="71">
        <v>0</v>
      </c>
      <c r="EJ359" s="71">
        <v>0</v>
      </c>
      <c r="EK359" s="71">
        <v>0</v>
      </c>
      <c r="EL359" s="71">
        <v>0</v>
      </c>
      <c r="EM359" s="71">
        <v>0</v>
      </c>
      <c r="EN359" s="71">
        <v>0</v>
      </c>
      <c r="EO359" s="71">
        <v>0</v>
      </c>
      <c r="EP359" s="71">
        <v>0</v>
      </c>
      <c r="ER359" s="78" t="s">
        <v>210</v>
      </c>
      <c r="ES359" s="78" t="s">
        <v>2646</v>
      </c>
      <c r="ET359" s="78">
        <v>0</v>
      </c>
      <c r="EU359" s="78">
        <v>0</v>
      </c>
      <c r="EV359" s="78">
        <v>0</v>
      </c>
      <c r="EW359" s="78"/>
      <c r="EX359" s="78"/>
      <c r="EY359" s="78"/>
    </row>
    <row r="360" spans="1:155">
      <c r="A360" s="212"/>
      <c r="B360" s="8" t="s">
        <v>91</v>
      </c>
      <c r="C360" s="71">
        <v>0</v>
      </c>
      <c r="D360" s="71">
        <v>0</v>
      </c>
      <c r="E360" s="71">
        <v>0</v>
      </c>
      <c r="F360" s="71">
        <v>0</v>
      </c>
      <c r="G360" s="71">
        <v>0</v>
      </c>
      <c r="H360" s="71">
        <v>0</v>
      </c>
      <c r="I360" s="71">
        <v>0</v>
      </c>
      <c r="J360" s="71">
        <v>0</v>
      </c>
      <c r="K360" s="71">
        <v>0</v>
      </c>
      <c r="L360" s="71">
        <v>0</v>
      </c>
      <c r="M360" s="71">
        <v>0</v>
      </c>
      <c r="N360" s="71">
        <v>0</v>
      </c>
      <c r="O360" s="71">
        <v>0</v>
      </c>
      <c r="P360" s="71">
        <v>0</v>
      </c>
      <c r="Q360" s="71">
        <v>0</v>
      </c>
      <c r="R360" s="71">
        <v>0</v>
      </c>
      <c r="S360" s="71">
        <v>0</v>
      </c>
      <c r="T360" s="71">
        <v>0</v>
      </c>
      <c r="U360" s="71">
        <v>0</v>
      </c>
      <c r="V360" s="71">
        <v>0</v>
      </c>
      <c r="W360" s="71">
        <v>0</v>
      </c>
      <c r="X360" s="71">
        <v>0</v>
      </c>
      <c r="Y360" s="71">
        <v>0</v>
      </c>
      <c r="Z360" s="71">
        <v>0</v>
      </c>
      <c r="AA360" s="71">
        <v>0</v>
      </c>
      <c r="AB360" s="71">
        <v>0</v>
      </c>
      <c r="AC360" s="69">
        <v>0</v>
      </c>
      <c r="AD360" s="69">
        <v>0</v>
      </c>
      <c r="AE360" s="212"/>
      <c r="AF360" s="8" t="s">
        <v>91</v>
      </c>
      <c r="AG360" s="71">
        <v>0</v>
      </c>
      <c r="AH360" s="71">
        <v>0</v>
      </c>
      <c r="AI360" s="71">
        <v>0</v>
      </c>
      <c r="AJ360" s="71">
        <v>0</v>
      </c>
      <c r="AK360" s="71">
        <v>0</v>
      </c>
      <c r="AL360" s="71">
        <v>0</v>
      </c>
      <c r="AM360" s="71">
        <v>0</v>
      </c>
      <c r="AN360" s="71">
        <v>0</v>
      </c>
      <c r="AO360" s="71">
        <v>0</v>
      </c>
      <c r="AP360" s="71">
        <v>0</v>
      </c>
      <c r="AQ360" s="71">
        <v>0</v>
      </c>
      <c r="AR360" s="71">
        <v>0</v>
      </c>
      <c r="AS360" s="71">
        <v>0</v>
      </c>
      <c r="AT360" s="71">
        <v>0</v>
      </c>
      <c r="AU360" s="71">
        <v>0</v>
      </c>
      <c r="AV360" s="71">
        <v>0</v>
      </c>
      <c r="AW360" s="71">
        <v>0</v>
      </c>
      <c r="AX360" s="71">
        <v>0</v>
      </c>
      <c r="AY360" s="71">
        <v>0</v>
      </c>
      <c r="AZ360" s="71">
        <v>0</v>
      </c>
      <c r="BA360" s="71">
        <v>0</v>
      </c>
      <c r="BB360" s="71">
        <v>0</v>
      </c>
      <c r="BC360" s="71">
        <v>0</v>
      </c>
      <c r="BD360" s="71">
        <v>0</v>
      </c>
      <c r="BE360" s="71">
        <v>0</v>
      </c>
      <c r="BF360" s="71">
        <v>0</v>
      </c>
      <c r="BG360" s="69">
        <v>0</v>
      </c>
      <c r="BH360" s="69">
        <v>0</v>
      </c>
      <c r="BI360" s="212"/>
      <c r="BJ360" s="8" t="s">
        <v>91</v>
      </c>
      <c r="BK360" s="31">
        <v>0</v>
      </c>
      <c r="BL360" s="31">
        <v>0</v>
      </c>
      <c r="BM360" s="31">
        <v>0</v>
      </c>
      <c r="BN360" s="31">
        <v>0</v>
      </c>
      <c r="BO360" s="31">
        <v>0</v>
      </c>
      <c r="BP360" s="31">
        <v>0</v>
      </c>
      <c r="BQ360" s="31">
        <v>0</v>
      </c>
      <c r="BR360" s="31">
        <v>0</v>
      </c>
      <c r="BS360" s="31">
        <v>0</v>
      </c>
      <c r="BT360" s="31">
        <v>0</v>
      </c>
      <c r="BU360" s="31">
        <v>0</v>
      </c>
      <c r="BV360" s="31">
        <v>0</v>
      </c>
      <c r="BW360" s="31">
        <v>0</v>
      </c>
      <c r="BX360" s="149">
        <v>0</v>
      </c>
      <c r="BY360" s="125">
        <v>0</v>
      </c>
      <c r="BZ360" s="71">
        <v>0</v>
      </c>
      <c r="CA360" s="71">
        <v>0</v>
      </c>
      <c r="CB360" s="71">
        <v>0</v>
      </c>
      <c r="CC360" s="71">
        <v>0</v>
      </c>
      <c r="CD360" s="212"/>
      <c r="CE360" s="8" t="s">
        <v>91</v>
      </c>
      <c r="CF360" s="71">
        <v>0</v>
      </c>
      <c r="CG360" s="71">
        <v>0</v>
      </c>
      <c r="CH360" s="71">
        <v>0</v>
      </c>
      <c r="CI360" s="71">
        <v>0</v>
      </c>
      <c r="CJ360" s="71">
        <v>0</v>
      </c>
      <c r="CK360" s="71">
        <v>0</v>
      </c>
      <c r="CL360" s="71">
        <v>0</v>
      </c>
      <c r="CM360" s="71">
        <v>0</v>
      </c>
      <c r="CN360" s="71">
        <v>0</v>
      </c>
      <c r="CO360" s="212"/>
      <c r="CP360" s="8" t="s">
        <v>91</v>
      </c>
      <c r="CQ360" s="46">
        <v>0</v>
      </c>
      <c r="CR360" s="46">
        <v>0</v>
      </c>
      <c r="CS360" s="46">
        <v>0</v>
      </c>
      <c r="CT360" s="46">
        <v>0</v>
      </c>
      <c r="CU360" s="46">
        <v>0</v>
      </c>
      <c r="CV360" s="46">
        <v>0</v>
      </c>
      <c r="CW360" s="46">
        <v>0</v>
      </c>
      <c r="CX360" s="46">
        <v>0</v>
      </c>
      <c r="CY360" s="46">
        <v>0</v>
      </c>
      <c r="CZ360" s="46">
        <v>0</v>
      </c>
      <c r="DA360" s="46">
        <v>0</v>
      </c>
      <c r="DB360" s="46">
        <v>0</v>
      </c>
      <c r="DC360" s="46">
        <v>0</v>
      </c>
      <c r="DD360" s="46">
        <v>0</v>
      </c>
      <c r="DE360" s="46">
        <v>0</v>
      </c>
      <c r="DF360" s="46">
        <v>0</v>
      </c>
      <c r="DG360" s="46">
        <v>0</v>
      </c>
      <c r="DH360" s="46">
        <v>0</v>
      </c>
      <c r="DI360" s="46">
        <v>0</v>
      </c>
      <c r="DJ360" s="46">
        <v>0</v>
      </c>
      <c r="DK360" s="46">
        <v>0</v>
      </c>
      <c r="DL360" s="46">
        <v>0</v>
      </c>
      <c r="DM360" s="46">
        <v>0</v>
      </c>
      <c r="DN360" s="46">
        <v>0</v>
      </c>
      <c r="DO360" s="212"/>
      <c r="DP360" s="8" t="s">
        <v>91</v>
      </c>
      <c r="DQ360" s="71">
        <v>0</v>
      </c>
      <c r="DR360" s="71">
        <v>0</v>
      </c>
      <c r="DS360" s="71">
        <v>0</v>
      </c>
      <c r="DT360" s="152">
        <v>0</v>
      </c>
      <c r="DU360" s="32">
        <v>0</v>
      </c>
      <c r="DV360" s="149">
        <v>0</v>
      </c>
      <c r="DW360" s="149">
        <v>0</v>
      </c>
      <c r="DX360" s="212"/>
      <c r="DY360" s="8" t="s">
        <v>91</v>
      </c>
      <c r="DZ360" s="71">
        <v>0</v>
      </c>
      <c r="EA360" s="71">
        <v>0</v>
      </c>
      <c r="EB360" s="71">
        <v>0</v>
      </c>
      <c r="EC360" s="71">
        <v>0</v>
      </c>
      <c r="ED360" s="71">
        <v>0</v>
      </c>
      <c r="EE360" s="71">
        <v>0</v>
      </c>
      <c r="EF360" s="71">
        <v>0</v>
      </c>
      <c r="EG360" s="71">
        <v>0</v>
      </c>
      <c r="EH360" s="71">
        <v>0</v>
      </c>
      <c r="EI360" s="71">
        <v>0</v>
      </c>
      <c r="EJ360" s="71">
        <v>0</v>
      </c>
      <c r="EK360" s="71">
        <v>0</v>
      </c>
      <c r="EL360" s="71">
        <v>0</v>
      </c>
      <c r="EM360" s="71">
        <v>0</v>
      </c>
      <c r="EN360" s="71">
        <v>0</v>
      </c>
      <c r="EO360" s="71">
        <v>0</v>
      </c>
      <c r="EP360" s="71">
        <v>0</v>
      </c>
      <c r="ER360" s="78" t="s">
        <v>210</v>
      </c>
      <c r="ES360" s="78" t="s">
        <v>2647</v>
      </c>
      <c r="ET360" s="78">
        <v>0</v>
      </c>
      <c r="EU360" s="78">
        <v>0</v>
      </c>
      <c r="EV360" s="78">
        <v>0</v>
      </c>
      <c r="EW360" s="78"/>
      <c r="EX360" s="78"/>
      <c r="EY360" s="78"/>
    </row>
    <row r="361" spans="1:155">
      <c r="A361" s="212"/>
      <c r="B361" s="66" t="s">
        <v>73</v>
      </c>
      <c r="C361" s="26">
        <v>0</v>
      </c>
      <c r="D361" s="26">
        <v>0</v>
      </c>
      <c r="E361" s="26">
        <v>0</v>
      </c>
      <c r="F361" s="26">
        <v>0</v>
      </c>
      <c r="G361" s="26">
        <v>0</v>
      </c>
      <c r="H361" s="26">
        <v>0</v>
      </c>
      <c r="I361" s="26">
        <v>0</v>
      </c>
      <c r="J361" s="26">
        <v>0</v>
      </c>
      <c r="K361" s="26">
        <v>0</v>
      </c>
      <c r="L361" s="26">
        <v>0</v>
      </c>
      <c r="M361" s="26">
        <v>0</v>
      </c>
      <c r="N361" s="26">
        <v>0</v>
      </c>
      <c r="O361" s="26">
        <v>0</v>
      </c>
      <c r="P361" s="26">
        <v>0</v>
      </c>
      <c r="Q361" s="26">
        <v>0</v>
      </c>
      <c r="R361" s="26">
        <v>0</v>
      </c>
      <c r="S361" s="26">
        <v>0</v>
      </c>
      <c r="T361" s="26">
        <v>0</v>
      </c>
      <c r="U361" s="26">
        <v>0</v>
      </c>
      <c r="V361" s="26">
        <v>0</v>
      </c>
      <c r="W361" s="26">
        <v>0</v>
      </c>
      <c r="X361" s="26">
        <v>0</v>
      </c>
      <c r="Y361" s="26">
        <v>0</v>
      </c>
      <c r="Z361" s="26">
        <v>0</v>
      </c>
      <c r="AA361" s="26">
        <v>0</v>
      </c>
      <c r="AB361" s="26">
        <v>0</v>
      </c>
      <c r="AC361" s="68">
        <v>0</v>
      </c>
      <c r="AD361" s="68">
        <v>0</v>
      </c>
      <c r="AE361" s="212"/>
      <c r="AF361" s="66" t="s">
        <v>73</v>
      </c>
      <c r="AG361" s="26">
        <v>0</v>
      </c>
      <c r="AH361" s="26">
        <v>0</v>
      </c>
      <c r="AI361" s="26">
        <v>0</v>
      </c>
      <c r="AJ361" s="26">
        <v>0</v>
      </c>
      <c r="AK361" s="26">
        <v>0</v>
      </c>
      <c r="AL361" s="26">
        <v>0</v>
      </c>
      <c r="AM361" s="26">
        <v>0</v>
      </c>
      <c r="AN361" s="26">
        <v>0</v>
      </c>
      <c r="AO361" s="26">
        <v>0</v>
      </c>
      <c r="AP361" s="26">
        <v>0</v>
      </c>
      <c r="AQ361" s="26">
        <v>0</v>
      </c>
      <c r="AR361" s="26">
        <v>0</v>
      </c>
      <c r="AS361" s="26">
        <v>0</v>
      </c>
      <c r="AT361" s="26">
        <v>0</v>
      </c>
      <c r="AU361" s="26">
        <v>0</v>
      </c>
      <c r="AV361" s="26">
        <v>0</v>
      </c>
      <c r="AW361" s="26">
        <v>0</v>
      </c>
      <c r="AX361" s="26">
        <v>0</v>
      </c>
      <c r="AY361" s="26">
        <v>0</v>
      </c>
      <c r="AZ361" s="26">
        <v>0</v>
      </c>
      <c r="BA361" s="26">
        <v>0</v>
      </c>
      <c r="BB361" s="26">
        <v>0</v>
      </c>
      <c r="BC361" s="26">
        <v>0</v>
      </c>
      <c r="BD361" s="26">
        <v>0</v>
      </c>
      <c r="BE361" s="26">
        <v>0</v>
      </c>
      <c r="BF361" s="26">
        <v>0</v>
      </c>
      <c r="BG361" s="68">
        <v>0</v>
      </c>
      <c r="BH361" s="68">
        <v>0</v>
      </c>
      <c r="BI361" s="212"/>
      <c r="BJ361" s="66" t="s">
        <v>73</v>
      </c>
      <c r="BK361" s="68">
        <v>0</v>
      </c>
      <c r="BL361" s="68">
        <v>0</v>
      </c>
      <c r="BM361" s="68">
        <v>0</v>
      </c>
      <c r="BN361" s="68">
        <v>0</v>
      </c>
      <c r="BO361" s="68">
        <v>0</v>
      </c>
      <c r="BP361" s="68">
        <v>0</v>
      </c>
      <c r="BQ361" s="68">
        <v>0</v>
      </c>
      <c r="BR361" s="68">
        <v>0</v>
      </c>
      <c r="BS361" s="68">
        <v>0</v>
      </c>
      <c r="BT361" s="68">
        <v>0</v>
      </c>
      <c r="BU361" s="68">
        <v>0</v>
      </c>
      <c r="BV361" s="68">
        <v>0</v>
      </c>
      <c r="BW361" s="68">
        <v>0</v>
      </c>
      <c r="BX361" s="68">
        <v>0</v>
      </c>
      <c r="BY361" s="68">
        <v>0</v>
      </c>
      <c r="BZ361" s="68">
        <v>0</v>
      </c>
      <c r="CA361" s="68">
        <v>0</v>
      </c>
      <c r="CB361" s="68">
        <v>0</v>
      </c>
      <c r="CC361" s="68">
        <v>0</v>
      </c>
      <c r="CD361" s="212"/>
      <c r="CE361" s="66" t="s">
        <v>73</v>
      </c>
      <c r="CF361" s="68">
        <v>0</v>
      </c>
      <c r="CG361" s="68">
        <v>0</v>
      </c>
      <c r="CH361" s="68">
        <v>0</v>
      </c>
      <c r="CI361" s="68">
        <v>0</v>
      </c>
      <c r="CJ361" s="68">
        <v>0</v>
      </c>
      <c r="CK361" s="68">
        <v>0</v>
      </c>
      <c r="CL361" s="68">
        <v>0</v>
      </c>
      <c r="CM361" s="68">
        <v>0</v>
      </c>
      <c r="CN361" s="68">
        <v>0</v>
      </c>
      <c r="CO361" s="212"/>
      <c r="CP361" s="66" t="s">
        <v>73</v>
      </c>
      <c r="CQ361" s="68">
        <v>0</v>
      </c>
      <c r="CR361" s="68">
        <v>0</v>
      </c>
      <c r="CS361" s="68">
        <v>0</v>
      </c>
      <c r="CT361" s="68">
        <v>0</v>
      </c>
      <c r="CU361" s="68">
        <v>0</v>
      </c>
      <c r="CV361" s="68">
        <v>0</v>
      </c>
      <c r="CW361" s="68">
        <v>0</v>
      </c>
      <c r="CX361" s="68">
        <v>0</v>
      </c>
      <c r="CY361" s="68">
        <v>0</v>
      </c>
      <c r="CZ361" s="68">
        <v>0</v>
      </c>
      <c r="DA361" s="68">
        <v>0</v>
      </c>
      <c r="DB361" s="68">
        <v>0</v>
      </c>
      <c r="DC361" s="68">
        <v>0</v>
      </c>
      <c r="DD361" s="68">
        <v>0</v>
      </c>
      <c r="DE361" s="68">
        <v>0</v>
      </c>
      <c r="DF361" s="68">
        <v>0</v>
      </c>
      <c r="DG361" s="68">
        <v>0</v>
      </c>
      <c r="DH361" s="68">
        <v>0</v>
      </c>
      <c r="DI361" s="68">
        <v>0</v>
      </c>
      <c r="DJ361" s="68">
        <v>0</v>
      </c>
      <c r="DK361" s="68">
        <v>0</v>
      </c>
      <c r="DL361" s="68">
        <v>0</v>
      </c>
      <c r="DM361" s="68">
        <v>0</v>
      </c>
      <c r="DN361" s="68">
        <v>0</v>
      </c>
      <c r="DO361" s="212"/>
      <c r="DP361" s="66" t="s">
        <v>73</v>
      </c>
      <c r="DQ361" s="68">
        <v>0</v>
      </c>
      <c r="DR361" s="26">
        <v>0</v>
      </c>
      <c r="DS361" s="26">
        <v>0</v>
      </c>
      <c r="DT361" s="41">
        <v>0</v>
      </c>
      <c r="DU361" s="41">
        <v>0</v>
      </c>
      <c r="DV361" s="68">
        <v>0</v>
      </c>
      <c r="DW361" s="68">
        <v>0</v>
      </c>
      <c r="DX361" s="212"/>
      <c r="DY361" s="66" t="s">
        <v>73</v>
      </c>
      <c r="DZ361" s="68">
        <v>0</v>
      </c>
      <c r="EA361" s="68">
        <v>0</v>
      </c>
      <c r="EB361" s="68">
        <v>0</v>
      </c>
      <c r="EC361" s="68">
        <v>0</v>
      </c>
      <c r="ED361" s="68">
        <v>0</v>
      </c>
      <c r="EE361" s="68">
        <v>0</v>
      </c>
      <c r="EF361" s="68">
        <v>0</v>
      </c>
      <c r="EG361" s="68">
        <v>0</v>
      </c>
      <c r="EH361" s="68">
        <v>0</v>
      </c>
      <c r="EI361" s="68">
        <v>0</v>
      </c>
      <c r="EJ361" s="68">
        <v>0</v>
      </c>
      <c r="EK361" s="68">
        <v>0</v>
      </c>
      <c r="EL361" s="68">
        <v>0</v>
      </c>
      <c r="EM361" s="68">
        <v>0</v>
      </c>
      <c r="EN361" s="68">
        <v>0</v>
      </c>
      <c r="EO361" s="68">
        <v>0</v>
      </c>
      <c r="EP361" s="68">
        <v>0</v>
      </c>
      <c r="ER361" s="78" t="s">
        <v>210</v>
      </c>
      <c r="ES361" s="78" t="s">
        <v>2648</v>
      </c>
      <c r="ET361" s="78">
        <v>0</v>
      </c>
      <c r="EU361" s="78">
        <v>0</v>
      </c>
      <c r="EV361" s="78">
        <v>0</v>
      </c>
      <c r="EW361" s="78"/>
      <c r="EX361" s="78"/>
      <c r="EY361" s="78"/>
    </row>
    <row r="362" spans="1:155">
      <c r="A362" s="212" t="s">
        <v>20</v>
      </c>
      <c r="B362" s="8" t="s">
        <v>90</v>
      </c>
      <c r="C362" s="71">
        <v>0</v>
      </c>
      <c r="D362" s="71">
        <v>0</v>
      </c>
      <c r="E362" s="71">
        <v>0</v>
      </c>
      <c r="F362" s="71">
        <v>0</v>
      </c>
      <c r="G362" s="71">
        <v>0</v>
      </c>
      <c r="H362" s="71">
        <v>0</v>
      </c>
      <c r="I362" s="71">
        <v>0</v>
      </c>
      <c r="J362" s="71">
        <v>0</v>
      </c>
      <c r="K362" s="71">
        <v>0</v>
      </c>
      <c r="L362" s="71">
        <v>0</v>
      </c>
      <c r="M362" s="71">
        <v>0</v>
      </c>
      <c r="N362" s="71">
        <v>0</v>
      </c>
      <c r="O362" s="71">
        <v>0</v>
      </c>
      <c r="P362" s="71">
        <v>0</v>
      </c>
      <c r="Q362" s="71">
        <v>0</v>
      </c>
      <c r="R362" s="71">
        <v>0</v>
      </c>
      <c r="S362" s="71">
        <v>0</v>
      </c>
      <c r="T362" s="71">
        <v>0</v>
      </c>
      <c r="U362" s="71">
        <v>0</v>
      </c>
      <c r="V362" s="71">
        <v>0</v>
      </c>
      <c r="W362" s="71">
        <v>0</v>
      </c>
      <c r="X362" s="71">
        <v>0</v>
      </c>
      <c r="Y362" s="71">
        <v>0</v>
      </c>
      <c r="Z362" s="71">
        <v>0</v>
      </c>
      <c r="AA362" s="71">
        <v>0</v>
      </c>
      <c r="AB362" s="71">
        <v>0</v>
      </c>
      <c r="AC362" s="69">
        <v>0</v>
      </c>
      <c r="AD362" s="69">
        <v>0</v>
      </c>
      <c r="AE362" s="212" t="s">
        <v>20</v>
      </c>
      <c r="AF362" s="8" t="s">
        <v>90</v>
      </c>
      <c r="AG362" s="71">
        <v>0</v>
      </c>
      <c r="AH362" s="71">
        <v>0</v>
      </c>
      <c r="AI362" s="71">
        <v>0</v>
      </c>
      <c r="AJ362" s="71">
        <v>0</v>
      </c>
      <c r="AK362" s="71">
        <v>0</v>
      </c>
      <c r="AL362" s="71">
        <v>0</v>
      </c>
      <c r="AM362" s="71">
        <v>0</v>
      </c>
      <c r="AN362" s="71">
        <v>0</v>
      </c>
      <c r="AO362" s="71">
        <v>0</v>
      </c>
      <c r="AP362" s="71">
        <v>0</v>
      </c>
      <c r="AQ362" s="71">
        <v>0</v>
      </c>
      <c r="AR362" s="71">
        <v>0</v>
      </c>
      <c r="AS362" s="71">
        <v>0</v>
      </c>
      <c r="AT362" s="71">
        <v>0</v>
      </c>
      <c r="AU362" s="71">
        <v>0</v>
      </c>
      <c r="AV362" s="71">
        <v>0</v>
      </c>
      <c r="AW362" s="71">
        <v>0</v>
      </c>
      <c r="AX362" s="71">
        <v>0</v>
      </c>
      <c r="AY362" s="71">
        <v>0</v>
      </c>
      <c r="AZ362" s="71">
        <v>0</v>
      </c>
      <c r="BA362" s="71">
        <v>0</v>
      </c>
      <c r="BB362" s="71">
        <v>0</v>
      </c>
      <c r="BC362" s="71">
        <v>0</v>
      </c>
      <c r="BD362" s="71">
        <v>0</v>
      </c>
      <c r="BE362" s="71">
        <v>0</v>
      </c>
      <c r="BF362" s="71">
        <v>0</v>
      </c>
      <c r="BG362" s="69">
        <v>0</v>
      </c>
      <c r="BH362" s="69">
        <v>0</v>
      </c>
      <c r="BI362" s="212" t="s">
        <v>20</v>
      </c>
      <c r="BJ362" s="8" t="s">
        <v>90</v>
      </c>
      <c r="BK362" s="31">
        <v>0</v>
      </c>
      <c r="BL362" s="31">
        <v>0</v>
      </c>
      <c r="BM362" s="31">
        <v>0</v>
      </c>
      <c r="BN362" s="31">
        <v>0</v>
      </c>
      <c r="BO362" s="31">
        <v>0</v>
      </c>
      <c r="BP362" s="31">
        <v>0</v>
      </c>
      <c r="BQ362" s="31">
        <v>0</v>
      </c>
      <c r="BR362" s="31">
        <v>0</v>
      </c>
      <c r="BS362" s="31">
        <v>0</v>
      </c>
      <c r="BT362" s="31">
        <v>0</v>
      </c>
      <c r="BU362" s="31">
        <v>0</v>
      </c>
      <c r="BV362" s="31">
        <v>0</v>
      </c>
      <c r="BW362" s="31">
        <v>0</v>
      </c>
      <c r="BX362" s="149">
        <v>0</v>
      </c>
      <c r="BY362" s="125">
        <v>0</v>
      </c>
      <c r="BZ362" s="71">
        <v>0</v>
      </c>
      <c r="CA362" s="71">
        <v>0</v>
      </c>
      <c r="CB362" s="71">
        <v>0</v>
      </c>
      <c r="CC362" s="71">
        <v>0</v>
      </c>
      <c r="CD362" s="212" t="s">
        <v>20</v>
      </c>
      <c r="CE362" s="8" t="s">
        <v>90</v>
      </c>
      <c r="CF362" s="71">
        <v>0</v>
      </c>
      <c r="CG362" s="71">
        <v>0</v>
      </c>
      <c r="CH362" s="71">
        <v>0</v>
      </c>
      <c r="CI362" s="71">
        <v>0</v>
      </c>
      <c r="CJ362" s="71">
        <v>0</v>
      </c>
      <c r="CK362" s="71">
        <v>0</v>
      </c>
      <c r="CL362" s="71">
        <v>0</v>
      </c>
      <c r="CM362" s="71">
        <v>0</v>
      </c>
      <c r="CN362" s="71">
        <v>0</v>
      </c>
      <c r="CO362" s="212" t="s">
        <v>20</v>
      </c>
      <c r="CP362" s="8" t="s">
        <v>90</v>
      </c>
      <c r="CQ362" s="46">
        <v>0</v>
      </c>
      <c r="CR362" s="46">
        <v>0</v>
      </c>
      <c r="CS362" s="46">
        <v>0</v>
      </c>
      <c r="CT362" s="46">
        <v>0</v>
      </c>
      <c r="CU362" s="46">
        <v>0</v>
      </c>
      <c r="CV362" s="46">
        <v>0</v>
      </c>
      <c r="CW362" s="46">
        <v>0</v>
      </c>
      <c r="CX362" s="46">
        <v>0</v>
      </c>
      <c r="CY362" s="46">
        <v>0</v>
      </c>
      <c r="CZ362" s="46">
        <v>0</v>
      </c>
      <c r="DA362" s="46">
        <v>0</v>
      </c>
      <c r="DB362" s="46">
        <v>0</v>
      </c>
      <c r="DC362" s="46">
        <v>0</v>
      </c>
      <c r="DD362" s="46">
        <v>0</v>
      </c>
      <c r="DE362" s="46">
        <v>0</v>
      </c>
      <c r="DF362" s="46">
        <v>0</v>
      </c>
      <c r="DG362" s="46">
        <v>0</v>
      </c>
      <c r="DH362" s="46">
        <v>0</v>
      </c>
      <c r="DI362" s="46">
        <v>0</v>
      </c>
      <c r="DJ362" s="46">
        <v>0</v>
      </c>
      <c r="DK362" s="46">
        <v>0</v>
      </c>
      <c r="DL362" s="46">
        <v>0</v>
      </c>
      <c r="DM362" s="46">
        <v>0</v>
      </c>
      <c r="DN362" s="46">
        <v>0</v>
      </c>
      <c r="DO362" s="212" t="s">
        <v>20</v>
      </c>
      <c r="DP362" s="8" t="s">
        <v>90</v>
      </c>
      <c r="DQ362" s="71">
        <v>0</v>
      </c>
      <c r="DR362" s="71">
        <v>0</v>
      </c>
      <c r="DS362" s="71">
        <v>0</v>
      </c>
      <c r="DT362" s="152">
        <v>0</v>
      </c>
      <c r="DU362" s="32">
        <v>0</v>
      </c>
      <c r="DV362" s="149">
        <v>0</v>
      </c>
      <c r="DW362" s="149">
        <v>0</v>
      </c>
      <c r="DX362" s="212" t="s">
        <v>20</v>
      </c>
      <c r="DY362" s="8" t="s">
        <v>90</v>
      </c>
      <c r="DZ362" s="71">
        <v>0</v>
      </c>
      <c r="EA362" s="71">
        <v>0</v>
      </c>
      <c r="EB362" s="71">
        <v>0</v>
      </c>
      <c r="EC362" s="71">
        <v>0</v>
      </c>
      <c r="ED362" s="71">
        <v>0</v>
      </c>
      <c r="EE362" s="71">
        <v>0</v>
      </c>
      <c r="EF362" s="71">
        <v>0</v>
      </c>
      <c r="EG362" s="71">
        <v>0</v>
      </c>
      <c r="EH362" s="71">
        <v>0</v>
      </c>
      <c r="EI362" s="71">
        <v>0</v>
      </c>
      <c r="EJ362" s="71">
        <v>0</v>
      </c>
      <c r="EK362" s="71">
        <v>0</v>
      </c>
      <c r="EL362" s="71">
        <v>0</v>
      </c>
      <c r="EM362" s="71">
        <v>0</v>
      </c>
      <c r="EN362" s="71">
        <v>0</v>
      </c>
      <c r="EO362" s="71">
        <v>0</v>
      </c>
      <c r="EP362" s="71">
        <v>0</v>
      </c>
      <c r="ER362" s="78" t="s">
        <v>20</v>
      </c>
      <c r="ES362" s="78" t="s">
        <v>2649</v>
      </c>
      <c r="ET362" s="78">
        <v>0</v>
      </c>
      <c r="EU362" s="78">
        <v>0</v>
      </c>
      <c r="EV362" s="78">
        <v>0</v>
      </c>
      <c r="EW362" s="78"/>
      <c r="EX362" s="78"/>
      <c r="EY362" s="78"/>
    </row>
    <row r="363" spans="1:155">
      <c r="A363" s="212"/>
      <c r="B363" s="8" t="s">
        <v>91</v>
      </c>
      <c r="C363" s="71">
        <v>9</v>
      </c>
      <c r="D363" s="71">
        <v>4</v>
      </c>
      <c r="E363" s="71">
        <v>9</v>
      </c>
      <c r="F363" s="71">
        <v>6</v>
      </c>
      <c r="G363" s="71">
        <v>0</v>
      </c>
      <c r="H363" s="71">
        <v>0</v>
      </c>
      <c r="I363" s="71">
        <v>0</v>
      </c>
      <c r="J363" s="71">
        <v>0</v>
      </c>
      <c r="K363" s="71">
        <v>0</v>
      </c>
      <c r="L363" s="71">
        <v>0</v>
      </c>
      <c r="M363" s="71">
        <v>0</v>
      </c>
      <c r="N363" s="71">
        <v>0</v>
      </c>
      <c r="O363" s="71">
        <v>0</v>
      </c>
      <c r="P363" s="71">
        <v>0</v>
      </c>
      <c r="Q363" s="71">
        <v>4</v>
      </c>
      <c r="R363" s="71">
        <v>1</v>
      </c>
      <c r="S363" s="71">
        <v>0</v>
      </c>
      <c r="T363" s="71">
        <v>0</v>
      </c>
      <c r="U363" s="71">
        <v>0</v>
      </c>
      <c r="V363" s="71">
        <v>0</v>
      </c>
      <c r="W363" s="71">
        <v>0</v>
      </c>
      <c r="X363" s="71">
        <v>0</v>
      </c>
      <c r="Y363" s="71">
        <v>0</v>
      </c>
      <c r="Z363" s="71">
        <v>0</v>
      </c>
      <c r="AA363" s="71">
        <v>0</v>
      </c>
      <c r="AB363" s="71">
        <v>0</v>
      </c>
      <c r="AC363" s="69">
        <v>22</v>
      </c>
      <c r="AD363" s="69">
        <v>11</v>
      </c>
      <c r="AE363" s="212"/>
      <c r="AF363" s="8" t="s">
        <v>91</v>
      </c>
      <c r="AG363" s="71">
        <v>0</v>
      </c>
      <c r="AH363" s="71">
        <v>0</v>
      </c>
      <c r="AI363" s="71">
        <v>0</v>
      </c>
      <c r="AJ363" s="71">
        <v>0</v>
      </c>
      <c r="AK363" s="71">
        <v>0</v>
      </c>
      <c r="AL363" s="71">
        <v>0</v>
      </c>
      <c r="AM363" s="71">
        <v>0</v>
      </c>
      <c r="AN363" s="71">
        <v>0</v>
      </c>
      <c r="AO363" s="71">
        <v>0</v>
      </c>
      <c r="AP363" s="71">
        <v>0</v>
      </c>
      <c r="AQ363" s="71">
        <v>0</v>
      </c>
      <c r="AR363" s="71">
        <v>0</v>
      </c>
      <c r="AS363" s="71">
        <v>0</v>
      </c>
      <c r="AT363" s="71">
        <v>0</v>
      </c>
      <c r="AU363" s="71">
        <v>0</v>
      </c>
      <c r="AV363" s="71">
        <v>0</v>
      </c>
      <c r="AW363" s="71">
        <v>0</v>
      </c>
      <c r="AX363" s="71">
        <v>0</v>
      </c>
      <c r="AY363" s="71">
        <v>0</v>
      </c>
      <c r="AZ363" s="71">
        <v>0</v>
      </c>
      <c r="BA363" s="71">
        <v>0</v>
      </c>
      <c r="BB363" s="71">
        <v>0</v>
      </c>
      <c r="BC363" s="71">
        <v>0</v>
      </c>
      <c r="BD363" s="71">
        <v>0</v>
      </c>
      <c r="BE363" s="71">
        <v>0</v>
      </c>
      <c r="BF363" s="71">
        <v>0</v>
      </c>
      <c r="BG363" s="69">
        <v>0</v>
      </c>
      <c r="BH363" s="69">
        <v>0</v>
      </c>
      <c r="BI363" s="212"/>
      <c r="BJ363" s="8" t="s">
        <v>91</v>
      </c>
      <c r="BK363" s="31">
        <v>1</v>
      </c>
      <c r="BL363" s="31">
        <v>1</v>
      </c>
      <c r="BM363" s="31">
        <v>0</v>
      </c>
      <c r="BN363" s="31">
        <v>0</v>
      </c>
      <c r="BO363" s="31">
        <v>0</v>
      </c>
      <c r="BP363" s="31">
        <v>0</v>
      </c>
      <c r="BQ363" s="31">
        <v>0</v>
      </c>
      <c r="BR363" s="31">
        <v>1</v>
      </c>
      <c r="BS363" s="31">
        <v>0</v>
      </c>
      <c r="BT363" s="31">
        <v>0</v>
      </c>
      <c r="BU363" s="31">
        <v>0</v>
      </c>
      <c r="BV363" s="31">
        <v>0</v>
      </c>
      <c r="BW363" s="31">
        <v>0</v>
      </c>
      <c r="BX363" s="149">
        <v>3</v>
      </c>
      <c r="BY363" s="125">
        <v>3</v>
      </c>
      <c r="BZ363" s="71">
        <v>0</v>
      </c>
      <c r="CA363" s="71">
        <v>0</v>
      </c>
      <c r="CB363" s="71">
        <v>0</v>
      </c>
      <c r="CC363" s="71">
        <v>1</v>
      </c>
      <c r="CD363" s="212"/>
      <c r="CE363" s="8" t="s">
        <v>91</v>
      </c>
      <c r="CF363" s="71">
        <v>0</v>
      </c>
      <c r="CG363" s="71">
        <v>20</v>
      </c>
      <c r="CH363" s="71">
        <v>0</v>
      </c>
      <c r="CI363" s="71">
        <v>0</v>
      </c>
      <c r="CJ363" s="71">
        <v>0</v>
      </c>
      <c r="CK363" s="71">
        <v>0</v>
      </c>
      <c r="CL363" s="71">
        <v>3</v>
      </c>
      <c r="CM363" s="71">
        <v>0</v>
      </c>
      <c r="CN363" s="71">
        <v>0</v>
      </c>
      <c r="CO363" s="212"/>
      <c r="CP363" s="8" t="s">
        <v>91</v>
      </c>
      <c r="CQ363" s="46">
        <v>13</v>
      </c>
      <c r="CR363" s="46">
        <v>3</v>
      </c>
      <c r="CS363" s="46">
        <v>11</v>
      </c>
      <c r="CT363" s="46">
        <v>2</v>
      </c>
      <c r="CU363" s="46">
        <v>0</v>
      </c>
      <c r="CV363" s="46">
        <v>0</v>
      </c>
      <c r="CW363" s="46">
        <v>0</v>
      </c>
      <c r="CX363" s="46">
        <v>0</v>
      </c>
      <c r="CY363" s="46">
        <v>0</v>
      </c>
      <c r="CZ363" s="46">
        <v>0</v>
      </c>
      <c r="DA363" s="46">
        <v>0</v>
      </c>
      <c r="DB363" s="46">
        <v>0</v>
      </c>
      <c r="DC363" s="46">
        <v>0</v>
      </c>
      <c r="DD363" s="46">
        <v>0</v>
      </c>
      <c r="DE363" s="46">
        <v>0</v>
      </c>
      <c r="DF363" s="46">
        <v>0</v>
      </c>
      <c r="DG363" s="46">
        <v>0</v>
      </c>
      <c r="DH363" s="46">
        <v>0</v>
      </c>
      <c r="DI363" s="46">
        <v>0</v>
      </c>
      <c r="DJ363" s="46">
        <v>0</v>
      </c>
      <c r="DK363" s="46">
        <v>0</v>
      </c>
      <c r="DL363" s="46">
        <v>0</v>
      </c>
      <c r="DM363" s="46">
        <v>0</v>
      </c>
      <c r="DN363" s="46">
        <v>0</v>
      </c>
      <c r="DO363" s="212"/>
      <c r="DP363" s="8" t="s">
        <v>91</v>
      </c>
      <c r="DQ363" s="71">
        <v>7</v>
      </c>
      <c r="DR363" s="71">
        <v>1</v>
      </c>
      <c r="DS363" s="71">
        <v>0</v>
      </c>
      <c r="DT363" s="152">
        <v>0</v>
      </c>
      <c r="DU363" s="32">
        <v>0</v>
      </c>
      <c r="DV363" s="149">
        <v>7</v>
      </c>
      <c r="DW363" s="149">
        <v>1</v>
      </c>
      <c r="DX363" s="212"/>
      <c r="DY363" s="8" t="s">
        <v>91</v>
      </c>
      <c r="DZ363" s="71">
        <v>0</v>
      </c>
      <c r="EA363" s="71">
        <v>0</v>
      </c>
      <c r="EB363" s="71">
        <v>0</v>
      </c>
      <c r="EC363" s="71">
        <v>0</v>
      </c>
      <c r="ED363" s="71">
        <v>0</v>
      </c>
      <c r="EE363" s="71">
        <v>0</v>
      </c>
      <c r="EF363" s="71">
        <v>0</v>
      </c>
      <c r="EG363" s="71">
        <v>0</v>
      </c>
      <c r="EH363" s="71">
        <v>0</v>
      </c>
      <c r="EI363" s="71">
        <v>0</v>
      </c>
      <c r="EJ363" s="71">
        <v>0</v>
      </c>
      <c r="EK363" s="71">
        <v>0</v>
      </c>
      <c r="EL363" s="71">
        <v>0</v>
      </c>
      <c r="EM363" s="71">
        <v>0</v>
      </c>
      <c r="EN363" s="71">
        <v>0</v>
      </c>
      <c r="EO363" s="71">
        <v>0</v>
      </c>
      <c r="EP363" s="71">
        <v>0</v>
      </c>
      <c r="ER363" s="78" t="s">
        <v>20</v>
      </c>
      <c r="ES363" s="78" t="s">
        <v>2650</v>
      </c>
      <c r="ET363" s="78">
        <v>13</v>
      </c>
      <c r="EU363" s="78">
        <v>11</v>
      </c>
      <c r="EV363" s="78">
        <v>40</v>
      </c>
      <c r="EW363" s="78"/>
      <c r="EX363" s="78"/>
      <c r="EY363" s="78"/>
    </row>
    <row r="364" spans="1:155">
      <c r="A364" s="212"/>
      <c r="B364" s="66" t="s">
        <v>73</v>
      </c>
      <c r="C364" s="26">
        <v>9</v>
      </c>
      <c r="D364" s="26">
        <v>4</v>
      </c>
      <c r="E364" s="26">
        <v>9</v>
      </c>
      <c r="F364" s="26">
        <v>6</v>
      </c>
      <c r="G364" s="26">
        <v>0</v>
      </c>
      <c r="H364" s="26">
        <v>0</v>
      </c>
      <c r="I364" s="26">
        <v>0</v>
      </c>
      <c r="J364" s="26">
        <v>0</v>
      </c>
      <c r="K364" s="26">
        <v>0</v>
      </c>
      <c r="L364" s="26">
        <v>0</v>
      </c>
      <c r="M364" s="26">
        <v>0</v>
      </c>
      <c r="N364" s="26">
        <v>0</v>
      </c>
      <c r="O364" s="26">
        <v>0</v>
      </c>
      <c r="P364" s="26">
        <v>0</v>
      </c>
      <c r="Q364" s="26">
        <v>4</v>
      </c>
      <c r="R364" s="26">
        <v>1</v>
      </c>
      <c r="S364" s="26">
        <v>0</v>
      </c>
      <c r="T364" s="26">
        <v>0</v>
      </c>
      <c r="U364" s="26">
        <v>0</v>
      </c>
      <c r="V364" s="26">
        <v>0</v>
      </c>
      <c r="W364" s="26">
        <v>0</v>
      </c>
      <c r="X364" s="26">
        <v>0</v>
      </c>
      <c r="Y364" s="26">
        <v>0</v>
      </c>
      <c r="Z364" s="26">
        <v>0</v>
      </c>
      <c r="AA364" s="26">
        <v>0</v>
      </c>
      <c r="AB364" s="26">
        <v>0</v>
      </c>
      <c r="AC364" s="68">
        <v>22</v>
      </c>
      <c r="AD364" s="68">
        <v>11</v>
      </c>
      <c r="AE364" s="212"/>
      <c r="AF364" s="66" t="s">
        <v>73</v>
      </c>
      <c r="AG364" s="26">
        <v>0</v>
      </c>
      <c r="AH364" s="26">
        <v>0</v>
      </c>
      <c r="AI364" s="26">
        <v>0</v>
      </c>
      <c r="AJ364" s="26">
        <v>0</v>
      </c>
      <c r="AK364" s="26">
        <v>0</v>
      </c>
      <c r="AL364" s="26">
        <v>0</v>
      </c>
      <c r="AM364" s="26">
        <v>0</v>
      </c>
      <c r="AN364" s="26">
        <v>0</v>
      </c>
      <c r="AO364" s="26">
        <v>0</v>
      </c>
      <c r="AP364" s="26">
        <v>0</v>
      </c>
      <c r="AQ364" s="26">
        <v>0</v>
      </c>
      <c r="AR364" s="26">
        <v>0</v>
      </c>
      <c r="AS364" s="26">
        <v>0</v>
      </c>
      <c r="AT364" s="26">
        <v>0</v>
      </c>
      <c r="AU364" s="26">
        <v>0</v>
      </c>
      <c r="AV364" s="26">
        <v>0</v>
      </c>
      <c r="AW364" s="26">
        <v>0</v>
      </c>
      <c r="AX364" s="26">
        <v>0</v>
      </c>
      <c r="AY364" s="26">
        <v>0</v>
      </c>
      <c r="AZ364" s="26">
        <v>0</v>
      </c>
      <c r="BA364" s="26">
        <v>0</v>
      </c>
      <c r="BB364" s="26">
        <v>0</v>
      </c>
      <c r="BC364" s="26">
        <v>0</v>
      </c>
      <c r="BD364" s="26">
        <v>0</v>
      </c>
      <c r="BE364" s="26">
        <v>0</v>
      </c>
      <c r="BF364" s="26">
        <v>0</v>
      </c>
      <c r="BG364" s="68">
        <v>0</v>
      </c>
      <c r="BH364" s="68">
        <v>0</v>
      </c>
      <c r="BI364" s="212"/>
      <c r="BJ364" s="66" t="s">
        <v>73</v>
      </c>
      <c r="BK364" s="68">
        <v>1</v>
      </c>
      <c r="BL364" s="68">
        <v>1</v>
      </c>
      <c r="BM364" s="68">
        <v>0</v>
      </c>
      <c r="BN364" s="68">
        <v>0</v>
      </c>
      <c r="BO364" s="68">
        <v>0</v>
      </c>
      <c r="BP364" s="68">
        <v>0</v>
      </c>
      <c r="BQ364" s="68">
        <v>0</v>
      </c>
      <c r="BR364" s="68">
        <v>1</v>
      </c>
      <c r="BS364" s="68">
        <v>0</v>
      </c>
      <c r="BT364" s="68">
        <v>0</v>
      </c>
      <c r="BU364" s="68">
        <v>0</v>
      </c>
      <c r="BV364" s="68">
        <v>0</v>
      </c>
      <c r="BW364" s="68">
        <v>0</v>
      </c>
      <c r="BX364" s="68">
        <v>3</v>
      </c>
      <c r="BY364" s="68">
        <v>3</v>
      </c>
      <c r="BZ364" s="68">
        <v>0</v>
      </c>
      <c r="CA364" s="68">
        <v>0</v>
      </c>
      <c r="CB364" s="68">
        <v>0</v>
      </c>
      <c r="CC364" s="68">
        <v>1</v>
      </c>
      <c r="CD364" s="212"/>
      <c r="CE364" s="66" t="s">
        <v>73</v>
      </c>
      <c r="CF364" s="68">
        <v>0</v>
      </c>
      <c r="CG364" s="68">
        <v>20</v>
      </c>
      <c r="CH364" s="68">
        <v>0</v>
      </c>
      <c r="CI364" s="68">
        <v>0</v>
      </c>
      <c r="CJ364" s="68">
        <v>0</v>
      </c>
      <c r="CK364" s="68">
        <v>0</v>
      </c>
      <c r="CL364" s="68">
        <v>3</v>
      </c>
      <c r="CM364" s="68">
        <v>0</v>
      </c>
      <c r="CN364" s="68">
        <v>0</v>
      </c>
      <c r="CO364" s="212"/>
      <c r="CP364" s="66" t="s">
        <v>73</v>
      </c>
      <c r="CQ364" s="68">
        <v>13</v>
      </c>
      <c r="CR364" s="68">
        <v>3</v>
      </c>
      <c r="CS364" s="68">
        <v>11</v>
      </c>
      <c r="CT364" s="68">
        <v>2</v>
      </c>
      <c r="CU364" s="68">
        <v>0</v>
      </c>
      <c r="CV364" s="68">
        <v>0</v>
      </c>
      <c r="CW364" s="68">
        <v>0</v>
      </c>
      <c r="CX364" s="68">
        <v>0</v>
      </c>
      <c r="CY364" s="68">
        <v>0</v>
      </c>
      <c r="CZ364" s="68">
        <v>0</v>
      </c>
      <c r="DA364" s="68">
        <v>0</v>
      </c>
      <c r="DB364" s="68">
        <v>0</v>
      </c>
      <c r="DC364" s="68">
        <v>0</v>
      </c>
      <c r="DD364" s="68">
        <v>0</v>
      </c>
      <c r="DE364" s="68">
        <v>0</v>
      </c>
      <c r="DF364" s="68">
        <v>0</v>
      </c>
      <c r="DG364" s="68">
        <v>0</v>
      </c>
      <c r="DH364" s="68">
        <v>0</v>
      </c>
      <c r="DI364" s="68">
        <v>0</v>
      </c>
      <c r="DJ364" s="68">
        <v>0</v>
      </c>
      <c r="DK364" s="68">
        <v>0</v>
      </c>
      <c r="DL364" s="68">
        <v>0</v>
      </c>
      <c r="DM364" s="68">
        <v>0</v>
      </c>
      <c r="DN364" s="68">
        <v>0</v>
      </c>
      <c r="DO364" s="212"/>
      <c r="DP364" s="66" t="s">
        <v>73</v>
      </c>
      <c r="DQ364" s="68">
        <v>7</v>
      </c>
      <c r="DR364" s="26">
        <v>1</v>
      </c>
      <c r="DS364" s="26">
        <v>0</v>
      </c>
      <c r="DT364" s="41">
        <v>0</v>
      </c>
      <c r="DU364" s="41">
        <v>0</v>
      </c>
      <c r="DV364" s="68">
        <v>7</v>
      </c>
      <c r="DW364" s="68">
        <v>1</v>
      </c>
      <c r="DX364" s="212"/>
      <c r="DY364" s="66" t="s">
        <v>73</v>
      </c>
      <c r="DZ364" s="68">
        <v>0</v>
      </c>
      <c r="EA364" s="68">
        <v>0</v>
      </c>
      <c r="EB364" s="68">
        <v>0</v>
      </c>
      <c r="EC364" s="68">
        <v>0</v>
      </c>
      <c r="ED364" s="68">
        <v>0</v>
      </c>
      <c r="EE364" s="68">
        <v>0</v>
      </c>
      <c r="EF364" s="68">
        <v>0</v>
      </c>
      <c r="EG364" s="68">
        <v>0</v>
      </c>
      <c r="EH364" s="68">
        <v>0</v>
      </c>
      <c r="EI364" s="68">
        <v>0</v>
      </c>
      <c r="EJ364" s="68">
        <v>0</v>
      </c>
      <c r="EK364" s="68">
        <v>0</v>
      </c>
      <c r="EL364" s="68">
        <v>0</v>
      </c>
      <c r="EM364" s="68">
        <v>0</v>
      </c>
      <c r="EN364" s="68">
        <v>0</v>
      </c>
      <c r="EO364" s="68">
        <v>0</v>
      </c>
      <c r="EP364" s="68">
        <v>0</v>
      </c>
      <c r="ER364" s="78" t="s">
        <v>20</v>
      </c>
      <c r="ES364" s="78" t="s">
        <v>2651</v>
      </c>
      <c r="ET364" s="78">
        <v>13</v>
      </c>
      <c r="EU364" s="78">
        <v>11</v>
      </c>
      <c r="EV364" s="78">
        <v>40</v>
      </c>
      <c r="EW364" s="78"/>
      <c r="EX364" s="78"/>
      <c r="EY364" s="78"/>
    </row>
    <row r="365" spans="1:155">
      <c r="A365" s="212" t="s">
        <v>211</v>
      </c>
      <c r="B365" s="8" t="s">
        <v>90</v>
      </c>
      <c r="C365" s="71">
        <v>0</v>
      </c>
      <c r="D365" s="71">
        <v>0</v>
      </c>
      <c r="E365" s="71">
        <v>0</v>
      </c>
      <c r="F365" s="71">
        <v>0</v>
      </c>
      <c r="G365" s="71">
        <v>0</v>
      </c>
      <c r="H365" s="71">
        <v>0</v>
      </c>
      <c r="I365" s="71">
        <v>0</v>
      </c>
      <c r="J365" s="71">
        <v>0</v>
      </c>
      <c r="K365" s="71">
        <v>0</v>
      </c>
      <c r="L365" s="71">
        <v>0</v>
      </c>
      <c r="M365" s="71">
        <v>0</v>
      </c>
      <c r="N365" s="71">
        <v>0</v>
      </c>
      <c r="O365" s="71">
        <v>0</v>
      </c>
      <c r="P365" s="71">
        <v>0</v>
      </c>
      <c r="Q365" s="71">
        <v>0</v>
      </c>
      <c r="R365" s="71">
        <v>0</v>
      </c>
      <c r="S365" s="71">
        <v>0</v>
      </c>
      <c r="T365" s="71">
        <v>0</v>
      </c>
      <c r="U365" s="71">
        <v>0</v>
      </c>
      <c r="V365" s="71">
        <v>0</v>
      </c>
      <c r="W365" s="71">
        <v>0</v>
      </c>
      <c r="X365" s="71">
        <v>0</v>
      </c>
      <c r="Y365" s="71">
        <v>0</v>
      </c>
      <c r="Z365" s="71">
        <v>0</v>
      </c>
      <c r="AA365" s="71">
        <v>0</v>
      </c>
      <c r="AB365" s="71">
        <v>0</v>
      </c>
      <c r="AC365" s="69">
        <v>0</v>
      </c>
      <c r="AD365" s="69">
        <v>0</v>
      </c>
      <c r="AE365" s="205" t="s">
        <v>211</v>
      </c>
      <c r="AF365" s="8" t="s">
        <v>90</v>
      </c>
      <c r="AG365" s="71">
        <v>0</v>
      </c>
      <c r="AH365" s="71">
        <v>0</v>
      </c>
      <c r="AI365" s="71">
        <v>0</v>
      </c>
      <c r="AJ365" s="71">
        <v>0</v>
      </c>
      <c r="AK365" s="71">
        <v>0</v>
      </c>
      <c r="AL365" s="71">
        <v>0</v>
      </c>
      <c r="AM365" s="71">
        <v>0</v>
      </c>
      <c r="AN365" s="71">
        <v>0</v>
      </c>
      <c r="AO365" s="71">
        <v>0</v>
      </c>
      <c r="AP365" s="71">
        <v>0</v>
      </c>
      <c r="AQ365" s="71">
        <v>0</v>
      </c>
      <c r="AR365" s="71">
        <v>0</v>
      </c>
      <c r="AS365" s="71">
        <v>0</v>
      </c>
      <c r="AT365" s="71">
        <v>0</v>
      </c>
      <c r="AU365" s="71">
        <v>0</v>
      </c>
      <c r="AV365" s="71">
        <v>0</v>
      </c>
      <c r="AW365" s="71">
        <v>0</v>
      </c>
      <c r="AX365" s="71">
        <v>0</v>
      </c>
      <c r="AY365" s="71">
        <v>0</v>
      </c>
      <c r="AZ365" s="71">
        <v>0</v>
      </c>
      <c r="BA365" s="71">
        <v>0</v>
      </c>
      <c r="BB365" s="71">
        <v>0</v>
      </c>
      <c r="BC365" s="71">
        <v>0</v>
      </c>
      <c r="BD365" s="71">
        <v>0</v>
      </c>
      <c r="BE365" s="71">
        <v>0</v>
      </c>
      <c r="BF365" s="71">
        <v>0</v>
      </c>
      <c r="BG365" s="69">
        <v>0</v>
      </c>
      <c r="BH365" s="69">
        <v>0</v>
      </c>
      <c r="BI365" s="205" t="s">
        <v>211</v>
      </c>
      <c r="BJ365" s="8" t="s">
        <v>90</v>
      </c>
      <c r="BK365" s="31">
        <v>0</v>
      </c>
      <c r="BL365" s="31">
        <v>0</v>
      </c>
      <c r="BM365" s="31">
        <v>0</v>
      </c>
      <c r="BN365" s="31">
        <v>0</v>
      </c>
      <c r="BO365" s="31">
        <v>0</v>
      </c>
      <c r="BP365" s="31">
        <v>0</v>
      </c>
      <c r="BQ365" s="31">
        <v>0</v>
      </c>
      <c r="BR365" s="31">
        <v>0</v>
      </c>
      <c r="BS365" s="31">
        <v>0</v>
      </c>
      <c r="BT365" s="31">
        <v>0</v>
      </c>
      <c r="BU365" s="31">
        <v>0</v>
      </c>
      <c r="BV365" s="31">
        <v>0</v>
      </c>
      <c r="BW365" s="31">
        <v>0</v>
      </c>
      <c r="BX365" s="149">
        <v>0</v>
      </c>
      <c r="BY365" s="125">
        <v>0</v>
      </c>
      <c r="BZ365" s="71">
        <v>0</v>
      </c>
      <c r="CA365" s="71">
        <v>0</v>
      </c>
      <c r="CB365" s="71">
        <v>0</v>
      </c>
      <c r="CC365" s="71">
        <v>0</v>
      </c>
      <c r="CD365" s="205" t="s">
        <v>211</v>
      </c>
      <c r="CE365" s="8" t="s">
        <v>90</v>
      </c>
      <c r="CF365" s="71">
        <v>0</v>
      </c>
      <c r="CG365" s="71">
        <v>0</v>
      </c>
      <c r="CH365" s="71">
        <v>0</v>
      </c>
      <c r="CI365" s="71">
        <v>0</v>
      </c>
      <c r="CJ365" s="71">
        <v>0</v>
      </c>
      <c r="CK365" s="71">
        <v>0</v>
      </c>
      <c r="CL365" s="71">
        <v>0</v>
      </c>
      <c r="CM365" s="71">
        <v>0</v>
      </c>
      <c r="CN365" s="71">
        <v>0</v>
      </c>
      <c r="CO365" s="205" t="s">
        <v>211</v>
      </c>
      <c r="CP365" s="8" t="s">
        <v>90</v>
      </c>
      <c r="CQ365" s="46">
        <v>0</v>
      </c>
      <c r="CR365" s="46">
        <v>0</v>
      </c>
      <c r="CS365" s="46">
        <v>0</v>
      </c>
      <c r="CT365" s="46">
        <v>0</v>
      </c>
      <c r="CU365" s="46">
        <v>0</v>
      </c>
      <c r="CV365" s="46">
        <v>0</v>
      </c>
      <c r="CW365" s="46">
        <v>0</v>
      </c>
      <c r="CX365" s="46">
        <v>0</v>
      </c>
      <c r="CY365" s="46">
        <v>0</v>
      </c>
      <c r="CZ365" s="46">
        <v>0</v>
      </c>
      <c r="DA365" s="46">
        <v>0</v>
      </c>
      <c r="DB365" s="46">
        <v>0</v>
      </c>
      <c r="DC365" s="46">
        <v>0</v>
      </c>
      <c r="DD365" s="46">
        <v>0</v>
      </c>
      <c r="DE365" s="46">
        <v>0</v>
      </c>
      <c r="DF365" s="46">
        <v>0</v>
      </c>
      <c r="DG365" s="46">
        <v>0</v>
      </c>
      <c r="DH365" s="46">
        <v>0</v>
      </c>
      <c r="DI365" s="46">
        <v>0</v>
      </c>
      <c r="DJ365" s="46">
        <v>0</v>
      </c>
      <c r="DK365" s="46">
        <v>0</v>
      </c>
      <c r="DL365" s="46">
        <v>0</v>
      </c>
      <c r="DM365" s="46">
        <v>0</v>
      </c>
      <c r="DN365" s="46">
        <v>0</v>
      </c>
      <c r="DO365" s="205" t="s">
        <v>211</v>
      </c>
      <c r="DP365" s="8" t="s">
        <v>90</v>
      </c>
      <c r="DQ365" s="71">
        <v>0</v>
      </c>
      <c r="DR365" s="71">
        <v>0</v>
      </c>
      <c r="DS365" s="71">
        <v>0</v>
      </c>
      <c r="DT365" s="152">
        <v>0</v>
      </c>
      <c r="DU365" s="32">
        <v>0</v>
      </c>
      <c r="DV365" s="149">
        <v>0</v>
      </c>
      <c r="DW365" s="149">
        <v>0</v>
      </c>
      <c r="DX365" s="205" t="s">
        <v>211</v>
      </c>
      <c r="DY365" s="8" t="s">
        <v>90</v>
      </c>
      <c r="DZ365" s="71">
        <v>0</v>
      </c>
      <c r="EA365" s="71">
        <v>0</v>
      </c>
      <c r="EB365" s="71">
        <v>0</v>
      </c>
      <c r="EC365" s="71">
        <v>0</v>
      </c>
      <c r="ED365" s="71">
        <v>0</v>
      </c>
      <c r="EE365" s="71">
        <v>0</v>
      </c>
      <c r="EF365" s="71">
        <v>0</v>
      </c>
      <c r="EG365" s="71">
        <v>0</v>
      </c>
      <c r="EH365" s="71">
        <v>0</v>
      </c>
      <c r="EI365" s="71">
        <v>0</v>
      </c>
      <c r="EJ365" s="71">
        <v>0</v>
      </c>
      <c r="EK365" s="71">
        <v>0</v>
      </c>
      <c r="EL365" s="71">
        <v>0</v>
      </c>
      <c r="EM365" s="71">
        <v>0</v>
      </c>
      <c r="EN365" s="71">
        <v>0</v>
      </c>
      <c r="EO365" s="71">
        <v>0</v>
      </c>
      <c r="EP365" s="71">
        <v>0</v>
      </c>
      <c r="ER365" s="78" t="s">
        <v>211</v>
      </c>
      <c r="ES365" s="78" t="s">
        <v>2652</v>
      </c>
      <c r="ET365" s="78">
        <v>0</v>
      </c>
      <c r="EU365" s="78">
        <v>0</v>
      </c>
      <c r="EV365" s="78">
        <v>0</v>
      </c>
      <c r="EW365" s="78"/>
      <c r="EX365" s="78"/>
      <c r="EY365" s="78"/>
    </row>
    <row r="366" spans="1:155">
      <c r="A366" s="212"/>
      <c r="B366" s="8" t="s">
        <v>91</v>
      </c>
      <c r="C366" s="71">
        <v>238</v>
      </c>
      <c r="D366" s="71">
        <v>132</v>
      </c>
      <c r="E366" s="71">
        <v>128</v>
      </c>
      <c r="F366" s="71">
        <v>73</v>
      </c>
      <c r="G366" s="71">
        <v>0</v>
      </c>
      <c r="H366" s="71">
        <v>0</v>
      </c>
      <c r="I366" s="71">
        <v>14</v>
      </c>
      <c r="J366" s="71">
        <v>7</v>
      </c>
      <c r="K366" s="71">
        <v>0</v>
      </c>
      <c r="L366" s="71">
        <v>0</v>
      </c>
      <c r="M366" s="71">
        <v>0</v>
      </c>
      <c r="N366" s="71">
        <v>0</v>
      </c>
      <c r="O366" s="71">
        <v>0</v>
      </c>
      <c r="P366" s="71">
        <v>0</v>
      </c>
      <c r="Q366" s="71">
        <v>103</v>
      </c>
      <c r="R366" s="71">
        <v>59</v>
      </c>
      <c r="S366" s="71">
        <v>0</v>
      </c>
      <c r="T366" s="71">
        <v>0</v>
      </c>
      <c r="U366" s="71">
        <v>47</v>
      </c>
      <c r="V366" s="71">
        <v>11</v>
      </c>
      <c r="W366" s="71">
        <v>0</v>
      </c>
      <c r="X366" s="71">
        <v>0</v>
      </c>
      <c r="Y366" s="71">
        <v>0</v>
      </c>
      <c r="Z366" s="71">
        <v>0</v>
      </c>
      <c r="AA366" s="71">
        <v>0</v>
      </c>
      <c r="AB366" s="71">
        <v>0</v>
      </c>
      <c r="AC366" s="69">
        <v>530</v>
      </c>
      <c r="AD366" s="69">
        <v>282</v>
      </c>
      <c r="AE366" s="205"/>
      <c r="AF366" s="8" t="s">
        <v>91</v>
      </c>
      <c r="AG366" s="71">
        <v>3</v>
      </c>
      <c r="AH366" s="71">
        <v>1</v>
      </c>
      <c r="AI366" s="71">
        <v>0</v>
      </c>
      <c r="AJ366" s="71">
        <v>0</v>
      </c>
      <c r="AK366" s="71">
        <v>0</v>
      </c>
      <c r="AL366" s="71">
        <v>0</v>
      </c>
      <c r="AM366" s="71">
        <v>0</v>
      </c>
      <c r="AN366" s="71">
        <v>0</v>
      </c>
      <c r="AO366" s="71">
        <v>0</v>
      </c>
      <c r="AP366" s="71">
        <v>0</v>
      </c>
      <c r="AQ366" s="71">
        <v>0</v>
      </c>
      <c r="AR366" s="71">
        <v>0</v>
      </c>
      <c r="AS366" s="71">
        <v>0</v>
      </c>
      <c r="AT366" s="71">
        <v>0</v>
      </c>
      <c r="AU366" s="71">
        <v>8</v>
      </c>
      <c r="AV366" s="71">
        <v>3</v>
      </c>
      <c r="AW366" s="71">
        <v>0</v>
      </c>
      <c r="AX366" s="71">
        <v>0</v>
      </c>
      <c r="AY366" s="71">
        <v>9</v>
      </c>
      <c r="AZ366" s="71">
        <v>4</v>
      </c>
      <c r="BA366" s="71">
        <v>0</v>
      </c>
      <c r="BB366" s="71">
        <v>0</v>
      </c>
      <c r="BC366" s="71">
        <v>0</v>
      </c>
      <c r="BD366" s="71">
        <v>0</v>
      </c>
      <c r="BE366" s="71">
        <v>0</v>
      </c>
      <c r="BF366" s="71">
        <v>0</v>
      </c>
      <c r="BG366" s="69">
        <v>20</v>
      </c>
      <c r="BH366" s="69">
        <v>8</v>
      </c>
      <c r="BI366" s="205"/>
      <c r="BJ366" s="8" t="s">
        <v>91</v>
      </c>
      <c r="BK366" s="31">
        <v>5</v>
      </c>
      <c r="BL366" s="31">
        <v>3</v>
      </c>
      <c r="BM366" s="31">
        <v>0</v>
      </c>
      <c r="BN366" s="31">
        <v>2</v>
      </c>
      <c r="BO366" s="31">
        <v>1</v>
      </c>
      <c r="BP366" s="31">
        <v>0</v>
      </c>
      <c r="BQ366" s="31">
        <v>0</v>
      </c>
      <c r="BR366" s="31">
        <v>4</v>
      </c>
      <c r="BS366" s="31">
        <v>0</v>
      </c>
      <c r="BT366" s="31">
        <v>3</v>
      </c>
      <c r="BU366" s="31">
        <v>0</v>
      </c>
      <c r="BV366" s="31">
        <v>0</v>
      </c>
      <c r="BW366" s="31">
        <v>0</v>
      </c>
      <c r="BX366" s="149">
        <v>18</v>
      </c>
      <c r="BY366" s="125">
        <v>14</v>
      </c>
      <c r="BZ366" s="71">
        <v>14</v>
      </c>
      <c r="CA366" s="71">
        <v>10</v>
      </c>
      <c r="CB366" s="71">
        <v>0</v>
      </c>
      <c r="CC366" s="71">
        <v>5</v>
      </c>
      <c r="CD366" s="205"/>
      <c r="CE366" s="8" t="s">
        <v>91</v>
      </c>
      <c r="CF366" s="71">
        <v>94</v>
      </c>
      <c r="CG366" s="71">
        <v>48</v>
      </c>
      <c r="CH366" s="71">
        <v>0</v>
      </c>
      <c r="CI366" s="71">
        <v>42</v>
      </c>
      <c r="CJ366" s="71">
        <v>0</v>
      </c>
      <c r="CK366" s="71">
        <v>11</v>
      </c>
      <c r="CL366" s="71">
        <v>14</v>
      </c>
      <c r="CM366" s="71">
        <v>18</v>
      </c>
      <c r="CN366" s="71">
        <v>14</v>
      </c>
      <c r="CO366" s="205"/>
      <c r="CP366" s="8" t="s">
        <v>91</v>
      </c>
      <c r="CQ366" s="46">
        <v>50</v>
      </c>
      <c r="CR366" s="46">
        <v>32</v>
      </c>
      <c r="CS366" s="46">
        <v>39</v>
      </c>
      <c r="CT366" s="46">
        <v>23</v>
      </c>
      <c r="CU366" s="46">
        <v>0</v>
      </c>
      <c r="CV366" s="46">
        <v>0</v>
      </c>
      <c r="CW366" s="46">
        <v>0</v>
      </c>
      <c r="CX366" s="46">
        <v>0</v>
      </c>
      <c r="CY366" s="46">
        <v>38</v>
      </c>
      <c r="CZ366" s="46">
        <v>18</v>
      </c>
      <c r="DA366" s="46">
        <v>19</v>
      </c>
      <c r="DB366" s="46">
        <v>11</v>
      </c>
      <c r="DC366" s="46">
        <v>0</v>
      </c>
      <c r="DD366" s="46">
        <v>0</v>
      </c>
      <c r="DE366" s="46">
        <v>0</v>
      </c>
      <c r="DF366" s="46">
        <v>0</v>
      </c>
      <c r="DG366" s="46">
        <v>0</v>
      </c>
      <c r="DH366" s="46">
        <v>0</v>
      </c>
      <c r="DI366" s="46">
        <v>0</v>
      </c>
      <c r="DJ366" s="46">
        <v>0</v>
      </c>
      <c r="DK366" s="46">
        <v>0</v>
      </c>
      <c r="DL366" s="46">
        <v>0</v>
      </c>
      <c r="DM366" s="46">
        <v>0</v>
      </c>
      <c r="DN366" s="46">
        <v>0</v>
      </c>
      <c r="DO366" s="205"/>
      <c r="DP366" s="8" t="s">
        <v>91</v>
      </c>
      <c r="DQ366" s="71">
        <v>60</v>
      </c>
      <c r="DR366" s="71">
        <v>19</v>
      </c>
      <c r="DS366" s="71">
        <v>10</v>
      </c>
      <c r="DT366" s="152">
        <v>16</v>
      </c>
      <c r="DU366" s="32">
        <v>7</v>
      </c>
      <c r="DV366" s="149">
        <v>76</v>
      </c>
      <c r="DW366" s="149">
        <v>26</v>
      </c>
      <c r="DX366" s="205"/>
      <c r="DY366" s="8" t="s">
        <v>91</v>
      </c>
      <c r="DZ366" s="71">
        <v>0</v>
      </c>
      <c r="EA366" s="71">
        <v>0</v>
      </c>
      <c r="EB366" s="71">
        <v>0</v>
      </c>
      <c r="EC366" s="71">
        <v>0</v>
      </c>
      <c r="ED366" s="71">
        <v>0</v>
      </c>
      <c r="EE366" s="71">
        <v>0</v>
      </c>
      <c r="EF366" s="71">
        <v>0</v>
      </c>
      <c r="EG366" s="71">
        <v>0</v>
      </c>
      <c r="EH366" s="71">
        <v>0</v>
      </c>
      <c r="EI366" s="71">
        <v>0</v>
      </c>
      <c r="EJ366" s="71">
        <v>0</v>
      </c>
      <c r="EK366" s="71">
        <v>0</v>
      </c>
      <c r="EL366" s="71">
        <v>0</v>
      </c>
      <c r="EM366" s="71">
        <v>0</v>
      </c>
      <c r="EN366" s="71">
        <v>0</v>
      </c>
      <c r="EO366" s="71">
        <v>0</v>
      </c>
      <c r="EP366" s="71">
        <v>0</v>
      </c>
      <c r="ER366" s="78" t="s">
        <v>211</v>
      </c>
      <c r="ES366" s="78" t="s">
        <v>2653</v>
      </c>
      <c r="ET366" s="78">
        <v>88</v>
      </c>
      <c r="EU366" s="78">
        <v>58</v>
      </c>
      <c r="EV366" s="78">
        <v>358</v>
      </c>
      <c r="EW366" s="78"/>
      <c r="EX366" s="78"/>
      <c r="EY366" s="78"/>
    </row>
    <row r="367" spans="1:155">
      <c r="A367" s="212"/>
      <c r="B367" s="66" t="s">
        <v>73</v>
      </c>
      <c r="C367" s="26">
        <v>238</v>
      </c>
      <c r="D367" s="26">
        <v>132</v>
      </c>
      <c r="E367" s="26">
        <v>128</v>
      </c>
      <c r="F367" s="26">
        <v>73</v>
      </c>
      <c r="G367" s="26">
        <v>0</v>
      </c>
      <c r="H367" s="26">
        <v>0</v>
      </c>
      <c r="I367" s="26">
        <v>14</v>
      </c>
      <c r="J367" s="26">
        <v>7</v>
      </c>
      <c r="K367" s="26">
        <v>0</v>
      </c>
      <c r="L367" s="26">
        <v>0</v>
      </c>
      <c r="M367" s="26">
        <v>0</v>
      </c>
      <c r="N367" s="26">
        <v>0</v>
      </c>
      <c r="O367" s="26">
        <v>0</v>
      </c>
      <c r="P367" s="26">
        <v>0</v>
      </c>
      <c r="Q367" s="26">
        <v>103</v>
      </c>
      <c r="R367" s="26">
        <v>59</v>
      </c>
      <c r="S367" s="26">
        <v>0</v>
      </c>
      <c r="T367" s="26">
        <v>0</v>
      </c>
      <c r="U367" s="26">
        <v>47</v>
      </c>
      <c r="V367" s="26">
        <v>11</v>
      </c>
      <c r="W367" s="26">
        <v>0</v>
      </c>
      <c r="X367" s="26">
        <v>0</v>
      </c>
      <c r="Y367" s="26">
        <v>0</v>
      </c>
      <c r="Z367" s="26">
        <v>0</v>
      </c>
      <c r="AA367" s="26">
        <v>0</v>
      </c>
      <c r="AB367" s="26">
        <v>0</v>
      </c>
      <c r="AC367" s="68">
        <v>530</v>
      </c>
      <c r="AD367" s="68">
        <v>282</v>
      </c>
      <c r="AE367" s="205"/>
      <c r="AF367" s="66" t="s">
        <v>73</v>
      </c>
      <c r="AG367" s="26">
        <v>3</v>
      </c>
      <c r="AH367" s="26">
        <v>1</v>
      </c>
      <c r="AI367" s="26">
        <v>0</v>
      </c>
      <c r="AJ367" s="26">
        <v>0</v>
      </c>
      <c r="AK367" s="26">
        <v>0</v>
      </c>
      <c r="AL367" s="26">
        <v>0</v>
      </c>
      <c r="AM367" s="26">
        <v>0</v>
      </c>
      <c r="AN367" s="26">
        <v>0</v>
      </c>
      <c r="AO367" s="26">
        <v>0</v>
      </c>
      <c r="AP367" s="26">
        <v>0</v>
      </c>
      <c r="AQ367" s="26">
        <v>0</v>
      </c>
      <c r="AR367" s="26">
        <v>0</v>
      </c>
      <c r="AS367" s="26">
        <v>0</v>
      </c>
      <c r="AT367" s="26">
        <v>0</v>
      </c>
      <c r="AU367" s="26">
        <v>8</v>
      </c>
      <c r="AV367" s="26">
        <v>3</v>
      </c>
      <c r="AW367" s="26">
        <v>0</v>
      </c>
      <c r="AX367" s="26">
        <v>0</v>
      </c>
      <c r="AY367" s="26">
        <v>9</v>
      </c>
      <c r="AZ367" s="26">
        <v>4</v>
      </c>
      <c r="BA367" s="26">
        <v>0</v>
      </c>
      <c r="BB367" s="26">
        <v>0</v>
      </c>
      <c r="BC367" s="26">
        <v>0</v>
      </c>
      <c r="BD367" s="26">
        <v>0</v>
      </c>
      <c r="BE367" s="26">
        <v>0</v>
      </c>
      <c r="BF367" s="26">
        <v>0</v>
      </c>
      <c r="BG367" s="68">
        <v>20</v>
      </c>
      <c r="BH367" s="68">
        <v>8</v>
      </c>
      <c r="BI367" s="205"/>
      <c r="BJ367" s="66" t="s">
        <v>73</v>
      </c>
      <c r="BK367" s="68">
        <v>5</v>
      </c>
      <c r="BL367" s="68">
        <v>3</v>
      </c>
      <c r="BM367" s="68">
        <v>0</v>
      </c>
      <c r="BN367" s="68">
        <v>2</v>
      </c>
      <c r="BO367" s="68">
        <v>1</v>
      </c>
      <c r="BP367" s="68">
        <v>0</v>
      </c>
      <c r="BQ367" s="68">
        <v>0</v>
      </c>
      <c r="BR367" s="68">
        <v>4</v>
      </c>
      <c r="BS367" s="68">
        <v>0</v>
      </c>
      <c r="BT367" s="68">
        <v>3</v>
      </c>
      <c r="BU367" s="68">
        <v>0</v>
      </c>
      <c r="BV367" s="68">
        <v>0</v>
      </c>
      <c r="BW367" s="68">
        <v>0</v>
      </c>
      <c r="BX367" s="68">
        <v>18</v>
      </c>
      <c r="BY367" s="68">
        <v>14</v>
      </c>
      <c r="BZ367" s="68">
        <v>14</v>
      </c>
      <c r="CA367" s="68">
        <v>10</v>
      </c>
      <c r="CB367" s="68">
        <v>0</v>
      </c>
      <c r="CC367" s="68">
        <v>5</v>
      </c>
      <c r="CD367" s="205"/>
      <c r="CE367" s="66" t="s">
        <v>73</v>
      </c>
      <c r="CF367" s="68">
        <v>94</v>
      </c>
      <c r="CG367" s="68">
        <v>48</v>
      </c>
      <c r="CH367" s="68">
        <v>0</v>
      </c>
      <c r="CI367" s="68">
        <v>42</v>
      </c>
      <c r="CJ367" s="68">
        <v>0</v>
      </c>
      <c r="CK367" s="68">
        <v>11</v>
      </c>
      <c r="CL367" s="68">
        <v>14</v>
      </c>
      <c r="CM367" s="68">
        <v>18</v>
      </c>
      <c r="CN367" s="68">
        <v>14</v>
      </c>
      <c r="CO367" s="205"/>
      <c r="CP367" s="66" t="s">
        <v>73</v>
      </c>
      <c r="CQ367" s="68">
        <v>50</v>
      </c>
      <c r="CR367" s="68">
        <v>32</v>
      </c>
      <c r="CS367" s="68">
        <v>39</v>
      </c>
      <c r="CT367" s="68">
        <v>23</v>
      </c>
      <c r="CU367" s="68">
        <v>0</v>
      </c>
      <c r="CV367" s="68">
        <v>0</v>
      </c>
      <c r="CW367" s="68">
        <v>0</v>
      </c>
      <c r="CX367" s="68">
        <v>0</v>
      </c>
      <c r="CY367" s="68">
        <v>38</v>
      </c>
      <c r="CZ367" s="68">
        <v>18</v>
      </c>
      <c r="DA367" s="68">
        <v>19</v>
      </c>
      <c r="DB367" s="68">
        <v>11</v>
      </c>
      <c r="DC367" s="68">
        <v>0</v>
      </c>
      <c r="DD367" s="68">
        <v>0</v>
      </c>
      <c r="DE367" s="68">
        <v>0</v>
      </c>
      <c r="DF367" s="68">
        <v>0</v>
      </c>
      <c r="DG367" s="68">
        <v>0</v>
      </c>
      <c r="DH367" s="68">
        <v>0</v>
      </c>
      <c r="DI367" s="68">
        <v>0</v>
      </c>
      <c r="DJ367" s="68">
        <v>0</v>
      </c>
      <c r="DK367" s="68">
        <v>0</v>
      </c>
      <c r="DL367" s="68">
        <v>0</v>
      </c>
      <c r="DM367" s="68">
        <v>0</v>
      </c>
      <c r="DN367" s="68">
        <v>0</v>
      </c>
      <c r="DO367" s="205"/>
      <c r="DP367" s="66" t="s">
        <v>73</v>
      </c>
      <c r="DQ367" s="68">
        <v>60</v>
      </c>
      <c r="DR367" s="26">
        <v>19</v>
      </c>
      <c r="DS367" s="26">
        <v>10</v>
      </c>
      <c r="DT367" s="41">
        <v>16</v>
      </c>
      <c r="DU367" s="41">
        <v>7</v>
      </c>
      <c r="DV367" s="68">
        <v>76</v>
      </c>
      <c r="DW367" s="68">
        <v>26</v>
      </c>
      <c r="DX367" s="205"/>
      <c r="DY367" s="66" t="s">
        <v>73</v>
      </c>
      <c r="DZ367" s="68">
        <v>0</v>
      </c>
      <c r="EA367" s="68">
        <v>0</v>
      </c>
      <c r="EB367" s="68">
        <v>0</v>
      </c>
      <c r="EC367" s="68">
        <v>0</v>
      </c>
      <c r="ED367" s="68">
        <v>0</v>
      </c>
      <c r="EE367" s="68">
        <v>0</v>
      </c>
      <c r="EF367" s="68">
        <v>0</v>
      </c>
      <c r="EG367" s="68">
        <v>0</v>
      </c>
      <c r="EH367" s="68">
        <v>0</v>
      </c>
      <c r="EI367" s="68">
        <v>0</v>
      </c>
      <c r="EJ367" s="68">
        <v>0</v>
      </c>
      <c r="EK367" s="68">
        <v>0</v>
      </c>
      <c r="EL367" s="68">
        <v>0</v>
      </c>
      <c r="EM367" s="68">
        <v>0</v>
      </c>
      <c r="EN367" s="68">
        <v>0</v>
      </c>
      <c r="EO367" s="68">
        <v>0</v>
      </c>
      <c r="EP367" s="68">
        <v>0</v>
      </c>
      <c r="ER367" s="78" t="s">
        <v>211</v>
      </c>
      <c r="ES367" s="78" t="s">
        <v>2654</v>
      </c>
      <c r="ET367" s="78">
        <v>88</v>
      </c>
      <c r="EU367" s="78">
        <v>58</v>
      </c>
      <c r="EV367" s="78">
        <v>358</v>
      </c>
      <c r="EW367" s="78"/>
      <c r="EX367" s="78"/>
      <c r="EY367" s="78"/>
    </row>
    <row r="368" spans="1:155">
      <c r="A368" s="212" t="s">
        <v>21</v>
      </c>
      <c r="B368" s="8" t="s">
        <v>90</v>
      </c>
      <c r="C368" s="71">
        <v>0</v>
      </c>
      <c r="D368" s="71">
        <v>0</v>
      </c>
      <c r="E368" s="71">
        <v>0</v>
      </c>
      <c r="F368" s="71">
        <v>0</v>
      </c>
      <c r="G368" s="71">
        <v>0</v>
      </c>
      <c r="H368" s="71">
        <v>0</v>
      </c>
      <c r="I368" s="71">
        <v>0</v>
      </c>
      <c r="J368" s="71">
        <v>0</v>
      </c>
      <c r="K368" s="71">
        <v>0</v>
      </c>
      <c r="L368" s="71">
        <v>0</v>
      </c>
      <c r="M368" s="71">
        <v>0</v>
      </c>
      <c r="N368" s="71">
        <v>0</v>
      </c>
      <c r="O368" s="71">
        <v>0</v>
      </c>
      <c r="P368" s="71">
        <v>0</v>
      </c>
      <c r="Q368" s="71">
        <v>0</v>
      </c>
      <c r="R368" s="71">
        <v>0</v>
      </c>
      <c r="S368" s="71">
        <v>0</v>
      </c>
      <c r="T368" s="71">
        <v>0</v>
      </c>
      <c r="U368" s="71">
        <v>0</v>
      </c>
      <c r="V368" s="71">
        <v>0</v>
      </c>
      <c r="W368" s="71">
        <v>0</v>
      </c>
      <c r="X368" s="71">
        <v>0</v>
      </c>
      <c r="Y368" s="71">
        <v>0</v>
      </c>
      <c r="Z368" s="71">
        <v>0</v>
      </c>
      <c r="AA368" s="71">
        <v>0</v>
      </c>
      <c r="AB368" s="71">
        <v>0</v>
      </c>
      <c r="AC368" s="69">
        <v>0</v>
      </c>
      <c r="AD368" s="69">
        <v>0</v>
      </c>
      <c r="AE368" s="212" t="s">
        <v>21</v>
      </c>
      <c r="AF368" s="8" t="s">
        <v>90</v>
      </c>
      <c r="AG368" s="71">
        <v>0</v>
      </c>
      <c r="AH368" s="71">
        <v>0</v>
      </c>
      <c r="AI368" s="71">
        <v>0</v>
      </c>
      <c r="AJ368" s="71">
        <v>0</v>
      </c>
      <c r="AK368" s="71">
        <v>0</v>
      </c>
      <c r="AL368" s="71">
        <v>0</v>
      </c>
      <c r="AM368" s="71">
        <v>0</v>
      </c>
      <c r="AN368" s="71">
        <v>0</v>
      </c>
      <c r="AO368" s="71">
        <v>0</v>
      </c>
      <c r="AP368" s="71">
        <v>0</v>
      </c>
      <c r="AQ368" s="71">
        <v>0</v>
      </c>
      <c r="AR368" s="71">
        <v>0</v>
      </c>
      <c r="AS368" s="71">
        <v>0</v>
      </c>
      <c r="AT368" s="71">
        <v>0</v>
      </c>
      <c r="AU368" s="71">
        <v>0</v>
      </c>
      <c r="AV368" s="71">
        <v>0</v>
      </c>
      <c r="AW368" s="71">
        <v>0</v>
      </c>
      <c r="AX368" s="71">
        <v>0</v>
      </c>
      <c r="AY368" s="71">
        <v>0</v>
      </c>
      <c r="AZ368" s="71">
        <v>0</v>
      </c>
      <c r="BA368" s="71">
        <v>0</v>
      </c>
      <c r="BB368" s="71">
        <v>0</v>
      </c>
      <c r="BC368" s="71">
        <v>0</v>
      </c>
      <c r="BD368" s="71">
        <v>0</v>
      </c>
      <c r="BE368" s="71">
        <v>0</v>
      </c>
      <c r="BF368" s="71">
        <v>0</v>
      </c>
      <c r="BG368" s="69">
        <v>0</v>
      </c>
      <c r="BH368" s="69">
        <v>0</v>
      </c>
      <c r="BI368" s="212" t="s">
        <v>21</v>
      </c>
      <c r="BJ368" s="8" t="s">
        <v>90</v>
      </c>
      <c r="BK368" s="31">
        <v>0</v>
      </c>
      <c r="BL368" s="31">
        <v>0</v>
      </c>
      <c r="BM368" s="31">
        <v>0</v>
      </c>
      <c r="BN368" s="31">
        <v>0</v>
      </c>
      <c r="BO368" s="31">
        <v>0</v>
      </c>
      <c r="BP368" s="31">
        <v>0</v>
      </c>
      <c r="BQ368" s="31">
        <v>0</v>
      </c>
      <c r="BR368" s="31">
        <v>0</v>
      </c>
      <c r="BS368" s="31">
        <v>0</v>
      </c>
      <c r="BT368" s="31">
        <v>0</v>
      </c>
      <c r="BU368" s="31">
        <v>0</v>
      </c>
      <c r="BV368" s="31">
        <v>0</v>
      </c>
      <c r="BW368" s="31">
        <v>0</v>
      </c>
      <c r="BX368" s="149">
        <v>0</v>
      </c>
      <c r="BY368" s="125">
        <v>0</v>
      </c>
      <c r="BZ368" s="71">
        <v>0</v>
      </c>
      <c r="CA368" s="71">
        <v>0</v>
      </c>
      <c r="CB368" s="71">
        <v>0</v>
      </c>
      <c r="CC368" s="71">
        <v>0</v>
      </c>
      <c r="CD368" s="212" t="s">
        <v>21</v>
      </c>
      <c r="CE368" s="8" t="s">
        <v>90</v>
      </c>
      <c r="CF368" s="71">
        <v>0</v>
      </c>
      <c r="CG368" s="71">
        <v>0</v>
      </c>
      <c r="CH368" s="71">
        <v>0</v>
      </c>
      <c r="CI368" s="71">
        <v>0</v>
      </c>
      <c r="CJ368" s="71">
        <v>0</v>
      </c>
      <c r="CK368" s="71">
        <v>0</v>
      </c>
      <c r="CL368" s="71">
        <v>0</v>
      </c>
      <c r="CM368" s="71">
        <v>0</v>
      </c>
      <c r="CN368" s="71">
        <v>0</v>
      </c>
      <c r="CO368" s="212" t="s">
        <v>21</v>
      </c>
      <c r="CP368" s="8" t="s">
        <v>90</v>
      </c>
      <c r="CQ368" s="46">
        <v>0</v>
      </c>
      <c r="CR368" s="46">
        <v>0</v>
      </c>
      <c r="CS368" s="46">
        <v>0</v>
      </c>
      <c r="CT368" s="46">
        <v>0</v>
      </c>
      <c r="CU368" s="46">
        <v>0</v>
      </c>
      <c r="CV368" s="46">
        <v>0</v>
      </c>
      <c r="CW368" s="46">
        <v>0</v>
      </c>
      <c r="CX368" s="46">
        <v>0</v>
      </c>
      <c r="CY368" s="46">
        <v>0</v>
      </c>
      <c r="CZ368" s="46">
        <v>0</v>
      </c>
      <c r="DA368" s="46">
        <v>0</v>
      </c>
      <c r="DB368" s="46">
        <v>0</v>
      </c>
      <c r="DC368" s="46">
        <v>0</v>
      </c>
      <c r="DD368" s="46">
        <v>0</v>
      </c>
      <c r="DE368" s="46">
        <v>0</v>
      </c>
      <c r="DF368" s="46">
        <v>0</v>
      </c>
      <c r="DG368" s="46">
        <v>0</v>
      </c>
      <c r="DH368" s="46">
        <v>0</v>
      </c>
      <c r="DI368" s="46">
        <v>0</v>
      </c>
      <c r="DJ368" s="46">
        <v>0</v>
      </c>
      <c r="DK368" s="46">
        <v>0</v>
      </c>
      <c r="DL368" s="46">
        <v>0</v>
      </c>
      <c r="DM368" s="46">
        <v>0</v>
      </c>
      <c r="DN368" s="46">
        <v>0</v>
      </c>
      <c r="DO368" s="212" t="s">
        <v>21</v>
      </c>
      <c r="DP368" s="8" t="s">
        <v>90</v>
      </c>
      <c r="DQ368" s="71">
        <v>0</v>
      </c>
      <c r="DR368" s="71">
        <v>0</v>
      </c>
      <c r="DS368" s="71">
        <v>0</v>
      </c>
      <c r="DT368" s="152">
        <v>0</v>
      </c>
      <c r="DU368" s="32">
        <v>0</v>
      </c>
      <c r="DV368" s="149">
        <v>0</v>
      </c>
      <c r="DW368" s="149">
        <v>0</v>
      </c>
      <c r="DX368" s="212" t="s">
        <v>21</v>
      </c>
      <c r="DY368" s="8" t="s">
        <v>90</v>
      </c>
      <c r="DZ368" s="71">
        <v>0</v>
      </c>
      <c r="EA368" s="71">
        <v>0</v>
      </c>
      <c r="EB368" s="71">
        <v>0</v>
      </c>
      <c r="EC368" s="71">
        <v>0</v>
      </c>
      <c r="ED368" s="71">
        <v>0</v>
      </c>
      <c r="EE368" s="71">
        <v>0</v>
      </c>
      <c r="EF368" s="71">
        <v>0</v>
      </c>
      <c r="EG368" s="71">
        <v>0</v>
      </c>
      <c r="EH368" s="71">
        <v>0</v>
      </c>
      <c r="EI368" s="71">
        <v>0</v>
      </c>
      <c r="EJ368" s="71">
        <v>0</v>
      </c>
      <c r="EK368" s="71">
        <v>0</v>
      </c>
      <c r="EL368" s="71">
        <v>0</v>
      </c>
      <c r="EM368" s="71">
        <v>0</v>
      </c>
      <c r="EN368" s="71">
        <v>0</v>
      </c>
      <c r="EO368" s="71">
        <v>0</v>
      </c>
      <c r="EP368" s="71">
        <v>0</v>
      </c>
      <c r="ER368" s="78" t="s">
        <v>21</v>
      </c>
      <c r="ES368" s="78" t="s">
        <v>2655</v>
      </c>
      <c r="ET368" s="78">
        <v>0</v>
      </c>
      <c r="EU368" s="78">
        <v>0</v>
      </c>
      <c r="EV368" s="78">
        <v>0</v>
      </c>
      <c r="EW368" s="78"/>
      <c r="EX368" s="78"/>
      <c r="EY368" s="78"/>
    </row>
    <row r="369" spans="1:155">
      <c r="A369" s="212"/>
      <c r="B369" s="8" t="s">
        <v>91</v>
      </c>
      <c r="C369" s="71">
        <v>0</v>
      </c>
      <c r="D369" s="71">
        <v>0</v>
      </c>
      <c r="E369" s="71">
        <v>0</v>
      </c>
      <c r="F369" s="71">
        <v>0</v>
      </c>
      <c r="G369" s="71">
        <v>0</v>
      </c>
      <c r="H369" s="71">
        <v>0</v>
      </c>
      <c r="I369" s="71">
        <v>0</v>
      </c>
      <c r="J369" s="71">
        <v>0</v>
      </c>
      <c r="K369" s="71">
        <v>0</v>
      </c>
      <c r="L369" s="71">
        <v>0</v>
      </c>
      <c r="M369" s="71">
        <v>0</v>
      </c>
      <c r="N369" s="71">
        <v>0</v>
      </c>
      <c r="O369" s="71">
        <v>0</v>
      </c>
      <c r="P369" s="71">
        <v>0</v>
      </c>
      <c r="Q369" s="71">
        <v>0</v>
      </c>
      <c r="R369" s="71">
        <v>0</v>
      </c>
      <c r="S369" s="71">
        <v>0</v>
      </c>
      <c r="T369" s="71">
        <v>0</v>
      </c>
      <c r="U369" s="71">
        <v>0</v>
      </c>
      <c r="V369" s="71">
        <v>0</v>
      </c>
      <c r="W369" s="71">
        <v>0</v>
      </c>
      <c r="X369" s="71">
        <v>0</v>
      </c>
      <c r="Y369" s="71">
        <v>0</v>
      </c>
      <c r="Z369" s="71">
        <v>0</v>
      </c>
      <c r="AA369" s="71">
        <v>0</v>
      </c>
      <c r="AB369" s="71">
        <v>0</v>
      </c>
      <c r="AC369" s="69">
        <v>0</v>
      </c>
      <c r="AD369" s="69">
        <v>0</v>
      </c>
      <c r="AE369" s="212"/>
      <c r="AF369" s="8" t="s">
        <v>91</v>
      </c>
      <c r="AG369" s="71">
        <v>0</v>
      </c>
      <c r="AH369" s="71">
        <v>0</v>
      </c>
      <c r="AI369" s="71">
        <v>0</v>
      </c>
      <c r="AJ369" s="71">
        <v>0</v>
      </c>
      <c r="AK369" s="71">
        <v>0</v>
      </c>
      <c r="AL369" s="71">
        <v>0</v>
      </c>
      <c r="AM369" s="71">
        <v>0</v>
      </c>
      <c r="AN369" s="71">
        <v>0</v>
      </c>
      <c r="AO369" s="71">
        <v>0</v>
      </c>
      <c r="AP369" s="71">
        <v>0</v>
      </c>
      <c r="AQ369" s="71">
        <v>0</v>
      </c>
      <c r="AR369" s="71">
        <v>0</v>
      </c>
      <c r="AS369" s="71">
        <v>0</v>
      </c>
      <c r="AT369" s="71">
        <v>0</v>
      </c>
      <c r="AU369" s="71">
        <v>0</v>
      </c>
      <c r="AV369" s="71">
        <v>0</v>
      </c>
      <c r="AW369" s="71">
        <v>0</v>
      </c>
      <c r="AX369" s="71">
        <v>0</v>
      </c>
      <c r="AY369" s="71">
        <v>0</v>
      </c>
      <c r="AZ369" s="71">
        <v>0</v>
      </c>
      <c r="BA369" s="71">
        <v>0</v>
      </c>
      <c r="BB369" s="71">
        <v>0</v>
      </c>
      <c r="BC369" s="71">
        <v>0</v>
      </c>
      <c r="BD369" s="71">
        <v>0</v>
      </c>
      <c r="BE369" s="71">
        <v>0</v>
      </c>
      <c r="BF369" s="71">
        <v>0</v>
      </c>
      <c r="BG369" s="69">
        <v>0</v>
      </c>
      <c r="BH369" s="69">
        <v>0</v>
      </c>
      <c r="BI369" s="212"/>
      <c r="BJ369" s="8" t="s">
        <v>91</v>
      </c>
      <c r="BK369" s="31">
        <v>0</v>
      </c>
      <c r="BL369" s="31">
        <v>0</v>
      </c>
      <c r="BM369" s="31">
        <v>0</v>
      </c>
      <c r="BN369" s="31">
        <v>0</v>
      </c>
      <c r="BO369" s="31">
        <v>0</v>
      </c>
      <c r="BP369" s="31">
        <v>0</v>
      </c>
      <c r="BQ369" s="31">
        <v>0</v>
      </c>
      <c r="BR369" s="31">
        <v>0</v>
      </c>
      <c r="BS369" s="31">
        <v>0</v>
      </c>
      <c r="BT369" s="31">
        <v>0</v>
      </c>
      <c r="BU369" s="31">
        <v>0</v>
      </c>
      <c r="BV369" s="31">
        <v>0</v>
      </c>
      <c r="BW369" s="31">
        <v>0</v>
      </c>
      <c r="BX369" s="149">
        <v>0</v>
      </c>
      <c r="BY369" s="125">
        <v>0</v>
      </c>
      <c r="BZ369" s="71">
        <v>0</v>
      </c>
      <c r="CA369" s="71">
        <v>0</v>
      </c>
      <c r="CB369" s="71">
        <v>0</v>
      </c>
      <c r="CC369" s="71">
        <v>0</v>
      </c>
      <c r="CD369" s="212"/>
      <c r="CE369" s="8" t="s">
        <v>91</v>
      </c>
      <c r="CF369" s="71">
        <v>0</v>
      </c>
      <c r="CG369" s="71">
        <v>0</v>
      </c>
      <c r="CH369" s="71">
        <v>0</v>
      </c>
      <c r="CI369" s="71">
        <v>0</v>
      </c>
      <c r="CJ369" s="71">
        <v>0</v>
      </c>
      <c r="CK369" s="71">
        <v>0</v>
      </c>
      <c r="CL369" s="71">
        <v>0</v>
      </c>
      <c r="CM369" s="71">
        <v>0</v>
      </c>
      <c r="CN369" s="71">
        <v>0</v>
      </c>
      <c r="CO369" s="212"/>
      <c r="CP369" s="8" t="s">
        <v>91</v>
      </c>
      <c r="CQ369" s="46">
        <v>0</v>
      </c>
      <c r="CR369" s="46">
        <v>0</v>
      </c>
      <c r="CS369" s="46">
        <v>0</v>
      </c>
      <c r="CT369" s="46">
        <v>0</v>
      </c>
      <c r="CU369" s="46">
        <v>0</v>
      </c>
      <c r="CV369" s="46">
        <v>0</v>
      </c>
      <c r="CW369" s="46">
        <v>0</v>
      </c>
      <c r="CX369" s="46">
        <v>0</v>
      </c>
      <c r="CY369" s="46">
        <v>0</v>
      </c>
      <c r="CZ369" s="46">
        <v>0</v>
      </c>
      <c r="DA369" s="46">
        <v>0</v>
      </c>
      <c r="DB369" s="46">
        <v>0</v>
      </c>
      <c r="DC369" s="46">
        <v>0</v>
      </c>
      <c r="DD369" s="46">
        <v>0</v>
      </c>
      <c r="DE369" s="46">
        <v>0</v>
      </c>
      <c r="DF369" s="46">
        <v>0</v>
      </c>
      <c r="DG369" s="46">
        <v>0</v>
      </c>
      <c r="DH369" s="46">
        <v>0</v>
      </c>
      <c r="DI369" s="46">
        <v>0</v>
      </c>
      <c r="DJ369" s="46">
        <v>0</v>
      </c>
      <c r="DK369" s="46">
        <v>0</v>
      </c>
      <c r="DL369" s="46">
        <v>0</v>
      </c>
      <c r="DM369" s="46">
        <v>0</v>
      </c>
      <c r="DN369" s="46">
        <v>0</v>
      </c>
      <c r="DO369" s="212"/>
      <c r="DP369" s="8" t="s">
        <v>91</v>
      </c>
      <c r="DQ369" s="71">
        <v>0</v>
      </c>
      <c r="DR369" s="71">
        <v>0</v>
      </c>
      <c r="DS369" s="71">
        <v>0</v>
      </c>
      <c r="DT369" s="152">
        <v>0</v>
      </c>
      <c r="DU369" s="32">
        <v>0</v>
      </c>
      <c r="DV369" s="149">
        <v>0</v>
      </c>
      <c r="DW369" s="149">
        <v>0</v>
      </c>
      <c r="DX369" s="212"/>
      <c r="DY369" s="8" t="s">
        <v>91</v>
      </c>
      <c r="DZ369" s="71">
        <v>0</v>
      </c>
      <c r="EA369" s="71">
        <v>0</v>
      </c>
      <c r="EB369" s="71">
        <v>0</v>
      </c>
      <c r="EC369" s="71">
        <v>0</v>
      </c>
      <c r="ED369" s="71">
        <v>0</v>
      </c>
      <c r="EE369" s="71">
        <v>0</v>
      </c>
      <c r="EF369" s="71">
        <v>0</v>
      </c>
      <c r="EG369" s="71">
        <v>0</v>
      </c>
      <c r="EH369" s="71">
        <v>0</v>
      </c>
      <c r="EI369" s="71">
        <v>0</v>
      </c>
      <c r="EJ369" s="71">
        <v>0</v>
      </c>
      <c r="EK369" s="71">
        <v>0</v>
      </c>
      <c r="EL369" s="71">
        <v>0</v>
      </c>
      <c r="EM369" s="71">
        <v>0</v>
      </c>
      <c r="EN369" s="71">
        <v>0</v>
      </c>
      <c r="EO369" s="71">
        <v>0</v>
      </c>
      <c r="EP369" s="71">
        <v>0</v>
      </c>
      <c r="ER369" s="78" t="s">
        <v>21</v>
      </c>
      <c r="ES369" s="78" t="s">
        <v>2656</v>
      </c>
      <c r="ET369" s="78">
        <v>0</v>
      </c>
      <c r="EU369" s="78">
        <v>0</v>
      </c>
      <c r="EV369" s="78">
        <v>0</v>
      </c>
      <c r="EW369" s="78"/>
      <c r="EX369" s="78"/>
      <c r="EY369" s="78"/>
    </row>
    <row r="370" spans="1:155">
      <c r="A370" s="212"/>
      <c r="B370" s="66" t="s">
        <v>73</v>
      </c>
      <c r="C370" s="26">
        <v>0</v>
      </c>
      <c r="D370" s="26">
        <v>0</v>
      </c>
      <c r="E370" s="26">
        <v>0</v>
      </c>
      <c r="F370" s="26">
        <v>0</v>
      </c>
      <c r="G370" s="26">
        <v>0</v>
      </c>
      <c r="H370" s="26">
        <v>0</v>
      </c>
      <c r="I370" s="26">
        <v>0</v>
      </c>
      <c r="J370" s="26">
        <v>0</v>
      </c>
      <c r="K370" s="26">
        <v>0</v>
      </c>
      <c r="L370" s="26">
        <v>0</v>
      </c>
      <c r="M370" s="26">
        <v>0</v>
      </c>
      <c r="N370" s="26">
        <v>0</v>
      </c>
      <c r="O370" s="26">
        <v>0</v>
      </c>
      <c r="P370" s="26">
        <v>0</v>
      </c>
      <c r="Q370" s="26">
        <v>0</v>
      </c>
      <c r="R370" s="26">
        <v>0</v>
      </c>
      <c r="S370" s="26">
        <v>0</v>
      </c>
      <c r="T370" s="26">
        <v>0</v>
      </c>
      <c r="U370" s="26">
        <v>0</v>
      </c>
      <c r="V370" s="26">
        <v>0</v>
      </c>
      <c r="W370" s="26">
        <v>0</v>
      </c>
      <c r="X370" s="26">
        <v>0</v>
      </c>
      <c r="Y370" s="26">
        <v>0</v>
      </c>
      <c r="Z370" s="26">
        <v>0</v>
      </c>
      <c r="AA370" s="26">
        <v>0</v>
      </c>
      <c r="AB370" s="26">
        <v>0</v>
      </c>
      <c r="AC370" s="68">
        <v>0</v>
      </c>
      <c r="AD370" s="68">
        <v>0</v>
      </c>
      <c r="AE370" s="212"/>
      <c r="AF370" s="66" t="s">
        <v>73</v>
      </c>
      <c r="AG370" s="26">
        <v>0</v>
      </c>
      <c r="AH370" s="26">
        <v>0</v>
      </c>
      <c r="AI370" s="26">
        <v>0</v>
      </c>
      <c r="AJ370" s="26">
        <v>0</v>
      </c>
      <c r="AK370" s="26">
        <v>0</v>
      </c>
      <c r="AL370" s="26">
        <v>0</v>
      </c>
      <c r="AM370" s="26">
        <v>0</v>
      </c>
      <c r="AN370" s="26">
        <v>0</v>
      </c>
      <c r="AO370" s="26">
        <v>0</v>
      </c>
      <c r="AP370" s="26">
        <v>0</v>
      </c>
      <c r="AQ370" s="26">
        <v>0</v>
      </c>
      <c r="AR370" s="26">
        <v>0</v>
      </c>
      <c r="AS370" s="26">
        <v>0</v>
      </c>
      <c r="AT370" s="26">
        <v>0</v>
      </c>
      <c r="AU370" s="26">
        <v>0</v>
      </c>
      <c r="AV370" s="26">
        <v>0</v>
      </c>
      <c r="AW370" s="26">
        <v>0</v>
      </c>
      <c r="AX370" s="26">
        <v>0</v>
      </c>
      <c r="AY370" s="26">
        <v>0</v>
      </c>
      <c r="AZ370" s="26">
        <v>0</v>
      </c>
      <c r="BA370" s="26">
        <v>0</v>
      </c>
      <c r="BB370" s="26">
        <v>0</v>
      </c>
      <c r="BC370" s="26">
        <v>0</v>
      </c>
      <c r="BD370" s="26">
        <v>0</v>
      </c>
      <c r="BE370" s="26">
        <v>0</v>
      </c>
      <c r="BF370" s="26">
        <v>0</v>
      </c>
      <c r="BG370" s="68">
        <v>0</v>
      </c>
      <c r="BH370" s="68">
        <v>0</v>
      </c>
      <c r="BI370" s="212"/>
      <c r="BJ370" s="66" t="s">
        <v>73</v>
      </c>
      <c r="BK370" s="68">
        <v>0</v>
      </c>
      <c r="BL370" s="68">
        <v>0</v>
      </c>
      <c r="BM370" s="68">
        <v>0</v>
      </c>
      <c r="BN370" s="68">
        <v>0</v>
      </c>
      <c r="BO370" s="68">
        <v>0</v>
      </c>
      <c r="BP370" s="68">
        <v>0</v>
      </c>
      <c r="BQ370" s="68">
        <v>0</v>
      </c>
      <c r="BR370" s="68">
        <v>0</v>
      </c>
      <c r="BS370" s="68">
        <v>0</v>
      </c>
      <c r="BT370" s="68">
        <v>0</v>
      </c>
      <c r="BU370" s="68">
        <v>0</v>
      </c>
      <c r="BV370" s="68">
        <v>0</v>
      </c>
      <c r="BW370" s="68">
        <v>0</v>
      </c>
      <c r="BX370" s="68">
        <v>0</v>
      </c>
      <c r="BY370" s="68">
        <v>0</v>
      </c>
      <c r="BZ370" s="68">
        <v>0</v>
      </c>
      <c r="CA370" s="68">
        <v>0</v>
      </c>
      <c r="CB370" s="68">
        <v>0</v>
      </c>
      <c r="CC370" s="68">
        <v>0</v>
      </c>
      <c r="CD370" s="212"/>
      <c r="CE370" s="66" t="s">
        <v>73</v>
      </c>
      <c r="CF370" s="68">
        <v>0</v>
      </c>
      <c r="CG370" s="68">
        <v>0</v>
      </c>
      <c r="CH370" s="68">
        <v>0</v>
      </c>
      <c r="CI370" s="68">
        <v>0</v>
      </c>
      <c r="CJ370" s="68">
        <v>0</v>
      </c>
      <c r="CK370" s="68">
        <v>0</v>
      </c>
      <c r="CL370" s="68">
        <v>0</v>
      </c>
      <c r="CM370" s="68">
        <v>0</v>
      </c>
      <c r="CN370" s="68">
        <v>0</v>
      </c>
      <c r="CO370" s="212"/>
      <c r="CP370" s="66" t="s">
        <v>73</v>
      </c>
      <c r="CQ370" s="68">
        <v>0</v>
      </c>
      <c r="CR370" s="68">
        <v>0</v>
      </c>
      <c r="CS370" s="68">
        <v>0</v>
      </c>
      <c r="CT370" s="68">
        <v>0</v>
      </c>
      <c r="CU370" s="68">
        <v>0</v>
      </c>
      <c r="CV370" s="68">
        <v>0</v>
      </c>
      <c r="CW370" s="68">
        <v>0</v>
      </c>
      <c r="CX370" s="68">
        <v>0</v>
      </c>
      <c r="CY370" s="68">
        <v>0</v>
      </c>
      <c r="CZ370" s="68">
        <v>0</v>
      </c>
      <c r="DA370" s="68">
        <v>0</v>
      </c>
      <c r="DB370" s="68">
        <v>0</v>
      </c>
      <c r="DC370" s="68">
        <v>0</v>
      </c>
      <c r="DD370" s="68">
        <v>0</v>
      </c>
      <c r="DE370" s="68">
        <v>0</v>
      </c>
      <c r="DF370" s="68">
        <v>0</v>
      </c>
      <c r="DG370" s="68">
        <v>0</v>
      </c>
      <c r="DH370" s="68">
        <v>0</v>
      </c>
      <c r="DI370" s="68">
        <v>0</v>
      </c>
      <c r="DJ370" s="68">
        <v>0</v>
      </c>
      <c r="DK370" s="68">
        <v>0</v>
      </c>
      <c r="DL370" s="68">
        <v>0</v>
      </c>
      <c r="DM370" s="68">
        <v>0</v>
      </c>
      <c r="DN370" s="68">
        <v>0</v>
      </c>
      <c r="DO370" s="212"/>
      <c r="DP370" s="66" t="s">
        <v>73</v>
      </c>
      <c r="DQ370" s="68">
        <v>0</v>
      </c>
      <c r="DR370" s="26">
        <v>0</v>
      </c>
      <c r="DS370" s="26">
        <v>0</v>
      </c>
      <c r="DT370" s="41">
        <v>0</v>
      </c>
      <c r="DU370" s="41">
        <v>0</v>
      </c>
      <c r="DV370" s="68">
        <v>0</v>
      </c>
      <c r="DW370" s="68">
        <v>0</v>
      </c>
      <c r="DX370" s="212"/>
      <c r="DY370" s="66" t="s">
        <v>73</v>
      </c>
      <c r="DZ370" s="68">
        <v>0</v>
      </c>
      <c r="EA370" s="68">
        <v>0</v>
      </c>
      <c r="EB370" s="68">
        <v>0</v>
      </c>
      <c r="EC370" s="68">
        <v>0</v>
      </c>
      <c r="ED370" s="68">
        <v>0</v>
      </c>
      <c r="EE370" s="68">
        <v>0</v>
      </c>
      <c r="EF370" s="68">
        <v>0</v>
      </c>
      <c r="EG370" s="68">
        <v>0</v>
      </c>
      <c r="EH370" s="68">
        <v>0</v>
      </c>
      <c r="EI370" s="68">
        <v>0</v>
      </c>
      <c r="EJ370" s="68">
        <v>0</v>
      </c>
      <c r="EK370" s="68">
        <v>0</v>
      </c>
      <c r="EL370" s="68">
        <v>0</v>
      </c>
      <c r="EM370" s="68">
        <v>0</v>
      </c>
      <c r="EN370" s="68">
        <v>0</v>
      </c>
      <c r="EO370" s="68">
        <v>0</v>
      </c>
      <c r="EP370" s="68">
        <v>0</v>
      </c>
      <c r="ER370" s="78" t="s">
        <v>21</v>
      </c>
      <c r="ES370" s="78" t="s">
        <v>2657</v>
      </c>
      <c r="ET370" s="78">
        <v>0</v>
      </c>
      <c r="EU370" s="78">
        <v>0</v>
      </c>
      <c r="EV370" s="78">
        <v>0</v>
      </c>
      <c r="EW370" s="78"/>
      <c r="EX370" s="78"/>
      <c r="EY370" s="78"/>
    </row>
    <row r="371" spans="1:155">
      <c r="A371" s="45" t="s">
        <v>112</v>
      </c>
      <c r="B371" s="51"/>
      <c r="C371" s="51"/>
      <c r="D371" s="51"/>
      <c r="E371" s="51"/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  <c r="Z371" s="51"/>
      <c r="AA371" s="51"/>
      <c r="AB371" s="51"/>
      <c r="AC371" s="51"/>
      <c r="AD371" s="51"/>
      <c r="AE371" s="45" t="s">
        <v>112</v>
      </c>
      <c r="AF371" s="48"/>
      <c r="AG371" s="64"/>
      <c r="AH371" s="64"/>
      <c r="AI371" s="64"/>
      <c r="AJ371" s="64"/>
      <c r="AK371" s="64"/>
      <c r="AL371" s="64"/>
      <c r="AM371" s="64"/>
      <c r="AN371" s="64"/>
      <c r="AO371" s="64"/>
      <c r="AP371" s="64"/>
      <c r="AQ371" s="64"/>
      <c r="AR371" s="64"/>
      <c r="AS371" s="64"/>
      <c r="AT371" s="64"/>
      <c r="AU371" s="64"/>
      <c r="AV371" s="64"/>
      <c r="AW371" s="64"/>
      <c r="AX371" s="64"/>
      <c r="AY371" s="64"/>
      <c r="AZ371" s="64"/>
      <c r="BA371" s="64"/>
      <c r="BB371" s="64"/>
      <c r="BC371" s="64"/>
      <c r="BD371" s="64"/>
      <c r="BE371" s="64"/>
      <c r="BF371" s="64"/>
      <c r="BG371" s="52"/>
      <c r="BH371" s="52"/>
      <c r="BI371" s="45" t="s">
        <v>112</v>
      </c>
      <c r="BJ371" s="48"/>
      <c r="BK371" s="64"/>
      <c r="BL371" s="64"/>
      <c r="BM371" s="64"/>
      <c r="BN371" s="64"/>
      <c r="BO371" s="64"/>
      <c r="BP371" s="64"/>
      <c r="BQ371" s="64"/>
      <c r="BR371" s="64"/>
      <c r="BS371" s="64"/>
      <c r="BT371" s="64"/>
      <c r="BU371" s="64"/>
      <c r="BV371" s="64"/>
      <c r="BW371" s="64"/>
      <c r="BX371" s="64"/>
      <c r="BY371" s="64"/>
      <c r="BZ371" s="64"/>
      <c r="CA371" s="64"/>
      <c r="CB371" s="64"/>
      <c r="CC371" s="110"/>
      <c r="CD371" s="45" t="s">
        <v>112</v>
      </c>
      <c r="CE371" s="48"/>
      <c r="CF371" s="110"/>
      <c r="CG371" s="110"/>
      <c r="CH371" s="110"/>
      <c r="CI371" s="110"/>
      <c r="CJ371" s="110"/>
      <c r="CK371" s="110"/>
      <c r="CL371" s="110"/>
      <c r="CM371" s="110"/>
      <c r="CN371" s="110"/>
      <c r="CO371" s="45" t="s">
        <v>112</v>
      </c>
      <c r="CP371" s="48"/>
      <c r="CQ371" s="110"/>
      <c r="CR371" s="110"/>
      <c r="CS371" s="110"/>
      <c r="CT371" s="110"/>
      <c r="CU371" s="110"/>
      <c r="CV371" s="110"/>
      <c r="CW371" s="110"/>
      <c r="CX371" s="110"/>
      <c r="CY371" s="110"/>
      <c r="CZ371" s="110"/>
      <c r="DA371" s="110"/>
      <c r="DB371" s="110"/>
      <c r="DC371" s="110"/>
      <c r="DD371" s="110"/>
      <c r="DE371" s="110"/>
      <c r="DF371" s="110"/>
      <c r="DG371" s="110"/>
      <c r="DH371" s="110"/>
      <c r="DI371" s="110"/>
      <c r="DJ371" s="110"/>
      <c r="DK371" s="110"/>
      <c r="DL371" s="110"/>
      <c r="DM371" s="110"/>
      <c r="DN371" s="110"/>
      <c r="DO371" s="45" t="s">
        <v>112</v>
      </c>
      <c r="DP371" s="13"/>
      <c r="DQ371" s="51"/>
      <c r="DR371" s="51"/>
      <c r="DS371" s="51"/>
      <c r="DT371" s="51"/>
      <c r="DU371" s="51"/>
      <c r="DV371" s="51"/>
      <c r="DW371" s="51"/>
      <c r="DX371" s="45" t="s">
        <v>112</v>
      </c>
      <c r="DY371" s="51"/>
      <c r="DZ371" s="63"/>
      <c r="EA371" s="63"/>
      <c r="EB371" s="63"/>
      <c r="EC371" s="63"/>
      <c r="ED371" s="63"/>
      <c r="EE371" s="63"/>
      <c r="EF371" s="63"/>
      <c r="EG371" s="63"/>
      <c r="EH371" s="63"/>
      <c r="EI371" s="63"/>
      <c r="EJ371" s="63"/>
      <c r="EK371" s="63"/>
      <c r="EL371" s="63"/>
      <c r="EM371" s="63"/>
      <c r="EN371" s="63"/>
      <c r="EO371" s="63"/>
      <c r="EP371" s="63"/>
      <c r="ER371" s="78" t="str">
        <f>IF(A371="",ER370,A371)</f>
        <v>MENABE</v>
      </c>
      <c r="ES371" s="78" t="str">
        <f>ER371&amp;B371</f>
        <v>MENABE</v>
      </c>
      <c r="ET371" s="78">
        <f>CQ371+CU371+CY371+DC371+DG371+DK371</f>
        <v>0</v>
      </c>
      <c r="EU371" s="78">
        <f>CS371+CW371+DA371+DE371+DI371+DM371</f>
        <v>0</v>
      </c>
      <c r="EV371" s="78">
        <f>(CF371+2*CG371+3*CH371+4*CI371+5*CJ371)</f>
        <v>0</v>
      </c>
      <c r="EW371" s="78"/>
      <c r="EX371" s="78"/>
      <c r="EY371" s="78"/>
    </row>
    <row r="372" spans="1:155">
      <c r="A372" s="212" t="s">
        <v>212</v>
      </c>
      <c r="B372" s="8" t="s">
        <v>90</v>
      </c>
      <c r="C372" s="71">
        <v>323</v>
      </c>
      <c r="D372" s="71">
        <v>172</v>
      </c>
      <c r="E372" s="71">
        <v>195</v>
      </c>
      <c r="F372" s="71">
        <v>99</v>
      </c>
      <c r="G372" s="71">
        <v>0</v>
      </c>
      <c r="H372" s="71">
        <v>0</v>
      </c>
      <c r="I372" s="71">
        <v>62</v>
      </c>
      <c r="J372" s="71">
        <v>20</v>
      </c>
      <c r="K372" s="71">
        <v>0</v>
      </c>
      <c r="L372" s="71">
        <v>0</v>
      </c>
      <c r="M372" s="71">
        <v>0</v>
      </c>
      <c r="N372" s="71">
        <v>0</v>
      </c>
      <c r="O372" s="71">
        <v>0</v>
      </c>
      <c r="P372" s="71">
        <v>0</v>
      </c>
      <c r="Q372" s="71">
        <v>237</v>
      </c>
      <c r="R372" s="71">
        <v>134</v>
      </c>
      <c r="S372" s="71">
        <v>0</v>
      </c>
      <c r="T372" s="71">
        <v>0</v>
      </c>
      <c r="U372" s="71">
        <v>40</v>
      </c>
      <c r="V372" s="71">
        <v>9</v>
      </c>
      <c r="W372" s="71">
        <v>0</v>
      </c>
      <c r="X372" s="71">
        <v>0</v>
      </c>
      <c r="Y372" s="71">
        <v>0</v>
      </c>
      <c r="Z372" s="71">
        <v>0</v>
      </c>
      <c r="AA372" s="71">
        <v>0</v>
      </c>
      <c r="AB372" s="71">
        <v>0</v>
      </c>
      <c r="AC372" s="69">
        <v>857</v>
      </c>
      <c r="AD372" s="69">
        <v>434</v>
      </c>
      <c r="AE372" s="212" t="s">
        <v>212</v>
      </c>
      <c r="AF372" s="8" t="s">
        <v>90</v>
      </c>
      <c r="AG372" s="71">
        <v>13</v>
      </c>
      <c r="AH372" s="71">
        <v>5</v>
      </c>
      <c r="AI372" s="71">
        <v>8</v>
      </c>
      <c r="AJ372" s="71">
        <v>5</v>
      </c>
      <c r="AK372" s="71">
        <v>0</v>
      </c>
      <c r="AL372" s="71">
        <v>0</v>
      </c>
      <c r="AM372" s="71">
        <v>0</v>
      </c>
      <c r="AN372" s="71">
        <v>0</v>
      </c>
      <c r="AO372" s="71">
        <v>0</v>
      </c>
      <c r="AP372" s="71">
        <v>0</v>
      </c>
      <c r="AQ372" s="71">
        <v>0</v>
      </c>
      <c r="AR372" s="71">
        <v>0</v>
      </c>
      <c r="AS372" s="71">
        <v>0</v>
      </c>
      <c r="AT372" s="71">
        <v>0</v>
      </c>
      <c r="AU372" s="71">
        <v>33</v>
      </c>
      <c r="AV372" s="71">
        <v>19</v>
      </c>
      <c r="AW372" s="71">
        <v>0</v>
      </c>
      <c r="AX372" s="71">
        <v>0</v>
      </c>
      <c r="AY372" s="71">
        <v>7</v>
      </c>
      <c r="AZ372" s="71">
        <v>2</v>
      </c>
      <c r="BA372" s="71">
        <v>0</v>
      </c>
      <c r="BB372" s="71">
        <v>0</v>
      </c>
      <c r="BC372" s="71">
        <v>0</v>
      </c>
      <c r="BD372" s="71">
        <v>0</v>
      </c>
      <c r="BE372" s="71">
        <v>0</v>
      </c>
      <c r="BF372" s="71">
        <v>0</v>
      </c>
      <c r="BG372" s="69">
        <v>61</v>
      </c>
      <c r="BH372" s="69">
        <v>31</v>
      </c>
      <c r="BI372" s="212" t="s">
        <v>212</v>
      </c>
      <c r="BJ372" s="8" t="s">
        <v>90</v>
      </c>
      <c r="BK372" s="31">
        <v>7</v>
      </c>
      <c r="BL372" s="31">
        <v>6</v>
      </c>
      <c r="BM372" s="31">
        <v>0</v>
      </c>
      <c r="BN372" s="31">
        <v>2</v>
      </c>
      <c r="BO372" s="31">
        <v>0</v>
      </c>
      <c r="BP372" s="31">
        <v>0</v>
      </c>
      <c r="BQ372" s="31">
        <v>0</v>
      </c>
      <c r="BR372" s="31">
        <v>6</v>
      </c>
      <c r="BS372" s="31">
        <v>0</v>
      </c>
      <c r="BT372" s="31">
        <v>2</v>
      </c>
      <c r="BU372" s="31">
        <v>0</v>
      </c>
      <c r="BV372" s="31">
        <v>0</v>
      </c>
      <c r="BW372" s="31">
        <v>0</v>
      </c>
      <c r="BX372" s="149">
        <v>23</v>
      </c>
      <c r="BY372" s="125">
        <v>20</v>
      </c>
      <c r="BZ372" s="71">
        <v>20</v>
      </c>
      <c r="CA372" s="71">
        <v>15</v>
      </c>
      <c r="CB372" s="71">
        <v>2</v>
      </c>
      <c r="CC372" s="71">
        <v>5</v>
      </c>
      <c r="CD372" s="212" t="s">
        <v>212</v>
      </c>
      <c r="CE372" s="8" t="s">
        <v>90</v>
      </c>
      <c r="CF372" s="71">
        <v>0</v>
      </c>
      <c r="CG372" s="71">
        <v>496</v>
      </c>
      <c r="CH372" s="71">
        <v>11</v>
      </c>
      <c r="CI372" s="71">
        <v>0</v>
      </c>
      <c r="CJ372" s="71">
        <v>0</v>
      </c>
      <c r="CK372" s="71">
        <v>1</v>
      </c>
      <c r="CL372" s="71">
        <v>22</v>
      </c>
      <c r="CM372" s="71">
        <v>22</v>
      </c>
      <c r="CN372" s="71">
        <v>22</v>
      </c>
      <c r="CO372" s="212" t="s">
        <v>212</v>
      </c>
      <c r="CP372" s="8" t="s">
        <v>90</v>
      </c>
      <c r="CQ372" s="46">
        <v>278</v>
      </c>
      <c r="CR372" s="46">
        <v>141</v>
      </c>
      <c r="CS372" s="46">
        <v>161</v>
      </c>
      <c r="CT372" s="46">
        <v>79</v>
      </c>
      <c r="CU372" s="46">
        <v>0</v>
      </c>
      <c r="CV372" s="46">
        <v>0</v>
      </c>
      <c r="CW372" s="46">
        <v>0</v>
      </c>
      <c r="CX372" s="46">
        <v>0</v>
      </c>
      <c r="CY372" s="46">
        <v>18</v>
      </c>
      <c r="CZ372" s="46">
        <v>3</v>
      </c>
      <c r="DA372" s="46">
        <v>7</v>
      </c>
      <c r="DB372" s="46">
        <v>2</v>
      </c>
      <c r="DC372" s="46">
        <v>0</v>
      </c>
      <c r="DD372" s="46">
        <v>0</v>
      </c>
      <c r="DE372" s="46">
        <v>0</v>
      </c>
      <c r="DF372" s="46">
        <v>0</v>
      </c>
      <c r="DG372" s="46">
        <v>0</v>
      </c>
      <c r="DH372" s="46">
        <v>0</v>
      </c>
      <c r="DI372" s="46">
        <v>0</v>
      </c>
      <c r="DJ372" s="46">
        <v>0</v>
      </c>
      <c r="DK372" s="46">
        <v>0</v>
      </c>
      <c r="DL372" s="46">
        <v>0</v>
      </c>
      <c r="DM372" s="46">
        <v>0</v>
      </c>
      <c r="DN372" s="46">
        <v>0</v>
      </c>
      <c r="DO372" s="212" t="s">
        <v>212</v>
      </c>
      <c r="DP372" s="8" t="s">
        <v>90</v>
      </c>
      <c r="DQ372" s="71">
        <v>30</v>
      </c>
      <c r="DR372" s="71">
        <v>6</v>
      </c>
      <c r="DS372" s="71">
        <v>1</v>
      </c>
      <c r="DT372" s="152">
        <v>14</v>
      </c>
      <c r="DU372" s="32">
        <v>9</v>
      </c>
      <c r="DV372" s="149">
        <v>44</v>
      </c>
      <c r="DW372" s="149">
        <v>15</v>
      </c>
      <c r="DX372" s="212" t="s">
        <v>212</v>
      </c>
      <c r="DY372" s="8" t="s">
        <v>90</v>
      </c>
      <c r="DZ372" s="71">
        <v>23</v>
      </c>
      <c r="EA372" s="71">
        <v>17</v>
      </c>
      <c r="EB372" s="71">
        <v>17</v>
      </c>
      <c r="EC372" s="71">
        <v>0</v>
      </c>
      <c r="ED372" s="71">
        <v>12</v>
      </c>
      <c r="EE372" s="71">
        <v>12</v>
      </c>
      <c r="EF372" s="71">
        <v>12</v>
      </c>
      <c r="EG372" s="71">
        <v>19</v>
      </c>
      <c r="EH372" s="71">
        <v>11</v>
      </c>
      <c r="EI372" s="71">
        <v>11</v>
      </c>
      <c r="EJ372" s="71">
        <v>17</v>
      </c>
      <c r="EK372" s="71">
        <v>11</v>
      </c>
      <c r="EL372" s="71">
        <v>2</v>
      </c>
      <c r="EM372" s="71">
        <v>4</v>
      </c>
      <c r="EN372" s="71">
        <v>5</v>
      </c>
      <c r="EO372" s="71">
        <v>3</v>
      </c>
      <c r="EP372" s="71">
        <v>0</v>
      </c>
      <c r="ER372" s="78" t="s">
        <v>212</v>
      </c>
      <c r="ES372" s="78" t="s">
        <v>2661</v>
      </c>
      <c r="ET372" s="78">
        <v>296</v>
      </c>
      <c r="EU372" s="78">
        <v>168</v>
      </c>
      <c r="EV372" s="78">
        <v>1025</v>
      </c>
      <c r="EW372" s="78"/>
      <c r="EX372" s="78"/>
      <c r="EY372" s="78"/>
    </row>
    <row r="373" spans="1:155">
      <c r="A373" s="212"/>
      <c r="B373" s="8" t="s">
        <v>91</v>
      </c>
      <c r="C373" s="71">
        <v>0</v>
      </c>
      <c r="D373" s="71">
        <v>0</v>
      </c>
      <c r="E373" s="71">
        <v>0</v>
      </c>
      <c r="F373" s="71">
        <v>0</v>
      </c>
      <c r="G373" s="71">
        <v>0</v>
      </c>
      <c r="H373" s="71">
        <v>0</v>
      </c>
      <c r="I373" s="71">
        <v>0</v>
      </c>
      <c r="J373" s="71">
        <v>0</v>
      </c>
      <c r="K373" s="71">
        <v>0</v>
      </c>
      <c r="L373" s="71">
        <v>0</v>
      </c>
      <c r="M373" s="71">
        <v>0</v>
      </c>
      <c r="N373" s="71">
        <v>0</v>
      </c>
      <c r="O373" s="71">
        <v>0</v>
      </c>
      <c r="P373" s="71">
        <v>0</v>
      </c>
      <c r="Q373" s="71">
        <v>0</v>
      </c>
      <c r="R373" s="71">
        <v>0</v>
      </c>
      <c r="S373" s="71">
        <v>0</v>
      </c>
      <c r="T373" s="71">
        <v>0</v>
      </c>
      <c r="U373" s="71">
        <v>0</v>
      </c>
      <c r="V373" s="71">
        <v>0</v>
      </c>
      <c r="W373" s="71">
        <v>0</v>
      </c>
      <c r="X373" s="71">
        <v>0</v>
      </c>
      <c r="Y373" s="71">
        <v>0</v>
      </c>
      <c r="Z373" s="71">
        <v>0</v>
      </c>
      <c r="AA373" s="71">
        <v>0</v>
      </c>
      <c r="AB373" s="71">
        <v>0</v>
      </c>
      <c r="AC373" s="69">
        <v>0</v>
      </c>
      <c r="AD373" s="69">
        <v>0</v>
      </c>
      <c r="AE373" s="212"/>
      <c r="AF373" s="8" t="s">
        <v>91</v>
      </c>
      <c r="AG373" s="71">
        <v>0</v>
      </c>
      <c r="AH373" s="71">
        <v>0</v>
      </c>
      <c r="AI373" s="71">
        <v>0</v>
      </c>
      <c r="AJ373" s="71">
        <v>0</v>
      </c>
      <c r="AK373" s="71">
        <v>0</v>
      </c>
      <c r="AL373" s="71">
        <v>0</v>
      </c>
      <c r="AM373" s="71">
        <v>0</v>
      </c>
      <c r="AN373" s="71">
        <v>0</v>
      </c>
      <c r="AO373" s="71">
        <v>0</v>
      </c>
      <c r="AP373" s="71">
        <v>0</v>
      </c>
      <c r="AQ373" s="71">
        <v>0</v>
      </c>
      <c r="AR373" s="71">
        <v>0</v>
      </c>
      <c r="AS373" s="71">
        <v>0</v>
      </c>
      <c r="AT373" s="71">
        <v>0</v>
      </c>
      <c r="AU373" s="71">
        <v>0</v>
      </c>
      <c r="AV373" s="71">
        <v>0</v>
      </c>
      <c r="AW373" s="71">
        <v>0</v>
      </c>
      <c r="AX373" s="71">
        <v>0</v>
      </c>
      <c r="AY373" s="71">
        <v>0</v>
      </c>
      <c r="AZ373" s="71">
        <v>0</v>
      </c>
      <c r="BA373" s="71">
        <v>0</v>
      </c>
      <c r="BB373" s="71">
        <v>0</v>
      </c>
      <c r="BC373" s="71">
        <v>0</v>
      </c>
      <c r="BD373" s="71">
        <v>0</v>
      </c>
      <c r="BE373" s="71">
        <v>0</v>
      </c>
      <c r="BF373" s="71">
        <v>0</v>
      </c>
      <c r="BG373" s="69">
        <v>0</v>
      </c>
      <c r="BH373" s="69">
        <v>0</v>
      </c>
      <c r="BI373" s="212"/>
      <c r="BJ373" s="8" t="s">
        <v>91</v>
      </c>
      <c r="BK373" s="31">
        <v>0</v>
      </c>
      <c r="BL373" s="31">
        <v>0</v>
      </c>
      <c r="BM373" s="31">
        <v>0</v>
      </c>
      <c r="BN373" s="31">
        <v>0</v>
      </c>
      <c r="BO373" s="31">
        <v>0</v>
      </c>
      <c r="BP373" s="31">
        <v>0</v>
      </c>
      <c r="BQ373" s="31">
        <v>0</v>
      </c>
      <c r="BR373" s="31">
        <v>0</v>
      </c>
      <c r="BS373" s="31">
        <v>0</v>
      </c>
      <c r="BT373" s="31">
        <v>0</v>
      </c>
      <c r="BU373" s="31">
        <v>0</v>
      </c>
      <c r="BV373" s="31">
        <v>0</v>
      </c>
      <c r="BW373" s="31">
        <v>0</v>
      </c>
      <c r="BX373" s="149">
        <v>0</v>
      </c>
      <c r="BY373" s="125">
        <v>0</v>
      </c>
      <c r="BZ373" s="71">
        <v>0</v>
      </c>
      <c r="CA373" s="71">
        <v>0</v>
      </c>
      <c r="CB373" s="71">
        <v>0</v>
      </c>
      <c r="CC373" s="71">
        <v>0</v>
      </c>
      <c r="CD373" s="212"/>
      <c r="CE373" s="8" t="s">
        <v>91</v>
      </c>
      <c r="CF373" s="71">
        <v>0</v>
      </c>
      <c r="CG373" s="71">
        <v>0</v>
      </c>
      <c r="CH373" s="71">
        <v>0</v>
      </c>
      <c r="CI373" s="71">
        <v>0</v>
      </c>
      <c r="CJ373" s="71">
        <v>0</v>
      </c>
      <c r="CK373" s="71">
        <v>0</v>
      </c>
      <c r="CL373" s="71">
        <v>0</v>
      </c>
      <c r="CM373" s="71">
        <v>0</v>
      </c>
      <c r="CN373" s="71">
        <v>0</v>
      </c>
      <c r="CO373" s="212"/>
      <c r="CP373" s="8" t="s">
        <v>91</v>
      </c>
      <c r="CQ373" s="46">
        <v>0</v>
      </c>
      <c r="CR373" s="46">
        <v>0</v>
      </c>
      <c r="CS373" s="46">
        <v>0</v>
      </c>
      <c r="CT373" s="46">
        <v>0</v>
      </c>
      <c r="CU373" s="46">
        <v>0</v>
      </c>
      <c r="CV373" s="46">
        <v>0</v>
      </c>
      <c r="CW373" s="46">
        <v>0</v>
      </c>
      <c r="CX373" s="46">
        <v>0</v>
      </c>
      <c r="CY373" s="46">
        <v>0</v>
      </c>
      <c r="CZ373" s="46">
        <v>0</v>
      </c>
      <c r="DA373" s="46">
        <v>0</v>
      </c>
      <c r="DB373" s="46">
        <v>0</v>
      </c>
      <c r="DC373" s="46">
        <v>0</v>
      </c>
      <c r="DD373" s="46">
        <v>0</v>
      </c>
      <c r="DE373" s="46">
        <v>0</v>
      </c>
      <c r="DF373" s="46">
        <v>0</v>
      </c>
      <c r="DG373" s="46">
        <v>0</v>
      </c>
      <c r="DH373" s="46">
        <v>0</v>
      </c>
      <c r="DI373" s="46">
        <v>0</v>
      </c>
      <c r="DJ373" s="46">
        <v>0</v>
      </c>
      <c r="DK373" s="46">
        <v>0</v>
      </c>
      <c r="DL373" s="46">
        <v>0</v>
      </c>
      <c r="DM373" s="46">
        <v>0</v>
      </c>
      <c r="DN373" s="46">
        <v>0</v>
      </c>
      <c r="DO373" s="212"/>
      <c r="DP373" s="8" t="s">
        <v>91</v>
      </c>
      <c r="DQ373" s="71">
        <v>0</v>
      </c>
      <c r="DR373" s="71">
        <v>0</v>
      </c>
      <c r="DS373" s="71">
        <v>0</v>
      </c>
      <c r="DT373" s="152">
        <v>0</v>
      </c>
      <c r="DU373" s="32">
        <v>0</v>
      </c>
      <c r="DV373" s="149">
        <v>0</v>
      </c>
      <c r="DW373" s="149">
        <v>0</v>
      </c>
      <c r="DX373" s="212"/>
      <c r="DY373" s="8" t="s">
        <v>91</v>
      </c>
      <c r="DZ373" s="71">
        <v>0</v>
      </c>
      <c r="EA373" s="71">
        <v>0</v>
      </c>
      <c r="EB373" s="71">
        <v>0</v>
      </c>
      <c r="EC373" s="71">
        <v>0</v>
      </c>
      <c r="ED373" s="71">
        <v>0</v>
      </c>
      <c r="EE373" s="71">
        <v>0</v>
      </c>
      <c r="EF373" s="71">
        <v>0</v>
      </c>
      <c r="EG373" s="71">
        <v>0</v>
      </c>
      <c r="EH373" s="71">
        <v>0</v>
      </c>
      <c r="EI373" s="71">
        <v>0</v>
      </c>
      <c r="EJ373" s="71">
        <v>0</v>
      </c>
      <c r="EK373" s="71">
        <v>0</v>
      </c>
      <c r="EL373" s="71">
        <v>0</v>
      </c>
      <c r="EM373" s="71">
        <v>0</v>
      </c>
      <c r="EN373" s="71">
        <v>0</v>
      </c>
      <c r="EO373" s="71">
        <v>0</v>
      </c>
      <c r="EP373" s="71">
        <v>0</v>
      </c>
      <c r="ER373" s="78" t="s">
        <v>212</v>
      </c>
      <c r="ES373" s="78" t="s">
        <v>2662</v>
      </c>
      <c r="ET373" s="78">
        <v>0</v>
      </c>
      <c r="EU373" s="78">
        <v>0</v>
      </c>
      <c r="EV373" s="78">
        <v>0</v>
      </c>
      <c r="EW373" s="78"/>
      <c r="EX373" s="78"/>
      <c r="EY373" s="78"/>
    </row>
    <row r="374" spans="1:155">
      <c r="A374" s="212"/>
      <c r="B374" s="66" t="s">
        <v>73</v>
      </c>
      <c r="C374" s="26">
        <v>323</v>
      </c>
      <c r="D374" s="26">
        <v>172</v>
      </c>
      <c r="E374" s="26">
        <v>195</v>
      </c>
      <c r="F374" s="26">
        <v>99</v>
      </c>
      <c r="G374" s="26">
        <v>0</v>
      </c>
      <c r="H374" s="26">
        <v>0</v>
      </c>
      <c r="I374" s="26">
        <v>62</v>
      </c>
      <c r="J374" s="26">
        <v>20</v>
      </c>
      <c r="K374" s="26">
        <v>0</v>
      </c>
      <c r="L374" s="26">
        <v>0</v>
      </c>
      <c r="M374" s="26">
        <v>0</v>
      </c>
      <c r="N374" s="26">
        <v>0</v>
      </c>
      <c r="O374" s="26">
        <v>0</v>
      </c>
      <c r="P374" s="26">
        <v>0</v>
      </c>
      <c r="Q374" s="26">
        <v>237</v>
      </c>
      <c r="R374" s="26">
        <v>134</v>
      </c>
      <c r="S374" s="26">
        <v>0</v>
      </c>
      <c r="T374" s="26">
        <v>0</v>
      </c>
      <c r="U374" s="26">
        <v>40</v>
      </c>
      <c r="V374" s="26">
        <v>9</v>
      </c>
      <c r="W374" s="26">
        <v>0</v>
      </c>
      <c r="X374" s="26">
        <v>0</v>
      </c>
      <c r="Y374" s="26">
        <v>0</v>
      </c>
      <c r="Z374" s="26">
        <v>0</v>
      </c>
      <c r="AA374" s="26">
        <v>0</v>
      </c>
      <c r="AB374" s="26">
        <v>0</v>
      </c>
      <c r="AC374" s="68">
        <v>857</v>
      </c>
      <c r="AD374" s="68">
        <v>434</v>
      </c>
      <c r="AE374" s="212"/>
      <c r="AF374" s="66" t="s">
        <v>73</v>
      </c>
      <c r="AG374" s="26">
        <v>13</v>
      </c>
      <c r="AH374" s="26">
        <v>5</v>
      </c>
      <c r="AI374" s="26">
        <v>8</v>
      </c>
      <c r="AJ374" s="26">
        <v>5</v>
      </c>
      <c r="AK374" s="26">
        <v>0</v>
      </c>
      <c r="AL374" s="26">
        <v>0</v>
      </c>
      <c r="AM374" s="26">
        <v>0</v>
      </c>
      <c r="AN374" s="26">
        <v>0</v>
      </c>
      <c r="AO374" s="26">
        <v>0</v>
      </c>
      <c r="AP374" s="26">
        <v>0</v>
      </c>
      <c r="AQ374" s="26">
        <v>0</v>
      </c>
      <c r="AR374" s="26">
        <v>0</v>
      </c>
      <c r="AS374" s="26">
        <v>0</v>
      </c>
      <c r="AT374" s="26">
        <v>0</v>
      </c>
      <c r="AU374" s="26">
        <v>33</v>
      </c>
      <c r="AV374" s="26">
        <v>19</v>
      </c>
      <c r="AW374" s="26">
        <v>0</v>
      </c>
      <c r="AX374" s="26">
        <v>0</v>
      </c>
      <c r="AY374" s="26">
        <v>7</v>
      </c>
      <c r="AZ374" s="26">
        <v>2</v>
      </c>
      <c r="BA374" s="26">
        <v>0</v>
      </c>
      <c r="BB374" s="26">
        <v>0</v>
      </c>
      <c r="BC374" s="26">
        <v>0</v>
      </c>
      <c r="BD374" s="26">
        <v>0</v>
      </c>
      <c r="BE374" s="26">
        <v>0</v>
      </c>
      <c r="BF374" s="26">
        <v>0</v>
      </c>
      <c r="BG374" s="68">
        <v>61</v>
      </c>
      <c r="BH374" s="68">
        <v>31</v>
      </c>
      <c r="BI374" s="212"/>
      <c r="BJ374" s="66" t="s">
        <v>73</v>
      </c>
      <c r="BK374" s="68">
        <v>7</v>
      </c>
      <c r="BL374" s="68">
        <v>6</v>
      </c>
      <c r="BM374" s="68">
        <v>0</v>
      </c>
      <c r="BN374" s="68">
        <v>2</v>
      </c>
      <c r="BO374" s="68">
        <v>0</v>
      </c>
      <c r="BP374" s="68">
        <v>0</v>
      </c>
      <c r="BQ374" s="68">
        <v>0</v>
      </c>
      <c r="BR374" s="68">
        <v>6</v>
      </c>
      <c r="BS374" s="68">
        <v>0</v>
      </c>
      <c r="BT374" s="68">
        <v>2</v>
      </c>
      <c r="BU374" s="68">
        <v>0</v>
      </c>
      <c r="BV374" s="68">
        <v>0</v>
      </c>
      <c r="BW374" s="68">
        <v>0</v>
      </c>
      <c r="BX374" s="68">
        <v>23</v>
      </c>
      <c r="BY374" s="68">
        <v>20</v>
      </c>
      <c r="BZ374" s="68">
        <v>20</v>
      </c>
      <c r="CA374" s="68">
        <v>15</v>
      </c>
      <c r="CB374" s="68">
        <v>2</v>
      </c>
      <c r="CC374" s="68">
        <v>5</v>
      </c>
      <c r="CD374" s="212"/>
      <c r="CE374" s="66" t="s">
        <v>73</v>
      </c>
      <c r="CF374" s="68">
        <v>0</v>
      </c>
      <c r="CG374" s="68">
        <v>496</v>
      </c>
      <c r="CH374" s="68">
        <v>11</v>
      </c>
      <c r="CI374" s="68">
        <v>0</v>
      </c>
      <c r="CJ374" s="68">
        <v>0</v>
      </c>
      <c r="CK374" s="68">
        <v>1</v>
      </c>
      <c r="CL374" s="68">
        <v>22</v>
      </c>
      <c r="CM374" s="68">
        <v>22</v>
      </c>
      <c r="CN374" s="68">
        <v>22</v>
      </c>
      <c r="CO374" s="212"/>
      <c r="CP374" s="66" t="s">
        <v>73</v>
      </c>
      <c r="CQ374" s="68">
        <v>278</v>
      </c>
      <c r="CR374" s="68">
        <v>141</v>
      </c>
      <c r="CS374" s="68">
        <v>161</v>
      </c>
      <c r="CT374" s="68">
        <v>79</v>
      </c>
      <c r="CU374" s="68">
        <v>0</v>
      </c>
      <c r="CV374" s="68">
        <v>0</v>
      </c>
      <c r="CW374" s="68">
        <v>0</v>
      </c>
      <c r="CX374" s="68">
        <v>0</v>
      </c>
      <c r="CY374" s="68">
        <v>18</v>
      </c>
      <c r="CZ374" s="68">
        <v>3</v>
      </c>
      <c r="DA374" s="68">
        <v>7</v>
      </c>
      <c r="DB374" s="68">
        <v>2</v>
      </c>
      <c r="DC374" s="68">
        <v>0</v>
      </c>
      <c r="DD374" s="68">
        <v>0</v>
      </c>
      <c r="DE374" s="68">
        <v>0</v>
      </c>
      <c r="DF374" s="68">
        <v>0</v>
      </c>
      <c r="DG374" s="68">
        <v>0</v>
      </c>
      <c r="DH374" s="68">
        <v>0</v>
      </c>
      <c r="DI374" s="68">
        <v>0</v>
      </c>
      <c r="DJ374" s="68">
        <v>0</v>
      </c>
      <c r="DK374" s="68">
        <v>0</v>
      </c>
      <c r="DL374" s="68">
        <v>0</v>
      </c>
      <c r="DM374" s="68">
        <v>0</v>
      </c>
      <c r="DN374" s="68">
        <v>0</v>
      </c>
      <c r="DO374" s="212"/>
      <c r="DP374" s="66" t="s">
        <v>73</v>
      </c>
      <c r="DQ374" s="68">
        <v>30</v>
      </c>
      <c r="DR374" s="26">
        <v>6</v>
      </c>
      <c r="DS374" s="26">
        <v>1</v>
      </c>
      <c r="DT374" s="41">
        <v>14</v>
      </c>
      <c r="DU374" s="41">
        <v>9</v>
      </c>
      <c r="DV374" s="68">
        <v>44</v>
      </c>
      <c r="DW374" s="68">
        <v>15</v>
      </c>
      <c r="DX374" s="212"/>
      <c r="DY374" s="66" t="s">
        <v>73</v>
      </c>
      <c r="DZ374" s="68">
        <v>23</v>
      </c>
      <c r="EA374" s="68">
        <v>17</v>
      </c>
      <c r="EB374" s="68">
        <v>17</v>
      </c>
      <c r="EC374" s="68">
        <v>0</v>
      </c>
      <c r="ED374" s="68">
        <v>12</v>
      </c>
      <c r="EE374" s="68">
        <v>12</v>
      </c>
      <c r="EF374" s="68">
        <v>12</v>
      </c>
      <c r="EG374" s="68">
        <v>19</v>
      </c>
      <c r="EH374" s="68">
        <v>11</v>
      </c>
      <c r="EI374" s="68">
        <v>11</v>
      </c>
      <c r="EJ374" s="68">
        <v>17</v>
      </c>
      <c r="EK374" s="68">
        <v>11</v>
      </c>
      <c r="EL374" s="68">
        <v>2</v>
      </c>
      <c r="EM374" s="68">
        <v>4</v>
      </c>
      <c r="EN374" s="68">
        <v>5</v>
      </c>
      <c r="EO374" s="68">
        <v>3</v>
      </c>
      <c r="EP374" s="68">
        <v>0</v>
      </c>
      <c r="ER374" s="78" t="s">
        <v>212</v>
      </c>
      <c r="ES374" s="78" t="s">
        <v>2663</v>
      </c>
      <c r="ET374" s="78">
        <v>296</v>
      </c>
      <c r="EU374" s="78">
        <v>168</v>
      </c>
      <c r="EV374" s="78">
        <v>1025</v>
      </c>
      <c r="EW374" s="78"/>
      <c r="EX374" s="78"/>
      <c r="EY374" s="78"/>
    </row>
    <row r="375" spans="1:155">
      <c r="A375" s="212" t="s">
        <v>17</v>
      </c>
      <c r="B375" s="8" t="s">
        <v>90</v>
      </c>
      <c r="C375" s="71">
        <v>35</v>
      </c>
      <c r="D375" s="71">
        <v>16</v>
      </c>
      <c r="E375" s="71">
        <v>24</v>
      </c>
      <c r="F375" s="71">
        <v>12</v>
      </c>
      <c r="G375" s="71">
        <v>0</v>
      </c>
      <c r="H375" s="71">
        <v>0</v>
      </c>
      <c r="I375" s="71">
        <v>0</v>
      </c>
      <c r="J375" s="71">
        <v>0</v>
      </c>
      <c r="K375" s="71">
        <v>0</v>
      </c>
      <c r="L375" s="71">
        <v>0</v>
      </c>
      <c r="M375" s="71">
        <v>0</v>
      </c>
      <c r="N375" s="71">
        <v>0</v>
      </c>
      <c r="O375" s="71">
        <v>0</v>
      </c>
      <c r="P375" s="71">
        <v>0</v>
      </c>
      <c r="Q375" s="71">
        <v>19</v>
      </c>
      <c r="R375" s="71">
        <v>6</v>
      </c>
      <c r="S375" s="71">
        <v>0</v>
      </c>
      <c r="T375" s="71">
        <v>0</v>
      </c>
      <c r="U375" s="71">
        <v>0</v>
      </c>
      <c r="V375" s="71">
        <v>0</v>
      </c>
      <c r="W375" s="71">
        <v>0</v>
      </c>
      <c r="X375" s="71">
        <v>0</v>
      </c>
      <c r="Y375" s="71">
        <v>0</v>
      </c>
      <c r="Z375" s="71">
        <v>0</v>
      </c>
      <c r="AA375" s="71">
        <v>0</v>
      </c>
      <c r="AB375" s="71">
        <v>0</v>
      </c>
      <c r="AC375" s="69">
        <v>78</v>
      </c>
      <c r="AD375" s="69">
        <v>34</v>
      </c>
      <c r="AE375" s="212" t="s">
        <v>17</v>
      </c>
      <c r="AF375" s="8" t="s">
        <v>90</v>
      </c>
      <c r="AG375" s="71">
        <v>1</v>
      </c>
      <c r="AH375" s="71">
        <v>1</v>
      </c>
      <c r="AI375" s="71">
        <v>1</v>
      </c>
      <c r="AJ375" s="71">
        <v>0</v>
      </c>
      <c r="AK375" s="71">
        <v>0</v>
      </c>
      <c r="AL375" s="71">
        <v>0</v>
      </c>
      <c r="AM375" s="71">
        <v>0</v>
      </c>
      <c r="AN375" s="71">
        <v>0</v>
      </c>
      <c r="AO375" s="71">
        <v>0</v>
      </c>
      <c r="AP375" s="71">
        <v>0</v>
      </c>
      <c r="AQ375" s="71">
        <v>0</v>
      </c>
      <c r="AR375" s="71">
        <v>0</v>
      </c>
      <c r="AS375" s="71">
        <v>0</v>
      </c>
      <c r="AT375" s="71">
        <v>0</v>
      </c>
      <c r="AU375" s="71">
        <v>4</v>
      </c>
      <c r="AV375" s="71">
        <v>2</v>
      </c>
      <c r="AW375" s="71">
        <v>0</v>
      </c>
      <c r="AX375" s="71">
        <v>0</v>
      </c>
      <c r="AY375" s="71">
        <v>0</v>
      </c>
      <c r="AZ375" s="71">
        <v>0</v>
      </c>
      <c r="BA375" s="71">
        <v>0</v>
      </c>
      <c r="BB375" s="71">
        <v>0</v>
      </c>
      <c r="BC375" s="71">
        <v>0</v>
      </c>
      <c r="BD375" s="71">
        <v>0</v>
      </c>
      <c r="BE375" s="71">
        <v>0</v>
      </c>
      <c r="BF375" s="71">
        <v>0</v>
      </c>
      <c r="BG375" s="69">
        <v>6</v>
      </c>
      <c r="BH375" s="69">
        <v>3</v>
      </c>
      <c r="BI375" s="212" t="s">
        <v>17</v>
      </c>
      <c r="BJ375" s="8" t="s">
        <v>90</v>
      </c>
      <c r="BK375" s="31">
        <v>1</v>
      </c>
      <c r="BL375" s="31">
        <v>1</v>
      </c>
      <c r="BM375" s="31">
        <v>0</v>
      </c>
      <c r="BN375" s="31">
        <v>0</v>
      </c>
      <c r="BO375" s="31">
        <v>0</v>
      </c>
      <c r="BP375" s="31">
        <v>0</v>
      </c>
      <c r="BQ375" s="31">
        <v>0</v>
      </c>
      <c r="BR375" s="31">
        <v>1</v>
      </c>
      <c r="BS375" s="31">
        <v>0</v>
      </c>
      <c r="BT375" s="31">
        <v>0</v>
      </c>
      <c r="BU375" s="31">
        <v>0</v>
      </c>
      <c r="BV375" s="31">
        <v>0</v>
      </c>
      <c r="BW375" s="31">
        <v>0</v>
      </c>
      <c r="BX375" s="149">
        <v>3</v>
      </c>
      <c r="BY375" s="125">
        <v>3</v>
      </c>
      <c r="BZ375" s="71">
        <v>3</v>
      </c>
      <c r="CA375" s="71">
        <v>3</v>
      </c>
      <c r="CB375" s="71">
        <v>0</v>
      </c>
      <c r="CC375" s="71">
        <v>1</v>
      </c>
      <c r="CD375" s="212" t="s">
        <v>17</v>
      </c>
      <c r="CE375" s="8" t="s">
        <v>90</v>
      </c>
      <c r="CF375" s="71">
        <v>0</v>
      </c>
      <c r="CG375" s="71">
        <v>44</v>
      </c>
      <c r="CH375" s="71">
        <v>0</v>
      </c>
      <c r="CI375" s="71">
        <v>0</v>
      </c>
      <c r="CJ375" s="71">
        <v>0</v>
      </c>
      <c r="CK375" s="71">
        <v>0</v>
      </c>
      <c r="CL375" s="71">
        <v>3</v>
      </c>
      <c r="CM375" s="71">
        <v>0</v>
      </c>
      <c r="CN375" s="71">
        <v>0</v>
      </c>
      <c r="CO375" s="212" t="s">
        <v>17</v>
      </c>
      <c r="CP375" s="8" t="s">
        <v>90</v>
      </c>
      <c r="CQ375" s="46">
        <v>23</v>
      </c>
      <c r="CR375" s="46">
        <v>12</v>
      </c>
      <c r="CS375" s="46">
        <v>18</v>
      </c>
      <c r="CT375" s="46">
        <v>10</v>
      </c>
      <c r="CU375" s="46">
        <v>0</v>
      </c>
      <c r="CV375" s="46">
        <v>0</v>
      </c>
      <c r="CW375" s="46">
        <v>0</v>
      </c>
      <c r="CX375" s="46">
        <v>0</v>
      </c>
      <c r="CY375" s="46">
        <v>0</v>
      </c>
      <c r="CZ375" s="46">
        <v>0</v>
      </c>
      <c r="DA375" s="46">
        <v>0</v>
      </c>
      <c r="DB375" s="46">
        <v>0</v>
      </c>
      <c r="DC375" s="46">
        <v>0</v>
      </c>
      <c r="DD375" s="46">
        <v>0</v>
      </c>
      <c r="DE375" s="46">
        <v>0</v>
      </c>
      <c r="DF375" s="46">
        <v>0</v>
      </c>
      <c r="DG375" s="46">
        <v>0</v>
      </c>
      <c r="DH375" s="46">
        <v>0</v>
      </c>
      <c r="DI375" s="46">
        <v>0</v>
      </c>
      <c r="DJ375" s="46">
        <v>0</v>
      </c>
      <c r="DK375" s="46">
        <v>0</v>
      </c>
      <c r="DL375" s="46">
        <v>0</v>
      </c>
      <c r="DM375" s="46">
        <v>0</v>
      </c>
      <c r="DN375" s="46">
        <v>0</v>
      </c>
      <c r="DO375" s="212" t="s">
        <v>17</v>
      </c>
      <c r="DP375" s="8" t="s">
        <v>90</v>
      </c>
      <c r="DQ375" s="71">
        <v>3</v>
      </c>
      <c r="DR375" s="71">
        <v>1</v>
      </c>
      <c r="DS375" s="71">
        <v>0</v>
      </c>
      <c r="DT375" s="152">
        <v>2</v>
      </c>
      <c r="DU375" s="32">
        <v>2</v>
      </c>
      <c r="DV375" s="149">
        <v>5</v>
      </c>
      <c r="DW375" s="149">
        <v>3</v>
      </c>
      <c r="DX375" s="212" t="s">
        <v>17</v>
      </c>
      <c r="DY375" s="8" t="s">
        <v>90</v>
      </c>
      <c r="DZ375" s="71">
        <v>0</v>
      </c>
      <c r="EA375" s="71">
        <v>0</v>
      </c>
      <c r="EB375" s="71">
        <v>0</v>
      </c>
      <c r="EC375" s="71">
        <v>0</v>
      </c>
      <c r="ED375" s="71">
        <v>0</v>
      </c>
      <c r="EE375" s="71">
        <v>0</v>
      </c>
      <c r="EF375" s="71">
        <v>0</v>
      </c>
      <c r="EG375" s="71">
        <v>0</v>
      </c>
      <c r="EH375" s="71">
        <v>0</v>
      </c>
      <c r="EI375" s="71">
        <v>0</v>
      </c>
      <c r="EJ375" s="71">
        <v>0</v>
      </c>
      <c r="EK375" s="71">
        <v>0</v>
      </c>
      <c r="EL375" s="71">
        <v>0</v>
      </c>
      <c r="EM375" s="71">
        <v>0</v>
      </c>
      <c r="EN375" s="71">
        <v>0</v>
      </c>
      <c r="EO375" s="71">
        <v>0</v>
      </c>
      <c r="EP375" s="71">
        <v>0</v>
      </c>
      <c r="ER375" s="78" t="s">
        <v>17</v>
      </c>
      <c r="ES375" s="78" t="s">
        <v>2664</v>
      </c>
      <c r="ET375" s="78">
        <v>23</v>
      </c>
      <c r="EU375" s="78">
        <v>18</v>
      </c>
      <c r="EV375" s="78">
        <v>88</v>
      </c>
      <c r="EW375" s="78"/>
      <c r="EX375" s="78"/>
      <c r="EY375" s="78"/>
    </row>
    <row r="376" spans="1:155">
      <c r="A376" s="212"/>
      <c r="B376" s="8" t="s">
        <v>91</v>
      </c>
      <c r="C376" s="71">
        <v>194</v>
      </c>
      <c r="D376" s="71">
        <v>103</v>
      </c>
      <c r="E376" s="71">
        <v>113</v>
      </c>
      <c r="F376" s="71">
        <v>54</v>
      </c>
      <c r="G376" s="71">
        <v>0</v>
      </c>
      <c r="H376" s="71">
        <v>0</v>
      </c>
      <c r="I376" s="71">
        <v>30</v>
      </c>
      <c r="J376" s="71">
        <v>13</v>
      </c>
      <c r="K376" s="71">
        <v>0</v>
      </c>
      <c r="L376" s="71">
        <v>0</v>
      </c>
      <c r="M376" s="71">
        <v>0</v>
      </c>
      <c r="N376" s="71">
        <v>0</v>
      </c>
      <c r="O376" s="71">
        <v>0</v>
      </c>
      <c r="P376" s="71">
        <v>0</v>
      </c>
      <c r="Q376" s="71">
        <v>99</v>
      </c>
      <c r="R376" s="71">
        <v>58</v>
      </c>
      <c r="S376" s="71">
        <v>0</v>
      </c>
      <c r="T376" s="71">
        <v>0</v>
      </c>
      <c r="U376" s="71">
        <v>29</v>
      </c>
      <c r="V376" s="71">
        <v>9</v>
      </c>
      <c r="W376" s="71">
        <v>0</v>
      </c>
      <c r="X376" s="71">
        <v>0</v>
      </c>
      <c r="Y376" s="71">
        <v>0</v>
      </c>
      <c r="Z376" s="71">
        <v>0</v>
      </c>
      <c r="AA376" s="71">
        <v>0</v>
      </c>
      <c r="AB376" s="71">
        <v>0</v>
      </c>
      <c r="AC376" s="69">
        <v>465</v>
      </c>
      <c r="AD376" s="69">
        <v>237</v>
      </c>
      <c r="AE376" s="212"/>
      <c r="AF376" s="8" t="s">
        <v>91</v>
      </c>
      <c r="AG376" s="71">
        <v>13</v>
      </c>
      <c r="AH376" s="71">
        <v>5</v>
      </c>
      <c r="AI376" s="71">
        <v>6</v>
      </c>
      <c r="AJ376" s="71">
        <v>4</v>
      </c>
      <c r="AK376" s="71">
        <v>0</v>
      </c>
      <c r="AL376" s="71">
        <v>0</v>
      </c>
      <c r="AM376" s="71">
        <v>0</v>
      </c>
      <c r="AN376" s="71">
        <v>0</v>
      </c>
      <c r="AO376" s="71">
        <v>0</v>
      </c>
      <c r="AP376" s="71">
        <v>0</v>
      </c>
      <c r="AQ376" s="71">
        <v>0</v>
      </c>
      <c r="AR376" s="71">
        <v>0</v>
      </c>
      <c r="AS376" s="71">
        <v>0</v>
      </c>
      <c r="AT376" s="71">
        <v>0</v>
      </c>
      <c r="AU376" s="71">
        <v>14</v>
      </c>
      <c r="AV376" s="71">
        <v>9</v>
      </c>
      <c r="AW376" s="71">
        <v>0</v>
      </c>
      <c r="AX376" s="71">
        <v>0</v>
      </c>
      <c r="AY376" s="71">
        <v>1</v>
      </c>
      <c r="AZ376" s="71">
        <v>0</v>
      </c>
      <c r="BA376" s="71">
        <v>0</v>
      </c>
      <c r="BB376" s="71">
        <v>0</v>
      </c>
      <c r="BC376" s="71">
        <v>0</v>
      </c>
      <c r="BD376" s="71">
        <v>0</v>
      </c>
      <c r="BE376" s="71">
        <v>0</v>
      </c>
      <c r="BF376" s="71">
        <v>0</v>
      </c>
      <c r="BG376" s="69">
        <v>34</v>
      </c>
      <c r="BH376" s="69">
        <v>18</v>
      </c>
      <c r="BI376" s="212"/>
      <c r="BJ376" s="8" t="s">
        <v>91</v>
      </c>
      <c r="BK376" s="31">
        <v>4</v>
      </c>
      <c r="BL376" s="31">
        <v>3</v>
      </c>
      <c r="BM376" s="31">
        <v>0</v>
      </c>
      <c r="BN376" s="31">
        <v>1</v>
      </c>
      <c r="BO376" s="31">
        <v>0</v>
      </c>
      <c r="BP376" s="31">
        <v>0</v>
      </c>
      <c r="BQ376" s="31">
        <v>0</v>
      </c>
      <c r="BR376" s="31">
        <v>3</v>
      </c>
      <c r="BS376" s="31">
        <v>0</v>
      </c>
      <c r="BT376" s="31">
        <v>1</v>
      </c>
      <c r="BU376" s="31">
        <v>0</v>
      </c>
      <c r="BV376" s="31">
        <v>0</v>
      </c>
      <c r="BW376" s="31">
        <v>0</v>
      </c>
      <c r="BX376" s="149">
        <v>12</v>
      </c>
      <c r="BY376" s="125">
        <v>14</v>
      </c>
      <c r="BZ376" s="71">
        <v>14</v>
      </c>
      <c r="CA376" s="71">
        <v>12</v>
      </c>
      <c r="CB376" s="71">
        <v>1</v>
      </c>
      <c r="CC376" s="71">
        <v>3</v>
      </c>
      <c r="CD376" s="212"/>
      <c r="CE376" s="8" t="s">
        <v>91</v>
      </c>
      <c r="CF376" s="71">
        <v>0</v>
      </c>
      <c r="CG376" s="71">
        <v>140</v>
      </c>
      <c r="CH376" s="71">
        <v>0</v>
      </c>
      <c r="CI376" s="71">
        <v>39</v>
      </c>
      <c r="CJ376" s="71">
        <v>35</v>
      </c>
      <c r="CK376" s="71">
        <v>2</v>
      </c>
      <c r="CL376" s="71">
        <v>12</v>
      </c>
      <c r="CM376" s="71">
        <v>12</v>
      </c>
      <c r="CN376" s="71">
        <v>12</v>
      </c>
      <c r="CO376" s="212"/>
      <c r="CP376" s="8" t="s">
        <v>91</v>
      </c>
      <c r="CQ376" s="46">
        <v>281</v>
      </c>
      <c r="CR376" s="46">
        <v>147</v>
      </c>
      <c r="CS376" s="46">
        <v>237</v>
      </c>
      <c r="CT376" s="46">
        <v>116</v>
      </c>
      <c r="CU376" s="46">
        <v>0</v>
      </c>
      <c r="CV376" s="46">
        <v>0</v>
      </c>
      <c r="CW376" s="46">
        <v>0</v>
      </c>
      <c r="CX376" s="46">
        <v>0</v>
      </c>
      <c r="CY376" s="46">
        <v>22</v>
      </c>
      <c r="CZ376" s="46">
        <v>13</v>
      </c>
      <c r="DA376" s="46">
        <v>21</v>
      </c>
      <c r="DB376" s="46">
        <v>12</v>
      </c>
      <c r="DC376" s="46">
        <v>0</v>
      </c>
      <c r="DD376" s="46">
        <v>0</v>
      </c>
      <c r="DE376" s="46">
        <v>0</v>
      </c>
      <c r="DF376" s="46">
        <v>0</v>
      </c>
      <c r="DG376" s="46">
        <v>0</v>
      </c>
      <c r="DH376" s="46">
        <v>0</v>
      </c>
      <c r="DI376" s="46">
        <v>0</v>
      </c>
      <c r="DJ376" s="46">
        <v>0</v>
      </c>
      <c r="DK376" s="46">
        <v>0</v>
      </c>
      <c r="DL376" s="46">
        <v>0</v>
      </c>
      <c r="DM376" s="46">
        <v>0</v>
      </c>
      <c r="DN376" s="46">
        <v>0</v>
      </c>
      <c r="DO376" s="212"/>
      <c r="DP376" s="8" t="s">
        <v>91</v>
      </c>
      <c r="DQ376" s="71">
        <v>28</v>
      </c>
      <c r="DR376" s="71">
        <v>4</v>
      </c>
      <c r="DS376" s="71">
        <v>3</v>
      </c>
      <c r="DT376" s="152">
        <v>10</v>
      </c>
      <c r="DU376" s="32">
        <v>4</v>
      </c>
      <c r="DV376" s="149">
        <v>38</v>
      </c>
      <c r="DW376" s="149">
        <v>8</v>
      </c>
      <c r="DX376" s="212"/>
      <c r="DY376" s="8" t="s">
        <v>91</v>
      </c>
      <c r="DZ376" s="71">
        <v>0</v>
      </c>
      <c r="EA376" s="71">
        <v>0</v>
      </c>
      <c r="EB376" s="71">
        <v>0</v>
      </c>
      <c r="EC376" s="71">
        <v>0</v>
      </c>
      <c r="ED376" s="71">
        <v>0</v>
      </c>
      <c r="EE376" s="71">
        <v>0</v>
      </c>
      <c r="EF376" s="71">
        <v>0</v>
      </c>
      <c r="EG376" s="71">
        <v>0</v>
      </c>
      <c r="EH376" s="71">
        <v>0</v>
      </c>
      <c r="EI376" s="71">
        <v>0</v>
      </c>
      <c r="EJ376" s="71">
        <v>0</v>
      </c>
      <c r="EK376" s="71">
        <v>0</v>
      </c>
      <c r="EL376" s="71">
        <v>0</v>
      </c>
      <c r="EM376" s="71">
        <v>0</v>
      </c>
      <c r="EN376" s="71">
        <v>0</v>
      </c>
      <c r="EO376" s="71">
        <v>0</v>
      </c>
      <c r="EP376" s="71">
        <v>0</v>
      </c>
      <c r="ER376" s="78" t="s">
        <v>17</v>
      </c>
      <c r="ES376" s="78" t="s">
        <v>2665</v>
      </c>
      <c r="ET376" s="78">
        <v>303</v>
      </c>
      <c r="EU376" s="78">
        <v>258</v>
      </c>
      <c r="EV376" s="78">
        <v>611</v>
      </c>
      <c r="EW376" s="78"/>
      <c r="EX376" s="78"/>
      <c r="EY376" s="78"/>
    </row>
    <row r="377" spans="1:155">
      <c r="A377" s="212"/>
      <c r="B377" s="66" t="s">
        <v>73</v>
      </c>
      <c r="C377" s="26">
        <v>229</v>
      </c>
      <c r="D377" s="26">
        <v>119</v>
      </c>
      <c r="E377" s="26">
        <v>137</v>
      </c>
      <c r="F377" s="26">
        <v>66</v>
      </c>
      <c r="G377" s="26">
        <v>0</v>
      </c>
      <c r="H377" s="26">
        <v>0</v>
      </c>
      <c r="I377" s="26">
        <v>30</v>
      </c>
      <c r="J377" s="26">
        <v>13</v>
      </c>
      <c r="K377" s="26">
        <v>0</v>
      </c>
      <c r="L377" s="26">
        <v>0</v>
      </c>
      <c r="M377" s="26">
        <v>0</v>
      </c>
      <c r="N377" s="26">
        <v>0</v>
      </c>
      <c r="O377" s="26">
        <v>0</v>
      </c>
      <c r="P377" s="26">
        <v>0</v>
      </c>
      <c r="Q377" s="26">
        <v>118</v>
      </c>
      <c r="R377" s="26">
        <v>64</v>
      </c>
      <c r="S377" s="26">
        <v>0</v>
      </c>
      <c r="T377" s="26">
        <v>0</v>
      </c>
      <c r="U377" s="26">
        <v>29</v>
      </c>
      <c r="V377" s="26">
        <v>9</v>
      </c>
      <c r="W377" s="26">
        <v>0</v>
      </c>
      <c r="X377" s="26">
        <v>0</v>
      </c>
      <c r="Y377" s="26">
        <v>0</v>
      </c>
      <c r="Z377" s="26">
        <v>0</v>
      </c>
      <c r="AA377" s="26">
        <v>0</v>
      </c>
      <c r="AB377" s="26">
        <v>0</v>
      </c>
      <c r="AC377" s="68">
        <v>543</v>
      </c>
      <c r="AD377" s="68">
        <v>271</v>
      </c>
      <c r="AE377" s="212"/>
      <c r="AF377" s="66" t="s">
        <v>73</v>
      </c>
      <c r="AG377" s="26">
        <v>14</v>
      </c>
      <c r="AH377" s="26">
        <v>6</v>
      </c>
      <c r="AI377" s="26">
        <v>7</v>
      </c>
      <c r="AJ377" s="26">
        <v>4</v>
      </c>
      <c r="AK377" s="26">
        <v>0</v>
      </c>
      <c r="AL377" s="26">
        <v>0</v>
      </c>
      <c r="AM377" s="26">
        <v>0</v>
      </c>
      <c r="AN377" s="26">
        <v>0</v>
      </c>
      <c r="AO377" s="26">
        <v>0</v>
      </c>
      <c r="AP377" s="26">
        <v>0</v>
      </c>
      <c r="AQ377" s="26">
        <v>0</v>
      </c>
      <c r="AR377" s="26">
        <v>0</v>
      </c>
      <c r="AS377" s="26">
        <v>0</v>
      </c>
      <c r="AT377" s="26">
        <v>0</v>
      </c>
      <c r="AU377" s="26">
        <v>18</v>
      </c>
      <c r="AV377" s="26">
        <v>11</v>
      </c>
      <c r="AW377" s="26">
        <v>0</v>
      </c>
      <c r="AX377" s="26">
        <v>0</v>
      </c>
      <c r="AY377" s="26">
        <v>1</v>
      </c>
      <c r="AZ377" s="26">
        <v>0</v>
      </c>
      <c r="BA377" s="26">
        <v>0</v>
      </c>
      <c r="BB377" s="26">
        <v>0</v>
      </c>
      <c r="BC377" s="26">
        <v>0</v>
      </c>
      <c r="BD377" s="26">
        <v>0</v>
      </c>
      <c r="BE377" s="26">
        <v>0</v>
      </c>
      <c r="BF377" s="26">
        <v>0</v>
      </c>
      <c r="BG377" s="68">
        <v>40</v>
      </c>
      <c r="BH377" s="68">
        <v>21</v>
      </c>
      <c r="BI377" s="212"/>
      <c r="BJ377" s="66" t="s">
        <v>73</v>
      </c>
      <c r="BK377" s="68">
        <v>5</v>
      </c>
      <c r="BL377" s="68">
        <v>4</v>
      </c>
      <c r="BM377" s="68">
        <v>0</v>
      </c>
      <c r="BN377" s="68">
        <v>1</v>
      </c>
      <c r="BO377" s="68">
        <v>0</v>
      </c>
      <c r="BP377" s="68">
        <v>0</v>
      </c>
      <c r="BQ377" s="68">
        <v>0</v>
      </c>
      <c r="BR377" s="68">
        <v>4</v>
      </c>
      <c r="BS377" s="68">
        <v>0</v>
      </c>
      <c r="BT377" s="68">
        <v>1</v>
      </c>
      <c r="BU377" s="68">
        <v>0</v>
      </c>
      <c r="BV377" s="68">
        <v>0</v>
      </c>
      <c r="BW377" s="68">
        <v>0</v>
      </c>
      <c r="BX377" s="68">
        <v>15</v>
      </c>
      <c r="BY377" s="68">
        <v>17</v>
      </c>
      <c r="BZ377" s="68">
        <v>17</v>
      </c>
      <c r="CA377" s="68">
        <v>15</v>
      </c>
      <c r="CB377" s="68">
        <v>1</v>
      </c>
      <c r="CC377" s="68">
        <v>4</v>
      </c>
      <c r="CD377" s="212"/>
      <c r="CE377" s="66" t="s">
        <v>73</v>
      </c>
      <c r="CF377" s="68">
        <v>0</v>
      </c>
      <c r="CG377" s="68">
        <v>184</v>
      </c>
      <c r="CH377" s="68">
        <v>0</v>
      </c>
      <c r="CI377" s="68">
        <v>39</v>
      </c>
      <c r="CJ377" s="68">
        <v>35</v>
      </c>
      <c r="CK377" s="68">
        <v>2</v>
      </c>
      <c r="CL377" s="68">
        <v>15</v>
      </c>
      <c r="CM377" s="68">
        <v>12</v>
      </c>
      <c r="CN377" s="68">
        <v>12</v>
      </c>
      <c r="CO377" s="212"/>
      <c r="CP377" s="66" t="s">
        <v>73</v>
      </c>
      <c r="CQ377" s="68">
        <v>304</v>
      </c>
      <c r="CR377" s="68">
        <v>159</v>
      </c>
      <c r="CS377" s="68">
        <v>255</v>
      </c>
      <c r="CT377" s="68">
        <v>126</v>
      </c>
      <c r="CU377" s="68">
        <v>0</v>
      </c>
      <c r="CV377" s="68">
        <v>0</v>
      </c>
      <c r="CW377" s="68">
        <v>0</v>
      </c>
      <c r="CX377" s="68">
        <v>0</v>
      </c>
      <c r="CY377" s="68">
        <v>22</v>
      </c>
      <c r="CZ377" s="68">
        <v>13</v>
      </c>
      <c r="DA377" s="68">
        <v>21</v>
      </c>
      <c r="DB377" s="68">
        <v>12</v>
      </c>
      <c r="DC377" s="68">
        <v>0</v>
      </c>
      <c r="DD377" s="68">
        <v>0</v>
      </c>
      <c r="DE377" s="68">
        <v>0</v>
      </c>
      <c r="DF377" s="68">
        <v>0</v>
      </c>
      <c r="DG377" s="68">
        <v>0</v>
      </c>
      <c r="DH377" s="68">
        <v>0</v>
      </c>
      <c r="DI377" s="68">
        <v>0</v>
      </c>
      <c r="DJ377" s="68">
        <v>0</v>
      </c>
      <c r="DK377" s="68">
        <v>0</v>
      </c>
      <c r="DL377" s="68">
        <v>0</v>
      </c>
      <c r="DM377" s="68">
        <v>0</v>
      </c>
      <c r="DN377" s="68">
        <v>0</v>
      </c>
      <c r="DO377" s="212"/>
      <c r="DP377" s="66" t="s">
        <v>73</v>
      </c>
      <c r="DQ377" s="68">
        <v>31</v>
      </c>
      <c r="DR377" s="26">
        <v>5</v>
      </c>
      <c r="DS377" s="26">
        <v>3</v>
      </c>
      <c r="DT377" s="41">
        <v>12</v>
      </c>
      <c r="DU377" s="41">
        <v>6</v>
      </c>
      <c r="DV377" s="68">
        <v>43</v>
      </c>
      <c r="DW377" s="68">
        <v>11</v>
      </c>
      <c r="DX377" s="212"/>
      <c r="DY377" s="66" t="s">
        <v>73</v>
      </c>
      <c r="DZ377" s="68">
        <v>0</v>
      </c>
      <c r="EA377" s="68">
        <v>0</v>
      </c>
      <c r="EB377" s="68">
        <v>0</v>
      </c>
      <c r="EC377" s="68">
        <v>0</v>
      </c>
      <c r="ED377" s="68">
        <v>0</v>
      </c>
      <c r="EE377" s="68">
        <v>0</v>
      </c>
      <c r="EF377" s="68">
        <v>0</v>
      </c>
      <c r="EG377" s="68">
        <v>0</v>
      </c>
      <c r="EH377" s="68">
        <v>0</v>
      </c>
      <c r="EI377" s="68">
        <v>0</v>
      </c>
      <c r="EJ377" s="68">
        <v>0</v>
      </c>
      <c r="EK377" s="68">
        <v>0</v>
      </c>
      <c r="EL377" s="68">
        <v>0</v>
      </c>
      <c r="EM377" s="68">
        <v>0</v>
      </c>
      <c r="EN377" s="68">
        <v>0</v>
      </c>
      <c r="EO377" s="68">
        <v>0</v>
      </c>
      <c r="EP377" s="68">
        <v>0</v>
      </c>
      <c r="ER377" s="78" t="s">
        <v>17</v>
      </c>
      <c r="ES377" s="78" t="s">
        <v>2666</v>
      </c>
      <c r="ET377" s="78">
        <v>326</v>
      </c>
      <c r="EU377" s="78">
        <v>276</v>
      </c>
      <c r="EV377" s="78">
        <v>699</v>
      </c>
      <c r="EW377" s="78"/>
      <c r="EX377" s="78"/>
      <c r="EY377" s="78"/>
    </row>
    <row r="378" spans="1:155">
      <c r="A378" s="212" t="s">
        <v>213</v>
      </c>
      <c r="B378" s="8" t="s">
        <v>90</v>
      </c>
      <c r="C378" s="71">
        <v>0</v>
      </c>
      <c r="D378" s="71">
        <v>0</v>
      </c>
      <c r="E378" s="71">
        <v>0</v>
      </c>
      <c r="F378" s="71">
        <v>0</v>
      </c>
      <c r="G378" s="71">
        <v>0</v>
      </c>
      <c r="H378" s="71">
        <v>0</v>
      </c>
      <c r="I378" s="71">
        <v>0</v>
      </c>
      <c r="J378" s="71">
        <v>0</v>
      </c>
      <c r="K378" s="71">
        <v>0</v>
      </c>
      <c r="L378" s="71">
        <v>0</v>
      </c>
      <c r="M378" s="71">
        <v>0</v>
      </c>
      <c r="N378" s="71">
        <v>0</v>
      </c>
      <c r="O378" s="71">
        <v>0</v>
      </c>
      <c r="P378" s="71">
        <v>0</v>
      </c>
      <c r="Q378" s="71">
        <v>0</v>
      </c>
      <c r="R378" s="71">
        <v>0</v>
      </c>
      <c r="S378" s="71">
        <v>0</v>
      </c>
      <c r="T378" s="71">
        <v>0</v>
      </c>
      <c r="U378" s="71">
        <v>0</v>
      </c>
      <c r="V378" s="71">
        <v>0</v>
      </c>
      <c r="W378" s="71">
        <v>0</v>
      </c>
      <c r="X378" s="71">
        <v>0</v>
      </c>
      <c r="Y378" s="71">
        <v>0</v>
      </c>
      <c r="Z378" s="71">
        <v>0</v>
      </c>
      <c r="AA378" s="71">
        <v>0</v>
      </c>
      <c r="AB378" s="71">
        <v>0</v>
      </c>
      <c r="AC378" s="69">
        <v>0</v>
      </c>
      <c r="AD378" s="69">
        <v>0</v>
      </c>
      <c r="AE378" s="212" t="s">
        <v>213</v>
      </c>
      <c r="AF378" s="8" t="s">
        <v>90</v>
      </c>
      <c r="AG378" s="71">
        <v>0</v>
      </c>
      <c r="AH378" s="71">
        <v>0</v>
      </c>
      <c r="AI378" s="71">
        <v>0</v>
      </c>
      <c r="AJ378" s="71">
        <v>0</v>
      </c>
      <c r="AK378" s="71">
        <v>0</v>
      </c>
      <c r="AL378" s="71">
        <v>0</v>
      </c>
      <c r="AM378" s="71">
        <v>0</v>
      </c>
      <c r="AN378" s="71">
        <v>0</v>
      </c>
      <c r="AO378" s="71">
        <v>0</v>
      </c>
      <c r="AP378" s="71">
        <v>0</v>
      </c>
      <c r="AQ378" s="71">
        <v>0</v>
      </c>
      <c r="AR378" s="71">
        <v>0</v>
      </c>
      <c r="AS378" s="71">
        <v>0</v>
      </c>
      <c r="AT378" s="71">
        <v>0</v>
      </c>
      <c r="AU378" s="71">
        <v>0</v>
      </c>
      <c r="AV378" s="71">
        <v>0</v>
      </c>
      <c r="AW378" s="71">
        <v>0</v>
      </c>
      <c r="AX378" s="71">
        <v>0</v>
      </c>
      <c r="AY378" s="71">
        <v>0</v>
      </c>
      <c r="AZ378" s="71">
        <v>0</v>
      </c>
      <c r="BA378" s="71">
        <v>0</v>
      </c>
      <c r="BB378" s="71">
        <v>0</v>
      </c>
      <c r="BC378" s="71">
        <v>0</v>
      </c>
      <c r="BD378" s="71">
        <v>0</v>
      </c>
      <c r="BE378" s="71">
        <v>0</v>
      </c>
      <c r="BF378" s="71">
        <v>0</v>
      </c>
      <c r="BG378" s="69">
        <v>0</v>
      </c>
      <c r="BH378" s="69">
        <v>0</v>
      </c>
      <c r="BI378" s="212" t="s">
        <v>213</v>
      </c>
      <c r="BJ378" s="8" t="s">
        <v>90</v>
      </c>
      <c r="BK378" s="31">
        <v>0</v>
      </c>
      <c r="BL378" s="31">
        <v>0</v>
      </c>
      <c r="BM378" s="31">
        <v>0</v>
      </c>
      <c r="BN378" s="31">
        <v>0</v>
      </c>
      <c r="BO378" s="31">
        <v>0</v>
      </c>
      <c r="BP378" s="31">
        <v>0</v>
      </c>
      <c r="BQ378" s="31">
        <v>0</v>
      </c>
      <c r="BR378" s="31">
        <v>0</v>
      </c>
      <c r="BS378" s="31">
        <v>0</v>
      </c>
      <c r="BT378" s="31">
        <v>0</v>
      </c>
      <c r="BU378" s="31">
        <v>0</v>
      </c>
      <c r="BV378" s="31">
        <v>0</v>
      </c>
      <c r="BW378" s="31">
        <v>0</v>
      </c>
      <c r="BX378" s="149">
        <v>0</v>
      </c>
      <c r="BY378" s="125">
        <v>0</v>
      </c>
      <c r="BZ378" s="71">
        <v>0</v>
      </c>
      <c r="CA378" s="71">
        <v>0</v>
      </c>
      <c r="CB378" s="71">
        <v>0</v>
      </c>
      <c r="CC378" s="71">
        <v>0</v>
      </c>
      <c r="CD378" s="212" t="s">
        <v>213</v>
      </c>
      <c r="CE378" s="8" t="s">
        <v>90</v>
      </c>
      <c r="CF378" s="71">
        <v>0</v>
      </c>
      <c r="CG378" s="71">
        <v>0</v>
      </c>
      <c r="CH378" s="71">
        <v>0</v>
      </c>
      <c r="CI378" s="71">
        <v>0</v>
      </c>
      <c r="CJ378" s="71">
        <v>0</v>
      </c>
      <c r="CK378" s="71">
        <v>0</v>
      </c>
      <c r="CL378" s="71">
        <v>0</v>
      </c>
      <c r="CM378" s="71">
        <v>0</v>
      </c>
      <c r="CN378" s="71">
        <v>0</v>
      </c>
      <c r="CO378" s="212" t="s">
        <v>213</v>
      </c>
      <c r="CP378" s="8" t="s">
        <v>90</v>
      </c>
      <c r="CQ378" s="46">
        <v>0</v>
      </c>
      <c r="CR378" s="46">
        <v>0</v>
      </c>
      <c r="CS378" s="46">
        <v>0</v>
      </c>
      <c r="CT378" s="46">
        <v>0</v>
      </c>
      <c r="CU378" s="46">
        <v>0</v>
      </c>
      <c r="CV378" s="46">
        <v>0</v>
      </c>
      <c r="CW378" s="46">
        <v>0</v>
      </c>
      <c r="CX378" s="46">
        <v>0</v>
      </c>
      <c r="CY378" s="46">
        <v>0</v>
      </c>
      <c r="CZ378" s="46">
        <v>0</v>
      </c>
      <c r="DA378" s="46">
        <v>0</v>
      </c>
      <c r="DB378" s="46">
        <v>0</v>
      </c>
      <c r="DC378" s="46">
        <v>0</v>
      </c>
      <c r="DD378" s="46">
        <v>0</v>
      </c>
      <c r="DE378" s="46">
        <v>0</v>
      </c>
      <c r="DF378" s="46">
        <v>0</v>
      </c>
      <c r="DG378" s="46">
        <v>0</v>
      </c>
      <c r="DH378" s="46">
        <v>0</v>
      </c>
      <c r="DI378" s="46">
        <v>0</v>
      </c>
      <c r="DJ378" s="46">
        <v>0</v>
      </c>
      <c r="DK378" s="46">
        <v>0</v>
      </c>
      <c r="DL378" s="46">
        <v>0</v>
      </c>
      <c r="DM378" s="46">
        <v>0</v>
      </c>
      <c r="DN378" s="46">
        <v>0</v>
      </c>
      <c r="DO378" s="212" t="s">
        <v>213</v>
      </c>
      <c r="DP378" s="8" t="s">
        <v>90</v>
      </c>
      <c r="DQ378" s="71">
        <v>0</v>
      </c>
      <c r="DR378" s="71">
        <v>0</v>
      </c>
      <c r="DS378" s="71">
        <v>0</v>
      </c>
      <c r="DT378" s="152">
        <v>0</v>
      </c>
      <c r="DU378" s="32">
        <v>0</v>
      </c>
      <c r="DV378" s="149">
        <v>0</v>
      </c>
      <c r="DW378" s="149">
        <v>0</v>
      </c>
      <c r="DX378" s="212" t="s">
        <v>213</v>
      </c>
      <c r="DY378" s="8" t="s">
        <v>90</v>
      </c>
      <c r="DZ378" s="71">
        <v>0</v>
      </c>
      <c r="EA378" s="71">
        <v>0</v>
      </c>
      <c r="EB378" s="71">
        <v>0</v>
      </c>
      <c r="EC378" s="71">
        <v>0</v>
      </c>
      <c r="ED378" s="71">
        <v>0</v>
      </c>
      <c r="EE378" s="71">
        <v>0</v>
      </c>
      <c r="EF378" s="71">
        <v>0</v>
      </c>
      <c r="EG378" s="71">
        <v>0</v>
      </c>
      <c r="EH378" s="71">
        <v>0</v>
      </c>
      <c r="EI378" s="71">
        <v>0</v>
      </c>
      <c r="EJ378" s="71">
        <v>0</v>
      </c>
      <c r="EK378" s="71">
        <v>0</v>
      </c>
      <c r="EL378" s="71">
        <v>0</v>
      </c>
      <c r="EM378" s="71">
        <v>0</v>
      </c>
      <c r="EN378" s="71">
        <v>0</v>
      </c>
      <c r="EO378" s="71">
        <v>0</v>
      </c>
      <c r="EP378" s="71">
        <v>0</v>
      </c>
      <c r="ER378" s="78" t="s">
        <v>213</v>
      </c>
      <c r="ES378" s="78" t="s">
        <v>2667</v>
      </c>
      <c r="ET378" s="78">
        <v>0</v>
      </c>
      <c r="EU378" s="78">
        <v>0</v>
      </c>
      <c r="EV378" s="78">
        <v>0</v>
      </c>
      <c r="EW378" s="78"/>
      <c r="EX378" s="78"/>
      <c r="EY378" s="78"/>
    </row>
    <row r="379" spans="1:155">
      <c r="A379" s="212"/>
      <c r="B379" s="8" t="s">
        <v>91</v>
      </c>
      <c r="C379" s="71">
        <v>82</v>
      </c>
      <c r="D379" s="71">
        <v>46</v>
      </c>
      <c r="E379" s="71">
        <v>46</v>
      </c>
      <c r="F379" s="71">
        <v>27</v>
      </c>
      <c r="G379" s="71">
        <v>0</v>
      </c>
      <c r="H379" s="71">
        <v>0</v>
      </c>
      <c r="I379" s="71">
        <v>21</v>
      </c>
      <c r="J379" s="71">
        <v>8</v>
      </c>
      <c r="K379" s="71">
        <v>0</v>
      </c>
      <c r="L379" s="71">
        <v>0</v>
      </c>
      <c r="M379" s="71">
        <v>0</v>
      </c>
      <c r="N379" s="71">
        <v>0</v>
      </c>
      <c r="O379" s="71">
        <v>0</v>
      </c>
      <c r="P379" s="71">
        <v>0</v>
      </c>
      <c r="Q379" s="71">
        <v>59</v>
      </c>
      <c r="R379" s="71">
        <v>31</v>
      </c>
      <c r="S379" s="71">
        <v>0</v>
      </c>
      <c r="T379" s="71">
        <v>0</v>
      </c>
      <c r="U379" s="71">
        <v>0</v>
      </c>
      <c r="V379" s="71">
        <v>0</v>
      </c>
      <c r="W379" s="71">
        <v>0</v>
      </c>
      <c r="X379" s="71">
        <v>0</v>
      </c>
      <c r="Y379" s="71">
        <v>0</v>
      </c>
      <c r="Z379" s="71">
        <v>0</v>
      </c>
      <c r="AA379" s="71">
        <v>0</v>
      </c>
      <c r="AB379" s="71">
        <v>0</v>
      </c>
      <c r="AC379" s="69">
        <v>208</v>
      </c>
      <c r="AD379" s="69">
        <v>112</v>
      </c>
      <c r="AE379" s="212"/>
      <c r="AF379" s="8" t="s">
        <v>91</v>
      </c>
      <c r="AG379" s="71">
        <v>0</v>
      </c>
      <c r="AH379" s="71">
        <v>0</v>
      </c>
      <c r="AI379" s="71">
        <v>0</v>
      </c>
      <c r="AJ379" s="71">
        <v>0</v>
      </c>
      <c r="AK379" s="71">
        <v>0</v>
      </c>
      <c r="AL379" s="71">
        <v>0</v>
      </c>
      <c r="AM379" s="71">
        <v>0</v>
      </c>
      <c r="AN379" s="71">
        <v>0</v>
      </c>
      <c r="AO379" s="71">
        <v>0</v>
      </c>
      <c r="AP379" s="71">
        <v>0</v>
      </c>
      <c r="AQ379" s="71">
        <v>0</v>
      </c>
      <c r="AR379" s="71">
        <v>0</v>
      </c>
      <c r="AS379" s="71">
        <v>0</v>
      </c>
      <c r="AT379" s="71">
        <v>0</v>
      </c>
      <c r="AU379" s="71">
        <v>9</v>
      </c>
      <c r="AV379" s="71">
        <v>6</v>
      </c>
      <c r="AW379" s="71">
        <v>0</v>
      </c>
      <c r="AX379" s="71">
        <v>0</v>
      </c>
      <c r="AY379" s="71">
        <v>0</v>
      </c>
      <c r="AZ379" s="71">
        <v>0</v>
      </c>
      <c r="BA379" s="71">
        <v>0</v>
      </c>
      <c r="BB379" s="71">
        <v>0</v>
      </c>
      <c r="BC379" s="71">
        <v>0</v>
      </c>
      <c r="BD379" s="71">
        <v>0</v>
      </c>
      <c r="BE379" s="71">
        <v>0</v>
      </c>
      <c r="BF379" s="71">
        <v>0</v>
      </c>
      <c r="BG379" s="69">
        <v>9</v>
      </c>
      <c r="BH379" s="69">
        <v>6</v>
      </c>
      <c r="BI379" s="212"/>
      <c r="BJ379" s="8" t="s">
        <v>91</v>
      </c>
      <c r="BK379" s="31">
        <v>2</v>
      </c>
      <c r="BL379" s="31">
        <v>1</v>
      </c>
      <c r="BM379" s="31">
        <v>0</v>
      </c>
      <c r="BN379" s="31">
        <v>1</v>
      </c>
      <c r="BO379" s="31">
        <v>0</v>
      </c>
      <c r="BP379" s="31">
        <v>0</v>
      </c>
      <c r="BQ379" s="31">
        <v>0</v>
      </c>
      <c r="BR379" s="31">
        <v>2</v>
      </c>
      <c r="BS379" s="31">
        <v>0</v>
      </c>
      <c r="BT379" s="31">
        <v>0</v>
      </c>
      <c r="BU379" s="31">
        <v>0</v>
      </c>
      <c r="BV379" s="31">
        <v>0</v>
      </c>
      <c r="BW379" s="31">
        <v>0</v>
      </c>
      <c r="BX379" s="149">
        <v>6</v>
      </c>
      <c r="BY379" s="125">
        <v>6</v>
      </c>
      <c r="BZ379" s="71">
        <v>6</v>
      </c>
      <c r="CA379" s="71">
        <v>4</v>
      </c>
      <c r="CB379" s="71">
        <v>0</v>
      </c>
      <c r="CC379" s="71">
        <v>2</v>
      </c>
      <c r="CD379" s="212"/>
      <c r="CE379" s="8" t="s">
        <v>91</v>
      </c>
      <c r="CF379" s="71">
        <v>10</v>
      </c>
      <c r="CG379" s="71">
        <v>108</v>
      </c>
      <c r="CH379" s="71">
        <v>0</v>
      </c>
      <c r="CI379" s="71">
        <v>0</v>
      </c>
      <c r="CJ379" s="71">
        <v>0</v>
      </c>
      <c r="CK379" s="71">
        <v>0</v>
      </c>
      <c r="CL379" s="71">
        <v>7</v>
      </c>
      <c r="CM379" s="71">
        <v>6</v>
      </c>
      <c r="CN379" s="71">
        <v>6</v>
      </c>
      <c r="CO379" s="212"/>
      <c r="CP379" s="8" t="s">
        <v>91</v>
      </c>
      <c r="CQ379" s="46">
        <v>47</v>
      </c>
      <c r="CR379" s="46">
        <v>33</v>
      </c>
      <c r="CS379" s="46">
        <v>37</v>
      </c>
      <c r="CT379" s="46">
        <v>27</v>
      </c>
      <c r="CU379" s="46">
        <v>0</v>
      </c>
      <c r="CV379" s="46">
        <v>0</v>
      </c>
      <c r="CW379" s="46">
        <v>0</v>
      </c>
      <c r="CX379" s="46">
        <v>0</v>
      </c>
      <c r="CY379" s="46">
        <v>7</v>
      </c>
      <c r="CZ379" s="46">
        <v>0</v>
      </c>
      <c r="DA379" s="46">
        <v>2</v>
      </c>
      <c r="DB379" s="46">
        <v>0</v>
      </c>
      <c r="DC379" s="46">
        <v>0</v>
      </c>
      <c r="DD379" s="46">
        <v>0</v>
      </c>
      <c r="DE379" s="46">
        <v>0</v>
      </c>
      <c r="DF379" s="46">
        <v>0</v>
      </c>
      <c r="DG379" s="46">
        <v>0</v>
      </c>
      <c r="DH379" s="46">
        <v>0</v>
      </c>
      <c r="DI379" s="46">
        <v>0</v>
      </c>
      <c r="DJ379" s="46">
        <v>0</v>
      </c>
      <c r="DK379" s="46">
        <v>0</v>
      </c>
      <c r="DL379" s="46">
        <v>0</v>
      </c>
      <c r="DM379" s="46">
        <v>0</v>
      </c>
      <c r="DN379" s="46">
        <v>0</v>
      </c>
      <c r="DO379" s="212"/>
      <c r="DP379" s="8" t="s">
        <v>91</v>
      </c>
      <c r="DQ379" s="71">
        <v>5</v>
      </c>
      <c r="DR379" s="71">
        <v>0</v>
      </c>
      <c r="DS379" s="71">
        <v>0</v>
      </c>
      <c r="DT379" s="152">
        <v>8</v>
      </c>
      <c r="DU379" s="32">
        <v>7</v>
      </c>
      <c r="DV379" s="149">
        <v>13</v>
      </c>
      <c r="DW379" s="149">
        <v>7</v>
      </c>
      <c r="DX379" s="212"/>
      <c r="DY379" s="8" t="s">
        <v>91</v>
      </c>
      <c r="DZ379" s="71">
        <v>14</v>
      </c>
      <c r="EA379" s="71">
        <v>0</v>
      </c>
      <c r="EB379" s="71">
        <v>0</v>
      </c>
      <c r="EC379" s="71">
        <v>0</v>
      </c>
      <c r="ED379" s="71">
        <v>0</v>
      </c>
      <c r="EE379" s="71">
        <v>0</v>
      </c>
      <c r="EF379" s="71">
        <v>0</v>
      </c>
      <c r="EG379" s="71">
        <v>0</v>
      </c>
      <c r="EH379" s="71">
        <v>0</v>
      </c>
      <c r="EI379" s="71">
        <v>0</v>
      </c>
      <c r="EJ379" s="71">
        <v>0</v>
      </c>
      <c r="EK379" s="71">
        <v>0</v>
      </c>
      <c r="EL379" s="71">
        <v>0</v>
      </c>
      <c r="EM379" s="71">
        <v>0</v>
      </c>
      <c r="EN379" s="71">
        <v>0</v>
      </c>
      <c r="EO379" s="71">
        <v>0</v>
      </c>
      <c r="EP379" s="71">
        <v>0</v>
      </c>
      <c r="ER379" s="78" t="s">
        <v>213</v>
      </c>
      <c r="ES379" s="78" t="s">
        <v>2668</v>
      </c>
      <c r="ET379" s="78">
        <v>54</v>
      </c>
      <c r="EU379" s="78">
        <v>39</v>
      </c>
      <c r="EV379" s="78">
        <v>226</v>
      </c>
      <c r="EW379" s="78"/>
      <c r="EX379" s="78"/>
      <c r="EY379" s="78"/>
    </row>
    <row r="380" spans="1:155">
      <c r="A380" s="212"/>
      <c r="B380" s="66" t="s">
        <v>73</v>
      </c>
      <c r="C380" s="26">
        <v>82</v>
      </c>
      <c r="D380" s="26">
        <v>46</v>
      </c>
      <c r="E380" s="26">
        <v>46</v>
      </c>
      <c r="F380" s="26">
        <v>27</v>
      </c>
      <c r="G380" s="26">
        <v>0</v>
      </c>
      <c r="H380" s="26">
        <v>0</v>
      </c>
      <c r="I380" s="26">
        <v>21</v>
      </c>
      <c r="J380" s="26">
        <v>8</v>
      </c>
      <c r="K380" s="26">
        <v>0</v>
      </c>
      <c r="L380" s="26">
        <v>0</v>
      </c>
      <c r="M380" s="26">
        <v>0</v>
      </c>
      <c r="N380" s="26">
        <v>0</v>
      </c>
      <c r="O380" s="26">
        <v>0</v>
      </c>
      <c r="P380" s="26">
        <v>0</v>
      </c>
      <c r="Q380" s="26">
        <v>59</v>
      </c>
      <c r="R380" s="26">
        <v>31</v>
      </c>
      <c r="S380" s="26">
        <v>0</v>
      </c>
      <c r="T380" s="26">
        <v>0</v>
      </c>
      <c r="U380" s="26">
        <v>0</v>
      </c>
      <c r="V380" s="26">
        <v>0</v>
      </c>
      <c r="W380" s="26">
        <v>0</v>
      </c>
      <c r="X380" s="26">
        <v>0</v>
      </c>
      <c r="Y380" s="26">
        <v>0</v>
      </c>
      <c r="Z380" s="26">
        <v>0</v>
      </c>
      <c r="AA380" s="26">
        <v>0</v>
      </c>
      <c r="AB380" s="26">
        <v>0</v>
      </c>
      <c r="AC380" s="68">
        <v>208</v>
      </c>
      <c r="AD380" s="68">
        <v>112</v>
      </c>
      <c r="AE380" s="212"/>
      <c r="AF380" s="66" t="s">
        <v>73</v>
      </c>
      <c r="AG380" s="26">
        <v>0</v>
      </c>
      <c r="AH380" s="26">
        <v>0</v>
      </c>
      <c r="AI380" s="26">
        <v>0</v>
      </c>
      <c r="AJ380" s="26">
        <v>0</v>
      </c>
      <c r="AK380" s="26">
        <v>0</v>
      </c>
      <c r="AL380" s="26">
        <v>0</v>
      </c>
      <c r="AM380" s="26">
        <v>0</v>
      </c>
      <c r="AN380" s="26">
        <v>0</v>
      </c>
      <c r="AO380" s="26">
        <v>0</v>
      </c>
      <c r="AP380" s="26">
        <v>0</v>
      </c>
      <c r="AQ380" s="26">
        <v>0</v>
      </c>
      <c r="AR380" s="26">
        <v>0</v>
      </c>
      <c r="AS380" s="26">
        <v>0</v>
      </c>
      <c r="AT380" s="26">
        <v>0</v>
      </c>
      <c r="AU380" s="26">
        <v>9</v>
      </c>
      <c r="AV380" s="26">
        <v>6</v>
      </c>
      <c r="AW380" s="26">
        <v>0</v>
      </c>
      <c r="AX380" s="26">
        <v>0</v>
      </c>
      <c r="AY380" s="26">
        <v>0</v>
      </c>
      <c r="AZ380" s="26">
        <v>0</v>
      </c>
      <c r="BA380" s="26">
        <v>0</v>
      </c>
      <c r="BB380" s="26">
        <v>0</v>
      </c>
      <c r="BC380" s="26">
        <v>0</v>
      </c>
      <c r="BD380" s="26">
        <v>0</v>
      </c>
      <c r="BE380" s="26">
        <v>0</v>
      </c>
      <c r="BF380" s="26">
        <v>0</v>
      </c>
      <c r="BG380" s="68">
        <v>9</v>
      </c>
      <c r="BH380" s="68">
        <v>6</v>
      </c>
      <c r="BI380" s="212"/>
      <c r="BJ380" s="66" t="s">
        <v>73</v>
      </c>
      <c r="BK380" s="68">
        <v>2</v>
      </c>
      <c r="BL380" s="68">
        <v>1</v>
      </c>
      <c r="BM380" s="68">
        <v>0</v>
      </c>
      <c r="BN380" s="68">
        <v>1</v>
      </c>
      <c r="BO380" s="68">
        <v>0</v>
      </c>
      <c r="BP380" s="68">
        <v>0</v>
      </c>
      <c r="BQ380" s="68">
        <v>0</v>
      </c>
      <c r="BR380" s="68">
        <v>2</v>
      </c>
      <c r="BS380" s="68">
        <v>0</v>
      </c>
      <c r="BT380" s="68">
        <v>0</v>
      </c>
      <c r="BU380" s="68">
        <v>0</v>
      </c>
      <c r="BV380" s="68">
        <v>0</v>
      </c>
      <c r="BW380" s="68">
        <v>0</v>
      </c>
      <c r="BX380" s="68">
        <v>6</v>
      </c>
      <c r="BY380" s="68">
        <v>6</v>
      </c>
      <c r="BZ380" s="68">
        <v>6</v>
      </c>
      <c r="CA380" s="68">
        <v>4</v>
      </c>
      <c r="CB380" s="68">
        <v>0</v>
      </c>
      <c r="CC380" s="68">
        <v>2</v>
      </c>
      <c r="CD380" s="212"/>
      <c r="CE380" s="66" t="s">
        <v>73</v>
      </c>
      <c r="CF380" s="68">
        <v>10</v>
      </c>
      <c r="CG380" s="68">
        <v>108</v>
      </c>
      <c r="CH380" s="68">
        <v>0</v>
      </c>
      <c r="CI380" s="68">
        <v>0</v>
      </c>
      <c r="CJ380" s="68">
        <v>0</v>
      </c>
      <c r="CK380" s="68">
        <v>0</v>
      </c>
      <c r="CL380" s="68">
        <v>7</v>
      </c>
      <c r="CM380" s="68">
        <v>6</v>
      </c>
      <c r="CN380" s="68">
        <v>6</v>
      </c>
      <c r="CO380" s="212"/>
      <c r="CP380" s="66" t="s">
        <v>73</v>
      </c>
      <c r="CQ380" s="68">
        <v>47</v>
      </c>
      <c r="CR380" s="68">
        <v>33</v>
      </c>
      <c r="CS380" s="68">
        <v>37</v>
      </c>
      <c r="CT380" s="68">
        <v>27</v>
      </c>
      <c r="CU380" s="68">
        <v>0</v>
      </c>
      <c r="CV380" s="68">
        <v>0</v>
      </c>
      <c r="CW380" s="68">
        <v>0</v>
      </c>
      <c r="CX380" s="68">
        <v>0</v>
      </c>
      <c r="CY380" s="68">
        <v>7</v>
      </c>
      <c r="CZ380" s="68">
        <v>0</v>
      </c>
      <c r="DA380" s="68">
        <v>2</v>
      </c>
      <c r="DB380" s="68">
        <v>0</v>
      </c>
      <c r="DC380" s="68">
        <v>0</v>
      </c>
      <c r="DD380" s="68">
        <v>0</v>
      </c>
      <c r="DE380" s="68">
        <v>0</v>
      </c>
      <c r="DF380" s="68">
        <v>0</v>
      </c>
      <c r="DG380" s="68">
        <v>0</v>
      </c>
      <c r="DH380" s="68">
        <v>0</v>
      </c>
      <c r="DI380" s="68">
        <v>0</v>
      </c>
      <c r="DJ380" s="68">
        <v>0</v>
      </c>
      <c r="DK380" s="68">
        <v>0</v>
      </c>
      <c r="DL380" s="68">
        <v>0</v>
      </c>
      <c r="DM380" s="68">
        <v>0</v>
      </c>
      <c r="DN380" s="68">
        <v>0</v>
      </c>
      <c r="DO380" s="212"/>
      <c r="DP380" s="66" t="s">
        <v>73</v>
      </c>
      <c r="DQ380" s="68">
        <v>5</v>
      </c>
      <c r="DR380" s="26">
        <v>0</v>
      </c>
      <c r="DS380" s="26">
        <v>0</v>
      </c>
      <c r="DT380" s="41">
        <v>8</v>
      </c>
      <c r="DU380" s="41">
        <v>7</v>
      </c>
      <c r="DV380" s="68">
        <v>13</v>
      </c>
      <c r="DW380" s="68">
        <v>7</v>
      </c>
      <c r="DX380" s="212"/>
      <c r="DY380" s="66" t="s">
        <v>73</v>
      </c>
      <c r="DZ380" s="68">
        <v>14</v>
      </c>
      <c r="EA380" s="68">
        <v>0</v>
      </c>
      <c r="EB380" s="68">
        <v>0</v>
      </c>
      <c r="EC380" s="68">
        <v>0</v>
      </c>
      <c r="ED380" s="68">
        <v>0</v>
      </c>
      <c r="EE380" s="68">
        <v>0</v>
      </c>
      <c r="EF380" s="68">
        <v>0</v>
      </c>
      <c r="EG380" s="68">
        <v>0</v>
      </c>
      <c r="EH380" s="68">
        <v>0</v>
      </c>
      <c r="EI380" s="68">
        <v>0</v>
      </c>
      <c r="EJ380" s="68">
        <v>0</v>
      </c>
      <c r="EK380" s="68">
        <v>0</v>
      </c>
      <c r="EL380" s="68">
        <v>0</v>
      </c>
      <c r="EM380" s="68">
        <v>0</v>
      </c>
      <c r="EN380" s="68">
        <v>0</v>
      </c>
      <c r="EO380" s="68">
        <v>0</v>
      </c>
      <c r="EP380" s="68">
        <v>0</v>
      </c>
      <c r="ER380" s="78" t="s">
        <v>213</v>
      </c>
      <c r="ES380" s="78" t="s">
        <v>2669</v>
      </c>
      <c r="ET380" s="78">
        <v>54</v>
      </c>
      <c r="EU380" s="78">
        <v>39</v>
      </c>
      <c r="EV380" s="78">
        <v>226</v>
      </c>
      <c r="EW380" s="78"/>
      <c r="EX380" s="78"/>
      <c r="EY380" s="78"/>
    </row>
    <row r="381" spans="1:155">
      <c r="A381" s="212" t="s">
        <v>214</v>
      </c>
      <c r="B381" s="8" t="s">
        <v>90</v>
      </c>
      <c r="C381" s="71">
        <v>67</v>
      </c>
      <c r="D381" s="71">
        <v>39</v>
      </c>
      <c r="E381" s="71">
        <v>57</v>
      </c>
      <c r="F381" s="71">
        <v>35</v>
      </c>
      <c r="G381" s="71">
        <v>0</v>
      </c>
      <c r="H381" s="71">
        <v>0</v>
      </c>
      <c r="I381" s="71">
        <v>0</v>
      </c>
      <c r="J381" s="71">
        <v>0</v>
      </c>
      <c r="K381" s="71">
        <v>0</v>
      </c>
      <c r="L381" s="71">
        <v>0</v>
      </c>
      <c r="M381" s="71">
        <v>0</v>
      </c>
      <c r="N381" s="71">
        <v>0</v>
      </c>
      <c r="O381" s="71">
        <v>0</v>
      </c>
      <c r="P381" s="71">
        <v>0</v>
      </c>
      <c r="Q381" s="71">
        <v>33</v>
      </c>
      <c r="R381" s="71">
        <v>21</v>
      </c>
      <c r="S381" s="71">
        <v>0</v>
      </c>
      <c r="T381" s="71">
        <v>0</v>
      </c>
      <c r="U381" s="71">
        <v>0</v>
      </c>
      <c r="V381" s="71">
        <v>0</v>
      </c>
      <c r="W381" s="71">
        <v>0</v>
      </c>
      <c r="X381" s="71">
        <v>0</v>
      </c>
      <c r="Y381" s="71">
        <v>0</v>
      </c>
      <c r="Z381" s="71">
        <v>0</v>
      </c>
      <c r="AA381" s="71">
        <v>0</v>
      </c>
      <c r="AB381" s="71">
        <v>0</v>
      </c>
      <c r="AC381" s="69">
        <v>157</v>
      </c>
      <c r="AD381" s="69">
        <v>95</v>
      </c>
      <c r="AE381" s="212" t="s">
        <v>214</v>
      </c>
      <c r="AF381" s="8" t="s">
        <v>90</v>
      </c>
      <c r="AG381" s="71">
        <v>0</v>
      </c>
      <c r="AH381" s="71">
        <v>0</v>
      </c>
      <c r="AI381" s="71">
        <v>0</v>
      </c>
      <c r="AJ381" s="71">
        <v>0</v>
      </c>
      <c r="AK381" s="71">
        <v>0</v>
      </c>
      <c r="AL381" s="71">
        <v>0</v>
      </c>
      <c r="AM381" s="71">
        <v>0</v>
      </c>
      <c r="AN381" s="71">
        <v>0</v>
      </c>
      <c r="AO381" s="71">
        <v>0</v>
      </c>
      <c r="AP381" s="71">
        <v>0</v>
      </c>
      <c r="AQ381" s="71">
        <v>0</v>
      </c>
      <c r="AR381" s="71">
        <v>0</v>
      </c>
      <c r="AS381" s="71">
        <v>0</v>
      </c>
      <c r="AT381" s="71">
        <v>0</v>
      </c>
      <c r="AU381" s="71">
        <v>4</v>
      </c>
      <c r="AV381" s="71">
        <v>2</v>
      </c>
      <c r="AW381" s="71">
        <v>0</v>
      </c>
      <c r="AX381" s="71">
        <v>0</v>
      </c>
      <c r="AY381" s="71">
        <v>0</v>
      </c>
      <c r="AZ381" s="71">
        <v>0</v>
      </c>
      <c r="BA381" s="71">
        <v>0</v>
      </c>
      <c r="BB381" s="71">
        <v>0</v>
      </c>
      <c r="BC381" s="71">
        <v>0</v>
      </c>
      <c r="BD381" s="71">
        <v>0</v>
      </c>
      <c r="BE381" s="71">
        <v>0</v>
      </c>
      <c r="BF381" s="71">
        <v>0</v>
      </c>
      <c r="BG381" s="69">
        <v>4</v>
      </c>
      <c r="BH381" s="69">
        <v>2</v>
      </c>
      <c r="BI381" s="212" t="s">
        <v>214</v>
      </c>
      <c r="BJ381" s="8" t="s">
        <v>90</v>
      </c>
      <c r="BK381" s="31">
        <v>2</v>
      </c>
      <c r="BL381" s="31">
        <v>2</v>
      </c>
      <c r="BM381" s="31">
        <v>0</v>
      </c>
      <c r="BN381" s="31">
        <v>0</v>
      </c>
      <c r="BO381" s="31">
        <v>0</v>
      </c>
      <c r="BP381" s="31">
        <v>0</v>
      </c>
      <c r="BQ381" s="31">
        <v>0</v>
      </c>
      <c r="BR381" s="31">
        <v>2</v>
      </c>
      <c r="BS381" s="31">
        <v>0</v>
      </c>
      <c r="BT381" s="31">
        <v>0</v>
      </c>
      <c r="BU381" s="31">
        <v>0</v>
      </c>
      <c r="BV381" s="31">
        <v>0</v>
      </c>
      <c r="BW381" s="31">
        <v>0</v>
      </c>
      <c r="BX381" s="149">
        <v>6</v>
      </c>
      <c r="BY381" s="125">
        <v>6</v>
      </c>
      <c r="BZ381" s="71">
        <v>3</v>
      </c>
      <c r="CA381" s="71">
        <v>0</v>
      </c>
      <c r="CB381" s="71">
        <v>2</v>
      </c>
      <c r="CC381" s="71">
        <v>2</v>
      </c>
      <c r="CD381" s="212" t="s">
        <v>214</v>
      </c>
      <c r="CE381" s="8" t="s">
        <v>90</v>
      </c>
      <c r="CF381" s="71">
        <v>18</v>
      </c>
      <c r="CG381" s="71">
        <v>37</v>
      </c>
      <c r="CH381" s="71">
        <v>8</v>
      </c>
      <c r="CI381" s="71">
        <v>0</v>
      </c>
      <c r="CJ381" s="71">
        <v>0</v>
      </c>
      <c r="CK381" s="71">
        <v>3</v>
      </c>
      <c r="CL381" s="71">
        <v>6</v>
      </c>
      <c r="CM381" s="71">
        <v>6</v>
      </c>
      <c r="CN381" s="71">
        <v>3</v>
      </c>
      <c r="CO381" s="212" t="s">
        <v>214</v>
      </c>
      <c r="CP381" s="8" t="s">
        <v>90</v>
      </c>
      <c r="CQ381" s="46">
        <v>52</v>
      </c>
      <c r="CR381" s="46">
        <v>16</v>
      </c>
      <c r="CS381" s="46">
        <v>35</v>
      </c>
      <c r="CT381" s="46">
        <v>11</v>
      </c>
      <c r="CU381" s="46">
        <v>0</v>
      </c>
      <c r="CV381" s="46">
        <v>0</v>
      </c>
      <c r="CW381" s="46">
        <v>0</v>
      </c>
      <c r="CX381" s="46">
        <v>0</v>
      </c>
      <c r="CY381" s="46">
        <v>0</v>
      </c>
      <c r="CZ381" s="46">
        <v>0</v>
      </c>
      <c r="DA381" s="46">
        <v>0</v>
      </c>
      <c r="DB381" s="46">
        <v>0</v>
      </c>
      <c r="DC381" s="46">
        <v>0</v>
      </c>
      <c r="DD381" s="46">
        <v>0</v>
      </c>
      <c r="DE381" s="46">
        <v>0</v>
      </c>
      <c r="DF381" s="46">
        <v>0</v>
      </c>
      <c r="DG381" s="46">
        <v>0</v>
      </c>
      <c r="DH381" s="46">
        <v>0</v>
      </c>
      <c r="DI381" s="46">
        <v>0</v>
      </c>
      <c r="DJ381" s="46">
        <v>0</v>
      </c>
      <c r="DK381" s="46">
        <v>0</v>
      </c>
      <c r="DL381" s="46">
        <v>0</v>
      </c>
      <c r="DM381" s="46">
        <v>0</v>
      </c>
      <c r="DN381" s="46">
        <v>0</v>
      </c>
      <c r="DO381" s="212" t="s">
        <v>214</v>
      </c>
      <c r="DP381" s="8" t="s">
        <v>90</v>
      </c>
      <c r="DQ381" s="71">
        <v>11</v>
      </c>
      <c r="DR381" s="71">
        <v>1</v>
      </c>
      <c r="DS381" s="71">
        <v>0</v>
      </c>
      <c r="DT381" s="152">
        <v>4</v>
      </c>
      <c r="DU381" s="32">
        <v>3</v>
      </c>
      <c r="DV381" s="149">
        <v>15</v>
      </c>
      <c r="DW381" s="149">
        <v>4</v>
      </c>
      <c r="DX381" s="212" t="s">
        <v>214</v>
      </c>
      <c r="DY381" s="8" t="s">
        <v>90</v>
      </c>
      <c r="DZ381" s="71">
        <v>14</v>
      </c>
      <c r="EA381" s="71">
        <v>3</v>
      </c>
      <c r="EB381" s="71">
        <v>3</v>
      </c>
      <c r="EC381" s="71">
        <v>0</v>
      </c>
      <c r="ED381" s="71">
        <v>3</v>
      </c>
      <c r="EE381" s="71">
        <v>3</v>
      </c>
      <c r="EF381" s="71">
        <v>0</v>
      </c>
      <c r="EG381" s="71">
        <v>26</v>
      </c>
      <c r="EH381" s="71">
        <v>3</v>
      </c>
      <c r="EI381" s="71">
        <v>3</v>
      </c>
      <c r="EJ381" s="71">
        <v>3</v>
      </c>
      <c r="EK381" s="71">
        <v>0</v>
      </c>
      <c r="EL381" s="71">
        <v>0</v>
      </c>
      <c r="EM381" s="71">
        <v>0</v>
      </c>
      <c r="EN381" s="71">
        <v>0</v>
      </c>
      <c r="EO381" s="71">
        <v>0</v>
      </c>
      <c r="EP381" s="71">
        <v>0</v>
      </c>
      <c r="ER381" s="78" t="s">
        <v>214</v>
      </c>
      <c r="ES381" s="78" t="s">
        <v>2670</v>
      </c>
      <c r="ET381" s="78">
        <v>52</v>
      </c>
      <c r="EU381" s="78">
        <v>35</v>
      </c>
      <c r="EV381" s="78">
        <v>116</v>
      </c>
      <c r="EW381" s="78"/>
      <c r="EX381" s="78"/>
      <c r="EY381" s="78"/>
    </row>
    <row r="382" spans="1:155">
      <c r="A382" s="212"/>
      <c r="B382" s="8" t="s">
        <v>91</v>
      </c>
      <c r="C382" s="71">
        <v>136</v>
      </c>
      <c r="D382" s="71">
        <v>67</v>
      </c>
      <c r="E382" s="71">
        <v>84</v>
      </c>
      <c r="F382" s="71">
        <v>42</v>
      </c>
      <c r="G382" s="71">
        <v>0</v>
      </c>
      <c r="H382" s="71">
        <v>0</v>
      </c>
      <c r="I382" s="71">
        <v>64</v>
      </c>
      <c r="J382" s="71">
        <v>30</v>
      </c>
      <c r="K382" s="71">
        <v>0</v>
      </c>
      <c r="L382" s="71">
        <v>0</v>
      </c>
      <c r="M382" s="71">
        <v>0</v>
      </c>
      <c r="N382" s="71">
        <v>0</v>
      </c>
      <c r="O382" s="71">
        <v>0</v>
      </c>
      <c r="P382" s="71">
        <v>0</v>
      </c>
      <c r="Q382" s="71">
        <v>84</v>
      </c>
      <c r="R382" s="71">
        <v>41</v>
      </c>
      <c r="S382" s="71">
        <v>0</v>
      </c>
      <c r="T382" s="71">
        <v>0</v>
      </c>
      <c r="U382" s="71">
        <v>24</v>
      </c>
      <c r="V382" s="71">
        <v>6</v>
      </c>
      <c r="W382" s="71">
        <v>0</v>
      </c>
      <c r="X382" s="71">
        <v>0</v>
      </c>
      <c r="Y382" s="71">
        <v>0</v>
      </c>
      <c r="Z382" s="71">
        <v>0</v>
      </c>
      <c r="AA382" s="71">
        <v>0</v>
      </c>
      <c r="AB382" s="71">
        <v>0</v>
      </c>
      <c r="AC382" s="69">
        <v>392</v>
      </c>
      <c r="AD382" s="69">
        <v>186</v>
      </c>
      <c r="AE382" s="212"/>
      <c r="AF382" s="8" t="s">
        <v>91</v>
      </c>
      <c r="AG382" s="71">
        <v>2</v>
      </c>
      <c r="AH382" s="71">
        <v>0</v>
      </c>
      <c r="AI382" s="71">
        <v>0</v>
      </c>
      <c r="AJ382" s="71">
        <v>0</v>
      </c>
      <c r="AK382" s="71">
        <v>0</v>
      </c>
      <c r="AL382" s="71">
        <v>0</v>
      </c>
      <c r="AM382" s="71">
        <v>0</v>
      </c>
      <c r="AN382" s="71">
        <v>0</v>
      </c>
      <c r="AO382" s="71">
        <v>0</v>
      </c>
      <c r="AP382" s="71">
        <v>0</v>
      </c>
      <c r="AQ382" s="71">
        <v>0</v>
      </c>
      <c r="AR382" s="71">
        <v>0</v>
      </c>
      <c r="AS382" s="71">
        <v>0</v>
      </c>
      <c r="AT382" s="71">
        <v>0</v>
      </c>
      <c r="AU382" s="71">
        <v>2</v>
      </c>
      <c r="AV382" s="71">
        <v>2</v>
      </c>
      <c r="AW382" s="71">
        <v>0</v>
      </c>
      <c r="AX382" s="71">
        <v>0</v>
      </c>
      <c r="AY382" s="71">
        <v>6</v>
      </c>
      <c r="AZ382" s="71">
        <v>1</v>
      </c>
      <c r="BA382" s="71">
        <v>0</v>
      </c>
      <c r="BB382" s="71">
        <v>0</v>
      </c>
      <c r="BC382" s="71">
        <v>0</v>
      </c>
      <c r="BD382" s="71">
        <v>0</v>
      </c>
      <c r="BE382" s="71">
        <v>0</v>
      </c>
      <c r="BF382" s="71">
        <v>0</v>
      </c>
      <c r="BG382" s="69">
        <v>10</v>
      </c>
      <c r="BH382" s="69">
        <v>3</v>
      </c>
      <c r="BI382" s="212"/>
      <c r="BJ382" s="8" t="s">
        <v>91</v>
      </c>
      <c r="BK382" s="31">
        <v>4</v>
      </c>
      <c r="BL382" s="31">
        <v>2</v>
      </c>
      <c r="BM382" s="31">
        <v>0</v>
      </c>
      <c r="BN382" s="31">
        <v>2</v>
      </c>
      <c r="BO382" s="31">
        <v>0</v>
      </c>
      <c r="BP382" s="31">
        <v>0</v>
      </c>
      <c r="BQ382" s="31">
        <v>0</v>
      </c>
      <c r="BR382" s="31">
        <v>3</v>
      </c>
      <c r="BS382" s="31">
        <v>0</v>
      </c>
      <c r="BT382" s="31">
        <v>1</v>
      </c>
      <c r="BU382" s="31">
        <v>0</v>
      </c>
      <c r="BV382" s="31">
        <v>0</v>
      </c>
      <c r="BW382" s="31">
        <v>0</v>
      </c>
      <c r="BX382" s="149">
        <v>12</v>
      </c>
      <c r="BY382" s="125">
        <v>12</v>
      </c>
      <c r="BZ382" s="71">
        <v>12</v>
      </c>
      <c r="CA382" s="71">
        <v>12</v>
      </c>
      <c r="CB382" s="71">
        <v>0</v>
      </c>
      <c r="CC382" s="71">
        <v>3</v>
      </c>
      <c r="CD382" s="212"/>
      <c r="CE382" s="8" t="s">
        <v>91</v>
      </c>
      <c r="CF382" s="71">
        <v>0</v>
      </c>
      <c r="CG382" s="71">
        <v>159</v>
      </c>
      <c r="CH382" s="71">
        <v>34</v>
      </c>
      <c r="CI382" s="71">
        <v>0</v>
      </c>
      <c r="CJ382" s="71">
        <v>0</v>
      </c>
      <c r="CK382" s="71">
        <v>6</v>
      </c>
      <c r="CL382" s="71">
        <v>12</v>
      </c>
      <c r="CM382" s="71">
        <v>12</v>
      </c>
      <c r="CN382" s="71">
        <v>12</v>
      </c>
      <c r="CO382" s="212"/>
      <c r="CP382" s="8" t="s">
        <v>91</v>
      </c>
      <c r="CQ382" s="46">
        <v>79</v>
      </c>
      <c r="CR382" s="46">
        <v>38</v>
      </c>
      <c r="CS382" s="46">
        <v>53</v>
      </c>
      <c r="CT382" s="46">
        <v>27</v>
      </c>
      <c r="CU382" s="46">
        <v>0</v>
      </c>
      <c r="CV382" s="46">
        <v>0</v>
      </c>
      <c r="CW382" s="46">
        <v>0</v>
      </c>
      <c r="CX382" s="46">
        <v>0</v>
      </c>
      <c r="CY382" s="46">
        <v>23</v>
      </c>
      <c r="CZ382" s="46">
        <v>8</v>
      </c>
      <c r="DA382" s="46">
        <v>11</v>
      </c>
      <c r="DB382" s="46">
        <v>2</v>
      </c>
      <c r="DC382" s="46">
        <v>0</v>
      </c>
      <c r="DD382" s="46">
        <v>0</v>
      </c>
      <c r="DE382" s="46">
        <v>0</v>
      </c>
      <c r="DF382" s="46">
        <v>0</v>
      </c>
      <c r="DG382" s="46">
        <v>0</v>
      </c>
      <c r="DH382" s="46">
        <v>0</v>
      </c>
      <c r="DI382" s="46">
        <v>0</v>
      </c>
      <c r="DJ382" s="46">
        <v>0</v>
      </c>
      <c r="DK382" s="46">
        <v>0</v>
      </c>
      <c r="DL382" s="46">
        <v>0</v>
      </c>
      <c r="DM382" s="46">
        <v>0</v>
      </c>
      <c r="DN382" s="46">
        <v>0</v>
      </c>
      <c r="DO382" s="212"/>
      <c r="DP382" s="8" t="s">
        <v>91</v>
      </c>
      <c r="DQ382" s="71">
        <v>15</v>
      </c>
      <c r="DR382" s="71">
        <v>3</v>
      </c>
      <c r="DS382" s="71">
        <v>4</v>
      </c>
      <c r="DT382" s="152">
        <v>6</v>
      </c>
      <c r="DU382" s="32">
        <v>5</v>
      </c>
      <c r="DV382" s="149">
        <v>21</v>
      </c>
      <c r="DW382" s="149">
        <v>8</v>
      </c>
      <c r="DX382" s="212"/>
      <c r="DY382" s="8" t="s">
        <v>91</v>
      </c>
      <c r="DZ382" s="71">
        <v>41</v>
      </c>
      <c r="EA382" s="71">
        <v>1</v>
      </c>
      <c r="EB382" s="71">
        <v>3</v>
      </c>
      <c r="EC382" s="71">
        <v>0</v>
      </c>
      <c r="ED382" s="71">
        <v>1</v>
      </c>
      <c r="EE382" s="71">
        <v>41</v>
      </c>
      <c r="EF382" s="71">
        <v>1</v>
      </c>
      <c r="EG382" s="71">
        <v>1</v>
      </c>
      <c r="EH382" s="71">
        <v>1</v>
      </c>
      <c r="EI382" s="71">
        <v>1</v>
      </c>
      <c r="EJ382" s="71">
        <v>1</v>
      </c>
      <c r="EK382" s="71">
        <v>0</v>
      </c>
      <c r="EL382" s="71">
        <v>0</v>
      </c>
      <c r="EM382" s="71">
        <v>0</v>
      </c>
      <c r="EN382" s="71">
        <v>0</v>
      </c>
      <c r="EO382" s="71">
        <v>1</v>
      </c>
      <c r="EP382" s="71">
        <v>0</v>
      </c>
      <c r="ER382" s="78" t="s">
        <v>214</v>
      </c>
      <c r="ES382" s="78" t="s">
        <v>2671</v>
      </c>
      <c r="ET382" s="78">
        <v>102</v>
      </c>
      <c r="EU382" s="78">
        <v>64</v>
      </c>
      <c r="EV382" s="78">
        <v>420</v>
      </c>
      <c r="EW382" s="78"/>
      <c r="EX382" s="78"/>
      <c r="EY382" s="78"/>
    </row>
    <row r="383" spans="1:155">
      <c r="A383" s="212"/>
      <c r="B383" s="66" t="s">
        <v>73</v>
      </c>
      <c r="C383" s="26">
        <v>203</v>
      </c>
      <c r="D383" s="26">
        <v>106</v>
      </c>
      <c r="E383" s="26">
        <v>141</v>
      </c>
      <c r="F383" s="26">
        <v>77</v>
      </c>
      <c r="G383" s="26">
        <v>0</v>
      </c>
      <c r="H383" s="26">
        <v>0</v>
      </c>
      <c r="I383" s="26">
        <v>64</v>
      </c>
      <c r="J383" s="26">
        <v>30</v>
      </c>
      <c r="K383" s="26">
        <v>0</v>
      </c>
      <c r="L383" s="26">
        <v>0</v>
      </c>
      <c r="M383" s="26">
        <v>0</v>
      </c>
      <c r="N383" s="26">
        <v>0</v>
      </c>
      <c r="O383" s="26">
        <v>0</v>
      </c>
      <c r="P383" s="26">
        <v>0</v>
      </c>
      <c r="Q383" s="26">
        <v>117</v>
      </c>
      <c r="R383" s="26">
        <v>62</v>
      </c>
      <c r="S383" s="26">
        <v>0</v>
      </c>
      <c r="T383" s="26">
        <v>0</v>
      </c>
      <c r="U383" s="26">
        <v>24</v>
      </c>
      <c r="V383" s="26">
        <v>6</v>
      </c>
      <c r="W383" s="26">
        <v>0</v>
      </c>
      <c r="X383" s="26">
        <v>0</v>
      </c>
      <c r="Y383" s="26">
        <v>0</v>
      </c>
      <c r="Z383" s="26">
        <v>0</v>
      </c>
      <c r="AA383" s="26">
        <v>0</v>
      </c>
      <c r="AB383" s="26">
        <v>0</v>
      </c>
      <c r="AC383" s="68">
        <v>549</v>
      </c>
      <c r="AD383" s="68">
        <v>281</v>
      </c>
      <c r="AE383" s="212"/>
      <c r="AF383" s="66" t="s">
        <v>73</v>
      </c>
      <c r="AG383" s="26">
        <v>2</v>
      </c>
      <c r="AH383" s="26">
        <v>0</v>
      </c>
      <c r="AI383" s="26">
        <v>0</v>
      </c>
      <c r="AJ383" s="26">
        <v>0</v>
      </c>
      <c r="AK383" s="26">
        <v>0</v>
      </c>
      <c r="AL383" s="26">
        <v>0</v>
      </c>
      <c r="AM383" s="26">
        <v>0</v>
      </c>
      <c r="AN383" s="26">
        <v>0</v>
      </c>
      <c r="AO383" s="26">
        <v>0</v>
      </c>
      <c r="AP383" s="26">
        <v>0</v>
      </c>
      <c r="AQ383" s="26">
        <v>0</v>
      </c>
      <c r="AR383" s="26">
        <v>0</v>
      </c>
      <c r="AS383" s="26">
        <v>0</v>
      </c>
      <c r="AT383" s="26">
        <v>0</v>
      </c>
      <c r="AU383" s="26">
        <v>6</v>
      </c>
      <c r="AV383" s="26">
        <v>4</v>
      </c>
      <c r="AW383" s="26">
        <v>0</v>
      </c>
      <c r="AX383" s="26">
        <v>0</v>
      </c>
      <c r="AY383" s="26">
        <v>6</v>
      </c>
      <c r="AZ383" s="26">
        <v>1</v>
      </c>
      <c r="BA383" s="26">
        <v>0</v>
      </c>
      <c r="BB383" s="26">
        <v>0</v>
      </c>
      <c r="BC383" s="26">
        <v>0</v>
      </c>
      <c r="BD383" s="26">
        <v>0</v>
      </c>
      <c r="BE383" s="26">
        <v>0</v>
      </c>
      <c r="BF383" s="26">
        <v>0</v>
      </c>
      <c r="BG383" s="68">
        <v>14</v>
      </c>
      <c r="BH383" s="68">
        <v>5</v>
      </c>
      <c r="BI383" s="212"/>
      <c r="BJ383" s="66" t="s">
        <v>73</v>
      </c>
      <c r="BK383" s="68">
        <v>6</v>
      </c>
      <c r="BL383" s="68">
        <v>4</v>
      </c>
      <c r="BM383" s="68">
        <v>0</v>
      </c>
      <c r="BN383" s="68">
        <v>2</v>
      </c>
      <c r="BO383" s="68">
        <v>0</v>
      </c>
      <c r="BP383" s="68">
        <v>0</v>
      </c>
      <c r="BQ383" s="68">
        <v>0</v>
      </c>
      <c r="BR383" s="68">
        <v>5</v>
      </c>
      <c r="BS383" s="68">
        <v>0</v>
      </c>
      <c r="BT383" s="68">
        <v>1</v>
      </c>
      <c r="BU383" s="68">
        <v>0</v>
      </c>
      <c r="BV383" s="68">
        <v>0</v>
      </c>
      <c r="BW383" s="68">
        <v>0</v>
      </c>
      <c r="BX383" s="68">
        <v>18</v>
      </c>
      <c r="BY383" s="68">
        <v>18</v>
      </c>
      <c r="BZ383" s="68">
        <v>15</v>
      </c>
      <c r="CA383" s="68">
        <v>12</v>
      </c>
      <c r="CB383" s="68">
        <v>2</v>
      </c>
      <c r="CC383" s="68">
        <v>5</v>
      </c>
      <c r="CD383" s="212"/>
      <c r="CE383" s="66" t="s">
        <v>73</v>
      </c>
      <c r="CF383" s="68">
        <v>18</v>
      </c>
      <c r="CG383" s="68">
        <v>196</v>
      </c>
      <c r="CH383" s="68">
        <v>42</v>
      </c>
      <c r="CI383" s="68">
        <v>0</v>
      </c>
      <c r="CJ383" s="68">
        <v>0</v>
      </c>
      <c r="CK383" s="68">
        <v>9</v>
      </c>
      <c r="CL383" s="68">
        <v>18</v>
      </c>
      <c r="CM383" s="68">
        <v>18</v>
      </c>
      <c r="CN383" s="68">
        <v>15</v>
      </c>
      <c r="CO383" s="212"/>
      <c r="CP383" s="66" t="s">
        <v>73</v>
      </c>
      <c r="CQ383" s="68">
        <v>131</v>
      </c>
      <c r="CR383" s="68">
        <v>54</v>
      </c>
      <c r="CS383" s="68">
        <v>88</v>
      </c>
      <c r="CT383" s="68">
        <v>38</v>
      </c>
      <c r="CU383" s="68">
        <v>0</v>
      </c>
      <c r="CV383" s="68">
        <v>0</v>
      </c>
      <c r="CW383" s="68">
        <v>0</v>
      </c>
      <c r="CX383" s="68">
        <v>0</v>
      </c>
      <c r="CY383" s="68">
        <v>23</v>
      </c>
      <c r="CZ383" s="68">
        <v>8</v>
      </c>
      <c r="DA383" s="68">
        <v>11</v>
      </c>
      <c r="DB383" s="68">
        <v>2</v>
      </c>
      <c r="DC383" s="68">
        <v>0</v>
      </c>
      <c r="DD383" s="68">
        <v>0</v>
      </c>
      <c r="DE383" s="68">
        <v>0</v>
      </c>
      <c r="DF383" s="68">
        <v>0</v>
      </c>
      <c r="DG383" s="68">
        <v>0</v>
      </c>
      <c r="DH383" s="68">
        <v>0</v>
      </c>
      <c r="DI383" s="68">
        <v>0</v>
      </c>
      <c r="DJ383" s="68">
        <v>0</v>
      </c>
      <c r="DK383" s="68">
        <v>0</v>
      </c>
      <c r="DL383" s="68">
        <v>0</v>
      </c>
      <c r="DM383" s="68">
        <v>0</v>
      </c>
      <c r="DN383" s="68">
        <v>0</v>
      </c>
      <c r="DO383" s="212"/>
      <c r="DP383" s="66" t="s">
        <v>73</v>
      </c>
      <c r="DQ383" s="68">
        <v>26</v>
      </c>
      <c r="DR383" s="26">
        <v>4</v>
      </c>
      <c r="DS383" s="26">
        <v>4</v>
      </c>
      <c r="DT383" s="41">
        <v>10</v>
      </c>
      <c r="DU383" s="41">
        <v>8</v>
      </c>
      <c r="DV383" s="68">
        <v>36</v>
      </c>
      <c r="DW383" s="68">
        <v>12</v>
      </c>
      <c r="DX383" s="212"/>
      <c r="DY383" s="66" t="s">
        <v>73</v>
      </c>
      <c r="DZ383" s="68">
        <v>55</v>
      </c>
      <c r="EA383" s="68">
        <v>4</v>
      </c>
      <c r="EB383" s="68">
        <v>6</v>
      </c>
      <c r="EC383" s="68">
        <v>0</v>
      </c>
      <c r="ED383" s="68">
        <v>4</v>
      </c>
      <c r="EE383" s="68">
        <v>44</v>
      </c>
      <c r="EF383" s="68">
        <v>1</v>
      </c>
      <c r="EG383" s="68">
        <v>27</v>
      </c>
      <c r="EH383" s="68">
        <v>4</v>
      </c>
      <c r="EI383" s="68">
        <v>4</v>
      </c>
      <c r="EJ383" s="68">
        <v>4</v>
      </c>
      <c r="EK383" s="68">
        <v>0</v>
      </c>
      <c r="EL383" s="68">
        <v>0</v>
      </c>
      <c r="EM383" s="68">
        <v>0</v>
      </c>
      <c r="EN383" s="68">
        <v>0</v>
      </c>
      <c r="EO383" s="68">
        <v>1</v>
      </c>
      <c r="EP383" s="68">
        <v>0</v>
      </c>
      <c r="ER383" s="78" t="s">
        <v>214</v>
      </c>
      <c r="ES383" s="78" t="s">
        <v>2672</v>
      </c>
      <c r="ET383" s="78">
        <v>154</v>
      </c>
      <c r="EU383" s="78">
        <v>99</v>
      </c>
      <c r="EV383" s="78">
        <v>536</v>
      </c>
      <c r="EW383" s="78"/>
      <c r="EX383" s="78"/>
      <c r="EY383" s="78"/>
    </row>
    <row r="384" spans="1:155">
      <c r="A384" s="212" t="s">
        <v>215</v>
      </c>
      <c r="B384" s="8" t="s">
        <v>90</v>
      </c>
      <c r="C384" s="71">
        <v>0</v>
      </c>
      <c r="D384" s="71">
        <v>0</v>
      </c>
      <c r="E384" s="71">
        <v>0</v>
      </c>
      <c r="F384" s="71">
        <v>0</v>
      </c>
      <c r="G384" s="71">
        <v>0</v>
      </c>
      <c r="H384" s="71">
        <v>0</v>
      </c>
      <c r="I384" s="71">
        <v>0</v>
      </c>
      <c r="J384" s="71">
        <v>0</v>
      </c>
      <c r="K384" s="71">
        <v>0</v>
      </c>
      <c r="L384" s="71">
        <v>0</v>
      </c>
      <c r="M384" s="71">
        <v>0</v>
      </c>
      <c r="N384" s="71">
        <v>0</v>
      </c>
      <c r="O384" s="71">
        <v>0</v>
      </c>
      <c r="P384" s="71">
        <v>0</v>
      </c>
      <c r="Q384" s="71">
        <v>0</v>
      </c>
      <c r="R384" s="71">
        <v>0</v>
      </c>
      <c r="S384" s="71">
        <v>0</v>
      </c>
      <c r="T384" s="71">
        <v>0</v>
      </c>
      <c r="U384" s="71">
        <v>0</v>
      </c>
      <c r="V384" s="71">
        <v>0</v>
      </c>
      <c r="W384" s="71">
        <v>0</v>
      </c>
      <c r="X384" s="71">
        <v>0</v>
      </c>
      <c r="Y384" s="71">
        <v>0</v>
      </c>
      <c r="Z384" s="71">
        <v>0</v>
      </c>
      <c r="AA384" s="71">
        <v>0</v>
      </c>
      <c r="AB384" s="71">
        <v>0</v>
      </c>
      <c r="AC384" s="69">
        <v>0</v>
      </c>
      <c r="AD384" s="69">
        <v>0</v>
      </c>
      <c r="AE384" s="212" t="s">
        <v>215</v>
      </c>
      <c r="AF384" s="8" t="s">
        <v>90</v>
      </c>
      <c r="AG384" s="71">
        <v>0</v>
      </c>
      <c r="AH384" s="71">
        <v>0</v>
      </c>
      <c r="AI384" s="71">
        <v>0</v>
      </c>
      <c r="AJ384" s="71">
        <v>0</v>
      </c>
      <c r="AK384" s="71">
        <v>0</v>
      </c>
      <c r="AL384" s="71">
        <v>0</v>
      </c>
      <c r="AM384" s="71">
        <v>0</v>
      </c>
      <c r="AN384" s="71">
        <v>0</v>
      </c>
      <c r="AO384" s="71">
        <v>0</v>
      </c>
      <c r="AP384" s="71">
        <v>0</v>
      </c>
      <c r="AQ384" s="71">
        <v>0</v>
      </c>
      <c r="AR384" s="71">
        <v>0</v>
      </c>
      <c r="AS384" s="71">
        <v>0</v>
      </c>
      <c r="AT384" s="71">
        <v>0</v>
      </c>
      <c r="AU384" s="71">
        <v>0</v>
      </c>
      <c r="AV384" s="71">
        <v>0</v>
      </c>
      <c r="AW384" s="71">
        <v>0</v>
      </c>
      <c r="AX384" s="71">
        <v>0</v>
      </c>
      <c r="AY384" s="71">
        <v>0</v>
      </c>
      <c r="AZ384" s="71">
        <v>0</v>
      </c>
      <c r="BA384" s="71">
        <v>0</v>
      </c>
      <c r="BB384" s="71">
        <v>0</v>
      </c>
      <c r="BC384" s="71">
        <v>0</v>
      </c>
      <c r="BD384" s="71">
        <v>0</v>
      </c>
      <c r="BE384" s="71">
        <v>0</v>
      </c>
      <c r="BF384" s="71">
        <v>0</v>
      </c>
      <c r="BG384" s="69">
        <v>0</v>
      </c>
      <c r="BH384" s="69">
        <v>0</v>
      </c>
      <c r="BI384" s="212" t="s">
        <v>215</v>
      </c>
      <c r="BJ384" s="8" t="s">
        <v>90</v>
      </c>
      <c r="BK384" s="31">
        <v>0</v>
      </c>
      <c r="BL384" s="31">
        <v>0</v>
      </c>
      <c r="BM384" s="31">
        <v>0</v>
      </c>
      <c r="BN384" s="31">
        <v>0</v>
      </c>
      <c r="BO384" s="31">
        <v>0</v>
      </c>
      <c r="BP384" s="31">
        <v>0</v>
      </c>
      <c r="BQ384" s="31">
        <v>0</v>
      </c>
      <c r="BR384" s="31">
        <v>0</v>
      </c>
      <c r="BS384" s="31">
        <v>0</v>
      </c>
      <c r="BT384" s="31">
        <v>0</v>
      </c>
      <c r="BU384" s="31">
        <v>0</v>
      </c>
      <c r="BV384" s="31">
        <v>0</v>
      </c>
      <c r="BW384" s="31">
        <v>0</v>
      </c>
      <c r="BX384" s="149">
        <v>0</v>
      </c>
      <c r="BY384" s="125">
        <v>0</v>
      </c>
      <c r="BZ384" s="71">
        <v>0</v>
      </c>
      <c r="CA384" s="71">
        <v>0</v>
      </c>
      <c r="CB384" s="71">
        <v>0</v>
      </c>
      <c r="CC384" s="71">
        <v>0</v>
      </c>
      <c r="CD384" s="212" t="s">
        <v>215</v>
      </c>
      <c r="CE384" s="8" t="s">
        <v>90</v>
      </c>
      <c r="CF384" s="71">
        <v>0</v>
      </c>
      <c r="CG384" s="71">
        <v>0</v>
      </c>
      <c r="CH384" s="71">
        <v>0</v>
      </c>
      <c r="CI384" s="71">
        <v>0</v>
      </c>
      <c r="CJ384" s="71">
        <v>0</v>
      </c>
      <c r="CK384" s="71">
        <v>0</v>
      </c>
      <c r="CL384" s="71">
        <v>0</v>
      </c>
      <c r="CM384" s="71">
        <v>0</v>
      </c>
      <c r="CN384" s="71">
        <v>0</v>
      </c>
      <c r="CO384" s="212" t="s">
        <v>215</v>
      </c>
      <c r="CP384" s="8" t="s">
        <v>90</v>
      </c>
      <c r="CQ384" s="46">
        <v>0</v>
      </c>
      <c r="CR384" s="46">
        <v>0</v>
      </c>
      <c r="CS384" s="46">
        <v>0</v>
      </c>
      <c r="CT384" s="46">
        <v>0</v>
      </c>
      <c r="CU384" s="46">
        <v>0</v>
      </c>
      <c r="CV384" s="46">
        <v>0</v>
      </c>
      <c r="CW384" s="46">
        <v>0</v>
      </c>
      <c r="CX384" s="46">
        <v>0</v>
      </c>
      <c r="CY384" s="46">
        <v>0</v>
      </c>
      <c r="CZ384" s="46">
        <v>0</v>
      </c>
      <c r="DA384" s="46">
        <v>0</v>
      </c>
      <c r="DB384" s="46">
        <v>0</v>
      </c>
      <c r="DC384" s="46">
        <v>0</v>
      </c>
      <c r="DD384" s="46">
        <v>0</v>
      </c>
      <c r="DE384" s="46">
        <v>0</v>
      </c>
      <c r="DF384" s="46">
        <v>0</v>
      </c>
      <c r="DG384" s="46">
        <v>0</v>
      </c>
      <c r="DH384" s="46">
        <v>0</v>
      </c>
      <c r="DI384" s="46">
        <v>0</v>
      </c>
      <c r="DJ384" s="46">
        <v>0</v>
      </c>
      <c r="DK384" s="46">
        <v>0</v>
      </c>
      <c r="DL384" s="46">
        <v>0</v>
      </c>
      <c r="DM384" s="46">
        <v>0</v>
      </c>
      <c r="DN384" s="46">
        <v>0</v>
      </c>
      <c r="DO384" s="212" t="s">
        <v>215</v>
      </c>
      <c r="DP384" s="8" t="s">
        <v>90</v>
      </c>
      <c r="DQ384" s="71">
        <v>0</v>
      </c>
      <c r="DR384" s="71">
        <v>0</v>
      </c>
      <c r="DS384" s="71">
        <v>0</v>
      </c>
      <c r="DT384" s="152">
        <v>0</v>
      </c>
      <c r="DU384" s="32">
        <v>0</v>
      </c>
      <c r="DV384" s="149">
        <v>0</v>
      </c>
      <c r="DW384" s="149">
        <v>0</v>
      </c>
      <c r="DX384" s="212" t="s">
        <v>215</v>
      </c>
      <c r="DY384" s="8" t="s">
        <v>90</v>
      </c>
      <c r="DZ384" s="71">
        <v>0</v>
      </c>
      <c r="EA384" s="71">
        <v>0</v>
      </c>
      <c r="EB384" s="71">
        <v>0</v>
      </c>
      <c r="EC384" s="71">
        <v>0</v>
      </c>
      <c r="ED384" s="71">
        <v>0</v>
      </c>
      <c r="EE384" s="71">
        <v>0</v>
      </c>
      <c r="EF384" s="71">
        <v>0</v>
      </c>
      <c r="EG384" s="71">
        <v>0</v>
      </c>
      <c r="EH384" s="71">
        <v>0</v>
      </c>
      <c r="EI384" s="71">
        <v>0</v>
      </c>
      <c r="EJ384" s="71">
        <v>0</v>
      </c>
      <c r="EK384" s="71">
        <v>0</v>
      </c>
      <c r="EL384" s="71">
        <v>0</v>
      </c>
      <c r="EM384" s="71">
        <v>0</v>
      </c>
      <c r="EN384" s="71">
        <v>0</v>
      </c>
      <c r="EO384" s="71">
        <v>0</v>
      </c>
      <c r="EP384" s="71">
        <v>0</v>
      </c>
      <c r="ER384" s="78" t="s">
        <v>215</v>
      </c>
      <c r="ES384" s="78" t="s">
        <v>2673</v>
      </c>
      <c r="ET384" s="78">
        <v>0</v>
      </c>
      <c r="EU384" s="78">
        <v>0</v>
      </c>
      <c r="EV384" s="78">
        <v>0</v>
      </c>
      <c r="EW384" s="78"/>
      <c r="EX384" s="78"/>
      <c r="EY384" s="78"/>
    </row>
    <row r="385" spans="1:155">
      <c r="A385" s="212"/>
      <c r="B385" s="8" t="s">
        <v>91</v>
      </c>
      <c r="C385" s="71">
        <v>330</v>
      </c>
      <c r="D385" s="71">
        <v>169</v>
      </c>
      <c r="E385" s="71">
        <v>100</v>
      </c>
      <c r="F385" s="71">
        <v>57</v>
      </c>
      <c r="G385" s="71">
        <v>0</v>
      </c>
      <c r="H385" s="71">
        <v>0</v>
      </c>
      <c r="I385" s="71">
        <v>14</v>
      </c>
      <c r="J385" s="71">
        <v>7</v>
      </c>
      <c r="K385" s="71">
        <v>47</v>
      </c>
      <c r="L385" s="71">
        <v>30</v>
      </c>
      <c r="M385" s="71">
        <v>95</v>
      </c>
      <c r="N385" s="71">
        <v>48</v>
      </c>
      <c r="O385" s="71">
        <v>13</v>
      </c>
      <c r="P385" s="71">
        <v>5</v>
      </c>
      <c r="Q385" s="71">
        <v>293</v>
      </c>
      <c r="R385" s="71">
        <v>151</v>
      </c>
      <c r="S385" s="71">
        <v>4</v>
      </c>
      <c r="T385" s="71">
        <v>1</v>
      </c>
      <c r="U385" s="71">
        <v>25</v>
      </c>
      <c r="V385" s="71">
        <v>8</v>
      </c>
      <c r="W385" s="71">
        <v>72</v>
      </c>
      <c r="X385" s="71">
        <v>43</v>
      </c>
      <c r="Y385" s="71">
        <v>42</v>
      </c>
      <c r="Z385" s="71">
        <v>17</v>
      </c>
      <c r="AA385" s="71">
        <v>0</v>
      </c>
      <c r="AB385" s="71">
        <v>0</v>
      </c>
      <c r="AC385" s="69">
        <v>1035</v>
      </c>
      <c r="AD385" s="69">
        <v>536</v>
      </c>
      <c r="AE385" s="212"/>
      <c r="AF385" s="8" t="s">
        <v>91</v>
      </c>
      <c r="AG385" s="71">
        <v>13</v>
      </c>
      <c r="AH385" s="71">
        <v>8</v>
      </c>
      <c r="AI385" s="71">
        <v>1</v>
      </c>
      <c r="AJ385" s="71">
        <v>1</v>
      </c>
      <c r="AK385" s="71">
        <v>0</v>
      </c>
      <c r="AL385" s="71">
        <v>0</v>
      </c>
      <c r="AM385" s="71">
        <v>2</v>
      </c>
      <c r="AN385" s="71">
        <v>0</v>
      </c>
      <c r="AO385" s="71">
        <v>3</v>
      </c>
      <c r="AP385" s="71">
        <v>1</v>
      </c>
      <c r="AQ385" s="71">
        <v>4</v>
      </c>
      <c r="AR385" s="71">
        <v>1</v>
      </c>
      <c r="AS385" s="71">
        <v>0</v>
      </c>
      <c r="AT385" s="71">
        <v>0</v>
      </c>
      <c r="AU385" s="71">
        <v>39</v>
      </c>
      <c r="AV385" s="71">
        <v>18</v>
      </c>
      <c r="AW385" s="71">
        <v>0</v>
      </c>
      <c r="AX385" s="71">
        <v>0</v>
      </c>
      <c r="AY385" s="71">
        <v>1</v>
      </c>
      <c r="AZ385" s="71">
        <v>0</v>
      </c>
      <c r="BA385" s="71">
        <v>0</v>
      </c>
      <c r="BB385" s="71">
        <v>0</v>
      </c>
      <c r="BC385" s="71">
        <v>0</v>
      </c>
      <c r="BD385" s="71">
        <v>0</v>
      </c>
      <c r="BE385" s="71">
        <v>0</v>
      </c>
      <c r="BF385" s="71">
        <v>0</v>
      </c>
      <c r="BG385" s="69">
        <v>63</v>
      </c>
      <c r="BH385" s="69">
        <v>29</v>
      </c>
      <c r="BI385" s="212"/>
      <c r="BJ385" s="8" t="s">
        <v>91</v>
      </c>
      <c r="BK385" s="31">
        <v>9</v>
      </c>
      <c r="BL385" s="31">
        <v>5</v>
      </c>
      <c r="BM385" s="31">
        <v>0</v>
      </c>
      <c r="BN385" s="31">
        <v>1</v>
      </c>
      <c r="BO385" s="31">
        <v>1</v>
      </c>
      <c r="BP385" s="31">
        <v>3</v>
      </c>
      <c r="BQ385" s="31">
        <v>1</v>
      </c>
      <c r="BR385" s="31">
        <v>8</v>
      </c>
      <c r="BS385" s="31">
        <v>1</v>
      </c>
      <c r="BT385" s="31">
        <v>2</v>
      </c>
      <c r="BU385" s="31">
        <v>1</v>
      </c>
      <c r="BV385" s="31">
        <v>1</v>
      </c>
      <c r="BW385" s="31">
        <v>0</v>
      </c>
      <c r="BX385" s="149">
        <v>33</v>
      </c>
      <c r="BY385" s="125">
        <v>32</v>
      </c>
      <c r="BZ385" s="71">
        <v>30</v>
      </c>
      <c r="CA385" s="71">
        <v>25</v>
      </c>
      <c r="CB385" s="71">
        <v>0</v>
      </c>
      <c r="CC385" s="71">
        <v>7</v>
      </c>
      <c r="CD385" s="212"/>
      <c r="CE385" s="8" t="s">
        <v>91</v>
      </c>
      <c r="CF385" s="71">
        <v>90</v>
      </c>
      <c r="CG385" s="71">
        <v>438</v>
      </c>
      <c r="CH385" s="71">
        <v>110</v>
      </c>
      <c r="CI385" s="71">
        <v>32</v>
      </c>
      <c r="CJ385" s="71">
        <v>14</v>
      </c>
      <c r="CK385" s="71">
        <v>12</v>
      </c>
      <c r="CL385" s="71">
        <v>41</v>
      </c>
      <c r="CM385" s="71">
        <v>31</v>
      </c>
      <c r="CN385" s="71">
        <v>35</v>
      </c>
      <c r="CO385" s="212"/>
      <c r="CP385" s="8" t="s">
        <v>91</v>
      </c>
      <c r="CQ385" s="46">
        <v>382</v>
      </c>
      <c r="CR385" s="46">
        <v>197</v>
      </c>
      <c r="CS385" s="46">
        <v>212</v>
      </c>
      <c r="CT385" s="46">
        <v>115</v>
      </c>
      <c r="CU385" s="46">
        <v>6</v>
      </c>
      <c r="CV385" s="46">
        <v>1</v>
      </c>
      <c r="CW385" s="46">
        <v>6</v>
      </c>
      <c r="CX385" s="46">
        <v>1</v>
      </c>
      <c r="CY385" s="46">
        <v>37</v>
      </c>
      <c r="CZ385" s="46">
        <v>18</v>
      </c>
      <c r="DA385" s="46">
        <v>37</v>
      </c>
      <c r="DB385" s="46">
        <v>18</v>
      </c>
      <c r="DC385" s="46">
        <v>0</v>
      </c>
      <c r="DD385" s="46">
        <v>0</v>
      </c>
      <c r="DE385" s="46">
        <v>0</v>
      </c>
      <c r="DF385" s="46">
        <v>0</v>
      </c>
      <c r="DG385" s="46">
        <v>0</v>
      </c>
      <c r="DH385" s="46">
        <v>0</v>
      </c>
      <c r="DI385" s="46">
        <v>0</v>
      </c>
      <c r="DJ385" s="46">
        <v>0</v>
      </c>
      <c r="DK385" s="46">
        <v>0</v>
      </c>
      <c r="DL385" s="46">
        <v>0</v>
      </c>
      <c r="DM385" s="46">
        <v>0</v>
      </c>
      <c r="DN385" s="46">
        <v>0</v>
      </c>
      <c r="DO385" s="212"/>
      <c r="DP385" s="8" t="s">
        <v>91</v>
      </c>
      <c r="DQ385" s="71">
        <v>35</v>
      </c>
      <c r="DR385" s="71">
        <v>15</v>
      </c>
      <c r="DS385" s="71">
        <v>0</v>
      </c>
      <c r="DT385" s="152">
        <v>21</v>
      </c>
      <c r="DU385" s="32">
        <v>12</v>
      </c>
      <c r="DV385" s="149">
        <v>56</v>
      </c>
      <c r="DW385" s="149">
        <v>27</v>
      </c>
      <c r="DX385" s="212"/>
      <c r="DY385" s="8" t="s">
        <v>91</v>
      </c>
      <c r="DZ385" s="71">
        <v>47</v>
      </c>
      <c r="EA385" s="71">
        <v>51</v>
      </c>
      <c r="EB385" s="71">
        <v>18</v>
      </c>
      <c r="EC385" s="71">
        <v>0</v>
      </c>
      <c r="ED385" s="71">
        <v>47</v>
      </c>
      <c r="EE385" s="71">
        <v>45</v>
      </c>
      <c r="EF385" s="71">
        <v>8</v>
      </c>
      <c r="EG385" s="71">
        <v>41</v>
      </c>
      <c r="EH385" s="71">
        <v>31</v>
      </c>
      <c r="EI385" s="71">
        <v>14</v>
      </c>
      <c r="EJ385" s="71">
        <v>65</v>
      </c>
      <c r="EK385" s="71">
        <v>5</v>
      </c>
      <c r="EL385" s="71">
        <v>5</v>
      </c>
      <c r="EM385" s="71">
        <v>5</v>
      </c>
      <c r="EN385" s="71">
        <v>5</v>
      </c>
      <c r="EO385" s="71">
        <v>5</v>
      </c>
      <c r="EP385" s="71">
        <v>0</v>
      </c>
      <c r="ER385" s="78" t="s">
        <v>215</v>
      </c>
      <c r="ES385" s="78" t="s">
        <v>2674</v>
      </c>
      <c r="ET385" s="78">
        <v>425</v>
      </c>
      <c r="EU385" s="78">
        <v>255</v>
      </c>
      <c r="EV385" s="78">
        <v>1494</v>
      </c>
      <c r="EW385" s="78"/>
      <c r="EX385" s="78"/>
      <c r="EY385" s="78"/>
    </row>
    <row r="386" spans="1:155">
      <c r="A386" s="212"/>
      <c r="B386" s="66" t="s">
        <v>73</v>
      </c>
      <c r="C386" s="26">
        <v>330</v>
      </c>
      <c r="D386" s="26">
        <v>169</v>
      </c>
      <c r="E386" s="26">
        <v>100</v>
      </c>
      <c r="F386" s="26">
        <v>57</v>
      </c>
      <c r="G386" s="26">
        <v>0</v>
      </c>
      <c r="H386" s="26">
        <v>0</v>
      </c>
      <c r="I386" s="26">
        <v>14</v>
      </c>
      <c r="J386" s="26">
        <v>7</v>
      </c>
      <c r="K386" s="26">
        <v>47</v>
      </c>
      <c r="L386" s="26">
        <v>30</v>
      </c>
      <c r="M386" s="26">
        <v>95</v>
      </c>
      <c r="N386" s="26">
        <v>48</v>
      </c>
      <c r="O386" s="26">
        <v>13</v>
      </c>
      <c r="P386" s="26">
        <v>5</v>
      </c>
      <c r="Q386" s="26">
        <v>293</v>
      </c>
      <c r="R386" s="26">
        <v>151</v>
      </c>
      <c r="S386" s="26">
        <v>4</v>
      </c>
      <c r="T386" s="26">
        <v>1</v>
      </c>
      <c r="U386" s="26">
        <v>25</v>
      </c>
      <c r="V386" s="26">
        <v>8</v>
      </c>
      <c r="W386" s="26">
        <v>72</v>
      </c>
      <c r="X386" s="26">
        <v>43</v>
      </c>
      <c r="Y386" s="26">
        <v>42</v>
      </c>
      <c r="Z386" s="26">
        <v>17</v>
      </c>
      <c r="AA386" s="26">
        <v>0</v>
      </c>
      <c r="AB386" s="26">
        <v>0</v>
      </c>
      <c r="AC386" s="68">
        <v>1035</v>
      </c>
      <c r="AD386" s="68">
        <v>536</v>
      </c>
      <c r="AE386" s="212"/>
      <c r="AF386" s="66" t="s">
        <v>73</v>
      </c>
      <c r="AG386" s="26">
        <v>13</v>
      </c>
      <c r="AH386" s="26">
        <v>8</v>
      </c>
      <c r="AI386" s="26">
        <v>1</v>
      </c>
      <c r="AJ386" s="26">
        <v>1</v>
      </c>
      <c r="AK386" s="26">
        <v>0</v>
      </c>
      <c r="AL386" s="26">
        <v>0</v>
      </c>
      <c r="AM386" s="26">
        <v>2</v>
      </c>
      <c r="AN386" s="26">
        <v>0</v>
      </c>
      <c r="AO386" s="26">
        <v>3</v>
      </c>
      <c r="AP386" s="26">
        <v>1</v>
      </c>
      <c r="AQ386" s="26">
        <v>4</v>
      </c>
      <c r="AR386" s="26">
        <v>1</v>
      </c>
      <c r="AS386" s="26">
        <v>0</v>
      </c>
      <c r="AT386" s="26">
        <v>0</v>
      </c>
      <c r="AU386" s="26">
        <v>39</v>
      </c>
      <c r="AV386" s="26">
        <v>18</v>
      </c>
      <c r="AW386" s="26">
        <v>0</v>
      </c>
      <c r="AX386" s="26">
        <v>0</v>
      </c>
      <c r="AY386" s="26">
        <v>1</v>
      </c>
      <c r="AZ386" s="26">
        <v>0</v>
      </c>
      <c r="BA386" s="26">
        <v>0</v>
      </c>
      <c r="BB386" s="26">
        <v>0</v>
      </c>
      <c r="BC386" s="26">
        <v>0</v>
      </c>
      <c r="BD386" s="26">
        <v>0</v>
      </c>
      <c r="BE386" s="26">
        <v>0</v>
      </c>
      <c r="BF386" s="26">
        <v>0</v>
      </c>
      <c r="BG386" s="68">
        <v>63</v>
      </c>
      <c r="BH386" s="68">
        <v>29</v>
      </c>
      <c r="BI386" s="212"/>
      <c r="BJ386" s="66" t="s">
        <v>73</v>
      </c>
      <c r="BK386" s="68">
        <v>9</v>
      </c>
      <c r="BL386" s="68">
        <v>5</v>
      </c>
      <c r="BM386" s="68">
        <v>0</v>
      </c>
      <c r="BN386" s="68">
        <v>1</v>
      </c>
      <c r="BO386" s="68">
        <v>1</v>
      </c>
      <c r="BP386" s="68">
        <v>3</v>
      </c>
      <c r="BQ386" s="68">
        <v>1</v>
      </c>
      <c r="BR386" s="68">
        <v>8</v>
      </c>
      <c r="BS386" s="68">
        <v>1</v>
      </c>
      <c r="BT386" s="68">
        <v>2</v>
      </c>
      <c r="BU386" s="68">
        <v>1</v>
      </c>
      <c r="BV386" s="68">
        <v>1</v>
      </c>
      <c r="BW386" s="68">
        <v>0</v>
      </c>
      <c r="BX386" s="68">
        <v>33</v>
      </c>
      <c r="BY386" s="68">
        <v>32</v>
      </c>
      <c r="BZ386" s="68">
        <v>30</v>
      </c>
      <c r="CA386" s="68">
        <v>25</v>
      </c>
      <c r="CB386" s="68">
        <v>0</v>
      </c>
      <c r="CC386" s="68">
        <v>7</v>
      </c>
      <c r="CD386" s="212"/>
      <c r="CE386" s="66" t="s">
        <v>73</v>
      </c>
      <c r="CF386" s="68">
        <v>90</v>
      </c>
      <c r="CG386" s="68">
        <v>438</v>
      </c>
      <c r="CH386" s="68">
        <v>110</v>
      </c>
      <c r="CI386" s="68">
        <v>32</v>
      </c>
      <c r="CJ386" s="68">
        <v>14</v>
      </c>
      <c r="CK386" s="68">
        <v>12</v>
      </c>
      <c r="CL386" s="68">
        <v>41</v>
      </c>
      <c r="CM386" s="68">
        <v>31</v>
      </c>
      <c r="CN386" s="68">
        <v>35</v>
      </c>
      <c r="CO386" s="212"/>
      <c r="CP386" s="66" t="s">
        <v>73</v>
      </c>
      <c r="CQ386" s="68">
        <v>382</v>
      </c>
      <c r="CR386" s="68">
        <v>197</v>
      </c>
      <c r="CS386" s="68">
        <v>212</v>
      </c>
      <c r="CT386" s="68">
        <v>115</v>
      </c>
      <c r="CU386" s="68">
        <v>6</v>
      </c>
      <c r="CV386" s="68">
        <v>1</v>
      </c>
      <c r="CW386" s="68">
        <v>6</v>
      </c>
      <c r="CX386" s="68">
        <v>1</v>
      </c>
      <c r="CY386" s="68">
        <v>37</v>
      </c>
      <c r="CZ386" s="68">
        <v>18</v>
      </c>
      <c r="DA386" s="68">
        <v>37</v>
      </c>
      <c r="DB386" s="68">
        <v>18</v>
      </c>
      <c r="DC386" s="68">
        <v>0</v>
      </c>
      <c r="DD386" s="68">
        <v>0</v>
      </c>
      <c r="DE386" s="68">
        <v>0</v>
      </c>
      <c r="DF386" s="68">
        <v>0</v>
      </c>
      <c r="DG386" s="68">
        <v>0</v>
      </c>
      <c r="DH386" s="68">
        <v>0</v>
      </c>
      <c r="DI386" s="68">
        <v>0</v>
      </c>
      <c r="DJ386" s="68">
        <v>0</v>
      </c>
      <c r="DK386" s="68">
        <v>0</v>
      </c>
      <c r="DL386" s="68">
        <v>0</v>
      </c>
      <c r="DM386" s="68">
        <v>0</v>
      </c>
      <c r="DN386" s="68">
        <v>0</v>
      </c>
      <c r="DO386" s="212"/>
      <c r="DP386" s="66" t="s">
        <v>73</v>
      </c>
      <c r="DQ386" s="68">
        <v>35</v>
      </c>
      <c r="DR386" s="26">
        <v>15</v>
      </c>
      <c r="DS386" s="26">
        <v>0</v>
      </c>
      <c r="DT386" s="41">
        <v>21</v>
      </c>
      <c r="DU386" s="41">
        <v>12</v>
      </c>
      <c r="DV386" s="68">
        <v>56</v>
      </c>
      <c r="DW386" s="68">
        <v>27</v>
      </c>
      <c r="DX386" s="212"/>
      <c r="DY386" s="66" t="s">
        <v>73</v>
      </c>
      <c r="DZ386" s="68">
        <v>47</v>
      </c>
      <c r="EA386" s="68">
        <v>51</v>
      </c>
      <c r="EB386" s="68">
        <v>18</v>
      </c>
      <c r="EC386" s="68">
        <v>0</v>
      </c>
      <c r="ED386" s="68">
        <v>47</v>
      </c>
      <c r="EE386" s="68">
        <v>45</v>
      </c>
      <c r="EF386" s="68">
        <v>8</v>
      </c>
      <c r="EG386" s="68">
        <v>41</v>
      </c>
      <c r="EH386" s="68">
        <v>31</v>
      </c>
      <c r="EI386" s="68">
        <v>14</v>
      </c>
      <c r="EJ386" s="68">
        <v>65</v>
      </c>
      <c r="EK386" s="68">
        <v>5</v>
      </c>
      <c r="EL386" s="68">
        <v>5</v>
      </c>
      <c r="EM386" s="68">
        <v>5</v>
      </c>
      <c r="EN386" s="68">
        <v>5</v>
      </c>
      <c r="EO386" s="68">
        <v>5</v>
      </c>
      <c r="EP386" s="68">
        <v>0</v>
      </c>
      <c r="ER386" s="78" t="s">
        <v>215</v>
      </c>
      <c r="ES386" s="78" t="s">
        <v>2675</v>
      </c>
      <c r="ET386" s="78">
        <v>425</v>
      </c>
      <c r="EU386" s="78">
        <v>255</v>
      </c>
      <c r="EV386" s="78">
        <v>1494</v>
      </c>
      <c r="EW386" s="78"/>
      <c r="EX386" s="78"/>
      <c r="EY386" s="78"/>
    </row>
    <row r="387" spans="1:155">
      <c r="A387" s="45" t="s">
        <v>113</v>
      </c>
      <c r="B387" s="48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69"/>
      <c r="AD387" s="69"/>
      <c r="AE387" s="45" t="s">
        <v>113</v>
      </c>
      <c r="AF387" s="48"/>
      <c r="AG387" s="64"/>
      <c r="AH387" s="64"/>
      <c r="AI387" s="64"/>
      <c r="AJ387" s="64"/>
      <c r="AK387" s="64"/>
      <c r="AL387" s="64"/>
      <c r="AM387" s="64"/>
      <c r="AN387" s="64"/>
      <c r="AO387" s="64"/>
      <c r="AP387" s="64"/>
      <c r="AQ387" s="64"/>
      <c r="AR387" s="64"/>
      <c r="AS387" s="64"/>
      <c r="AT387" s="64"/>
      <c r="AU387" s="64"/>
      <c r="AV387" s="64"/>
      <c r="AW387" s="64"/>
      <c r="AX387" s="64"/>
      <c r="AY387" s="64"/>
      <c r="AZ387" s="64"/>
      <c r="BA387" s="64"/>
      <c r="BB387" s="64"/>
      <c r="BC387" s="64"/>
      <c r="BD387" s="64"/>
      <c r="BE387" s="64"/>
      <c r="BF387" s="64"/>
      <c r="BG387" s="69"/>
      <c r="BH387" s="69"/>
      <c r="BI387" s="45" t="s">
        <v>113</v>
      </c>
      <c r="BJ387" s="48"/>
      <c r="BK387" s="64"/>
      <c r="BL387" s="64"/>
      <c r="BM387" s="64"/>
      <c r="BN387" s="64"/>
      <c r="BO387" s="64"/>
      <c r="BP387" s="64"/>
      <c r="BQ387" s="64"/>
      <c r="BR387" s="64"/>
      <c r="BS387" s="64"/>
      <c r="BT387" s="64"/>
      <c r="BU387" s="64"/>
      <c r="BV387" s="64"/>
      <c r="BW387" s="64"/>
      <c r="BX387" s="64"/>
      <c r="BY387" s="64"/>
      <c r="BZ387" s="64"/>
      <c r="CA387" s="64"/>
      <c r="CB387" s="64"/>
      <c r="CC387" s="110"/>
      <c r="CD387" s="45" t="s">
        <v>113</v>
      </c>
      <c r="CE387" s="48"/>
      <c r="CF387" s="110"/>
      <c r="CG387" s="110"/>
      <c r="CH387" s="110"/>
      <c r="CI387" s="110"/>
      <c r="CJ387" s="110"/>
      <c r="CK387" s="110"/>
      <c r="CL387" s="110"/>
      <c r="CM387" s="110"/>
      <c r="CN387" s="110"/>
      <c r="CO387" s="45" t="s">
        <v>113</v>
      </c>
      <c r="CP387" s="48"/>
      <c r="CQ387" s="110"/>
      <c r="CR387" s="110"/>
      <c r="CS387" s="110"/>
      <c r="CT387" s="110"/>
      <c r="CU387" s="110"/>
      <c r="CV387" s="110"/>
      <c r="CW387" s="110"/>
      <c r="CX387" s="110"/>
      <c r="CY387" s="110"/>
      <c r="CZ387" s="110"/>
      <c r="DA387" s="110"/>
      <c r="DB387" s="110"/>
      <c r="DC387" s="110"/>
      <c r="DD387" s="110"/>
      <c r="DE387" s="110"/>
      <c r="DF387" s="110"/>
      <c r="DG387" s="110"/>
      <c r="DH387" s="110"/>
      <c r="DI387" s="110"/>
      <c r="DJ387" s="110"/>
      <c r="DK387" s="110"/>
      <c r="DL387" s="110"/>
      <c r="DM387" s="110"/>
      <c r="DN387" s="110"/>
      <c r="DO387" s="45" t="s">
        <v>113</v>
      </c>
      <c r="DP387" s="48"/>
      <c r="DQ387" s="112"/>
      <c r="DR387" s="112"/>
      <c r="DS387" s="112"/>
      <c r="DT387" s="112"/>
      <c r="DU387" s="112"/>
      <c r="DV387" s="71"/>
      <c r="DW387" s="71"/>
      <c r="DX387" s="45" t="s">
        <v>113</v>
      </c>
      <c r="DY387" s="48"/>
      <c r="DZ387" s="64"/>
      <c r="EA387" s="64"/>
      <c r="EB387" s="64"/>
      <c r="EC387" s="64"/>
      <c r="ED387" s="64"/>
      <c r="EE387" s="64"/>
      <c r="EF387" s="64"/>
      <c r="EG387" s="64"/>
      <c r="EH387" s="64"/>
      <c r="EI387" s="64"/>
      <c r="EJ387" s="64"/>
      <c r="EK387" s="64"/>
      <c r="EL387" s="64"/>
      <c r="EM387" s="64"/>
      <c r="EN387" s="64"/>
      <c r="EO387" s="64"/>
      <c r="EP387" s="64"/>
      <c r="ER387" s="78" t="str">
        <f>IF(A387="",ER386,A387)</f>
        <v>SAVA</v>
      </c>
      <c r="ES387" s="78" t="str">
        <f>ER387&amp;B387</f>
        <v>SAVA</v>
      </c>
      <c r="ET387" s="78">
        <f>CQ387+CU387+CY387+DC387+DG387+DK387</f>
        <v>0</v>
      </c>
      <c r="EU387" s="78">
        <f>CS387+CW387+DA387+DE387+DI387+DM387</f>
        <v>0</v>
      </c>
      <c r="EV387" s="78">
        <f>(CF387+2*CG387+3*CH387+4*CI387+5*CJ387)</f>
        <v>0</v>
      </c>
      <c r="EW387" s="78"/>
      <c r="EX387" s="78"/>
      <c r="EY387" s="78"/>
    </row>
    <row r="388" spans="1:155">
      <c r="A388" s="212" t="s">
        <v>216</v>
      </c>
      <c r="B388" s="8" t="s">
        <v>90</v>
      </c>
      <c r="C388" s="71">
        <v>326</v>
      </c>
      <c r="D388" s="71">
        <v>153</v>
      </c>
      <c r="E388" s="71">
        <v>138</v>
      </c>
      <c r="F388" s="71">
        <v>62</v>
      </c>
      <c r="G388" s="71">
        <v>0</v>
      </c>
      <c r="H388" s="71">
        <v>0</v>
      </c>
      <c r="I388" s="71">
        <v>0</v>
      </c>
      <c r="J388" s="71">
        <v>0</v>
      </c>
      <c r="K388" s="71">
        <v>13</v>
      </c>
      <c r="L388" s="71">
        <v>6</v>
      </c>
      <c r="M388" s="71">
        <v>11</v>
      </c>
      <c r="N388" s="71">
        <v>5</v>
      </c>
      <c r="O388" s="71">
        <v>0</v>
      </c>
      <c r="P388" s="71">
        <v>0</v>
      </c>
      <c r="Q388" s="71">
        <v>174</v>
      </c>
      <c r="R388" s="71">
        <v>83</v>
      </c>
      <c r="S388" s="71">
        <v>0</v>
      </c>
      <c r="T388" s="71">
        <v>0</v>
      </c>
      <c r="U388" s="71">
        <v>28</v>
      </c>
      <c r="V388" s="71">
        <v>13</v>
      </c>
      <c r="W388" s="71">
        <v>0</v>
      </c>
      <c r="X388" s="71">
        <v>0</v>
      </c>
      <c r="Y388" s="71">
        <v>0</v>
      </c>
      <c r="Z388" s="71">
        <v>0</v>
      </c>
      <c r="AA388" s="71">
        <v>0</v>
      </c>
      <c r="AB388" s="71">
        <v>0</v>
      </c>
      <c r="AC388" s="69">
        <v>690</v>
      </c>
      <c r="AD388" s="69">
        <v>322</v>
      </c>
      <c r="AE388" s="212" t="s">
        <v>216</v>
      </c>
      <c r="AF388" s="8" t="s">
        <v>90</v>
      </c>
      <c r="AG388" s="71">
        <v>0</v>
      </c>
      <c r="AH388" s="71">
        <v>0</v>
      </c>
      <c r="AI388" s="71">
        <v>3</v>
      </c>
      <c r="AJ388" s="71">
        <v>2</v>
      </c>
      <c r="AK388" s="71">
        <v>0</v>
      </c>
      <c r="AL388" s="71">
        <v>0</v>
      </c>
      <c r="AM388" s="71">
        <v>0</v>
      </c>
      <c r="AN388" s="71">
        <v>0</v>
      </c>
      <c r="AO388" s="71">
        <v>0</v>
      </c>
      <c r="AP388" s="71">
        <v>0</v>
      </c>
      <c r="AQ388" s="71">
        <v>0</v>
      </c>
      <c r="AR388" s="71">
        <v>0</v>
      </c>
      <c r="AS388" s="71">
        <v>0</v>
      </c>
      <c r="AT388" s="71">
        <v>0</v>
      </c>
      <c r="AU388" s="71">
        <v>19</v>
      </c>
      <c r="AV388" s="71">
        <v>9</v>
      </c>
      <c r="AW388" s="71">
        <v>0</v>
      </c>
      <c r="AX388" s="71">
        <v>0</v>
      </c>
      <c r="AY388" s="71">
        <v>0</v>
      </c>
      <c r="AZ388" s="71">
        <v>0</v>
      </c>
      <c r="BA388" s="71">
        <v>0</v>
      </c>
      <c r="BB388" s="71">
        <v>0</v>
      </c>
      <c r="BC388" s="71">
        <v>0</v>
      </c>
      <c r="BD388" s="71">
        <v>0</v>
      </c>
      <c r="BE388" s="71">
        <v>0</v>
      </c>
      <c r="BF388" s="71">
        <v>0</v>
      </c>
      <c r="BG388" s="69">
        <v>22</v>
      </c>
      <c r="BH388" s="69">
        <v>11</v>
      </c>
      <c r="BI388" s="212" t="s">
        <v>216</v>
      </c>
      <c r="BJ388" s="8" t="s">
        <v>90</v>
      </c>
      <c r="BK388" s="31">
        <v>5</v>
      </c>
      <c r="BL388" s="31">
        <v>3</v>
      </c>
      <c r="BM388" s="31">
        <v>0</v>
      </c>
      <c r="BN388" s="31">
        <v>0</v>
      </c>
      <c r="BO388" s="31">
        <v>1</v>
      </c>
      <c r="BP388" s="31">
        <v>1</v>
      </c>
      <c r="BQ388" s="31">
        <v>0</v>
      </c>
      <c r="BR388" s="31">
        <v>4</v>
      </c>
      <c r="BS388" s="31">
        <v>0</v>
      </c>
      <c r="BT388" s="31">
        <v>1</v>
      </c>
      <c r="BU388" s="31">
        <v>0</v>
      </c>
      <c r="BV388" s="31">
        <v>0</v>
      </c>
      <c r="BW388" s="31">
        <v>0</v>
      </c>
      <c r="BX388" s="149">
        <v>15</v>
      </c>
      <c r="BY388" s="125">
        <v>11</v>
      </c>
      <c r="BZ388" s="71">
        <v>3</v>
      </c>
      <c r="CA388" s="71">
        <v>0</v>
      </c>
      <c r="CB388" s="71">
        <v>2</v>
      </c>
      <c r="CC388" s="71">
        <v>4</v>
      </c>
      <c r="CD388" s="212" t="s">
        <v>216</v>
      </c>
      <c r="CE388" s="8" t="s">
        <v>90</v>
      </c>
      <c r="CF388" s="71">
        <v>0</v>
      </c>
      <c r="CG388" s="71">
        <v>180</v>
      </c>
      <c r="CH388" s="71">
        <v>50</v>
      </c>
      <c r="CI388" s="71">
        <v>31</v>
      </c>
      <c r="CJ388" s="71">
        <v>0</v>
      </c>
      <c r="CK388" s="71">
        <v>0</v>
      </c>
      <c r="CL388" s="71">
        <v>16</v>
      </c>
      <c r="CM388" s="71">
        <v>3</v>
      </c>
      <c r="CN388" s="71">
        <v>3</v>
      </c>
      <c r="CO388" s="212" t="s">
        <v>216</v>
      </c>
      <c r="CP388" s="8" t="s">
        <v>90</v>
      </c>
      <c r="CQ388" s="46">
        <v>81</v>
      </c>
      <c r="CR388" s="46">
        <v>37</v>
      </c>
      <c r="CS388" s="46">
        <v>36</v>
      </c>
      <c r="CT388" s="46">
        <v>15</v>
      </c>
      <c r="CU388" s="46">
        <v>0</v>
      </c>
      <c r="CV388" s="46">
        <v>0</v>
      </c>
      <c r="CW388" s="46">
        <v>0</v>
      </c>
      <c r="CX388" s="46">
        <v>0</v>
      </c>
      <c r="CY388" s="46">
        <v>0</v>
      </c>
      <c r="CZ388" s="46">
        <v>0</v>
      </c>
      <c r="DA388" s="46">
        <v>0</v>
      </c>
      <c r="DB388" s="46">
        <v>0</v>
      </c>
      <c r="DC388" s="46">
        <v>0</v>
      </c>
      <c r="DD388" s="46">
        <v>0</v>
      </c>
      <c r="DE388" s="46">
        <v>0</v>
      </c>
      <c r="DF388" s="46">
        <v>0</v>
      </c>
      <c r="DG388" s="46">
        <v>0</v>
      </c>
      <c r="DH388" s="46">
        <v>0</v>
      </c>
      <c r="DI388" s="46">
        <v>0</v>
      </c>
      <c r="DJ388" s="46">
        <v>0</v>
      </c>
      <c r="DK388" s="46">
        <v>0</v>
      </c>
      <c r="DL388" s="46">
        <v>0</v>
      </c>
      <c r="DM388" s="46">
        <v>0</v>
      </c>
      <c r="DN388" s="46">
        <v>0</v>
      </c>
      <c r="DO388" s="212" t="s">
        <v>216</v>
      </c>
      <c r="DP388" s="8" t="s">
        <v>90</v>
      </c>
      <c r="DQ388" s="71">
        <v>39</v>
      </c>
      <c r="DR388" s="71">
        <v>5</v>
      </c>
      <c r="DS388" s="71">
        <v>7</v>
      </c>
      <c r="DT388" s="152">
        <v>3</v>
      </c>
      <c r="DU388" s="32">
        <v>1</v>
      </c>
      <c r="DV388" s="149">
        <v>42</v>
      </c>
      <c r="DW388" s="149">
        <v>6</v>
      </c>
      <c r="DX388" s="212" t="s">
        <v>216</v>
      </c>
      <c r="DY388" s="8" t="s">
        <v>90</v>
      </c>
      <c r="DZ388" s="71">
        <v>0</v>
      </c>
      <c r="EA388" s="71">
        <v>0</v>
      </c>
      <c r="EB388" s="71">
        <v>0</v>
      </c>
      <c r="EC388" s="71">
        <v>0</v>
      </c>
      <c r="ED388" s="71">
        <v>0</v>
      </c>
      <c r="EE388" s="71">
        <v>0</v>
      </c>
      <c r="EF388" s="71">
        <v>0</v>
      </c>
      <c r="EG388" s="71">
        <v>0</v>
      </c>
      <c r="EH388" s="71">
        <v>0</v>
      </c>
      <c r="EI388" s="71">
        <v>0</v>
      </c>
      <c r="EJ388" s="71">
        <v>0</v>
      </c>
      <c r="EK388" s="71">
        <v>0</v>
      </c>
      <c r="EL388" s="71">
        <v>0</v>
      </c>
      <c r="EM388" s="71">
        <v>0</v>
      </c>
      <c r="EN388" s="71">
        <v>0</v>
      </c>
      <c r="EO388" s="71">
        <v>0</v>
      </c>
      <c r="EP388" s="71">
        <v>0</v>
      </c>
      <c r="ER388" s="78" t="s">
        <v>216</v>
      </c>
      <c r="ES388" s="78" t="s">
        <v>2679</v>
      </c>
      <c r="ET388" s="78">
        <v>81</v>
      </c>
      <c r="EU388" s="78">
        <v>36</v>
      </c>
      <c r="EV388" s="78">
        <v>634</v>
      </c>
      <c r="EW388" s="78"/>
      <c r="EX388" s="78"/>
      <c r="EY388" s="78"/>
    </row>
    <row r="389" spans="1:155">
      <c r="A389" s="212"/>
      <c r="B389" s="8" t="s">
        <v>91</v>
      </c>
      <c r="C389" s="71">
        <v>467</v>
      </c>
      <c r="D389" s="71">
        <v>251</v>
      </c>
      <c r="E389" s="71">
        <v>218</v>
      </c>
      <c r="F389" s="71">
        <v>106</v>
      </c>
      <c r="G389" s="71">
        <v>0</v>
      </c>
      <c r="H389" s="71">
        <v>0</v>
      </c>
      <c r="I389" s="71">
        <v>30</v>
      </c>
      <c r="J389" s="71">
        <v>16</v>
      </c>
      <c r="K389" s="71">
        <v>72</v>
      </c>
      <c r="L389" s="71">
        <v>37</v>
      </c>
      <c r="M389" s="71">
        <v>36</v>
      </c>
      <c r="N389" s="71">
        <v>20</v>
      </c>
      <c r="O389" s="71">
        <v>32</v>
      </c>
      <c r="P389" s="71">
        <v>21</v>
      </c>
      <c r="Q389" s="71">
        <v>323</v>
      </c>
      <c r="R389" s="71">
        <v>138</v>
      </c>
      <c r="S389" s="71">
        <v>0</v>
      </c>
      <c r="T389" s="71">
        <v>0</v>
      </c>
      <c r="U389" s="71">
        <v>70</v>
      </c>
      <c r="V389" s="71">
        <v>24</v>
      </c>
      <c r="W389" s="71">
        <v>0</v>
      </c>
      <c r="X389" s="71">
        <v>0</v>
      </c>
      <c r="Y389" s="71">
        <v>0</v>
      </c>
      <c r="Z389" s="71">
        <v>0</v>
      </c>
      <c r="AA389" s="71">
        <v>0</v>
      </c>
      <c r="AB389" s="71">
        <v>0</v>
      </c>
      <c r="AC389" s="69">
        <v>1248</v>
      </c>
      <c r="AD389" s="69">
        <v>613</v>
      </c>
      <c r="AE389" s="212"/>
      <c r="AF389" s="8" t="s">
        <v>91</v>
      </c>
      <c r="AG389" s="71">
        <v>1</v>
      </c>
      <c r="AH389" s="71">
        <v>1</v>
      </c>
      <c r="AI389" s="71">
        <v>0</v>
      </c>
      <c r="AJ389" s="71">
        <v>0</v>
      </c>
      <c r="AK389" s="71">
        <v>0</v>
      </c>
      <c r="AL389" s="71">
        <v>0</v>
      </c>
      <c r="AM389" s="71">
        <v>0</v>
      </c>
      <c r="AN389" s="71">
        <v>0</v>
      </c>
      <c r="AO389" s="71">
        <v>0</v>
      </c>
      <c r="AP389" s="71">
        <v>0</v>
      </c>
      <c r="AQ389" s="71">
        <v>0</v>
      </c>
      <c r="AR389" s="71">
        <v>0</v>
      </c>
      <c r="AS389" s="71">
        <v>0</v>
      </c>
      <c r="AT389" s="71">
        <v>0</v>
      </c>
      <c r="AU389" s="71">
        <v>35</v>
      </c>
      <c r="AV389" s="71">
        <v>13</v>
      </c>
      <c r="AW389" s="71">
        <v>0</v>
      </c>
      <c r="AX389" s="71">
        <v>0</v>
      </c>
      <c r="AY389" s="71">
        <v>8</v>
      </c>
      <c r="AZ389" s="71">
        <v>3</v>
      </c>
      <c r="BA389" s="71">
        <v>0</v>
      </c>
      <c r="BB389" s="71">
        <v>0</v>
      </c>
      <c r="BC389" s="71">
        <v>0</v>
      </c>
      <c r="BD389" s="71">
        <v>0</v>
      </c>
      <c r="BE389" s="71">
        <v>0</v>
      </c>
      <c r="BF389" s="71">
        <v>0</v>
      </c>
      <c r="BG389" s="69">
        <v>44</v>
      </c>
      <c r="BH389" s="69">
        <v>17</v>
      </c>
      <c r="BI389" s="212"/>
      <c r="BJ389" s="8" t="s">
        <v>91</v>
      </c>
      <c r="BK389" s="31">
        <v>9</v>
      </c>
      <c r="BL389" s="31">
        <v>4</v>
      </c>
      <c r="BM389" s="31">
        <v>0</v>
      </c>
      <c r="BN389" s="31">
        <v>1</v>
      </c>
      <c r="BO389" s="31">
        <v>2</v>
      </c>
      <c r="BP389" s="31">
        <v>1</v>
      </c>
      <c r="BQ389" s="31">
        <v>2</v>
      </c>
      <c r="BR389" s="31">
        <v>7</v>
      </c>
      <c r="BS389" s="31">
        <v>0</v>
      </c>
      <c r="BT389" s="31">
        <v>4</v>
      </c>
      <c r="BU389" s="31">
        <v>0</v>
      </c>
      <c r="BV389" s="31">
        <v>0</v>
      </c>
      <c r="BW389" s="31">
        <v>0</v>
      </c>
      <c r="BX389" s="149">
        <v>30</v>
      </c>
      <c r="BY389" s="125">
        <v>27</v>
      </c>
      <c r="BZ389" s="71">
        <v>27</v>
      </c>
      <c r="CA389" s="71">
        <v>19</v>
      </c>
      <c r="CB389" s="71">
        <v>1</v>
      </c>
      <c r="CC389" s="71">
        <v>7</v>
      </c>
      <c r="CD389" s="212"/>
      <c r="CE389" s="8" t="s">
        <v>91</v>
      </c>
      <c r="CF389" s="71">
        <v>0</v>
      </c>
      <c r="CG389" s="71">
        <v>314</v>
      </c>
      <c r="CH389" s="71">
        <v>96</v>
      </c>
      <c r="CI389" s="71">
        <v>46</v>
      </c>
      <c r="CJ389" s="71">
        <v>10</v>
      </c>
      <c r="CK389" s="71">
        <v>1</v>
      </c>
      <c r="CL389" s="71">
        <v>33</v>
      </c>
      <c r="CM389" s="71">
        <v>14</v>
      </c>
      <c r="CN389" s="71">
        <v>14</v>
      </c>
      <c r="CO389" s="212"/>
      <c r="CP389" s="8" t="s">
        <v>91</v>
      </c>
      <c r="CQ389" s="46">
        <v>486</v>
      </c>
      <c r="CR389" s="46">
        <v>245</v>
      </c>
      <c r="CS389" s="46">
        <v>278</v>
      </c>
      <c r="CT389" s="46">
        <v>151</v>
      </c>
      <c r="CU389" s="46">
        <v>0</v>
      </c>
      <c r="CV389" s="46">
        <v>0</v>
      </c>
      <c r="CW389" s="46">
        <v>0</v>
      </c>
      <c r="CX389" s="46">
        <v>0</v>
      </c>
      <c r="CY389" s="46">
        <v>64</v>
      </c>
      <c r="CZ389" s="46">
        <v>22</v>
      </c>
      <c r="DA389" s="46">
        <v>42</v>
      </c>
      <c r="DB389" s="46">
        <v>18</v>
      </c>
      <c r="DC389" s="46">
        <v>0</v>
      </c>
      <c r="DD389" s="46">
        <v>0</v>
      </c>
      <c r="DE389" s="46">
        <v>0</v>
      </c>
      <c r="DF389" s="46">
        <v>0</v>
      </c>
      <c r="DG389" s="46">
        <v>0</v>
      </c>
      <c r="DH389" s="46">
        <v>0</v>
      </c>
      <c r="DI389" s="46">
        <v>0</v>
      </c>
      <c r="DJ389" s="46">
        <v>0</v>
      </c>
      <c r="DK389" s="46">
        <v>0</v>
      </c>
      <c r="DL389" s="46">
        <v>0</v>
      </c>
      <c r="DM389" s="46">
        <v>0</v>
      </c>
      <c r="DN389" s="46">
        <v>0</v>
      </c>
      <c r="DO389" s="212"/>
      <c r="DP389" s="8" t="s">
        <v>91</v>
      </c>
      <c r="DQ389" s="71">
        <v>87</v>
      </c>
      <c r="DR389" s="71">
        <v>16</v>
      </c>
      <c r="DS389" s="71">
        <v>13</v>
      </c>
      <c r="DT389" s="152">
        <v>16</v>
      </c>
      <c r="DU389" s="32">
        <v>4</v>
      </c>
      <c r="DV389" s="149">
        <v>103</v>
      </c>
      <c r="DW389" s="149">
        <v>20</v>
      </c>
      <c r="DX389" s="212"/>
      <c r="DY389" s="8" t="s">
        <v>91</v>
      </c>
      <c r="DZ389" s="71">
        <v>1</v>
      </c>
      <c r="EA389" s="71">
        <v>18</v>
      </c>
      <c r="EB389" s="71">
        <v>10</v>
      </c>
      <c r="EC389" s="71">
        <v>0</v>
      </c>
      <c r="ED389" s="71">
        <v>9</v>
      </c>
      <c r="EE389" s="71">
        <v>9</v>
      </c>
      <c r="EF389" s="71">
        <v>0</v>
      </c>
      <c r="EG389" s="71">
        <v>10</v>
      </c>
      <c r="EH389" s="71">
        <v>0</v>
      </c>
      <c r="EI389" s="71">
        <v>0</v>
      </c>
      <c r="EJ389" s="71">
        <v>0</v>
      </c>
      <c r="EK389" s="71">
        <v>0</v>
      </c>
      <c r="EL389" s="71">
        <v>0</v>
      </c>
      <c r="EM389" s="71">
        <v>0</v>
      </c>
      <c r="EN389" s="71">
        <v>0</v>
      </c>
      <c r="EO389" s="71">
        <v>0</v>
      </c>
      <c r="EP389" s="71">
        <v>0</v>
      </c>
      <c r="ER389" s="78" t="s">
        <v>216</v>
      </c>
      <c r="ES389" s="78" t="s">
        <v>2680</v>
      </c>
      <c r="ET389" s="78">
        <v>550</v>
      </c>
      <c r="EU389" s="78">
        <v>320</v>
      </c>
      <c r="EV389" s="78">
        <v>1150</v>
      </c>
      <c r="EW389" s="78"/>
      <c r="EX389" s="78"/>
      <c r="EY389" s="78"/>
    </row>
    <row r="390" spans="1:155">
      <c r="A390" s="212"/>
      <c r="B390" s="66" t="s">
        <v>73</v>
      </c>
      <c r="C390" s="26">
        <v>793</v>
      </c>
      <c r="D390" s="26">
        <v>404</v>
      </c>
      <c r="E390" s="26">
        <v>356</v>
      </c>
      <c r="F390" s="26">
        <v>168</v>
      </c>
      <c r="G390" s="26">
        <v>0</v>
      </c>
      <c r="H390" s="26">
        <v>0</v>
      </c>
      <c r="I390" s="26">
        <v>30</v>
      </c>
      <c r="J390" s="26">
        <v>16</v>
      </c>
      <c r="K390" s="26">
        <v>85</v>
      </c>
      <c r="L390" s="26">
        <v>43</v>
      </c>
      <c r="M390" s="26">
        <v>47</v>
      </c>
      <c r="N390" s="26">
        <v>25</v>
      </c>
      <c r="O390" s="26">
        <v>32</v>
      </c>
      <c r="P390" s="26">
        <v>21</v>
      </c>
      <c r="Q390" s="26">
        <v>497</v>
      </c>
      <c r="R390" s="26">
        <v>221</v>
      </c>
      <c r="S390" s="26">
        <v>0</v>
      </c>
      <c r="T390" s="26">
        <v>0</v>
      </c>
      <c r="U390" s="26">
        <v>98</v>
      </c>
      <c r="V390" s="26">
        <v>37</v>
      </c>
      <c r="W390" s="26">
        <v>0</v>
      </c>
      <c r="X390" s="26">
        <v>0</v>
      </c>
      <c r="Y390" s="26">
        <v>0</v>
      </c>
      <c r="Z390" s="26">
        <v>0</v>
      </c>
      <c r="AA390" s="26">
        <v>0</v>
      </c>
      <c r="AB390" s="26">
        <v>0</v>
      </c>
      <c r="AC390" s="68">
        <v>1938</v>
      </c>
      <c r="AD390" s="68">
        <v>935</v>
      </c>
      <c r="AE390" s="212"/>
      <c r="AF390" s="66" t="s">
        <v>73</v>
      </c>
      <c r="AG390" s="26">
        <v>1</v>
      </c>
      <c r="AH390" s="26">
        <v>1</v>
      </c>
      <c r="AI390" s="26">
        <v>3</v>
      </c>
      <c r="AJ390" s="26">
        <v>2</v>
      </c>
      <c r="AK390" s="26">
        <v>0</v>
      </c>
      <c r="AL390" s="26">
        <v>0</v>
      </c>
      <c r="AM390" s="26">
        <v>0</v>
      </c>
      <c r="AN390" s="26">
        <v>0</v>
      </c>
      <c r="AO390" s="26">
        <v>0</v>
      </c>
      <c r="AP390" s="26">
        <v>0</v>
      </c>
      <c r="AQ390" s="26">
        <v>0</v>
      </c>
      <c r="AR390" s="26">
        <v>0</v>
      </c>
      <c r="AS390" s="26">
        <v>0</v>
      </c>
      <c r="AT390" s="26">
        <v>0</v>
      </c>
      <c r="AU390" s="26">
        <v>54</v>
      </c>
      <c r="AV390" s="26">
        <v>22</v>
      </c>
      <c r="AW390" s="26">
        <v>0</v>
      </c>
      <c r="AX390" s="26">
        <v>0</v>
      </c>
      <c r="AY390" s="26">
        <v>8</v>
      </c>
      <c r="AZ390" s="26">
        <v>3</v>
      </c>
      <c r="BA390" s="26">
        <v>0</v>
      </c>
      <c r="BB390" s="26">
        <v>0</v>
      </c>
      <c r="BC390" s="26">
        <v>0</v>
      </c>
      <c r="BD390" s="26">
        <v>0</v>
      </c>
      <c r="BE390" s="26">
        <v>0</v>
      </c>
      <c r="BF390" s="26">
        <v>0</v>
      </c>
      <c r="BG390" s="68">
        <v>66</v>
      </c>
      <c r="BH390" s="68">
        <v>28</v>
      </c>
      <c r="BI390" s="212"/>
      <c r="BJ390" s="66" t="s">
        <v>73</v>
      </c>
      <c r="BK390" s="68">
        <v>14</v>
      </c>
      <c r="BL390" s="68">
        <v>7</v>
      </c>
      <c r="BM390" s="68">
        <v>0</v>
      </c>
      <c r="BN390" s="68">
        <v>1</v>
      </c>
      <c r="BO390" s="68">
        <v>3</v>
      </c>
      <c r="BP390" s="68">
        <v>2</v>
      </c>
      <c r="BQ390" s="68">
        <v>2</v>
      </c>
      <c r="BR390" s="68">
        <v>11</v>
      </c>
      <c r="BS390" s="68">
        <v>0</v>
      </c>
      <c r="BT390" s="68">
        <v>5</v>
      </c>
      <c r="BU390" s="68">
        <v>0</v>
      </c>
      <c r="BV390" s="68">
        <v>0</v>
      </c>
      <c r="BW390" s="68">
        <v>0</v>
      </c>
      <c r="BX390" s="68">
        <v>45</v>
      </c>
      <c r="BY390" s="68">
        <v>38</v>
      </c>
      <c r="BZ390" s="68">
        <v>30</v>
      </c>
      <c r="CA390" s="68">
        <v>19</v>
      </c>
      <c r="CB390" s="68">
        <v>3</v>
      </c>
      <c r="CC390" s="68">
        <v>11</v>
      </c>
      <c r="CD390" s="212"/>
      <c r="CE390" s="66" t="s">
        <v>73</v>
      </c>
      <c r="CF390" s="68">
        <v>0</v>
      </c>
      <c r="CG390" s="68">
        <v>494</v>
      </c>
      <c r="CH390" s="68">
        <v>146</v>
      </c>
      <c r="CI390" s="68">
        <v>77</v>
      </c>
      <c r="CJ390" s="68">
        <v>10</v>
      </c>
      <c r="CK390" s="68">
        <v>1</v>
      </c>
      <c r="CL390" s="68">
        <v>49</v>
      </c>
      <c r="CM390" s="68">
        <v>17</v>
      </c>
      <c r="CN390" s="68">
        <v>17</v>
      </c>
      <c r="CO390" s="212"/>
      <c r="CP390" s="66" t="s">
        <v>73</v>
      </c>
      <c r="CQ390" s="68">
        <v>567</v>
      </c>
      <c r="CR390" s="68">
        <v>282</v>
      </c>
      <c r="CS390" s="68">
        <v>314</v>
      </c>
      <c r="CT390" s="68">
        <v>166</v>
      </c>
      <c r="CU390" s="68">
        <v>0</v>
      </c>
      <c r="CV390" s="68">
        <v>0</v>
      </c>
      <c r="CW390" s="68">
        <v>0</v>
      </c>
      <c r="CX390" s="68">
        <v>0</v>
      </c>
      <c r="CY390" s="68">
        <v>64</v>
      </c>
      <c r="CZ390" s="68">
        <v>22</v>
      </c>
      <c r="DA390" s="68">
        <v>42</v>
      </c>
      <c r="DB390" s="68">
        <v>18</v>
      </c>
      <c r="DC390" s="68">
        <v>0</v>
      </c>
      <c r="DD390" s="68">
        <v>0</v>
      </c>
      <c r="DE390" s="68">
        <v>0</v>
      </c>
      <c r="DF390" s="68">
        <v>0</v>
      </c>
      <c r="DG390" s="68">
        <v>0</v>
      </c>
      <c r="DH390" s="68">
        <v>0</v>
      </c>
      <c r="DI390" s="68">
        <v>0</v>
      </c>
      <c r="DJ390" s="68">
        <v>0</v>
      </c>
      <c r="DK390" s="68">
        <v>0</v>
      </c>
      <c r="DL390" s="68">
        <v>0</v>
      </c>
      <c r="DM390" s="68">
        <v>0</v>
      </c>
      <c r="DN390" s="68">
        <v>0</v>
      </c>
      <c r="DO390" s="212"/>
      <c r="DP390" s="66" t="s">
        <v>73</v>
      </c>
      <c r="DQ390" s="68">
        <v>126</v>
      </c>
      <c r="DR390" s="26">
        <v>21</v>
      </c>
      <c r="DS390" s="26">
        <v>20</v>
      </c>
      <c r="DT390" s="41">
        <v>19</v>
      </c>
      <c r="DU390" s="41">
        <v>5</v>
      </c>
      <c r="DV390" s="68">
        <v>145</v>
      </c>
      <c r="DW390" s="68">
        <v>26</v>
      </c>
      <c r="DX390" s="212"/>
      <c r="DY390" s="66" t="s">
        <v>73</v>
      </c>
      <c r="DZ390" s="68">
        <v>1</v>
      </c>
      <c r="EA390" s="68">
        <v>18</v>
      </c>
      <c r="EB390" s="68">
        <v>10</v>
      </c>
      <c r="EC390" s="68">
        <v>0</v>
      </c>
      <c r="ED390" s="68">
        <v>9</v>
      </c>
      <c r="EE390" s="68">
        <v>9</v>
      </c>
      <c r="EF390" s="68">
        <v>0</v>
      </c>
      <c r="EG390" s="68">
        <v>10</v>
      </c>
      <c r="EH390" s="68">
        <v>0</v>
      </c>
      <c r="EI390" s="68">
        <v>0</v>
      </c>
      <c r="EJ390" s="68">
        <v>0</v>
      </c>
      <c r="EK390" s="68">
        <v>0</v>
      </c>
      <c r="EL390" s="68">
        <v>0</v>
      </c>
      <c r="EM390" s="68">
        <v>0</v>
      </c>
      <c r="EN390" s="68">
        <v>0</v>
      </c>
      <c r="EO390" s="68">
        <v>0</v>
      </c>
      <c r="EP390" s="68">
        <v>0</v>
      </c>
      <c r="ER390" s="78" t="s">
        <v>216</v>
      </c>
      <c r="ES390" s="78" t="s">
        <v>2681</v>
      </c>
      <c r="ET390" s="78">
        <v>631</v>
      </c>
      <c r="EU390" s="78">
        <v>356</v>
      </c>
      <c r="EV390" s="78">
        <v>1784</v>
      </c>
      <c r="EW390" s="78"/>
      <c r="EX390" s="78"/>
      <c r="EY390" s="78"/>
    </row>
    <row r="391" spans="1:155">
      <c r="A391" s="212" t="s">
        <v>217</v>
      </c>
      <c r="B391" s="8" t="s">
        <v>90</v>
      </c>
      <c r="C391" s="71">
        <v>0</v>
      </c>
      <c r="D391" s="71">
        <v>0</v>
      </c>
      <c r="E391" s="71">
        <v>0</v>
      </c>
      <c r="F391" s="71">
        <v>0</v>
      </c>
      <c r="G391" s="71">
        <v>0</v>
      </c>
      <c r="H391" s="71">
        <v>0</v>
      </c>
      <c r="I391" s="71">
        <v>0</v>
      </c>
      <c r="J391" s="71">
        <v>0</v>
      </c>
      <c r="K391" s="71">
        <v>0</v>
      </c>
      <c r="L391" s="71">
        <v>0</v>
      </c>
      <c r="M391" s="71">
        <v>0</v>
      </c>
      <c r="N391" s="71">
        <v>0</v>
      </c>
      <c r="O391" s="71">
        <v>0</v>
      </c>
      <c r="P391" s="71">
        <v>0</v>
      </c>
      <c r="Q391" s="71">
        <v>0</v>
      </c>
      <c r="R391" s="71">
        <v>0</v>
      </c>
      <c r="S391" s="71">
        <v>0</v>
      </c>
      <c r="T391" s="71">
        <v>0</v>
      </c>
      <c r="U391" s="71">
        <v>0</v>
      </c>
      <c r="V391" s="71">
        <v>0</v>
      </c>
      <c r="W391" s="71">
        <v>0</v>
      </c>
      <c r="X391" s="71">
        <v>0</v>
      </c>
      <c r="Y391" s="71">
        <v>0</v>
      </c>
      <c r="Z391" s="71">
        <v>0</v>
      </c>
      <c r="AA391" s="71">
        <v>0</v>
      </c>
      <c r="AB391" s="71">
        <v>0</v>
      </c>
      <c r="AC391" s="69">
        <v>0</v>
      </c>
      <c r="AD391" s="69">
        <v>0</v>
      </c>
      <c r="AE391" s="212" t="s">
        <v>217</v>
      </c>
      <c r="AF391" s="8" t="s">
        <v>90</v>
      </c>
      <c r="AG391" s="71">
        <v>0</v>
      </c>
      <c r="AH391" s="71">
        <v>0</v>
      </c>
      <c r="AI391" s="71">
        <v>0</v>
      </c>
      <c r="AJ391" s="71">
        <v>0</v>
      </c>
      <c r="AK391" s="71">
        <v>0</v>
      </c>
      <c r="AL391" s="71">
        <v>0</v>
      </c>
      <c r="AM391" s="71">
        <v>0</v>
      </c>
      <c r="AN391" s="71">
        <v>0</v>
      </c>
      <c r="AO391" s="71">
        <v>0</v>
      </c>
      <c r="AP391" s="71">
        <v>0</v>
      </c>
      <c r="AQ391" s="71">
        <v>0</v>
      </c>
      <c r="AR391" s="71">
        <v>0</v>
      </c>
      <c r="AS391" s="71">
        <v>0</v>
      </c>
      <c r="AT391" s="71">
        <v>0</v>
      </c>
      <c r="AU391" s="71">
        <v>0</v>
      </c>
      <c r="AV391" s="71">
        <v>0</v>
      </c>
      <c r="AW391" s="71">
        <v>0</v>
      </c>
      <c r="AX391" s="71">
        <v>0</v>
      </c>
      <c r="AY391" s="71">
        <v>0</v>
      </c>
      <c r="AZ391" s="71">
        <v>0</v>
      </c>
      <c r="BA391" s="71">
        <v>0</v>
      </c>
      <c r="BB391" s="71">
        <v>0</v>
      </c>
      <c r="BC391" s="71">
        <v>0</v>
      </c>
      <c r="BD391" s="71">
        <v>0</v>
      </c>
      <c r="BE391" s="71">
        <v>0</v>
      </c>
      <c r="BF391" s="71">
        <v>0</v>
      </c>
      <c r="BG391" s="69">
        <v>0</v>
      </c>
      <c r="BH391" s="69">
        <v>0</v>
      </c>
      <c r="BI391" s="212" t="s">
        <v>217</v>
      </c>
      <c r="BJ391" s="8" t="s">
        <v>90</v>
      </c>
      <c r="BK391" s="31">
        <v>0</v>
      </c>
      <c r="BL391" s="31">
        <v>0</v>
      </c>
      <c r="BM391" s="31">
        <v>0</v>
      </c>
      <c r="BN391" s="31">
        <v>0</v>
      </c>
      <c r="BO391" s="31">
        <v>0</v>
      </c>
      <c r="BP391" s="31">
        <v>0</v>
      </c>
      <c r="BQ391" s="31">
        <v>0</v>
      </c>
      <c r="BR391" s="31">
        <v>0</v>
      </c>
      <c r="BS391" s="31">
        <v>0</v>
      </c>
      <c r="BT391" s="31">
        <v>0</v>
      </c>
      <c r="BU391" s="31">
        <v>0</v>
      </c>
      <c r="BV391" s="31">
        <v>0</v>
      </c>
      <c r="BW391" s="31">
        <v>0</v>
      </c>
      <c r="BX391" s="149">
        <v>0</v>
      </c>
      <c r="BY391" s="125">
        <v>0</v>
      </c>
      <c r="BZ391" s="71">
        <v>0</v>
      </c>
      <c r="CA391" s="71">
        <v>0</v>
      </c>
      <c r="CB391" s="71">
        <v>0</v>
      </c>
      <c r="CC391" s="71">
        <v>0</v>
      </c>
      <c r="CD391" s="212" t="s">
        <v>217</v>
      </c>
      <c r="CE391" s="8" t="s">
        <v>90</v>
      </c>
      <c r="CF391" s="71">
        <v>0</v>
      </c>
      <c r="CG391" s="71">
        <v>0</v>
      </c>
      <c r="CH391" s="71">
        <v>0</v>
      </c>
      <c r="CI391" s="71">
        <v>0</v>
      </c>
      <c r="CJ391" s="71">
        <v>0</v>
      </c>
      <c r="CK391" s="71">
        <v>0</v>
      </c>
      <c r="CL391" s="71">
        <v>0</v>
      </c>
      <c r="CM391" s="71">
        <v>0</v>
      </c>
      <c r="CN391" s="71">
        <v>0</v>
      </c>
      <c r="CO391" s="212" t="s">
        <v>217</v>
      </c>
      <c r="CP391" s="8" t="s">
        <v>90</v>
      </c>
      <c r="CQ391" s="46">
        <v>0</v>
      </c>
      <c r="CR391" s="46">
        <v>0</v>
      </c>
      <c r="CS391" s="46">
        <v>0</v>
      </c>
      <c r="CT391" s="46">
        <v>0</v>
      </c>
      <c r="CU391" s="46">
        <v>0</v>
      </c>
      <c r="CV391" s="46">
        <v>0</v>
      </c>
      <c r="CW391" s="46">
        <v>0</v>
      </c>
      <c r="CX391" s="46">
        <v>0</v>
      </c>
      <c r="CY391" s="46">
        <v>0</v>
      </c>
      <c r="CZ391" s="46">
        <v>0</v>
      </c>
      <c r="DA391" s="46">
        <v>0</v>
      </c>
      <c r="DB391" s="46">
        <v>0</v>
      </c>
      <c r="DC391" s="46">
        <v>0</v>
      </c>
      <c r="DD391" s="46">
        <v>0</v>
      </c>
      <c r="DE391" s="46">
        <v>0</v>
      </c>
      <c r="DF391" s="46">
        <v>0</v>
      </c>
      <c r="DG391" s="46">
        <v>0</v>
      </c>
      <c r="DH391" s="46">
        <v>0</v>
      </c>
      <c r="DI391" s="46">
        <v>0</v>
      </c>
      <c r="DJ391" s="46">
        <v>0</v>
      </c>
      <c r="DK391" s="46">
        <v>0</v>
      </c>
      <c r="DL391" s="46">
        <v>0</v>
      </c>
      <c r="DM391" s="46">
        <v>0</v>
      </c>
      <c r="DN391" s="46">
        <v>0</v>
      </c>
      <c r="DO391" s="212" t="s">
        <v>217</v>
      </c>
      <c r="DP391" s="8" t="s">
        <v>90</v>
      </c>
      <c r="DQ391" s="71">
        <v>0</v>
      </c>
      <c r="DR391" s="71">
        <v>0</v>
      </c>
      <c r="DS391" s="71">
        <v>0</v>
      </c>
      <c r="DT391" s="152">
        <v>0</v>
      </c>
      <c r="DU391" s="32">
        <v>0</v>
      </c>
      <c r="DV391" s="149">
        <v>0</v>
      </c>
      <c r="DW391" s="149">
        <v>0</v>
      </c>
      <c r="DX391" s="212" t="s">
        <v>217</v>
      </c>
      <c r="DY391" s="8" t="s">
        <v>90</v>
      </c>
      <c r="DZ391" s="71">
        <v>0</v>
      </c>
      <c r="EA391" s="71">
        <v>0</v>
      </c>
      <c r="EB391" s="71">
        <v>0</v>
      </c>
      <c r="EC391" s="71">
        <v>0</v>
      </c>
      <c r="ED391" s="71">
        <v>0</v>
      </c>
      <c r="EE391" s="71">
        <v>0</v>
      </c>
      <c r="EF391" s="71">
        <v>0</v>
      </c>
      <c r="EG391" s="71">
        <v>0</v>
      </c>
      <c r="EH391" s="71">
        <v>0</v>
      </c>
      <c r="EI391" s="71">
        <v>0</v>
      </c>
      <c r="EJ391" s="71">
        <v>0</v>
      </c>
      <c r="EK391" s="71">
        <v>0</v>
      </c>
      <c r="EL391" s="71">
        <v>0</v>
      </c>
      <c r="EM391" s="71">
        <v>0</v>
      </c>
      <c r="EN391" s="71">
        <v>0</v>
      </c>
      <c r="EO391" s="71">
        <v>0</v>
      </c>
      <c r="EP391" s="71">
        <v>0</v>
      </c>
      <c r="ER391" s="78" t="s">
        <v>217</v>
      </c>
      <c r="ES391" s="78" t="s">
        <v>2682</v>
      </c>
      <c r="ET391" s="78">
        <v>0</v>
      </c>
      <c r="EU391" s="78">
        <v>0</v>
      </c>
      <c r="EV391" s="78">
        <v>0</v>
      </c>
      <c r="EW391" s="78"/>
      <c r="EX391" s="78"/>
      <c r="EY391" s="78"/>
    </row>
    <row r="392" spans="1:155">
      <c r="A392" s="212"/>
      <c r="B392" s="8" t="s">
        <v>91</v>
      </c>
      <c r="C392" s="71">
        <v>312</v>
      </c>
      <c r="D392" s="71">
        <v>156</v>
      </c>
      <c r="E392" s="71">
        <v>83</v>
      </c>
      <c r="F392" s="71">
        <v>47</v>
      </c>
      <c r="G392" s="71">
        <v>0</v>
      </c>
      <c r="H392" s="71">
        <v>0</v>
      </c>
      <c r="I392" s="71">
        <v>7</v>
      </c>
      <c r="J392" s="71">
        <v>4</v>
      </c>
      <c r="K392" s="71">
        <v>74</v>
      </c>
      <c r="L392" s="71">
        <v>50</v>
      </c>
      <c r="M392" s="71">
        <v>34</v>
      </c>
      <c r="N392" s="71">
        <v>16</v>
      </c>
      <c r="O392" s="71">
        <v>4</v>
      </c>
      <c r="P392" s="71">
        <v>1</v>
      </c>
      <c r="Q392" s="71">
        <v>68</v>
      </c>
      <c r="R392" s="71">
        <v>37</v>
      </c>
      <c r="S392" s="71">
        <v>0</v>
      </c>
      <c r="T392" s="71">
        <v>0</v>
      </c>
      <c r="U392" s="71">
        <v>15</v>
      </c>
      <c r="V392" s="71">
        <v>10</v>
      </c>
      <c r="W392" s="71">
        <v>46</v>
      </c>
      <c r="X392" s="71">
        <v>30</v>
      </c>
      <c r="Y392" s="71">
        <v>23</v>
      </c>
      <c r="Z392" s="71">
        <v>13</v>
      </c>
      <c r="AA392" s="71">
        <v>0</v>
      </c>
      <c r="AB392" s="71">
        <v>0</v>
      </c>
      <c r="AC392" s="69">
        <v>666</v>
      </c>
      <c r="AD392" s="69">
        <v>364</v>
      </c>
      <c r="AE392" s="212"/>
      <c r="AF392" s="8" t="s">
        <v>91</v>
      </c>
      <c r="AG392" s="71">
        <v>0</v>
      </c>
      <c r="AH392" s="71">
        <v>0</v>
      </c>
      <c r="AI392" s="71">
        <v>0</v>
      </c>
      <c r="AJ392" s="71">
        <v>0</v>
      </c>
      <c r="AK392" s="71">
        <v>0</v>
      </c>
      <c r="AL392" s="71">
        <v>0</v>
      </c>
      <c r="AM392" s="71">
        <v>0</v>
      </c>
      <c r="AN392" s="71">
        <v>0</v>
      </c>
      <c r="AO392" s="71">
        <v>0</v>
      </c>
      <c r="AP392" s="71">
        <v>0</v>
      </c>
      <c r="AQ392" s="71">
        <v>0</v>
      </c>
      <c r="AR392" s="71">
        <v>0</v>
      </c>
      <c r="AS392" s="71">
        <v>0</v>
      </c>
      <c r="AT392" s="71">
        <v>0</v>
      </c>
      <c r="AU392" s="71">
        <v>13</v>
      </c>
      <c r="AV392" s="71">
        <v>6</v>
      </c>
      <c r="AW392" s="71">
        <v>0</v>
      </c>
      <c r="AX392" s="71">
        <v>0</v>
      </c>
      <c r="AY392" s="71">
        <v>2</v>
      </c>
      <c r="AZ392" s="71">
        <v>2</v>
      </c>
      <c r="BA392" s="71">
        <v>1</v>
      </c>
      <c r="BB392" s="71">
        <v>0</v>
      </c>
      <c r="BC392" s="71">
        <v>0</v>
      </c>
      <c r="BD392" s="71">
        <v>0</v>
      </c>
      <c r="BE392" s="71">
        <v>0</v>
      </c>
      <c r="BF392" s="71">
        <v>0</v>
      </c>
      <c r="BG392" s="69">
        <v>16</v>
      </c>
      <c r="BH392" s="69">
        <v>8</v>
      </c>
      <c r="BI392" s="212"/>
      <c r="BJ392" s="8" t="s">
        <v>91</v>
      </c>
      <c r="BK392" s="31">
        <v>6</v>
      </c>
      <c r="BL392" s="31">
        <v>2</v>
      </c>
      <c r="BM392" s="31">
        <v>0</v>
      </c>
      <c r="BN392" s="31">
        <v>1</v>
      </c>
      <c r="BO392" s="31">
        <v>3</v>
      </c>
      <c r="BP392" s="31">
        <v>3</v>
      </c>
      <c r="BQ392" s="31">
        <v>1</v>
      </c>
      <c r="BR392" s="31">
        <v>3</v>
      </c>
      <c r="BS392" s="31">
        <v>0</v>
      </c>
      <c r="BT392" s="31">
        <v>2</v>
      </c>
      <c r="BU392" s="31">
        <v>3</v>
      </c>
      <c r="BV392" s="31">
        <v>2</v>
      </c>
      <c r="BW392" s="31">
        <v>0</v>
      </c>
      <c r="BX392" s="149">
        <v>26</v>
      </c>
      <c r="BY392" s="125">
        <v>24</v>
      </c>
      <c r="BZ392" s="71">
        <v>21</v>
      </c>
      <c r="CA392" s="71">
        <v>24</v>
      </c>
      <c r="CB392" s="71">
        <v>0</v>
      </c>
      <c r="CC392" s="71">
        <v>5</v>
      </c>
      <c r="CD392" s="212"/>
      <c r="CE392" s="8" t="s">
        <v>91</v>
      </c>
      <c r="CF392" s="71">
        <v>0</v>
      </c>
      <c r="CG392" s="71">
        <v>186</v>
      </c>
      <c r="CH392" s="71">
        <v>128</v>
      </c>
      <c r="CI392" s="71">
        <v>0</v>
      </c>
      <c r="CJ392" s="71">
        <v>61</v>
      </c>
      <c r="CK392" s="71">
        <v>12</v>
      </c>
      <c r="CL392" s="71">
        <v>28</v>
      </c>
      <c r="CM392" s="71">
        <v>26</v>
      </c>
      <c r="CN392" s="71">
        <v>29</v>
      </c>
      <c r="CO392" s="212"/>
      <c r="CP392" s="8" t="s">
        <v>91</v>
      </c>
      <c r="CQ392" s="46">
        <v>373</v>
      </c>
      <c r="CR392" s="46">
        <v>181</v>
      </c>
      <c r="CS392" s="46">
        <v>318</v>
      </c>
      <c r="CT392" s="46">
        <v>156</v>
      </c>
      <c r="CU392" s="46">
        <v>0</v>
      </c>
      <c r="CV392" s="46">
        <v>0</v>
      </c>
      <c r="CW392" s="46">
        <v>0</v>
      </c>
      <c r="CX392" s="46">
        <v>0</v>
      </c>
      <c r="CY392" s="46">
        <v>38</v>
      </c>
      <c r="CZ392" s="46">
        <v>18</v>
      </c>
      <c r="DA392" s="46">
        <v>24</v>
      </c>
      <c r="DB392" s="46">
        <v>13</v>
      </c>
      <c r="DC392" s="46">
        <v>0</v>
      </c>
      <c r="DD392" s="46">
        <v>0</v>
      </c>
      <c r="DE392" s="46">
        <v>0</v>
      </c>
      <c r="DF392" s="46">
        <v>0</v>
      </c>
      <c r="DG392" s="46">
        <v>0</v>
      </c>
      <c r="DH392" s="46">
        <v>0</v>
      </c>
      <c r="DI392" s="46">
        <v>0</v>
      </c>
      <c r="DJ392" s="46">
        <v>0</v>
      </c>
      <c r="DK392" s="46">
        <v>0</v>
      </c>
      <c r="DL392" s="46">
        <v>0</v>
      </c>
      <c r="DM392" s="46">
        <v>0</v>
      </c>
      <c r="DN392" s="46">
        <v>0</v>
      </c>
      <c r="DO392" s="212"/>
      <c r="DP392" s="8" t="s">
        <v>91</v>
      </c>
      <c r="DQ392" s="71">
        <v>67</v>
      </c>
      <c r="DR392" s="71">
        <v>22</v>
      </c>
      <c r="DS392" s="71">
        <v>11</v>
      </c>
      <c r="DT392" s="152">
        <v>25</v>
      </c>
      <c r="DU392" s="32">
        <v>6</v>
      </c>
      <c r="DV392" s="149">
        <v>92</v>
      </c>
      <c r="DW392" s="149">
        <v>28</v>
      </c>
      <c r="DX392" s="212"/>
      <c r="DY392" s="8" t="s">
        <v>91</v>
      </c>
      <c r="DZ392" s="71">
        <v>0</v>
      </c>
      <c r="EA392" s="71">
        <v>0</v>
      </c>
      <c r="EB392" s="71">
        <v>0</v>
      </c>
      <c r="EC392" s="71">
        <v>0</v>
      </c>
      <c r="ED392" s="71">
        <v>0</v>
      </c>
      <c r="EE392" s="71">
        <v>0</v>
      </c>
      <c r="EF392" s="71">
        <v>0</v>
      </c>
      <c r="EG392" s="71">
        <v>0</v>
      </c>
      <c r="EH392" s="71">
        <v>0</v>
      </c>
      <c r="EI392" s="71">
        <v>0</v>
      </c>
      <c r="EJ392" s="71">
        <v>0</v>
      </c>
      <c r="EK392" s="71">
        <v>0</v>
      </c>
      <c r="EL392" s="71">
        <v>0</v>
      </c>
      <c r="EM392" s="71">
        <v>0</v>
      </c>
      <c r="EN392" s="71">
        <v>0</v>
      </c>
      <c r="EO392" s="71">
        <v>0</v>
      </c>
      <c r="EP392" s="71">
        <v>0</v>
      </c>
      <c r="ER392" s="78" t="s">
        <v>217</v>
      </c>
      <c r="ES392" s="78" t="s">
        <v>2683</v>
      </c>
      <c r="ET392" s="78">
        <v>411</v>
      </c>
      <c r="EU392" s="78">
        <v>342</v>
      </c>
      <c r="EV392" s="78">
        <v>1061</v>
      </c>
      <c r="EW392" s="78"/>
      <c r="EX392" s="78"/>
      <c r="EY392" s="78"/>
    </row>
    <row r="393" spans="1:155">
      <c r="A393" s="212"/>
      <c r="B393" s="66" t="s">
        <v>73</v>
      </c>
      <c r="C393" s="26">
        <v>312</v>
      </c>
      <c r="D393" s="26">
        <v>156</v>
      </c>
      <c r="E393" s="26">
        <v>83</v>
      </c>
      <c r="F393" s="26">
        <v>47</v>
      </c>
      <c r="G393" s="26">
        <v>0</v>
      </c>
      <c r="H393" s="26">
        <v>0</v>
      </c>
      <c r="I393" s="26">
        <v>7</v>
      </c>
      <c r="J393" s="26">
        <v>4</v>
      </c>
      <c r="K393" s="26">
        <v>74</v>
      </c>
      <c r="L393" s="26">
        <v>50</v>
      </c>
      <c r="M393" s="26">
        <v>34</v>
      </c>
      <c r="N393" s="26">
        <v>16</v>
      </c>
      <c r="O393" s="26">
        <v>4</v>
      </c>
      <c r="P393" s="26">
        <v>1</v>
      </c>
      <c r="Q393" s="26">
        <v>68</v>
      </c>
      <c r="R393" s="26">
        <v>37</v>
      </c>
      <c r="S393" s="26">
        <v>0</v>
      </c>
      <c r="T393" s="26">
        <v>0</v>
      </c>
      <c r="U393" s="26">
        <v>15</v>
      </c>
      <c r="V393" s="26">
        <v>10</v>
      </c>
      <c r="W393" s="26">
        <v>46</v>
      </c>
      <c r="X393" s="26">
        <v>30</v>
      </c>
      <c r="Y393" s="26">
        <v>23</v>
      </c>
      <c r="Z393" s="26">
        <v>13</v>
      </c>
      <c r="AA393" s="26">
        <v>0</v>
      </c>
      <c r="AB393" s="26">
        <v>0</v>
      </c>
      <c r="AC393" s="68">
        <v>666</v>
      </c>
      <c r="AD393" s="68">
        <v>364</v>
      </c>
      <c r="AE393" s="212"/>
      <c r="AF393" s="66" t="s">
        <v>73</v>
      </c>
      <c r="AG393" s="26">
        <v>0</v>
      </c>
      <c r="AH393" s="26">
        <v>0</v>
      </c>
      <c r="AI393" s="26">
        <v>0</v>
      </c>
      <c r="AJ393" s="26">
        <v>0</v>
      </c>
      <c r="AK393" s="26">
        <v>0</v>
      </c>
      <c r="AL393" s="26">
        <v>0</v>
      </c>
      <c r="AM393" s="26">
        <v>0</v>
      </c>
      <c r="AN393" s="26">
        <v>0</v>
      </c>
      <c r="AO393" s="26">
        <v>0</v>
      </c>
      <c r="AP393" s="26">
        <v>0</v>
      </c>
      <c r="AQ393" s="26">
        <v>0</v>
      </c>
      <c r="AR393" s="26">
        <v>0</v>
      </c>
      <c r="AS393" s="26">
        <v>0</v>
      </c>
      <c r="AT393" s="26">
        <v>0</v>
      </c>
      <c r="AU393" s="26">
        <v>13</v>
      </c>
      <c r="AV393" s="26">
        <v>6</v>
      </c>
      <c r="AW393" s="26">
        <v>0</v>
      </c>
      <c r="AX393" s="26">
        <v>0</v>
      </c>
      <c r="AY393" s="26">
        <v>2</v>
      </c>
      <c r="AZ393" s="26">
        <v>2</v>
      </c>
      <c r="BA393" s="26">
        <v>1</v>
      </c>
      <c r="BB393" s="26">
        <v>0</v>
      </c>
      <c r="BC393" s="26">
        <v>0</v>
      </c>
      <c r="BD393" s="26">
        <v>0</v>
      </c>
      <c r="BE393" s="26">
        <v>0</v>
      </c>
      <c r="BF393" s="26">
        <v>0</v>
      </c>
      <c r="BG393" s="68">
        <v>16</v>
      </c>
      <c r="BH393" s="68">
        <v>8</v>
      </c>
      <c r="BI393" s="212"/>
      <c r="BJ393" s="66" t="s">
        <v>73</v>
      </c>
      <c r="BK393" s="68">
        <v>6</v>
      </c>
      <c r="BL393" s="68">
        <v>2</v>
      </c>
      <c r="BM393" s="68">
        <v>0</v>
      </c>
      <c r="BN393" s="68">
        <v>1</v>
      </c>
      <c r="BO393" s="68">
        <v>3</v>
      </c>
      <c r="BP393" s="68">
        <v>3</v>
      </c>
      <c r="BQ393" s="68">
        <v>1</v>
      </c>
      <c r="BR393" s="68">
        <v>3</v>
      </c>
      <c r="BS393" s="68">
        <v>0</v>
      </c>
      <c r="BT393" s="68">
        <v>2</v>
      </c>
      <c r="BU393" s="68">
        <v>3</v>
      </c>
      <c r="BV393" s="68">
        <v>2</v>
      </c>
      <c r="BW393" s="68">
        <v>0</v>
      </c>
      <c r="BX393" s="68">
        <v>26</v>
      </c>
      <c r="BY393" s="68">
        <v>24</v>
      </c>
      <c r="BZ393" s="68">
        <v>21</v>
      </c>
      <c r="CA393" s="68">
        <v>24</v>
      </c>
      <c r="CB393" s="68">
        <v>0</v>
      </c>
      <c r="CC393" s="68">
        <v>5</v>
      </c>
      <c r="CD393" s="212"/>
      <c r="CE393" s="66" t="s">
        <v>73</v>
      </c>
      <c r="CF393" s="68">
        <v>0</v>
      </c>
      <c r="CG393" s="68">
        <v>186</v>
      </c>
      <c r="CH393" s="68">
        <v>128</v>
      </c>
      <c r="CI393" s="68">
        <v>0</v>
      </c>
      <c r="CJ393" s="68">
        <v>61</v>
      </c>
      <c r="CK393" s="68">
        <v>12</v>
      </c>
      <c r="CL393" s="68">
        <v>28</v>
      </c>
      <c r="CM393" s="68">
        <v>26</v>
      </c>
      <c r="CN393" s="68">
        <v>29</v>
      </c>
      <c r="CO393" s="212"/>
      <c r="CP393" s="66" t="s">
        <v>73</v>
      </c>
      <c r="CQ393" s="68">
        <v>373</v>
      </c>
      <c r="CR393" s="68">
        <v>181</v>
      </c>
      <c r="CS393" s="68">
        <v>318</v>
      </c>
      <c r="CT393" s="68">
        <v>156</v>
      </c>
      <c r="CU393" s="68">
        <v>0</v>
      </c>
      <c r="CV393" s="68">
        <v>0</v>
      </c>
      <c r="CW393" s="68">
        <v>0</v>
      </c>
      <c r="CX393" s="68">
        <v>0</v>
      </c>
      <c r="CY393" s="68">
        <v>38</v>
      </c>
      <c r="CZ393" s="68">
        <v>18</v>
      </c>
      <c r="DA393" s="68">
        <v>24</v>
      </c>
      <c r="DB393" s="68">
        <v>13</v>
      </c>
      <c r="DC393" s="68">
        <v>0</v>
      </c>
      <c r="DD393" s="68">
        <v>0</v>
      </c>
      <c r="DE393" s="68">
        <v>0</v>
      </c>
      <c r="DF393" s="68">
        <v>0</v>
      </c>
      <c r="DG393" s="68">
        <v>0</v>
      </c>
      <c r="DH393" s="68">
        <v>0</v>
      </c>
      <c r="DI393" s="68">
        <v>0</v>
      </c>
      <c r="DJ393" s="68">
        <v>0</v>
      </c>
      <c r="DK393" s="68">
        <v>0</v>
      </c>
      <c r="DL393" s="68">
        <v>0</v>
      </c>
      <c r="DM393" s="68">
        <v>0</v>
      </c>
      <c r="DN393" s="68">
        <v>0</v>
      </c>
      <c r="DO393" s="212"/>
      <c r="DP393" s="66" t="s">
        <v>73</v>
      </c>
      <c r="DQ393" s="68">
        <v>67</v>
      </c>
      <c r="DR393" s="26">
        <v>22</v>
      </c>
      <c r="DS393" s="26">
        <v>11</v>
      </c>
      <c r="DT393" s="41">
        <v>25</v>
      </c>
      <c r="DU393" s="41">
        <v>6</v>
      </c>
      <c r="DV393" s="68">
        <v>92</v>
      </c>
      <c r="DW393" s="68">
        <v>28</v>
      </c>
      <c r="DX393" s="212"/>
      <c r="DY393" s="66" t="s">
        <v>73</v>
      </c>
      <c r="DZ393" s="68">
        <v>0</v>
      </c>
      <c r="EA393" s="68">
        <v>0</v>
      </c>
      <c r="EB393" s="68">
        <v>0</v>
      </c>
      <c r="EC393" s="68">
        <v>0</v>
      </c>
      <c r="ED393" s="68">
        <v>0</v>
      </c>
      <c r="EE393" s="68">
        <v>0</v>
      </c>
      <c r="EF393" s="68">
        <v>0</v>
      </c>
      <c r="EG393" s="68">
        <v>0</v>
      </c>
      <c r="EH393" s="68">
        <v>0</v>
      </c>
      <c r="EI393" s="68">
        <v>0</v>
      </c>
      <c r="EJ393" s="68">
        <v>0</v>
      </c>
      <c r="EK393" s="68">
        <v>0</v>
      </c>
      <c r="EL393" s="68">
        <v>0</v>
      </c>
      <c r="EM393" s="68">
        <v>0</v>
      </c>
      <c r="EN393" s="68">
        <v>0</v>
      </c>
      <c r="EO393" s="68">
        <v>0</v>
      </c>
      <c r="EP393" s="68">
        <v>0</v>
      </c>
      <c r="ER393" s="78" t="s">
        <v>217</v>
      </c>
      <c r="ES393" s="78" t="s">
        <v>2684</v>
      </c>
      <c r="ET393" s="78">
        <v>411</v>
      </c>
      <c r="EU393" s="78">
        <v>342</v>
      </c>
      <c r="EV393" s="78">
        <v>1061</v>
      </c>
      <c r="EW393" s="78"/>
      <c r="EX393" s="78"/>
      <c r="EY393" s="78"/>
    </row>
    <row r="394" spans="1:155">
      <c r="A394" s="212" t="s">
        <v>218</v>
      </c>
      <c r="B394" s="8" t="s">
        <v>90</v>
      </c>
      <c r="C394" s="71">
        <v>29</v>
      </c>
      <c r="D394" s="71">
        <v>14</v>
      </c>
      <c r="E394" s="71">
        <v>0</v>
      </c>
      <c r="F394" s="71">
        <v>0</v>
      </c>
      <c r="G394" s="71">
        <v>0</v>
      </c>
      <c r="H394" s="71">
        <v>0</v>
      </c>
      <c r="I394" s="71">
        <v>0</v>
      </c>
      <c r="J394" s="71">
        <v>0</v>
      </c>
      <c r="K394" s="71">
        <v>26</v>
      </c>
      <c r="L394" s="71">
        <v>14</v>
      </c>
      <c r="M394" s="71">
        <v>0</v>
      </c>
      <c r="N394" s="71">
        <v>0</v>
      </c>
      <c r="O394" s="71">
        <v>0</v>
      </c>
      <c r="P394" s="71">
        <v>0</v>
      </c>
      <c r="Q394" s="71">
        <v>17</v>
      </c>
      <c r="R394" s="71">
        <v>6</v>
      </c>
      <c r="S394" s="71">
        <v>0</v>
      </c>
      <c r="T394" s="71">
        <v>0</v>
      </c>
      <c r="U394" s="71">
        <v>0</v>
      </c>
      <c r="V394" s="71">
        <v>0</v>
      </c>
      <c r="W394" s="71">
        <v>0</v>
      </c>
      <c r="X394" s="71">
        <v>0</v>
      </c>
      <c r="Y394" s="71">
        <v>0</v>
      </c>
      <c r="Z394" s="71">
        <v>0</v>
      </c>
      <c r="AA394" s="71">
        <v>0</v>
      </c>
      <c r="AB394" s="71">
        <v>0</v>
      </c>
      <c r="AC394" s="69">
        <v>72</v>
      </c>
      <c r="AD394" s="69">
        <v>34</v>
      </c>
      <c r="AE394" s="212" t="s">
        <v>218</v>
      </c>
      <c r="AF394" s="8" t="s">
        <v>90</v>
      </c>
      <c r="AG394" s="71">
        <v>0</v>
      </c>
      <c r="AH394" s="71">
        <v>0</v>
      </c>
      <c r="AI394" s="71">
        <v>0</v>
      </c>
      <c r="AJ394" s="71">
        <v>0</v>
      </c>
      <c r="AK394" s="71">
        <v>0</v>
      </c>
      <c r="AL394" s="71">
        <v>0</v>
      </c>
      <c r="AM394" s="71">
        <v>0</v>
      </c>
      <c r="AN394" s="71">
        <v>0</v>
      </c>
      <c r="AO394" s="71">
        <v>0</v>
      </c>
      <c r="AP394" s="71">
        <v>0</v>
      </c>
      <c r="AQ394" s="71">
        <v>0</v>
      </c>
      <c r="AR394" s="71">
        <v>0</v>
      </c>
      <c r="AS394" s="71">
        <v>0</v>
      </c>
      <c r="AT394" s="71">
        <v>0</v>
      </c>
      <c r="AU394" s="71">
        <v>0</v>
      </c>
      <c r="AV394" s="71">
        <v>0</v>
      </c>
      <c r="AW394" s="71">
        <v>0</v>
      </c>
      <c r="AX394" s="71">
        <v>0</v>
      </c>
      <c r="AY394" s="71">
        <v>0</v>
      </c>
      <c r="AZ394" s="71">
        <v>0</v>
      </c>
      <c r="BA394" s="71">
        <v>0</v>
      </c>
      <c r="BB394" s="71">
        <v>0</v>
      </c>
      <c r="BC394" s="71">
        <v>0</v>
      </c>
      <c r="BD394" s="71">
        <v>0</v>
      </c>
      <c r="BE394" s="71">
        <v>0</v>
      </c>
      <c r="BF394" s="71">
        <v>0</v>
      </c>
      <c r="BG394" s="69">
        <v>0</v>
      </c>
      <c r="BH394" s="69">
        <v>0</v>
      </c>
      <c r="BI394" s="212" t="s">
        <v>218</v>
      </c>
      <c r="BJ394" s="8" t="s">
        <v>90</v>
      </c>
      <c r="BK394" s="31">
        <v>2</v>
      </c>
      <c r="BL394" s="31">
        <v>0</v>
      </c>
      <c r="BM394" s="31">
        <v>0</v>
      </c>
      <c r="BN394" s="31">
        <v>0</v>
      </c>
      <c r="BO394" s="31">
        <v>1</v>
      </c>
      <c r="BP394" s="31">
        <v>0</v>
      </c>
      <c r="BQ394" s="31">
        <v>0</v>
      </c>
      <c r="BR394" s="31">
        <v>1</v>
      </c>
      <c r="BS394" s="31">
        <v>0</v>
      </c>
      <c r="BT394" s="31">
        <v>0</v>
      </c>
      <c r="BU394" s="31">
        <v>0</v>
      </c>
      <c r="BV394" s="31">
        <v>0</v>
      </c>
      <c r="BW394" s="31">
        <v>0</v>
      </c>
      <c r="BX394" s="149">
        <v>4</v>
      </c>
      <c r="BY394" s="125">
        <v>4</v>
      </c>
      <c r="BZ394" s="71">
        <v>3</v>
      </c>
      <c r="CA394" s="71">
        <v>0</v>
      </c>
      <c r="CB394" s="71">
        <v>0</v>
      </c>
      <c r="CC394" s="71">
        <v>2</v>
      </c>
      <c r="CD394" s="212" t="s">
        <v>218</v>
      </c>
      <c r="CE394" s="8" t="s">
        <v>90</v>
      </c>
      <c r="CF394" s="71">
        <v>0</v>
      </c>
      <c r="CG394" s="71">
        <v>26</v>
      </c>
      <c r="CH394" s="71">
        <v>0</v>
      </c>
      <c r="CI394" s="71">
        <v>19</v>
      </c>
      <c r="CJ394" s="71">
        <v>0</v>
      </c>
      <c r="CK394" s="71">
        <v>2</v>
      </c>
      <c r="CL394" s="71">
        <v>4</v>
      </c>
      <c r="CM394" s="71">
        <v>3</v>
      </c>
      <c r="CN394" s="71">
        <v>3</v>
      </c>
      <c r="CO394" s="212" t="s">
        <v>218</v>
      </c>
      <c r="CP394" s="8" t="s">
        <v>90</v>
      </c>
      <c r="CQ394" s="46">
        <v>21</v>
      </c>
      <c r="CR394" s="46">
        <v>6</v>
      </c>
      <c r="CS394" s="46">
        <v>15</v>
      </c>
      <c r="CT394" s="46">
        <v>4</v>
      </c>
      <c r="CU394" s="46">
        <v>0</v>
      </c>
      <c r="CV394" s="46">
        <v>0</v>
      </c>
      <c r="CW394" s="46">
        <v>0</v>
      </c>
      <c r="CX394" s="46">
        <v>0</v>
      </c>
      <c r="CY394" s="46">
        <v>0</v>
      </c>
      <c r="CZ394" s="46">
        <v>0</v>
      </c>
      <c r="DA394" s="46">
        <v>0</v>
      </c>
      <c r="DB394" s="46">
        <v>0</v>
      </c>
      <c r="DC394" s="46">
        <v>0</v>
      </c>
      <c r="DD394" s="46">
        <v>0</v>
      </c>
      <c r="DE394" s="46">
        <v>0</v>
      </c>
      <c r="DF394" s="46">
        <v>0</v>
      </c>
      <c r="DG394" s="46">
        <v>0</v>
      </c>
      <c r="DH394" s="46">
        <v>0</v>
      </c>
      <c r="DI394" s="46">
        <v>0</v>
      </c>
      <c r="DJ394" s="46">
        <v>0</v>
      </c>
      <c r="DK394" s="46">
        <v>0</v>
      </c>
      <c r="DL394" s="46">
        <v>0</v>
      </c>
      <c r="DM394" s="46">
        <v>0</v>
      </c>
      <c r="DN394" s="46">
        <v>0</v>
      </c>
      <c r="DO394" s="212" t="s">
        <v>218</v>
      </c>
      <c r="DP394" s="8" t="s">
        <v>90</v>
      </c>
      <c r="DQ394" s="71">
        <v>13</v>
      </c>
      <c r="DR394" s="71">
        <v>1</v>
      </c>
      <c r="DS394" s="71">
        <v>3</v>
      </c>
      <c r="DT394" s="152">
        <v>5</v>
      </c>
      <c r="DU394" s="32">
        <v>3</v>
      </c>
      <c r="DV394" s="149">
        <v>18</v>
      </c>
      <c r="DW394" s="149">
        <v>4</v>
      </c>
      <c r="DX394" s="212" t="s">
        <v>218</v>
      </c>
      <c r="DY394" s="8" t="s">
        <v>90</v>
      </c>
      <c r="DZ394" s="71">
        <v>0</v>
      </c>
      <c r="EA394" s="71">
        <v>0</v>
      </c>
      <c r="EB394" s="71">
        <v>0</v>
      </c>
      <c r="EC394" s="71">
        <v>0</v>
      </c>
      <c r="ED394" s="71">
        <v>0</v>
      </c>
      <c r="EE394" s="71">
        <v>0</v>
      </c>
      <c r="EF394" s="71">
        <v>0</v>
      </c>
      <c r="EG394" s="71">
        <v>0</v>
      </c>
      <c r="EH394" s="71">
        <v>0</v>
      </c>
      <c r="EI394" s="71">
        <v>0</v>
      </c>
      <c r="EJ394" s="71">
        <v>0</v>
      </c>
      <c r="EK394" s="71">
        <v>0</v>
      </c>
      <c r="EL394" s="71">
        <v>0</v>
      </c>
      <c r="EM394" s="71">
        <v>0</v>
      </c>
      <c r="EN394" s="71">
        <v>0</v>
      </c>
      <c r="EO394" s="71">
        <v>0</v>
      </c>
      <c r="EP394" s="71">
        <v>0</v>
      </c>
      <c r="ER394" s="78" t="s">
        <v>218</v>
      </c>
      <c r="ES394" s="78" t="s">
        <v>2685</v>
      </c>
      <c r="ET394" s="78">
        <v>21</v>
      </c>
      <c r="EU394" s="78">
        <v>15</v>
      </c>
      <c r="EV394" s="78">
        <v>128</v>
      </c>
      <c r="EW394" s="78"/>
      <c r="EX394" s="78"/>
      <c r="EY394" s="78"/>
    </row>
    <row r="395" spans="1:155">
      <c r="A395" s="212"/>
      <c r="B395" s="8" t="s">
        <v>91</v>
      </c>
      <c r="C395" s="71">
        <v>933</v>
      </c>
      <c r="D395" s="71">
        <v>523</v>
      </c>
      <c r="E395" s="71">
        <v>197</v>
      </c>
      <c r="F395" s="71">
        <v>100</v>
      </c>
      <c r="G395" s="71">
        <v>8</v>
      </c>
      <c r="H395" s="71">
        <v>3</v>
      </c>
      <c r="I395" s="71">
        <v>57</v>
      </c>
      <c r="J395" s="71">
        <v>27</v>
      </c>
      <c r="K395" s="71">
        <v>239</v>
      </c>
      <c r="L395" s="71">
        <v>146</v>
      </c>
      <c r="M395" s="71">
        <v>200</v>
      </c>
      <c r="N395" s="71">
        <v>106</v>
      </c>
      <c r="O395" s="71">
        <v>29</v>
      </c>
      <c r="P395" s="71">
        <v>15</v>
      </c>
      <c r="Q395" s="71">
        <v>582</v>
      </c>
      <c r="R395" s="71">
        <v>341</v>
      </c>
      <c r="S395" s="71">
        <v>12</v>
      </c>
      <c r="T395" s="71">
        <v>3</v>
      </c>
      <c r="U395" s="71">
        <v>208</v>
      </c>
      <c r="V395" s="71">
        <v>91</v>
      </c>
      <c r="W395" s="71">
        <v>48</v>
      </c>
      <c r="X395" s="71">
        <v>24</v>
      </c>
      <c r="Y395" s="71">
        <v>15</v>
      </c>
      <c r="Z395" s="71">
        <v>6</v>
      </c>
      <c r="AA395" s="71">
        <v>22</v>
      </c>
      <c r="AB395" s="71">
        <v>13</v>
      </c>
      <c r="AC395" s="69">
        <v>2550</v>
      </c>
      <c r="AD395" s="69">
        <v>1398</v>
      </c>
      <c r="AE395" s="212"/>
      <c r="AF395" s="8" t="s">
        <v>91</v>
      </c>
      <c r="AG395" s="71">
        <v>9</v>
      </c>
      <c r="AH395" s="71">
        <v>5</v>
      </c>
      <c r="AI395" s="71">
        <v>5</v>
      </c>
      <c r="AJ395" s="71">
        <v>1</v>
      </c>
      <c r="AK395" s="71">
        <v>0</v>
      </c>
      <c r="AL395" s="71">
        <v>0</v>
      </c>
      <c r="AM395" s="71">
        <v>0</v>
      </c>
      <c r="AN395" s="71">
        <v>0</v>
      </c>
      <c r="AO395" s="71">
        <v>1</v>
      </c>
      <c r="AP395" s="71">
        <v>1</v>
      </c>
      <c r="AQ395" s="71">
        <v>4</v>
      </c>
      <c r="AR395" s="71">
        <v>1</v>
      </c>
      <c r="AS395" s="71">
        <v>0</v>
      </c>
      <c r="AT395" s="71">
        <v>0</v>
      </c>
      <c r="AU395" s="71">
        <v>64</v>
      </c>
      <c r="AV395" s="71">
        <v>33</v>
      </c>
      <c r="AW395" s="71">
        <v>4</v>
      </c>
      <c r="AX395" s="71">
        <v>2</v>
      </c>
      <c r="AY395" s="71">
        <v>23</v>
      </c>
      <c r="AZ395" s="71">
        <v>8</v>
      </c>
      <c r="BA395" s="71">
        <v>0</v>
      </c>
      <c r="BB395" s="71">
        <v>0</v>
      </c>
      <c r="BC395" s="71">
        <v>0</v>
      </c>
      <c r="BD395" s="71">
        <v>0</v>
      </c>
      <c r="BE395" s="71">
        <v>0</v>
      </c>
      <c r="BF395" s="71">
        <v>0</v>
      </c>
      <c r="BG395" s="69">
        <v>110</v>
      </c>
      <c r="BH395" s="69">
        <v>51</v>
      </c>
      <c r="BI395" s="212"/>
      <c r="BJ395" s="8" t="s">
        <v>91</v>
      </c>
      <c r="BK395" s="31">
        <v>16</v>
      </c>
      <c r="BL395" s="31">
        <v>5</v>
      </c>
      <c r="BM395" s="31">
        <v>1</v>
      </c>
      <c r="BN395" s="31">
        <v>1</v>
      </c>
      <c r="BO395" s="31">
        <v>5</v>
      </c>
      <c r="BP395" s="31">
        <v>6</v>
      </c>
      <c r="BQ395" s="31">
        <v>2</v>
      </c>
      <c r="BR395" s="31">
        <v>12</v>
      </c>
      <c r="BS395" s="31">
        <v>2</v>
      </c>
      <c r="BT395" s="31">
        <v>7</v>
      </c>
      <c r="BU395" s="31">
        <v>2</v>
      </c>
      <c r="BV395" s="31">
        <v>1</v>
      </c>
      <c r="BW395" s="31">
        <v>1</v>
      </c>
      <c r="BX395" s="149">
        <v>61</v>
      </c>
      <c r="BY395" s="125">
        <v>56</v>
      </c>
      <c r="BZ395" s="71">
        <v>56</v>
      </c>
      <c r="CA395" s="71">
        <v>49</v>
      </c>
      <c r="CB395" s="71">
        <v>8</v>
      </c>
      <c r="CC395" s="71">
        <v>11</v>
      </c>
      <c r="CD395" s="212"/>
      <c r="CE395" s="8" t="s">
        <v>91</v>
      </c>
      <c r="CF395" s="71">
        <v>110</v>
      </c>
      <c r="CG395" s="71">
        <v>821</v>
      </c>
      <c r="CH395" s="71">
        <v>220</v>
      </c>
      <c r="CI395" s="71">
        <v>30</v>
      </c>
      <c r="CJ395" s="71">
        <v>2</v>
      </c>
      <c r="CK395" s="71">
        <v>3</v>
      </c>
      <c r="CL395" s="71">
        <v>69</v>
      </c>
      <c r="CM395" s="71">
        <v>46</v>
      </c>
      <c r="CN395" s="71">
        <v>44</v>
      </c>
      <c r="CO395" s="212"/>
      <c r="CP395" s="8" t="s">
        <v>91</v>
      </c>
      <c r="CQ395" s="46">
        <v>624</v>
      </c>
      <c r="CR395" s="46">
        <v>346</v>
      </c>
      <c r="CS395" s="46">
        <v>472</v>
      </c>
      <c r="CT395" s="46">
        <v>250</v>
      </c>
      <c r="CU395" s="46">
        <v>31</v>
      </c>
      <c r="CV395" s="46">
        <v>8</v>
      </c>
      <c r="CW395" s="46">
        <v>16</v>
      </c>
      <c r="CX395" s="46">
        <v>3</v>
      </c>
      <c r="CY395" s="46">
        <v>163</v>
      </c>
      <c r="CZ395" s="46">
        <v>71</v>
      </c>
      <c r="DA395" s="46">
        <v>122</v>
      </c>
      <c r="DB395" s="46">
        <v>54</v>
      </c>
      <c r="DC395" s="46">
        <v>0</v>
      </c>
      <c r="DD395" s="46">
        <v>0</v>
      </c>
      <c r="DE395" s="46">
        <v>0</v>
      </c>
      <c r="DF395" s="46">
        <v>0</v>
      </c>
      <c r="DG395" s="46">
        <v>12</v>
      </c>
      <c r="DH395" s="46">
        <v>1</v>
      </c>
      <c r="DI395" s="46">
        <v>12</v>
      </c>
      <c r="DJ395" s="46">
        <v>1</v>
      </c>
      <c r="DK395" s="46">
        <v>0</v>
      </c>
      <c r="DL395" s="46">
        <v>0</v>
      </c>
      <c r="DM395" s="46">
        <v>0</v>
      </c>
      <c r="DN395" s="46">
        <v>0</v>
      </c>
      <c r="DO395" s="212"/>
      <c r="DP395" s="8" t="s">
        <v>91</v>
      </c>
      <c r="DQ395" s="71">
        <v>115</v>
      </c>
      <c r="DR395" s="71">
        <v>21</v>
      </c>
      <c r="DS395" s="71">
        <v>12</v>
      </c>
      <c r="DT395" s="152">
        <v>37</v>
      </c>
      <c r="DU395" s="32">
        <v>18</v>
      </c>
      <c r="DV395" s="149">
        <v>152</v>
      </c>
      <c r="DW395" s="149">
        <v>39</v>
      </c>
      <c r="DX395" s="212"/>
      <c r="DY395" s="8" t="s">
        <v>91</v>
      </c>
      <c r="DZ395" s="71">
        <v>177</v>
      </c>
      <c r="EA395" s="71">
        <v>176</v>
      </c>
      <c r="EB395" s="71">
        <v>102</v>
      </c>
      <c r="EC395" s="71">
        <v>0</v>
      </c>
      <c r="ED395" s="71">
        <v>159</v>
      </c>
      <c r="EE395" s="71">
        <v>192</v>
      </c>
      <c r="EF395" s="71">
        <v>10</v>
      </c>
      <c r="EG395" s="71">
        <v>178</v>
      </c>
      <c r="EH395" s="71">
        <v>128</v>
      </c>
      <c r="EI395" s="71">
        <v>128</v>
      </c>
      <c r="EJ395" s="71">
        <v>177</v>
      </c>
      <c r="EK395" s="71">
        <v>0</v>
      </c>
      <c r="EL395" s="71">
        <v>0</v>
      </c>
      <c r="EM395" s="71">
        <v>5</v>
      </c>
      <c r="EN395" s="71">
        <v>0</v>
      </c>
      <c r="EO395" s="71">
        <v>0</v>
      </c>
      <c r="EP395" s="71">
        <v>0</v>
      </c>
      <c r="ER395" s="78" t="s">
        <v>218</v>
      </c>
      <c r="ES395" s="78" t="s">
        <v>2686</v>
      </c>
      <c r="ET395" s="78">
        <v>830</v>
      </c>
      <c r="EU395" s="78">
        <v>622</v>
      </c>
      <c r="EV395" s="78">
        <v>2542</v>
      </c>
      <c r="EW395" s="78"/>
      <c r="EX395" s="78"/>
      <c r="EY395" s="78"/>
    </row>
    <row r="396" spans="1:155">
      <c r="A396" s="212"/>
      <c r="B396" s="66" t="s">
        <v>73</v>
      </c>
      <c r="C396" s="26">
        <v>962</v>
      </c>
      <c r="D396" s="26">
        <v>537</v>
      </c>
      <c r="E396" s="26">
        <v>197</v>
      </c>
      <c r="F396" s="26">
        <v>100</v>
      </c>
      <c r="G396" s="26">
        <v>8</v>
      </c>
      <c r="H396" s="26">
        <v>3</v>
      </c>
      <c r="I396" s="26">
        <v>57</v>
      </c>
      <c r="J396" s="26">
        <v>27</v>
      </c>
      <c r="K396" s="26">
        <v>265</v>
      </c>
      <c r="L396" s="26">
        <v>160</v>
      </c>
      <c r="M396" s="26">
        <v>200</v>
      </c>
      <c r="N396" s="26">
        <v>106</v>
      </c>
      <c r="O396" s="26">
        <v>29</v>
      </c>
      <c r="P396" s="26">
        <v>15</v>
      </c>
      <c r="Q396" s="26">
        <v>599</v>
      </c>
      <c r="R396" s="26">
        <v>347</v>
      </c>
      <c r="S396" s="26">
        <v>12</v>
      </c>
      <c r="T396" s="26">
        <v>3</v>
      </c>
      <c r="U396" s="26">
        <v>208</v>
      </c>
      <c r="V396" s="26">
        <v>91</v>
      </c>
      <c r="W396" s="26">
        <v>48</v>
      </c>
      <c r="X396" s="26">
        <v>24</v>
      </c>
      <c r="Y396" s="26">
        <v>15</v>
      </c>
      <c r="Z396" s="26">
        <v>6</v>
      </c>
      <c r="AA396" s="26">
        <v>22</v>
      </c>
      <c r="AB396" s="26">
        <v>13</v>
      </c>
      <c r="AC396" s="68">
        <v>2622</v>
      </c>
      <c r="AD396" s="68">
        <v>1432</v>
      </c>
      <c r="AE396" s="212"/>
      <c r="AF396" s="66" t="s">
        <v>73</v>
      </c>
      <c r="AG396" s="26">
        <v>9</v>
      </c>
      <c r="AH396" s="26">
        <v>5</v>
      </c>
      <c r="AI396" s="26">
        <v>5</v>
      </c>
      <c r="AJ396" s="26">
        <v>1</v>
      </c>
      <c r="AK396" s="26">
        <v>0</v>
      </c>
      <c r="AL396" s="26">
        <v>0</v>
      </c>
      <c r="AM396" s="26">
        <v>0</v>
      </c>
      <c r="AN396" s="26">
        <v>0</v>
      </c>
      <c r="AO396" s="26">
        <v>1</v>
      </c>
      <c r="AP396" s="26">
        <v>1</v>
      </c>
      <c r="AQ396" s="26">
        <v>4</v>
      </c>
      <c r="AR396" s="26">
        <v>1</v>
      </c>
      <c r="AS396" s="26">
        <v>0</v>
      </c>
      <c r="AT396" s="26">
        <v>0</v>
      </c>
      <c r="AU396" s="26">
        <v>64</v>
      </c>
      <c r="AV396" s="26">
        <v>33</v>
      </c>
      <c r="AW396" s="26">
        <v>4</v>
      </c>
      <c r="AX396" s="26">
        <v>2</v>
      </c>
      <c r="AY396" s="26">
        <v>23</v>
      </c>
      <c r="AZ396" s="26">
        <v>8</v>
      </c>
      <c r="BA396" s="26">
        <v>0</v>
      </c>
      <c r="BB396" s="26">
        <v>0</v>
      </c>
      <c r="BC396" s="26">
        <v>0</v>
      </c>
      <c r="BD396" s="26">
        <v>0</v>
      </c>
      <c r="BE396" s="26">
        <v>0</v>
      </c>
      <c r="BF396" s="26">
        <v>0</v>
      </c>
      <c r="BG396" s="68">
        <v>110</v>
      </c>
      <c r="BH396" s="68">
        <v>51</v>
      </c>
      <c r="BI396" s="212"/>
      <c r="BJ396" s="66" t="s">
        <v>73</v>
      </c>
      <c r="BK396" s="68">
        <v>18</v>
      </c>
      <c r="BL396" s="68">
        <v>5</v>
      </c>
      <c r="BM396" s="68">
        <v>1</v>
      </c>
      <c r="BN396" s="68">
        <v>1</v>
      </c>
      <c r="BO396" s="68">
        <v>6</v>
      </c>
      <c r="BP396" s="68">
        <v>6</v>
      </c>
      <c r="BQ396" s="68">
        <v>2</v>
      </c>
      <c r="BR396" s="68">
        <v>13</v>
      </c>
      <c r="BS396" s="68">
        <v>2</v>
      </c>
      <c r="BT396" s="68">
        <v>7</v>
      </c>
      <c r="BU396" s="68">
        <v>2</v>
      </c>
      <c r="BV396" s="68">
        <v>1</v>
      </c>
      <c r="BW396" s="68">
        <v>1</v>
      </c>
      <c r="BX396" s="68">
        <v>65</v>
      </c>
      <c r="BY396" s="68">
        <v>60</v>
      </c>
      <c r="BZ396" s="68">
        <v>59</v>
      </c>
      <c r="CA396" s="68">
        <v>49</v>
      </c>
      <c r="CB396" s="68">
        <v>8</v>
      </c>
      <c r="CC396" s="68">
        <v>13</v>
      </c>
      <c r="CD396" s="212"/>
      <c r="CE396" s="66" t="s">
        <v>73</v>
      </c>
      <c r="CF396" s="68">
        <v>110</v>
      </c>
      <c r="CG396" s="68">
        <v>847</v>
      </c>
      <c r="CH396" s="68">
        <v>220</v>
      </c>
      <c r="CI396" s="68">
        <v>49</v>
      </c>
      <c r="CJ396" s="68">
        <v>2</v>
      </c>
      <c r="CK396" s="68">
        <v>5</v>
      </c>
      <c r="CL396" s="68">
        <v>73</v>
      </c>
      <c r="CM396" s="68">
        <v>49</v>
      </c>
      <c r="CN396" s="68">
        <v>47</v>
      </c>
      <c r="CO396" s="212"/>
      <c r="CP396" s="66" t="s">
        <v>73</v>
      </c>
      <c r="CQ396" s="68">
        <v>645</v>
      </c>
      <c r="CR396" s="68">
        <v>352</v>
      </c>
      <c r="CS396" s="68">
        <v>487</v>
      </c>
      <c r="CT396" s="68">
        <v>254</v>
      </c>
      <c r="CU396" s="68">
        <v>31</v>
      </c>
      <c r="CV396" s="68">
        <v>8</v>
      </c>
      <c r="CW396" s="68">
        <v>16</v>
      </c>
      <c r="CX396" s="68">
        <v>3</v>
      </c>
      <c r="CY396" s="68">
        <v>163</v>
      </c>
      <c r="CZ396" s="68">
        <v>71</v>
      </c>
      <c r="DA396" s="68">
        <v>122</v>
      </c>
      <c r="DB396" s="68">
        <v>54</v>
      </c>
      <c r="DC396" s="68">
        <v>0</v>
      </c>
      <c r="DD396" s="68">
        <v>0</v>
      </c>
      <c r="DE396" s="68">
        <v>0</v>
      </c>
      <c r="DF396" s="68">
        <v>0</v>
      </c>
      <c r="DG396" s="68">
        <v>12</v>
      </c>
      <c r="DH396" s="68">
        <v>1</v>
      </c>
      <c r="DI396" s="68">
        <v>12</v>
      </c>
      <c r="DJ396" s="68">
        <v>1</v>
      </c>
      <c r="DK396" s="68">
        <v>0</v>
      </c>
      <c r="DL396" s="68">
        <v>0</v>
      </c>
      <c r="DM396" s="68">
        <v>0</v>
      </c>
      <c r="DN396" s="68">
        <v>0</v>
      </c>
      <c r="DO396" s="212"/>
      <c r="DP396" s="66" t="s">
        <v>73</v>
      </c>
      <c r="DQ396" s="68">
        <v>128</v>
      </c>
      <c r="DR396" s="26">
        <v>22</v>
      </c>
      <c r="DS396" s="26">
        <v>15</v>
      </c>
      <c r="DT396" s="41">
        <v>42</v>
      </c>
      <c r="DU396" s="41">
        <v>21</v>
      </c>
      <c r="DV396" s="68">
        <v>170</v>
      </c>
      <c r="DW396" s="68">
        <v>43</v>
      </c>
      <c r="DX396" s="212"/>
      <c r="DY396" s="66" t="s">
        <v>73</v>
      </c>
      <c r="DZ396" s="68">
        <v>177</v>
      </c>
      <c r="EA396" s="68">
        <v>176</v>
      </c>
      <c r="EB396" s="68">
        <v>102</v>
      </c>
      <c r="EC396" s="68">
        <v>0</v>
      </c>
      <c r="ED396" s="68">
        <v>159</v>
      </c>
      <c r="EE396" s="68">
        <v>192</v>
      </c>
      <c r="EF396" s="68">
        <v>10</v>
      </c>
      <c r="EG396" s="68">
        <v>178</v>
      </c>
      <c r="EH396" s="68">
        <v>128</v>
      </c>
      <c r="EI396" s="68">
        <v>128</v>
      </c>
      <c r="EJ396" s="68">
        <v>177</v>
      </c>
      <c r="EK396" s="68">
        <v>0</v>
      </c>
      <c r="EL396" s="68">
        <v>0</v>
      </c>
      <c r="EM396" s="68">
        <v>5</v>
      </c>
      <c r="EN396" s="68">
        <v>0</v>
      </c>
      <c r="EO396" s="68">
        <v>0</v>
      </c>
      <c r="EP396" s="68">
        <v>0</v>
      </c>
      <c r="ER396" s="78" t="s">
        <v>218</v>
      </c>
      <c r="ES396" s="78" t="s">
        <v>2687</v>
      </c>
      <c r="ET396" s="78">
        <v>851</v>
      </c>
      <c r="EU396" s="78">
        <v>637</v>
      </c>
      <c r="EV396" s="78">
        <v>2670</v>
      </c>
      <c r="EW396" s="78"/>
      <c r="EX396" s="78"/>
      <c r="EY396" s="78"/>
    </row>
    <row r="397" spans="1:155">
      <c r="A397" s="212" t="s">
        <v>1968</v>
      </c>
      <c r="B397" s="8" t="s">
        <v>90</v>
      </c>
      <c r="C397" s="71">
        <v>132</v>
      </c>
      <c r="D397" s="71">
        <v>79</v>
      </c>
      <c r="E397" s="71">
        <v>52</v>
      </c>
      <c r="F397" s="71">
        <v>38</v>
      </c>
      <c r="G397" s="71">
        <v>0</v>
      </c>
      <c r="H397" s="71">
        <v>0</v>
      </c>
      <c r="I397" s="71">
        <v>0</v>
      </c>
      <c r="J397" s="71">
        <v>0</v>
      </c>
      <c r="K397" s="71">
        <v>0</v>
      </c>
      <c r="L397" s="71">
        <v>0</v>
      </c>
      <c r="M397" s="71">
        <v>22</v>
      </c>
      <c r="N397" s="71">
        <v>10</v>
      </c>
      <c r="O397" s="71">
        <v>0</v>
      </c>
      <c r="P397" s="71">
        <v>0</v>
      </c>
      <c r="Q397" s="71">
        <v>63</v>
      </c>
      <c r="R397" s="71">
        <v>34</v>
      </c>
      <c r="S397" s="71">
        <v>0</v>
      </c>
      <c r="T397" s="71">
        <v>0</v>
      </c>
      <c r="U397" s="71">
        <v>0</v>
      </c>
      <c r="V397" s="71">
        <v>0</v>
      </c>
      <c r="W397" s="71">
        <v>0</v>
      </c>
      <c r="X397" s="71">
        <v>0</v>
      </c>
      <c r="Y397" s="71">
        <v>0</v>
      </c>
      <c r="Z397" s="71">
        <v>0</v>
      </c>
      <c r="AA397" s="71">
        <v>0</v>
      </c>
      <c r="AB397" s="71">
        <v>0</v>
      </c>
      <c r="AC397" s="69">
        <v>269</v>
      </c>
      <c r="AD397" s="69">
        <v>161</v>
      </c>
      <c r="AE397" s="212" t="s">
        <v>1968</v>
      </c>
      <c r="AF397" s="8" t="s">
        <v>90</v>
      </c>
      <c r="AG397" s="71">
        <v>17</v>
      </c>
      <c r="AH397" s="71">
        <v>8</v>
      </c>
      <c r="AI397" s="71">
        <v>8</v>
      </c>
      <c r="AJ397" s="71">
        <v>7</v>
      </c>
      <c r="AK397" s="71">
        <v>0</v>
      </c>
      <c r="AL397" s="71">
        <v>0</v>
      </c>
      <c r="AM397" s="71">
        <v>0</v>
      </c>
      <c r="AN397" s="71">
        <v>0</v>
      </c>
      <c r="AO397" s="71">
        <v>0</v>
      </c>
      <c r="AP397" s="71">
        <v>0</v>
      </c>
      <c r="AQ397" s="71">
        <v>0</v>
      </c>
      <c r="AR397" s="71">
        <v>0</v>
      </c>
      <c r="AS397" s="71">
        <v>0</v>
      </c>
      <c r="AT397" s="71">
        <v>0</v>
      </c>
      <c r="AU397" s="71">
        <v>11</v>
      </c>
      <c r="AV397" s="71">
        <v>6</v>
      </c>
      <c r="AW397" s="71">
        <v>0</v>
      </c>
      <c r="AX397" s="71">
        <v>0</v>
      </c>
      <c r="AY397" s="71">
        <v>0</v>
      </c>
      <c r="AZ397" s="71">
        <v>0</v>
      </c>
      <c r="BA397" s="71">
        <v>0</v>
      </c>
      <c r="BB397" s="71">
        <v>0</v>
      </c>
      <c r="BC397" s="71">
        <v>0</v>
      </c>
      <c r="BD397" s="71">
        <v>0</v>
      </c>
      <c r="BE397" s="71">
        <v>0</v>
      </c>
      <c r="BF397" s="71">
        <v>0</v>
      </c>
      <c r="BG397" s="69">
        <v>36</v>
      </c>
      <c r="BH397" s="69">
        <v>21</v>
      </c>
      <c r="BI397" s="212" t="s">
        <v>1968</v>
      </c>
      <c r="BJ397" s="8" t="s">
        <v>90</v>
      </c>
      <c r="BK397" s="31">
        <v>3</v>
      </c>
      <c r="BL397" s="31">
        <v>1</v>
      </c>
      <c r="BM397" s="31">
        <v>0</v>
      </c>
      <c r="BN397" s="31">
        <v>0</v>
      </c>
      <c r="BO397" s="31">
        <v>0</v>
      </c>
      <c r="BP397" s="31">
        <v>1</v>
      </c>
      <c r="BQ397" s="31">
        <v>0</v>
      </c>
      <c r="BR397" s="31">
        <v>2</v>
      </c>
      <c r="BS397" s="31">
        <v>0</v>
      </c>
      <c r="BT397" s="31">
        <v>0</v>
      </c>
      <c r="BU397" s="31">
        <v>0</v>
      </c>
      <c r="BV397" s="31">
        <v>0</v>
      </c>
      <c r="BW397" s="31">
        <v>0</v>
      </c>
      <c r="BX397" s="149">
        <v>7</v>
      </c>
      <c r="BY397" s="125">
        <v>6</v>
      </c>
      <c r="BZ397" s="71">
        <v>6</v>
      </c>
      <c r="CA397" s="71">
        <v>6</v>
      </c>
      <c r="CB397" s="71">
        <v>0</v>
      </c>
      <c r="CC397" s="71">
        <v>2</v>
      </c>
      <c r="CD397" s="212" t="s">
        <v>1968</v>
      </c>
      <c r="CE397" s="8" t="s">
        <v>90</v>
      </c>
      <c r="CF397" s="71">
        <v>0</v>
      </c>
      <c r="CG397" s="71">
        <v>108</v>
      </c>
      <c r="CH397" s="71">
        <v>30</v>
      </c>
      <c r="CI397" s="71">
        <v>0</v>
      </c>
      <c r="CJ397" s="71">
        <v>0</v>
      </c>
      <c r="CK397" s="71">
        <v>0</v>
      </c>
      <c r="CL397" s="71">
        <v>6</v>
      </c>
      <c r="CM397" s="71">
        <v>6</v>
      </c>
      <c r="CN397" s="71">
        <v>6</v>
      </c>
      <c r="CO397" s="212" t="s">
        <v>1968</v>
      </c>
      <c r="CP397" s="8" t="s">
        <v>90</v>
      </c>
      <c r="CQ397" s="46">
        <v>62</v>
      </c>
      <c r="CR397" s="46">
        <v>28</v>
      </c>
      <c r="CS397" s="46">
        <v>45</v>
      </c>
      <c r="CT397" s="46">
        <v>21</v>
      </c>
      <c r="CU397" s="46">
        <v>0</v>
      </c>
      <c r="CV397" s="46">
        <v>0</v>
      </c>
      <c r="CW397" s="46">
        <v>0</v>
      </c>
      <c r="CX397" s="46">
        <v>0</v>
      </c>
      <c r="CY397" s="46">
        <v>0</v>
      </c>
      <c r="CZ397" s="46">
        <v>0</v>
      </c>
      <c r="DA397" s="46">
        <v>0</v>
      </c>
      <c r="DB397" s="46">
        <v>0</v>
      </c>
      <c r="DC397" s="46">
        <v>0</v>
      </c>
      <c r="DD397" s="46">
        <v>0</v>
      </c>
      <c r="DE397" s="46">
        <v>0</v>
      </c>
      <c r="DF397" s="46">
        <v>0</v>
      </c>
      <c r="DG397" s="46">
        <v>0</v>
      </c>
      <c r="DH397" s="46">
        <v>0</v>
      </c>
      <c r="DI397" s="46">
        <v>0</v>
      </c>
      <c r="DJ397" s="46">
        <v>0</v>
      </c>
      <c r="DK397" s="46">
        <v>0</v>
      </c>
      <c r="DL397" s="46">
        <v>0</v>
      </c>
      <c r="DM397" s="46">
        <v>0</v>
      </c>
      <c r="DN397" s="46">
        <v>0</v>
      </c>
      <c r="DO397" s="212" t="s">
        <v>1968</v>
      </c>
      <c r="DP397" s="8" t="s">
        <v>90</v>
      </c>
      <c r="DQ397" s="71">
        <v>10</v>
      </c>
      <c r="DR397" s="71">
        <v>0</v>
      </c>
      <c r="DS397" s="71">
        <v>1</v>
      </c>
      <c r="DT397" s="152">
        <v>6</v>
      </c>
      <c r="DU397" s="32">
        <v>5</v>
      </c>
      <c r="DV397" s="149">
        <v>16</v>
      </c>
      <c r="DW397" s="149">
        <v>5</v>
      </c>
      <c r="DX397" s="212" t="s">
        <v>1968</v>
      </c>
      <c r="DY397" s="8" t="s">
        <v>90</v>
      </c>
      <c r="DZ397" s="71">
        <v>8</v>
      </c>
      <c r="EA397" s="71">
        <v>6</v>
      </c>
      <c r="EB397" s="71">
        <v>3</v>
      </c>
      <c r="EC397" s="71">
        <v>0</v>
      </c>
      <c r="ED397" s="71">
        <v>6</v>
      </c>
      <c r="EE397" s="71">
        <v>6</v>
      </c>
      <c r="EF397" s="71">
        <v>4</v>
      </c>
      <c r="EG397" s="71">
        <v>3</v>
      </c>
      <c r="EH397" s="71">
        <v>6</v>
      </c>
      <c r="EI397" s="71">
        <v>6</v>
      </c>
      <c r="EJ397" s="71">
        <v>6</v>
      </c>
      <c r="EK397" s="71">
        <v>3</v>
      </c>
      <c r="EL397" s="71">
        <v>0</v>
      </c>
      <c r="EM397" s="71">
        <v>3</v>
      </c>
      <c r="EN397" s="71">
        <v>0</v>
      </c>
      <c r="EO397" s="71">
        <v>3</v>
      </c>
      <c r="EP397" s="71">
        <v>0</v>
      </c>
      <c r="ER397" s="78" t="s">
        <v>1968</v>
      </c>
      <c r="ES397" s="78" t="s">
        <v>2688</v>
      </c>
      <c r="ET397" s="78">
        <v>62</v>
      </c>
      <c r="EU397" s="78">
        <v>45</v>
      </c>
      <c r="EV397" s="78">
        <v>306</v>
      </c>
      <c r="EW397" s="78"/>
      <c r="EX397" s="78"/>
      <c r="EY397" s="78"/>
    </row>
    <row r="398" spans="1:155">
      <c r="A398" s="212"/>
      <c r="B398" s="8" t="s">
        <v>91</v>
      </c>
      <c r="C398" s="71">
        <v>264</v>
      </c>
      <c r="D398" s="71">
        <v>155</v>
      </c>
      <c r="E398" s="71">
        <v>88</v>
      </c>
      <c r="F398" s="71">
        <v>49</v>
      </c>
      <c r="G398" s="71">
        <v>0</v>
      </c>
      <c r="H398" s="71">
        <v>0</v>
      </c>
      <c r="I398" s="71">
        <v>44</v>
      </c>
      <c r="J398" s="71">
        <v>21</v>
      </c>
      <c r="K398" s="71">
        <v>22</v>
      </c>
      <c r="L398" s="71">
        <v>14</v>
      </c>
      <c r="M398" s="71">
        <v>10</v>
      </c>
      <c r="N398" s="71">
        <v>2</v>
      </c>
      <c r="O398" s="71">
        <v>0</v>
      </c>
      <c r="P398" s="71">
        <v>0</v>
      </c>
      <c r="Q398" s="71">
        <v>147</v>
      </c>
      <c r="R398" s="71">
        <v>84</v>
      </c>
      <c r="S398" s="71">
        <v>0</v>
      </c>
      <c r="T398" s="71">
        <v>0</v>
      </c>
      <c r="U398" s="71">
        <v>56</v>
      </c>
      <c r="V398" s="71">
        <v>17</v>
      </c>
      <c r="W398" s="71">
        <v>0</v>
      </c>
      <c r="X398" s="71">
        <v>0</v>
      </c>
      <c r="Y398" s="71">
        <v>0</v>
      </c>
      <c r="Z398" s="71">
        <v>0</v>
      </c>
      <c r="AA398" s="71">
        <v>0</v>
      </c>
      <c r="AB398" s="71">
        <v>0</v>
      </c>
      <c r="AC398" s="69">
        <v>631</v>
      </c>
      <c r="AD398" s="69">
        <v>342</v>
      </c>
      <c r="AE398" s="212"/>
      <c r="AF398" s="8" t="s">
        <v>91</v>
      </c>
      <c r="AG398" s="71">
        <v>8</v>
      </c>
      <c r="AH398" s="71">
        <v>5</v>
      </c>
      <c r="AI398" s="71">
        <v>2</v>
      </c>
      <c r="AJ398" s="71">
        <v>1</v>
      </c>
      <c r="AK398" s="71">
        <v>0</v>
      </c>
      <c r="AL398" s="71">
        <v>0</v>
      </c>
      <c r="AM398" s="71">
        <v>0</v>
      </c>
      <c r="AN398" s="71">
        <v>0</v>
      </c>
      <c r="AO398" s="71">
        <v>0</v>
      </c>
      <c r="AP398" s="71">
        <v>0</v>
      </c>
      <c r="AQ398" s="71">
        <v>0</v>
      </c>
      <c r="AR398" s="71">
        <v>0</v>
      </c>
      <c r="AS398" s="71">
        <v>0</v>
      </c>
      <c r="AT398" s="71">
        <v>0</v>
      </c>
      <c r="AU398" s="71">
        <v>19</v>
      </c>
      <c r="AV398" s="71">
        <v>11</v>
      </c>
      <c r="AW398" s="71">
        <v>0</v>
      </c>
      <c r="AX398" s="71">
        <v>0</v>
      </c>
      <c r="AY398" s="71">
        <v>3</v>
      </c>
      <c r="AZ398" s="71">
        <v>1</v>
      </c>
      <c r="BA398" s="71">
        <v>0</v>
      </c>
      <c r="BB398" s="71">
        <v>0</v>
      </c>
      <c r="BC398" s="71">
        <v>0</v>
      </c>
      <c r="BD398" s="71">
        <v>0</v>
      </c>
      <c r="BE398" s="71">
        <v>0</v>
      </c>
      <c r="BF398" s="71">
        <v>0</v>
      </c>
      <c r="BG398" s="69">
        <v>32</v>
      </c>
      <c r="BH398" s="69">
        <v>18</v>
      </c>
      <c r="BI398" s="212"/>
      <c r="BJ398" s="8" t="s">
        <v>91</v>
      </c>
      <c r="BK398" s="31">
        <v>5</v>
      </c>
      <c r="BL398" s="31">
        <v>3</v>
      </c>
      <c r="BM398" s="31">
        <v>0</v>
      </c>
      <c r="BN398" s="31">
        <v>1</v>
      </c>
      <c r="BO398" s="31">
        <v>1</v>
      </c>
      <c r="BP398" s="31">
        <v>1</v>
      </c>
      <c r="BQ398" s="31">
        <v>0</v>
      </c>
      <c r="BR398" s="31">
        <v>4</v>
      </c>
      <c r="BS398" s="31">
        <v>0</v>
      </c>
      <c r="BT398" s="31">
        <v>3</v>
      </c>
      <c r="BU398" s="31">
        <v>0</v>
      </c>
      <c r="BV398" s="31">
        <v>0</v>
      </c>
      <c r="BW398" s="31">
        <v>0</v>
      </c>
      <c r="BX398" s="149">
        <v>18</v>
      </c>
      <c r="BY398" s="125">
        <v>20</v>
      </c>
      <c r="BZ398" s="71">
        <v>10</v>
      </c>
      <c r="CA398" s="71">
        <v>16</v>
      </c>
      <c r="CB398" s="71">
        <v>0</v>
      </c>
      <c r="CC398" s="71">
        <v>5</v>
      </c>
      <c r="CD398" s="212"/>
      <c r="CE398" s="8" t="s">
        <v>91</v>
      </c>
      <c r="CF398" s="71">
        <v>295</v>
      </c>
      <c r="CG398" s="71">
        <v>150</v>
      </c>
      <c r="CH398" s="71">
        <v>87</v>
      </c>
      <c r="CI398" s="71">
        <v>0</v>
      </c>
      <c r="CJ398" s="71">
        <v>0</v>
      </c>
      <c r="CK398" s="71">
        <v>15</v>
      </c>
      <c r="CL398" s="71">
        <v>22</v>
      </c>
      <c r="CM398" s="71">
        <v>30</v>
      </c>
      <c r="CN398" s="71">
        <v>9</v>
      </c>
      <c r="CO398" s="212"/>
      <c r="CP398" s="8" t="s">
        <v>91</v>
      </c>
      <c r="CQ398" s="46">
        <v>216</v>
      </c>
      <c r="CR398" s="46">
        <v>123</v>
      </c>
      <c r="CS398" s="46">
        <v>161</v>
      </c>
      <c r="CT398" s="46">
        <v>96</v>
      </c>
      <c r="CU398" s="46">
        <v>1</v>
      </c>
      <c r="CV398" s="46">
        <v>0</v>
      </c>
      <c r="CW398" s="46">
        <v>0</v>
      </c>
      <c r="CX398" s="46">
        <v>0</v>
      </c>
      <c r="CY398" s="46">
        <v>68</v>
      </c>
      <c r="CZ398" s="46">
        <v>26</v>
      </c>
      <c r="DA398" s="46">
        <v>49</v>
      </c>
      <c r="DB398" s="46">
        <v>18</v>
      </c>
      <c r="DC398" s="46">
        <v>0</v>
      </c>
      <c r="DD398" s="46">
        <v>0</v>
      </c>
      <c r="DE398" s="46">
        <v>0</v>
      </c>
      <c r="DF398" s="46">
        <v>0</v>
      </c>
      <c r="DG398" s="46">
        <v>0</v>
      </c>
      <c r="DH398" s="46">
        <v>0</v>
      </c>
      <c r="DI398" s="46">
        <v>0</v>
      </c>
      <c r="DJ398" s="46">
        <v>0</v>
      </c>
      <c r="DK398" s="46">
        <v>0</v>
      </c>
      <c r="DL398" s="46">
        <v>0</v>
      </c>
      <c r="DM398" s="46">
        <v>0</v>
      </c>
      <c r="DN398" s="46">
        <v>0</v>
      </c>
      <c r="DO398" s="212"/>
      <c r="DP398" s="8" t="s">
        <v>91</v>
      </c>
      <c r="DQ398" s="71">
        <v>48</v>
      </c>
      <c r="DR398" s="71">
        <v>10</v>
      </c>
      <c r="DS398" s="71">
        <v>7</v>
      </c>
      <c r="DT398" s="152">
        <v>3</v>
      </c>
      <c r="DU398" s="32">
        <v>2</v>
      </c>
      <c r="DV398" s="149">
        <v>51</v>
      </c>
      <c r="DW398" s="149">
        <v>12</v>
      </c>
      <c r="DX398" s="212"/>
      <c r="DY398" s="8" t="s">
        <v>91</v>
      </c>
      <c r="DZ398" s="71">
        <v>9</v>
      </c>
      <c r="EA398" s="71">
        <v>9</v>
      </c>
      <c r="EB398" s="71">
        <v>7</v>
      </c>
      <c r="EC398" s="71">
        <v>0</v>
      </c>
      <c r="ED398" s="71">
        <v>3</v>
      </c>
      <c r="EE398" s="71">
        <v>3</v>
      </c>
      <c r="EF398" s="71">
        <v>6</v>
      </c>
      <c r="EG398" s="71">
        <v>10</v>
      </c>
      <c r="EH398" s="71">
        <v>3</v>
      </c>
      <c r="EI398" s="71">
        <v>3</v>
      </c>
      <c r="EJ398" s="71">
        <v>11</v>
      </c>
      <c r="EK398" s="71">
        <v>3</v>
      </c>
      <c r="EL398" s="71">
        <v>3</v>
      </c>
      <c r="EM398" s="71">
        <v>5</v>
      </c>
      <c r="EN398" s="71">
        <v>3</v>
      </c>
      <c r="EO398" s="71">
        <v>3</v>
      </c>
      <c r="EP398" s="71">
        <v>0</v>
      </c>
      <c r="ER398" s="78" t="s">
        <v>1968</v>
      </c>
      <c r="ES398" s="78" t="s">
        <v>2689</v>
      </c>
      <c r="ET398" s="78">
        <v>285</v>
      </c>
      <c r="EU398" s="78">
        <v>210</v>
      </c>
      <c r="EV398" s="78">
        <v>856</v>
      </c>
      <c r="EW398" s="78"/>
      <c r="EX398" s="78"/>
      <c r="EY398" s="78"/>
    </row>
    <row r="399" spans="1:155">
      <c r="A399" s="212"/>
      <c r="B399" s="66" t="s">
        <v>73</v>
      </c>
      <c r="C399" s="26">
        <v>396</v>
      </c>
      <c r="D399" s="26">
        <v>234</v>
      </c>
      <c r="E399" s="26">
        <v>140</v>
      </c>
      <c r="F399" s="26">
        <v>87</v>
      </c>
      <c r="G399" s="26">
        <v>0</v>
      </c>
      <c r="H399" s="26">
        <v>0</v>
      </c>
      <c r="I399" s="26">
        <v>44</v>
      </c>
      <c r="J399" s="26">
        <v>21</v>
      </c>
      <c r="K399" s="26">
        <v>22</v>
      </c>
      <c r="L399" s="26">
        <v>14</v>
      </c>
      <c r="M399" s="26">
        <v>32</v>
      </c>
      <c r="N399" s="26">
        <v>12</v>
      </c>
      <c r="O399" s="26">
        <v>0</v>
      </c>
      <c r="P399" s="26">
        <v>0</v>
      </c>
      <c r="Q399" s="26">
        <v>210</v>
      </c>
      <c r="R399" s="26">
        <v>118</v>
      </c>
      <c r="S399" s="26">
        <v>0</v>
      </c>
      <c r="T399" s="26">
        <v>0</v>
      </c>
      <c r="U399" s="26">
        <v>56</v>
      </c>
      <c r="V399" s="26">
        <v>17</v>
      </c>
      <c r="W399" s="26">
        <v>0</v>
      </c>
      <c r="X399" s="26">
        <v>0</v>
      </c>
      <c r="Y399" s="26">
        <v>0</v>
      </c>
      <c r="Z399" s="26">
        <v>0</v>
      </c>
      <c r="AA399" s="26">
        <v>0</v>
      </c>
      <c r="AB399" s="26">
        <v>0</v>
      </c>
      <c r="AC399" s="68">
        <v>900</v>
      </c>
      <c r="AD399" s="68">
        <v>503</v>
      </c>
      <c r="AE399" s="212"/>
      <c r="AF399" s="66" t="s">
        <v>73</v>
      </c>
      <c r="AG399" s="26">
        <v>25</v>
      </c>
      <c r="AH399" s="26">
        <v>13</v>
      </c>
      <c r="AI399" s="26">
        <v>10</v>
      </c>
      <c r="AJ399" s="26">
        <v>8</v>
      </c>
      <c r="AK399" s="26">
        <v>0</v>
      </c>
      <c r="AL399" s="26">
        <v>0</v>
      </c>
      <c r="AM399" s="26">
        <v>0</v>
      </c>
      <c r="AN399" s="26">
        <v>0</v>
      </c>
      <c r="AO399" s="26">
        <v>0</v>
      </c>
      <c r="AP399" s="26">
        <v>0</v>
      </c>
      <c r="AQ399" s="26">
        <v>0</v>
      </c>
      <c r="AR399" s="26">
        <v>0</v>
      </c>
      <c r="AS399" s="26">
        <v>0</v>
      </c>
      <c r="AT399" s="26">
        <v>0</v>
      </c>
      <c r="AU399" s="26">
        <v>30</v>
      </c>
      <c r="AV399" s="26">
        <v>17</v>
      </c>
      <c r="AW399" s="26">
        <v>0</v>
      </c>
      <c r="AX399" s="26">
        <v>0</v>
      </c>
      <c r="AY399" s="26">
        <v>3</v>
      </c>
      <c r="AZ399" s="26">
        <v>1</v>
      </c>
      <c r="BA399" s="26">
        <v>0</v>
      </c>
      <c r="BB399" s="26">
        <v>0</v>
      </c>
      <c r="BC399" s="26">
        <v>0</v>
      </c>
      <c r="BD399" s="26">
        <v>0</v>
      </c>
      <c r="BE399" s="26">
        <v>0</v>
      </c>
      <c r="BF399" s="26">
        <v>0</v>
      </c>
      <c r="BG399" s="68">
        <v>68</v>
      </c>
      <c r="BH399" s="68">
        <v>39</v>
      </c>
      <c r="BI399" s="212"/>
      <c r="BJ399" s="66" t="s">
        <v>73</v>
      </c>
      <c r="BK399" s="68">
        <v>8</v>
      </c>
      <c r="BL399" s="68">
        <v>4</v>
      </c>
      <c r="BM399" s="68">
        <v>0</v>
      </c>
      <c r="BN399" s="68">
        <v>1</v>
      </c>
      <c r="BO399" s="68">
        <v>1</v>
      </c>
      <c r="BP399" s="68">
        <v>2</v>
      </c>
      <c r="BQ399" s="68">
        <v>0</v>
      </c>
      <c r="BR399" s="68">
        <v>6</v>
      </c>
      <c r="BS399" s="68">
        <v>0</v>
      </c>
      <c r="BT399" s="68">
        <v>3</v>
      </c>
      <c r="BU399" s="68">
        <v>0</v>
      </c>
      <c r="BV399" s="68">
        <v>0</v>
      </c>
      <c r="BW399" s="68">
        <v>0</v>
      </c>
      <c r="BX399" s="68">
        <v>25</v>
      </c>
      <c r="BY399" s="68">
        <v>26</v>
      </c>
      <c r="BZ399" s="68">
        <v>16</v>
      </c>
      <c r="CA399" s="68">
        <v>22</v>
      </c>
      <c r="CB399" s="68">
        <v>0</v>
      </c>
      <c r="CC399" s="68">
        <v>7</v>
      </c>
      <c r="CD399" s="212"/>
      <c r="CE399" s="66" t="s">
        <v>73</v>
      </c>
      <c r="CF399" s="68">
        <v>295</v>
      </c>
      <c r="CG399" s="68">
        <v>258</v>
      </c>
      <c r="CH399" s="68">
        <v>117</v>
      </c>
      <c r="CI399" s="68">
        <v>0</v>
      </c>
      <c r="CJ399" s="68">
        <v>0</v>
      </c>
      <c r="CK399" s="68">
        <v>15</v>
      </c>
      <c r="CL399" s="68">
        <v>28</v>
      </c>
      <c r="CM399" s="68">
        <v>36</v>
      </c>
      <c r="CN399" s="68">
        <v>15</v>
      </c>
      <c r="CO399" s="212"/>
      <c r="CP399" s="66" t="s">
        <v>73</v>
      </c>
      <c r="CQ399" s="68">
        <v>278</v>
      </c>
      <c r="CR399" s="68">
        <v>151</v>
      </c>
      <c r="CS399" s="68">
        <v>206</v>
      </c>
      <c r="CT399" s="68">
        <v>117</v>
      </c>
      <c r="CU399" s="68">
        <v>1</v>
      </c>
      <c r="CV399" s="68">
        <v>0</v>
      </c>
      <c r="CW399" s="68">
        <v>0</v>
      </c>
      <c r="CX399" s="68">
        <v>0</v>
      </c>
      <c r="CY399" s="68">
        <v>68</v>
      </c>
      <c r="CZ399" s="68">
        <v>26</v>
      </c>
      <c r="DA399" s="68">
        <v>49</v>
      </c>
      <c r="DB399" s="68">
        <v>18</v>
      </c>
      <c r="DC399" s="68">
        <v>0</v>
      </c>
      <c r="DD399" s="68">
        <v>0</v>
      </c>
      <c r="DE399" s="68">
        <v>0</v>
      </c>
      <c r="DF399" s="68">
        <v>0</v>
      </c>
      <c r="DG399" s="68">
        <v>0</v>
      </c>
      <c r="DH399" s="68">
        <v>0</v>
      </c>
      <c r="DI399" s="68">
        <v>0</v>
      </c>
      <c r="DJ399" s="68">
        <v>0</v>
      </c>
      <c r="DK399" s="68">
        <v>0</v>
      </c>
      <c r="DL399" s="68">
        <v>0</v>
      </c>
      <c r="DM399" s="68">
        <v>0</v>
      </c>
      <c r="DN399" s="68">
        <v>0</v>
      </c>
      <c r="DO399" s="212"/>
      <c r="DP399" s="66" t="s">
        <v>73</v>
      </c>
      <c r="DQ399" s="68">
        <v>58</v>
      </c>
      <c r="DR399" s="26">
        <v>10</v>
      </c>
      <c r="DS399" s="26">
        <v>8</v>
      </c>
      <c r="DT399" s="41">
        <v>9</v>
      </c>
      <c r="DU399" s="41">
        <v>7</v>
      </c>
      <c r="DV399" s="68">
        <v>67</v>
      </c>
      <c r="DW399" s="68">
        <v>17</v>
      </c>
      <c r="DX399" s="212"/>
      <c r="DY399" s="66" t="s">
        <v>73</v>
      </c>
      <c r="DZ399" s="68">
        <v>17</v>
      </c>
      <c r="EA399" s="68">
        <v>15</v>
      </c>
      <c r="EB399" s="68">
        <v>10</v>
      </c>
      <c r="EC399" s="68">
        <v>0</v>
      </c>
      <c r="ED399" s="68">
        <v>9</v>
      </c>
      <c r="EE399" s="68">
        <v>9</v>
      </c>
      <c r="EF399" s="68">
        <v>10</v>
      </c>
      <c r="EG399" s="68">
        <v>13</v>
      </c>
      <c r="EH399" s="68">
        <v>9</v>
      </c>
      <c r="EI399" s="68">
        <v>9</v>
      </c>
      <c r="EJ399" s="68">
        <v>17</v>
      </c>
      <c r="EK399" s="68">
        <v>6</v>
      </c>
      <c r="EL399" s="68">
        <v>3</v>
      </c>
      <c r="EM399" s="68">
        <v>8</v>
      </c>
      <c r="EN399" s="68">
        <v>3</v>
      </c>
      <c r="EO399" s="68">
        <v>6</v>
      </c>
      <c r="EP399" s="68">
        <v>0</v>
      </c>
      <c r="ER399" s="78" t="s">
        <v>1968</v>
      </c>
      <c r="ES399" s="78" t="s">
        <v>2690</v>
      </c>
      <c r="ET399" s="78">
        <v>347</v>
      </c>
      <c r="EU399" s="78">
        <v>255</v>
      </c>
      <c r="EV399" s="78">
        <v>1162</v>
      </c>
      <c r="EW399" s="78"/>
      <c r="EX399" s="78"/>
      <c r="EY399" s="78"/>
    </row>
    <row r="400" spans="1:155">
      <c r="A400" s="45" t="s">
        <v>114</v>
      </c>
      <c r="B400" s="51"/>
      <c r="C400" s="51"/>
      <c r="D400" s="51"/>
      <c r="E400" s="51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  <c r="Z400" s="51"/>
      <c r="AA400" s="51"/>
      <c r="AB400" s="51"/>
      <c r="AC400" s="51"/>
      <c r="AD400" s="51"/>
      <c r="AE400" s="45" t="s">
        <v>114</v>
      </c>
      <c r="AF400" s="48"/>
      <c r="AG400" s="64"/>
      <c r="AH400" s="64"/>
      <c r="AI400" s="64"/>
      <c r="AJ400" s="64"/>
      <c r="AK400" s="64"/>
      <c r="AL400" s="64"/>
      <c r="AM400" s="64"/>
      <c r="AN400" s="64"/>
      <c r="AO400" s="64"/>
      <c r="AP400" s="64"/>
      <c r="AQ400" s="64"/>
      <c r="AR400" s="64"/>
      <c r="AS400" s="64"/>
      <c r="AT400" s="64"/>
      <c r="AU400" s="64"/>
      <c r="AV400" s="64"/>
      <c r="AW400" s="64"/>
      <c r="AX400" s="64"/>
      <c r="AY400" s="64"/>
      <c r="AZ400" s="64"/>
      <c r="BA400" s="64"/>
      <c r="BB400" s="64"/>
      <c r="BC400" s="64"/>
      <c r="BD400" s="64"/>
      <c r="BE400" s="64"/>
      <c r="BF400" s="64"/>
      <c r="BG400" s="52"/>
      <c r="BH400" s="52"/>
      <c r="BI400" s="45" t="s">
        <v>114</v>
      </c>
      <c r="BJ400" s="48"/>
      <c r="BK400" s="110"/>
      <c r="BL400" s="110"/>
      <c r="BM400" s="110"/>
      <c r="BN400" s="110"/>
      <c r="BO400" s="110"/>
      <c r="BP400" s="110"/>
      <c r="BQ400" s="110"/>
      <c r="BR400" s="110"/>
      <c r="BS400" s="110"/>
      <c r="BT400" s="110"/>
      <c r="BU400" s="110"/>
      <c r="BV400" s="110"/>
      <c r="BW400" s="110"/>
      <c r="BX400" s="52"/>
      <c r="BY400" s="110"/>
      <c r="BZ400" s="110"/>
      <c r="CA400" s="110"/>
      <c r="CB400" s="110"/>
      <c r="CC400" s="110"/>
      <c r="CD400" s="45" t="s">
        <v>114</v>
      </c>
      <c r="CE400" s="48"/>
      <c r="CF400" s="110"/>
      <c r="CG400" s="110"/>
      <c r="CH400" s="110"/>
      <c r="CI400" s="110"/>
      <c r="CJ400" s="110"/>
      <c r="CK400" s="110"/>
      <c r="CL400" s="110"/>
      <c r="CM400" s="110"/>
      <c r="CN400" s="110"/>
      <c r="CO400" s="45" t="s">
        <v>114</v>
      </c>
      <c r="CP400" s="48"/>
      <c r="CQ400" s="110"/>
      <c r="CR400" s="110"/>
      <c r="CS400" s="110"/>
      <c r="CT400" s="110"/>
      <c r="CU400" s="110"/>
      <c r="CV400" s="110"/>
      <c r="CW400" s="110"/>
      <c r="CX400" s="110"/>
      <c r="CY400" s="110"/>
      <c r="CZ400" s="110"/>
      <c r="DA400" s="110"/>
      <c r="DB400" s="110"/>
      <c r="DC400" s="110"/>
      <c r="DD400" s="110"/>
      <c r="DE400" s="110"/>
      <c r="DF400" s="110"/>
      <c r="DG400" s="110"/>
      <c r="DH400" s="110"/>
      <c r="DI400" s="110"/>
      <c r="DJ400" s="110"/>
      <c r="DK400" s="110"/>
      <c r="DL400" s="110"/>
      <c r="DM400" s="110"/>
      <c r="DN400" s="110"/>
      <c r="DO400" s="45" t="s">
        <v>114</v>
      </c>
      <c r="DP400" s="99"/>
      <c r="DQ400" s="51"/>
      <c r="DR400" s="51"/>
      <c r="DS400" s="51"/>
      <c r="DT400" s="51"/>
      <c r="DU400" s="51"/>
      <c r="DV400" s="51"/>
      <c r="DW400" s="51"/>
      <c r="DX400" s="45" t="s">
        <v>114</v>
      </c>
      <c r="DY400" s="51"/>
      <c r="DZ400" s="63"/>
      <c r="EA400" s="63"/>
      <c r="EB400" s="63"/>
      <c r="EC400" s="63"/>
      <c r="ED400" s="63"/>
      <c r="EE400" s="63"/>
      <c r="EF400" s="63"/>
      <c r="EG400" s="63"/>
      <c r="EH400" s="63"/>
      <c r="EI400" s="63"/>
      <c r="EJ400" s="63"/>
      <c r="EK400" s="63"/>
      <c r="EL400" s="63"/>
      <c r="EM400" s="63"/>
      <c r="EN400" s="63"/>
      <c r="EO400" s="63"/>
      <c r="EP400" s="63"/>
      <c r="ER400" s="78" t="str">
        <f>IF(A400="",ER399,A400)</f>
        <v>SOFIA</v>
      </c>
      <c r="ES400" s="78" t="str">
        <f>ER400&amp;B400</f>
        <v>SOFIA</v>
      </c>
      <c r="ET400" s="78">
        <f>CQ400+CU400+CY400+DC400+DG400+DK400</f>
        <v>0</v>
      </c>
      <c r="EU400" s="78">
        <f>CS400+CW400+DA400+DE400+DI400+DM400</f>
        <v>0</v>
      </c>
      <c r="EV400" s="78">
        <f>(CF400+2*CG400+3*CH400+4*CI400+5*CJ400)</f>
        <v>0</v>
      </c>
      <c r="EW400" s="78"/>
      <c r="EX400" s="78"/>
      <c r="EY400" s="78"/>
    </row>
    <row r="401" spans="1:155">
      <c r="A401" s="212" t="s">
        <v>220</v>
      </c>
      <c r="B401" s="8" t="s">
        <v>90</v>
      </c>
      <c r="C401" s="71">
        <v>292</v>
      </c>
      <c r="D401" s="71">
        <v>171</v>
      </c>
      <c r="E401" s="71">
        <v>199</v>
      </c>
      <c r="F401" s="71">
        <v>99</v>
      </c>
      <c r="G401" s="71">
        <v>0</v>
      </c>
      <c r="H401" s="71">
        <v>0</v>
      </c>
      <c r="I401" s="71">
        <v>47</v>
      </c>
      <c r="J401" s="71">
        <v>27</v>
      </c>
      <c r="K401" s="71">
        <v>12</v>
      </c>
      <c r="L401" s="71">
        <v>7</v>
      </c>
      <c r="M401" s="71">
        <v>0</v>
      </c>
      <c r="N401" s="71">
        <v>0</v>
      </c>
      <c r="O401" s="71">
        <v>0</v>
      </c>
      <c r="P401" s="71">
        <v>0</v>
      </c>
      <c r="Q401" s="71">
        <v>148</v>
      </c>
      <c r="R401" s="71">
        <v>62</v>
      </c>
      <c r="S401" s="71">
        <v>0</v>
      </c>
      <c r="T401" s="71">
        <v>0</v>
      </c>
      <c r="U401" s="71">
        <v>13</v>
      </c>
      <c r="V401" s="71">
        <v>5</v>
      </c>
      <c r="W401" s="71">
        <v>0</v>
      </c>
      <c r="X401" s="71">
        <v>0</v>
      </c>
      <c r="Y401" s="71">
        <v>0</v>
      </c>
      <c r="Z401" s="71">
        <v>0</v>
      </c>
      <c r="AA401" s="71">
        <v>0</v>
      </c>
      <c r="AB401" s="71">
        <v>0</v>
      </c>
      <c r="AC401" s="69">
        <v>711</v>
      </c>
      <c r="AD401" s="69">
        <v>371</v>
      </c>
      <c r="AE401" s="212" t="s">
        <v>220</v>
      </c>
      <c r="AF401" s="8" t="s">
        <v>90</v>
      </c>
      <c r="AG401" s="71">
        <v>12</v>
      </c>
      <c r="AH401" s="71">
        <v>5</v>
      </c>
      <c r="AI401" s="71">
        <v>5</v>
      </c>
      <c r="AJ401" s="71">
        <v>4</v>
      </c>
      <c r="AK401" s="71">
        <v>0</v>
      </c>
      <c r="AL401" s="71">
        <v>0</v>
      </c>
      <c r="AM401" s="71">
        <v>4</v>
      </c>
      <c r="AN401" s="71">
        <v>1</v>
      </c>
      <c r="AO401" s="71">
        <v>0</v>
      </c>
      <c r="AP401" s="71">
        <v>0</v>
      </c>
      <c r="AQ401" s="71">
        <v>0</v>
      </c>
      <c r="AR401" s="71">
        <v>0</v>
      </c>
      <c r="AS401" s="71">
        <v>0</v>
      </c>
      <c r="AT401" s="71">
        <v>0</v>
      </c>
      <c r="AU401" s="71">
        <v>15</v>
      </c>
      <c r="AV401" s="71">
        <v>8</v>
      </c>
      <c r="AW401" s="71">
        <v>0</v>
      </c>
      <c r="AX401" s="71">
        <v>0</v>
      </c>
      <c r="AY401" s="71">
        <v>3</v>
      </c>
      <c r="AZ401" s="71">
        <v>1</v>
      </c>
      <c r="BA401" s="71">
        <v>0</v>
      </c>
      <c r="BB401" s="71">
        <v>0</v>
      </c>
      <c r="BC401" s="71">
        <v>0</v>
      </c>
      <c r="BD401" s="71">
        <v>0</v>
      </c>
      <c r="BE401" s="71">
        <v>0</v>
      </c>
      <c r="BF401" s="71">
        <v>0</v>
      </c>
      <c r="BG401" s="69">
        <v>39</v>
      </c>
      <c r="BH401" s="69">
        <v>19</v>
      </c>
      <c r="BI401" s="212" t="s">
        <v>220</v>
      </c>
      <c r="BJ401" s="8" t="s">
        <v>90</v>
      </c>
      <c r="BK401" s="31">
        <v>8</v>
      </c>
      <c r="BL401" s="31">
        <v>6</v>
      </c>
      <c r="BM401" s="31">
        <v>0</v>
      </c>
      <c r="BN401" s="31">
        <v>3</v>
      </c>
      <c r="BO401" s="31">
        <v>1</v>
      </c>
      <c r="BP401" s="31">
        <v>0</v>
      </c>
      <c r="BQ401" s="31">
        <v>0</v>
      </c>
      <c r="BR401" s="31">
        <v>6</v>
      </c>
      <c r="BS401" s="31">
        <v>0</v>
      </c>
      <c r="BT401" s="31">
        <v>1</v>
      </c>
      <c r="BU401" s="31">
        <v>0</v>
      </c>
      <c r="BV401" s="31">
        <v>0</v>
      </c>
      <c r="BW401" s="31">
        <v>0</v>
      </c>
      <c r="BX401" s="149">
        <v>25</v>
      </c>
      <c r="BY401" s="125">
        <v>28</v>
      </c>
      <c r="BZ401" s="71">
        <v>28</v>
      </c>
      <c r="CA401" s="71">
        <v>1</v>
      </c>
      <c r="CB401" s="71">
        <v>0</v>
      </c>
      <c r="CC401" s="71">
        <v>7</v>
      </c>
      <c r="CD401" s="212" t="s">
        <v>220</v>
      </c>
      <c r="CE401" s="8" t="s">
        <v>90</v>
      </c>
      <c r="CF401" s="71">
        <v>0</v>
      </c>
      <c r="CG401" s="71">
        <v>257</v>
      </c>
      <c r="CH401" s="71">
        <v>77</v>
      </c>
      <c r="CI401" s="71">
        <v>13</v>
      </c>
      <c r="CJ401" s="71">
        <v>0</v>
      </c>
      <c r="CK401" s="71">
        <v>6</v>
      </c>
      <c r="CL401" s="71">
        <v>31</v>
      </c>
      <c r="CM401" s="71">
        <v>14</v>
      </c>
      <c r="CN401" s="71">
        <v>13</v>
      </c>
      <c r="CO401" s="212" t="s">
        <v>220</v>
      </c>
      <c r="CP401" s="8" t="s">
        <v>90</v>
      </c>
      <c r="CQ401" s="46">
        <v>230</v>
      </c>
      <c r="CR401" s="46">
        <v>111</v>
      </c>
      <c r="CS401" s="46">
        <v>176</v>
      </c>
      <c r="CT401" s="46">
        <v>84</v>
      </c>
      <c r="CU401" s="46">
        <v>0</v>
      </c>
      <c r="CV401" s="46">
        <v>0</v>
      </c>
      <c r="CW401" s="46">
        <v>0</v>
      </c>
      <c r="CX401" s="46">
        <v>0</v>
      </c>
      <c r="CY401" s="46">
        <v>23</v>
      </c>
      <c r="CZ401" s="46">
        <v>7</v>
      </c>
      <c r="DA401" s="46">
        <v>12</v>
      </c>
      <c r="DB401" s="46">
        <v>6</v>
      </c>
      <c r="DC401" s="46">
        <v>0</v>
      </c>
      <c r="DD401" s="46">
        <v>0</v>
      </c>
      <c r="DE401" s="46">
        <v>0</v>
      </c>
      <c r="DF401" s="46">
        <v>0</v>
      </c>
      <c r="DG401" s="46">
        <v>0</v>
      </c>
      <c r="DH401" s="46">
        <v>0</v>
      </c>
      <c r="DI401" s="46">
        <v>0</v>
      </c>
      <c r="DJ401" s="46">
        <v>0</v>
      </c>
      <c r="DK401" s="46">
        <v>0</v>
      </c>
      <c r="DL401" s="46">
        <v>0</v>
      </c>
      <c r="DM401" s="46">
        <v>0</v>
      </c>
      <c r="DN401" s="46">
        <v>0</v>
      </c>
      <c r="DO401" s="212" t="s">
        <v>220</v>
      </c>
      <c r="DP401" s="8" t="s">
        <v>90</v>
      </c>
      <c r="DQ401" s="71">
        <v>41</v>
      </c>
      <c r="DR401" s="71">
        <v>9</v>
      </c>
      <c r="DS401" s="71">
        <v>4</v>
      </c>
      <c r="DT401" s="152">
        <v>5</v>
      </c>
      <c r="DU401" s="32">
        <v>3</v>
      </c>
      <c r="DV401" s="149">
        <v>46</v>
      </c>
      <c r="DW401" s="149">
        <v>12</v>
      </c>
      <c r="DX401" s="212" t="s">
        <v>220</v>
      </c>
      <c r="DY401" s="8" t="s">
        <v>90</v>
      </c>
      <c r="DZ401" s="71">
        <v>73</v>
      </c>
      <c r="EA401" s="71">
        <v>32</v>
      </c>
      <c r="EB401" s="71">
        <v>14</v>
      </c>
      <c r="EC401" s="71">
        <v>0</v>
      </c>
      <c r="ED401" s="71">
        <v>36</v>
      </c>
      <c r="EE401" s="71">
        <v>20</v>
      </c>
      <c r="EF401" s="71">
        <v>23</v>
      </c>
      <c r="EG401" s="71">
        <v>89</v>
      </c>
      <c r="EH401" s="71">
        <v>18</v>
      </c>
      <c r="EI401" s="71">
        <v>22</v>
      </c>
      <c r="EJ401" s="71">
        <v>42</v>
      </c>
      <c r="EK401" s="71">
        <v>0</v>
      </c>
      <c r="EL401" s="71">
        <v>25</v>
      </c>
      <c r="EM401" s="71">
        <v>0</v>
      </c>
      <c r="EN401" s="71">
        <v>0</v>
      </c>
      <c r="EO401" s="71">
        <v>0</v>
      </c>
      <c r="EP401" s="71">
        <v>0</v>
      </c>
      <c r="ER401" s="78" t="s">
        <v>220</v>
      </c>
      <c r="ES401" s="78" t="s">
        <v>2694</v>
      </c>
      <c r="ET401" s="78">
        <v>253</v>
      </c>
      <c r="EU401" s="78">
        <v>188</v>
      </c>
      <c r="EV401" s="78">
        <v>797</v>
      </c>
      <c r="EW401" s="78"/>
      <c r="EX401" s="78"/>
      <c r="EY401" s="78"/>
    </row>
    <row r="402" spans="1:155">
      <c r="A402" s="212"/>
      <c r="B402" s="8" t="s">
        <v>91</v>
      </c>
      <c r="C402" s="71">
        <v>37</v>
      </c>
      <c r="D402" s="71">
        <v>25</v>
      </c>
      <c r="E402" s="71">
        <v>0</v>
      </c>
      <c r="F402" s="71">
        <v>0</v>
      </c>
      <c r="G402" s="71">
        <v>0</v>
      </c>
      <c r="H402" s="71">
        <v>0</v>
      </c>
      <c r="I402" s="71">
        <v>31</v>
      </c>
      <c r="J402" s="71">
        <v>20</v>
      </c>
      <c r="K402" s="71">
        <v>0</v>
      </c>
      <c r="L402" s="71">
        <v>0</v>
      </c>
      <c r="M402" s="71">
        <v>0</v>
      </c>
      <c r="N402" s="71">
        <v>0</v>
      </c>
      <c r="O402" s="71">
        <v>0</v>
      </c>
      <c r="P402" s="71">
        <v>0</v>
      </c>
      <c r="Q402" s="71">
        <v>37</v>
      </c>
      <c r="R402" s="71">
        <v>20</v>
      </c>
      <c r="S402" s="71">
        <v>0</v>
      </c>
      <c r="T402" s="71">
        <v>0</v>
      </c>
      <c r="U402" s="71">
        <v>13</v>
      </c>
      <c r="V402" s="71">
        <v>5</v>
      </c>
      <c r="W402" s="71">
        <v>0</v>
      </c>
      <c r="X402" s="71">
        <v>0</v>
      </c>
      <c r="Y402" s="71">
        <v>0</v>
      </c>
      <c r="Z402" s="71">
        <v>0</v>
      </c>
      <c r="AA402" s="71">
        <v>0</v>
      </c>
      <c r="AB402" s="71">
        <v>0</v>
      </c>
      <c r="AC402" s="69">
        <v>118</v>
      </c>
      <c r="AD402" s="69">
        <v>70</v>
      </c>
      <c r="AE402" s="212"/>
      <c r="AF402" s="8" t="s">
        <v>91</v>
      </c>
      <c r="AG402" s="71">
        <v>0</v>
      </c>
      <c r="AH402" s="71">
        <v>0</v>
      </c>
      <c r="AI402" s="71">
        <v>0</v>
      </c>
      <c r="AJ402" s="71">
        <v>0</v>
      </c>
      <c r="AK402" s="71">
        <v>0</v>
      </c>
      <c r="AL402" s="71">
        <v>0</v>
      </c>
      <c r="AM402" s="71">
        <v>1</v>
      </c>
      <c r="AN402" s="71">
        <v>1</v>
      </c>
      <c r="AO402" s="71">
        <v>0</v>
      </c>
      <c r="AP402" s="71">
        <v>0</v>
      </c>
      <c r="AQ402" s="71">
        <v>0</v>
      </c>
      <c r="AR402" s="71">
        <v>0</v>
      </c>
      <c r="AS402" s="71">
        <v>0</v>
      </c>
      <c r="AT402" s="71">
        <v>0</v>
      </c>
      <c r="AU402" s="71">
        <v>9</v>
      </c>
      <c r="AV402" s="71">
        <v>4</v>
      </c>
      <c r="AW402" s="71">
        <v>0</v>
      </c>
      <c r="AX402" s="71">
        <v>0</v>
      </c>
      <c r="AY402" s="71">
        <v>5</v>
      </c>
      <c r="AZ402" s="71">
        <v>2</v>
      </c>
      <c r="BA402" s="71">
        <v>0</v>
      </c>
      <c r="BB402" s="71">
        <v>0</v>
      </c>
      <c r="BC402" s="71">
        <v>0</v>
      </c>
      <c r="BD402" s="71">
        <v>0</v>
      </c>
      <c r="BE402" s="71">
        <v>0</v>
      </c>
      <c r="BF402" s="71">
        <v>0</v>
      </c>
      <c r="BG402" s="69">
        <v>15</v>
      </c>
      <c r="BH402" s="69">
        <v>7</v>
      </c>
      <c r="BI402" s="212"/>
      <c r="BJ402" s="8" t="s">
        <v>91</v>
      </c>
      <c r="BK402" s="31">
        <v>1</v>
      </c>
      <c r="BL402" s="31">
        <v>0</v>
      </c>
      <c r="BM402" s="31">
        <v>0</v>
      </c>
      <c r="BN402" s="31">
        <v>1</v>
      </c>
      <c r="BO402" s="31">
        <v>0</v>
      </c>
      <c r="BP402" s="31">
        <v>0</v>
      </c>
      <c r="BQ402" s="31">
        <v>0</v>
      </c>
      <c r="BR402" s="31">
        <v>1</v>
      </c>
      <c r="BS402" s="31">
        <v>0</v>
      </c>
      <c r="BT402" s="31">
        <v>1</v>
      </c>
      <c r="BU402" s="31">
        <v>0</v>
      </c>
      <c r="BV402" s="31">
        <v>0</v>
      </c>
      <c r="BW402" s="31">
        <v>0</v>
      </c>
      <c r="BX402" s="149">
        <v>4</v>
      </c>
      <c r="BY402" s="125">
        <v>4</v>
      </c>
      <c r="BZ402" s="71">
        <v>4</v>
      </c>
      <c r="CA402" s="71">
        <v>4</v>
      </c>
      <c r="CB402" s="71">
        <v>0</v>
      </c>
      <c r="CC402" s="71">
        <v>1</v>
      </c>
      <c r="CD402" s="212"/>
      <c r="CE402" s="8" t="s">
        <v>91</v>
      </c>
      <c r="CF402" s="71">
        <v>0</v>
      </c>
      <c r="CG402" s="71">
        <v>71</v>
      </c>
      <c r="CH402" s="71">
        <v>0</v>
      </c>
      <c r="CI402" s="71">
        <v>0</v>
      </c>
      <c r="CJ402" s="71">
        <v>0</v>
      </c>
      <c r="CK402" s="71">
        <v>4</v>
      </c>
      <c r="CL402" s="71">
        <v>6</v>
      </c>
      <c r="CM402" s="71">
        <v>4</v>
      </c>
      <c r="CN402" s="71">
        <v>4</v>
      </c>
      <c r="CO402" s="212"/>
      <c r="CP402" s="8" t="s">
        <v>91</v>
      </c>
      <c r="CQ402" s="46">
        <v>22</v>
      </c>
      <c r="CR402" s="46">
        <v>7</v>
      </c>
      <c r="CS402" s="46">
        <v>10</v>
      </c>
      <c r="CT402" s="46">
        <v>5</v>
      </c>
      <c r="CU402" s="46">
        <v>0</v>
      </c>
      <c r="CV402" s="46">
        <v>0</v>
      </c>
      <c r="CW402" s="46">
        <v>0</v>
      </c>
      <c r="CX402" s="46">
        <v>0</v>
      </c>
      <c r="CY402" s="46">
        <v>10</v>
      </c>
      <c r="CZ402" s="46">
        <v>5</v>
      </c>
      <c r="DA402" s="46">
        <v>2</v>
      </c>
      <c r="DB402" s="46">
        <v>1</v>
      </c>
      <c r="DC402" s="46">
        <v>0</v>
      </c>
      <c r="DD402" s="46">
        <v>0</v>
      </c>
      <c r="DE402" s="46">
        <v>0</v>
      </c>
      <c r="DF402" s="46">
        <v>0</v>
      </c>
      <c r="DG402" s="46">
        <v>0</v>
      </c>
      <c r="DH402" s="46">
        <v>0</v>
      </c>
      <c r="DI402" s="46">
        <v>0</v>
      </c>
      <c r="DJ402" s="46">
        <v>0</v>
      </c>
      <c r="DK402" s="46">
        <v>0</v>
      </c>
      <c r="DL402" s="46">
        <v>0</v>
      </c>
      <c r="DM402" s="46">
        <v>0</v>
      </c>
      <c r="DN402" s="46">
        <v>0</v>
      </c>
      <c r="DO402" s="212"/>
      <c r="DP402" s="8" t="s">
        <v>91</v>
      </c>
      <c r="DQ402" s="71">
        <v>7</v>
      </c>
      <c r="DR402" s="71">
        <v>5</v>
      </c>
      <c r="DS402" s="71">
        <v>1</v>
      </c>
      <c r="DT402" s="152">
        <v>0</v>
      </c>
      <c r="DU402" s="32">
        <v>0</v>
      </c>
      <c r="DV402" s="149">
        <v>7</v>
      </c>
      <c r="DW402" s="149">
        <v>5</v>
      </c>
      <c r="DX402" s="212"/>
      <c r="DY402" s="8" t="s">
        <v>91</v>
      </c>
      <c r="DZ402" s="71">
        <v>0</v>
      </c>
      <c r="EA402" s="71">
        <v>0</v>
      </c>
      <c r="EB402" s="71">
        <v>0</v>
      </c>
      <c r="EC402" s="71">
        <v>0</v>
      </c>
      <c r="ED402" s="71">
        <v>0</v>
      </c>
      <c r="EE402" s="71">
        <v>0</v>
      </c>
      <c r="EF402" s="71">
        <v>0</v>
      </c>
      <c r="EG402" s="71">
        <v>0</v>
      </c>
      <c r="EH402" s="71">
        <v>0</v>
      </c>
      <c r="EI402" s="71">
        <v>0</v>
      </c>
      <c r="EJ402" s="71">
        <v>0</v>
      </c>
      <c r="EK402" s="71">
        <v>0</v>
      </c>
      <c r="EL402" s="71">
        <v>0</v>
      </c>
      <c r="EM402" s="71">
        <v>0</v>
      </c>
      <c r="EN402" s="71">
        <v>0</v>
      </c>
      <c r="EO402" s="71">
        <v>0</v>
      </c>
      <c r="EP402" s="71">
        <v>0</v>
      </c>
      <c r="ER402" s="78" t="s">
        <v>220</v>
      </c>
      <c r="ES402" s="78" t="s">
        <v>2695</v>
      </c>
      <c r="ET402" s="78">
        <v>32</v>
      </c>
      <c r="EU402" s="78">
        <v>12</v>
      </c>
      <c r="EV402" s="78">
        <v>142</v>
      </c>
      <c r="EW402" s="78"/>
      <c r="EX402" s="78"/>
      <c r="EY402" s="78"/>
    </row>
    <row r="403" spans="1:155">
      <c r="A403" s="212"/>
      <c r="B403" s="66" t="s">
        <v>73</v>
      </c>
      <c r="C403" s="26">
        <v>329</v>
      </c>
      <c r="D403" s="26">
        <v>196</v>
      </c>
      <c r="E403" s="26">
        <v>199</v>
      </c>
      <c r="F403" s="26">
        <v>99</v>
      </c>
      <c r="G403" s="26">
        <v>0</v>
      </c>
      <c r="H403" s="26">
        <v>0</v>
      </c>
      <c r="I403" s="26">
        <v>78</v>
      </c>
      <c r="J403" s="26">
        <v>47</v>
      </c>
      <c r="K403" s="26">
        <v>12</v>
      </c>
      <c r="L403" s="26">
        <v>7</v>
      </c>
      <c r="M403" s="26">
        <v>0</v>
      </c>
      <c r="N403" s="26">
        <v>0</v>
      </c>
      <c r="O403" s="26">
        <v>0</v>
      </c>
      <c r="P403" s="26">
        <v>0</v>
      </c>
      <c r="Q403" s="26">
        <v>185</v>
      </c>
      <c r="R403" s="26">
        <v>82</v>
      </c>
      <c r="S403" s="26">
        <v>0</v>
      </c>
      <c r="T403" s="26">
        <v>0</v>
      </c>
      <c r="U403" s="26">
        <v>26</v>
      </c>
      <c r="V403" s="26">
        <v>10</v>
      </c>
      <c r="W403" s="26">
        <v>0</v>
      </c>
      <c r="X403" s="26">
        <v>0</v>
      </c>
      <c r="Y403" s="26">
        <v>0</v>
      </c>
      <c r="Z403" s="26">
        <v>0</v>
      </c>
      <c r="AA403" s="26">
        <v>0</v>
      </c>
      <c r="AB403" s="26">
        <v>0</v>
      </c>
      <c r="AC403" s="68">
        <v>829</v>
      </c>
      <c r="AD403" s="68">
        <v>441</v>
      </c>
      <c r="AE403" s="212"/>
      <c r="AF403" s="66" t="s">
        <v>73</v>
      </c>
      <c r="AG403" s="26">
        <v>12</v>
      </c>
      <c r="AH403" s="26">
        <v>5</v>
      </c>
      <c r="AI403" s="26">
        <v>5</v>
      </c>
      <c r="AJ403" s="26">
        <v>4</v>
      </c>
      <c r="AK403" s="26">
        <v>0</v>
      </c>
      <c r="AL403" s="26">
        <v>0</v>
      </c>
      <c r="AM403" s="26">
        <v>5</v>
      </c>
      <c r="AN403" s="26">
        <v>2</v>
      </c>
      <c r="AO403" s="26">
        <v>0</v>
      </c>
      <c r="AP403" s="26">
        <v>0</v>
      </c>
      <c r="AQ403" s="26">
        <v>0</v>
      </c>
      <c r="AR403" s="26">
        <v>0</v>
      </c>
      <c r="AS403" s="26">
        <v>0</v>
      </c>
      <c r="AT403" s="26">
        <v>0</v>
      </c>
      <c r="AU403" s="26">
        <v>24</v>
      </c>
      <c r="AV403" s="26">
        <v>12</v>
      </c>
      <c r="AW403" s="26">
        <v>0</v>
      </c>
      <c r="AX403" s="26">
        <v>0</v>
      </c>
      <c r="AY403" s="26">
        <v>8</v>
      </c>
      <c r="AZ403" s="26">
        <v>3</v>
      </c>
      <c r="BA403" s="26">
        <v>0</v>
      </c>
      <c r="BB403" s="26">
        <v>0</v>
      </c>
      <c r="BC403" s="26">
        <v>0</v>
      </c>
      <c r="BD403" s="26">
        <v>0</v>
      </c>
      <c r="BE403" s="26">
        <v>0</v>
      </c>
      <c r="BF403" s="26">
        <v>0</v>
      </c>
      <c r="BG403" s="68">
        <v>54</v>
      </c>
      <c r="BH403" s="68">
        <v>26</v>
      </c>
      <c r="BI403" s="212"/>
      <c r="BJ403" s="66" t="s">
        <v>73</v>
      </c>
      <c r="BK403" s="68">
        <v>9</v>
      </c>
      <c r="BL403" s="68">
        <v>6</v>
      </c>
      <c r="BM403" s="68">
        <v>0</v>
      </c>
      <c r="BN403" s="68">
        <v>4</v>
      </c>
      <c r="BO403" s="68">
        <v>1</v>
      </c>
      <c r="BP403" s="68">
        <v>0</v>
      </c>
      <c r="BQ403" s="68">
        <v>0</v>
      </c>
      <c r="BR403" s="68">
        <v>7</v>
      </c>
      <c r="BS403" s="68">
        <v>0</v>
      </c>
      <c r="BT403" s="68">
        <v>2</v>
      </c>
      <c r="BU403" s="68">
        <v>0</v>
      </c>
      <c r="BV403" s="68">
        <v>0</v>
      </c>
      <c r="BW403" s="68">
        <v>0</v>
      </c>
      <c r="BX403" s="68">
        <v>29</v>
      </c>
      <c r="BY403" s="68">
        <v>32</v>
      </c>
      <c r="BZ403" s="68">
        <v>32</v>
      </c>
      <c r="CA403" s="68">
        <v>5</v>
      </c>
      <c r="CB403" s="68">
        <v>0</v>
      </c>
      <c r="CC403" s="68">
        <v>8</v>
      </c>
      <c r="CD403" s="212"/>
      <c r="CE403" s="66" t="s">
        <v>73</v>
      </c>
      <c r="CF403" s="68">
        <v>0</v>
      </c>
      <c r="CG403" s="68">
        <v>328</v>
      </c>
      <c r="CH403" s="68">
        <v>77</v>
      </c>
      <c r="CI403" s="68">
        <v>13</v>
      </c>
      <c r="CJ403" s="68">
        <v>0</v>
      </c>
      <c r="CK403" s="68">
        <v>10</v>
      </c>
      <c r="CL403" s="68">
        <v>37</v>
      </c>
      <c r="CM403" s="68">
        <v>18</v>
      </c>
      <c r="CN403" s="68">
        <v>17</v>
      </c>
      <c r="CO403" s="212"/>
      <c r="CP403" s="66" t="s">
        <v>73</v>
      </c>
      <c r="CQ403" s="68">
        <v>252</v>
      </c>
      <c r="CR403" s="68">
        <v>118</v>
      </c>
      <c r="CS403" s="68">
        <v>186</v>
      </c>
      <c r="CT403" s="68">
        <v>89</v>
      </c>
      <c r="CU403" s="68">
        <v>0</v>
      </c>
      <c r="CV403" s="68">
        <v>0</v>
      </c>
      <c r="CW403" s="68">
        <v>0</v>
      </c>
      <c r="CX403" s="68">
        <v>0</v>
      </c>
      <c r="CY403" s="68">
        <v>33</v>
      </c>
      <c r="CZ403" s="68">
        <v>12</v>
      </c>
      <c r="DA403" s="68">
        <v>14</v>
      </c>
      <c r="DB403" s="68">
        <v>7</v>
      </c>
      <c r="DC403" s="68">
        <v>0</v>
      </c>
      <c r="DD403" s="68">
        <v>0</v>
      </c>
      <c r="DE403" s="68">
        <v>0</v>
      </c>
      <c r="DF403" s="68">
        <v>0</v>
      </c>
      <c r="DG403" s="68">
        <v>0</v>
      </c>
      <c r="DH403" s="68">
        <v>0</v>
      </c>
      <c r="DI403" s="68">
        <v>0</v>
      </c>
      <c r="DJ403" s="68">
        <v>0</v>
      </c>
      <c r="DK403" s="68">
        <v>0</v>
      </c>
      <c r="DL403" s="68">
        <v>0</v>
      </c>
      <c r="DM403" s="68">
        <v>0</v>
      </c>
      <c r="DN403" s="68">
        <v>0</v>
      </c>
      <c r="DO403" s="212"/>
      <c r="DP403" s="66" t="s">
        <v>73</v>
      </c>
      <c r="DQ403" s="68">
        <v>48</v>
      </c>
      <c r="DR403" s="26">
        <v>14</v>
      </c>
      <c r="DS403" s="26">
        <v>5</v>
      </c>
      <c r="DT403" s="41">
        <v>5</v>
      </c>
      <c r="DU403" s="41">
        <v>3</v>
      </c>
      <c r="DV403" s="68">
        <v>53</v>
      </c>
      <c r="DW403" s="68">
        <v>17</v>
      </c>
      <c r="DX403" s="212"/>
      <c r="DY403" s="66" t="s">
        <v>73</v>
      </c>
      <c r="DZ403" s="68">
        <v>73</v>
      </c>
      <c r="EA403" s="68">
        <v>32</v>
      </c>
      <c r="EB403" s="68">
        <v>14</v>
      </c>
      <c r="EC403" s="68">
        <v>0</v>
      </c>
      <c r="ED403" s="68">
        <v>36</v>
      </c>
      <c r="EE403" s="68">
        <v>20</v>
      </c>
      <c r="EF403" s="68">
        <v>23</v>
      </c>
      <c r="EG403" s="68">
        <v>89</v>
      </c>
      <c r="EH403" s="68">
        <v>18</v>
      </c>
      <c r="EI403" s="68">
        <v>22</v>
      </c>
      <c r="EJ403" s="68">
        <v>42</v>
      </c>
      <c r="EK403" s="68">
        <v>0</v>
      </c>
      <c r="EL403" s="68">
        <v>25</v>
      </c>
      <c r="EM403" s="68">
        <v>0</v>
      </c>
      <c r="EN403" s="68">
        <v>0</v>
      </c>
      <c r="EO403" s="68">
        <v>0</v>
      </c>
      <c r="EP403" s="68">
        <v>0</v>
      </c>
      <c r="ER403" s="78" t="s">
        <v>220</v>
      </c>
      <c r="ES403" s="78" t="s">
        <v>2696</v>
      </c>
      <c r="ET403" s="78">
        <v>285</v>
      </c>
      <c r="EU403" s="78">
        <v>200</v>
      </c>
      <c r="EV403" s="78">
        <v>939</v>
      </c>
      <c r="EW403" s="78"/>
      <c r="EX403" s="78"/>
      <c r="EY403" s="78"/>
    </row>
    <row r="404" spans="1:155">
      <c r="A404" s="212" t="s">
        <v>221</v>
      </c>
      <c r="B404" s="8" t="s">
        <v>90</v>
      </c>
      <c r="C404" s="71">
        <v>0</v>
      </c>
      <c r="D404" s="71">
        <v>0</v>
      </c>
      <c r="E404" s="71">
        <v>0</v>
      </c>
      <c r="F404" s="71">
        <v>0</v>
      </c>
      <c r="G404" s="71">
        <v>0</v>
      </c>
      <c r="H404" s="71">
        <v>0</v>
      </c>
      <c r="I404" s="71">
        <v>0</v>
      </c>
      <c r="J404" s="71">
        <v>0</v>
      </c>
      <c r="K404" s="71">
        <v>0</v>
      </c>
      <c r="L404" s="71">
        <v>0</v>
      </c>
      <c r="M404" s="71">
        <v>0</v>
      </c>
      <c r="N404" s="71">
        <v>0</v>
      </c>
      <c r="O404" s="71">
        <v>0</v>
      </c>
      <c r="P404" s="71">
        <v>0</v>
      </c>
      <c r="Q404" s="71">
        <v>0</v>
      </c>
      <c r="R404" s="71">
        <v>0</v>
      </c>
      <c r="S404" s="71">
        <v>0</v>
      </c>
      <c r="T404" s="71">
        <v>0</v>
      </c>
      <c r="U404" s="71">
        <v>0</v>
      </c>
      <c r="V404" s="71">
        <v>0</v>
      </c>
      <c r="W404" s="71">
        <v>0</v>
      </c>
      <c r="X404" s="71">
        <v>0</v>
      </c>
      <c r="Y404" s="71">
        <v>0</v>
      </c>
      <c r="Z404" s="71">
        <v>0</v>
      </c>
      <c r="AA404" s="71">
        <v>0</v>
      </c>
      <c r="AB404" s="71">
        <v>0</v>
      </c>
      <c r="AC404" s="69">
        <v>0</v>
      </c>
      <c r="AD404" s="69">
        <v>0</v>
      </c>
      <c r="AE404" s="212" t="s">
        <v>221</v>
      </c>
      <c r="AF404" s="8" t="s">
        <v>90</v>
      </c>
      <c r="AG404" s="71">
        <v>0</v>
      </c>
      <c r="AH404" s="71">
        <v>0</v>
      </c>
      <c r="AI404" s="71">
        <v>0</v>
      </c>
      <c r="AJ404" s="71">
        <v>0</v>
      </c>
      <c r="AK404" s="71">
        <v>0</v>
      </c>
      <c r="AL404" s="71">
        <v>0</v>
      </c>
      <c r="AM404" s="71">
        <v>0</v>
      </c>
      <c r="AN404" s="71">
        <v>0</v>
      </c>
      <c r="AO404" s="71">
        <v>0</v>
      </c>
      <c r="AP404" s="71">
        <v>0</v>
      </c>
      <c r="AQ404" s="71">
        <v>0</v>
      </c>
      <c r="AR404" s="71">
        <v>0</v>
      </c>
      <c r="AS404" s="71">
        <v>0</v>
      </c>
      <c r="AT404" s="71">
        <v>0</v>
      </c>
      <c r="AU404" s="71">
        <v>0</v>
      </c>
      <c r="AV404" s="71">
        <v>0</v>
      </c>
      <c r="AW404" s="71">
        <v>0</v>
      </c>
      <c r="AX404" s="71">
        <v>0</v>
      </c>
      <c r="AY404" s="71">
        <v>0</v>
      </c>
      <c r="AZ404" s="71">
        <v>0</v>
      </c>
      <c r="BA404" s="71">
        <v>0</v>
      </c>
      <c r="BB404" s="71">
        <v>0</v>
      </c>
      <c r="BC404" s="71">
        <v>0</v>
      </c>
      <c r="BD404" s="71">
        <v>0</v>
      </c>
      <c r="BE404" s="71">
        <v>0</v>
      </c>
      <c r="BF404" s="71">
        <v>0</v>
      </c>
      <c r="BG404" s="69">
        <v>0</v>
      </c>
      <c r="BH404" s="69">
        <v>0</v>
      </c>
      <c r="BI404" s="212" t="s">
        <v>221</v>
      </c>
      <c r="BJ404" s="8" t="s">
        <v>90</v>
      </c>
      <c r="BK404" s="31">
        <v>0</v>
      </c>
      <c r="BL404" s="31">
        <v>0</v>
      </c>
      <c r="BM404" s="31">
        <v>0</v>
      </c>
      <c r="BN404" s="31">
        <v>0</v>
      </c>
      <c r="BO404" s="31">
        <v>0</v>
      </c>
      <c r="BP404" s="31">
        <v>0</v>
      </c>
      <c r="BQ404" s="31">
        <v>0</v>
      </c>
      <c r="BR404" s="31">
        <v>0</v>
      </c>
      <c r="BS404" s="31">
        <v>0</v>
      </c>
      <c r="BT404" s="31">
        <v>0</v>
      </c>
      <c r="BU404" s="31">
        <v>0</v>
      </c>
      <c r="BV404" s="31">
        <v>0</v>
      </c>
      <c r="BW404" s="31">
        <v>0</v>
      </c>
      <c r="BX404" s="149">
        <v>0</v>
      </c>
      <c r="BY404" s="125">
        <v>0</v>
      </c>
      <c r="BZ404" s="71">
        <v>0</v>
      </c>
      <c r="CA404" s="71">
        <v>0</v>
      </c>
      <c r="CB404" s="71">
        <v>0</v>
      </c>
      <c r="CC404" s="71">
        <v>0</v>
      </c>
      <c r="CD404" s="212" t="s">
        <v>221</v>
      </c>
      <c r="CE404" s="8" t="s">
        <v>90</v>
      </c>
      <c r="CF404" s="71">
        <v>0</v>
      </c>
      <c r="CG404" s="71">
        <v>0</v>
      </c>
      <c r="CH404" s="71">
        <v>0</v>
      </c>
      <c r="CI404" s="71">
        <v>0</v>
      </c>
      <c r="CJ404" s="71">
        <v>0</v>
      </c>
      <c r="CK404" s="71">
        <v>0</v>
      </c>
      <c r="CL404" s="71">
        <v>0</v>
      </c>
      <c r="CM404" s="71">
        <v>0</v>
      </c>
      <c r="CN404" s="71">
        <v>0</v>
      </c>
      <c r="CO404" s="212" t="s">
        <v>221</v>
      </c>
      <c r="CP404" s="8" t="s">
        <v>90</v>
      </c>
      <c r="CQ404" s="46">
        <v>0</v>
      </c>
      <c r="CR404" s="46">
        <v>0</v>
      </c>
      <c r="CS404" s="46">
        <v>0</v>
      </c>
      <c r="CT404" s="46">
        <v>0</v>
      </c>
      <c r="CU404" s="46">
        <v>0</v>
      </c>
      <c r="CV404" s="46">
        <v>0</v>
      </c>
      <c r="CW404" s="46">
        <v>0</v>
      </c>
      <c r="CX404" s="46">
        <v>0</v>
      </c>
      <c r="CY404" s="46">
        <v>0</v>
      </c>
      <c r="CZ404" s="46">
        <v>0</v>
      </c>
      <c r="DA404" s="46">
        <v>0</v>
      </c>
      <c r="DB404" s="46">
        <v>0</v>
      </c>
      <c r="DC404" s="46">
        <v>0</v>
      </c>
      <c r="DD404" s="46">
        <v>0</v>
      </c>
      <c r="DE404" s="46">
        <v>0</v>
      </c>
      <c r="DF404" s="46">
        <v>0</v>
      </c>
      <c r="DG404" s="46">
        <v>0</v>
      </c>
      <c r="DH404" s="46">
        <v>0</v>
      </c>
      <c r="DI404" s="46">
        <v>0</v>
      </c>
      <c r="DJ404" s="46">
        <v>0</v>
      </c>
      <c r="DK404" s="46">
        <v>0</v>
      </c>
      <c r="DL404" s="46">
        <v>0</v>
      </c>
      <c r="DM404" s="46">
        <v>0</v>
      </c>
      <c r="DN404" s="46">
        <v>0</v>
      </c>
      <c r="DO404" s="212" t="s">
        <v>221</v>
      </c>
      <c r="DP404" s="8" t="s">
        <v>90</v>
      </c>
      <c r="DQ404" s="71">
        <v>0</v>
      </c>
      <c r="DR404" s="71">
        <v>0</v>
      </c>
      <c r="DS404" s="71">
        <v>0</v>
      </c>
      <c r="DT404" s="152">
        <v>0</v>
      </c>
      <c r="DU404" s="32">
        <v>0</v>
      </c>
      <c r="DV404" s="149">
        <v>0</v>
      </c>
      <c r="DW404" s="149">
        <v>0</v>
      </c>
      <c r="DX404" s="212" t="s">
        <v>221</v>
      </c>
      <c r="DY404" s="8" t="s">
        <v>90</v>
      </c>
      <c r="DZ404" s="71">
        <v>0</v>
      </c>
      <c r="EA404" s="71">
        <v>0</v>
      </c>
      <c r="EB404" s="71">
        <v>0</v>
      </c>
      <c r="EC404" s="71">
        <v>0</v>
      </c>
      <c r="ED404" s="71">
        <v>0</v>
      </c>
      <c r="EE404" s="71">
        <v>0</v>
      </c>
      <c r="EF404" s="71">
        <v>0</v>
      </c>
      <c r="EG404" s="71">
        <v>0</v>
      </c>
      <c r="EH404" s="71">
        <v>0</v>
      </c>
      <c r="EI404" s="71">
        <v>0</v>
      </c>
      <c r="EJ404" s="71">
        <v>0</v>
      </c>
      <c r="EK404" s="71">
        <v>0</v>
      </c>
      <c r="EL404" s="71">
        <v>0</v>
      </c>
      <c r="EM404" s="71">
        <v>0</v>
      </c>
      <c r="EN404" s="71">
        <v>0</v>
      </c>
      <c r="EO404" s="71">
        <v>0</v>
      </c>
      <c r="EP404" s="71">
        <v>0</v>
      </c>
      <c r="ER404" s="78" t="s">
        <v>221</v>
      </c>
      <c r="ES404" s="78" t="s">
        <v>2697</v>
      </c>
      <c r="ET404" s="78">
        <v>0</v>
      </c>
      <c r="EU404" s="78">
        <v>0</v>
      </c>
      <c r="EV404" s="78">
        <v>0</v>
      </c>
      <c r="EW404" s="78"/>
      <c r="EX404" s="78"/>
      <c r="EY404" s="78"/>
    </row>
    <row r="405" spans="1:155">
      <c r="A405" s="212"/>
      <c r="B405" s="8" t="s">
        <v>91</v>
      </c>
      <c r="C405" s="71">
        <v>438</v>
      </c>
      <c r="D405" s="71">
        <v>242</v>
      </c>
      <c r="E405" s="71">
        <v>241</v>
      </c>
      <c r="F405" s="71">
        <v>131</v>
      </c>
      <c r="G405" s="71">
        <v>0</v>
      </c>
      <c r="H405" s="71">
        <v>0</v>
      </c>
      <c r="I405" s="71">
        <v>134</v>
      </c>
      <c r="J405" s="71">
        <v>60</v>
      </c>
      <c r="K405" s="71">
        <v>0</v>
      </c>
      <c r="L405" s="71">
        <v>0</v>
      </c>
      <c r="M405" s="71">
        <v>0</v>
      </c>
      <c r="N405" s="71">
        <v>0</v>
      </c>
      <c r="O405" s="71">
        <v>0</v>
      </c>
      <c r="P405" s="71">
        <v>0</v>
      </c>
      <c r="Q405" s="71">
        <v>335</v>
      </c>
      <c r="R405" s="71">
        <v>172</v>
      </c>
      <c r="S405" s="71">
        <v>5</v>
      </c>
      <c r="T405" s="71">
        <v>0</v>
      </c>
      <c r="U405" s="71">
        <v>88</v>
      </c>
      <c r="V405" s="71">
        <v>35</v>
      </c>
      <c r="W405" s="71">
        <v>0</v>
      </c>
      <c r="X405" s="71">
        <v>0</v>
      </c>
      <c r="Y405" s="71">
        <v>0</v>
      </c>
      <c r="Z405" s="71">
        <v>0</v>
      </c>
      <c r="AA405" s="71">
        <v>0</v>
      </c>
      <c r="AB405" s="71">
        <v>0</v>
      </c>
      <c r="AC405" s="69">
        <v>1241</v>
      </c>
      <c r="AD405" s="69">
        <v>640</v>
      </c>
      <c r="AE405" s="212"/>
      <c r="AF405" s="8" t="s">
        <v>91</v>
      </c>
      <c r="AG405" s="71">
        <v>26</v>
      </c>
      <c r="AH405" s="71">
        <v>18</v>
      </c>
      <c r="AI405" s="71">
        <v>18</v>
      </c>
      <c r="AJ405" s="71">
        <v>13</v>
      </c>
      <c r="AK405" s="71">
        <v>0</v>
      </c>
      <c r="AL405" s="71">
        <v>0</v>
      </c>
      <c r="AM405" s="71">
        <v>14</v>
      </c>
      <c r="AN405" s="71">
        <v>6</v>
      </c>
      <c r="AO405" s="71">
        <v>0</v>
      </c>
      <c r="AP405" s="71">
        <v>0</v>
      </c>
      <c r="AQ405" s="71">
        <v>0</v>
      </c>
      <c r="AR405" s="71">
        <v>0</v>
      </c>
      <c r="AS405" s="71">
        <v>0</v>
      </c>
      <c r="AT405" s="71">
        <v>0</v>
      </c>
      <c r="AU405" s="71">
        <v>38</v>
      </c>
      <c r="AV405" s="71">
        <v>18</v>
      </c>
      <c r="AW405" s="71">
        <v>4</v>
      </c>
      <c r="AX405" s="71">
        <v>0</v>
      </c>
      <c r="AY405" s="71">
        <v>14</v>
      </c>
      <c r="AZ405" s="71">
        <v>4</v>
      </c>
      <c r="BA405" s="71">
        <v>0</v>
      </c>
      <c r="BB405" s="71">
        <v>0</v>
      </c>
      <c r="BC405" s="71">
        <v>0</v>
      </c>
      <c r="BD405" s="71">
        <v>0</v>
      </c>
      <c r="BE405" s="71">
        <v>0</v>
      </c>
      <c r="BF405" s="71">
        <v>0</v>
      </c>
      <c r="BG405" s="69">
        <v>114</v>
      </c>
      <c r="BH405" s="69">
        <v>59</v>
      </c>
      <c r="BI405" s="212"/>
      <c r="BJ405" s="8" t="s">
        <v>91</v>
      </c>
      <c r="BK405" s="31">
        <v>11</v>
      </c>
      <c r="BL405" s="31">
        <v>7</v>
      </c>
      <c r="BM405" s="31">
        <v>0</v>
      </c>
      <c r="BN405" s="31">
        <v>4</v>
      </c>
      <c r="BO405" s="31">
        <v>0</v>
      </c>
      <c r="BP405" s="31">
        <v>0</v>
      </c>
      <c r="BQ405" s="31">
        <v>0</v>
      </c>
      <c r="BR405" s="31">
        <v>9</v>
      </c>
      <c r="BS405" s="31">
        <v>1</v>
      </c>
      <c r="BT405" s="31">
        <v>5</v>
      </c>
      <c r="BU405" s="31">
        <v>0</v>
      </c>
      <c r="BV405" s="31">
        <v>0</v>
      </c>
      <c r="BW405" s="31">
        <v>0</v>
      </c>
      <c r="BX405" s="149">
        <v>37</v>
      </c>
      <c r="BY405" s="125">
        <v>35</v>
      </c>
      <c r="BZ405" s="71">
        <v>29</v>
      </c>
      <c r="CA405" s="71">
        <v>29</v>
      </c>
      <c r="CB405" s="71">
        <v>2</v>
      </c>
      <c r="CC405" s="71">
        <v>8</v>
      </c>
      <c r="CD405" s="212"/>
      <c r="CE405" s="8" t="s">
        <v>91</v>
      </c>
      <c r="CF405" s="71">
        <v>0</v>
      </c>
      <c r="CG405" s="71">
        <v>267</v>
      </c>
      <c r="CH405" s="71">
        <v>252</v>
      </c>
      <c r="CI405" s="71">
        <v>10</v>
      </c>
      <c r="CJ405" s="71">
        <v>2</v>
      </c>
      <c r="CK405" s="71">
        <v>7</v>
      </c>
      <c r="CL405" s="71">
        <v>37</v>
      </c>
      <c r="CM405" s="71">
        <v>34</v>
      </c>
      <c r="CN405" s="71">
        <v>34</v>
      </c>
      <c r="CO405" s="212"/>
      <c r="CP405" s="8" t="s">
        <v>91</v>
      </c>
      <c r="CQ405" s="46">
        <v>483</v>
      </c>
      <c r="CR405" s="46">
        <v>251</v>
      </c>
      <c r="CS405" s="46">
        <v>257</v>
      </c>
      <c r="CT405" s="46">
        <v>153</v>
      </c>
      <c r="CU405" s="46">
        <v>4</v>
      </c>
      <c r="CV405" s="46">
        <v>0</v>
      </c>
      <c r="CW405" s="46">
        <v>0</v>
      </c>
      <c r="CX405" s="46">
        <v>0</v>
      </c>
      <c r="CY405" s="46">
        <v>79</v>
      </c>
      <c r="CZ405" s="46">
        <v>39</v>
      </c>
      <c r="DA405" s="46">
        <v>52</v>
      </c>
      <c r="DB405" s="46">
        <v>25</v>
      </c>
      <c r="DC405" s="46">
        <v>0</v>
      </c>
      <c r="DD405" s="46">
        <v>0</v>
      </c>
      <c r="DE405" s="46">
        <v>0</v>
      </c>
      <c r="DF405" s="46">
        <v>0</v>
      </c>
      <c r="DG405" s="46">
        <v>0</v>
      </c>
      <c r="DH405" s="46">
        <v>0</v>
      </c>
      <c r="DI405" s="46">
        <v>0</v>
      </c>
      <c r="DJ405" s="46">
        <v>0</v>
      </c>
      <c r="DK405" s="46">
        <v>0</v>
      </c>
      <c r="DL405" s="46">
        <v>0</v>
      </c>
      <c r="DM405" s="46">
        <v>0</v>
      </c>
      <c r="DN405" s="46">
        <v>0</v>
      </c>
      <c r="DO405" s="212"/>
      <c r="DP405" s="8" t="s">
        <v>91</v>
      </c>
      <c r="DQ405" s="71">
        <v>45</v>
      </c>
      <c r="DR405" s="71">
        <v>11</v>
      </c>
      <c r="DS405" s="71">
        <v>6</v>
      </c>
      <c r="DT405" s="152">
        <v>14</v>
      </c>
      <c r="DU405" s="32">
        <v>7</v>
      </c>
      <c r="DV405" s="149">
        <v>59</v>
      </c>
      <c r="DW405" s="149">
        <v>18</v>
      </c>
      <c r="DX405" s="212"/>
      <c r="DY405" s="8" t="s">
        <v>91</v>
      </c>
      <c r="DZ405" s="71">
        <v>0</v>
      </c>
      <c r="EA405" s="71">
        <v>0</v>
      </c>
      <c r="EB405" s="71">
        <v>0</v>
      </c>
      <c r="EC405" s="71">
        <v>0</v>
      </c>
      <c r="ED405" s="71">
        <v>0</v>
      </c>
      <c r="EE405" s="71">
        <v>0</v>
      </c>
      <c r="EF405" s="71">
        <v>0</v>
      </c>
      <c r="EG405" s="71">
        <v>0</v>
      </c>
      <c r="EH405" s="71">
        <v>0</v>
      </c>
      <c r="EI405" s="71">
        <v>0</v>
      </c>
      <c r="EJ405" s="71">
        <v>0</v>
      </c>
      <c r="EK405" s="71">
        <v>0</v>
      </c>
      <c r="EL405" s="71">
        <v>0</v>
      </c>
      <c r="EM405" s="71">
        <v>0</v>
      </c>
      <c r="EN405" s="71">
        <v>0</v>
      </c>
      <c r="EO405" s="71">
        <v>0</v>
      </c>
      <c r="EP405" s="71">
        <v>0</v>
      </c>
      <c r="ER405" s="78" t="s">
        <v>221</v>
      </c>
      <c r="ES405" s="78" t="s">
        <v>2698</v>
      </c>
      <c r="ET405" s="78">
        <v>566</v>
      </c>
      <c r="EU405" s="78">
        <v>309</v>
      </c>
      <c r="EV405" s="78">
        <v>1340</v>
      </c>
      <c r="EW405" s="78"/>
      <c r="EX405" s="78"/>
      <c r="EY405" s="78"/>
    </row>
    <row r="406" spans="1:155">
      <c r="A406" s="212"/>
      <c r="B406" s="66" t="s">
        <v>73</v>
      </c>
      <c r="C406" s="26">
        <v>438</v>
      </c>
      <c r="D406" s="26">
        <v>242</v>
      </c>
      <c r="E406" s="26">
        <v>241</v>
      </c>
      <c r="F406" s="26">
        <v>131</v>
      </c>
      <c r="G406" s="26">
        <v>0</v>
      </c>
      <c r="H406" s="26">
        <v>0</v>
      </c>
      <c r="I406" s="26">
        <v>134</v>
      </c>
      <c r="J406" s="26">
        <v>60</v>
      </c>
      <c r="K406" s="26">
        <v>0</v>
      </c>
      <c r="L406" s="26">
        <v>0</v>
      </c>
      <c r="M406" s="26">
        <v>0</v>
      </c>
      <c r="N406" s="26">
        <v>0</v>
      </c>
      <c r="O406" s="26">
        <v>0</v>
      </c>
      <c r="P406" s="26">
        <v>0</v>
      </c>
      <c r="Q406" s="26">
        <v>335</v>
      </c>
      <c r="R406" s="26">
        <v>172</v>
      </c>
      <c r="S406" s="26">
        <v>5</v>
      </c>
      <c r="T406" s="26">
        <v>0</v>
      </c>
      <c r="U406" s="26">
        <v>88</v>
      </c>
      <c r="V406" s="26">
        <v>35</v>
      </c>
      <c r="W406" s="26">
        <v>0</v>
      </c>
      <c r="X406" s="26">
        <v>0</v>
      </c>
      <c r="Y406" s="26">
        <v>0</v>
      </c>
      <c r="Z406" s="26">
        <v>0</v>
      </c>
      <c r="AA406" s="26">
        <v>0</v>
      </c>
      <c r="AB406" s="26">
        <v>0</v>
      </c>
      <c r="AC406" s="68">
        <v>1241</v>
      </c>
      <c r="AD406" s="68">
        <v>640</v>
      </c>
      <c r="AE406" s="212"/>
      <c r="AF406" s="66" t="s">
        <v>73</v>
      </c>
      <c r="AG406" s="26">
        <v>26</v>
      </c>
      <c r="AH406" s="26">
        <v>18</v>
      </c>
      <c r="AI406" s="26">
        <v>18</v>
      </c>
      <c r="AJ406" s="26">
        <v>13</v>
      </c>
      <c r="AK406" s="26">
        <v>0</v>
      </c>
      <c r="AL406" s="26">
        <v>0</v>
      </c>
      <c r="AM406" s="26">
        <v>14</v>
      </c>
      <c r="AN406" s="26">
        <v>6</v>
      </c>
      <c r="AO406" s="26">
        <v>0</v>
      </c>
      <c r="AP406" s="26">
        <v>0</v>
      </c>
      <c r="AQ406" s="26">
        <v>0</v>
      </c>
      <c r="AR406" s="26">
        <v>0</v>
      </c>
      <c r="AS406" s="26">
        <v>0</v>
      </c>
      <c r="AT406" s="26">
        <v>0</v>
      </c>
      <c r="AU406" s="26">
        <v>38</v>
      </c>
      <c r="AV406" s="26">
        <v>18</v>
      </c>
      <c r="AW406" s="26">
        <v>4</v>
      </c>
      <c r="AX406" s="26">
        <v>0</v>
      </c>
      <c r="AY406" s="26">
        <v>14</v>
      </c>
      <c r="AZ406" s="26">
        <v>4</v>
      </c>
      <c r="BA406" s="26">
        <v>0</v>
      </c>
      <c r="BB406" s="26">
        <v>0</v>
      </c>
      <c r="BC406" s="26">
        <v>0</v>
      </c>
      <c r="BD406" s="26">
        <v>0</v>
      </c>
      <c r="BE406" s="26">
        <v>0</v>
      </c>
      <c r="BF406" s="26">
        <v>0</v>
      </c>
      <c r="BG406" s="68">
        <v>114</v>
      </c>
      <c r="BH406" s="68">
        <v>59</v>
      </c>
      <c r="BI406" s="212"/>
      <c r="BJ406" s="66" t="s">
        <v>73</v>
      </c>
      <c r="BK406" s="68">
        <v>11</v>
      </c>
      <c r="BL406" s="68">
        <v>7</v>
      </c>
      <c r="BM406" s="68">
        <v>0</v>
      </c>
      <c r="BN406" s="68">
        <v>4</v>
      </c>
      <c r="BO406" s="68">
        <v>0</v>
      </c>
      <c r="BP406" s="68">
        <v>0</v>
      </c>
      <c r="BQ406" s="68">
        <v>0</v>
      </c>
      <c r="BR406" s="68">
        <v>9</v>
      </c>
      <c r="BS406" s="68">
        <v>1</v>
      </c>
      <c r="BT406" s="68">
        <v>5</v>
      </c>
      <c r="BU406" s="68">
        <v>0</v>
      </c>
      <c r="BV406" s="68">
        <v>0</v>
      </c>
      <c r="BW406" s="68">
        <v>0</v>
      </c>
      <c r="BX406" s="68">
        <v>37</v>
      </c>
      <c r="BY406" s="68">
        <v>35</v>
      </c>
      <c r="BZ406" s="68">
        <v>29</v>
      </c>
      <c r="CA406" s="68">
        <v>29</v>
      </c>
      <c r="CB406" s="68">
        <v>2</v>
      </c>
      <c r="CC406" s="68">
        <v>8</v>
      </c>
      <c r="CD406" s="212"/>
      <c r="CE406" s="66" t="s">
        <v>73</v>
      </c>
      <c r="CF406" s="68">
        <v>0</v>
      </c>
      <c r="CG406" s="68">
        <v>267</v>
      </c>
      <c r="CH406" s="68">
        <v>252</v>
      </c>
      <c r="CI406" s="68">
        <v>10</v>
      </c>
      <c r="CJ406" s="68">
        <v>2</v>
      </c>
      <c r="CK406" s="68">
        <v>7</v>
      </c>
      <c r="CL406" s="68">
        <v>37</v>
      </c>
      <c r="CM406" s="68">
        <v>34</v>
      </c>
      <c r="CN406" s="68">
        <v>34</v>
      </c>
      <c r="CO406" s="212"/>
      <c r="CP406" s="66" t="s">
        <v>73</v>
      </c>
      <c r="CQ406" s="68">
        <v>483</v>
      </c>
      <c r="CR406" s="68">
        <v>251</v>
      </c>
      <c r="CS406" s="68">
        <v>257</v>
      </c>
      <c r="CT406" s="68">
        <v>153</v>
      </c>
      <c r="CU406" s="68">
        <v>4</v>
      </c>
      <c r="CV406" s="68">
        <v>0</v>
      </c>
      <c r="CW406" s="68">
        <v>0</v>
      </c>
      <c r="CX406" s="68">
        <v>0</v>
      </c>
      <c r="CY406" s="68">
        <v>79</v>
      </c>
      <c r="CZ406" s="68">
        <v>39</v>
      </c>
      <c r="DA406" s="68">
        <v>52</v>
      </c>
      <c r="DB406" s="68">
        <v>25</v>
      </c>
      <c r="DC406" s="68">
        <v>0</v>
      </c>
      <c r="DD406" s="68">
        <v>0</v>
      </c>
      <c r="DE406" s="68">
        <v>0</v>
      </c>
      <c r="DF406" s="68">
        <v>0</v>
      </c>
      <c r="DG406" s="68">
        <v>0</v>
      </c>
      <c r="DH406" s="68">
        <v>0</v>
      </c>
      <c r="DI406" s="68">
        <v>0</v>
      </c>
      <c r="DJ406" s="68">
        <v>0</v>
      </c>
      <c r="DK406" s="68">
        <v>0</v>
      </c>
      <c r="DL406" s="68">
        <v>0</v>
      </c>
      <c r="DM406" s="68">
        <v>0</v>
      </c>
      <c r="DN406" s="68">
        <v>0</v>
      </c>
      <c r="DO406" s="212"/>
      <c r="DP406" s="66" t="s">
        <v>73</v>
      </c>
      <c r="DQ406" s="68">
        <v>45</v>
      </c>
      <c r="DR406" s="26">
        <v>11</v>
      </c>
      <c r="DS406" s="26">
        <v>6</v>
      </c>
      <c r="DT406" s="41">
        <v>14</v>
      </c>
      <c r="DU406" s="41">
        <v>7</v>
      </c>
      <c r="DV406" s="68">
        <v>59</v>
      </c>
      <c r="DW406" s="68">
        <v>18</v>
      </c>
      <c r="DX406" s="212"/>
      <c r="DY406" s="66" t="s">
        <v>73</v>
      </c>
      <c r="DZ406" s="68">
        <v>0</v>
      </c>
      <c r="EA406" s="68">
        <v>0</v>
      </c>
      <c r="EB406" s="68">
        <v>0</v>
      </c>
      <c r="EC406" s="68">
        <v>0</v>
      </c>
      <c r="ED406" s="68">
        <v>0</v>
      </c>
      <c r="EE406" s="68">
        <v>0</v>
      </c>
      <c r="EF406" s="68">
        <v>0</v>
      </c>
      <c r="EG406" s="68">
        <v>0</v>
      </c>
      <c r="EH406" s="68">
        <v>0</v>
      </c>
      <c r="EI406" s="68">
        <v>0</v>
      </c>
      <c r="EJ406" s="68">
        <v>0</v>
      </c>
      <c r="EK406" s="68">
        <v>0</v>
      </c>
      <c r="EL406" s="68">
        <v>0</v>
      </c>
      <c r="EM406" s="68">
        <v>0</v>
      </c>
      <c r="EN406" s="68">
        <v>0</v>
      </c>
      <c r="EO406" s="68">
        <v>0</v>
      </c>
      <c r="EP406" s="68">
        <v>0</v>
      </c>
      <c r="ER406" s="78" t="s">
        <v>221</v>
      </c>
      <c r="ES406" s="78" t="s">
        <v>2699</v>
      </c>
      <c r="ET406" s="78">
        <v>566</v>
      </c>
      <c r="EU406" s="78">
        <v>309</v>
      </c>
      <c r="EV406" s="78">
        <v>1340</v>
      </c>
      <c r="EW406" s="78"/>
      <c r="EX406" s="78"/>
      <c r="EY406" s="78"/>
    </row>
    <row r="407" spans="1:155">
      <c r="A407" s="212" t="s">
        <v>222</v>
      </c>
      <c r="B407" s="8" t="s">
        <v>90</v>
      </c>
      <c r="C407" s="71">
        <v>95</v>
      </c>
      <c r="D407" s="71">
        <v>39</v>
      </c>
      <c r="E407" s="71">
        <v>95</v>
      </c>
      <c r="F407" s="71">
        <v>53</v>
      </c>
      <c r="G407" s="71">
        <v>0</v>
      </c>
      <c r="H407" s="71">
        <v>0</v>
      </c>
      <c r="I407" s="71">
        <v>0</v>
      </c>
      <c r="J407" s="71">
        <v>0</v>
      </c>
      <c r="K407" s="71">
        <v>0</v>
      </c>
      <c r="L407" s="71">
        <v>0</v>
      </c>
      <c r="M407" s="71">
        <v>0</v>
      </c>
      <c r="N407" s="71">
        <v>0</v>
      </c>
      <c r="O407" s="71">
        <v>0</v>
      </c>
      <c r="P407" s="71">
        <v>0</v>
      </c>
      <c r="Q407" s="71">
        <v>96</v>
      </c>
      <c r="R407" s="71">
        <v>39</v>
      </c>
      <c r="S407" s="71">
        <v>0</v>
      </c>
      <c r="T407" s="71">
        <v>0</v>
      </c>
      <c r="U407" s="71">
        <v>0</v>
      </c>
      <c r="V407" s="71">
        <v>0</v>
      </c>
      <c r="W407" s="71">
        <v>0</v>
      </c>
      <c r="X407" s="71">
        <v>0</v>
      </c>
      <c r="Y407" s="71">
        <v>0</v>
      </c>
      <c r="Z407" s="71">
        <v>0</v>
      </c>
      <c r="AA407" s="71">
        <v>0</v>
      </c>
      <c r="AB407" s="71">
        <v>0</v>
      </c>
      <c r="AC407" s="69">
        <v>286</v>
      </c>
      <c r="AD407" s="69">
        <v>131</v>
      </c>
      <c r="AE407" s="212" t="s">
        <v>222</v>
      </c>
      <c r="AF407" s="8" t="s">
        <v>90</v>
      </c>
      <c r="AG407" s="71">
        <v>4</v>
      </c>
      <c r="AH407" s="71">
        <v>3</v>
      </c>
      <c r="AI407" s="71">
        <v>3</v>
      </c>
      <c r="AJ407" s="71">
        <v>2</v>
      </c>
      <c r="AK407" s="71">
        <v>0</v>
      </c>
      <c r="AL407" s="71">
        <v>0</v>
      </c>
      <c r="AM407" s="71">
        <v>0</v>
      </c>
      <c r="AN407" s="71">
        <v>0</v>
      </c>
      <c r="AO407" s="71">
        <v>0</v>
      </c>
      <c r="AP407" s="71">
        <v>0</v>
      </c>
      <c r="AQ407" s="71">
        <v>0</v>
      </c>
      <c r="AR407" s="71">
        <v>0</v>
      </c>
      <c r="AS407" s="71">
        <v>0</v>
      </c>
      <c r="AT407" s="71">
        <v>0</v>
      </c>
      <c r="AU407" s="71">
        <v>14</v>
      </c>
      <c r="AV407" s="71">
        <v>5</v>
      </c>
      <c r="AW407" s="71">
        <v>0</v>
      </c>
      <c r="AX407" s="71">
        <v>0</v>
      </c>
      <c r="AY407" s="71">
        <v>0</v>
      </c>
      <c r="AZ407" s="71">
        <v>0</v>
      </c>
      <c r="BA407" s="71">
        <v>0</v>
      </c>
      <c r="BB407" s="71">
        <v>0</v>
      </c>
      <c r="BC407" s="71">
        <v>0</v>
      </c>
      <c r="BD407" s="71">
        <v>0</v>
      </c>
      <c r="BE407" s="71">
        <v>0</v>
      </c>
      <c r="BF407" s="71">
        <v>0</v>
      </c>
      <c r="BG407" s="69">
        <v>21</v>
      </c>
      <c r="BH407" s="69">
        <v>10</v>
      </c>
      <c r="BI407" s="212" t="s">
        <v>222</v>
      </c>
      <c r="BJ407" s="8" t="s">
        <v>90</v>
      </c>
      <c r="BK407" s="31">
        <v>3</v>
      </c>
      <c r="BL407" s="31">
        <v>2</v>
      </c>
      <c r="BM407" s="31">
        <v>0</v>
      </c>
      <c r="BN407" s="31">
        <v>0</v>
      </c>
      <c r="BO407" s="31">
        <v>0</v>
      </c>
      <c r="BP407" s="31">
        <v>0</v>
      </c>
      <c r="BQ407" s="31">
        <v>0</v>
      </c>
      <c r="BR407" s="31">
        <v>2</v>
      </c>
      <c r="BS407" s="31">
        <v>0</v>
      </c>
      <c r="BT407" s="31">
        <v>0</v>
      </c>
      <c r="BU407" s="31">
        <v>0</v>
      </c>
      <c r="BV407" s="31">
        <v>0</v>
      </c>
      <c r="BW407" s="31">
        <v>0</v>
      </c>
      <c r="BX407" s="149">
        <v>7</v>
      </c>
      <c r="BY407" s="125">
        <v>8</v>
      </c>
      <c r="BZ407" s="71">
        <v>8</v>
      </c>
      <c r="CA407" s="71">
        <v>0</v>
      </c>
      <c r="CB407" s="71">
        <v>0</v>
      </c>
      <c r="CC407" s="71">
        <v>3</v>
      </c>
      <c r="CD407" s="212" t="s">
        <v>222</v>
      </c>
      <c r="CE407" s="8" t="s">
        <v>90</v>
      </c>
      <c r="CF407" s="71">
        <v>0</v>
      </c>
      <c r="CG407" s="71">
        <v>116</v>
      </c>
      <c r="CH407" s="71">
        <v>9</v>
      </c>
      <c r="CI407" s="71">
        <v>0</v>
      </c>
      <c r="CJ407" s="71">
        <v>0</v>
      </c>
      <c r="CK407" s="71">
        <v>0</v>
      </c>
      <c r="CL407" s="71">
        <v>7</v>
      </c>
      <c r="CM407" s="71">
        <v>0</v>
      </c>
      <c r="CN407" s="71">
        <v>4</v>
      </c>
      <c r="CO407" s="212" t="s">
        <v>222</v>
      </c>
      <c r="CP407" s="8" t="s">
        <v>90</v>
      </c>
      <c r="CQ407" s="46">
        <v>48</v>
      </c>
      <c r="CR407" s="46">
        <v>22</v>
      </c>
      <c r="CS407" s="46">
        <v>20</v>
      </c>
      <c r="CT407" s="46">
        <v>8</v>
      </c>
      <c r="CU407" s="46">
        <v>0</v>
      </c>
      <c r="CV407" s="46">
        <v>0</v>
      </c>
      <c r="CW407" s="46">
        <v>0</v>
      </c>
      <c r="CX407" s="46">
        <v>0</v>
      </c>
      <c r="CY407" s="46">
        <v>0</v>
      </c>
      <c r="CZ407" s="46">
        <v>0</v>
      </c>
      <c r="DA407" s="46">
        <v>0</v>
      </c>
      <c r="DB407" s="46">
        <v>0</v>
      </c>
      <c r="DC407" s="46">
        <v>0</v>
      </c>
      <c r="DD407" s="46">
        <v>0</v>
      </c>
      <c r="DE407" s="46">
        <v>0</v>
      </c>
      <c r="DF407" s="46">
        <v>0</v>
      </c>
      <c r="DG407" s="46">
        <v>0</v>
      </c>
      <c r="DH407" s="46">
        <v>0</v>
      </c>
      <c r="DI407" s="46">
        <v>0</v>
      </c>
      <c r="DJ407" s="46">
        <v>0</v>
      </c>
      <c r="DK407" s="46">
        <v>0</v>
      </c>
      <c r="DL407" s="46">
        <v>0</v>
      </c>
      <c r="DM407" s="46">
        <v>0</v>
      </c>
      <c r="DN407" s="46">
        <v>0</v>
      </c>
      <c r="DO407" s="212" t="s">
        <v>222</v>
      </c>
      <c r="DP407" s="8" t="s">
        <v>90</v>
      </c>
      <c r="DQ407" s="71">
        <v>15</v>
      </c>
      <c r="DR407" s="71">
        <v>2</v>
      </c>
      <c r="DS407" s="71">
        <v>0</v>
      </c>
      <c r="DT407" s="152">
        <v>0</v>
      </c>
      <c r="DU407" s="32">
        <v>0</v>
      </c>
      <c r="DV407" s="149">
        <v>15</v>
      </c>
      <c r="DW407" s="149">
        <v>2</v>
      </c>
      <c r="DX407" s="212" t="s">
        <v>222</v>
      </c>
      <c r="DY407" s="8" t="s">
        <v>90</v>
      </c>
      <c r="DZ407" s="71">
        <v>0</v>
      </c>
      <c r="EA407" s="71">
        <v>0</v>
      </c>
      <c r="EB407" s="71">
        <v>0</v>
      </c>
      <c r="EC407" s="71">
        <v>0</v>
      </c>
      <c r="ED407" s="71">
        <v>0</v>
      </c>
      <c r="EE407" s="71">
        <v>0</v>
      </c>
      <c r="EF407" s="71">
        <v>0</v>
      </c>
      <c r="EG407" s="71">
        <v>0</v>
      </c>
      <c r="EH407" s="71">
        <v>0</v>
      </c>
      <c r="EI407" s="71">
        <v>0</v>
      </c>
      <c r="EJ407" s="71">
        <v>0</v>
      </c>
      <c r="EK407" s="71">
        <v>0</v>
      </c>
      <c r="EL407" s="71">
        <v>0</v>
      </c>
      <c r="EM407" s="71">
        <v>0</v>
      </c>
      <c r="EN407" s="71">
        <v>0</v>
      </c>
      <c r="EO407" s="71">
        <v>0</v>
      </c>
      <c r="EP407" s="71">
        <v>0</v>
      </c>
      <c r="ER407" s="78" t="s">
        <v>222</v>
      </c>
      <c r="ES407" s="78" t="s">
        <v>2700</v>
      </c>
      <c r="ET407" s="78">
        <v>48</v>
      </c>
      <c r="EU407" s="78">
        <v>20</v>
      </c>
      <c r="EV407" s="78">
        <v>259</v>
      </c>
      <c r="EW407" s="78"/>
      <c r="EX407" s="78"/>
      <c r="EY407" s="78"/>
    </row>
    <row r="408" spans="1:155">
      <c r="A408" s="212"/>
      <c r="B408" s="8" t="s">
        <v>91</v>
      </c>
      <c r="C408" s="71">
        <v>339</v>
      </c>
      <c r="D408" s="71">
        <v>182</v>
      </c>
      <c r="E408" s="71">
        <v>93</v>
      </c>
      <c r="F408" s="71">
        <v>56</v>
      </c>
      <c r="G408" s="71">
        <v>0</v>
      </c>
      <c r="H408" s="71">
        <v>0</v>
      </c>
      <c r="I408" s="71">
        <v>57</v>
      </c>
      <c r="J408" s="71">
        <v>20</v>
      </c>
      <c r="K408" s="71">
        <v>90</v>
      </c>
      <c r="L408" s="71">
        <v>50</v>
      </c>
      <c r="M408" s="71">
        <v>24</v>
      </c>
      <c r="N408" s="71">
        <v>12</v>
      </c>
      <c r="O408" s="71">
        <v>0</v>
      </c>
      <c r="P408" s="71">
        <v>0</v>
      </c>
      <c r="Q408" s="71">
        <v>283</v>
      </c>
      <c r="R408" s="71">
        <v>140</v>
      </c>
      <c r="S408" s="71">
        <v>0</v>
      </c>
      <c r="T408" s="71">
        <v>0</v>
      </c>
      <c r="U408" s="71">
        <v>97</v>
      </c>
      <c r="V408" s="71">
        <v>30</v>
      </c>
      <c r="W408" s="71">
        <v>0</v>
      </c>
      <c r="X408" s="71">
        <v>0</v>
      </c>
      <c r="Y408" s="71">
        <v>0</v>
      </c>
      <c r="Z408" s="71">
        <v>0</v>
      </c>
      <c r="AA408" s="71">
        <v>0</v>
      </c>
      <c r="AB408" s="71">
        <v>0</v>
      </c>
      <c r="AC408" s="69">
        <v>983</v>
      </c>
      <c r="AD408" s="69">
        <v>490</v>
      </c>
      <c r="AE408" s="212"/>
      <c r="AF408" s="8" t="s">
        <v>91</v>
      </c>
      <c r="AG408" s="71">
        <v>0</v>
      </c>
      <c r="AH408" s="71">
        <v>0</v>
      </c>
      <c r="AI408" s="71">
        <v>0</v>
      </c>
      <c r="AJ408" s="71">
        <v>0</v>
      </c>
      <c r="AK408" s="71">
        <v>0</v>
      </c>
      <c r="AL408" s="71">
        <v>0</v>
      </c>
      <c r="AM408" s="71">
        <v>0</v>
      </c>
      <c r="AN408" s="71">
        <v>0</v>
      </c>
      <c r="AO408" s="71">
        <v>0</v>
      </c>
      <c r="AP408" s="71">
        <v>0</v>
      </c>
      <c r="AQ408" s="71">
        <v>0</v>
      </c>
      <c r="AR408" s="71">
        <v>0</v>
      </c>
      <c r="AS408" s="71">
        <v>0</v>
      </c>
      <c r="AT408" s="71">
        <v>0</v>
      </c>
      <c r="AU408" s="71">
        <v>9</v>
      </c>
      <c r="AV408" s="71">
        <v>6</v>
      </c>
      <c r="AW408" s="71">
        <v>0</v>
      </c>
      <c r="AX408" s="71">
        <v>0</v>
      </c>
      <c r="AY408" s="71">
        <v>2</v>
      </c>
      <c r="AZ408" s="71">
        <v>0</v>
      </c>
      <c r="BA408" s="71">
        <v>0</v>
      </c>
      <c r="BB408" s="71">
        <v>0</v>
      </c>
      <c r="BC408" s="71">
        <v>0</v>
      </c>
      <c r="BD408" s="71">
        <v>0</v>
      </c>
      <c r="BE408" s="71">
        <v>0</v>
      </c>
      <c r="BF408" s="71">
        <v>0</v>
      </c>
      <c r="BG408" s="69">
        <v>11</v>
      </c>
      <c r="BH408" s="69">
        <v>6</v>
      </c>
      <c r="BI408" s="212"/>
      <c r="BJ408" s="8" t="s">
        <v>91</v>
      </c>
      <c r="BK408" s="31">
        <v>8</v>
      </c>
      <c r="BL408" s="31">
        <v>3</v>
      </c>
      <c r="BM408" s="31">
        <v>0</v>
      </c>
      <c r="BN408" s="31">
        <v>2</v>
      </c>
      <c r="BO408" s="31">
        <v>3</v>
      </c>
      <c r="BP408" s="31">
        <v>2</v>
      </c>
      <c r="BQ408" s="31">
        <v>0</v>
      </c>
      <c r="BR408" s="31">
        <v>8</v>
      </c>
      <c r="BS408" s="31">
        <v>0</v>
      </c>
      <c r="BT408" s="31">
        <v>5</v>
      </c>
      <c r="BU408" s="31">
        <v>0</v>
      </c>
      <c r="BV408" s="31">
        <v>0</v>
      </c>
      <c r="BW408" s="31">
        <v>0</v>
      </c>
      <c r="BX408" s="149">
        <v>31</v>
      </c>
      <c r="BY408" s="125">
        <v>30</v>
      </c>
      <c r="BZ408" s="71">
        <v>30</v>
      </c>
      <c r="CA408" s="71">
        <v>13</v>
      </c>
      <c r="CB408" s="71">
        <v>1</v>
      </c>
      <c r="CC408" s="71">
        <v>7</v>
      </c>
      <c r="CD408" s="212"/>
      <c r="CE408" s="8" t="s">
        <v>91</v>
      </c>
      <c r="CF408" s="71">
        <v>42</v>
      </c>
      <c r="CG408" s="71">
        <v>270</v>
      </c>
      <c r="CH408" s="71">
        <v>53</v>
      </c>
      <c r="CI408" s="71">
        <v>0</v>
      </c>
      <c r="CJ408" s="71">
        <v>0</v>
      </c>
      <c r="CK408" s="71">
        <v>1</v>
      </c>
      <c r="CL408" s="71">
        <v>30</v>
      </c>
      <c r="CM408" s="71">
        <v>33</v>
      </c>
      <c r="CN408" s="71">
        <v>27</v>
      </c>
      <c r="CO408" s="212"/>
      <c r="CP408" s="8" t="s">
        <v>91</v>
      </c>
      <c r="CQ408" s="46">
        <v>295</v>
      </c>
      <c r="CR408" s="46">
        <v>121</v>
      </c>
      <c r="CS408" s="46">
        <v>208</v>
      </c>
      <c r="CT408" s="46">
        <v>92</v>
      </c>
      <c r="CU408" s="46">
        <v>0</v>
      </c>
      <c r="CV408" s="46">
        <v>0</v>
      </c>
      <c r="CW408" s="46">
        <v>0</v>
      </c>
      <c r="CX408" s="46">
        <v>0</v>
      </c>
      <c r="CY408" s="46">
        <v>29</v>
      </c>
      <c r="CZ408" s="46">
        <v>9</v>
      </c>
      <c r="DA408" s="46">
        <v>22</v>
      </c>
      <c r="DB408" s="46">
        <v>8</v>
      </c>
      <c r="DC408" s="46">
        <v>0</v>
      </c>
      <c r="DD408" s="46">
        <v>0</v>
      </c>
      <c r="DE408" s="46">
        <v>0</v>
      </c>
      <c r="DF408" s="46">
        <v>0</v>
      </c>
      <c r="DG408" s="46">
        <v>0</v>
      </c>
      <c r="DH408" s="46">
        <v>0</v>
      </c>
      <c r="DI408" s="46">
        <v>0</v>
      </c>
      <c r="DJ408" s="46">
        <v>0</v>
      </c>
      <c r="DK408" s="46">
        <v>0</v>
      </c>
      <c r="DL408" s="46">
        <v>0</v>
      </c>
      <c r="DM408" s="46">
        <v>0</v>
      </c>
      <c r="DN408" s="46">
        <v>0</v>
      </c>
      <c r="DO408" s="212"/>
      <c r="DP408" s="8" t="s">
        <v>91</v>
      </c>
      <c r="DQ408" s="71">
        <v>43</v>
      </c>
      <c r="DR408" s="71">
        <v>10</v>
      </c>
      <c r="DS408" s="71">
        <v>10</v>
      </c>
      <c r="DT408" s="152">
        <v>10</v>
      </c>
      <c r="DU408" s="32">
        <v>3</v>
      </c>
      <c r="DV408" s="149">
        <v>53</v>
      </c>
      <c r="DW408" s="149">
        <v>13</v>
      </c>
      <c r="DX408" s="212"/>
      <c r="DY408" s="8" t="s">
        <v>91</v>
      </c>
      <c r="DZ408" s="71">
        <v>2</v>
      </c>
      <c r="EA408" s="71">
        <v>58</v>
      </c>
      <c r="EB408" s="71">
        <v>0</v>
      </c>
      <c r="EC408" s="71">
        <v>0</v>
      </c>
      <c r="ED408" s="71">
        <v>0</v>
      </c>
      <c r="EE408" s="71">
        <v>0</v>
      </c>
      <c r="EF408" s="71">
        <v>0</v>
      </c>
      <c r="EG408" s="71">
        <v>11</v>
      </c>
      <c r="EH408" s="71">
        <v>0</v>
      </c>
      <c r="EI408" s="71">
        <v>0</v>
      </c>
      <c r="EJ408" s="71">
        <v>0</v>
      </c>
      <c r="EK408" s="71">
        <v>0</v>
      </c>
      <c r="EL408" s="71">
        <v>0</v>
      </c>
      <c r="EM408" s="71">
        <v>0</v>
      </c>
      <c r="EN408" s="71">
        <v>0</v>
      </c>
      <c r="EO408" s="71">
        <v>0</v>
      </c>
      <c r="EP408" s="71">
        <v>0</v>
      </c>
      <c r="ER408" s="78" t="s">
        <v>222</v>
      </c>
      <c r="ES408" s="78" t="s">
        <v>2701</v>
      </c>
      <c r="ET408" s="78">
        <v>324</v>
      </c>
      <c r="EU408" s="78">
        <v>230</v>
      </c>
      <c r="EV408" s="78">
        <v>741</v>
      </c>
      <c r="EW408" s="78"/>
      <c r="EX408" s="78"/>
      <c r="EY408" s="78"/>
    </row>
    <row r="409" spans="1:155">
      <c r="A409" s="212"/>
      <c r="B409" s="66" t="s">
        <v>73</v>
      </c>
      <c r="C409" s="26">
        <v>434</v>
      </c>
      <c r="D409" s="26">
        <v>221</v>
      </c>
      <c r="E409" s="26">
        <v>188</v>
      </c>
      <c r="F409" s="26">
        <v>109</v>
      </c>
      <c r="G409" s="26">
        <v>0</v>
      </c>
      <c r="H409" s="26">
        <v>0</v>
      </c>
      <c r="I409" s="26">
        <v>57</v>
      </c>
      <c r="J409" s="26">
        <v>20</v>
      </c>
      <c r="K409" s="26">
        <v>90</v>
      </c>
      <c r="L409" s="26">
        <v>50</v>
      </c>
      <c r="M409" s="26">
        <v>24</v>
      </c>
      <c r="N409" s="26">
        <v>12</v>
      </c>
      <c r="O409" s="26">
        <v>0</v>
      </c>
      <c r="P409" s="26">
        <v>0</v>
      </c>
      <c r="Q409" s="26">
        <v>379</v>
      </c>
      <c r="R409" s="26">
        <v>179</v>
      </c>
      <c r="S409" s="26">
        <v>0</v>
      </c>
      <c r="T409" s="26">
        <v>0</v>
      </c>
      <c r="U409" s="26">
        <v>97</v>
      </c>
      <c r="V409" s="26">
        <v>30</v>
      </c>
      <c r="W409" s="26">
        <v>0</v>
      </c>
      <c r="X409" s="26">
        <v>0</v>
      </c>
      <c r="Y409" s="26">
        <v>0</v>
      </c>
      <c r="Z409" s="26">
        <v>0</v>
      </c>
      <c r="AA409" s="26">
        <v>0</v>
      </c>
      <c r="AB409" s="26">
        <v>0</v>
      </c>
      <c r="AC409" s="68">
        <v>1269</v>
      </c>
      <c r="AD409" s="68">
        <v>621</v>
      </c>
      <c r="AE409" s="212"/>
      <c r="AF409" s="66" t="s">
        <v>73</v>
      </c>
      <c r="AG409" s="26">
        <v>4</v>
      </c>
      <c r="AH409" s="26">
        <v>3</v>
      </c>
      <c r="AI409" s="26">
        <v>3</v>
      </c>
      <c r="AJ409" s="26">
        <v>2</v>
      </c>
      <c r="AK409" s="26">
        <v>0</v>
      </c>
      <c r="AL409" s="26">
        <v>0</v>
      </c>
      <c r="AM409" s="26">
        <v>0</v>
      </c>
      <c r="AN409" s="26">
        <v>0</v>
      </c>
      <c r="AO409" s="26">
        <v>0</v>
      </c>
      <c r="AP409" s="26">
        <v>0</v>
      </c>
      <c r="AQ409" s="26">
        <v>0</v>
      </c>
      <c r="AR409" s="26">
        <v>0</v>
      </c>
      <c r="AS409" s="26">
        <v>0</v>
      </c>
      <c r="AT409" s="26">
        <v>0</v>
      </c>
      <c r="AU409" s="26">
        <v>23</v>
      </c>
      <c r="AV409" s="26">
        <v>11</v>
      </c>
      <c r="AW409" s="26">
        <v>0</v>
      </c>
      <c r="AX409" s="26">
        <v>0</v>
      </c>
      <c r="AY409" s="26">
        <v>2</v>
      </c>
      <c r="AZ409" s="26">
        <v>0</v>
      </c>
      <c r="BA409" s="26">
        <v>0</v>
      </c>
      <c r="BB409" s="26">
        <v>0</v>
      </c>
      <c r="BC409" s="26">
        <v>0</v>
      </c>
      <c r="BD409" s="26">
        <v>0</v>
      </c>
      <c r="BE409" s="26">
        <v>0</v>
      </c>
      <c r="BF409" s="26">
        <v>0</v>
      </c>
      <c r="BG409" s="68">
        <v>32</v>
      </c>
      <c r="BH409" s="68">
        <v>16</v>
      </c>
      <c r="BI409" s="212"/>
      <c r="BJ409" s="66" t="s">
        <v>73</v>
      </c>
      <c r="BK409" s="68">
        <v>11</v>
      </c>
      <c r="BL409" s="68">
        <v>5</v>
      </c>
      <c r="BM409" s="68">
        <v>0</v>
      </c>
      <c r="BN409" s="68">
        <v>2</v>
      </c>
      <c r="BO409" s="68">
        <v>3</v>
      </c>
      <c r="BP409" s="68">
        <v>2</v>
      </c>
      <c r="BQ409" s="68">
        <v>0</v>
      </c>
      <c r="BR409" s="68">
        <v>10</v>
      </c>
      <c r="BS409" s="68">
        <v>0</v>
      </c>
      <c r="BT409" s="68">
        <v>5</v>
      </c>
      <c r="BU409" s="68">
        <v>0</v>
      </c>
      <c r="BV409" s="68">
        <v>0</v>
      </c>
      <c r="BW409" s="68">
        <v>0</v>
      </c>
      <c r="BX409" s="68">
        <v>38</v>
      </c>
      <c r="BY409" s="68">
        <v>38</v>
      </c>
      <c r="BZ409" s="68">
        <v>38</v>
      </c>
      <c r="CA409" s="68">
        <v>13</v>
      </c>
      <c r="CB409" s="68">
        <v>1</v>
      </c>
      <c r="CC409" s="68">
        <v>10</v>
      </c>
      <c r="CD409" s="212"/>
      <c r="CE409" s="66" t="s">
        <v>73</v>
      </c>
      <c r="CF409" s="68">
        <v>42</v>
      </c>
      <c r="CG409" s="68">
        <v>386</v>
      </c>
      <c r="CH409" s="68">
        <v>62</v>
      </c>
      <c r="CI409" s="68">
        <v>0</v>
      </c>
      <c r="CJ409" s="68">
        <v>0</v>
      </c>
      <c r="CK409" s="68">
        <v>1</v>
      </c>
      <c r="CL409" s="68">
        <v>37</v>
      </c>
      <c r="CM409" s="68">
        <v>33</v>
      </c>
      <c r="CN409" s="68">
        <v>31</v>
      </c>
      <c r="CO409" s="212"/>
      <c r="CP409" s="66" t="s">
        <v>73</v>
      </c>
      <c r="CQ409" s="68">
        <v>343</v>
      </c>
      <c r="CR409" s="68">
        <v>143</v>
      </c>
      <c r="CS409" s="68">
        <v>228</v>
      </c>
      <c r="CT409" s="68">
        <v>100</v>
      </c>
      <c r="CU409" s="68">
        <v>0</v>
      </c>
      <c r="CV409" s="68">
        <v>0</v>
      </c>
      <c r="CW409" s="68">
        <v>0</v>
      </c>
      <c r="CX409" s="68">
        <v>0</v>
      </c>
      <c r="CY409" s="68">
        <v>29</v>
      </c>
      <c r="CZ409" s="68">
        <v>9</v>
      </c>
      <c r="DA409" s="68">
        <v>22</v>
      </c>
      <c r="DB409" s="68">
        <v>8</v>
      </c>
      <c r="DC409" s="68">
        <v>0</v>
      </c>
      <c r="DD409" s="68">
        <v>0</v>
      </c>
      <c r="DE409" s="68">
        <v>0</v>
      </c>
      <c r="DF409" s="68">
        <v>0</v>
      </c>
      <c r="DG409" s="68">
        <v>0</v>
      </c>
      <c r="DH409" s="68">
        <v>0</v>
      </c>
      <c r="DI409" s="68">
        <v>0</v>
      </c>
      <c r="DJ409" s="68">
        <v>0</v>
      </c>
      <c r="DK409" s="68">
        <v>0</v>
      </c>
      <c r="DL409" s="68">
        <v>0</v>
      </c>
      <c r="DM409" s="68">
        <v>0</v>
      </c>
      <c r="DN409" s="68">
        <v>0</v>
      </c>
      <c r="DO409" s="212"/>
      <c r="DP409" s="66" t="s">
        <v>73</v>
      </c>
      <c r="DQ409" s="68">
        <v>58</v>
      </c>
      <c r="DR409" s="26">
        <v>12</v>
      </c>
      <c r="DS409" s="26">
        <v>10</v>
      </c>
      <c r="DT409" s="41">
        <v>10</v>
      </c>
      <c r="DU409" s="41">
        <v>3</v>
      </c>
      <c r="DV409" s="68">
        <v>68</v>
      </c>
      <c r="DW409" s="68">
        <v>15</v>
      </c>
      <c r="DX409" s="212"/>
      <c r="DY409" s="66" t="s">
        <v>73</v>
      </c>
      <c r="DZ409" s="68">
        <v>2</v>
      </c>
      <c r="EA409" s="68">
        <v>58</v>
      </c>
      <c r="EB409" s="68">
        <v>0</v>
      </c>
      <c r="EC409" s="68">
        <v>0</v>
      </c>
      <c r="ED409" s="68">
        <v>0</v>
      </c>
      <c r="EE409" s="68">
        <v>0</v>
      </c>
      <c r="EF409" s="68">
        <v>0</v>
      </c>
      <c r="EG409" s="68">
        <v>11</v>
      </c>
      <c r="EH409" s="68">
        <v>0</v>
      </c>
      <c r="EI409" s="68">
        <v>0</v>
      </c>
      <c r="EJ409" s="68">
        <v>0</v>
      </c>
      <c r="EK409" s="68">
        <v>0</v>
      </c>
      <c r="EL409" s="68">
        <v>0</v>
      </c>
      <c r="EM409" s="68">
        <v>0</v>
      </c>
      <c r="EN409" s="68">
        <v>0</v>
      </c>
      <c r="EO409" s="68">
        <v>0</v>
      </c>
      <c r="EP409" s="68">
        <v>0</v>
      </c>
      <c r="ER409" s="78" t="s">
        <v>222</v>
      </c>
      <c r="ES409" s="78" t="s">
        <v>2702</v>
      </c>
      <c r="ET409" s="78">
        <v>372</v>
      </c>
      <c r="EU409" s="78">
        <v>250</v>
      </c>
      <c r="EV409" s="78">
        <v>1000</v>
      </c>
      <c r="EW409" s="78"/>
      <c r="EX409" s="78"/>
      <c r="EY409" s="78"/>
    </row>
    <row r="410" spans="1:155">
      <c r="A410" s="212" t="s">
        <v>991</v>
      </c>
      <c r="B410" s="8" t="s">
        <v>90</v>
      </c>
      <c r="C410" s="71">
        <v>287</v>
      </c>
      <c r="D410" s="71">
        <v>140</v>
      </c>
      <c r="E410" s="71">
        <v>122</v>
      </c>
      <c r="F410" s="71">
        <v>61</v>
      </c>
      <c r="G410" s="71">
        <v>0</v>
      </c>
      <c r="H410" s="71">
        <v>0</v>
      </c>
      <c r="I410" s="71">
        <v>37</v>
      </c>
      <c r="J410" s="71">
        <v>15</v>
      </c>
      <c r="K410" s="71">
        <v>0</v>
      </c>
      <c r="L410" s="71">
        <v>0</v>
      </c>
      <c r="M410" s="71">
        <v>0</v>
      </c>
      <c r="N410" s="71">
        <v>0</v>
      </c>
      <c r="O410" s="71">
        <v>0</v>
      </c>
      <c r="P410" s="71">
        <v>0</v>
      </c>
      <c r="Q410" s="71">
        <v>264</v>
      </c>
      <c r="R410" s="71">
        <v>130</v>
      </c>
      <c r="S410" s="71">
        <v>0</v>
      </c>
      <c r="T410" s="71">
        <v>0</v>
      </c>
      <c r="U410" s="71">
        <v>7</v>
      </c>
      <c r="V410" s="71">
        <v>2</v>
      </c>
      <c r="W410" s="71">
        <v>0</v>
      </c>
      <c r="X410" s="71">
        <v>0</v>
      </c>
      <c r="Y410" s="71">
        <v>0</v>
      </c>
      <c r="Z410" s="71">
        <v>0</v>
      </c>
      <c r="AA410" s="71">
        <v>0</v>
      </c>
      <c r="AB410" s="71">
        <v>0</v>
      </c>
      <c r="AC410" s="69">
        <v>717</v>
      </c>
      <c r="AD410" s="69">
        <v>348</v>
      </c>
      <c r="AE410" s="212" t="s">
        <v>991</v>
      </c>
      <c r="AF410" s="8" t="s">
        <v>90</v>
      </c>
      <c r="AG410" s="71">
        <v>1</v>
      </c>
      <c r="AH410" s="71">
        <v>0</v>
      </c>
      <c r="AI410" s="71">
        <v>0</v>
      </c>
      <c r="AJ410" s="71">
        <v>0</v>
      </c>
      <c r="AK410" s="71">
        <v>0</v>
      </c>
      <c r="AL410" s="71">
        <v>0</v>
      </c>
      <c r="AM410" s="71">
        <v>0</v>
      </c>
      <c r="AN410" s="71">
        <v>0</v>
      </c>
      <c r="AO410" s="71">
        <v>0</v>
      </c>
      <c r="AP410" s="71">
        <v>0</v>
      </c>
      <c r="AQ410" s="71">
        <v>0</v>
      </c>
      <c r="AR410" s="71">
        <v>0</v>
      </c>
      <c r="AS410" s="71">
        <v>0</v>
      </c>
      <c r="AT410" s="71">
        <v>0</v>
      </c>
      <c r="AU410" s="71">
        <v>57</v>
      </c>
      <c r="AV410" s="71">
        <v>30</v>
      </c>
      <c r="AW410" s="71">
        <v>0</v>
      </c>
      <c r="AX410" s="71">
        <v>0</v>
      </c>
      <c r="AY410" s="71">
        <v>1</v>
      </c>
      <c r="AZ410" s="71">
        <v>0</v>
      </c>
      <c r="BA410" s="71">
        <v>0</v>
      </c>
      <c r="BB410" s="71">
        <v>0</v>
      </c>
      <c r="BC410" s="71">
        <v>0</v>
      </c>
      <c r="BD410" s="71">
        <v>0</v>
      </c>
      <c r="BE410" s="71">
        <v>0</v>
      </c>
      <c r="BF410" s="71">
        <v>0</v>
      </c>
      <c r="BG410" s="69">
        <v>59</v>
      </c>
      <c r="BH410" s="69">
        <v>30</v>
      </c>
      <c r="BI410" s="212" t="s">
        <v>991</v>
      </c>
      <c r="BJ410" s="8" t="s">
        <v>90</v>
      </c>
      <c r="BK410" s="31">
        <v>7</v>
      </c>
      <c r="BL410" s="31">
        <v>5</v>
      </c>
      <c r="BM410" s="31">
        <v>0</v>
      </c>
      <c r="BN410" s="31">
        <v>3</v>
      </c>
      <c r="BO410" s="31">
        <v>0</v>
      </c>
      <c r="BP410" s="31">
        <v>0</v>
      </c>
      <c r="BQ410" s="31">
        <v>0</v>
      </c>
      <c r="BR410" s="31">
        <v>6</v>
      </c>
      <c r="BS410" s="31">
        <v>0</v>
      </c>
      <c r="BT410" s="31">
        <v>2</v>
      </c>
      <c r="BU410" s="31">
        <v>0</v>
      </c>
      <c r="BV410" s="31">
        <v>0</v>
      </c>
      <c r="BW410" s="31">
        <v>0</v>
      </c>
      <c r="BX410" s="149">
        <v>23</v>
      </c>
      <c r="BY410" s="125">
        <v>19</v>
      </c>
      <c r="BZ410" s="71">
        <v>10</v>
      </c>
      <c r="CA410" s="71">
        <v>6</v>
      </c>
      <c r="CB410" s="71">
        <v>0</v>
      </c>
      <c r="CC410" s="71">
        <v>6</v>
      </c>
      <c r="CD410" s="212" t="s">
        <v>991</v>
      </c>
      <c r="CE410" s="8" t="s">
        <v>90</v>
      </c>
      <c r="CF410" s="71">
        <v>0</v>
      </c>
      <c r="CG410" s="71">
        <v>141</v>
      </c>
      <c r="CH410" s="71">
        <v>97</v>
      </c>
      <c r="CI410" s="71">
        <v>41</v>
      </c>
      <c r="CJ410" s="71">
        <v>12</v>
      </c>
      <c r="CK410" s="71">
        <v>8</v>
      </c>
      <c r="CL410" s="71">
        <v>35</v>
      </c>
      <c r="CM410" s="71">
        <v>29</v>
      </c>
      <c r="CN410" s="71">
        <v>30</v>
      </c>
      <c r="CO410" s="212" t="s">
        <v>991</v>
      </c>
      <c r="CP410" s="8" t="s">
        <v>90</v>
      </c>
      <c r="CQ410" s="46">
        <v>212</v>
      </c>
      <c r="CR410" s="46">
        <v>102</v>
      </c>
      <c r="CS410" s="46">
        <v>103</v>
      </c>
      <c r="CT410" s="46">
        <v>47</v>
      </c>
      <c r="CU410" s="46">
        <v>0</v>
      </c>
      <c r="CV410" s="46">
        <v>0</v>
      </c>
      <c r="CW410" s="46">
        <v>0</v>
      </c>
      <c r="CX410" s="46">
        <v>0</v>
      </c>
      <c r="CY410" s="46">
        <v>12</v>
      </c>
      <c r="CZ410" s="46">
        <v>4</v>
      </c>
      <c r="DA410" s="46">
        <v>5</v>
      </c>
      <c r="DB410" s="46">
        <v>2</v>
      </c>
      <c r="DC410" s="46">
        <v>0</v>
      </c>
      <c r="DD410" s="46">
        <v>0</v>
      </c>
      <c r="DE410" s="46">
        <v>0</v>
      </c>
      <c r="DF410" s="46">
        <v>0</v>
      </c>
      <c r="DG410" s="46">
        <v>0</v>
      </c>
      <c r="DH410" s="46">
        <v>0</v>
      </c>
      <c r="DI410" s="46">
        <v>0</v>
      </c>
      <c r="DJ410" s="46">
        <v>0</v>
      </c>
      <c r="DK410" s="46">
        <v>0</v>
      </c>
      <c r="DL410" s="46">
        <v>0</v>
      </c>
      <c r="DM410" s="46">
        <v>0</v>
      </c>
      <c r="DN410" s="46">
        <v>0</v>
      </c>
      <c r="DO410" s="212" t="s">
        <v>991</v>
      </c>
      <c r="DP410" s="8" t="s">
        <v>90</v>
      </c>
      <c r="DQ410" s="71">
        <v>33</v>
      </c>
      <c r="DR410" s="71">
        <v>8</v>
      </c>
      <c r="DS410" s="71">
        <v>2</v>
      </c>
      <c r="DT410" s="152">
        <v>2</v>
      </c>
      <c r="DU410" s="32">
        <v>0</v>
      </c>
      <c r="DV410" s="149">
        <v>35</v>
      </c>
      <c r="DW410" s="149">
        <v>8</v>
      </c>
      <c r="DX410" s="212" t="s">
        <v>991</v>
      </c>
      <c r="DY410" s="8" t="s">
        <v>90</v>
      </c>
      <c r="DZ410" s="71">
        <v>0</v>
      </c>
      <c r="EA410" s="71">
        <v>0</v>
      </c>
      <c r="EB410" s="71">
        <v>0</v>
      </c>
      <c r="EC410" s="71">
        <v>0</v>
      </c>
      <c r="ED410" s="71">
        <v>0</v>
      </c>
      <c r="EE410" s="71">
        <v>0</v>
      </c>
      <c r="EF410" s="71">
        <v>0</v>
      </c>
      <c r="EG410" s="71">
        <v>0</v>
      </c>
      <c r="EH410" s="71">
        <v>0</v>
      </c>
      <c r="EI410" s="71">
        <v>0</v>
      </c>
      <c r="EJ410" s="71">
        <v>0</v>
      </c>
      <c r="EK410" s="71">
        <v>0</v>
      </c>
      <c r="EL410" s="71">
        <v>0</v>
      </c>
      <c r="EM410" s="71">
        <v>0</v>
      </c>
      <c r="EN410" s="71">
        <v>0</v>
      </c>
      <c r="EO410" s="71">
        <v>0</v>
      </c>
      <c r="EP410" s="71">
        <v>0</v>
      </c>
      <c r="ER410" s="78" t="s">
        <v>991</v>
      </c>
      <c r="ES410" s="78" t="s">
        <v>2703</v>
      </c>
      <c r="ET410" s="78">
        <v>224</v>
      </c>
      <c r="EU410" s="78">
        <v>108</v>
      </c>
      <c r="EV410" s="78">
        <v>797</v>
      </c>
      <c r="EW410" s="78"/>
      <c r="EX410" s="78"/>
      <c r="EY410" s="78"/>
    </row>
    <row r="411" spans="1:155">
      <c r="A411" s="212"/>
      <c r="B411" s="8" t="s">
        <v>91</v>
      </c>
      <c r="C411" s="71">
        <v>449</v>
      </c>
      <c r="D411" s="71">
        <v>223</v>
      </c>
      <c r="E411" s="71">
        <v>263</v>
      </c>
      <c r="F411" s="71">
        <v>140</v>
      </c>
      <c r="G411" s="71">
        <v>0</v>
      </c>
      <c r="H411" s="71">
        <v>0</v>
      </c>
      <c r="I411" s="71">
        <v>119</v>
      </c>
      <c r="J411" s="71">
        <v>53</v>
      </c>
      <c r="K411" s="71">
        <v>0</v>
      </c>
      <c r="L411" s="71">
        <v>0</v>
      </c>
      <c r="M411" s="71">
        <v>0</v>
      </c>
      <c r="N411" s="71">
        <v>0</v>
      </c>
      <c r="O411" s="71">
        <v>0</v>
      </c>
      <c r="P411" s="71">
        <v>0</v>
      </c>
      <c r="Q411" s="71">
        <v>329</v>
      </c>
      <c r="R411" s="71">
        <v>181</v>
      </c>
      <c r="S411" s="71">
        <v>0</v>
      </c>
      <c r="T411" s="71">
        <v>0</v>
      </c>
      <c r="U411" s="71">
        <v>98</v>
      </c>
      <c r="V411" s="71">
        <v>29</v>
      </c>
      <c r="W411" s="71">
        <v>0</v>
      </c>
      <c r="X411" s="71">
        <v>0</v>
      </c>
      <c r="Y411" s="71">
        <v>0</v>
      </c>
      <c r="Z411" s="71">
        <v>0</v>
      </c>
      <c r="AA411" s="71">
        <v>0</v>
      </c>
      <c r="AB411" s="71">
        <v>0</v>
      </c>
      <c r="AC411" s="69">
        <v>1258</v>
      </c>
      <c r="AD411" s="69">
        <v>626</v>
      </c>
      <c r="AE411" s="212"/>
      <c r="AF411" s="8" t="s">
        <v>91</v>
      </c>
      <c r="AG411" s="71">
        <v>1</v>
      </c>
      <c r="AH411" s="71">
        <v>1</v>
      </c>
      <c r="AI411" s="71">
        <v>0</v>
      </c>
      <c r="AJ411" s="71">
        <v>0</v>
      </c>
      <c r="AK411" s="71">
        <v>0</v>
      </c>
      <c r="AL411" s="71">
        <v>0</v>
      </c>
      <c r="AM411" s="71">
        <v>0</v>
      </c>
      <c r="AN411" s="71">
        <v>0</v>
      </c>
      <c r="AO411" s="71">
        <v>0</v>
      </c>
      <c r="AP411" s="71">
        <v>0</v>
      </c>
      <c r="AQ411" s="71">
        <v>0</v>
      </c>
      <c r="AR411" s="71">
        <v>0</v>
      </c>
      <c r="AS411" s="71">
        <v>0</v>
      </c>
      <c r="AT411" s="71">
        <v>0</v>
      </c>
      <c r="AU411" s="71">
        <v>41</v>
      </c>
      <c r="AV411" s="71">
        <v>21</v>
      </c>
      <c r="AW411" s="71">
        <v>0</v>
      </c>
      <c r="AX411" s="71">
        <v>0</v>
      </c>
      <c r="AY411" s="71">
        <v>7</v>
      </c>
      <c r="AZ411" s="71">
        <v>0</v>
      </c>
      <c r="BA411" s="71">
        <v>0</v>
      </c>
      <c r="BB411" s="71">
        <v>0</v>
      </c>
      <c r="BC411" s="71">
        <v>0</v>
      </c>
      <c r="BD411" s="71">
        <v>0</v>
      </c>
      <c r="BE411" s="71">
        <v>0</v>
      </c>
      <c r="BF411" s="71">
        <v>0</v>
      </c>
      <c r="BG411" s="69">
        <v>49</v>
      </c>
      <c r="BH411" s="69">
        <v>22</v>
      </c>
      <c r="BI411" s="212"/>
      <c r="BJ411" s="8" t="s">
        <v>91</v>
      </c>
      <c r="BK411" s="31">
        <v>7</v>
      </c>
      <c r="BL411" s="31">
        <v>5</v>
      </c>
      <c r="BM411" s="31">
        <v>0</v>
      </c>
      <c r="BN411" s="31">
        <v>4</v>
      </c>
      <c r="BO411" s="31">
        <v>0</v>
      </c>
      <c r="BP411" s="31">
        <v>0</v>
      </c>
      <c r="BQ411" s="31">
        <v>0</v>
      </c>
      <c r="BR411" s="31">
        <v>7</v>
      </c>
      <c r="BS411" s="31">
        <v>0</v>
      </c>
      <c r="BT411" s="31">
        <v>4</v>
      </c>
      <c r="BU411" s="31">
        <v>0</v>
      </c>
      <c r="BV411" s="31">
        <v>0</v>
      </c>
      <c r="BW411" s="31">
        <v>0</v>
      </c>
      <c r="BX411" s="149">
        <v>27</v>
      </c>
      <c r="BY411" s="125">
        <v>25</v>
      </c>
      <c r="BZ411" s="71">
        <v>22</v>
      </c>
      <c r="CA411" s="71">
        <v>15</v>
      </c>
      <c r="CB411" s="71">
        <v>0</v>
      </c>
      <c r="CC411" s="71">
        <v>5</v>
      </c>
      <c r="CD411" s="212"/>
      <c r="CE411" s="8" t="s">
        <v>91</v>
      </c>
      <c r="CF411" s="71">
        <v>0</v>
      </c>
      <c r="CG411" s="71">
        <v>82</v>
      </c>
      <c r="CH411" s="71">
        <v>316</v>
      </c>
      <c r="CI411" s="71">
        <v>40</v>
      </c>
      <c r="CJ411" s="71">
        <v>0</v>
      </c>
      <c r="CK411" s="71">
        <v>0</v>
      </c>
      <c r="CL411" s="71">
        <v>27</v>
      </c>
      <c r="CM411" s="71">
        <v>24</v>
      </c>
      <c r="CN411" s="71">
        <v>24</v>
      </c>
      <c r="CO411" s="212"/>
      <c r="CP411" s="8" t="s">
        <v>91</v>
      </c>
      <c r="CQ411" s="46">
        <v>591</v>
      </c>
      <c r="CR411" s="46">
        <v>259</v>
      </c>
      <c r="CS411" s="46">
        <v>255</v>
      </c>
      <c r="CT411" s="46">
        <v>120</v>
      </c>
      <c r="CU411" s="46">
        <v>0</v>
      </c>
      <c r="CV411" s="46">
        <v>0</v>
      </c>
      <c r="CW411" s="46">
        <v>0</v>
      </c>
      <c r="CX411" s="46">
        <v>0</v>
      </c>
      <c r="CY411" s="46">
        <v>141</v>
      </c>
      <c r="CZ411" s="46">
        <v>38</v>
      </c>
      <c r="DA411" s="46">
        <v>61</v>
      </c>
      <c r="DB411" s="46">
        <v>22</v>
      </c>
      <c r="DC411" s="46">
        <v>0</v>
      </c>
      <c r="DD411" s="46">
        <v>0</v>
      </c>
      <c r="DE411" s="46">
        <v>0</v>
      </c>
      <c r="DF411" s="46">
        <v>0</v>
      </c>
      <c r="DG411" s="46">
        <v>0</v>
      </c>
      <c r="DH411" s="46">
        <v>0</v>
      </c>
      <c r="DI411" s="46">
        <v>0</v>
      </c>
      <c r="DJ411" s="46">
        <v>0</v>
      </c>
      <c r="DK411" s="46">
        <v>0</v>
      </c>
      <c r="DL411" s="46">
        <v>0</v>
      </c>
      <c r="DM411" s="46">
        <v>0</v>
      </c>
      <c r="DN411" s="46">
        <v>0</v>
      </c>
      <c r="DO411" s="212"/>
      <c r="DP411" s="8" t="s">
        <v>91</v>
      </c>
      <c r="DQ411" s="71">
        <v>47</v>
      </c>
      <c r="DR411" s="71">
        <v>7</v>
      </c>
      <c r="DS411" s="71">
        <v>1</v>
      </c>
      <c r="DT411" s="152">
        <v>11</v>
      </c>
      <c r="DU411" s="32">
        <v>4</v>
      </c>
      <c r="DV411" s="149">
        <v>58</v>
      </c>
      <c r="DW411" s="149">
        <v>11</v>
      </c>
      <c r="DX411" s="212"/>
      <c r="DY411" s="8" t="s">
        <v>91</v>
      </c>
      <c r="DZ411" s="71">
        <v>0</v>
      </c>
      <c r="EA411" s="71">
        <v>0</v>
      </c>
      <c r="EB411" s="71">
        <v>0</v>
      </c>
      <c r="EC411" s="71">
        <v>0</v>
      </c>
      <c r="ED411" s="71">
        <v>0</v>
      </c>
      <c r="EE411" s="71">
        <v>0</v>
      </c>
      <c r="EF411" s="71">
        <v>0</v>
      </c>
      <c r="EG411" s="71">
        <v>0</v>
      </c>
      <c r="EH411" s="71">
        <v>0</v>
      </c>
      <c r="EI411" s="71">
        <v>0</v>
      </c>
      <c r="EJ411" s="71">
        <v>0</v>
      </c>
      <c r="EK411" s="71">
        <v>0</v>
      </c>
      <c r="EL411" s="71">
        <v>0</v>
      </c>
      <c r="EM411" s="71">
        <v>0</v>
      </c>
      <c r="EN411" s="71">
        <v>0</v>
      </c>
      <c r="EO411" s="71">
        <v>0</v>
      </c>
      <c r="EP411" s="71">
        <v>0</v>
      </c>
      <c r="ER411" s="78" t="s">
        <v>991</v>
      </c>
      <c r="ES411" s="78" t="s">
        <v>2704</v>
      </c>
      <c r="ET411" s="78">
        <v>732</v>
      </c>
      <c r="EU411" s="78">
        <v>316</v>
      </c>
      <c r="EV411" s="78">
        <v>1272</v>
      </c>
      <c r="EW411" s="78"/>
      <c r="EX411" s="78"/>
      <c r="EY411" s="78"/>
    </row>
    <row r="412" spans="1:155">
      <c r="A412" s="212"/>
      <c r="B412" s="66" t="s">
        <v>73</v>
      </c>
      <c r="C412" s="26">
        <v>736</v>
      </c>
      <c r="D412" s="26">
        <v>363</v>
      </c>
      <c r="E412" s="26">
        <v>385</v>
      </c>
      <c r="F412" s="26">
        <v>201</v>
      </c>
      <c r="G412" s="26">
        <v>0</v>
      </c>
      <c r="H412" s="26">
        <v>0</v>
      </c>
      <c r="I412" s="26">
        <v>156</v>
      </c>
      <c r="J412" s="26">
        <v>68</v>
      </c>
      <c r="K412" s="26">
        <v>0</v>
      </c>
      <c r="L412" s="26">
        <v>0</v>
      </c>
      <c r="M412" s="26">
        <v>0</v>
      </c>
      <c r="N412" s="26">
        <v>0</v>
      </c>
      <c r="O412" s="26">
        <v>0</v>
      </c>
      <c r="P412" s="26">
        <v>0</v>
      </c>
      <c r="Q412" s="26">
        <v>593</v>
      </c>
      <c r="R412" s="26">
        <v>311</v>
      </c>
      <c r="S412" s="26">
        <v>0</v>
      </c>
      <c r="T412" s="26">
        <v>0</v>
      </c>
      <c r="U412" s="26">
        <v>105</v>
      </c>
      <c r="V412" s="26">
        <v>31</v>
      </c>
      <c r="W412" s="26">
        <v>0</v>
      </c>
      <c r="X412" s="26">
        <v>0</v>
      </c>
      <c r="Y412" s="26">
        <v>0</v>
      </c>
      <c r="Z412" s="26">
        <v>0</v>
      </c>
      <c r="AA412" s="26">
        <v>0</v>
      </c>
      <c r="AB412" s="26">
        <v>0</v>
      </c>
      <c r="AC412" s="68">
        <v>1975</v>
      </c>
      <c r="AD412" s="68">
        <v>974</v>
      </c>
      <c r="AE412" s="212"/>
      <c r="AF412" s="66" t="s">
        <v>73</v>
      </c>
      <c r="AG412" s="26">
        <v>2</v>
      </c>
      <c r="AH412" s="26">
        <v>1</v>
      </c>
      <c r="AI412" s="26">
        <v>0</v>
      </c>
      <c r="AJ412" s="26">
        <v>0</v>
      </c>
      <c r="AK412" s="26">
        <v>0</v>
      </c>
      <c r="AL412" s="26">
        <v>0</v>
      </c>
      <c r="AM412" s="26">
        <v>0</v>
      </c>
      <c r="AN412" s="26">
        <v>0</v>
      </c>
      <c r="AO412" s="26">
        <v>0</v>
      </c>
      <c r="AP412" s="26">
        <v>0</v>
      </c>
      <c r="AQ412" s="26">
        <v>0</v>
      </c>
      <c r="AR412" s="26">
        <v>0</v>
      </c>
      <c r="AS412" s="26">
        <v>0</v>
      </c>
      <c r="AT412" s="26">
        <v>0</v>
      </c>
      <c r="AU412" s="26">
        <v>98</v>
      </c>
      <c r="AV412" s="26">
        <v>51</v>
      </c>
      <c r="AW412" s="26">
        <v>0</v>
      </c>
      <c r="AX412" s="26">
        <v>0</v>
      </c>
      <c r="AY412" s="26">
        <v>8</v>
      </c>
      <c r="AZ412" s="26">
        <v>0</v>
      </c>
      <c r="BA412" s="26">
        <v>0</v>
      </c>
      <c r="BB412" s="26">
        <v>0</v>
      </c>
      <c r="BC412" s="26">
        <v>0</v>
      </c>
      <c r="BD412" s="26">
        <v>0</v>
      </c>
      <c r="BE412" s="26">
        <v>0</v>
      </c>
      <c r="BF412" s="26">
        <v>0</v>
      </c>
      <c r="BG412" s="68">
        <v>108</v>
      </c>
      <c r="BH412" s="68">
        <v>52</v>
      </c>
      <c r="BI412" s="212"/>
      <c r="BJ412" s="66" t="s">
        <v>73</v>
      </c>
      <c r="BK412" s="68">
        <v>14</v>
      </c>
      <c r="BL412" s="68">
        <v>10</v>
      </c>
      <c r="BM412" s="68">
        <v>0</v>
      </c>
      <c r="BN412" s="68">
        <v>7</v>
      </c>
      <c r="BO412" s="68">
        <v>0</v>
      </c>
      <c r="BP412" s="68">
        <v>0</v>
      </c>
      <c r="BQ412" s="68">
        <v>0</v>
      </c>
      <c r="BR412" s="68">
        <v>13</v>
      </c>
      <c r="BS412" s="68">
        <v>0</v>
      </c>
      <c r="BT412" s="68">
        <v>6</v>
      </c>
      <c r="BU412" s="68">
        <v>0</v>
      </c>
      <c r="BV412" s="68">
        <v>0</v>
      </c>
      <c r="BW412" s="68">
        <v>0</v>
      </c>
      <c r="BX412" s="68">
        <v>50</v>
      </c>
      <c r="BY412" s="68">
        <v>44</v>
      </c>
      <c r="BZ412" s="68">
        <v>32</v>
      </c>
      <c r="CA412" s="68">
        <v>21</v>
      </c>
      <c r="CB412" s="68">
        <v>0</v>
      </c>
      <c r="CC412" s="68">
        <v>11</v>
      </c>
      <c r="CD412" s="212"/>
      <c r="CE412" s="66" t="s">
        <v>73</v>
      </c>
      <c r="CF412" s="68">
        <v>0</v>
      </c>
      <c r="CG412" s="68">
        <v>223</v>
      </c>
      <c r="CH412" s="68">
        <v>413</v>
      </c>
      <c r="CI412" s="68">
        <v>81</v>
      </c>
      <c r="CJ412" s="68">
        <v>12</v>
      </c>
      <c r="CK412" s="68">
        <v>8</v>
      </c>
      <c r="CL412" s="68">
        <v>62</v>
      </c>
      <c r="CM412" s="68">
        <v>53</v>
      </c>
      <c r="CN412" s="68">
        <v>54</v>
      </c>
      <c r="CO412" s="212"/>
      <c r="CP412" s="66" t="s">
        <v>73</v>
      </c>
      <c r="CQ412" s="68">
        <v>803</v>
      </c>
      <c r="CR412" s="68">
        <v>361</v>
      </c>
      <c r="CS412" s="68">
        <v>358</v>
      </c>
      <c r="CT412" s="68">
        <v>167</v>
      </c>
      <c r="CU412" s="68">
        <v>0</v>
      </c>
      <c r="CV412" s="68">
        <v>0</v>
      </c>
      <c r="CW412" s="68">
        <v>0</v>
      </c>
      <c r="CX412" s="68">
        <v>0</v>
      </c>
      <c r="CY412" s="68">
        <v>153</v>
      </c>
      <c r="CZ412" s="68">
        <v>42</v>
      </c>
      <c r="DA412" s="68">
        <v>66</v>
      </c>
      <c r="DB412" s="68">
        <v>24</v>
      </c>
      <c r="DC412" s="68">
        <v>0</v>
      </c>
      <c r="DD412" s="68">
        <v>0</v>
      </c>
      <c r="DE412" s="68">
        <v>0</v>
      </c>
      <c r="DF412" s="68">
        <v>0</v>
      </c>
      <c r="DG412" s="68">
        <v>0</v>
      </c>
      <c r="DH412" s="68">
        <v>0</v>
      </c>
      <c r="DI412" s="68">
        <v>0</v>
      </c>
      <c r="DJ412" s="68">
        <v>0</v>
      </c>
      <c r="DK412" s="68">
        <v>0</v>
      </c>
      <c r="DL412" s="68">
        <v>0</v>
      </c>
      <c r="DM412" s="68">
        <v>0</v>
      </c>
      <c r="DN412" s="68">
        <v>0</v>
      </c>
      <c r="DO412" s="212"/>
      <c r="DP412" s="66" t="s">
        <v>73</v>
      </c>
      <c r="DQ412" s="68">
        <v>80</v>
      </c>
      <c r="DR412" s="26">
        <v>15</v>
      </c>
      <c r="DS412" s="26">
        <v>3</v>
      </c>
      <c r="DT412" s="41">
        <v>13</v>
      </c>
      <c r="DU412" s="41">
        <v>4</v>
      </c>
      <c r="DV412" s="68">
        <v>93</v>
      </c>
      <c r="DW412" s="68">
        <v>19</v>
      </c>
      <c r="DX412" s="212"/>
      <c r="DY412" s="66" t="s">
        <v>73</v>
      </c>
      <c r="DZ412" s="68">
        <v>0</v>
      </c>
      <c r="EA412" s="68">
        <v>0</v>
      </c>
      <c r="EB412" s="68">
        <v>0</v>
      </c>
      <c r="EC412" s="68">
        <v>0</v>
      </c>
      <c r="ED412" s="68">
        <v>0</v>
      </c>
      <c r="EE412" s="68">
        <v>0</v>
      </c>
      <c r="EF412" s="68">
        <v>0</v>
      </c>
      <c r="EG412" s="68">
        <v>0</v>
      </c>
      <c r="EH412" s="68">
        <v>0</v>
      </c>
      <c r="EI412" s="68">
        <v>0</v>
      </c>
      <c r="EJ412" s="68">
        <v>0</v>
      </c>
      <c r="EK412" s="68">
        <v>0</v>
      </c>
      <c r="EL412" s="68">
        <v>0</v>
      </c>
      <c r="EM412" s="68">
        <v>0</v>
      </c>
      <c r="EN412" s="68">
        <v>0</v>
      </c>
      <c r="EO412" s="68">
        <v>0</v>
      </c>
      <c r="EP412" s="68">
        <v>0</v>
      </c>
      <c r="ER412" s="78" t="s">
        <v>991</v>
      </c>
      <c r="ES412" s="78" t="s">
        <v>2705</v>
      </c>
      <c r="ET412" s="78">
        <v>956</v>
      </c>
      <c r="EU412" s="78">
        <v>424</v>
      </c>
      <c r="EV412" s="78">
        <v>2069</v>
      </c>
      <c r="EW412" s="78"/>
      <c r="EX412" s="78"/>
      <c r="EY412" s="78"/>
    </row>
    <row r="413" spans="1:155">
      <c r="A413" s="212" t="s">
        <v>223</v>
      </c>
      <c r="B413" s="8" t="s">
        <v>90</v>
      </c>
      <c r="C413" s="71">
        <v>0</v>
      </c>
      <c r="D413" s="71">
        <v>0</v>
      </c>
      <c r="E413" s="71">
        <v>0</v>
      </c>
      <c r="F413" s="71">
        <v>0</v>
      </c>
      <c r="G413" s="71">
        <v>0</v>
      </c>
      <c r="H413" s="71">
        <v>0</v>
      </c>
      <c r="I413" s="71">
        <v>0</v>
      </c>
      <c r="J413" s="71">
        <v>0</v>
      </c>
      <c r="K413" s="71">
        <v>0</v>
      </c>
      <c r="L413" s="71">
        <v>0</v>
      </c>
      <c r="M413" s="71">
        <v>0</v>
      </c>
      <c r="N413" s="71">
        <v>0</v>
      </c>
      <c r="O413" s="71">
        <v>0</v>
      </c>
      <c r="P413" s="71">
        <v>0</v>
      </c>
      <c r="Q413" s="71">
        <v>0</v>
      </c>
      <c r="R413" s="71">
        <v>0</v>
      </c>
      <c r="S413" s="71">
        <v>0</v>
      </c>
      <c r="T413" s="71">
        <v>0</v>
      </c>
      <c r="U413" s="71">
        <v>0</v>
      </c>
      <c r="V413" s="71">
        <v>0</v>
      </c>
      <c r="W413" s="71">
        <v>0</v>
      </c>
      <c r="X413" s="71">
        <v>0</v>
      </c>
      <c r="Y413" s="71">
        <v>0</v>
      </c>
      <c r="Z413" s="71">
        <v>0</v>
      </c>
      <c r="AA413" s="71">
        <v>0</v>
      </c>
      <c r="AB413" s="71">
        <v>0</v>
      </c>
      <c r="AC413" s="69">
        <v>0</v>
      </c>
      <c r="AD413" s="69">
        <v>0</v>
      </c>
      <c r="AE413" s="212" t="s">
        <v>223</v>
      </c>
      <c r="AF413" s="8" t="s">
        <v>90</v>
      </c>
      <c r="AG413" s="71">
        <v>0</v>
      </c>
      <c r="AH413" s="71">
        <v>0</v>
      </c>
      <c r="AI413" s="71">
        <v>0</v>
      </c>
      <c r="AJ413" s="71">
        <v>0</v>
      </c>
      <c r="AK413" s="71">
        <v>0</v>
      </c>
      <c r="AL413" s="71">
        <v>0</v>
      </c>
      <c r="AM413" s="71">
        <v>0</v>
      </c>
      <c r="AN413" s="71">
        <v>0</v>
      </c>
      <c r="AO413" s="71">
        <v>0</v>
      </c>
      <c r="AP413" s="71">
        <v>0</v>
      </c>
      <c r="AQ413" s="71">
        <v>0</v>
      </c>
      <c r="AR413" s="71">
        <v>0</v>
      </c>
      <c r="AS413" s="71">
        <v>0</v>
      </c>
      <c r="AT413" s="71">
        <v>0</v>
      </c>
      <c r="AU413" s="71">
        <v>0</v>
      </c>
      <c r="AV413" s="71">
        <v>0</v>
      </c>
      <c r="AW413" s="71">
        <v>0</v>
      </c>
      <c r="AX413" s="71">
        <v>0</v>
      </c>
      <c r="AY413" s="71">
        <v>0</v>
      </c>
      <c r="AZ413" s="71">
        <v>0</v>
      </c>
      <c r="BA413" s="71">
        <v>0</v>
      </c>
      <c r="BB413" s="71">
        <v>0</v>
      </c>
      <c r="BC413" s="71">
        <v>0</v>
      </c>
      <c r="BD413" s="71">
        <v>0</v>
      </c>
      <c r="BE413" s="71">
        <v>0</v>
      </c>
      <c r="BF413" s="71">
        <v>0</v>
      </c>
      <c r="BG413" s="69">
        <v>0</v>
      </c>
      <c r="BH413" s="69">
        <v>0</v>
      </c>
      <c r="BI413" s="212" t="s">
        <v>223</v>
      </c>
      <c r="BJ413" s="8" t="s">
        <v>90</v>
      </c>
      <c r="BK413" s="31">
        <v>0</v>
      </c>
      <c r="BL413" s="31">
        <v>0</v>
      </c>
      <c r="BM413" s="31">
        <v>0</v>
      </c>
      <c r="BN413" s="31">
        <v>0</v>
      </c>
      <c r="BO413" s="31">
        <v>0</v>
      </c>
      <c r="BP413" s="31">
        <v>0</v>
      </c>
      <c r="BQ413" s="31">
        <v>0</v>
      </c>
      <c r="BR413" s="31">
        <v>0</v>
      </c>
      <c r="BS413" s="31">
        <v>0</v>
      </c>
      <c r="BT413" s="31">
        <v>0</v>
      </c>
      <c r="BU413" s="31">
        <v>0</v>
      </c>
      <c r="BV413" s="31">
        <v>0</v>
      </c>
      <c r="BW413" s="31">
        <v>0</v>
      </c>
      <c r="BX413" s="149">
        <v>0</v>
      </c>
      <c r="BY413" s="125">
        <v>0</v>
      </c>
      <c r="BZ413" s="71">
        <v>0</v>
      </c>
      <c r="CA413" s="71">
        <v>0</v>
      </c>
      <c r="CB413" s="71">
        <v>0</v>
      </c>
      <c r="CC413" s="71">
        <v>0</v>
      </c>
      <c r="CD413" s="212" t="s">
        <v>223</v>
      </c>
      <c r="CE413" s="8" t="s">
        <v>90</v>
      </c>
      <c r="CF413" s="71">
        <v>0</v>
      </c>
      <c r="CG413" s="71">
        <v>0</v>
      </c>
      <c r="CH413" s="71">
        <v>0</v>
      </c>
      <c r="CI413" s="71">
        <v>0</v>
      </c>
      <c r="CJ413" s="71">
        <v>0</v>
      </c>
      <c r="CK413" s="71">
        <v>0</v>
      </c>
      <c r="CL413" s="71">
        <v>0</v>
      </c>
      <c r="CM413" s="71">
        <v>0</v>
      </c>
      <c r="CN413" s="71">
        <v>0</v>
      </c>
      <c r="CO413" s="212" t="s">
        <v>223</v>
      </c>
      <c r="CP413" s="8" t="s">
        <v>90</v>
      </c>
      <c r="CQ413" s="46">
        <v>0</v>
      </c>
      <c r="CR413" s="46">
        <v>0</v>
      </c>
      <c r="CS413" s="46">
        <v>0</v>
      </c>
      <c r="CT413" s="46">
        <v>0</v>
      </c>
      <c r="CU413" s="46">
        <v>0</v>
      </c>
      <c r="CV413" s="46">
        <v>0</v>
      </c>
      <c r="CW413" s="46">
        <v>0</v>
      </c>
      <c r="CX413" s="46">
        <v>0</v>
      </c>
      <c r="CY413" s="46">
        <v>0</v>
      </c>
      <c r="CZ413" s="46">
        <v>0</v>
      </c>
      <c r="DA413" s="46">
        <v>0</v>
      </c>
      <c r="DB413" s="46">
        <v>0</v>
      </c>
      <c r="DC413" s="46">
        <v>0</v>
      </c>
      <c r="DD413" s="46">
        <v>0</v>
      </c>
      <c r="DE413" s="46">
        <v>0</v>
      </c>
      <c r="DF413" s="46">
        <v>0</v>
      </c>
      <c r="DG413" s="46">
        <v>0</v>
      </c>
      <c r="DH413" s="46">
        <v>0</v>
      </c>
      <c r="DI413" s="46">
        <v>0</v>
      </c>
      <c r="DJ413" s="46">
        <v>0</v>
      </c>
      <c r="DK413" s="46">
        <v>0</v>
      </c>
      <c r="DL413" s="46">
        <v>0</v>
      </c>
      <c r="DM413" s="46">
        <v>0</v>
      </c>
      <c r="DN413" s="46">
        <v>0</v>
      </c>
      <c r="DO413" s="212" t="s">
        <v>223</v>
      </c>
      <c r="DP413" s="8" t="s">
        <v>90</v>
      </c>
      <c r="DQ413" s="71">
        <v>0</v>
      </c>
      <c r="DR413" s="71">
        <v>0</v>
      </c>
      <c r="DS413" s="71">
        <v>0</v>
      </c>
      <c r="DT413" s="152">
        <v>0</v>
      </c>
      <c r="DU413" s="32">
        <v>0</v>
      </c>
      <c r="DV413" s="149">
        <v>0</v>
      </c>
      <c r="DW413" s="149">
        <v>0</v>
      </c>
      <c r="DX413" s="212" t="s">
        <v>223</v>
      </c>
      <c r="DY413" s="8" t="s">
        <v>90</v>
      </c>
      <c r="DZ413" s="71">
        <v>0</v>
      </c>
      <c r="EA413" s="71">
        <v>0</v>
      </c>
      <c r="EB413" s="71">
        <v>0</v>
      </c>
      <c r="EC413" s="71">
        <v>0</v>
      </c>
      <c r="ED413" s="71">
        <v>0</v>
      </c>
      <c r="EE413" s="71">
        <v>0</v>
      </c>
      <c r="EF413" s="71">
        <v>0</v>
      </c>
      <c r="EG413" s="71">
        <v>0</v>
      </c>
      <c r="EH413" s="71">
        <v>0</v>
      </c>
      <c r="EI413" s="71">
        <v>0</v>
      </c>
      <c r="EJ413" s="71">
        <v>0</v>
      </c>
      <c r="EK413" s="71">
        <v>0</v>
      </c>
      <c r="EL413" s="71">
        <v>0</v>
      </c>
      <c r="EM413" s="71">
        <v>0</v>
      </c>
      <c r="EN413" s="71">
        <v>0</v>
      </c>
      <c r="EO413" s="71">
        <v>0</v>
      </c>
      <c r="EP413" s="71">
        <v>0</v>
      </c>
      <c r="ER413" s="78" t="s">
        <v>223</v>
      </c>
      <c r="ES413" s="78" t="s">
        <v>2706</v>
      </c>
      <c r="ET413" s="78">
        <v>0</v>
      </c>
      <c r="EU413" s="78">
        <v>0</v>
      </c>
      <c r="EV413" s="78">
        <v>0</v>
      </c>
      <c r="EW413" s="78"/>
      <c r="EX413" s="78"/>
      <c r="EY413" s="78"/>
    </row>
    <row r="414" spans="1:155">
      <c r="A414" s="212"/>
      <c r="B414" s="8" t="s">
        <v>91</v>
      </c>
      <c r="C414" s="71">
        <v>367</v>
      </c>
      <c r="D414" s="71">
        <v>192</v>
      </c>
      <c r="E414" s="71">
        <v>216</v>
      </c>
      <c r="F414" s="71">
        <v>117</v>
      </c>
      <c r="G414" s="71">
        <v>0</v>
      </c>
      <c r="H414" s="71">
        <v>0</v>
      </c>
      <c r="I414" s="71">
        <v>143</v>
      </c>
      <c r="J414" s="71">
        <v>69</v>
      </c>
      <c r="K414" s="71">
        <v>0</v>
      </c>
      <c r="L414" s="71">
        <v>0</v>
      </c>
      <c r="M414" s="71">
        <v>0</v>
      </c>
      <c r="N414" s="71">
        <v>0</v>
      </c>
      <c r="O414" s="71">
        <v>0</v>
      </c>
      <c r="P414" s="71">
        <v>0</v>
      </c>
      <c r="Q414" s="71">
        <v>244</v>
      </c>
      <c r="R414" s="71">
        <v>106</v>
      </c>
      <c r="S414" s="71">
        <v>0</v>
      </c>
      <c r="T414" s="71">
        <v>0</v>
      </c>
      <c r="U414" s="71">
        <v>98</v>
      </c>
      <c r="V414" s="71">
        <v>51</v>
      </c>
      <c r="W414" s="71">
        <v>0</v>
      </c>
      <c r="X414" s="71">
        <v>0</v>
      </c>
      <c r="Y414" s="71">
        <v>0</v>
      </c>
      <c r="Z414" s="71">
        <v>0</v>
      </c>
      <c r="AA414" s="71">
        <v>0</v>
      </c>
      <c r="AB414" s="71">
        <v>0</v>
      </c>
      <c r="AC414" s="69">
        <v>1068</v>
      </c>
      <c r="AD414" s="69">
        <v>535</v>
      </c>
      <c r="AE414" s="212"/>
      <c r="AF414" s="8" t="s">
        <v>91</v>
      </c>
      <c r="AG414" s="71">
        <v>32</v>
      </c>
      <c r="AH414" s="71">
        <v>18</v>
      </c>
      <c r="AI414" s="71">
        <v>84</v>
      </c>
      <c r="AJ414" s="71">
        <v>56</v>
      </c>
      <c r="AK414" s="71">
        <v>0</v>
      </c>
      <c r="AL414" s="71">
        <v>0</v>
      </c>
      <c r="AM414" s="71">
        <v>10</v>
      </c>
      <c r="AN414" s="71">
        <v>0</v>
      </c>
      <c r="AO414" s="71">
        <v>0</v>
      </c>
      <c r="AP414" s="71">
        <v>0</v>
      </c>
      <c r="AQ414" s="71">
        <v>0</v>
      </c>
      <c r="AR414" s="71">
        <v>0</v>
      </c>
      <c r="AS414" s="71">
        <v>0</v>
      </c>
      <c r="AT414" s="71">
        <v>0</v>
      </c>
      <c r="AU414" s="71">
        <v>26</v>
      </c>
      <c r="AV414" s="71">
        <v>11</v>
      </c>
      <c r="AW414" s="71">
        <v>0</v>
      </c>
      <c r="AX414" s="71">
        <v>0</v>
      </c>
      <c r="AY414" s="71">
        <v>4</v>
      </c>
      <c r="AZ414" s="71">
        <v>1</v>
      </c>
      <c r="BA414" s="71">
        <v>0</v>
      </c>
      <c r="BB414" s="71">
        <v>0</v>
      </c>
      <c r="BC414" s="71">
        <v>0</v>
      </c>
      <c r="BD414" s="71">
        <v>0</v>
      </c>
      <c r="BE414" s="71">
        <v>0</v>
      </c>
      <c r="BF414" s="71">
        <v>0</v>
      </c>
      <c r="BG414" s="69">
        <v>156</v>
      </c>
      <c r="BH414" s="69">
        <v>86</v>
      </c>
      <c r="BI414" s="212"/>
      <c r="BJ414" s="8" t="s">
        <v>91</v>
      </c>
      <c r="BK414" s="31">
        <v>6</v>
      </c>
      <c r="BL414" s="31">
        <v>4</v>
      </c>
      <c r="BM414" s="31">
        <v>0</v>
      </c>
      <c r="BN414" s="31">
        <v>3</v>
      </c>
      <c r="BO414" s="31">
        <v>0</v>
      </c>
      <c r="BP414" s="31">
        <v>0</v>
      </c>
      <c r="BQ414" s="31">
        <v>0</v>
      </c>
      <c r="BR414" s="31">
        <v>6</v>
      </c>
      <c r="BS414" s="31">
        <v>0</v>
      </c>
      <c r="BT414" s="31">
        <v>3</v>
      </c>
      <c r="BU414" s="31">
        <v>0</v>
      </c>
      <c r="BV414" s="31">
        <v>0</v>
      </c>
      <c r="BW414" s="31">
        <v>0</v>
      </c>
      <c r="BX414" s="149">
        <v>22</v>
      </c>
      <c r="BY414" s="125">
        <v>22</v>
      </c>
      <c r="BZ414" s="71">
        <v>20</v>
      </c>
      <c r="CA414" s="71">
        <v>14</v>
      </c>
      <c r="CB414" s="71">
        <v>1</v>
      </c>
      <c r="CC414" s="71">
        <v>4</v>
      </c>
      <c r="CD414" s="212"/>
      <c r="CE414" s="8" t="s">
        <v>91</v>
      </c>
      <c r="CF414" s="71">
        <v>0</v>
      </c>
      <c r="CG414" s="71">
        <v>285</v>
      </c>
      <c r="CH414" s="71">
        <v>167</v>
      </c>
      <c r="CI414" s="71">
        <v>52</v>
      </c>
      <c r="CJ414" s="71">
        <v>5</v>
      </c>
      <c r="CK414" s="71">
        <v>4</v>
      </c>
      <c r="CL414" s="71">
        <v>22</v>
      </c>
      <c r="CM414" s="71">
        <v>18</v>
      </c>
      <c r="CN414" s="71">
        <v>19</v>
      </c>
      <c r="CO414" s="212"/>
      <c r="CP414" s="8" t="s">
        <v>91</v>
      </c>
      <c r="CQ414" s="46">
        <v>233</v>
      </c>
      <c r="CR414" s="46">
        <v>111</v>
      </c>
      <c r="CS414" s="46">
        <v>152</v>
      </c>
      <c r="CT414" s="46">
        <v>68</v>
      </c>
      <c r="CU414" s="46">
        <v>0</v>
      </c>
      <c r="CV414" s="46">
        <v>0</v>
      </c>
      <c r="CW414" s="46">
        <v>0</v>
      </c>
      <c r="CX414" s="46">
        <v>0</v>
      </c>
      <c r="CY414" s="46">
        <v>71</v>
      </c>
      <c r="CZ414" s="46">
        <v>30</v>
      </c>
      <c r="DA414" s="46">
        <v>39</v>
      </c>
      <c r="DB414" s="46">
        <v>16</v>
      </c>
      <c r="DC414" s="46">
        <v>0</v>
      </c>
      <c r="DD414" s="46">
        <v>0</v>
      </c>
      <c r="DE414" s="46">
        <v>0</v>
      </c>
      <c r="DF414" s="46">
        <v>0</v>
      </c>
      <c r="DG414" s="46">
        <v>0</v>
      </c>
      <c r="DH414" s="46">
        <v>0</v>
      </c>
      <c r="DI414" s="46">
        <v>0</v>
      </c>
      <c r="DJ414" s="46">
        <v>0</v>
      </c>
      <c r="DK414" s="46">
        <v>0</v>
      </c>
      <c r="DL414" s="46">
        <v>0</v>
      </c>
      <c r="DM414" s="46">
        <v>0</v>
      </c>
      <c r="DN414" s="46">
        <v>0</v>
      </c>
      <c r="DO414" s="212"/>
      <c r="DP414" s="8" t="s">
        <v>91</v>
      </c>
      <c r="DQ414" s="71">
        <v>48</v>
      </c>
      <c r="DR414" s="71">
        <v>12</v>
      </c>
      <c r="DS414" s="71">
        <v>6</v>
      </c>
      <c r="DT414" s="152">
        <v>15</v>
      </c>
      <c r="DU414" s="32">
        <v>6</v>
      </c>
      <c r="DV414" s="149">
        <v>63</v>
      </c>
      <c r="DW414" s="149">
        <v>18</v>
      </c>
      <c r="DX414" s="212"/>
      <c r="DY414" s="8" t="s">
        <v>91</v>
      </c>
      <c r="DZ414" s="71">
        <v>0</v>
      </c>
      <c r="EA414" s="71">
        <v>0</v>
      </c>
      <c r="EB414" s="71">
        <v>0</v>
      </c>
      <c r="EC414" s="71">
        <v>0</v>
      </c>
      <c r="ED414" s="71">
        <v>0</v>
      </c>
      <c r="EE414" s="71">
        <v>0</v>
      </c>
      <c r="EF414" s="71">
        <v>0</v>
      </c>
      <c r="EG414" s="71">
        <v>0</v>
      </c>
      <c r="EH414" s="71">
        <v>0</v>
      </c>
      <c r="EI414" s="71">
        <v>0</v>
      </c>
      <c r="EJ414" s="71">
        <v>0</v>
      </c>
      <c r="EK414" s="71">
        <v>0</v>
      </c>
      <c r="EL414" s="71">
        <v>0</v>
      </c>
      <c r="EM414" s="71">
        <v>0</v>
      </c>
      <c r="EN414" s="71">
        <v>0</v>
      </c>
      <c r="EO414" s="71">
        <v>0</v>
      </c>
      <c r="EP414" s="71">
        <v>0</v>
      </c>
      <c r="ER414" s="78" t="s">
        <v>223</v>
      </c>
      <c r="ES414" s="78" t="s">
        <v>2707</v>
      </c>
      <c r="ET414" s="78">
        <v>304</v>
      </c>
      <c r="EU414" s="78">
        <v>191</v>
      </c>
      <c r="EV414" s="78">
        <v>1304</v>
      </c>
      <c r="EW414" s="78"/>
      <c r="EX414" s="78"/>
      <c r="EY414" s="78"/>
    </row>
    <row r="415" spans="1:155">
      <c r="A415" s="212"/>
      <c r="B415" s="66" t="s">
        <v>73</v>
      </c>
      <c r="C415" s="26">
        <v>367</v>
      </c>
      <c r="D415" s="26">
        <v>192</v>
      </c>
      <c r="E415" s="26">
        <v>216</v>
      </c>
      <c r="F415" s="26">
        <v>117</v>
      </c>
      <c r="G415" s="26">
        <v>0</v>
      </c>
      <c r="H415" s="26">
        <v>0</v>
      </c>
      <c r="I415" s="26">
        <v>143</v>
      </c>
      <c r="J415" s="26">
        <v>69</v>
      </c>
      <c r="K415" s="26">
        <v>0</v>
      </c>
      <c r="L415" s="26">
        <v>0</v>
      </c>
      <c r="M415" s="26">
        <v>0</v>
      </c>
      <c r="N415" s="26">
        <v>0</v>
      </c>
      <c r="O415" s="26">
        <v>0</v>
      </c>
      <c r="P415" s="26">
        <v>0</v>
      </c>
      <c r="Q415" s="26">
        <v>244</v>
      </c>
      <c r="R415" s="26">
        <v>106</v>
      </c>
      <c r="S415" s="26">
        <v>0</v>
      </c>
      <c r="T415" s="26">
        <v>0</v>
      </c>
      <c r="U415" s="26">
        <v>98</v>
      </c>
      <c r="V415" s="26">
        <v>51</v>
      </c>
      <c r="W415" s="26">
        <v>0</v>
      </c>
      <c r="X415" s="26">
        <v>0</v>
      </c>
      <c r="Y415" s="26">
        <v>0</v>
      </c>
      <c r="Z415" s="26">
        <v>0</v>
      </c>
      <c r="AA415" s="26">
        <v>0</v>
      </c>
      <c r="AB415" s="26">
        <v>0</v>
      </c>
      <c r="AC415" s="68">
        <v>1068</v>
      </c>
      <c r="AD415" s="68">
        <v>535</v>
      </c>
      <c r="AE415" s="212"/>
      <c r="AF415" s="66" t="s">
        <v>73</v>
      </c>
      <c r="AG415" s="26">
        <v>32</v>
      </c>
      <c r="AH415" s="26">
        <v>18</v>
      </c>
      <c r="AI415" s="26">
        <v>84</v>
      </c>
      <c r="AJ415" s="26">
        <v>56</v>
      </c>
      <c r="AK415" s="26">
        <v>0</v>
      </c>
      <c r="AL415" s="26">
        <v>0</v>
      </c>
      <c r="AM415" s="26">
        <v>10</v>
      </c>
      <c r="AN415" s="26">
        <v>0</v>
      </c>
      <c r="AO415" s="26">
        <v>0</v>
      </c>
      <c r="AP415" s="26">
        <v>0</v>
      </c>
      <c r="AQ415" s="26">
        <v>0</v>
      </c>
      <c r="AR415" s="26">
        <v>0</v>
      </c>
      <c r="AS415" s="26">
        <v>0</v>
      </c>
      <c r="AT415" s="26">
        <v>0</v>
      </c>
      <c r="AU415" s="26">
        <v>26</v>
      </c>
      <c r="AV415" s="26">
        <v>11</v>
      </c>
      <c r="AW415" s="26">
        <v>0</v>
      </c>
      <c r="AX415" s="26">
        <v>0</v>
      </c>
      <c r="AY415" s="26">
        <v>4</v>
      </c>
      <c r="AZ415" s="26">
        <v>1</v>
      </c>
      <c r="BA415" s="26">
        <v>0</v>
      </c>
      <c r="BB415" s="26">
        <v>0</v>
      </c>
      <c r="BC415" s="26">
        <v>0</v>
      </c>
      <c r="BD415" s="26">
        <v>0</v>
      </c>
      <c r="BE415" s="26">
        <v>0</v>
      </c>
      <c r="BF415" s="26">
        <v>0</v>
      </c>
      <c r="BG415" s="68">
        <v>156</v>
      </c>
      <c r="BH415" s="68">
        <v>86</v>
      </c>
      <c r="BI415" s="212"/>
      <c r="BJ415" s="66" t="s">
        <v>73</v>
      </c>
      <c r="BK415" s="68">
        <v>6</v>
      </c>
      <c r="BL415" s="68">
        <v>4</v>
      </c>
      <c r="BM415" s="68">
        <v>0</v>
      </c>
      <c r="BN415" s="68">
        <v>3</v>
      </c>
      <c r="BO415" s="68">
        <v>0</v>
      </c>
      <c r="BP415" s="68">
        <v>0</v>
      </c>
      <c r="BQ415" s="68">
        <v>0</v>
      </c>
      <c r="BR415" s="68">
        <v>6</v>
      </c>
      <c r="BS415" s="68">
        <v>0</v>
      </c>
      <c r="BT415" s="68">
        <v>3</v>
      </c>
      <c r="BU415" s="68">
        <v>0</v>
      </c>
      <c r="BV415" s="68">
        <v>0</v>
      </c>
      <c r="BW415" s="68">
        <v>0</v>
      </c>
      <c r="BX415" s="68">
        <v>22</v>
      </c>
      <c r="BY415" s="68">
        <v>22</v>
      </c>
      <c r="BZ415" s="68">
        <v>20</v>
      </c>
      <c r="CA415" s="68">
        <v>14</v>
      </c>
      <c r="CB415" s="68">
        <v>1</v>
      </c>
      <c r="CC415" s="68">
        <v>4</v>
      </c>
      <c r="CD415" s="212"/>
      <c r="CE415" s="66" t="s">
        <v>73</v>
      </c>
      <c r="CF415" s="68">
        <v>0</v>
      </c>
      <c r="CG415" s="68">
        <v>285</v>
      </c>
      <c r="CH415" s="68">
        <v>167</v>
      </c>
      <c r="CI415" s="68">
        <v>52</v>
      </c>
      <c r="CJ415" s="68">
        <v>5</v>
      </c>
      <c r="CK415" s="68">
        <v>4</v>
      </c>
      <c r="CL415" s="68">
        <v>22</v>
      </c>
      <c r="CM415" s="68">
        <v>18</v>
      </c>
      <c r="CN415" s="68">
        <v>19</v>
      </c>
      <c r="CO415" s="212"/>
      <c r="CP415" s="66" t="s">
        <v>73</v>
      </c>
      <c r="CQ415" s="68">
        <v>233</v>
      </c>
      <c r="CR415" s="68">
        <v>111</v>
      </c>
      <c r="CS415" s="68">
        <v>152</v>
      </c>
      <c r="CT415" s="68">
        <v>68</v>
      </c>
      <c r="CU415" s="68">
        <v>0</v>
      </c>
      <c r="CV415" s="68">
        <v>0</v>
      </c>
      <c r="CW415" s="68">
        <v>0</v>
      </c>
      <c r="CX415" s="68">
        <v>0</v>
      </c>
      <c r="CY415" s="68">
        <v>71</v>
      </c>
      <c r="CZ415" s="68">
        <v>30</v>
      </c>
      <c r="DA415" s="68">
        <v>39</v>
      </c>
      <c r="DB415" s="68">
        <v>16</v>
      </c>
      <c r="DC415" s="68">
        <v>0</v>
      </c>
      <c r="DD415" s="68">
        <v>0</v>
      </c>
      <c r="DE415" s="68">
        <v>0</v>
      </c>
      <c r="DF415" s="68">
        <v>0</v>
      </c>
      <c r="DG415" s="68">
        <v>0</v>
      </c>
      <c r="DH415" s="68">
        <v>0</v>
      </c>
      <c r="DI415" s="68">
        <v>0</v>
      </c>
      <c r="DJ415" s="68">
        <v>0</v>
      </c>
      <c r="DK415" s="68">
        <v>0</v>
      </c>
      <c r="DL415" s="68">
        <v>0</v>
      </c>
      <c r="DM415" s="68">
        <v>0</v>
      </c>
      <c r="DN415" s="68">
        <v>0</v>
      </c>
      <c r="DO415" s="212"/>
      <c r="DP415" s="66" t="s">
        <v>73</v>
      </c>
      <c r="DQ415" s="68">
        <v>48</v>
      </c>
      <c r="DR415" s="26">
        <v>12</v>
      </c>
      <c r="DS415" s="26">
        <v>6</v>
      </c>
      <c r="DT415" s="41">
        <v>15</v>
      </c>
      <c r="DU415" s="41">
        <v>6</v>
      </c>
      <c r="DV415" s="68">
        <v>63</v>
      </c>
      <c r="DW415" s="68">
        <v>18</v>
      </c>
      <c r="DX415" s="212"/>
      <c r="DY415" s="66" t="s">
        <v>73</v>
      </c>
      <c r="DZ415" s="68">
        <v>0</v>
      </c>
      <c r="EA415" s="68">
        <v>0</v>
      </c>
      <c r="EB415" s="68">
        <v>0</v>
      </c>
      <c r="EC415" s="68">
        <v>0</v>
      </c>
      <c r="ED415" s="68">
        <v>0</v>
      </c>
      <c r="EE415" s="68">
        <v>0</v>
      </c>
      <c r="EF415" s="68">
        <v>0</v>
      </c>
      <c r="EG415" s="68">
        <v>0</v>
      </c>
      <c r="EH415" s="68">
        <v>0</v>
      </c>
      <c r="EI415" s="68">
        <v>0</v>
      </c>
      <c r="EJ415" s="68">
        <v>0</v>
      </c>
      <c r="EK415" s="68">
        <v>0</v>
      </c>
      <c r="EL415" s="68">
        <v>0</v>
      </c>
      <c r="EM415" s="68">
        <v>0</v>
      </c>
      <c r="EN415" s="68">
        <v>0</v>
      </c>
      <c r="EO415" s="68">
        <v>0</v>
      </c>
      <c r="EP415" s="68">
        <v>0</v>
      </c>
      <c r="ER415" s="78" t="s">
        <v>223</v>
      </c>
      <c r="ES415" s="78" t="s">
        <v>2708</v>
      </c>
      <c r="ET415" s="78">
        <v>304</v>
      </c>
      <c r="EU415" s="78">
        <v>191</v>
      </c>
      <c r="EV415" s="78">
        <v>1304</v>
      </c>
      <c r="EW415" s="78"/>
      <c r="EX415" s="78"/>
      <c r="EY415" s="78"/>
    </row>
    <row r="416" spans="1:155">
      <c r="A416" s="212" t="s">
        <v>224</v>
      </c>
      <c r="B416" s="8" t="s">
        <v>90</v>
      </c>
      <c r="C416" s="71">
        <v>76</v>
      </c>
      <c r="D416" s="71">
        <v>34</v>
      </c>
      <c r="E416" s="71">
        <v>0</v>
      </c>
      <c r="F416" s="71">
        <v>0</v>
      </c>
      <c r="G416" s="71">
        <v>0</v>
      </c>
      <c r="H416" s="71">
        <v>0</v>
      </c>
      <c r="I416" s="71">
        <v>0</v>
      </c>
      <c r="J416" s="71">
        <v>0</v>
      </c>
      <c r="K416" s="71">
        <v>56</v>
      </c>
      <c r="L416" s="71">
        <v>22</v>
      </c>
      <c r="M416" s="71">
        <v>39</v>
      </c>
      <c r="N416" s="71">
        <v>15</v>
      </c>
      <c r="O416" s="71">
        <v>37</v>
      </c>
      <c r="P416" s="71">
        <v>8</v>
      </c>
      <c r="Q416" s="71">
        <v>96</v>
      </c>
      <c r="R416" s="71">
        <v>43</v>
      </c>
      <c r="S416" s="71">
        <v>0</v>
      </c>
      <c r="T416" s="71">
        <v>0</v>
      </c>
      <c r="U416" s="71">
        <v>58</v>
      </c>
      <c r="V416" s="71">
        <v>12</v>
      </c>
      <c r="W416" s="71">
        <v>0</v>
      </c>
      <c r="X416" s="71">
        <v>0</v>
      </c>
      <c r="Y416" s="71">
        <v>0</v>
      </c>
      <c r="Z416" s="71">
        <v>0</v>
      </c>
      <c r="AA416" s="71">
        <v>0</v>
      </c>
      <c r="AB416" s="71">
        <v>0</v>
      </c>
      <c r="AC416" s="69">
        <v>362</v>
      </c>
      <c r="AD416" s="69">
        <v>134</v>
      </c>
      <c r="AE416" s="212" t="s">
        <v>224</v>
      </c>
      <c r="AF416" s="8" t="s">
        <v>90</v>
      </c>
      <c r="AG416" s="71">
        <v>0</v>
      </c>
      <c r="AH416" s="71">
        <v>0</v>
      </c>
      <c r="AI416" s="71">
        <v>0</v>
      </c>
      <c r="AJ416" s="71">
        <v>0</v>
      </c>
      <c r="AK416" s="71">
        <v>0</v>
      </c>
      <c r="AL416" s="71">
        <v>0</v>
      </c>
      <c r="AM416" s="71">
        <v>0</v>
      </c>
      <c r="AN416" s="71">
        <v>0</v>
      </c>
      <c r="AO416" s="71">
        <v>0</v>
      </c>
      <c r="AP416" s="71">
        <v>0</v>
      </c>
      <c r="AQ416" s="71">
        <v>0</v>
      </c>
      <c r="AR416" s="71">
        <v>0</v>
      </c>
      <c r="AS416" s="71">
        <v>0</v>
      </c>
      <c r="AT416" s="71">
        <v>0</v>
      </c>
      <c r="AU416" s="71">
        <v>10</v>
      </c>
      <c r="AV416" s="71">
        <v>4</v>
      </c>
      <c r="AW416" s="71">
        <v>0</v>
      </c>
      <c r="AX416" s="71">
        <v>0</v>
      </c>
      <c r="AY416" s="71">
        <v>2</v>
      </c>
      <c r="AZ416" s="71">
        <v>0</v>
      </c>
      <c r="BA416" s="71">
        <v>0</v>
      </c>
      <c r="BB416" s="71">
        <v>0</v>
      </c>
      <c r="BC416" s="71">
        <v>0</v>
      </c>
      <c r="BD416" s="71">
        <v>0</v>
      </c>
      <c r="BE416" s="71">
        <v>0</v>
      </c>
      <c r="BF416" s="71">
        <v>0</v>
      </c>
      <c r="BG416" s="69">
        <v>12</v>
      </c>
      <c r="BH416" s="69">
        <v>4</v>
      </c>
      <c r="BI416" s="212" t="s">
        <v>224</v>
      </c>
      <c r="BJ416" s="8" t="s">
        <v>90</v>
      </c>
      <c r="BK416" s="31">
        <v>2</v>
      </c>
      <c r="BL416" s="31">
        <v>0</v>
      </c>
      <c r="BM416" s="31">
        <v>0</v>
      </c>
      <c r="BN416" s="31">
        <v>0</v>
      </c>
      <c r="BO416" s="31">
        <v>1</v>
      </c>
      <c r="BP416" s="31">
        <v>1</v>
      </c>
      <c r="BQ416" s="31">
        <v>1</v>
      </c>
      <c r="BR416" s="31">
        <v>2</v>
      </c>
      <c r="BS416" s="31">
        <v>0</v>
      </c>
      <c r="BT416" s="31">
        <v>1</v>
      </c>
      <c r="BU416" s="31">
        <v>0</v>
      </c>
      <c r="BV416" s="31">
        <v>0</v>
      </c>
      <c r="BW416" s="31">
        <v>0</v>
      </c>
      <c r="BX416" s="149">
        <v>8</v>
      </c>
      <c r="BY416" s="125">
        <v>6</v>
      </c>
      <c r="BZ416" s="71">
        <v>6</v>
      </c>
      <c r="CA416" s="71">
        <v>6</v>
      </c>
      <c r="CB416" s="71">
        <v>2</v>
      </c>
      <c r="CC416" s="71">
        <v>1</v>
      </c>
      <c r="CD416" s="212" t="s">
        <v>224</v>
      </c>
      <c r="CE416" s="8" t="s">
        <v>90</v>
      </c>
      <c r="CF416" s="71">
        <v>0</v>
      </c>
      <c r="CG416" s="71">
        <v>0</v>
      </c>
      <c r="CH416" s="71">
        <v>108</v>
      </c>
      <c r="CI416" s="71">
        <v>10</v>
      </c>
      <c r="CJ416" s="71">
        <v>0</v>
      </c>
      <c r="CK416" s="71">
        <v>0</v>
      </c>
      <c r="CL416" s="71">
        <v>6</v>
      </c>
      <c r="CM416" s="71">
        <v>6</v>
      </c>
      <c r="CN416" s="71">
        <v>6</v>
      </c>
      <c r="CO416" s="212" t="s">
        <v>224</v>
      </c>
      <c r="CP416" s="8" t="s">
        <v>90</v>
      </c>
      <c r="CQ416" s="46">
        <v>96</v>
      </c>
      <c r="CR416" s="46">
        <v>43</v>
      </c>
      <c r="CS416" s="46">
        <v>88</v>
      </c>
      <c r="CT416" s="46">
        <v>40</v>
      </c>
      <c r="CU416" s="46">
        <v>0</v>
      </c>
      <c r="CV416" s="46">
        <v>0</v>
      </c>
      <c r="CW416" s="46">
        <v>0</v>
      </c>
      <c r="CX416" s="46">
        <v>0</v>
      </c>
      <c r="CY416" s="46">
        <v>58</v>
      </c>
      <c r="CZ416" s="46">
        <v>12</v>
      </c>
      <c r="DA416" s="46">
        <v>50</v>
      </c>
      <c r="DB416" s="46">
        <v>10</v>
      </c>
      <c r="DC416" s="46">
        <v>0</v>
      </c>
      <c r="DD416" s="46">
        <v>0</v>
      </c>
      <c r="DE416" s="46">
        <v>0</v>
      </c>
      <c r="DF416" s="46">
        <v>0</v>
      </c>
      <c r="DG416" s="46">
        <v>0</v>
      </c>
      <c r="DH416" s="46">
        <v>0</v>
      </c>
      <c r="DI416" s="46">
        <v>0</v>
      </c>
      <c r="DJ416" s="46">
        <v>0</v>
      </c>
      <c r="DK416" s="46">
        <v>0</v>
      </c>
      <c r="DL416" s="46">
        <v>0</v>
      </c>
      <c r="DM416" s="46">
        <v>0</v>
      </c>
      <c r="DN416" s="46">
        <v>0</v>
      </c>
      <c r="DO416" s="212" t="s">
        <v>224</v>
      </c>
      <c r="DP416" s="8" t="s">
        <v>90</v>
      </c>
      <c r="DQ416" s="71">
        <v>20</v>
      </c>
      <c r="DR416" s="71">
        <v>4</v>
      </c>
      <c r="DS416" s="71">
        <v>4</v>
      </c>
      <c r="DT416" s="152">
        <v>3</v>
      </c>
      <c r="DU416" s="32">
        <v>1</v>
      </c>
      <c r="DV416" s="149">
        <v>23</v>
      </c>
      <c r="DW416" s="149">
        <v>5</v>
      </c>
      <c r="DX416" s="212" t="s">
        <v>224</v>
      </c>
      <c r="DY416" s="8" t="s">
        <v>90</v>
      </c>
      <c r="DZ416" s="71">
        <v>6</v>
      </c>
      <c r="EA416" s="71">
        <v>6</v>
      </c>
      <c r="EB416" s="71">
        <v>6</v>
      </c>
      <c r="EC416" s="71">
        <v>0</v>
      </c>
      <c r="ED416" s="71">
        <v>6</v>
      </c>
      <c r="EE416" s="71">
        <v>6</v>
      </c>
      <c r="EF416" s="71">
        <v>5</v>
      </c>
      <c r="EG416" s="71">
        <v>6</v>
      </c>
      <c r="EH416" s="71">
        <v>6</v>
      </c>
      <c r="EI416" s="71">
        <v>6</v>
      </c>
      <c r="EJ416" s="71">
        <v>6</v>
      </c>
      <c r="EK416" s="71">
        <v>6</v>
      </c>
      <c r="EL416" s="71">
        <v>4</v>
      </c>
      <c r="EM416" s="71">
        <v>0</v>
      </c>
      <c r="EN416" s="71">
        <v>0</v>
      </c>
      <c r="EO416" s="71">
        <v>0</v>
      </c>
      <c r="EP416" s="71">
        <v>0</v>
      </c>
      <c r="ER416" s="78" t="s">
        <v>224</v>
      </c>
      <c r="ES416" s="78" t="s">
        <v>2709</v>
      </c>
      <c r="ET416" s="78">
        <v>154</v>
      </c>
      <c r="EU416" s="78">
        <v>138</v>
      </c>
      <c r="EV416" s="78">
        <v>364</v>
      </c>
      <c r="EW416" s="78"/>
      <c r="EX416" s="78"/>
      <c r="EY416" s="78"/>
    </row>
    <row r="417" spans="1:155">
      <c r="A417" s="212"/>
      <c r="B417" s="8" t="s">
        <v>91</v>
      </c>
      <c r="C417" s="71">
        <v>473</v>
      </c>
      <c r="D417" s="71">
        <v>227</v>
      </c>
      <c r="E417" s="71">
        <v>101</v>
      </c>
      <c r="F417" s="71">
        <v>37</v>
      </c>
      <c r="G417" s="71">
        <v>0</v>
      </c>
      <c r="H417" s="71">
        <v>0</v>
      </c>
      <c r="I417" s="71">
        <v>0</v>
      </c>
      <c r="J417" s="71">
        <v>0</v>
      </c>
      <c r="K417" s="71">
        <v>242</v>
      </c>
      <c r="L417" s="71">
        <v>138</v>
      </c>
      <c r="M417" s="71">
        <v>131</v>
      </c>
      <c r="N417" s="71">
        <v>52</v>
      </c>
      <c r="O417" s="71">
        <v>44</v>
      </c>
      <c r="P417" s="71">
        <v>17</v>
      </c>
      <c r="Q417" s="71">
        <v>516</v>
      </c>
      <c r="R417" s="71">
        <v>240</v>
      </c>
      <c r="S417" s="71">
        <v>4</v>
      </c>
      <c r="T417" s="71">
        <v>0</v>
      </c>
      <c r="U417" s="71">
        <v>128</v>
      </c>
      <c r="V417" s="71">
        <v>43</v>
      </c>
      <c r="W417" s="71">
        <v>0</v>
      </c>
      <c r="X417" s="71">
        <v>0</v>
      </c>
      <c r="Y417" s="71">
        <v>0</v>
      </c>
      <c r="Z417" s="71">
        <v>0</v>
      </c>
      <c r="AA417" s="71">
        <v>0</v>
      </c>
      <c r="AB417" s="71">
        <v>0</v>
      </c>
      <c r="AC417" s="69">
        <v>1639</v>
      </c>
      <c r="AD417" s="69">
        <v>754</v>
      </c>
      <c r="AE417" s="212"/>
      <c r="AF417" s="8" t="s">
        <v>91</v>
      </c>
      <c r="AG417" s="71">
        <v>47</v>
      </c>
      <c r="AH417" s="71">
        <v>27</v>
      </c>
      <c r="AI417" s="71">
        <v>22</v>
      </c>
      <c r="AJ417" s="71">
        <v>10</v>
      </c>
      <c r="AK417" s="71">
        <v>0</v>
      </c>
      <c r="AL417" s="71">
        <v>0</v>
      </c>
      <c r="AM417" s="71">
        <v>0</v>
      </c>
      <c r="AN417" s="71">
        <v>0</v>
      </c>
      <c r="AO417" s="71">
        <v>10</v>
      </c>
      <c r="AP417" s="71">
        <v>8</v>
      </c>
      <c r="AQ417" s="71">
        <v>1</v>
      </c>
      <c r="AR417" s="71">
        <v>0</v>
      </c>
      <c r="AS417" s="71">
        <v>5</v>
      </c>
      <c r="AT417" s="71">
        <v>2</v>
      </c>
      <c r="AU417" s="71">
        <v>210</v>
      </c>
      <c r="AV417" s="71">
        <v>99</v>
      </c>
      <c r="AW417" s="71">
        <v>0</v>
      </c>
      <c r="AX417" s="71">
        <v>0</v>
      </c>
      <c r="AY417" s="71">
        <v>16</v>
      </c>
      <c r="AZ417" s="71">
        <v>5</v>
      </c>
      <c r="BA417" s="71">
        <v>0</v>
      </c>
      <c r="BB417" s="71">
        <v>0</v>
      </c>
      <c r="BC417" s="71">
        <v>0</v>
      </c>
      <c r="BD417" s="71">
        <v>0</v>
      </c>
      <c r="BE417" s="71">
        <v>0</v>
      </c>
      <c r="BF417" s="71">
        <v>0</v>
      </c>
      <c r="BG417" s="69">
        <v>311</v>
      </c>
      <c r="BH417" s="69">
        <v>151</v>
      </c>
      <c r="BI417" s="212"/>
      <c r="BJ417" s="8" t="s">
        <v>91</v>
      </c>
      <c r="BK417" s="31">
        <v>10</v>
      </c>
      <c r="BL417" s="31">
        <v>3</v>
      </c>
      <c r="BM417" s="31">
        <v>0</v>
      </c>
      <c r="BN417" s="31">
        <v>0</v>
      </c>
      <c r="BO417" s="31">
        <v>5</v>
      </c>
      <c r="BP417" s="31">
        <v>4</v>
      </c>
      <c r="BQ417" s="31">
        <v>1</v>
      </c>
      <c r="BR417" s="31">
        <v>9</v>
      </c>
      <c r="BS417" s="31">
        <v>1</v>
      </c>
      <c r="BT417" s="31">
        <v>5</v>
      </c>
      <c r="BU417" s="31">
        <v>0</v>
      </c>
      <c r="BV417" s="31">
        <v>0</v>
      </c>
      <c r="BW417" s="31">
        <v>0</v>
      </c>
      <c r="BX417" s="149">
        <v>38</v>
      </c>
      <c r="BY417" s="125">
        <v>34</v>
      </c>
      <c r="BZ417" s="71">
        <v>29</v>
      </c>
      <c r="CA417" s="71">
        <v>24</v>
      </c>
      <c r="CB417" s="71">
        <v>0</v>
      </c>
      <c r="CC417" s="71">
        <v>7</v>
      </c>
      <c r="CD417" s="212"/>
      <c r="CE417" s="8" t="s">
        <v>91</v>
      </c>
      <c r="CF417" s="71">
        <v>0</v>
      </c>
      <c r="CG417" s="71">
        <v>450</v>
      </c>
      <c r="CH417" s="71">
        <v>146</v>
      </c>
      <c r="CI417" s="71">
        <v>30</v>
      </c>
      <c r="CJ417" s="71">
        <v>78</v>
      </c>
      <c r="CK417" s="71">
        <v>14</v>
      </c>
      <c r="CL417" s="71">
        <v>43</v>
      </c>
      <c r="CM417" s="71">
        <v>31</v>
      </c>
      <c r="CN417" s="71">
        <v>36</v>
      </c>
      <c r="CO417" s="212"/>
      <c r="CP417" s="8" t="s">
        <v>91</v>
      </c>
      <c r="CQ417" s="46">
        <v>553</v>
      </c>
      <c r="CR417" s="46">
        <v>271</v>
      </c>
      <c r="CS417" s="46">
        <v>319</v>
      </c>
      <c r="CT417" s="46">
        <v>157</v>
      </c>
      <c r="CU417" s="46">
        <v>2</v>
      </c>
      <c r="CV417" s="46">
        <v>0</v>
      </c>
      <c r="CW417" s="46">
        <v>2</v>
      </c>
      <c r="CX417" s="46">
        <v>0</v>
      </c>
      <c r="CY417" s="46">
        <v>123</v>
      </c>
      <c r="CZ417" s="46">
        <v>41</v>
      </c>
      <c r="DA417" s="46">
        <v>72</v>
      </c>
      <c r="DB417" s="46">
        <v>30</v>
      </c>
      <c r="DC417" s="46">
        <v>0</v>
      </c>
      <c r="DD417" s="46">
        <v>0</v>
      </c>
      <c r="DE417" s="46">
        <v>0</v>
      </c>
      <c r="DF417" s="46">
        <v>0</v>
      </c>
      <c r="DG417" s="46">
        <v>0</v>
      </c>
      <c r="DH417" s="46">
        <v>0</v>
      </c>
      <c r="DI417" s="46">
        <v>0</v>
      </c>
      <c r="DJ417" s="46">
        <v>0</v>
      </c>
      <c r="DK417" s="46">
        <v>0</v>
      </c>
      <c r="DL417" s="46">
        <v>0</v>
      </c>
      <c r="DM417" s="46">
        <v>0</v>
      </c>
      <c r="DN417" s="46">
        <v>0</v>
      </c>
      <c r="DO417" s="212"/>
      <c r="DP417" s="8" t="s">
        <v>91</v>
      </c>
      <c r="DQ417" s="71">
        <v>95</v>
      </c>
      <c r="DR417" s="71">
        <v>33</v>
      </c>
      <c r="DS417" s="71">
        <v>17</v>
      </c>
      <c r="DT417" s="152">
        <v>23</v>
      </c>
      <c r="DU417" s="32">
        <v>9</v>
      </c>
      <c r="DV417" s="149">
        <v>118</v>
      </c>
      <c r="DW417" s="149">
        <v>42</v>
      </c>
      <c r="DX417" s="212"/>
      <c r="DY417" s="8" t="s">
        <v>91</v>
      </c>
      <c r="DZ417" s="71">
        <v>5</v>
      </c>
      <c r="EA417" s="71">
        <v>44</v>
      </c>
      <c r="EB417" s="71">
        <v>9</v>
      </c>
      <c r="EC417" s="71">
        <v>0</v>
      </c>
      <c r="ED417" s="71">
        <v>30</v>
      </c>
      <c r="EE417" s="71">
        <v>31</v>
      </c>
      <c r="EF417" s="71">
        <v>6</v>
      </c>
      <c r="EG417" s="71">
        <v>22</v>
      </c>
      <c r="EH417" s="71">
        <v>8</v>
      </c>
      <c r="EI417" s="71">
        <v>5</v>
      </c>
      <c r="EJ417" s="71">
        <v>35</v>
      </c>
      <c r="EK417" s="71">
        <v>6</v>
      </c>
      <c r="EL417" s="71">
        <v>5</v>
      </c>
      <c r="EM417" s="71">
        <v>7</v>
      </c>
      <c r="EN417" s="71">
        <v>7</v>
      </c>
      <c r="EO417" s="71">
        <v>7</v>
      </c>
      <c r="EP417" s="71">
        <v>0</v>
      </c>
      <c r="ER417" s="78" t="s">
        <v>224</v>
      </c>
      <c r="ES417" s="78" t="s">
        <v>2710</v>
      </c>
      <c r="ET417" s="78">
        <v>678</v>
      </c>
      <c r="EU417" s="78">
        <v>393</v>
      </c>
      <c r="EV417" s="78">
        <v>1848</v>
      </c>
      <c r="EW417" s="78"/>
      <c r="EX417" s="78"/>
      <c r="EY417" s="78"/>
    </row>
    <row r="418" spans="1:155">
      <c r="A418" s="212"/>
      <c r="B418" s="66" t="s">
        <v>73</v>
      </c>
      <c r="C418" s="26">
        <v>549</v>
      </c>
      <c r="D418" s="26">
        <v>261</v>
      </c>
      <c r="E418" s="26">
        <v>101</v>
      </c>
      <c r="F418" s="26">
        <v>37</v>
      </c>
      <c r="G418" s="26">
        <v>0</v>
      </c>
      <c r="H418" s="26">
        <v>0</v>
      </c>
      <c r="I418" s="26">
        <v>0</v>
      </c>
      <c r="J418" s="26">
        <v>0</v>
      </c>
      <c r="K418" s="26">
        <v>298</v>
      </c>
      <c r="L418" s="26">
        <v>160</v>
      </c>
      <c r="M418" s="26">
        <v>170</v>
      </c>
      <c r="N418" s="26">
        <v>67</v>
      </c>
      <c r="O418" s="26">
        <v>81</v>
      </c>
      <c r="P418" s="26">
        <v>25</v>
      </c>
      <c r="Q418" s="26">
        <v>612</v>
      </c>
      <c r="R418" s="26">
        <v>283</v>
      </c>
      <c r="S418" s="26">
        <v>4</v>
      </c>
      <c r="T418" s="26">
        <v>0</v>
      </c>
      <c r="U418" s="26">
        <v>186</v>
      </c>
      <c r="V418" s="26">
        <v>55</v>
      </c>
      <c r="W418" s="26">
        <v>0</v>
      </c>
      <c r="X418" s="26">
        <v>0</v>
      </c>
      <c r="Y418" s="26">
        <v>0</v>
      </c>
      <c r="Z418" s="26">
        <v>0</v>
      </c>
      <c r="AA418" s="26">
        <v>0</v>
      </c>
      <c r="AB418" s="26">
        <v>0</v>
      </c>
      <c r="AC418" s="68">
        <v>2001</v>
      </c>
      <c r="AD418" s="68">
        <v>888</v>
      </c>
      <c r="AE418" s="212"/>
      <c r="AF418" s="66" t="s">
        <v>73</v>
      </c>
      <c r="AG418" s="26">
        <v>47</v>
      </c>
      <c r="AH418" s="26">
        <v>27</v>
      </c>
      <c r="AI418" s="26">
        <v>22</v>
      </c>
      <c r="AJ418" s="26">
        <v>10</v>
      </c>
      <c r="AK418" s="26">
        <v>0</v>
      </c>
      <c r="AL418" s="26">
        <v>0</v>
      </c>
      <c r="AM418" s="26">
        <v>0</v>
      </c>
      <c r="AN418" s="26">
        <v>0</v>
      </c>
      <c r="AO418" s="26">
        <v>10</v>
      </c>
      <c r="AP418" s="26">
        <v>8</v>
      </c>
      <c r="AQ418" s="26">
        <v>1</v>
      </c>
      <c r="AR418" s="26">
        <v>0</v>
      </c>
      <c r="AS418" s="26">
        <v>5</v>
      </c>
      <c r="AT418" s="26">
        <v>2</v>
      </c>
      <c r="AU418" s="26">
        <v>220</v>
      </c>
      <c r="AV418" s="26">
        <v>103</v>
      </c>
      <c r="AW418" s="26">
        <v>0</v>
      </c>
      <c r="AX418" s="26">
        <v>0</v>
      </c>
      <c r="AY418" s="26">
        <v>18</v>
      </c>
      <c r="AZ418" s="26">
        <v>5</v>
      </c>
      <c r="BA418" s="26">
        <v>0</v>
      </c>
      <c r="BB418" s="26">
        <v>0</v>
      </c>
      <c r="BC418" s="26">
        <v>0</v>
      </c>
      <c r="BD418" s="26">
        <v>0</v>
      </c>
      <c r="BE418" s="26">
        <v>0</v>
      </c>
      <c r="BF418" s="26">
        <v>0</v>
      </c>
      <c r="BG418" s="68">
        <v>323</v>
      </c>
      <c r="BH418" s="68">
        <v>155</v>
      </c>
      <c r="BI418" s="212"/>
      <c r="BJ418" s="66" t="s">
        <v>73</v>
      </c>
      <c r="BK418" s="68">
        <v>12</v>
      </c>
      <c r="BL418" s="68">
        <v>3</v>
      </c>
      <c r="BM418" s="68">
        <v>0</v>
      </c>
      <c r="BN418" s="68">
        <v>0</v>
      </c>
      <c r="BO418" s="68">
        <v>6</v>
      </c>
      <c r="BP418" s="68">
        <v>5</v>
      </c>
      <c r="BQ418" s="68">
        <v>2</v>
      </c>
      <c r="BR418" s="68">
        <v>11</v>
      </c>
      <c r="BS418" s="68">
        <v>1</v>
      </c>
      <c r="BT418" s="68">
        <v>6</v>
      </c>
      <c r="BU418" s="68">
        <v>0</v>
      </c>
      <c r="BV418" s="68">
        <v>0</v>
      </c>
      <c r="BW418" s="68">
        <v>0</v>
      </c>
      <c r="BX418" s="68">
        <v>46</v>
      </c>
      <c r="BY418" s="68">
        <v>40</v>
      </c>
      <c r="BZ418" s="68">
        <v>35</v>
      </c>
      <c r="CA418" s="68">
        <v>30</v>
      </c>
      <c r="CB418" s="68">
        <v>2</v>
      </c>
      <c r="CC418" s="68">
        <v>8</v>
      </c>
      <c r="CD418" s="212"/>
      <c r="CE418" s="66" t="s">
        <v>73</v>
      </c>
      <c r="CF418" s="68">
        <v>0</v>
      </c>
      <c r="CG418" s="68">
        <v>450</v>
      </c>
      <c r="CH418" s="68">
        <v>254</v>
      </c>
      <c r="CI418" s="68">
        <v>40</v>
      </c>
      <c r="CJ418" s="68">
        <v>78</v>
      </c>
      <c r="CK418" s="68">
        <v>14</v>
      </c>
      <c r="CL418" s="68">
        <v>49</v>
      </c>
      <c r="CM418" s="68">
        <v>37</v>
      </c>
      <c r="CN418" s="68">
        <v>42</v>
      </c>
      <c r="CO418" s="212"/>
      <c r="CP418" s="66" t="s">
        <v>73</v>
      </c>
      <c r="CQ418" s="68">
        <v>649</v>
      </c>
      <c r="CR418" s="68">
        <v>314</v>
      </c>
      <c r="CS418" s="68">
        <v>407</v>
      </c>
      <c r="CT418" s="68">
        <v>197</v>
      </c>
      <c r="CU418" s="68">
        <v>2</v>
      </c>
      <c r="CV418" s="68">
        <v>0</v>
      </c>
      <c r="CW418" s="68">
        <v>2</v>
      </c>
      <c r="CX418" s="68">
        <v>0</v>
      </c>
      <c r="CY418" s="68">
        <v>181</v>
      </c>
      <c r="CZ418" s="68">
        <v>53</v>
      </c>
      <c r="DA418" s="68">
        <v>122</v>
      </c>
      <c r="DB418" s="68">
        <v>40</v>
      </c>
      <c r="DC418" s="68">
        <v>0</v>
      </c>
      <c r="DD418" s="68">
        <v>0</v>
      </c>
      <c r="DE418" s="68">
        <v>0</v>
      </c>
      <c r="DF418" s="68">
        <v>0</v>
      </c>
      <c r="DG418" s="68">
        <v>0</v>
      </c>
      <c r="DH418" s="68">
        <v>0</v>
      </c>
      <c r="DI418" s="68">
        <v>0</v>
      </c>
      <c r="DJ418" s="68">
        <v>0</v>
      </c>
      <c r="DK418" s="68">
        <v>0</v>
      </c>
      <c r="DL418" s="68">
        <v>0</v>
      </c>
      <c r="DM418" s="68">
        <v>0</v>
      </c>
      <c r="DN418" s="68">
        <v>0</v>
      </c>
      <c r="DO418" s="212"/>
      <c r="DP418" s="66" t="s">
        <v>73</v>
      </c>
      <c r="DQ418" s="68">
        <v>115</v>
      </c>
      <c r="DR418" s="26">
        <v>37</v>
      </c>
      <c r="DS418" s="26">
        <v>21</v>
      </c>
      <c r="DT418" s="41">
        <v>26</v>
      </c>
      <c r="DU418" s="41">
        <v>10</v>
      </c>
      <c r="DV418" s="68">
        <v>141</v>
      </c>
      <c r="DW418" s="68">
        <v>47</v>
      </c>
      <c r="DX418" s="212"/>
      <c r="DY418" s="66" t="s">
        <v>73</v>
      </c>
      <c r="DZ418" s="68">
        <v>11</v>
      </c>
      <c r="EA418" s="68">
        <v>50</v>
      </c>
      <c r="EB418" s="68">
        <v>15</v>
      </c>
      <c r="EC418" s="68">
        <v>0</v>
      </c>
      <c r="ED418" s="68">
        <v>36</v>
      </c>
      <c r="EE418" s="68">
        <v>37</v>
      </c>
      <c r="EF418" s="68">
        <v>11</v>
      </c>
      <c r="EG418" s="68">
        <v>28</v>
      </c>
      <c r="EH418" s="68">
        <v>14</v>
      </c>
      <c r="EI418" s="68">
        <v>11</v>
      </c>
      <c r="EJ418" s="68">
        <v>41</v>
      </c>
      <c r="EK418" s="68">
        <v>12</v>
      </c>
      <c r="EL418" s="68">
        <v>9</v>
      </c>
      <c r="EM418" s="68">
        <v>7</v>
      </c>
      <c r="EN418" s="68">
        <v>7</v>
      </c>
      <c r="EO418" s="68">
        <v>7</v>
      </c>
      <c r="EP418" s="68">
        <v>0</v>
      </c>
      <c r="ER418" s="78" t="s">
        <v>224</v>
      </c>
      <c r="ES418" s="78" t="s">
        <v>2711</v>
      </c>
      <c r="ET418" s="78">
        <v>832</v>
      </c>
      <c r="EU418" s="78">
        <v>531</v>
      </c>
      <c r="EV418" s="78">
        <v>2212</v>
      </c>
      <c r="EW418" s="78"/>
      <c r="EX418" s="78"/>
      <c r="EY418" s="78"/>
    </row>
    <row r="419" spans="1:155">
      <c r="A419" s="212" t="s">
        <v>2064</v>
      </c>
      <c r="B419" s="8" t="s">
        <v>90</v>
      </c>
      <c r="C419" s="71">
        <v>130</v>
      </c>
      <c r="D419" s="71">
        <v>60</v>
      </c>
      <c r="E419" s="71">
        <v>98</v>
      </c>
      <c r="F419" s="71">
        <v>45</v>
      </c>
      <c r="G419" s="71">
        <v>0</v>
      </c>
      <c r="H419" s="71">
        <v>0</v>
      </c>
      <c r="I419" s="71">
        <v>2</v>
      </c>
      <c r="J419" s="71">
        <v>0</v>
      </c>
      <c r="K419" s="71">
        <v>0</v>
      </c>
      <c r="L419" s="71">
        <v>0</v>
      </c>
      <c r="M419" s="71">
        <v>0</v>
      </c>
      <c r="N419" s="71">
        <v>0</v>
      </c>
      <c r="O419" s="71">
        <v>0</v>
      </c>
      <c r="P419" s="71">
        <v>0</v>
      </c>
      <c r="Q419" s="71">
        <v>75</v>
      </c>
      <c r="R419" s="71">
        <v>30</v>
      </c>
      <c r="S419" s="71">
        <v>4</v>
      </c>
      <c r="T419" s="71">
        <v>0</v>
      </c>
      <c r="U419" s="71">
        <v>12</v>
      </c>
      <c r="V419" s="71">
        <v>1</v>
      </c>
      <c r="W419" s="71">
        <v>0</v>
      </c>
      <c r="X419" s="71">
        <v>0</v>
      </c>
      <c r="Y419" s="71">
        <v>0</v>
      </c>
      <c r="Z419" s="71">
        <v>0</v>
      </c>
      <c r="AA419" s="71">
        <v>0</v>
      </c>
      <c r="AB419" s="71">
        <v>0</v>
      </c>
      <c r="AC419" s="69">
        <v>321</v>
      </c>
      <c r="AD419" s="69">
        <v>136</v>
      </c>
      <c r="AE419" s="212" t="s">
        <v>2064</v>
      </c>
      <c r="AF419" s="8" t="s">
        <v>90</v>
      </c>
      <c r="AG419" s="71">
        <v>5</v>
      </c>
      <c r="AH419" s="71">
        <v>0</v>
      </c>
      <c r="AI419" s="71">
        <v>5</v>
      </c>
      <c r="AJ419" s="71">
        <v>2</v>
      </c>
      <c r="AK419" s="71">
        <v>0</v>
      </c>
      <c r="AL419" s="71">
        <v>0</v>
      </c>
      <c r="AM419" s="71">
        <v>0</v>
      </c>
      <c r="AN419" s="71">
        <v>0</v>
      </c>
      <c r="AO419" s="71">
        <v>0</v>
      </c>
      <c r="AP419" s="71">
        <v>0</v>
      </c>
      <c r="AQ419" s="71">
        <v>0</v>
      </c>
      <c r="AR419" s="71">
        <v>0</v>
      </c>
      <c r="AS419" s="71">
        <v>0</v>
      </c>
      <c r="AT419" s="71">
        <v>0</v>
      </c>
      <c r="AU419" s="71">
        <v>29</v>
      </c>
      <c r="AV419" s="71">
        <v>12</v>
      </c>
      <c r="AW419" s="71">
        <v>0</v>
      </c>
      <c r="AX419" s="71">
        <v>0</v>
      </c>
      <c r="AY419" s="71">
        <v>6</v>
      </c>
      <c r="AZ419" s="71">
        <v>0</v>
      </c>
      <c r="BA419" s="71">
        <v>0</v>
      </c>
      <c r="BB419" s="71">
        <v>0</v>
      </c>
      <c r="BC419" s="71">
        <v>0</v>
      </c>
      <c r="BD419" s="71">
        <v>0</v>
      </c>
      <c r="BE419" s="71">
        <v>0</v>
      </c>
      <c r="BF419" s="71">
        <v>0</v>
      </c>
      <c r="BG419" s="69">
        <v>45</v>
      </c>
      <c r="BH419" s="69">
        <v>14</v>
      </c>
      <c r="BI419" s="212" t="s">
        <v>2064</v>
      </c>
      <c r="BJ419" s="8" t="s">
        <v>90</v>
      </c>
      <c r="BK419" s="31">
        <v>8</v>
      </c>
      <c r="BL419" s="31">
        <v>4</v>
      </c>
      <c r="BM419" s="31">
        <v>0</v>
      </c>
      <c r="BN419" s="31">
        <v>1</v>
      </c>
      <c r="BO419" s="31">
        <v>0</v>
      </c>
      <c r="BP419" s="31">
        <v>0</v>
      </c>
      <c r="BQ419" s="31">
        <v>0</v>
      </c>
      <c r="BR419" s="31">
        <v>4</v>
      </c>
      <c r="BS419" s="31">
        <v>1</v>
      </c>
      <c r="BT419" s="31">
        <v>2</v>
      </c>
      <c r="BU419" s="31">
        <v>0</v>
      </c>
      <c r="BV419" s="31">
        <v>0</v>
      </c>
      <c r="BW419" s="31">
        <v>0</v>
      </c>
      <c r="BX419" s="149">
        <v>20</v>
      </c>
      <c r="BY419" s="125">
        <v>13</v>
      </c>
      <c r="BZ419" s="71">
        <v>5</v>
      </c>
      <c r="CA419" s="71">
        <v>1</v>
      </c>
      <c r="CB419" s="71">
        <v>3</v>
      </c>
      <c r="CC419" s="71">
        <v>4</v>
      </c>
      <c r="CD419" s="212" t="s">
        <v>2064</v>
      </c>
      <c r="CE419" s="8" t="s">
        <v>90</v>
      </c>
      <c r="CF419" s="71">
        <v>0</v>
      </c>
      <c r="CG419" s="71">
        <v>56</v>
      </c>
      <c r="CH419" s="71">
        <v>56</v>
      </c>
      <c r="CI419" s="71">
        <v>20</v>
      </c>
      <c r="CJ419" s="71">
        <v>5</v>
      </c>
      <c r="CK419" s="71">
        <v>0</v>
      </c>
      <c r="CL419" s="71">
        <v>18</v>
      </c>
      <c r="CM419" s="71">
        <v>5</v>
      </c>
      <c r="CN419" s="71">
        <v>3</v>
      </c>
      <c r="CO419" s="212" t="s">
        <v>2064</v>
      </c>
      <c r="CP419" s="8" t="s">
        <v>90</v>
      </c>
      <c r="CQ419" s="46">
        <v>74</v>
      </c>
      <c r="CR419" s="46">
        <v>30</v>
      </c>
      <c r="CS419" s="46">
        <v>32</v>
      </c>
      <c r="CT419" s="46">
        <v>17</v>
      </c>
      <c r="CU419" s="46">
        <v>0</v>
      </c>
      <c r="CV419" s="46">
        <v>0</v>
      </c>
      <c r="CW419" s="46">
        <v>0</v>
      </c>
      <c r="CX419" s="46">
        <v>0</v>
      </c>
      <c r="CY419" s="46">
        <v>4</v>
      </c>
      <c r="CZ419" s="46">
        <v>0</v>
      </c>
      <c r="DA419" s="46">
        <v>1</v>
      </c>
      <c r="DB419" s="46">
        <v>0</v>
      </c>
      <c r="DC419" s="46">
        <v>0</v>
      </c>
      <c r="DD419" s="46">
        <v>0</v>
      </c>
      <c r="DE419" s="46">
        <v>0</v>
      </c>
      <c r="DF419" s="46">
        <v>0</v>
      </c>
      <c r="DG419" s="46">
        <v>0</v>
      </c>
      <c r="DH419" s="46">
        <v>0</v>
      </c>
      <c r="DI419" s="46">
        <v>0</v>
      </c>
      <c r="DJ419" s="46">
        <v>0</v>
      </c>
      <c r="DK419" s="46">
        <v>0</v>
      </c>
      <c r="DL419" s="46">
        <v>0</v>
      </c>
      <c r="DM419" s="46">
        <v>0</v>
      </c>
      <c r="DN419" s="46">
        <v>0</v>
      </c>
      <c r="DO419" s="212" t="s">
        <v>2064</v>
      </c>
      <c r="DP419" s="8" t="s">
        <v>90</v>
      </c>
      <c r="DQ419" s="71">
        <v>30</v>
      </c>
      <c r="DR419" s="71">
        <v>5</v>
      </c>
      <c r="DS419" s="71">
        <v>1</v>
      </c>
      <c r="DT419" s="152">
        <v>6</v>
      </c>
      <c r="DU419" s="32">
        <v>1</v>
      </c>
      <c r="DV419" s="149">
        <v>36</v>
      </c>
      <c r="DW419" s="149">
        <v>6</v>
      </c>
      <c r="DX419" s="212" t="s">
        <v>2064</v>
      </c>
      <c r="DY419" s="8" t="s">
        <v>90</v>
      </c>
      <c r="DZ419" s="71">
        <v>0</v>
      </c>
      <c r="EA419" s="71">
        <v>0</v>
      </c>
      <c r="EB419" s="71">
        <v>0</v>
      </c>
      <c r="EC419" s="71">
        <v>0</v>
      </c>
      <c r="ED419" s="71">
        <v>0</v>
      </c>
      <c r="EE419" s="71">
        <v>0</v>
      </c>
      <c r="EF419" s="71">
        <v>0</v>
      </c>
      <c r="EG419" s="71">
        <v>0</v>
      </c>
      <c r="EH419" s="71">
        <v>0</v>
      </c>
      <c r="EI419" s="71">
        <v>0</v>
      </c>
      <c r="EJ419" s="71">
        <v>0</v>
      </c>
      <c r="EK419" s="71">
        <v>0</v>
      </c>
      <c r="EL419" s="71">
        <v>0</v>
      </c>
      <c r="EM419" s="71">
        <v>0</v>
      </c>
      <c r="EN419" s="71">
        <v>0</v>
      </c>
      <c r="EO419" s="71">
        <v>0</v>
      </c>
      <c r="EP419" s="71">
        <v>0</v>
      </c>
      <c r="ER419" s="78" t="s">
        <v>2064</v>
      </c>
      <c r="ES419" s="78" t="s">
        <v>2712</v>
      </c>
      <c r="ET419" s="78">
        <v>78</v>
      </c>
      <c r="EU419" s="78">
        <v>33</v>
      </c>
      <c r="EV419" s="78">
        <v>385</v>
      </c>
      <c r="EW419" s="78"/>
      <c r="EX419" s="78"/>
      <c r="EY419" s="78"/>
    </row>
    <row r="420" spans="1:155">
      <c r="A420" s="212"/>
      <c r="B420" s="8" t="s">
        <v>91</v>
      </c>
      <c r="C420" s="71">
        <v>507</v>
      </c>
      <c r="D420" s="71">
        <v>248</v>
      </c>
      <c r="E420" s="71">
        <v>103</v>
      </c>
      <c r="F420" s="71">
        <v>55</v>
      </c>
      <c r="G420" s="71">
        <v>0</v>
      </c>
      <c r="H420" s="71">
        <v>0</v>
      </c>
      <c r="I420" s="71">
        <v>11</v>
      </c>
      <c r="J420" s="71">
        <v>1</v>
      </c>
      <c r="K420" s="71">
        <v>177</v>
      </c>
      <c r="L420" s="71">
        <v>103</v>
      </c>
      <c r="M420" s="71">
        <v>115</v>
      </c>
      <c r="N420" s="71">
        <v>33</v>
      </c>
      <c r="O420" s="71">
        <v>0</v>
      </c>
      <c r="P420" s="71">
        <v>0</v>
      </c>
      <c r="Q420" s="71">
        <v>331</v>
      </c>
      <c r="R420" s="71">
        <v>136</v>
      </c>
      <c r="S420" s="71">
        <v>0</v>
      </c>
      <c r="T420" s="71">
        <v>0</v>
      </c>
      <c r="U420" s="71">
        <v>41</v>
      </c>
      <c r="V420" s="71">
        <v>11</v>
      </c>
      <c r="W420" s="71">
        <v>79</v>
      </c>
      <c r="X420" s="71">
        <v>51</v>
      </c>
      <c r="Y420" s="71">
        <v>45</v>
      </c>
      <c r="Z420" s="71">
        <v>17</v>
      </c>
      <c r="AA420" s="71">
        <v>0</v>
      </c>
      <c r="AB420" s="71">
        <v>0</v>
      </c>
      <c r="AC420" s="69">
        <v>1409</v>
      </c>
      <c r="AD420" s="69">
        <v>655</v>
      </c>
      <c r="AE420" s="212"/>
      <c r="AF420" s="8" t="s">
        <v>91</v>
      </c>
      <c r="AG420" s="71">
        <v>12</v>
      </c>
      <c r="AH420" s="71">
        <v>5</v>
      </c>
      <c r="AI420" s="71">
        <v>0</v>
      </c>
      <c r="AJ420" s="71">
        <v>0</v>
      </c>
      <c r="AK420" s="71">
        <v>0</v>
      </c>
      <c r="AL420" s="71">
        <v>0</v>
      </c>
      <c r="AM420" s="71">
        <v>0</v>
      </c>
      <c r="AN420" s="71">
        <v>0</v>
      </c>
      <c r="AO420" s="71">
        <v>3</v>
      </c>
      <c r="AP420" s="71">
        <v>1</v>
      </c>
      <c r="AQ420" s="71">
        <v>9</v>
      </c>
      <c r="AR420" s="71">
        <v>3</v>
      </c>
      <c r="AS420" s="71">
        <v>0</v>
      </c>
      <c r="AT420" s="71">
        <v>0</v>
      </c>
      <c r="AU420" s="71">
        <v>41</v>
      </c>
      <c r="AV420" s="71">
        <v>17</v>
      </c>
      <c r="AW420" s="71">
        <v>0</v>
      </c>
      <c r="AX420" s="71">
        <v>0</v>
      </c>
      <c r="AY420" s="71">
        <v>5</v>
      </c>
      <c r="AZ420" s="71">
        <v>1</v>
      </c>
      <c r="BA420" s="71">
        <v>7</v>
      </c>
      <c r="BB420" s="71">
        <v>4</v>
      </c>
      <c r="BC420" s="71">
        <v>4</v>
      </c>
      <c r="BD420" s="71">
        <v>0</v>
      </c>
      <c r="BE420" s="71">
        <v>0</v>
      </c>
      <c r="BF420" s="71">
        <v>0</v>
      </c>
      <c r="BG420" s="69">
        <v>81</v>
      </c>
      <c r="BH420" s="69">
        <v>31</v>
      </c>
      <c r="BI420" s="212"/>
      <c r="BJ420" s="8" t="s">
        <v>91</v>
      </c>
      <c r="BK420" s="31">
        <v>11</v>
      </c>
      <c r="BL420" s="31">
        <v>3</v>
      </c>
      <c r="BM420" s="31">
        <v>0</v>
      </c>
      <c r="BN420" s="31">
        <v>1</v>
      </c>
      <c r="BO420" s="31">
        <v>4</v>
      </c>
      <c r="BP420" s="31">
        <v>3</v>
      </c>
      <c r="BQ420" s="31">
        <v>0</v>
      </c>
      <c r="BR420" s="31">
        <v>8</v>
      </c>
      <c r="BS420" s="31">
        <v>0</v>
      </c>
      <c r="BT420" s="31">
        <v>4</v>
      </c>
      <c r="BU420" s="31">
        <v>2</v>
      </c>
      <c r="BV420" s="31">
        <v>2</v>
      </c>
      <c r="BW420" s="31">
        <v>0</v>
      </c>
      <c r="BX420" s="149">
        <v>38</v>
      </c>
      <c r="BY420" s="125">
        <v>32</v>
      </c>
      <c r="BZ420" s="71">
        <v>31</v>
      </c>
      <c r="CA420" s="71">
        <v>28</v>
      </c>
      <c r="CB420" s="71">
        <v>6</v>
      </c>
      <c r="CC420" s="71">
        <v>7</v>
      </c>
      <c r="CD420" s="212"/>
      <c r="CE420" s="8" t="s">
        <v>91</v>
      </c>
      <c r="CF420" s="71">
        <v>0</v>
      </c>
      <c r="CG420" s="71">
        <v>314</v>
      </c>
      <c r="CH420" s="71">
        <v>264</v>
      </c>
      <c r="CI420" s="71">
        <v>0</v>
      </c>
      <c r="CJ420" s="71">
        <v>0</v>
      </c>
      <c r="CK420" s="71">
        <v>15</v>
      </c>
      <c r="CL420" s="71">
        <v>41</v>
      </c>
      <c r="CM420" s="71">
        <v>37</v>
      </c>
      <c r="CN420" s="71">
        <v>40</v>
      </c>
      <c r="CO420" s="212"/>
      <c r="CP420" s="8" t="s">
        <v>91</v>
      </c>
      <c r="CQ420" s="46">
        <v>409</v>
      </c>
      <c r="CR420" s="46">
        <v>204</v>
      </c>
      <c r="CS420" s="46">
        <v>250</v>
      </c>
      <c r="CT420" s="46">
        <v>128</v>
      </c>
      <c r="CU420" s="46">
        <v>0</v>
      </c>
      <c r="CV420" s="46">
        <v>0</v>
      </c>
      <c r="CW420" s="46">
        <v>0</v>
      </c>
      <c r="CX420" s="46">
        <v>0</v>
      </c>
      <c r="CY420" s="46">
        <v>75</v>
      </c>
      <c r="CZ420" s="46">
        <v>15</v>
      </c>
      <c r="DA420" s="46">
        <v>40</v>
      </c>
      <c r="DB420" s="46">
        <v>10</v>
      </c>
      <c r="DC420" s="46">
        <v>0</v>
      </c>
      <c r="DD420" s="46">
        <v>0</v>
      </c>
      <c r="DE420" s="46">
        <v>0</v>
      </c>
      <c r="DF420" s="46">
        <v>0</v>
      </c>
      <c r="DG420" s="46">
        <v>0</v>
      </c>
      <c r="DH420" s="46">
        <v>0</v>
      </c>
      <c r="DI420" s="46">
        <v>0</v>
      </c>
      <c r="DJ420" s="46">
        <v>0</v>
      </c>
      <c r="DK420" s="46">
        <v>0</v>
      </c>
      <c r="DL420" s="46">
        <v>0</v>
      </c>
      <c r="DM420" s="46">
        <v>0</v>
      </c>
      <c r="DN420" s="46">
        <v>0</v>
      </c>
      <c r="DO420" s="212"/>
      <c r="DP420" s="8" t="s">
        <v>91</v>
      </c>
      <c r="DQ420" s="71">
        <v>73</v>
      </c>
      <c r="DR420" s="71">
        <v>18</v>
      </c>
      <c r="DS420" s="71">
        <v>6</v>
      </c>
      <c r="DT420" s="152">
        <v>23</v>
      </c>
      <c r="DU420" s="32">
        <v>8</v>
      </c>
      <c r="DV420" s="149">
        <v>96</v>
      </c>
      <c r="DW420" s="149">
        <v>26</v>
      </c>
      <c r="DX420" s="212"/>
      <c r="DY420" s="8" t="s">
        <v>91</v>
      </c>
      <c r="DZ420" s="71">
        <v>10</v>
      </c>
      <c r="EA420" s="71">
        <v>139</v>
      </c>
      <c r="EB420" s="71">
        <v>10</v>
      </c>
      <c r="EC420" s="71">
        <v>0</v>
      </c>
      <c r="ED420" s="71">
        <v>67</v>
      </c>
      <c r="EE420" s="71">
        <v>0</v>
      </c>
      <c r="EF420" s="71">
        <v>0</v>
      </c>
      <c r="EG420" s="71">
        <v>193</v>
      </c>
      <c r="EH420" s="71">
        <v>10</v>
      </c>
      <c r="EI420" s="71">
        <v>0</v>
      </c>
      <c r="EJ420" s="71">
        <v>8</v>
      </c>
      <c r="EK420" s="71">
        <v>26</v>
      </c>
      <c r="EL420" s="71">
        <v>0</v>
      </c>
      <c r="EM420" s="71">
        <v>7</v>
      </c>
      <c r="EN420" s="71">
        <v>0</v>
      </c>
      <c r="EO420" s="71">
        <v>0</v>
      </c>
      <c r="EP420" s="71">
        <v>0</v>
      </c>
      <c r="ER420" s="78" t="s">
        <v>2064</v>
      </c>
      <c r="ES420" s="78" t="s">
        <v>2713</v>
      </c>
      <c r="ET420" s="78">
        <v>484</v>
      </c>
      <c r="EU420" s="78">
        <v>290</v>
      </c>
      <c r="EV420" s="78">
        <v>1420</v>
      </c>
      <c r="EW420" s="78"/>
      <c r="EX420" s="78"/>
      <c r="EY420" s="78"/>
    </row>
    <row r="421" spans="1:155">
      <c r="A421" s="212"/>
      <c r="B421" s="66" t="s">
        <v>73</v>
      </c>
      <c r="C421" s="26">
        <v>637</v>
      </c>
      <c r="D421" s="26">
        <v>308</v>
      </c>
      <c r="E421" s="26">
        <v>201</v>
      </c>
      <c r="F421" s="26">
        <v>100</v>
      </c>
      <c r="G421" s="26">
        <v>0</v>
      </c>
      <c r="H421" s="26">
        <v>0</v>
      </c>
      <c r="I421" s="26">
        <v>13</v>
      </c>
      <c r="J421" s="26">
        <v>1</v>
      </c>
      <c r="K421" s="26">
        <v>177</v>
      </c>
      <c r="L421" s="26">
        <v>103</v>
      </c>
      <c r="M421" s="26">
        <v>115</v>
      </c>
      <c r="N421" s="26">
        <v>33</v>
      </c>
      <c r="O421" s="26">
        <v>0</v>
      </c>
      <c r="P421" s="26">
        <v>0</v>
      </c>
      <c r="Q421" s="26">
        <v>406</v>
      </c>
      <c r="R421" s="26">
        <v>166</v>
      </c>
      <c r="S421" s="26">
        <v>4</v>
      </c>
      <c r="T421" s="26">
        <v>0</v>
      </c>
      <c r="U421" s="26">
        <v>53</v>
      </c>
      <c r="V421" s="26">
        <v>12</v>
      </c>
      <c r="W421" s="26">
        <v>79</v>
      </c>
      <c r="X421" s="26">
        <v>51</v>
      </c>
      <c r="Y421" s="26">
        <v>45</v>
      </c>
      <c r="Z421" s="26">
        <v>17</v>
      </c>
      <c r="AA421" s="26">
        <v>0</v>
      </c>
      <c r="AB421" s="26">
        <v>0</v>
      </c>
      <c r="AC421" s="68">
        <v>1730</v>
      </c>
      <c r="AD421" s="68">
        <v>791</v>
      </c>
      <c r="AE421" s="212"/>
      <c r="AF421" s="66" t="s">
        <v>73</v>
      </c>
      <c r="AG421" s="26">
        <v>17</v>
      </c>
      <c r="AH421" s="26">
        <v>5</v>
      </c>
      <c r="AI421" s="26">
        <v>5</v>
      </c>
      <c r="AJ421" s="26">
        <v>2</v>
      </c>
      <c r="AK421" s="26">
        <v>0</v>
      </c>
      <c r="AL421" s="26">
        <v>0</v>
      </c>
      <c r="AM421" s="26">
        <v>0</v>
      </c>
      <c r="AN421" s="26">
        <v>0</v>
      </c>
      <c r="AO421" s="26">
        <v>3</v>
      </c>
      <c r="AP421" s="26">
        <v>1</v>
      </c>
      <c r="AQ421" s="26">
        <v>9</v>
      </c>
      <c r="AR421" s="26">
        <v>3</v>
      </c>
      <c r="AS421" s="26">
        <v>0</v>
      </c>
      <c r="AT421" s="26">
        <v>0</v>
      </c>
      <c r="AU421" s="26">
        <v>70</v>
      </c>
      <c r="AV421" s="26">
        <v>29</v>
      </c>
      <c r="AW421" s="26">
        <v>0</v>
      </c>
      <c r="AX421" s="26">
        <v>0</v>
      </c>
      <c r="AY421" s="26">
        <v>11</v>
      </c>
      <c r="AZ421" s="26">
        <v>1</v>
      </c>
      <c r="BA421" s="26">
        <v>7</v>
      </c>
      <c r="BB421" s="26">
        <v>4</v>
      </c>
      <c r="BC421" s="26">
        <v>4</v>
      </c>
      <c r="BD421" s="26">
        <v>0</v>
      </c>
      <c r="BE421" s="26">
        <v>0</v>
      </c>
      <c r="BF421" s="26">
        <v>0</v>
      </c>
      <c r="BG421" s="68">
        <v>126</v>
      </c>
      <c r="BH421" s="68">
        <v>45</v>
      </c>
      <c r="BI421" s="212"/>
      <c r="BJ421" s="66" t="s">
        <v>73</v>
      </c>
      <c r="BK421" s="68">
        <v>19</v>
      </c>
      <c r="BL421" s="68">
        <v>7</v>
      </c>
      <c r="BM421" s="68">
        <v>0</v>
      </c>
      <c r="BN421" s="68">
        <v>2</v>
      </c>
      <c r="BO421" s="68">
        <v>4</v>
      </c>
      <c r="BP421" s="68">
        <v>3</v>
      </c>
      <c r="BQ421" s="68">
        <v>0</v>
      </c>
      <c r="BR421" s="68">
        <v>12</v>
      </c>
      <c r="BS421" s="68">
        <v>1</v>
      </c>
      <c r="BT421" s="68">
        <v>6</v>
      </c>
      <c r="BU421" s="68">
        <v>2</v>
      </c>
      <c r="BV421" s="68">
        <v>2</v>
      </c>
      <c r="BW421" s="68">
        <v>0</v>
      </c>
      <c r="BX421" s="68">
        <v>58</v>
      </c>
      <c r="BY421" s="68">
        <v>45</v>
      </c>
      <c r="BZ421" s="68">
        <v>36</v>
      </c>
      <c r="CA421" s="68">
        <v>29</v>
      </c>
      <c r="CB421" s="68">
        <v>9</v>
      </c>
      <c r="CC421" s="68">
        <v>11</v>
      </c>
      <c r="CD421" s="212"/>
      <c r="CE421" s="66" t="s">
        <v>73</v>
      </c>
      <c r="CF421" s="68">
        <v>0</v>
      </c>
      <c r="CG421" s="68">
        <v>370</v>
      </c>
      <c r="CH421" s="68">
        <v>320</v>
      </c>
      <c r="CI421" s="68">
        <v>20</v>
      </c>
      <c r="CJ421" s="68">
        <v>5</v>
      </c>
      <c r="CK421" s="68">
        <v>15</v>
      </c>
      <c r="CL421" s="68">
        <v>59</v>
      </c>
      <c r="CM421" s="68">
        <v>42</v>
      </c>
      <c r="CN421" s="68">
        <v>43</v>
      </c>
      <c r="CO421" s="212"/>
      <c r="CP421" s="66" t="s">
        <v>73</v>
      </c>
      <c r="CQ421" s="68">
        <v>483</v>
      </c>
      <c r="CR421" s="68">
        <v>234</v>
      </c>
      <c r="CS421" s="68">
        <v>282</v>
      </c>
      <c r="CT421" s="68">
        <v>145</v>
      </c>
      <c r="CU421" s="68">
        <v>0</v>
      </c>
      <c r="CV421" s="68">
        <v>0</v>
      </c>
      <c r="CW421" s="68">
        <v>0</v>
      </c>
      <c r="CX421" s="68">
        <v>0</v>
      </c>
      <c r="CY421" s="68">
        <v>79</v>
      </c>
      <c r="CZ421" s="68">
        <v>15</v>
      </c>
      <c r="DA421" s="68">
        <v>41</v>
      </c>
      <c r="DB421" s="68">
        <v>10</v>
      </c>
      <c r="DC421" s="68">
        <v>0</v>
      </c>
      <c r="DD421" s="68">
        <v>0</v>
      </c>
      <c r="DE421" s="68">
        <v>0</v>
      </c>
      <c r="DF421" s="68">
        <v>0</v>
      </c>
      <c r="DG421" s="68">
        <v>0</v>
      </c>
      <c r="DH421" s="68">
        <v>0</v>
      </c>
      <c r="DI421" s="68">
        <v>0</v>
      </c>
      <c r="DJ421" s="68">
        <v>0</v>
      </c>
      <c r="DK421" s="68">
        <v>0</v>
      </c>
      <c r="DL421" s="68">
        <v>0</v>
      </c>
      <c r="DM421" s="68">
        <v>0</v>
      </c>
      <c r="DN421" s="68">
        <v>0</v>
      </c>
      <c r="DO421" s="212"/>
      <c r="DP421" s="66" t="s">
        <v>73</v>
      </c>
      <c r="DQ421" s="68">
        <v>103</v>
      </c>
      <c r="DR421" s="26">
        <v>23</v>
      </c>
      <c r="DS421" s="26">
        <v>7</v>
      </c>
      <c r="DT421" s="41">
        <v>29</v>
      </c>
      <c r="DU421" s="41">
        <v>9</v>
      </c>
      <c r="DV421" s="68">
        <v>132</v>
      </c>
      <c r="DW421" s="68">
        <v>32</v>
      </c>
      <c r="DX421" s="212"/>
      <c r="DY421" s="66" t="s">
        <v>73</v>
      </c>
      <c r="DZ421" s="68">
        <v>10</v>
      </c>
      <c r="EA421" s="68">
        <v>139</v>
      </c>
      <c r="EB421" s="68">
        <v>10</v>
      </c>
      <c r="EC421" s="68">
        <v>0</v>
      </c>
      <c r="ED421" s="68">
        <v>67</v>
      </c>
      <c r="EE421" s="68">
        <v>0</v>
      </c>
      <c r="EF421" s="68">
        <v>0</v>
      </c>
      <c r="EG421" s="68">
        <v>193</v>
      </c>
      <c r="EH421" s="68">
        <v>10</v>
      </c>
      <c r="EI421" s="68">
        <v>0</v>
      </c>
      <c r="EJ421" s="68">
        <v>8</v>
      </c>
      <c r="EK421" s="68">
        <v>26</v>
      </c>
      <c r="EL421" s="68">
        <v>0</v>
      </c>
      <c r="EM421" s="68">
        <v>7</v>
      </c>
      <c r="EN421" s="68">
        <v>0</v>
      </c>
      <c r="EO421" s="68">
        <v>0</v>
      </c>
      <c r="EP421" s="68">
        <v>0</v>
      </c>
      <c r="ER421" s="78" t="s">
        <v>2064</v>
      </c>
      <c r="ES421" s="78" t="s">
        <v>2714</v>
      </c>
      <c r="ET421" s="78">
        <v>562</v>
      </c>
      <c r="EU421" s="78">
        <v>323</v>
      </c>
      <c r="EV421" s="78">
        <v>1805</v>
      </c>
      <c r="EW421" s="78"/>
      <c r="EX421" s="78"/>
      <c r="EY421" s="78"/>
    </row>
    <row r="422" spans="1:155">
      <c r="A422" s="2" t="s">
        <v>115</v>
      </c>
      <c r="B422" s="51"/>
      <c r="C422" s="51"/>
      <c r="D422" s="51"/>
      <c r="E422" s="51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  <c r="Y422" s="51"/>
      <c r="Z422" s="51"/>
      <c r="AA422" s="51"/>
      <c r="AB422" s="51"/>
      <c r="AC422" s="51"/>
      <c r="AD422" s="51"/>
      <c r="AE422" s="2" t="s">
        <v>115</v>
      </c>
      <c r="AF422" s="48"/>
      <c r="AG422" s="64"/>
      <c r="AH422" s="64"/>
      <c r="AI422" s="64"/>
      <c r="AJ422" s="64"/>
      <c r="AK422" s="64"/>
      <c r="AL422" s="64"/>
      <c r="AM422" s="64"/>
      <c r="AN422" s="64"/>
      <c r="AO422" s="64"/>
      <c r="AP422" s="64"/>
      <c r="AQ422" s="64"/>
      <c r="AR422" s="64"/>
      <c r="AS422" s="64"/>
      <c r="AT422" s="64"/>
      <c r="AU422" s="64"/>
      <c r="AV422" s="64"/>
      <c r="AW422" s="64"/>
      <c r="AX422" s="64"/>
      <c r="AY422" s="64"/>
      <c r="AZ422" s="64"/>
      <c r="BA422" s="64"/>
      <c r="BB422" s="64"/>
      <c r="BC422" s="64"/>
      <c r="BD422" s="64"/>
      <c r="BE422" s="64"/>
      <c r="BF422" s="64"/>
      <c r="BG422" s="52"/>
      <c r="BH422" s="52"/>
      <c r="BI422" s="2" t="s">
        <v>115</v>
      </c>
      <c r="BJ422" s="48"/>
      <c r="BK422" s="64"/>
      <c r="BL422" s="64"/>
      <c r="BM422" s="64"/>
      <c r="BN422" s="64"/>
      <c r="BO422" s="64"/>
      <c r="BP422" s="64"/>
      <c r="BQ422" s="64"/>
      <c r="BR422" s="64"/>
      <c r="BS422" s="64"/>
      <c r="BT422" s="64"/>
      <c r="BU422" s="64"/>
      <c r="BV422" s="64"/>
      <c r="BW422" s="64"/>
      <c r="BX422" s="64"/>
      <c r="BY422" s="64"/>
      <c r="BZ422" s="64"/>
      <c r="CA422" s="64"/>
      <c r="CB422" s="64"/>
      <c r="CC422" s="64"/>
      <c r="CD422" s="2" t="s">
        <v>115</v>
      </c>
      <c r="CE422" s="48"/>
      <c r="CF422" s="63"/>
      <c r="CG422" s="63"/>
      <c r="CH422" s="63"/>
      <c r="CI422" s="63"/>
      <c r="CJ422" s="63"/>
      <c r="CK422" s="63"/>
      <c r="CL422" s="63"/>
      <c r="CM422" s="63"/>
      <c r="CN422" s="63"/>
      <c r="CO422" s="2" t="s">
        <v>115</v>
      </c>
      <c r="CP422" s="51"/>
      <c r="CQ422" s="51"/>
      <c r="CR422" s="51"/>
      <c r="CS422" s="51"/>
      <c r="CT422" s="51"/>
      <c r="CU422" s="51"/>
      <c r="CV422" s="51"/>
      <c r="CW422" s="51"/>
      <c r="CX422" s="51"/>
      <c r="CY422" s="51"/>
      <c r="CZ422" s="51"/>
      <c r="DA422" s="51"/>
      <c r="DB422" s="51"/>
      <c r="DC422" s="51"/>
      <c r="DD422" s="51"/>
      <c r="DE422" s="51"/>
      <c r="DF422" s="51"/>
      <c r="DG422" s="51"/>
      <c r="DH422" s="51"/>
      <c r="DI422" s="51"/>
      <c r="DJ422" s="51"/>
      <c r="DK422" s="51"/>
      <c r="DL422" s="51"/>
      <c r="DM422" s="51"/>
      <c r="DN422" s="51"/>
      <c r="DO422" s="2" t="s">
        <v>115</v>
      </c>
      <c r="DP422" s="99"/>
      <c r="DQ422" s="51"/>
      <c r="DR422" s="51"/>
      <c r="DS422" s="51"/>
      <c r="DT422" s="51"/>
      <c r="DU422" s="51"/>
      <c r="DV422" s="51"/>
      <c r="DW422" s="51"/>
      <c r="DX422" s="2" t="s">
        <v>115</v>
      </c>
      <c r="DY422" s="51"/>
      <c r="DZ422" s="63"/>
      <c r="EA422" s="63"/>
      <c r="EB422" s="63"/>
      <c r="EC422" s="63"/>
      <c r="ED422" s="63"/>
      <c r="EE422" s="63"/>
      <c r="EF422" s="63"/>
      <c r="EG422" s="63"/>
      <c r="EH422" s="63"/>
      <c r="EI422" s="63"/>
      <c r="EJ422" s="63"/>
      <c r="EK422" s="63"/>
      <c r="EL422" s="63"/>
      <c r="EM422" s="63"/>
      <c r="EN422" s="63"/>
      <c r="EO422" s="63"/>
      <c r="EP422" s="63"/>
      <c r="ER422" s="78" t="str">
        <f>IF(A422="",ER421,A422)</f>
        <v>VAKINANKARATRA</v>
      </c>
      <c r="ES422" s="78" t="str">
        <f>ER422&amp;B422</f>
        <v>VAKINANKARATRA</v>
      </c>
      <c r="ET422" s="78">
        <f>CQ422+CU422+CY422+DC422+DG422+DK422</f>
        <v>0</v>
      </c>
      <c r="EU422" s="78">
        <f>CS422+CW422+DA422+DE422+DI422+DM422</f>
        <v>0</v>
      </c>
      <c r="EV422" s="78">
        <f>(CF422+2*CG422+3*CH422+4*CI422+5*CJ422)</f>
        <v>0</v>
      </c>
      <c r="EW422" s="78"/>
      <c r="EX422" s="78"/>
      <c r="EY422" s="78"/>
    </row>
    <row r="423" spans="1:155">
      <c r="A423" s="205" t="s">
        <v>5</v>
      </c>
      <c r="B423" s="8" t="s">
        <v>90</v>
      </c>
      <c r="C423" s="71">
        <v>222</v>
      </c>
      <c r="D423" s="71">
        <v>147</v>
      </c>
      <c r="E423" s="71">
        <v>169</v>
      </c>
      <c r="F423" s="71">
        <v>110</v>
      </c>
      <c r="G423" s="71">
        <v>0</v>
      </c>
      <c r="H423" s="71">
        <v>0</v>
      </c>
      <c r="I423" s="71">
        <v>49</v>
      </c>
      <c r="J423" s="71">
        <v>21</v>
      </c>
      <c r="K423" s="71">
        <v>0</v>
      </c>
      <c r="L423" s="71">
        <v>0</v>
      </c>
      <c r="M423" s="71">
        <v>0</v>
      </c>
      <c r="N423" s="71">
        <v>0</v>
      </c>
      <c r="O423" s="71">
        <v>0</v>
      </c>
      <c r="P423" s="71">
        <v>0</v>
      </c>
      <c r="Q423" s="71">
        <v>251</v>
      </c>
      <c r="R423" s="71">
        <v>149</v>
      </c>
      <c r="S423" s="71">
        <v>0</v>
      </c>
      <c r="T423" s="71">
        <v>0</v>
      </c>
      <c r="U423" s="71">
        <v>11</v>
      </c>
      <c r="V423" s="71">
        <v>6</v>
      </c>
      <c r="W423" s="71">
        <v>0</v>
      </c>
      <c r="X423" s="71">
        <v>0</v>
      </c>
      <c r="Y423" s="71">
        <v>0</v>
      </c>
      <c r="Z423" s="71">
        <v>0</v>
      </c>
      <c r="AA423" s="71">
        <v>0</v>
      </c>
      <c r="AB423" s="71">
        <v>0</v>
      </c>
      <c r="AC423" s="69">
        <v>702</v>
      </c>
      <c r="AD423" s="69">
        <v>433</v>
      </c>
      <c r="AE423" s="205" t="s">
        <v>5</v>
      </c>
      <c r="AF423" s="8" t="s">
        <v>90</v>
      </c>
      <c r="AG423" s="71">
        <v>8</v>
      </c>
      <c r="AH423" s="71">
        <v>5</v>
      </c>
      <c r="AI423" s="71">
        <v>6</v>
      </c>
      <c r="AJ423" s="71">
        <v>4</v>
      </c>
      <c r="AK423" s="71">
        <v>0</v>
      </c>
      <c r="AL423" s="71">
        <v>0</v>
      </c>
      <c r="AM423" s="71">
        <v>0</v>
      </c>
      <c r="AN423" s="71">
        <v>0</v>
      </c>
      <c r="AO423" s="71">
        <v>0</v>
      </c>
      <c r="AP423" s="71">
        <v>0</v>
      </c>
      <c r="AQ423" s="71">
        <v>0</v>
      </c>
      <c r="AR423" s="71">
        <v>0</v>
      </c>
      <c r="AS423" s="71">
        <v>0</v>
      </c>
      <c r="AT423" s="71">
        <v>0</v>
      </c>
      <c r="AU423" s="71">
        <v>41</v>
      </c>
      <c r="AV423" s="71">
        <v>21</v>
      </c>
      <c r="AW423" s="71">
        <v>0</v>
      </c>
      <c r="AX423" s="71">
        <v>0</v>
      </c>
      <c r="AY423" s="71">
        <v>4</v>
      </c>
      <c r="AZ423" s="71">
        <v>1</v>
      </c>
      <c r="BA423" s="71">
        <v>0</v>
      </c>
      <c r="BB423" s="71">
        <v>0</v>
      </c>
      <c r="BC423" s="71">
        <v>0</v>
      </c>
      <c r="BD423" s="71">
        <v>0</v>
      </c>
      <c r="BE423" s="71">
        <v>0</v>
      </c>
      <c r="BF423" s="71">
        <v>0</v>
      </c>
      <c r="BG423" s="69">
        <v>59</v>
      </c>
      <c r="BH423" s="69">
        <v>31</v>
      </c>
      <c r="BI423" s="205" t="s">
        <v>5</v>
      </c>
      <c r="BJ423" s="8" t="s">
        <v>90</v>
      </c>
      <c r="BK423" s="31">
        <v>7</v>
      </c>
      <c r="BL423" s="31">
        <v>6</v>
      </c>
      <c r="BM423" s="31">
        <v>0</v>
      </c>
      <c r="BN423" s="31">
        <v>2</v>
      </c>
      <c r="BO423" s="31">
        <v>0</v>
      </c>
      <c r="BP423" s="31">
        <v>0</v>
      </c>
      <c r="BQ423" s="31">
        <v>0</v>
      </c>
      <c r="BR423" s="31">
        <v>7</v>
      </c>
      <c r="BS423" s="31">
        <v>0</v>
      </c>
      <c r="BT423" s="31">
        <v>1</v>
      </c>
      <c r="BU423" s="31">
        <v>0</v>
      </c>
      <c r="BV423" s="31">
        <v>0</v>
      </c>
      <c r="BW423" s="31">
        <v>0</v>
      </c>
      <c r="BX423" s="149">
        <v>23</v>
      </c>
      <c r="BY423" s="125">
        <v>25</v>
      </c>
      <c r="BZ423" s="71">
        <v>22</v>
      </c>
      <c r="CA423" s="71">
        <v>11</v>
      </c>
      <c r="CB423" s="71">
        <v>3</v>
      </c>
      <c r="CC423" s="71">
        <v>7</v>
      </c>
      <c r="CD423" s="205" t="s">
        <v>5</v>
      </c>
      <c r="CE423" s="8" t="s">
        <v>90</v>
      </c>
      <c r="CF423" s="71">
        <v>0</v>
      </c>
      <c r="CG423" s="71">
        <v>214</v>
      </c>
      <c r="CH423" s="71">
        <v>115</v>
      </c>
      <c r="CI423" s="71">
        <v>90</v>
      </c>
      <c r="CJ423" s="71">
        <v>0</v>
      </c>
      <c r="CK423" s="71">
        <v>4</v>
      </c>
      <c r="CL423" s="71">
        <v>25</v>
      </c>
      <c r="CM423" s="71">
        <v>22</v>
      </c>
      <c r="CN423" s="71">
        <v>27</v>
      </c>
      <c r="CO423" s="205" t="s">
        <v>5</v>
      </c>
      <c r="CP423" s="8" t="s">
        <v>90</v>
      </c>
      <c r="CQ423" s="46">
        <v>291</v>
      </c>
      <c r="CR423" s="46">
        <v>174</v>
      </c>
      <c r="CS423" s="46">
        <v>132</v>
      </c>
      <c r="CT423" s="46">
        <v>86</v>
      </c>
      <c r="CU423" s="46">
        <v>0</v>
      </c>
      <c r="CV423" s="46">
        <v>0</v>
      </c>
      <c r="CW423" s="46">
        <v>0</v>
      </c>
      <c r="CX423" s="46">
        <v>0</v>
      </c>
      <c r="CY423" s="46">
        <v>9</v>
      </c>
      <c r="CZ423" s="46">
        <v>2</v>
      </c>
      <c r="DA423" s="46">
        <v>4</v>
      </c>
      <c r="DB423" s="46">
        <v>1</v>
      </c>
      <c r="DC423" s="46">
        <v>0</v>
      </c>
      <c r="DD423" s="46">
        <v>0</v>
      </c>
      <c r="DE423" s="46">
        <v>0</v>
      </c>
      <c r="DF423" s="46">
        <v>0</v>
      </c>
      <c r="DG423" s="46">
        <v>0</v>
      </c>
      <c r="DH423" s="46">
        <v>0</v>
      </c>
      <c r="DI423" s="46">
        <v>0</v>
      </c>
      <c r="DJ423" s="46">
        <v>0</v>
      </c>
      <c r="DK423" s="46">
        <v>0</v>
      </c>
      <c r="DL423" s="46">
        <v>0</v>
      </c>
      <c r="DM423" s="46">
        <v>0</v>
      </c>
      <c r="DN423" s="46">
        <v>0</v>
      </c>
      <c r="DO423" s="205" t="s">
        <v>5</v>
      </c>
      <c r="DP423" s="8" t="s">
        <v>90</v>
      </c>
      <c r="DQ423" s="71">
        <v>49</v>
      </c>
      <c r="DR423" s="71">
        <v>22</v>
      </c>
      <c r="DS423" s="71">
        <v>8</v>
      </c>
      <c r="DT423" s="152">
        <v>3</v>
      </c>
      <c r="DU423" s="32">
        <v>1</v>
      </c>
      <c r="DV423" s="149">
        <v>52</v>
      </c>
      <c r="DW423" s="149">
        <v>23</v>
      </c>
      <c r="DX423" s="205" t="s">
        <v>5</v>
      </c>
      <c r="DY423" s="8" t="s">
        <v>90</v>
      </c>
      <c r="DZ423" s="71">
        <v>22</v>
      </c>
      <c r="EA423" s="71">
        <v>22</v>
      </c>
      <c r="EB423" s="71">
        <v>13</v>
      </c>
      <c r="EC423" s="71">
        <v>0</v>
      </c>
      <c r="ED423" s="71">
        <v>15</v>
      </c>
      <c r="EE423" s="71">
        <v>15</v>
      </c>
      <c r="EF423" s="71">
        <v>9</v>
      </c>
      <c r="EG423" s="71">
        <v>17</v>
      </c>
      <c r="EH423" s="71">
        <v>14</v>
      </c>
      <c r="EI423" s="71">
        <v>12</v>
      </c>
      <c r="EJ423" s="71">
        <v>36</v>
      </c>
      <c r="EK423" s="71">
        <v>5</v>
      </c>
      <c r="EL423" s="71">
        <v>6</v>
      </c>
      <c r="EM423" s="71">
        <v>3</v>
      </c>
      <c r="EN423" s="71">
        <v>0</v>
      </c>
      <c r="EO423" s="71">
        <v>3</v>
      </c>
      <c r="EP423" s="71">
        <v>0</v>
      </c>
      <c r="ER423" s="78" t="s">
        <v>5</v>
      </c>
      <c r="ES423" s="78" t="s">
        <v>2718</v>
      </c>
      <c r="ET423" s="78">
        <v>300</v>
      </c>
      <c r="EU423" s="78">
        <v>136</v>
      </c>
      <c r="EV423" s="78">
        <v>1133</v>
      </c>
      <c r="EW423" s="78"/>
      <c r="EX423" s="78"/>
      <c r="EY423" s="78"/>
    </row>
    <row r="424" spans="1:155">
      <c r="A424" s="205"/>
      <c r="B424" s="8" t="s">
        <v>91</v>
      </c>
      <c r="C424" s="71">
        <v>335</v>
      </c>
      <c r="D424" s="71">
        <v>185</v>
      </c>
      <c r="E424" s="71">
        <v>69</v>
      </c>
      <c r="F424" s="71">
        <v>40</v>
      </c>
      <c r="G424" s="71">
        <v>54</v>
      </c>
      <c r="H424" s="71">
        <v>22</v>
      </c>
      <c r="I424" s="71">
        <v>0</v>
      </c>
      <c r="J424" s="71">
        <v>0</v>
      </c>
      <c r="K424" s="71">
        <v>35</v>
      </c>
      <c r="L424" s="71">
        <v>24</v>
      </c>
      <c r="M424" s="71">
        <v>60</v>
      </c>
      <c r="N424" s="71">
        <v>29</v>
      </c>
      <c r="O424" s="71">
        <v>0</v>
      </c>
      <c r="P424" s="71">
        <v>0</v>
      </c>
      <c r="Q424" s="71">
        <v>200</v>
      </c>
      <c r="R424" s="71">
        <v>110</v>
      </c>
      <c r="S424" s="71">
        <v>0</v>
      </c>
      <c r="T424" s="71">
        <v>0</v>
      </c>
      <c r="U424" s="71">
        <v>34</v>
      </c>
      <c r="V424" s="71">
        <v>12</v>
      </c>
      <c r="W424" s="71">
        <v>0</v>
      </c>
      <c r="X424" s="71">
        <v>0</v>
      </c>
      <c r="Y424" s="71">
        <v>43</v>
      </c>
      <c r="Z424" s="71">
        <v>18</v>
      </c>
      <c r="AA424" s="71">
        <v>0</v>
      </c>
      <c r="AB424" s="71">
        <v>0</v>
      </c>
      <c r="AC424" s="69">
        <v>830</v>
      </c>
      <c r="AD424" s="69">
        <v>440</v>
      </c>
      <c r="AE424" s="205"/>
      <c r="AF424" s="8" t="s">
        <v>91</v>
      </c>
      <c r="AG424" s="71">
        <v>14</v>
      </c>
      <c r="AH424" s="71">
        <v>7</v>
      </c>
      <c r="AI424" s="71">
        <v>0</v>
      </c>
      <c r="AJ424" s="71">
        <v>0</v>
      </c>
      <c r="AK424" s="71">
        <v>0</v>
      </c>
      <c r="AL424" s="71">
        <v>0</v>
      </c>
      <c r="AM424" s="71">
        <v>0</v>
      </c>
      <c r="AN424" s="71">
        <v>0</v>
      </c>
      <c r="AO424" s="71">
        <v>0</v>
      </c>
      <c r="AP424" s="71">
        <v>0</v>
      </c>
      <c r="AQ424" s="71">
        <v>0</v>
      </c>
      <c r="AR424" s="71">
        <v>0</v>
      </c>
      <c r="AS424" s="71">
        <v>0</v>
      </c>
      <c r="AT424" s="71">
        <v>0</v>
      </c>
      <c r="AU424" s="71">
        <v>30</v>
      </c>
      <c r="AV424" s="71">
        <v>14</v>
      </c>
      <c r="AW424" s="71">
        <v>0</v>
      </c>
      <c r="AX424" s="71">
        <v>0</v>
      </c>
      <c r="AY424" s="71">
        <v>4</v>
      </c>
      <c r="AZ424" s="71">
        <v>2</v>
      </c>
      <c r="BA424" s="71">
        <v>0</v>
      </c>
      <c r="BB424" s="71">
        <v>0</v>
      </c>
      <c r="BC424" s="71">
        <v>5</v>
      </c>
      <c r="BD424" s="71">
        <v>2</v>
      </c>
      <c r="BE424" s="71">
        <v>0</v>
      </c>
      <c r="BF424" s="71">
        <v>0</v>
      </c>
      <c r="BG424" s="69">
        <v>53</v>
      </c>
      <c r="BH424" s="69">
        <v>25</v>
      </c>
      <c r="BI424" s="205"/>
      <c r="BJ424" s="8" t="s">
        <v>91</v>
      </c>
      <c r="BK424" s="31">
        <v>8</v>
      </c>
      <c r="BL424" s="31">
        <v>3</v>
      </c>
      <c r="BM424" s="31">
        <v>1</v>
      </c>
      <c r="BN424" s="31">
        <v>0</v>
      </c>
      <c r="BO424" s="31">
        <v>1</v>
      </c>
      <c r="BP424" s="31">
        <v>2</v>
      </c>
      <c r="BQ424" s="31">
        <v>0</v>
      </c>
      <c r="BR424" s="31">
        <v>6</v>
      </c>
      <c r="BS424" s="31">
        <v>0</v>
      </c>
      <c r="BT424" s="31">
        <v>1</v>
      </c>
      <c r="BU424" s="31">
        <v>0</v>
      </c>
      <c r="BV424" s="31">
        <v>1</v>
      </c>
      <c r="BW424" s="31">
        <v>0</v>
      </c>
      <c r="BX424" s="149">
        <v>23</v>
      </c>
      <c r="BY424" s="125">
        <v>24</v>
      </c>
      <c r="BZ424" s="71">
        <v>24</v>
      </c>
      <c r="CA424" s="71">
        <v>22</v>
      </c>
      <c r="CB424" s="71">
        <v>0</v>
      </c>
      <c r="CC424" s="71">
        <v>6</v>
      </c>
      <c r="CD424" s="205"/>
      <c r="CE424" s="8" t="s">
        <v>91</v>
      </c>
      <c r="CF424" s="71">
        <v>3</v>
      </c>
      <c r="CG424" s="71">
        <v>50</v>
      </c>
      <c r="CH424" s="71">
        <v>235</v>
      </c>
      <c r="CI424" s="71">
        <v>13</v>
      </c>
      <c r="CJ424" s="71">
        <v>10</v>
      </c>
      <c r="CK424" s="71">
        <v>6</v>
      </c>
      <c r="CL424" s="71">
        <v>32</v>
      </c>
      <c r="CM424" s="71">
        <v>27</v>
      </c>
      <c r="CN424" s="71">
        <v>23</v>
      </c>
      <c r="CO424" s="205"/>
      <c r="CP424" s="8" t="s">
        <v>91</v>
      </c>
      <c r="CQ424" s="46">
        <v>273</v>
      </c>
      <c r="CR424" s="46">
        <v>187</v>
      </c>
      <c r="CS424" s="46">
        <v>112</v>
      </c>
      <c r="CT424" s="46">
        <v>65</v>
      </c>
      <c r="CU424" s="46">
        <v>12</v>
      </c>
      <c r="CV424" s="46">
        <v>4</v>
      </c>
      <c r="CW424" s="46">
        <v>5</v>
      </c>
      <c r="CX424" s="46">
        <v>2</v>
      </c>
      <c r="CY424" s="46">
        <v>35</v>
      </c>
      <c r="CZ424" s="46">
        <v>11</v>
      </c>
      <c r="DA424" s="46">
        <v>14</v>
      </c>
      <c r="DB424" s="46">
        <v>7</v>
      </c>
      <c r="DC424" s="46">
        <v>0</v>
      </c>
      <c r="DD424" s="46">
        <v>0</v>
      </c>
      <c r="DE424" s="46">
        <v>0</v>
      </c>
      <c r="DF424" s="46">
        <v>0</v>
      </c>
      <c r="DG424" s="46">
        <v>37</v>
      </c>
      <c r="DH424" s="46">
        <v>16</v>
      </c>
      <c r="DI424" s="46">
        <v>22</v>
      </c>
      <c r="DJ424" s="46">
        <v>9</v>
      </c>
      <c r="DK424" s="46">
        <v>0</v>
      </c>
      <c r="DL424" s="46">
        <v>0</v>
      </c>
      <c r="DM424" s="46">
        <v>0</v>
      </c>
      <c r="DN424" s="46">
        <v>0</v>
      </c>
      <c r="DO424" s="205"/>
      <c r="DP424" s="8" t="s">
        <v>91</v>
      </c>
      <c r="DQ424" s="71">
        <v>56</v>
      </c>
      <c r="DR424" s="71">
        <v>24</v>
      </c>
      <c r="DS424" s="71">
        <v>14</v>
      </c>
      <c r="DT424" s="152">
        <v>14</v>
      </c>
      <c r="DU424" s="32">
        <v>9</v>
      </c>
      <c r="DV424" s="149">
        <v>70</v>
      </c>
      <c r="DW424" s="149">
        <v>33</v>
      </c>
      <c r="DX424" s="205"/>
      <c r="DY424" s="8" t="s">
        <v>91</v>
      </c>
      <c r="DZ424" s="71">
        <v>15</v>
      </c>
      <c r="EA424" s="71">
        <v>35</v>
      </c>
      <c r="EB424" s="71">
        <v>11</v>
      </c>
      <c r="EC424" s="71">
        <v>0</v>
      </c>
      <c r="ED424" s="71">
        <v>182</v>
      </c>
      <c r="EE424" s="71">
        <v>178</v>
      </c>
      <c r="EF424" s="71">
        <v>2</v>
      </c>
      <c r="EG424" s="71">
        <v>65</v>
      </c>
      <c r="EH424" s="71">
        <v>27</v>
      </c>
      <c r="EI424" s="71">
        <v>28</v>
      </c>
      <c r="EJ424" s="71">
        <v>12</v>
      </c>
      <c r="EK424" s="71">
        <v>3</v>
      </c>
      <c r="EL424" s="71">
        <v>6</v>
      </c>
      <c r="EM424" s="71">
        <v>3</v>
      </c>
      <c r="EN424" s="71">
        <v>0</v>
      </c>
      <c r="EO424" s="71">
        <v>3</v>
      </c>
      <c r="EP424" s="71">
        <v>0</v>
      </c>
      <c r="ER424" s="78" t="s">
        <v>5</v>
      </c>
      <c r="ES424" s="78" t="s">
        <v>2719</v>
      </c>
      <c r="ET424" s="78">
        <v>357</v>
      </c>
      <c r="EU424" s="78">
        <v>153</v>
      </c>
      <c r="EV424" s="78">
        <v>910</v>
      </c>
      <c r="EW424" s="78"/>
      <c r="EX424" s="78"/>
      <c r="EY424" s="78"/>
    </row>
    <row r="425" spans="1:155">
      <c r="A425" s="205"/>
      <c r="B425" s="66" t="s">
        <v>73</v>
      </c>
      <c r="C425" s="26">
        <v>557</v>
      </c>
      <c r="D425" s="26">
        <v>332</v>
      </c>
      <c r="E425" s="26">
        <v>238</v>
      </c>
      <c r="F425" s="26">
        <v>150</v>
      </c>
      <c r="G425" s="26">
        <v>54</v>
      </c>
      <c r="H425" s="26">
        <v>22</v>
      </c>
      <c r="I425" s="26">
        <v>49</v>
      </c>
      <c r="J425" s="26">
        <v>21</v>
      </c>
      <c r="K425" s="26">
        <v>35</v>
      </c>
      <c r="L425" s="26">
        <v>24</v>
      </c>
      <c r="M425" s="26">
        <v>60</v>
      </c>
      <c r="N425" s="26">
        <v>29</v>
      </c>
      <c r="O425" s="26">
        <v>0</v>
      </c>
      <c r="P425" s="26">
        <v>0</v>
      </c>
      <c r="Q425" s="26">
        <v>451</v>
      </c>
      <c r="R425" s="26">
        <v>259</v>
      </c>
      <c r="S425" s="26">
        <v>0</v>
      </c>
      <c r="T425" s="26">
        <v>0</v>
      </c>
      <c r="U425" s="26">
        <v>45</v>
      </c>
      <c r="V425" s="26">
        <v>18</v>
      </c>
      <c r="W425" s="26">
        <v>0</v>
      </c>
      <c r="X425" s="26">
        <v>0</v>
      </c>
      <c r="Y425" s="26">
        <v>43</v>
      </c>
      <c r="Z425" s="26">
        <v>18</v>
      </c>
      <c r="AA425" s="26">
        <v>0</v>
      </c>
      <c r="AB425" s="26">
        <v>0</v>
      </c>
      <c r="AC425" s="68">
        <v>1532</v>
      </c>
      <c r="AD425" s="68">
        <v>873</v>
      </c>
      <c r="AE425" s="205"/>
      <c r="AF425" s="66" t="s">
        <v>73</v>
      </c>
      <c r="AG425" s="26">
        <v>22</v>
      </c>
      <c r="AH425" s="26">
        <v>12</v>
      </c>
      <c r="AI425" s="26">
        <v>6</v>
      </c>
      <c r="AJ425" s="26">
        <v>4</v>
      </c>
      <c r="AK425" s="26">
        <v>0</v>
      </c>
      <c r="AL425" s="26">
        <v>0</v>
      </c>
      <c r="AM425" s="26">
        <v>0</v>
      </c>
      <c r="AN425" s="26">
        <v>0</v>
      </c>
      <c r="AO425" s="26">
        <v>0</v>
      </c>
      <c r="AP425" s="26">
        <v>0</v>
      </c>
      <c r="AQ425" s="26">
        <v>0</v>
      </c>
      <c r="AR425" s="26">
        <v>0</v>
      </c>
      <c r="AS425" s="26">
        <v>0</v>
      </c>
      <c r="AT425" s="26">
        <v>0</v>
      </c>
      <c r="AU425" s="26">
        <v>71</v>
      </c>
      <c r="AV425" s="26">
        <v>35</v>
      </c>
      <c r="AW425" s="26">
        <v>0</v>
      </c>
      <c r="AX425" s="26">
        <v>0</v>
      </c>
      <c r="AY425" s="26">
        <v>8</v>
      </c>
      <c r="AZ425" s="26">
        <v>3</v>
      </c>
      <c r="BA425" s="26">
        <v>0</v>
      </c>
      <c r="BB425" s="26">
        <v>0</v>
      </c>
      <c r="BC425" s="26">
        <v>5</v>
      </c>
      <c r="BD425" s="26">
        <v>2</v>
      </c>
      <c r="BE425" s="26">
        <v>0</v>
      </c>
      <c r="BF425" s="26">
        <v>0</v>
      </c>
      <c r="BG425" s="68">
        <v>112</v>
      </c>
      <c r="BH425" s="68">
        <v>56</v>
      </c>
      <c r="BI425" s="205"/>
      <c r="BJ425" s="66" t="s">
        <v>73</v>
      </c>
      <c r="BK425" s="68">
        <v>15</v>
      </c>
      <c r="BL425" s="68">
        <v>9</v>
      </c>
      <c r="BM425" s="68">
        <v>1</v>
      </c>
      <c r="BN425" s="68">
        <v>2</v>
      </c>
      <c r="BO425" s="68">
        <v>1</v>
      </c>
      <c r="BP425" s="68">
        <v>2</v>
      </c>
      <c r="BQ425" s="68">
        <v>0</v>
      </c>
      <c r="BR425" s="68">
        <v>13</v>
      </c>
      <c r="BS425" s="68">
        <v>0</v>
      </c>
      <c r="BT425" s="68">
        <v>2</v>
      </c>
      <c r="BU425" s="68">
        <v>0</v>
      </c>
      <c r="BV425" s="68">
        <v>1</v>
      </c>
      <c r="BW425" s="68">
        <v>0</v>
      </c>
      <c r="BX425" s="68">
        <v>46</v>
      </c>
      <c r="BY425" s="68">
        <v>49</v>
      </c>
      <c r="BZ425" s="68">
        <v>46</v>
      </c>
      <c r="CA425" s="68">
        <v>33</v>
      </c>
      <c r="CB425" s="68">
        <v>3</v>
      </c>
      <c r="CC425" s="68">
        <v>13</v>
      </c>
      <c r="CD425" s="205"/>
      <c r="CE425" s="66" t="s">
        <v>73</v>
      </c>
      <c r="CF425" s="68">
        <v>3</v>
      </c>
      <c r="CG425" s="68">
        <v>264</v>
      </c>
      <c r="CH425" s="68">
        <v>350</v>
      </c>
      <c r="CI425" s="68">
        <v>103</v>
      </c>
      <c r="CJ425" s="68">
        <v>10</v>
      </c>
      <c r="CK425" s="68">
        <v>10</v>
      </c>
      <c r="CL425" s="68">
        <v>57</v>
      </c>
      <c r="CM425" s="68">
        <v>49</v>
      </c>
      <c r="CN425" s="68">
        <v>50</v>
      </c>
      <c r="CO425" s="205"/>
      <c r="CP425" s="66" t="s">
        <v>73</v>
      </c>
      <c r="CQ425" s="68">
        <v>564</v>
      </c>
      <c r="CR425" s="68">
        <v>361</v>
      </c>
      <c r="CS425" s="68">
        <v>244</v>
      </c>
      <c r="CT425" s="68">
        <v>151</v>
      </c>
      <c r="CU425" s="68">
        <v>12</v>
      </c>
      <c r="CV425" s="68">
        <v>4</v>
      </c>
      <c r="CW425" s="68">
        <v>5</v>
      </c>
      <c r="CX425" s="68">
        <v>2</v>
      </c>
      <c r="CY425" s="68">
        <v>44</v>
      </c>
      <c r="CZ425" s="68">
        <v>13</v>
      </c>
      <c r="DA425" s="68">
        <v>18</v>
      </c>
      <c r="DB425" s="68">
        <v>8</v>
      </c>
      <c r="DC425" s="68">
        <v>0</v>
      </c>
      <c r="DD425" s="68">
        <v>0</v>
      </c>
      <c r="DE425" s="68">
        <v>0</v>
      </c>
      <c r="DF425" s="68">
        <v>0</v>
      </c>
      <c r="DG425" s="68">
        <v>37</v>
      </c>
      <c r="DH425" s="68">
        <v>16</v>
      </c>
      <c r="DI425" s="68">
        <v>22</v>
      </c>
      <c r="DJ425" s="68">
        <v>9</v>
      </c>
      <c r="DK425" s="68">
        <v>0</v>
      </c>
      <c r="DL425" s="68">
        <v>0</v>
      </c>
      <c r="DM425" s="68">
        <v>0</v>
      </c>
      <c r="DN425" s="68">
        <v>0</v>
      </c>
      <c r="DO425" s="205"/>
      <c r="DP425" s="66" t="s">
        <v>73</v>
      </c>
      <c r="DQ425" s="68">
        <v>105</v>
      </c>
      <c r="DR425" s="26">
        <v>46</v>
      </c>
      <c r="DS425" s="26">
        <v>22</v>
      </c>
      <c r="DT425" s="41">
        <v>17</v>
      </c>
      <c r="DU425" s="41">
        <v>10</v>
      </c>
      <c r="DV425" s="68">
        <v>122</v>
      </c>
      <c r="DW425" s="68">
        <v>56</v>
      </c>
      <c r="DX425" s="205"/>
      <c r="DY425" s="66" t="s">
        <v>73</v>
      </c>
      <c r="DZ425" s="68">
        <v>37</v>
      </c>
      <c r="EA425" s="68">
        <v>57</v>
      </c>
      <c r="EB425" s="68">
        <v>24</v>
      </c>
      <c r="EC425" s="68">
        <v>0</v>
      </c>
      <c r="ED425" s="68">
        <v>197</v>
      </c>
      <c r="EE425" s="68">
        <v>193</v>
      </c>
      <c r="EF425" s="68">
        <v>11</v>
      </c>
      <c r="EG425" s="68">
        <v>82</v>
      </c>
      <c r="EH425" s="68">
        <v>41</v>
      </c>
      <c r="EI425" s="68">
        <v>40</v>
      </c>
      <c r="EJ425" s="68">
        <v>48</v>
      </c>
      <c r="EK425" s="68">
        <v>8</v>
      </c>
      <c r="EL425" s="68">
        <v>12</v>
      </c>
      <c r="EM425" s="68">
        <v>6</v>
      </c>
      <c r="EN425" s="68">
        <v>0</v>
      </c>
      <c r="EO425" s="68">
        <v>6</v>
      </c>
      <c r="EP425" s="68">
        <v>0</v>
      </c>
      <c r="ER425" s="78" t="s">
        <v>5</v>
      </c>
      <c r="ES425" s="78" t="s">
        <v>2720</v>
      </c>
      <c r="ET425" s="78">
        <v>657</v>
      </c>
      <c r="EU425" s="78">
        <v>289</v>
      </c>
      <c r="EV425" s="78">
        <v>2043</v>
      </c>
      <c r="EW425" s="78"/>
      <c r="EX425" s="78"/>
      <c r="EY425" s="78"/>
    </row>
    <row r="426" spans="1:155">
      <c r="A426" s="205" t="s">
        <v>226</v>
      </c>
      <c r="B426" s="8" t="s">
        <v>90</v>
      </c>
      <c r="C426" s="71">
        <v>926</v>
      </c>
      <c r="D426" s="71">
        <v>539</v>
      </c>
      <c r="E426" s="71">
        <v>327</v>
      </c>
      <c r="F426" s="71">
        <v>206</v>
      </c>
      <c r="G426" s="71">
        <v>0</v>
      </c>
      <c r="H426" s="71">
        <v>0</v>
      </c>
      <c r="I426" s="71">
        <v>172</v>
      </c>
      <c r="J426" s="71">
        <v>77</v>
      </c>
      <c r="K426" s="71">
        <v>221</v>
      </c>
      <c r="L426" s="71">
        <v>130</v>
      </c>
      <c r="M426" s="71">
        <v>86</v>
      </c>
      <c r="N426" s="71">
        <v>41</v>
      </c>
      <c r="O426" s="71">
        <v>0</v>
      </c>
      <c r="P426" s="71">
        <v>0</v>
      </c>
      <c r="Q426" s="71">
        <v>557</v>
      </c>
      <c r="R426" s="71">
        <v>328</v>
      </c>
      <c r="S426" s="71">
        <v>6</v>
      </c>
      <c r="T426" s="71">
        <v>1</v>
      </c>
      <c r="U426" s="71">
        <v>143</v>
      </c>
      <c r="V426" s="71">
        <v>61</v>
      </c>
      <c r="W426" s="71">
        <v>50</v>
      </c>
      <c r="X426" s="71">
        <v>30</v>
      </c>
      <c r="Y426" s="71">
        <v>3</v>
      </c>
      <c r="Z426" s="71">
        <v>2</v>
      </c>
      <c r="AA426" s="71">
        <v>8</v>
      </c>
      <c r="AB426" s="71">
        <v>3</v>
      </c>
      <c r="AC426" s="69">
        <v>2499</v>
      </c>
      <c r="AD426" s="69">
        <v>1418</v>
      </c>
      <c r="AE426" s="205" t="s">
        <v>226</v>
      </c>
      <c r="AF426" s="8" t="s">
        <v>90</v>
      </c>
      <c r="AG426" s="71">
        <v>16</v>
      </c>
      <c r="AH426" s="71">
        <v>8</v>
      </c>
      <c r="AI426" s="71">
        <v>6</v>
      </c>
      <c r="AJ426" s="71">
        <v>4</v>
      </c>
      <c r="AK426" s="71">
        <v>0</v>
      </c>
      <c r="AL426" s="71">
        <v>0</v>
      </c>
      <c r="AM426" s="71">
        <v>2</v>
      </c>
      <c r="AN426" s="71">
        <v>1</v>
      </c>
      <c r="AO426" s="71">
        <v>0</v>
      </c>
      <c r="AP426" s="71">
        <v>0</v>
      </c>
      <c r="AQ426" s="71">
        <v>2</v>
      </c>
      <c r="AR426" s="71">
        <v>2</v>
      </c>
      <c r="AS426" s="71">
        <v>0</v>
      </c>
      <c r="AT426" s="71">
        <v>0</v>
      </c>
      <c r="AU426" s="71">
        <v>68</v>
      </c>
      <c r="AV426" s="71">
        <v>37</v>
      </c>
      <c r="AW426" s="71">
        <v>2</v>
      </c>
      <c r="AX426" s="71">
        <v>1</v>
      </c>
      <c r="AY426" s="71">
        <v>41</v>
      </c>
      <c r="AZ426" s="71">
        <v>18</v>
      </c>
      <c r="BA426" s="71">
        <v>4</v>
      </c>
      <c r="BB426" s="71">
        <v>3</v>
      </c>
      <c r="BC426" s="71">
        <v>0</v>
      </c>
      <c r="BD426" s="71">
        <v>0</v>
      </c>
      <c r="BE426" s="71">
        <v>0</v>
      </c>
      <c r="BF426" s="71">
        <v>0</v>
      </c>
      <c r="BG426" s="69">
        <v>141</v>
      </c>
      <c r="BH426" s="69">
        <v>74</v>
      </c>
      <c r="BI426" s="205" t="s">
        <v>226</v>
      </c>
      <c r="BJ426" s="8" t="s">
        <v>90</v>
      </c>
      <c r="BK426" s="31">
        <v>25</v>
      </c>
      <c r="BL426" s="31">
        <v>9</v>
      </c>
      <c r="BM426" s="31">
        <v>0</v>
      </c>
      <c r="BN426" s="31">
        <v>7</v>
      </c>
      <c r="BO426" s="31">
        <v>5</v>
      </c>
      <c r="BP426" s="31">
        <v>4</v>
      </c>
      <c r="BQ426" s="31">
        <v>0</v>
      </c>
      <c r="BR426" s="31">
        <v>16</v>
      </c>
      <c r="BS426" s="31">
        <v>1</v>
      </c>
      <c r="BT426" s="31">
        <v>8</v>
      </c>
      <c r="BU426" s="31">
        <v>1</v>
      </c>
      <c r="BV426" s="31">
        <v>1</v>
      </c>
      <c r="BW426" s="31">
        <v>1</v>
      </c>
      <c r="BX426" s="149">
        <v>78</v>
      </c>
      <c r="BY426" s="125">
        <v>75</v>
      </c>
      <c r="BZ426" s="71">
        <v>74</v>
      </c>
      <c r="CA426" s="71">
        <v>32</v>
      </c>
      <c r="CB426" s="71">
        <v>2</v>
      </c>
      <c r="CC426" s="71">
        <v>16</v>
      </c>
      <c r="CD426" s="205" t="s">
        <v>226</v>
      </c>
      <c r="CE426" s="8" t="s">
        <v>90</v>
      </c>
      <c r="CF426" s="71">
        <v>125</v>
      </c>
      <c r="CG426" s="71">
        <v>528</v>
      </c>
      <c r="CH426" s="71">
        <v>237</v>
      </c>
      <c r="CI426" s="71">
        <v>160</v>
      </c>
      <c r="CJ426" s="71">
        <v>2</v>
      </c>
      <c r="CK426" s="71">
        <v>23</v>
      </c>
      <c r="CL426" s="71">
        <v>78</v>
      </c>
      <c r="CM426" s="71">
        <v>66</v>
      </c>
      <c r="CN426" s="71">
        <v>66</v>
      </c>
      <c r="CO426" s="205" t="s">
        <v>226</v>
      </c>
      <c r="CP426" s="8" t="s">
        <v>90</v>
      </c>
      <c r="CQ426" s="46">
        <v>507</v>
      </c>
      <c r="CR426" s="46">
        <v>291</v>
      </c>
      <c r="CS426" s="46">
        <v>255</v>
      </c>
      <c r="CT426" s="46">
        <v>144</v>
      </c>
      <c r="CU426" s="46">
        <v>3</v>
      </c>
      <c r="CV426" s="46">
        <v>1</v>
      </c>
      <c r="CW426" s="46">
        <v>0</v>
      </c>
      <c r="CX426" s="46">
        <v>0</v>
      </c>
      <c r="CY426" s="46">
        <v>116</v>
      </c>
      <c r="CZ426" s="46">
        <v>57</v>
      </c>
      <c r="DA426" s="46">
        <v>36</v>
      </c>
      <c r="DB426" s="46">
        <v>18</v>
      </c>
      <c r="DC426" s="46">
        <v>0</v>
      </c>
      <c r="DD426" s="46">
        <v>0</v>
      </c>
      <c r="DE426" s="46">
        <v>0</v>
      </c>
      <c r="DF426" s="46">
        <v>0</v>
      </c>
      <c r="DG426" s="46">
        <v>0</v>
      </c>
      <c r="DH426" s="46">
        <v>0</v>
      </c>
      <c r="DI426" s="46">
        <v>0</v>
      </c>
      <c r="DJ426" s="46">
        <v>0</v>
      </c>
      <c r="DK426" s="46">
        <v>0</v>
      </c>
      <c r="DL426" s="46">
        <v>0</v>
      </c>
      <c r="DM426" s="46">
        <v>0</v>
      </c>
      <c r="DN426" s="46">
        <v>0</v>
      </c>
      <c r="DO426" s="205" t="s">
        <v>226</v>
      </c>
      <c r="DP426" s="8" t="s">
        <v>90</v>
      </c>
      <c r="DQ426" s="71">
        <v>162</v>
      </c>
      <c r="DR426" s="71">
        <v>45</v>
      </c>
      <c r="DS426" s="71">
        <v>26</v>
      </c>
      <c r="DT426" s="152">
        <v>12</v>
      </c>
      <c r="DU426" s="32">
        <v>8</v>
      </c>
      <c r="DV426" s="149">
        <v>174</v>
      </c>
      <c r="DW426" s="149">
        <v>53</v>
      </c>
      <c r="DX426" s="205" t="s">
        <v>226</v>
      </c>
      <c r="DY426" s="8" t="s">
        <v>90</v>
      </c>
      <c r="DZ426" s="71">
        <v>28</v>
      </c>
      <c r="EA426" s="71">
        <v>86</v>
      </c>
      <c r="EB426" s="71">
        <v>170</v>
      </c>
      <c r="EC426" s="71">
        <v>0</v>
      </c>
      <c r="ED426" s="71">
        <v>101</v>
      </c>
      <c r="EE426" s="71">
        <v>104</v>
      </c>
      <c r="EF426" s="71">
        <v>14</v>
      </c>
      <c r="EG426" s="71">
        <v>38</v>
      </c>
      <c r="EH426" s="71">
        <v>141</v>
      </c>
      <c r="EI426" s="71">
        <v>122</v>
      </c>
      <c r="EJ426" s="71">
        <v>144</v>
      </c>
      <c r="EK426" s="71">
        <v>0</v>
      </c>
      <c r="EL426" s="71">
        <v>20</v>
      </c>
      <c r="EM426" s="71">
        <v>0</v>
      </c>
      <c r="EN426" s="71">
        <v>3</v>
      </c>
      <c r="EO426" s="71">
        <v>0</v>
      </c>
      <c r="EP426" s="71">
        <v>0</v>
      </c>
      <c r="ER426" s="78" t="s">
        <v>226</v>
      </c>
      <c r="ES426" s="78" t="s">
        <v>2721</v>
      </c>
      <c r="ET426" s="78">
        <v>626</v>
      </c>
      <c r="EU426" s="78">
        <v>291</v>
      </c>
      <c r="EV426" s="78">
        <v>2542</v>
      </c>
      <c r="EW426" s="78"/>
      <c r="EX426" s="78"/>
      <c r="EY426" s="78"/>
    </row>
    <row r="427" spans="1:155">
      <c r="A427" s="205"/>
      <c r="B427" s="8" t="s">
        <v>91</v>
      </c>
      <c r="C427" s="71">
        <v>0</v>
      </c>
      <c r="D427" s="71">
        <v>0</v>
      </c>
      <c r="E427" s="71">
        <v>0</v>
      </c>
      <c r="F427" s="71">
        <v>0</v>
      </c>
      <c r="G427" s="71">
        <v>0</v>
      </c>
      <c r="H427" s="71">
        <v>0</v>
      </c>
      <c r="I427" s="71">
        <v>0</v>
      </c>
      <c r="J427" s="71">
        <v>0</v>
      </c>
      <c r="K427" s="71">
        <v>0</v>
      </c>
      <c r="L427" s="71">
        <v>0</v>
      </c>
      <c r="M427" s="71">
        <v>0</v>
      </c>
      <c r="N427" s="71">
        <v>0</v>
      </c>
      <c r="O427" s="71">
        <v>0</v>
      </c>
      <c r="P427" s="71">
        <v>0</v>
      </c>
      <c r="Q427" s="71">
        <v>0</v>
      </c>
      <c r="R427" s="71">
        <v>0</v>
      </c>
      <c r="S427" s="71">
        <v>0</v>
      </c>
      <c r="T427" s="71">
        <v>0</v>
      </c>
      <c r="U427" s="71">
        <v>0</v>
      </c>
      <c r="V427" s="71">
        <v>0</v>
      </c>
      <c r="W427" s="71">
        <v>0</v>
      </c>
      <c r="X427" s="71">
        <v>0</v>
      </c>
      <c r="Y427" s="71">
        <v>0</v>
      </c>
      <c r="Z427" s="71">
        <v>0</v>
      </c>
      <c r="AA427" s="71">
        <v>0</v>
      </c>
      <c r="AB427" s="71">
        <v>0</v>
      </c>
      <c r="AC427" s="69">
        <v>0</v>
      </c>
      <c r="AD427" s="69">
        <v>0</v>
      </c>
      <c r="AE427" s="205"/>
      <c r="AF427" s="8" t="s">
        <v>91</v>
      </c>
      <c r="AG427" s="71">
        <v>0</v>
      </c>
      <c r="AH427" s="71">
        <v>0</v>
      </c>
      <c r="AI427" s="71">
        <v>0</v>
      </c>
      <c r="AJ427" s="71">
        <v>0</v>
      </c>
      <c r="AK427" s="71">
        <v>0</v>
      </c>
      <c r="AL427" s="71">
        <v>0</v>
      </c>
      <c r="AM427" s="71">
        <v>0</v>
      </c>
      <c r="AN427" s="71">
        <v>0</v>
      </c>
      <c r="AO427" s="71">
        <v>0</v>
      </c>
      <c r="AP427" s="71">
        <v>0</v>
      </c>
      <c r="AQ427" s="71">
        <v>0</v>
      </c>
      <c r="AR427" s="71">
        <v>0</v>
      </c>
      <c r="AS427" s="71">
        <v>0</v>
      </c>
      <c r="AT427" s="71">
        <v>0</v>
      </c>
      <c r="AU427" s="71">
        <v>0</v>
      </c>
      <c r="AV427" s="71">
        <v>0</v>
      </c>
      <c r="AW427" s="71">
        <v>0</v>
      </c>
      <c r="AX427" s="71">
        <v>0</v>
      </c>
      <c r="AY427" s="71">
        <v>0</v>
      </c>
      <c r="AZ427" s="71">
        <v>0</v>
      </c>
      <c r="BA427" s="71">
        <v>0</v>
      </c>
      <c r="BB427" s="71">
        <v>0</v>
      </c>
      <c r="BC427" s="71">
        <v>0</v>
      </c>
      <c r="BD427" s="71">
        <v>0</v>
      </c>
      <c r="BE427" s="71">
        <v>0</v>
      </c>
      <c r="BF427" s="71">
        <v>0</v>
      </c>
      <c r="BG427" s="69">
        <v>0</v>
      </c>
      <c r="BH427" s="69">
        <v>0</v>
      </c>
      <c r="BI427" s="205"/>
      <c r="BJ427" s="8" t="s">
        <v>91</v>
      </c>
      <c r="BK427" s="31">
        <v>0</v>
      </c>
      <c r="BL427" s="31">
        <v>0</v>
      </c>
      <c r="BM427" s="31">
        <v>0</v>
      </c>
      <c r="BN427" s="31">
        <v>0</v>
      </c>
      <c r="BO427" s="31">
        <v>0</v>
      </c>
      <c r="BP427" s="31">
        <v>0</v>
      </c>
      <c r="BQ427" s="31">
        <v>0</v>
      </c>
      <c r="BR427" s="31">
        <v>0</v>
      </c>
      <c r="BS427" s="31">
        <v>0</v>
      </c>
      <c r="BT427" s="31">
        <v>0</v>
      </c>
      <c r="BU427" s="31">
        <v>0</v>
      </c>
      <c r="BV427" s="31">
        <v>0</v>
      </c>
      <c r="BW427" s="31">
        <v>0</v>
      </c>
      <c r="BX427" s="149">
        <v>0</v>
      </c>
      <c r="BY427" s="125">
        <v>0</v>
      </c>
      <c r="BZ427" s="71">
        <v>0</v>
      </c>
      <c r="CA427" s="71">
        <v>0</v>
      </c>
      <c r="CB427" s="71">
        <v>0</v>
      </c>
      <c r="CC427" s="71">
        <v>0</v>
      </c>
      <c r="CD427" s="205"/>
      <c r="CE427" s="8" t="s">
        <v>91</v>
      </c>
      <c r="CF427" s="71">
        <v>0</v>
      </c>
      <c r="CG427" s="71">
        <v>0</v>
      </c>
      <c r="CH427" s="71">
        <v>0</v>
      </c>
      <c r="CI427" s="71">
        <v>0</v>
      </c>
      <c r="CJ427" s="71">
        <v>0</v>
      </c>
      <c r="CK427" s="71">
        <v>0</v>
      </c>
      <c r="CL427" s="71">
        <v>0</v>
      </c>
      <c r="CM427" s="71">
        <v>0</v>
      </c>
      <c r="CN427" s="71">
        <v>0</v>
      </c>
      <c r="CO427" s="205"/>
      <c r="CP427" s="8" t="s">
        <v>91</v>
      </c>
      <c r="CQ427" s="46">
        <v>0</v>
      </c>
      <c r="CR427" s="46">
        <v>0</v>
      </c>
      <c r="CS427" s="46">
        <v>0</v>
      </c>
      <c r="CT427" s="46">
        <v>0</v>
      </c>
      <c r="CU427" s="46">
        <v>0</v>
      </c>
      <c r="CV427" s="46">
        <v>0</v>
      </c>
      <c r="CW427" s="46">
        <v>0</v>
      </c>
      <c r="CX427" s="46">
        <v>0</v>
      </c>
      <c r="CY427" s="46">
        <v>0</v>
      </c>
      <c r="CZ427" s="46">
        <v>0</v>
      </c>
      <c r="DA427" s="46">
        <v>0</v>
      </c>
      <c r="DB427" s="46">
        <v>0</v>
      </c>
      <c r="DC427" s="46">
        <v>0</v>
      </c>
      <c r="DD427" s="46">
        <v>0</v>
      </c>
      <c r="DE427" s="46">
        <v>0</v>
      </c>
      <c r="DF427" s="46">
        <v>0</v>
      </c>
      <c r="DG427" s="46">
        <v>0</v>
      </c>
      <c r="DH427" s="46">
        <v>0</v>
      </c>
      <c r="DI427" s="46">
        <v>0</v>
      </c>
      <c r="DJ427" s="46">
        <v>0</v>
      </c>
      <c r="DK427" s="46">
        <v>0</v>
      </c>
      <c r="DL427" s="46">
        <v>0</v>
      </c>
      <c r="DM427" s="46">
        <v>0</v>
      </c>
      <c r="DN427" s="46">
        <v>0</v>
      </c>
      <c r="DO427" s="205"/>
      <c r="DP427" s="8" t="s">
        <v>91</v>
      </c>
      <c r="DQ427" s="71">
        <v>0</v>
      </c>
      <c r="DR427" s="71">
        <v>0</v>
      </c>
      <c r="DS427" s="71">
        <v>0</v>
      </c>
      <c r="DT427" s="152">
        <v>0</v>
      </c>
      <c r="DU427" s="32">
        <v>0</v>
      </c>
      <c r="DV427" s="149">
        <v>0</v>
      </c>
      <c r="DW427" s="149">
        <v>0</v>
      </c>
      <c r="DX427" s="205"/>
      <c r="DY427" s="8" t="s">
        <v>91</v>
      </c>
      <c r="DZ427" s="71">
        <v>0</v>
      </c>
      <c r="EA427" s="71">
        <v>0</v>
      </c>
      <c r="EB427" s="71">
        <v>0</v>
      </c>
      <c r="EC427" s="71">
        <v>0</v>
      </c>
      <c r="ED427" s="71">
        <v>0</v>
      </c>
      <c r="EE427" s="71">
        <v>0</v>
      </c>
      <c r="EF427" s="71">
        <v>0</v>
      </c>
      <c r="EG427" s="71">
        <v>0</v>
      </c>
      <c r="EH427" s="71">
        <v>0</v>
      </c>
      <c r="EI427" s="71">
        <v>0</v>
      </c>
      <c r="EJ427" s="71">
        <v>0</v>
      </c>
      <c r="EK427" s="71">
        <v>0</v>
      </c>
      <c r="EL427" s="71">
        <v>0</v>
      </c>
      <c r="EM427" s="71">
        <v>0</v>
      </c>
      <c r="EN427" s="71">
        <v>0</v>
      </c>
      <c r="EO427" s="71">
        <v>0</v>
      </c>
      <c r="EP427" s="71">
        <v>0</v>
      </c>
      <c r="ER427" s="78" t="s">
        <v>226</v>
      </c>
      <c r="ES427" s="78" t="s">
        <v>2722</v>
      </c>
      <c r="ET427" s="78">
        <v>0</v>
      </c>
      <c r="EU427" s="78">
        <v>0</v>
      </c>
      <c r="EV427" s="78">
        <v>0</v>
      </c>
      <c r="EW427" s="78"/>
      <c r="EX427" s="78"/>
      <c r="EY427" s="78"/>
    </row>
    <row r="428" spans="1:155">
      <c r="A428" s="205"/>
      <c r="B428" s="66" t="s">
        <v>73</v>
      </c>
      <c r="C428" s="26">
        <v>926</v>
      </c>
      <c r="D428" s="26">
        <v>539</v>
      </c>
      <c r="E428" s="26">
        <v>327</v>
      </c>
      <c r="F428" s="26">
        <v>206</v>
      </c>
      <c r="G428" s="26">
        <v>0</v>
      </c>
      <c r="H428" s="26">
        <v>0</v>
      </c>
      <c r="I428" s="26">
        <v>172</v>
      </c>
      <c r="J428" s="26">
        <v>77</v>
      </c>
      <c r="K428" s="26">
        <v>221</v>
      </c>
      <c r="L428" s="26">
        <v>130</v>
      </c>
      <c r="M428" s="26">
        <v>86</v>
      </c>
      <c r="N428" s="26">
        <v>41</v>
      </c>
      <c r="O428" s="26">
        <v>0</v>
      </c>
      <c r="P428" s="26">
        <v>0</v>
      </c>
      <c r="Q428" s="26">
        <v>557</v>
      </c>
      <c r="R428" s="26">
        <v>328</v>
      </c>
      <c r="S428" s="26">
        <v>6</v>
      </c>
      <c r="T428" s="26">
        <v>1</v>
      </c>
      <c r="U428" s="26">
        <v>143</v>
      </c>
      <c r="V428" s="26">
        <v>61</v>
      </c>
      <c r="W428" s="26">
        <v>50</v>
      </c>
      <c r="X428" s="26">
        <v>30</v>
      </c>
      <c r="Y428" s="26">
        <v>3</v>
      </c>
      <c r="Z428" s="26">
        <v>2</v>
      </c>
      <c r="AA428" s="26">
        <v>8</v>
      </c>
      <c r="AB428" s="26">
        <v>3</v>
      </c>
      <c r="AC428" s="68">
        <v>2499</v>
      </c>
      <c r="AD428" s="68">
        <v>1418</v>
      </c>
      <c r="AE428" s="205"/>
      <c r="AF428" s="66" t="s">
        <v>73</v>
      </c>
      <c r="AG428" s="26">
        <v>16</v>
      </c>
      <c r="AH428" s="26">
        <v>8</v>
      </c>
      <c r="AI428" s="26">
        <v>6</v>
      </c>
      <c r="AJ428" s="26">
        <v>4</v>
      </c>
      <c r="AK428" s="26">
        <v>0</v>
      </c>
      <c r="AL428" s="26">
        <v>0</v>
      </c>
      <c r="AM428" s="26">
        <v>2</v>
      </c>
      <c r="AN428" s="26">
        <v>1</v>
      </c>
      <c r="AO428" s="26">
        <v>0</v>
      </c>
      <c r="AP428" s="26">
        <v>0</v>
      </c>
      <c r="AQ428" s="26">
        <v>2</v>
      </c>
      <c r="AR428" s="26">
        <v>2</v>
      </c>
      <c r="AS428" s="26">
        <v>0</v>
      </c>
      <c r="AT428" s="26">
        <v>0</v>
      </c>
      <c r="AU428" s="26">
        <v>68</v>
      </c>
      <c r="AV428" s="26">
        <v>37</v>
      </c>
      <c r="AW428" s="26">
        <v>2</v>
      </c>
      <c r="AX428" s="26">
        <v>1</v>
      </c>
      <c r="AY428" s="26">
        <v>41</v>
      </c>
      <c r="AZ428" s="26">
        <v>18</v>
      </c>
      <c r="BA428" s="26">
        <v>4</v>
      </c>
      <c r="BB428" s="26">
        <v>3</v>
      </c>
      <c r="BC428" s="26">
        <v>0</v>
      </c>
      <c r="BD428" s="26">
        <v>0</v>
      </c>
      <c r="BE428" s="26">
        <v>0</v>
      </c>
      <c r="BF428" s="26">
        <v>0</v>
      </c>
      <c r="BG428" s="68">
        <v>141</v>
      </c>
      <c r="BH428" s="68">
        <v>74</v>
      </c>
      <c r="BI428" s="205"/>
      <c r="BJ428" s="66" t="s">
        <v>73</v>
      </c>
      <c r="BK428" s="68">
        <v>25</v>
      </c>
      <c r="BL428" s="68">
        <v>9</v>
      </c>
      <c r="BM428" s="68">
        <v>0</v>
      </c>
      <c r="BN428" s="68">
        <v>7</v>
      </c>
      <c r="BO428" s="68">
        <v>5</v>
      </c>
      <c r="BP428" s="68">
        <v>4</v>
      </c>
      <c r="BQ428" s="68">
        <v>0</v>
      </c>
      <c r="BR428" s="68">
        <v>16</v>
      </c>
      <c r="BS428" s="68">
        <v>1</v>
      </c>
      <c r="BT428" s="68">
        <v>8</v>
      </c>
      <c r="BU428" s="68">
        <v>1</v>
      </c>
      <c r="BV428" s="68">
        <v>1</v>
      </c>
      <c r="BW428" s="68">
        <v>1</v>
      </c>
      <c r="BX428" s="68">
        <v>78</v>
      </c>
      <c r="BY428" s="68">
        <v>75</v>
      </c>
      <c r="BZ428" s="68">
        <v>74</v>
      </c>
      <c r="CA428" s="68">
        <v>32</v>
      </c>
      <c r="CB428" s="68">
        <v>2</v>
      </c>
      <c r="CC428" s="68">
        <v>16</v>
      </c>
      <c r="CD428" s="205"/>
      <c r="CE428" s="66" t="s">
        <v>73</v>
      </c>
      <c r="CF428" s="68">
        <v>125</v>
      </c>
      <c r="CG428" s="68">
        <v>528</v>
      </c>
      <c r="CH428" s="68">
        <v>237</v>
      </c>
      <c r="CI428" s="68">
        <v>160</v>
      </c>
      <c r="CJ428" s="68">
        <v>2</v>
      </c>
      <c r="CK428" s="68">
        <v>23</v>
      </c>
      <c r="CL428" s="68">
        <v>78</v>
      </c>
      <c r="CM428" s="68">
        <v>66</v>
      </c>
      <c r="CN428" s="68">
        <v>66</v>
      </c>
      <c r="CO428" s="205"/>
      <c r="CP428" s="66" t="s">
        <v>73</v>
      </c>
      <c r="CQ428" s="68">
        <v>507</v>
      </c>
      <c r="CR428" s="68">
        <v>291</v>
      </c>
      <c r="CS428" s="68">
        <v>255</v>
      </c>
      <c r="CT428" s="68">
        <v>144</v>
      </c>
      <c r="CU428" s="68">
        <v>3</v>
      </c>
      <c r="CV428" s="68">
        <v>1</v>
      </c>
      <c r="CW428" s="68">
        <v>0</v>
      </c>
      <c r="CX428" s="68">
        <v>0</v>
      </c>
      <c r="CY428" s="68">
        <v>116</v>
      </c>
      <c r="CZ428" s="68">
        <v>57</v>
      </c>
      <c r="DA428" s="68">
        <v>36</v>
      </c>
      <c r="DB428" s="68">
        <v>18</v>
      </c>
      <c r="DC428" s="68">
        <v>0</v>
      </c>
      <c r="DD428" s="68">
        <v>0</v>
      </c>
      <c r="DE428" s="68">
        <v>0</v>
      </c>
      <c r="DF428" s="68">
        <v>0</v>
      </c>
      <c r="DG428" s="68">
        <v>0</v>
      </c>
      <c r="DH428" s="68">
        <v>0</v>
      </c>
      <c r="DI428" s="68">
        <v>0</v>
      </c>
      <c r="DJ428" s="68">
        <v>0</v>
      </c>
      <c r="DK428" s="68">
        <v>0</v>
      </c>
      <c r="DL428" s="68">
        <v>0</v>
      </c>
      <c r="DM428" s="68">
        <v>0</v>
      </c>
      <c r="DN428" s="68">
        <v>0</v>
      </c>
      <c r="DO428" s="205"/>
      <c r="DP428" s="66" t="s">
        <v>73</v>
      </c>
      <c r="DQ428" s="68">
        <v>162</v>
      </c>
      <c r="DR428" s="26">
        <v>45</v>
      </c>
      <c r="DS428" s="26">
        <v>26</v>
      </c>
      <c r="DT428" s="41">
        <v>12</v>
      </c>
      <c r="DU428" s="41">
        <v>8</v>
      </c>
      <c r="DV428" s="68">
        <v>174</v>
      </c>
      <c r="DW428" s="68">
        <v>53</v>
      </c>
      <c r="DX428" s="205"/>
      <c r="DY428" s="66" t="s">
        <v>73</v>
      </c>
      <c r="DZ428" s="68">
        <v>28</v>
      </c>
      <c r="EA428" s="68">
        <v>86</v>
      </c>
      <c r="EB428" s="68">
        <v>170</v>
      </c>
      <c r="EC428" s="68">
        <v>0</v>
      </c>
      <c r="ED428" s="68">
        <v>101</v>
      </c>
      <c r="EE428" s="68">
        <v>104</v>
      </c>
      <c r="EF428" s="68">
        <v>14</v>
      </c>
      <c r="EG428" s="68">
        <v>38</v>
      </c>
      <c r="EH428" s="68">
        <v>141</v>
      </c>
      <c r="EI428" s="68">
        <v>122</v>
      </c>
      <c r="EJ428" s="68">
        <v>144</v>
      </c>
      <c r="EK428" s="68">
        <v>0</v>
      </c>
      <c r="EL428" s="68">
        <v>20</v>
      </c>
      <c r="EM428" s="68">
        <v>0</v>
      </c>
      <c r="EN428" s="68">
        <v>3</v>
      </c>
      <c r="EO428" s="68">
        <v>0</v>
      </c>
      <c r="EP428" s="68">
        <v>0</v>
      </c>
      <c r="ER428" s="78" t="s">
        <v>226</v>
      </c>
      <c r="ES428" s="78" t="s">
        <v>2723</v>
      </c>
      <c r="ET428" s="78">
        <v>626</v>
      </c>
      <c r="EU428" s="78">
        <v>291</v>
      </c>
      <c r="EV428" s="78">
        <v>2542</v>
      </c>
      <c r="EW428" s="78"/>
      <c r="EX428" s="78"/>
      <c r="EY428" s="78"/>
    </row>
    <row r="429" spans="1:155">
      <c r="A429" s="205" t="s">
        <v>227</v>
      </c>
      <c r="B429" s="8" t="s">
        <v>90</v>
      </c>
      <c r="C429" s="71">
        <v>0</v>
      </c>
      <c r="D429" s="71">
        <v>0</v>
      </c>
      <c r="E429" s="71">
        <v>0</v>
      </c>
      <c r="F429" s="71">
        <v>0</v>
      </c>
      <c r="G429" s="71">
        <v>0</v>
      </c>
      <c r="H429" s="71">
        <v>0</v>
      </c>
      <c r="I429" s="71">
        <v>0</v>
      </c>
      <c r="J429" s="71">
        <v>0</v>
      </c>
      <c r="K429" s="71">
        <v>0</v>
      </c>
      <c r="L429" s="71">
        <v>0</v>
      </c>
      <c r="M429" s="71">
        <v>0</v>
      </c>
      <c r="N429" s="71">
        <v>0</v>
      </c>
      <c r="O429" s="71">
        <v>0</v>
      </c>
      <c r="P429" s="71">
        <v>0</v>
      </c>
      <c r="Q429" s="71">
        <v>0</v>
      </c>
      <c r="R429" s="71">
        <v>0</v>
      </c>
      <c r="S429" s="71">
        <v>0</v>
      </c>
      <c r="T429" s="71">
        <v>0</v>
      </c>
      <c r="U429" s="71">
        <v>0</v>
      </c>
      <c r="V429" s="71">
        <v>0</v>
      </c>
      <c r="W429" s="71">
        <v>0</v>
      </c>
      <c r="X429" s="71">
        <v>0</v>
      </c>
      <c r="Y429" s="71">
        <v>0</v>
      </c>
      <c r="Z429" s="71">
        <v>0</v>
      </c>
      <c r="AA429" s="71">
        <v>0</v>
      </c>
      <c r="AB429" s="71">
        <v>0</v>
      </c>
      <c r="AC429" s="69">
        <v>0</v>
      </c>
      <c r="AD429" s="69">
        <v>0</v>
      </c>
      <c r="AE429" s="205" t="s">
        <v>227</v>
      </c>
      <c r="AF429" s="8" t="s">
        <v>90</v>
      </c>
      <c r="AG429" s="71">
        <v>0</v>
      </c>
      <c r="AH429" s="71">
        <v>0</v>
      </c>
      <c r="AI429" s="71">
        <v>0</v>
      </c>
      <c r="AJ429" s="71">
        <v>0</v>
      </c>
      <c r="AK429" s="71">
        <v>0</v>
      </c>
      <c r="AL429" s="71">
        <v>0</v>
      </c>
      <c r="AM429" s="71">
        <v>0</v>
      </c>
      <c r="AN429" s="71">
        <v>0</v>
      </c>
      <c r="AO429" s="71">
        <v>0</v>
      </c>
      <c r="AP429" s="71">
        <v>0</v>
      </c>
      <c r="AQ429" s="71">
        <v>0</v>
      </c>
      <c r="AR429" s="71">
        <v>0</v>
      </c>
      <c r="AS429" s="71">
        <v>0</v>
      </c>
      <c r="AT429" s="71">
        <v>0</v>
      </c>
      <c r="AU429" s="71">
        <v>0</v>
      </c>
      <c r="AV429" s="71">
        <v>0</v>
      </c>
      <c r="AW429" s="71">
        <v>0</v>
      </c>
      <c r="AX429" s="71">
        <v>0</v>
      </c>
      <c r="AY429" s="71">
        <v>0</v>
      </c>
      <c r="AZ429" s="71">
        <v>0</v>
      </c>
      <c r="BA429" s="71">
        <v>0</v>
      </c>
      <c r="BB429" s="71">
        <v>0</v>
      </c>
      <c r="BC429" s="71">
        <v>0</v>
      </c>
      <c r="BD429" s="71">
        <v>0</v>
      </c>
      <c r="BE429" s="71">
        <v>0</v>
      </c>
      <c r="BF429" s="71">
        <v>0</v>
      </c>
      <c r="BG429" s="69">
        <v>0</v>
      </c>
      <c r="BH429" s="69">
        <v>0</v>
      </c>
      <c r="BI429" s="205" t="s">
        <v>227</v>
      </c>
      <c r="BJ429" s="8" t="s">
        <v>90</v>
      </c>
      <c r="BK429" s="31">
        <v>0</v>
      </c>
      <c r="BL429" s="31">
        <v>0</v>
      </c>
      <c r="BM429" s="31">
        <v>0</v>
      </c>
      <c r="BN429" s="31">
        <v>0</v>
      </c>
      <c r="BO429" s="31">
        <v>0</v>
      </c>
      <c r="BP429" s="31">
        <v>0</v>
      </c>
      <c r="BQ429" s="31">
        <v>0</v>
      </c>
      <c r="BR429" s="31">
        <v>0</v>
      </c>
      <c r="BS429" s="31">
        <v>0</v>
      </c>
      <c r="BT429" s="31">
        <v>0</v>
      </c>
      <c r="BU429" s="31">
        <v>0</v>
      </c>
      <c r="BV429" s="31">
        <v>0</v>
      </c>
      <c r="BW429" s="31">
        <v>0</v>
      </c>
      <c r="BX429" s="149">
        <v>0</v>
      </c>
      <c r="BY429" s="125">
        <v>0</v>
      </c>
      <c r="BZ429" s="71">
        <v>0</v>
      </c>
      <c r="CA429" s="71">
        <v>0</v>
      </c>
      <c r="CB429" s="71">
        <v>0</v>
      </c>
      <c r="CC429" s="71">
        <v>0</v>
      </c>
      <c r="CD429" s="205" t="s">
        <v>227</v>
      </c>
      <c r="CE429" s="8" t="s">
        <v>90</v>
      </c>
      <c r="CF429" s="71">
        <v>0</v>
      </c>
      <c r="CG429" s="71">
        <v>0</v>
      </c>
      <c r="CH429" s="71">
        <v>0</v>
      </c>
      <c r="CI429" s="71">
        <v>0</v>
      </c>
      <c r="CJ429" s="71">
        <v>0</v>
      </c>
      <c r="CK429" s="71">
        <v>0</v>
      </c>
      <c r="CL429" s="71">
        <v>0</v>
      </c>
      <c r="CM429" s="71">
        <v>0</v>
      </c>
      <c r="CN429" s="71">
        <v>0</v>
      </c>
      <c r="CO429" s="205" t="s">
        <v>227</v>
      </c>
      <c r="CP429" s="8" t="s">
        <v>90</v>
      </c>
      <c r="CQ429" s="46">
        <v>0</v>
      </c>
      <c r="CR429" s="46">
        <v>0</v>
      </c>
      <c r="CS429" s="46">
        <v>0</v>
      </c>
      <c r="CT429" s="46">
        <v>0</v>
      </c>
      <c r="CU429" s="46">
        <v>0</v>
      </c>
      <c r="CV429" s="46">
        <v>0</v>
      </c>
      <c r="CW429" s="46">
        <v>0</v>
      </c>
      <c r="CX429" s="46">
        <v>0</v>
      </c>
      <c r="CY429" s="46">
        <v>0</v>
      </c>
      <c r="CZ429" s="46">
        <v>0</v>
      </c>
      <c r="DA429" s="46">
        <v>0</v>
      </c>
      <c r="DB429" s="46">
        <v>0</v>
      </c>
      <c r="DC429" s="46">
        <v>0</v>
      </c>
      <c r="DD429" s="46">
        <v>0</v>
      </c>
      <c r="DE429" s="46">
        <v>0</v>
      </c>
      <c r="DF429" s="46">
        <v>0</v>
      </c>
      <c r="DG429" s="46">
        <v>0</v>
      </c>
      <c r="DH429" s="46">
        <v>0</v>
      </c>
      <c r="DI429" s="46">
        <v>0</v>
      </c>
      <c r="DJ429" s="46">
        <v>0</v>
      </c>
      <c r="DK429" s="46">
        <v>0</v>
      </c>
      <c r="DL429" s="46">
        <v>0</v>
      </c>
      <c r="DM429" s="46">
        <v>0</v>
      </c>
      <c r="DN429" s="46">
        <v>0</v>
      </c>
      <c r="DO429" s="205" t="s">
        <v>227</v>
      </c>
      <c r="DP429" s="8" t="s">
        <v>90</v>
      </c>
      <c r="DQ429" s="71">
        <v>0</v>
      </c>
      <c r="DR429" s="71">
        <v>0</v>
      </c>
      <c r="DS429" s="71">
        <v>0</v>
      </c>
      <c r="DT429" s="152">
        <v>0</v>
      </c>
      <c r="DU429" s="32">
        <v>0</v>
      </c>
      <c r="DV429" s="149">
        <v>0</v>
      </c>
      <c r="DW429" s="149">
        <v>0</v>
      </c>
      <c r="DX429" s="205" t="s">
        <v>227</v>
      </c>
      <c r="DY429" s="8" t="s">
        <v>90</v>
      </c>
      <c r="DZ429" s="71">
        <v>0</v>
      </c>
      <c r="EA429" s="71">
        <v>0</v>
      </c>
      <c r="EB429" s="71">
        <v>0</v>
      </c>
      <c r="EC429" s="71">
        <v>0</v>
      </c>
      <c r="ED429" s="71">
        <v>0</v>
      </c>
      <c r="EE429" s="71">
        <v>0</v>
      </c>
      <c r="EF429" s="71">
        <v>0</v>
      </c>
      <c r="EG429" s="71">
        <v>0</v>
      </c>
      <c r="EH429" s="71">
        <v>0</v>
      </c>
      <c r="EI429" s="71">
        <v>0</v>
      </c>
      <c r="EJ429" s="71">
        <v>0</v>
      </c>
      <c r="EK429" s="71">
        <v>0</v>
      </c>
      <c r="EL429" s="71">
        <v>0</v>
      </c>
      <c r="EM429" s="71">
        <v>0</v>
      </c>
      <c r="EN429" s="71">
        <v>0</v>
      </c>
      <c r="EO429" s="71">
        <v>0</v>
      </c>
      <c r="EP429" s="71">
        <v>0</v>
      </c>
      <c r="ER429" s="78" t="s">
        <v>227</v>
      </c>
      <c r="ES429" s="78" t="s">
        <v>2724</v>
      </c>
      <c r="ET429" s="78">
        <v>0</v>
      </c>
      <c r="EU429" s="78">
        <v>0</v>
      </c>
      <c r="EV429" s="78">
        <v>0</v>
      </c>
      <c r="EW429" s="78"/>
      <c r="EX429" s="78"/>
      <c r="EY429" s="78"/>
    </row>
    <row r="430" spans="1:155">
      <c r="A430" s="205"/>
      <c r="B430" s="8" t="s">
        <v>91</v>
      </c>
      <c r="C430" s="71">
        <v>2020</v>
      </c>
      <c r="D430" s="71">
        <v>1128</v>
      </c>
      <c r="E430" s="71">
        <v>696</v>
      </c>
      <c r="F430" s="71">
        <v>395</v>
      </c>
      <c r="G430" s="71">
        <v>39</v>
      </c>
      <c r="H430" s="71">
        <v>20</v>
      </c>
      <c r="I430" s="71">
        <v>484</v>
      </c>
      <c r="J430" s="71">
        <v>234</v>
      </c>
      <c r="K430" s="71">
        <v>186</v>
      </c>
      <c r="L430" s="71">
        <v>115</v>
      </c>
      <c r="M430" s="71">
        <v>326</v>
      </c>
      <c r="N430" s="71">
        <v>174</v>
      </c>
      <c r="O430" s="71">
        <v>22</v>
      </c>
      <c r="P430" s="71">
        <v>14</v>
      </c>
      <c r="Q430" s="71">
        <v>1723</v>
      </c>
      <c r="R430" s="71">
        <v>968</v>
      </c>
      <c r="S430" s="71">
        <v>55</v>
      </c>
      <c r="T430" s="71">
        <v>22</v>
      </c>
      <c r="U430" s="71">
        <v>508</v>
      </c>
      <c r="V430" s="71">
        <v>253</v>
      </c>
      <c r="W430" s="71">
        <v>96</v>
      </c>
      <c r="X430" s="71">
        <v>58</v>
      </c>
      <c r="Y430" s="71">
        <v>141</v>
      </c>
      <c r="Z430" s="71">
        <v>56</v>
      </c>
      <c r="AA430" s="71">
        <v>43</v>
      </c>
      <c r="AB430" s="71">
        <v>23</v>
      </c>
      <c r="AC430" s="69">
        <v>6339</v>
      </c>
      <c r="AD430" s="69">
        <v>3460</v>
      </c>
      <c r="AE430" s="205"/>
      <c r="AF430" s="8" t="s">
        <v>91</v>
      </c>
      <c r="AG430" s="71">
        <v>27</v>
      </c>
      <c r="AH430" s="71">
        <v>10</v>
      </c>
      <c r="AI430" s="71">
        <v>21</v>
      </c>
      <c r="AJ430" s="71">
        <v>9</v>
      </c>
      <c r="AK430" s="71">
        <v>2</v>
      </c>
      <c r="AL430" s="71">
        <v>1</v>
      </c>
      <c r="AM430" s="71">
        <v>16</v>
      </c>
      <c r="AN430" s="71">
        <v>8</v>
      </c>
      <c r="AO430" s="71">
        <v>1</v>
      </c>
      <c r="AP430" s="71">
        <v>1</v>
      </c>
      <c r="AQ430" s="71">
        <v>11</v>
      </c>
      <c r="AR430" s="71">
        <v>5</v>
      </c>
      <c r="AS430" s="71">
        <v>0</v>
      </c>
      <c r="AT430" s="71">
        <v>0</v>
      </c>
      <c r="AU430" s="71">
        <v>253</v>
      </c>
      <c r="AV430" s="71">
        <v>139</v>
      </c>
      <c r="AW430" s="71">
        <v>5</v>
      </c>
      <c r="AX430" s="71">
        <v>2</v>
      </c>
      <c r="AY430" s="71">
        <v>72</v>
      </c>
      <c r="AZ430" s="71">
        <v>29</v>
      </c>
      <c r="BA430" s="71">
        <v>12</v>
      </c>
      <c r="BB430" s="71">
        <v>6</v>
      </c>
      <c r="BC430" s="71">
        <v>26</v>
      </c>
      <c r="BD430" s="71">
        <v>10</v>
      </c>
      <c r="BE430" s="71">
        <v>12</v>
      </c>
      <c r="BF430" s="71">
        <v>4</v>
      </c>
      <c r="BG430" s="69">
        <v>458</v>
      </c>
      <c r="BH430" s="69">
        <v>224</v>
      </c>
      <c r="BI430" s="205"/>
      <c r="BJ430" s="8" t="s">
        <v>91</v>
      </c>
      <c r="BK430" s="31">
        <v>61</v>
      </c>
      <c r="BL430" s="31">
        <v>39</v>
      </c>
      <c r="BM430" s="31">
        <v>16</v>
      </c>
      <c r="BN430" s="31">
        <v>27</v>
      </c>
      <c r="BO430" s="31">
        <v>9</v>
      </c>
      <c r="BP430" s="31">
        <v>16</v>
      </c>
      <c r="BQ430" s="31">
        <v>1</v>
      </c>
      <c r="BR430" s="31">
        <v>61</v>
      </c>
      <c r="BS430" s="31">
        <v>22</v>
      </c>
      <c r="BT430" s="31">
        <v>42</v>
      </c>
      <c r="BU430" s="31">
        <v>3</v>
      </c>
      <c r="BV430" s="31">
        <v>6</v>
      </c>
      <c r="BW430" s="31">
        <v>1</v>
      </c>
      <c r="BX430" s="149">
        <v>304</v>
      </c>
      <c r="BY430" s="125">
        <v>200</v>
      </c>
      <c r="BZ430" s="71">
        <v>196</v>
      </c>
      <c r="CA430" s="71">
        <v>194</v>
      </c>
      <c r="CB430" s="71">
        <v>13</v>
      </c>
      <c r="CC430" s="71">
        <v>45</v>
      </c>
      <c r="CD430" s="205"/>
      <c r="CE430" s="8" t="s">
        <v>91</v>
      </c>
      <c r="CF430" s="71">
        <v>276</v>
      </c>
      <c r="CG430" s="71">
        <v>2574</v>
      </c>
      <c r="CH430" s="71">
        <v>772</v>
      </c>
      <c r="CI430" s="71">
        <v>65</v>
      </c>
      <c r="CJ430" s="71">
        <v>6</v>
      </c>
      <c r="CK430" s="71">
        <v>100</v>
      </c>
      <c r="CL430" s="71">
        <v>225</v>
      </c>
      <c r="CM430" s="71">
        <v>208</v>
      </c>
      <c r="CN430" s="71">
        <v>208</v>
      </c>
      <c r="CO430" s="205"/>
      <c r="CP430" s="8" t="s">
        <v>91</v>
      </c>
      <c r="CQ430" s="46">
        <v>1623</v>
      </c>
      <c r="CR430" s="46">
        <v>912</v>
      </c>
      <c r="CS430" s="46">
        <v>574</v>
      </c>
      <c r="CT430" s="46">
        <v>332</v>
      </c>
      <c r="CU430" s="46">
        <v>52</v>
      </c>
      <c r="CV430" s="46">
        <v>20</v>
      </c>
      <c r="CW430" s="46">
        <v>15</v>
      </c>
      <c r="CX430" s="46">
        <v>7</v>
      </c>
      <c r="CY430" s="46">
        <v>514</v>
      </c>
      <c r="CZ430" s="46">
        <v>247</v>
      </c>
      <c r="DA430" s="46">
        <v>188</v>
      </c>
      <c r="DB430" s="46">
        <v>86</v>
      </c>
      <c r="DC430" s="46">
        <v>52</v>
      </c>
      <c r="DD430" s="46">
        <v>31</v>
      </c>
      <c r="DE430" s="46">
        <v>32</v>
      </c>
      <c r="DF430" s="46">
        <v>18</v>
      </c>
      <c r="DG430" s="46">
        <v>69</v>
      </c>
      <c r="DH430" s="46">
        <v>31</v>
      </c>
      <c r="DI430" s="46">
        <v>24</v>
      </c>
      <c r="DJ430" s="46">
        <v>9</v>
      </c>
      <c r="DK430" s="46">
        <v>27</v>
      </c>
      <c r="DL430" s="46">
        <v>14</v>
      </c>
      <c r="DM430" s="46">
        <v>18</v>
      </c>
      <c r="DN430" s="46">
        <v>9</v>
      </c>
      <c r="DO430" s="205"/>
      <c r="DP430" s="8" t="s">
        <v>91</v>
      </c>
      <c r="DQ430" s="71">
        <v>601</v>
      </c>
      <c r="DR430" s="71">
        <v>194</v>
      </c>
      <c r="DS430" s="71">
        <v>110</v>
      </c>
      <c r="DT430" s="152">
        <v>117</v>
      </c>
      <c r="DU430" s="32">
        <v>56</v>
      </c>
      <c r="DV430" s="149">
        <v>718</v>
      </c>
      <c r="DW430" s="149">
        <v>250</v>
      </c>
      <c r="DX430" s="205"/>
      <c r="DY430" s="8" t="s">
        <v>91</v>
      </c>
      <c r="DZ430" s="71">
        <v>464</v>
      </c>
      <c r="EA430" s="71">
        <v>1094</v>
      </c>
      <c r="EB430" s="71">
        <v>741</v>
      </c>
      <c r="EC430" s="71">
        <v>0</v>
      </c>
      <c r="ED430" s="71">
        <v>887</v>
      </c>
      <c r="EE430" s="71">
        <v>720</v>
      </c>
      <c r="EF430" s="71">
        <v>258</v>
      </c>
      <c r="EG430" s="71">
        <v>741</v>
      </c>
      <c r="EH430" s="71">
        <v>787</v>
      </c>
      <c r="EI430" s="71">
        <v>675</v>
      </c>
      <c r="EJ430" s="71">
        <v>871</v>
      </c>
      <c r="EK430" s="71">
        <v>114</v>
      </c>
      <c r="EL430" s="71">
        <v>19</v>
      </c>
      <c r="EM430" s="71">
        <v>25</v>
      </c>
      <c r="EN430" s="71">
        <v>13</v>
      </c>
      <c r="EO430" s="71">
        <v>24</v>
      </c>
      <c r="EP430" s="71">
        <v>0</v>
      </c>
      <c r="ER430" s="78" t="s">
        <v>227</v>
      </c>
      <c r="ES430" s="78" t="s">
        <v>2725</v>
      </c>
      <c r="ET430" s="78">
        <v>2337</v>
      </c>
      <c r="EU430" s="78">
        <v>851</v>
      </c>
      <c r="EV430" s="78">
        <v>8030</v>
      </c>
      <c r="EW430" s="78"/>
      <c r="EX430" s="78"/>
      <c r="EY430" s="78"/>
    </row>
    <row r="431" spans="1:155">
      <c r="A431" s="205"/>
      <c r="B431" s="66" t="s">
        <v>73</v>
      </c>
      <c r="C431" s="26">
        <v>2020</v>
      </c>
      <c r="D431" s="26">
        <v>1128</v>
      </c>
      <c r="E431" s="26">
        <v>696</v>
      </c>
      <c r="F431" s="26">
        <v>395</v>
      </c>
      <c r="G431" s="26">
        <v>39</v>
      </c>
      <c r="H431" s="26">
        <v>20</v>
      </c>
      <c r="I431" s="26">
        <v>484</v>
      </c>
      <c r="J431" s="26">
        <v>234</v>
      </c>
      <c r="K431" s="26">
        <v>186</v>
      </c>
      <c r="L431" s="26">
        <v>115</v>
      </c>
      <c r="M431" s="26">
        <v>326</v>
      </c>
      <c r="N431" s="26">
        <v>174</v>
      </c>
      <c r="O431" s="26">
        <v>22</v>
      </c>
      <c r="P431" s="26">
        <v>14</v>
      </c>
      <c r="Q431" s="26">
        <v>1723</v>
      </c>
      <c r="R431" s="26">
        <v>968</v>
      </c>
      <c r="S431" s="26">
        <v>55</v>
      </c>
      <c r="T431" s="26">
        <v>22</v>
      </c>
      <c r="U431" s="26">
        <v>508</v>
      </c>
      <c r="V431" s="26">
        <v>253</v>
      </c>
      <c r="W431" s="26">
        <v>96</v>
      </c>
      <c r="X431" s="26">
        <v>58</v>
      </c>
      <c r="Y431" s="26">
        <v>141</v>
      </c>
      <c r="Z431" s="26">
        <v>56</v>
      </c>
      <c r="AA431" s="26">
        <v>43</v>
      </c>
      <c r="AB431" s="26">
        <v>23</v>
      </c>
      <c r="AC431" s="68">
        <v>6339</v>
      </c>
      <c r="AD431" s="68">
        <v>3460</v>
      </c>
      <c r="AE431" s="205"/>
      <c r="AF431" s="66" t="s">
        <v>73</v>
      </c>
      <c r="AG431" s="26">
        <v>27</v>
      </c>
      <c r="AH431" s="26">
        <v>10</v>
      </c>
      <c r="AI431" s="26">
        <v>21</v>
      </c>
      <c r="AJ431" s="26">
        <v>9</v>
      </c>
      <c r="AK431" s="26">
        <v>2</v>
      </c>
      <c r="AL431" s="26">
        <v>1</v>
      </c>
      <c r="AM431" s="26">
        <v>16</v>
      </c>
      <c r="AN431" s="26">
        <v>8</v>
      </c>
      <c r="AO431" s="26">
        <v>1</v>
      </c>
      <c r="AP431" s="26">
        <v>1</v>
      </c>
      <c r="AQ431" s="26">
        <v>11</v>
      </c>
      <c r="AR431" s="26">
        <v>5</v>
      </c>
      <c r="AS431" s="26">
        <v>0</v>
      </c>
      <c r="AT431" s="26">
        <v>0</v>
      </c>
      <c r="AU431" s="26">
        <v>253</v>
      </c>
      <c r="AV431" s="26">
        <v>139</v>
      </c>
      <c r="AW431" s="26">
        <v>5</v>
      </c>
      <c r="AX431" s="26">
        <v>2</v>
      </c>
      <c r="AY431" s="26">
        <v>72</v>
      </c>
      <c r="AZ431" s="26">
        <v>29</v>
      </c>
      <c r="BA431" s="26">
        <v>12</v>
      </c>
      <c r="BB431" s="26">
        <v>6</v>
      </c>
      <c r="BC431" s="26">
        <v>26</v>
      </c>
      <c r="BD431" s="26">
        <v>10</v>
      </c>
      <c r="BE431" s="26">
        <v>12</v>
      </c>
      <c r="BF431" s="26">
        <v>4</v>
      </c>
      <c r="BG431" s="68">
        <v>458</v>
      </c>
      <c r="BH431" s="68">
        <v>224</v>
      </c>
      <c r="BI431" s="205"/>
      <c r="BJ431" s="66" t="s">
        <v>73</v>
      </c>
      <c r="BK431" s="68">
        <v>61</v>
      </c>
      <c r="BL431" s="68">
        <v>39</v>
      </c>
      <c r="BM431" s="68">
        <v>16</v>
      </c>
      <c r="BN431" s="68">
        <v>27</v>
      </c>
      <c r="BO431" s="68">
        <v>9</v>
      </c>
      <c r="BP431" s="68">
        <v>16</v>
      </c>
      <c r="BQ431" s="68">
        <v>1</v>
      </c>
      <c r="BR431" s="68">
        <v>61</v>
      </c>
      <c r="BS431" s="68">
        <v>22</v>
      </c>
      <c r="BT431" s="68">
        <v>42</v>
      </c>
      <c r="BU431" s="68">
        <v>3</v>
      </c>
      <c r="BV431" s="68">
        <v>6</v>
      </c>
      <c r="BW431" s="68">
        <v>1</v>
      </c>
      <c r="BX431" s="68">
        <v>304</v>
      </c>
      <c r="BY431" s="68">
        <v>200</v>
      </c>
      <c r="BZ431" s="68">
        <v>196</v>
      </c>
      <c r="CA431" s="68">
        <v>194</v>
      </c>
      <c r="CB431" s="68">
        <v>13</v>
      </c>
      <c r="CC431" s="68">
        <v>45</v>
      </c>
      <c r="CD431" s="205"/>
      <c r="CE431" s="66" t="s">
        <v>73</v>
      </c>
      <c r="CF431" s="68">
        <v>276</v>
      </c>
      <c r="CG431" s="68">
        <v>2574</v>
      </c>
      <c r="CH431" s="68">
        <v>772</v>
      </c>
      <c r="CI431" s="68">
        <v>65</v>
      </c>
      <c r="CJ431" s="68">
        <v>6</v>
      </c>
      <c r="CK431" s="68">
        <v>100</v>
      </c>
      <c r="CL431" s="68">
        <v>225</v>
      </c>
      <c r="CM431" s="68">
        <v>208</v>
      </c>
      <c r="CN431" s="68">
        <v>208</v>
      </c>
      <c r="CO431" s="205"/>
      <c r="CP431" s="66" t="s">
        <v>73</v>
      </c>
      <c r="CQ431" s="68">
        <v>1623</v>
      </c>
      <c r="CR431" s="68">
        <v>912</v>
      </c>
      <c r="CS431" s="68">
        <v>574</v>
      </c>
      <c r="CT431" s="68">
        <v>332</v>
      </c>
      <c r="CU431" s="68">
        <v>52</v>
      </c>
      <c r="CV431" s="68">
        <v>20</v>
      </c>
      <c r="CW431" s="68">
        <v>15</v>
      </c>
      <c r="CX431" s="68">
        <v>7</v>
      </c>
      <c r="CY431" s="68">
        <v>514</v>
      </c>
      <c r="CZ431" s="68">
        <v>247</v>
      </c>
      <c r="DA431" s="68">
        <v>188</v>
      </c>
      <c r="DB431" s="68">
        <v>86</v>
      </c>
      <c r="DC431" s="68">
        <v>52</v>
      </c>
      <c r="DD431" s="68">
        <v>31</v>
      </c>
      <c r="DE431" s="68">
        <v>32</v>
      </c>
      <c r="DF431" s="68">
        <v>18</v>
      </c>
      <c r="DG431" s="68">
        <v>69</v>
      </c>
      <c r="DH431" s="68">
        <v>31</v>
      </c>
      <c r="DI431" s="68">
        <v>24</v>
      </c>
      <c r="DJ431" s="68">
        <v>9</v>
      </c>
      <c r="DK431" s="68">
        <v>27</v>
      </c>
      <c r="DL431" s="68">
        <v>14</v>
      </c>
      <c r="DM431" s="68">
        <v>18</v>
      </c>
      <c r="DN431" s="68">
        <v>9</v>
      </c>
      <c r="DO431" s="205"/>
      <c r="DP431" s="66" t="s">
        <v>73</v>
      </c>
      <c r="DQ431" s="68">
        <v>601</v>
      </c>
      <c r="DR431" s="26">
        <v>194</v>
      </c>
      <c r="DS431" s="26">
        <v>110</v>
      </c>
      <c r="DT431" s="41">
        <v>117</v>
      </c>
      <c r="DU431" s="41">
        <v>56</v>
      </c>
      <c r="DV431" s="68">
        <v>718</v>
      </c>
      <c r="DW431" s="68">
        <v>250</v>
      </c>
      <c r="DX431" s="205"/>
      <c r="DY431" s="66" t="s">
        <v>73</v>
      </c>
      <c r="DZ431" s="68">
        <v>464</v>
      </c>
      <c r="EA431" s="68">
        <v>1094</v>
      </c>
      <c r="EB431" s="68">
        <v>741</v>
      </c>
      <c r="EC431" s="68">
        <v>0</v>
      </c>
      <c r="ED431" s="68">
        <v>887</v>
      </c>
      <c r="EE431" s="68">
        <v>720</v>
      </c>
      <c r="EF431" s="68">
        <v>258</v>
      </c>
      <c r="EG431" s="68">
        <v>741</v>
      </c>
      <c r="EH431" s="68">
        <v>787</v>
      </c>
      <c r="EI431" s="68">
        <v>675</v>
      </c>
      <c r="EJ431" s="68">
        <v>871</v>
      </c>
      <c r="EK431" s="68">
        <v>114</v>
      </c>
      <c r="EL431" s="68">
        <v>19</v>
      </c>
      <c r="EM431" s="68">
        <v>25</v>
      </c>
      <c r="EN431" s="68">
        <v>13</v>
      </c>
      <c r="EO431" s="68">
        <v>24</v>
      </c>
      <c r="EP431" s="68">
        <v>0</v>
      </c>
      <c r="ER431" s="78" t="s">
        <v>227</v>
      </c>
      <c r="ES431" s="78" t="s">
        <v>2726</v>
      </c>
      <c r="ET431" s="78">
        <v>2337</v>
      </c>
      <c r="EU431" s="78">
        <v>851</v>
      </c>
      <c r="EV431" s="78">
        <v>8030</v>
      </c>
      <c r="EW431" s="78"/>
      <c r="EX431" s="78"/>
      <c r="EY431" s="78"/>
    </row>
    <row r="432" spans="1:155">
      <c r="A432" s="205" t="s">
        <v>228</v>
      </c>
      <c r="B432" s="8" t="s">
        <v>90</v>
      </c>
      <c r="C432" s="71">
        <v>988</v>
      </c>
      <c r="D432" s="71">
        <v>553</v>
      </c>
      <c r="E432" s="71">
        <v>390</v>
      </c>
      <c r="F432" s="71">
        <v>216</v>
      </c>
      <c r="G432" s="71">
        <v>0</v>
      </c>
      <c r="H432" s="71">
        <v>0</v>
      </c>
      <c r="I432" s="71">
        <v>62</v>
      </c>
      <c r="J432" s="71">
        <v>33</v>
      </c>
      <c r="K432" s="71">
        <v>146</v>
      </c>
      <c r="L432" s="71">
        <v>74</v>
      </c>
      <c r="M432" s="71">
        <v>124</v>
      </c>
      <c r="N432" s="71">
        <v>67</v>
      </c>
      <c r="O432" s="71">
        <v>6</v>
      </c>
      <c r="P432" s="71">
        <v>5</v>
      </c>
      <c r="Q432" s="71">
        <v>531</v>
      </c>
      <c r="R432" s="71">
        <v>310</v>
      </c>
      <c r="S432" s="71">
        <v>9</v>
      </c>
      <c r="T432" s="71">
        <v>6</v>
      </c>
      <c r="U432" s="71">
        <v>110</v>
      </c>
      <c r="V432" s="71">
        <v>56</v>
      </c>
      <c r="W432" s="71">
        <v>116</v>
      </c>
      <c r="X432" s="71">
        <v>61</v>
      </c>
      <c r="Y432" s="71">
        <v>7</v>
      </c>
      <c r="Z432" s="71">
        <v>4</v>
      </c>
      <c r="AA432" s="71">
        <v>0</v>
      </c>
      <c r="AB432" s="71">
        <v>0</v>
      </c>
      <c r="AC432" s="69">
        <v>2489</v>
      </c>
      <c r="AD432" s="69">
        <v>1385</v>
      </c>
      <c r="AE432" s="205" t="s">
        <v>228</v>
      </c>
      <c r="AF432" s="8" t="s">
        <v>90</v>
      </c>
      <c r="AG432" s="71">
        <v>13</v>
      </c>
      <c r="AH432" s="71">
        <v>7</v>
      </c>
      <c r="AI432" s="71">
        <v>7</v>
      </c>
      <c r="AJ432" s="71">
        <v>5</v>
      </c>
      <c r="AK432" s="71">
        <v>0</v>
      </c>
      <c r="AL432" s="71">
        <v>0</v>
      </c>
      <c r="AM432" s="71">
        <v>0</v>
      </c>
      <c r="AN432" s="71">
        <v>0</v>
      </c>
      <c r="AO432" s="71">
        <v>0</v>
      </c>
      <c r="AP432" s="71">
        <v>0</v>
      </c>
      <c r="AQ432" s="71">
        <v>0</v>
      </c>
      <c r="AR432" s="71">
        <v>0</v>
      </c>
      <c r="AS432" s="71">
        <v>0</v>
      </c>
      <c r="AT432" s="71">
        <v>0</v>
      </c>
      <c r="AU432" s="71">
        <v>69</v>
      </c>
      <c r="AV432" s="71">
        <v>46</v>
      </c>
      <c r="AW432" s="71">
        <v>0</v>
      </c>
      <c r="AX432" s="71">
        <v>0</v>
      </c>
      <c r="AY432" s="71">
        <v>14</v>
      </c>
      <c r="AZ432" s="71">
        <v>8</v>
      </c>
      <c r="BA432" s="71">
        <v>0</v>
      </c>
      <c r="BB432" s="71">
        <v>0</v>
      </c>
      <c r="BC432" s="71">
        <v>0</v>
      </c>
      <c r="BD432" s="71">
        <v>0</v>
      </c>
      <c r="BE432" s="71">
        <v>0</v>
      </c>
      <c r="BF432" s="71">
        <v>0</v>
      </c>
      <c r="BG432" s="69">
        <v>103</v>
      </c>
      <c r="BH432" s="69">
        <v>66</v>
      </c>
      <c r="BI432" s="205" t="s">
        <v>228</v>
      </c>
      <c r="BJ432" s="8" t="s">
        <v>90</v>
      </c>
      <c r="BK432" s="31">
        <v>30</v>
      </c>
      <c r="BL432" s="31">
        <v>16</v>
      </c>
      <c r="BM432" s="31">
        <v>0</v>
      </c>
      <c r="BN432" s="31">
        <v>4</v>
      </c>
      <c r="BO432" s="31">
        <v>4</v>
      </c>
      <c r="BP432" s="31">
        <v>5</v>
      </c>
      <c r="BQ432" s="31">
        <v>1</v>
      </c>
      <c r="BR432" s="31">
        <v>20</v>
      </c>
      <c r="BS432" s="31">
        <v>1</v>
      </c>
      <c r="BT432" s="31">
        <v>8</v>
      </c>
      <c r="BU432" s="31">
        <v>3</v>
      </c>
      <c r="BV432" s="31">
        <v>1</v>
      </c>
      <c r="BW432" s="31">
        <v>0</v>
      </c>
      <c r="BX432" s="149">
        <v>93</v>
      </c>
      <c r="BY432" s="125">
        <v>94</v>
      </c>
      <c r="BZ432" s="71">
        <v>89</v>
      </c>
      <c r="CA432" s="71">
        <v>37</v>
      </c>
      <c r="CB432" s="71">
        <v>1</v>
      </c>
      <c r="CC432" s="71">
        <v>28</v>
      </c>
      <c r="CD432" s="205" t="s">
        <v>228</v>
      </c>
      <c r="CE432" s="8" t="s">
        <v>90</v>
      </c>
      <c r="CF432" s="71">
        <v>85</v>
      </c>
      <c r="CG432" s="71">
        <v>590</v>
      </c>
      <c r="CH432" s="71">
        <v>269</v>
      </c>
      <c r="CI432" s="71">
        <v>130</v>
      </c>
      <c r="CJ432" s="71">
        <v>3</v>
      </c>
      <c r="CK432" s="71">
        <v>49</v>
      </c>
      <c r="CL432" s="71">
        <v>111</v>
      </c>
      <c r="CM432" s="71">
        <v>83</v>
      </c>
      <c r="CN432" s="71">
        <v>79</v>
      </c>
      <c r="CO432" s="205" t="s">
        <v>228</v>
      </c>
      <c r="CP432" s="8" t="s">
        <v>90</v>
      </c>
      <c r="CQ432" s="46">
        <v>665</v>
      </c>
      <c r="CR432" s="46">
        <v>365</v>
      </c>
      <c r="CS432" s="46">
        <v>298</v>
      </c>
      <c r="CT432" s="46">
        <v>156</v>
      </c>
      <c r="CU432" s="46">
        <v>0</v>
      </c>
      <c r="CV432" s="46">
        <v>0</v>
      </c>
      <c r="CW432" s="46">
        <v>0</v>
      </c>
      <c r="CX432" s="46">
        <v>0</v>
      </c>
      <c r="CY432" s="46">
        <v>68</v>
      </c>
      <c r="CZ432" s="46">
        <v>38</v>
      </c>
      <c r="DA432" s="46">
        <v>26</v>
      </c>
      <c r="DB432" s="46">
        <v>14</v>
      </c>
      <c r="DC432" s="46">
        <v>10</v>
      </c>
      <c r="DD432" s="46">
        <v>5</v>
      </c>
      <c r="DE432" s="46">
        <v>10</v>
      </c>
      <c r="DF432" s="46">
        <v>5</v>
      </c>
      <c r="DG432" s="46">
        <v>0</v>
      </c>
      <c r="DH432" s="46">
        <v>0</v>
      </c>
      <c r="DI432" s="46">
        <v>0</v>
      </c>
      <c r="DJ432" s="46">
        <v>0</v>
      </c>
      <c r="DK432" s="46">
        <v>0</v>
      </c>
      <c r="DL432" s="46">
        <v>0</v>
      </c>
      <c r="DM432" s="46">
        <v>0</v>
      </c>
      <c r="DN432" s="46">
        <v>0</v>
      </c>
      <c r="DO432" s="205" t="s">
        <v>228</v>
      </c>
      <c r="DP432" s="8" t="s">
        <v>90</v>
      </c>
      <c r="DQ432" s="71">
        <v>220</v>
      </c>
      <c r="DR432" s="71">
        <v>84</v>
      </c>
      <c r="DS432" s="71">
        <v>7</v>
      </c>
      <c r="DT432" s="152">
        <v>34</v>
      </c>
      <c r="DU432" s="32">
        <v>17</v>
      </c>
      <c r="DV432" s="149">
        <v>254</v>
      </c>
      <c r="DW432" s="149">
        <v>101</v>
      </c>
      <c r="DX432" s="205" t="s">
        <v>228</v>
      </c>
      <c r="DY432" s="8" t="s">
        <v>90</v>
      </c>
      <c r="DZ432" s="71">
        <v>15</v>
      </c>
      <c r="EA432" s="71">
        <v>146</v>
      </c>
      <c r="EB432" s="71">
        <v>8</v>
      </c>
      <c r="EC432" s="71">
        <v>0</v>
      </c>
      <c r="ED432" s="71">
        <v>128</v>
      </c>
      <c r="EE432" s="71">
        <v>13</v>
      </c>
      <c r="EF432" s="71">
        <v>7</v>
      </c>
      <c r="EG432" s="71">
        <v>11</v>
      </c>
      <c r="EH432" s="71">
        <v>104</v>
      </c>
      <c r="EI432" s="71">
        <v>7</v>
      </c>
      <c r="EJ432" s="71">
        <v>49</v>
      </c>
      <c r="EK432" s="71">
        <v>0</v>
      </c>
      <c r="EL432" s="71">
        <v>21</v>
      </c>
      <c r="EM432" s="71">
        <v>0</v>
      </c>
      <c r="EN432" s="71">
        <v>3</v>
      </c>
      <c r="EO432" s="71">
        <v>1</v>
      </c>
      <c r="EP432" s="71">
        <v>0</v>
      </c>
      <c r="ER432" s="78" t="s">
        <v>228</v>
      </c>
      <c r="ES432" s="78" t="s">
        <v>2727</v>
      </c>
      <c r="ET432" s="78">
        <v>743</v>
      </c>
      <c r="EU432" s="78">
        <v>334</v>
      </c>
      <c r="EV432" s="78">
        <v>2607</v>
      </c>
      <c r="EW432" s="78"/>
      <c r="EX432" s="78"/>
      <c r="EY432" s="78"/>
    </row>
    <row r="433" spans="1:155">
      <c r="A433" s="205"/>
      <c r="B433" s="8" t="s">
        <v>91</v>
      </c>
      <c r="C433" s="71">
        <v>0</v>
      </c>
      <c r="D433" s="71">
        <v>0</v>
      </c>
      <c r="E433" s="71">
        <v>0</v>
      </c>
      <c r="F433" s="71">
        <v>0</v>
      </c>
      <c r="G433" s="71">
        <v>0</v>
      </c>
      <c r="H433" s="71">
        <v>0</v>
      </c>
      <c r="I433" s="71">
        <v>0</v>
      </c>
      <c r="J433" s="71">
        <v>0</v>
      </c>
      <c r="K433" s="71">
        <v>0</v>
      </c>
      <c r="L433" s="71">
        <v>0</v>
      </c>
      <c r="M433" s="71">
        <v>0</v>
      </c>
      <c r="N433" s="71">
        <v>0</v>
      </c>
      <c r="O433" s="71">
        <v>0</v>
      </c>
      <c r="P433" s="71">
        <v>0</v>
      </c>
      <c r="Q433" s="71">
        <v>0</v>
      </c>
      <c r="R433" s="71">
        <v>0</v>
      </c>
      <c r="S433" s="71">
        <v>0</v>
      </c>
      <c r="T433" s="71">
        <v>0</v>
      </c>
      <c r="U433" s="71">
        <v>0</v>
      </c>
      <c r="V433" s="71">
        <v>0</v>
      </c>
      <c r="W433" s="71">
        <v>0</v>
      </c>
      <c r="X433" s="71">
        <v>0</v>
      </c>
      <c r="Y433" s="71">
        <v>0</v>
      </c>
      <c r="Z433" s="71">
        <v>0</v>
      </c>
      <c r="AA433" s="71">
        <v>0</v>
      </c>
      <c r="AB433" s="71">
        <v>0</v>
      </c>
      <c r="AC433" s="69">
        <v>0</v>
      </c>
      <c r="AD433" s="69">
        <v>0</v>
      </c>
      <c r="AE433" s="205"/>
      <c r="AF433" s="8" t="s">
        <v>91</v>
      </c>
      <c r="AG433" s="71">
        <v>0</v>
      </c>
      <c r="AH433" s="71">
        <v>0</v>
      </c>
      <c r="AI433" s="71">
        <v>0</v>
      </c>
      <c r="AJ433" s="71">
        <v>0</v>
      </c>
      <c r="AK433" s="71">
        <v>0</v>
      </c>
      <c r="AL433" s="71">
        <v>0</v>
      </c>
      <c r="AM433" s="71">
        <v>0</v>
      </c>
      <c r="AN433" s="71">
        <v>0</v>
      </c>
      <c r="AO433" s="71">
        <v>0</v>
      </c>
      <c r="AP433" s="71">
        <v>0</v>
      </c>
      <c r="AQ433" s="71">
        <v>0</v>
      </c>
      <c r="AR433" s="71">
        <v>0</v>
      </c>
      <c r="AS433" s="71">
        <v>0</v>
      </c>
      <c r="AT433" s="71">
        <v>0</v>
      </c>
      <c r="AU433" s="71">
        <v>0</v>
      </c>
      <c r="AV433" s="71">
        <v>0</v>
      </c>
      <c r="AW433" s="71">
        <v>0</v>
      </c>
      <c r="AX433" s="71">
        <v>0</v>
      </c>
      <c r="AY433" s="71">
        <v>0</v>
      </c>
      <c r="AZ433" s="71">
        <v>0</v>
      </c>
      <c r="BA433" s="71">
        <v>0</v>
      </c>
      <c r="BB433" s="71">
        <v>0</v>
      </c>
      <c r="BC433" s="71">
        <v>0</v>
      </c>
      <c r="BD433" s="71">
        <v>0</v>
      </c>
      <c r="BE433" s="71">
        <v>0</v>
      </c>
      <c r="BF433" s="71">
        <v>0</v>
      </c>
      <c r="BG433" s="69">
        <v>0</v>
      </c>
      <c r="BH433" s="69">
        <v>0</v>
      </c>
      <c r="BI433" s="205"/>
      <c r="BJ433" s="8" t="s">
        <v>91</v>
      </c>
      <c r="BK433" s="31">
        <v>0</v>
      </c>
      <c r="BL433" s="31">
        <v>0</v>
      </c>
      <c r="BM433" s="31">
        <v>0</v>
      </c>
      <c r="BN433" s="31">
        <v>0</v>
      </c>
      <c r="BO433" s="31">
        <v>0</v>
      </c>
      <c r="BP433" s="31">
        <v>0</v>
      </c>
      <c r="BQ433" s="31">
        <v>0</v>
      </c>
      <c r="BR433" s="31">
        <v>0</v>
      </c>
      <c r="BS433" s="31">
        <v>0</v>
      </c>
      <c r="BT433" s="31">
        <v>0</v>
      </c>
      <c r="BU433" s="31">
        <v>0</v>
      </c>
      <c r="BV433" s="31">
        <v>0</v>
      </c>
      <c r="BW433" s="31">
        <v>0</v>
      </c>
      <c r="BX433" s="149">
        <v>0</v>
      </c>
      <c r="BY433" s="125">
        <v>0</v>
      </c>
      <c r="BZ433" s="71">
        <v>0</v>
      </c>
      <c r="CA433" s="71">
        <v>0</v>
      </c>
      <c r="CB433" s="71">
        <v>0</v>
      </c>
      <c r="CC433" s="71">
        <v>0</v>
      </c>
      <c r="CD433" s="205"/>
      <c r="CE433" s="8" t="s">
        <v>91</v>
      </c>
      <c r="CF433" s="71">
        <v>0</v>
      </c>
      <c r="CG433" s="71">
        <v>0</v>
      </c>
      <c r="CH433" s="71">
        <v>0</v>
      </c>
      <c r="CI433" s="71">
        <v>0</v>
      </c>
      <c r="CJ433" s="71">
        <v>0</v>
      </c>
      <c r="CK433" s="71">
        <v>0</v>
      </c>
      <c r="CL433" s="71">
        <v>0</v>
      </c>
      <c r="CM433" s="71">
        <v>0</v>
      </c>
      <c r="CN433" s="71">
        <v>0</v>
      </c>
      <c r="CO433" s="205"/>
      <c r="CP433" s="8" t="s">
        <v>91</v>
      </c>
      <c r="CQ433" s="46">
        <v>0</v>
      </c>
      <c r="CR433" s="46">
        <v>0</v>
      </c>
      <c r="CS433" s="46">
        <v>0</v>
      </c>
      <c r="CT433" s="46">
        <v>0</v>
      </c>
      <c r="CU433" s="46">
        <v>0</v>
      </c>
      <c r="CV433" s="46">
        <v>0</v>
      </c>
      <c r="CW433" s="46">
        <v>0</v>
      </c>
      <c r="CX433" s="46">
        <v>0</v>
      </c>
      <c r="CY433" s="46">
        <v>0</v>
      </c>
      <c r="CZ433" s="46">
        <v>0</v>
      </c>
      <c r="DA433" s="46">
        <v>0</v>
      </c>
      <c r="DB433" s="46">
        <v>0</v>
      </c>
      <c r="DC433" s="46">
        <v>0</v>
      </c>
      <c r="DD433" s="46">
        <v>0</v>
      </c>
      <c r="DE433" s="46">
        <v>0</v>
      </c>
      <c r="DF433" s="46">
        <v>0</v>
      </c>
      <c r="DG433" s="46">
        <v>0</v>
      </c>
      <c r="DH433" s="46">
        <v>0</v>
      </c>
      <c r="DI433" s="46">
        <v>0</v>
      </c>
      <c r="DJ433" s="46">
        <v>0</v>
      </c>
      <c r="DK433" s="46">
        <v>0</v>
      </c>
      <c r="DL433" s="46">
        <v>0</v>
      </c>
      <c r="DM433" s="46">
        <v>0</v>
      </c>
      <c r="DN433" s="46">
        <v>0</v>
      </c>
      <c r="DO433" s="205"/>
      <c r="DP433" s="8" t="s">
        <v>91</v>
      </c>
      <c r="DQ433" s="71">
        <v>0</v>
      </c>
      <c r="DR433" s="71">
        <v>0</v>
      </c>
      <c r="DS433" s="71">
        <v>0</v>
      </c>
      <c r="DT433" s="152">
        <v>0</v>
      </c>
      <c r="DU433" s="32">
        <v>0</v>
      </c>
      <c r="DV433" s="149">
        <v>0</v>
      </c>
      <c r="DW433" s="149">
        <v>0</v>
      </c>
      <c r="DX433" s="205"/>
      <c r="DY433" s="8" t="s">
        <v>91</v>
      </c>
      <c r="DZ433" s="71">
        <v>0</v>
      </c>
      <c r="EA433" s="71">
        <v>0</v>
      </c>
      <c r="EB433" s="71">
        <v>0</v>
      </c>
      <c r="EC433" s="71">
        <v>0</v>
      </c>
      <c r="ED433" s="71">
        <v>0</v>
      </c>
      <c r="EE433" s="71">
        <v>0</v>
      </c>
      <c r="EF433" s="71">
        <v>0</v>
      </c>
      <c r="EG433" s="71">
        <v>0</v>
      </c>
      <c r="EH433" s="71">
        <v>0</v>
      </c>
      <c r="EI433" s="71">
        <v>0</v>
      </c>
      <c r="EJ433" s="71">
        <v>0</v>
      </c>
      <c r="EK433" s="71">
        <v>0</v>
      </c>
      <c r="EL433" s="71">
        <v>0</v>
      </c>
      <c r="EM433" s="71">
        <v>0</v>
      </c>
      <c r="EN433" s="71">
        <v>0</v>
      </c>
      <c r="EO433" s="71">
        <v>0</v>
      </c>
      <c r="EP433" s="71">
        <v>0</v>
      </c>
      <c r="ER433" s="78" t="s">
        <v>228</v>
      </c>
      <c r="ES433" s="78" t="s">
        <v>2728</v>
      </c>
      <c r="ET433" s="78">
        <v>0</v>
      </c>
      <c r="EU433" s="78">
        <v>0</v>
      </c>
      <c r="EV433" s="78">
        <v>0</v>
      </c>
      <c r="EW433" s="78"/>
      <c r="EX433" s="78"/>
      <c r="EY433" s="78"/>
    </row>
    <row r="434" spans="1:155">
      <c r="A434" s="205"/>
      <c r="B434" s="66" t="s">
        <v>73</v>
      </c>
      <c r="C434" s="26">
        <v>988</v>
      </c>
      <c r="D434" s="26">
        <v>553</v>
      </c>
      <c r="E434" s="26">
        <v>390</v>
      </c>
      <c r="F434" s="26">
        <v>216</v>
      </c>
      <c r="G434" s="26">
        <v>0</v>
      </c>
      <c r="H434" s="26">
        <v>0</v>
      </c>
      <c r="I434" s="26">
        <v>62</v>
      </c>
      <c r="J434" s="26">
        <v>33</v>
      </c>
      <c r="K434" s="26">
        <v>146</v>
      </c>
      <c r="L434" s="26">
        <v>74</v>
      </c>
      <c r="M434" s="26">
        <v>124</v>
      </c>
      <c r="N434" s="26">
        <v>67</v>
      </c>
      <c r="O434" s="26">
        <v>6</v>
      </c>
      <c r="P434" s="26">
        <v>5</v>
      </c>
      <c r="Q434" s="26">
        <v>531</v>
      </c>
      <c r="R434" s="26">
        <v>310</v>
      </c>
      <c r="S434" s="26">
        <v>9</v>
      </c>
      <c r="T434" s="26">
        <v>6</v>
      </c>
      <c r="U434" s="26">
        <v>110</v>
      </c>
      <c r="V434" s="26">
        <v>56</v>
      </c>
      <c r="W434" s="26">
        <v>116</v>
      </c>
      <c r="X434" s="26">
        <v>61</v>
      </c>
      <c r="Y434" s="26">
        <v>7</v>
      </c>
      <c r="Z434" s="26">
        <v>4</v>
      </c>
      <c r="AA434" s="26">
        <v>0</v>
      </c>
      <c r="AB434" s="26">
        <v>0</v>
      </c>
      <c r="AC434" s="68">
        <v>2489</v>
      </c>
      <c r="AD434" s="68">
        <v>1385</v>
      </c>
      <c r="AE434" s="205"/>
      <c r="AF434" s="66" t="s">
        <v>73</v>
      </c>
      <c r="AG434" s="26">
        <v>13</v>
      </c>
      <c r="AH434" s="26">
        <v>7</v>
      </c>
      <c r="AI434" s="26">
        <v>7</v>
      </c>
      <c r="AJ434" s="26">
        <v>5</v>
      </c>
      <c r="AK434" s="26">
        <v>0</v>
      </c>
      <c r="AL434" s="26">
        <v>0</v>
      </c>
      <c r="AM434" s="26">
        <v>0</v>
      </c>
      <c r="AN434" s="26">
        <v>0</v>
      </c>
      <c r="AO434" s="26">
        <v>0</v>
      </c>
      <c r="AP434" s="26">
        <v>0</v>
      </c>
      <c r="AQ434" s="26">
        <v>0</v>
      </c>
      <c r="AR434" s="26">
        <v>0</v>
      </c>
      <c r="AS434" s="26">
        <v>0</v>
      </c>
      <c r="AT434" s="26">
        <v>0</v>
      </c>
      <c r="AU434" s="26">
        <v>69</v>
      </c>
      <c r="AV434" s="26">
        <v>46</v>
      </c>
      <c r="AW434" s="26">
        <v>0</v>
      </c>
      <c r="AX434" s="26">
        <v>0</v>
      </c>
      <c r="AY434" s="26">
        <v>14</v>
      </c>
      <c r="AZ434" s="26">
        <v>8</v>
      </c>
      <c r="BA434" s="26">
        <v>0</v>
      </c>
      <c r="BB434" s="26">
        <v>0</v>
      </c>
      <c r="BC434" s="26">
        <v>0</v>
      </c>
      <c r="BD434" s="26">
        <v>0</v>
      </c>
      <c r="BE434" s="26">
        <v>0</v>
      </c>
      <c r="BF434" s="26">
        <v>0</v>
      </c>
      <c r="BG434" s="68">
        <v>103</v>
      </c>
      <c r="BH434" s="68">
        <v>66</v>
      </c>
      <c r="BI434" s="205"/>
      <c r="BJ434" s="66" t="s">
        <v>73</v>
      </c>
      <c r="BK434" s="68">
        <v>30</v>
      </c>
      <c r="BL434" s="68">
        <v>16</v>
      </c>
      <c r="BM434" s="68">
        <v>0</v>
      </c>
      <c r="BN434" s="68">
        <v>4</v>
      </c>
      <c r="BO434" s="68">
        <v>4</v>
      </c>
      <c r="BP434" s="68">
        <v>5</v>
      </c>
      <c r="BQ434" s="68">
        <v>1</v>
      </c>
      <c r="BR434" s="68">
        <v>20</v>
      </c>
      <c r="BS434" s="68">
        <v>1</v>
      </c>
      <c r="BT434" s="68">
        <v>8</v>
      </c>
      <c r="BU434" s="68">
        <v>3</v>
      </c>
      <c r="BV434" s="68">
        <v>1</v>
      </c>
      <c r="BW434" s="68">
        <v>0</v>
      </c>
      <c r="BX434" s="68">
        <v>93</v>
      </c>
      <c r="BY434" s="68">
        <v>94</v>
      </c>
      <c r="BZ434" s="68">
        <v>89</v>
      </c>
      <c r="CA434" s="68">
        <v>37</v>
      </c>
      <c r="CB434" s="68">
        <v>1</v>
      </c>
      <c r="CC434" s="68">
        <v>28</v>
      </c>
      <c r="CD434" s="205"/>
      <c r="CE434" s="66" t="s">
        <v>73</v>
      </c>
      <c r="CF434" s="68">
        <v>85</v>
      </c>
      <c r="CG434" s="68">
        <v>590</v>
      </c>
      <c r="CH434" s="68">
        <v>269</v>
      </c>
      <c r="CI434" s="68">
        <v>130</v>
      </c>
      <c r="CJ434" s="68">
        <v>3</v>
      </c>
      <c r="CK434" s="68">
        <v>49</v>
      </c>
      <c r="CL434" s="68">
        <v>111</v>
      </c>
      <c r="CM434" s="68">
        <v>83</v>
      </c>
      <c r="CN434" s="68">
        <v>79</v>
      </c>
      <c r="CO434" s="205"/>
      <c r="CP434" s="66" t="s">
        <v>73</v>
      </c>
      <c r="CQ434" s="68">
        <v>665</v>
      </c>
      <c r="CR434" s="68">
        <v>365</v>
      </c>
      <c r="CS434" s="68">
        <v>298</v>
      </c>
      <c r="CT434" s="68">
        <v>156</v>
      </c>
      <c r="CU434" s="68">
        <v>0</v>
      </c>
      <c r="CV434" s="68">
        <v>0</v>
      </c>
      <c r="CW434" s="68">
        <v>0</v>
      </c>
      <c r="CX434" s="68">
        <v>0</v>
      </c>
      <c r="CY434" s="68">
        <v>68</v>
      </c>
      <c r="CZ434" s="68">
        <v>38</v>
      </c>
      <c r="DA434" s="68">
        <v>26</v>
      </c>
      <c r="DB434" s="68">
        <v>14</v>
      </c>
      <c r="DC434" s="68">
        <v>10</v>
      </c>
      <c r="DD434" s="68">
        <v>5</v>
      </c>
      <c r="DE434" s="68">
        <v>10</v>
      </c>
      <c r="DF434" s="68">
        <v>5</v>
      </c>
      <c r="DG434" s="68">
        <v>0</v>
      </c>
      <c r="DH434" s="68">
        <v>0</v>
      </c>
      <c r="DI434" s="68">
        <v>0</v>
      </c>
      <c r="DJ434" s="68">
        <v>0</v>
      </c>
      <c r="DK434" s="68">
        <v>0</v>
      </c>
      <c r="DL434" s="68">
        <v>0</v>
      </c>
      <c r="DM434" s="68">
        <v>0</v>
      </c>
      <c r="DN434" s="68">
        <v>0</v>
      </c>
      <c r="DO434" s="205"/>
      <c r="DP434" s="66" t="s">
        <v>73</v>
      </c>
      <c r="DQ434" s="68">
        <v>220</v>
      </c>
      <c r="DR434" s="26">
        <v>84</v>
      </c>
      <c r="DS434" s="26">
        <v>7</v>
      </c>
      <c r="DT434" s="41">
        <v>34</v>
      </c>
      <c r="DU434" s="41">
        <v>17</v>
      </c>
      <c r="DV434" s="68">
        <v>254</v>
      </c>
      <c r="DW434" s="68">
        <v>101</v>
      </c>
      <c r="DX434" s="205"/>
      <c r="DY434" s="66" t="s">
        <v>73</v>
      </c>
      <c r="DZ434" s="68">
        <v>15</v>
      </c>
      <c r="EA434" s="68">
        <v>146</v>
      </c>
      <c r="EB434" s="68">
        <v>8</v>
      </c>
      <c r="EC434" s="68">
        <v>0</v>
      </c>
      <c r="ED434" s="68">
        <v>128</v>
      </c>
      <c r="EE434" s="68">
        <v>13</v>
      </c>
      <c r="EF434" s="68">
        <v>7</v>
      </c>
      <c r="EG434" s="68">
        <v>11</v>
      </c>
      <c r="EH434" s="68">
        <v>104</v>
      </c>
      <c r="EI434" s="68">
        <v>7</v>
      </c>
      <c r="EJ434" s="68">
        <v>49</v>
      </c>
      <c r="EK434" s="68">
        <v>0</v>
      </c>
      <c r="EL434" s="68">
        <v>21</v>
      </c>
      <c r="EM434" s="68">
        <v>0</v>
      </c>
      <c r="EN434" s="68">
        <v>3</v>
      </c>
      <c r="EO434" s="68">
        <v>1</v>
      </c>
      <c r="EP434" s="68">
        <v>0</v>
      </c>
      <c r="ER434" s="78" t="s">
        <v>228</v>
      </c>
      <c r="ES434" s="78" t="s">
        <v>2729</v>
      </c>
      <c r="ET434" s="78">
        <v>743</v>
      </c>
      <c r="EU434" s="78">
        <v>334</v>
      </c>
      <c r="EV434" s="78">
        <v>2607</v>
      </c>
      <c r="EW434" s="78"/>
      <c r="EX434" s="78"/>
      <c r="EY434" s="78"/>
    </row>
    <row r="435" spans="1:155">
      <c r="A435" s="205" t="s">
        <v>229</v>
      </c>
      <c r="B435" s="8" t="s">
        <v>90</v>
      </c>
      <c r="C435" s="71">
        <v>298</v>
      </c>
      <c r="D435" s="71">
        <v>155</v>
      </c>
      <c r="E435" s="71">
        <v>193</v>
      </c>
      <c r="F435" s="71">
        <v>93</v>
      </c>
      <c r="G435" s="71">
        <v>0</v>
      </c>
      <c r="H435" s="71">
        <v>0</v>
      </c>
      <c r="I435" s="71">
        <v>42</v>
      </c>
      <c r="J435" s="71">
        <v>21</v>
      </c>
      <c r="K435" s="71">
        <v>36</v>
      </c>
      <c r="L435" s="71">
        <v>26</v>
      </c>
      <c r="M435" s="71">
        <v>0</v>
      </c>
      <c r="N435" s="71">
        <v>0</v>
      </c>
      <c r="O435" s="71">
        <v>9</v>
      </c>
      <c r="P435" s="71">
        <v>3</v>
      </c>
      <c r="Q435" s="71">
        <v>313</v>
      </c>
      <c r="R435" s="71">
        <v>162</v>
      </c>
      <c r="S435" s="71">
        <v>0</v>
      </c>
      <c r="T435" s="71">
        <v>0</v>
      </c>
      <c r="U435" s="71">
        <v>43</v>
      </c>
      <c r="V435" s="71">
        <v>14</v>
      </c>
      <c r="W435" s="71">
        <v>0</v>
      </c>
      <c r="X435" s="71">
        <v>0</v>
      </c>
      <c r="Y435" s="71">
        <v>0</v>
      </c>
      <c r="Z435" s="71">
        <v>0</v>
      </c>
      <c r="AA435" s="71">
        <v>0</v>
      </c>
      <c r="AB435" s="71">
        <v>0</v>
      </c>
      <c r="AC435" s="69">
        <v>934</v>
      </c>
      <c r="AD435" s="69">
        <v>474</v>
      </c>
      <c r="AE435" s="205" t="s">
        <v>229</v>
      </c>
      <c r="AF435" s="8" t="s">
        <v>90</v>
      </c>
      <c r="AG435" s="71">
        <v>4</v>
      </c>
      <c r="AH435" s="71">
        <v>3</v>
      </c>
      <c r="AI435" s="71">
        <v>3</v>
      </c>
      <c r="AJ435" s="71">
        <v>1</v>
      </c>
      <c r="AK435" s="71">
        <v>0</v>
      </c>
      <c r="AL435" s="71">
        <v>0</v>
      </c>
      <c r="AM435" s="71">
        <v>0</v>
      </c>
      <c r="AN435" s="71">
        <v>0</v>
      </c>
      <c r="AO435" s="71">
        <v>0</v>
      </c>
      <c r="AP435" s="71">
        <v>0</v>
      </c>
      <c r="AQ435" s="71">
        <v>0</v>
      </c>
      <c r="AR435" s="71">
        <v>0</v>
      </c>
      <c r="AS435" s="71">
        <v>0</v>
      </c>
      <c r="AT435" s="71">
        <v>0</v>
      </c>
      <c r="AU435" s="71">
        <v>45</v>
      </c>
      <c r="AV435" s="71">
        <v>20</v>
      </c>
      <c r="AW435" s="71">
        <v>0</v>
      </c>
      <c r="AX435" s="71">
        <v>0</v>
      </c>
      <c r="AY435" s="71">
        <v>11</v>
      </c>
      <c r="AZ435" s="71">
        <v>3</v>
      </c>
      <c r="BA435" s="71">
        <v>0</v>
      </c>
      <c r="BB435" s="71">
        <v>0</v>
      </c>
      <c r="BC435" s="71">
        <v>0</v>
      </c>
      <c r="BD435" s="71">
        <v>0</v>
      </c>
      <c r="BE435" s="71">
        <v>0</v>
      </c>
      <c r="BF435" s="71">
        <v>0</v>
      </c>
      <c r="BG435" s="69">
        <v>63</v>
      </c>
      <c r="BH435" s="69">
        <v>27</v>
      </c>
      <c r="BI435" s="205" t="s">
        <v>229</v>
      </c>
      <c r="BJ435" s="8" t="s">
        <v>90</v>
      </c>
      <c r="BK435" s="31">
        <v>7</v>
      </c>
      <c r="BL435" s="31">
        <v>6</v>
      </c>
      <c r="BM435" s="31">
        <v>0</v>
      </c>
      <c r="BN435" s="31">
        <v>2</v>
      </c>
      <c r="BO435" s="31">
        <v>1</v>
      </c>
      <c r="BP435" s="31">
        <v>0</v>
      </c>
      <c r="BQ435" s="31">
        <v>1</v>
      </c>
      <c r="BR435" s="31">
        <v>7</v>
      </c>
      <c r="BS435" s="31">
        <v>0</v>
      </c>
      <c r="BT435" s="31">
        <v>2</v>
      </c>
      <c r="BU435" s="31">
        <v>0</v>
      </c>
      <c r="BV435" s="31">
        <v>0</v>
      </c>
      <c r="BW435" s="31">
        <v>0</v>
      </c>
      <c r="BX435" s="149">
        <v>26</v>
      </c>
      <c r="BY435" s="125">
        <v>26</v>
      </c>
      <c r="BZ435" s="71">
        <v>24</v>
      </c>
      <c r="CA435" s="71">
        <v>4</v>
      </c>
      <c r="CB435" s="71">
        <v>0</v>
      </c>
      <c r="CC435" s="71">
        <v>7</v>
      </c>
      <c r="CD435" s="205" t="s">
        <v>229</v>
      </c>
      <c r="CE435" s="8" t="s">
        <v>90</v>
      </c>
      <c r="CF435" s="71">
        <v>0</v>
      </c>
      <c r="CG435" s="71">
        <v>120</v>
      </c>
      <c r="CH435" s="71">
        <v>144</v>
      </c>
      <c r="CI435" s="71">
        <v>83</v>
      </c>
      <c r="CJ435" s="71">
        <v>0</v>
      </c>
      <c r="CK435" s="71">
        <v>8</v>
      </c>
      <c r="CL435" s="71">
        <v>29</v>
      </c>
      <c r="CM435" s="71">
        <v>16</v>
      </c>
      <c r="CN435" s="71">
        <v>20</v>
      </c>
      <c r="CO435" s="205" t="s">
        <v>229</v>
      </c>
      <c r="CP435" s="8" t="s">
        <v>90</v>
      </c>
      <c r="CQ435" s="46">
        <v>317</v>
      </c>
      <c r="CR435" s="46">
        <v>165</v>
      </c>
      <c r="CS435" s="46">
        <v>175</v>
      </c>
      <c r="CT435" s="46">
        <v>83</v>
      </c>
      <c r="CU435" s="46">
        <v>0</v>
      </c>
      <c r="CV435" s="46">
        <v>0</v>
      </c>
      <c r="CW435" s="46">
        <v>0</v>
      </c>
      <c r="CX435" s="46">
        <v>0</v>
      </c>
      <c r="CY435" s="46">
        <v>52</v>
      </c>
      <c r="CZ435" s="46">
        <v>18</v>
      </c>
      <c r="DA435" s="46">
        <v>5</v>
      </c>
      <c r="DB435" s="46">
        <v>2</v>
      </c>
      <c r="DC435" s="46">
        <v>0</v>
      </c>
      <c r="DD435" s="46">
        <v>0</v>
      </c>
      <c r="DE435" s="46">
        <v>0</v>
      </c>
      <c r="DF435" s="46">
        <v>0</v>
      </c>
      <c r="DG435" s="46">
        <v>0</v>
      </c>
      <c r="DH435" s="46">
        <v>0</v>
      </c>
      <c r="DI435" s="46">
        <v>0</v>
      </c>
      <c r="DJ435" s="46">
        <v>0</v>
      </c>
      <c r="DK435" s="46">
        <v>0</v>
      </c>
      <c r="DL435" s="46">
        <v>0</v>
      </c>
      <c r="DM435" s="46">
        <v>0</v>
      </c>
      <c r="DN435" s="46">
        <v>0</v>
      </c>
      <c r="DO435" s="205" t="s">
        <v>229</v>
      </c>
      <c r="DP435" s="8" t="s">
        <v>90</v>
      </c>
      <c r="DQ435" s="71">
        <v>58</v>
      </c>
      <c r="DR435" s="71">
        <v>13</v>
      </c>
      <c r="DS435" s="71">
        <v>3</v>
      </c>
      <c r="DT435" s="152">
        <v>11</v>
      </c>
      <c r="DU435" s="32">
        <v>7</v>
      </c>
      <c r="DV435" s="149">
        <v>69</v>
      </c>
      <c r="DW435" s="149">
        <v>20</v>
      </c>
      <c r="DX435" s="205" t="s">
        <v>229</v>
      </c>
      <c r="DY435" s="8" t="s">
        <v>90</v>
      </c>
      <c r="DZ435" s="71">
        <v>0</v>
      </c>
      <c r="EA435" s="71">
        <v>27</v>
      </c>
      <c r="EB435" s="71">
        <v>0</v>
      </c>
      <c r="EC435" s="71">
        <v>0</v>
      </c>
      <c r="ED435" s="71">
        <v>2</v>
      </c>
      <c r="EE435" s="71">
        <v>2</v>
      </c>
      <c r="EF435" s="71">
        <v>2</v>
      </c>
      <c r="EG435" s="71">
        <v>0</v>
      </c>
      <c r="EH435" s="71">
        <v>0</v>
      </c>
      <c r="EI435" s="71">
        <v>0</v>
      </c>
      <c r="EJ435" s="71">
        <v>0</v>
      </c>
      <c r="EK435" s="71">
        <v>0</v>
      </c>
      <c r="EL435" s="71">
        <v>0</v>
      </c>
      <c r="EM435" s="71">
        <v>0</v>
      </c>
      <c r="EN435" s="71">
        <v>0</v>
      </c>
      <c r="EO435" s="71">
        <v>0</v>
      </c>
      <c r="EP435" s="71">
        <v>0</v>
      </c>
      <c r="ER435" s="78" t="s">
        <v>229</v>
      </c>
      <c r="ES435" s="78" t="s">
        <v>2730</v>
      </c>
      <c r="ET435" s="78">
        <v>369</v>
      </c>
      <c r="EU435" s="78">
        <v>180</v>
      </c>
      <c r="EV435" s="78">
        <v>1004</v>
      </c>
      <c r="EW435" s="78"/>
      <c r="EX435" s="78"/>
      <c r="EY435" s="78"/>
    </row>
    <row r="436" spans="1:155">
      <c r="A436" s="205"/>
      <c r="B436" s="8" t="s">
        <v>91</v>
      </c>
      <c r="C436" s="71">
        <v>287</v>
      </c>
      <c r="D436" s="71">
        <v>145</v>
      </c>
      <c r="E436" s="71">
        <v>83</v>
      </c>
      <c r="F436" s="71">
        <v>37</v>
      </c>
      <c r="G436" s="71">
        <v>0</v>
      </c>
      <c r="H436" s="71">
        <v>0</v>
      </c>
      <c r="I436" s="71">
        <v>124</v>
      </c>
      <c r="J436" s="71">
        <v>65</v>
      </c>
      <c r="K436" s="71">
        <v>30</v>
      </c>
      <c r="L436" s="71">
        <v>9</v>
      </c>
      <c r="M436" s="71">
        <v>11</v>
      </c>
      <c r="N436" s="71">
        <v>6</v>
      </c>
      <c r="O436" s="71">
        <v>0</v>
      </c>
      <c r="P436" s="71">
        <v>0</v>
      </c>
      <c r="Q436" s="71">
        <v>345</v>
      </c>
      <c r="R436" s="71">
        <v>191</v>
      </c>
      <c r="S436" s="71">
        <v>11</v>
      </c>
      <c r="T436" s="71">
        <v>4</v>
      </c>
      <c r="U436" s="71">
        <v>138</v>
      </c>
      <c r="V436" s="71">
        <v>78</v>
      </c>
      <c r="W436" s="71">
        <v>0</v>
      </c>
      <c r="X436" s="71">
        <v>0</v>
      </c>
      <c r="Y436" s="71">
        <v>0</v>
      </c>
      <c r="Z436" s="71">
        <v>0</v>
      </c>
      <c r="AA436" s="71">
        <v>0</v>
      </c>
      <c r="AB436" s="71">
        <v>0</v>
      </c>
      <c r="AC436" s="69">
        <v>1029</v>
      </c>
      <c r="AD436" s="69">
        <v>535</v>
      </c>
      <c r="AE436" s="205"/>
      <c r="AF436" s="8" t="s">
        <v>91</v>
      </c>
      <c r="AG436" s="71">
        <v>1</v>
      </c>
      <c r="AH436" s="71">
        <v>1</v>
      </c>
      <c r="AI436" s="71">
        <v>3</v>
      </c>
      <c r="AJ436" s="71">
        <v>2</v>
      </c>
      <c r="AK436" s="71">
        <v>0</v>
      </c>
      <c r="AL436" s="71">
        <v>0</v>
      </c>
      <c r="AM436" s="71">
        <v>2</v>
      </c>
      <c r="AN436" s="71">
        <v>1</v>
      </c>
      <c r="AO436" s="71">
        <v>0</v>
      </c>
      <c r="AP436" s="71">
        <v>0</v>
      </c>
      <c r="AQ436" s="71">
        <v>0</v>
      </c>
      <c r="AR436" s="71">
        <v>0</v>
      </c>
      <c r="AS436" s="71">
        <v>0</v>
      </c>
      <c r="AT436" s="71">
        <v>0</v>
      </c>
      <c r="AU436" s="71">
        <v>97</v>
      </c>
      <c r="AV436" s="71">
        <v>52</v>
      </c>
      <c r="AW436" s="71">
        <v>4</v>
      </c>
      <c r="AX436" s="71">
        <v>1</v>
      </c>
      <c r="AY436" s="71">
        <v>56</v>
      </c>
      <c r="AZ436" s="71">
        <v>35</v>
      </c>
      <c r="BA436" s="71">
        <v>0</v>
      </c>
      <c r="BB436" s="71">
        <v>0</v>
      </c>
      <c r="BC436" s="71">
        <v>0</v>
      </c>
      <c r="BD436" s="71">
        <v>0</v>
      </c>
      <c r="BE436" s="71">
        <v>0</v>
      </c>
      <c r="BF436" s="71">
        <v>0</v>
      </c>
      <c r="BG436" s="69">
        <v>163</v>
      </c>
      <c r="BH436" s="69">
        <v>92</v>
      </c>
      <c r="BI436" s="205"/>
      <c r="BJ436" s="8" t="s">
        <v>91</v>
      </c>
      <c r="BK436" s="31">
        <v>7</v>
      </c>
      <c r="BL436" s="31">
        <v>2</v>
      </c>
      <c r="BM436" s="31">
        <v>0</v>
      </c>
      <c r="BN436" s="31">
        <v>5</v>
      </c>
      <c r="BO436" s="31">
        <v>1</v>
      </c>
      <c r="BP436" s="31">
        <v>1</v>
      </c>
      <c r="BQ436" s="31">
        <v>0</v>
      </c>
      <c r="BR436" s="31">
        <v>7</v>
      </c>
      <c r="BS436" s="31">
        <v>1</v>
      </c>
      <c r="BT436" s="31">
        <v>4</v>
      </c>
      <c r="BU436" s="31">
        <v>0</v>
      </c>
      <c r="BV436" s="31">
        <v>0</v>
      </c>
      <c r="BW436" s="31">
        <v>0</v>
      </c>
      <c r="BX436" s="149">
        <v>28</v>
      </c>
      <c r="BY436" s="125">
        <v>30</v>
      </c>
      <c r="BZ436" s="71">
        <v>30</v>
      </c>
      <c r="CA436" s="71">
        <v>27</v>
      </c>
      <c r="CB436" s="71">
        <v>0</v>
      </c>
      <c r="CC436" s="71">
        <v>6</v>
      </c>
      <c r="CD436" s="205"/>
      <c r="CE436" s="8" t="s">
        <v>91</v>
      </c>
      <c r="CF436" s="71">
        <v>0</v>
      </c>
      <c r="CG436" s="71">
        <v>109</v>
      </c>
      <c r="CH436" s="71">
        <v>272</v>
      </c>
      <c r="CI436" s="71">
        <v>48</v>
      </c>
      <c r="CJ436" s="71">
        <v>0</v>
      </c>
      <c r="CK436" s="71">
        <v>18</v>
      </c>
      <c r="CL436" s="71">
        <v>27</v>
      </c>
      <c r="CM436" s="71">
        <v>24</v>
      </c>
      <c r="CN436" s="71">
        <v>24</v>
      </c>
      <c r="CO436" s="205"/>
      <c r="CP436" s="8" t="s">
        <v>91</v>
      </c>
      <c r="CQ436" s="46">
        <v>228</v>
      </c>
      <c r="CR436" s="46">
        <v>111</v>
      </c>
      <c r="CS436" s="46">
        <v>75</v>
      </c>
      <c r="CT436" s="46">
        <v>41</v>
      </c>
      <c r="CU436" s="46">
        <v>17</v>
      </c>
      <c r="CV436" s="46">
        <v>7</v>
      </c>
      <c r="CW436" s="46">
        <v>7</v>
      </c>
      <c r="CX436" s="46">
        <v>4</v>
      </c>
      <c r="CY436" s="46">
        <v>89</v>
      </c>
      <c r="CZ436" s="46">
        <v>42</v>
      </c>
      <c r="DA436" s="46">
        <v>26</v>
      </c>
      <c r="DB436" s="46">
        <v>15</v>
      </c>
      <c r="DC436" s="46">
        <v>0</v>
      </c>
      <c r="DD436" s="46">
        <v>0</v>
      </c>
      <c r="DE436" s="46">
        <v>0</v>
      </c>
      <c r="DF436" s="46">
        <v>0</v>
      </c>
      <c r="DG436" s="46">
        <v>0</v>
      </c>
      <c r="DH436" s="46">
        <v>0</v>
      </c>
      <c r="DI436" s="46">
        <v>0</v>
      </c>
      <c r="DJ436" s="46">
        <v>0</v>
      </c>
      <c r="DK436" s="46">
        <v>0</v>
      </c>
      <c r="DL436" s="46">
        <v>0</v>
      </c>
      <c r="DM436" s="46">
        <v>0</v>
      </c>
      <c r="DN436" s="46">
        <v>0</v>
      </c>
      <c r="DO436" s="205"/>
      <c r="DP436" s="8" t="s">
        <v>91</v>
      </c>
      <c r="DQ436" s="71">
        <v>80</v>
      </c>
      <c r="DR436" s="71">
        <v>31</v>
      </c>
      <c r="DS436" s="71">
        <v>14</v>
      </c>
      <c r="DT436" s="152">
        <v>17</v>
      </c>
      <c r="DU436" s="32">
        <v>10</v>
      </c>
      <c r="DV436" s="149">
        <v>97</v>
      </c>
      <c r="DW436" s="149">
        <v>41</v>
      </c>
      <c r="DX436" s="205"/>
      <c r="DY436" s="8" t="s">
        <v>91</v>
      </c>
      <c r="DZ436" s="71">
        <v>0</v>
      </c>
      <c r="EA436" s="71">
        <v>37</v>
      </c>
      <c r="EB436" s="71">
        <v>0</v>
      </c>
      <c r="EC436" s="71">
        <v>0</v>
      </c>
      <c r="ED436" s="71">
        <v>0</v>
      </c>
      <c r="EE436" s="71">
        <v>0</v>
      </c>
      <c r="EF436" s="71">
        <v>0</v>
      </c>
      <c r="EG436" s="71">
        <v>0</v>
      </c>
      <c r="EH436" s="71">
        <v>0</v>
      </c>
      <c r="EI436" s="71">
        <v>0</v>
      </c>
      <c r="EJ436" s="71">
        <v>0</v>
      </c>
      <c r="EK436" s="71">
        <v>0</v>
      </c>
      <c r="EL436" s="71">
        <v>0</v>
      </c>
      <c r="EM436" s="71">
        <v>0</v>
      </c>
      <c r="EN436" s="71">
        <v>0</v>
      </c>
      <c r="EO436" s="71">
        <v>0</v>
      </c>
      <c r="EP436" s="71">
        <v>0</v>
      </c>
      <c r="ER436" s="78" t="s">
        <v>229</v>
      </c>
      <c r="ES436" s="78" t="s">
        <v>2731</v>
      </c>
      <c r="ET436" s="78">
        <v>334</v>
      </c>
      <c r="EU436" s="78">
        <v>108</v>
      </c>
      <c r="EV436" s="78">
        <v>1226</v>
      </c>
      <c r="EW436" s="78"/>
      <c r="EX436" s="78"/>
      <c r="EY436" s="78"/>
    </row>
    <row r="437" spans="1:155">
      <c r="A437" s="205"/>
      <c r="B437" s="66" t="s">
        <v>73</v>
      </c>
      <c r="C437" s="26">
        <v>585</v>
      </c>
      <c r="D437" s="26">
        <v>300</v>
      </c>
      <c r="E437" s="26">
        <v>276</v>
      </c>
      <c r="F437" s="26">
        <v>130</v>
      </c>
      <c r="G437" s="26">
        <v>0</v>
      </c>
      <c r="H437" s="26">
        <v>0</v>
      </c>
      <c r="I437" s="26">
        <v>166</v>
      </c>
      <c r="J437" s="26">
        <v>86</v>
      </c>
      <c r="K437" s="26">
        <v>66</v>
      </c>
      <c r="L437" s="26">
        <v>35</v>
      </c>
      <c r="M437" s="26">
        <v>11</v>
      </c>
      <c r="N437" s="26">
        <v>6</v>
      </c>
      <c r="O437" s="26">
        <v>9</v>
      </c>
      <c r="P437" s="26">
        <v>3</v>
      </c>
      <c r="Q437" s="26">
        <v>658</v>
      </c>
      <c r="R437" s="26">
        <v>353</v>
      </c>
      <c r="S437" s="26">
        <v>11</v>
      </c>
      <c r="T437" s="26">
        <v>4</v>
      </c>
      <c r="U437" s="26">
        <v>181</v>
      </c>
      <c r="V437" s="26">
        <v>92</v>
      </c>
      <c r="W437" s="26">
        <v>0</v>
      </c>
      <c r="X437" s="26">
        <v>0</v>
      </c>
      <c r="Y437" s="26">
        <v>0</v>
      </c>
      <c r="Z437" s="26">
        <v>0</v>
      </c>
      <c r="AA437" s="26">
        <v>0</v>
      </c>
      <c r="AB437" s="26">
        <v>0</v>
      </c>
      <c r="AC437" s="68">
        <v>1963</v>
      </c>
      <c r="AD437" s="68">
        <v>1009</v>
      </c>
      <c r="AE437" s="205"/>
      <c r="AF437" s="66" t="s">
        <v>73</v>
      </c>
      <c r="AG437" s="26">
        <v>5</v>
      </c>
      <c r="AH437" s="26">
        <v>4</v>
      </c>
      <c r="AI437" s="26">
        <v>6</v>
      </c>
      <c r="AJ437" s="26">
        <v>3</v>
      </c>
      <c r="AK437" s="26">
        <v>0</v>
      </c>
      <c r="AL437" s="26">
        <v>0</v>
      </c>
      <c r="AM437" s="26">
        <v>2</v>
      </c>
      <c r="AN437" s="26">
        <v>1</v>
      </c>
      <c r="AO437" s="26">
        <v>0</v>
      </c>
      <c r="AP437" s="26">
        <v>0</v>
      </c>
      <c r="AQ437" s="26">
        <v>0</v>
      </c>
      <c r="AR437" s="26">
        <v>0</v>
      </c>
      <c r="AS437" s="26">
        <v>0</v>
      </c>
      <c r="AT437" s="26">
        <v>0</v>
      </c>
      <c r="AU437" s="26">
        <v>142</v>
      </c>
      <c r="AV437" s="26">
        <v>72</v>
      </c>
      <c r="AW437" s="26">
        <v>4</v>
      </c>
      <c r="AX437" s="26">
        <v>1</v>
      </c>
      <c r="AY437" s="26">
        <v>67</v>
      </c>
      <c r="AZ437" s="26">
        <v>38</v>
      </c>
      <c r="BA437" s="26">
        <v>0</v>
      </c>
      <c r="BB437" s="26">
        <v>0</v>
      </c>
      <c r="BC437" s="26">
        <v>0</v>
      </c>
      <c r="BD437" s="26">
        <v>0</v>
      </c>
      <c r="BE437" s="26">
        <v>0</v>
      </c>
      <c r="BF437" s="26">
        <v>0</v>
      </c>
      <c r="BG437" s="68">
        <v>226</v>
      </c>
      <c r="BH437" s="68">
        <v>119</v>
      </c>
      <c r="BI437" s="205"/>
      <c r="BJ437" s="66" t="s">
        <v>73</v>
      </c>
      <c r="BK437" s="68">
        <v>14</v>
      </c>
      <c r="BL437" s="68">
        <v>8</v>
      </c>
      <c r="BM437" s="68">
        <v>0</v>
      </c>
      <c r="BN437" s="68">
        <v>7</v>
      </c>
      <c r="BO437" s="68">
        <v>2</v>
      </c>
      <c r="BP437" s="68">
        <v>1</v>
      </c>
      <c r="BQ437" s="68">
        <v>1</v>
      </c>
      <c r="BR437" s="68">
        <v>14</v>
      </c>
      <c r="BS437" s="68">
        <v>1</v>
      </c>
      <c r="BT437" s="68">
        <v>6</v>
      </c>
      <c r="BU437" s="68">
        <v>0</v>
      </c>
      <c r="BV437" s="68">
        <v>0</v>
      </c>
      <c r="BW437" s="68">
        <v>0</v>
      </c>
      <c r="BX437" s="68">
        <v>54</v>
      </c>
      <c r="BY437" s="68">
        <v>56</v>
      </c>
      <c r="BZ437" s="68">
        <v>54</v>
      </c>
      <c r="CA437" s="68">
        <v>31</v>
      </c>
      <c r="CB437" s="68">
        <v>0</v>
      </c>
      <c r="CC437" s="68">
        <v>13</v>
      </c>
      <c r="CD437" s="205"/>
      <c r="CE437" s="66" t="s">
        <v>73</v>
      </c>
      <c r="CF437" s="68">
        <v>0</v>
      </c>
      <c r="CG437" s="68">
        <v>229</v>
      </c>
      <c r="CH437" s="68">
        <v>416</v>
      </c>
      <c r="CI437" s="68">
        <v>131</v>
      </c>
      <c r="CJ437" s="68">
        <v>0</v>
      </c>
      <c r="CK437" s="68">
        <v>26</v>
      </c>
      <c r="CL437" s="68">
        <v>56</v>
      </c>
      <c r="CM437" s="68">
        <v>40</v>
      </c>
      <c r="CN437" s="68">
        <v>44</v>
      </c>
      <c r="CO437" s="205"/>
      <c r="CP437" s="66" t="s">
        <v>73</v>
      </c>
      <c r="CQ437" s="68">
        <v>545</v>
      </c>
      <c r="CR437" s="68">
        <v>276</v>
      </c>
      <c r="CS437" s="68">
        <v>250</v>
      </c>
      <c r="CT437" s="68">
        <v>124</v>
      </c>
      <c r="CU437" s="68">
        <v>17</v>
      </c>
      <c r="CV437" s="68">
        <v>7</v>
      </c>
      <c r="CW437" s="68">
        <v>7</v>
      </c>
      <c r="CX437" s="68">
        <v>4</v>
      </c>
      <c r="CY437" s="68">
        <v>141</v>
      </c>
      <c r="CZ437" s="68">
        <v>60</v>
      </c>
      <c r="DA437" s="68">
        <v>31</v>
      </c>
      <c r="DB437" s="68">
        <v>17</v>
      </c>
      <c r="DC437" s="68">
        <v>0</v>
      </c>
      <c r="DD437" s="68">
        <v>0</v>
      </c>
      <c r="DE437" s="68">
        <v>0</v>
      </c>
      <c r="DF437" s="68">
        <v>0</v>
      </c>
      <c r="DG437" s="68">
        <v>0</v>
      </c>
      <c r="DH437" s="68">
        <v>0</v>
      </c>
      <c r="DI437" s="68">
        <v>0</v>
      </c>
      <c r="DJ437" s="68">
        <v>0</v>
      </c>
      <c r="DK437" s="68">
        <v>0</v>
      </c>
      <c r="DL437" s="68">
        <v>0</v>
      </c>
      <c r="DM437" s="68">
        <v>0</v>
      </c>
      <c r="DN437" s="68">
        <v>0</v>
      </c>
      <c r="DO437" s="205"/>
      <c r="DP437" s="66" t="s">
        <v>73</v>
      </c>
      <c r="DQ437" s="68">
        <v>138</v>
      </c>
      <c r="DR437" s="26">
        <v>44</v>
      </c>
      <c r="DS437" s="26">
        <v>17</v>
      </c>
      <c r="DT437" s="41">
        <v>28</v>
      </c>
      <c r="DU437" s="41">
        <v>17</v>
      </c>
      <c r="DV437" s="68">
        <v>166</v>
      </c>
      <c r="DW437" s="68">
        <v>61</v>
      </c>
      <c r="DX437" s="205"/>
      <c r="DY437" s="66" t="s">
        <v>73</v>
      </c>
      <c r="DZ437" s="68">
        <v>0</v>
      </c>
      <c r="EA437" s="68">
        <v>64</v>
      </c>
      <c r="EB437" s="68">
        <v>0</v>
      </c>
      <c r="EC437" s="68">
        <v>0</v>
      </c>
      <c r="ED437" s="68">
        <v>2</v>
      </c>
      <c r="EE437" s="68">
        <v>2</v>
      </c>
      <c r="EF437" s="68">
        <v>2</v>
      </c>
      <c r="EG437" s="68">
        <v>0</v>
      </c>
      <c r="EH437" s="68">
        <v>0</v>
      </c>
      <c r="EI437" s="68">
        <v>0</v>
      </c>
      <c r="EJ437" s="68">
        <v>0</v>
      </c>
      <c r="EK437" s="68">
        <v>0</v>
      </c>
      <c r="EL437" s="68">
        <v>0</v>
      </c>
      <c r="EM437" s="68">
        <v>0</v>
      </c>
      <c r="EN437" s="68">
        <v>0</v>
      </c>
      <c r="EO437" s="68">
        <v>0</v>
      </c>
      <c r="EP437" s="68">
        <v>0</v>
      </c>
      <c r="ER437" s="78" t="s">
        <v>229</v>
      </c>
      <c r="ES437" s="78" t="s">
        <v>2732</v>
      </c>
      <c r="ET437" s="78">
        <v>703</v>
      </c>
      <c r="EU437" s="78">
        <v>288</v>
      </c>
      <c r="EV437" s="78">
        <v>2230</v>
      </c>
      <c r="EW437" s="78"/>
      <c r="EX437" s="78"/>
      <c r="EY437" s="78"/>
    </row>
    <row r="438" spans="1:155">
      <c r="A438" s="205" t="s">
        <v>230</v>
      </c>
      <c r="B438" s="8" t="s">
        <v>90</v>
      </c>
      <c r="C438" s="71">
        <v>489</v>
      </c>
      <c r="D438" s="71">
        <v>254</v>
      </c>
      <c r="E438" s="71">
        <v>102</v>
      </c>
      <c r="F438" s="71">
        <v>64</v>
      </c>
      <c r="G438" s="71">
        <v>0</v>
      </c>
      <c r="H438" s="71">
        <v>0</v>
      </c>
      <c r="I438" s="71">
        <v>112</v>
      </c>
      <c r="J438" s="71">
        <v>53</v>
      </c>
      <c r="K438" s="71">
        <v>99</v>
      </c>
      <c r="L438" s="71">
        <v>50</v>
      </c>
      <c r="M438" s="71">
        <v>103</v>
      </c>
      <c r="N438" s="71">
        <v>56</v>
      </c>
      <c r="O438" s="71">
        <v>0</v>
      </c>
      <c r="P438" s="71">
        <v>0</v>
      </c>
      <c r="Q438" s="71">
        <v>311</v>
      </c>
      <c r="R438" s="71">
        <v>195</v>
      </c>
      <c r="S438" s="71">
        <v>0</v>
      </c>
      <c r="T438" s="71">
        <v>0</v>
      </c>
      <c r="U438" s="71">
        <v>180</v>
      </c>
      <c r="V438" s="71">
        <v>77</v>
      </c>
      <c r="W438" s="71">
        <v>32</v>
      </c>
      <c r="X438" s="71">
        <v>15</v>
      </c>
      <c r="Y438" s="71">
        <v>0</v>
      </c>
      <c r="Z438" s="71">
        <v>0</v>
      </c>
      <c r="AA438" s="71">
        <v>25</v>
      </c>
      <c r="AB438" s="71">
        <v>15</v>
      </c>
      <c r="AC438" s="69">
        <v>1453</v>
      </c>
      <c r="AD438" s="69">
        <v>779</v>
      </c>
      <c r="AE438" s="205" t="s">
        <v>230</v>
      </c>
      <c r="AF438" s="8" t="s">
        <v>90</v>
      </c>
      <c r="AG438" s="71">
        <v>3</v>
      </c>
      <c r="AH438" s="71">
        <v>1</v>
      </c>
      <c r="AI438" s="71">
        <v>2</v>
      </c>
      <c r="AJ438" s="71">
        <v>1</v>
      </c>
      <c r="AK438" s="71">
        <v>0</v>
      </c>
      <c r="AL438" s="71">
        <v>0</v>
      </c>
      <c r="AM438" s="71">
        <v>0</v>
      </c>
      <c r="AN438" s="71">
        <v>0</v>
      </c>
      <c r="AO438" s="71">
        <v>1</v>
      </c>
      <c r="AP438" s="71">
        <v>1</v>
      </c>
      <c r="AQ438" s="71">
        <v>1</v>
      </c>
      <c r="AR438" s="71">
        <v>0</v>
      </c>
      <c r="AS438" s="71">
        <v>0</v>
      </c>
      <c r="AT438" s="71">
        <v>0</v>
      </c>
      <c r="AU438" s="71">
        <v>70</v>
      </c>
      <c r="AV438" s="71">
        <v>41</v>
      </c>
      <c r="AW438" s="71">
        <v>0</v>
      </c>
      <c r="AX438" s="71">
        <v>0</v>
      </c>
      <c r="AY438" s="71">
        <v>65</v>
      </c>
      <c r="AZ438" s="71">
        <v>25</v>
      </c>
      <c r="BA438" s="71">
        <v>11</v>
      </c>
      <c r="BB438" s="71">
        <v>5</v>
      </c>
      <c r="BC438" s="71">
        <v>0</v>
      </c>
      <c r="BD438" s="71">
        <v>0</v>
      </c>
      <c r="BE438" s="71">
        <v>5</v>
      </c>
      <c r="BF438" s="71">
        <v>4</v>
      </c>
      <c r="BG438" s="69">
        <v>158</v>
      </c>
      <c r="BH438" s="69">
        <v>78</v>
      </c>
      <c r="BI438" s="205" t="s">
        <v>230</v>
      </c>
      <c r="BJ438" s="8" t="s">
        <v>90</v>
      </c>
      <c r="BK438" s="31">
        <v>17</v>
      </c>
      <c r="BL438" s="31">
        <v>5</v>
      </c>
      <c r="BM438" s="31">
        <v>0</v>
      </c>
      <c r="BN438" s="31">
        <v>4</v>
      </c>
      <c r="BO438" s="31">
        <v>3</v>
      </c>
      <c r="BP438" s="31">
        <v>4</v>
      </c>
      <c r="BQ438" s="31">
        <v>0</v>
      </c>
      <c r="BR438" s="31">
        <v>12</v>
      </c>
      <c r="BS438" s="31">
        <v>0</v>
      </c>
      <c r="BT438" s="31">
        <v>6</v>
      </c>
      <c r="BU438" s="31">
        <v>2</v>
      </c>
      <c r="BV438" s="31">
        <v>0</v>
      </c>
      <c r="BW438" s="31">
        <v>1</v>
      </c>
      <c r="BX438" s="149">
        <v>54</v>
      </c>
      <c r="BY438" s="125">
        <v>54</v>
      </c>
      <c r="BZ438" s="71">
        <v>54</v>
      </c>
      <c r="CA438" s="71">
        <v>27</v>
      </c>
      <c r="CB438" s="71">
        <v>4</v>
      </c>
      <c r="CC438" s="71">
        <v>14</v>
      </c>
      <c r="CD438" s="205" t="s">
        <v>230</v>
      </c>
      <c r="CE438" s="8" t="s">
        <v>90</v>
      </c>
      <c r="CF438" s="71">
        <v>0</v>
      </c>
      <c r="CG438" s="71">
        <v>518</v>
      </c>
      <c r="CH438" s="71">
        <v>294</v>
      </c>
      <c r="CI438" s="71">
        <v>37</v>
      </c>
      <c r="CJ438" s="71">
        <v>0</v>
      </c>
      <c r="CK438" s="71">
        <v>14</v>
      </c>
      <c r="CL438" s="71">
        <v>57</v>
      </c>
      <c r="CM438" s="71">
        <v>55</v>
      </c>
      <c r="CN438" s="71">
        <v>55</v>
      </c>
      <c r="CO438" s="205" t="s">
        <v>230</v>
      </c>
      <c r="CP438" s="8" t="s">
        <v>90</v>
      </c>
      <c r="CQ438" s="46">
        <v>355</v>
      </c>
      <c r="CR438" s="46">
        <v>199</v>
      </c>
      <c r="CS438" s="46">
        <v>155</v>
      </c>
      <c r="CT438" s="46">
        <v>98</v>
      </c>
      <c r="CU438" s="46">
        <v>0</v>
      </c>
      <c r="CV438" s="46">
        <v>0</v>
      </c>
      <c r="CW438" s="46">
        <v>0</v>
      </c>
      <c r="CX438" s="46">
        <v>0</v>
      </c>
      <c r="CY438" s="46">
        <v>147</v>
      </c>
      <c r="CZ438" s="46">
        <v>54</v>
      </c>
      <c r="DA438" s="46">
        <v>51</v>
      </c>
      <c r="DB438" s="46">
        <v>21</v>
      </c>
      <c r="DC438" s="46">
        <v>0</v>
      </c>
      <c r="DD438" s="46">
        <v>0</v>
      </c>
      <c r="DE438" s="46">
        <v>0</v>
      </c>
      <c r="DF438" s="46">
        <v>0</v>
      </c>
      <c r="DG438" s="46">
        <v>0</v>
      </c>
      <c r="DH438" s="46">
        <v>0</v>
      </c>
      <c r="DI438" s="46">
        <v>0</v>
      </c>
      <c r="DJ438" s="46">
        <v>0</v>
      </c>
      <c r="DK438" s="46">
        <v>0</v>
      </c>
      <c r="DL438" s="46">
        <v>0</v>
      </c>
      <c r="DM438" s="46">
        <v>0</v>
      </c>
      <c r="DN438" s="46">
        <v>0</v>
      </c>
      <c r="DO438" s="205" t="s">
        <v>230</v>
      </c>
      <c r="DP438" s="8" t="s">
        <v>90</v>
      </c>
      <c r="DQ438" s="71">
        <v>90</v>
      </c>
      <c r="DR438" s="71">
        <v>29</v>
      </c>
      <c r="DS438" s="71">
        <v>17</v>
      </c>
      <c r="DT438" s="152">
        <v>13</v>
      </c>
      <c r="DU438" s="32">
        <v>4</v>
      </c>
      <c r="DV438" s="149">
        <v>103</v>
      </c>
      <c r="DW438" s="149">
        <v>33</v>
      </c>
      <c r="DX438" s="205" t="s">
        <v>230</v>
      </c>
      <c r="DY438" s="8" t="s">
        <v>90</v>
      </c>
      <c r="DZ438" s="71">
        <v>17</v>
      </c>
      <c r="EA438" s="71">
        <v>182</v>
      </c>
      <c r="EB438" s="71">
        <v>10</v>
      </c>
      <c r="EC438" s="71">
        <v>0</v>
      </c>
      <c r="ED438" s="71">
        <v>7</v>
      </c>
      <c r="EE438" s="71">
        <v>6</v>
      </c>
      <c r="EF438" s="71">
        <v>3</v>
      </c>
      <c r="EG438" s="71">
        <v>13</v>
      </c>
      <c r="EH438" s="71">
        <v>8</v>
      </c>
      <c r="EI438" s="71">
        <v>6</v>
      </c>
      <c r="EJ438" s="71">
        <v>8</v>
      </c>
      <c r="EK438" s="71">
        <v>3</v>
      </c>
      <c r="EL438" s="71">
        <v>1</v>
      </c>
      <c r="EM438" s="71">
        <v>0</v>
      </c>
      <c r="EN438" s="71">
        <v>0</v>
      </c>
      <c r="EO438" s="71">
        <v>1</v>
      </c>
      <c r="EP438" s="71">
        <v>0</v>
      </c>
      <c r="ER438" s="78" t="s">
        <v>230</v>
      </c>
      <c r="ES438" s="78" t="s">
        <v>2733</v>
      </c>
      <c r="ET438" s="78">
        <v>502</v>
      </c>
      <c r="EU438" s="78">
        <v>206</v>
      </c>
      <c r="EV438" s="78">
        <v>2066</v>
      </c>
      <c r="EW438" s="78"/>
      <c r="EX438" s="78"/>
      <c r="EY438" s="78"/>
    </row>
    <row r="439" spans="1:155">
      <c r="A439" s="205"/>
      <c r="B439" s="8" t="s">
        <v>91</v>
      </c>
      <c r="C439" s="71">
        <v>0</v>
      </c>
      <c r="D439" s="71">
        <v>0</v>
      </c>
      <c r="E439" s="71">
        <v>0</v>
      </c>
      <c r="F439" s="71">
        <v>0</v>
      </c>
      <c r="G439" s="71">
        <v>0</v>
      </c>
      <c r="H439" s="71">
        <v>0</v>
      </c>
      <c r="I439" s="71">
        <v>0</v>
      </c>
      <c r="J439" s="71">
        <v>0</v>
      </c>
      <c r="K439" s="71">
        <v>0</v>
      </c>
      <c r="L439" s="71">
        <v>0</v>
      </c>
      <c r="M439" s="71">
        <v>0</v>
      </c>
      <c r="N439" s="71">
        <v>0</v>
      </c>
      <c r="O439" s="71">
        <v>0</v>
      </c>
      <c r="P439" s="71">
        <v>0</v>
      </c>
      <c r="Q439" s="71">
        <v>0</v>
      </c>
      <c r="R439" s="71">
        <v>0</v>
      </c>
      <c r="S439" s="71">
        <v>0</v>
      </c>
      <c r="T439" s="71">
        <v>0</v>
      </c>
      <c r="U439" s="71">
        <v>0</v>
      </c>
      <c r="V439" s="71">
        <v>0</v>
      </c>
      <c r="W439" s="71">
        <v>0</v>
      </c>
      <c r="X439" s="71">
        <v>0</v>
      </c>
      <c r="Y439" s="71">
        <v>0</v>
      </c>
      <c r="Z439" s="71">
        <v>0</v>
      </c>
      <c r="AA439" s="71">
        <v>0</v>
      </c>
      <c r="AB439" s="71">
        <v>0</v>
      </c>
      <c r="AC439" s="69">
        <v>0</v>
      </c>
      <c r="AD439" s="69">
        <v>0</v>
      </c>
      <c r="AE439" s="205"/>
      <c r="AF439" s="8" t="s">
        <v>91</v>
      </c>
      <c r="AG439" s="71">
        <v>0</v>
      </c>
      <c r="AH439" s="71">
        <v>0</v>
      </c>
      <c r="AI439" s="71">
        <v>0</v>
      </c>
      <c r="AJ439" s="71">
        <v>0</v>
      </c>
      <c r="AK439" s="71">
        <v>0</v>
      </c>
      <c r="AL439" s="71">
        <v>0</v>
      </c>
      <c r="AM439" s="71">
        <v>0</v>
      </c>
      <c r="AN439" s="71">
        <v>0</v>
      </c>
      <c r="AO439" s="71">
        <v>0</v>
      </c>
      <c r="AP439" s="71">
        <v>0</v>
      </c>
      <c r="AQ439" s="71">
        <v>0</v>
      </c>
      <c r="AR439" s="71">
        <v>0</v>
      </c>
      <c r="AS439" s="71">
        <v>0</v>
      </c>
      <c r="AT439" s="71">
        <v>0</v>
      </c>
      <c r="AU439" s="71">
        <v>0</v>
      </c>
      <c r="AV439" s="71">
        <v>0</v>
      </c>
      <c r="AW439" s="71">
        <v>0</v>
      </c>
      <c r="AX439" s="71">
        <v>0</v>
      </c>
      <c r="AY439" s="71">
        <v>0</v>
      </c>
      <c r="AZ439" s="71">
        <v>0</v>
      </c>
      <c r="BA439" s="71">
        <v>0</v>
      </c>
      <c r="BB439" s="71">
        <v>0</v>
      </c>
      <c r="BC439" s="71">
        <v>0</v>
      </c>
      <c r="BD439" s="71">
        <v>0</v>
      </c>
      <c r="BE439" s="71">
        <v>0</v>
      </c>
      <c r="BF439" s="71">
        <v>0</v>
      </c>
      <c r="BG439" s="69">
        <v>0</v>
      </c>
      <c r="BH439" s="69">
        <v>0</v>
      </c>
      <c r="BI439" s="205"/>
      <c r="BJ439" s="8" t="s">
        <v>91</v>
      </c>
      <c r="BK439" s="31">
        <v>0</v>
      </c>
      <c r="BL439" s="31">
        <v>0</v>
      </c>
      <c r="BM439" s="31">
        <v>0</v>
      </c>
      <c r="BN439" s="31">
        <v>0</v>
      </c>
      <c r="BO439" s="31">
        <v>0</v>
      </c>
      <c r="BP439" s="31">
        <v>0</v>
      </c>
      <c r="BQ439" s="31">
        <v>0</v>
      </c>
      <c r="BR439" s="31">
        <v>0</v>
      </c>
      <c r="BS439" s="31">
        <v>0</v>
      </c>
      <c r="BT439" s="31">
        <v>0</v>
      </c>
      <c r="BU439" s="31">
        <v>0</v>
      </c>
      <c r="BV439" s="31">
        <v>0</v>
      </c>
      <c r="BW439" s="31">
        <v>0</v>
      </c>
      <c r="BX439" s="149">
        <v>0</v>
      </c>
      <c r="BY439" s="125">
        <v>0</v>
      </c>
      <c r="BZ439" s="71">
        <v>0</v>
      </c>
      <c r="CA439" s="71">
        <v>0</v>
      </c>
      <c r="CB439" s="71">
        <v>0</v>
      </c>
      <c r="CC439" s="71">
        <v>0</v>
      </c>
      <c r="CD439" s="205"/>
      <c r="CE439" s="8" t="s">
        <v>91</v>
      </c>
      <c r="CF439" s="71">
        <v>0</v>
      </c>
      <c r="CG439" s="71">
        <v>0</v>
      </c>
      <c r="CH439" s="71">
        <v>0</v>
      </c>
      <c r="CI439" s="71">
        <v>0</v>
      </c>
      <c r="CJ439" s="71">
        <v>0</v>
      </c>
      <c r="CK439" s="71">
        <v>0</v>
      </c>
      <c r="CL439" s="71">
        <v>0</v>
      </c>
      <c r="CM439" s="71">
        <v>0</v>
      </c>
      <c r="CN439" s="71">
        <v>0</v>
      </c>
      <c r="CO439" s="205"/>
      <c r="CP439" s="8" t="s">
        <v>91</v>
      </c>
      <c r="CQ439" s="46">
        <v>0</v>
      </c>
      <c r="CR439" s="46">
        <v>0</v>
      </c>
      <c r="CS439" s="46">
        <v>0</v>
      </c>
      <c r="CT439" s="46">
        <v>0</v>
      </c>
      <c r="CU439" s="46">
        <v>0</v>
      </c>
      <c r="CV439" s="46">
        <v>0</v>
      </c>
      <c r="CW439" s="46">
        <v>0</v>
      </c>
      <c r="CX439" s="46">
        <v>0</v>
      </c>
      <c r="CY439" s="46">
        <v>0</v>
      </c>
      <c r="CZ439" s="46">
        <v>0</v>
      </c>
      <c r="DA439" s="46">
        <v>0</v>
      </c>
      <c r="DB439" s="46">
        <v>0</v>
      </c>
      <c r="DC439" s="46">
        <v>0</v>
      </c>
      <c r="DD439" s="46">
        <v>0</v>
      </c>
      <c r="DE439" s="46">
        <v>0</v>
      </c>
      <c r="DF439" s="46">
        <v>0</v>
      </c>
      <c r="DG439" s="46">
        <v>0</v>
      </c>
      <c r="DH439" s="46">
        <v>0</v>
      </c>
      <c r="DI439" s="46">
        <v>0</v>
      </c>
      <c r="DJ439" s="46">
        <v>0</v>
      </c>
      <c r="DK439" s="46">
        <v>0</v>
      </c>
      <c r="DL439" s="46">
        <v>0</v>
      </c>
      <c r="DM439" s="46">
        <v>0</v>
      </c>
      <c r="DN439" s="46">
        <v>0</v>
      </c>
      <c r="DO439" s="205"/>
      <c r="DP439" s="8" t="s">
        <v>91</v>
      </c>
      <c r="DQ439" s="71">
        <v>0</v>
      </c>
      <c r="DR439" s="71">
        <v>0</v>
      </c>
      <c r="DS439" s="71">
        <v>0</v>
      </c>
      <c r="DT439" s="152">
        <v>0</v>
      </c>
      <c r="DU439" s="32">
        <v>0</v>
      </c>
      <c r="DV439" s="149">
        <v>0</v>
      </c>
      <c r="DW439" s="149">
        <v>0</v>
      </c>
      <c r="DX439" s="205"/>
      <c r="DY439" s="8" t="s">
        <v>91</v>
      </c>
      <c r="DZ439" s="71">
        <v>0</v>
      </c>
      <c r="EA439" s="71">
        <v>0</v>
      </c>
      <c r="EB439" s="71">
        <v>0</v>
      </c>
      <c r="EC439" s="71">
        <v>0</v>
      </c>
      <c r="ED439" s="71">
        <v>0</v>
      </c>
      <c r="EE439" s="71">
        <v>0</v>
      </c>
      <c r="EF439" s="71">
        <v>0</v>
      </c>
      <c r="EG439" s="71">
        <v>0</v>
      </c>
      <c r="EH439" s="71">
        <v>0</v>
      </c>
      <c r="EI439" s="71">
        <v>0</v>
      </c>
      <c r="EJ439" s="71">
        <v>0</v>
      </c>
      <c r="EK439" s="71">
        <v>0</v>
      </c>
      <c r="EL439" s="71">
        <v>0</v>
      </c>
      <c r="EM439" s="71">
        <v>0</v>
      </c>
      <c r="EN439" s="71">
        <v>0</v>
      </c>
      <c r="EO439" s="71">
        <v>0</v>
      </c>
      <c r="EP439" s="71">
        <v>0</v>
      </c>
      <c r="ER439" s="78" t="s">
        <v>230</v>
      </c>
      <c r="ES439" s="78" t="s">
        <v>2734</v>
      </c>
      <c r="ET439" s="78">
        <v>0</v>
      </c>
      <c r="EU439" s="78">
        <v>0</v>
      </c>
      <c r="EV439" s="78">
        <v>0</v>
      </c>
      <c r="EW439" s="78"/>
      <c r="EX439" s="78"/>
      <c r="EY439" s="78"/>
    </row>
    <row r="440" spans="1:155">
      <c r="A440" s="205"/>
      <c r="B440" s="66" t="s">
        <v>73</v>
      </c>
      <c r="C440" s="26">
        <v>489</v>
      </c>
      <c r="D440" s="26">
        <v>254</v>
      </c>
      <c r="E440" s="26">
        <v>102</v>
      </c>
      <c r="F440" s="26">
        <v>64</v>
      </c>
      <c r="G440" s="26">
        <v>0</v>
      </c>
      <c r="H440" s="26">
        <v>0</v>
      </c>
      <c r="I440" s="26">
        <v>112</v>
      </c>
      <c r="J440" s="26">
        <v>53</v>
      </c>
      <c r="K440" s="26">
        <v>99</v>
      </c>
      <c r="L440" s="26">
        <v>50</v>
      </c>
      <c r="M440" s="26">
        <v>103</v>
      </c>
      <c r="N440" s="26">
        <v>56</v>
      </c>
      <c r="O440" s="26">
        <v>0</v>
      </c>
      <c r="P440" s="26">
        <v>0</v>
      </c>
      <c r="Q440" s="26">
        <v>311</v>
      </c>
      <c r="R440" s="26">
        <v>195</v>
      </c>
      <c r="S440" s="26">
        <v>0</v>
      </c>
      <c r="T440" s="26">
        <v>0</v>
      </c>
      <c r="U440" s="26">
        <v>180</v>
      </c>
      <c r="V440" s="26">
        <v>77</v>
      </c>
      <c r="W440" s="26">
        <v>32</v>
      </c>
      <c r="X440" s="26">
        <v>15</v>
      </c>
      <c r="Y440" s="26">
        <v>0</v>
      </c>
      <c r="Z440" s="26">
        <v>0</v>
      </c>
      <c r="AA440" s="26">
        <v>25</v>
      </c>
      <c r="AB440" s="26">
        <v>15</v>
      </c>
      <c r="AC440" s="68">
        <v>1453</v>
      </c>
      <c r="AD440" s="68">
        <v>779</v>
      </c>
      <c r="AE440" s="205"/>
      <c r="AF440" s="66" t="s">
        <v>73</v>
      </c>
      <c r="AG440" s="26">
        <v>3</v>
      </c>
      <c r="AH440" s="26">
        <v>1</v>
      </c>
      <c r="AI440" s="26">
        <v>2</v>
      </c>
      <c r="AJ440" s="26">
        <v>1</v>
      </c>
      <c r="AK440" s="26">
        <v>0</v>
      </c>
      <c r="AL440" s="26">
        <v>0</v>
      </c>
      <c r="AM440" s="26">
        <v>0</v>
      </c>
      <c r="AN440" s="26">
        <v>0</v>
      </c>
      <c r="AO440" s="26">
        <v>1</v>
      </c>
      <c r="AP440" s="26">
        <v>1</v>
      </c>
      <c r="AQ440" s="26">
        <v>1</v>
      </c>
      <c r="AR440" s="26">
        <v>0</v>
      </c>
      <c r="AS440" s="26">
        <v>0</v>
      </c>
      <c r="AT440" s="26">
        <v>0</v>
      </c>
      <c r="AU440" s="26">
        <v>70</v>
      </c>
      <c r="AV440" s="26">
        <v>41</v>
      </c>
      <c r="AW440" s="26">
        <v>0</v>
      </c>
      <c r="AX440" s="26">
        <v>0</v>
      </c>
      <c r="AY440" s="26">
        <v>65</v>
      </c>
      <c r="AZ440" s="26">
        <v>25</v>
      </c>
      <c r="BA440" s="26">
        <v>11</v>
      </c>
      <c r="BB440" s="26">
        <v>5</v>
      </c>
      <c r="BC440" s="26">
        <v>0</v>
      </c>
      <c r="BD440" s="26">
        <v>0</v>
      </c>
      <c r="BE440" s="26">
        <v>5</v>
      </c>
      <c r="BF440" s="26">
        <v>4</v>
      </c>
      <c r="BG440" s="68">
        <v>158</v>
      </c>
      <c r="BH440" s="68">
        <v>78</v>
      </c>
      <c r="BI440" s="205"/>
      <c r="BJ440" s="66" t="s">
        <v>73</v>
      </c>
      <c r="BK440" s="68">
        <v>17</v>
      </c>
      <c r="BL440" s="68">
        <v>5</v>
      </c>
      <c r="BM440" s="68">
        <v>0</v>
      </c>
      <c r="BN440" s="68">
        <v>4</v>
      </c>
      <c r="BO440" s="68">
        <v>3</v>
      </c>
      <c r="BP440" s="68">
        <v>4</v>
      </c>
      <c r="BQ440" s="68">
        <v>0</v>
      </c>
      <c r="BR440" s="68">
        <v>12</v>
      </c>
      <c r="BS440" s="68">
        <v>0</v>
      </c>
      <c r="BT440" s="68">
        <v>6</v>
      </c>
      <c r="BU440" s="68">
        <v>2</v>
      </c>
      <c r="BV440" s="68">
        <v>0</v>
      </c>
      <c r="BW440" s="68">
        <v>1</v>
      </c>
      <c r="BX440" s="68">
        <v>54</v>
      </c>
      <c r="BY440" s="68">
        <v>54</v>
      </c>
      <c r="BZ440" s="68">
        <v>54</v>
      </c>
      <c r="CA440" s="68">
        <v>27</v>
      </c>
      <c r="CB440" s="68">
        <v>4</v>
      </c>
      <c r="CC440" s="68">
        <v>14</v>
      </c>
      <c r="CD440" s="205"/>
      <c r="CE440" s="66" t="s">
        <v>73</v>
      </c>
      <c r="CF440" s="68">
        <v>0</v>
      </c>
      <c r="CG440" s="68">
        <v>518</v>
      </c>
      <c r="CH440" s="68">
        <v>294</v>
      </c>
      <c r="CI440" s="68">
        <v>37</v>
      </c>
      <c r="CJ440" s="68">
        <v>0</v>
      </c>
      <c r="CK440" s="68">
        <v>14</v>
      </c>
      <c r="CL440" s="68">
        <v>57</v>
      </c>
      <c r="CM440" s="68">
        <v>55</v>
      </c>
      <c r="CN440" s="68">
        <v>55</v>
      </c>
      <c r="CO440" s="205"/>
      <c r="CP440" s="66" t="s">
        <v>73</v>
      </c>
      <c r="CQ440" s="68">
        <v>355</v>
      </c>
      <c r="CR440" s="68">
        <v>199</v>
      </c>
      <c r="CS440" s="68">
        <v>155</v>
      </c>
      <c r="CT440" s="68">
        <v>98</v>
      </c>
      <c r="CU440" s="68">
        <v>0</v>
      </c>
      <c r="CV440" s="68">
        <v>0</v>
      </c>
      <c r="CW440" s="68">
        <v>0</v>
      </c>
      <c r="CX440" s="68">
        <v>0</v>
      </c>
      <c r="CY440" s="68">
        <v>147</v>
      </c>
      <c r="CZ440" s="68">
        <v>54</v>
      </c>
      <c r="DA440" s="68">
        <v>51</v>
      </c>
      <c r="DB440" s="68">
        <v>21</v>
      </c>
      <c r="DC440" s="68">
        <v>0</v>
      </c>
      <c r="DD440" s="68">
        <v>0</v>
      </c>
      <c r="DE440" s="68">
        <v>0</v>
      </c>
      <c r="DF440" s="68">
        <v>0</v>
      </c>
      <c r="DG440" s="68">
        <v>0</v>
      </c>
      <c r="DH440" s="68">
        <v>0</v>
      </c>
      <c r="DI440" s="68">
        <v>0</v>
      </c>
      <c r="DJ440" s="68">
        <v>0</v>
      </c>
      <c r="DK440" s="68">
        <v>0</v>
      </c>
      <c r="DL440" s="68">
        <v>0</v>
      </c>
      <c r="DM440" s="68">
        <v>0</v>
      </c>
      <c r="DN440" s="68">
        <v>0</v>
      </c>
      <c r="DO440" s="205"/>
      <c r="DP440" s="66" t="s">
        <v>73</v>
      </c>
      <c r="DQ440" s="68">
        <v>90</v>
      </c>
      <c r="DR440" s="26">
        <v>29</v>
      </c>
      <c r="DS440" s="26">
        <v>17</v>
      </c>
      <c r="DT440" s="41">
        <v>13</v>
      </c>
      <c r="DU440" s="41">
        <v>4</v>
      </c>
      <c r="DV440" s="68">
        <v>103</v>
      </c>
      <c r="DW440" s="68">
        <v>33</v>
      </c>
      <c r="DX440" s="205"/>
      <c r="DY440" s="66" t="s">
        <v>73</v>
      </c>
      <c r="DZ440" s="68">
        <v>17</v>
      </c>
      <c r="EA440" s="68">
        <v>182</v>
      </c>
      <c r="EB440" s="68">
        <v>10</v>
      </c>
      <c r="EC440" s="68">
        <v>0</v>
      </c>
      <c r="ED440" s="68">
        <v>7</v>
      </c>
      <c r="EE440" s="68">
        <v>6</v>
      </c>
      <c r="EF440" s="68">
        <v>3</v>
      </c>
      <c r="EG440" s="68">
        <v>13</v>
      </c>
      <c r="EH440" s="68">
        <v>8</v>
      </c>
      <c r="EI440" s="68">
        <v>6</v>
      </c>
      <c r="EJ440" s="68">
        <v>8</v>
      </c>
      <c r="EK440" s="68">
        <v>3</v>
      </c>
      <c r="EL440" s="68">
        <v>1</v>
      </c>
      <c r="EM440" s="68">
        <v>0</v>
      </c>
      <c r="EN440" s="68">
        <v>0</v>
      </c>
      <c r="EO440" s="68">
        <v>1</v>
      </c>
      <c r="EP440" s="68">
        <v>0</v>
      </c>
      <c r="ER440" s="78" t="s">
        <v>230</v>
      </c>
      <c r="ES440" s="78" t="s">
        <v>2735</v>
      </c>
      <c r="ET440" s="78">
        <v>502</v>
      </c>
      <c r="EU440" s="78">
        <v>206</v>
      </c>
      <c r="EV440" s="78">
        <v>2066</v>
      </c>
      <c r="EW440" s="78"/>
      <c r="EX440" s="78"/>
      <c r="EY440" s="78"/>
    </row>
    <row r="441" spans="1:155">
      <c r="A441" s="205" t="s">
        <v>231</v>
      </c>
      <c r="B441" s="8" t="s">
        <v>90</v>
      </c>
      <c r="C441" s="71">
        <v>327</v>
      </c>
      <c r="D441" s="71">
        <v>171</v>
      </c>
      <c r="E441" s="71">
        <v>133</v>
      </c>
      <c r="F441" s="71">
        <v>78</v>
      </c>
      <c r="G441" s="71">
        <v>0</v>
      </c>
      <c r="H441" s="71">
        <v>0</v>
      </c>
      <c r="I441" s="71">
        <v>109</v>
      </c>
      <c r="J441" s="71">
        <v>67</v>
      </c>
      <c r="K441" s="71">
        <v>15</v>
      </c>
      <c r="L441" s="71">
        <v>11</v>
      </c>
      <c r="M441" s="71">
        <v>14</v>
      </c>
      <c r="N441" s="71">
        <v>1</v>
      </c>
      <c r="O441" s="71">
        <v>0</v>
      </c>
      <c r="P441" s="71">
        <v>0</v>
      </c>
      <c r="Q441" s="71">
        <v>253</v>
      </c>
      <c r="R441" s="71">
        <v>136</v>
      </c>
      <c r="S441" s="71">
        <v>0</v>
      </c>
      <c r="T441" s="71">
        <v>0</v>
      </c>
      <c r="U441" s="71">
        <v>99</v>
      </c>
      <c r="V441" s="71">
        <v>47</v>
      </c>
      <c r="W441" s="71">
        <v>0</v>
      </c>
      <c r="X441" s="71">
        <v>0</v>
      </c>
      <c r="Y441" s="71">
        <v>0</v>
      </c>
      <c r="Z441" s="71">
        <v>0</v>
      </c>
      <c r="AA441" s="71">
        <v>0</v>
      </c>
      <c r="AB441" s="71">
        <v>0</v>
      </c>
      <c r="AC441" s="69">
        <v>950</v>
      </c>
      <c r="AD441" s="69">
        <v>511</v>
      </c>
      <c r="AE441" s="205" t="s">
        <v>231</v>
      </c>
      <c r="AF441" s="8" t="s">
        <v>90</v>
      </c>
      <c r="AG441" s="71">
        <v>1</v>
      </c>
      <c r="AH441" s="71">
        <v>1</v>
      </c>
      <c r="AI441" s="71">
        <v>0</v>
      </c>
      <c r="AJ441" s="71">
        <v>0</v>
      </c>
      <c r="AK441" s="71">
        <v>0</v>
      </c>
      <c r="AL441" s="71">
        <v>0</v>
      </c>
      <c r="AM441" s="71">
        <v>1</v>
      </c>
      <c r="AN441" s="71">
        <v>0</v>
      </c>
      <c r="AO441" s="71">
        <v>0</v>
      </c>
      <c r="AP441" s="71">
        <v>0</v>
      </c>
      <c r="AQ441" s="71">
        <v>0</v>
      </c>
      <c r="AR441" s="71">
        <v>0</v>
      </c>
      <c r="AS441" s="71">
        <v>0</v>
      </c>
      <c r="AT441" s="71">
        <v>0</v>
      </c>
      <c r="AU441" s="71">
        <v>58</v>
      </c>
      <c r="AV441" s="71">
        <v>35</v>
      </c>
      <c r="AW441" s="71">
        <v>0</v>
      </c>
      <c r="AX441" s="71">
        <v>0</v>
      </c>
      <c r="AY441" s="71">
        <v>30</v>
      </c>
      <c r="AZ441" s="71">
        <v>18</v>
      </c>
      <c r="BA441" s="71">
        <v>0</v>
      </c>
      <c r="BB441" s="71">
        <v>0</v>
      </c>
      <c r="BC441" s="71">
        <v>0</v>
      </c>
      <c r="BD441" s="71">
        <v>0</v>
      </c>
      <c r="BE441" s="71">
        <v>0</v>
      </c>
      <c r="BF441" s="71">
        <v>0</v>
      </c>
      <c r="BG441" s="69">
        <v>90</v>
      </c>
      <c r="BH441" s="69">
        <v>54</v>
      </c>
      <c r="BI441" s="205" t="s">
        <v>231</v>
      </c>
      <c r="BJ441" s="8" t="s">
        <v>90</v>
      </c>
      <c r="BK441" s="31">
        <v>8</v>
      </c>
      <c r="BL441" s="31">
        <v>5</v>
      </c>
      <c r="BM441" s="31">
        <v>0</v>
      </c>
      <c r="BN441" s="31">
        <v>2</v>
      </c>
      <c r="BO441" s="31">
        <v>1</v>
      </c>
      <c r="BP441" s="31">
        <v>1</v>
      </c>
      <c r="BQ441" s="31">
        <v>0</v>
      </c>
      <c r="BR441" s="31">
        <v>7</v>
      </c>
      <c r="BS441" s="31">
        <v>0</v>
      </c>
      <c r="BT441" s="31">
        <v>4</v>
      </c>
      <c r="BU441" s="31">
        <v>0</v>
      </c>
      <c r="BV441" s="31">
        <v>0</v>
      </c>
      <c r="BW441" s="31">
        <v>0</v>
      </c>
      <c r="BX441" s="149">
        <v>28</v>
      </c>
      <c r="BY441" s="125">
        <v>35</v>
      </c>
      <c r="BZ441" s="71">
        <v>29</v>
      </c>
      <c r="CA441" s="71">
        <v>14</v>
      </c>
      <c r="CB441" s="71">
        <v>0</v>
      </c>
      <c r="CC441" s="71">
        <v>7</v>
      </c>
      <c r="CD441" s="205" t="s">
        <v>231</v>
      </c>
      <c r="CE441" s="8" t="s">
        <v>90</v>
      </c>
      <c r="CF441" s="71">
        <v>0</v>
      </c>
      <c r="CG441" s="71">
        <v>291</v>
      </c>
      <c r="CH441" s="71">
        <v>50</v>
      </c>
      <c r="CI441" s="71">
        <v>45</v>
      </c>
      <c r="CJ441" s="71">
        <v>9</v>
      </c>
      <c r="CK441" s="71">
        <v>4</v>
      </c>
      <c r="CL441" s="71">
        <v>29</v>
      </c>
      <c r="CM441" s="71">
        <v>29</v>
      </c>
      <c r="CN441" s="71">
        <v>29</v>
      </c>
      <c r="CO441" s="205" t="s">
        <v>231</v>
      </c>
      <c r="CP441" s="8" t="s">
        <v>90</v>
      </c>
      <c r="CQ441" s="46">
        <v>213</v>
      </c>
      <c r="CR441" s="46">
        <v>93</v>
      </c>
      <c r="CS441" s="46">
        <v>116</v>
      </c>
      <c r="CT441" s="46">
        <v>58</v>
      </c>
      <c r="CU441" s="46">
        <v>0</v>
      </c>
      <c r="CV441" s="46">
        <v>0</v>
      </c>
      <c r="CW441" s="46">
        <v>0</v>
      </c>
      <c r="CX441" s="46">
        <v>0</v>
      </c>
      <c r="CY441" s="46">
        <v>72</v>
      </c>
      <c r="CZ441" s="46">
        <v>32</v>
      </c>
      <c r="DA441" s="46">
        <v>29</v>
      </c>
      <c r="DB441" s="46">
        <v>9</v>
      </c>
      <c r="DC441" s="46">
        <v>0</v>
      </c>
      <c r="DD441" s="46">
        <v>0</v>
      </c>
      <c r="DE441" s="46">
        <v>0</v>
      </c>
      <c r="DF441" s="46">
        <v>0</v>
      </c>
      <c r="DG441" s="46">
        <v>0</v>
      </c>
      <c r="DH441" s="46">
        <v>0</v>
      </c>
      <c r="DI441" s="46">
        <v>0</v>
      </c>
      <c r="DJ441" s="46">
        <v>0</v>
      </c>
      <c r="DK441" s="46">
        <v>0</v>
      </c>
      <c r="DL441" s="46">
        <v>0</v>
      </c>
      <c r="DM441" s="46">
        <v>0</v>
      </c>
      <c r="DN441" s="46">
        <v>0</v>
      </c>
      <c r="DO441" s="205" t="s">
        <v>231</v>
      </c>
      <c r="DP441" s="8" t="s">
        <v>90</v>
      </c>
      <c r="DQ441" s="71">
        <v>58</v>
      </c>
      <c r="DR441" s="71">
        <v>16</v>
      </c>
      <c r="DS441" s="71">
        <v>14</v>
      </c>
      <c r="DT441" s="152">
        <v>9</v>
      </c>
      <c r="DU441" s="32">
        <v>3</v>
      </c>
      <c r="DV441" s="149">
        <v>67</v>
      </c>
      <c r="DW441" s="149">
        <v>19</v>
      </c>
      <c r="DX441" s="205" t="s">
        <v>231</v>
      </c>
      <c r="DY441" s="8" t="s">
        <v>90</v>
      </c>
      <c r="DZ441" s="71">
        <v>84</v>
      </c>
      <c r="EA441" s="71">
        <v>122</v>
      </c>
      <c r="EB441" s="71">
        <v>43</v>
      </c>
      <c r="EC441" s="71">
        <v>0</v>
      </c>
      <c r="ED441" s="71">
        <v>153</v>
      </c>
      <c r="EE441" s="71">
        <v>110</v>
      </c>
      <c r="EF441" s="71">
        <v>24</v>
      </c>
      <c r="EG441" s="71">
        <v>66</v>
      </c>
      <c r="EH441" s="71">
        <v>57</v>
      </c>
      <c r="EI441" s="71">
        <v>43</v>
      </c>
      <c r="EJ441" s="71">
        <v>79</v>
      </c>
      <c r="EK441" s="71">
        <v>4</v>
      </c>
      <c r="EL441" s="71">
        <v>0</v>
      </c>
      <c r="EM441" s="71">
        <v>4</v>
      </c>
      <c r="EN441" s="71">
        <v>4</v>
      </c>
      <c r="EO441" s="71">
        <v>6</v>
      </c>
      <c r="EP441" s="71">
        <v>0</v>
      </c>
      <c r="ER441" s="78" t="s">
        <v>231</v>
      </c>
      <c r="ES441" s="78" t="s">
        <v>2736</v>
      </c>
      <c r="ET441" s="78">
        <v>285</v>
      </c>
      <c r="EU441" s="78">
        <v>145</v>
      </c>
      <c r="EV441" s="78">
        <v>957</v>
      </c>
      <c r="EW441" s="78"/>
      <c r="EX441" s="78"/>
      <c r="EY441" s="78"/>
    </row>
    <row r="442" spans="1:155">
      <c r="A442" s="205"/>
      <c r="B442" s="8" t="s">
        <v>91</v>
      </c>
      <c r="C442" s="71">
        <v>0</v>
      </c>
      <c r="D442" s="71">
        <v>0</v>
      </c>
      <c r="E442" s="71">
        <v>0</v>
      </c>
      <c r="F442" s="71">
        <v>0</v>
      </c>
      <c r="G442" s="71">
        <v>0</v>
      </c>
      <c r="H442" s="71">
        <v>0</v>
      </c>
      <c r="I442" s="71">
        <v>0</v>
      </c>
      <c r="J442" s="71">
        <v>0</v>
      </c>
      <c r="K442" s="71">
        <v>0</v>
      </c>
      <c r="L442" s="71">
        <v>0</v>
      </c>
      <c r="M442" s="71">
        <v>0</v>
      </c>
      <c r="N442" s="71">
        <v>0</v>
      </c>
      <c r="O442" s="71">
        <v>0</v>
      </c>
      <c r="P442" s="71">
        <v>0</v>
      </c>
      <c r="Q442" s="71">
        <v>0</v>
      </c>
      <c r="R442" s="71">
        <v>0</v>
      </c>
      <c r="S442" s="71">
        <v>0</v>
      </c>
      <c r="T442" s="71">
        <v>0</v>
      </c>
      <c r="U442" s="71">
        <v>0</v>
      </c>
      <c r="V442" s="71">
        <v>0</v>
      </c>
      <c r="W442" s="71">
        <v>0</v>
      </c>
      <c r="X442" s="71">
        <v>0</v>
      </c>
      <c r="Y442" s="71">
        <v>0</v>
      </c>
      <c r="Z442" s="71">
        <v>0</v>
      </c>
      <c r="AA442" s="71">
        <v>0</v>
      </c>
      <c r="AB442" s="71">
        <v>0</v>
      </c>
      <c r="AC442" s="69">
        <v>0</v>
      </c>
      <c r="AD442" s="69">
        <v>0</v>
      </c>
      <c r="AE442" s="205"/>
      <c r="AF442" s="8" t="s">
        <v>91</v>
      </c>
      <c r="AG442" s="71">
        <v>0</v>
      </c>
      <c r="AH442" s="71">
        <v>0</v>
      </c>
      <c r="AI442" s="71">
        <v>0</v>
      </c>
      <c r="AJ442" s="71">
        <v>0</v>
      </c>
      <c r="AK442" s="71">
        <v>0</v>
      </c>
      <c r="AL442" s="71">
        <v>0</v>
      </c>
      <c r="AM442" s="71">
        <v>0</v>
      </c>
      <c r="AN442" s="71">
        <v>0</v>
      </c>
      <c r="AO442" s="71">
        <v>0</v>
      </c>
      <c r="AP442" s="71">
        <v>0</v>
      </c>
      <c r="AQ442" s="71">
        <v>0</v>
      </c>
      <c r="AR442" s="71">
        <v>0</v>
      </c>
      <c r="AS442" s="71">
        <v>0</v>
      </c>
      <c r="AT442" s="71">
        <v>0</v>
      </c>
      <c r="AU442" s="71">
        <v>0</v>
      </c>
      <c r="AV442" s="71">
        <v>0</v>
      </c>
      <c r="AW442" s="71">
        <v>0</v>
      </c>
      <c r="AX442" s="71">
        <v>0</v>
      </c>
      <c r="AY442" s="71">
        <v>0</v>
      </c>
      <c r="AZ442" s="71">
        <v>0</v>
      </c>
      <c r="BA442" s="71">
        <v>0</v>
      </c>
      <c r="BB442" s="71">
        <v>0</v>
      </c>
      <c r="BC442" s="71">
        <v>0</v>
      </c>
      <c r="BD442" s="71">
        <v>0</v>
      </c>
      <c r="BE442" s="71">
        <v>0</v>
      </c>
      <c r="BF442" s="71">
        <v>0</v>
      </c>
      <c r="BG442" s="69">
        <v>0</v>
      </c>
      <c r="BH442" s="69">
        <v>0</v>
      </c>
      <c r="BI442" s="205"/>
      <c r="BJ442" s="8" t="s">
        <v>91</v>
      </c>
      <c r="BK442" s="31">
        <v>0</v>
      </c>
      <c r="BL442" s="31">
        <v>0</v>
      </c>
      <c r="BM442" s="31">
        <v>0</v>
      </c>
      <c r="BN442" s="31">
        <v>0</v>
      </c>
      <c r="BO442" s="31">
        <v>0</v>
      </c>
      <c r="BP442" s="31">
        <v>0</v>
      </c>
      <c r="BQ442" s="31">
        <v>0</v>
      </c>
      <c r="BR442" s="31">
        <v>0</v>
      </c>
      <c r="BS442" s="31">
        <v>0</v>
      </c>
      <c r="BT442" s="31">
        <v>0</v>
      </c>
      <c r="BU442" s="31">
        <v>0</v>
      </c>
      <c r="BV442" s="31">
        <v>0</v>
      </c>
      <c r="BW442" s="31">
        <v>0</v>
      </c>
      <c r="BX442" s="149">
        <v>0</v>
      </c>
      <c r="BY442" s="125">
        <v>0</v>
      </c>
      <c r="BZ442" s="71">
        <v>0</v>
      </c>
      <c r="CA442" s="71">
        <v>0</v>
      </c>
      <c r="CB442" s="71">
        <v>0</v>
      </c>
      <c r="CC442" s="71">
        <v>0</v>
      </c>
      <c r="CD442" s="205"/>
      <c r="CE442" s="8" t="s">
        <v>91</v>
      </c>
      <c r="CF442" s="71">
        <v>0</v>
      </c>
      <c r="CG442" s="71">
        <v>0</v>
      </c>
      <c r="CH442" s="71">
        <v>0</v>
      </c>
      <c r="CI442" s="71">
        <v>0</v>
      </c>
      <c r="CJ442" s="71">
        <v>0</v>
      </c>
      <c r="CK442" s="71">
        <v>0</v>
      </c>
      <c r="CL442" s="71">
        <v>0</v>
      </c>
      <c r="CM442" s="71">
        <v>0</v>
      </c>
      <c r="CN442" s="71">
        <v>0</v>
      </c>
      <c r="CO442" s="205"/>
      <c r="CP442" s="8" t="s">
        <v>91</v>
      </c>
      <c r="CQ442" s="46">
        <v>0</v>
      </c>
      <c r="CR442" s="46">
        <v>0</v>
      </c>
      <c r="CS442" s="46">
        <v>0</v>
      </c>
      <c r="CT442" s="46">
        <v>0</v>
      </c>
      <c r="CU442" s="46">
        <v>0</v>
      </c>
      <c r="CV442" s="46">
        <v>0</v>
      </c>
      <c r="CW442" s="46">
        <v>0</v>
      </c>
      <c r="CX442" s="46">
        <v>0</v>
      </c>
      <c r="CY442" s="46">
        <v>0</v>
      </c>
      <c r="CZ442" s="46">
        <v>0</v>
      </c>
      <c r="DA442" s="46">
        <v>0</v>
      </c>
      <c r="DB442" s="46">
        <v>0</v>
      </c>
      <c r="DC442" s="46">
        <v>0</v>
      </c>
      <c r="DD442" s="46">
        <v>0</v>
      </c>
      <c r="DE442" s="46">
        <v>0</v>
      </c>
      <c r="DF442" s="46">
        <v>0</v>
      </c>
      <c r="DG442" s="46">
        <v>0</v>
      </c>
      <c r="DH442" s="46">
        <v>0</v>
      </c>
      <c r="DI442" s="46">
        <v>0</v>
      </c>
      <c r="DJ442" s="46">
        <v>0</v>
      </c>
      <c r="DK442" s="46">
        <v>0</v>
      </c>
      <c r="DL442" s="46">
        <v>0</v>
      </c>
      <c r="DM442" s="46">
        <v>0</v>
      </c>
      <c r="DN442" s="46">
        <v>0</v>
      </c>
      <c r="DO442" s="205"/>
      <c r="DP442" s="8" t="s">
        <v>91</v>
      </c>
      <c r="DQ442" s="71">
        <v>0</v>
      </c>
      <c r="DR442" s="71">
        <v>0</v>
      </c>
      <c r="DS442" s="71">
        <v>0</v>
      </c>
      <c r="DT442" s="152">
        <v>0</v>
      </c>
      <c r="DU442" s="32">
        <v>0</v>
      </c>
      <c r="DV442" s="149">
        <v>0</v>
      </c>
      <c r="DW442" s="149">
        <v>0</v>
      </c>
      <c r="DX442" s="205"/>
      <c r="DY442" s="8" t="s">
        <v>91</v>
      </c>
      <c r="DZ442" s="71">
        <v>0</v>
      </c>
      <c r="EA442" s="71">
        <v>0</v>
      </c>
      <c r="EB442" s="71">
        <v>0</v>
      </c>
      <c r="EC442" s="71">
        <v>0</v>
      </c>
      <c r="ED442" s="71">
        <v>0</v>
      </c>
      <c r="EE442" s="71">
        <v>0</v>
      </c>
      <c r="EF442" s="71">
        <v>0</v>
      </c>
      <c r="EG442" s="71">
        <v>0</v>
      </c>
      <c r="EH442" s="71">
        <v>0</v>
      </c>
      <c r="EI442" s="71">
        <v>0</v>
      </c>
      <c r="EJ442" s="71">
        <v>0</v>
      </c>
      <c r="EK442" s="71">
        <v>0</v>
      </c>
      <c r="EL442" s="71">
        <v>0</v>
      </c>
      <c r="EM442" s="71">
        <v>0</v>
      </c>
      <c r="EN442" s="71">
        <v>0</v>
      </c>
      <c r="EO442" s="71">
        <v>0</v>
      </c>
      <c r="EP442" s="71">
        <v>0</v>
      </c>
      <c r="ER442" s="78" t="s">
        <v>231</v>
      </c>
      <c r="ES442" s="78" t="s">
        <v>2737</v>
      </c>
      <c r="ET442" s="78">
        <v>0</v>
      </c>
      <c r="EU442" s="78">
        <v>0</v>
      </c>
      <c r="EV442" s="78">
        <v>0</v>
      </c>
      <c r="EW442" s="78"/>
      <c r="EX442" s="78"/>
      <c r="EY442" s="78"/>
    </row>
    <row r="443" spans="1:155">
      <c r="A443" s="205"/>
      <c r="B443" s="66" t="s">
        <v>73</v>
      </c>
      <c r="C443" s="26">
        <v>327</v>
      </c>
      <c r="D443" s="26">
        <v>171</v>
      </c>
      <c r="E443" s="26">
        <v>133</v>
      </c>
      <c r="F443" s="26">
        <v>78</v>
      </c>
      <c r="G443" s="26">
        <v>0</v>
      </c>
      <c r="H443" s="26">
        <v>0</v>
      </c>
      <c r="I443" s="26">
        <v>109</v>
      </c>
      <c r="J443" s="26">
        <v>67</v>
      </c>
      <c r="K443" s="26">
        <v>15</v>
      </c>
      <c r="L443" s="26">
        <v>11</v>
      </c>
      <c r="M443" s="26">
        <v>14</v>
      </c>
      <c r="N443" s="26">
        <v>1</v>
      </c>
      <c r="O443" s="26">
        <v>0</v>
      </c>
      <c r="P443" s="26">
        <v>0</v>
      </c>
      <c r="Q443" s="26">
        <v>253</v>
      </c>
      <c r="R443" s="26">
        <v>136</v>
      </c>
      <c r="S443" s="26">
        <v>0</v>
      </c>
      <c r="T443" s="26">
        <v>0</v>
      </c>
      <c r="U443" s="26">
        <v>99</v>
      </c>
      <c r="V443" s="26">
        <v>47</v>
      </c>
      <c r="W443" s="26">
        <v>0</v>
      </c>
      <c r="X443" s="26">
        <v>0</v>
      </c>
      <c r="Y443" s="26">
        <v>0</v>
      </c>
      <c r="Z443" s="26">
        <v>0</v>
      </c>
      <c r="AA443" s="26">
        <v>0</v>
      </c>
      <c r="AB443" s="26">
        <v>0</v>
      </c>
      <c r="AC443" s="68">
        <v>950</v>
      </c>
      <c r="AD443" s="68">
        <v>511</v>
      </c>
      <c r="AE443" s="205"/>
      <c r="AF443" s="66" t="s">
        <v>73</v>
      </c>
      <c r="AG443" s="26">
        <v>1</v>
      </c>
      <c r="AH443" s="26">
        <v>1</v>
      </c>
      <c r="AI443" s="26">
        <v>0</v>
      </c>
      <c r="AJ443" s="26">
        <v>0</v>
      </c>
      <c r="AK443" s="26">
        <v>0</v>
      </c>
      <c r="AL443" s="26">
        <v>0</v>
      </c>
      <c r="AM443" s="26">
        <v>1</v>
      </c>
      <c r="AN443" s="26">
        <v>0</v>
      </c>
      <c r="AO443" s="26">
        <v>0</v>
      </c>
      <c r="AP443" s="26">
        <v>0</v>
      </c>
      <c r="AQ443" s="26">
        <v>0</v>
      </c>
      <c r="AR443" s="26">
        <v>0</v>
      </c>
      <c r="AS443" s="26">
        <v>0</v>
      </c>
      <c r="AT443" s="26">
        <v>0</v>
      </c>
      <c r="AU443" s="26">
        <v>58</v>
      </c>
      <c r="AV443" s="26">
        <v>35</v>
      </c>
      <c r="AW443" s="26">
        <v>0</v>
      </c>
      <c r="AX443" s="26">
        <v>0</v>
      </c>
      <c r="AY443" s="26">
        <v>30</v>
      </c>
      <c r="AZ443" s="26">
        <v>18</v>
      </c>
      <c r="BA443" s="26">
        <v>0</v>
      </c>
      <c r="BB443" s="26">
        <v>0</v>
      </c>
      <c r="BC443" s="26">
        <v>0</v>
      </c>
      <c r="BD443" s="26">
        <v>0</v>
      </c>
      <c r="BE443" s="26">
        <v>0</v>
      </c>
      <c r="BF443" s="26">
        <v>0</v>
      </c>
      <c r="BG443" s="68">
        <v>90</v>
      </c>
      <c r="BH443" s="68">
        <v>54</v>
      </c>
      <c r="BI443" s="205"/>
      <c r="BJ443" s="66" t="s">
        <v>73</v>
      </c>
      <c r="BK443" s="68">
        <v>8</v>
      </c>
      <c r="BL443" s="68">
        <v>5</v>
      </c>
      <c r="BM443" s="68">
        <v>0</v>
      </c>
      <c r="BN443" s="68">
        <v>2</v>
      </c>
      <c r="BO443" s="68">
        <v>1</v>
      </c>
      <c r="BP443" s="68">
        <v>1</v>
      </c>
      <c r="BQ443" s="68">
        <v>0</v>
      </c>
      <c r="BR443" s="68">
        <v>7</v>
      </c>
      <c r="BS443" s="68">
        <v>0</v>
      </c>
      <c r="BT443" s="68">
        <v>4</v>
      </c>
      <c r="BU443" s="68">
        <v>0</v>
      </c>
      <c r="BV443" s="68">
        <v>0</v>
      </c>
      <c r="BW443" s="68">
        <v>0</v>
      </c>
      <c r="BX443" s="68">
        <v>28</v>
      </c>
      <c r="BY443" s="68">
        <v>35</v>
      </c>
      <c r="BZ443" s="68">
        <v>29</v>
      </c>
      <c r="CA443" s="68">
        <v>14</v>
      </c>
      <c r="CB443" s="68">
        <v>0</v>
      </c>
      <c r="CC443" s="68">
        <v>7</v>
      </c>
      <c r="CD443" s="205"/>
      <c r="CE443" s="66" t="s">
        <v>73</v>
      </c>
      <c r="CF443" s="68">
        <v>0</v>
      </c>
      <c r="CG443" s="68">
        <v>291</v>
      </c>
      <c r="CH443" s="68">
        <v>50</v>
      </c>
      <c r="CI443" s="68">
        <v>45</v>
      </c>
      <c r="CJ443" s="68">
        <v>9</v>
      </c>
      <c r="CK443" s="68">
        <v>4</v>
      </c>
      <c r="CL443" s="68">
        <v>29</v>
      </c>
      <c r="CM443" s="68">
        <v>29</v>
      </c>
      <c r="CN443" s="68">
        <v>29</v>
      </c>
      <c r="CO443" s="205"/>
      <c r="CP443" s="66" t="s">
        <v>73</v>
      </c>
      <c r="CQ443" s="68">
        <v>213</v>
      </c>
      <c r="CR443" s="68">
        <v>93</v>
      </c>
      <c r="CS443" s="68">
        <v>116</v>
      </c>
      <c r="CT443" s="68">
        <v>58</v>
      </c>
      <c r="CU443" s="68">
        <v>0</v>
      </c>
      <c r="CV443" s="68">
        <v>0</v>
      </c>
      <c r="CW443" s="68">
        <v>0</v>
      </c>
      <c r="CX443" s="68">
        <v>0</v>
      </c>
      <c r="CY443" s="68">
        <v>72</v>
      </c>
      <c r="CZ443" s="68">
        <v>32</v>
      </c>
      <c r="DA443" s="68">
        <v>29</v>
      </c>
      <c r="DB443" s="68">
        <v>9</v>
      </c>
      <c r="DC443" s="68">
        <v>0</v>
      </c>
      <c r="DD443" s="68">
        <v>0</v>
      </c>
      <c r="DE443" s="68">
        <v>0</v>
      </c>
      <c r="DF443" s="68">
        <v>0</v>
      </c>
      <c r="DG443" s="68">
        <v>0</v>
      </c>
      <c r="DH443" s="68">
        <v>0</v>
      </c>
      <c r="DI443" s="68">
        <v>0</v>
      </c>
      <c r="DJ443" s="68">
        <v>0</v>
      </c>
      <c r="DK443" s="68">
        <v>0</v>
      </c>
      <c r="DL443" s="68">
        <v>0</v>
      </c>
      <c r="DM443" s="68">
        <v>0</v>
      </c>
      <c r="DN443" s="68">
        <v>0</v>
      </c>
      <c r="DO443" s="205"/>
      <c r="DP443" s="66" t="s">
        <v>73</v>
      </c>
      <c r="DQ443" s="68">
        <v>58</v>
      </c>
      <c r="DR443" s="26">
        <v>16</v>
      </c>
      <c r="DS443" s="26">
        <v>14</v>
      </c>
      <c r="DT443" s="41">
        <v>9</v>
      </c>
      <c r="DU443" s="41">
        <v>3</v>
      </c>
      <c r="DV443" s="68">
        <v>67</v>
      </c>
      <c r="DW443" s="68">
        <v>19</v>
      </c>
      <c r="DX443" s="205"/>
      <c r="DY443" s="66" t="s">
        <v>73</v>
      </c>
      <c r="DZ443" s="68">
        <v>84</v>
      </c>
      <c r="EA443" s="68">
        <v>122</v>
      </c>
      <c r="EB443" s="68">
        <v>43</v>
      </c>
      <c r="EC443" s="68">
        <v>0</v>
      </c>
      <c r="ED443" s="68">
        <v>153</v>
      </c>
      <c r="EE443" s="68">
        <v>110</v>
      </c>
      <c r="EF443" s="68">
        <v>24</v>
      </c>
      <c r="EG443" s="68">
        <v>66</v>
      </c>
      <c r="EH443" s="68">
        <v>57</v>
      </c>
      <c r="EI443" s="68">
        <v>43</v>
      </c>
      <c r="EJ443" s="68">
        <v>79</v>
      </c>
      <c r="EK443" s="68">
        <v>4</v>
      </c>
      <c r="EL443" s="68">
        <v>0</v>
      </c>
      <c r="EM443" s="68">
        <v>4</v>
      </c>
      <c r="EN443" s="68">
        <v>4</v>
      </c>
      <c r="EO443" s="68">
        <v>6</v>
      </c>
      <c r="EP443" s="68">
        <v>0</v>
      </c>
      <c r="ER443" s="78" t="s">
        <v>231</v>
      </c>
      <c r="ES443" s="78" t="s">
        <v>2738</v>
      </c>
      <c r="ET443" s="78">
        <v>285</v>
      </c>
      <c r="EU443" s="78">
        <v>145</v>
      </c>
      <c r="EV443" s="78">
        <v>957</v>
      </c>
      <c r="EW443" s="78"/>
      <c r="EX443" s="78"/>
      <c r="EY443" s="78"/>
    </row>
    <row r="444" spans="1:155">
      <c r="A444" s="2" t="s">
        <v>2056</v>
      </c>
      <c r="B444" s="48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69"/>
      <c r="AD444" s="69"/>
      <c r="AE444" s="2" t="s">
        <v>2056</v>
      </c>
      <c r="AF444" s="48"/>
      <c r="AG444" s="64"/>
      <c r="AH444" s="64"/>
      <c r="AI444" s="64"/>
      <c r="AJ444" s="64"/>
      <c r="AK444" s="64"/>
      <c r="AL444" s="64"/>
      <c r="AM444" s="64"/>
      <c r="AN444" s="64"/>
      <c r="AO444" s="64"/>
      <c r="AP444" s="64"/>
      <c r="AQ444" s="64"/>
      <c r="AR444" s="64"/>
      <c r="AS444" s="64"/>
      <c r="AT444" s="64"/>
      <c r="AU444" s="64"/>
      <c r="AV444" s="64"/>
      <c r="AW444" s="64"/>
      <c r="AX444" s="64"/>
      <c r="AY444" s="64"/>
      <c r="AZ444" s="64"/>
      <c r="BA444" s="64"/>
      <c r="BB444" s="64"/>
      <c r="BC444" s="64"/>
      <c r="BD444" s="64"/>
      <c r="BE444" s="64"/>
      <c r="BF444" s="64"/>
      <c r="BG444" s="69"/>
      <c r="BH444" s="69"/>
      <c r="BI444" s="2" t="s">
        <v>2056</v>
      </c>
      <c r="BJ444" s="48"/>
      <c r="BK444" s="114"/>
      <c r="BL444" s="114"/>
      <c r="BM444" s="114"/>
      <c r="BN444" s="114"/>
      <c r="BO444" s="114"/>
      <c r="BP444" s="114"/>
      <c r="BQ444" s="114"/>
      <c r="BR444" s="114"/>
      <c r="BS444" s="114"/>
      <c r="BT444" s="114"/>
      <c r="BU444" s="114"/>
      <c r="BV444" s="114"/>
      <c r="BW444" s="114"/>
      <c r="BX444" s="114"/>
      <c r="BY444" s="114"/>
      <c r="BZ444" s="114"/>
      <c r="CA444" s="114"/>
      <c r="CB444" s="114"/>
      <c r="CC444" s="114"/>
      <c r="CD444" s="2" t="s">
        <v>2056</v>
      </c>
      <c r="CE444" s="48"/>
      <c r="CF444" s="64"/>
      <c r="CG444" s="64"/>
      <c r="CH444" s="64"/>
      <c r="CI444" s="64"/>
      <c r="CJ444" s="64"/>
      <c r="CK444" s="64"/>
      <c r="CL444" s="64"/>
      <c r="CM444" s="64"/>
      <c r="CN444" s="64"/>
      <c r="CO444" s="2" t="s">
        <v>2056</v>
      </c>
      <c r="CP444" s="48"/>
      <c r="CQ444" s="64"/>
      <c r="CR444" s="64"/>
      <c r="CS444" s="64"/>
      <c r="CT444" s="64"/>
      <c r="CU444" s="64"/>
      <c r="CV444" s="64"/>
      <c r="CW444" s="64"/>
      <c r="CX444" s="64"/>
      <c r="CY444" s="64"/>
      <c r="CZ444" s="64"/>
      <c r="DA444" s="64"/>
      <c r="DB444" s="64"/>
      <c r="DC444" s="64"/>
      <c r="DD444" s="64"/>
      <c r="DE444" s="64"/>
      <c r="DF444" s="64"/>
      <c r="DG444" s="64"/>
      <c r="DH444" s="64"/>
      <c r="DI444" s="64"/>
      <c r="DJ444" s="64"/>
      <c r="DK444" s="64"/>
      <c r="DL444" s="64"/>
      <c r="DM444" s="64"/>
      <c r="DN444" s="64"/>
      <c r="DO444" s="2" t="s">
        <v>2056</v>
      </c>
      <c r="DP444" s="48"/>
      <c r="DQ444" s="112"/>
      <c r="DR444" s="112"/>
      <c r="DS444" s="112"/>
      <c r="DT444" s="112"/>
      <c r="DU444" s="112"/>
      <c r="DV444" s="71"/>
      <c r="DW444" s="71"/>
      <c r="DX444" s="2" t="s">
        <v>2056</v>
      </c>
      <c r="DY444" s="56"/>
      <c r="DZ444" s="56"/>
      <c r="EA444" s="56"/>
      <c r="EB444" s="56"/>
      <c r="EC444" s="56"/>
      <c r="ED444" s="56"/>
      <c r="EE444" s="56"/>
      <c r="EF444" s="56"/>
      <c r="EG444" s="56"/>
      <c r="EH444" s="56"/>
      <c r="EI444" s="56"/>
      <c r="EJ444" s="56"/>
      <c r="EK444" s="56"/>
      <c r="EL444" s="56"/>
      <c r="EM444" s="56"/>
      <c r="EN444" s="56"/>
      <c r="EO444" s="56"/>
      <c r="EP444" s="56"/>
      <c r="ER444" s="78" t="str">
        <f>IF(A444="",ER443,A444)</f>
        <v>VATOVAVY</v>
      </c>
      <c r="ES444" s="78" t="str">
        <f>ER444&amp;B444</f>
        <v>VATOVAVY</v>
      </c>
      <c r="ET444" s="78">
        <f>CQ444+CU444+CY444+DC444+DG444+DK444</f>
        <v>0</v>
      </c>
      <c r="EU444" s="78">
        <f>CS444+CW444+DA444+DE444+DI444+DM444</f>
        <v>0</v>
      </c>
      <c r="EV444" s="78">
        <f>(CF444+2*CG444+3*CH444+4*CI444+5*CJ444)</f>
        <v>0</v>
      </c>
      <c r="EW444" s="78"/>
      <c r="EX444" s="78"/>
      <c r="EY444" s="78"/>
    </row>
    <row r="445" spans="1:155">
      <c r="A445" s="205" t="s">
        <v>232</v>
      </c>
      <c r="B445" s="8" t="s">
        <v>90</v>
      </c>
      <c r="C445" s="71">
        <v>33</v>
      </c>
      <c r="D445" s="71">
        <v>19</v>
      </c>
      <c r="E445" s="71">
        <v>10</v>
      </c>
      <c r="F445" s="71">
        <v>10</v>
      </c>
      <c r="G445" s="71">
        <v>0</v>
      </c>
      <c r="H445" s="71">
        <v>0</v>
      </c>
      <c r="I445" s="71">
        <v>18</v>
      </c>
      <c r="J445" s="71">
        <v>11</v>
      </c>
      <c r="K445" s="71">
        <v>0</v>
      </c>
      <c r="L445" s="71">
        <v>0</v>
      </c>
      <c r="M445" s="71">
        <v>0</v>
      </c>
      <c r="N445" s="71">
        <v>0</v>
      </c>
      <c r="O445" s="71">
        <v>0</v>
      </c>
      <c r="P445" s="71">
        <v>0</v>
      </c>
      <c r="Q445" s="71">
        <v>11</v>
      </c>
      <c r="R445" s="71">
        <v>9</v>
      </c>
      <c r="S445" s="71">
        <v>1</v>
      </c>
      <c r="T445" s="71">
        <v>0</v>
      </c>
      <c r="U445" s="71">
        <v>8</v>
      </c>
      <c r="V445" s="71">
        <v>3</v>
      </c>
      <c r="W445" s="71">
        <v>0</v>
      </c>
      <c r="X445" s="71">
        <v>0</v>
      </c>
      <c r="Y445" s="71">
        <v>0</v>
      </c>
      <c r="Z445" s="71">
        <v>0</v>
      </c>
      <c r="AA445" s="71">
        <v>0</v>
      </c>
      <c r="AB445" s="71">
        <v>0</v>
      </c>
      <c r="AC445" s="69">
        <v>81</v>
      </c>
      <c r="AD445" s="69">
        <v>52</v>
      </c>
      <c r="AE445" s="205" t="s">
        <v>232</v>
      </c>
      <c r="AF445" s="8" t="s">
        <v>90</v>
      </c>
      <c r="AG445" s="71">
        <v>0</v>
      </c>
      <c r="AH445" s="71">
        <v>0</v>
      </c>
      <c r="AI445" s="71">
        <v>0</v>
      </c>
      <c r="AJ445" s="71">
        <v>0</v>
      </c>
      <c r="AK445" s="71">
        <v>0</v>
      </c>
      <c r="AL445" s="71">
        <v>0</v>
      </c>
      <c r="AM445" s="71">
        <v>0</v>
      </c>
      <c r="AN445" s="71">
        <v>0</v>
      </c>
      <c r="AO445" s="71">
        <v>0</v>
      </c>
      <c r="AP445" s="71">
        <v>0</v>
      </c>
      <c r="AQ445" s="71">
        <v>0</v>
      </c>
      <c r="AR445" s="71">
        <v>0</v>
      </c>
      <c r="AS445" s="71">
        <v>0</v>
      </c>
      <c r="AT445" s="71">
        <v>0</v>
      </c>
      <c r="AU445" s="71">
        <v>0</v>
      </c>
      <c r="AV445" s="71">
        <v>0</v>
      </c>
      <c r="AW445" s="71">
        <v>0</v>
      </c>
      <c r="AX445" s="71">
        <v>0</v>
      </c>
      <c r="AY445" s="71">
        <v>1</v>
      </c>
      <c r="AZ445" s="71">
        <v>0</v>
      </c>
      <c r="BA445" s="71">
        <v>0</v>
      </c>
      <c r="BB445" s="71">
        <v>0</v>
      </c>
      <c r="BC445" s="71">
        <v>0</v>
      </c>
      <c r="BD445" s="71">
        <v>0</v>
      </c>
      <c r="BE445" s="71">
        <v>0</v>
      </c>
      <c r="BF445" s="71">
        <v>0</v>
      </c>
      <c r="BG445" s="69">
        <v>1</v>
      </c>
      <c r="BH445" s="69">
        <v>0</v>
      </c>
      <c r="BI445" s="205" t="s">
        <v>232</v>
      </c>
      <c r="BJ445" s="8" t="s">
        <v>90</v>
      </c>
      <c r="BK445" s="31">
        <v>1</v>
      </c>
      <c r="BL445" s="31">
        <v>1</v>
      </c>
      <c r="BM445" s="31">
        <v>0</v>
      </c>
      <c r="BN445" s="31">
        <v>1</v>
      </c>
      <c r="BO445" s="31">
        <v>0</v>
      </c>
      <c r="BP445" s="31">
        <v>0</v>
      </c>
      <c r="BQ445" s="31">
        <v>0</v>
      </c>
      <c r="BR445" s="31">
        <v>1</v>
      </c>
      <c r="BS445" s="31">
        <v>1</v>
      </c>
      <c r="BT445" s="31">
        <v>1</v>
      </c>
      <c r="BU445" s="31">
        <v>0</v>
      </c>
      <c r="BV445" s="31">
        <v>0</v>
      </c>
      <c r="BW445" s="31">
        <v>0</v>
      </c>
      <c r="BX445" s="149">
        <v>6</v>
      </c>
      <c r="BY445" s="125">
        <v>5</v>
      </c>
      <c r="BZ445" s="71">
        <v>5</v>
      </c>
      <c r="CA445" s="71">
        <v>5</v>
      </c>
      <c r="CB445" s="71">
        <v>0</v>
      </c>
      <c r="CC445" s="71">
        <v>1</v>
      </c>
      <c r="CD445" s="205" t="s">
        <v>232</v>
      </c>
      <c r="CE445" s="8" t="s">
        <v>90</v>
      </c>
      <c r="CF445" s="71">
        <v>0</v>
      </c>
      <c r="CG445" s="71">
        <v>36</v>
      </c>
      <c r="CH445" s="71">
        <v>0</v>
      </c>
      <c r="CI445" s="71">
        <v>0</v>
      </c>
      <c r="CJ445" s="71">
        <v>0</v>
      </c>
      <c r="CK445" s="71">
        <v>5</v>
      </c>
      <c r="CL445" s="71">
        <v>5</v>
      </c>
      <c r="CM445" s="71">
        <v>5</v>
      </c>
      <c r="CN445" s="71">
        <v>5</v>
      </c>
      <c r="CO445" s="205" t="s">
        <v>232</v>
      </c>
      <c r="CP445" s="8" t="s">
        <v>90</v>
      </c>
      <c r="CQ445" s="46">
        <v>10</v>
      </c>
      <c r="CR445" s="46">
        <v>5</v>
      </c>
      <c r="CS445" s="46">
        <v>8</v>
      </c>
      <c r="CT445" s="46">
        <v>3</v>
      </c>
      <c r="CU445" s="46">
        <v>1</v>
      </c>
      <c r="CV445" s="46">
        <v>0</v>
      </c>
      <c r="CW445" s="46">
        <v>1</v>
      </c>
      <c r="CX445" s="46">
        <v>0</v>
      </c>
      <c r="CY445" s="46">
        <v>10</v>
      </c>
      <c r="CZ445" s="46">
        <v>3</v>
      </c>
      <c r="DA445" s="46">
        <v>9</v>
      </c>
      <c r="DB445" s="46">
        <v>2</v>
      </c>
      <c r="DC445" s="46">
        <v>0</v>
      </c>
      <c r="DD445" s="46">
        <v>0</v>
      </c>
      <c r="DE445" s="46">
        <v>0</v>
      </c>
      <c r="DF445" s="46">
        <v>0</v>
      </c>
      <c r="DG445" s="46">
        <v>0</v>
      </c>
      <c r="DH445" s="46">
        <v>0</v>
      </c>
      <c r="DI445" s="46">
        <v>0</v>
      </c>
      <c r="DJ445" s="46">
        <v>0</v>
      </c>
      <c r="DK445" s="46">
        <v>0</v>
      </c>
      <c r="DL445" s="46">
        <v>0</v>
      </c>
      <c r="DM445" s="46">
        <v>0</v>
      </c>
      <c r="DN445" s="46">
        <v>0</v>
      </c>
      <c r="DO445" s="205" t="s">
        <v>232</v>
      </c>
      <c r="DP445" s="8" t="s">
        <v>90</v>
      </c>
      <c r="DQ445" s="71">
        <v>5</v>
      </c>
      <c r="DR445" s="71">
        <v>1</v>
      </c>
      <c r="DS445" s="71">
        <v>0</v>
      </c>
      <c r="DT445" s="152">
        <v>4</v>
      </c>
      <c r="DU445" s="32">
        <v>3</v>
      </c>
      <c r="DV445" s="149">
        <v>9</v>
      </c>
      <c r="DW445" s="149">
        <v>4</v>
      </c>
      <c r="DX445" s="205" t="s">
        <v>232</v>
      </c>
      <c r="DY445" s="8" t="s">
        <v>90</v>
      </c>
      <c r="DZ445" s="71">
        <v>10</v>
      </c>
      <c r="EA445" s="71">
        <v>0</v>
      </c>
      <c r="EB445" s="71">
        <v>0</v>
      </c>
      <c r="EC445" s="71">
        <v>0</v>
      </c>
      <c r="ED445" s="71">
        <v>0</v>
      </c>
      <c r="EE445" s="71">
        <v>0</v>
      </c>
      <c r="EF445" s="71">
        <v>0</v>
      </c>
      <c r="EG445" s="71">
        <v>0</v>
      </c>
      <c r="EH445" s="71">
        <v>0</v>
      </c>
      <c r="EI445" s="71">
        <v>0</v>
      </c>
      <c r="EJ445" s="71">
        <v>0</v>
      </c>
      <c r="EK445" s="71">
        <v>0</v>
      </c>
      <c r="EL445" s="71">
        <v>0</v>
      </c>
      <c r="EM445" s="71">
        <v>0</v>
      </c>
      <c r="EN445" s="71">
        <v>0</v>
      </c>
      <c r="EO445" s="71">
        <v>0</v>
      </c>
      <c r="EP445" s="71">
        <v>0</v>
      </c>
      <c r="ER445" s="78" t="s">
        <v>232</v>
      </c>
      <c r="ES445" s="78" t="s">
        <v>2742</v>
      </c>
      <c r="ET445" s="78">
        <v>21</v>
      </c>
      <c r="EU445" s="78">
        <v>18</v>
      </c>
      <c r="EV445" s="78">
        <v>72</v>
      </c>
      <c r="EW445" s="78"/>
      <c r="EX445" s="78"/>
      <c r="EY445" s="78"/>
    </row>
    <row r="446" spans="1:155">
      <c r="A446" s="205"/>
      <c r="B446" s="8" t="s">
        <v>91</v>
      </c>
      <c r="C446" s="71">
        <v>61</v>
      </c>
      <c r="D446" s="71">
        <v>32</v>
      </c>
      <c r="E446" s="71">
        <v>49</v>
      </c>
      <c r="F446" s="71">
        <v>30</v>
      </c>
      <c r="G446" s="71">
        <v>0</v>
      </c>
      <c r="H446" s="71">
        <v>0</v>
      </c>
      <c r="I446" s="71">
        <v>27</v>
      </c>
      <c r="J446" s="71">
        <v>12</v>
      </c>
      <c r="K446" s="71">
        <v>0</v>
      </c>
      <c r="L446" s="71">
        <v>0</v>
      </c>
      <c r="M446" s="71">
        <v>0</v>
      </c>
      <c r="N446" s="71">
        <v>0</v>
      </c>
      <c r="O446" s="71">
        <v>0</v>
      </c>
      <c r="P446" s="71">
        <v>0</v>
      </c>
      <c r="Q446" s="71">
        <v>91</v>
      </c>
      <c r="R446" s="71">
        <v>54</v>
      </c>
      <c r="S446" s="71">
        <v>0</v>
      </c>
      <c r="T446" s="71">
        <v>0</v>
      </c>
      <c r="U446" s="71">
        <v>21</v>
      </c>
      <c r="V446" s="71">
        <v>12</v>
      </c>
      <c r="W446" s="71">
        <v>0</v>
      </c>
      <c r="X446" s="71">
        <v>0</v>
      </c>
      <c r="Y446" s="71">
        <v>0</v>
      </c>
      <c r="Z446" s="71">
        <v>0</v>
      </c>
      <c r="AA446" s="71">
        <v>0</v>
      </c>
      <c r="AB446" s="71">
        <v>0</v>
      </c>
      <c r="AC446" s="69">
        <v>249</v>
      </c>
      <c r="AD446" s="69">
        <v>140</v>
      </c>
      <c r="AE446" s="205"/>
      <c r="AF446" s="8" t="s">
        <v>91</v>
      </c>
      <c r="AG446" s="71">
        <v>5</v>
      </c>
      <c r="AH446" s="71">
        <v>5</v>
      </c>
      <c r="AI446" s="71">
        <v>0</v>
      </c>
      <c r="AJ446" s="71">
        <v>0</v>
      </c>
      <c r="AK446" s="71">
        <v>0</v>
      </c>
      <c r="AL446" s="71">
        <v>0</v>
      </c>
      <c r="AM446" s="71">
        <v>0</v>
      </c>
      <c r="AN446" s="71">
        <v>0</v>
      </c>
      <c r="AO446" s="71">
        <v>0</v>
      </c>
      <c r="AP446" s="71">
        <v>0</v>
      </c>
      <c r="AQ446" s="71">
        <v>0</v>
      </c>
      <c r="AR446" s="71">
        <v>0</v>
      </c>
      <c r="AS446" s="71">
        <v>0</v>
      </c>
      <c r="AT446" s="71">
        <v>0</v>
      </c>
      <c r="AU446" s="71">
        <v>18</v>
      </c>
      <c r="AV446" s="71">
        <v>12</v>
      </c>
      <c r="AW446" s="71">
        <v>0</v>
      </c>
      <c r="AX446" s="71">
        <v>0</v>
      </c>
      <c r="AY446" s="71">
        <v>0</v>
      </c>
      <c r="AZ446" s="71">
        <v>0</v>
      </c>
      <c r="BA446" s="71">
        <v>0</v>
      </c>
      <c r="BB446" s="71">
        <v>0</v>
      </c>
      <c r="BC446" s="71">
        <v>0</v>
      </c>
      <c r="BD446" s="71">
        <v>0</v>
      </c>
      <c r="BE446" s="71">
        <v>0</v>
      </c>
      <c r="BF446" s="71">
        <v>0</v>
      </c>
      <c r="BG446" s="69">
        <v>23</v>
      </c>
      <c r="BH446" s="69">
        <v>17</v>
      </c>
      <c r="BI446" s="205"/>
      <c r="BJ446" s="8" t="s">
        <v>91</v>
      </c>
      <c r="BK446" s="31">
        <v>3</v>
      </c>
      <c r="BL446" s="31">
        <v>3</v>
      </c>
      <c r="BM446" s="31">
        <v>0</v>
      </c>
      <c r="BN446" s="31">
        <v>2</v>
      </c>
      <c r="BO446" s="31">
        <v>0</v>
      </c>
      <c r="BP446" s="31">
        <v>0</v>
      </c>
      <c r="BQ446" s="31">
        <v>0</v>
      </c>
      <c r="BR446" s="31">
        <v>3</v>
      </c>
      <c r="BS446" s="31">
        <v>0</v>
      </c>
      <c r="BT446" s="31">
        <v>2</v>
      </c>
      <c r="BU446" s="31">
        <v>0</v>
      </c>
      <c r="BV446" s="31">
        <v>0</v>
      </c>
      <c r="BW446" s="31">
        <v>0</v>
      </c>
      <c r="BX446" s="149">
        <v>13</v>
      </c>
      <c r="BY446" s="125">
        <v>10</v>
      </c>
      <c r="BZ446" s="71">
        <v>10</v>
      </c>
      <c r="CA446" s="71">
        <v>10</v>
      </c>
      <c r="CB446" s="71">
        <v>0</v>
      </c>
      <c r="CC446" s="71">
        <v>3</v>
      </c>
      <c r="CD446" s="205"/>
      <c r="CE446" s="8" t="s">
        <v>91</v>
      </c>
      <c r="CF446" s="71">
        <v>0</v>
      </c>
      <c r="CG446" s="71">
        <v>126</v>
      </c>
      <c r="CH446" s="71">
        <v>0</v>
      </c>
      <c r="CI446" s="71">
        <v>1</v>
      </c>
      <c r="CJ446" s="71">
        <v>0</v>
      </c>
      <c r="CK446" s="71">
        <v>1</v>
      </c>
      <c r="CL446" s="71">
        <v>12</v>
      </c>
      <c r="CM446" s="71">
        <v>12</v>
      </c>
      <c r="CN446" s="71">
        <v>12</v>
      </c>
      <c r="CO446" s="205"/>
      <c r="CP446" s="8" t="s">
        <v>91</v>
      </c>
      <c r="CQ446" s="46">
        <v>31</v>
      </c>
      <c r="CR446" s="46">
        <v>15</v>
      </c>
      <c r="CS446" s="46">
        <v>21</v>
      </c>
      <c r="CT446" s="46">
        <v>7</v>
      </c>
      <c r="CU446" s="46">
        <v>0</v>
      </c>
      <c r="CV446" s="46">
        <v>0</v>
      </c>
      <c r="CW446" s="46">
        <v>0</v>
      </c>
      <c r="CX446" s="46">
        <v>0</v>
      </c>
      <c r="CY446" s="46">
        <v>14</v>
      </c>
      <c r="CZ446" s="46">
        <v>4</v>
      </c>
      <c r="DA446" s="46">
        <v>13</v>
      </c>
      <c r="DB446" s="46">
        <v>4</v>
      </c>
      <c r="DC446" s="46">
        <v>0</v>
      </c>
      <c r="DD446" s="46">
        <v>0</v>
      </c>
      <c r="DE446" s="46">
        <v>0</v>
      </c>
      <c r="DF446" s="46">
        <v>0</v>
      </c>
      <c r="DG446" s="46">
        <v>0</v>
      </c>
      <c r="DH446" s="46">
        <v>0</v>
      </c>
      <c r="DI446" s="46">
        <v>0</v>
      </c>
      <c r="DJ446" s="46">
        <v>0</v>
      </c>
      <c r="DK446" s="46">
        <v>0</v>
      </c>
      <c r="DL446" s="46">
        <v>0</v>
      </c>
      <c r="DM446" s="46">
        <v>0</v>
      </c>
      <c r="DN446" s="46">
        <v>0</v>
      </c>
      <c r="DO446" s="205"/>
      <c r="DP446" s="8" t="s">
        <v>91</v>
      </c>
      <c r="DQ446" s="71">
        <v>33</v>
      </c>
      <c r="DR446" s="71">
        <v>11</v>
      </c>
      <c r="DS446" s="71">
        <v>18</v>
      </c>
      <c r="DT446" s="152">
        <v>5</v>
      </c>
      <c r="DU446" s="32">
        <v>5</v>
      </c>
      <c r="DV446" s="149">
        <v>38</v>
      </c>
      <c r="DW446" s="149">
        <v>16</v>
      </c>
      <c r="DX446" s="205"/>
      <c r="DY446" s="8" t="s">
        <v>91</v>
      </c>
      <c r="DZ446" s="71">
        <v>7</v>
      </c>
      <c r="EA446" s="71">
        <v>31</v>
      </c>
      <c r="EB446" s="71">
        <v>0</v>
      </c>
      <c r="EC446" s="71">
        <v>0</v>
      </c>
      <c r="ED446" s="71">
        <v>0</v>
      </c>
      <c r="EE446" s="71">
        <v>0</v>
      </c>
      <c r="EF446" s="71">
        <v>0</v>
      </c>
      <c r="EG446" s="71">
        <v>14</v>
      </c>
      <c r="EH446" s="71">
        <v>0</v>
      </c>
      <c r="EI446" s="71">
        <v>0</v>
      </c>
      <c r="EJ446" s="71">
        <v>0</v>
      </c>
      <c r="EK446" s="71">
        <v>0</v>
      </c>
      <c r="EL446" s="71">
        <v>0</v>
      </c>
      <c r="EM446" s="71">
        <v>0</v>
      </c>
      <c r="EN446" s="71">
        <v>0</v>
      </c>
      <c r="EO446" s="71">
        <v>0</v>
      </c>
      <c r="EP446" s="71">
        <v>0</v>
      </c>
      <c r="ER446" s="78" t="s">
        <v>232</v>
      </c>
      <c r="ES446" s="78" t="s">
        <v>2743</v>
      </c>
      <c r="ET446" s="78">
        <v>45</v>
      </c>
      <c r="EU446" s="78">
        <v>34</v>
      </c>
      <c r="EV446" s="78">
        <v>256</v>
      </c>
      <c r="EW446" s="78"/>
      <c r="EX446" s="78"/>
      <c r="EY446" s="78"/>
    </row>
    <row r="447" spans="1:155">
      <c r="A447" s="205"/>
      <c r="B447" s="66" t="s">
        <v>73</v>
      </c>
      <c r="C447" s="26">
        <v>94</v>
      </c>
      <c r="D447" s="26">
        <v>51</v>
      </c>
      <c r="E447" s="26">
        <v>59</v>
      </c>
      <c r="F447" s="26">
        <v>40</v>
      </c>
      <c r="G447" s="26">
        <v>0</v>
      </c>
      <c r="H447" s="26">
        <v>0</v>
      </c>
      <c r="I447" s="26">
        <v>45</v>
      </c>
      <c r="J447" s="26">
        <v>23</v>
      </c>
      <c r="K447" s="26">
        <v>0</v>
      </c>
      <c r="L447" s="26">
        <v>0</v>
      </c>
      <c r="M447" s="26">
        <v>0</v>
      </c>
      <c r="N447" s="26">
        <v>0</v>
      </c>
      <c r="O447" s="26">
        <v>0</v>
      </c>
      <c r="P447" s="26">
        <v>0</v>
      </c>
      <c r="Q447" s="26">
        <v>102</v>
      </c>
      <c r="R447" s="26">
        <v>63</v>
      </c>
      <c r="S447" s="26">
        <v>1</v>
      </c>
      <c r="T447" s="26">
        <v>0</v>
      </c>
      <c r="U447" s="26">
        <v>29</v>
      </c>
      <c r="V447" s="26">
        <v>15</v>
      </c>
      <c r="W447" s="26">
        <v>0</v>
      </c>
      <c r="X447" s="26">
        <v>0</v>
      </c>
      <c r="Y447" s="26">
        <v>0</v>
      </c>
      <c r="Z447" s="26">
        <v>0</v>
      </c>
      <c r="AA447" s="26">
        <v>0</v>
      </c>
      <c r="AB447" s="26">
        <v>0</v>
      </c>
      <c r="AC447" s="68">
        <v>330</v>
      </c>
      <c r="AD447" s="68">
        <v>192</v>
      </c>
      <c r="AE447" s="205"/>
      <c r="AF447" s="66" t="s">
        <v>73</v>
      </c>
      <c r="AG447" s="26">
        <v>5</v>
      </c>
      <c r="AH447" s="26">
        <v>5</v>
      </c>
      <c r="AI447" s="26">
        <v>0</v>
      </c>
      <c r="AJ447" s="26">
        <v>0</v>
      </c>
      <c r="AK447" s="26">
        <v>0</v>
      </c>
      <c r="AL447" s="26">
        <v>0</v>
      </c>
      <c r="AM447" s="26">
        <v>0</v>
      </c>
      <c r="AN447" s="26">
        <v>0</v>
      </c>
      <c r="AO447" s="26">
        <v>0</v>
      </c>
      <c r="AP447" s="26">
        <v>0</v>
      </c>
      <c r="AQ447" s="26">
        <v>0</v>
      </c>
      <c r="AR447" s="26">
        <v>0</v>
      </c>
      <c r="AS447" s="26">
        <v>0</v>
      </c>
      <c r="AT447" s="26">
        <v>0</v>
      </c>
      <c r="AU447" s="26">
        <v>18</v>
      </c>
      <c r="AV447" s="26">
        <v>12</v>
      </c>
      <c r="AW447" s="26">
        <v>0</v>
      </c>
      <c r="AX447" s="26">
        <v>0</v>
      </c>
      <c r="AY447" s="26">
        <v>1</v>
      </c>
      <c r="AZ447" s="26">
        <v>0</v>
      </c>
      <c r="BA447" s="26">
        <v>0</v>
      </c>
      <c r="BB447" s="26">
        <v>0</v>
      </c>
      <c r="BC447" s="26">
        <v>0</v>
      </c>
      <c r="BD447" s="26">
        <v>0</v>
      </c>
      <c r="BE447" s="26">
        <v>0</v>
      </c>
      <c r="BF447" s="26">
        <v>0</v>
      </c>
      <c r="BG447" s="68">
        <v>24</v>
      </c>
      <c r="BH447" s="68">
        <v>17</v>
      </c>
      <c r="BI447" s="205"/>
      <c r="BJ447" s="66" t="s">
        <v>73</v>
      </c>
      <c r="BK447" s="68">
        <v>4</v>
      </c>
      <c r="BL447" s="68">
        <v>4</v>
      </c>
      <c r="BM447" s="68">
        <v>0</v>
      </c>
      <c r="BN447" s="68">
        <v>3</v>
      </c>
      <c r="BO447" s="68">
        <v>0</v>
      </c>
      <c r="BP447" s="68">
        <v>0</v>
      </c>
      <c r="BQ447" s="68">
        <v>0</v>
      </c>
      <c r="BR447" s="68">
        <v>4</v>
      </c>
      <c r="BS447" s="68">
        <v>1</v>
      </c>
      <c r="BT447" s="68">
        <v>3</v>
      </c>
      <c r="BU447" s="68">
        <v>0</v>
      </c>
      <c r="BV447" s="68">
        <v>0</v>
      </c>
      <c r="BW447" s="68">
        <v>0</v>
      </c>
      <c r="BX447" s="68">
        <v>19</v>
      </c>
      <c r="BY447" s="68">
        <v>15</v>
      </c>
      <c r="BZ447" s="68">
        <v>15</v>
      </c>
      <c r="CA447" s="68">
        <v>15</v>
      </c>
      <c r="CB447" s="68">
        <v>0</v>
      </c>
      <c r="CC447" s="68">
        <v>4</v>
      </c>
      <c r="CD447" s="205"/>
      <c r="CE447" s="66" t="s">
        <v>73</v>
      </c>
      <c r="CF447" s="68">
        <v>0</v>
      </c>
      <c r="CG447" s="68">
        <v>162</v>
      </c>
      <c r="CH447" s="68">
        <v>0</v>
      </c>
      <c r="CI447" s="68">
        <v>1</v>
      </c>
      <c r="CJ447" s="68">
        <v>0</v>
      </c>
      <c r="CK447" s="68">
        <v>6</v>
      </c>
      <c r="CL447" s="68">
        <v>17</v>
      </c>
      <c r="CM447" s="68">
        <v>17</v>
      </c>
      <c r="CN447" s="68">
        <v>17</v>
      </c>
      <c r="CO447" s="205"/>
      <c r="CP447" s="66" t="s">
        <v>73</v>
      </c>
      <c r="CQ447" s="68">
        <v>41</v>
      </c>
      <c r="CR447" s="68">
        <v>20</v>
      </c>
      <c r="CS447" s="68">
        <v>29</v>
      </c>
      <c r="CT447" s="68">
        <v>10</v>
      </c>
      <c r="CU447" s="68">
        <v>1</v>
      </c>
      <c r="CV447" s="68">
        <v>0</v>
      </c>
      <c r="CW447" s="68">
        <v>1</v>
      </c>
      <c r="CX447" s="68">
        <v>0</v>
      </c>
      <c r="CY447" s="68">
        <v>24</v>
      </c>
      <c r="CZ447" s="68">
        <v>7</v>
      </c>
      <c r="DA447" s="68">
        <v>22</v>
      </c>
      <c r="DB447" s="68">
        <v>6</v>
      </c>
      <c r="DC447" s="68">
        <v>0</v>
      </c>
      <c r="DD447" s="68">
        <v>0</v>
      </c>
      <c r="DE447" s="68">
        <v>0</v>
      </c>
      <c r="DF447" s="68">
        <v>0</v>
      </c>
      <c r="DG447" s="68">
        <v>0</v>
      </c>
      <c r="DH447" s="68">
        <v>0</v>
      </c>
      <c r="DI447" s="68">
        <v>0</v>
      </c>
      <c r="DJ447" s="68">
        <v>0</v>
      </c>
      <c r="DK447" s="68">
        <v>0</v>
      </c>
      <c r="DL447" s="68">
        <v>0</v>
      </c>
      <c r="DM447" s="68">
        <v>0</v>
      </c>
      <c r="DN447" s="68">
        <v>0</v>
      </c>
      <c r="DO447" s="205"/>
      <c r="DP447" s="66" t="s">
        <v>73</v>
      </c>
      <c r="DQ447" s="68">
        <v>38</v>
      </c>
      <c r="DR447" s="26">
        <v>12</v>
      </c>
      <c r="DS447" s="26">
        <v>18</v>
      </c>
      <c r="DT447" s="41">
        <v>9</v>
      </c>
      <c r="DU447" s="41">
        <v>8</v>
      </c>
      <c r="DV447" s="68">
        <v>47</v>
      </c>
      <c r="DW447" s="68">
        <v>20</v>
      </c>
      <c r="DX447" s="205"/>
      <c r="DY447" s="66" t="s">
        <v>73</v>
      </c>
      <c r="DZ447" s="68">
        <v>17</v>
      </c>
      <c r="EA447" s="68">
        <v>31</v>
      </c>
      <c r="EB447" s="68">
        <v>0</v>
      </c>
      <c r="EC447" s="68">
        <v>0</v>
      </c>
      <c r="ED447" s="68">
        <v>0</v>
      </c>
      <c r="EE447" s="68">
        <v>0</v>
      </c>
      <c r="EF447" s="68">
        <v>0</v>
      </c>
      <c r="EG447" s="68">
        <v>14</v>
      </c>
      <c r="EH447" s="68">
        <v>0</v>
      </c>
      <c r="EI447" s="68">
        <v>0</v>
      </c>
      <c r="EJ447" s="68">
        <v>0</v>
      </c>
      <c r="EK447" s="68">
        <v>0</v>
      </c>
      <c r="EL447" s="68">
        <v>0</v>
      </c>
      <c r="EM447" s="68">
        <v>0</v>
      </c>
      <c r="EN447" s="68">
        <v>0</v>
      </c>
      <c r="EO447" s="68">
        <v>0</v>
      </c>
      <c r="EP447" s="68">
        <v>0</v>
      </c>
      <c r="ER447" s="78" t="s">
        <v>232</v>
      </c>
      <c r="ES447" s="78" t="s">
        <v>2744</v>
      </c>
      <c r="ET447" s="78">
        <v>66</v>
      </c>
      <c r="EU447" s="78">
        <v>52</v>
      </c>
      <c r="EV447" s="78">
        <v>328</v>
      </c>
      <c r="EW447" s="78"/>
      <c r="EX447" s="78"/>
      <c r="EY447" s="78"/>
    </row>
    <row r="448" spans="1:155">
      <c r="A448" s="205" t="s">
        <v>235</v>
      </c>
      <c r="B448" s="8" t="s">
        <v>90</v>
      </c>
      <c r="C448" s="71">
        <v>0</v>
      </c>
      <c r="D448" s="71">
        <v>0</v>
      </c>
      <c r="E448" s="71">
        <v>0</v>
      </c>
      <c r="F448" s="71">
        <v>0</v>
      </c>
      <c r="G448" s="71">
        <v>0</v>
      </c>
      <c r="H448" s="71">
        <v>0</v>
      </c>
      <c r="I448" s="71">
        <v>0</v>
      </c>
      <c r="J448" s="71">
        <v>0</v>
      </c>
      <c r="K448" s="71">
        <v>0</v>
      </c>
      <c r="L448" s="71">
        <v>0</v>
      </c>
      <c r="M448" s="71">
        <v>0</v>
      </c>
      <c r="N448" s="71">
        <v>0</v>
      </c>
      <c r="O448" s="71">
        <v>0</v>
      </c>
      <c r="P448" s="71">
        <v>0</v>
      </c>
      <c r="Q448" s="71">
        <v>0</v>
      </c>
      <c r="R448" s="71">
        <v>0</v>
      </c>
      <c r="S448" s="71">
        <v>0</v>
      </c>
      <c r="T448" s="71">
        <v>0</v>
      </c>
      <c r="U448" s="71">
        <v>0</v>
      </c>
      <c r="V448" s="71">
        <v>0</v>
      </c>
      <c r="W448" s="71">
        <v>0</v>
      </c>
      <c r="X448" s="71">
        <v>0</v>
      </c>
      <c r="Y448" s="71">
        <v>0</v>
      </c>
      <c r="Z448" s="71">
        <v>0</v>
      </c>
      <c r="AA448" s="71">
        <v>0</v>
      </c>
      <c r="AB448" s="71">
        <v>0</v>
      </c>
      <c r="AC448" s="69">
        <v>0</v>
      </c>
      <c r="AD448" s="69">
        <v>0</v>
      </c>
      <c r="AE448" s="205" t="s">
        <v>235</v>
      </c>
      <c r="AF448" s="8" t="s">
        <v>90</v>
      </c>
      <c r="AG448" s="71">
        <v>0</v>
      </c>
      <c r="AH448" s="71">
        <v>0</v>
      </c>
      <c r="AI448" s="71">
        <v>0</v>
      </c>
      <c r="AJ448" s="71">
        <v>0</v>
      </c>
      <c r="AK448" s="71">
        <v>0</v>
      </c>
      <c r="AL448" s="71">
        <v>0</v>
      </c>
      <c r="AM448" s="71">
        <v>0</v>
      </c>
      <c r="AN448" s="71">
        <v>0</v>
      </c>
      <c r="AO448" s="71">
        <v>0</v>
      </c>
      <c r="AP448" s="71">
        <v>0</v>
      </c>
      <c r="AQ448" s="71">
        <v>0</v>
      </c>
      <c r="AR448" s="71">
        <v>0</v>
      </c>
      <c r="AS448" s="71">
        <v>0</v>
      </c>
      <c r="AT448" s="71">
        <v>0</v>
      </c>
      <c r="AU448" s="71">
        <v>0</v>
      </c>
      <c r="AV448" s="71">
        <v>0</v>
      </c>
      <c r="AW448" s="71">
        <v>0</v>
      </c>
      <c r="AX448" s="71">
        <v>0</v>
      </c>
      <c r="AY448" s="71">
        <v>0</v>
      </c>
      <c r="AZ448" s="71">
        <v>0</v>
      </c>
      <c r="BA448" s="71">
        <v>0</v>
      </c>
      <c r="BB448" s="71">
        <v>0</v>
      </c>
      <c r="BC448" s="71">
        <v>0</v>
      </c>
      <c r="BD448" s="71">
        <v>0</v>
      </c>
      <c r="BE448" s="71">
        <v>0</v>
      </c>
      <c r="BF448" s="71">
        <v>0</v>
      </c>
      <c r="BG448" s="69">
        <v>0</v>
      </c>
      <c r="BH448" s="69">
        <v>0</v>
      </c>
      <c r="BI448" s="205" t="s">
        <v>235</v>
      </c>
      <c r="BJ448" s="8" t="s">
        <v>90</v>
      </c>
      <c r="BK448" s="31">
        <v>0</v>
      </c>
      <c r="BL448" s="31">
        <v>0</v>
      </c>
      <c r="BM448" s="31">
        <v>0</v>
      </c>
      <c r="BN448" s="31">
        <v>0</v>
      </c>
      <c r="BO448" s="31">
        <v>0</v>
      </c>
      <c r="BP448" s="31">
        <v>0</v>
      </c>
      <c r="BQ448" s="31">
        <v>0</v>
      </c>
      <c r="BR448" s="31">
        <v>0</v>
      </c>
      <c r="BS448" s="31">
        <v>0</v>
      </c>
      <c r="BT448" s="31">
        <v>0</v>
      </c>
      <c r="BU448" s="31">
        <v>0</v>
      </c>
      <c r="BV448" s="31">
        <v>0</v>
      </c>
      <c r="BW448" s="31">
        <v>0</v>
      </c>
      <c r="BX448" s="149">
        <v>0</v>
      </c>
      <c r="BY448" s="125">
        <v>0</v>
      </c>
      <c r="BZ448" s="71">
        <v>0</v>
      </c>
      <c r="CA448" s="71">
        <v>0</v>
      </c>
      <c r="CB448" s="71">
        <v>0</v>
      </c>
      <c r="CC448" s="71">
        <v>0</v>
      </c>
      <c r="CD448" s="205" t="s">
        <v>235</v>
      </c>
      <c r="CE448" s="8" t="s">
        <v>90</v>
      </c>
      <c r="CF448" s="71">
        <v>0</v>
      </c>
      <c r="CG448" s="71">
        <v>0</v>
      </c>
      <c r="CH448" s="71">
        <v>0</v>
      </c>
      <c r="CI448" s="71">
        <v>0</v>
      </c>
      <c r="CJ448" s="71">
        <v>0</v>
      </c>
      <c r="CK448" s="71">
        <v>0</v>
      </c>
      <c r="CL448" s="71">
        <v>0</v>
      </c>
      <c r="CM448" s="71">
        <v>0</v>
      </c>
      <c r="CN448" s="71">
        <v>0</v>
      </c>
      <c r="CO448" s="205" t="s">
        <v>235</v>
      </c>
      <c r="CP448" s="8" t="s">
        <v>90</v>
      </c>
      <c r="CQ448" s="46">
        <v>0</v>
      </c>
      <c r="CR448" s="46">
        <v>0</v>
      </c>
      <c r="CS448" s="46">
        <v>0</v>
      </c>
      <c r="CT448" s="46">
        <v>0</v>
      </c>
      <c r="CU448" s="46">
        <v>0</v>
      </c>
      <c r="CV448" s="46">
        <v>0</v>
      </c>
      <c r="CW448" s="46">
        <v>0</v>
      </c>
      <c r="CX448" s="46">
        <v>0</v>
      </c>
      <c r="CY448" s="46">
        <v>0</v>
      </c>
      <c r="CZ448" s="46">
        <v>0</v>
      </c>
      <c r="DA448" s="46">
        <v>0</v>
      </c>
      <c r="DB448" s="46">
        <v>0</v>
      </c>
      <c r="DC448" s="46">
        <v>0</v>
      </c>
      <c r="DD448" s="46">
        <v>0</v>
      </c>
      <c r="DE448" s="46">
        <v>0</v>
      </c>
      <c r="DF448" s="46">
        <v>0</v>
      </c>
      <c r="DG448" s="46">
        <v>0</v>
      </c>
      <c r="DH448" s="46">
        <v>0</v>
      </c>
      <c r="DI448" s="46">
        <v>0</v>
      </c>
      <c r="DJ448" s="46">
        <v>0</v>
      </c>
      <c r="DK448" s="46">
        <v>0</v>
      </c>
      <c r="DL448" s="46">
        <v>0</v>
      </c>
      <c r="DM448" s="46">
        <v>0</v>
      </c>
      <c r="DN448" s="46">
        <v>0</v>
      </c>
      <c r="DO448" s="205" t="s">
        <v>235</v>
      </c>
      <c r="DP448" s="8" t="s">
        <v>90</v>
      </c>
      <c r="DQ448" s="71">
        <v>0</v>
      </c>
      <c r="DR448" s="71">
        <v>0</v>
      </c>
      <c r="DS448" s="71">
        <v>0</v>
      </c>
      <c r="DT448" s="152">
        <v>0</v>
      </c>
      <c r="DU448" s="32">
        <v>0</v>
      </c>
      <c r="DV448" s="149">
        <v>0</v>
      </c>
      <c r="DW448" s="149">
        <v>0</v>
      </c>
      <c r="DX448" s="205" t="s">
        <v>235</v>
      </c>
      <c r="DY448" s="8" t="s">
        <v>90</v>
      </c>
      <c r="DZ448" s="71">
        <v>0</v>
      </c>
      <c r="EA448" s="71">
        <v>0</v>
      </c>
      <c r="EB448" s="71">
        <v>0</v>
      </c>
      <c r="EC448" s="71">
        <v>0</v>
      </c>
      <c r="ED448" s="71">
        <v>0</v>
      </c>
      <c r="EE448" s="71">
        <v>0</v>
      </c>
      <c r="EF448" s="71">
        <v>0</v>
      </c>
      <c r="EG448" s="71">
        <v>0</v>
      </c>
      <c r="EH448" s="71">
        <v>0</v>
      </c>
      <c r="EI448" s="71">
        <v>0</v>
      </c>
      <c r="EJ448" s="71">
        <v>0</v>
      </c>
      <c r="EK448" s="71">
        <v>0</v>
      </c>
      <c r="EL448" s="71">
        <v>0</v>
      </c>
      <c r="EM448" s="71">
        <v>0</v>
      </c>
      <c r="EN448" s="71">
        <v>0</v>
      </c>
      <c r="EO448" s="71">
        <v>0</v>
      </c>
      <c r="EP448" s="71">
        <v>0</v>
      </c>
      <c r="ER448" s="78" t="s">
        <v>235</v>
      </c>
      <c r="ES448" s="78" t="s">
        <v>2745</v>
      </c>
      <c r="ET448" s="78">
        <v>0</v>
      </c>
      <c r="EU448" s="78">
        <v>0</v>
      </c>
      <c r="EV448" s="78">
        <v>0</v>
      </c>
      <c r="EW448" s="78"/>
      <c r="EX448" s="78"/>
      <c r="EY448" s="78"/>
    </row>
    <row r="449" spans="1:155">
      <c r="A449" s="205"/>
      <c r="B449" s="8" t="s">
        <v>91</v>
      </c>
      <c r="C449" s="71">
        <v>230</v>
      </c>
      <c r="D449" s="71">
        <v>130</v>
      </c>
      <c r="E449" s="71">
        <v>41</v>
      </c>
      <c r="F449" s="71">
        <v>26</v>
      </c>
      <c r="G449" s="71">
        <v>0</v>
      </c>
      <c r="H449" s="71">
        <v>0</v>
      </c>
      <c r="I449" s="71">
        <v>0</v>
      </c>
      <c r="J449" s="71">
        <v>0</v>
      </c>
      <c r="K449" s="71">
        <v>53</v>
      </c>
      <c r="L449" s="71">
        <v>33</v>
      </c>
      <c r="M449" s="71">
        <v>48</v>
      </c>
      <c r="N449" s="71">
        <v>24</v>
      </c>
      <c r="O449" s="71">
        <v>49</v>
      </c>
      <c r="P449" s="71">
        <v>29</v>
      </c>
      <c r="Q449" s="71">
        <v>54</v>
      </c>
      <c r="R449" s="71">
        <v>28</v>
      </c>
      <c r="S449" s="71">
        <v>0</v>
      </c>
      <c r="T449" s="71">
        <v>0</v>
      </c>
      <c r="U449" s="71">
        <v>0</v>
      </c>
      <c r="V449" s="71">
        <v>0</v>
      </c>
      <c r="W449" s="71">
        <v>38</v>
      </c>
      <c r="X449" s="71">
        <v>25</v>
      </c>
      <c r="Y449" s="71">
        <v>52</v>
      </c>
      <c r="Z449" s="71">
        <v>23</v>
      </c>
      <c r="AA449" s="71">
        <v>25</v>
      </c>
      <c r="AB449" s="71">
        <v>18</v>
      </c>
      <c r="AC449" s="69">
        <v>590</v>
      </c>
      <c r="AD449" s="69">
        <v>336</v>
      </c>
      <c r="AE449" s="205"/>
      <c r="AF449" s="8" t="s">
        <v>91</v>
      </c>
      <c r="AG449" s="71">
        <v>9</v>
      </c>
      <c r="AH449" s="71">
        <v>1</v>
      </c>
      <c r="AI449" s="71">
        <v>0</v>
      </c>
      <c r="AJ449" s="71">
        <v>0</v>
      </c>
      <c r="AK449" s="71">
        <v>0</v>
      </c>
      <c r="AL449" s="71">
        <v>0</v>
      </c>
      <c r="AM449" s="71">
        <v>0</v>
      </c>
      <c r="AN449" s="71">
        <v>0</v>
      </c>
      <c r="AO449" s="71">
        <v>3</v>
      </c>
      <c r="AP449" s="71">
        <v>3</v>
      </c>
      <c r="AQ449" s="71">
        <v>1</v>
      </c>
      <c r="AR449" s="71">
        <v>0</v>
      </c>
      <c r="AS449" s="71">
        <v>0</v>
      </c>
      <c r="AT449" s="71">
        <v>0</v>
      </c>
      <c r="AU449" s="71">
        <v>12</v>
      </c>
      <c r="AV449" s="71">
        <v>5</v>
      </c>
      <c r="AW449" s="71">
        <v>0</v>
      </c>
      <c r="AX449" s="71">
        <v>0</v>
      </c>
      <c r="AY449" s="71">
        <v>0</v>
      </c>
      <c r="AZ449" s="71">
        <v>0</v>
      </c>
      <c r="BA449" s="71">
        <v>1</v>
      </c>
      <c r="BB449" s="71">
        <v>0</v>
      </c>
      <c r="BC449" s="71">
        <v>7</v>
      </c>
      <c r="BD449" s="71">
        <v>6</v>
      </c>
      <c r="BE449" s="71">
        <v>0</v>
      </c>
      <c r="BF449" s="71">
        <v>0</v>
      </c>
      <c r="BG449" s="69">
        <v>33</v>
      </c>
      <c r="BH449" s="69">
        <v>15</v>
      </c>
      <c r="BI449" s="205"/>
      <c r="BJ449" s="8" t="s">
        <v>91</v>
      </c>
      <c r="BK449" s="31">
        <v>6</v>
      </c>
      <c r="BL449" s="31">
        <v>1</v>
      </c>
      <c r="BM449" s="31">
        <v>0</v>
      </c>
      <c r="BN449" s="31">
        <v>0</v>
      </c>
      <c r="BO449" s="31">
        <v>2</v>
      </c>
      <c r="BP449" s="31">
        <v>2</v>
      </c>
      <c r="BQ449" s="31">
        <v>2</v>
      </c>
      <c r="BR449" s="31">
        <v>1</v>
      </c>
      <c r="BS449" s="31">
        <v>0</v>
      </c>
      <c r="BT449" s="31">
        <v>0</v>
      </c>
      <c r="BU449" s="31">
        <v>2</v>
      </c>
      <c r="BV449" s="31">
        <v>2</v>
      </c>
      <c r="BW449" s="31">
        <v>2</v>
      </c>
      <c r="BX449" s="149">
        <v>20</v>
      </c>
      <c r="BY449" s="125">
        <v>19</v>
      </c>
      <c r="BZ449" s="71">
        <v>19</v>
      </c>
      <c r="CA449" s="71">
        <v>19</v>
      </c>
      <c r="CB449" s="71">
        <v>0</v>
      </c>
      <c r="CC449" s="71">
        <v>3</v>
      </c>
      <c r="CD449" s="205"/>
      <c r="CE449" s="8" t="s">
        <v>91</v>
      </c>
      <c r="CF449" s="71">
        <v>0</v>
      </c>
      <c r="CG449" s="71">
        <v>243</v>
      </c>
      <c r="CH449" s="71">
        <v>0</v>
      </c>
      <c r="CI449" s="71">
        <v>56</v>
      </c>
      <c r="CJ449" s="71">
        <v>0</v>
      </c>
      <c r="CK449" s="71">
        <v>6</v>
      </c>
      <c r="CL449" s="71">
        <v>16</v>
      </c>
      <c r="CM449" s="71">
        <v>20</v>
      </c>
      <c r="CN449" s="71">
        <v>21</v>
      </c>
      <c r="CO449" s="205"/>
      <c r="CP449" s="8" t="s">
        <v>91</v>
      </c>
      <c r="CQ449" s="46">
        <v>90</v>
      </c>
      <c r="CR449" s="46">
        <v>56</v>
      </c>
      <c r="CS449" s="46">
        <v>42</v>
      </c>
      <c r="CT449" s="46">
        <v>28</v>
      </c>
      <c r="CU449" s="46">
        <v>3</v>
      </c>
      <c r="CV449" s="46">
        <v>3</v>
      </c>
      <c r="CW449" s="46">
        <v>3</v>
      </c>
      <c r="CX449" s="46">
        <v>3</v>
      </c>
      <c r="CY449" s="46">
        <v>70</v>
      </c>
      <c r="CZ449" s="46">
        <v>45</v>
      </c>
      <c r="DA449" s="46">
        <v>56</v>
      </c>
      <c r="DB449" s="46">
        <v>38</v>
      </c>
      <c r="DC449" s="46">
        <v>4</v>
      </c>
      <c r="DD449" s="46">
        <v>3</v>
      </c>
      <c r="DE449" s="46">
        <v>4</v>
      </c>
      <c r="DF449" s="46">
        <v>3</v>
      </c>
      <c r="DG449" s="46">
        <v>3</v>
      </c>
      <c r="DH449" s="46">
        <v>1</v>
      </c>
      <c r="DI449" s="46">
        <v>3</v>
      </c>
      <c r="DJ449" s="46">
        <v>1</v>
      </c>
      <c r="DK449" s="46">
        <v>8</v>
      </c>
      <c r="DL449" s="46">
        <v>5</v>
      </c>
      <c r="DM449" s="46">
        <v>8</v>
      </c>
      <c r="DN449" s="46">
        <v>5</v>
      </c>
      <c r="DO449" s="205"/>
      <c r="DP449" s="8" t="s">
        <v>91</v>
      </c>
      <c r="DQ449" s="71">
        <v>51</v>
      </c>
      <c r="DR449" s="71">
        <v>20</v>
      </c>
      <c r="DS449" s="71">
        <v>4</v>
      </c>
      <c r="DT449" s="152">
        <v>12</v>
      </c>
      <c r="DU449" s="32">
        <v>3</v>
      </c>
      <c r="DV449" s="149">
        <v>63</v>
      </c>
      <c r="DW449" s="149">
        <v>23</v>
      </c>
      <c r="DX449" s="205"/>
      <c r="DY449" s="8" t="s">
        <v>91</v>
      </c>
      <c r="DZ449" s="71">
        <v>0</v>
      </c>
      <c r="EA449" s="71">
        <v>0</v>
      </c>
      <c r="EB449" s="71">
        <v>0</v>
      </c>
      <c r="EC449" s="71">
        <v>0</v>
      </c>
      <c r="ED449" s="71">
        <v>0</v>
      </c>
      <c r="EE449" s="71">
        <v>0</v>
      </c>
      <c r="EF449" s="71">
        <v>0</v>
      </c>
      <c r="EG449" s="71">
        <v>0</v>
      </c>
      <c r="EH449" s="71">
        <v>0</v>
      </c>
      <c r="EI449" s="71">
        <v>0</v>
      </c>
      <c r="EJ449" s="71">
        <v>0</v>
      </c>
      <c r="EK449" s="71">
        <v>0</v>
      </c>
      <c r="EL449" s="71">
        <v>0</v>
      </c>
      <c r="EM449" s="71">
        <v>0</v>
      </c>
      <c r="EN449" s="71">
        <v>0</v>
      </c>
      <c r="EO449" s="71">
        <v>0</v>
      </c>
      <c r="EP449" s="71">
        <v>0</v>
      </c>
      <c r="ER449" s="78" t="s">
        <v>235</v>
      </c>
      <c r="ES449" s="78" t="s">
        <v>2746</v>
      </c>
      <c r="ET449" s="78">
        <v>178</v>
      </c>
      <c r="EU449" s="78">
        <v>116</v>
      </c>
      <c r="EV449" s="78">
        <v>710</v>
      </c>
      <c r="EW449" s="78"/>
      <c r="EX449" s="78"/>
      <c r="EY449" s="78"/>
    </row>
    <row r="450" spans="1:155">
      <c r="A450" s="205"/>
      <c r="B450" s="66" t="s">
        <v>73</v>
      </c>
      <c r="C450" s="26">
        <v>230</v>
      </c>
      <c r="D450" s="26">
        <v>130</v>
      </c>
      <c r="E450" s="26">
        <v>41</v>
      </c>
      <c r="F450" s="26">
        <v>26</v>
      </c>
      <c r="G450" s="26">
        <v>0</v>
      </c>
      <c r="H450" s="26">
        <v>0</v>
      </c>
      <c r="I450" s="26">
        <v>0</v>
      </c>
      <c r="J450" s="26">
        <v>0</v>
      </c>
      <c r="K450" s="26">
        <v>53</v>
      </c>
      <c r="L450" s="26">
        <v>33</v>
      </c>
      <c r="M450" s="26">
        <v>48</v>
      </c>
      <c r="N450" s="26">
        <v>24</v>
      </c>
      <c r="O450" s="26">
        <v>49</v>
      </c>
      <c r="P450" s="26">
        <v>29</v>
      </c>
      <c r="Q450" s="26">
        <v>54</v>
      </c>
      <c r="R450" s="26">
        <v>28</v>
      </c>
      <c r="S450" s="26">
        <v>0</v>
      </c>
      <c r="T450" s="26">
        <v>0</v>
      </c>
      <c r="U450" s="26">
        <v>0</v>
      </c>
      <c r="V450" s="26">
        <v>0</v>
      </c>
      <c r="W450" s="26">
        <v>38</v>
      </c>
      <c r="X450" s="26">
        <v>25</v>
      </c>
      <c r="Y450" s="26">
        <v>52</v>
      </c>
      <c r="Z450" s="26">
        <v>23</v>
      </c>
      <c r="AA450" s="26">
        <v>25</v>
      </c>
      <c r="AB450" s="26">
        <v>18</v>
      </c>
      <c r="AC450" s="68">
        <v>590</v>
      </c>
      <c r="AD450" s="68">
        <v>336</v>
      </c>
      <c r="AE450" s="205"/>
      <c r="AF450" s="66" t="s">
        <v>73</v>
      </c>
      <c r="AG450" s="26">
        <v>9</v>
      </c>
      <c r="AH450" s="26">
        <v>1</v>
      </c>
      <c r="AI450" s="26">
        <v>0</v>
      </c>
      <c r="AJ450" s="26">
        <v>0</v>
      </c>
      <c r="AK450" s="26">
        <v>0</v>
      </c>
      <c r="AL450" s="26">
        <v>0</v>
      </c>
      <c r="AM450" s="26">
        <v>0</v>
      </c>
      <c r="AN450" s="26">
        <v>0</v>
      </c>
      <c r="AO450" s="26">
        <v>3</v>
      </c>
      <c r="AP450" s="26">
        <v>3</v>
      </c>
      <c r="AQ450" s="26">
        <v>1</v>
      </c>
      <c r="AR450" s="26">
        <v>0</v>
      </c>
      <c r="AS450" s="26">
        <v>0</v>
      </c>
      <c r="AT450" s="26">
        <v>0</v>
      </c>
      <c r="AU450" s="26">
        <v>12</v>
      </c>
      <c r="AV450" s="26">
        <v>5</v>
      </c>
      <c r="AW450" s="26">
        <v>0</v>
      </c>
      <c r="AX450" s="26">
        <v>0</v>
      </c>
      <c r="AY450" s="26">
        <v>0</v>
      </c>
      <c r="AZ450" s="26">
        <v>0</v>
      </c>
      <c r="BA450" s="26">
        <v>1</v>
      </c>
      <c r="BB450" s="26">
        <v>0</v>
      </c>
      <c r="BC450" s="26">
        <v>7</v>
      </c>
      <c r="BD450" s="26">
        <v>6</v>
      </c>
      <c r="BE450" s="26">
        <v>0</v>
      </c>
      <c r="BF450" s="26">
        <v>0</v>
      </c>
      <c r="BG450" s="68">
        <v>33</v>
      </c>
      <c r="BH450" s="68">
        <v>15</v>
      </c>
      <c r="BI450" s="205"/>
      <c r="BJ450" s="66" t="s">
        <v>73</v>
      </c>
      <c r="BK450" s="68">
        <v>6</v>
      </c>
      <c r="BL450" s="68">
        <v>1</v>
      </c>
      <c r="BM450" s="68">
        <v>0</v>
      </c>
      <c r="BN450" s="68">
        <v>0</v>
      </c>
      <c r="BO450" s="68">
        <v>2</v>
      </c>
      <c r="BP450" s="68">
        <v>2</v>
      </c>
      <c r="BQ450" s="68">
        <v>2</v>
      </c>
      <c r="BR450" s="68">
        <v>1</v>
      </c>
      <c r="BS450" s="68">
        <v>0</v>
      </c>
      <c r="BT450" s="68">
        <v>0</v>
      </c>
      <c r="BU450" s="68">
        <v>2</v>
      </c>
      <c r="BV450" s="68">
        <v>2</v>
      </c>
      <c r="BW450" s="68">
        <v>2</v>
      </c>
      <c r="BX450" s="68">
        <v>20</v>
      </c>
      <c r="BY450" s="68">
        <v>19</v>
      </c>
      <c r="BZ450" s="68">
        <v>19</v>
      </c>
      <c r="CA450" s="68">
        <v>19</v>
      </c>
      <c r="CB450" s="68">
        <v>0</v>
      </c>
      <c r="CC450" s="68">
        <v>3</v>
      </c>
      <c r="CD450" s="205"/>
      <c r="CE450" s="66" t="s">
        <v>73</v>
      </c>
      <c r="CF450" s="68">
        <v>0</v>
      </c>
      <c r="CG450" s="68">
        <v>243</v>
      </c>
      <c r="CH450" s="68">
        <v>0</v>
      </c>
      <c r="CI450" s="68">
        <v>56</v>
      </c>
      <c r="CJ450" s="68">
        <v>0</v>
      </c>
      <c r="CK450" s="68">
        <v>6</v>
      </c>
      <c r="CL450" s="68">
        <v>16</v>
      </c>
      <c r="CM450" s="68">
        <v>20</v>
      </c>
      <c r="CN450" s="68">
        <v>21</v>
      </c>
      <c r="CO450" s="205"/>
      <c r="CP450" s="66" t="s">
        <v>73</v>
      </c>
      <c r="CQ450" s="68">
        <v>90</v>
      </c>
      <c r="CR450" s="68">
        <v>56</v>
      </c>
      <c r="CS450" s="68">
        <v>42</v>
      </c>
      <c r="CT450" s="68">
        <v>28</v>
      </c>
      <c r="CU450" s="68">
        <v>3</v>
      </c>
      <c r="CV450" s="68">
        <v>3</v>
      </c>
      <c r="CW450" s="68">
        <v>3</v>
      </c>
      <c r="CX450" s="68">
        <v>3</v>
      </c>
      <c r="CY450" s="68">
        <v>70</v>
      </c>
      <c r="CZ450" s="68">
        <v>45</v>
      </c>
      <c r="DA450" s="68">
        <v>56</v>
      </c>
      <c r="DB450" s="68">
        <v>38</v>
      </c>
      <c r="DC450" s="68">
        <v>4</v>
      </c>
      <c r="DD450" s="68">
        <v>3</v>
      </c>
      <c r="DE450" s="68">
        <v>4</v>
      </c>
      <c r="DF450" s="68">
        <v>3</v>
      </c>
      <c r="DG450" s="68">
        <v>3</v>
      </c>
      <c r="DH450" s="68">
        <v>1</v>
      </c>
      <c r="DI450" s="68">
        <v>3</v>
      </c>
      <c r="DJ450" s="68">
        <v>1</v>
      </c>
      <c r="DK450" s="68">
        <v>8</v>
      </c>
      <c r="DL450" s="68">
        <v>5</v>
      </c>
      <c r="DM450" s="68">
        <v>8</v>
      </c>
      <c r="DN450" s="68">
        <v>5</v>
      </c>
      <c r="DO450" s="205"/>
      <c r="DP450" s="66" t="s">
        <v>73</v>
      </c>
      <c r="DQ450" s="68">
        <v>51</v>
      </c>
      <c r="DR450" s="26">
        <v>20</v>
      </c>
      <c r="DS450" s="26">
        <v>4</v>
      </c>
      <c r="DT450" s="41">
        <v>12</v>
      </c>
      <c r="DU450" s="41">
        <v>3</v>
      </c>
      <c r="DV450" s="68">
        <v>63</v>
      </c>
      <c r="DW450" s="68">
        <v>23</v>
      </c>
      <c r="DX450" s="205"/>
      <c r="DY450" s="66" t="s">
        <v>73</v>
      </c>
      <c r="DZ450" s="68">
        <v>0</v>
      </c>
      <c r="EA450" s="68">
        <v>0</v>
      </c>
      <c r="EB450" s="68">
        <v>0</v>
      </c>
      <c r="EC450" s="68">
        <v>0</v>
      </c>
      <c r="ED450" s="68">
        <v>0</v>
      </c>
      <c r="EE450" s="68">
        <v>0</v>
      </c>
      <c r="EF450" s="68">
        <v>0</v>
      </c>
      <c r="EG450" s="68">
        <v>0</v>
      </c>
      <c r="EH450" s="68">
        <v>0</v>
      </c>
      <c r="EI450" s="68">
        <v>0</v>
      </c>
      <c r="EJ450" s="68">
        <v>0</v>
      </c>
      <c r="EK450" s="68">
        <v>0</v>
      </c>
      <c r="EL450" s="68">
        <v>0</v>
      </c>
      <c r="EM450" s="68">
        <v>0</v>
      </c>
      <c r="EN450" s="68">
        <v>0</v>
      </c>
      <c r="EO450" s="68">
        <v>0</v>
      </c>
      <c r="EP450" s="68">
        <v>0</v>
      </c>
      <c r="ER450" s="78" t="s">
        <v>235</v>
      </c>
      <c r="ES450" s="78" t="s">
        <v>2747</v>
      </c>
      <c r="ET450" s="78">
        <v>178</v>
      </c>
      <c r="EU450" s="78">
        <v>116</v>
      </c>
      <c r="EV450" s="78">
        <v>710</v>
      </c>
      <c r="EW450" s="78"/>
      <c r="EX450" s="78"/>
      <c r="EY450" s="78"/>
    </row>
    <row r="451" spans="1:155">
      <c r="A451" s="205" t="s">
        <v>2055</v>
      </c>
      <c r="B451" s="8" t="s">
        <v>90</v>
      </c>
      <c r="C451" s="71">
        <v>300</v>
      </c>
      <c r="D451" s="71">
        <v>128</v>
      </c>
      <c r="E451" s="71">
        <v>84</v>
      </c>
      <c r="F451" s="71">
        <v>34</v>
      </c>
      <c r="G451" s="71">
        <v>0</v>
      </c>
      <c r="H451" s="71">
        <v>0</v>
      </c>
      <c r="I451" s="71">
        <v>5</v>
      </c>
      <c r="J451" s="71">
        <v>2</v>
      </c>
      <c r="K451" s="71">
        <v>160</v>
      </c>
      <c r="L451" s="71">
        <v>85</v>
      </c>
      <c r="M451" s="71">
        <v>26</v>
      </c>
      <c r="N451" s="71">
        <v>10</v>
      </c>
      <c r="O451" s="71">
        <v>0</v>
      </c>
      <c r="P451" s="71">
        <v>0</v>
      </c>
      <c r="Q451" s="71">
        <v>386</v>
      </c>
      <c r="R451" s="71">
        <v>194</v>
      </c>
      <c r="S451" s="71">
        <v>0</v>
      </c>
      <c r="T451" s="71">
        <v>0</v>
      </c>
      <c r="U451" s="71">
        <v>5</v>
      </c>
      <c r="V451" s="71">
        <v>1</v>
      </c>
      <c r="W451" s="71">
        <v>30</v>
      </c>
      <c r="X451" s="71">
        <v>19</v>
      </c>
      <c r="Y451" s="71">
        <v>22</v>
      </c>
      <c r="Z451" s="71">
        <v>8</v>
      </c>
      <c r="AA451" s="71">
        <v>0</v>
      </c>
      <c r="AB451" s="71">
        <v>0</v>
      </c>
      <c r="AC451" s="69">
        <v>1018</v>
      </c>
      <c r="AD451" s="69">
        <v>481</v>
      </c>
      <c r="AE451" s="205" t="s">
        <v>2055</v>
      </c>
      <c r="AF451" s="8" t="s">
        <v>90</v>
      </c>
      <c r="AG451" s="71">
        <v>3</v>
      </c>
      <c r="AH451" s="71">
        <v>1</v>
      </c>
      <c r="AI451" s="71">
        <v>4</v>
      </c>
      <c r="AJ451" s="71">
        <v>1</v>
      </c>
      <c r="AK451" s="71">
        <v>0</v>
      </c>
      <c r="AL451" s="71">
        <v>0</v>
      </c>
      <c r="AM451" s="71">
        <v>0</v>
      </c>
      <c r="AN451" s="71">
        <v>0</v>
      </c>
      <c r="AO451" s="71">
        <v>1</v>
      </c>
      <c r="AP451" s="71">
        <v>0</v>
      </c>
      <c r="AQ451" s="71">
        <v>0</v>
      </c>
      <c r="AR451" s="71">
        <v>0</v>
      </c>
      <c r="AS451" s="71">
        <v>0</v>
      </c>
      <c r="AT451" s="71">
        <v>0</v>
      </c>
      <c r="AU451" s="71">
        <v>90</v>
      </c>
      <c r="AV451" s="71">
        <v>47</v>
      </c>
      <c r="AW451" s="71">
        <v>0</v>
      </c>
      <c r="AX451" s="71">
        <v>0</v>
      </c>
      <c r="AY451" s="71">
        <v>1</v>
      </c>
      <c r="AZ451" s="71">
        <v>1</v>
      </c>
      <c r="BA451" s="71">
        <v>0</v>
      </c>
      <c r="BB451" s="71">
        <v>0</v>
      </c>
      <c r="BC451" s="71">
        <v>0</v>
      </c>
      <c r="BD451" s="71">
        <v>0</v>
      </c>
      <c r="BE451" s="71">
        <v>0</v>
      </c>
      <c r="BF451" s="71">
        <v>0</v>
      </c>
      <c r="BG451" s="69">
        <v>99</v>
      </c>
      <c r="BH451" s="69">
        <v>50</v>
      </c>
      <c r="BI451" s="205" t="s">
        <v>2055</v>
      </c>
      <c r="BJ451" s="8" t="s">
        <v>90</v>
      </c>
      <c r="BK451" s="31">
        <v>7</v>
      </c>
      <c r="BL451" s="31">
        <v>2</v>
      </c>
      <c r="BM451" s="31">
        <v>0</v>
      </c>
      <c r="BN451" s="31">
        <v>1</v>
      </c>
      <c r="BO451" s="31">
        <v>3</v>
      </c>
      <c r="BP451" s="31">
        <v>1</v>
      </c>
      <c r="BQ451" s="31">
        <v>0</v>
      </c>
      <c r="BR451" s="31">
        <v>6</v>
      </c>
      <c r="BS451" s="31">
        <v>0</v>
      </c>
      <c r="BT451" s="31">
        <v>2</v>
      </c>
      <c r="BU451" s="31">
        <v>1</v>
      </c>
      <c r="BV451" s="31">
        <v>1</v>
      </c>
      <c r="BW451" s="31">
        <v>0</v>
      </c>
      <c r="BX451" s="149">
        <v>24</v>
      </c>
      <c r="BY451" s="125">
        <v>24</v>
      </c>
      <c r="BZ451" s="71">
        <v>14</v>
      </c>
      <c r="CA451" s="71">
        <v>18</v>
      </c>
      <c r="CB451" s="71">
        <v>1</v>
      </c>
      <c r="CC451" s="71">
        <v>6</v>
      </c>
      <c r="CD451" s="205" t="s">
        <v>2055</v>
      </c>
      <c r="CE451" s="8" t="s">
        <v>90</v>
      </c>
      <c r="CF451" s="71">
        <v>0</v>
      </c>
      <c r="CG451" s="71">
        <v>213</v>
      </c>
      <c r="CH451" s="71">
        <v>180</v>
      </c>
      <c r="CI451" s="71">
        <v>33</v>
      </c>
      <c r="CJ451" s="71">
        <v>0</v>
      </c>
      <c r="CK451" s="71">
        <v>4</v>
      </c>
      <c r="CL451" s="71">
        <v>24</v>
      </c>
      <c r="CM451" s="71">
        <v>22</v>
      </c>
      <c r="CN451" s="71">
        <v>19</v>
      </c>
      <c r="CO451" s="205" t="s">
        <v>2055</v>
      </c>
      <c r="CP451" s="8" t="s">
        <v>90</v>
      </c>
      <c r="CQ451" s="46">
        <v>272</v>
      </c>
      <c r="CR451" s="46">
        <v>99</v>
      </c>
      <c r="CS451" s="46">
        <v>36</v>
      </c>
      <c r="CT451" s="46">
        <v>14</v>
      </c>
      <c r="CU451" s="46">
        <v>0</v>
      </c>
      <c r="CV451" s="46">
        <v>0</v>
      </c>
      <c r="CW451" s="46">
        <v>0</v>
      </c>
      <c r="CX451" s="46">
        <v>0</v>
      </c>
      <c r="CY451" s="46">
        <v>6</v>
      </c>
      <c r="CZ451" s="46">
        <v>1</v>
      </c>
      <c r="DA451" s="46">
        <v>0</v>
      </c>
      <c r="DB451" s="46">
        <v>0</v>
      </c>
      <c r="DC451" s="46">
        <v>55</v>
      </c>
      <c r="DD451" s="46">
        <v>19</v>
      </c>
      <c r="DE451" s="46">
        <v>9</v>
      </c>
      <c r="DF451" s="46">
        <v>4</v>
      </c>
      <c r="DG451" s="46">
        <v>10</v>
      </c>
      <c r="DH451" s="46">
        <v>3</v>
      </c>
      <c r="DI451" s="46">
        <v>1</v>
      </c>
      <c r="DJ451" s="46">
        <v>0</v>
      </c>
      <c r="DK451" s="46">
        <v>0</v>
      </c>
      <c r="DL451" s="46">
        <v>0</v>
      </c>
      <c r="DM451" s="46">
        <v>0</v>
      </c>
      <c r="DN451" s="46">
        <v>0</v>
      </c>
      <c r="DO451" s="205" t="s">
        <v>2055</v>
      </c>
      <c r="DP451" s="8" t="s">
        <v>90</v>
      </c>
      <c r="DQ451" s="71">
        <v>58</v>
      </c>
      <c r="DR451" s="71">
        <v>16</v>
      </c>
      <c r="DS451" s="71">
        <v>5</v>
      </c>
      <c r="DT451" s="152">
        <v>9</v>
      </c>
      <c r="DU451" s="32">
        <v>5</v>
      </c>
      <c r="DV451" s="149">
        <v>67</v>
      </c>
      <c r="DW451" s="149">
        <v>21</v>
      </c>
      <c r="DX451" s="205" t="s">
        <v>2055</v>
      </c>
      <c r="DY451" s="8" t="s">
        <v>90</v>
      </c>
      <c r="DZ451" s="71">
        <v>175</v>
      </c>
      <c r="EA451" s="71">
        <v>180</v>
      </c>
      <c r="EB451" s="71">
        <v>173</v>
      </c>
      <c r="EC451" s="71">
        <v>0</v>
      </c>
      <c r="ED451" s="71">
        <v>173</v>
      </c>
      <c r="EE451" s="71">
        <v>173</v>
      </c>
      <c r="EF451" s="71">
        <v>0</v>
      </c>
      <c r="EG451" s="71">
        <v>178</v>
      </c>
      <c r="EH451" s="71">
        <v>185</v>
      </c>
      <c r="EI451" s="71">
        <v>175</v>
      </c>
      <c r="EJ451" s="71">
        <v>173</v>
      </c>
      <c r="EK451" s="71">
        <v>3</v>
      </c>
      <c r="EL451" s="71">
        <v>0</v>
      </c>
      <c r="EM451" s="71">
        <v>3</v>
      </c>
      <c r="EN451" s="71">
        <v>1</v>
      </c>
      <c r="EO451" s="71">
        <v>0</v>
      </c>
      <c r="EP451" s="71">
        <v>0</v>
      </c>
      <c r="ER451" s="78" t="s">
        <v>2055</v>
      </c>
      <c r="ES451" s="78" t="s">
        <v>2748</v>
      </c>
      <c r="ET451" s="78">
        <v>343</v>
      </c>
      <c r="EU451" s="78">
        <v>46</v>
      </c>
      <c r="EV451" s="78">
        <v>1098</v>
      </c>
      <c r="EW451" s="78"/>
      <c r="EX451" s="78"/>
      <c r="EY451" s="78"/>
    </row>
    <row r="452" spans="1:155">
      <c r="A452" s="205"/>
      <c r="B452" s="8" t="s">
        <v>91</v>
      </c>
      <c r="C452" s="71">
        <v>0</v>
      </c>
      <c r="D452" s="71">
        <v>0</v>
      </c>
      <c r="E452" s="71">
        <v>0</v>
      </c>
      <c r="F452" s="71">
        <v>0</v>
      </c>
      <c r="G452" s="71">
        <v>0</v>
      </c>
      <c r="H452" s="71">
        <v>0</v>
      </c>
      <c r="I452" s="71">
        <v>0</v>
      </c>
      <c r="J452" s="71">
        <v>0</v>
      </c>
      <c r="K452" s="71">
        <v>0</v>
      </c>
      <c r="L452" s="71">
        <v>0</v>
      </c>
      <c r="M452" s="71">
        <v>0</v>
      </c>
      <c r="N452" s="71">
        <v>0</v>
      </c>
      <c r="O452" s="71">
        <v>0</v>
      </c>
      <c r="P452" s="71">
        <v>0</v>
      </c>
      <c r="Q452" s="71">
        <v>0</v>
      </c>
      <c r="R452" s="71">
        <v>0</v>
      </c>
      <c r="S452" s="71">
        <v>0</v>
      </c>
      <c r="T452" s="71">
        <v>0</v>
      </c>
      <c r="U452" s="71">
        <v>0</v>
      </c>
      <c r="V452" s="71">
        <v>0</v>
      </c>
      <c r="W452" s="71">
        <v>0</v>
      </c>
      <c r="X452" s="71">
        <v>0</v>
      </c>
      <c r="Y452" s="71">
        <v>0</v>
      </c>
      <c r="Z452" s="71">
        <v>0</v>
      </c>
      <c r="AA452" s="71">
        <v>0</v>
      </c>
      <c r="AB452" s="71">
        <v>0</v>
      </c>
      <c r="AC452" s="69">
        <v>0</v>
      </c>
      <c r="AD452" s="69">
        <v>0</v>
      </c>
      <c r="AE452" s="205"/>
      <c r="AF452" s="8" t="s">
        <v>91</v>
      </c>
      <c r="AG452" s="71">
        <v>0</v>
      </c>
      <c r="AH452" s="71">
        <v>0</v>
      </c>
      <c r="AI452" s="71">
        <v>0</v>
      </c>
      <c r="AJ452" s="71">
        <v>0</v>
      </c>
      <c r="AK452" s="71">
        <v>0</v>
      </c>
      <c r="AL452" s="71">
        <v>0</v>
      </c>
      <c r="AM452" s="71">
        <v>0</v>
      </c>
      <c r="AN452" s="71">
        <v>0</v>
      </c>
      <c r="AO452" s="71">
        <v>0</v>
      </c>
      <c r="AP452" s="71">
        <v>0</v>
      </c>
      <c r="AQ452" s="71">
        <v>0</v>
      </c>
      <c r="AR452" s="71">
        <v>0</v>
      </c>
      <c r="AS452" s="71">
        <v>0</v>
      </c>
      <c r="AT452" s="71">
        <v>0</v>
      </c>
      <c r="AU452" s="71">
        <v>0</v>
      </c>
      <c r="AV452" s="71">
        <v>0</v>
      </c>
      <c r="AW452" s="71">
        <v>0</v>
      </c>
      <c r="AX452" s="71">
        <v>0</v>
      </c>
      <c r="AY452" s="71">
        <v>0</v>
      </c>
      <c r="AZ452" s="71">
        <v>0</v>
      </c>
      <c r="BA452" s="71">
        <v>0</v>
      </c>
      <c r="BB452" s="71">
        <v>0</v>
      </c>
      <c r="BC452" s="71">
        <v>0</v>
      </c>
      <c r="BD452" s="71">
        <v>0</v>
      </c>
      <c r="BE452" s="71">
        <v>0</v>
      </c>
      <c r="BF452" s="71">
        <v>0</v>
      </c>
      <c r="BG452" s="69">
        <v>0</v>
      </c>
      <c r="BH452" s="69">
        <v>0</v>
      </c>
      <c r="BI452" s="205"/>
      <c r="BJ452" s="8" t="s">
        <v>91</v>
      </c>
      <c r="BK452" s="31">
        <v>0</v>
      </c>
      <c r="BL452" s="31">
        <v>0</v>
      </c>
      <c r="BM452" s="31">
        <v>0</v>
      </c>
      <c r="BN452" s="31">
        <v>0</v>
      </c>
      <c r="BO452" s="31">
        <v>0</v>
      </c>
      <c r="BP452" s="31">
        <v>0</v>
      </c>
      <c r="BQ452" s="31">
        <v>0</v>
      </c>
      <c r="BR452" s="31">
        <v>0</v>
      </c>
      <c r="BS452" s="31">
        <v>0</v>
      </c>
      <c r="BT452" s="31">
        <v>0</v>
      </c>
      <c r="BU452" s="31">
        <v>0</v>
      </c>
      <c r="BV452" s="31">
        <v>0</v>
      </c>
      <c r="BW452" s="31">
        <v>0</v>
      </c>
      <c r="BX452" s="149">
        <v>0</v>
      </c>
      <c r="BY452" s="125">
        <v>0</v>
      </c>
      <c r="BZ452" s="71">
        <v>0</v>
      </c>
      <c r="CA452" s="71">
        <v>0</v>
      </c>
      <c r="CB452" s="71">
        <v>0</v>
      </c>
      <c r="CC452" s="71">
        <v>0</v>
      </c>
      <c r="CD452" s="205"/>
      <c r="CE452" s="8" t="s">
        <v>91</v>
      </c>
      <c r="CF452" s="71">
        <v>0</v>
      </c>
      <c r="CG452" s="71">
        <v>0</v>
      </c>
      <c r="CH452" s="71">
        <v>0</v>
      </c>
      <c r="CI452" s="71">
        <v>0</v>
      </c>
      <c r="CJ452" s="71">
        <v>0</v>
      </c>
      <c r="CK452" s="71">
        <v>0</v>
      </c>
      <c r="CL452" s="71">
        <v>0</v>
      </c>
      <c r="CM452" s="71">
        <v>0</v>
      </c>
      <c r="CN452" s="71">
        <v>0</v>
      </c>
      <c r="CO452" s="205"/>
      <c r="CP452" s="8" t="s">
        <v>91</v>
      </c>
      <c r="CQ452" s="46">
        <v>0</v>
      </c>
      <c r="CR452" s="46">
        <v>0</v>
      </c>
      <c r="CS452" s="46">
        <v>0</v>
      </c>
      <c r="CT452" s="46">
        <v>0</v>
      </c>
      <c r="CU452" s="46">
        <v>0</v>
      </c>
      <c r="CV452" s="46">
        <v>0</v>
      </c>
      <c r="CW452" s="46">
        <v>0</v>
      </c>
      <c r="CX452" s="46">
        <v>0</v>
      </c>
      <c r="CY452" s="46">
        <v>0</v>
      </c>
      <c r="CZ452" s="46">
        <v>0</v>
      </c>
      <c r="DA452" s="46">
        <v>0</v>
      </c>
      <c r="DB452" s="46">
        <v>0</v>
      </c>
      <c r="DC452" s="46">
        <v>0</v>
      </c>
      <c r="DD452" s="46">
        <v>0</v>
      </c>
      <c r="DE452" s="46">
        <v>0</v>
      </c>
      <c r="DF452" s="46">
        <v>0</v>
      </c>
      <c r="DG452" s="46">
        <v>0</v>
      </c>
      <c r="DH452" s="46">
        <v>0</v>
      </c>
      <c r="DI452" s="46">
        <v>0</v>
      </c>
      <c r="DJ452" s="46">
        <v>0</v>
      </c>
      <c r="DK452" s="46">
        <v>0</v>
      </c>
      <c r="DL452" s="46">
        <v>0</v>
      </c>
      <c r="DM452" s="46">
        <v>0</v>
      </c>
      <c r="DN452" s="46">
        <v>0</v>
      </c>
      <c r="DO452" s="205"/>
      <c r="DP452" s="8" t="s">
        <v>91</v>
      </c>
      <c r="DQ452" s="71">
        <v>0</v>
      </c>
      <c r="DR452" s="71">
        <v>0</v>
      </c>
      <c r="DS452" s="71">
        <v>0</v>
      </c>
      <c r="DT452" s="152">
        <v>0</v>
      </c>
      <c r="DU452" s="32">
        <v>0</v>
      </c>
      <c r="DV452" s="149">
        <v>0</v>
      </c>
      <c r="DW452" s="149">
        <v>0</v>
      </c>
      <c r="DX452" s="205"/>
      <c r="DY452" s="8" t="s">
        <v>91</v>
      </c>
      <c r="DZ452" s="71">
        <v>0</v>
      </c>
      <c r="EA452" s="71">
        <v>0</v>
      </c>
      <c r="EB452" s="71">
        <v>0</v>
      </c>
      <c r="EC452" s="71">
        <v>0</v>
      </c>
      <c r="ED452" s="71">
        <v>0</v>
      </c>
      <c r="EE452" s="71">
        <v>0</v>
      </c>
      <c r="EF452" s="71">
        <v>0</v>
      </c>
      <c r="EG452" s="71">
        <v>0</v>
      </c>
      <c r="EH452" s="71">
        <v>0</v>
      </c>
      <c r="EI452" s="71">
        <v>0</v>
      </c>
      <c r="EJ452" s="71">
        <v>0</v>
      </c>
      <c r="EK452" s="71">
        <v>0</v>
      </c>
      <c r="EL452" s="71">
        <v>0</v>
      </c>
      <c r="EM452" s="71">
        <v>0</v>
      </c>
      <c r="EN452" s="71">
        <v>0</v>
      </c>
      <c r="EO452" s="71">
        <v>0</v>
      </c>
      <c r="EP452" s="71">
        <v>0</v>
      </c>
      <c r="ER452" s="78" t="s">
        <v>2055</v>
      </c>
      <c r="ES452" s="78" t="s">
        <v>2749</v>
      </c>
      <c r="ET452" s="78">
        <v>0</v>
      </c>
      <c r="EU452" s="78">
        <v>0</v>
      </c>
      <c r="EV452" s="78">
        <v>0</v>
      </c>
      <c r="EW452" s="78"/>
      <c r="EX452" s="78"/>
      <c r="EY452" s="78"/>
    </row>
    <row r="453" spans="1:155">
      <c r="A453" s="205"/>
      <c r="B453" s="66" t="s">
        <v>73</v>
      </c>
      <c r="C453" s="26">
        <v>300</v>
      </c>
      <c r="D453" s="26">
        <v>128</v>
      </c>
      <c r="E453" s="26">
        <v>84</v>
      </c>
      <c r="F453" s="26">
        <v>34</v>
      </c>
      <c r="G453" s="26">
        <v>0</v>
      </c>
      <c r="H453" s="26">
        <v>0</v>
      </c>
      <c r="I453" s="26">
        <v>5</v>
      </c>
      <c r="J453" s="26">
        <v>2</v>
      </c>
      <c r="K453" s="26">
        <v>160</v>
      </c>
      <c r="L453" s="26">
        <v>85</v>
      </c>
      <c r="M453" s="26">
        <v>26</v>
      </c>
      <c r="N453" s="26">
        <v>10</v>
      </c>
      <c r="O453" s="26">
        <v>0</v>
      </c>
      <c r="P453" s="26">
        <v>0</v>
      </c>
      <c r="Q453" s="26">
        <v>386</v>
      </c>
      <c r="R453" s="26">
        <v>194</v>
      </c>
      <c r="S453" s="26">
        <v>0</v>
      </c>
      <c r="T453" s="26">
        <v>0</v>
      </c>
      <c r="U453" s="26">
        <v>5</v>
      </c>
      <c r="V453" s="26">
        <v>1</v>
      </c>
      <c r="W453" s="26">
        <v>30</v>
      </c>
      <c r="X453" s="26">
        <v>19</v>
      </c>
      <c r="Y453" s="26">
        <v>22</v>
      </c>
      <c r="Z453" s="26">
        <v>8</v>
      </c>
      <c r="AA453" s="26">
        <v>0</v>
      </c>
      <c r="AB453" s="26">
        <v>0</v>
      </c>
      <c r="AC453" s="68">
        <v>1018</v>
      </c>
      <c r="AD453" s="68">
        <v>481</v>
      </c>
      <c r="AE453" s="205"/>
      <c r="AF453" s="66" t="s">
        <v>73</v>
      </c>
      <c r="AG453" s="26">
        <v>3</v>
      </c>
      <c r="AH453" s="26">
        <v>1</v>
      </c>
      <c r="AI453" s="26">
        <v>4</v>
      </c>
      <c r="AJ453" s="26">
        <v>1</v>
      </c>
      <c r="AK453" s="26">
        <v>0</v>
      </c>
      <c r="AL453" s="26">
        <v>0</v>
      </c>
      <c r="AM453" s="26">
        <v>0</v>
      </c>
      <c r="AN453" s="26">
        <v>0</v>
      </c>
      <c r="AO453" s="26">
        <v>1</v>
      </c>
      <c r="AP453" s="26">
        <v>0</v>
      </c>
      <c r="AQ453" s="26">
        <v>0</v>
      </c>
      <c r="AR453" s="26">
        <v>0</v>
      </c>
      <c r="AS453" s="26">
        <v>0</v>
      </c>
      <c r="AT453" s="26">
        <v>0</v>
      </c>
      <c r="AU453" s="26">
        <v>90</v>
      </c>
      <c r="AV453" s="26">
        <v>47</v>
      </c>
      <c r="AW453" s="26">
        <v>0</v>
      </c>
      <c r="AX453" s="26">
        <v>0</v>
      </c>
      <c r="AY453" s="26">
        <v>1</v>
      </c>
      <c r="AZ453" s="26">
        <v>1</v>
      </c>
      <c r="BA453" s="26">
        <v>0</v>
      </c>
      <c r="BB453" s="26">
        <v>0</v>
      </c>
      <c r="BC453" s="26">
        <v>0</v>
      </c>
      <c r="BD453" s="26">
        <v>0</v>
      </c>
      <c r="BE453" s="26">
        <v>0</v>
      </c>
      <c r="BF453" s="26">
        <v>0</v>
      </c>
      <c r="BG453" s="68">
        <v>99</v>
      </c>
      <c r="BH453" s="68">
        <v>50</v>
      </c>
      <c r="BI453" s="205"/>
      <c r="BJ453" s="66" t="s">
        <v>73</v>
      </c>
      <c r="BK453" s="68">
        <v>7</v>
      </c>
      <c r="BL453" s="68">
        <v>2</v>
      </c>
      <c r="BM453" s="68">
        <v>0</v>
      </c>
      <c r="BN453" s="68">
        <v>1</v>
      </c>
      <c r="BO453" s="68">
        <v>3</v>
      </c>
      <c r="BP453" s="68">
        <v>1</v>
      </c>
      <c r="BQ453" s="68">
        <v>0</v>
      </c>
      <c r="BR453" s="68">
        <v>6</v>
      </c>
      <c r="BS453" s="68">
        <v>0</v>
      </c>
      <c r="BT453" s="68">
        <v>2</v>
      </c>
      <c r="BU453" s="68">
        <v>1</v>
      </c>
      <c r="BV453" s="68">
        <v>1</v>
      </c>
      <c r="BW453" s="68">
        <v>0</v>
      </c>
      <c r="BX453" s="68">
        <v>24</v>
      </c>
      <c r="BY453" s="68">
        <v>24</v>
      </c>
      <c r="BZ453" s="68">
        <v>14</v>
      </c>
      <c r="CA453" s="68">
        <v>18</v>
      </c>
      <c r="CB453" s="68">
        <v>1</v>
      </c>
      <c r="CC453" s="68">
        <v>6</v>
      </c>
      <c r="CD453" s="205"/>
      <c r="CE453" s="66" t="s">
        <v>73</v>
      </c>
      <c r="CF453" s="68">
        <v>0</v>
      </c>
      <c r="CG453" s="68">
        <v>213</v>
      </c>
      <c r="CH453" s="68">
        <v>180</v>
      </c>
      <c r="CI453" s="68">
        <v>33</v>
      </c>
      <c r="CJ453" s="68">
        <v>0</v>
      </c>
      <c r="CK453" s="68">
        <v>4</v>
      </c>
      <c r="CL453" s="68">
        <v>24</v>
      </c>
      <c r="CM453" s="68">
        <v>22</v>
      </c>
      <c r="CN453" s="68">
        <v>19</v>
      </c>
      <c r="CO453" s="205"/>
      <c r="CP453" s="66" t="s">
        <v>73</v>
      </c>
      <c r="CQ453" s="68">
        <v>272</v>
      </c>
      <c r="CR453" s="68">
        <v>99</v>
      </c>
      <c r="CS453" s="68">
        <v>36</v>
      </c>
      <c r="CT453" s="68">
        <v>14</v>
      </c>
      <c r="CU453" s="68">
        <v>0</v>
      </c>
      <c r="CV453" s="68">
        <v>0</v>
      </c>
      <c r="CW453" s="68">
        <v>0</v>
      </c>
      <c r="CX453" s="68">
        <v>0</v>
      </c>
      <c r="CY453" s="68">
        <v>6</v>
      </c>
      <c r="CZ453" s="68">
        <v>1</v>
      </c>
      <c r="DA453" s="68">
        <v>0</v>
      </c>
      <c r="DB453" s="68">
        <v>0</v>
      </c>
      <c r="DC453" s="68">
        <v>55</v>
      </c>
      <c r="DD453" s="68">
        <v>19</v>
      </c>
      <c r="DE453" s="68">
        <v>9</v>
      </c>
      <c r="DF453" s="68">
        <v>4</v>
      </c>
      <c r="DG453" s="68">
        <v>10</v>
      </c>
      <c r="DH453" s="68">
        <v>3</v>
      </c>
      <c r="DI453" s="68">
        <v>1</v>
      </c>
      <c r="DJ453" s="68">
        <v>0</v>
      </c>
      <c r="DK453" s="68">
        <v>0</v>
      </c>
      <c r="DL453" s="68">
        <v>0</v>
      </c>
      <c r="DM453" s="68">
        <v>0</v>
      </c>
      <c r="DN453" s="68">
        <v>0</v>
      </c>
      <c r="DO453" s="205"/>
      <c r="DP453" s="66" t="s">
        <v>73</v>
      </c>
      <c r="DQ453" s="68">
        <v>58</v>
      </c>
      <c r="DR453" s="26">
        <v>16</v>
      </c>
      <c r="DS453" s="26">
        <v>5</v>
      </c>
      <c r="DT453" s="41">
        <v>9</v>
      </c>
      <c r="DU453" s="41">
        <v>5</v>
      </c>
      <c r="DV453" s="68">
        <v>67</v>
      </c>
      <c r="DW453" s="68">
        <v>21</v>
      </c>
      <c r="DX453" s="205"/>
      <c r="DY453" s="66" t="s">
        <v>73</v>
      </c>
      <c r="DZ453" s="68">
        <v>175</v>
      </c>
      <c r="EA453" s="68">
        <v>180</v>
      </c>
      <c r="EB453" s="68">
        <v>173</v>
      </c>
      <c r="EC453" s="68">
        <v>0</v>
      </c>
      <c r="ED453" s="68">
        <v>173</v>
      </c>
      <c r="EE453" s="68">
        <v>173</v>
      </c>
      <c r="EF453" s="68">
        <v>0</v>
      </c>
      <c r="EG453" s="68">
        <v>178</v>
      </c>
      <c r="EH453" s="68">
        <v>185</v>
      </c>
      <c r="EI453" s="68">
        <v>175</v>
      </c>
      <c r="EJ453" s="68">
        <v>173</v>
      </c>
      <c r="EK453" s="68">
        <v>3</v>
      </c>
      <c r="EL453" s="68">
        <v>0</v>
      </c>
      <c r="EM453" s="68">
        <v>3</v>
      </c>
      <c r="EN453" s="68">
        <v>1</v>
      </c>
      <c r="EO453" s="68">
        <v>0</v>
      </c>
      <c r="EP453" s="68">
        <v>0</v>
      </c>
      <c r="ER453" s="78" t="s">
        <v>2055</v>
      </c>
      <c r="ES453" s="78" t="s">
        <v>2750</v>
      </c>
      <c r="ET453" s="78">
        <v>343</v>
      </c>
      <c r="EU453" s="78">
        <v>46</v>
      </c>
      <c r="EV453" s="78">
        <v>1098</v>
      </c>
      <c r="EW453" s="78"/>
      <c r="EX453" s="78"/>
      <c r="EY453" s="78"/>
    </row>
  </sheetData>
  <autoFilter ref="A6:EV453" xr:uid="{00000000-0009-0000-0000-00001C000000}"/>
  <mergeCells count="1540">
    <mergeCell ref="EG87:EG88"/>
    <mergeCell ref="EH87:EH88"/>
    <mergeCell ref="EI87:EI88"/>
    <mergeCell ref="EJ87:EJ88"/>
    <mergeCell ref="EK87:EK88"/>
    <mergeCell ref="EL87:EL88"/>
    <mergeCell ref="EM87:EM88"/>
    <mergeCell ref="EN87:EN88"/>
    <mergeCell ref="EO87:EO88"/>
    <mergeCell ref="EP87:EP88"/>
    <mergeCell ref="DI87:DJ87"/>
    <mergeCell ref="DK87:DL87"/>
    <mergeCell ref="DM87:DN87"/>
    <mergeCell ref="DQ87:DQ88"/>
    <mergeCell ref="DR87:DR88"/>
    <mergeCell ref="DS87:DS88"/>
    <mergeCell ref="DT87:DT88"/>
    <mergeCell ref="DU87:DU88"/>
    <mergeCell ref="DV87:DV88"/>
    <mergeCell ref="DW87:DW88"/>
    <mergeCell ref="DZ87:DZ88"/>
    <mergeCell ref="EA87:EA88"/>
    <mergeCell ref="EB87:EB88"/>
    <mergeCell ref="EC87:EC88"/>
    <mergeCell ref="ED87:ED88"/>
    <mergeCell ref="EE87:EE88"/>
    <mergeCell ref="EF87:EF88"/>
    <mergeCell ref="CG87:CG88"/>
    <mergeCell ref="CH87:CH88"/>
    <mergeCell ref="CI87:CI88"/>
    <mergeCell ref="CJ87:CJ88"/>
    <mergeCell ref="CK87:CK88"/>
    <mergeCell ref="CL87:CL88"/>
    <mergeCell ref="CM87:CM88"/>
    <mergeCell ref="CN87:CN88"/>
    <mergeCell ref="CQ87:CR87"/>
    <mergeCell ref="CS87:CT87"/>
    <mergeCell ref="CU87:CV87"/>
    <mergeCell ref="CW87:CX87"/>
    <mergeCell ref="CY87:CZ87"/>
    <mergeCell ref="DA87:DB87"/>
    <mergeCell ref="DC87:DD87"/>
    <mergeCell ref="DE87:DF87"/>
    <mergeCell ref="DG87:DH87"/>
    <mergeCell ref="AV87:AV88"/>
    <mergeCell ref="AW87:AW88"/>
    <mergeCell ref="AX87:AX88"/>
    <mergeCell ref="AY87:AY88"/>
    <mergeCell ref="AZ87:AZ88"/>
    <mergeCell ref="BA87:BA88"/>
    <mergeCell ref="BB87:BB88"/>
    <mergeCell ref="BC87:BC88"/>
    <mergeCell ref="BD87:BD88"/>
    <mergeCell ref="BE87:BE88"/>
    <mergeCell ref="BF87:BF88"/>
    <mergeCell ref="BG87:BG88"/>
    <mergeCell ref="BH87:BH88"/>
    <mergeCell ref="BK87:BK88"/>
    <mergeCell ref="BL87:BL88"/>
    <mergeCell ref="BM87:BM88"/>
    <mergeCell ref="BN87:BN88"/>
    <mergeCell ref="DT86:DU86"/>
    <mergeCell ref="DV86:DW86"/>
    <mergeCell ref="DX86:DX88"/>
    <mergeCell ref="DY86:DY88"/>
    <mergeCell ref="DZ86:EP86"/>
    <mergeCell ref="C87:C88"/>
    <mergeCell ref="D87:D88"/>
    <mergeCell ref="E87:E88"/>
    <mergeCell ref="F87:F88"/>
    <mergeCell ref="G87:G88"/>
    <mergeCell ref="H87:H88"/>
    <mergeCell ref="I87:I88"/>
    <mergeCell ref="J87:J88"/>
    <mergeCell ref="K87:K88"/>
    <mergeCell ref="L87:L88"/>
    <mergeCell ref="M87:M88"/>
    <mergeCell ref="N87:N88"/>
    <mergeCell ref="O87:O88"/>
    <mergeCell ref="P87:P88"/>
    <mergeCell ref="Q87:Q88"/>
    <mergeCell ref="R87:R88"/>
    <mergeCell ref="S87:S88"/>
    <mergeCell ref="T87:T88"/>
    <mergeCell ref="U87:U88"/>
    <mergeCell ref="V87:V88"/>
    <mergeCell ref="W87:W88"/>
    <mergeCell ref="X87:X88"/>
    <mergeCell ref="Y87:Y88"/>
    <mergeCell ref="Z87:Z88"/>
    <mergeCell ref="AA87:AA88"/>
    <mergeCell ref="AB87:AB88"/>
    <mergeCell ref="AC87:AC88"/>
    <mergeCell ref="BK86:BX86"/>
    <mergeCell ref="BY86:CB86"/>
    <mergeCell ref="CC86:CC88"/>
    <mergeCell ref="CD86:CD88"/>
    <mergeCell ref="CE86:CE88"/>
    <mergeCell ref="CF86:CN86"/>
    <mergeCell ref="CO86:CO88"/>
    <mergeCell ref="CP86:CP88"/>
    <mergeCell ref="CQ86:CT86"/>
    <mergeCell ref="CU86:CX86"/>
    <mergeCell ref="CY86:DB86"/>
    <mergeCell ref="DC86:DF86"/>
    <mergeCell ref="DG86:DJ86"/>
    <mergeCell ref="DK86:DN86"/>
    <mergeCell ref="DO86:DO88"/>
    <mergeCell ref="DP86:DP88"/>
    <mergeCell ref="DQ86:DS86"/>
    <mergeCell ref="BO87:BO88"/>
    <mergeCell ref="BP87:BP88"/>
    <mergeCell ref="BQ87:BQ88"/>
    <mergeCell ref="BR87:BR88"/>
    <mergeCell ref="BS87:BS88"/>
    <mergeCell ref="BT87:BT88"/>
    <mergeCell ref="BU87:BU88"/>
    <mergeCell ref="BV87:BV88"/>
    <mergeCell ref="BW87:BW88"/>
    <mergeCell ref="BX87:BX88"/>
    <mergeCell ref="BY87:BY88"/>
    <mergeCell ref="BZ87:BZ88"/>
    <mergeCell ref="CA87:CA88"/>
    <mergeCell ref="CB87:CB88"/>
    <mergeCell ref="CF87:CF88"/>
    <mergeCell ref="AF86:AF88"/>
    <mergeCell ref="AG86:AH86"/>
    <mergeCell ref="AI86:AJ86"/>
    <mergeCell ref="AK86:AL86"/>
    <mergeCell ref="AM86:AN86"/>
    <mergeCell ref="AO86:AP86"/>
    <mergeCell ref="AQ86:AR86"/>
    <mergeCell ref="AS86:AT86"/>
    <mergeCell ref="AU86:AV86"/>
    <mergeCell ref="AW86:AX86"/>
    <mergeCell ref="AY86:AZ86"/>
    <mergeCell ref="BA86:BB86"/>
    <mergeCell ref="BC86:BD86"/>
    <mergeCell ref="BE86:BF86"/>
    <mergeCell ref="BG86:BH86"/>
    <mergeCell ref="BI86:BI88"/>
    <mergeCell ref="BJ86:BJ88"/>
    <mergeCell ref="AG87:AG88"/>
    <mergeCell ref="AH87:AH88"/>
    <mergeCell ref="AI87:AI88"/>
    <mergeCell ref="AJ87:AJ88"/>
    <mergeCell ref="AK87:AK88"/>
    <mergeCell ref="AL87:AL88"/>
    <mergeCell ref="AM87:AM88"/>
    <mergeCell ref="AN87:AN88"/>
    <mergeCell ref="AO87:AO88"/>
    <mergeCell ref="AP87:AP88"/>
    <mergeCell ref="AQ87:AQ88"/>
    <mergeCell ref="AR87:AR88"/>
    <mergeCell ref="AS87:AS88"/>
    <mergeCell ref="AT87:AT88"/>
    <mergeCell ref="AU87:AU88"/>
    <mergeCell ref="A86:A88"/>
    <mergeCell ref="B86:B88"/>
    <mergeCell ref="C86:D86"/>
    <mergeCell ref="E86:F86"/>
    <mergeCell ref="G86:H86"/>
    <mergeCell ref="I86:J86"/>
    <mergeCell ref="K86:L86"/>
    <mergeCell ref="M86:N86"/>
    <mergeCell ref="O86:P86"/>
    <mergeCell ref="Q86:R86"/>
    <mergeCell ref="S86:T86"/>
    <mergeCell ref="U86:V86"/>
    <mergeCell ref="W86:X86"/>
    <mergeCell ref="Y86:Z86"/>
    <mergeCell ref="AA86:AB86"/>
    <mergeCell ref="AC86:AD86"/>
    <mergeCell ref="AE86:AE88"/>
    <mergeCell ref="AD87:AD88"/>
    <mergeCell ref="DO1:DW1"/>
    <mergeCell ref="DO2:DW2"/>
    <mergeCell ref="DO3:DW3"/>
    <mergeCell ref="DV4:DW4"/>
    <mergeCell ref="DW5:DW6"/>
    <mergeCell ref="DO43:DW43"/>
    <mergeCell ref="DO44:DW44"/>
    <mergeCell ref="DV45:DW45"/>
    <mergeCell ref="DW46:DW47"/>
    <mergeCell ref="BI448:BI450"/>
    <mergeCell ref="DX445:DX447"/>
    <mergeCell ref="DO288:DO290"/>
    <mergeCell ref="DO317:DO319"/>
    <mergeCell ref="DO106:DO108"/>
    <mergeCell ref="DX435:DX437"/>
    <mergeCell ref="DX423:DX425"/>
    <mergeCell ref="DX410:DX412"/>
    <mergeCell ref="DX394:DX396"/>
    <mergeCell ref="DX441:DX443"/>
    <mergeCell ref="DX429:DX431"/>
    <mergeCell ref="DX381:DX383"/>
    <mergeCell ref="DX281:DX283"/>
    <mergeCell ref="DX268:DX270"/>
    <mergeCell ref="DX346:DX348"/>
    <mergeCell ref="DX326:DX328"/>
    <mergeCell ref="DX314:DX316"/>
    <mergeCell ref="DX300:DX302"/>
    <mergeCell ref="DX288:DX290"/>
    <mergeCell ref="CO423:CO425"/>
    <mergeCell ref="DO423:DO425"/>
    <mergeCell ref="DX416:DX418"/>
    <mergeCell ref="CO356:CO358"/>
    <mergeCell ref="A451:A453"/>
    <mergeCell ref="AE451:AE453"/>
    <mergeCell ref="BI451:BI453"/>
    <mergeCell ref="CD451:CD453"/>
    <mergeCell ref="CO451:CO453"/>
    <mergeCell ref="DO451:DO453"/>
    <mergeCell ref="CD448:CD450"/>
    <mergeCell ref="CO448:CO450"/>
    <mergeCell ref="DO448:DO450"/>
    <mergeCell ref="DX448:DX450"/>
    <mergeCell ref="A445:A447"/>
    <mergeCell ref="AE445:AE447"/>
    <mergeCell ref="BI445:BI447"/>
    <mergeCell ref="DX451:DX453"/>
    <mergeCell ref="CD445:CD447"/>
    <mergeCell ref="CO445:CO447"/>
    <mergeCell ref="DO445:DO447"/>
    <mergeCell ref="A448:A450"/>
    <mergeCell ref="AE448:AE450"/>
    <mergeCell ref="DX426:DX428"/>
    <mergeCell ref="A423:A425"/>
    <mergeCell ref="AE423:AE425"/>
    <mergeCell ref="BI423:BI425"/>
    <mergeCell ref="CD423:CD425"/>
    <mergeCell ref="A441:A443"/>
    <mergeCell ref="AE441:AE443"/>
    <mergeCell ref="BI441:BI443"/>
    <mergeCell ref="CD441:CD443"/>
    <mergeCell ref="CO441:CO443"/>
    <mergeCell ref="DO441:DO443"/>
    <mergeCell ref="A438:A440"/>
    <mergeCell ref="AE438:AE440"/>
    <mergeCell ref="BI438:BI440"/>
    <mergeCell ref="CD438:CD440"/>
    <mergeCell ref="CO438:CO440"/>
    <mergeCell ref="DO438:DO440"/>
    <mergeCell ref="DX438:DX440"/>
    <mergeCell ref="A432:A434"/>
    <mergeCell ref="AE432:AE434"/>
    <mergeCell ref="BI432:BI434"/>
    <mergeCell ref="CD432:CD434"/>
    <mergeCell ref="CO432:CO434"/>
    <mergeCell ref="DO432:DO434"/>
    <mergeCell ref="DX432:DX434"/>
    <mergeCell ref="A429:A431"/>
    <mergeCell ref="AE429:AE431"/>
    <mergeCell ref="BI429:BI431"/>
    <mergeCell ref="CD429:CD431"/>
    <mergeCell ref="CO429:CO431"/>
    <mergeCell ref="DO429:DO431"/>
    <mergeCell ref="A435:A437"/>
    <mergeCell ref="AE435:AE437"/>
    <mergeCell ref="BI435:BI437"/>
    <mergeCell ref="CD435:CD437"/>
    <mergeCell ref="CO435:CO437"/>
    <mergeCell ref="DO435:DO437"/>
    <mergeCell ref="A419:A421"/>
    <mergeCell ref="AE419:AE421"/>
    <mergeCell ref="BI419:BI421"/>
    <mergeCell ref="CD419:CD421"/>
    <mergeCell ref="CO419:CO421"/>
    <mergeCell ref="DO419:DO421"/>
    <mergeCell ref="A426:A428"/>
    <mergeCell ref="AE426:AE428"/>
    <mergeCell ref="BI426:BI428"/>
    <mergeCell ref="CD426:CD428"/>
    <mergeCell ref="CO426:CO428"/>
    <mergeCell ref="DO426:DO428"/>
    <mergeCell ref="DX419:DX421"/>
    <mergeCell ref="A416:A418"/>
    <mergeCell ref="AE416:AE418"/>
    <mergeCell ref="BI416:BI418"/>
    <mergeCell ref="CD416:CD418"/>
    <mergeCell ref="CO416:CO418"/>
    <mergeCell ref="DO416:DO418"/>
    <mergeCell ref="A401:A403"/>
    <mergeCell ref="AE401:AE403"/>
    <mergeCell ref="BI401:BI403"/>
    <mergeCell ref="CD401:CD403"/>
    <mergeCell ref="CO401:CO403"/>
    <mergeCell ref="DO401:DO403"/>
    <mergeCell ref="DX401:DX403"/>
    <mergeCell ref="CD413:CD415"/>
    <mergeCell ref="CO413:CO415"/>
    <mergeCell ref="DO413:DO415"/>
    <mergeCell ref="DX413:DX415"/>
    <mergeCell ref="A410:A412"/>
    <mergeCell ref="AE410:AE412"/>
    <mergeCell ref="BI410:BI412"/>
    <mergeCell ref="CD410:CD412"/>
    <mergeCell ref="CO410:CO412"/>
    <mergeCell ref="DO410:DO412"/>
    <mergeCell ref="DX404:DX406"/>
    <mergeCell ref="A407:A409"/>
    <mergeCell ref="AE407:AE409"/>
    <mergeCell ref="BI407:BI409"/>
    <mergeCell ref="CD407:CD409"/>
    <mergeCell ref="CO407:CO409"/>
    <mergeCell ref="DO407:DO409"/>
    <mergeCell ref="DX407:DX409"/>
    <mergeCell ref="A404:A406"/>
    <mergeCell ref="AE404:AE406"/>
    <mergeCell ref="BI404:BI406"/>
    <mergeCell ref="CD404:CD406"/>
    <mergeCell ref="CO404:CO406"/>
    <mergeCell ref="DO404:DO406"/>
    <mergeCell ref="A413:A415"/>
    <mergeCell ref="A397:A399"/>
    <mergeCell ref="AE397:AE399"/>
    <mergeCell ref="BI397:BI399"/>
    <mergeCell ref="CD397:CD399"/>
    <mergeCell ref="CO397:CO399"/>
    <mergeCell ref="DO397:DO399"/>
    <mergeCell ref="DX397:DX399"/>
    <mergeCell ref="AE413:AE415"/>
    <mergeCell ref="BI413:BI415"/>
    <mergeCell ref="A394:A396"/>
    <mergeCell ref="AE394:AE396"/>
    <mergeCell ref="BI394:BI396"/>
    <mergeCell ref="CD394:CD396"/>
    <mergeCell ref="CO394:CO396"/>
    <mergeCell ref="DO394:DO396"/>
    <mergeCell ref="DO388:DO390"/>
    <mergeCell ref="DX388:DX390"/>
    <mergeCell ref="A391:A393"/>
    <mergeCell ref="AE391:AE393"/>
    <mergeCell ref="BI391:BI393"/>
    <mergeCell ref="CD391:CD393"/>
    <mergeCell ref="CO391:CO393"/>
    <mergeCell ref="DO391:DO393"/>
    <mergeCell ref="DX391:DX393"/>
    <mergeCell ref="A388:A390"/>
    <mergeCell ref="AE388:AE390"/>
    <mergeCell ref="BI388:BI390"/>
    <mergeCell ref="CD388:CD390"/>
    <mergeCell ref="CO388:CO390"/>
    <mergeCell ref="A384:A386"/>
    <mergeCell ref="AE384:AE386"/>
    <mergeCell ref="BI384:BI386"/>
    <mergeCell ref="CD384:CD386"/>
    <mergeCell ref="CO384:CO386"/>
    <mergeCell ref="DO384:DO386"/>
    <mergeCell ref="DX384:DX386"/>
    <mergeCell ref="A381:A383"/>
    <mergeCell ref="AE381:AE383"/>
    <mergeCell ref="BI381:BI383"/>
    <mergeCell ref="CD381:CD383"/>
    <mergeCell ref="CO381:CO383"/>
    <mergeCell ref="DO381:DO383"/>
    <mergeCell ref="A378:A380"/>
    <mergeCell ref="AE378:AE380"/>
    <mergeCell ref="BI378:BI380"/>
    <mergeCell ref="CD378:CD380"/>
    <mergeCell ref="CO378:CO380"/>
    <mergeCell ref="DO378:DO380"/>
    <mergeCell ref="DX378:DX380"/>
    <mergeCell ref="DO356:DO358"/>
    <mergeCell ref="DX362:DX364"/>
    <mergeCell ref="A375:A377"/>
    <mergeCell ref="AE375:AE377"/>
    <mergeCell ref="BI375:BI377"/>
    <mergeCell ref="CD375:CD377"/>
    <mergeCell ref="CO375:CO377"/>
    <mergeCell ref="DO375:DO377"/>
    <mergeCell ref="DX368:DX370"/>
    <mergeCell ref="A372:A374"/>
    <mergeCell ref="AE372:AE374"/>
    <mergeCell ref="BI372:BI374"/>
    <mergeCell ref="CD372:CD374"/>
    <mergeCell ref="CO372:CO374"/>
    <mergeCell ref="DO372:DO374"/>
    <mergeCell ref="DX372:DX374"/>
    <mergeCell ref="A368:A370"/>
    <mergeCell ref="AE368:AE370"/>
    <mergeCell ref="BI368:BI370"/>
    <mergeCell ref="CD368:CD370"/>
    <mergeCell ref="CO368:CO370"/>
    <mergeCell ref="DO368:DO370"/>
    <mergeCell ref="DX375:DX377"/>
    <mergeCell ref="DX352:DX354"/>
    <mergeCell ref="A352:A354"/>
    <mergeCell ref="AE352:AE354"/>
    <mergeCell ref="BI352:BI354"/>
    <mergeCell ref="CD352:CD354"/>
    <mergeCell ref="CO352:CO354"/>
    <mergeCell ref="DO352:DO354"/>
    <mergeCell ref="A365:A367"/>
    <mergeCell ref="AE365:AE367"/>
    <mergeCell ref="BI365:BI367"/>
    <mergeCell ref="CD365:CD367"/>
    <mergeCell ref="CO365:CO367"/>
    <mergeCell ref="DO365:DO367"/>
    <mergeCell ref="DX365:DX367"/>
    <mergeCell ref="A362:A364"/>
    <mergeCell ref="AE362:AE364"/>
    <mergeCell ref="BI362:BI364"/>
    <mergeCell ref="CD362:CD364"/>
    <mergeCell ref="CO362:CO364"/>
    <mergeCell ref="DO362:DO364"/>
    <mergeCell ref="DX356:DX358"/>
    <mergeCell ref="A359:A361"/>
    <mergeCell ref="AE359:AE361"/>
    <mergeCell ref="BI359:BI361"/>
    <mergeCell ref="CD359:CD361"/>
    <mergeCell ref="CO359:CO361"/>
    <mergeCell ref="DO359:DO361"/>
    <mergeCell ref="DX359:DX361"/>
    <mergeCell ref="A356:A358"/>
    <mergeCell ref="AE356:AE358"/>
    <mergeCell ref="BI356:BI358"/>
    <mergeCell ref="CD356:CD358"/>
    <mergeCell ref="A349:A351"/>
    <mergeCell ref="AE349:AE351"/>
    <mergeCell ref="BI349:BI351"/>
    <mergeCell ref="CD349:CD351"/>
    <mergeCell ref="CO349:CO351"/>
    <mergeCell ref="DO349:DO351"/>
    <mergeCell ref="DX349:DX351"/>
    <mergeCell ref="A346:A348"/>
    <mergeCell ref="AE346:AE348"/>
    <mergeCell ref="BI346:BI348"/>
    <mergeCell ref="CD346:CD348"/>
    <mergeCell ref="CO346:CO348"/>
    <mergeCell ref="DO346:DO348"/>
    <mergeCell ref="DX339:DX341"/>
    <mergeCell ref="A342:A344"/>
    <mergeCell ref="AE342:AE344"/>
    <mergeCell ref="BI342:BI344"/>
    <mergeCell ref="CD342:CD344"/>
    <mergeCell ref="CO342:CO344"/>
    <mergeCell ref="DO342:DO344"/>
    <mergeCell ref="DX342:DX344"/>
    <mergeCell ref="A339:A341"/>
    <mergeCell ref="AE339:AE341"/>
    <mergeCell ref="BI339:BI341"/>
    <mergeCell ref="CD339:CD341"/>
    <mergeCell ref="CO339:CO341"/>
    <mergeCell ref="DO339:DO341"/>
    <mergeCell ref="CD320:CD322"/>
    <mergeCell ref="CO320:CO322"/>
    <mergeCell ref="DO320:DO322"/>
    <mergeCell ref="A336:A338"/>
    <mergeCell ref="AE336:AE338"/>
    <mergeCell ref="BI336:BI338"/>
    <mergeCell ref="CD336:CD338"/>
    <mergeCell ref="CO336:CO338"/>
    <mergeCell ref="DO336:DO338"/>
    <mergeCell ref="DX336:DX338"/>
    <mergeCell ref="DX332:DX334"/>
    <mergeCell ref="A332:A334"/>
    <mergeCell ref="AE332:AE334"/>
    <mergeCell ref="BI332:BI334"/>
    <mergeCell ref="CD332:CD334"/>
    <mergeCell ref="CO332:CO334"/>
    <mergeCell ref="DO332:DO334"/>
    <mergeCell ref="A329:A331"/>
    <mergeCell ref="AE329:AE331"/>
    <mergeCell ref="BI329:BI331"/>
    <mergeCell ref="CD329:CD331"/>
    <mergeCell ref="CO329:CO331"/>
    <mergeCell ref="DO329:DO331"/>
    <mergeCell ref="DX329:DX331"/>
    <mergeCell ref="A317:A319"/>
    <mergeCell ref="AE317:AE319"/>
    <mergeCell ref="BI317:BI319"/>
    <mergeCell ref="CD317:CD319"/>
    <mergeCell ref="CO317:CO319"/>
    <mergeCell ref="A304:A306"/>
    <mergeCell ref="AE304:AE306"/>
    <mergeCell ref="BI304:BI306"/>
    <mergeCell ref="DX317:DX319"/>
    <mergeCell ref="A314:A316"/>
    <mergeCell ref="AE314:AE316"/>
    <mergeCell ref="BI314:BI316"/>
    <mergeCell ref="CD314:CD316"/>
    <mergeCell ref="CO314:CO316"/>
    <mergeCell ref="DO314:DO316"/>
    <mergeCell ref="A326:A328"/>
    <mergeCell ref="AE326:AE328"/>
    <mergeCell ref="BI326:BI328"/>
    <mergeCell ref="CD326:CD328"/>
    <mergeCell ref="CO326:CO328"/>
    <mergeCell ref="DO326:DO328"/>
    <mergeCell ref="DX320:DX322"/>
    <mergeCell ref="A323:A325"/>
    <mergeCell ref="AE323:AE325"/>
    <mergeCell ref="BI323:BI325"/>
    <mergeCell ref="CD323:CD325"/>
    <mergeCell ref="CO323:CO325"/>
    <mergeCell ref="DO323:DO325"/>
    <mergeCell ref="DX323:DX325"/>
    <mergeCell ref="A320:A322"/>
    <mergeCell ref="AE320:AE322"/>
    <mergeCell ref="BI320:BI322"/>
    <mergeCell ref="A300:A302"/>
    <mergeCell ref="AE300:AE302"/>
    <mergeCell ref="BI300:BI302"/>
    <mergeCell ref="CD300:CD302"/>
    <mergeCell ref="CO300:CO302"/>
    <mergeCell ref="DO300:DO302"/>
    <mergeCell ref="DX294:DX296"/>
    <mergeCell ref="A297:A299"/>
    <mergeCell ref="AE297:AE299"/>
    <mergeCell ref="BI297:BI299"/>
    <mergeCell ref="CD297:CD299"/>
    <mergeCell ref="CO297:CO299"/>
    <mergeCell ref="DO297:DO299"/>
    <mergeCell ref="DX297:DX299"/>
    <mergeCell ref="A294:A296"/>
    <mergeCell ref="AE294:AE296"/>
    <mergeCell ref="BI294:BI296"/>
    <mergeCell ref="CD294:CD296"/>
    <mergeCell ref="CO294:CO296"/>
    <mergeCell ref="DO294:DO296"/>
    <mergeCell ref="CD304:CD306"/>
    <mergeCell ref="CO304:CO306"/>
    <mergeCell ref="DO304:DO306"/>
    <mergeCell ref="DX304:DX306"/>
    <mergeCell ref="A307:A309"/>
    <mergeCell ref="AE307:AE309"/>
    <mergeCell ref="BI291:BI293"/>
    <mergeCell ref="CD291:CD293"/>
    <mergeCell ref="CO291:CO293"/>
    <mergeCell ref="DO291:DO293"/>
    <mergeCell ref="DX291:DX293"/>
    <mergeCell ref="A288:A290"/>
    <mergeCell ref="AE288:AE290"/>
    <mergeCell ref="BI288:BI290"/>
    <mergeCell ref="CD288:CD290"/>
    <mergeCell ref="CO288:CO290"/>
    <mergeCell ref="A284:A286"/>
    <mergeCell ref="AE284:AE286"/>
    <mergeCell ref="BI284:BI286"/>
    <mergeCell ref="CD284:CD286"/>
    <mergeCell ref="CO284:CO286"/>
    <mergeCell ref="DO284:DO286"/>
    <mergeCell ref="DX284:DX286"/>
    <mergeCell ref="A291:A293"/>
    <mergeCell ref="AE291:AE293"/>
    <mergeCell ref="DX265:DX267"/>
    <mergeCell ref="A262:A264"/>
    <mergeCell ref="AE262:AE264"/>
    <mergeCell ref="BI262:BI264"/>
    <mergeCell ref="CD262:CD264"/>
    <mergeCell ref="CO262:CO264"/>
    <mergeCell ref="DO262:DO264"/>
    <mergeCell ref="BI281:BI283"/>
    <mergeCell ref="CD281:CD283"/>
    <mergeCell ref="CO281:CO283"/>
    <mergeCell ref="DO281:DO283"/>
    <mergeCell ref="DX274:DX276"/>
    <mergeCell ref="A277:A279"/>
    <mergeCell ref="AE277:AE279"/>
    <mergeCell ref="BI277:BI279"/>
    <mergeCell ref="CD277:CD279"/>
    <mergeCell ref="CO277:CO279"/>
    <mergeCell ref="DO277:DO279"/>
    <mergeCell ref="DX277:DX279"/>
    <mergeCell ref="A274:A276"/>
    <mergeCell ref="AE274:AE276"/>
    <mergeCell ref="BI274:BI276"/>
    <mergeCell ref="CD274:CD276"/>
    <mergeCell ref="CO274:CO276"/>
    <mergeCell ref="DO274:DO276"/>
    <mergeCell ref="A281:A283"/>
    <mergeCell ref="AE281:AE283"/>
    <mergeCell ref="DX255:DX257"/>
    <mergeCell ref="A258:A260"/>
    <mergeCell ref="AE258:AE260"/>
    <mergeCell ref="BI258:BI260"/>
    <mergeCell ref="CD258:CD260"/>
    <mergeCell ref="CO258:CO260"/>
    <mergeCell ref="DO258:DO260"/>
    <mergeCell ref="DX258:DX260"/>
    <mergeCell ref="A255:A257"/>
    <mergeCell ref="AE255:AE257"/>
    <mergeCell ref="BI255:BI257"/>
    <mergeCell ref="CD255:CD257"/>
    <mergeCell ref="CO255:CO257"/>
    <mergeCell ref="DO255:DO257"/>
    <mergeCell ref="BI271:BI273"/>
    <mergeCell ref="CD271:CD273"/>
    <mergeCell ref="CO271:CO273"/>
    <mergeCell ref="DO271:DO273"/>
    <mergeCell ref="DX271:DX273"/>
    <mergeCell ref="A268:A270"/>
    <mergeCell ref="AE268:AE270"/>
    <mergeCell ref="BI268:BI270"/>
    <mergeCell ref="CD268:CD270"/>
    <mergeCell ref="CO268:CO270"/>
    <mergeCell ref="DO268:DO270"/>
    <mergeCell ref="DX262:DX264"/>
    <mergeCell ref="A265:A267"/>
    <mergeCell ref="AE265:AE267"/>
    <mergeCell ref="BI265:BI267"/>
    <mergeCell ref="CD265:CD267"/>
    <mergeCell ref="CO265:CO267"/>
    <mergeCell ref="DO265:DO267"/>
    <mergeCell ref="DX248:DX250"/>
    <mergeCell ref="A252:A254"/>
    <mergeCell ref="AE252:AE254"/>
    <mergeCell ref="BI252:BI254"/>
    <mergeCell ref="CD252:CD254"/>
    <mergeCell ref="CO252:CO254"/>
    <mergeCell ref="DO252:DO254"/>
    <mergeCell ref="DX252:DX254"/>
    <mergeCell ref="A248:A250"/>
    <mergeCell ref="AE248:AE250"/>
    <mergeCell ref="BI248:BI250"/>
    <mergeCell ref="CD248:CD250"/>
    <mergeCell ref="CO248:CO250"/>
    <mergeCell ref="DO248:DO250"/>
    <mergeCell ref="DX242:DX244"/>
    <mergeCell ref="A245:A247"/>
    <mergeCell ref="AE245:AE247"/>
    <mergeCell ref="BI245:BI247"/>
    <mergeCell ref="CD245:CD247"/>
    <mergeCell ref="CO245:CO247"/>
    <mergeCell ref="DO245:DO247"/>
    <mergeCell ref="DX245:DX247"/>
    <mergeCell ref="A242:A244"/>
    <mergeCell ref="AE242:AE244"/>
    <mergeCell ref="BI242:BI244"/>
    <mergeCell ref="CD242:CD244"/>
    <mergeCell ref="CO242:CO244"/>
    <mergeCell ref="DO242:DO244"/>
    <mergeCell ref="DX230:DX232"/>
    <mergeCell ref="A233:A235"/>
    <mergeCell ref="AE233:AE235"/>
    <mergeCell ref="BI233:BI235"/>
    <mergeCell ref="CD233:CD235"/>
    <mergeCell ref="CO233:CO235"/>
    <mergeCell ref="DO233:DO235"/>
    <mergeCell ref="DX233:DX235"/>
    <mergeCell ref="A230:A232"/>
    <mergeCell ref="AE230:AE232"/>
    <mergeCell ref="BI230:BI232"/>
    <mergeCell ref="CD230:CD232"/>
    <mergeCell ref="CO230:CO232"/>
    <mergeCell ref="DO230:DO232"/>
    <mergeCell ref="DX236:DX238"/>
    <mergeCell ref="A239:A241"/>
    <mergeCell ref="AE239:AE241"/>
    <mergeCell ref="BI239:BI241"/>
    <mergeCell ref="CD239:CD241"/>
    <mergeCell ref="CO239:CO241"/>
    <mergeCell ref="DO239:DO241"/>
    <mergeCell ref="DX239:DX241"/>
    <mergeCell ref="A236:A238"/>
    <mergeCell ref="AE236:AE238"/>
    <mergeCell ref="BI236:BI238"/>
    <mergeCell ref="CD236:CD238"/>
    <mergeCell ref="CO236:CO238"/>
    <mergeCell ref="DO236:DO238"/>
    <mergeCell ref="DX226:DX228"/>
    <mergeCell ref="A226:A228"/>
    <mergeCell ref="AE226:AE228"/>
    <mergeCell ref="BI226:BI228"/>
    <mergeCell ref="CD226:CD228"/>
    <mergeCell ref="CO226:CO228"/>
    <mergeCell ref="DO226:DO228"/>
    <mergeCell ref="DX220:DX222"/>
    <mergeCell ref="A223:A225"/>
    <mergeCell ref="AE223:AE225"/>
    <mergeCell ref="BI223:BI225"/>
    <mergeCell ref="CD223:CD225"/>
    <mergeCell ref="CO223:CO225"/>
    <mergeCell ref="DO223:DO225"/>
    <mergeCell ref="DX223:DX225"/>
    <mergeCell ref="A220:A222"/>
    <mergeCell ref="AE220:AE222"/>
    <mergeCell ref="BI220:BI222"/>
    <mergeCell ref="CD220:CD222"/>
    <mergeCell ref="CO220:CO222"/>
    <mergeCell ref="DO220:DO222"/>
    <mergeCell ref="DX214:DX216"/>
    <mergeCell ref="A217:A219"/>
    <mergeCell ref="AE217:AE219"/>
    <mergeCell ref="BI217:BI219"/>
    <mergeCell ref="CD217:CD219"/>
    <mergeCell ref="CO217:CO219"/>
    <mergeCell ref="DO217:DO219"/>
    <mergeCell ref="DX217:DX219"/>
    <mergeCell ref="A214:A216"/>
    <mergeCell ref="AE214:AE216"/>
    <mergeCell ref="BI214:BI216"/>
    <mergeCell ref="CD214:CD216"/>
    <mergeCell ref="CO214:CO216"/>
    <mergeCell ref="DO214:DO216"/>
    <mergeCell ref="DX207:DX209"/>
    <mergeCell ref="A210:A212"/>
    <mergeCell ref="AE210:AE212"/>
    <mergeCell ref="BI210:BI212"/>
    <mergeCell ref="CD210:CD212"/>
    <mergeCell ref="CO210:CO212"/>
    <mergeCell ref="DO210:DO212"/>
    <mergeCell ref="DX210:DX212"/>
    <mergeCell ref="A207:A209"/>
    <mergeCell ref="AE207:AE209"/>
    <mergeCell ref="BI207:BI209"/>
    <mergeCell ref="CD207:CD209"/>
    <mergeCell ref="CO207:CO209"/>
    <mergeCell ref="DO207:DO209"/>
    <mergeCell ref="CO186:CO188"/>
    <mergeCell ref="DO186:DO188"/>
    <mergeCell ref="DX186:DX188"/>
    <mergeCell ref="DX201:DX203"/>
    <mergeCell ref="A204:A206"/>
    <mergeCell ref="AE204:AE206"/>
    <mergeCell ref="BI204:BI206"/>
    <mergeCell ref="CD204:CD206"/>
    <mergeCell ref="CO204:CO206"/>
    <mergeCell ref="DO204:DO206"/>
    <mergeCell ref="DX204:DX206"/>
    <mergeCell ref="A201:A203"/>
    <mergeCell ref="AE201:AE203"/>
    <mergeCell ref="BI201:BI203"/>
    <mergeCell ref="CD201:CD203"/>
    <mergeCell ref="CO201:CO203"/>
    <mergeCell ref="DO201:DO203"/>
    <mergeCell ref="DX195:DX197"/>
    <mergeCell ref="A198:A200"/>
    <mergeCell ref="AE198:AE200"/>
    <mergeCell ref="BI198:BI200"/>
    <mergeCell ref="CD198:CD200"/>
    <mergeCell ref="CO198:CO200"/>
    <mergeCell ref="DO198:DO200"/>
    <mergeCell ref="DX198:DX200"/>
    <mergeCell ref="A195:A197"/>
    <mergeCell ref="AE195:AE197"/>
    <mergeCell ref="BI195:BI197"/>
    <mergeCell ref="CD195:CD197"/>
    <mergeCell ref="CO195:CO197"/>
    <mergeCell ref="DO195:DO197"/>
    <mergeCell ref="DX179:DX181"/>
    <mergeCell ref="A182:A184"/>
    <mergeCell ref="AE182:AE184"/>
    <mergeCell ref="BI182:BI184"/>
    <mergeCell ref="CD182:CD184"/>
    <mergeCell ref="CO182:CO184"/>
    <mergeCell ref="DO182:DO184"/>
    <mergeCell ref="DX182:DX184"/>
    <mergeCell ref="A179:A181"/>
    <mergeCell ref="AE179:AE181"/>
    <mergeCell ref="BI179:BI181"/>
    <mergeCell ref="CD179:CD181"/>
    <mergeCell ref="CO179:CO181"/>
    <mergeCell ref="DO179:DO181"/>
    <mergeCell ref="DX189:DX191"/>
    <mergeCell ref="A192:A194"/>
    <mergeCell ref="AE192:AE194"/>
    <mergeCell ref="BI192:BI194"/>
    <mergeCell ref="CD192:CD194"/>
    <mergeCell ref="CO192:CO194"/>
    <mergeCell ref="DO192:DO194"/>
    <mergeCell ref="DX192:DX194"/>
    <mergeCell ref="A189:A191"/>
    <mergeCell ref="AE189:AE191"/>
    <mergeCell ref="BI189:BI191"/>
    <mergeCell ref="CD189:CD191"/>
    <mergeCell ref="CO189:CO191"/>
    <mergeCell ref="DO189:DO191"/>
    <mergeCell ref="A186:A188"/>
    <mergeCell ref="AE186:AE188"/>
    <mergeCell ref="BI186:BI188"/>
    <mergeCell ref="CD186:CD188"/>
    <mergeCell ref="A176:A178"/>
    <mergeCell ref="AE176:AE178"/>
    <mergeCell ref="BI176:BI178"/>
    <mergeCell ref="CD176:CD178"/>
    <mergeCell ref="CO176:CO178"/>
    <mergeCell ref="DO176:DO178"/>
    <mergeCell ref="DX176:DX178"/>
    <mergeCell ref="DX172:DX174"/>
    <mergeCell ref="A172:A174"/>
    <mergeCell ref="AE172:AE174"/>
    <mergeCell ref="BI172:BI174"/>
    <mergeCell ref="CD172:CD174"/>
    <mergeCell ref="CO172:CO174"/>
    <mergeCell ref="DO172:DO174"/>
    <mergeCell ref="DX166:DX168"/>
    <mergeCell ref="A169:A171"/>
    <mergeCell ref="AE169:AE171"/>
    <mergeCell ref="BI169:BI171"/>
    <mergeCell ref="CD169:CD171"/>
    <mergeCell ref="CO169:CO171"/>
    <mergeCell ref="DO169:DO171"/>
    <mergeCell ref="DX169:DX171"/>
    <mergeCell ref="A166:A168"/>
    <mergeCell ref="AE166:AE168"/>
    <mergeCell ref="BI166:BI168"/>
    <mergeCell ref="CD166:CD168"/>
    <mergeCell ref="CO166:CO168"/>
    <mergeCell ref="DO166:DO168"/>
    <mergeCell ref="DX156:DX158"/>
    <mergeCell ref="A159:A161"/>
    <mergeCell ref="AE159:AE161"/>
    <mergeCell ref="BI159:BI161"/>
    <mergeCell ref="CD159:CD161"/>
    <mergeCell ref="CO159:CO161"/>
    <mergeCell ref="DO159:DO161"/>
    <mergeCell ref="DX159:DX161"/>
    <mergeCell ref="A156:A158"/>
    <mergeCell ref="AE156:AE158"/>
    <mergeCell ref="BI156:BI158"/>
    <mergeCell ref="CD156:CD158"/>
    <mergeCell ref="CO156:CO158"/>
    <mergeCell ref="DO156:DO158"/>
    <mergeCell ref="A163:A165"/>
    <mergeCell ref="AE163:AE165"/>
    <mergeCell ref="BI163:BI165"/>
    <mergeCell ref="CD163:CD165"/>
    <mergeCell ref="CO163:CO165"/>
    <mergeCell ref="DO163:DO165"/>
    <mergeCell ref="DX163:DX165"/>
    <mergeCell ref="DX150:DX152"/>
    <mergeCell ref="A153:A155"/>
    <mergeCell ref="AE153:AE155"/>
    <mergeCell ref="BI153:BI155"/>
    <mergeCell ref="CD153:CD155"/>
    <mergeCell ref="CO153:CO155"/>
    <mergeCell ref="DO153:DO155"/>
    <mergeCell ref="DX153:DX155"/>
    <mergeCell ref="A150:A152"/>
    <mergeCell ref="AE150:AE152"/>
    <mergeCell ref="BI150:BI152"/>
    <mergeCell ref="CD150:CD152"/>
    <mergeCell ref="CO150:CO152"/>
    <mergeCell ref="DO150:DO152"/>
    <mergeCell ref="DX144:DX146"/>
    <mergeCell ref="A147:A149"/>
    <mergeCell ref="AE147:AE149"/>
    <mergeCell ref="BI147:BI149"/>
    <mergeCell ref="CD147:CD149"/>
    <mergeCell ref="CO147:CO149"/>
    <mergeCell ref="DO147:DO149"/>
    <mergeCell ref="DX147:DX149"/>
    <mergeCell ref="A144:A146"/>
    <mergeCell ref="AE144:AE146"/>
    <mergeCell ref="BI144:BI146"/>
    <mergeCell ref="CD144:CD146"/>
    <mergeCell ref="CO144:CO146"/>
    <mergeCell ref="DO144:DO146"/>
    <mergeCell ref="DX140:DX142"/>
    <mergeCell ref="A140:A142"/>
    <mergeCell ref="AE140:AE142"/>
    <mergeCell ref="BI140:BI142"/>
    <mergeCell ref="CD140:CD142"/>
    <mergeCell ref="CO140:CO142"/>
    <mergeCell ref="DO140:DO142"/>
    <mergeCell ref="DX134:DX136"/>
    <mergeCell ref="A137:A139"/>
    <mergeCell ref="AE137:AE139"/>
    <mergeCell ref="BI137:BI139"/>
    <mergeCell ref="CD137:CD139"/>
    <mergeCell ref="CO137:CO139"/>
    <mergeCell ref="DO137:DO139"/>
    <mergeCell ref="DX137:DX139"/>
    <mergeCell ref="A134:A136"/>
    <mergeCell ref="AE134:AE136"/>
    <mergeCell ref="BI134:BI136"/>
    <mergeCell ref="CD134:CD136"/>
    <mergeCell ref="CO134:CO136"/>
    <mergeCell ref="DO134:DO136"/>
    <mergeCell ref="DX128:DX130"/>
    <mergeCell ref="A131:A133"/>
    <mergeCell ref="AE131:AE133"/>
    <mergeCell ref="BI131:BI133"/>
    <mergeCell ref="CD131:CD133"/>
    <mergeCell ref="CO131:CO133"/>
    <mergeCell ref="DO131:DO133"/>
    <mergeCell ref="DX131:DX133"/>
    <mergeCell ref="A128:A130"/>
    <mergeCell ref="AE128:AE130"/>
    <mergeCell ref="BI128:BI130"/>
    <mergeCell ref="CD128:CD130"/>
    <mergeCell ref="CO128:CO130"/>
    <mergeCell ref="DO128:DO130"/>
    <mergeCell ref="DX122:DX124"/>
    <mergeCell ref="A125:A127"/>
    <mergeCell ref="AE125:AE127"/>
    <mergeCell ref="BI125:BI127"/>
    <mergeCell ref="CD125:CD127"/>
    <mergeCell ref="CO125:CO127"/>
    <mergeCell ref="DO125:DO127"/>
    <mergeCell ref="DX125:DX127"/>
    <mergeCell ref="A122:A124"/>
    <mergeCell ref="AE122:AE124"/>
    <mergeCell ref="BI122:BI124"/>
    <mergeCell ref="CD122:CD124"/>
    <mergeCell ref="CO122:CO124"/>
    <mergeCell ref="DO122:DO124"/>
    <mergeCell ref="DX112:DX114"/>
    <mergeCell ref="A115:A117"/>
    <mergeCell ref="AE115:AE117"/>
    <mergeCell ref="BI115:BI117"/>
    <mergeCell ref="CD115:CD117"/>
    <mergeCell ref="CO115:CO117"/>
    <mergeCell ref="DO115:DO117"/>
    <mergeCell ref="DX115:DX117"/>
    <mergeCell ref="A112:A114"/>
    <mergeCell ref="AE112:AE114"/>
    <mergeCell ref="BI112:BI114"/>
    <mergeCell ref="CD112:CD114"/>
    <mergeCell ref="CO112:CO114"/>
    <mergeCell ref="DO112:DO114"/>
    <mergeCell ref="A119:A121"/>
    <mergeCell ref="AE119:AE121"/>
    <mergeCell ref="BI119:BI121"/>
    <mergeCell ref="CD119:CD121"/>
    <mergeCell ref="CO119:CO121"/>
    <mergeCell ref="DO119:DO121"/>
    <mergeCell ref="DX119:DX121"/>
    <mergeCell ref="DX106:DX108"/>
    <mergeCell ref="A109:A111"/>
    <mergeCell ref="AE109:AE111"/>
    <mergeCell ref="BI109:BI111"/>
    <mergeCell ref="CD109:CD111"/>
    <mergeCell ref="CO109:CO111"/>
    <mergeCell ref="DO109:DO111"/>
    <mergeCell ref="DX109:DX111"/>
    <mergeCell ref="A106:A108"/>
    <mergeCell ref="AE106:AE108"/>
    <mergeCell ref="BI106:BI108"/>
    <mergeCell ref="CD106:CD108"/>
    <mergeCell ref="CO106:CO108"/>
    <mergeCell ref="DX99:DX101"/>
    <mergeCell ref="A102:A104"/>
    <mergeCell ref="AE102:AE104"/>
    <mergeCell ref="BI102:BI104"/>
    <mergeCell ref="CD102:CD104"/>
    <mergeCell ref="CO102:CO104"/>
    <mergeCell ref="DO102:DO104"/>
    <mergeCell ref="DX102:DX104"/>
    <mergeCell ref="A99:A101"/>
    <mergeCell ref="AE99:AE101"/>
    <mergeCell ref="BI99:BI101"/>
    <mergeCell ref="CD99:CD101"/>
    <mergeCell ref="CO99:CO101"/>
    <mergeCell ref="DO99:DO101"/>
    <mergeCell ref="DX93:DX95"/>
    <mergeCell ref="A96:A98"/>
    <mergeCell ref="AE96:AE98"/>
    <mergeCell ref="BI96:BI98"/>
    <mergeCell ref="CD96:CD98"/>
    <mergeCell ref="CO96:CO98"/>
    <mergeCell ref="DO96:DO98"/>
    <mergeCell ref="DX96:DX98"/>
    <mergeCell ref="A93:A95"/>
    <mergeCell ref="AE93:AE95"/>
    <mergeCell ref="BI93:BI95"/>
    <mergeCell ref="CD93:CD95"/>
    <mergeCell ref="CO93:CO95"/>
    <mergeCell ref="DO93:DO95"/>
    <mergeCell ref="A90:A92"/>
    <mergeCell ref="AE90:AE92"/>
    <mergeCell ref="BI90:BI92"/>
    <mergeCell ref="CD90:CD92"/>
    <mergeCell ref="CO90:CO92"/>
    <mergeCell ref="DO90:DO92"/>
    <mergeCell ref="DX90:DX92"/>
    <mergeCell ref="DX84:EP84"/>
    <mergeCell ref="A85:AD85"/>
    <mergeCell ref="AE85:BH85"/>
    <mergeCell ref="BI85:CC85"/>
    <mergeCell ref="CD85:CN85"/>
    <mergeCell ref="CO85:DN85"/>
    <mergeCell ref="DX85:EP85"/>
    <mergeCell ref="DO84:DW84"/>
    <mergeCell ref="DO85:DW85"/>
    <mergeCell ref="A84:AD84"/>
    <mergeCell ref="AE84:BH84"/>
    <mergeCell ref="BI84:CC84"/>
    <mergeCell ref="CD84:CN84"/>
    <mergeCell ref="CO84:DN84"/>
    <mergeCell ref="DX78:DX80"/>
    <mergeCell ref="A78:A80"/>
    <mergeCell ref="AE78:AE80"/>
    <mergeCell ref="BI78:BI80"/>
    <mergeCell ref="CD78:CD80"/>
    <mergeCell ref="CO78:CO80"/>
    <mergeCell ref="DO78:DO80"/>
    <mergeCell ref="A81:A83"/>
    <mergeCell ref="AE81:AE83"/>
    <mergeCell ref="DX72:DX74"/>
    <mergeCell ref="A75:A77"/>
    <mergeCell ref="AE75:AE77"/>
    <mergeCell ref="BI75:BI77"/>
    <mergeCell ref="CD75:CD77"/>
    <mergeCell ref="CO75:CO77"/>
    <mergeCell ref="DO75:DO77"/>
    <mergeCell ref="DX75:DX77"/>
    <mergeCell ref="A72:A74"/>
    <mergeCell ref="AE72:AE74"/>
    <mergeCell ref="BI72:BI74"/>
    <mergeCell ref="CD72:CD74"/>
    <mergeCell ref="CO72:CO74"/>
    <mergeCell ref="DO72:DO74"/>
    <mergeCell ref="DX66:DX68"/>
    <mergeCell ref="A69:A71"/>
    <mergeCell ref="AE69:AE71"/>
    <mergeCell ref="BI69:BI71"/>
    <mergeCell ref="CD69:CD71"/>
    <mergeCell ref="CO69:CO71"/>
    <mergeCell ref="DO69:DO71"/>
    <mergeCell ref="DX69:DX71"/>
    <mergeCell ref="A66:A68"/>
    <mergeCell ref="AE66:AE68"/>
    <mergeCell ref="BI66:BI68"/>
    <mergeCell ref="CD66:CD68"/>
    <mergeCell ref="CO66:CO68"/>
    <mergeCell ref="DO66:DO68"/>
    <mergeCell ref="BC46:BC47"/>
    <mergeCell ref="BD46:BD47"/>
    <mergeCell ref="DX60:DX62"/>
    <mergeCell ref="A63:A65"/>
    <mergeCell ref="AE63:AE65"/>
    <mergeCell ref="BI63:BI65"/>
    <mergeCell ref="CD63:CD65"/>
    <mergeCell ref="CO63:CO65"/>
    <mergeCell ref="DO63:DO65"/>
    <mergeCell ref="DX63:DX65"/>
    <mergeCell ref="A60:A62"/>
    <mergeCell ref="AE60:AE62"/>
    <mergeCell ref="BI60:BI62"/>
    <mergeCell ref="CD60:CD62"/>
    <mergeCell ref="CO60:CO62"/>
    <mergeCell ref="DO60:DO62"/>
    <mergeCell ref="DX54:DX56"/>
    <mergeCell ref="A57:A59"/>
    <mergeCell ref="AE57:AE59"/>
    <mergeCell ref="BI57:BI59"/>
    <mergeCell ref="CD57:CD59"/>
    <mergeCell ref="CO57:CO59"/>
    <mergeCell ref="DO57:DO59"/>
    <mergeCell ref="DX57:DX59"/>
    <mergeCell ref="A54:A56"/>
    <mergeCell ref="AE54:AE56"/>
    <mergeCell ref="BI54:BI56"/>
    <mergeCell ref="CD54:CD56"/>
    <mergeCell ref="CO54:CO56"/>
    <mergeCell ref="DO54:DO56"/>
    <mergeCell ref="CL46:CL47"/>
    <mergeCell ref="BY46:BY47"/>
    <mergeCell ref="DX40:DX42"/>
    <mergeCell ref="A48:A50"/>
    <mergeCell ref="AE48:AE50"/>
    <mergeCell ref="BI48:BI50"/>
    <mergeCell ref="CD48:CD50"/>
    <mergeCell ref="CO48:CO50"/>
    <mergeCell ref="DO48:DO50"/>
    <mergeCell ref="DX48:DX50"/>
    <mergeCell ref="A40:A42"/>
    <mergeCell ref="AE40:AE42"/>
    <mergeCell ref="BI40:BI42"/>
    <mergeCell ref="CD40:CD42"/>
    <mergeCell ref="CO40:CO42"/>
    <mergeCell ref="DO40:DO42"/>
    <mergeCell ref="DU46:DU47"/>
    <mergeCell ref="DT46:DT47"/>
    <mergeCell ref="DV46:DV47"/>
    <mergeCell ref="V46:V47"/>
    <mergeCell ref="W46:W47"/>
    <mergeCell ref="X46:X47"/>
    <mergeCell ref="Y46:Y47"/>
    <mergeCell ref="BN46:BN47"/>
    <mergeCell ref="BS46:BS47"/>
    <mergeCell ref="BT46:BT47"/>
    <mergeCell ref="BU46:BU47"/>
    <mergeCell ref="BV46:BV47"/>
    <mergeCell ref="BK46:BK47"/>
    <mergeCell ref="BL46:BL47"/>
    <mergeCell ref="BM46:BM47"/>
    <mergeCell ref="BB46:BB47"/>
    <mergeCell ref="CF46:CF47"/>
    <mergeCell ref="BZ46:BZ47"/>
    <mergeCell ref="DT45:DU45"/>
    <mergeCell ref="DX45:DX47"/>
    <mergeCell ref="DY45:DY47"/>
    <mergeCell ref="DZ45:EP45"/>
    <mergeCell ref="CP45:CP47"/>
    <mergeCell ref="DO45:DO47"/>
    <mergeCell ref="DP45:DP47"/>
    <mergeCell ref="DA46:DB46"/>
    <mergeCell ref="DC46:DD46"/>
    <mergeCell ref="DE46:DF46"/>
    <mergeCell ref="DG46:DH46"/>
    <mergeCell ref="BY45:CB45"/>
    <mergeCell ref="CC45:CC47"/>
    <mergeCell ref="CD45:CD47"/>
    <mergeCell ref="CE45:CE47"/>
    <mergeCell ref="CF45:CN45"/>
    <mergeCell ref="CO45:CO47"/>
    <mergeCell ref="CG46:CG47"/>
    <mergeCell ref="CH46:CH47"/>
    <mergeCell ref="CI46:CI47"/>
    <mergeCell ref="EB46:EB47"/>
    <mergeCell ref="EC46:EC47"/>
    <mergeCell ref="CJ46:CJ47"/>
    <mergeCell ref="DR46:DR47"/>
    <mergeCell ref="DS46:DS47"/>
    <mergeCell ref="DI46:DJ46"/>
    <mergeCell ref="DK46:DL46"/>
    <mergeCell ref="DM46:DN46"/>
    <mergeCell ref="DQ46:DQ47"/>
    <mergeCell ref="CK46:CK47"/>
    <mergeCell ref="BC45:BD45"/>
    <mergeCell ref="BA46:BA47"/>
    <mergeCell ref="AX46:AX47"/>
    <mergeCell ref="AY46:AY47"/>
    <mergeCell ref="AZ46:AZ47"/>
    <mergeCell ref="DO37:DO39"/>
    <mergeCell ref="BG45:BH45"/>
    <mergeCell ref="BI45:BI47"/>
    <mergeCell ref="BJ45:BJ47"/>
    <mergeCell ref="BK45:BX45"/>
    <mergeCell ref="AI45:AJ45"/>
    <mergeCell ref="AK45:AL45"/>
    <mergeCell ref="AM45:AN45"/>
    <mergeCell ref="AW45:AX45"/>
    <mergeCell ref="AY45:AZ45"/>
    <mergeCell ref="BA45:BB45"/>
    <mergeCell ref="BE45:BF45"/>
    <mergeCell ref="BQ46:BQ47"/>
    <mergeCell ref="BR46:BR47"/>
    <mergeCell ref="BH46:BH47"/>
    <mergeCell ref="CD37:CD39"/>
    <mergeCell ref="BE46:BE47"/>
    <mergeCell ref="BF46:BF47"/>
    <mergeCell ref="BG46:BG47"/>
    <mergeCell ref="AN46:AN47"/>
    <mergeCell ref="AW46:AW47"/>
    <mergeCell ref="BO46:BO47"/>
    <mergeCell ref="BP46:BP47"/>
    <mergeCell ref="BX46:BX47"/>
    <mergeCell ref="CO37:CO39"/>
    <mergeCell ref="CA46:CA47"/>
    <mergeCell ref="CB46:CB47"/>
    <mergeCell ref="DX44:EP44"/>
    <mergeCell ref="A45:A47"/>
    <mergeCell ref="B45:B47"/>
    <mergeCell ref="C45:D45"/>
    <mergeCell ref="E45:F45"/>
    <mergeCell ref="O45:P45"/>
    <mergeCell ref="Q45:R45"/>
    <mergeCell ref="S45:T45"/>
    <mergeCell ref="U45:V45"/>
    <mergeCell ref="W45:X45"/>
    <mergeCell ref="A44:AD44"/>
    <mergeCell ref="AE44:BH44"/>
    <mergeCell ref="BI44:CC44"/>
    <mergeCell ref="CD44:CN44"/>
    <mergeCell ref="CO44:DN44"/>
    <mergeCell ref="DX37:DX39"/>
    <mergeCell ref="A43:AD43"/>
    <mergeCell ref="AE43:BH43"/>
    <mergeCell ref="BI43:CC43"/>
    <mergeCell ref="CD43:CN43"/>
    <mergeCell ref="CO43:DN43"/>
    <mergeCell ref="DX43:EP43"/>
    <mergeCell ref="A37:A39"/>
    <mergeCell ref="AE37:AE39"/>
    <mergeCell ref="CM46:CM47"/>
    <mergeCell ref="BI37:BI39"/>
    <mergeCell ref="Y45:Z45"/>
    <mergeCell ref="DQ45:DS45"/>
    <mergeCell ref="AF45:AF47"/>
    <mergeCell ref="AG45:AH45"/>
    <mergeCell ref="AB46:AB47"/>
    <mergeCell ref="AC46:AC47"/>
    <mergeCell ref="DX31:DX33"/>
    <mergeCell ref="A34:A36"/>
    <mergeCell ref="AE34:AE36"/>
    <mergeCell ref="BI34:BI36"/>
    <mergeCell ref="CD34:CD36"/>
    <mergeCell ref="CO34:CO36"/>
    <mergeCell ref="DO34:DO36"/>
    <mergeCell ref="DX34:DX36"/>
    <mergeCell ref="A31:A33"/>
    <mergeCell ref="AE31:AE33"/>
    <mergeCell ref="BI31:BI33"/>
    <mergeCell ref="CD31:CD33"/>
    <mergeCell ref="CO31:CO33"/>
    <mergeCell ref="DO31:DO33"/>
    <mergeCell ref="DX25:DX27"/>
    <mergeCell ref="A28:A30"/>
    <mergeCell ref="AE28:AE30"/>
    <mergeCell ref="BI28:BI30"/>
    <mergeCell ref="CD28:CD30"/>
    <mergeCell ref="CO28:CO30"/>
    <mergeCell ref="DO28:DO30"/>
    <mergeCell ref="DX28:DX30"/>
    <mergeCell ref="A25:A27"/>
    <mergeCell ref="AE25:AE27"/>
    <mergeCell ref="BI25:BI27"/>
    <mergeCell ref="CD25:CD27"/>
    <mergeCell ref="CO25:CO27"/>
    <mergeCell ref="DO25:DO27"/>
    <mergeCell ref="DX19:DX21"/>
    <mergeCell ref="A22:A24"/>
    <mergeCell ref="AE22:AE24"/>
    <mergeCell ref="BI22:BI24"/>
    <mergeCell ref="CD22:CD24"/>
    <mergeCell ref="CO22:CO24"/>
    <mergeCell ref="DO22:DO24"/>
    <mergeCell ref="DX22:DX24"/>
    <mergeCell ref="A19:A21"/>
    <mergeCell ref="AE19:AE21"/>
    <mergeCell ref="BI19:BI21"/>
    <mergeCell ref="CD19:CD21"/>
    <mergeCell ref="CO19:CO21"/>
    <mergeCell ref="DO19:DO21"/>
    <mergeCell ref="DX13:DX15"/>
    <mergeCell ref="A16:A18"/>
    <mergeCell ref="AE16:AE18"/>
    <mergeCell ref="BI16:BI18"/>
    <mergeCell ref="DO16:DO18"/>
    <mergeCell ref="DX16:DX18"/>
    <mergeCell ref="A13:A15"/>
    <mergeCell ref="AE13:AE15"/>
    <mergeCell ref="BI13:BI15"/>
    <mergeCell ref="CD13:CD15"/>
    <mergeCell ref="CO13:CO15"/>
    <mergeCell ref="DO13:DO15"/>
    <mergeCell ref="CF5:CF6"/>
    <mergeCell ref="DR5:DR6"/>
    <mergeCell ref="CS5:CT5"/>
    <mergeCell ref="BO5:BO6"/>
    <mergeCell ref="BP5:BP6"/>
    <mergeCell ref="BQ5:BQ6"/>
    <mergeCell ref="BR5:BR6"/>
    <mergeCell ref="DX7:DX9"/>
    <mergeCell ref="A10:A12"/>
    <mergeCell ref="AE10:AE12"/>
    <mergeCell ref="BI10:BI12"/>
    <mergeCell ref="CD10:CD12"/>
    <mergeCell ref="CO10:CO12"/>
    <mergeCell ref="DO10:DO12"/>
    <mergeCell ref="DX10:DX12"/>
    <mergeCell ref="A7:A9"/>
    <mergeCell ref="AE7:AE9"/>
    <mergeCell ref="BI7:BI9"/>
    <mergeCell ref="CD7:CD9"/>
    <mergeCell ref="CO7:CO9"/>
    <mergeCell ref="DO7:DO9"/>
    <mergeCell ref="C5:C6"/>
    <mergeCell ref="BC4:BD4"/>
    <mergeCell ref="BE4:BF4"/>
    <mergeCell ref="BW5:BW6"/>
    <mergeCell ref="DS5:DS6"/>
    <mergeCell ref="V5:V6"/>
    <mergeCell ref="W5:W6"/>
    <mergeCell ref="X5:X6"/>
    <mergeCell ref="Y5:Y6"/>
    <mergeCell ref="Z5:Z6"/>
    <mergeCell ref="AA5:AA6"/>
    <mergeCell ref="P5:P6"/>
    <mergeCell ref="Q5:Q6"/>
    <mergeCell ref="R5:R6"/>
    <mergeCell ref="S5:S6"/>
    <mergeCell ref="T5:T6"/>
    <mergeCell ref="U5:U6"/>
    <mergeCell ref="BN5:BN6"/>
    <mergeCell ref="BS5:BS6"/>
    <mergeCell ref="BT5:BT6"/>
    <mergeCell ref="BU5:BU6"/>
    <mergeCell ref="BV5:BV6"/>
    <mergeCell ref="BK5:BK6"/>
    <mergeCell ref="BL5:BL6"/>
    <mergeCell ref="BM5:BM6"/>
    <mergeCell ref="BB5:BB6"/>
    <mergeCell ref="BC5:BC6"/>
    <mergeCell ref="BD5:BD6"/>
    <mergeCell ref="BE5:BE6"/>
    <mergeCell ref="BF5:BF6"/>
    <mergeCell ref="BG5:BG6"/>
    <mergeCell ref="AN5:AN6"/>
    <mergeCell ref="AW5:AW6"/>
    <mergeCell ref="DQ4:DS4"/>
    <mergeCell ref="DT4:DU4"/>
    <mergeCell ref="DX4:DX6"/>
    <mergeCell ref="DY4:DY6"/>
    <mergeCell ref="DZ4:EP4"/>
    <mergeCell ref="CP4:CP6"/>
    <mergeCell ref="DO4:DO6"/>
    <mergeCell ref="DP4:DP6"/>
    <mergeCell ref="DA5:DB5"/>
    <mergeCell ref="DC5:DD5"/>
    <mergeCell ref="DE5:DF5"/>
    <mergeCell ref="DG5:DH5"/>
    <mergeCell ref="BY4:CB4"/>
    <mergeCell ref="CC4:CC6"/>
    <mergeCell ref="CD4:CD6"/>
    <mergeCell ref="CE4:CE6"/>
    <mergeCell ref="CF4:CN4"/>
    <mergeCell ref="CO4:CO6"/>
    <mergeCell ref="CG5:CG6"/>
    <mergeCell ref="CH5:CH6"/>
    <mergeCell ref="CI5:CI6"/>
    <mergeCell ref="CJ5:CJ6"/>
    <mergeCell ref="CU4:CX4"/>
    <mergeCell ref="CY4:DB4"/>
    <mergeCell ref="DC4:DF4"/>
    <mergeCell ref="DG4:DJ4"/>
    <mergeCell ref="DK4:DN4"/>
    <mergeCell ref="CU5:CV5"/>
    <mergeCell ref="CW5:CX5"/>
    <mergeCell ref="EB5:EB6"/>
    <mergeCell ref="EC5:EC6"/>
    <mergeCell ref="CQ4:CT4"/>
    <mergeCell ref="DX1:EP1"/>
    <mergeCell ref="A2:AD2"/>
    <mergeCell ref="AE2:BH2"/>
    <mergeCell ref="BI2:CC2"/>
    <mergeCell ref="CD2:CN2"/>
    <mergeCell ref="CO2:DN2"/>
    <mergeCell ref="DX2:EP2"/>
    <mergeCell ref="A1:AD1"/>
    <mergeCell ref="AE1:BH1"/>
    <mergeCell ref="BI1:CC1"/>
    <mergeCell ref="CD1:CN1"/>
    <mergeCell ref="CO1:DN1"/>
    <mergeCell ref="BG4:BH4"/>
    <mergeCell ref="BI4:BI6"/>
    <mergeCell ref="BJ4:BJ6"/>
    <mergeCell ref="BK4:BX4"/>
    <mergeCell ref="BH5:BH6"/>
    <mergeCell ref="AI4:AJ4"/>
    <mergeCell ref="AK4:AL4"/>
    <mergeCell ref="AM4:AN4"/>
    <mergeCell ref="AW4:AX4"/>
    <mergeCell ref="AY4:AZ4"/>
    <mergeCell ref="BA4:BB4"/>
    <mergeCell ref="Y4:Z4"/>
    <mergeCell ref="AA4:AB4"/>
    <mergeCell ref="AC4:AD4"/>
    <mergeCell ref="AE4:AE6"/>
    <mergeCell ref="AF4:AF6"/>
    <mergeCell ref="AG4:AH4"/>
    <mergeCell ref="AB5:AB6"/>
    <mergeCell ref="AC5:AC6"/>
    <mergeCell ref="AD5:AD6"/>
    <mergeCell ref="BI307:BI309"/>
    <mergeCell ref="CD307:CD309"/>
    <mergeCell ref="CO307:CO309"/>
    <mergeCell ref="DO307:DO309"/>
    <mergeCell ref="DX307:DX309"/>
    <mergeCell ref="DX3:EP3"/>
    <mergeCell ref="A4:A6"/>
    <mergeCell ref="B4:B6"/>
    <mergeCell ref="C4:D4"/>
    <mergeCell ref="E4:F4"/>
    <mergeCell ref="O4:P4"/>
    <mergeCell ref="Q4:R4"/>
    <mergeCell ref="S4:T4"/>
    <mergeCell ref="U4:V4"/>
    <mergeCell ref="W4:X4"/>
    <mergeCell ref="A3:AD3"/>
    <mergeCell ref="AE3:BH3"/>
    <mergeCell ref="BI3:CC3"/>
    <mergeCell ref="CD3:CN3"/>
    <mergeCell ref="CO3:DN3"/>
    <mergeCell ref="AG5:AG6"/>
    <mergeCell ref="AH5:AH6"/>
    <mergeCell ref="AI5:AI6"/>
    <mergeCell ref="F5:F6"/>
    <mergeCell ref="E5:E6"/>
    <mergeCell ref="D5:D6"/>
    <mergeCell ref="EJ5:EJ6"/>
    <mergeCell ref="EI5:EI6"/>
    <mergeCell ref="EH5:EH6"/>
    <mergeCell ref="EG5:EG6"/>
    <mergeCell ref="EF5:EF6"/>
    <mergeCell ref="EE5:EE6"/>
    <mergeCell ref="A310:A312"/>
    <mergeCell ref="AE310:AE312"/>
    <mergeCell ref="BI310:BI312"/>
    <mergeCell ref="CD310:CD312"/>
    <mergeCell ref="CO310:CO312"/>
    <mergeCell ref="DO310:DO312"/>
    <mergeCell ref="DX310:DX312"/>
    <mergeCell ref="EP46:EP47"/>
    <mergeCell ref="EO46:EO47"/>
    <mergeCell ref="EN46:EN47"/>
    <mergeCell ref="EM46:EM47"/>
    <mergeCell ref="EL46:EL47"/>
    <mergeCell ref="EK46:EK47"/>
    <mergeCell ref="EJ46:EJ47"/>
    <mergeCell ref="EI46:EI47"/>
    <mergeCell ref="EH46:EH47"/>
    <mergeCell ref="EG46:EG47"/>
    <mergeCell ref="EF46:EF47"/>
    <mergeCell ref="EE46:EE47"/>
    <mergeCell ref="ED46:ED47"/>
    <mergeCell ref="EA46:EA47"/>
    <mergeCell ref="DZ46:DZ47"/>
    <mergeCell ref="O46:O47"/>
    <mergeCell ref="F46:F47"/>
    <mergeCell ref="E46:E47"/>
    <mergeCell ref="D46:D47"/>
    <mergeCell ref="C46:C47"/>
    <mergeCell ref="A51:A53"/>
    <mergeCell ref="AE51:AE53"/>
    <mergeCell ref="BI51:BI53"/>
    <mergeCell ref="CD51:CD53"/>
    <mergeCell ref="CO51:CO53"/>
    <mergeCell ref="ED5:ED6"/>
    <mergeCell ref="EA5:EA6"/>
    <mergeCell ref="DZ5:DZ6"/>
    <mergeCell ref="DV5:DV6"/>
    <mergeCell ref="DU5:DU6"/>
    <mergeCell ref="DO51:DO53"/>
    <mergeCell ref="DX51:DX53"/>
    <mergeCell ref="AJ5:AJ6"/>
    <mergeCell ref="AK5:AK6"/>
    <mergeCell ref="AS5:AS6"/>
    <mergeCell ref="AT5:AT6"/>
    <mergeCell ref="AU5:AU6"/>
    <mergeCell ref="AX5:AX6"/>
    <mergeCell ref="AY5:AY6"/>
    <mergeCell ref="AZ5:AZ6"/>
    <mergeCell ref="BA5:BA6"/>
    <mergeCell ref="DT5:DT6"/>
    <mergeCell ref="DI5:DJ5"/>
    <mergeCell ref="DK5:DL5"/>
    <mergeCell ref="DM5:DN5"/>
    <mergeCell ref="DQ5:DQ6"/>
    <mergeCell ref="CK5:CK6"/>
    <mergeCell ref="CL5:CL6"/>
    <mergeCell ref="CM5:CM6"/>
    <mergeCell ref="CN5:CN6"/>
    <mergeCell ref="CQ5:CR5"/>
    <mergeCell ref="CY5:CZ5"/>
    <mergeCell ref="BX5:BX6"/>
    <mergeCell ref="BY5:BY6"/>
    <mergeCell ref="BZ5:BZ6"/>
    <mergeCell ref="CA5:CA6"/>
    <mergeCell ref="CB5:CB6"/>
    <mergeCell ref="AQ4:AR4"/>
    <mergeCell ref="AS4:AT4"/>
    <mergeCell ref="AU4:AV4"/>
    <mergeCell ref="AO5:AO6"/>
    <mergeCell ref="AP5:AP6"/>
    <mergeCell ref="AQ5:AQ6"/>
    <mergeCell ref="AR5:AR6"/>
    <mergeCell ref="G45:H45"/>
    <mergeCell ref="I45:J45"/>
    <mergeCell ref="K45:L45"/>
    <mergeCell ref="M45:N45"/>
    <mergeCell ref="G46:G47"/>
    <mergeCell ref="H46:H47"/>
    <mergeCell ref="I46:I47"/>
    <mergeCell ref="O5:O6"/>
    <mergeCell ref="AL5:AL6"/>
    <mergeCell ref="AM5:AM6"/>
    <mergeCell ref="AV5:AV6"/>
    <mergeCell ref="J46:J47"/>
    <mergeCell ref="K46:K47"/>
    <mergeCell ref="L46:L47"/>
    <mergeCell ref="M46:M47"/>
    <mergeCell ref="N46:N47"/>
    <mergeCell ref="AO45:AP45"/>
    <mergeCell ref="AQ45:AR45"/>
    <mergeCell ref="AS45:AT45"/>
    <mergeCell ref="AU45:AV45"/>
    <mergeCell ref="AO46:AO47"/>
    <mergeCell ref="AP46:AP47"/>
    <mergeCell ref="AQ46:AQ47"/>
    <mergeCell ref="AR46:AR47"/>
    <mergeCell ref="AS46:AS47"/>
    <mergeCell ref="G4:H4"/>
    <mergeCell ref="I4:J4"/>
    <mergeCell ref="K4:L4"/>
    <mergeCell ref="M4:N4"/>
    <mergeCell ref="G5:G6"/>
    <mergeCell ref="H5:H6"/>
    <mergeCell ref="I5:I6"/>
    <mergeCell ref="J5:J6"/>
    <mergeCell ref="K5:K6"/>
    <mergeCell ref="L5:L6"/>
    <mergeCell ref="M5:M6"/>
    <mergeCell ref="N5:N6"/>
    <mergeCell ref="AO4:AP4"/>
    <mergeCell ref="Z46:Z47"/>
    <mergeCell ref="AA46:AA47"/>
    <mergeCell ref="P46:P47"/>
    <mergeCell ref="Q46:Q47"/>
    <mergeCell ref="R46:R47"/>
    <mergeCell ref="S46:S47"/>
    <mergeCell ref="T46:T47"/>
    <mergeCell ref="U46:U47"/>
    <mergeCell ref="AA45:AB45"/>
    <mergeCell ref="AC45:AD45"/>
    <mergeCell ref="AE45:AE47"/>
    <mergeCell ref="AD46:AD47"/>
    <mergeCell ref="AG46:AG47"/>
    <mergeCell ref="AH46:AH47"/>
    <mergeCell ref="AI46:AI47"/>
    <mergeCell ref="AJ46:AJ47"/>
    <mergeCell ref="AK46:AK47"/>
    <mergeCell ref="AL46:AL47"/>
    <mergeCell ref="AM46:AM47"/>
    <mergeCell ref="BW46:BW47"/>
    <mergeCell ref="CN46:CN47"/>
    <mergeCell ref="CD16:CD18"/>
    <mergeCell ref="CQ45:CT45"/>
    <mergeCell ref="CU45:CX45"/>
    <mergeCell ref="CY45:DB45"/>
    <mergeCell ref="DC45:DF45"/>
    <mergeCell ref="DG45:DJ45"/>
    <mergeCell ref="DK45:DN45"/>
    <mergeCell ref="CS46:CT46"/>
    <mergeCell ref="CU46:CV46"/>
    <mergeCell ref="CW46:CX46"/>
    <mergeCell ref="CQ46:CR46"/>
    <mergeCell ref="CY46:CZ46"/>
    <mergeCell ref="CO16:CO18"/>
    <mergeCell ref="A271:A273"/>
    <mergeCell ref="AE271:AE273"/>
    <mergeCell ref="AT46:AT47"/>
    <mergeCell ref="AU46:AU47"/>
    <mergeCell ref="AV46:AV47"/>
    <mergeCell ref="BI81:BI83"/>
    <mergeCell ref="CD81:CD83"/>
    <mergeCell ref="CO81:CO83"/>
    <mergeCell ref="DO81:DO83"/>
    <mergeCell ref="DX81:DX83"/>
    <mergeCell ref="EP5:EP6"/>
    <mergeCell ref="EO5:EO6"/>
    <mergeCell ref="EN5:EN6"/>
    <mergeCell ref="EM5:EM6"/>
    <mergeCell ref="EL5:EL6"/>
    <mergeCell ref="EK5:EK6"/>
  </mergeCells>
  <printOptions horizontalCentered="1"/>
  <pageMargins left="0.23622047244094491" right="0.23622047244094491" top="0.35433070866141736" bottom="0.35433070866141736" header="0.11811023622047245" footer="0.11811023622047245"/>
  <pageSetup paperSize="9" scale="66" firstPageNumber="452" orientation="landscape" horizontalDpi="300" verticalDpi="300" r:id="rId1"/>
  <headerFooter>
    <oddFooter>&amp;R&amp;9&amp;P</oddFooter>
  </headerFooter>
  <rowBreaks count="6" manualBreakCount="6">
    <brk id="42" max="120" man="1"/>
    <brk id="83" max="120" man="1"/>
    <brk id="184" max="145" man="1"/>
    <brk id="228" max="145" man="1"/>
    <brk id="328" max="145" man="1"/>
    <brk id="377" max="145" man="1"/>
  </rowBreaks>
  <colBreaks count="5" manualBreakCount="5">
    <brk id="30" max="1048575" man="1"/>
    <brk id="60" max="452" man="1"/>
    <brk id="81" max="501" man="1"/>
    <brk id="92" max="1048575" man="1"/>
    <brk id="127" max="49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Feuil16">
    <tabColor rgb="FF00B050"/>
  </sheetPr>
  <dimension ref="A1:DJ90"/>
  <sheetViews>
    <sheetView view="pageBreakPreview" zoomScale="90" zoomScaleNormal="60" zoomScaleSheetLayoutView="90" workbookViewId="0">
      <selection sqref="A1:AB1"/>
    </sheetView>
  </sheetViews>
  <sheetFormatPr baseColWidth="10" defaultColWidth="11.5703125" defaultRowHeight="15"/>
  <cols>
    <col min="1" max="1" width="12.42578125" customWidth="1"/>
    <col min="2" max="2" width="7.28515625" customWidth="1"/>
    <col min="3" max="28" width="6.7109375" customWidth="1"/>
    <col min="29" max="29" width="12.42578125" customWidth="1"/>
    <col min="30" max="30" width="7.28515625" customWidth="1"/>
    <col min="31" max="56" width="6.7109375" customWidth="1"/>
    <col min="57" max="57" width="12.42578125" customWidth="1"/>
    <col min="58" max="58" width="7.28515625" customWidth="1"/>
    <col min="59" max="84" width="6.7109375" customWidth="1"/>
    <col min="85" max="85" width="12.42578125" customWidth="1"/>
    <col min="86" max="86" width="7.28515625" customWidth="1"/>
    <col min="87" max="112" width="6.7109375" customWidth="1"/>
  </cols>
  <sheetData>
    <row r="1" spans="1:114" ht="21" customHeight="1">
      <c r="A1" s="255" t="s">
        <v>2250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  <c r="Y1" s="255"/>
      <c r="Z1" s="255"/>
      <c r="AA1" s="255"/>
      <c r="AB1" s="255"/>
      <c r="AC1" s="255" t="s">
        <v>2251</v>
      </c>
      <c r="AD1" s="255"/>
      <c r="AE1" s="255"/>
      <c r="AF1" s="255"/>
      <c r="AG1" s="255"/>
      <c r="AH1" s="255"/>
      <c r="AI1" s="255"/>
      <c r="AJ1" s="255"/>
      <c r="AK1" s="255"/>
      <c r="AL1" s="255"/>
      <c r="AM1" s="255"/>
      <c r="AN1" s="255"/>
      <c r="AO1" s="255"/>
      <c r="AP1" s="255"/>
      <c r="AQ1" s="255"/>
      <c r="AR1" s="255"/>
      <c r="AS1" s="255"/>
      <c r="AT1" s="255"/>
      <c r="AU1" s="255"/>
      <c r="AV1" s="255"/>
      <c r="AW1" s="255"/>
      <c r="AX1" s="255"/>
      <c r="AY1" s="255"/>
      <c r="AZ1" s="255"/>
      <c r="BA1" s="255"/>
      <c r="BB1" s="255"/>
      <c r="BC1" s="255"/>
      <c r="BD1" s="255"/>
      <c r="BE1" s="255" t="s">
        <v>2252</v>
      </c>
      <c r="BF1" s="255"/>
      <c r="BG1" s="255"/>
      <c r="BH1" s="255"/>
      <c r="BI1" s="255"/>
      <c r="BJ1" s="255"/>
      <c r="BK1" s="255"/>
      <c r="BL1" s="255"/>
      <c r="BM1" s="255"/>
      <c r="BN1" s="255"/>
      <c r="BO1" s="255"/>
      <c r="BP1" s="255"/>
      <c r="BQ1" s="255"/>
      <c r="BR1" s="255"/>
      <c r="BS1" s="255"/>
      <c r="BT1" s="255"/>
      <c r="BU1" s="255"/>
      <c r="BV1" s="255"/>
      <c r="BW1" s="255"/>
      <c r="BX1" s="255"/>
      <c r="BY1" s="255"/>
      <c r="BZ1" s="255"/>
      <c r="CA1" s="255"/>
      <c r="CB1" s="255"/>
      <c r="CC1" s="255"/>
      <c r="CD1" s="255"/>
      <c r="CE1" s="255"/>
      <c r="CF1" s="255"/>
      <c r="CG1" s="255" t="s">
        <v>2253</v>
      </c>
      <c r="CH1" s="255"/>
      <c r="CI1" s="255"/>
      <c r="CJ1" s="255"/>
      <c r="CK1" s="255"/>
      <c r="CL1" s="255"/>
      <c r="CM1" s="255"/>
      <c r="CN1" s="255"/>
      <c r="CO1" s="255"/>
      <c r="CP1" s="255"/>
      <c r="CQ1" s="255"/>
      <c r="CR1" s="255"/>
      <c r="CS1" s="255"/>
      <c r="CT1" s="255"/>
      <c r="CU1" s="255"/>
      <c r="CV1" s="255"/>
      <c r="CW1" s="255"/>
      <c r="CX1" s="255"/>
      <c r="CY1" s="255"/>
      <c r="CZ1" s="255"/>
      <c r="DA1" s="255"/>
      <c r="DB1" s="255"/>
      <c r="DC1" s="255"/>
      <c r="DD1" s="255"/>
      <c r="DE1" s="255"/>
      <c r="DF1" s="255"/>
      <c r="DG1" s="255"/>
      <c r="DH1" s="255"/>
    </row>
    <row r="2" spans="1:114" ht="14.45" customHeight="1">
      <c r="A2" s="229" t="s">
        <v>2272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  <c r="Y2" s="229"/>
      <c r="Z2" s="229"/>
      <c r="AA2" s="229"/>
      <c r="AB2" s="229"/>
      <c r="AC2" s="229" t="s">
        <v>2273</v>
      </c>
      <c r="AD2" s="229"/>
      <c r="AE2" s="229"/>
      <c r="AF2" s="229"/>
      <c r="AG2" s="229"/>
      <c r="AH2" s="229"/>
      <c r="AI2" s="229"/>
      <c r="AJ2" s="229"/>
      <c r="AK2" s="229"/>
      <c r="AL2" s="229"/>
      <c r="AM2" s="229"/>
      <c r="AN2" s="229"/>
      <c r="AO2" s="229"/>
      <c r="AP2" s="229"/>
      <c r="AQ2" s="229"/>
      <c r="AR2" s="229"/>
      <c r="AS2" s="229"/>
      <c r="AT2" s="229"/>
      <c r="AU2" s="229"/>
      <c r="AV2" s="229"/>
      <c r="AW2" s="229"/>
      <c r="AX2" s="229"/>
      <c r="AY2" s="229"/>
      <c r="AZ2" s="229"/>
      <c r="BA2" s="229"/>
      <c r="BB2" s="229"/>
      <c r="BC2" s="229"/>
      <c r="BD2" s="229"/>
      <c r="BE2" s="229" t="s">
        <v>2274</v>
      </c>
      <c r="BF2" s="229"/>
      <c r="BG2" s="229"/>
      <c r="BH2" s="229"/>
      <c r="BI2" s="229"/>
      <c r="BJ2" s="229"/>
      <c r="BK2" s="229"/>
      <c r="BL2" s="229"/>
      <c r="BM2" s="229"/>
      <c r="BN2" s="229"/>
      <c r="BO2" s="229"/>
      <c r="BP2" s="229"/>
      <c r="BQ2" s="229"/>
      <c r="BR2" s="229"/>
      <c r="BS2" s="229"/>
      <c r="BT2" s="229"/>
      <c r="BU2" s="229"/>
      <c r="BV2" s="229"/>
      <c r="BW2" s="229"/>
      <c r="BX2" s="229"/>
      <c r="BY2" s="229"/>
      <c r="BZ2" s="229"/>
      <c r="CA2" s="229"/>
      <c r="CB2" s="229"/>
      <c r="CC2" s="229"/>
      <c r="CD2" s="229"/>
      <c r="CE2" s="229"/>
      <c r="CF2" s="229"/>
      <c r="CG2" s="229" t="s">
        <v>2275</v>
      </c>
      <c r="CH2" s="229"/>
      <c r="CI2" s="229"/>
      <c r="CJ2" s="229"/>
      <c r="CK2" s="229"/>
      <c r="CL2" s="229"/>
      <c r="CM2" s="229"/>
      <c r="CN2" s="229"/>
      <c r="CO2" s="229"/>
      <c r="CP2" s="229"/>
      <c r="CQ2" s="229"/>
      <c r="CR2" s="229"/>
      <c r="CS2" s="229"/>
      <c r="CT2" s="229"/>
      <c r="CU2" s="229"/>
      <c r="CV2" s="229"/>
      <c r="CW2" s="229"/>
      <c r="CX2" s="229"/>
      <c r="CY2" s="229"/>
      <c r="CZ2" s="229"/>
      <c r="DA2" s="229"/>
      <c r="DB2" s="229"/>
      <c r="DC2" s="229"/>
      <c r="DD2" s="229"/>
      <c r="DE2" s="229"/>
      <c r="DF2" s="229"/>
      <c r="DG2" s="229"/>
      <c r="DH2" s="229"/>
    </row>
    <row r="3" spans="1:114" ht="14.45" customHeight="1">
      <c r="A3" s="229" t="str">
        <f>"ANNEE SCOLAIRE "&amp;annee_scolaire</f>
        <v>ANNEE SCOLAIRE 2022-2023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  <c r="AC3" s="229" t="str">
        <f>"ANNEE SCOLAIRE "&amp;annee_scolaire</f>
        <v>ANNEE SCOLAIRE 2022-2023</v>
      </c>
      <c r="AD3" s="229"/>
      <c r="AE3" s="229"/>
      <c r="AF3" s="229"/>
      <c r="AG3" s="229"/>
      <c r="AH3" s="229"/>
      <c r="AI3" s="229"/>
      <c r="AJ3" s="229"/>
      <c r="AK3" s="229"/>
      <c r="AL3" s="229"/>
      <c r="AM3" s="229"/>
      <c r="AN3" s="229"/>
      <c r="AO3" s="229"/>
      <c r="AP3" s="229"/>
      <c r="AQ3" s="229"/>
      <c r="AR3" s="229"/>
      <c r="AS3" s="229"/>
      <c r="AT3" s="229"/>
      <c r="AU3" s="229"/>
      <c r="AV3" s="229"/>
      <c r="AW3" s="229"/>
      <c r="AX3" s="229"/>
      <c r="AY3" s="229"/>
      <c r="AZ3" s="229"/>
      <c r="BA3" s="229"/>
      <c r="BB3" s="229"/>
      <c r="BC3" s="229"/>
      <c r="BD3" s="229"/>
      <c r="BE3" s="229" t="str">
        <f>"ANNEE SCOLAIRE "&amp;annee_scolaire</f>
        <v>ANNEE SCOLAIRE 2022-2023</v>
      </c>
      <c r="BF3" s="229"/>
      <c r="BG3" s="229"/>
      <c r="BH3" s="229"/>
      <c r="BI3" s="229"/>
      <c r="BJ3" s="229"/>
      <c r="BK3" s="229"/>
      <c r="BL3" s="229"/>
      <c r="BM3" s="229"/>
      <c r="BN3" s="229"/>
      <c r="BO3" s="229"/>
      <c r="BP3" s="229"/>
      <c r="BQ3" s="229"/>
      <c r="BR3" s="229"/>
      <c r="BS3" s="229"/>
      <c r="BT3" s="229"/>
      <c r="BU3" s="229"/>
      <c r="BV3" s="229"/>
      <c r="BW3" s="229"/>
      <c r="BX3" s="229"/>
      <c r="BY3" s="229"/>
      <c r="BZ3" s="229"/>
      <c r="CA3" s="229"/>
      <c r="CB3" s="229"/>
      <c r="CC3" s="229"/>
      <c r="CD3" s="229"/>
      <c r="CE3" s="229"/>
      <c r="CF3" s="229"/>
      <c r="CG3" s="229" t="str">
        <f>"ANNEE SCOLAIRE "&amp;annee_scolaire</f>
        <v>ANNEE SCOLAIRE 2022-2023</v>
      </c>
      <c r="CH3" s="229"/>
      <c r="CI3" s="229"/>
      <c r="CJ3" s="229"/>
      <c r="CK3" s="229"/>
      <c r="CL3" s="229"/>
      <c r="CM3" s="229"/>
      <c r="CN3" s="229"/>
      <c r="CO3" s="229"/>
      <c r="CP3" s="229"/>
      <c r="CQ3" s="229"/>
      <c r="CR3" s="229"/>
      <c r="CS3" s="229"/>
      <c r="CT3" s="229"/>
      <c r="CU3" s="229"/>
      <c r="CV3" s="229"/>
      <c r="CW3" s="229"/>
      <c r="CX3" s="229"/>
      <c r="CY3" s="229"/>
      <c r="CZ3" s="229"/>
      <c r="DA3" s="229"/>
      <c r="DB3" s="229"/>
      <c r="DC3" s="229"/>
      <c r="DD3" s="229"/>
      <c r="DE3" s="229"/>
      <c r="DF3" s="229"/>
      <c r="DG3" s="229"/>
      <c r="DH3" s="229"/>
    </row>
    <row r="4" spans="1:114">
      <c r="A4" s="229" t="s">
        <v>1</v>
      </c>
      <c r="B4" s="238" t="s">
        <v>2044</v>
      </c>
      <c r="C4" s="229" t="s">
        <v>2254</v>
      </c>
      <c r="D4" s="229"/>
      <c r="E4" s="229"/>
      <c r="F4" s="229"/>
      <c r="G4" s="229" t="s">
        <v>2255</v>
      </c>
      <c r="H4" s="229"/>
      <c r="I4" s="229" t="s">
        <v>2256</v>
      </c>
      <c r="J4" s="229"/>
      <c r="K4" s="229"/>
      <c r="L4" s="229"/>
      <c r="M4" s="229" t="s">
        <v>2257</v>
      </c>
      <c r="N4" s="229"/>
      <c r="O4" s="229"/>
      <c r="P4" s="229"/>
      <c r="Q4" s="229" t="s">
        <v>2258</v>
      </c>
      <c r="R4" s="229"/>
      <c r="S4" s="229"/>
      <c r="T4" s="229"/>
      <c r="U4" s="229" t="s">
        <v>2259</v>
      </c>
      <c r="V4" s="229"/>
      <c r="W4" s="229"/>
      <c r="X4" s="229"/>
      <c r="Y4" s="229" t="s">
        <v>2260</v>
      </c>
      <c r="Z4" s="229"/>
      <c r="AA4" s="229" t="s">
        <v>2261</v>
      </c>
      <c r="AB4" s="229"/>
      <c r="AC4" s="229" t="s">
        <v>1</v>
      </c>
      <c r="AD4" s="238" t="s">
        <v>2044</v>
      </c>
      <c r="AE4" s="229" t="s">
        <v>2254</v>
      </c>
      <c r="AF4" s="229"/>
      <c r="AG4" s="229"/>
      <c r="AH4" s="229"/>
      <c r="AI4" s="229" t="s">
        <v>2255</v>
      </c>
      <c r="AJ4" s="229"/>
      <c r="AK4" s="229" t="s">
        <v>2256</v>
      </c>
      <c r="AL4" s="229"/>
      <c r="AM4" s="229"/>
      <c r="AN4" s="229"/>
      <c r="AO4" s="229" t="s">
        <v>2257</v>
      </c>
      <c r="AP4" s="229"/>
      <c r="AQ4" s="229"/>
      <c r="AR4" s="229"/>
      <c r="AS4" s="229" t="s">
        <v>2258</v>
      </c>
      <c r="AT4" s="229"/>
      <c r="AU4" s="229"/>
      <c r="AV4" s="229"/>
      <c r="AW4" s="229" t="s">
        <v>2259</v>
      </c>
      <c r="AX4" s="229"/>
      <c r="AY4" s="229"/>
      <c r="AZ4" s="229"/>
      <c r="BA4" s="229" t="s">
        <v>2260</v>
      </c>
      <c r="BB4" s="229"/>
      <c r="BC4" s="229" t="s">
        <v>2261</v>
      </c>
      <c r="BD4" s="229"/>
      <c r="BE4" s="229" t="s">
        <v>1</v>
      </c>
      <c r="BF4" s="238" t="s">
        <v>2044</v>
      </c>
      <c r="BG4" s="229" t="s">
        <v>2254</v>
      </c>
      <c r="BH4" s="229"/>
      <c r="BI4" s="229"/>
      <c r="BJ4" s="229"/>
      <c r="BK4" s="229" t="s">
        <v>2255</v>
      </c>
      <c r="BL4" s="229"/>
      <c r="BM4" s="229" t="s">
        <v>2256</v>
      </c>
      <c r="BN4" s="229"/>
      <c r="BO4" s="229"/>
      <c r="BP4" s="229"/>
      <c r="BQ4" s="229" t="s">
        <v>2257</v>
      </c>
      <c r="BR4" s="229"/>
      <c r="BS4" s="229"/>
      <c r="BT4" s="229"/>
      <c r="BU4" s="229" t="s">
        <v>2258</v>
      </c>
      <c r="BV4" s="229"/>
      <c r="BW4" s="229"/>
      <c r="BX4" s="229"/>
      <c r="BY4" s="229" t="s">
        <v>2259</v>
      </c>
      <c r="BZ4" s="229"/>
      <c r="CA4" s="229"/>
      <c r="CB4" s="229"/>
      <c r="CC4" s="229" t="s">
        <v>2260</v>
      </c>
      <c r="CD4" s="229"/>
      <c r="CE4" s="229" t="s">
        <v>2261</v>
      </c>
      <c r="CF4" s="229"/>
      <c r="CG4" s="229" t="s">
        <v>1</v>
      </c>
      <c r="CH4" s="238" t="s">
        <v>2044</v>
      </c>
      <c r="CI4" s="229" t="s">
        <v>2254</v>
      </c>
      <c r="CJ4" s="229"/>
      <c r="CK4" s="229"/>
      <c r="CL4" s="229"/>
      <c r="CM4" s="229" t="s">
        <v>2255</v>
      </c>
      <c r="CN4" s="229"/>
      <c r="CO4" s="229" t="s">
        <v>2256</v>
      </c>
      <c r="CP4" s="229"/>
      <c r="CQ4" s="229"/>
      <c r="CR4" s="229"/>
      <c r="CS4" s="229" t="s">
        <v>2257</v>
      </c>
      <c r="CT4" s="229"/>
      <c r="CU4" s="229"/>
      <c r="CV4" s="229"/>
      <c r="CW4" s="229" t="s">
        <v>2258</v>
      </c>
      <c r="CX4" s="229"/>
      <c r="CY4" s="229"/>
      <c r="CZ4" s="229"/>
      <c r="DA4" s="229" t="s">
        <v>2259</v>
      </c>
      <c r="DB4" s="229"/>
      <c r="DC4" s="229"/>
      <c r="DD4" s="229"/>
      <c r="DE4" s="229" t="s">
        <v>2260</v>
      </c>
      <c r="DF4" s="229"/>
      <c r="DG4" s="229" t="s">
        <v>2261</v>
      </c>
      <c r="DH4" s="229"/>
    </row>
    <row r="5" spans="1:114" ht="24" customHeight="1">
      <c r="A5" s="229"/>
      <c r="B5" s="238"/>
      <c r="C5" s="229" t="s">
        <v>73</v>
      </c>
      <c r="D5" s="229"/>
      <c r="E5" s="229" t="s">
        <v>2262</v>
      </c>
      <c r="F5" s="229"/>
      <c r="G5" s="229"/>
      <c r="H5" s="229"/>
      <c r="I5" s="229" t="s">
        <v>2263</v>
      </c>
      <c r="J5" s="229"/>
      <c r="K5" s="229" t="s">
        <v>2264</v>
      </c>
      <c r="L5" s="229"/>
      <c r="M5" s="229" t="s">
        <v>2265</v>
      </c>
      <c r="N5" s="229"/>
      <c r="O5" s="229" t="s">
        <v>2266</v>
      </c>
      <c r="P5" s="229"/>
      <c r="Q5" s="229" t="s">
        <v>2267</v>
      </c>
      <c r="R5" s="229"/>
      <c r="S5" s="229" t="s">
        <v>2268</v>
      </c>
      <c r="T5" s="229"/>
      <c r="U5" s="229" t="s">
        <v>2269</v>
      </c>
      <c r="V5" s="229"/>
      <c r="W5" s="229" t="s">
        <v>2270</v>
      </c>
      <c r="X5" s="229"/>
      <c r="Y5" s="229"/>
      <c r="Z5" s="229"/>
      <c r="AA5" s="229"/>
      <c r="AB5" s="229"/>
      <c r="AC5" s="229"/>
      <c r="AD5" s="238"/>
      <c r="AE5" s="229" t="s">
        <v>73</v>
      </c>
      <c r="AF5" s="229"/>
      <c r="AG5" s="229" t="s">
        <v>2262</v>
      </c>
      <c r="AH5" s="229"/>
      <c r="AI5" s="229"/>
      <c r="AJ5" s="229"/>
      <c r="AK5" s="229" t="s">
        <v>2263</v>
      </c>
      <c r="AL5" s="229"/>
      <c r="AM5" s="229" t="s">
        <v>2264</v>
      </c>
      <c r="AN5" s="229"/>
      <c r="AO5" s="229" t="s">
        <v>2265</v>
      </c>
      <c r="AP5" s="229"/>
      <c r="AQ5" s="229" t="s">
        <v>2266</v>
      </c>
      <c r="AR5" s="229"/>
      <c r="AS5" s="229" t="s">
        <v>2267</v>
      </c>
      <c r="AT5" s="229"/>
      <c r="AU5" s="229" t="s">
        <v>2268</v>
      </c>
      <c r="AV5" s="229"/>
      <c r="AW5" s="229" t="s">
        <v>2269</v>
      </c>
      <c r="AX5" s="229"/>
      <c r="AY5" s="229" t="s">
        <v>2270</v>
      </c>
      <c r="AZ5" s="229"/>
      <c r="BA5" s="229"/>
      <c r="BB5" s="229"/>
      <c r="BC5" s="229"/>
      <c r="BD5" s="229"/>
      <c r="BE5" s="229"/>
      <c r="BF5" s="238"/>
      <c r="BG5" s="229" t="s">
        <v>73</v>
      </c>
      <c r="BH5" s="229"/>
      <c r="BI5" s="229" t="s">
        <v>2262</v>
      </c>
      <c r="BJ5" s="229"/>
      <c r="BK5" s="229"/>
      <c r="BL5" s="229"/>
      <c r="BM5" s="229" t="s">
        <v>2263</v>
      </c>
      <c r="BN5" s="229"/>
      <c r="BO5" s="229" t="s">
        <v>2264</v>
      </c>
      <c r="BP5" s="229"/>
      <c r="BQ5" s="229" t="s">
        <v>2265</v>
      </c>
      <c r="BR5" s="229"/>
      <c r="BS5" s="229" t="s">
        <v>2266</v>
      </c>
      <c r="BT5" s="229"/>
      <c r="BU5" s="229" t="s">
        <v>2267</v>
      </c>
      <c r="BV5" s="229"/>
      <c r="BW5" s="229" t="s">
        <v>2268</v>
      </c>
      <c r="BX5" s="229"/>
      <c r="BY5" s="229" t="s">
        <v>2269</v>
      </c>
      <c r="BZ5" s="229"/>
      <c r="CA5" s="229" t="s">
        <v>2270</v>
      </c>
      <c r="CB5" s="229"/>
      <c r="CC5" s="229"/>
      <c r="CD5" s="229"/>
      <c r="CE5" s="229"/>
      <c r="CF5" s="229"/>
      <c r="CG5" s="229"/>
      <c r="CH5" s="238"/>
      <c r="CI5" s="229" t="s">
        <v>73</v>
      </c>
      <c r="CJ5" s="229"/>
      <c r="CK5" s="229" t="s">
        <v>2271</v>
      </c>
      <c r="CL5" s="229"/>
      <c r="CM5" s="229"/>
      <c r="CN5" s="229"/>
      <c r="CO5" s="229" t="s">
        <v>2263</v>
      </c>
      <c r="CP5" s="229"/>
      <c r="CQ5" s="229" t="s">
        <v>2264</v>
      </c>
      <c r="CR5" s="229"/>
      <c r="CS5" s="229" t="s">
        <v>2265</v>
      </c>
      <c r="CT5" s="229"/>
      <c r="CU5" s="229" t="s">
        <v>2266</v>
      </c>
      <c r="CV5" s="229"/>
      <c r="CW5" s="229" t="s">
        <v>2267</v>
      </c>
      <c r="CX5" s="229"/>
      <c r="CY5" s="229" t="s">
        <v>2268</v>
      </c>
      <c r="CZ5" s="229"/>
      <c r="DA5" s="229" t="s">
        <v>2269</v>
      </c>
      <c r="DB5" s="229"/>
      <c r="DC5" s="229" t="s">
        <v>2270</v>
      </c>
      <c r="DD5" s="229"/>
      <c r="DE5" s="229"/>
      <c r="DF5" s="229"/>
      <c r="DG5" s="229"/>
      <c r="DH5" s="229"/>
    </row>
    <row r="6" spans="1:114" ht="24">
      <c r="A6" s="229"/>
      <c r="B6" s="238"/>
      <c r="C6" s="153" t="s">
        <v>139</v>
      </c>
      <c r="D6" s="153" t="s">
        <v>48</v>
      </c>
      <c r="E6" s="153" t="s">
        <v>139</v>
      </c>
      <c r="F6" s="153" t="s">
        <v>48</v>
      </c>
      <c r="G6" s="153" t="s">
        <v>139</v>
      </c>
      <c r="H6" s="153" t="s">
        <v>48</v>
      </c>
      <c r="I6" s="153" t="s">
        <v>139</v>
      </c>
      <c r="J6" s="153" t="s">
        <v>48</v>
      </c>
      <c r="K6" s="153" t="s">
        <v>139</v>
      </c>
      <c r="L6" s="153" t="s">
        <v>48</v>
      </c>
      <c r="M6" s="153" t="s">
        <v>139</v>
      </c>
      <c r="N6" s="153" t="s">
        <v>48</v>
      </c>
      <c r="O6" s="153" t="s">
        <v>139</v>
      </c>
      <c r="P6" s="153" t="s">
        <v>48</v>
      </c>
      <c r="Q6" s="153" t="s">
        <v>139</v>
      </c>
      <c r="R6" s="153" t="s">
        <v>48</v>
      </c>
      <c r="S6" s="153" t="s">
        <v>139</v>
      </c>
      <c r="T6" s="153" t="s">
        <v>48</v>
      </c>
      <c r="U6" s="153" t="s">
        <v>139</v>
      </c>
      <c r="V6" s="153" t="s">
        <v>48</v>
      </c>
      <c r="W6" s="153" t="s">
        <v>139</v>
      </c>
      <c r="X6" s="153" t="s">
        <v>48</v>
      </c>
      <c r="Y6" s="153" t="s">
        <v>139</v>
      </c>
      <c r="Z6" s="153" t="s">
        <v>48</v>
      </c>
      <c r="AA6" s="153" t="s">
        <v>139</v>
      </c>
      <c r="AB6" s="153" t="s">
        <v>48</v>
      </c>
      <c r="AC6" s="229"/>
      <c r="AD6" s="238"/>
      <c r="AE6" s="153" t="s">
        <v>139</v>
      </c>
      <c r="AF6" s="153" t="s">
        <v>48</v>
      </c>
      <c r="AG6" s="153" t="s">
        <v>139</v>
      </c>
      <c r="AH6" s="153" t="s">
        <v>48</v>
      </c>
      <c r="AI6" s="153" t="s">
        <v>139</v>
      </c>
      <c r="AJ6" s="153" t="s">
        <v>48</v>
      </c>
      <c r="AK6" s="153" t="s">
        <v>139</v>
      </c>
      <c r="AL6" s="153" t="s">
        <v>48</v>
      </c>
      <c r="AM6" s="153" t="s">
        <v>139</v>
      </c>
      <c r="AN6" s="153" t="s">
        <v>48</v>
      </c>
      <c r="AO6" s="153" t="s">
        <v>139</v>
      </c>
      <c r="AP6" s="153" t="s">
        <v>48</v>
      </c>
      <c r="AQ6" s="153" t="s">
        <v>139</v>
      </c>
      <c r="AR6" s="153" t="s">
        <v>48</v>
      </c>
      <c r="AS6" s="153" t="s">
        <v>139</v>
      </c>
      <c r="AT6" s="153" t="s">
        <v>48</v>
      </c>
      <c r="AU6" s="153" t="s">
        <v>139</v>
      </c>
      <c r="AV6" s="153" t="s">
        <v>48</v>
      </c>
      <c r="AW6" s="153" t="s">
        <v>139</v>
      </c>
      <c r="AX6" s="153" t="s">
        <v>48</v>
      </c>
      <c r="AY6" s="153" t="s">
        <v>139</v>
      </c>
      <c r="AZ6" s="153" t="s">
        <v>48</v>
      </c>
      <c r="BA6" s="153" t="s">
        <v>139</v>
      </c>
      <c r="BB6" s="153" t="s">
        <v>48</v>
      </c>
      <c r="BC6" s="153" t="s">
        <v>139</v>
      </c>
      <c r="BD6" s="153" t="s">
        <v>48</v>
      </c>
      <c r="BE6" s="229"/>
      <c r="BF6" s="238"/>
      <c r="BG6" s="153" t="s">
        <v>139</v>
      </c>
      <c r="BH6" s="153" t="s">
        <v>48</v>
      </c>
      <c r="BI6" s="153" t="s">
        <v>139</v>
      </c>
      <c r="BJ6" s="153" t="s">
        <v>48</v>
      </c>
      <c r="BK6" s="153" t="s">
        <v>139</v>
      </c>
      <c r="BL6" s="153" t="s">
        <v>48</v>
      </c>
      <c r="BM6" s="153" t="s">
        <v>139</v>
      </c>
      <c r="BN6" s="153" t="s">
        <v>48</v>
      </c>
      <c r="BO6" s="153" t="s">
        <v>139</v>
      </c>
      <c r="BP6" s="153" t="s">
        <v>48</v>
      </c>
      <c r="BQ6" s="153" t="s">
        <v>139</v>
      </c>
      <c r="BR6" s="153" t="s">
        <v>48</v>
      </c>
      <c r="BS6" s="153" t="s">
        <v>139</v>
      </c>
      <c r="BT6" s="153" t="s">
        <v>48</v>
      </c>
      <c r="BU6" s="153" t="s">
        <v>139</v>
      </c>
      <c r="BV6" s="153" t="s">
        <v>48</v>
      </c>
      <c r="BW6" s="153" t="s">
        <v>139</v>
      </c>
      <c r="BX6" s="153" t="s">
        <v>48</v>
      </c>
      <c r="BY6" s="153" t="s">
        <v>139</v>
      </c>
      <c r="BZ6" s="153" t="s">
        <v>48</v>
      </c>
      <c r="CA6" s="153" t="s">
        <v>139</v>
      </c>
      <c r="CB6" s="153" t="s">
        <v>48</v>
      </c>
      <c r="CC6" s="153" t="s">
        <v>139</v>
      </c>
      <c r="CD6" s="153" t="s">
        <v>48</v>
      </c>
      <c r="CE6" s="153" t="s">
        <v>139</v>
      </c>
      <c r="CF6" s="153" t="s">
        <v>48</v>
      </c>
      <c r="CG6" s="229"/>
      <c r="CH6" s="238"/>
      <c r="CI6" s="153" t="s">
        <v>139</v>
      </c>
      <c r="CJ6" s="153" t="s">
        <v>48</v>
      </c>
      <c r="CK6" s="153" t="s">
        <v>139</v>
      </c>
      <c r="CL6" s="153" t="s">
        <v>48</v>
      </c>
      <c r="CM6" s="153" t="s">
        <v>139</v>
      </c>
      <c r="CN6" s="153" t="s">
        <v>48</v>
      </c>
      <c r="CO6" s="153" t="s">
        <v>139</v>
      </c>
      <c r="CP6" s="153" t="s">
        <v>48</v>
      </c>
      <c r="CQ6" s="153" t="s">
        <v>139</v>
      </c>
      <c r="CR6" s="153" t="s">
        <v>48</v>
      </c>
      <c r="CS6" s="153" t="s">
        <v>139</v>
      </c>
      <c r="CT6" s="153" t="s">
        <v>48</v>
      </c>
      <c r="CU6" s="153" t="s">
        <v>139</v>
      </c>
      <c r="CV6" s="153" t="s">
        <v>48</v>
      </c>
      <c r="CW6" s="153" t="s">
        <v>139</v>
      </c>
      <c r="CX6" s="153" t="s">
        <v>48</v>
      </c>
      <c r="CY6" s="153" t="s">
        <v>139</v>
      </c>
      <c r="CZ6" s="153" t="s">
        <v>48</v>
      </c>
      <c r="DA6" s="153" t="s">
        <v>139</v>
      </c>
      <c r="DB6" s="153" t="s">
        <v>48</v>
      </c>
      <c r="DC6" s="153" t="s">
        <v>139</v>
      </c>
      <c r="DD6" s="153" t="s">
        <v>48</v>
      </c>
      <c r="DE6" s="153" t="s">
        <v>139</v>
      </c>
      <c r="DF6" s="153" t="s">
        <v>48</v>
      </c>
      <c r="DG6" s="153" t="s">
        <v>139</v>
      </c>
      <c r="DH6" s="153" t="s">
        <v>48</v>
      </c>
      <c r="DJ6" s="78" t="s">
        <v>1</v>
      </c>
    </row>
    <row r="7" spans="1:114">
      <c r="A7" s="205" t="s">
        <v>95</v>
      </c>
      <c r="B7" s="48" t="s">
        <v>2000</v>
      </c>
      <c r="C7" s="69">
        <v>20</v>
      </c>
      <c r="D7" s="144">
        <v>11</v>
      </c>
      <c r="E7" s="154">
        <v>9.8299420033421802E-4</v>
      </c>
      <c r="F7" s="154">
        <v>5.4064681018381987E-4</v>
      </c>
      <c r="G7" s="144">
        <v>2</v>
      </c>
      <c r="H7" s="144">
        <v>1</v>
      </c>
      <c r="I7" s="144">
        <v>0</v>
      </c>
      <c r="J7" s="144">
        <v>0</v>
      </c>
      <c r="K7" s="144">
        <v>0</v>
      </c>
      <c r="L7" s="144">
        <v>0</v>
      </c>
      <c r="M7" s="144">
        <v>7</v>
      </c>
      <c r="N7" s="144">
        <v>4</v>
      </c>
      <c r="O7" s="144">
        <v>1</v>
      </c>
      <c r="P7" s="144">
        <v>0</v>
      </c>
      <c r="Q7" s="144">
        <v>1</v>
      </c>
      <c r="R7" s="144">
        <v>1</v>
      </c>
      <c r="S7" s="144">
        <v>0</v>
      </c>
      <c r="T7" s="144">
        <v>0</v>
      </c>
      <c r="U7" s="144">
        <v>4</v>
      </c>
      <c r="V7" s="144">
        <v>3</v>
      </c>
      <c r="W7" s="144">
        <v>0</v>
      </c>
      <c r="X7" s="144">
        <v>0</v>
      </c>
      <c r="Y7" s="144">
        <v>5</v>
      </c>
      <c r="Z7" s="144">
        <v>2</v>
      </c>
      <c r="AA7" s="144">
        <v>3</v>
      </c>
      <c r="AB7" s="144">
        <v>2</v>
      </c>
      <c r="AC7" s="205" t="s">
        <v>95</v>
      </c>
      <c r="AD7" s="48" t="s">
        <v>2000</v>
      </c>
      <c r="AE7" s="69">
        <v>312</v>
      </c>
      <c r="AF7" s="144">
        <v>134</v>
      </c>
      <c r="AG7" s="154">
        <v>1.7073157384961393E-3</v>
      </c>
      <c r="AH7" s="154">
        <v>7.332702210207778E-4</v>
      </c>
      <c r="AI7" s="144">
        <v>19</v>
      </c>
      <c r="AJ7" s="144">
        <v>5</v>
      </c>
      <c r="AK7" s="144">
        <v>12</v>
      </c>
      <c r="AL7" s="144">
        <v>6</v>
      </c>
      <c r="AM7" s="144">
        <v>42</v>
      </c>
      <c r="AN7" s="144">
        <v>20</v>
      </c>
      <c r="AO7" s="144">
        <v>43</v>
      </c>
      <c r="AP7" s="144">
        <v>16</v>
      </c>
      <c r="AQ7" s="144">
        <v>11</v>
      </c>
      <c r="AR7" s="144">
        <v>3</v>
      </c>
      <c r="AS7" s="144">
        <v>47</v>
      </c>
      <c r="AT7" s="144">
        <v>22</v>
      </c>
      <c r="AU7" s="144">
        <v>7</v>
      </c>
      <c r="AV7" s="144">
        <v>1</v>
      </c>
      <c r="AW7" s="144">
        <v>54</v>
      </c>
      <c r="AX7" s="144">
        <v>15</v>
      </c>
      <c r="AY7" s="144">
        <v>15</v>
      </c>
      <c r="AZ7" s="144">
        <v>8</v>
      </c>
      <c r="BA7" s="144">
        <v>66</v>
      </c>
      <c r="BB7" s="144">
        <v>39</v>
      </c>
      <c r="BC7" s="144">
        <v>134</v>
      </c>
      <c r="BD7" s="144">
        <v>65</v>
      </c>
      <c r="BE7" s="205" t="s">
        <v>95</v>
      </c>
      <c r="BF7" s="48" t="s">
        <v>2000</v>
      </c>
      <c r="BG7" s="69">
        <v>64</v>
      </c>
      <c r="BH7" s="144">
        <v>35</v>
      </c>
      <c r="BI7" s="154">
        <v>1.3367587777011927E-3</v>
      </c>
      <c r="BJ7" s="154">
        <v>7.3103995655533977E-4</v>
      </c>
      <c r="BK7" s="144">
        <v>0</v>
      </c>
      <c r="BL7" s="144">
        <v>0</v>
      </c>
      <c r="BM7" s="144">
        <v>0</v>
      </c>
      <c r="BN7" s="144">
        <v>0</v>
      </c>
      <c r="BO7" s="144">
        <v>29</v>
      </c>
      <c r="BP7" s="144">
        <v>21</v>
      </c>
      <c r="BQ7" s="144">
        <v>3</v>
      </c>
      <c r="BR7" s="144">
        <v>1</v>
      </c>
      <c r="BS7" s="144">
        <v>1</v>
      </c>
      <c r="BT7" s="144">
        <v>1</v>
      </c>
      <c r="BU7" s="144">
        <v>9</v>
      </c>
      <c r="BV7" s="144">
        <v>4</v>
      </c>
      <c r="BW7" s="144">
        <v>0</v>
      </c>
      <c r="BX7" s="144">
        <v>0</v>
      </c>
      <c r="BY7" s="144">
        <v>5</v>
      </c>
      <c r="BZ7" s="144">
        <v>2</v>
      </c>
      <c r="CA7" s="144">
        <v>0</v>
      </c>
      <c r="CB7" s="144">
        <v>0</v>
      </c>
      <c r="CC7" s="144">
        <v>17</v>
      </c>
      <c r="CD7" s="144">
        <v>6</v>
      </c>
      <c r="CE7" s="144">
        <v>76</v>
      </c>
      <c r="CF7" s="144">
        <v>39</v>
      </c>
      <c r="CG7" s="205" t="s">
        <v>95</v>
      </c>
      <c r="CH7" s="48" t="s">
        <v>2000</v>
      </c>
      <c r="CI7" s="69">
        <v>20</v>
      </c>
      <c r="CJ7" s="144">
        <v>8</v>
      </c>
      <c r="CK7" s="154">
        <v>1.3692065448072841E-3</v>
      </c>
      <c r="CL7" s="154">
        <v>5.4768261792291365E-4</v>
      </c>
      <c r="CM7" s="144">
        <v>0</v>
      </c>
      <c r="CN7" s="144">
        <v>0</v>
      </c>
      <c r="CO7" s="144">
        <v>1</v>
      </c>
      <c r="CP7" s="144">
        <v>0</v>
      </c>
      <c r="CQ7" s="144">
        <v>0</v>
      </c>
      <c r="CR7" s="144">
        <v>0</v>
      </c>
      <c r="CS7" s="144">
        <v>0</v>
      </c>
      <c r="CT7" s="144">
        <v>0</v>
      </c>
      <c r="CU7" s="144">
        <v>0</v>
      </c>
      <c r="CV7" s="144">
        <v>0</v>
      </c>
      <c r="CW7" s="144">
        <v>1</v>
      </c>
      <c r="CX7" s="144">
        <v>1</v>
      </c>
      <c r="CY7" s="144">
        <v>0</v>
      </c>
      <c r="CZ7" s="144">
        <v>0</v>
      </c>
      <c r="DA7" s="144">
        <v>1</v>
      </c>
      <c r="DB7" s="144">
        <v>0</v>
      </c>
      <c r="DC7" s="144">
        <v>0</v>
      </c>
      <c r="DD7" s="144">
        <v>0</v>
      </c>
      <c r="DE7" s="144">
        <v>17</v>
      </c>
      <c r="DF7" s="144">
        <v>7</v>
      </c>
      <c r="DG7" s="144">
        <v>0</v>
      </c>
      <c r="DH7" s="144">
        <v>0</v>
      </c>
      <c r="DJ7" s="155" t="s">
        <v>95</v>
      </c>
    </row>
    <row r="8" spans="1:114">
      <c r="A8" s="205"/>
      <c r="B8" s="48" t="s">
        <v>2001</v>
      </c>
      <c r="C8" s="69">
        <v>13</v>
      </c>
      <c r="D8" s="144">
        <v>8</v>
      </c>
      <c r="E8" s="154">
        <v>1.0575984380084608E-3</v>
      </c>
      <c r="F8" s="154">
        <v>6.5082980800520659E-4</v>
      </c>
      <c r="G8" s="144">
        <v>0</v>
      </c>
      <c r="H8" s="144">
        <v>0</v>
      </c>
      <c r="I8" s="144">
        <v>1</v>
      </c>
      <c r="J8" s="144">
        <v>1</v>
      </c>
      <c r="K8" s="144">
        <v>2</v>
      </c>
      <c r="L8" s="144">
        <v>1</v>
      </c>
      <c r="M8" s="144">
        <v>2</v>
      </c>
      <c r="N8" s="144">
        <v>0</v>
      </c>
      <c r="O8" s="144">
        <v>0</v>
      </c>
      <c r="P8" s="144">
        <v>0</v>
      </c>
      <c r="Q8" s="144">
        <v>0</v>
      </c>
      <c r="R8" s="144">
        <v>0</v>
      </c>
      <c r="S8" s="144">
        <v>0</v>
      </c>
      <c r="T8" s="144">
        <v>0</v>
      </c>
      <c r="U8" s="144">
        <v>5</v>
      </c>
      <c r="V8" s="144">
        <v>4</v>
      </c>
      <c r="W8" s="144">
        <v>1</v>
      </c>
      <c r="X8" s="144">
        <v>1</v>
      </c>
      <c r="Y8" s="144">
        <v>2</v>
      </c>
      <c r="Z8" s="144">
        <v>1</v>
      </c>
      <c r="AA8" s="144">
        <v>5</v>
      </c>
      <c r="AB8" s="144">
        <v>3</v>
      </c>
      <c r="AC8" s="205"/>
      <c r="AD8" s="48" t="s">
        <v>2001</v>
      </c>
      <c r="AE8" s="69">
        <v>75</v>
      </c>
      <c r="AF8" s="144">
        <v>28</v>
      </c>
      <c r="AG8" s="154">
        <v>1.929409343486314E-3</v>
      </c>
      <c r="AH8" s="154">
        <v>7.203128215682239E-4</v>
      </c>
      <c r="AI8" s="144">
        <v>2</v>
      </c>
      <c r="AJ8" s="144">
        <v>1</v>
      </c>
      <c r="AK8" s="144">
        <v>8</v>
      </c>
      <c r="AL8" s="144">
        <v>4</v>
      </c>
      <c r="AM8" s="144">
        <v>22</v>
      </c>
      <c r="AN8" s="144">
        <v>9</v>
      </c>
      <c r="AO8" s="144">
        <v>8</v>
      </c>
      <c r="AP8" s="144">
        <v>3</v>
      </c>
      <c r="AQ8" s="144">
        <v>7</v>
      </c>
      <c r="AR8" s="144">
        <v>1</v>
      </c>
      <c r="AS8" s="144">
        <v>9</v>
      </c>
      <c r="AT8" s="144">
        <v>3</v>
      </c>
      <c r="AU8" s="144">
        <v>1</v>
      </c>
      <c r="AV8" s="144">
        <v>0</v>
      </c>
      <c r="AW8" s="144">
        <v>7</v>
      </c>
      <c r="AX8" s="144">
        <v>4</v>
      </c>
      <c r="AY8" s="144">
        <v>4</v>
      </c>
      <c r="AZ8" s="144">
        <v>1</v>
      </c>
      <c r="BA8" s="144">
        <v>7</v>
      </c>
      <c r="BB8" s="144">
        <v>2</v>
      </c>
      <c r="BC8" s="144">
        <v>20</v>
      </c>
      <c r="BD8" s="144">
        <v>8</v>
      </c>
      <c r="BE8" s="205"/>
      <c r="BF8" s="48" t="s">
        <v>2001</v>
      </c>
      <c r="BG8" s="69">
        <v>17</v>
      </c>
      <c r="BH8" s="144">
        <v>11</v>
      </c>
      <c r="BI8" s="154">
        <v>1.0372811031789614E-3</v>
      </c>
      <c r="BJ8" s="154">
        <v>6.7118189029226924E-4</v>
      </c>
      <c r="BK8" s="144">
        <v>0</v>
      </c>
      <c r="BL8" s="144">
        <v>0</v>
      </c>
      <c r="BM8" s="144">
        <v>0</v>
      </c>
      <c r="BN8" s="144">
        <v>0</v>
      </c>
      <c r="BO8" s="144">
        <v>7</v>
      </c>
      <c r="BP8" s="144">
        <v>5</v>
      </c>
      <c r="BQ8" s="144">
        <v>0</v>
      </c>
      <c r="BR8" s="144">
        <v>0</v>
      </c>
      <c r="BS8" s="144">
        <v>1</v>
      </c>
      <c r="BT8" s="144">
        <v>1</v>
      </c>
      <c r="BU8" s="144">
        <v>4</v>
      </c>
      <c r="BV8" s="144">
        <v>2</v>
      </c>
      <c r="BW8" s="144">
        <v>0</v>
      </c>
      <c r="BX8" s="144">
        <v>0</v>
      </c>
      <c r="BY8" s="144">
        <v>0</v>
      </c>
      <c r="BZ8" s="144">
        <v>0</v>
      </c>
      <c r="CA8" s="144">
        <v>0</v>
      </c>
      <c r="CB8" s="144">
        <v>0</v>
      </c>
      <c r="CC8" s="144">
        <v>5</v>
      </c>
      <c r="CD8" s="144">
        <v>3</v>
      </c>
      <c r="CE8" s="144">
        <v>5</v>
      </c>
      <c r="CF8" s="144">
        <v>4</v>
      </c>
      <c r="CG8" s="205"/>
      <c r="CH8" s="48" t="s">
        <v>2001</v>
      </c>
      <c r="CI8" s="69">
        <v>4</v>
      </c>
      <c r="CJ8" s="144">
        <v>2</v>
      </c>
      <c r="CK8" s="154">
        <v>4.7534165181224003E-4</v>
      </c>
      <c r="CL8" s="154">
        <v>2.3767082590612002E-4</v>
      </c>
      <c r="CM8" s="144">
        <v>0</v>
      </c>
      <c r="CN8" s="144">
        <v>0</v>
      </c>
      <c r="CO8" s="144">
        <v>0</v>
      </c>
      <c r="CP8" s="144">
        <v>0</v>
      </c>
      <c r="CQ8" s="144">
        <v>0</v>
      </c>
      <c r="CR8" s="144">
        <v>0</v>
      </c>
      <c r="CS8" s="144">
        <v>0</v>
      </c>
      <c r="CT8" s="144">
        <v>0</v>
      </c>
      <c r="CU8" s="144">
        <v>0</v>
      </c>
      <c r="CV8" s="144">
        <v>0</v>
      </c>
      <c r="CW8" s="144">
        <v>3</v>
      </c>
      <c r="CX8" s="144">
        <v>2</v>
      </c>
      <c r="CY8" s="144">
        <v>0</v>
      </c>
      <c r="CZ8" s="144">
        <v>0</v>
      </c>
      <c r="DA8" s="144">
        <v>1</v>
      </c>
      <c r="DB8" s="144">
        <v>0</v>
      </c>
      <c r="DC8" s="144">
        <v>0</v>
      </c>
      <c r="DD8" s="144">
        <v>0</v>
      </c>
      <c r="DE8" s="144">
        <v>0</v>
      </c>
      <c r="DF8" s="144">
        <v>0</v>
      </c>
      <c r="DG8" s="144">
        <v>0</v>
      </c>
      <c r="DH8" s="144">
        <v>0</v>
      </c>
      <c r="DJ8" s="155" t="s">
        <v>95</v>
      </c>
    </row>
    <row r="9" spans="1:114">
      <c r="A9" s="205"/>
      <c r="B9" s="156" t="s">
        <v>73</v>
      </c>
      <c r="C9" s="157">
        <v>33</v>
      </c>
      <c r="D9" s="157">
        <v>19</v>
      </c>
      <c r="E9" s="158">
        <v>1.0110913658925179E-3</v>
      </c>
      <c r="F9" s="158">
        <v>5.8214351369569213E-4</v>
      </c>
      <c r="G9" s="157">
        <v>2</v>
      </c>
      <c r="H9" s="157">
        <v>1</v>
      </c>
      <c r="I9" s="157">
        <v>1</v>
      </c>
      <c r="J9" s="157">
        <v>1</v>
      </c>
      <c r="K9" s="157">
        <v>2</v>
      </c>
      <c r="L9" s="157">
        <v>1</v>
      </c>
      <c r="M9" s="157">
        <v>9</v>
      </c>
      <c r="N9" s="157">
        <v>4</v>
      </c>
      <c r="O9" s="157">
        <v>1</v>
      </c>
      <c r="P9" s="157">
        <v>0</v>
      </c>
      <c r="Q9" s="157">
        <v>1</v>
      </c>
      <c r="R9" s="157">
        <v>1</v>
      </c>
      <c r="S9" s="157">
        <v>0</v>
      </c>
      <c r="T9" s="157">
        <v>0</v>
      </c>
      <c r="U9" s="157">
        <v>9</v>
      </c>
      <c r="V9" s="157">
        <v>7</v>
      </c>
      <c r="W9" s="157">
        <v>1</v>
      </c>
      <c r="X9" s="157">
        <v>1</v>
      </c>
      <c r="Y9" s="157">
        <v>7</v>
      </c>
      <c r="Z9" s="157">
        <v>3</v>
      </c>
      <c r="AA9" s="157">
        <v>8</v>
      </c>
      <c r="AB9" s="157">
        <v>5</v>
      </c>
      <c r="AC9" s="205"/>
      <c r="AD9" s="156" t="s">
        <v>73</v>
      </c>
      <c r="AE9" s="157">
        <v>387</v>
      </c>
      <c r="AF9" s="157">
        <v>162</v>
      </c>
      <c r="AG9" s="158">
        <v>1.7462716873857817E-3</v>
      </c>
      <c r="AH9" s="158">
        <v>7.3099745053358304E-4</v>
      </c>
      <c r="AI9" s="157">
        <v>21</v>
      </c>
      <c r="AJ9" s="157">
        <v>6</v>
      </c>
      <c r="AK9" s="157">
        <v>20</v>
      </c>
      <c r="AL9" s="157">
        <v>10</v>
      </c>
      <c r="AM9" s="157">
        <v>64</v>
      </c>
      <c r="AN9" s="157">
        <v>29</v>
      </c>
      <c r="AO9" s="157">
        <v>51</v>
      </c>
      <c r="AP9" s="157">
        <v>19</v>
      </c>
      <c r="AQ9" s="157">
        <v>18</v>
      </c>
      <c r="AR9" s="157">
        <v>4</v>
      </c>
      <c r="AS9" s="157">
        <v>56</v>
      </c>
      <c r="AT9" s="157">
        <v>25</v>
      </c>
      <c r="AU9" s="157">
        <v>8</v>
      </c>
      <c r="AV9" s="157">
        <v>1</v>
      </c>
      <c r="AW9" s="157">
        <v>61</v>
      </c>
      <c r="AX9" s="157">
        <v>19</v>
      </c>
      <c r="AY9" s="157">
        <v>19</v>
      </c>
      <c r="AZ9" s="157">
        <v>9</v>
      </c>
      <c r="BA9" s="157">
        <v>73</v>
      </c>
      <c r="BB9" s="157">
        <v>41</v>
      </c>
      <c r="BC9" s="157">
        <v>154</v>
      </c>
      <c r="BD9" s="157">
        <v>73</v>
      </c>
      <c r="BE9" s="205"/>
      <c r="BF9" s="156" t="s">
        <v>73</v>
      </c>
      <c r="BG9" s="157">
        <v>81</v>
      </c>
      <c r="BH9" s="157">
        <v>46</v>
      </c>
      <c r="BI9" s="158">
        <v>1.2603865185323499E-3</v>
      </c>
      <c r="BJ9" s="158">
        <v>7.1577505990726045E-4</v>
      </c>
      <c r="BK9" s="157">
        <v>0</v>
      </c>
      <c r="BL9" s="157">
        <v>0</v>
      </c>
      <c r="BM9" s="157">
        <v>0</v>
      </c>
      <c r="BN9" s="157">
        <v>0</v>
      </c>
      <c r="BO9" s="157">
        <v>36</v>
      </c>
      <c r="BP9" s="157">
        <v>26</v>
      </c>
      <c r="BQ9" s="157">
        <v>3</v>
      </c>
      <c r="BR9" s="157">
        <v>1</v>
      </c>
      <c r="BS9" s="157">
        <v>2</v>
      </c>
      <c r="BT9" s="157">
        <v>2</v>
      </c>
      <c r="BU9" s="157">
        <v>13</v>
      </c>
      <c r="BV9" s="157">
        <v>6</v>
      </c>
      <c r="BW9" s="157">
        <v>0</v>
      </c>
      <c r="BX9" s="157">
        <v>0</v>
      </c>
      <c r="BY9" s="157">
        <v>5</v>
      </c>
      <c r="BZ9" s="157">
        <v>2</v>
      </c>
      <c r="CA9" s="157">
        <v>0</v>
      </c>
      <c r="CB9" s="157">
        <v>0</v>
      </c>
      <c r="CC9" s="157">
        <v>22</v>
      </c>
      <c r="CD9" s="157">
        <v>9</v>
      </c>
      <c r="CE9" s="157">
        <v>81</v>
      </c>
      <c r="CF9" s="157">
        <v>43</v>
      </c>
      <c r="CG9" s="205"/>
      <c r="CH9" s="156" t="s">
        <v>73</v>
      </c>
      <c r="CI9" s="157">
        <v>24</v>
      </c>
      <c r="CJ9" s="157">
        <v>10</v>
      </c>
      <c r="CK9" s="158">
        <v>1.0424811050299713E-3</v>
      </c>
      <c r="CL9" s="158">
        <v>4.343671270958214E-4</v>
      </c>
      <c r="CM9" s="157">
        <v>0</v>
      </c>
      <c r="CN9" s="157">
        <v>0</v>
      </c>
      <c r="CO9" s="157">
        <v>1</v>
      </c>
      <c r="CP9" s="157">
        <v>0</v>
      </c>
      <c r="CQ9" s="157">
        <v>0</v>
      </c>
      <c r="CR9" s="157">
        <v>0</v>
      </c>
      <c r="CS9" s="157">
        <v>0</v>
      </c>
      <c r="CT9" s="157">
        <v>0</v>
      </c>
      <c r="CU9" s="157">
        <v>0</v>
      </c>
      <c r="CV9" s="157">
        <v>0</v>
      </c>
      <c r="CW9" s="157">
        <v>4</v>
      </c>
      <c r="CX9" s="157">
        <v>3</v>
      </c>
      <c r="CY9" s="157">
        <v>0</v>
      </c>
      <c r="CZ9" s="157">
        <v>0</v>
      </c>
      <c r="DA9" s="157">
        <v>2</v>
      </c>
      <c r="DB9" s="157">
        <v>0</v>
      </c>
      <c r="DC9" s="157">
        <v>0</v>
      </c>
      <c r="DD9" s="157">
        <v>0</v>
      </c>
      <c r="DE9" s="157">
        <v>17</v>
      </c>
      <c r="DF9" s="157">
        <v>7</v>
      </c>
      <c r="DG9" s="157">
        <v>0</v>
      </c>
      <c r="DH9" s="157">
        <v>0</v>
      </c>
      <c r="DJ9" s="155" t="s">
        <v>95</v>
      </c>
    </row>
    <row r="10" spans="1:114">
      <c r="A10" s="205" t="s">
        <v>96</v>
      </c>
      <c r="B10" s="48" t="s">
        <v>2000</v>
      </c>
      <c r="C10" s="69">
        <v>11</v>
      </c>
      <c r="D10" s="144">
        <v>4</v>
      </c>
      <c r="E10" s="154">
        <v>5.4320987654320988E-4</v>
      </c>
      <c r="F10" s="154">
        <v>1.9753086419753085E-4</v>
      </c>
      <c r="G10" s="144">
        <v>1</v>
      </c>
      <c r="H10" s="144">
        <v>0</v>
      </c>
      <c r="I10" s="144">
        <v>1</v>
      </c>
      <c r="J10" s="144">
        <v>1</v>
      </c>
      <c r="K10" s="144">
        <v>2</v>
      </c>
      <c r="L10" s="144">
        <v>0</v>
      </c>
      <c r="M10" s="144">
        <v>2</v>
      </c>
      <c r="N10" s="144">
        <v>1</v>
      </c>
      <c r="O10" s="144">
        <v>0</v>
      </c>
      <c r="P10" s="144">
        <v>0</v>
      </c>
      <c r="Q10" s="144">
        <v>0</v>
      </c>
      <c r="R10" s="144">
        <v>0</v>
      </c>
      <c r="S10" s="144">
        <v>1</v>
      </c>
      <c r="T10" s="144">
        <v>0</v>
      </c>
      <c r="U10" s="144">
        <v>2</v>
      </c>
      <c r="V10" s="144">
        <v>1</v>
      </c>
      <c r="W10" s="144">
        <v>1</v>
      </c>
      <c r="X10" s="144">
        <v>1</v>
      </c>
      <c r="Y10" s="144">
        <v>1</v>
      </c>
      <c r="Z10" s="144">
        <v>0</v>
      </c>
      <c r="AA10" s="144">
        <v>1</v>
      </c>
      <c r="AB10" s="144">
        <v>1</v>
      </c>
      <c r="AC10" s="205" t="s">
        <v>96</v>
      </c>
      <c r="AD10" s="48" t="s">
        <v>2000</v>
      </c>
      <c r="AE10" s="69">
        <v>250</v>
      </c>
      <c r="AF10" s="144">
        <v>110</v>
      </c>
      <c r="AG10" s="154">
        <v>1.7607369740678658E-3</v>
      </c>
      <c r="AH10" s="154">
        <v>7.7472426858986093E-4</v>
      </c>
      <c r="AI10" s="144">
        <v>5</v>
      </c>
      <c r="AJ10" s="144">
        <v>2</v>
      </c>
      <c r="AK10" s="144">
        <v>0</v>
      </c>
      <c r="AL10" s="144">
        <v>0</v>
      </c>
      <c r="AM10" s="144">
        <v>53</v>
      </c>
      <c r="AN10" s="144">
        <v>21</v>
      </c>
      <c r="AO10" s="144">
        <v>50</v>
      </c>
      <c r="AP10" s="144">
        <v>19</v>
      </c>
      <c r="AQ10" s="144">
        <v>11</v>
      </c>
      <c r="AR10" s="144">
        <v>3</v>
      </c>
      <c r="AS10" s="144">
        <v>33</v>
      </c>
      <c r="AT10" s="144">
        <v>13</v>
      </c>
      <c r="AU10" s="144">
        <v>25</v>
      </c>
      <c r="AV10" s="144">
        <v>14</v>
      </c>
      <c r="AW10" s="144">
        <v>18</v>
      </c>
      <c r="AX10" s="144">
        <v>10</v>
      </c>
      <c r="AY10" s="144">
        <v>17</v>
      </c>
      <c r="AZ10" s="144">
        <v>10</v>
      </c>
      <c r="BA10" s="144">
        <v>40</v>
      </c>
      <c r="BB10" s="144">
        <v>19</v>
      </c>
      <c r="BC10" s="144">
        <v>33</v>
      </c>
      <c r="BD10" s="144">
        <v>18</v>
      </c>
      <c r="BE10" s="205" t="s">
        <v>96</v>
      </c>
      <c r="BF10" s="48" t="s">
        <v>2000</v>
      </c>
      <c r="BG10" s="69">
        <v>23</v>
      </c>
      <c r="BH10" s="144">
        <v>9</v>
      </c>
      <c r="BI10" s="154">
        <v>7.7069999664913043E-4</v>
      </c>
      <c r="BJ10" s="154">
        <v>3.0157825955835538E-4</v>
      </c>
      <c r="BK10" s="144">
        <v>0</v>
      </c>
      <c r="BL10" s="144">
        <v>0</v>
      </c>
      <c r="BM10" s="144">
        <v>0</v>
      </c>
      <c r="BN10" s="144">
        <v>0</v>
      </c>
      <c r="BO10" s="144">
        <v>9</v>
      </c>
      <c r="BP10" s="144">
        <v>5</v>
      </c>
      <c r="BQ10" s="144">
        <v>3</v>
      </c>
      <c r="BR10" s="144">
        <v>2</v>
      </c>
      <c r="BS10" s="144">
        <v>0</v>
      </c>
      <c r="BT10" s="144">
        <v>0</v>
      </c>
      <c r="BU10" s="144">
        <v>4</v>
      </c>
      <c r="BV10" s="144">
        <v>1</v>
      </c>
      <c r="BW10" s="144">
        <v>0</v>
      </c>
      <c r="BX10" s="144">
        <v>0</v>
      </c>
      <c r="BY10" s="144">
        <v>1</v>
      </c>
      <c r="BZ10" s="144">
        <v>0</v>
      </c>
      <c r="CA10" s="144">
        <v>0</v>
      </c>
      <c r="CB10" s="144">
        <v>0</v>
      </c>
      <c r="CC10" s="144">
        <v>6</v>
      </c>
      <c r="CD10" s="144">
        <v>1</v>
      </c>
      <c r="CE10" s="144">
        <v>2</v>
      </c>
      <c r="CF10" s="144">
        <v>1</v>
      </c>
      <c r="CG10" s="205" t="s">
        <v>96</v>
      </c>
      <c r="CH10" s="48" t="s">
        <v>2000</v>
      </c>
      <c r="CI10" s="69">
        <v>1</v>
      </c>
      <c r="CJ10" s="144">
        <v>1</v>
      </c>
      <c r="CK10" s="154">
        <v>1.1411617026132602E-4</v>
      </c>
      <c r="CL10" s="154">
        <v>1.1411617026132602E-4</v>
      </c>
      <c r="CM10" s="144">
        <v>0</v>
      </c>
      <c r="CN10" s="144">
        <v>0</v>
      </c>
      <c r="CO10" s="144">
        <v>1</v>
      </c>
      <c r="CP10" s="144">
        <v>1</v>
      </c>
      <c r="CQ10" s="144">
        <v>0</v>
      </c>
      <c r="CR10" s="144">
        <v>0</v>
      </c>
      <c r="CS10" s="144">
        <v>0</v>
      </c>
      <c r="CT10" s="144">
        <v>0</v>
      </c>
      <c r="CU10" s="144">
        <v>0</v>
      </c>
      <c r="CV10" s="144">
        <v>0</v>
      </c>
      <c r="CW10" s="144">
        <v>0</v>
      </c>
      <c r="CX10" s="144">
        <v>0</v>
      </c>
      <c r="CY10" s="144">
        <v>0</v>
      </c>
      <c r="CZ10" s="144">
        <v>0</v>
      </c>
      <c r="DA10" s="144">
        <v>0</v>
      </c>
      <c r="DB10" s="144">
        <v>0</v>
      </c>
      <c r="DC10" s="144">
        <v>0</v>
      </c>
      <c r="DD10" s="144">
        <v>0</v>
      </c>
      <c r="DE10" s="144">
        <v>0</v>
      </c>
      <c r="DF10" s="144">
        <v>0</v>
      </c>
      <c r="DG10" s="144">
        <v>33</v>
      </c>
      <c r="DH10" s="144">
        <v>12</v>
      </c>
      <c r="DJ10" s="155" t="s">
        <v>96</v>
      </c>
    </row>
    <row r="11" spans="1:114">
      <c r="A11" s="205"/>
      <c r="B11" s="48" t="s">
        <v>2001</v>
      </c>
      <c r="C11" s="69">
        <v>2</v>
      </c>
      <c r="D11" s="144">
        <v>1</v>
      </c>
      <c r="E11" s="154">
        <v>4.4722719141323793E-4</v>
      </c>
      <c r="F11" s="154">
        <v>2.2361359570661896E-4</v>
      </c>
      <c r="G11" s="144">
        <v>0</v>
      </c>
      <c r="H11" s="144">
        <v>0</v>
      </c>
      <c r="I11" s="144">
        <v>0</v>
      </c>
      <c r="J11" s="144">
        <v>0</v>
      </c>
      <c r="K11" s="144">
        <v>1</v>
      </c>
      <c r="L11" s="144">
        <v>0</v>
      </c>
      <c r="M11" s="144">
        <v>0</v>
      </c>
      <c r="N11" s="144">
        <v>0</v>
      </c>
      <c r="O11" s="144">
        <v>0</v>
      </c>
      <c r="P11" s="144">
        <v>0</v>
      </c>
      <c r="Q11" s="144">
        <v>0</v>
      </c>
      <c r="R11" s="144">
        <v>0</v>
      </c>
      <c r="S11" s="144">
        <v>0</v>
      </c>
      <c r="T11" s="144">
        <v>0</v>
      </c>
      <c r="U11" s="144">
        <v>0</v>
      </c>
      <c r="V11" s="144">
        <v>0</v>
      </c>
      <c r="W11" s="144">
        <v>0</v>
      </c>
      <c r="X11" s="144">
        <v>0</v>
      </c>
      <c r="Y11" s="144">
        <v>1</v>
      </c>
      <c r="Z11" s="144">
        <v>1</v>
      </c>
      <c r="AA11" s="144">
        <v>0</v>
      </c>
      <c r="AB11" s="144">
        <v>0</v>
      </c>
      <c r="AC11" s="205"/>
      <c r="AD11" s="48" t="s">
        <v>2001</v>
      </c>
      <c r="AE11" s="69">
        <v>22</v>
      </c>
      <c r="AF11" s="144">
        <v>10</v>
      </c>
      <c r="AG11" s="154">
        <v>7.632528448515126E-4</v>
      </c>
      <c r="AH11" s="154">
        <v>3.4693311129614212E-4</v>
      </c>
      <c r="AI11" s="144">
        <v>0</v>
      </c>
      <c r="AJ11" s="144">
        <v>0</v>
      </c>
      <c r="AK11" s="144">
        <v>0</v>
      </c>
      <c r="AL11" s="144">
        <v>0</v>
      </c>
      <c r="AM11" s="144">
        <v>5</v>
      </c>
      <c r="AN11" s="144">
        <v>2</v>
      </c>
      <c r="AO11" s="144">
        <v>3</v>
      </c>
      <c r="AP11" s="144">
        <v>1</v>
      </c>
      <c r="AQ11" s="144">
        <v>1</v>
      </c>
      <c r="AR11" s="144">
        <v>0</v>
      </c>
      <c r="AS11" s="144">
        <v>4</v>
      </c>
      <c r="AT11" s="144">
        <v>3</v>
      </c>
      <c r="AU11" s="144">
        <v>2</v>
      </c>
      <c r="AV11" s="144">
        <v>1</v>
      </c>
      <c r="AW11" s="144">
        <v>5</v>
      </c>
      <c r="AX11" s="144">
        <v>2</v>
      </c>
      <c r="AY11" s="144">
        <v>0</v>
      </c>
      <c r="AZ11" s="144">
        <v>0</v>
      </c>
      <c r="BA11" s="144">
        <v>2</v>
      </c>
      <c r="BB11" s="144">
        <v>1</v>
      </c>
      <c r="BC11" s="144">
        <v>14</v>
      </c>
      <c r="BD11" s="144">
        <v>6</v>
      </c>
      <c r="BE11" s="205"/>
      <c r="BF11" s="48" t="s">
        <v>2001</v>
      </c>
      <c r="BG11" s="69">
        <v>6</v>
      </c>
      <c r="BH11" s="144">
        <v>1</v>
      </c>
      <c r="BI11" s="154">
        <v>6.0888979094783841E-4</v>
      </c>
      <c r="BJ11" s="154">
        <v>1.0148163182463974E-4</v>
      </c>
      <c r="BK11" s="144">
        <v>0</v>
      </c>
      <c r="BL11" s="144">
        <v>0</v>
      </c>
      <c r="BM11" s="144">
        <v>1</v>
      </c>
      <c r="BN11" s="144">
        <v>0</v>
      </c>
      <c r="BO11" s="144">
        <v>0</v>
      </c>
      <c r="BP11" s="144">
        <v>0</v>
      </c>
      <c r="BQ11" s="144">
        <v>0</v>
      </c>
      <c r="BR11" s="144">
        <v>0</v>
      </c>
      <c r="BS11" s="144">
        <v>0</v>
      </c>
      <c r="BT11" s="144">
        <v>0</v>
      </c>
      <c r="BU11" s="144">
        <v>4</v>
      </c>
      <c r="BV11" s="144">
        <v>1</v>
      </c>
      <c r="BW11" s="144">
        <v>0</v>
      </c>
      <c r="BX11" s="144">
        <v>0</v>
      </c>
      <c r="BY11" s="144">
        <v>0</v>
      </c>
      <c r="BZ11" s="144">
        <v>0</v>
      </c>
      <c r="CA11" s="144">
        <v>0</v>
      </c>
      <c r="CB11" s="144">
        <v>0</v>
      </c>
      <c r="CC11" s="144">
        <v>1</v>
      </c>
      <c r="CD11" s="144">
        <v>0</v>
      </c>
      <c r="CE11" s="144">
        <v>1</v>
      </c>
      <c r="CF11" s="144">
        <v>0</v>
      </c>
      <c r="CG11" s="205"/>
      <c r="CH11" s="48" t="s">
        <v>2001</v>
      </c>
      <c r="CI11" s="69">
        <v>2</v>
      </c>
      <c r="CJ11" s="144">
        <v>1</v>
      </c>
      <c r="CK11" s="154">
        <v>4.591368227731864E-4</v>
      </c>
      <c r="CL11" s="154">
        <v>2.295684113865932E-4</v>
      </c>
      <c r="CM11" s="144">
        <v>0</v>
      </c>
      <c r="CN11" s="144">
        <v>0</v>
      </c>
      <c r="CO11" s="144">
        <v>0</v>
      </c>
      <c r="CP11" s="144">
        <v>0</v>
      </c>
      <c r="CQ11" s="144">
        <v>0</v>
      </c>
      <c r="CR11" s="144">
        <v>0</v>
      </c>
      <c r="CS11" s="144">
        <v>0</v>
      </c>
      <c r="CT11" s="144">
        <v>0</v>
      </c>
      <c r="CU11" s="144">
        <v>0</v>
      </c>
      <c r="CV11" s="144">
        <v>0</v>
      </c>
      <c r="CW11" s="144">
        <v>0</v>
      </c>
      <c r="CX11" s="144">
        <v>0</v>
      </c>
      <c r="CY11" s="144">
        <v>0</v>
      </c>
      <c r="CZ11" s="144">
        <v>0</v>
      </c>
      <c r="DA11" s="144">
        <v>0</v>
      </c>
      <c r="DB11" s="144">
        <v>0</v>
      </c>
      <c r="DC11" s="144">
        <v>0</v>
      </c>
      <c r="DD11" s="144">
        <v>0</v>
      </c>
      <c r="DE11" s="144">
        <v>2</v>
      </c>
      <c r="DF11" s="144">
        <v>1</v>
      </c>
      <c r="DG11" s="144">
        <v>0</v>
      </c>
      <c r="DH11" s="144">
        <v>0</v>
      </c>
      <c r="DJ11" s="155" t="s">
        <v>96</v>
      </c>
    </row>
    <row r="12" spans="1:114">
      <c r="A12" s="205"/>
      <c r="B12" s="156" t="s">
        <v>73</v>
      </c>
      <c r="C12" s="157">
        <v>13</v>
      </c>
      <c r="D12" s="157">
        <v>5</v>
      </c>
      <c r="E12" s="158">
        <v>5.2584742334762559E-4</v>
      </c>
      <c r="F12" s="158">
        <v>2.02249008979856E-4</v>
      </c>
      <c r="G12" s="157">
        <v>1</v>
      </c>
      <c r="H12" s="157">
        <v>0</v>
      </c>
      <c r="I12" s="157">
        <v>1</v>
      </c>
      <c r="J12" s="157">
        <v>1</v>
      </c>
      <c r="K12" s="157">
        <v>3</v>
      </c>
      <c r="L12" s="157">
        <v>0</v>
      </c>
      <c r="M12" s="157">
        <v>2</v>
      </c>
      <c r="N12" s="157">
        <v>1</v>
      </c>
      <c r="O12" s="157">
        <v>0</v>
      </c>
      <c r="P12" s="157">
        <v>0</v>
      </c>
      <c r="Q12" s="157">
        <v>0</v>
      </c>
      <c r="R12" s="157">
        <v>0</v>
      </c>
      <c r="S12" s="157">
        <v>1</v>
      </c>
      <c r="T12" s="157">
        <v>0</v>
      </c>
      <c r="U12" s="157">
        <v>2</v>
      </c>
      <c r="V12" s="157">
        <v>1</v>
      </c>
      <c r="W12" s="157">
        <v>1</v>
      </c>
      <c r="X12" s="157">
        <v>1</v>
      </c>
      <c r="Y12" s="157">
        <v>2</v>
      </c>
      <c r="Z12" s="157">
        <v>1</v>
      </c>
      <c r="AA12" s="157">
        <v>1</v>
      </c>
      <c r="AB12" s="157">
        <v>1</v>
      </c>
      <c r="AC12" s="205"/>
      <c r="AD12" s="156" t="s">
        <v>73</v>
      </c>
      <c r="AE12" s="157">
        <v>272</v>
      </c>
      <c r="AF12" s="157">
        <v>120</v>
      </c>
      <c r="AG12" s="158">
        <v>1.5924126222118143E-3</v>
      </c>
      <c r="AH12" s="158">
        <v>7.0253498038756518E-4</v>
      </c>
      <c r="AI12" s="157">
        <v>5</v>
      </c>
      <c r="AJ12" s="157">
        <v>2</v>
      </c>
      <c r="AK12" s="157">
        <v>0</v>
      </c>
      <c r="AL12" s="157">
        <v>0</v>
      </c>
      <c r="AM12" s="157">
        <v>58</v>
      </c>
      <c r="AN12" s="157">
        <v>23</v>
      </c>
      <c r="AO12" s="157">
        <v>53</v>
      </c>
      <c r="AP12" s="157">
        <v>20</v>
      </c>
      <c r="AQ12" s="157">
        <v>12</v>
      </c>
      <c r="AR12" s="157">
        <v>3</v>
      </c>
      <c r="AS12" s="157">
        <v>37</v>
      </c>
      <c r="AT12" s="157">
        <v>16</v>
      </c>
      <c r="AU12" s="157">
        <v>27</v>
      </c>
      <c r="AV12" s="157">
        <v>15</v>
      </c>
      <c r="AW12" s="157">
        <v>23</v>
      </c>
      <c r="AX12" s="157">
        <v>12</v>
      </c>
      <c r="AY12" s="157">
        <v>17</v>
      </c>
      <c r="AZ12" s="157">
        <v>10</v>
      </c>
      <c r="BA12" s="157">
        <v>42</v>
      </c>
      <c r="BB12" s="157">
        <v>20</v>
      </c>
      <c r="BC12" s="157">
        <v>47</v>
      </c>
      <c r="BD12" s="157">
        <v>24</v>
      </c>
      <c r="BE12" s="205"/>
      <c r="BF12" s="156" t="s">
        <v>73</v>
      </c>
      <c r="BG12" s="157">
        <v>29</v>
      </c>
      <c r="BH12" s="157">
        <v>10</v>
      </c>
      <c r="BI12" s="158">
        <v>7.3053379348565382E-4</v>
      </c>
      <c r="BJ12" s="158">
        <v>2.5190820465022544E-4</v>
      </c>
      <c r="BK12" s="157">
        <v>0</v>
      </c>
      <c r="BL12" s="157">
        <v>0</v>
      </c>
      <c r="BM12" s="157">
        <v>1</v>
      </c>
      <c r="BN12" s="157">
        <v>0</v>
      </c>
      <c r="BO12" s="157">
        <v>9</v>
      </c>
      <c r="BP12" s="157">
        <v>5</v>
      </c>
      <c r="BQ12" s="157">
        <v>3</v>
      </c>
      <c r="BR12" s="157">
        <v>2</v>
      </c>
      <c r="BS12" s="157">
        <v>0</v>
      </c>
      <c r="BT12" s="157">
        <v>0</v>
      </c>
      <c r="BU12" s="157">
        <v>8</v>
      </c>
      <c r="BV12" s="157">
        <v>2</v>
      </c>
      <c r="BW12" s="157">
        <v>0</v>
      </c>
      <c r="BX12" s="157">
        <v>0</v>
      </c>
      <c r="BY12" s="157">
        <v>1</v>
      </c>
      <c r="BZ12" s="157">
        <v>0</v>
      </c>
      <c r="CA12" s="157">
        <v>0</v>
      </c>
      <c r="CB12" s="157">
        <v>0</v>
      </c>
      <c r="CC12" s="157">
        <v>7</v>
      </c>
      <c r="CD12" s="157">
        <v>1</v>
      </c>
      <c r="CE12" s="157">
        <v>3</v>
      </c>
      <c r="CF12" s="157">
        <v>1</v>
      </c>
      <c r="CG12" s="205"/>
      <c r="CH12" s="156" t="s">
        <v>73</v>
      </c>
      <c r="CI12" s="157">
        <v>3</v>
      </c>
      <c r="CJ12" s="157">
        <v>2</v>
      </c>
      <c r="CK12" s="158">
        <v>2.2867596615595701E-4</v>
      </c>
      <c r="CL12" s="158">
        <v>1.5245064410397135E-4</v>
      </c>
      <c r="CM12" s="157">
        <v>0</v>
      </c>
      <c r="CN12" s="157">
        <v>0</v>
      </c>
      <c r="CO12" s="157">
        <v>1</v>
      </c>
      <c r="CP12" s="157">
        <v>1</v>
      </c>
      <c r="CQ12" s="157">
        <v>0</v>
      </c>
      <c r="CR12" s="157">
        <v>0</v>
      </c>
      <c r="CS12" s="157">
        <v>0</v>
      </c>
      <c r="CT12" s="157">
        <v>0</v>
      </c>
      <c r="CU12" s="157">
        <v>0</v>
      </c>
      <c r="CV12" s="157">
        <v>0</v>
      </c>
      <c r="CW12" s="157">
        <v>0</v>
      </c>
      <c r="CX12" s="157">
        <v>0</v>
      </c>
      <c r="CY12" s="157">
        <v>0</v>
      </c>
      <c r="CZ12" s="157">
        <v>0</v>
      </c>
      <c r="DA12" s="157">
        <v>0</v>
      </c>
      <c r="DB12" s="157">
        <v>0</v>
      </c>
      <c r="DC12" s="157">
        <v>0</v>
      </c>
      <c r="DD12" s="157">
        <v>0</v>
      </c>
      <c r="DE12" s="157">
        <v>2</v>
      </c>
      <c r="DF12" s="157">
        <v>1</v>
      </c>
      <c r="DG12" s="157">
        <v>33</v>
      </c>
      <c r="DH12" s="157">
        <v>12</v>
      </c>
      <c r="DJ12" s="155" t="s">
        <v>96</v>
      </c>
    </row>
    <row r="13" spans="1:114">
      <c r="A13" s="205" t="s">
        <v>97</v>
      </c>
      <c r="B13" s="48" t="s">
        <v>2000</v>
      </c>
      <c r="C13" s="69">
        <v>31</v>
      </c>
      <c r="D13" s="144">
        <v>15</v>
      </c>
      <c r="E13" s="154">
        <v>8.3718166842204763E-4</v>
      </c>
      <c r="F13" s="154">
        <v>4.0508790407518434E-4</v>
      </c>
      <c r="G13" s="144">
        <v>1</v>
      </c>
      <c r="H13" s="144">
        <v>1</v>
      </c>
      <c r="I13" s="144">
        <v>0</v>
      </c>
      <c r="J13" s="144">
        <v>0</v>
      </c>
      <c r="K13" s="144">
        <v>6</v>
      </c>
      <c r="L13" s="144">
        <v>3</v>
      </c>
      <c r="M13" s="144">
        <v>1</v>
      </c>
      <c r="N13" s="144">
        <v>1</v>
      </c>
      <c r="O13" s="144">
        <v>0</v>
      </c>
      <c r="P13" s="144">
        <v>0</v>
      </c>
      <c r="Q13" s="144">
        <v>3</v>
      </c>
      <c r="R13" s="144">
        <v>1</v>
      </c>
      <c r="S13" s="144">
        <v>0</v>
      </c>
      <c r="T13" s="144">
        <v>0</v>
      </c>
      <c r="U13" s="144">
        <v>17</v>
      </c>
      <c r="V13" s="144">
        <v>7</v>
      </c>
      <c r="W13" s="144">
        <v>1</v>
      </c>
      <c r="X13" s="144">
        <v>1</v>
      </c>
      <c r="Y13" s="144">
        <v>4</v>
      </c>
      <c r="Z13" s="144">
        <v>3</v>
      </c>
      <c r="AA13" s="144">
        <v>38</v>
      </c>
      <c r="AB13" s="144">
        <v>18</v>
      </c>
      <c r="AC13" s="205" t="s">
        <v>97</v>
      </c>
      <c r="AD13" s="48" t="s">
        <v>2000</v>
      </c>
      <c r="AE13" s="69">
        <v>509</v>
      </c>
      <c r="AF13" s="144">
        <v>194</v>
      </c>
      <c r="AG13" s="154">
        <v>2.0959439983528928E-3</v>
      </c>
      <c r="AH13" s="154">
        <v>7.988470249124974E-4</v>
      </c>
      <c r="AI13" s="144">
        <v>34</v>
      </c>
      <c r="AJ13" s="144">
        <v>12</v>
      </c>
      <c r="AK13" s="144">
        <v>4</v>
      </c>
      <c r="AL13" s="144">
        <v>0</v>
      </c>
      <c r="AM13" s="144">
        <v>117</v>
      </c>
      <c r="AN13" s="144">
        <v>52</v>
      </c>
      <c r="AO13" s="144">
        <v>94</v>
      </c>
      <c r="AP13" s="144">
        <v>41</v>
      </c>
      <c r="AQ13" s="144">
        <v>18</v>
      </c>
      <c r="AR13" s="144">
        <v>6</v>
      </c>
      <c r="AS13" s="144">
        <v>50</v>
      </c>
      <c r="AT13" s="144">
        <v>16</v>
      </c>
      <c r="AU13" s="144">
        <v>10</v>
      </c>
      <c r="AV13" s="144">
        <v>8</v>
      </c>
      <c r="AW13" s="144">
        <v>104</v>
      </c>
      <c r="AX13" s="144">
        <v>28</v>
      </c>
      <c r="AY13" s="144">
        <v>8</v>
      </c>
      <c r="AZ13" s="144">
        <v>2</v>
      </c>
      <c r="BA13" s="144">
        <v>74</v>
      </c>
      <c r="BB13" s="144">
        <v>29</v>
      </c>
      <c r="BC13" s="144">
        <v>553</v>
      </c>
      <c r="BD13" s="144">
        <v>270</v>
      </c>
      <c r="BE13" s="205" t="s">
        <v>97</v>
      </c>
      <c r="BF13" s="48" t="s">
        <v>2000</v>
      </c>
      <c r="BG13" s="69">
        <v>269</v>
      </c>
      <c r="BH13" s="144">
        <v>133</v>
      </c>
      <c r="BI13" s="154">
        <v>2.7736533861255465E-3</v>
      </c>
      <c r="BJ13" s="154">
        <v>1.371360224366906E-3</v>
      </c>
      <c r="BK13" s="144">
        <v>2</v>
      </c>
      <c r="BL13" s="144">
        <v>1</v>
      </c>
      <c r="BM13" s="144">
        <v>0</v>
      </c>
      <c r="BN13" s="144">
        <v>0</v>
      </c>
      <c r="BO13" s="144">
        <v>223</v>
      </c>
      <c r="BP13" s="144">
        <v>109</v>
      </c>
      <c r="BQ13" s="144">
        <v>4</v>
      </c>
      <c r="BR13" s="144">
        <v>2</v>
      </c>
      <c r="BS13" s="144">
        <v>3</v>
      </c>
      <c r="BT13" s="144">
        <v>2</v>
      </c>
      <c r="BU13" s="144">
        <v>11</v>
      </c>
      <c r="BV13" s="144">
        <v>5</v>
      </c>
      <c r="BW13" s="144">
        <v>0</v>
      </c>
      <c r="BX13" s="144">
        <v>0</v>
      </c>
      <c r="BY13" s="144">
        <v>13</v>
      </c>
      <c r="BZ13" s="144">
        <v>6</v>
      </c>
      <c r="CA13" s="144">
        <v>0</v>
      </c>
      <c r="CB13" s="144">
        <v>0</v>
      </c>
      <c r="CC13" s="144">
        <v>14</v>
      </c>
      <c r="CD13" s="144">
        <v>8</v>
      </c>
      <c r="CE13" s="144">
        <v>484</v>
      </c>
      <c r="CF13" s="144">
        <v>250</v>
      </c>
      <c r="CG13" s="205" t="s">
        <v>97</v>
      </c>
      <c r="CH13" s="48" t="s">
        <v>2000</v>
      </c>
      <c r="CI13" s="69">
        <v>103</v>
      </c>
      <c r="CJ13" s="144">
        <v>77</v>
      </c>
      <c r="CK13" s="154">
        <v>2.4625242068520336E-3</v>
      </c>
      <c r="CL13" s="154">
        <v>1.8409161546369571E-3</v>
      </c>
      <c r="CM13" s="144">
        <v>0</v>
      </c>
      <c r="CN13" s="144">
        <v>0</v>
      </c>
      <c r="CO13" s="144">
        <v>0</v>
      </c>
      <c r="CP13" s="144">
        <v>0</v>
      </c>
      <c r="CQ13" s="144">
        <v>80</v>
      </c>
      <c r="CR13" s="144">
        <v>65</v>
      </c>
      <c r="CS13" s="144">
        <v>5</v>
      </c>
      <c r="CT13" s="144">
        <v>3</v>
      </c>
      <c r="CU13" s="144">
        <v>0</v>
      </c>
      <c r="CV13" s="144">
        <v>0</v>
      </c>
      <c r="CW13" s="144">
        <v>2</v>
      </c>
      <c r="CX13" s="144">
        <v>1</v>
      </c>
      <c r="CY13" s="144">
        <v>2</v>
      </c>
      <c r="CZ13" s="144">
        <v>1</v>
      </c>
      <c r="DA13" s="144">
        <v>4</v>
      </c>
      <c r="DB13" s="144">
        <v>1</v>
      </c>
      <c r="DC13" s="144">
        <v>0</v>
      </c>
      <c r="DD13" s="144">
        <v>0</v>
      </c>
      <c r="DE13" s="144">
        <v>10</v>
      </c>
      <c r="DF13" s="144">
        <v>6</v>
      </c>
      <c r="DG13" s="144">
        <v>16</v>
      </c>
      <c r="DH13" s="144">
        <v>10</v>
      </c>
      <c r="DJ13" s="155" t="s">
        <v>97</v>
      </c>
    </row>
    <row r="14" spans="1:114">
      <c r="A14" s="205"/>
      <c r="B14" s="48" t="s">
        <v>2001</v>
      </c>
      <c r="C14" s="69">
        <v>117</v>
      </c>
      <c r="D14" s="144">
        <v>38</v>
      </c>
      <c r="E14" s="154">
        <v>1.1529706238852153E-3</v>
      </c>
      <c r="F14" s="154">
        <v>3.7446909151827505E-4</v>
      </c>
      <c r="G14" s="144">
        <v>13</v>
      </c>
      <c r="H14" s="144">
        <v>5</v>
      </c>
      <c r="I14" s="144">
        <v>0</v>
      </c>
      <c r="J14" s="144">
        <v>0</v>
      </c>
      <c r="K14" s="144">
        <v>9</v>
      </c>
      <c r="L14" s="144">
        <v>2</v>
      </c>
      <c r="M14" s="144">
        <v>32</v>
      </c>
      <c r="N14" s="144">
        <v>12</v>
      </c>
      <c r="O14" s="144">
        <v>11</v>
      </c>
      <c r="P14" s="144">
        <v>2</v>
      </c>
      <c r="Q14" s="144">
        <v>4</v>
      </c>
      <c r="R14" s="144">
        <v>1</v>
      </c>
      <c r="S14" s="144">
        <v>11</v>
      </c>
      <c r="T14" s="144">
        <v>6</v>
      </c>
      <c r="U14" s="144">
        <v>19</v>
      </c>
      <c r="V14" s="144">
        <v>6</v>
      </c>
      <c r="W14" s="144">
        <v>9</v>
      </c>
      <c r="X14" s="144">
        <v>3</v>
      </c>
      <c r="Y14" s="144">
        <v>13</v>
      </c>
      <c r="Z14" s="144">
        <v>3</v>
      </c>
      <c r="AA14" s="144">
        <v>207</v>
      </c>
      <c r="AB14" s="144">
        <v>105</v>
      </c>
      <c r="AC14" s="205"/>
      <c r="AD14" s="48" t="s">
        <v>2001</v>
      </c>
      <c r="AE14" s="69">
        <v>356</v>
      </c>
      <c r="AF14" s="144">
        <v>145</v>
      </c>
      <c r="AG14" s="154">
        <v>1.439832397037828E-3</v>
      </c>
      <c r="AH14" s="154">
        <v>5.8644858868113774E-4</v>
      </c>
      <c r="AI14" s="144">
        <v>51</v>
      </c>
      <c r="AJ14" s="144">
        <v>21</v>
      </c>
      <c r="AK14" s="144">
        <v>1</v>
      </c>
      <c r="AL14" s="144">
        <v>0</v>
      </c>
      <c r="AM14" s="144">
        <v>62</v>
      </c>
      <c r="AN14" s="144">
        <v>24</v>
      </c>
      <c r="AO14" s="144">
        <v>56</v>
      </c>
      <c r="AP14" s="144">
        <v>20</v>
      </c>
      <c r="AQ14" s="144">
        <v>25</v>
      </c>
      <c r="AR14" s="144">
        <v>8</v>
      </c>
      <c r="AS14" s="144">
        <v>18</v>
      </c>
      <c r="AT14" s="144">
        <v>7</v>
      </c>
      <c r="AU14" s="144">
        <v>37</v>
      </c>
      <c r="AV14" s="144">
        <v>17</v>
      </c>
      <c r="AW14" s="144">
        <v>38</v>
      </c>
      <c r="AX14" s="144">
        <v>22</v>
      </c>
      <c r="AY14" s="144">
        <v>17</v>
      </c>
      <c r="AZ14" s="144">
        <v>7</v>
      </c>
      <c r="BA14" s="144">
        <v>53</v>
      </c>
      <c r="BB14" s="144">
        <v>21</v>
      </c>
      <c r="BC14" s="144">
        <v>760</v>
      </c>
      <c r="BD14" s="144">
        <v>353</v>
      </c>
      <c r="BE14" s="205"/>
      <c r="BF14" s="48" t="s">
        <v>2001</v>
      </c>
      <c r="BG14" s="69">
        <v>108</v>
      </c>
      <c r="BH14" s="144">
        <v>52</v>
      </c>
      <c r="BI14" s="154">
        <v>7.9807869942730462E-4</v>
      </c>
      <c r="BJ14" s="154">
        <v>3.842601145390726E-4</v>
      </c>
      <c r="BK14" s="144">
        <v>6</v>
      </c>
      <c r="BL14" s="144">
        <v>3</v>
      </c>
      <c r="BM14" s="144">
        <v>1</v>
      </c>
      <c r="BN14" s="144">
        <v>1</v>
      </c>
      <c r="BO14" s="144">
        <v>50</v>
      </c>
      <c r="BP14" s="144">
        <v>30</v>
      </c>
      <c r="BQ14" s="144">
        <v>10</v>
      </c>
      <c r="BR14" s="144">
        <v>3</v>
      </c>
      <c r="BS14" s="144">
        <v>3</v>
      </c>
      <c r="BT14" s="144">
        <v>1</v>
      </c>
      <c r="BU14" s="144">
        <v>18</v>
      </c>
      <c r="BV14" s="144">
        <v>9</v>
      </c>
      <c r="BW14" s="144">
        <v>1</v>
      </c>
      <c r="BX14" s="144">
        <v>1</v>
      </c>
      <c r="BY14" s="144">
        <v>6</v>
      </c>
      <c r="BZ14" s="144">
        <v>0</v>
      </c>
      <c r="CA14" s="144">
        <v>2</v>
      </c>
      <c r="CB14" s="144">
        <v>1</v>
      </c>
      <c r="CC14" s="144">
        <v>11</v>
      </c>
      <c r="CD14" s="144">
        <v>3</v>
      </c>
      <c r="CE14" s="144">
        <v>206</v>
      </c>
      <c r="CF14" s="144">
        <v>104</v>
      </c>
      <c r="CG14" s="205"/>
      <c r="CH14" s="48" t="s">
        <v>2001</v>
      </c>
      <c r="CI14" s="69">
        <v>20</v>
      </c>
      <c r="CJ14" s="144">
        <v>7</v>
      </c>
      <c r="CK14" s="154">
        <v>3.3804340477317288E-4</v>
      </c>
      <c r="CL14" s="154">
        <v>1.183151916706105E-4</v>
      </c>
      <c r="CM14" s="144">
        <v>0</v>
      </c>
      <c r="CN14" s="144">
        <v>0</v>
      </c>
      <c r="CO14" s="144">
        <v>0</v>
      </c>
      <c r="CP14" s="144">
        <v>0</v>
      </c>
      <c r="CQ14" s="144">
        <v>9</v>
      </c>
      <c r="CR14" s="144">
        <v>4</v>
      </c>
      <c r="CS14" s="144">
        <v>0</v>
      </c>
      <c r="CT14" s="144">
        <v>0</v>
      </c>
      <c r="CU14" s="144">
        <v>1</v>
      </c>
      <c r="CV14" s="144">
        <v>0</v>
      </c>
      <c r="CW14" s="144">
        <v>2</v>
      </c>
      <c r="CX14" s="144">
        <v>1</v>
      </c>
      <c r="CY14" s="144">
        <v>0</v>
      </c>
      <c r="CZ14" s="144">
        <v>0</v>
      </c>
      <c r="DA14" s="144">
        <v>4</v>
      </c>
      <c r="DB14" s="144">
        <v>2</v>
      </c>
      <c r="DC14" s="144">
        <v>0</v>
      </c>
      <c r="DD14" s="144">
        <v>0</v>
      </c>
      <c r="DE14" s="144">
        <v>4</v>
      </c>
      <c r="DF14" s="144">
        <v>0</v>
      </c>
      <c r="DG14" s="144">
        <v>43</v>
      </c>
      <c r="DH14" s="144">
        <v>28</v>
      </c>
      <c r="DJ14" s="155" t="s">
        <v>97</v>
      </c>
    </row>
    <row r="15" spans="1:114">
      <c r="A15" s="205"/>
      <c r="B15" s="156" t="s">
        <v>73</v>
      </c>
      <c r="C15" s="157">
        <v>148</v>
      </c>
      <c r="D15" s="157">
        <v>53</v>
      </c>
      <c r="E15" s="158">
        <v>1.0685457669703839E-3</v>
      </c>
      <c r="F15" s="158">
        <v>3.8265490303669155E-4</v>
      </c>
      <c r="G15" s="157">
        <v>14</v>
      </c>
      <c r="H15" s="157">
        <v>6</v>
      </c>
      <c r="I15" s="157">
        <v>0</v>
      </c>
      <c r="J15" s="157">
        <v>0</v>
      </c>
      <c r="K15" s="157">
        <v>15</v>
      </c>
      <c r="L15" s="157">
        <v>5</v>
      </c>
      <c r="M15" s="157">
        <v>33</v>
      </c>
      <c r="N15" s="157">
        <v>13</v>
      </c>
      <c r="O15" s="157">
        <v>11</v>
      </c>
      <c r="P15" s="157">
        <v>2</v>
      </c>
      <c r="Q15" s="157">
        <v>7</v>
      </c>
      <c r="R15" s="157">
        <v>2</v>
      </c>
      <c r="S15" s="157">
        <v>11</v>
      </c>
      <c r="T15" s="157">
        <v>6</v>
      </c>
      <c r="U15" s="157">
        <v>36</v>
      </c>
      <c r="V15" s="157">
        <v>13</v>
      </c>
      <c r="W15" s="157">
        <v>10</v>
      </c>
      <c r="X15" s="157">
        <v>4</v>
      </c>
      <c r="Y15" s="157">
        <v>17</v>
      </c>
      <c r="Z15" s="157">
        <v>6</v>
      </c>
      <c r="AA15" s="157">
        <v>245</v>
      </c>
      <c r="AB15" s="157">
        <v>123</v>
      </c>
      <c r="AC15" s="205"/>
      <c r="AD15" s="156" t="s">
        <v>73</v>
      </c>
      <c r="AE15" s="157">
        <v>865</v>
      </c>
      <c r="AF15" s="157">
        <v>339</v>
      </c>
      <c r="AG15" s="158">
        <v>1.7649423282139803E-3</v>
      </c>
      <c r="AH15" s="158">
        <v>6.9169416099946741E-4</v>
      </c>
      <c r="AI15" s="157">
        <v>85</v>
      </c>
      <c r="AJ15" s="157">
        <v>33</v>
      </c>
      <c r="AK15" s="157">
        <v>5</v>
      </c>
      <c r="AL15" s="157">
        <v>0</v>
      </c>
      <c r="AM15" s="157">
        <v>179</v>
      </c>
      <c r="AN15" s="157">
        <v>76</v>
      </c>
      <c r="AO15" s="157">
        <v>150</v>
      </c>
      <c r="AP15" s="157">
        <v>61</v>
      </c>
      <c r="AQ15" s="157">
        <v>43</v>
      </c>
      <c r="AR15" s="157">
        <v>14</v>
      </c>
      <c r="AS15" s="157">
        <v>68</v>
      </c>
      <c r="AT15" s="157">
        <v>23</v>
      </c>
      <c r="AU15" s="157">
        <v>47</v>
      </c>
      <c r="AV15" s="157">
        <v>25</v>
      </c>
      <c r="AW15" s="157">
        <v>142</v>
      </c>
      <c r="AX15" s="157">
        <v>50</v>
      </c>
      <c r="AY15" s="157">
        <v>25</v>
      </c>
      <c r="AZ15" s="157">
        <v>9</v>
      </c>
      <c r="BA15" s="157">
        <v>127</v>
      </c>
      <c r="BB15" s="157">
        <v>50</v>
      </c>
      <c r="BC15" s="157">
        <v>1313</v>
      </c>
      <c r="BD15" s="157">
        <v>623</v>
      </c>
      <c r="BE15" s="205"/>
      <c r="BF15" s="156" t="s">
        <v>73</v>
      </c>
      <c r="BG15" s="157">
        <v>377</v>
      </c>
      <c r="BH15" s="157">
        <v>185</v>
      </c>
      <c r="BI15" s="158">
        <v>1.6228385469353318E-3</v>
      </c>
      <c r="BJ15" s="158">
        <v>7.9635313311150237E-4</v>
      </c>
      <c r="BK15" s="157">
        <v>8</v>
      </c>
      <c r="BL15" s="157">
        <v>4</v>
      </c>
      <c r="BM15" s="157">
        <v>1</v>
      </c>
      <c r="BN15" s="157">
        <v>1</v>
      </c>
      <c r="BO15" s="157">
        <v>273</v>
      </c>
      <c r="BP15" s="157">
        <v>139</v>
      </c>
      <c r="BQ15" s="157">
        <v>14</v>
      </c>
      <c r="BR15" s="157">
        <v>5</v>
      </c>
      <c r="BS15" s="157">
        <v>6</v>
      </c>
      <c r="BT15" s="157">
        <v>3</v>
      </c>
      <c r="BU15" s="157">
        <v>29</v>
      </c>
      <c r="BV15" s="157">
        <v>14</v>
      </c>
      <c r="BW15" s="157">
        <v>1</v>
      </c>
      <c r="BX15" s="157">
        <v>1</v>
      </c>
      <c r="BY15" s="157">
        <v>19</v>
      </c>
      <c r="BZ15" s="157">
        <v>6</v>
      </c>
      <c r="CA15" s="157">
        <v>2</v>
      </c>
      <c r="CB15" s="157">
        <v>1</v>
      </c>
      <c r="CC15" s="157">
        <v>25</v>
      </c>
      <c r="CD15" s="157">
        <v>11</v>
      </c>
      <c r="CE15" s="157">
        <v>690</v>
      </c>
      <c r="CF15" s="157">
        <v>354</v>
      </c>
      <c r="CG15" s="205"/>
      <c r="CH15" s="156" t="s">
        <v>73</v>
      </c>
      <c r="CI15" s="157">
        <v>123</v>
      </c>
      <c r="CJ15" s="157">
        <v>84</v>
      </c>
      <c r="CK15" s="158">
        <v>1.2179303106217385E-3</v>
      </c>
      <c r="CL15" s="158">
        <v>8.3175728530265078E-4</v>
      </c>
      <c r="CM15" s="157">
        <v>0</v>
      </c>
      <c r="CN15" s="157">
        <v>0</v>
      </c>
      <c r="CO15" s="157">
        <v>0</v>
      </c>
      <c r="CP15" s="157">
        <v>0</v>
      </c>
      <c r="CQ15" s="157">
        <v>89</v>
      </c>
      <c r="CR15" s="157">
        <v>69</v>
      </c>
      <c r="CS15" s="157">
        <v>5</v>
      </c>
      <c r="CT15" s="157">
        <v>3</v>
      </c>
      <c r="CU15" s="157">
        <v>1</v>
      </c>
      <c r="CV15" s="157">
        <v>0</v>
      </c>
      <c r="CW15" s="157">
        <v>4</v>
      </c>
      <c r="CX15" s="157">
        <v>2</v>
      </c>
      <c r="CY15" s="157">
        <v>2</v>
      </c>
      <c r="CZ15" s="157">
        <v>1</v>
      </c>
      <c r="DA15" s="157">
        <v>8</v>
      </c>
      <c r="DB15" s="157">
        <v>3</v>
      </c>
      <c r="DC15" s="157">
        <v>0</v>
      </c>
      <c r="DD15" s="157">
        <v>0</v>
      </c>
      <c r="DE15" s="157">
        <v>14</v>
      </c>
      <c r="DF15" s="157">
        <v>6</v>
      </c>
      <c r="DG15" s="157">
        <v>59</v>
      </c>
      <c r="DH15" s="157">
        <v>38</v>
      </c>
      <c r="DJ15" s="155" t="s">
        <v>97</v>
      </c>
    </row>
    <row r="16" spans="1:114">
      <c r="A16" s="205" t="s">
        <v>98</v>
      </c>
      <c r="B16" s="48" t="s">
        <v>2000</v>
      </c>
      <c r="C16" s="69">
        <v>184</v>
      </c>
      <c r="D16" s="144">
        <v>77</v>
      </c>
      <c r="E16" s="154">
        <v>4.6259050683829447E-3</v>
      </c>
      <c r="F16" s="154">
        <v>1.9358407079646017E-3</v>
      </c>
      <c r="G16" s="144">
        <v>7</v>
      </c>
      <c r="H16" s="144">
        <v>5</v>
      </c>
      <c r="I16" s="144">
        <v>1</v>
      </c>
      <c r="J16" s="144">
        <v>0</v>
      </c>
      <c r="K16" s="144">
        <v>15</v>
      </c>
      <c r="L16" s="144">
        <v>6</v>
      </c>
      <c r="M16" s="144">
        <v>34</v>
      </c>
      <c r="N16" s="144">
        <v>17</v>
      </c>
      <c r="O16" s="144">
        <v>7</v>
      </c>
      <c r="P16" s="144">
        <v>3</v>
      </c>
      <c r="Q16" s="144">
        <v>9</v>
      </c>
      <c r="R16" s="144">
        <v>2</v>
      </c>
      <c r="S16" s="144">
        <v>6</v>
      </c>
      <c r="T16" s="144">
        <v>1</v>
      </c>
      <c r="U16" s="144">
        <v>59</v>
      </c>
      <c r="V16" s="144">
        <v>21</v>
      </c>
      <c r="W16" s="144">
        <v>13</v>
      </c>
      <c r="X16" s="144">
        <v>9</v>
      </c>
      <c r="Y16" s="144">
        <v>34</v>
      </c>
      <c r="Z16" s="144">
        <v>14</v>
      </c>
      <c r="AA16" s="144">
        <v>36</v>
      </c>
      <c r="AB16" s="144">
        <v>19</v>
      </c>
      <c r="AC16" s="205" t="s">
        <v>98</v>
      </c>
      <c r="AD16" s="48" t="s">
        <v>2000</v>
      </c>
      <c r="AE16" s="69">
        <v>1973</v>
      </c>
      <c r="AF16" s="144">
        <v>829</v>
      </c>
      <c r="AG16" s="154">
        <v>1.0363374688783603E-2</v>
      </c>
      <c r="AH16" s="154">
        <v>4.3544032524083162E-3</v>
      </c>
      <c r="AI16" s="144">
        <v>67</v>
      </c>
      <c r="AJ16" s="144">
        <v>21</v>
      </c>
      <c r="AK16" s="144">
        <v>38</v>
      </c>
      <c r="AL16" s="144">
        <v>26</v>
      </c>
      <c r="AM16" s="144">
        <v>287</v>
      </c>
      <c r="AN16" s="144">
        <v>127</v>
      </c>
      <c r="AO16" s="144">
        <v>322</v>
      </c>
      <c r="AP16" s="144">
        <v>129</v>
      </c>
      <c r="AQ16" s="144">
        <v>90</v>
      </c>
      <c r="AR16" s="144">
        <v>35</v>
      </c>
      <c r="AS16" s="144">
        <v>340</v>
      </c>
      <c r="AT16" s="144">
        <v>157</v>
      </c>
      <c r="AU16" s="144">
        <v>91</v>
      </c>
      <c r="AV16" s="144">
        <v>46</v>
      </c>
      <c r="AW16" s="144">
        <v>368</v>
      </c>
      <c r="AX16" s="144">
        <v>144</v>
      </c>
      <c r="AY16" s="144">
        <v>86</v>
      </c>
      <c r="AZ16" s="144">
        <v>41</v>
      </c>
      <c r="BA16" s="144">
        <v>302</v>
      </c>
      <c r="BB16" s="144">
        <v>112</v>
      </c>
      <c r="BC16" s="144">
        <v>406</v>
      </c>
      <c r="BD16" s="144">
        <v>192</v>
      </c>
      <c r="BE16" s="205" t="s">
        <v>98</v>
      </c>
      <c r="BF16" s="48" t="s">
        <v>2000</v>
      </c>
      <c r="BG16" s="69">
        <v>285</v>
      </c>
      <c r="BH16" s="144">
        <v>130</v>
      </c>
      <c r="BI16" s="154">
        <v>6.1187685173257761E-3</v>
      </c>
      <c r="BJ16" s="154">
        <v>2.7910172184293014E-3</v>
      </c>
      <c r="BK16" s="144">
        <v>14</v>
      </c>
      <c r="BL16" s="144">
        <v>6</v>
      </c>
      <c r="BM16" s="144">
        <v>2</v>
      </c>
      <c r="BN16" s="144">
        <v>2</v>
      </c>
      <c r="BO16" s="144">
        <v>66</v>
      </c>
      <c r="BP16" s="144">
        <v>32</v>
      </c>
      <c r="BQ16" s="144">
        <v>28</v>
      </c>
      <c r="BR16" s="144">
        <v>9</v>
      </c>
      <c r="BS16" s="144">
        <v>6</v>
      </c>
      <c r="BT16" s="144">
        <v>3</v>
      </c>
      <c r="BU16" s="144">
        <v>58</v>
      </c>
      <c r="BV16" s="144">
        <v>24</v>
      </c>
      <c r="BW16" s="144">
        <v>7</v>
      </c>
      <c r="BX16" s="144">
        <v>4</v>
      </c>
      <c r="BY16" s="144">
        <v>57</v>
      </c>
      <c r="BZ16" s="144">
        <v>20</v>
      </c>
      <c r="CA16" s="144">
        <v>2</v>
      </c>
      <c r="CB16" s="144">
        <v>2</v>
      </c>
      <c r="CC16" s="144">
        <v>49</v>
      </c>
      <c r="CD16" s="144">
        <v>30</v>
      </c>
      <c r="CE16" s="144">
        <v>155</v>
      </c>
      <c r="CF16" s="144">
        <v>83</v>
      </c>
      <c r="CG16" s="205" t="s">
        <v>98</v>
      </c>
      <c r="CH16" s="48" t="s">
        <v>2000</v>
      </c>
      <c r="CI16" s="69">
        <v>40</v>
      </c>
      <c r="CJ16" s="144">
        <v>22</v>
      </c>
      <c r="CK16" s="154">
        <v>2.9572674848440043E-3</v>
      </c>
      <c r="CL16" s="154">
        <v>1.6264971166642024E-3</v>
      </c>
      <c r="CM16" s="144">
        <v>4</v>
      </c>
      <c r="CN16" s="144">
        <v>1</v>
      </c>
      <c r="CO16" s="144">
        <v>0</v>
      </c>
      <c r="CP16" s="144">
        <v>0</v>
      </c>
      <c r="CQ16" s="144">
        <v>6</v>
      </c>
      <c r="CR16" s="144">
        <v>3</v>
      </c>
      <c r="CS16" s="144">
        <v>0</v>
      </c>
      <c r="CT16" s="144">
        <v>0</v>
      </c>
      <c r="CU16" s="144">
        <v>1</v>
      </c>
      <c r="CV16" s="144">
        <v>0</v>
      </c>
      <c r="CW16" s="144">
        <v>3</v>
      </c>
      <c r="CX16" s="144">
        <v>3</v>
      </c>
      <c r="CY16" s="144">
        <v>0</v>
      </c>
      <c r="CZ16" s="144">
        <v>0</v>
      </c>
      <c r="DA16" s="144">
        <v>3</v>
      </c>
      <c r="DB16" s="144">
        <v>1</v>
      </c>
      <c r="DC16" s="144">
        <v>0</v>
      </c>
      <c r="DD16" s="144">
        <v>0</v>
      </c>
      <c r="DE16" s="144">
        <v>23</v>
      </c>
      <c r="DF16" s="144">
        <v>14</v>
      </c>
      <c r="DG16" s="144">
        <v>116</v>
      </c>
      <c r="DH16" s="144">
        <v>61</v>
      </c>
      <c r="DJ16" s="155" t="s">
        <v>98</v>
      </c>
    </row>
    <row r="17" spans="1:114">
      <c r="A17" s="205"/>
      <c r="B17" s="48" t="s">
        <v>2001</v>
      </c>
      <c r="C17" s="69">
        <v>21</v>
      </c>
      <c r="D17" s="144">
        <v>10</v>
      </c>
      <c r="E17" s="154">
        <v>1.7197608713455082E-3</v>
      </c>
      <c r="F17" s="154">
        <v>8.1893374825976577E-4</v>
      </c>
      <c r="G17" s="144">
        <v>0</v>
      </c>
      <c r="H17" s="144">
        <v>0</v>
      </c>
      <c r="I17" s="144">
        <v>0</v>
      </c>
      <c r="J17" s="144">
        <v>0</v>
      </c>
      <c r="K17" s="144">
        <v>2</v>
      </c>
      <c r="L17" s="144">
        <v>0</v>
      </c>
      <c r="M17" s="144">
        <v>2</v>
      </c>
      <c r="N17" s="144">
        <v>0</v>
      </c>
      <c r="O17" s="144">
        <v>3</v>
      </c>
      <c r="P17" s="144">
        <v>2</v>
      </c>
      <c r="Q17" s="144">
        <v>0</v>
      </c>
      <c r="R17" s="144">
        <v>0</v>
      </c>
      <c r="S17" s="144">
        <v>0</v>
      </c>
      <c r="T17" s="144">
        <v>0</v>
      </c>
      <c r="U17" s="144">
        <v>10</v>
      </c>
      <c r="V17" s="144">
        <v>6</v>
      </c>
      <c r="W17" s="144">
        <v>4</v>
      </c>
      <c r="X17" s="144">
        <v>2</v>
      </c>
      <c r="Y17" s="144">
        <v>0</v>
      </c>
      <c r="Z17" s="144">
        <v>0</v>
      </c>
      <c r="AA17" s="144">
        <v>0</v>
      </c>
      <c r="AB17" s="144">
        <v>0</v>
      </c>
      <c r="AC17" s="205"/>
      <c r="AD17" s="48" t="s">
        <v>2001</v>
      </c>
      <c r="AE17" s="69">
        <v>52</v>
      </c>
      <c r="AF17" s="144">
        <v>19</v>
      </c>
      <c r="AG17" s="154">
        <v>1.8695620910332926E-3</v>
      </c>
      <c r="AH17" s="154">
        <v>6.8310922556985695E-4</v>
      </c>
      <c r="AI17" s="144">
        <v>3</v>
      </c>
      <c r="AJ17" s="144">
        <v>1</v>
      </c>
      <c r="AK17" s="144">
        <v>2</v>
      </c>
      <c r="AL17" s="144">
        <v>1</v>
      </c>
      <c r="AM17" s="144">
        <v>8</v>
      </c>
      <c r="AN17" s="144">
        <v>3</v>
      </c>
      <c r="AO17" s="144">
        <v>9</v>
      </c>
      <c r="AP17" s="144">
        <v>3</v>
      </c>
      <c r="AQ17" s="144">
        <v>5</v>
      </c>
      <c r="AR17" s="144">
        <v>1</v>
      </c>
      <c r="AS17" s="144">
        <v>6</v>
      </c>
      <c r="AT17" s="144">
        <v>2</v>
      </c>
      <c r="AU17" s="144">
        <v>0</v>
      </c>
      <c r="AV17" s="144">
        <v>0</v>
      </c>
      <c r="AW17" s="144">
        <v>8</v>
      </c>
      <c r="AX17" s="144">
        <v>4</v>
      </c>
      <c r="AY17" s="144">
        <v>3</v>
      </c>
      <c r="AZ17" s="144">
        <v>1</v>
      </c>
      <c r="BA17" s="144">
        <v>8</v>
      </c>
      <c r="BB17" s="144">
        <v>3</v>
      </c>
      <c r="BC17" s="144">
        <v>46</v>
      </c>
      <c r="BD17" s="144">
        <v>27</v>
      </c>
      <c r="BE17" s="205"/>
      <c r="BF17" s="48" t="s">
        <v>2001</v>
      </c>
      <c r="BG17" s="69">
        <v>20</v>
      </c>
      <c r="BH17" s="144">
        <v>15</v>
      </c>
      <c r="BI17" s="154">
        <v>1.1456065986940084E-3</v>
      </c>
      <c r="BJ17" s="154">
        <v>8.5920494902050641E-4</v>
      </c>
      <c r="BK17" s="144">
        <v>2</v>
      </c>
      <c r="BL17" s="144">
        <v>2</v>
      </c>
      <c r="BM17" s="144">
        <v>1</v>
      </c>
      <c r="BN17" s="144">
        <v>0</v>
      </c>
      <c r="BO17" s="144">
        <v>4</v>
      </c>
      <c r="BP17" s="144">
        <v>4</v>
      </c>
      <c r="BQ17" s="144">
        <v>3</v>
      </c>
      <c r="BR17" s="144">
        <v>2</v>
      </c>
      <c r="BS17" s="144">
        <v>2</v>
      </c>
      <c r="BT17" s="144">
        <v>2</v>
      </c>
      <c r="BU17" s="144">
        <v>2</v>
      </c>
      <c r="BV17" s="144">
        <v>2</v>
      </c>
      <c r="BW17" s="144">
        <v>2</v>
      </c>
      <c r="BX17" s="144">
        <v>0</v>
      </c>
      <c r="BY17" s="144">
        <v>0</v>
      </c>
      <c r="BZ17" s="144">
        <v>0</v>
      </c>
      <c r="CA17" s="144">
        <v>0</v>
      </c>
      <c r="CB17" s="144">
        <v>0</v>
      </c>
      <c r="CC17" s="144">
        <v>4</v>
      </c>
      <c r="CD17" s="144">
        <v>3</v>
      </c>
      <c r="CE17" s="144">
        <v>28</v>
      </c>
      <c r="CF17" s="144">
        <v>16</v>
      </c>
      <c r="CG17" s="205"/>
      <c r="CH17" s="48" t="s">
        <v>2001</v>
      </c>
      <c r="CI17" s="69">
        <v>11</v>
      </c>
      <c r="CJ17" s="144">
        <v>6</v>
      </c>
      <c r="CK17" s="154">
        <v>1.0479184528913023E-3</v>
      </c>
      <c r="CL17" s="154">
        <v>5.715918833952558E-4</v>
      </c>
      <c r="CM17" s="144">
        <v>2</v>
      </c>
      <c r="CN17" s="144">
        <v>1</v>
      </c>
      <c r="CO17" s="144">
        <v>0</v>
      </c>
      <c r="CP17" s="144">
        <v>0</v>
      </c>
      <c r="CQ17" s="144">
        <v>2</v>
      </c>
      <c r="CR17" s="144">
        <v>2</v>
      </c>
      <c r="CS17" s="144">
        <v>4</v>
      </c>
      <c r="CT17" s="144">
        <v>0</v>
      </c>
      <c r="CU17" s="144">
        <v>0</v>
      </c>
      <c r="CV17" s="144">
        <v>0</v>
      </c>
      <c r="CW17" s="144">
        <v>0</v>
      </c>
      <c r="CX17" s="144">
        <v>0</v>
      </c>
      <c r="CY17" s="144">
        <v>0</v>
      </c>
      <c r="CZ17" s="144">
        <v>0</v>
      </c>
      <c r="DA17" s="144">
        <v>0</v>
      </c>
      <c r="DB17" s="144">
        <v>0</v>
      </c>
      <c r="DC17" s="144">
        <v>1</v>
      </c>
      <c r="DD17" s="144">
        <v>1</v>
      </c>
      <c r="DE17" s="144">
        <v>2</v>
      </c>
      <c r="DF17" s="144">
        <v>2</v>
      </c>
      <c r="DG17" s="144">
        <v>0</v>
      </c>
      <c r="DH17" s="144">
        <v>0</v>
      </c>
      <c r="DJ17" s="155" t="s">
        <v>98</v>
      </c>
    </row>
    <row r="18" spans="1:114">
      <c r="A18" s="205"/>
      <c r="B18" s="156" t="s">
        <v>73</v>
      </c>
      <c r="C18" s="157">
        <v>205</v>
      </c>
      <c r="D18" s="157">
        <v>87</v>
      </c>
      <c r="E18" s="158">
        <v>3.9432935156866137E-3</v>
      </c>
      <c r="F18" s="158">
        <v>1.6734952969011483E-3</v>
      </c>
      <c r="G18" s="157">
        <v>7</v>
      </c>
      <c r="H18" s="157">
        <v>5</v>
      </c>
      <c r="I18" s="157">
        <v>1</v>
      </c>
      <c r="J18" s="157">
        <v>0</v>
      </c>
      <c r="K18" s="157">
        <v>17</v>
      </c>
      <c r="L18" s="157">
        <v>6</v>
      </c>
      <c r="M18" s="157">
        <v>36</v>
      </c>
      <c r="N18" s="157">
        <v>17</v>
      </c>
      <c r="O18" s="157">
        <v>10</v>
      </c>
      <c r="P18" s="157">
        <v>5</v>
      </c>
      <c r="Q18" s="157">
        <v>9</v>
      </c>
      <c r="R18" s="157">
        <v>2</v>
      </c>
      <c r="S18" s="157">
        <v>6</v>
      </c>
      <c r="T18" s="157">
        <v>1</v>
      </c>
      <c r="U18" s="157">
        <v>69</v>
      </c>
      <c r="V18" s="157">
        <v>27</v>
      </c>
      <c r="W18" s="157">
        <v>17</v>
      </c>
      <c r="X18" s="157">
        <v>11</v>
      </c>
      <c r="Y18" s="157">
        <v>34</v>
      </c>
      <c r="Z18" s="157">
        <v>14</v>
      </c>
      <c r="AA18" s="157">
        <v>36</v>
      </c>
      <c r="AB18" s="157">
        <v>19</v>
      </c>
      <c r="AC18" s="205"/>
      <c r="AD18" s="156" t="s">
        <v>73</v>
      </c>
      <c r="AE18" s="157">
        <v>2025</v>
      </c>
      <c r="AF18" s="157">
        <v>848</v>
      </c>
      <c r="AG18" s="158">
        <v>9.2806467579607324E-3</v>
      </c>
      <c r="AH18" s="158">
        <v>3.8864140497534326E-3</v>
      </c>
      <c r="AI18" s="157">
        <v>70</v>
      </c>
      <c r="AJ18" s="157">
        <v>22</v>
      </c>
      <c r="AK18" s="157">
        <v>40</v>
      </c>
      <c r="AL18" s="157">
        <v>27</v>
      </c>
      <c r="AM18" s="157">
        <v>295</v>
      </c>
      <c r="AN18" s="157">
        <v>130</v>
      </c>
      <c r="AO18" s="157">
        <v>331</v>
      </c>
      <c r="AP18" s="157">
        <v>132</v>
      </c>
      <c r="AQ18" s="157">
        <v>95</v>
      </c>
      <c r="AR18" s="157">
        <v>36</v>
      </c>
      <c r="AS18" s="157">
        <v>346</v>
      </c>
      <c r="AT18" s="157">
        <v>159</v>
      </c>
      <c r="AU18" s="157">
        <v>91</v>
      </c>
      <c r="AV18" s="157">
        <v>46</v>
      </c>
      <c r="AW18" s="157">
        <v>376</v>
      </c>
      <c r="AX18" s="157">
        <v>148</v>
      </c>
      <c r="AY18" s="157">
        <v>89</v>
      </c>
      <c r="AZ18" s="157">
        <v>42</v>
      </c>
      <c r="BA18" s="157">
        <v>310</v>
      </c>
      <c r="BB18" s="157">
        <v>115</v>
      </c>
      <c r="BC18" s="157">
        <v>452</v>
      </c>
      <c r="BD18" s="157">
        <v>219</v>
      </c>
      <c r="BE18" s="205"/>
      <c r="BF18" s="156" t="s">
        <v>73</v>
      </c>
      <c r="BG18" s="157">
        <v>305</v>
      </c>
      <c r="BH18" s="157">
        <v>145</v>
      </c>
      <c r="BI18" s="158">
        <v>4.762945842963333E-3</v>
      </c>
      <c r="BJ18" s="158">
        <v>2.2643513023924045E-3</v>
      </c>
      <c r="BK18" s="157">
        <v>16</v>
      </c>
      <c r="BL18" s="157">
        <v>8</v>
      </c>
      <c r="BM18" s="157">
        <v>3</v>
      </c>
      <c r="BN18" s="157">
        <v>2</v>
      </c>
      <c r="BO18" s="157">
        <v>70</v>
      </c>
      <c r="BP18" s="157">
        <v>36</v>
      </c>
      <c r="BQ18" s="157">
        <v>31</v>
      </c>
      <c r="BR18" s="157">
        <v>11</v>
      </c>
      <c r="BS18" s="157">
        <v>8</v>
      </c>
      <c r="BT18" s="157">
        <v>5</v>
      </c>
      <c r="BU18" s="157">
        <v>60</v>
      </c>
      <c r="BV18" s="157">
        <v>26</v>
      </c>
      <c r="BW18" s="157">
        <v>9</v>
      </c>
      <c r="BX18" s="157">
        <v>4</v>
      </c>
      <c r="BY18" s="157">
        <v>57</v>
      </c>
      <c r="BZ18" s="157">
        <v>20</v>
      </c>
      <c r="CA18" s="157">
        <v>2</v>
      </c>
      <c r="CB18" s="157">
        <v>2</v>
      </c>
      <c r="CC18" s="157">
        <v>53</v>
      </c>
      <c r="CD18" s="157">
        <v>33</v>
      </c>
      <c r="CE18" s="157">
        <v>183</v>
      </c>
      <c r="CF18" s="157">
        <v>99</v>
      </c>
      <c r="CG18" s="205"/>
      <c r="CH18" s="156" t="s">
        <v>73</v>
      </c>
      <c r="CI18" s="157">
        <v>51</v>
      </c>
      <c r="CJ18" s="157">
        <v>28</v>
      </c>
      <c r="CK18" s="158">
        <v>2.1229654914040712E-3</v>
      </c>
      <c r="CL18" s="158">
        <v>1.1655496815551763E-3</v>
      </c>
      <c r="CM18" s="157">
        <v>6</v>
      </c>
      <c r="CN18" s="157">
        <v>2</v>
      </c>
      <c r="CO18" s="157">
        <v>0</v>
      </c>
      <c r="CP18" s="157">
        <v>0</v>
      </c>
      <c r="CQ18" s="157">
        <v>8</v>
      </c>
      <c r="CR18" s="157">
        <v>5</v>
      </c>
      <c r="CS18" s="157">
        <v>4</v>
      </c>
      <c r="CT18" s="157">
        <v>0</v>
      </c>
      <c r="CU18" s="157">
        <v>1</v>
      </c>
      <c r="CV18" s="157">
        <v>0</v>
      </c>
      <c r="CW18" s="157">
        <v>3</v>
      </c>
      <c r="CX18" s="157">
        <v>3</v>
      </c>
      <c r="CY18" s="157">
        <v>0</v>
      </c>
      <c r="CZ18" s="157">
        <v>0</v>
      </c>
      <c r="DA18" s="157">
        <v>3</v>
      </c>
      <c r="DB18" s="157">
        <v>1</v>
      </c>
      <c r="DC18" s="157">
        <v>1</v>
      </c>
      <c r="DD18" s="157">
        <v>1</v>
      </c>
      <c r="DE18" s="157">
        <v>25</v>
      </c>
      <c r="DF18" s="157">
        <v>16</v>
      </c>
      <c r="DG18" s="157">
        <v>116</v>
      </c>
      <c r="DH18" s="157">
        <v>61</v>
      </c>
      <c r="DJ18" s="155" t="s">
        <v>98</v>
      </c>
    </row>
    <row r="19" spans="1:114">
      <c r="A19" s="205" t="s">
        <v>99</v>
      </c>
      <c r="B19" s="48" t="s">
        <v>2000</v>
      </c>
      <c r="C19" s="69">
        <v>137</v>
      </c>
      <c r="D19" s="144">
        <v>65</v>
      </c>
      <c r="E19" s="154">
        <v>1.8256929637526652E-3</v>
      </c>
      <c r="F19" s="154">
        <v>8.6620469083155654E-4</v>
      </c>
      <c r="G19" s="144">
        <v>7</v>
      </c>
      <c r="H19" s="144">
        <v>4</v>
      </c>
      <c r="I19" s="144">
        <v>5</v>
      </c>
      <c r="J19" s="144">
        <v>0</v>
      </c>
      <c r="K19" s="144">
        <v>24</v>
      </c>
      <c r="L19" s="144">
        <v>8</v>
      </c>
      <c r="M19" s="144">
        <v>13</v>
      </c>
      <c r="N19" s="144">
        <v>11</v>
      </c>
      <c r="O19" s="144">
        <v>4</v>
      </c>
      <c r="P19" s="144">
        <v>2</v>
      </c>
      <c r="Q19" s="144">
        <v>22</v>
      </c>
      <c r="R19" s="144">
        <v>12</v>
      </c>
      <c r="S19" s="144">
        <v>21</v>
      </c>
      <c r="T19" s="144">
        <v>7</v>
      </c>
      <c r="U19" s="144">
        <v>31</v>
      </c>
      <c r="V19" s="144">
        <v>15</v>
      </c>
      <c r="W19" s="144">
        <v>3</v>
      </c>
      <c r="X19" s="144">
        <v>3</v>
      </c>
      <c r="Y19" s="144">
        <v>7</v>
      </c>
      <c r="Z19" s="144">
        <v>3</v>
      </c>
      <c r="AA19" s="144">
        <v>154</v>
      </c>
      <c r="AB19" s="144">
        <v>86</v>
      </c>
      <c r="AC19" s="205" t="s">
        <v>99</v>
      </c>
      <c r="AD19" s="48" t="s">
        <v>2000</v>
      </c>
      <c r="AE19" s="69">
        <v>1711</v>
      </c>
      <c r="AF19" s="144">
        <v>825</v>
      </c>
      <c r="AG19" s="154">
        <v>6.2738799785859384E-3</v>
      </c>
      <c r="AH19" s="154">
        <v>3.0251028534970187E-3</v>
      </c>
      <c r="AI19" s="144">
        <v>40</v>
      </c>
      <c r="AJ19" s="144">
        <v>24</v>
      </c>
      <c r="AK19" s="144">
        <v>137</v>
      </c>
      <c r="AL19" s="144">
        <v>64</v>
      </c>
      <c r="AM19" s="144">
        <v>249</v>
      </c>
      <c r="AN19" s="144">
        <v>125</v>
      </c>
      <c r="AO19" s="144">
        <v>134</v>
      </c>
      <c r="AP19" s="144">
        <v>69</v>
      </c>
      <c r="AQ19" s="144">
        <v>72</v>
      </c>
      <c r="AR19" s="144">
        <v>43</v>
      </c>
      <c r="AS19" s="144">
        <v>368</v>
      </c>
      <c r="AT19" s="144">
        <v>167</v>
      </c>
      <c r="AU19" s="144">
        <v>254</v>
      </c>
      <c r="AV19" s="144">
        <v>108</v>
      </c>
      <c r="AW19" s="144">
        <v>228</v>
      </c>
      <c r="AX19" s="144">
        <v>118</v>
      </c>
      <c r="AY19" s="144">
        <v>71</v>
      </c>
      <c r="AZ19" s="144">
        <v>38</v>
      </c>
      <c r="BA19" s="144">
        <v>160</v>
      </c>
      <c r="BB19" s="144">
        <v>71</v>
      </c>
      <c r="BC19" s="144">
        <v>884</v>
      </c>
      <c r="BD19" s="144">
        <v>394</v>
      </c>
      <c r="BE19" s="205" t="s">
        <v>99</v>
      </c>
      <c r="BF19" s="48" t="s">
        <v>2000</v>
      </c>
      <c r="BG19" s="69">
        <v>56</v>
      </c>
      <c r="BH19" s="144">
        <v>30</v>
      </c>
      <c r="BI19" s="154">
        <v>2.5125628140703518E-3</v>
      </c>
      <c r="BJ19" s="154">
        <v>1.3460157932519742E-3</v>
      </c>
      <c r="BK19" s="144">
        <v>1</v>
      </c>
      <c r="BL19" s="144">
        <v>1</v>
      </c>
      <c r="BM19" s="144">
        <v>4</v>
      </c>
      <c r="BN19" s="144">
        <v>3</v>
      </c>
      <c r="BO19" s="144">
        <v>9</v>
      </c>
      <c r="BP19" s="144">
        <v>4</v>
      </c>
      <c r="BQ19" s="144">
        <v>2</v>
      </c>
      <c r="BR19" s="144">
        <v>2</v>
      </c>
      <c r="BS19" s="144">
        <v>0</v>
      </c>
      <c r="BT19" s="144">
        <v>0</v>
      </c>
      <c r="BU19" s="144">
        <v>7</v>
      </c>
      <c r="BV19" s="144">
        <v>6</v>
      </c>
      <c r="BW19" s="144">
        <v>6</v>
      </c>
      <c r="BX19" s="144">
        <v>3</v>
      </c>
      <c r="BY19" s="144">
        <v>18</v>
      </c>
      <c r="BZ19" s="144">
        <v>6</v>
      </c>
      <c r="CA19" s="144">
        <v>2</v>
      </c>
      <c r="CB19" s="144">
        <v>1</v>
      </c>
      <c r="CC19" s="144">
        <v>7</v>
      </c>
      <c r="CD19" s="144">
        <v>4</v>
      </c>
      <c r="CE19" s="144">
        <v>102</v>
      </c>
      <c r="CF19" s="144">
        <v>52</v>
      </c>
      <c r="CG19" s="205" t="s">
        <v>99</v>
      </c>
      <c r="CH19" s="48" t="s">
        <v>2000</v>
      </c>
      <c r="CI19" s="69">
        <v>15</v>
      </c>
      <c r="CJ19" s="144">
        <v>5</v>
      </c>
      <c r="CK19" s="154">
        <v>2.7070925825663237E-3</v>
      </c>
      <c r="CL19" s="154">
        <v>9.0236419418877455E-4</v>
      </c>
      <c r="CM19" s="144">
        <v>0</v>
      </c>
      <c r="CN19" s="144">
        <v>0</v>
      </c>
      <c r="CO19" s="144">
        <v>0</v>
      </c>
      <c r="CP19" s="144">
        <v>0</v>
      </c>
      <c r="CQ19" s="144">
        <v>1</v>
      </c>
      <c r="CR19" s="144">
        <v>1</v>
      </c>
      <c r="CS19" s="144">
        <v>0</v>
      </c>
      <c r="CT19" s="144">
        <v>0</v>
      </c>
      <c r="CU19" s="144">
        <v>0</v>
      </c>
      <c r="CV19" s="144">
        <v>0</v>
      </c>
      <c r="CW19" s="144">
        <v>1</v>
      </c>
      <c r="CX19" s="144">
        <v>0</v>
      </c>
      <c r="CY19" s="144">
        <v>2</v>
      </c>
      <c r="CZ19" s="144">
        <v>0</v>
      </c>
      <c r="DA19" s="144">
        <v>0</v>
      </c>
      <c r="DB19" s="144">
        <v>0</v>
      </c>
      <c r="DC19" s="144">
        <v>3</v>
      </c>
      <c r="DD19" s="144">
        <v>0</v>
      </c>
      <c r="DE19" s="144">
        <v>8</v>
      </c>
      <c r="DF19" s="144">
        <v>4</v>
      </c>
      <c r="DG19" s="144">
        <v>317</v>
      </c>
      <c r="DH19" s="144">
        <v>200</v>
      </c>
      <c r="DJ19" s="155" t="s">
        <v>99</v>
      </c>
    </row>
    <row r="20" spans="1:114">
      <c r="A20" s="205"/>
      <c r="B20" s="48" t="s">
        <v>2001</v>
      </c>
      <c r="C20" s="69">
        <v>0</v>
      </c>
      <c r="D20" s="144">
        <v>0</v>
      </c>
      <c r="E20" s="154">
        <v>0</v>
      </c>
      <c r="F20" s="154">
        <v>0</v>
      </c>
      <c r="G20" s="144">
        <v>0</v>
      </c>
      <c r="H20" s="144">
        <v>0</v>
      </c>
      <c r="I20" s="144">
        <v>0</v>
      </c>
      <c r="J20" s="144">
        <v>0</v>
      </c>
      <c r="K20" s="144">
        <v>0</v>
      </c>
      <c r="L20" s="144">
        <v>0</v>
      </c>
      <c r="M20" s="144">
        <v>0</v>
      </c>
      <c r="N20" s="144">
        <v>0</v>
      </c>
      <c r="O20" s="144">
        <v>0</v>
      </c>
      <c r="P20" s="144">
        <v>0</v>
      </c>
      <c r="Q20" s="144">
        <v>0</v>
      </c>
      <c r="R20" s="144">
        <v>0</v>
      </c>
      <c r="S20" s="144">
        <v>0</v>
      </c>
      <c r="T20" s="144">
        <v>0</v>
      </c>
      <c r="U20" s="144">
        <v>0</v>
      </c>
      <c r="V20" s="144">
        <v>0</v>
      </c>
      <c r="W20" s="144">
        <v>0</v>
      </c>
      <c r="X20" s="144">
        <v>0</v>
      </c>
      <c r="Y20" s="144">
        <v>0</v>
      </c>
      <c r="Z20" s="144">
        <v>0</v>
      </c>
      <c r="AA20" s="144">
        <v>0</v>
      </c>
      <c r="AB20" s="144">
        <v>0</v>
      </c>
      <c r="AC20" s="205"/>
      <c r="AD20" s="48" t="s">
        <v>2001</v>
      </c>
      <c r="AE20" s="69">
        <v>6</v>
      </c>
      <c r="AF20" s="144">
        <v>3</v>
      </c>
      <c r="AG20" s="154">
        <v>6.1519532451553372E-4</v>
      </c>
      <c r="AH20" s="154">
        <v>3.0759766225776686E-4</v>
      </c>
      <c r="AI20" s="144">
        <v>0</v>
      </c>
      <c r="AJ20" s="144">
        <v>0</v>
      </c>
      <c r="AK20" s="144">
        <v>0</v>
      </c>
      <c r="AL20" s="144">
        <v>0</v>
      </c>
      <c r="AM20" s="144">
        <v>0</v>
      </c>
      <c r="AN20" s="144">
        <v>0</v>
      </c>
      <c r="AO20" s="144">
        <v>1</v>
      </c>
      <c r="AP20" s="144">
        <v>0</v>
      </c>
      <c r="AQ20" s="144">
        <v>2</v>
      </c>
      <c r="AR20" s="144">
        <v>1</v>
      </c>
      <c r="AS20" s="144">
        <v>1</v>
      </c>
      <c r="AT20" s="144">
        <v>1</v>
      </c>
      <c r="AU20" s="144">
        <v>2</v>
      </c>
      <c r="AV20" s="144">
        <v>1</v>
      </c>
      <c r="AW20" s="144">
        <v>0</v>
      </c>
      <c r="AX20" s="144">
        <v>0</v>
      </c>
      <c r="AY20" s="144">
        <v>0</v>
      </c>
      <c r="AZ20" s="144">
        <v>0</v>
      </c>
      <c r="BA20" s="144">
        <v>0</v>
      </c>
      <c r="BB20" s="144">
        <v>0</v>
      </c>
      <c r="BC20" s="144">
        <v>0</v>
      </c>
      <c r="BD20" s="144">
        <v>0</v>
      </c>
      <c r="BE20" s="205"/>
      <c r="BF20" s="48" t="s">
        <v>2001</v>
      </c>
      <c r="BG20" s="69">
        <v>13</v>
      </c>
      <c r="BH20" s="144">
        <v>7</v>
      </c>
      <c r="BI20" s="154">
        <v>4.6017699115044244E-3</v>
      </c>
      <c r="BJ20" s="154">
        <v>2.4778761061946901E-3</v>
      </c>
      <c r="BK20" s="144">
        <v>0</v>
      </c>
      <c r="BL20" s="144">
        <v>0</v>
      </c>
      <c r="BM20" s="144">
        <v>0</v>
      </c>
      <c r="BN20" s="144">
        <v>0</v>
      </c>
      <c r="BO20" s="144">
        <v>7</v>
      </c>
      <c r="BP20" s="144">
        <v>4</v>
      </c>
      <c r="BQ20" s="144">
        <v>0</v>
      </c>
      <c r="BR20" s="144">
        <v>0</v>
      </c>
      <c r="BS20" s="144">
        <v>1</v>
      </c>
      <c r="BT20" s="144">
        <v>1</v>
      </c>
      <c r="BU20" s="144">
        <v>1</v>
      </c>
      <c r="BV20" s="144">
        <v>1</v>
      </c>
      <c r="BW20" s="144">
        <v>0</v>
      </c>
      <c r="BX20" s="144">
        <v>0</v>
      </c>
      <c r="BY20" s="144">
        <v>4</v>
      </c>
      <c r="BZ20" s="144">
        <v>1</v>
      </c>
      <c r="CA20" s="144">
        <v>0</v>
      </c>
      <c r="CB20" s="144">
        <v>0</v>
      </c>
      <c r="CC20" s="144">
        <v>0</v>
      </c>
      <c r="CD20" s="144">
        <v>0</v>
      </c>
      <c r="CE20" s="144">
        <v>0</v>
      </c>
      <c r="CF20" s="144">
        <v>0</v>
      </c>
      <c r="CG20" s="205"/>
      <c r="CH20" s="48" t="s">
        <v>2001</v>
      </c>
      <c r="CI20" s="69">
        <v>13</v>
      </c>
      <c r="CJ20" s="144">
        <v>8</v>
      </c>
      <c r="CK20" s="154">
        <v>8.5301837270341206E-3</v>
      </c>
      <c r="CL20" s="154">
        <v>5.2493438320209973E-3</v>
      </c>
      <c r="CM20" s="144">
        <v>0</v>
      </c>
      <c r="CN20" s="144">
        <v>0</v>
      </c>
      <c r="CO20" s="144">
        <v>0</v>
      </c>
      <c r="CP20" s="144">
        <v>0</v>
      </c>
      <c r="CQ20" s="144">
        <v>10</v>
      </c>
      <c r="CR20" s="144">
        <v>7</v>
      </c>
      <c r="CS20" s="144">
        <v>0</v>
      </c>
      <c r="CT20" s="144">
        <v>0</v>
      </c>
      <c r="CU20" s="144">
        <v>0</v>
      </c>
      <c r="CV20" s="144">
        <v>0</v>
      </c>
      <c r="CW20" s="144">
        <v>0</v>
      </c>
      <c r="CX20" s="144">
        <v>0</v>
      </c>
      <c r="CY20" s="144">
        <v>0</v>
      </c>
      <c r="CZ20" s="144">
        <v>0</v>
      </c>
      <c r="DA20" s="144">
        <v>3</v>
      </c>
      <c r="DB20" s="144">
        <v>1</v>
      </c>
      <c r="DC20" s="144">
        <v>0</v>
      </c>
      <c r="DD20" s="144">
        <v>0</v>
      </c>
      <c r="DE20" s="144">
        <v>0</v>
      </c>
      <c r="DF20" s="144">
        <v>0</v>
      </c>
      <c r="DG20" s="144">
        <v>0</v>
      </c>
      <c r="DH20" s="144">
        <v>0</v>
      </c>
      <c r="DJ20" s="155" t="s">
        <v>99</v>
      </c>
    </row>
    <row r="21" spans="1:114">
      <c r="A21" s="205"/>
      <c r="B21" s="156" t="s">
        <v>73</v>
      </c>
      <c r="C21" s="157">
        <v>137</v>
      </c>
      <c r="D21" s="157">
        <v>65</v>
      </c>
      <c r="E21" s="158">
        <v>1.7839703105670941E-3</v>
      </c>
      <c r="F21" s="158">
        <v>8.4640927143694248E-4</v>
      </c>
      <c r="G21" s="157">
        <v>7</v>
      </c>
      <c r="H21" s="157">
        <v>4</v>
      </c>
      <c r="I21" s="157">
        <v>5</v>
      </c>
      <c r="J21" s="157">
        <v>0</v>
      </c>
      <c r="K21" s="157">
        <v>24</v>
      </c>
      <c r="L21" s="157">
        <v>8</v>
      </c>
      <c r="M21" s="157">
        <v>13</v>
      </c>
      <c r="N21" s="157">
        <v>11</v>
      </c>
      <c r="O21" s="157">
        <v>4</v>
      </c>
      <c r="P21" s="157">
        <v>2</v>
      </c>
      <c r="Q21" s="157">
        <v>22</v>
      </c>
      <c r="R21" s="157">
        <v>12</v>
      </c>
      <c r="S21" s="157">
        <v>21</v>
      </c>
      <c r="T21" s="157">
        <v>7</v>
      </c>
      <c r="U21" s="157">
        <v>31</v>
      </c>
      <c r="V21" s="157">
        <v>15</v>
      </c>
      <c r="W21" s="157">
        <v>3</v>
      </c>
      <c r="X21" s="157">
        <v>3</v>
      </c>
      <c r="Y21" s="157">
        <v>7</v>
      </c>
      <c r="Z21" s="157">
        <v>3</v>
      </c>
      <c r="AA21" s="157">
        <v>154</v>
      </c>
      <c r="AB21" s="157">
        <v>86</v>
      </c>
      <c r="AC21" s="205"/>
      <c r="AD21" s="156" t="s">
        <v>73</v>
      </c>
      <c r="AE21" s="157">
        <v>1717</v>
      </c>
      <c r="AF21" s="157">
        <v>828</v>
      </c>
      <c r="AG21" s="158">
        <v>6.0785000938149399E-3</v>
      </c>
      <c r="AH21" s="158">
        <v>2.9312743609078455E-3</v>
      </c>
      <c r="AI21" s="157">
        <v>40</v>
      </c>
      <c r="AJ21" s="157">
        <v>24</v>
      </c>
      <c r="AK21" s="157">
        <v>137</v>
      </c>
      <c r="AL21" s="157">
        <v>64</v>
      </c>
      <c r="AM21" s="157">
        <v>249</v>
      </c>
      <c r="AN21" s="157">
        <v>125</v>
      </c>
      <c r="AO21" s="157">
        <v>135</v>
      </c>
      <c r="AP21" s="157">
        <v>69</v>
      </c>
      <c r="AQ21" s="157">
        <v>74</v>
      </c>
      <c r="AR21" s="157">
        <v>44</v>
      </c>
      <c r="AS21" s="157">
        <v>369</v>
      </c>
      <c r="AT21" s="157">
        <v>168</v>
      </c>
      <c r="AU21" s="157">
        <v>256</v>
      </c>
      <c r="AV21" s="157">
        <v>109</v>
      </c>
      <c r="AW21" s="157">
        <v>228</v>
      </c>
      <c r="AX21" s="157">
        <v>118</v>
      </c>
      <c r="AY21" s="157">
        <v>71</v>
      </c>
      <c r="AZ21" s="157">
        <v>38</v>
      </c>
      <c r="BA21" s="157">
        <v>160</v>
      </c>
      <c r="BB21" s="157">
        <v>71</v>
      </c>
      <c r="BC21" s="157">
        <v>884</v>
      </c>
      <c r="BD21" s="157">
        <v>394</v>
      </c>
      <c r="BE21" s="205"/>
      <c r="BF21" s="156" t="s">
        <v>73</v>
      </c>
      <c r="BG21" s="157">
        <v>69</v>
      </c>
      <c r="BH21" s="157">
        <v>37</v>
      </c>
      <c r="BI21" s="158">
        <v>2.7475809341775178E-3</v>
      </c>
      <c r="BJ21" s="158">
        <v>1.4733405009357704E-3</v>
      </c>
      <c r="BK21" s="157">
        <v>1</v>
      </c>
      <c r="BL21" s="157">
        <v>1</v>
      </c>
      <c r="BM21" s="157">
        <v>4</v>
      </c>
      <c r="BN21" s="157">
        <v>3</v>
      </c>
      <c r="BO21" s="157">
        <v>16</v>
      </c>
      <c r="BP21" s="157">
        <v>8</v>
      </c>
      <c r="BQ21" s="157">
        <v>2</v>
      </c>
      <c r="BR21" s="157">
        <v>2</v>
      </c>
      <c r="BS21" s="157">
        <v>1</v>
      </c>
      <c r="BT21" s="157">
        <v>1</v>
      </c>
      <c r="BU21" s="157">
        <v>8</v>
      </c>
      <c r="BV21" s="157">
        <v>7</v>
      </c>
      <c r="BW21" s="157">
        <v>6</v>
      </c>
      <c r="BX21" s="157">
        <v>3</v>
      </c>
      <c r="BY21" s="157">
        <v>22</v>
      </c>
      <c r="BZ21" s="157">
        <v>7</v>
      </c>
      <c r="CA21" s="157">
        <v>2</v>
      </c>
      <c r="CB21" s="157">
        <v>1</v>
      </c>
      <c r="CC21" s="157">
        <v>7</v>
      </c>
      <c r="CD21" s="157">
        <v>4</v>
      </c>
      <c r="CE21" s="157">
        <v>102</v>
      </c>
      <c r="CF21" s="157">
        <v>52</v>
      </c>
      <c r="CG21" s="205"/>
      <c r="CH21" s="156" t="s">
        <v>73</v>
      </c>
      <c r="CI21" s="157">
        <v>28</v>
      </c>
      <c r="CJ21" s="157">
        <v>13</v>
      </c>
      <c r="CK21" s="158">
        <v>3.9631988676574661E-3</v>
      </c>
      <c r="CL21" s="158">
        <v>1.8400566171266808E-3</v>
      </c>
      <c r="CM21" s="157">
        <v>0</v>
      </c>
      <c r="CN21" s="157">
        <v>0</v>
      </c>
      <c r="CO21" s="157">
        <v>0</v>
      </c>
      <c r="CP21" s="157">
        <v>0</v>
      </c>
      <c r="CQ21" s="157">
        <v>11</v>
      </c>
      <c r="CR21" s="157">
        <v>8</v>
      </c>
      <c r="CS21" s="157">
        <v>0</v>
      </c>
      <c r="CT21" s="157">
        <v>0</v>
      </c>
      <c r="CU21" s="157">
        <v>0</v>
      </c>
      <c r="CV21" s="157">
        <v>0</v>
      </c>
      <c r="CW21" s="157">
        <v>1</v>
      </c>
      <c r="CX21" s="157">
        <v>0</v>
      </c>
      <c r="CY21" s="157">
        <v>2</v>
      </c>
      <c r="CZ21" s="157">
        <v>0</v>
      </c>
      <c r="DA21" s="157">
        <v>3</v>
      </c>
      <c r="DB21" s="157">
        <v>1</v>
      </c>
      <c r="DC21" s="157">
        <v>3</v>
      </c>
      <c r="DD21" s="157">
        <v>0</v>
      </c>
      <c r="DE21" s="157">
        <v>8</v>
      </c>
      <c r="DF21" s="157">
        <v>4</v>
      </c>
      <c r="DG21" s="157">
        <v>317</v>
      </c>
      <c r="DH21" s="157">
        <v>200</v>
      </c>
      <c r="DJ21" s="155" t="s">
        <v>99</v>
      </c>
    </row>
    <row r="22" spans="1:114">
      <c r="A22" s="205" t="s">
        <v>6</v>
      </c>
      <c r="B22" s="48" t="s">
        <v>2000</v>
      </c>
      <c r="C22" s="69">
        <v>92</v>
      </c>
      <c r="D22" s="144">
        <v>46</v>
      </c>
      <c r="E22" s="154">
        <v>2.7214909037124686E-3</v>
      </c>
      <c r="F22" s="154">
        <v>1.3607454518562343E-3</v>
      </c>
      <c r="G22" s="144">
        <v>7</v>
      </c>
      <c r="H22" s="144">
        <v>5</v>
      </c>
      <c r="I22" s="144">
        <v>1</v>
      </c>
      <c r="J22" s="144">
        <v>0</v>
      </c>
      <c r="K22" s="144">
        <v>9</v>
      </c>
      <c r="L22" s="144">
        <v>3</v>
      </c>
      <c r="M22" s="144">
        <v>2</v>
      </c>
      <c r="N22" s="144">
        <v>2</v>
      </c>
      <c r="O22" s="144">
        <v>2</v>
      </c>
      <c r="P22" s="144">
        <v>0</v>
      </c>
      <c r="Q22" s="144">
        <v>32</v>
      </c>
      <c r="R22" s="144">
        <v>20</v>
      </c>
      <c r="S22" s="144">
        <v>13</v>
      </c>
      <c r="T22" s="144">
        <v>6</v>
      </c>
      <c r="U22" s="144">
        <v>27</v>
      </c>
      <c r="V22" s="144">
        <v>10</v>
      </c>
      <c r="W22" s="144">
        <v>1</v>
      </c>
      <c r="X22" s="144">
        <v>0</v>
      </c>
      <c r="Y22" s="144">
        <v>1</v>
      </c>
      <c r="Z22" s="144">
        <v>1</v>
      </c>
      <c r="AA22" s="144">
        <v>192</v>
      </c>
      <c r="AB22" s="144">
        <v>101</v>
      </c>
      <c r="AC22" s="205" t="s">
        <v>6</v>
      </c>
      <c r="AD22" s="48" t="s">
        <v>2000</v>
      </c>
      <c r="AE22" s="69">
        <v>918</v>
      </c>
      <c r="AF22" s="144">
        <v>439</v>
      </c>
      <c r="AG22" s="154">
        <v>5.6136488717666482E-3</v>
      </c>
      <c r="AH22" s="154">
        <v>2.6845227175441816E-3</v>
      </c>
      <c r="AI22" s="144">
        <v>30</v>
      </c>
      <c r="AJ22" s="144">
        <v>16</v>
      </c>
      <c r="AK22" s="144">
        <v>33</v>
      </c>
      <c r="AL22" s="144">
        <v>16</v>
      </c>
      <c r="AM22" s="144">
        <v>163</v>
      </c>
      <c r="AN22" s="144">
        <v>76</v>
      </c>
      <c r="AO22" s="144">
        <v>116</v>
      </c>
      <c r="AP22" s="144">
        <v>49</v>
      </c>
      <c r="AQ22" s="144">
        <v>46</v>
      </c>
      <c r="AR22" s="144">
        <v>18</v>
      </c>
      <c r="AS22" s="144">
        <v>187</v>
      </c>
      <c r="AT22" s="144">
        <v>97</v>
      </c>
      <c r="AU22" s="144">
        <v>113</v>
      </c>
      <c r="AV22" s="144">
        <v>63</v>
      </c>
      <c r="AW22" s="144">
        <v>159</v>
      </c>
      <c r="AX22" s="144">
        <v>71</v>
      </c>
      <c r="AY22" s="144">
        <v>18</v>
      </c>
      <c r="AZ22" s="144">
        <v>11</v>
      </c>
      <c r="BA22" s="144">
        <v>55</v>
      </c>
      <c r="BB22" s="144">
        <v>23</v>
      </c>
      <c r="BC22" s="144">
        <v>552</v>
      </c>
      <c r="BD22" s="144">
        <v>297</v>
      </c>
      <c r="BE22" s="205" t="s">
        <v>6</v>
      </c>
      <c r="BF22" s="48" t="s">
        <v>2000</v>
      </c>
      <c r="BG22" s="69">
        <v>57</v>
      </c>
      <c r="BH22" s="144">
        <v>19</v>
      </c>
      <c r="BI22" s="154">
        <v>2.9266789895255698E-3</v>
      </c>
      <c r="BJ22" s="154">
        <v>9.7555966317518998E-4</v>
      </c>
      <c r="BK22" s="144">
        <v>6</v>
      </c>
      <c r="BL22" s="144">
        <v>3</v>
      </c>
      <c r="BM22" s="144">
        <v>1</v>
      </c>
      <c r="BN22" s="144">
        <v>0</v>
      </c>
      <c r="BO22" s="144">
        <v>18</v>
      </c>
      <c r="BP22" s="144">
        <v>8</v>
      </c>
      <c r="BQ22" s="144">
        <v>1</v>
      </c>
      <c r="BR22" s="144">
        <v>0</v>
      </c>
      <c r="BS22" s="144">
        <v>1</v>
      </c>
      <c r="BT22" s="144">
        <v>0</v>
      </c>
      <c r="BU22" s="144">
        <v>10</v>
      </c>
      <c r="BV22" s="144">
        <v>4</v>
      </c>
      <c r="BW22" s="144">
        <v>5</v>
      </c>
      <c r="BX22" s="144">
        <v>0</v>
      </c>
      <c r="BY22" s="144">
        <v>4</v>
      </c>
      <c r="BZ22" s="144">
        <v>0</v>
      </c>
      <c r="CA22" s="144">
        <v>1</v>
      </c>
      <c r="CB22" s="144">
        <v>0</v>
      </c>
      <c r="CC22" s="144">
        <v>13</v>
      </c>
      <c r="CD22" s="144">
        <v>6</v>
      </c>
      <c r="CE22" s="144">
        <v>78</v>
      </c>
      <c r="CF22" s="144">
        <v>38</v>
      </c>
      <c r="CG22" s="205" t="s">
        <v>6</v>
      </c>
      <c r="CH22" s="48" t="s">
        <v>2000</v>
      </c>
      <c r="CI22" s="69">
        <v>10</v>
      </c>
      <c r="CJ22" s="144">
        <v>2</v>
      </c>
      <c r="CK22" s="154">
        <v>1.5446400988569664E-3</v>
      </c>
      <c r="CL22" s="154">
        <v>3.0892801977139327E-4</v>
      </c>
      <c r="CM22" s="144">
        <v>0</v>
      </c>
      <c r="CN22" s="144">
        <v>0</v>
      </c>
      <c r="CO22" s="144">
        <v>0</v>
      </c>
      <c r="CP22" s="144">
        <v>0</v>
      </c>
      <c r="CQ22" s="144">
        <v>2</v>
      </c>
      <c r="CR22" s="144">
        <v>0</v>
      </c>
      <c r="CS22" s="144">
        <v>1</v>
      </c>
      <c r="CT22" s="144">
        <v>0</v>
      </c>
      <c r="CU22" s="144">
        <v>0</v>
      </c>
      <c r="CV22" s="144">
        <v>0</v>
      </c>
      <c r="CW22" s="144">
        <v>0</v>
      </c>
      <c r="CX22" s="144">
        <v>0</v>
      </c>
      <c r="CY22" s="144">
        <v>0</v>
      </c>
      <c r="CZ22" s="144">
        <v>0</v>
      </c>
      <c r="DA22" s="144">
        <v>2</v>
      </c>
      <c r="DB22" s="144">
        <v>1</v>
      </c>
      <c r="DC22" s="144">
        <v>1</v>
      </c>
      <c r="DD22" s="144">
        <v>0</v>
      </c>
      <c r="DE22" s="144">
        <v>4</v>
      </c>
      <c r="DF22" s="144">
        <v>1</v>
      </c>
      <c r="DG22" s="144">
        <v>3</v>
      </c>
      <c r="DH22" s="144">
        <v>0</v>
      </c>
      <c r="DJ22" s="155" t="s">
        <v>6</v>
      </c>
    </row>
    <row r="23" spans="1:114">
      <c r="A23" s="205"/>
      <c r="B23" s="48" t="s">
        <v>2001</v>
      </c>
      <c r="C23" s="69">
        <v>0</v>
      </c>
      <c r="D23" s="144">
        <v>0</v>
      </c>
      <c r="E23" s="154">
        <v>0</v>
      </c>
      <c r="F23" s="154">
        <v>0</v>
      </c>
      <c r="G23" s="144">
        <v>0</v>
      </c>
      <c r="H23" s="144">
        <v>0</v>
      </c>
      <c r="I23" s="144">
        <v>0</v>
      </c>
      <c r="J23" s="144">
        <v>0</v>
      </c>
      <c r="K23" s="144">
        <v>0</v>
      </c>
      <c r="L23" s="144">
        <v>0</v>
      </c>
      <c r="M23" s="144">
        <v>0</v>
      </c>
      <c r="N23" s="144">
        <v>0</v>
      </c>
      <c r="O23" s="144">
        <v>0</v>
      </c>
      <c r="P23" s="144">
        <v>0</v>
      </c>
      <c r="Q23" s="144">
        <v>0</v>
      </c>
      <c r="R23" s="144">
        <v>0</v>
      </c>
      <c r="S23" s="144">
        <v>0</v>
      </c>
      <c r="T23" s="144">
        <v>0</v>
      </c>
      <c r="U23" s="144">
        <v>0</v>
      </c>
      <c r="V23" s="144">
        <v>0</v>
      </c>
      <c r="W23" s="144">
        <v>0</v>
      </c>
      <c r="X23" s="144">
        <v>0</v>
      </c>
      <c r="Y23" s="144">
        <v>0</v>
      </c>
      <c r="Z23" s="144">
        <v>0</v>
      </c>
      <c r="AA23" s="144">
        <v>0</v>
      </c>
      <c r="AB23" s="144">
        <v>0</v>
      </c>
      <c r="AC23" s="205"/>
      <c r="AD23" s="48" t="s">
        <v>2001</v>
      </c>
      <c r="AE23" s="69">
        <v>25</v>
      </c>
      <c r="AF23" s="144">
        <v>9</v>
      </c>
      <c r="AG23" s="154">
        <v>2.34192037470726E-3</v>
      </c>
      <c r="AH23" s="154">
        <v>8.4309133489461358E-4</v>
      </c>
      <c r="AI23" s="144">
        <v>0</v>
      </c>
      <c r="AJ23" s="144">
        <v>0</v>
      </c>
      <c r="AK23" s="144">
        <v>1</v>
      </c>
      <c r="AL23" s="144">
        <v>1</v>
      </c>
      <c r="AM23" s="144">
        <v>0</v>
      </c>
      <c r="AN23" s="144">
        <v>0</v>
      </c>
      <c r="AO23" s="144">
        <v>6</v>
      </c>
      <c r="AP23" s="144">
        <v>4</v>
      </c>
      <c r="AQ23" s="144">
        <v>1</v>
      </c>
      <c r="AR23" s="144">
        <v>0</v>
      </c>
      <c r="AS23" s="144">
        <v>0</v>
      </c>
      <c r="AT23" s="144">
        <v>0</v>
      </c>
      <c r="AU23" s="144">
        <v>3</v>
      </c>
      <c r="AV23" s="144">
        <v>1</v>
      </c>
      <c r="AW23" s="144">
        <v>0</v>
      </c>
      <c r="AX23" s="144">
        <v>0</v>
      </c>
      <c r="AY23" s="144">
        <v>11</v>
      </c>
      <c r="AZ23" s="144">
        <v>1</v>
      </c>
      <c r="BA23" s="144">
        <v>3</v>
      </c>
      <c r="BB23" s="144">
        <v>2</v>
      </c>
      <c r="BC23" s="144">
        <v>0</v>
      </c>
      <c r="BD23" s="144">
        <v>0</v>
      </c>
      <c r="BE23" s="205"/>
      <c r="BF23" s="48" t="s">
        <v>2001</v>
      </c>
      <c r="BG23" s="69">
        <v>1</v>
      </c>
      <c r="BH23" s="144">
        <v>0</v>
      </c>
      <c r="BI23" s="154">
        <v>2.109704641350211E-4</v>
      </c>
      <c r="BJ23" s="154">
        <v>0</v>
      </c>
      <c r="BK23" s="144">
        <v>0</v>
      </c>
      <c r="BL23" s="144">
        <v>0</v>
      </c>
      <c r="BM23" s="144">
        <v>0</v>
      </c>
      <c r="BN23" s="144">
        <v>0</v>
      </c>
      <c r="BO23" s="144">
        <v>0</v>
      </c>
      <c r="BP23" s="144">
        <v>0</v>
      </c>
      <c r="BQ23" s="144">
        <v>0</v>
      </c>
      <c r="BR23" s="144">
        <v>0</v>
      </c>
      <c r="BS23" s="144">
        <v>0</v>
      </c>
      <c r="BT23" s="144">
        <v>0</v>
      </c>
      <c r="BU23" s="144">
        <v>0</v>
      </c>
      <c r="BV23" s="144">
        <v>0</v>
      </c>
      <c r="BW23" s="144">
        <v>0</v>
      </c>
      <c r="BX23" s="144">
        <v>0</v>
      </c>
      <c r="BY23" s="144">
        <v>1</v>
      </c>
      <c r="BZ23" s="144">
        <v>0</v>
      </c>
      <c r="CA23" s="144">
        <v>0</v>
      </c>
      <c r="CB23" s="144">
        <v>0</v>
      </c>
      <c r="CC23" s="144">
        <v>0</v>
      </c>
      <c r="CD23" s="144">
        <v>0</v>
      </c>
      <c r="CE23" s="144">
        <v>0</v>
      </c>
      <c r="CF23" s="144">
        <v>0</v>
      </c>
      <c r="CG23" s="205"/>
      <c r="CH23" s="48" t="s">
        <v>2001</v>
      </c>
      <c r="CI23" s="69">
        <v>5</v>
      </c>
      <c r="CJ23" s="144">
        <v>2</v>
      </c>
      <c r="CK23" s="154">
        <v>2.0929259104227708E-3</v>
      </c>
      <c r="CL23" s="154">
        <v>8.3717036416910843E-4</v>
      </c>
      <c r="CM23" s="144">
        <v>0</v>
      </c>
      <c r="CN23" s="144">
        <v>0</v>
      </c>
      <c r="CO23" s="144">
        <v>0</v>
      </c>
      <c r="CP23" s="144">
        <v>0</v>
      </c>
      <c r="CQ23" s="144">
        <v>1</v>
      </c>
      <c r="CR23" s="144">
        <v>0</v>
      </c>
      <c r="CS23" s="144">
        <v>1</v>
      </c>
      <c r="CT23" s="144">
        <v>1</v>
      </c>
      <c r="CU23" s="144">
        <v>0</v>
      </c>
      <c r="CV23" s="144">
        <v>0</v>
      </c>
      <c r="CW23" s="144">
        <v>2</v>
      </c>
      <c r="CX23" s="144">
        <v>1</v>
      </c>
      <c r="CY23" s="144">
        <v>0</v>
      </c>
      <c r="CZ23" s="144">
        <v>0</v>
      </c>
      <c r="DA23" s="144">
        <v>1</v>
      </c>
      <c r="DB23" s="144">
        <v>0</v>
      </c>
      <c r="DC23" s="144">
        <v>0</v>
      </c>
      <c r="DD23" s="144">
        <v>0</v>
      </c>
      <c r="DE23" s="144">
        <v>0</v>
      </c>
      <c r="DF23" s="144">
        <v>0</v>
      </c>
      <c r="DG23" s="144">
        <v>0</v>
      </c>
      <c r="DH23" s="144">
        <v>0</v>
      </c>
      <c r="DJ23" s="155" t="s">
        <v>6</v>
      </c>
    </row>
    <row r="24" spans="1:114">
      <c r="A24" s="205"/>
      <c r="B24" s="156" t="s">
        <v>73</v>
      </c>
      <c r="C24" s="157">
        <v>92</v>
      </c>
      <c r="D24" s="157">
        <v>46</v>
      </c>
      <c r="E24" s="158">
        <v>2.4336692855064413E-3</v>
      </c>
      <c r="F24" s="158">
        <v>1.2168346427532206E-3</v>
      </c>
      <c r="G24" s="157">
        <v>7</v>
      </c>
      <c r="H24" s="157">
        <v>5</v>
      </c>
      <c r="I24" s="157">
        <v>1</v>
      </c>
      <c r="J24" s="157">
        <v>0</v>
      </c>
      <c r="K24" s="157">
        <v>9</v>
      </c>
      <c r="L24" s="157">
        <v>3</v>
      </c>
      <c r="M24" s="157">
        <v>2</v>
      </c>
      <c r="N24" s="157">
        <v>2</v>
      </c>
      <c r="O24" s="157">
        <v>2</v>
      </c>
      <c r="P24" s="157">
        <v>0</v>
      </c>
      <c r="Q24" s="157">
        <v>32</v>
      </c>
      <c r="R24" s="157">
        <v>20</v>
      </c>
      <c r="S24" s="157">
        <v>13</v>
      </c>
      <c r="T24" s="157">
        <v>6</v>
      </c>
      <c r="U24" s="157">
        <v>27</v>
      </c>
      <c r="V24" s="157">
        <v>10</v>
      </c>
      <c r="W24" s="157">
        <v>1</v>
      </c>
      <c r="X24" s="157">
        <v>0</v>
      </c>
      <c r="Y24" s="157">
        <v>1</v>
      </c>
      <c r="Z24" s="157">
        <v>1</v>
      </c>
      <c r="AA24" s="157">
        <v>192</v>
      </c>
      <c r="AB24" s="157">
        <v>101</v>
      </c>
      <c r="AC24" s="205"/>
      <c r="AD24" s="156" t="s">
        <v>73</v>
      </c>
      <c r="AE24" s="157">
        <v>943</v>
      </c>
      <c r="AF24" s="157">
        <v>448</v>
      </c>
      <c r="AG24" s="158">
        <v>5.413162653195947E-3</v>
      </c>
      <c r="AH24" s="158">
        <v>2.5716827875204499E-3</v>
      </c>
      <c r="AI24" s="157">
        <v>30</v>
      </c>
      <c r="AJ24" s="157">
        <v>16</v>
      </c>
      <c r="AK24" s="157">
        <v>34</v>
      </c>
      <c r="AL24" s="157">
        <v>17</v>
      </c>
      <c r="AM24" s="157">
        <v>163</v>
      </c>
      <c r="AN24" s="157">
        <v>76</v>
      </c>
      <c r="AO24" s="157">
        <v>122</v>
      </c>
      <c r="AP24" s="157">
        <v>53</v>
      </c>
      <c r="AQ24" s="157">
        <v>47</v>
      </c>
      <c r="AR24" s="157">
        <v>18</v>
      </c>
      <c r="AS24" s="157">
        <v>187</v>
      </c>
      <c r="AT24" s="157">
        <v>97</v>
      </c>
      <c r="AU24" s="157">
        <v>116</v>
      </c>
      <c r="AV24" s="157">
        <v>64</v>
      </c>
      <c r="AW24" s="157">
        <v>159</v>
      </c>
      <c r="AX24" s="157">
        <v>71</v>
      </c>
      <c r="AY24" s="157">
        <v>29</v>
      </c>
      <c r="AZ24" s="157">
        <v>12</v>
      </c>
      <c r="BA24" s="157">
        <v>58</v>
      </c>
      <c r="BB24" s="157">
        <v>25</v>
      </c>
      <c r="BC24" s="157">
        <v>552</v>
      </c>
      <c r="BD24" s="157">
        <v>297</v>
      </c>
      <c r="BE24" s="205"/>
      <c r="BF24" s="156" t="s">
        <v>73</v>
      </c>
      <c r="BG24" s="157">
        <v>58</v>
      </c>
      <c r="BH24" s="157">
        <v>19</v>
      </c>
      <c r="BI24" s="158">
        <v>2.3951106706309876E-3</v>
      </c>
      <c r="BJ24" s="158">
        <v>7.8460521968946146E-4</v>
      </c>
      <c r="BK24" s="157">
        <v>6</v>
      </c>
      <c r="BL24" s="157">
        <v>3</v>
      </c>
      <c r="BM24" s="157">
        <v>1</v>
      </c>
      <c r="BN24" s="157">
        <v>0</v>
      </c>
      <c r="BO24" s="157">
        <v>18</v>
      </c>
      <c r="BP24" s="157">
        <v>8</v>
      </c>
      <c r="BQ24" s="157">
        <v>1</v>
      </c>
      <c r="BR24" s="157">
        <v>0</v>
      </c>
      <c r="BS24" s="157">
        <v>1</v>
      </c>
      <c r="BT24" s="157">
        <v>0</v>
      </c>
      <c r="BU24" s="157">
        <v>10</v>
      </c>
      <c r="BV24" s="157">
        <v>4</v>
      </c>
      <c r="BW24" s="157">
        <v>5</v>
      </c>
      <c r="BX24" s="157">
        <v>0</v>
      </c>
      <c r="BY24" s="157">
        <v>5</v>
      </c>
      <c r="BZ24" s="157">
        <v>0</v>
      </c>
      <c r="CA24" s="157">
        <v>1</v>
      </c>
      <c r="CB24" s="157">
        <v>0</v>
      </c>
      <c r="CC24" s="157">
        <v>13</v>
      </c>
      <c r="CD24" s="157">
        <v>6</v>
      </c>
      <c r="CE24" s="157">
        <v>78</v>
      </c>
      <c r="CF24" s="157">
        <v>38</v>
      </c>
      <c r="CG24" s="205"/>
      <c r="CH24" s="156" t="s">
        <v>73</v>
      </c>
      <c r="CI24" s="157">
        <v>15</v>
      </c>
      <c r="CJ24" s="157">
        <v>4</v>
      </c>
      <c r="CK24" s="158">
        <v>1.6924292000451314E-3</v>
      </c>
      <c r="CL24" s="158">
        <v>4.5131445334536838E-4</v>
      </c>
      <c r="CM24" s="157">
        <v>0</v>
      </c>
      <c r="CN24" s="157">
        <v>0</v>
      </c>
      <c r="CO24" s="157">
        <v>0</v>
      </c>
      <c r="CP24" s="157">
        <v>0</v>
      </c>
      <c r="CQ24" s="157">
        <v>3</v>
      </c>
      <c r="CR24" s="157">
        <v>0</v>
      </c>
      <c r="CS24" s="157">
        <v>2</v>
      </c>
      <c r="CT24" s="157">
        <v>1</v>
      </c>
      <c r="CU24" s="157">
        <v>0</v>
      </c>
      <c r="CV24" s="157">
        <v>0</v>
      </c>
      <c r="CW24" s="157">
        <v>2</v>
      </c>
      <c r="CX24" s="157">
        <v>1</v>
      </c>
      <c r="CY24" s="157">
        <v>0</v>
      </c>
      <c r="CZ24" s="157">
        <v>0</v>
      </c>
      <c r="DA24" s="157">
        <v>3</v>
      </c>
      <c r="DB24" s="157">
        <v>1</v>
      </c>
      <c r="DC24" s="157">
        <v>1</v>
      </c>
      <c r="DD24" s="157">
        <v>0</v>
      </c>
      <c r="DE24" s="157">
        <v>4</v>
      </c>
      <c r="DF24" s="157">
        <v>1</v>
      </c>
      <c r="DG24" s="157">
        <v>3</v>
      </c>
      <c r="DH24" s="157">
        <v>0</v>
      </c>
      <c r="DJ24" s="155" t="s">
        <v>6</v>
      </c>
    </row>
    <row r="25" spans="1:114">
      <c r="A25" s="205" t="s">
        <v>3</v>
      </c>
      <c r="B25" s="48" t="s">
        <v>2000</v>
      </c>
      <c r="C25" s="69">
        <v>104</v>
      </c>
      <c r="D25" s="144">
        <v>48</v>
      </c>
      <c r="E25" s="154">
        <v>7.7368287929059231E-4</v>
      </c>
      <c r="F25" s="154">
        <v>3.5708440582642723E-4</v>
      </c>
      <c r="G25" s="144">
        <v>3</v>
      </c>
      <c r="H25" s="144">
        <v>2</v>
      </c>
      <c r="I25" s="144">
        <v>6</v>
      </c>
      <c r="J25" s="144">
        <v>3</v>
      </c>
      <c r="K25" s="144">
        <v>28</v>
      </c>
      <c r="L25" s="144">
        <v>11</v>
      </c>
      <c r="M25" s="144">
        <v>11</v>
      </c>
      <c r="N25" s="144">
        <v>4</v>
      </c>
      <c r="O25" s="144">
        <v>5</v>
      </c>
      <c r="P25" s="144">
        <v>3</v>
      </c>
      <c r="Q25" s="144">
        <v>22</v>
      </c>
      <c r="R25" s="144">
        <v>10</v>
      </c>
      <c r="S25" s="144">
        <v>13</v>
      </c>
      <c r="T25" s="144">
        <v>6</v>
      </c>
      <c r="U25" s="144">
        <v>9</v>
      </c>
      <c r="V25" s="144">
        <v>6</v>
      </c>
      <c r="W25" s="144">
        <v>4</v>
      </c>
      <c r="X25" s="144">
        <v>3</v>
      </c>
      <c r="Y25" s="144">
        <v>3</v>
      </c>
      <c r="Z25" s="144">
        <v>0</v>
      </c>
      <c r="AA25" s="144">
        <v>115</v>
      </c>
      <c r="AB25" s="144">
        <v>66</v>
      </c>
      <c r="AC25" s="205" t="s">
        <v>3</v>
      </c>
      <c r="AD25" s="48" t="s">
        <v>2000</v>
      </c>
      <c r="AE25" s="69">
        <v>603</v>
      </c>
      <c r="AF25" s="144">
        <v>279</v>
      </c>
      <c r="AG25" s="154">
        <v>1.8009515475340702E-3</v>
      </c>
      <c r="AH25" s="154">
        <v>8.3327608915755491E-4</v>
      </c>
      <c r="AI25" s="144">
        <v>54</v>
      </c>
      <c r="AJ25" s="144">
        <v>27</v>
      </c>
      <c r="AK25" s="144">
        <v>27</v>
      </c>
      <c r="AL25" s="144">
        <v>7</v>
      </c>
      <c r="AM25" s="144">
        <v>97</v>
      </c>
      <c r="AN25" s="144">
        <v>50</v>
      </c>
      <c r="AO25" s="144">
        <v>55</v>
      </c>
      <c r="AP25" s="144">
        <v>25</v>
      </c>
      <c r="AQ25" s="144">
        <v>35</v>
      </c>
      <c r="AR25" s="144">
        <v>14</v>
      </c>
      <c r="AS25" s="144">
        <v>133</v>
      </c>
      <c r="AT25" s="144">
        <v>66</v>
      </c>
      <c r="AU25" s="144">
        <v>39</v>
      </c>
      <c r="AV25" s="144">
        <v>14</v>
      </c>
      <c r="AW25" s="144">
        <v>84</v>
      </c>
      <c r="AX25" s="144">
        <v>37</v>
      </c>
      <c r="AY25" s="144">
        <v>19</v>
      </c>
      <c r="AZ25" s="144">
        <v>6</v>
      </c>
      <c r="BA25" s="144">
        <v>66</v>
      </c>
      <c r="BB25" s="144">
        <v>35</v>
      </c>
      <c r="BC25" s="144">
        <v>641</v>
      </c>
      <c r="BD25" s="144">
        <v>309</v>
      </c>
      <c r="BE25" s="205" t="s">
        <v>3</v>
      </c>
      <c r="BF25" s="48" t="s">
        <v>2000</v>
      </c>
      <c r="BG25" s="69">
        <v>68</v>
      </c>
      <c r="BH25" s="144">
        <v>36</v>
      </c>
      <c r="BI25" s="154">
        <v>1.6529327402221737E-3</v>
      </c>
      <c r="BJ25" s="154">
        <v>8.7508203894115077E-4</v>
      </c>
      <c r="BK25" s="144">
        <v>1</v>
      </c>
      <c r="BL25" s="144">
        <v>0</v>
      </c>
      <c r="BM25" s="144">
        <v>3</v>
      </c>
      <c r="BN25" s="144">
        <v>1</v>
      </c>
      <c r="BO25" s="144">
        <v>14</v>
      </c>
      <c r="BP25" s="144">
        <v>14</v>
      </c>
      <c r="BQ25" s="144">
        <v>4</v>
      </c>
      <c r="BR25" s="144">
        <v>1</v>
      </c>
      <c r="BS25" s="144">
        <v>3</v>
      </c>
      <c r="BT25" s="144">
        <v>0</v>
      </c>
      <c r="BU25" s="144">
        <v>5</v>
      </c>
      <c r="BV25" s="144">
        <v>3</v>
      </c>
      <c r="BW25" s="144">
        <v>3</v>
      </c>
      <c r="BX25" s="144">
        <v>3</v>
      </c>
      <c r="BY25" s="144">
        <v>24</v>
      </c>
      <c r="BZ25" s="144">
        <v>8</v>
      </c>
      <c r="CA25" s="144">
        <v>0</v>
      </c>
      <c r="CB25" s="144">
        <v>0</v>
      </c>
      <c r="CC25" s="144">
        <v>10</v>
      </c>
      <c r="CD25" s="144">
        <v>6</v>
      </c>
      <c r="CE25" s="144">
        <v>107</v>
      </c>
      <c r="CF25" s="144">
        <v>50</v>
      </c>
      <c r="CG25" s="205" t="s">
        <v>3</v>
      </c>
      <c r="CH25" s="48" t="s">
        <v>2000</v>
      </c>
      <c r="CI25" s="69">
        <v>17</v>
      </c>
      <c r="CJ25" s="144">
        <v>10</v>
      </c>
      <c r="CK25" s="154">
        <v>1.2065294535131298E-3</v>
      </c>
      <c r="CL25" s="154">
        <v>7.0972320794889996E-4</v>
      </c>
      <c r="CM25" s="144">
        <v>0</v>
      </c>
      <c r="CN25" s="144">
        <v>0</v>
      </c>
      <c r="CO25" s="144">
        <v>3</v>
      </c>
      <c r="CP25" s="144">
        <v>1</v>
      </c>
      <c r="CQ25" s="144">
        <v>0</v>
      </c>
      <c r="CR25" s="144">
        <v>0</v>
      </c>
      <c r="CS25" s="144">
        <v>2</v>
      </c>
      <c r="CT25" s="144">
        <v>1</v>
      </c>
      <c r="CU25" s="144">
        <v>0</v>
      </c>
      <c r="CV25" s="144">
        <v>0</v>
      </c>
      <c r="CW25" s="144">
        <v>2</v>
      </c>
      <c r="CX25" s="144">
        <v>1</v>
      </c>
      <c r="CY25" s="144">
        <v>0</v>
      </c>
      <c r="CZ25" s="144">
        <v>0</v>
      </c>
      <c r="DA25" s="144">
        <v>8</v>
      </c>
      <c r="DB25" s="144">
        <v>5</v>
      </c>
      <c r="DC25" s="144">
        <v>0</v>
      </c>
      <c r="DD25" s="144">
        <v>0</v>
      </c>
      <c r="DE25" s="144">
        <v>2</v>
      </c>
      <c r="DF25" s="144">
        <v>2</v>
      </c>
      <c r="DG25" s="144">
        <v>0</v>
      </c>
      <c r="DH25" s="144">
        <v>0</v>
      </c>
      <c r="DJ25" s="155" t="s">
        <v>3</v>
      </c>
    </row>
    <row r="26" spans="1:114">
      <c r="A26" s="205"/>
      <c r="B26" s="48" t="s">
        <v>2001</v>
      </c>
      <c r="C26" s="69">
        <v>9</v>
      </c>
      <c r="D26" s="144">
        <v>2</v>
      </c>
      <c r="E26" s="154">
        <v>6.7501687542188555E-4</v>
      </c>
      <c r="F26" s="154">
        <v>1.5000375009375234E-4</v>
      </c>
      <c r="G26" s="144">
        <v>0</v>
      </c>
      <c r="H26" s="144">
        <v>0</v>
      </c>
      <c r="I26" s="144">
        <v>0</v>
      </c>
      <c r="J26" s="144">
        <v>0</v>
      </c>
      <c r="K26" s="144">
        <v>0</v>
      </c>
      <c r="L26" s="144">
        <v>0</v>
      </c>
      <c r="M26" s="144">
        <v>2</v>
      </c>
      <c r="N26" s="144">
        <v>0</v>
      </c>
      <c r="O26" s="144">
        <v>0</v>
      </c>
      <c r="P26" s="144">
        <v>0</v>
      </c>
      <c r="Q26" s="144">
        <v>1</v>
      </c>
      <c r="R26" s="144">
        <v>0</v>
      </c>
      <c r="S26" s="144">
        <v>2</v>
      </c>
      <c r="T26" s="144">
        <v>1</v>
      </c>
      <c r="U26" s="144">
        <v>3</v>
      </c>
      <c r="V26" s="144">
        <v>0</v>
      </c>
      <c r="W26" s="144">
        <v>0</v>
      </c>
      <c r="X26" s="144">
        <v>0</v>
      </c>
      <c r="Y26" s="144">
        <v>1</v>
      </c>
      <c r="Z26" s="144">
        <v>1</v>
      </c>
      <c r="AA26" s="144">
        <v>12</v>
      </c>
      <c r="AB26" s="144">
        <v>7</v>
      </c>
      <c r="AC26" s="205"/>
      <c r="AD26" s="48" t="s">
        <v>2001</v>
      </c>
      <c r="AE26" s="69">
        <v>73</v>
      </c>
      <c r="AF26" s="144">
        <v>35</v>
      </c>
      <c r="AG26" s="154">
        <v>2.0530415951851956E-3</v>
      </c>
      <c r="AH26" s="154">
        <v>9.8433501139016228E-4</v>
      </c>
      <c r="AI26" s="144">
        <v>3</v>
      </c>
      <c r="AJ26" s="144">
        <v>1</v>
      </c>
      <c r="AK26" s="144">
        <v>19</v>
      </c>
      <c r="AL26" s="144">
        <v>8</v>
      </c>
      <c r="AM26" s="144">
        <v>24</v>
      </c>
      <c r="AN26" s="144">
        <v>11</v>
      </c>
      <c r="AO26" s="144">
        <v>5</v>
      </c>
      <c r="AP26" s="144">
        <v>3</v>
      </c>
      <c r="AQ26" s="144">
        <v>0</v>
      </c>
      <c r="AR26" s="144">
        <v>0</v>
      </c>
      <c r="AS26" s="144">
        <v>10</v>
      </c>
      <c r="AT26" s="144">
        <v>7</v>
      </c>
      <c r="AU26" s="144">
        <v>4</v>
      </c>
      <c r="AV26" s="144">
        <v>1</v>
      </c>
      <c r="AW26" s="144">
        <v>2</v>
      </c>
      <c r="AX26" s="144">
        <v>1</v>
      </c>
      <c r="AY26" s="144">
        <v>1</v>
      </c>
      <c r="AZ26" s="144">
        <v>0</v>
      </c>
      <c r="BA26" s="144">
        <v>6</v>
      </c>
      <c r="BB26" s="144">
        <v>4</v>
      </c>
      <c r="BC26" s="144">
        <v>166</v>
      </c>
      <c r="BD26" s="144">
        <v>79</v>
      </c>
      <c r="BE26" s="205"/>
      <c r="BF26" s="48" t="s">
        <v>2001</v>
      </c>
      <c r="BG26" s="69">
        <v>11</v>
      </c>
      <c r="BH26" s="144">
        <v>5</v>
      </c>
      <c r="BI26" s="154">
        <v>7.13544369486248E-4</v>
      </c>
      <c r="BJ26" s="154">
        <v>3.2433834976647639E-4</v>
      </c>
      <c r="BK26" s="144">
        <v>1</v>
      </c>
      <c r="BL26" s="144">
        <v>0</v>
      </c>
      <c r="BM26" s="144">
        <v>0</v>
      </c>
      <c r="BN26" s="144">
        <v>0</v>
      </c>
      <c r="BO26" s="144">
        <v>2</v>
      </c>
      <c r="BP26" s="144">
        <v>1</v>
      </c>
      <c r="BQ26" s="144">
        <v>0</v>
      </c>
      <c r="BR26" s="144">
        <v>0</v>
      </c>
      <c r="BS26" s="144">
        <v>0</v>
      </c>
      <c r="BT26" s="144">
        <v>0</v>
      </c>
      <c r="BU26" s="144">
        <v>7</v>
      </c>
      <c r="BV26" s="144">
        <v>3</v>
      </c>
      <c r="BW26" s="144">
        <v>0</v>
      </c>
      <c r="BX26" s="144">
        <v>0</v>
      </c>
      <c r="BY26" s="144">
        <v>0</v>
      </c>
      <c r="BZ26" s="144">
        <v>0</v>
      </c>
      <c r="CA26" s="144">
        <v>0</v>
      </c>
      <c r="CB26" s="144">
        <v>0</v>
      </c>
      <c r="CC26" s="144">
        <v>1</v>
      </c>
      <c r="CD26" s="144">
        <v>1</v>
      </c>
      <c r="CE26" s="144">
        <v>12</v>
      </c>
      <c r="CF26" s="144">
        <v>7</v>
      </c>
      <c r="CG26" s="205"/>
      <c r="CH26" s="48" t="s">
        <v>2001</v>
      </c>
      <c r="CI26" s="69">
        <v>0</v>
      </c>
      <c r="CJ26" s="144">
        <v>0</v>
      </c>
      <c r="CK26" s="154">
        <v>0</v>
      </c>
      <c r="CL26" s="154">
        <v>0</v>
      </c>
      <c r="CM26" s="144">
        <v>0</v>
      </c>
      <c r="CN26" s="144">
        <v>0</v>
      </c>
      <c r="CO26" s="144">
        <v>0</v>
      </c>
      <c r="CP26" s="144">
        <v>0</v>
      </c>
      <c r="CQ26" s="144">
        <v>0</v>
      </c>
      <c r="CR26" s="144">
        <v>0</v>
      </c>
      <c r="CS26" s="144">
        <v>0</v>
      </c>
      <c r="CT26" s="144">
        <v>0</v>
      </c>
      <c r="CU26" s="144">
        <v>0</v>
      </c>
      <c r="CV26" s="144">
        <v>0</v>
      </c>
      <c r="CW26" s="144">
        <v>0</v>
      </c>
      <c r="CX26" s="144">
        <v>0</v>
      </c>
      <c r="CY26" s="144">
        <v>0</v>
      </c>
      <c r="CZ26" s="144">
        <v>0</v>
      </c>
      <c r="DA26" s="144">
        <v>0</v>
      </c>
      <c r="DB26" s="144">
        <v>0</v>
      </c>
      <c r="DC26" s="144">
        <v>0</v>
      </c>
      <c r="DD26" s="144">
        <v>0</v>
      </c>
      <c r="DE26" s="144">
        <v>0</v>
      </c>
      <c r="DF26" s="144">
        <v>0</v>
      </c>
      <c r="DG26" s="144">
        <v>0</v>
      </c>
      <c r="DH26" s="144">
        <v>0</v>
      </c>
      <c r="DJ26" s="155" t="s">
        <v>3</v>
      </c>
    </row>
    <row r="27" spans="1:114">
      <c r="A27" s="205"/>
      <c r="B27" s="156" t="s">
        <v>73</v>
      </c>
      <c r="C27" s="157">
        <v>113</v>
      </c>
      <c r="D27" s="157">
        <v>50</v>
      </c>
      <c r="E27" s="158">
        <v>7.6477953368752326E-4</v>
      </c>
      <c r="F27" s="158">
        <v>3.3839802375554127E-4</v>
      </c>
      <c r="G27" s="157">
        <v>3</v>
      </c>
      <c r="H27" s="157">
        <v>2</v>
      </c>
      <c r="I27" s="157">
        <v>6</v>
      </c>
      <c r="J27" s="157">
        <v>3</v>
      </c>
      <c r="K27" s="157">
        <v>28</v>
      </c>
      <c r="L27" s="157">
        <v>11</v>
      </c>
      <c r="M27" s="157">
        <v>13</v>
      </c>
      <c r="N27" s="157">
        <v>4</v>
      </c>
      <c r="O27" s="157">
        <v>5</v>
      </c>
      <c r="P27" s="157">
        <v>3</v>
      </c>
      <c r="Q27" s="157">
        <v>23</v>
      </c>
      <c r="R27" s="157">
        <v>10</v>
      </c>
      <c r="S27" s="157">
        <v>15</v>
      </c>
      <c r="T27" s="157">
        <v>7</v>
      </c>
      <c r="U27" s="157">
        <v>12</v>
      </c>
      <c r="V27" s="157">
        <v>6</v>
      </c>
      <c r="W27" s="157">
        <v>4</v>
      </c>
      <c r="X27" s="157">
        <v>3</v>
      </c>
      <c r="Y27" s="157">
        <v>4</v>
      </c>
      <c r="Z27" s="157">
        <v>1</v>
      </c>
      <c r="AA27" s="157">
        <v>127</v>
      </c>
      <c r="AB27" s="157">
        <v>73</v>
      </c>
      <c r="AC27" s="205"/>
      <c r="AD27" s="156" t="s">
        <v>73</v>
      </c>
      <c r="AE27" s="157">
        <v>676</v>
      </c>
      <c r="AF27" s="157">
        <v>314</v>
      </c>
      <c r="AG27" s="158">
        <v>1.825152546033803E-3</v>
      </c>
      <c r="AH27" s="158">
        <v>8.4777795777309789E-4</v>
      </c>
      <c r="AI27" s="157">
        <v>57</v>
      </c>
      <c r="AJ27" s="157">
        <v>28</v>
      </c>
      <c r="AK27" s="157">
        <v>46</v>
      </c>
      <c r="AL27" s="157">
        <v>15</v>
      </c>
      <c r="AM27" s="157">
        <v>121</v>
      </c>
      <c r="AN27" s="157">
        <v>61</v>
      </c>
      <c r="AO27" s="157">
        <v>60</v>
      </c>
      <c r="AP27" s="157">
        <v>28</v>
      </c>
      <c r="AQ27" s="157">
        <v>35</v>
      </c>
      <c r="AR27" s="157">
        <v>14</v>
      </c>
      <c r="AS27" s="157">
        <v>143</v>
      </c>
      <c r="AT27" s="157">
        <v>73</v>
      </c>
      <c r="AU27" s="157">
        <v>43</v>
      </c>
      <c r="AV27" s="157">
        <v>15</v>
      </c>
      <c r="AW27" s="157">
        <v>86</v>
      </c>
      <c r="AX27" s="157">
        <v>38</v>
      </c>
      <c r="AY27" s="157">
        <v>20</v>
      </c>
      <c r="AZ27" s="157">
        <v>6</v>
      </c>
      <c r="BA27" s="157">
        <v>72</v>
      </c>
      <c r="BB27" s="157">
        <v>39</v>
      </c>
      <c r="BC27" s="157">
        <v>807</v>
      </c>
      <c r="BD27" s="157">
        <v>388</v>
      </c>
      <c r="BE27" s="205"/>
      <c r="BF27" s="156" t="s">
        <v>73</v>
      </c>
      <c r="BG27" s="157">
        <v>79</v>
      </c>
      <c r="BH27" s="157">
        <v>41</v>
      </c>
      <c r="BI27" s="158">
        <v>1.3968703032446292E-3</v>
      </c>
      <c r="BJ27" s="158">
        <v>7.249580054813898E-4</v>
      </c>
      <c r="BK27" s="157">
        <v>2</v>
      </c>
      <c r="BL27" s="157">
        <v>0</v>
      </c>
      <c r="BM27" s="157">
        <v>3</v>
      </c>
      <c r="BN27" s="157">
        <v>1</v>
      </c>
      <c r="BO27" s="157">
        <v>16</v>
      </c>
      <c r="BP27" s="157">
        <v>15</v>
      </c>
      <c r="BQ27" s="157">
        <v>4</v>
      </c>
      <c r="BR27" s="157">
        <v>1</v>
      </c>
      <c r="BS27" s="157">
        <v>3</v>
      </c>
      <c r="BT27" s="157">
        <v>0</v>
      </c>
      <c r="BU27" s="157">
        <v>12</v>
      </c>
      <c r="BV27" s="157">
        <v>6</v>
      </c>
      <c r="BW27" s="157">
        <v>3</v>
      </c>
      <c r="BX27" s="157">
        <v>3</v>
      </c>
      <c r="BY27" s="157">
        <v>24</v>
      </c>
      <c r="BZ27" s="157">
        <v>8</v>
      </c>
      <c r="CA27" s="157">
        <v>0</v>
      </c>
      <c r="CB27" s="157">
        <v>0</v>
      </c>
      <c r="CC27" s="157">
        <v>11</v>
      </c>
      <c r="CD27" s="157">
        <v>7</v>
      </c>
      <c r="CE27" s="157">
        <v>119</v>
      </c>
      <c r="CF27" s="157">
        <v>57</v>
      </c>
      <c r="CG27" s="205"/>
      <c r="CH27" s="156" t="s">
        <v>73</v>
      </c>
      <c r="CI27" s="157">
        <v>17</v>
      </c>
      <c r="CJ27" s="157">
        <v>10</v>
      </c>
      <c r="CK27" s="158">
        <v>8.1261950286806879E-4</v>
      </c>
      <c r="CL27" s="158">
        <v>4.7801147227533459E-4</v>
      </c>
      <c r="CM27" s="157">
        <v>0</v>
      </c>
      <c r="CN27" s="157">
        <v>0</v>
      </c>
      <c r="CO27" s="157">
        <v>3</v>
      </c>
      <c r="CP27" s="157">
        <v>1</v>
      </c>
      <c r="CQ27" s="157">
        <v>0</v>
      </c>
      <c r="CR27" s="157">
        <v>0</v>
      </c>
      <c r="CS27" s="157">
        <v>2</v>
      </c>
      <c r="CT27" s="157">
        <v>1</v>
      </c>
      <c r="CU27" s="157">
        <v>0</v>
      </c>
      <c r="CV27" s="157">
        <v>0</v>
      </c>
      <c r="CW27" s="157">
        <v>2</v>
      </c>
      <c r="CX27" s="157">
        <v>1</v>
      </c>
      <c r="CY27" s="157">
        <v>0</v>
      </c>
      <c r="CZ27" s="157">
        <v>0</v>
      </c>
      <c r="DA27" s="157">
        <v>8</v>
      </c>
      <c r="DB27" s="157">
        <v>5</v>
      </c>
      <c r="DC27" s="157">
        <v>0</v>
      </c>
      <c r="DD27" s="157">
        <v>0</v>
      </c>
      <c r="DE27" s="157">
        <v>2</v>
      </c>
      <c r="DF27" s="157">
        <v>2</v>
      </c>
      <c r="DG27" s="157">
        <v>0</v>
      </c>
      <c r="DH27" s="157">
        <v>0</v>
      </c>
      <c r="DJ27" s="155" t="s">
        <v>3</v>
      </c>
    </row>
    <row r="28" spans="1:114">
      <c r="A28" s="205" t="s">
        <v>100</v>
      </c>
      <c r="B28" s="48" t="s">
        <v>2000</v>
      </c>
      <c r="C28" s="69">
        <v>42</v>
      </c>
      <c r="D28" s="144">
        <v>17</v>
      </c>
      <c r="E28" s="154">
        <v>1.03361716788896E-3</v>
      </c>
      <c r="F28" s="154">
        <v>4.1836885366934096E-4</v>
      </c>
      <c r="G28" s="144">
        <v>1</v>
      </c>
      <c r="H28" s="144">
        <v>1</v>
      </c>
      <c r="I28" s="144">
        <v>1</v>
      </c>
      <c r="J28" s="144">
        <v>0</v>
      </c>
      <c r="K28" s="144">
        <v>7</v>
      </c>
      <c r="L28" s="144">
        <v>3</v>
      </c>
      <c r="M28" s="144">
        <v>2</v>
      </c>
      <c r="N28" s="144">
        <v>1</v>
      </c>
      <c r="O28" s="144">
        <v>4</v>
      </c>
      <c r="P28" s="144">
        <v>3</v>
      </c>
      <c r="Q28" s="144">
        <v>6</v>
      </c>
      <c r="R28" s="144">
        <v>2</v>
      </c>
      <c r="S28" s="144">
        <v>7</v>
      </c>
      <c r="T28" s="144">
        <v>3</v>
      </c>
      <c r="U28" s="144">
        <v>8</v>
      </c>
      <c r="V28" s="144">
        <v>2</v>
      </c>
      <c r="W28" s="144">
        <v>2</v>
      </c>
      <c r="X28" s="144">
        <v>1</v>
      </c>
      <c r="Y28" s="144">
        <v>4</v>
      </c>
      <c r="Z28" s="144">
        <v>1</v>
      </c>
      <c r="AA28" s="144">
        <v>34</v>
      </c>
      <c r="AB28" s="144">
        <v>22</v>
      </c>
      <c r="AC28" s="205" t="s">
        <v>100</v>
      </c>
      <c r="AD28" s="48" t="s">
        <v>2000</v>
      </c>
      <c r="AE28" s="69">
        <v>614</v>
      </c>
      <c r="AF28" s="144">
        <v>249</v>
      </c>
      <c r="AG28" s="154">
        <v>2.3267358624270052E-3</v>
      </c>
      <c r="AH28" s="154">
        <v>9.4357855007218944E-4</v>
      </c>
      <c r="AI28" s="144">
        <v>36</v>
      </c>
      <c r="AJ28" s="144">
        <v>20</v>
      </c>
      <c r="AK28" s="144">
        <v>10</v>
      </c>
      <c r="AL28" s="144">
        <v>3</v>
      </c>
      <c r="AM28" s="144">
        <v>108</v>
      </c>
      <c r="AN28" s="144">
        <v>46</v>
      </c>
      <c r="AO28" s="144">
        <v>67</v>
      </c>
      <c r="AP28" s="144">
        <v>27</v>
      </c>
      <c r="AQ28" s="144">
        <v>29</v>
      </c>
      <c r="AR28" s="144">
        <v>8</v>
      </c>
      <c r="AS28" s="144">
        <v>118</v>
      </c>
      <c r="AT28" s="144">
        <v>52</v>
      </c>
      <c r="AU28" s="144">
        <v>42</v>
      </c>
      <c r="AV28" s="144">
        <v>26</v>
      </c>
      <c r="AW28" s="144">
        <v>112</v>
      </c>
      <c r="AX28" s="144">
        <v>40</v>
      </c>
      <c r="AY28" s="144">
        <v>19</v>
      </c>
      <c r="AZ28" s="144">
        <v>8</v>
      </c>
      <c r="BA28" s="144">
        <v>91</v>
      </c>
      <c r="BB28" s="144">
        <v>34</v>
      </c>
      <c r="BC28" s="144">
        <v>444</v>
      </c>
      <c r="BD28" s="144">
        <v>219</v>
      </c>
      <c r="BE28" s="205" t="s">
        <v>100</v>
      </c>
      <c r="BF28" s="48" t="s">
        <v>2000</v>
      </c>
      <c r="BG28" s="69">
        <v>75</v>
      </c>
      <c r="BH28" s="144">
        <v>25</v>
      </c>
      <c r="BI28" s="154">
        <v>2.1215207060420911E-3</v>
      </c>
      <c r="BJ28" s="154">
        <v>7.07173568680697E-4</v>
      </c>
      <c r="BK28" s="144">
        <v>2</v>
      </c>
      <c r="BL28" s="144">
        <v>0</v>
      </c>
      <c r="BM28" s="144">
        <v>0</v>
      </c>
      <c r="BN28" s="144">
        <v>0</v>
      </c>
      <c r="BO28" s="144">
        <v>14</v>
      </c>
      <c r="BP28" s="144">
        <v>5</v>
      </c>
      <c r="BQ28" s="144">
        <v>5</v>
      </c>
      <c r="BR28" s="144">
        <v>3</v>
      </c>
      <c r="BS28" s="144">
        <v>3</v>
      </c>
      <c r="BT28" s="144">
        <v>2</v>
      </c>
      <c r="BU28" s="144">
        <v>16</v>
      </c>
      <c r="BV28" s="144">
        <v>3</v>
      </c>
      <c r="BW28" s="144">
        <v>12</v>
      </c>
      <c r="BX28" s="144">
        <v>4</v>
      </c>
      <c r="BY28" s="144">
        <v>19</v>
      </c>
      <c r="BZ28" s="144">
        <v>6</v>
      </c>
      <c r="CA28" s="144">
        <v>0</v>
      </c>
      <c r="CB28" s="144">
        <v>0</v>
      </c>
      <c r="CC28" s="144">
        <v>4</v>
      </c>
      <c r="CD28" s="144">
        <v>2</v>
      </c>
      <c r="CE28" s="144">
        <v>149</v>
      </c>
      <c r="CF28" s="144">
        <v>57</v>
      </c>
      <c r="CG28" s="205" t="s">
        <v>100</v>
      </c>
      <c r="CH28" s="48" t="s">
        <v>2000</v>
      </c>
      <c r="CI28" s="69">
        <v>3</v>
      </c>
      <c r="CJ28" s="144">
        <v>1</v>
      </c>
      <c r="CK28" s="154">
        <v>4.2517006802721087E-4</v>
      </c>
      <c r="CL28" s="154">
        <v>1.417233560090703E-4</v>
      </c>
      <c r="CM28" s="144">
        <v>0</v>
      </c>
      <c r="CN28" s="144">
        <v>0</v>
      </c>
      <c r="CO28" s="144">
        <v>0</v>
      </c>
      <c r="CP28" s="144">
        <v>0</v>
      </c>
      <c r="CQ28" s="144">
        <v>1</v>
      </c>
      <c r="CR28" s="144">
        <v>1</v>
      </c>
      <c r="CS28" s="144">
        <v>0</v>
      </c>
      <c r="CT28" s="144">
        <v>0</v>
      </c>
      <c r="CU28" s="144">
        <v>0</v>
      </c>
      <c r="CV28" s="144">
        <v>0</v>
      </c>
      <c r="CW28" s="144">
        <v>0</v>
      </c>
      <c r="CX28" s="144">
        <v>0</v>
      </c>
      <c r="CY28" s="144">
        <v>0</v>
      </c>
      <c r="CZ28" s="144">
        <v>0</v>
      </c>
      <c r="DA28" s="144">
        <v>0</v>
      </c>
      <c r="DB28" s="144">
        <v>0</v>
      </c>
      <c r="DC28" s="144">
        <v>0</v>
      </c>
      <c r="DD28" s="144">
        <v>0</v>
      </c>
      <c r="DE28" s="144">
        <v>2</v>
      </c>
      <c r="DF28" s="144">
        <v>0</v>
      </c>
      <c r="DG28" s="144">
        <v>0</v>
      </c>
      <c r="DH28" s="144">
        <v>0</v>
      </c>
      <c r="DJ28" s="155" t="s">
        <v>100</v>
      </c>
    </row>
    <row r="29" spans="1:114">
      <c r="A29" s="205"/>
      <c r="B29" s="48" t="s">
        <v>2001</v>
      </c>
      <c r="C29" s="69">
        <v>14</v>
      </c>
      <c r="D29" s="144">
        <v>2</v>
      </c>
      <c r="E29" s="154">
        <v>4.0650406504065045E-3</v>
      </c>
      <c r="F29" s="154">
        <v>5.8072009291521487E-4</v>
      </c>
      <c r="G29" s="144">
        <v>0</v>
      </c>
      <c r="H29" s="144">
        <v>0</v>
      </c>
      <c r="I29" s="144">
        <v>4</v>
      </c>
      <c r="J29" s="144">
        <v>0</v>
      </c>
      <c r="K29" s="144">
        <v>2</v>
      </c>
      <c r="L29" s="144">
        <v>1</v>
      </c>
      <c r="M29" s="144">
        <v>3</v>
      </c>
      <c r="N29" s="144">
        <v>0</v>
      </c>
      <c r="O29" s="144">
        <v>3</v>
      </c>
      <c r="P29" s="144">
        <v>1</v>
      </c>
      <c r="Q29" s="144">
        <v>0</v>
      </c>
      <c r="R29" s="144">
        <v>0</v>
      </c>
      <c r="S29" s="144">
        <v>0</v>
      </c>
      <c r="T29" s="144">
        <v>0</v>
      </c>
      <c r="U29" s="144">
        <v>2</v>
      </c>
      <c r="V29" s="144">
        <v>0</v>
      </c>
      <c r="W29" s="144">
        <v>0</v>
      </c>
      <c r="X29" s="144">
        <v>0</v>
      </c>
      <c r="Y29" s="144">
        <v>0</v>
      </c>
      <c r="Z29" s="144">
        <v>0</v>
      </c>
      <c r="AA29" s="144">
        <v>0</v>
      </c>
      <c r="AB29" s="144">
        <v>0</v>
      </c>
      <c r="AC29" s="205"/>
      <c r="AD29" s="48" t="s">
        <v>2001</v>
      </c>
      <c r="AE29" s="69">
        <v>144</v>
      </c>
      <c r="AF29" s="144">
        <v>52</v>
      </c>
      <c r="AG29" s="154">
        <v>1.6462787241339889E-2</v>
      </c>
      <c r="AH29" s="154">
        <v>5.9448953927060703E-3</v>
      </c>
      <c r="AI29" s="144">
        <v>29</v>
      </c>
      <c r="AJ29" s="144">
        <v>8</v>
      </c>
      <c r="AK29" s="144">
        <v>18</v>
      </c>
      <c r="AL29" s="144">
        <v>7</v>
      </c>
      <c r="AM29" s="144">
        <v>31</v>
      </c>
      <c r="AN29" s="144">
        <v>15</v>
      </c>
      <c r="AO29" s="144">
        <v>39</v>
      </c>
      <c r="AP29" s="144">
        <v>15</v>
      </c>
      <c r="AQ29" s="144">
        <v>3</v>
      </c>
      <c r="AR29" s="144">
        <v>0</v>
      </c>
      <c r="AS29" s="144">
        <v>4</v>
      </c>
      <c r="AT29" s="144">
        <v>1</v>
      </c>
      <c r="AU29" s="144">
        <v>4</v>
      </c>
      <c r="AV29" s="144">
        <v>2</v>
      </c>
      <c r="AW29" s="144">
        <v>3</v>
      </c>
      <c r="AX29" s="144">
        <v>0</v>
      </c>
      <c r="AY29" s="144">
        <v>2</v>
      </c>
      <c r="AZ29" s="144">
        <v>2</v>
      </c>
      <c r="BA29" s="144">
        <v>7</v>
      </c>
      <c r="BB29" s="144">
        <v>2</v>
      </c>
      <c r="BC29" s="144">
        <v>34</v>
      </c>
      <c r="BD29" s="144">
        <v>15</v>
      </c>
      <c r="BE29" s="205"/>
      <c r="BF29" s="48" t="s">
        <v>2001</v>
      </c>
      <c r="BG29" s="69">
        <v>15</v>
      </c>
      <c r="BH29" s="144">
        <v>7</v>
      </c>
      <c r="BI29" s="154">
        <v>3.2981530343007917E-3</v>
      </c>
      <c r="BJ29" s="154">
        <v>1.5391380826737027E-3</v>
      </c>
      <c r="BK29" s="144">
        <v>0</v>
      </c>
      <c r="BL29" s="144">
        <v>0</v>
      </c>
      <c r="BM29" s="144">
        <v>6</v>
      </c>
      <c r="BN29" s="144">
        <v>1</v>
      </c>
      <c r="BO29" s="144">
        <v>7</v>
      </c>
      <c r="BP29" s="144">
        <v>4</v>
      </c>
      <c r="BQ29" s="144">
        <v>2</v>
      </c>
      <c r="BR29" s="144">
        <v>2</v>
      </c>
      <c r="BS29" s="144">
        <v>0</v>
      </c>
      <c r="BT29" s="144">
        <v>0</v>
      </c>
      <c r="BU29" s="144">
        <v>0</v>
      </c>
      <c r="BV29" s="144">
        <v>0</v>
      </c>
      <c r="BW29" s="144">
        <v>0</v>
      </c>
      <c r="BX29" s="144">
        <v>0</v>
      </c>
      <c r="BY29" s="144">
        <v>0</v>
      </c>
      <c r="BZ29" s="144">
        <v>0</v>
      </c>
      <c r="CA29" s="144">
        <v>0</v>
      </c>
      <c r="CB29" s="144">
        <v>0</v>
      </c>
      <c r="CC29" s="144">
        <v>0</v>
      </c>
      <c r="CD29" s="144">
        <v>0</v>
      </c>
      <c r="CE29" s="144">
        <v>0</v>
      </c>
      <c r="CF29" s="144">
        <v>0</v>
      </c>
      <c r="CG29" s="205"/>
      <c r="CH29" s="48" t="s">
        <v>2001</v>
      </c>
      <c r="CI29" s="69">
        <v>8</v>
      </c>
      <c r="CJ29" s="144">
        <v>1</v>
      </c>
      <c r="CK29" s="154">
        <v>3.1189083820662767E-3</v>
      </c>
      <c r="CL29" s="154">
        <v>3.8986354775828459E-4</v>
      </c>
      <c r="CM29" s="144">
        <v>0</v>
      </c>
      <c r="CN29" s="144">
        <v>0</v>
      </c>
      <c r="CO29" s="144">
        <v>6</v>
      </c>
      <c r="CP29" s="144">
        <v>1</v>
      </c>
      <c r="CQ29" s="144">
        <v>2</v>
      </c>
      <c r="CR29" s="144">
        <v>0</v>
      </c>
      <c r="CS29" s="144">
        <v>0</v>
      </c>
      <c r="CT29" s="144">
        <v>0</v>
      </c>
      <c r="CU29" s="144">
        <v>0</v>
      </c>
      <c r="CV29" s="144">
        <v>0</v>
      </c>
      <c r="CW29" s="144">
        <v>0</v>
      </c>
      <c r="CX29" s="144">
        <v>0</v>
      </c>
      <c r="CY29" s="144">
        <v>0</v>
      </c>
      <c r="CZ29" s="144">
        <v>0</v>
      </c>
      <c r="DA29" s="144">
        <v>0</v>
      </c>
      <c r="DB29" s="144">
        <v>0</v>
      </c>
      <c r="DC29" s="144">
        <v>0</v>
      </c>
      <c r="DD29" s="144">
        <v>0</v>
      </c>
      <c r="DE29" s="144">
        <v>0</v>
      </c>
      <c r="DF29" s="144">
        <v>0</v>
      </c>
      <c r="DG29" s="144">
        <v>0</v>
      </c>
      <c r="DH29" s="144">
        <v>0</v>
      </c>
      <c r="DJ29" s="155" t="s">
        <v>100</v>
      </c>
    </row>
    <row r="30" spans="1:114">
      <c r="A30" s="205"/>
      <c r="B30" s="156" t="s">
        <v>73</v>
      </c>
      <c r="C30" s="157">
        <v>56</v>
      </c>
      <c r="D30" s="157">
        <v>19</v>
      </c>
      <c r="E30" s="158">
        <v>1.2704750669268116E-3</v>
      </c>
      <c r="F30" s="158">
        <v>4.3105404056445392E-4</v>
      </c>
      <c r="G30" s="157">
        <v>1</v>
      </c>
      <c r="H30" s="157">
        <v>1</v>
      </c>
      <c r="I30" s="157">
        <v>5</v>
      </c>
      <c r="J30" s="157">
        <v>0</v>
      </c>
      <c r="K30" s="157">
        <v>9</v>
      </c>
      <c r="L30" s="157">
        <v>4</v>
      </c>
      <c r="M30" s="157">
        <v>5</v>
      </c>
      <c r="N30" s="157">
        <v>1</v>
      </c>
      <c r="O30" s="157">
        <v>7</v>
      </c>
      <c r="P30" s="157">
        <v>4</v>
      </c>
      <c r="Q30" s="157">
        <v>6</v>
      </c>
      <c r="R30" s="157">
        <v>2</v>
      </c>
      <c r="S30" s="157">
        <v>7</v>
      </c>
      <c r="T30" s="157">
        <v>3</v>
      </c>
      <c r="U30" s="157">
        <v>10</v>
      </c>
      <c r="V30" s="157">
        <v>2</v>
      </c>
      <c r="W30" s="157">
        <v>2</v>
      </c>
      <c r="X30" s="157">
        <v>1</v>
      </c>
      <c r="Y30" s="157">
        <v>4</v>
      </c>
      <c r="Z30" s="157">
        <v>1</v>
      </c>
      <c r="AA30" s="157">
        <v>34</v>
      </c>
      <c r="AB30" s="157">
        <v>22</v>
      </c>
      <c r="AC30" s="205"/>
      <c r="AD30" s="156" t="s">
        <v>73</v>
      </c>
      <c r="AE30" s="157">
        <v>758</v>
      </c>
      <c r="AF30" s="157">
        <v>301</v>
      </c>
      <c r="AG30" s="158">
        <v>2.7802637949500431E-3</v>
      </c>
      <c r="AH30" s="158">
        <v>1.1040361507651227E-3</v>
      </c>
      <c r="AI30" s="157">
        <v>65</v>
      </c>
      <c r="AJ30" s="157">
        <v>28</v>
      </c>
      <c r="AK30" s="157">
        <v>28</v>
      </c>
      <c r="AL30" s="157">
        <v>10</v>
      </c>
      <c r="AM30" s="157">
        <v>139</v>
      </c>
      <c r="AN30" s="157">
        <v>61</v>
      </c>
      <c r="AO30" s="157">
        <v>106</v>
      </c>
      <c r="AP30" s="157">
        <v>42</v>
      </c>
      <c r="AQ30" s="157">
        <v>32</v>
      </c>
      <c r="AR30" s="157">
        <v>8</v>
      </c>
      <c r="AS30" s="157">
        <v>122</v>
      </c>
      <c r="AT30" s="157">
        <v>53</v>
      </c>
      <c r="AU30" s="157">
        <v>46</v>
      </c>
      <c r="AV30" s="157">
        <v>28</v>
      </c>
      <c r="AW30" s="157">
        <v>115</v>
      </c>
      <c r="AX30" s="157">
        <v>40</v>
      </c>
      <c r="AY30" s="157">
        <v>21</v>
      </c>
      <c r="AZ30" s="157">
        <v>10</v>
      </c>
      <c r="BA30" s="157">
        <v>98</v>
      </c>
      <c r="BB30" s="157">
        <v>36</v>
      </c>
      <c r="BC30" s="157">
        <v>478</v>
      </c>
      <c r="BD30" s="157">
        <v>234</v>
      </c>
      <c r="BE30" s="205"/>
      <c r="BF30" s="156" t="s">
        <v>73</v>
      </c>
      <c r="BG30" s="157">
        <v>90</v>
      </c>
      <c r="BH30" s="157">
        <v>32</v>
      </c>
      <c r="BI30" s="158">
        <v>2.255639097744361E-3</v>
      </c>
      <c r="BJ30" s="158">
        <v>8.0200501253132835E-4</v>
      </c>
      <c r="BK30" s="157">
        <v>2</v>
      </c>
      <c r="BL30" s="157">
        <v>0</v>
      </c>
      <c r="BM30" s="157">
        <v>6</v>
      </c>
      <c r="BN30" s="157">
        <v>1</v>
      </c>
      <c r="BO30" s="157">
        <v>21</v>
      </c>
      <c r="BP30" s="157">
        <v>9</v>
      </c>
      <c r="BQ30" s="157">
        <v>7</v>
      </c>
      <c r="BR30" s="157">
        <v>5</v>
      </c>
      <c r="BS30" s="157">
        <v>3</v>
      </c>
      <c r="BT30" s="157">
        <v>2</v>
      </c>
      <c r="BU30" s="157">
        <v>16</v>
      </c>
      <c r="BV30" s="157">
        <v>3</v>
      </c>
      <c r="BW30" s="157">
        <v>12</v>
      </c>
      <c r="BX30" s="157">
        <v>4</v>
      </c>
      <c r="BY30" s="157">
        <v>19</v>
      </c>
      <c r="BZ30" s="157">
        <v>6</v>
      </c>
      <c r="CA30" s="157">
        <v>0</v>
      </c>
      <c r="CB30" s="157">
        <v>0</v>
      </c>
      <c r="CC30" s="157">
        <v>4</v>
      </c>
      <c r="CD30" s="157">
        <v>2</v>
      </c>
      <c r="CE30" s="157">
        <v>149</v>
      </c>
      <c r="CF30" s="157">
        <v>57</v>
      </c>
      <c r="CG30" s="205"/>
      <c r="CH30" s="156" t="s">
        <v>73</v>
      </c>
      <c r="CI30" s="157">
        <v>11</v>
      </c>
      <c r="CJ30" s="157">
        <v>2</v>
      </c>
      <c r="CK30" s="158">
        <v>1.1433322939403388E-3</v>
      </c>
      <c r="CL30" s="158">
        <v>2.0787859889824343E-4</v>
      </c>
      <c r="CM30" s="157">
        <v>0</v>
      </c>
      <c r="CN30" s="157">
        <v>0</v>
      </c>
      <c r="CO30" s="157">
        <v>6</v>
      </c>
      <c r="CP30" s="157">
        <v>1</v>
      </c>
      <c r="CQ30" s="157">
        <v>3</v>
      </c>
      <c r="CR30" s="157">
        <v>1</v>
      </c>
      <c r="CS30" s="157">
        <v>0</v>
      </c>
      <c r="CT30" s="157">
        <v>0</v>
      </c>
      <c r="CU30" s="157">
        <v>0</v>
      </c>
      <c r="CV30" s="157">
        <v>0</v>
      </c>
      <c r="CW30" s="157">
        <v>0</v>
      </c>
      <c r="CX30" s="157">
        <v>0</v>
      </c>
      <c r="CY30" s="157">
        <v>0</v>
      </c>
      <c r="CZ30" s="157">
        <v>0</v>
      </c>
      <c r="DA30" s="157">
        <v>0</v>
      </c>
      <c r="DB30" s="157">
        <v>0</v>
      </c>
      <c r="DC30" s="157">
        <v>0</v>
      </c>
      <c r="DD30" s="157">
        <v>0</v>
      </c>
      <c r="DE30" s="157">
        <v>2</v>
      </c>
      <c r="DF30" s="157">
        <v>0</v>
      </c>
      <c r="DG30" s="157">
        <v>0</v>
      </c>
      <c r="DH30" s="157">
        <v>0</v>
      </c>
      <c r="DJ30" s="155" t="s">
        <v>100</v>
      </c>
    </row>
    <row r="31" spans="1:114">
      <c r="A31" s="205" t="s">
        <v>101</v>
      </c>
      <c r="B31" s="48" t="s">
        <v>2000</v>
      </c>
      <c r="C31" s="69">
        <v>97</v>
      </c>
      <c r="D31" s="144">
        <v>45</v>
      </c>
      <c r="E31" s="154">
        <v>2.4661225942592736E-3</v>
      </c>
      <c r="F31" s="154">
        <v>1.1440774921821371E-3</v>
      </c>
      <c r="G31" s="144">
        <v>41</v>
      </c>
      <c r="H31" s="144">
        <v>20</v>
      </c>
      <c r="I31" s="144">
        <v>0</v>
      </c>
      <c r="J31" s="144">
        <v>0</v>
      </c>
      <c r="K31" s="144">
        <v>12</v>
      </c>
      <c r="L31" s="144">
        <v>8</v>
      </c>
      <c r="M31" s="144">
        <v>3</v>
      </c>
      <c r="N31" s="144">
        <v>3</v>
      </c>
      <c r="O31" s="144">
        <v>3</v>
      </c>
      <c r="P31" s="144">
        <v>1</v>
      </c>
      <c r="Q31" s="144">
        <v>7</v>
      </c>
      <c r="R31" s="144">
        <v>4</v>
      </c>
      <c r="S31" s="144">
        <v>1</v>
      </c>
      <c r="T31" s="144">
        <v>1</v>
      </c>
      <c r="U31" s="144">
        <v>12</v>
      </c>
      <c r="V31" s="144">
        <v>2</v>
      </c>
      <c r="W31" s="144">
        <v>7</v>
      </c>
      <c r="X31" s="144">
        <v>2</v>
      </c>
      <c r="Y31" s="144">
        <v>13</v>
      </c>
      <c r="Z31" s="144">
        <v>6</v>
      </c>
      <c r="AA31" s="144">
        <v>123</v>
      </c>
      <c r="AB31" s="144">
        <v>66</v>
      </c>
      <c r="AC31" s="205" t="s">
        <v>101</v>
      </c>
      <c r="AD31" s="48" t="s">
        <v>2000</v>
      </c>
      <c r="AE31" s="69">
        <v>1052</v>
      </c>
      <c r="AF31" s="144">
        <v>449</v>
      </c>
      <c r="AG31" s="154">
        <v>4.0815059670686092E-3</v>
      </c>
      <c r="AH31" s="154">
        <v>1.7420115771994351E-3</v>
      </c>
      <c r="AI31" s="144">
        <v>143</v>
      </c>
      <c r="AJ31" s="144">
        <v>61</v>
      </c>
      <c r="AK31" s="144">
        <v>8</v>
      </c>
      <c r="AL31" s="144">
        <v>4</v>
      </c>
      <c r="AM31" s="144">
        <v>214</v>
      </c>
      <c r="AN31" s="144">
        <v>110</v>
      </c>
      <c r="AO31" s="144">
        <v>183</v>
      </c>
      <c r="AP31" s="144">
        <v>70</v>
      </c>
      <c r="AQ31" s="144">
        <v>56</v>
      </c>
      <c r="AR31" s="144">
        <v>24</v>
      </c>
      <c r="AS31" s="144">
        <v>237</v>
      </c>
      <c r="AT31" s="144">
        <v>115</v>
      </c>
      <c r="AU31" s="144">
        <v>31</v>
      </c>
      <c r="AV31" s="144">
        <v>13</v>
      </c>
      <c r="AW31" s="144">
        <v>91</v>
      </c>
      <c r="AX31" s="144">
        <v>31</v>
      </c>
      <c r="AY31" s="144">
        <v>19</v>
      </c>
      <c r="AZ31" s="144">
        <v>6</v>
      </c>
      <c r="BA31" s="144">
        <v>127</v>
      </c>
      <c r="BB31" s="144">
        <v>44</v>
      </c>
      <c r="BC31" s="144">
        <v>1149</v>
      </c>
      <c r="BD31" s="144">
        <v>561</v>
      </c>
      <c r="BE31" s="205" t="s">
        <v>101</v>
      </c>
      <c r="BF31" s="48" t="s">
        <v>2000</v>
      </c>
      <c r="BG31" s="69">
        <v>1198</v>
      </c>
      <c r="BH31" s="144">
        <v>768</v>
      </c>
      <c r="BI31" s="154">
        <v>2.7622780724002767E-2</v>
      </c>
      <c r="BJ31" s="154">
        <v>1.7708093151948351E-2</v>
      </c>
      <c r="BK31" s="144">
        <v>752</v>
      </c>
      <c r="BL31" s="144">
        <v>472</v>
      </c>
      <c r="BM31" s="144">
        <v>0</v>
      </c>
      <c r="BN31" s="144">
        <v>0</v>
      </c>
      <c r="BO31" s="144">
        <v>455</v>
      </c>
      <c r="BP31" s="144">
        <v>322</v>
      </c>
      <c r="BQ31" s="144">
        <v>18</v>
      </c>
      <c r="BR31" s="144">
        <v>13</v>
      </c>
      <c r="BS31" s="144">
        <v>3</v>
      </c>
      <c r="BT31" s="144">
        <v>3</v>
      </c>
      <c r="BU31" s="144">
        <v>122</v>
      </c>
      <c r="BV31" s="144">
        <v>78</v>
      </c>
      <c r="BW31" s="144">
        <v>2</v>
      </c>
      <c r="BX31" s="144">
        <v>2</v>
      </c>
      <c r="BY31" s="144">
        <v>67</v>
      </c>
      <c r="BZ31" s="144">
        <v>25</v>
      </c>
      <c r="CA31" s="144">
        <v>1</v>
      </c>
      <c r="CB31" s="144">
        <v>1</v>
      </c>
      <c r="CC31" s="144">
        <v>37</v>
      </c>
      <c r="CD31" s="144">
        <v>25</v>
      </c>
      <c r="CE31" s="144">
        <v>814</v>
      </c>
      <c r="CF31" s="144">
        <v>507</v>
      </c>
      <c r="CG31" s="205" t="s">
        <v>101</v>
      </c>
      <c r="CH31" s="48" t="s">
        <v>2000</v>
      </c>
      <c r="CI31" s="69">
        <v>207</v>
      </c>
      <c r="CJ31" s="144">
        <v>121</v>
      </c>
      <c r="CK31" s="154">
        <v>1.8667147623771304E-2</v>
      </c>
      <c r="CL31" s="154">
        <v>1.0911714311479845E-2</v>
      </c>
      <c r="CM31" s="144">
        <v>28</v>
      </c>
      <c r="CN31" s="144">
        <v>12</v>
      </c>
      <c r="CO31" s="144">
        <v>0</v>
      </c>
      <c r="CP31" s="144">
        <v>0</v>
      </c>
      <c r="CQ31" s="144">
        <v>97</v>
      </c>
      <c r="CR31" s="144">
        <v>76</v>
      </c>
      <c r="CS31" s="144">
        <v>2</v>
      </c>
      <c r="CT31" s="144">
        <v>1</v>
      </c>
      <c r="CU31" s="144">
        <v>0</v>
      </c>
      <c r="CV31" s="144">
        <v>0</v>
      </c>
      <c r="CW31" s="144">
        <v>35</v>
      </c>
      <c r="CX31" s="144">
        <v>19</v>
      </c>
      <c r="CY31" s="144">
        <v>0</v>
      </c>
      <c r="CZ31" s="144">
        <v>0</v>
      </c>
      <c r="DA31" s="144">
        <v>39</v>
      </c>
      <c r="DB31" s="144">
        <v>10</v>
      </c>
      <c r="DC31" s="144">
        <v>0</v>
      </c>
      <c r="DD31" s="144">
        <v>0</v>
      </c>
      <c r="DE31" s="144">
        <v>9</v>
      </c>
      <c r="DF31" s="144">
        <v>3</v>
      </c>
      <c r="DG31" s="144">
        <v>32</v>
      </c>
      <c r="DH31" s="144">
        <v>13</v>
      </c>
      <c r="DJ31" s="155" t="s">
        <v>101</v>
      </c>
    </row>
    <row r="32" spans="1:114">
      <c r="A32" s="205"/>
      <c r="B32" s="48" t="s">
        <v>2001</v>
      </c>
      <c r="C32" s="69">
        <v>76</v>
      </c>
      <c r="D32" s="144">
        <v>25</v>
      </c>
      <c r="E32" s="154">
        <v>3.7407097504552839E-3</v>
      </c>
      <c r="F32" s="154">
        <v>1.2304966284392381E-3</v>
      </c>
      <c r="G32" s="144">
        <v>13</v>
      </c>
      <c r="H32" s="144">
        <v>7</v>
      </c>
      <c r="I32" s="144">
        <v>0</v>
      </c>
      <c r="J32" s="144">
        <v>0</v>
      </c>
      <c r="K32" s="144">
        <v>4</v>
      </c>
      <c r="L32" s="144">
        <v>1</v>
      </c>
      <c r="M32" s="144">
        <v>19</v>
      </c>
      <c r="N32" s="144">
        <v>5</v>
      </c>
      <c r="O32" s="144">
        <v>1</v>
      </c>
      <c r="P32" s="144">
        <v>1</v>
      </c>
      <c r="Q32" s="144">
        <v>1</v>
      </c>
      <c r="R32" s="144">
        <v>0</v>
      </c>
      <c r="S32" s="144">
        <v>21</v>
      </c>
      <c r="T32" s="144">
        <v>11</v>
      </c>
      <c r="U32" s="144">
        <v>21</v>
      </c>
      <c r="V32" s="144">
        <v>3</v>
      </c>
      <c r="W32" s="144">
        <v>3</v>
      </c>
      <c r="X32" s="144">
        <v>1</v>
      </c>
      <c r="Y32" s="144">
        <v>5</v>
      </c>
      <c r="Z32" s="144">
        <v>2</v>
      </c>
      <c r="AA32" s="144">
        <v>7</v>
      </c>
      <c r="AB32" s="144">
        <v>2</v>
      </c>
      <c r="AC32" s="205"/>
      <c r="AD32" s="48" t="s">
        <v>2001</v>
      </c>
      <c r="AE32" s="69">
        <v>260</v>
      </c>
      <c r="AF32" s="144">
        <v>114</v>
      </c>
      <c r="AG32" s="154">
        <v>6.2928092552702276E-3</v>
      </c>
      <c r="AH32" s="154">
        <v>2.7591548273107921E-3</v>
      </c>
      <c r="AI32" s="144">
        <v>46</v>
      </c>
      <c r="AJ32" s="144">
        <v>17</v>
      </c>
      <c r="AK32" s="144">
        <v>8</v>
      </c>
      <c r="AL32" s="144">
        <v>3</v>
      </c>
      <c r="AM32" s="144">
        <v>44</v>
      </c>
      <c r="AN32" s="144">
        <v>19</v>
      </c>
      <c r="AO32" s="144">
        <v>60</v>
      </c>
      <c r="AP32" s="144">
        <v>28</v>
      </c>
      <c r="AQ32" s="144">
        <v>10</v>
      </c>
      <c r="AR32" s="144">
        <v>2</v>
      </c>
      <c r="AS32" s="144">
        <v>16</v>
      </c>
      <c r="AT32" s="144">
        <v>10</v>
      </c>
      <c r="AU32" s="144">
        <v>49</v>
      </c>
      <c r="AV32" s="144">
        <v>27</v>
      </c>
      <c r="AW32" s="144">
        <v>22</v>
      </c>
      <c r="AX32" s="144">
        <v>3</v>
      </c>
      <c r="AY32" s="144">
        <v>8</v>
      </c>
      <c r="AZ32" s="144">
        <v>2</v>
      </c>
      <c r="BA32" s="144">
        <v>26</v>
      </c>
      <c r="BB32" s="144">
        <v>13</v>
      </c>
      <c r="BC32" s="144">
        <v>25</v>
      </c>
      <c r="BD32" s="144">
        <v>13</v>
      </c>
      <c r="BE32" s="205"/>
      <c r="BF32" s="48" t="s">
        <v>2001</v>
      </c>
      <c r="BG32" s="69">
        <v>86</v>
      </c>
      <c r="BH32" s="144">
        <v>50</v>
      </c>
      <c r="BI32" s="154">
        <v>4.1940990002438429E-3</v>
      </c>
      <c r="BJ32" s="154">
        <v>2.43842965130456E-3</v>
      </c>
      <c r="BK32" s="144">
        <v>16</v>
      </c>
      <c r="BL32" s="144">
        <v>9</v>
      </c>
      <c r="BM32" s="144">
        <v>2</v>
      </c>
      <c r="BN32" s="144">
        <v>2</v>
      </c>
      <c r="BO32" s="144">
        <v>42</v>
      </c>
      <c r="BP32" s="144">
        <v>32</v>
      </c>
      <c r="BQ32" s="144">
        <v>4</v>
      </c>
      <c r="BR32" s="144">
        <v>1</v>
      </c>
      <c r="BS32" s="144">
        <v>12</v>
      </c>
      <c r="BT32" s="144">
        <v>2</v>
      </c>
      <c r="BU32" s="144">
        <v>10</v>
      </c>
      <c r="BV32" s="144">
        <v>6</v>
      </c>
      <c r="BW32" s="144">
        <v>2</v>
      </c>
      <c r="BX32" s="144">
        <v>1</v>
      </c>
      <c r="BY32" s="144">
        <v>3</v>
      </c>
      <c r="BZ32" s="144">
        <v>0</v>
      </c>
      <c r="CA32" s="144">
        <v>0</v>
      </c>
      <c r="CB32" s="144">
        <v>0</v>
      </c>
      <c r="CC32" s="144">
        <v>7</v>
      </c>
      <c r="CD32" s="144">
        <v>3</v>
      </c>
      <c r="CE32" s="144">
        <v>8</v>
      </c>
      <c r="CF32" s="144">
        <v>6</v>
      </c>
      <c r="CG32" s="205"/>
      <c r="CH32" s="48" t="s">
        <v>2001</v>
      </c>
      <c r="CI32" s="69">
        <v>14</v>
      </c>
      <c r="CJ32" s="144">
        <v>10</v>
      </c>
      <c r="CK32" s="154">
        <v>1.5682760165789179E-3</v>
      </c>
      <c r="CL32" s="154">
        <v>1.120197154699227E-3</v>
      </c>
      <c r="CM32" s="144">
        <v>1</v>
      </c>
      <c r="CN32" s="144">
        <v>1</v>
      </c>
      <c r="CO32" s="144">
        <v>1</v>
      </c>
      <c r="CP32" s="144">
        <v>1</v>
      </c>
      <c r="CQ32" s="144">
        <v>3</v>
      </c>
      <c r="CR32" s="144">
        <v>0</v>
      </c>
      <c r="CS32" s="144">
        <v>2</v>
      </c>
      <c r="CT32" s="144">
        <v>2</v>
      </c>
      <c r="CU32" s="144">
        <v>4</v>
      </c>
      <c r="CV32" s="144">
        <v>4</v>
      </c>
      <c r="CW32" s="144">
        <v>1</v>
      </c>
      <c r="CX32" s="144">
        <v>1</v>
      </c>
      <c r="CY32" s="144">
        <v>0</v>
      </c>
      <c r="CZ32" s="144">
        <v>0</v>
      </c>
      <c r="DA32" s="144">
        <v>0</v>
      </c>
      <c r="DB32" s="144">
        <v>0</v>
      </c>
      <c r="DC32" s="144">
        <v>0</v>
      </c>
      <c r="DD32" s="144">
        <v>0</v>
      </c>
      <c r="DE32" s="144">
        <v>2</v>
      </c>
      <c r="DF32" s="144">
        <v>1</v>
      </c>
      <c r="DG32" s="144">
        <v>3</v>
      </c>
      <c r="DH32" s="144">
        <v>1</v>
      </c>
      <c r="DJ32" s="155" t="s">
        <v>101</v>
      </c>
    </row>
    <row r="33" spans="1:114">
      <c r="A33" s="205"/>
      <c r="B33" s="156" t="s">
        <v>73</v>
      </c>
      <c r="C33" s="157">
        <v>173</v>
      </c>
      <c r="D33" s="157">
        <v>70</v>
      </c>
      <c r="E33" s="158">
        <v>2.9002514668901927E-3</v>
      </c>
      <c r="F33" s="158">
        <v>1.1735121542330259E-3</v>
      </c>
      <c r="G33" s="157">
        <v>54</v>
      </c>
      <c r="H33" s="157">
        <v>27</v>
      </c>
      <c r="I33" s="157">
        <v>0</v>
      </c>
      <c r="J33" s="157">
        <v>0</v>
      </c>
      <c r="K33" s="157">
        <v>16</v>
      </c>
      <c r="L33" s="157">
        <v>9</v>
      </c>
      <c r="M33" s="157">
        <v>22</v>
      </c>
      <c r="N33" s="157">
        <v>8</v>
      </c>
      <c r="O33" s="157">
        <v>4</v>
      </c>
      <c r="P33" s="157">
        <v>2</v>
      </c>
      <c r="Q33" s="157">
        <v>8</v>
      </c>
      <c r="R33" s="157">
        <v>4</v>
      </c>
      <c r="S33" s="157">
        <v>22</v>
      </c>
      <c r="T33" s="157">
        <v>12</v>
      </c>
      <c r="U33" s="157">
        <v>33</v>
      </c>
      <c r="V33" s="157">
        <v>5</v>
      </c>
      <c r="W33" s="157">
        <v>10</v>
      </c>
      <c r="X33" s="157">
        <v>3</v>
      </c>
      <c r="Y33" s="157">
        <v>18</v>
      </c>
      <c r="Z33" s="157">
        <v>8</v>
      </c>
      <c r="AA33" s="157">
        <v>130</v>
      </c>
      <c r="AB33" s="157">
        <v>68</v>
      </c>
      <c r="AC33" s="205"/>
      <c r="AD33" s="156" t="s">
        <v>73</v>
      </c>
      <c r="AE33" s="157">
        <v>1312</v>
      </c>
      <c r="AF33" s="157">
        <v>563</v>
      </c>
      <c r="AG33" s="158">
        <v>4.3870061692274252E-3</v>
      </c>
      <c r="AH33" s="158">
        <v>1.8825338973132931E-3</v>
      </c>
      <c r="AI33" s="157">
        <v>189</v>
      </c>
      <c r="AJ33" s="157">
        <v>78</v>
      </c>
      <c r="AK33" s="157">
        <v>16</v>
      </c>
      <c r="AL33" s="157">
        <v>7</v>
      </c>
      <c r="AM33" s="157">
        <v>258</v>
      </c>
      <c r="AN33" s="157">
        <v>129</v>
      </c>
      <c r="AO33" s="157">
        <v>243</v>
      </c>
      <c r="AP33" s="157">
        <v>98</v>
      </c>
      <c r="AQ33" s="157">
        <v>66</v>
      </c>
      <c r="AR33" s="157">
        <v>26</v>
      </c>
      <c r="AS33" s="157">
        <v>253</v>
      </c>
      <c r="AT33" s="157">
        <v>125</v>
      </c>
      <c r="AU33" s="157">
        <v>80</v>
      </c>
      <c r="AV33" s="157">
        <v>40</v>
      </c>
      <c r="AW33" s="157">
        <v>113</v>
      </c>
      <c r="AX33" s="157">
        <v>34</v>
      </c>
      <c r="AY33" s="157">
        <v>27</v>
      </c>
      <c r="AZ33" s="157">
        <v>8</v>
      </c>
      <c r="BA33" s="157">
        <v>153</v>
      </c>
      <c r="BB33" s="157">
        <v>57</v>
      </c>
      <c r="BC33" s="157">
        <v>1174</v>
      </c>
      <c r="BD33" s="157">
        <v>574</v>
      </c>
      <c r="BE33" s="205"/>
      <c r="BF33" s="156" t="s">
        <v>73</v>
      </c>
      <c r="BG33" s="157">
        <v>1284</v>
      </c>
      <c r="BH33" s="157">
        <v>818</v>
      </c>
      <c r="BI33" s="158">
        <v>2.0101761252446185E-2</v>
      </c>
      <c r="BJ33" s="158">
        <v>1.2806262230919765E-2</v>
      </c>
      <c r="BK33" s="157">
        <v>768</v>
      </c>
      <c r="BL33" s="157">
        <v>481</v>
      </c>
      <c r="BM33" s="157">
        <v>2</v>
      </c>
      <c r="BN33" s="157">
        <v>2</v>
      </c>
      <c r="BO33" s="157">
        <v>497</v>
      </c>
      <c r="BP33" s="157">
        <v>354</v>
      </c>
      <c r="BQ33" s="157">
        <v>22</v>
      </c>
      <c r="BR33" s="157">
        <v>14</v>
      </c>
      <c r="BS33" s="157">
        <v>15</v>
      </c>
      <c r="BT33" s="157">
        <v>5</v>
      </c>
      <c r="BU33" s="157">
        <v>132</v>
      </c>
      <c r="BV33" s="157">
        <v>84</v>
      </c>
      <c r="BW33" s="157">
        <v>4</v>
      </c>
      <c r="BX33" s="157">
        <v>3</v>
      </c>
      <c r="BY33" s="157">
        <v>70</v>
      </c>
      <c r="BZ33" s="157">
        <v>25</v>
      </c>
      <c r="CA33" s="157">
        <v>1</v>
      </c>
      <c r="CB33" s="157">
        <v>1</v>
      </c>
      <c r="CC33" s="157">
        <v>44</v>
      </c>
      <c r="CD33" s="157">
        <v>28</v>
      </c>
      <c r="CE33" s="157">
        <v>822</v>
      </c>
      <c r="CF33" s="157">
        <v>513</v>
      </c>
      <c r="CG33" s="205"/>
      <c r="CH33" s="156" t="s">
        <v>73</v>
      </c>
      <c r="CI33" s="157">
        <v>221</v>
      </c>
      <c r="CJ33" s="157">
        <v>131</v>
      </c>
      <c r="CK33" s="158">
        <v>1.1041167066346922E-2</v>
      </c>
      <c r="CL33" s="158">
        <v>6.5447641886490805E-3</v>
      </c>
      <c r="CM33" s="157">
        <v>29</v>
      </c>
      <c r="CN33" s="157">
        <v>13</v>
      </c>
      <c r="CO33" s="157">
        <v>1</v>
      </c>
      <c r="CP33" s="157">
        <v>1</v>
      </c>
      <c r="CQ33" s="157">
        <v>100</v>
      </c>
      <c r="CR33" s="157">
        <v>76</v>
      </c>
      <c r="CS33" s="157">
        <v>4</v>
      </c>
      <c r="CT33" s="157">
        <v>3</v>
      </c>
      <c r="CU33" s="157">
        <v>4</v>
      </c>
      <c r="CV33" s="157">
        <v>4</v>
      </c>
      <c r="CW33" s="157">
        <v>36</v>
      </c>
      <c r="CX33" s="157">
        <v>20</v>
      </c>
      <c r="CY33" s="157">
        <v>0</v>
      </c>
      <c r="CZ33" s="157">
        <v>0</v>
      </c>
      <c r="DA33" s="157">
        <v>39</v>
      </c>
      <c r="DB33" s="157">
        <v>10</v>
      </c>
      <c r="DC33" s="157">
        <v>0</v>
      </c>
      <c r="DD33" s="157">
        <v>0</v>
      </c>
      <c r="DE33" s="157">
        <v>11</v>
      </c>
      <c r="DF33" s="157">
        <v>4</v>
      </c>
      <c r="DG33" s="157">
        <v>35</v>
      </c>
      <c r="DH33" s="157">
        <v>14</v>
      </c>
      <c r="DJ33" s="155" t="s">
        <v>101</v>
      </c>
    </row>
    <row r="34" spans="1:114">
      <c r="A34" s="205" t="s">
        <v>102</v>
      </c>
      <c r="B34" s="48" t="s">
        <v>2000</v>
      </c>
      <c r="C34" s="69">
        <v>6</v>
      </c>
      <c r="D34" s="144">
        <v>3</v>
      </c>
      <c r="E34" s="154">
        <v>8.3963056255247689E-4</v>
      </c>
      <c r="F34" s="154">
        <v>4.1981528127623844E-4</v>
      </c>
      <c r="G34" s="144">
        <v>0</v>
      </c>
      <c r="H34" s="144">
        <v>0</v>
      </c>
      <c r="I34" s="144">
        <v>0</v>
      </c>
      <c r="J34" s="144">
        <v>0</v>
      </c>
      <c r="K34" s="144">
        <v>2</v>
      </c>
      <c r="L34" s="144">
        <v>0</v>
      </c>
      <c r="M34" s="144">
        <v>0</v>
      </c>
      <c r="N34" s="144">
        <v>0</v>
      </c>
      <c r="O34" s="144">
        <v>0</v>
      </c>
      <c r="P34" s="144">
        <v>0</v>
      </c>
      <c r="Q34" s="144">
        <v>0</v>
      </c>
      <c r="R34" s="144">
        <v>0</v>
      </c>
      <c r="S34" s="144">
        <v>0</v>
      </c>
      <c r="T34" s="144">
        <v>0</v>
      </c>
      <c r="U34" s="144">
        <v>3</v>
      </c>
      <c r="V34" s="144">
        <v>2</v>
      </c>
      <c r="W34" s="144">
        <v>0</v>
      </c>
      <c r="X34" s="144">
        <v>0</v>
      </c>
      <c r="Y34" s="144">
        <v>1</v>
      </c>
      <c r="Z34" s="144">
        <v>1</v>
      </c>
      <c r="AA34" s="144">
        <v>1</v>
      </c>
      <c r="AB34" s="144">
        <v>1</v>
      </c>
      <c r="AC34" s="205" t="s">
        <v>102</v>
      </c>
      <c r="AD34" s="48" t="s">
        <v>2000</v>
      </c>
      <c r="AE34" s="69">
        <v>100</v>
      </c>
      <c r="AF34" s="144">
        <v>34</v>
      </c>
      <c r="AG34" s="154">
        <v>1.5394562640475384E-3</v>
      </c>
      <c r="AH34" s="154">
        <v>5.2341512977616307E-4</v>
      </c>
      <c r="AI34" s="144">
        <v>3</v>
      </c>
      <c r="AJ34" s="144">
        <v>1</v>
      </c>
      <c r="AK34" s="144">
        <v>2</v>
      </c>
      <c r="AL34" s="144">
        <v>1</v>
      </c>
      <c r="AM34" s="144">
        <v>22</v>
      </c>
      <c r="AN34" s="144">
        <v>6</v>
      </c>
      <c r="AO34" s="144">
        <v>6</v>
      </c>
      <c r="AP34" s="144">
        <v>1</v>
      </c>
      <c r="AQ34" s="144">
        <v>2</v>
      </c>
      <c r="AR34" s="144">
        <v>0</v>
      </c>
      <c r="AS34" s="144">
        <v>22</v>
      </c>
      <c r="AT34" s="144">
        <v>9</v>
      </c>
      <c r="AU34" s="144">
        <v>4</v>
      </c>
      <c r="AV34" s="144">
        <v>2</v>
      </c>
      <c r="AW34" s="144">
        <v>23</v>
      </c>
      <c r="AX34" s="144">
        <v>8</v>
      </c>
      <c r="AY34" s="144">
        <v>1</v>
      </c>
      <c r="AZ34" s="144">
        <v>0</v>
      </c>
      <c r="BA34" s="144">
        <v>15</v>
      </c>
      <c r="BB34" s="144">
        <v>6</v>
      </c>
      <c r="BC34" s="144">
        <v>19</v>
      </c>
      <c r="BD34" s="144">
        <v>5</v>
      </c>
      <c r="BE34" s="205" t="s">
        <v>102</v>
      </c>
      <c r="BF34" s="48" t="s">
        <v>2000</v>
      </c>
      <c r="BG34" s="69">
        <v>19</v>
      </c>
      <c r="BH34" s="144">
        <v>10</v>
      </c>
      <c r="BI34" s="154">
        <v>1.8676889806350143E-3</v>
      </c>
      <c r="BJ34" s="154">
        <v>9.8299420033421802E-4</v>
      </c>
      <c r="BK34" s="144">
        <v>1</v>
      </c>
      <c r="BL34" s="144">
        <v>0</v>
      </c>
      <c r="BM34" s="144">
        <v>0</v>
      </c>
      <c r="BN34" s="144">
        <v>0</v>
      </c>
      <c r="BO34" s="144">
        <v>7</v>
      </c>
      <c r="BP34" s="144">
        <v>5</v>
      </c>
      <c r="BQ34" s="144">
        <v>1</v>
      </c>
      <c r="BR34" s="144">
        <v>0</v>
      </c>
      <c r="BS34" s="144">
        <v>0</v>
      </c>
      <c r="BT34" s="144">
        <v>0</v>
      </c>
      <c r="BU34" s="144">
        <v>3</v>
      </c>
      <c r="BV34" s="144">
        <v>0</v>
      </c>
      <c r="BW34" s="144">
        <v>0</v>
      </c>
      <c r="BX34" s="144">
        <v>0</v>
      </c>
      <c r="BY34" s="144">
        <v>2</v>
      </c>
      <c r="BZ34" s="144">
        <v>0</v>
      </c>
      <c r="CA34" s="144">
        <v>0</v>
      </c>
      <c r="CB34" s="144">
        <v>0</v>
      </c>
      <c r="CC34" s="144">
        <v>5</v>
      </c>
      <c r="CD34" s="144">
        <v>5</v>
      </c>
      <c r="CE34" s="144">
        <v>5</v>
      </c>
      <c r="CF34" s="144">
        <v>2</v>
      </c>
      <c r="CG34" s="205" t="s">
        <v>102</v>
      </c>
      <c r="CH34" s="48" t="s">
        <v>2000</v>
      </c>
      <c r="CI34" s="69">
        <v>3</v>
      </c>
      <c r="CJ34" s="144">
        <v>0</v>
      </c>
      <c r="CK34" s="154">
        <v>1.0474860335195531E-3</v>
      </c>
      <c r="CL34" s="154">
        <v>0</v>
      </c>
      <c r="CM34" s="144">
        <v>1</v>
      </c>
      <c r="CN34" s="144">
        <v>0</v>
      </c>
      <c r="CO34" s="144">
        <v>0</v>
      </c>
      <c r="CP34" s="144">
        <v>0</v>
      </c>
      <c r="CQ34" s="144">
        <v>1</v>
      </c>
      <c r="CR34" s="144">
        <v>0</v>
      </c>
      <c r="CS34" s="144">
        <v>0</v>
      </c>
      <c r="CT34" s="144">
        <v>0</v>
      </c>
      <c r="CU34" s="144">
        <v>0</v>
      </c>
      <c r="CV34" s="144">
        <v>0</v>
      </c>
      <c r="CW34" s="144">
        <v>1</v>
      </c>
      <c r="CX34" s="144">
        <v>0</v>
      </c>
      <c r="CY34" s="144">
        <v>0</v>
      </c>
      <c r="CZ34" s="144">
        <v>0</v>
      </c>
      <c r="DA34" s="144">
        <v>0</v>
      </c>
      <c r="DB34" s="144">
        <v>0</v>
      </c>
      <c r="DC34" s="144">
        <v>0</v>
      </c>
      <c r="DD34" s="144">
        <v>0</v>
      </c>
      <c r="DE34" s="144">
        <v>0</v>
      </c>
      <c r="DF34" s="144">
        <v>0</v>
      </c>
      <c r="DG34" s="144">
        <v>1</v>
      </c>
      <c r="DH34" s="144">
        <v>0</v>
      </c>
      <c r="DJ34" s="155" t="s">
        <v>102</v>
      </c>
    </row>
    <row r="35" spans="1:114">
      <c r="A35" s="205"/>
      <c r="B35" s="48" t="s">
        <v>2001</v>
      </c>
      <c r="C35" s="69">
        <v>1</v>
      </c>
      <c r="D35" s="144">
        <v>1</v>
      </c>
      <c r="E35" s="154">
        <v>5.3022269353128319E-4</v>
      </c>
      <c r="F35" s="154">
        <v>5.3022269353128319E-4</v>
      </c>
      <c r="G35" s="144">
        <v>0</v>
      </c>
      <c r="H35" s="144">
        <v>0</v>
      </c>
      <c r="I35" s="144">
        <v>0</v>
      </c>
      <c r="J35" s="144">
        <v>0</v>
      </c>
      <c r="K35" s="144">
        <v>0</v>
      </c>
      <c r="L35" s="144">
        <v>0</v>
      </c>
      <c r="M35" s="144">
        <v>0</v>
      </c>
      <c r="N35" s="144">
        <v>0</v>
      </c>
      <c r="O35" s="144">
        <v>0</v>
      </c>
      <c r="P35" s="144">
        <v>0</v>
      </c>
      <c r="Q35" s="144">
        <v>0</v>
      </c>
      <c r="R35" s="144">
        <v>0</v>
      </c>
      <c r="S35" s="144">
        <v>0</v>
      </c>
      <c r="T35" s="144">
        <v>0</v>
      </c>
      <c r="U35" s="144">
        <v>0</v>
      </c>
      <c r="V35" s="144">
        <v>0</v>
      </c>
      <c r="W35" s="144">
        <v>0</v>
      </c>
      <c r="X35" s="144">
        <v>0</v>
      </c>
      <c r="Y35" s="144">
        <v>1</v>
      </c>
      <c r="Z35" s="144">
        <v>1</v>
      </c>
      <c r="AA35" s="144">
        <v>0</v>
      </c>
      <c r="AB35" s="144">
        <v>0</v>
      </c>
      <c r="AC35" s="205"/>
      <c r="AD35" s="48" t="s">
        <v>2001</v>
      </c>
      <c r="AE35" s="69">
        <v>11</v>
      </c>
      <c r="AF35" s="144">
        <v>6</v>
      </c>
      <c r="AG35" s="154">
        <v>1.4830794121612511E-3</v>
      </c>
      <c r="AH35" s="154">
        <v>8.0895240663340971E-4</v>
      </c>
      <c r="AI35" s="144">
        <v>0</v>
      </c>
      <c r="AJ35" s="144">
        <v>0</v>
      </c>
      <c r="AK35" s="144">
        <v>0</v>
      </c>
      <c r="AL35" s="144">
        <v>0</v>
      </c>
      <c r="AM35" s="144">
        <v>4</v>
      </c>
      <c r="AN35" s="144">
        <v>4</v>
      </c>
      <c r="AO35" s="144">
        <v>0</v>
      </c>
      <c r="AP35" s="144">
        <v>0</v>
      </c>
      <c r="AQ35" s="144">
        <v>0</v>
      </c>
      <c r="AR35" s="144">
        <v>0</v>
      </c>
      <c r="AS35" s="144">
        <v>4</v>
      </c>
      <c r="AT35" s="144">
        <v>1</v>
      </c>
      <c r="AU35" s="144">
        <v>0</v>
      </c>
      <c r="AV35" s="144">
        <v>0</v>
      </c>
      <c r="AW35" s="144">
        <v>2</v>
      </c>
      <c r="AX35" s="144">
        <v>0</v>
      </c>
      <c r="AY35" s="144">
        <v>0</v>
      </c>
      <c r="AZ35" s="144">
        <v>0</v>
      </c>
      <c r="BA35" s="144">
        <v>1</v>
      </c>
      <c r="BB35" s="144">
        <v>1</v>
      </c>
      <c r="BC35" s="144">
        <v>0</v>
      </c>
      <c r="BD35" s="144">
        <v>0</v>
      </c>
      <c r="BE35" s="205"/>
      <c r="BF35" s="48" t="s">
        <v>2001</v>
      </c>
      <c r="BG35" s="69">
        <v>0</v>
      </c>
      <c r="BH35" s="144">
        <v>0</v>
      </c>
      <c r="BI35" s="154">
        <v>0</v>
      </c>
      <c r="BJ35" s="154">
        <v>0</v>
      </c>
      <c r="BK35" s="144">
        <v>0</v>
      </c>
      <c r="BL35" s="144">
        <v>0</v>
      </c>
      <c r="BM35" s="144">
        <v>0</v>
      </c>
      <c r="BN35" s="144">
        <v>0</v>
      </c>
      <c r="BO35" s="144">
        <v>0</v>
      </c>
      <c r="BP35" s="144">
        <v>0</v>
      </c>
      <c r="BQ35" s="144">
        <v>0</v>
      </c>
      <c r="BR35" s="144">
        <v>0</v>
      </c>
      <c r="BS35" s="144">
        <v>0</v>
      </c>
      <c r="BT35" s="144">
        <v>0</v>
      </c>
      <c r="BU35" s="144">
        <v>0</v>
      </c>
      <c r="BV35" s="144">
        <v>0</v>
      </c>
      <c r="BW35" s="144">
        <v>0</v>
      </c>
      <c r="BX35" s="144">
        <v>0</v>
      </c>
      <c r="BY35" s="144">
        <v>0</v>
      </c>
      <c r="BZ35" s="144">
        <v>0</v>
      </c>
      <c r="CA35" s="144">
        <v>0</v>
      </c>
      <c r="CB35" s="144">
        <v>0</v>
      </c>
      <c r="CC35" s="144">
        <v>0</v>
      </c>
      <c r="CD35" s="144">
        <v>0</v>
      </c>
      <c r="CE35" s="144">
        <v>0</v>
      </c>
      <c r="CF35" s="144">
        <v>0</v>
      </c>
      <c r="CG35" s="205"/>
      <c r="CH35" s="48" t="s">
        <v>2001</v>
      </c>
      <c r="CI35" s="69">
        <v>0</v>
      </c>
      <c r="CJ35" s="144">
        <v>0</v>
      </c>
      <c r="CK35" s="154">
        <v>0</v>
      </c>
      <c r="CL35" s="154">
        <v>0</v>
      </c>
      <c r="CM35" s="144">
        <v>0</v>
      </c>
      <c r="CN35" s="144">
        <v>0</v>
      </c>
      <c r="CO35" s="144">
        <v>0</v>
      </c>
      <c r="CP35" s="144">
        <v>0</v>
      </c>
      <c r="CQ35" s="144">
        <v>0</v>
      </c>
      <c r="CR35" s="144">
        <v>0</v>
      </c>
      <c r="CS35" s="144">
        <v>0</v>
      </c>
      <c r="CT35" s="144">
        <v>0</v>
      </c>
      <c r="CU35" s="144">
        <v>0</v>
      </c>
      <c r="CV35" s="144">
        <v>0</v>
      </c>
      <c r="CW35" s="144">
        <v>0</v>
      </c>
      <c r="CX35" s="144">
        <v>0</v>
      </c>
      <c r="CY35" s="144">
        <v>0</v>
      </c>
      <c r="CZ35" s="144">
        <v>0</v>
      </c>
      <c r="DA35" s="144">
        <v>0</v>
      </c>
      <c r="DB35" s="144">
        <v>0</v>
      </c>
      <c r="DC35" s="144">
        <v>0</v>
      </c>
      <c r="DD35" s="144">
        <v>0</v>
      </c>
      <c r="DE35" s="144">
        <v>0</v>
      </c>
      <c r="DF35" s="144">
        <v>0</v>
      </c>
      <c r="DG35" s="144">
        <v>0</v>
      </c>
      <c r="DH35" s="144">
        <v>0</v>
      </c>
      <c r="DJ35" s="155" t="s">
        <v>102</v>
      </c>
    </row>
    <row r="36" spans="1:114">
      <c r="A36" s="205"/>
      <c r="B36" s="156" t="s">
        <v>73</v>
      </c>
      <c r="C36" s="157">
        <v>7</v>
      </c>
      <c r="D36" s="157">
        <v>4</v>
      </c>
      <c r="E36" s="158">
        <v>7.7502214348981399E-4</v>
      </c>
      <c r="F36" s="158">
        <v>4.4286979627989372E-4</v>
      </c>
      <c r="G36" s="157">
        <v>0</v>
      </c>
      <c r="H36" s="157">
        <v>0</v>
      </c>
      <c r="I36" s="157">
        <v>0</v>
      </c>
      <c r="J36" s="157">
        <v>0</v>
      </c>
      <c r="K36" s="157">
        <v>2</v>
      </c>
      <c r="L36" s="157">
        <v>0</v>
      </c>
      <c r="M36" s="157">
        <v>0</v>
      </c>
      <c r="N36" s="157">
        <v>0</v>
      </c>
      <c r="O36" s="157">
        <v>0</v>
      </c>
      <c r="P36" s="157">
        <v>0</v>
      </c>
      <c r="Q36" s="157">
        <v>0</v>
      </c>
      <c r="R36" s="157">
        <v>0</v>
      </c>
      <c r="S36" s="157">
        <v>0</v>
      </c>
      <c r="T36" s="157">
        <v>0</v>
      </c>
      <c r="U36" s="157">
        <v>3</v>
      </c>
      <c r="V36" s="157">
        <v>2</v>
      </c>
      <c r="W36" s="157">
        <v>0</v>
      </c>
      <c r="X36" s="157">
        <v>0</v>
      </c>
      <c r="Y36" s="157">
        <v>2</v>
      </c>
      <c r="Z36" s="157">
        <v>2</v>
      </c>
      <c r="AA36" s="157">
        <v>1</v>
      </c>
      <c r="AB36" s="157">
        <v>1</v>
      </c>
      <c r="AC36" s="205"/>
      <c r="AD36" s="156" t="s">
        <v>73</v>
      </c>
      <c r="AE36" s="157">
        <v>111</v>
      </c>
      <c r="AF36" s="157">
        <v>40</v>
      </c>
      <c r="AG36" s="158">
        <v>1.5336787564766839E-3</v>
      </c>
      <c r="AH36" s="158">
        <v>5.5267702936096722E-4</v>
      </c>
      <c r="AI36" s="157">
        <v>3</v>
      </c>
      <c r="AJ36" s="157">
        <v>1</v>
      </c>
      <c r="AK36" s="157">
        <v>2</v>
      </c>
      <c r="AL36" s="157">
        <v>1</v>
      </c>
      <c r="AM36" s="157">
        <v>26</v>
      </c>
      <c r="AN36" s="157">
        <v>10</v>
      </c>
      <c r="AO36" s="157">
        <v>6</v>
      </c>
      <c r="AP36" s="157">
        <v>1</v>
      </c>
      <c r="AQ36" s="157">
        <v>2</v>
      </c>
      <c r="AR36" s="157">
        <v>0</v>
      </c>
      <c r="AS36" s="157">
        <v>26</v>
      </c>
      <c r="AT36" s="157">
        <v>10</v>
      </c>
      <c r="AU36" s="157">
        <v>4</v>
      </c>
      <c r="AV36" s="157">
        <v>2</v>
      </c>
      <c r="AW36" s="157">
        <v>25</v>
      </c>
      <c r="AX36" s="157">
        <v>8</v>
      </c>
      <c r="AY36" s="157">
        <v>1</v>
      </c>
      <c r="AZ36" s="157">
        <v>0</v>
      </c>
      <c r="BA36" s="157">
        <v>16</v>
      </c>
      <c r="BB36" s="157">
        <v>7</v>
      </c>
      <c r="BC36" s="157">
        <v>19</v>
      </c>
      <c r="BD36" s="157">
        <v>5</v>
      </c>
      <c r="BE36" s="205"/>
      <c r="BF36" s="156" t="s">
        <v>73</v>
      </c>
      <c r="BG36" s="157">
        <v>19</v>
      </c>
      <c r="BH36" s="157">
        <v>10</v>
      </c>
      <c r="BI36" s="158">
        <v>1.4804425744117189E-3</v>
      </c>
      <c r="BJ36" s="158">
        <v>7.7918030232195727E-4</v>
      </c>
      <c r="BK36" s="157">
        <v>1</v>
      </c>
      <c r="BL36" s="157">
        <v>0</v>
      </c>
      <c r="BM36" s="157">
        <v>0</v>
      </c>
      <c r="BN36" s="157">
        <v>0</v>
      </c>
      <c r="BO36" s="157">
        <v>7</v>
      </c>
      <c r="BP36" s="157">
        <v>5</v>
      </c>
      <c r="BQ36" s="157">
        <v>1</v>
      </c>
      <c r="BR36" s="157">
        <v>0</v>
      </c>
      <c r="BS36" s="157">
        <v>0</v>
      </c>
      <c r="BT36" s="157">
        <v>0</v>
      </c>
      <c r="BU36" s="157">
        <v>3</v>
      </c>
      <c r="BV36" s="157">
        <v>0</v>
      </c>
      <c r="BW36" s="157">
        <v>0</v>
      </c>
      <c r="BX36" s="157">
        <v>0</v>
      </c>
      <c r="BY36" s="157">
        <v>2</v>
      </c>
      <c r="BZ36" s="157">
        <v>0</v>
      </c>
      <c r="CA36" s="157">
        <v>0</v>
      </c>
      <c r="CB36" s="157">
        <v>0</v>
      </c>
      <c r="CC36" s="157">
        <v>5</v>
      </c>
      <c r="CD36" s="157">
        <v>5</v>
      </c>
      <c r="CE36" s="157">
        <v>5</v>
      </c>
      <c r="CF36" s="157">
        <v>2</v>
      </c>
      <c r="CG36" s="205"/>
      <c r="CH36" s="156" t="s">
        <v>73</v>
      </c>
      <c r="CI36" s="157">
        <v>3</v>
      </c>
      <c r="CJ36" s="157">
        <v>0</v>
      </c>
      <c r="CK36" s="158">
        <v>8.1366965012205042E-4</v>
      </c>
      <c r="CL36" s="158">
        <v>0</v>
      </c>
      <c r="CM36" s="157">
        <v>1</v>
      </c>
      <c r="CN36" s="157">
        <v>0</v>
      </c>
      <c r="CO36" s="157">
        <v>0</v>
      </c>
      <c r="CP36" s="157">
        <v>0</v>
      </c>
      <c r="CQ36" s="157">
        <v>1</v>
      </c>
      <c r="CR36" s="157">
        <v>0</v>
      </c>
      <c r="CS36" s="157">
        <v>0</v>
      </c>
      <c r="CT36" s="157">
        <v>0</v>
      </c>
      <c r="CU36" s="157">
        <v>0</v>
      </c>
      <c r="CV36" s="157">
        <v>0</v>
      </c>
      <c r="CW36" s="157">
        <v>1</v>
      </c>
      <c r="CX36" s="157">
        <v>0</v>
      </c>
      <c r="CY36" s="157">
        <v>0</v>
      </c>
      <c r="CZ36" s="157">
        <v>0</v>
      </c>
      <c r="DA36" s="157">
        <v>0</v>
      </c>
      <c r="DB36" s="157">
        <v>0</v>
      </c>
      <c r="DC36" s="157">
        <v>0</v>
      </c>
      <c r="DD36" s="157">
        <v>0</v>
      </c>
      <c r="DE36" s="157">
        <v>0</v>
      </c>
      <c r="DF36" s="157">
        <v>0</v>
      </c>
      <c r="DG36" s="157">
        <v>1</v>
      </c>
      <c r="DH36" s="157">
        <v>0</v>
      </c>
      <c r="DJ36" s="155" t="s">
        <v>102</v>
      </c>
    </row>
    <row r="37" spans="1:114">
      <c r="A37" s="205" t="s">
        <v>103</v>
      </c>
      <c r="B37" s="48" t="s">
        <v>2000</v>
      </c>
      <c r="C37" s="69">
        <v>24</v>
      </c>
      <c r="D37" s="144">
        <v>12</v>
      </c>
      <c r="E37" s="154">
        <v>2.2457190979694956E-3</v>
      </c>
      <c r="F37" s="154">
        <v>1.1228595489847478E-3</v>
      </c>
      <c r="G37" s="144">
        <v>0</v>
      </c>
      <c r="H37" s="144">
        <v>0</v>
      </c>
      <c r="I37" s="144">
        <v>0</v>
      </c>
      <c r="J37" s="144">
        <v>0</v>
      </c>
      <c r="K37" s="144">
        <v>11</v>
      </c>
      <c r="L37" s="144">
        <v>6</v>
      </c>
      <c r="M37" s="144">
        <v>2</v>
      </c>
      <c r="N37" s="144">
        <v>1</v>
      </c>
      <c r="O37" s="144">
        <v>2</v>
      </c>
      <c r="P37" s="144">
        <v>2</v>
      </c>
      <c r="Q37" s="144">
        <v>1</v>
      </c>
      <c r="R37" s="144">
        <v>0</v>
      </c>
      <c r="S37" s="144">
        <v>0</v>
      </c>
      <c r="T37" s="144">
        <v>0</v>
      </c>
      <c r="U37" s="144">
        <v>3</v>
      </c>
      <c r="V37" s="144">
        <v>1</v>
      </c>
      <c r="W37" s="144">
        <v>0</v>
      </c>
      <c r="X37" s="144">
        <v>0</v>
      </c>
      <c r="Y37" s="144">
        <v>5</v>
      </c>
      <c r="Z37" s="144">
        <v>2</v>
      </c>
      <c r="AA37" s="144">
        <v>24</v>
      </c>
      <c r="AB37" s="144">
        <v>14</v>
      </c>
      <c r="AC37" s="205" t="s">
        <v>103</v>
      </c>
      <c r="AD37" s="48" t="s">
        <v>2000</v>
      </c>
      <c r="AE37" s="69">
        <v>458</v>
      </c>
      <c r="AF37" s="144">
        <v>196</v>
      </c>
      <c r="AG37" s="154">
        <v>3.8728225942837816E-3</v>
      </c>
      <c r="AH37" s="154">
        <v>1.6573651276847623E-3</v>
      </c>
      <c r="AI37" s="144">
        <v>17</v>
      </c>
      <c r="AJ37" s="144">
        <v>4</v>
      </c>
      <c r="AK37" s="144">
        <v>6</v>
      </c>
      <c r="AL37" s="144">
        <v>4</v>
      </c>
      <c r="AM37" s="144">
        <v>92</v>
      </c>
      <c r="AN37" s="144">
        <v>43</v>
      </c>
      <c r="AO37" s="144">
        <v>48</v>
      </c>
      <c r="AP37" s="144">
        <v>20</v>
      </c>
      <c r="AQ37" s="144">
        <v>23</v>
      </c>
      <c r="AR37" s="144">
        <v>10</v>
      </c>
      <c r="AS37" s="144">
        <v>102</v>
      </c>
      <c r="AT37" s="144">
        <v>43</v>
      </c>
      <c r="AU37" s="144">
        <v>19</v>
      </c>
      <c r="AV37" s="144">
        <v>9</v>
      </c>
      <c r="AW37" s="144">
        <v>86</v>
      </c>
      <c r="AX37" s="144">
        <v>43</v>
      </c>
      <c r="AY37" s="144">
        <v>11</v>
      </c>
      <c r="AZ37" s="144">
        <v>2</v>
      </c>
      <c r="BA37" s="144">
        <v>55</v>
      </c>
      <c r="BB37" s="144">
        <v>18</v>
      </c>
      <c r="BC37" s="144">
        <v>115</v>
      </c>
      <c r="BD37" s="144">
        <v>55</v>
      </c>
      <c r="BE37" s="205" t="s">
        <v>103</v>
      </c>
      <c r="BF37" s="48" t="s">
        <v>2000</v>
      </c>
      <c r="BG37" s="69">
        <v>181</v>
      </c>
      <c r="BH37" s="144">
        <v>111</v>
      </c>
      <c r="BI37" s="154">
        <v>8.2970433188173272E-3</v>
      </c>
      <c r="BJ37" s="154">
        <v>5.0882420352968138E-3</v>
      </c>
      <c r="BK37" s="144">
        <v>0</v>
      </c>
      <c r="BL37" s="144">
        <v>0</v>
      </c>
      <c r="BM37" s="144">
        <v>0</v>
      </c>
      <c r="BN37" s="144">
        <v>0</v>
      </c>
      <c r="BO37" s="144">
        <v>98</v>
      </c>
      <c r="BP37" s="144">
        <v>79</v>
      </c>
      <c r="BQ37" s="144">
        <v>3</v>
      </c>
      <c r="BR37" s="144">
        <v>0</v>
      </c>
      <c r="BS37" s="144">
        <v>1</v>
      </c>
      <c r="BT37" s="144">
        <v>0</v>
      </c>
      <c r="BU37" s="144">
        <v>40</v>
      </c>
      <c r="BV37" s="144">
        <v>17</v>
      </c>
      <c r="BW37" s="144">
        <v>1</v>
      </c>
      <c r="BX37" s="144">
        <v>0</v>
      </c>
      <c r="BY37" s="144">
        <v>23</v>
      </c>
      <c r="BZ37" s="144">
        <v>8</v>
      </c>
      <c r="CA37" s="144">
        <v>0</v>
      </c>
      <c r="CB37" s="144">
        <v>0</v>
      </c>
      <c r="CC37" s="144">
        <v>15</v>
      </c>
      <c r="CD37" s="144">
        <v>7</v>
      </c>
      <c r="CE37" s="144">
        <v>88</v>
      </c>
      <c r="CF37" s="144">
        <v>54</v>
      </c>
      <c r="CG37" s="205" t="s">
        <v>103</v>
      </c>
      <c r="CH37" s="48" t="s">
        <v>2000</v>
      </c>
      <c r="CI37" s="69">
        <v>5</v>
      </c>
      <c r="CJ37" s="144">
        <v>2</v>
      </c>
      <c r="CK37" s="154">
        <v>7.1032817161528631E-4</v>
      </c>
      <c r="CL37" s="154">
        <v>2.8413126864611449E-4</v>
      </c>
      <c r="CM37" s="144">
        <v>0</v>
      </c>
      <c r="CN37" s="144">
        <v>0</v>
      </c>
      <c r="CO37" s="144">
        <v>0</v>
      </c>
      <c r="CP37" s="144">
        <v>0</v>
      </c>
      <c r="CQ37" s="144">
        <v>0</v>
      </c>
      <c r="CR37" s="144">
        <v>0</v>
      </c>
      <c r="CS37" s="144">
        <v>0</v>
      </c>
      <c r="CT37" s="144">
        <v>0</v>
      </c>
      <c r="CU37" s="144">
        <v>1</v>
      </c>
      <c r="CV37" s="144">
        <v>0</v>
      </c>
      <c r="CW37" s="144">
        <v>1</v>
      </c>
      <c r="CX37" s="144">
        <v>0</v>
      </c>
      <c r="CY37" s="144">
        <v>0</v>
      </c>
      <c r="CZ37" s="144">
        <v>0</v>
      </c>
      <c r="DA37" s="144">
        <v>0</v>
      </c>
      <c r="DB37" s="144">
        <v>0</v>
      </c>
      <c r="DC37" s="144">
        <v>0</v>
      </c>
      <c r="DD37" s="144">
        <v>0</v>
      </c>
      <c r="DE37" s="144">
        <v>3</v>
      </c>
      <c r="DF37" s="144">
        <v>2</v>
      </c>
      <c r="DG37" s="144">
        <v>1</v>
      </c>
      <c r="DH37" s="144">
        <v>0</v>
      </c>
      <c r="DJ37" s="155" t="s">
        <v>103</v>
      </c>
    </row>
    <row r="38" spans="1:114">
      <c r="A38" s="205"/>
      <c r="B38" s="48" t="s">
        <v>2001</v>
      </c>
      <c r="C38" s="69">
        <v>11</v>
      </c>
      <c r="D38" s="144">
        <v>2</v>
      </c>
      <c r="E38" s="154">
        <v>7.826953180589156E-4</v>
      </c>
      <c r="F38" s="154">
        <v>1.4230823964707557E-4</v>
      </c>
      <c r="G38" s="144">
        <v>0</v>
      </c>
      <c r="H38" s="144">
        <v>0</v>
      </c>
      <c r="I38" s="144">
        <v>0</v>
      </c>
      <c r="J38" s="144">
        <v>0</v>
      </c>
      <c r="K38" s="144">
        <v>1</v>
      </c>
      <c r="L38" s="144">
        <v>0</v>
      </c>
      <c r="M38" s="144">
        <v>6</v>
      </c>
      <c r="N38" s="144">
        <v>2</v>
      </c>
      <c r="O38" s="144">
        <v>1</v>
      </c>
      <c r="P38" s="144">
        <v>0</v>
      </c>
      <c r="Q38" s="144">
        <v>1</v>
      </c>
      <c r="R38" s="144">
        <v>0</v>
      </c>
      <c r="S38" s="144">
        <v>0</v>
      </c>
      <c r="T38" s="144">
        <v>0</v>
      </c>
      <c r="U38" s="144">
        <v>2</v>
      </c>
      <c r="V38" s="144">
        <v>0</v>
      </c>
      <c r="W38" s="144">
        <v>0</v>
      </c>
      <c r="X38" s="144">
        <v>0</v>
      </c>
      <c r="Y38" s="144">
        <v>0</v>
      </c>
      <c r="Z38" s="144">
        <v>0</v>
      </c>
      <c r="AA38" s="144">
        <v>10</v>
      </c>
      <c r="AB38" s="144">
        <v>3</v>
      </c>
      <c r="AC38" s="205"/>
      <c r="AD38" s="48" t="s">
        <v>2001</v>
      </c>
      <c r="AE38" s="69">
        <v>159</v>
      </c>
      <c r="AF38" s="144">
        <v>68</v>
      </c>
      <c r="AG38" s="154">
        <v>4.2084645721394351E-3</v>
      </c>
      <c r="AH38" s="154">
        <v>1.7998464836822743E-3</v>
      </c>
      <c r="AI38" s="144">
        <v>3</v>
      </c>
      <c r="AJ38" s="144">
        <v>1</v>
      </c>
      <c r="AK38" s="144">
        <v>3</v>
      </c>
      <c r="AL38" s="144">
        <v>1</v>
      </c>
      <c r="AM38" s="144">
        <v>31</v>
      </c>
      <c r="AN38" s="144">
        <v>12</v>
      </c>
      <c r="AO38" s="144">
        <v>26</v>
      </c>
      <c r="AP38" s="144">
        <v>13</v>
      </c>
      <c r="AQ38" s="144">
        <v>30</v>
      </c>
      <c r="AR38" s="144">
        <v>18</v>
      </c>
      <c r="AS38" s="144">
        <v>1</v>
      </c>
      <c r="AT38" s="144">
        <v>0</v>
      </c>
      <c r="AU38" s="144">
        <v>37</v>
      </c>
      <c r="AV38" s="144">
        <v>16</v>
      </c>
      <c r="AW38" s="144">
        <v>22</v>
      </c>
      <c r="AX38" s="144">
        <v>6</v>
      </c>
      <c r="AY38" s="144">
        <v>0</v>
      </c>
      <c r="AZ38" s="144">
        <v>0</v>
      </c>
      <c r="BA38" s="144">
        <v>6</v>
      </c>
      <c r="BB38" s="144">
        <v>1</v>
      </c>
      <c r="BC38" s="144">
        <v>72</v>
      </c>
      <c r="BD38" s="144">
        <v>35</v>
      </c>
      <c r="BE38" s="205"/>
      <c r="BF38" s="48" t="s">
        <v>2001</v>
      </c>
      <c r="BG38" s="69">
        <v>11</v>
      </c>
      <c r="BH38" s="144">
        <v>4</v>
      </c>
      <c r="BI38" s="154">
        <v>5.555274986111812E-4</v>
      </c>
      <c r="BJ38" s="154">
        <v>2.0200999949497499E-4</v>
      </c>
      <c r="BK38" s="144">
        <v>0</v>
      </c>
      <c r="BL38" s="144">
        <v>0</v>
      </c>
      <c r="BM38" s="144">
        <v>0</v>
      </c>
      <c r="BN38" s="144">
        <v>0</v>
      </c>
      <c r="BO38" s="144">
        <v>2</v>
      </c>
      <c r="BP38" s="144">
        <v>0</v>
      </c>
      <c r="BQ38" s="144">
        <v>1</v>
      </c>
      <c r="BR38" s="144">
        <v>0</v>
      </c>
      <c r="BS38" s="144">
        <v>1</v>
      </c>
      <c r="BT38" s="144">
        <v>0</v>
      </c>
      <c r="BU38" s="144">
        <v>0</v>
      </c>
      <c r="BV38" s="144">
        <v>0</v>
      </c>
      <c r="BW38" s="144">
        <v>4</v>
      </c>
      <c r="BX38" s="144">
        <v>3</v>
      </c>
      <c r="BY38" s="144">
        <v>2</v>
      </c>
      <c r="BZ38" s="144">
        <v>0</v>
      </c>
      <c r="CA38" s="144">
        <v>0</v>
      </c>
      <c r="CB38" s="144">
        <v>0</v>
      </c>
      <c r="CC38" s="144">
        <v>1</v>
      </c>
      <c r="CD38" s="144">
        <v>1</v>
      </c>
      <c r="CE38" s="144">
        <v>2</v>
      </c>
      <c r="CF38" s="144">
        <v>0</v>
      </c>
      <c r="CG38" s="205"/>
      <c r="CH38" s="48" t="s">
        <v>2001</v>
      </c>
      <c r="CI38" s="69">
        <v>5</v>
      </c>
      <c r="CJ38" s="144">
        <v>3</v>
      </c>
      <c r="CK38" s="154">
        <v>6.1934844543540192E-4</v>
      </c>
      <c r="CL38" s="154">
        <v>3.7160906726124119E-4</v>
      </c>
      <c r="CM38" s="144">
        <v>0</v>
      </c>
      <c r="CN38" s="144">
        <v>0</v>
      </c>
      <c r="CO38" s="144">
        <v>0</v>
      </c>
      <c r="CP38" s="144">
        <v>0</v>
      </c>
      <c r="CQ38" s="144">
        <v>3</v>
      </c>
      <c r="CR38" s="144">
        <v>1</v>
      </c>
      <c r="CS38" s="144">
        <v>0</v>
      </c>
      <c r="CT38" s="144">
        <v>0</v>
      </c>
      <c r="CU38" s="144">
        <v>0</v>
      </c>
      <c r="CV38" s="144">
        <v>0</v>
      </c>
      <c r="CW38" s="144">
        <v>0</v>
      </c>
      <c r="CX38" s="144">
        <v>0</v>
      </c>
      <c r="CY38" s="144">
        <v>2</v>
      </c>
      <c r="CZ38" s="144">
        <v>2</v>
      </c>
      <c r="DA38" s="144">
        <v>0</v>
      </c>
      <c r="DB38" s="144">
        <v>0</v>
      </c>
      <c r="DC38" s="144">
        <v>0</v>
      </c>
      <c r="DD38" s="144">
        <v>0</v>
      </c>
      <c r="DE38" s="144">
        <v>0</v>
      </c>
      <c r="DF38" s="144">
        <v>0</v>
      </c>
      <c r="DG38" s="144">
        <v>0</v>
      </c>
      <c r="DH38" s="144">
        <v>0</v>
      </c>
      <c r="DJ38" s="155" t="s">
        <v>103</v>
      </c>
    </row>
    <row r="39" spans="1:114">
      <c r="A39" s="205"/>
      <c r="B39" s="156" t="s">
        <v>73</v>
      </c>
      <c r="C39" s="157">
        <v>35</v>
      </c>
      <c r="D39" s="157">
        <v>14</v>
      </c>
      <c r="E39" s="158">
        <v>1.4146558344448486E-3</v>
      </c>
      <c r="F39" s="158">
        <v>5.6586233377793941E-4</v>
      </c>
      <c r="G39" s="157">
        <v>0</v>
      </c>
      <c r="H39" s="157">
        <v>0</v>
      </c>
      <c r="I39" s="157">
        <v>0</v>
      </c>
      <c r="J39" s="157">
        <v>0</v>
      </c>
      <c r="K39" s="157">
        <v>12</v>
      </c>
      <c r="L39" s="157">
        <v>6</v>
      </c>
      <c r="M39" s="157">
        <v>8</v>
      </c>
      <c r="N39" s="157">
        <v>3</v>
      </c>
      <c r="O39" s="157">
        <v>3</v>
      </c>
      <c r="P39" s="157">
        <v>2</v>
      </c>
      <c r="Q39" s="157">
        <v>2</v>
      </c>
      <c r="R39" s="157">
        <v>0</v>
      </c>
      <c r="S39" s="157">
        <v>0</v>
      </c>
      <c r="T39" s="157">
        <v>0</v>
      </c>
      <c r="U39" s="157">
        <v>5</v>
      </c>
      <c r="V39" s="157">
        <v>1</v>
      </c>
      <c r="W39" s="157">
        <v>0</v>
      </c>
      <c r="X39" s="157">
        <v>0</v>
      </c>
      <c r="Y39" s="157">
        <v>5</v>
      </c>
      <c r="Z39" s="157">
        <v>2</v>
      </c>
      <c r="AA39" s="157">
        <v>34</v>
      </c>
      <c r="AB39" s="157">
        <v>17</v>
      </c>
      <c r="AC39" s="205"/>
      <c r="AD39" s="156" t="s">
        <v>73</v>
      </c>
      <c r="AE39" s="157">
        <v>617</v>
      </c>
      <c r="AF39" s="157">
        <v>264</v>
      </c>
      <c r="AG39" s="158">
        <v>3.954088989432265E-3</v>
      </c>
      <c r="AH39" s="158">
        <v>1.6918630359969496E-3</v>
      </c>
      <c r="AI39" s="157">
        <v>20</v>
      </c>
      <c r="AJ39" s="157">
        <v>5</v>
      </c>
      <c r="AK39" s="157">
        <v>9</v>
      </c>
      <c r="AL39" s="157">
        <v>5</v>
      </c>
      <c r="AM39" s="157">
        <v>123</v>
      </c>
      <c r="AN39" s="157">
        <v>55</v>
      </c>
      <c r="AO39" s="157">
        <v>74</v>
      </c>
      <c r="AP39" s="157">
        <v>33</v>
      </c>
      <c r="AQ39" s="157">
        <v>53</v>
      </c>
      <c r="AR39" s="157">
        <v>28</v>
      </c>
      <c r="AS39" s="157">
        <v>103</v>
      </c>
      <c r="AT39" s="157">
        <v>43</v>
      </c>
      <c r="AU39" s="157">
        <v>56</v>
      </c>
      <c r="AV39" s="157">
        <v>25</v>
      </c>
      <c r="AW39" s="157">
        <v>108</v>
      </c>
      <c r="AX39" s="157">
        <v>49</v>
      </c>
      <c r="AY39" s="157">
        <v>11</v>
      </c>
      <c r="AZ39" s="157">
        <v>2</v>
      </c>
      <c r="BA39" s="157">
        <v>61</v>
      </c>
      <c r="BB39" s="157">
        <v>19</v>
      </c>
      <c r="BC39" s="157">
        <v>187</v>
      </c>
      <c r="BD39" s="157">
        <v>90</v>
      </c>
      <c r="BE39" s="205"/>
      <c r="BF39" s="156" t="s">
        <v>73</v>
      </c>
      <c r="BG39" s="157">
        <v>192</v>
      </c>
      <c r="BH39" s="157">
        <v>115</v>
      </c>
      <c r="BI39" s="158">
        <v>4.61361014994233E-3</v>
      </c>
      <c r="BJ39" s="158">
        <v>2.763360246059208E-3</v>
      </c>
      <c r="BK39" s="157">
        <v>0</v>
      </c>
      <c r="BL39" s="157">
        <v>0</v>
      </c>
      <c r="BM39" s="157">
        <v>0</v>
      </c>
      <c r="BN39" s="157">
        <v>0</v>
      </c>
      <c r="BO39" s="157">
        <v>100</v>
      </c>
      <c r="BP39" s="157">
        <v>79</v>
      </c>
      <c r="BQ39" s="157">
        <v>4</v>
      </c>
      <c r="BR39" s="157">
        <v>0</v>
      </c>
      <c r="BS39" s="157">
        <v>2</v>
      </c>
      <c r="BT39" s="157">
        <v>0</v>
      </c>
      <c r="BU39" s="157">
        <v>40</v>
      </c>
      <c r="BV39" s="157">
        <v>17</v>
      </c>
      <c r="BW39" s="157">
        <v>5</v>
      </c>
      <c r="BX39" s="157">
        <v>3</v>
      </c>
      <c r="BY39" s="157">
        <v>25</v>
      </c>
      <c r="BZ39" s="157">
        <v>8</v>
      </c>
      <c r="CA39" s="157">
        <v>0</v>
      </c>
      <c r="CB39" s="157">
        <v>0</v>
      </c>
      <c r="CC39" s="157">
        <v>16</v>
      </c>
      <c r="CD39" s="157">
        <v>8</v>
      </c>
      <c r="CE39" s="157">
        <v>90</v>
      </c>
      <c r="CF39" s="157">
        <v>54</v>
      </c>
      <c r="CG39" s="205"/>
      <c r="CH39" s="156" t="s">
        <v>73</v>
      </c>
      <c r="CI39" s="157">
        <v>10</v>
      </c>
      <c r="CJ39" s="157">
        <v>5</v>
      </c>
      <c r="CK39" s="158">
        <v>6.617257808364214E-4</v>
      </c>
      <c r="CL39" s="158">
        <v>3.308628904182107E-4</v>
      </c>
      <c r="CM39" s="157">
        <v>0</v>
      </c>
      <c r="CN39" s="157">
        <v>0</v>
      </c>
      <c r="CO39" s="157">
        <v>0</v>
      </c>
      <c r="CP39" s="157">
        <v>0</v>
      </c>
      <c r="CQ39" s="157">
        <v>3</v>
      </c>
      <c r="CR39" s="157">
        <v>1</v>
      </c>
      <c r="CS39" s="157">
        <v>0</v>
      </c>
      <c r="CT39" s="157">
        <v>0</v>
      </c>
      <c r="CU39" s="157">
        <v>1</v>
      </c>
      <c r="CV39" s="157">
        <v>0</v>
      </c>
      <c r="CW39" s="157">
        <v>1</v>
      </c>
      <c r="CX39" s="157">
        <v>0</v>
      </c>
      <c r="CY39" s="157">
        <v>2</v>
      </c>
      <c r="CZ39" s="157">
        <v>2</v>
      </c>
      <c r="DA39" s="157">
        <v>0</v>
      </c>
      <c r="DB39" s="157">
        <v>0</v>
      </c>
      <c r="DC39" s="157">
        <v>0</v>
      </c>
      <c r="DD39" s="157">
        <v>0</v>
      </c>
      <c r="DE39" s="157">
        <v>3</v>
      </c>
      <c r="DF39" s="157">
        <v>2</v>
      </c>
      <c r="DG39" s="157">
        <v>1</v>
      </c>
      <c r="DH39" s="157">
        <v>0</v>
      </c>
      <c r="DJ39" s="155" t="s">
        <v>103</v>
      </c>
    </row>
    <row r="40" spans="1:114">
      <c r="A40" s="205" t="s">
        <v>106</v>
      </c>
      <c r="B40" s="48" t="s">
        <v>2000</v>
      </c>
      <c r="C40" s="69">
        <v>3</v>
      </c>
      <c r="D40" s="144">
        <v>2</v>
      </c>
      <c r="E40" s="154">
        <v>6.1500615006150063E-4</v>
      </c>
      <c r="F40" s="154">
        <v>4.1000410004100039E-4</v>
      </c>
      <c r="G40" s="144">
        <v>0</v>
      </c>
      <c r="H40" s="144">
        <v>0</v>
      </c>
      <c r="I40" s="144">
        <v>0</v>
      </c>
      <c r="J40" s="144">
        <v>0</v>
      </c>
      <c r="K40" s="144">
        <v>0</v>
      </c>
      <c r="L40" s="144">
        <v>0</v>
      </c>
      <c r="M40" s="144">
        <v>0</v>
      </c>
      <c r="N40" s="144">
        <v>0</v>
      </c>
      <c r="O40" s="144">
        <v>0</v>
      </c>
      <c r="P40" s="144">
        <v>0</v>
      </c>
      <c r="Q40" s="144">
        <v>1</v>
      </c>
      <c r="R40" s="144">
        <v>1</v>
      </c>
      <c r="S40" s="144">
        <v>0</v>
      </c>
      <c r="T40" s="144">
        <v>0</v>
      </c>
      <c r="U40" s="144">
        <v>2</v>
      </c>
      <c r="V40" s="144">
        <v>1</v>
      </c>
      <c r="W40" s="144">
        <v>0</v>
      </c>
      <c r="X40" s="144">
        <v>0</v>
      </c>
      <c r="Y40" s="144">
        <v>0</v>
      </c>
      <c r="Z40" s="144">
        <v>0</v>
      </c>
      <c r="AA40" s="144">
        <v>0</v>
      </c>
      <c r="AB40" s="144">
        <v>0</v>
      </c>
      <c r="AC40" s="205" t="s">
        <v>106</v>
      </c>
      <c r="AD40" s="48" t="s">
        <v>2000</v>
      </c>
      <c r="AE40" s="69">
        <v>73</v>
      </c>
      <c r="AF40" s="144">
        <v>23</v>
      </c>
      <c r="AG40" s="154">
        <v>8.847412434856381E-4</v>
      </c>
      <c r="AH40" s="154">
        <v>2.7875409041328323E-4</v>
      </c>
      <c r="AI40" s="144">
        <v>1</v>
      </c>
      <c r="AJ40" s="144">
        <v>0</v>
      </c>
      <c r="AK40" s="144">
        <v>0</v>
      </c>
      <c r="AL40" s="144">
        <v>0</v>
      </c>
      <c r="AM40" s="144">
        <v>16</v>
      </c>
      <c r="AN40" s="144">
        <v>8</v>
      </c>
      <c r="AO40" s="144">
        <v>1</v>
      </c>
      <c r="AP40" s="144">
        <v>0</v>
      </c>
      <c r="AQ40" s="144">
        <v>4</v>
      </c>
      <c r="AR40" s="144">
        <v>0</v>
      </c>
      <c r="AS40" s="144">
        <v>11</v>
      </c>
      <c r="AT40" s="144">
        <v>4</v>
      </c>
      <c r="AU40" s="144">
        <v>3</v>
      </c>
      <c r="AV40" s="144">
        <v>1</v>
      </c>
      <c r="AW40" s="144">
        <v>28</v>
      </c>
      <c r="AX40" s="144">
        <v>8</v>
      </c>
      <c r="AY40" s="144">
        <v>3</v>
      </c>
      <c r="AZ40" s="144">
        <v>2</v>
      </c>
      <c r="BA40" s="144">
        <v>6</v>
      </c>
      <c r="BB40" s="144">
        <v>0</v>
      </c>
      <c r="BC40" s="144">
        <v>97</v>
      </c>
      <c r="BD40" s="144">
        <v>52</v>
      </c>
      <c r="BE40" s="205" t="s">
        <v>106</v>
      </c>
      <c r="BF40" s="48" t="s">
        <v>2000</v>
      </c>
      <c r="BG40" s="69">
        <v>13</v>
      </c>
      <c r="BH40" s="144">
        <v>5</v>
      </c>
      <c r="BI40" s="154">
        <v>8.5245901639344267E-4</v>
      </c>
      <c r="BJ40" s="154">
        <v>3.2786885245901639E-4</v>
      </c>
      <c r="BK40" s="144">
        <v>1</v>
      </c>
      <c r="BL40" s="144">
        <v>1</v>
      </c>
      <c r="BM40" s="144">
        <v>0</v>
      </c>
      <c r="BN40" s="144">
        <v>0</v>
      </c>
      <c r="BO40" s="144">
        <v>1</v>
      </c>
      <c r="BP40" s="144">
        <v>0</v>
      </c>
      <c r="BQ40" s="144">
        <v>0</v>
      </c>
      <c r="BR40" s="144">
        <v>0</v>
      </c>
      <c r="BS40" s="144">
        <v>0</v>
      </c>
      <c r="BT40" s="144">
        <v>0</v>
      </c>
      <c r="BU40" s="144">
        <v>0</v>
      </c>
      <c r="BV40" s="144">
        <v>0</v>
      </c>
      <c r="BW40" s="144">
        <v>0</v>
      </c>
      <c r="BX40" s="144">
        <v>0</v>
      </c>
      <c r="BY40" s="144">
        <v>9</v>
      </c>
      <c r="BZ40" s="144">
        <v>3</v>
      </c>
      <c r="CA40" s="144">
        <v>0</v>
      </c>
      <c r="CB40" s="144">
        <v>0</v>
      </c>
      <c r="CC40" s="144">
        <v>2</v>
      </c>
      <c r="CD40" s="144">
        <v>1</v>
      </c>
      <c r="CE40" s="144">
        <v>10</v>
      </c>
      <c r="CF40" s="144">
        <v>4</v>
      </c>
      <c r="CG40" s="205" t="s">
        <v>106</v>
      </c>
      <c r="CH40" s="48" t="s">
        <v>2000</v>
      </c>
      <c r="CI40" s="69">
        <v>2</v>
      </c>
      <c r="CJ40" s="144">
        <v>1</v>
      </c>
      <c r="CK40" s="154">
        <v>3.8454143433955007E-4</v>
      </c>
      <c r="CL40" s="154">
        <v>1.9227071716977504E-4</v>
      </c>
      <c r="CM40" s="144">
        <v>0</v>
      </c>
      <c r="CN40" s="144">
        <v>0</v>
      </c>
      <c r="CO40" s="144">
        <v>0</v>
      </c>
      <c r="CP40" s="144">
        <v>0</v>
      </c>
      <c r="CQ40" s="144">
        <v>0</v>
      </c>
      <c r="CR40" s="144">
        <v>0</v>
      </c>
      <c r="CS40" s="144">
        <v>0</v>
      </c>
      <c r="CT40" s="144">
        <v>0</v>
      </c>
      <c r="CU40" s="144">
        <v>0</v>
      </c>
      <c r="CV40" s="144">
        <v>0</v>
      </c>
      <c r="CW40" s="144">
        <v>0</v>
      </c>
      <c r="CX40" s="144">
        <v>0</v>
      </c>
      <c r="CY40" s="144">
        <v>0</v>
      </c>
      <c r="CZ40" s="144">
        <v>0</v>
      </c>
      <c r="DA40" s="144">
        <v>0</v>
      </c>
      <c r="DB40" s="144">
        <v>0</v>
      </c>
      <c r="DC40" s="144">
        <v>0</v>
      </c>
      <c r="DD40" s="144">
        <v>0</v>
      </c>
      <c r="DE40" s="144">
        <v>2</v>
      </c>
      <c r="DF40" s="144">
        <v>1</v>
      </c>
      <c r="DG40" s="144">
        <v>0</v>
      </c>
      <c r="DH40" s="144">
        <v>0</v>
      </c>
      <c r="DJ40" s="155" t="s">
        <v>106</v>
      </c>
    </row>
    <row r="41" spans="1:114">
      <c r="A41" s="205"/>
      <c r="B41" s="48" t="s">
        <v>2001</v>
      </c>
      <c r="C41" s="69">
        <v>0</v>
      </c>
      <c r="D41" s="144">
        <v>0</v>
      </c>
      <c r="E41" s="154">
        <v>0</v>
      </c>
      <c r="F41" s="154">
        <v>0</v>
      </c>
      <c r="G41" s="144">
        <v>0</v>
      </c>
      <c r="H41" s="144">
        <v>0</v>
      </c>
      <c r="I41" s="144">
        <v>0</v>
      </c>
      <c r="J41" s="144">
        <v>0</v>
      </c>
      <c r="K41" s="144">
        <v>0</v>
      </c>
      <c r="L41" s="144">
        <v>0</v>
      </c>
      <c r="M41" s="144">
        <v>0</v>
      </c>
      <c r="N41" s="144">
        <v>0</v>
      </c>
      <c r="O41" s="144">
        <v>0</v>
      </c>
      <c r="P41" s="144">
        <v>0</v>
      </c>
      <c r="Q41" s="144">
        <v>0</v>
      </c>
      <c r="R41" s="144">
        <v>0</v>
      </c>
      <c r="S41" s="144">
        <v>0</v>
      </c>
      <c r="T41" s="144">
        <v>0</v>
      </c>
      <c r="U41" s="144">
        <v>0</v>
      </c>
      <c r="V41" s="144">
        <v>0</v>
      </c>
      <c r="W41" s="144">
        <v>0</v>
      </c>
      <c r="X41" s="144">
        <v>0</v>
      </c>
      <c r="Y41" s="144">
        <v>0</v>
      </c>
      <c r="Z41" s="144">
        <v>0</v>
      </c>
      <c r="AA41" s="144">
        <v>1</v>
      </c>
      <c r="AB41" s="144">
        <v>0</v>
      </c>
      <c r="AC41" s="205"/>
      <c r="AD41" s="48" t="s">
        <v>2001</v>
      </c>
      <c r="AE41" s="69">
        <v>119</v>
      </c>
      <c r="AF41" s="144">
        <v>61</v>
      </c>
      <c r="AG41" s="154">
        <v>3.0521429121034139E-3</v>
      </c>
      <c r="AH41" s="154">
        <v>1.5645438457000693E-3</v>
      </c>
      <c r="AI41" s="144">
        <v>0</v>
      </c>
      <c r="AJ41" s="144">
        <v>0</v>
      </c>
      <c r="AK41" s="144">
        <v>0</v>
      </c>
      <c r="AL41" s="144">
        <v>0</v>
      </c>
      <c r="AM41" s="144">
        <v>0</v>
      </c>
      <c r="AN41" s="144">
        <v>0</v>
      </c>
      <c r="AO41" s="144">
        <v>1</v>
      </c>
      <c r="AP41" s="144">
        <v>0</v>
      </c>
      <c r="AQ41" s="144">
        <v>0</v>
      </c>
      <c r="AR41" s="144">
        <v>0</v>
      </c>
      <c r="AS41" s="144">
        <v>1</v>
      </c>
      <c r="AT41" s="144">
        <v>0</v>
      </c>
      <c r="AU41" s="144">
        <v>0</v>
      </c>
      <c r="AV41" s="144">
        <v>0</v>
      </c>
      <c r="AW41" s="144">
        <v>2</v>
      </c>
      <c r="AX41" s="144">
        <v>1</v>
      </c>
      <c r="AY41" s="144">
        <v>0</v>
      </c>
      <c r="AZ41" s="144">
        <v>0</v>
      </c>
      <c r="BA41" s="144">
        <v>115</v>
      </c>
      <c r="BB41" s="144">
        <v>60</v>
      </c>
      <c r="BC41" s="144">
        <v>6</v>
      </c>
      <c r="BD41" s="144">
        <v>0</v>
      </c>
      <c r="BE41" s="205"/>
      <c r="BF41" s="48" t="s">
        <v>2001</v>
      </c>
      <c r="BG41" s="69">
        <v>4</v>
      </c>
      <c r="BH41" s="144">
        <v>2</v>
      </c>
      <c r="BI41" s="154">
        <v>3.6429872495446266E-4</v>
      </c>
      <c r="BJ41" s="154">
        <v>1.8214936247723133E-4</v>
      </c>
      <c r="BK41" s="144">
        <v>0</v>
      </c>
      <c r="BL41" s="144">
        <v>0</v>
      </c>
      <c r="BM41" s="144">
        <v>0</v>
      </c>
      <c r="BN41" s="144">
        <v>0</v>
      </c>
      <c r="BO41" s="144">
        <v>0</v>
      </c>
      <c r="BP41" s="144">
        <v>0</v>
      </c>
      <c r="BQ41" s="144">
        <v>1</v>
      </c>
      <c r="BR41" s="144">
        <v>1</v>
      </c>
      <c r="BS41" s="144">
        <v>0</v>
      </c>
      <c r="BT41" s="144">
        <v>0</v>
      </c>
      <c r="BU41" s="144">
        <v>3</v>
      </c>
      <c r="BV41" s="144">
        <v>1</v>
      </c>
      <c r="BW41" s="144">
        <v>0</v>
      </c>
      <c r="BX41" s="144">
        <v>0</v>
      </c>
      <c r="BY41" s="144">
        <v>0</v>
      </c>
      <c r="BZ41" s="144">
        <v>0</v>
      </c>
      <c r="CA41" s="144">
        <v>0</v>
      </c>
      <c r="CB41" s="144">
        <v>0</v>
      </c>
      <c r="CC41" s="144">
        <v>0</v>
      </c>
      <c r="CD41" s="144">
        <v>0</v>
      </c>
      <c r="CE41" s="144">
        <v>1</v>
      </c>
      <c r="CF41" s="144">
        <v>1</v>
      </c>
      <c r="CG41" s="205"/>
      <c r="CH41" s="48" t="s">
        <v>2001</v>
      </c>
      <c r="CI41" s="69">
        <v>1</v>
      </c>
      <c r="CJ41" s="144">
        <v>0</v>
      </c>
      <c r="CK41" s="154">
        <v>2.7487630566245191E-4</v>
      </c>
      <c r="CL41" s="154">
        <v>0</v>
      </c>
      <c r="CM41" s="144">
        <v>0</v>
      </c>
      <c r="CN41" s="144">
        <v>0</v>
      </c>
      <c r="CO41" s="144">
        <v>0</v>
      </c>
      <c r="CP41" s="144">
        <v>0</v>
      </c>
      <c r="CQ41" s="144">
        <v>0</v>
      </c>
      <c r="CR41" s="144">
        <v>0</v>
      </c>
      <c r="CS41" s="144">
        <v>0</v>
      </c>
      <c r="CT41" s="144">
        <v>0</v>
      </c>
      <c r="CU41" s="144">
        <v>0</v>
      </c>
      <c r="CV41" s="144">
        <v>0</v>
      </c>
      <c r="CW41" s="144">
        <v>0</v>
      </c>
      <c r="CX41" s="144">
        <v>0</v>
      </c>
      <c r="CY41" s="144">
        <v>0</v>
      </c>
      <c r="CZ41" s="144">
        <v>0</v>
      </c>
      <c r="DA41" s="144">
        <v>0</v>
      </c>
      <c r="DB41" s="144">
        <v>0</v>
      </c>
      <c r="DC41" s="144">
        <v>0</v>
      </c>
      <c r="DD41" s="144">
        <v>0</v>
      </c>
      <c r="DE41" s="144">
        <v>1</v>
      </c>
      <c r="DF41" s="144">
        <v>0</v>
      </c>
      <c r="DG41" s="144">
        <v>0</v>
      </c>
      <c r="DH41" s="144">
        <v>0</v>
      </c>
      <c r="DJ41" s="155" t="s">
        <v>106</v>
      </c>
    </row>
    <row r="42" spans="1:114">
      <c r="A42" s="205"/>
      <c r="B42" s="156" t="s">
        <v>73</v>
      </c>
      <c r="C42" s="157">
        <v>3</v>
      </c>
      <c r="D42" s="157">
        <v>2</v>
      </c>
      <c r="E42" s="158">
        <v>2.9027576197387516E-4</v>
      </c>
      <c r="F42" s="158">
        <v>1.9351717464925012E-4</v>
      </c>
      <c r="G42" s="157">
        <v>0</v>
      </c>
      <c r="H42" s="157">
        <v>0</v>
      </c>
      <c r="I42" s="157">
        <v>0</v>
      </c>
      <c r="J42" s="157">
        <v>0</v>
      </c>
      <c r="K42" s="157">
        <v>0</v>
      </c>
      <c r="L42" s="157">
        <v>0</v>
      </c>
      <c r="M42" s="157">
        <v>0</v>
      </c>
      <c r="N42" s="157">
        <v>0</v>
      </c>
      <c r="O42" s="157">
        <v>0</v>
      </c>
      <c r="P42" s="157">
        <v>0</v>
      </c>
      <c r="Q42" s="157">
        <v>1</v>
      </c>
      <c r="R42" s="157">
        <v>1</v>
      </c>
      <c r="S42" s="157">
        <v>0</v>
      </c>
      <c r="T42" s="157">
        <v>0</v>
      </c>
      <c r="U42" s="157">
        <v>2</v>
      </c>
      <c r="V42" s="157">
        <v>1</v>
      </c>
      <c r="W42" s="157">
        <v>0</v>
      </c>
      <c r="X42" s="157">
        <v>0</v>
      </c>
      <c r="Y42" s="157">
        <v>0</v>
      </c>
      <c r="Z42" s="157">
        <v>0</v>
      </c>
      <c r="AA42" s="157">
        <v>1</v>
      </c>
      <c r="AB42" s="157">
        <v>0</v>
      </c>
      <c r="AC42" s="205"/>
      <c r="AD42" s="156" t="s">
        <v>73</v>
      </c>
      <c r="AE42" s="157">
        <v>192</v>
      </c>
      <c r="AF42" s="157">
        <v>84</v>
      </c>
      <c r="AG42" s="158">
        <v>1.580259919834731E-3</v>
      </c>
      <c r="AH42" s="158">
        <v>6.9136371492769491E-4</v>
      </c>
      <c r="AI42" s="157">
        <v>1</v>
      </c>
      <c r="AJ42" s="157">
        <v>0</v>
      </c>
      <c r="AK42" s="157">
        <v>0</v>
      </c>
      <c r="AL42" s="157">
        <v>0</v>
      </c>
      <c r="AM42" s="157">
        <v>16</v>
      </c>
      <c r="AN42" s="157">
        <v>8</v>
      </c>
      <c r="AO42" s="157">
        <v>2</v>
      </c>
      <c r="AP42" s="157">
        <v>0</v>
      </c>
      <c r="AQ42" s="157">
        <v>4</v>
      </c>
      <c r="AR42" s="157">
        <v>0</v>
      </c>
      <c r="AS42" s="157">
        <v>12</v>
      </c>
      <c r="AT42" s="157">
        <v>4</v>
      </c>
      <c r="AU42" s="157">
        <v>3</v>
      </c>
      <c r="AV42" s="157">
        <v>1</v>
      </c>
      <c r="AW42" s="157">
        <v>30</v>
      </c>
      <c r="AX42" s="157">
        <v>9</v>
      </c>
      <c r="AY42" s="157">
        <v>3</v>
      </c>
      <c r="AZ42" s="157">
        <v>2</v>
      </c>
      <c r="BA42" s="157">
        <v>121</v>
      </c>
      <c r="BB42" s="157">
        <v>60</v>
      </c>
      <c r="BC42" s="157">
        <v>103</v>
      </c>
      <c r="BD42" s="157">
        <v>52</v>
      </c>
      <c r="BE42" s="205"/>
      <c r="BF42" s="156" t="s">
        <v>73</v>
      </c>
      <c r="BG42" s="157">
        <v>17</v>
      </c>
      <c r="BH42" s="157">
        <v>7</v>
      </c>
      <c r="BI42" s="158">
        <v>6.4811284788410218E-4</v>
      </c>
      <c r="BJ42" s="158">
        <v>2.6686999618757149E-4</v>
      </c>
      <c r="BK42" s="157">
        <v>1</v>
      </c>
      <c r="BL42" s="157">
        <v>1</v>
      </c>
      <c r="BM42" s="157">
        <v>0</v>
      </c>
      <c r="BN42" s="157">
        <v>0</v>
      </c>
      <c r="BO42" s="157">
        <v>1</v>
      </c>
      <c r="BP42" s="157">
        <v>0</v>
      </c>
      <c r="BQ42" s="157">
        <v>1</v>
      </c>
      <c r="BR42" s="157">
        <v>1</v>
      </c>
      <c r="BS42" s="157">
        <v>0</v>
      </c>
      <c r="BT42" s="157">
        <v>0</v>
      </c>
      <c r="BU42" s="157">
        <v>3</v>
      </c>
      <c r="BV42" s="157">
        <v>1</v>
      </c>
      <c r="BW42" s="157">
        <v>0</v>
      </c>
      <c r="BX42" s="157">
        <v>0</v>
      </c>
      <c r="BY42" s="157">
        <v>9</v>
      </c>
      <c r="BZ42" s="157">
        <v>3</v>
      </c>
      <c r="CA42" s="157">
        <v>0</v>
      </c>
      <c r="CB42" s="157">
        <v>0</v>
      </c>
      <c r="CC42" s="157">
        <v>2</v>
      </c>
      <c r="CD42" s="157">
        <v>1</v>
      </c>
      <c r="CE42" s="157">
        <v>11</v>
      </c>
      <c r="CF42" s="157">
        <v>5</v>
      </c>
      <c r="CG42" s="205"/>
      <c r="CH42" s="156" t="s">
        <v>73</v>
      </c>
      <c r="CI42" s="157">
        <v>3</v>
      </c>
      <c r="CJ42" s="157">
        <v>1</v>
      </c>
      <c r="CK42" s="158">
        <v>3.3940491005769881E-4</v>
      </c>
      <c r="CL42" s="158">
        <v>1.1313497001923294E-4</v>
      </c>
      <c r="CM42" s="157">
        <v>0</v>
      </c>
      <c r="CN42" s="157">
        <v>0</v>
      </c>
      <c r="CO42" s="157">
        <v>0</v>
      </c>
      <c r="CP42" s="157">
        <v>0</v>
      </c>
      <c r="CQ42" s="157">
        <v>0</v>
      </c>
      <c r="CR42" s="157">
        <v>0</v>
      </c>
      <c r="CS42" s="157">
        <v>0</v>
      </c>
      <c r="CT42" s="157">
        <v>0</v>
      </c>
      <c r="CU42" s="157">
        <v>0</v>
      </c>
      <c r="CV42" s="157">
        <v>0</v>
      </c>
      <c r="CW42" s="157">
        <v>0</v>
      </c>
      <c r="CX42" s="157">
        <v>0</v>
      </c>
      <c r="CY42" s="157">
        <v>0</v>
      </c>
      <c r="CZ42" s="157">
        <v>0</v>
      </c>
      <c r="DA42" s="157">
        <v>0</v>
      </c>
      <c r="DB42" s="157">
        <v>0</v>
      </c>
      <c r="DC42" s="157">
        <v>0</v>
      </c>
      <c r="DD42" s="157">
        <v>0</v>
      </c>
      <c r="DE42" s="157">
        <v>3</v>
      </c>
      <c r="DF42" s="157">
        <v>1</v>
      </c>
      <c r="DG42" s="157">
        <v>0</v>
      </c>
      <c r="DH42" s="157">
        <v>0</v>
      </c>
      <c r="DJ42" s="155" t="s">
        <v>106</v>
      </c>
    </row>
    <row r="43" spans="1:114" ht="14.45" customHeight="1">
      <c r="A43" s="229" t="s">
        <v>2272</v>
      </c>
      <c r="B43" s="229"/>
      <c r="C43" s="229"/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  <c r="U43" s="229"/>
      <c r="V43" s="229"/>
      <c r="W43" s="229"/>
      <c r="X43" s="229"/>
      <c r="Y43" s="229"/>
      <c r="Z43" s="229"/>
      <c r="AA43" s="229"/>
      <c r="AB43" s="229"/>
      <c r="AC43" s="229" t="s">
        <v>2273</v>
      </c>
      <c r="AD43" s="229"/>
      <c r="AE43" s="229"/>
      <c r="AF43" s="229"/>
      <c r="AG43" s="229"/>
      <c r="AH43" s="229"/>
      <c r="AI43" s="229"/>
      <c r="AJ43" s="229"/>
      <c r="AK43" s="229"/>
      <c r="AL43" s="229"/>
      <c r="AM43" s="229"/>
      <c r="AN43" s="229"/>
      <c r="AO43" s="229"/>
      <c r="AP43" s="229"/>
      <c r="AQ43" s="229"/>
      <c r="AR43" s="229"/>
      <c r="AS43" s="229"/>
      <c r="AT43" s="229"/>
      <c r="AU43" s="229"/>
      <c r="AV43" s="229"/>
      <c r="AW43" s="229"/>
      <c r="AX43" s="229"/>
      <c r="AY43" s="229"/>
      <c r="AZ43" s="229"/>
      <c r="BA43" s="229"/>
      <c r="BB43" s="229"/>
      <c r="BC43" s="229"/>
      <c r="BD43" s="229"/>
      <c r="BE43" s="229" t="s">
        <v>2274</v>
      </c>
      <c r="BF43" s="229"/>
      <c r="BG43" s="229"/>
      <c r="BH43" s="229"/>
      <c r="BI43" s="229"/>
      <c r="BJ43" s="229"/>
      <c r="BK43" s="229"/>
      <c r="BL43" s="229"/>
      <c r="BM43" s="229"/>
      <c r="BN43" s="229"/>
      <c r="BO43" s="229"/>
      <c r="BP43" s="229"/>
      <c r="BQ43" s="229"/>
      <c r="BR43" s="229"/>
      <c r="BS43" s="229"/>
      <c r="BT43" s="229"/>
      <c r="BU43" s="229"/>
      <c r="BV43" s="229"/>
      <c r="BW43" s="229"/>
      <c r="BX43" s="229"/>
      <c r="BY43" s="229"/>
      <c r="BZ43" s="229"/>
      <c r="CA43" s="229"/>
      <c r="CB43" s="229"/>
      <c r="CC43" s="229"/>
      <c r="CD43" s="229"/>
      <c r="CE43" s="229"/>
      <c r="CF43" s="229"/>
      <c r="CG43" s="229" t="s">
        <v>2275</v>
      </c>
      <c r="CH43" s="229"/>
      <c r="CI43" s="229"/>
      <c r="CJ43" s="229"/>
      <c r="CK43" s="229"/>
      <c r="CL43" s="229"/>
      <c r="CM43" s="229"/>
      <c r="CN43" s="229"/>
      <c r="CO43" s="229"/>
      <c r="CP43" s="229"/>
      <c r="CQ43" s="229"/>
      <c r="CR43" s="229"/>
      <c r="CS43" s="229"/>
      <c r="CT43" s="229"/>
      <c r="CU43" s="229"/>
      <c r="CV43" s="229"/>
      <c r="CW43" s="229"/>
      <c r="CX43" s="229"/>
      <c r="CY43" s="229"/>
      <c r="CZ43" s="229"/>
      <c r="DA43" s="229"/>
      <c r="DB43" s="229"/>
      <c r="DC43" s="229"/>
      <c r="DD43" s="229"/>
      <c r="DE43" s="229"/>
      <c r="DF43" s="229"/>
      <c r="DG43" s="229"/>
      <c r="DH43" s="229"/>
    </row>
    <row r="44" spans="1:114" ht="14.45" customHeight="1">
      <c r="A44" s="229" t="str">
        <f>"ANNEE SCOLAIRE "&amp;annee_scolaire</f>
        <v>ANNEE SCOLAIRE 2022-2023</v>
      </c>
      <c r="B44" s="229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  <c r="Y44" s="229"/>
      <c r="Z44" s="229"/>
      <c r="AA44" s="229"/>
      <c r="AB44" s="229"/>
      <c r="AC44" s="229" t="str">
        <f>"ANNEE SCOLAIRE "&amp;annee_scolaire</f>
        <v>ANNEE SCOLAIRE 2022-2023</v>
      </c>
      <c r="AD44" s="229"/>
      <c r="AE44" s="229"/>
      <c r="AF44" s="229"/>
      <c r="AG44" s="229"/>
      <c r="AH44" s="229"/>
      <c r="AI44" s="229"/>
      <c r="AJ44" s="229"/>
      <c r="AK44" s="229"/>
      <c r="AL44" s="229"/>
      <c r="AM44" s="229"/>
      <c r="AN44" s="229"/>
      <c r="AO44" s="229"/>
      <c r="AP44" s="229"/>
      <c r="AQ44" s="229"/>
      <c r="AR44" s="229"/>
      <c r="AS44" s="229"/>
      <c r="AT44" s="229"/>
      <c r="AU44" s="229"/>
      <c r="AV44" s="229"/>
      <c r="AW44" s="229"/>
      <c r="AX44" s="229"/>
      <c r="AY44" s="229"/>
      <c r="AZ44" s="229"/>
      <c r="BA44" s="229"/>
      <c r="BB44" s="229"/>
      <c r="BC44" s="229"/>
      <c r="BD44" s="229"/>
      <c r="BE44" s="229" t="str">
        <f>"ANNEE SCOLAIRE "&amp;annee_scolaire</f>
        <v>ANNEE SCOLAIRE 2022-2023</v>
      </c>
      <c r="BF44" s="229"/>
      <c r="BG44" s="229"/>
      <c r="BH44" s="229"/>
      <c r="BI44" s="229"/>
      <c r="BJ44" s="229"/>
      <c r="BK44" s="229"/>
      <c r="BL44" s="229"/>
      <c r="BM44" s="229"/>
      <c r="BN44" s="229"/>
      <c r="BO44" s="229"/>
      <c r="BP44" s="229"/>
      <c r="BQ44" s="229"/>
      <c r="BR44" s="229"/>
      <c r="BS44" s="229"/>
      <c r="BT44" s="229"/>
      <c r="BU44" s="229"/>
      <c r="BV44" s="229"/>
      <c r="BW44" s="229"/>
      <c r="BX44" s="229"/>
      <c r="BY44" s="229"/>
      <c r="BZ44" s="229"/>
      <c r="CA44" s="229"/>
      <c r="CB44" s="229"/>
      <c r="CC44" s="229"/>
      <c r="CD44" s="229"/>
      <c r="CE44" s="229"/>
      <c r="CF44" s="229"/>
      <c r="CG44" s="229" t="str">
        <f>"ANNEE SCOLAIRE "&amp;annee_scolaire</f>
        <v>ANNEE SCOLAIRE 2022-2023</v>
      </c>
      <c r="CH44" s="229"/>
      <c r="CI44" s="229"/>
      <c r="CJ44" s="229"/>
      <c r="CK44" s="229"/>
      <c r="CL44" s="229"/>
      <c r="CM44" s="229"/>
      <c r="CN44" s="229"/>
      <c r="CO44" s="229"/>
      <c r="CP44" s="229"/>
      <c r="CQ44" s="229"/>
      <c r="CR44" s="229"/>
      <c r="CS44" s="229"/>
      <c r="CT44" s="229"/>
      <c r="CU44" s="229"/>
      <c r="CV44" s="229"/>
      <c r="CW44" s="229"/>
      <c r="CX44" s="229"/>
      <c r="CY44" s="229"/>
      <c r="CZ44" s="229"/>
      <c r="DA44" s="229"/>
      <c r="DB44" s="229"/>
      <c r="DC44" s="229"/>
      <c r="DD44" s="229"/>
      <c r="DE44" s="229"/>
      <c r="DF44" s="229"/>
      <c r="DG44" s="229"/>
      <c r="DH44" s="229"/>
    </row>
    <row r="45" spans="1:114">
      <c r="A45" s="229" t="s">
        <v>1</v>
      </c>
      <c r="B45" s="238" t="s">
        <v>2044</v>
      </c>
      <c r="C45" s="229" t="s">
        <v>2254</v>
      </c>
      <c r="D45" s="229"/>
      <c r="E45" s="229"/>
      <c r="F45" s="229"/>
      <c r="G45" s="229" t="s">
        <v>2255</v>
      </c>
      <c r="H45" s="229"/>
      <c r="I45" s="229" t="s">
        <v>2256</v>
      </c>
      <c r="J45" s="229"/>
      <c r="K45" s="229"/>
      <c r="L45" s="229"/>
      <c r="M45" s="229" t="s">
        <v>2257</v>
      </c>
      <c r="N45" s="229"/>
      <c r="O45" s="229"/>
      <c r="P45" s="229"/>
      <c r="Q45" s="229" t="s">
        <v>2258</v>
      </c>
      <c r="R45" s="229"/>
      <c r="S45" s="229"/>
      <c r="T45" s="229"/>
      <c r="U45" s="229" t="s">
        <v>2259</v>
      </c>
      <c r="V45" s="229"/>
      <c r="W45" s="229"/>
      <c r="X45" s="229"/>
      <c r="Y45" s="229" t="s">
        <v>2260</v>
      </c>
      <c r="Z45" s="229"/>
      <c r="AA45" s="229" t="s">
        <v>2261</v>
      </c>
      <c r="AB45" s="229"/>
      <c r="AC45" s="229" t="s">
        <v>1</v>
      </c>
      <c r="AD45" s="238" t="s">
        <v>2044</v>
      </c>
      <c r="AE45" s="229" t="s">
        <v>2254</v>
      </c>
      <c r="AF45" s="229"/>
      <c r="AG45" s="229"/>
      <c r="AH45" s="229"/>
      <c r="AI45" s="229" t="s">
        <v>2255</v>
      </c>
      <c r="AJ45" s="229"/>
      <c r="AK45" s="229" t="s">
        <v>2256</v>
      </c>
      <c r="AL45" s="229"/>
      <c r="AM45" s="229"/>
      <c r="AN45" s="229"/>
      <c r="AO45" s="229" t="s">
        <v>2257</v>
      </c>
      <c r="AP45" s="229"/>
      <c r="AQ45" s="229"/>
      <c r="AR45" s="229"/>
      <c r="AS45" s="229" t="s">
        <v>2258</v>
      </c>
      <c r="AT45" s="229"/>
      <c r="AU45" s="229"/>
      <c r="AV45" s="229"/>
      <c r="AW45" s="229" t="s">
        <v>2259</v>
      </c>
      <c r="AX45" s="229"/>
      <c r="AY45" s="229"/>
      <c r="AZ45" s="229"/>
      <c r="BA45" s="229" t="s">
        <v>2260</v>
      </c>
      <c r="BB45" s="229"/>
      <c r="BC45" s="229" t="s">
        <v>2261</v>
      </c>
      <c r="BD45" s="229"/>
      <c r="BE45" s="229" t="s">
        <v>1</v>
      </c>
      <c r="BF45" s="238" t="s">
        <v>2044</v>
      </c>
      <c r="BG45" s="229" t="s">
        <v>2254</v>
      </c>
      <c r="BH45" s="229"/>
      <c r="BI45" s="229"/>
      <c r="BJ45" s="229"/>
      <c r="BK45" s="229" t="s">
        <v>2255</v>
      </c>
      <c r="BL45" s="229"/>
      <c r="BM45" s="229" t="s">
        <v>2256</v>
      </c>
      <c r="BN45" s="229"/>
      <c r="BO45" s="229"/>
      <c r="BP45" s="229"/>
      <c r="BQ45" s="229" t="s">
        <v>2257</v>
      </c>
      <c r="BR45" s="229"/>
      <c r="BS45" s="229"/>
      <c r="BT45" s="229"/>
      <c r="BU45" s="229" t="s">
        <v>2258</v>
      </c>
      <c r="BV45" s="229"/>
      <c r="BW45" s="229"/>
      <c r="BX45" s="229"/>
      <c r="BY45" s="229" t="s">
        <v>2259</v>
      </c>
      <c r="BZ45" s="229"/>
      <c r="CA45" s="229"/>
      <c r="CB45" s="229"/>
      <c r="CC45" s="229" t="s">
        <v>2260</v>
      </c>
      <c r="CD45" s="229"/>
      <c r="CE45" s="229" t="s">
        <v>2261</v>
      </c>
      <c r="CF45" s="229"/>
      <c r="CG45" s="229" t="s">
        <v>1</v>
      </c>
      <c r="CH45" s="238" t="s">
        <v>2044</v>
      </c>
      <c r="CI45" s="229" t="s">
        <v>2254</v>
      </c>
      <c r="CJ45" s="229"/>
      <c r="CK45" s="229"/>
      <c r="CL45" s="229"/>
      <c r="CM45" s="229" t="s">
        <v>2255</v>
      </c>
      <c r="CN45" s="229"/>
      <c r="CO45" s="229" t="s">
        <v>2256</v>
      </c>
      <c r="CP45" s="229"/>
      <c r="CQ45" s="229"/>
      <c r="CR45" s="229"/>
      <c r="CS45" s="229" t="s">
        <v>2257</v>
      </c>
      <c r="CT45" s="229"/>
      <c r="CU45" s="229"/>
      <c r="CV45" s="229"/>
      <c r="CW45" s="229" t="s">
        <v>2258</v>
      </c>
      <c r="CX45" s="229"/>
      <c r="CY45" s="229"/>
      <c r="CZ45" s="229"/>
      <c r="DA45" s="229" t="s">
        <v>2259</v>
      </c>
      <c r="DB45" s="229"/>
      <c r="DC45" s="229"/>
      <c r="DD45" s="229"/>
      <c r="DE45" s="229" t="s">
        <v>2260</v>
      </c>
      <c r="DF45" s="229"/>
      <c r="DG45" s="229" t="s">
        <v>2261</v>
      </c>
      <c r="DH45" s="229"/>
    </row>
    <row r="46" spans="1:114" ht="24" customHeight="1">
      <c r="A46" s="229"/>
      <c r="B46" s="238"/>
      <c r="C46" s="229" t="s">
        <v>73</v>
      </c>
      <c r="D46" s="229"/>
      <c r="E46" s="229" t="s">
        <v>2262</v>
      </c>
      <c r="F46" s="229"/>
      <c r="G46" s="229"/>
      <c r="H46" s="229"/>
      <c r="I46" s="229" t="s">
        <v>2263</v>
      </c>
      <c r="J46" s="229"/>
      <c r="K46" s="229" t="s">
        <v>2264</v>
      </c>
      <c r="L46" s="229"/>
      <c r="M46" s="229" t="s">
        <v>2265</v>
      </c>
      <c r="N46" s="229"/>
      <c r="O46" s="229" t="s">
        <v>2266</v>
      </c>
      <c r="P46" s="229"/>
      <c r="Q46" s="229" t="s">
        <v>2267</v>
      </c>
      <c r="R46" s="229"/>
      <c r="S46" s="229" t="s">
        <v>2268</v>
      </c>
      <c r="T46" s="229"/>
      <c r="U46" s="229" t="s">
        <v>2269</v>
      </c>
      <c r="V46" s="229"/>
      <c r="W46" s="229" t="s">
        <v>2270</v>
      </c>
      <c r="X46" s="229"/>
      <c r="Y46" s="229"/>
      <c r="Z46" s="229"/>
      <c r="AA46" s="229"/>
      <c r="AB46" s="229"/>
      <c r="AC46" s="229"/>
      <c r="AD46" s="238"/>
      <c r="AE46" s="229" t="s">
        <v>73</v>
      </c>
      <c r="AF46" s="229"/>
      <c r="AG46" s="229" t="s">
        <v>2262</v>
      </c>
      <c r="AH46" s="229"/>
      <c r="AI46" s="229"/>
      <c r="AJ46" s="229"/>
      <c r="AK46" s="229" t="s">
        <v>2263</v>
      </c>
      <c r="AL46" s="229"/>
      <c r="AM46" s="229" t="s">
        <v>2264</v>
      </c>
      <c r="AN46" s="229"/>
      <c r="AO46" s="229" t="s">
        <v>2265</v>
      </c>
      <c r="AP46" s="229"/>
      <c r="AQ46" s="229" t="s">
        <v>2266</v>
      </c>
      <c r="AR46" s="229"/>
      <c r="AS46" s="229" t="s">
        <v>2267</v>
      </c>
      <c r="AT46" s="229"/>
      <c r="AU46" s="229" t="s">
        <v>2268</v>
      </c>
      <c r="AV46" s="229"/>
      <c r="AW46" s="229" t="s">
        <v>2269</v>
      </c>
      <c r="AX46" s="229"/>
      <c r="AY46" s="229" t="s">
        <v>2270</v>
      </c>
      <c r="AZ46" s="229"/>
      <c r="BA46" s="229"/>
      <c r="BB46" s="229"/>
      <c r="BC46" s="229"/>
      <c r="BD46" s="229"/>
      <c r="BE46" s="229"/>
      <c r="BF46" s="238"/>
      <c r="BG46" s="229" t="s">
        <v>73</v>
      </c>
      <c r="BH46" s="229"/>
      <c r="BI46" s="229" t="s">
        <v>2262</v>
      </c>
      <c r="BJ46" s="229"/>
      <c r="BK46" s="229"/>
      <c r="BL46" s="229"/>
      <c r="BM46" s="229" t="s">
        <v>2263</v>
      </c>
      <c r="BN46" s="229"/>
      <c r="BO46" s="229" t="s">
        <v>2264</v>
      </c>
      <c r="BP46" s="229"/>
      <c r="BQ46" s="229" t="s">
        <v>2265</v>
      </c>
      <c r="BR46" s="229"/>
      <c r="BS46" s="229" t="s">
        <v>2266</v>
      </c>
      <c r="BT46" s="229"/>
      <c r="BU46" s="229" t="s">
        <v>2267</v>
      </c>
      <c r="BV46" s="229"/>
      <c r="BW46" s="229" t="s">
        <v>2268</v>
      </c>
      <c r="BX46" s="229"/>
      <c r="BY46" s="229" t="s">
        <v>2269</v>
      </c>
      <c r="BZ46" s="229"/>
      <c r="CA46" s="229" t="s">
        <v>2270</v>
      </c>
      <c r="CB46" s="229"/>
      <c r="CC46" s="229"/>
      <c r="CD46" s="229"/>
      <c r="CE46" s="229"/>
      <c r="CF46" s="229"/>
      <c r="CG46" s="229"/>
      <c r="CH46" s="238"/>
      <c r="CI46" s="229" t="s">
        <v>73</v>
      </c>
      <c r="CJ46" s="229"/>
      <c r="CK46" s="229" t="s">
        <v>2271</v>
      </c>
      <c r="CL46" s="229"/>
      <c r="CM46" s="229"/>
      <c r="CN46" s="229"/>
      <c r="CO46" s="229" t="s">
        <v>2263</v>
      </c>
      <c r="CP46" s="229"/>
      <c r="CQ46" s="229" t="s">
        <v>2264</v>
      </c>
      <c r="CR46" s="229"/>
      <c r="CS46" s="229" t="s">
        <v>2265</v>
      </c>
      <c r="CT46" s="229"/>
      <c r="CU46" s="229" t="s">
        <v>2266</v>
      </c>
      <c r="CV46" s="229"/>
      <c r="CW46" s="229" t="s">
        <v>2267</v>
      </c>
      <c r="CX46" s="229"/>
      <c r="CY46" s="229" t="s">
        <v>2268</v>
      </c>
      <c r="CZ46" s="229"/>
      <c r="DA46" s="229" t="s">
        <v>2269</v>
      </c>
      <c r="DB46" s="229"/>
      <c r="DC46" s="229" t="s">
        <v>2270</v>
      </c>
      <c r="DD46" s="229"/>
      <c r="DE46" s="229"/>
      <c r="DF46" s="229"/>
      <c r="DG46" s="229"/>
      <c r="DH46" s="229"/>
    </row>
    <row r="47" spans="1:114" ht="24">
      <c r="A47" s="229"/>
      <c r="B47" s="238"/>
      <c r="C47" s="153" t="s">
        <v>139</v>
      </c>
      <c r="D47" s="153" t="s">
        <v>48</v>
      </c>
      <c r="E47" s="153" t="s">
        <v>139</v>
      </c>
      <c r="F47" s="153" t="s">
        <v>48</v>
      </c>
      <c r="G47" s="153" t="s">
        <v>139</v>
      </c>
      <c r="H47" s="153" t="s">
        <v>48</v>
      </c>
      <c r="I47" s="153" t="s">
        <v>139</v>
      </c>
      <c r="J47" s="153" t="s">
        <v>48</v>
      </c>
      <c r="K47" s="153" t="s">
        <v>139</v>
      </c>
      <c r="L47" s="153" t="s">
        <v>48</v>
      </c>
      <c r="M47" s="153" t="s">
        <v>139</v>
      </c>
      <c r="N47" s="153" t="s">
        <v>48</v>
      </c>
      <c r="O47" s="153" t="s">
        <v>139</v>
      </c>
      <c r="P47" s="153" t="s">
        <v>48</v>
      </c>
      <c r="Q47" s="153" t="s">
        <v>139</v>
      </c>
      <c r="R47" s="153" t="s">
        <v>48</v>
      </c>
      <c r="S47" s="153" t="s">
        <v>139</v>
      </c>
      <c r="T47" s="153" t="s">
        <v>48</v>
      </c>
      <c r="U47" s="153" t="s">
        <v>139</v>
      </c>
      <c r="V47" s="153" t="s">
        <v>48</v>
      </c>
      <c r="W47" s="153" t="s">
        <v>139</v>
      </c>
      <c r="X47" s="153" t="s">
        <v>48</v>
      </c>
      <c r="Y47" s="153" t="s">
        <v>139</v>
      </c>
      <c r="Z47" s="153" t="s">
        <v>48</v>
      </c>
      <c r="AA47" s="153" t="s">
        <v>139</v>
      </c>
      <c r="AB47" s="153" t="s">
        <v>48</v>
      </c>
      <c r="AC47" s="229"/>
      <c r="AD47" s="238"/>
      <c r="AE47" s="153" t="s">
        <v>139</v>
      </c>
      <c r="AF47" s="153" t="s">
        <v>48</v>
      </c>
      <c r="AG47" s="153" t="s">
        <v>139</v>
      </c>
      <c r="AH47" s="153" t="s">
        <v>48</v>
      </c>
      <c r="AI47" s="153" t="s">
        <v>139</v>
      </c>
      <c r="AJ47" s="153" t="s">
        <v>48</v>
      </c>
      <c r="AK47" s="153" t="s">
        <v>139</v>
      </c>
      <c r="AL47" s="153" t="s">
        <v>48</v>
      </c>
      <c r="AM47" s="153" t="s">
        <v>139</v>
      </c>
      <c r="AN47" s="153" t="s">
        <v>48</v>
      </c>
      <c r="AO47" s="153" t="s">
        <v>139</v>
      </c>
      <c r="AP47" s="153" t="s">
        <v>48</v>
      </c>
      <c r="AQ47" s="153" t="s">
        <v>139</v>
      </c>
      <c r="AR47" s="153" t="s">
        <v>48</v>
      </c>
      <c r="AS47" s="153" t="s">
        <v>139</v>
      </c>
      <c r="AT47" s="153" t="s">
        <v>48</v>
      </c>
      <c r="AU47" s="153" t="s">
        <v>139</v>
      </c>
      <c r="AV47" s="153" t="s">
        <v>48</v>
      </c>
      <c r="AW47" s="153" t="s">
        <v>139</v>
      </c>
      <c r="AX47" s="153" t="s">
        <v>48</v>
      </c>
      <c r="AY47" s="153" t="s">
        <v>139</v>
      </c>
      <c r="AZ47" s="153" t="s">
        <v>48</v>
      </c>
      <c r="BA47" s="153" t="s">
        <v>139</v>
      </c>
      <c r="BB47" s="153" t="s">
        <v>48</v>
      </c>
      <c r="BC47" s="153" t="s">
        <v>139</v>
      </c>
      <c r="BD47" s="153" t="s">
        <v>48</v>
      </c>
      <c r="BE47" s="229"/>
      <c r="BF47" s="238"/>
      <c r="BG47" s="153" t="s">
        <v>139</v>
      </c>
      <c r="BH47" s="153" t="s">
        <v>48</v>
      </c>
      <c r="BI47" s="153" t="s">
        <v>139</v>
      </c>
      <c r="BJ47" s="153" t="s">
        <v>48</v>
      </c>
      <c r="BK47" s="153" t="s">
        <v>139</v>
      </c>
      <c r="BL47" s="153" t="s">
        <v>48</v>
      </c>
      <c r="BM47" s="153" t="s">
        <v>139</v>
      </c>
      <c r="BN47" s="153" t="s">
        <v>48</v>
      </c>
      <c r="BO47" s="153" t="s">
        <v>139</v>
      </c>
      <c r="BP47" s="153" t="s">
        <v>48</v>
      </c>
      <c r="BQ47" s="153" t="s">
        <v>139</v>
      </c>
      <c r="BR47" s="153" t="s">
        <v>48</v>
      </c>
      <c r="BS47" s="153" t="s">
        <v>139</v>
      </c>
      <c r="BT47" s="153" t="s">
        <v>48</v>
      </c>
      <c r="BU47" s="153" t="s">
        <v>139</v>
      </c>
      <c r="BV47" s="153" t="s">
        <v>48</v>
      </c>
      <c r="BW47" s="153" t="s">
        <v>139</v>
      </c>
      <c r="BX47" s="153" t="s">
        <v>48</v>
      </c>
      <c r="BY47" s="153" t="s">
        <v>139</v>
      </c>
      <c r="BZ47" s="153" t="s">
        <v>48</v>
      </c>
      <c r="CA47" s="153" t="s">
        <v>139</v>
      </c>
      <c r="CB47" s="153" t="s">
        <v>48</v>
      </c>
      <c r="CC47" s="153" t="s">
        <v>139</v>
      </c>
      <c r="CD47" s="153" t="s">
        <v>48</v>
      </c>
      <c r="CE47" s="153" t="s">
        <v>139</v>
      </c>
      <c r="CF47" s="153" t="s">
        <v>48</v>
      </c>
      <c r="CG47" s="229"/>
      <c r="CH47" s="238"/>
      <c r="CI47" s="153" t="s">
        <v>139</v>
      </c>
      <c r="CJ47" s="153" t="s">
        <v>48</v>
      </c>
      <c r="CK47" s="153" t="s">
        <v>139</v>
      </c>
      <c r="CL47" s="153" t="s">
        <v>48</v>
      </c>
      <c r="CM47" s="153" t="s">
        <v>139</v>
      </c>
      <c r="CN47" s="153" t="s">
        <v>48</v>
      </c>
      <c r="CO47" s="153" t="s">
        <v>139</v>
      </c>
      <c r="CP47" s="153" t="s">
        <v>48</v>
      </c>
      <c r="CQ47" s="153" t="s">
        <v>139</v>
      </c>
      <c r="CR47" s="153" t="s">
        <v>48</v>
      </c>
      <c r="CS47" s="153" t="s">
        <v>139</v>
      </c>
      <c r="CT47" s="153" t="s">
        <v>48</v>
      </c>
      <c r="CU47" s="153" t="s">
        <v>139</v>
      </c>
      <c r="CV47" s="153" t="s">
        <v>48</v>
      </c>
      <c r="CW47" s="153" t="s">
        <v>139</v>
      </c>
      <c r="CX47" s="153" t="s">
        <v>48</v>
      </c>
      <c r="CY47" s="153" t="s">
        <v>139</v>
      </c>
      <c r="CZ47" s="153" t="s">
        <v>48</v>
      </c>
      <c r="DA47" s="153" t="s">
        <v>139</v>
      </c>
      <c r="DB47" s="153" t="s">
        <v>48</v>
      </c>
      <c r="DC47" s="153" t="s">
        <v>139</v>
      </c>
      <c r="DD47" s="153" t="s">
        <v>48</v>
      </c>
      <c r="DE47" s="153" t="s">
        <v>139</v>
      </c>
      <c r="DF47" s="153" t="s">
        <v>48</v>
      </c>
      <c r="DG47" s="153" t="s">
        <v>139</v>
      </c>
      <c r="DH47" s="153" t="s">
        <v>48</v>
      </c>
      <c r="DJ47" s="78" t="s">
        <v>1</v>
      </c>
    </row>
    <row r="48" spans="1:114">
      <c r="A48" s="205" t="s">
        <v>107</v>
      </c>
      <c r="B48" s="48" t="s">
        <v>2000</v>
      </c>
      <c r="C48" s="69">
        <v>15</v>
      </c>
      <c r="D48" s="144">
        <v>8</v>
      </c>
      <c r="E48" s="154">
        <v>9.1213134691395562E-4</v>
      </c>
      <c r="F48" s="154">
        <v>4.8647005168744298E-4</v>
      </c>
      <c r="G48" s="144">
        <v>0</v>
      </c>
      <c r="H48" s="144">
        <v>0</v>
      </c>
      <c r="I48" s="144">
        <v>0</v>
      </c>
      <c r="J48" s="144">
        <v>0</v>
      </c>
      <c r="K48" s="144">
        <v>1</v>
      </c>
      <c r="L48" s="144">
        <v>1</v>
      </c>
      <c r="M48" s="144">
        <v>0</v>
      </c>
      <c r="N48" s="144">
        <v>0</v>
      </c>
      <c r="O48" s="144">
        <v>5</v>
      </c>
      <c r="P48" s="144">
        <v>3</v>
      </c>
      <c r="Q48" s="144">
        <v>4</v>
      </c>
      <c r="R48" s="144">
        <v>1</v>
      </c>
      <c r="S48" s="144">
        <v>0</v>
      </c>
      <c r="T48" s="144">
        <v>0</v>
      </c>
      <c r="U48" s="144">
        <v>2</v>
      </c>
      <c r="V48" s="144">
        <v>1</v>
      </c>
      <c r="W48" s="144">
        <v>1</v>
      </c>
      <c r="X48" s="144">
        <v>1</v>
      </c>
      <c r="Y48" s="144">
        <v>2</v>
      </c>
      <c r="Z48" s="144">
        <v>1</v>
      </c>
      <c r="AA48" s="144">
        <v>19</v>
      </c>
      <c r="AB48" s="144">
        <v>13</v>
      </c>
      <c r="AC48" s="205" t="s">
        <v>107</v>
      </c>
      <c r="AD48" s="48" t="s">
        <v>2000</v>
      </c>
      <c r="AE48" s="69">
        <v>339</v>
      </c>
      <c r="AF48" s="144">
        <v>152</v>
      </c>
      <c r="AG48" s="154">
        <v>2.7774591574221247E-3</v>
      </c>
      <c r="AH48" s="154">
        <v>1.2453504186671473E-3</v>
      </c>
      <c r="AI48" s="144">
        <v>14</v>
      </c>
      <c r="AJ48" s="144">
        <v>8</v>
      </c>
      <c r="AK48" s="144">
        <v>5</v>
      </c>
      <c r="AL48" s="144">
        <v>4</v>
      </c>
      <c r="AM48" s="144">
        <v>34</v>
      </c>
      <c r="AN48" s="144">
        <v>15</v>
      </c>
      <c r="AO48" s="144">
        <v>56</v>
      </c>
      <c r="AP48" s="144">
        <v>29</v>
      </c>
      <c r="AQ48" s="144">
        <v>45</v>
      </c>
      <c r="AR48" s="144">
        <v>24</v>
      </c>
      <c r="AS48" s="144">
        <v>42</v>
      </c>
      <c r="AT48" s="144">
        <v>18</v>
      </c>
      <c r="AU48" s="144">
        <v>21</v>
      </c>
      <c r="AV48" s="144">
        <v>11</v>
      </c>
      <c r="AW48" s="144">
        <v>74</v>
      </c>
      <c r="AX48" s="144">
        <v>28</v>
      </c>
      <c r="AY48" s="144">
        <v>18</v>
      </c>
      <c r="AZ48" s="144">
        <v>7</v>
      </c>
      <c r="BA48" s="144">
        <v>36</v>
      </c>
      <c r="BB48" s="144">
        <v>13</v>
      </c>
      <c r="BC48" s="144">
        <v>177</v>
      </c>
      <c r="BD48" s="144">
        <v>93</v>
      </c>
      <c r="BE48" s="205" t="s">
        <v>107</v>
      </c>
      <c r="BF48" s="48" t="s">
        <v>2000</v>
      </c>
      <c r="BG48" s="69">
        <v>137</v>
      </c>
      <c r="BH48" s="144">
        <v>82</v>
      </c>
      <c r="BI48" s="154">
        <v>4.9905289232114233E-3</v>
      </c>
      <c r="BJ48" s="154">
        <v>2.9870319102433336E-3</v>
      </c>
      <c r="BK48" s="144">
        <v>1</v>
      </c>
      <c r="BL48" s="144">
        <v>0</v>
      </c>
      <c r="BM48" s="144">
        <v>0</v>
      </c>
      <c r="BN48" s="144">
        <v>0</v>
      </c>
      <c r="BO48" s="144">
        <v>67</v>
      </c>
      <c r="BP48" s="144">
        <v>46</v>
      </c>
      <c r="BQ48" s="144">
        <v>4</v>
      </c>
      <c r="BR48" s="144">
        <v>1</v>
      </c>
      <c r="BS48" s="144">
        <v>4</v>
      </c>
      <c r="BT48" s="144">
        <v>2</v>
      </c>
      <c r="BU48" s="144">
        <v>24</v>
      </c>
      <c r="BV48" s="144">
        <v>13</v>
      </c>
      <c r="BW48" s="144">
        <v>0</v>
      </c>
      <c r="BX48" s="144">
        <v>0</v>
      </c>
      <c r="BY48" s="144">
        <v>20</v>
      </c>
      <c r="BZ48" s="144">
        <v>12</v>
      </c>
      <c r="CA48" s="144">
        <v>0</v>
      </c>
      <c r="CB48" s="144">
        <v>0</v>
      </c>
      <c r="CC48" s="144">
        <v>17</v>
      </c>
      <c r="CD48" s="144">
        <v>8</v>
      </c>
      <c r="CE48" s="144">
        <v>19</v>
      </c>
      <c r="CF48" s="144">
        <v>11</v>
      </c>
      <c r="CG48" s="205" t="s">
        <v>107</v>
      </c>
      <c r="CH48" s="48" t="s">
        <v>2000</v>
      </c>
      <c r="CI48" s="69">
        <v>8</v>
      </c>
      <c r="CJ48" s="144">
        <v>5</v>
      </c>
      <c r="CK48" s="154">
        <v>6.5957622227718693E-4</v>
      </c>
      <c r="CL48" s="154">
        <v>4.1223513892324183E-4</v>
      </c>
      <c r="CM48" s="144">
        <v>0</v>
      </c>
      <c r="CN48" s="144">
        <v>0</v>
      </c>
      <c r="CO48" s="144">
        <v>0</v>
      </c>
      <c r="CP48" s="144">
        <v>0</v>
      </c>
      <c r="CQ48" s="144">
        <v>2</v>
      </c>
      <c r="CR48" s="144">
        <v>1</v>
      </c>
      <c r="CS48" s="144">
        <v>0</v>
      </c>
      <c r="CT48" s="144">
        <v>0</v>
      </c>
      <c r="CU48" s="144">
        <v>0</v>
      </c>
      <c r="CV48" s="144">
        <v>0</v>
      </c>
      <c r="CW48" s="144">
        <v>2</v>
      </c>
      <c r="CX48" s="144">
        <v>1</v>
      </c>
      <c r="CY48" s="144">
        <v>1</v>
      </c>
      <c r="CZ48" s="144">
        <v>0</v>
      </c>
      <c r="DA48" s="144">
        <v>0</v>
      </c>
      <c r="DB48" s="144">
        <v>0</v>
      </c>
      <c r="DC48" s="144">
        <v>0</v>
      </c>
      <c r="DD48" s="144">
        <v>0</v>
      </c>
      <c r="DE48" s="144">
        <v>3</v>
      </c>
      <c r="DF48" s="144">
        <v>3</v>
      </c>
      <c r="DG48" s="144">
        <v>28</v>
      </c>
      <c r="DH48" s="144">
        <v>14</v>
      </c>
      <c r="DJ48" s="155" t="s">
        <v>107</v>
      </c>
    </row>
    <row r="49" spans="1:114">
      <c r="A49" s="205"/>
      <c r="B49" s="48" t="s">
        <v>2001</v>
      </c>
      <c r="C49" s="69">
        <v>26</v>
      </c>
      <c r="D49" s="144">
        <v>10</v>
      </c>
      <c r="E49" s="154">
        <v>1.4429213607858372E-3</v>
      </c>
      <c r="F49" s="154">
        <v>5.5496975414839889E-4</v>
      </c>
      <c r="G49" s="144">
        <v>1</v>
      </c>
      <c r="H49" s="144">
        <v>0</v>
      </c>
      <c r="I49" s="144">
        <v>0</v>
      </c>
      <c r="J49" s="144">
        <v>0</v>
      </c>
      <c r="K49" s="144">
        <v>2</v>
      </c>
      <c r="L49" s="144">
        <v>1</v>
      </c>
      <c r="M49" s="144">
        <v>1</v>
      </c>
      <c r="N49" s="144">
        <v>0</v>
      </c>
      <c r="O49" s="144">
        <v>7</v>
      </c>
      <c r="P49" s="144">
        <v>2</v>
      </c>
      <c r="Q49" s="144">
        <v>0</v>
      </c>
      <c r="R49" s="144">
        <v>0</v>
      </c>
      <c r="S49" s="144">
        <v>0</v>
      </c>
      <c r="T49" s="144">
        <v>0</v>
      </c>
      <c r="U49" s="144">
        <v>12</v>
      </c>
      <c r="V49" s="144">
        <v>4</v>
      </c>
      <c r="W49" s="144">
        <v>0</v>
      </c>
      <c r="X49" s="144">
        <v>0</v>
      </c>
      <c r="Y49" s="144">
        <v>3</v>
      </c>
      <c r="Z49" s="144">
        <v>3</v>
      </c>
      <c r="AA49" s="144">
        <v>3</v>
      </c>
      <c r="AB49" s="144">
        <v>1</v>
      </c>
      <c r="AC49" s="205"/>
      <c r="AD49" s="48" t="s">
        <v>2001</v>
      </c>
      <c r="AE49" s="69">
        <v>41</v>
      </c>
      <c r="AF49" s="144">
        <v>11</v>
      </c>
      <c r="AG49" s="154">
        <v>8.678350690034713E-4</v>
      </c>
      <c r="AH49" s="154">
        <v>2.3283379900093133E-4</v>
      </c>
      <c r="AI49" s="144">
        <v>0</v>
      </c>
      <c r="AJ49" s="144">
        <v>0</v>
      </c>
      <c r="AK49" s="144">
        <v>0</v>
      </c>
      <c r="AL49" s="144">
        <v>0</v>
      </c>
      <c r="AM49" s="144">
        <v>9</v>
      </c>
      <c r="AN49" s="144">
        <v>3</v>
      </c>
      <c r="AO49" s="144">
        <v>1</v>
      </c>
      <c r="AP49" s="144">
        <v>0</v>
      </c>
      <c r="AQ49" s="144">
        <v>10</v>
      </c>
      <c r="AR49" s="144">
        <v>2</v>
      </c>
      <c r="AS49" s="144">
        <v>3</v>
      </c>
      <c r="AT49" s="144">
        <v>1</v>
      </c>
      <c r="AU49" s="144">
        <v>0</v>
      </c>
      <c r="AV49" s="144">
        <v>0</v>
      </c>
      <c r="AW49" s="144">
        <v>11</v>
      </c>
      <c r="AX49" s="144">
        <v>4</v>
      </c>
      <c r="AY49" s="144">
        <v>0</v>
      </c>
      <c r="AZ49" s="144">
        <v>0</v>
      </c>
      <c r="BA49" s="144">
        <v>7</v>
      </c>
      <c r="BB49" s="144">
        <v>1</v>
      </c>
      <c r="BC49" s="144">
        <v>5</v>
      </c>
      <c r="BD49" s="144">
        <v>0</v>
      </c>
      <c r="BE49" s="205"/>
      <c r="BF49" s="48" t="s">
        <v>2001</v>
      </c>
      <c r="BG49" s="69">
        <v>9</v>
      </c>
      <c r="BH49" s="144">
        <v>4</v>
      </c>
      <c r="BI49" s="154">
        <v>3.7316527075213535E-4</v>
      </c>
      <c r="BJ49" s="154">
        <v>1.6585123144539348E-4</v>
      </c>
      <c r="BK49" s="144">
        <v>0</v>
      </c>
      <c r="BL49" s="144">
        <v>0</v>
      </c>
      <c r="BM49" s="144">
        <v>0</v>
      </c>
      <c r="BN49" s="144">
        <v>0</v>
      </c>
      <c r="BO49" s="144">
        <v>4</v>
      </c>
      <c r="BP49" s="144">
        <v>2</v>
      </c>
      <c r="BQ49" s="144">
        <v>0</v>
      </c>
      <c r="BR49" s="144">
        <v>0</v>
      </c>
      <c r="BS49" s="144">
        <v>1</v>
      </c>
      <c r="BT49" s="144">
        <v>1</v>
      </c>
      <c r="BU49" s="144">
        <v>0</v>
      </c>
      <c r="BV49" s="144">
        <v>0</v>
      </c>
      <c r="BW49" s="144">
        <v>0</v>
      </c>
      <c r="BX49" s="144">
        <v>0</v>
      </c>
      <c r="BY49" s="144">
        <v>2</v>
      </c>
      <c r="BZ49" s="144">
        <v>1</v>
      </c>
      <c r="CA49" s="144">
        <v>0</v>
      </c>
      <c r="CB49" s="144">
        <v>0</v>
      </c>
      <c r="CC49" s="144">
        <v>2</v>
      </c>
      <c r="CD49" s="144">
        <v>0</v>
      </c>
      <c r="CE49" s="144">
        <v>1</v>
      </c>
      <c r="CF49" s="144">
        <v>1</v>
      </c>
      <c r="CG49" s="205"/>
      <c r="CH49" s="48" t="s">
        <v>2001</v>
      </c>
      <c r="CI49" s="69">
        <v>2</v>
      </c>
      <c r="CJ49" s="144">
        <v>0</v>
      </c>
      <c r="CK49" s="154">
        <v>2.9023363807865332E-4</v>
      </c>
      <c r="CL49" s="154">
        <v>0</v>
      </c>
      <c r="CM49" s="144">
        <v>0</v>
      </c>
      <c r="CN49" s="144">
        <v>0</v>
      </c>
      <c r="CO49" s="144">
        <v>0</v>
      </c>
      <c r="CP49" s="144">
        <v>0</v>
      </c>
      <c r="CQ49" s="144">
        <v>0</v>
      </c>
      <c r="CR49" s="144">
        <v>0</v>
      </c>
      <c r="CS49" s="144">
        <v>0</v>
      </c>
      <c r="CT49" s="144">
        <v>0</v>
      </c>
      <c r="CU49" s="144">
        <v>1</v>
      </c>
      <c r="CV49" s="144">
        <v>0</v>
      </c>
      <c r="CW49" s="144">
        <v>0</v>
      </c>
      <c r="CX49" s="144">
        <v>0</v>
      </c>
      <c r="CY49" s="144">
        <v>0</v>
      </c>
      <c r="CZ49" s="144">
        <v>0</v>
      </c>
      <c r="DA49" s="144">
        <v>0</v>
      </c>
      <c r="DB49" s="144">
        <v>0</v>
      </c>
      <c r="DC49" s="144">
        <v>0</v>
      </c>
      <c r="DD49" s="144">
        <v>0</v>
      </c>
      <c r="DE49" s="144">
        <v>1</v>
      </c>
      <c r="DF49" s="144">
        <v>0</v>
      </c>
      <c r="DG49" s="144">
        <v>0</v>
      </c>
      <c r="DH49" s="144">
        <v>0</v>
      </c>
      <c r="DJ49" s="155" t="s">
        <v>107</v>
      </c>
    </row>
    <row r="50" spans="1:114">
      <c r="A50" s="205"/>
      <c r="B50" s="156" t="s">
        <v>73</v>
      </c>
      <c r="C50" s="157">
        <v>41</v>
      </c>
      <c r="D50" s="157">
        <v>18</v>
      </c>
      <c r="E50" s="158">
        <v>1.1896471680594243E-3</v>
      </c>
      <c r="F50" s="158">
        <v>5.2228412256267412E-4</v>
      </c>
      <c r="G50" s="157">
        <v>1</v>
      </c>
      <c r="H50" s="157">
        <v>0</v>
      </c>
      <c r="I50" s="157">
        <v>0</v>
      </c>
      <c r="J50" s="157">
        <v>0</v>
      </c>
      <c r="K50" s="157">
        <v>3</v>
      </c>
      <c r="L50" s="157">
        <v>2</v>
      </c>
      <c r="M50" s="157">
        <v>1</v>
      </c>
      <c r="N50" s="157">
        <v>0</v>
      </c>
      <c r="O50" s="157">
        <v>12</v>
      </c>
      <c r="P50" s="157">
        <v>5</v>
      </c>
      <c r="Q50" s="157">
        <v>4</v>
      </c>
      <c r="R50" s="157">
        <v>1</v>
      </c>
      <c r="S50" s="157">
        <v>0</v>
      </c>
      <c r="T50" s="157">
        <v>0</v>
      </c>
      <c r="U50" s="157">
        <v>14</v>
      </c>
      <c r="V50" s="157">
        <v>5</v>
      </c>
      <c r="W50" s="157">
        <v>1</v>
      </c>
      <c r="X50" s="157">
        <v>1</v>
      </c>
      <c r="Y50" s="157">
        <v>5</v>
      </c>
      <c r="Z50" s="157">
        <v>4</v>
      </c>
      <c r="AA50" s="157">
        <v>22</v>
      </c>
      <c r="AB50" s="157">
        <v>14</v>
      </c>
      <c r="AC50" s="205"/>
      <c r="AD50" s="156" t="s">
        <v>73</v>
      </c>
      <c r="AE50" s="157">
        <v>380</v>
      </c>
      <c r="AF50" s="157">
        <v>163</v>
      </c>
      <c r="AG50" s="158">
        <v>2.2445628418528278E-3</v>
      </c>
      <c r="AH50" s="158">
        <v>9.6279932426844973E-4</v>
      </c>
      <c r="AI50" s="157">
        <v>14</v>
      </c>
      <c r="AJ50" s="157">
        <v>8</v>
      </c>
      <c r="AK50" s="157">
        <v>5</v>
      </c>
      <c r="AL50" s="157">
        <v>4</v>
      </c>
      <c r="AM50" s="157">
        <v>43</v>
      </c>
      <c r="AN50" s="157">
        <v>18</v>
      </c>
      <c r="AO50" s="157">
        <v>57</v>
      </c>
      <c r="AP50" s="157">
        <v>29</v>
      </c>
      <c r="AQ50" s="157">
        <v>55</v>
      </c>
      <c r="AR50" s="157">
        <v>26</v>
      </c>
      <c r="AS50" s="157">
        <v>45</v>
      </c>
      <c r="AT50" s="157">
        <v>19</v>
      </c>
      <c r="AU50" s="157">
        <v>21</v>
      </c>
      <c r="AV50" s="157">
        <v>11</v>
      </c>
      <c r="AW50" s="157">
        <v>85</v>
      </c>
      <c r="AX50" s="157">
        <v>32</v>
      </c>
      <c r="AY50" s="157">
        <v>18</v>
      </c>
      <c r="AZ50" s="157">
        <v>7</v>
      </c>
      <c r="BA50" s="157">
        <v>43</v>
      </c>
      <c r="BB50" s="157">
        <v>14</v>
      </c>
      <c r="BC50" s="157">
        <v>182</v>
      </c>
      <c r="BD50" s="157">
        <v>93</v>
      </c>
      <c r="BE50" s="205"/>
      <c r="BF50" s="156" t="s">
        <v>73</v>
      </c>
      <c r="BG50" s="157">
        <v>146</v>
      </c>
      <c r="BH50" s="157">
        <v>86</v>
      </c>
      <c r="BI50" s="158">
        <v>2.8311033546635639E-3</v>
      </c>
      <c r="BJ50" s="158">
        <v>1.6676362226100447E-3</v>
      </c>
      <c r="BK50" s="157">
        <v>1</v>
      </c>
      <c r="BL50" s="157">
        <v>0</v>
      </c>
      <c r="BM50" s="157">
        <v>0</v>
      </c>
      <c r="BN50" s="157">
        <v>0</v>
      </c>
      <c r="BO50" s="157">
        <v>71</v>
      </c>
      <c r="BP50" s="157">
        <v>48</v>
      </c>
      <c r="BQ50" s="157">
        <v>4</v>
      </c>
      <c r="BR50" s="157">
        <v>1</v>
      </c>
      <c r="BS50" s="157">
        <v>5</v>
      </c>
      <c r="BT50" s="157">
        <v>3</v>
      </c>
      <c r="BU50" s="157">
        <v>24</v>
      </c>
      <c r="BV50" s="157">
        <v>13</v>
      </c>
      <c r="BW50" s="157">
        <v>0</v>
      </c>
      <c r="BX50" s="157">
        <v>0</v>
      </c>
      <c r="BY50" s="157">
        <v>22</v>
      </c>
      <c r="BZ50" s="157">
        <v>13</v>
      </c>
      <c r="CA50" s="157">
        <v>0</v>
      </c>
      <c r="CB50" s="157">
        <v>0</v>
      </c>
      <c r="CC50" s="157">
        <v>19</v>
      </c>
      <c r="CD50" s="157">
        <v>8</v>
      </c>
      <c r="CE50" s="157">
        <v>20</v>
      </c>
      <c r="CF50" s="157">
        <v>12</v>
      </c>
      <c r="CG50" s="205"/>
      <c r="CH50" s="156" t="s">
        <v>73</v>
      </c>
      <c r="CI50" s="157">
        <v>10</v>
      </c>
      <c r="CJ50" s="157">
        <v>5</v>
      </c>
      <c r="CK50" s="158">
        <v>5.2576235541535224E-4</v>
      </c>
      <c r="CL50" s="158">
        <v>2.6288117770767612E-4</v>
      </c>
      <c r="CM50" s="157">
        <v>0</v>
      </c>
      <c r="CN50" s="157">
        <v>0</v>
      </c>
      <c r="CO50" s="157">
        <v>0</v>
      </c>
      <c r="CP50" s="157">
        <v>0</v>
      </c>
      <c r="CQ50" s="157">
        <v>2</v>
      </c>
      <c r="CR50" s="157">
        <v>1</v>
      </c>
      <c r="CS50" s="157">
        <v>0</v>
      </c>
      <c r="CT50" s="157">
        <v>0</v>
      </c>
      <c r="CU50" s="157">
        <v>1</v>
      </c>
      <c r="CV50" s="157">
        <v>0</v>
      </c>
      <c r="CW50" s="157">
        <v>2</v>
      </c>
      <c r="CX50" s="157">
        <v>1</v>
      </c>
      <c r="CY50" s="157">
        <v>1</v>
      </c>
      <c r="CZ50" s="157">
        <v>0</v>
      </c>
      <c r="DA50" s="157">
        <v>0</v>
      </c>
      <c r="DB50" s="157">
        <v>0</v>
      </c>
      <c r="DC50" s="157">
        <v>0</v>
      </c>
      <c r="DD50" s="157">
        <v>0</v>
      </c>
      <c r="DE50" s="157">
        <v>4</v>
      </c>
      <c r="DF50" s="157">
        <v>3</v>
      </c>
      <c r="DG50" s="157">
        <v>28</v>
      </c>
      <c r="DH50" s="157">
        <v>14</v>
      </c>
      <c r="DJ50" s="155" t="s">
        <v>107</v>
      </c>
    </row>
    <row r="51" spans="1:114">
      <c r="A51" s="205" t="s">
        <v>2054</v>
      </c>
      <c r="B51" s="48" t="s">
        <v>2000</v>
      </c>
      <c r="C51" s="69">
        <v>8</v>
      </c>
      <c r="D51" s="144">
        <v>4</v>
      </c>
      <c r="E51" s="154">
        <v>2.1249468763280918E-4</v>
      </c>
      <c r="F51" s="154">
        <v>1.0624734381640459E-4</v>
      </c>
      <c r="G51" s="144">
        <v>0</v>
      </c>
      <c r="H51" s="144">
        <v>0</v>
      </c>
      <c r="I51" s="144">
        <v>0</v>
      </c>
      <c r="J51" s="144">
        <v>0</v>
      </c>
      <c r="K51" s="144">
        <v>2</v>
      </c>
      <c r="L51" s="144">
        <v>1</v>
      </c>
      <c r="M51" s="144">
        <v>1</v>
      </c>
      <c r="N51" s="144">
        <v>0</v>
      </c>
      <c r="O51" s="144">
        <v>2</v>
      </c>
      <c r="P51" s="144">
        <v>0</v>
      </c>
      <c r="Q51" s="144">
        <v>1</v>
      </c>
      <c r="R51" s="144">
        <v>1</v>
      </c>
      <c r="S51" s="144">
        <v>0</v>
      </c>
      <c r="T51" s="144">
        <v>0</v>
      </c>
      <c r="U51" s="144">
        <v>2</v>
      </c>
      <c r="V51" s="144">
        <v>2</v>
      </c>
      <c r="W51" s="144">
        <v>0</v>
      </c>
      <c r="X51" s="144">
        <v>0</v>
      </c>
      <c r="Y51" s="144">
        <v>0</v>
      </c>
      <c r="Z51" s="144">
        <v>0</v>
      </c>
      <c r="AA51" s="144">
        <v>3</v>
      </c>
      <c r="AB51" s="144">
        <v>1</v>
      </c>
      <c r="AC51" s="205" t="s">
        <v>2054</v>
      </c>
      <c r="AD51" s="48" t="s">
        <v>2000</v>
      </c>
      <c r="AE51" s="69">
        <v>56</v>
      </c>
      <c r="AF51" s="144">
        <v>19</v>
      </c>
      <c r="AG51" s="154">
        <v>3.0442558697058486E-4</v>
      </c>
      <c r="AH51" s="154">
        <v>1.0328725272216272E-4</v>
      </c>
      <c r="AI51" s="144">
        <v>3</v>
      </c>
      <c r="AJ51" s="144">
        <v>1</v>
      </c>
      <c r="AK51" s="144">
        <v>0</v>
      </c>
      <c r="AL51" s="144">
        <v>0</v>
      </c>
      <c r="AM51" s="144">
        <v>7</v>
      </c>
      <c r="AN51" s="144">
        <v>2</v>
      </c>
      <c r="AO51" s="144">
        <v>16</v>
      </c>
      <c r="AP51" s="144">
        <v>7</v>
      </c>
      <c r="AQ51" s="144">
        <v>4</v>
      </c>
      <c r="AR51" s="144">
        <v>1</v>
      </c>
      <c r="AS51" s="144">
        <v>10</v>
      </c>
      <c r="AT51" s="144">
        <v>5</v>
      </c>
      <c r="AU51" s="144">
        <v>5</v>
      </c>
      <c r="AV51" s="144">
        <v>2</v>
      </c>
      <c r="AW51" s="144">
        <v>6</v>
      </c>
      <c r="AX51" s="144">
        <v>0</v>
      </c>
      <c r="AY51" s="144">
        <v>0</v>
      </c>
      <c r="AZ51" s="144">
        <v>0</v>
      </c>
      <c r="BA51" s="144">
        <v>5</v>
      </c>
      <c r="BB51" s="144">
        <v>1</v>
      </c>
      <c r="BC51" s="144">
        <v>41</v>
      </c>
      <c r="BD51" s="144">
        <v>18</v>
      </c>
      <c r="BE51" s="205" t="s">
        <v>2054</v>
      </c>
      <c r="BF51" s="48" t="s">
        <v>2000</v>
      </c>
      <c r="BG51" s="69">
        <v>8</v>
      </c>
      <c r="BH51" s="144">
        <v>5</v>
      </c>
      <c r="BI51" s="154">
        <v>3.7136756104354284E-4</v>
      </c>
      <c r="BJ51" s="154">
        <v>2.3210472565221427E-4</v>
      </c>
      <c r="BK51" s="144">
        <v>0</v>
      </c>
      <c r="BL51" s="144">
        <v>0</v>
      </c>
      <c r="BM51" s="144">
        <v>1</v>
      </c>
      <c r="BN51" s="144">
        <v>1</v>
      </c>
      <c r="BO51" s="144">
        <v>4</v>
      </c>
      <c r="BP51" s="144">
        <v>2</v>
      </c>
      <c r="BQ51" s="144">
        <v>2</v>
      </c>
      <c r="BR51" s="144">
        <v>1</v>
      </c>
      <c r="BS51" s="144">
        <v>0</v>
      </c>
      <c r="BT51" s="144">
        <v>0</v>
      </c>
      <c r="BU51" s="144">
        <v>0</v>
      </c>
      <c r="BV51" s="144">
        <v>0</v>
      </c>
      <c r="BW51" s="144">
        <v>0</v>
      </c>
      <c r="BX51" s="144">
        <v>0</v>
      </c>
      <c r="BY51" s="144">
        <v>0</v>
      </c>
      <c r="BZ51" s="144">
        <v>0</v>
      </c>
      <c r="CA51" s="144">
        <v>0</v>
      </c>
      <c r="CB51" s="144">
        <v>0</v>
      </c>
      <c r="CC51" s="144">
        <v>1</v>
      </c>
      <c r="CD51" s="144">
        <v>1</v>
      </c>
      <c r="CE51" s="144">
        <v>77</v>
      </c>
      <c r="CF51" s="144">
        <v>44</v>
      </c>
      <c r="CG51" s="205" t="s">
        <v>2054</v>
      </c>
      <c r="CH51" s="48" t="s">
        <v>2000</v>
      </c>
      <c r="CI51" s="69">
        <v>9</v>
      </c>
      <c r="CJ51" s="144">
        <v>2</v>
      </c>
      <c r="CK51" s="154">
        <v>1.2271611671666213E-3</v>
      </c>
      <c r="CL51" s="154">
        <v>2.7270248159258248E-4</v>
      </c>
      <c r="CM51" s="144">
        <v>0</v>
      </c>
      <c r="CN51" s="144">
        <v>0</v>
      </c>
      <c r="CO51" s="144">
        <v>0</v>
      </c>
      <c r="CP51" s="144">
        <v>0</v>
      </c>
      <c r="CQ51" s="144">
        <v>1</v>
      </c>
      <c r="CR51" s="144">
        <v>0</v>
      </c>
      <c r="CS51" s="144">
        <v>0</v>
      </c>
      <c r="CT51" s="144">
        <v>0</v>
      </c>
      <c r="CU51" s="144">
        <v>5</v>
      </c>
      <c r="CV51" s="144">
        <v>1</v>
      </c>
      <c r="CW51" s="144">
        <v>0</v>
      </c>
      <c r="CX51" s="144">
        <v>0</v>
      </c>
      <c r="CY51" s="144">
        <v>0</v>
      </c>
      <c r="CZ51" s="144">
        <v>0</v>
      </c>
      <c r="DA51" s="144">
        <v>0</v>
      </c>
      <c r="DB51" s="144">
        <v>0</v>
      </c>
      <c r="DC51" s="144">
        <v>0</v>
      </c>
      <c r="DD51" s="144">
        <v>0</v>
      </c>
      <c r="DE51" s="144">
        <v>3</v>
      </c>
      <c r="DF51" s="144">
        <v>1</v>
      </c>
      <c r="DG51" s="144">
        <v>1</v>
      </c>
      <c r="DH51" s="144">
        <v>0</v>
      </c>
      <c r="DJ51" s="155" t="s">
        <v>2054</v>
      </c>
    </row>
    <row r="52" spans="1:114">
      <c r="A52" s="205"/>
      <c r="B52" s="48" t="s">
        <v>2001</v>
      </c>
      <c r="C52" s="69">
        <v>6</v>
      </c>
      <c r="D52" s="144">
        <v>3</v>
      </c>
      <c r="E52" s="154">
        <v>9.7927207442467757E-4</v>
      </c>
      <c r="F52" s="154">
        <v>4.8963603721233879E-4</v>
      </c>
      <c r="G52" s="144">
        <v>1</v>
      </c>
      <c r="H52" s="144">
        <v>1</v>
      </c>
      <c r="I52" s="144">
        <v>0</v>
      </c>
      <c r="J52" s="144">
        <v>0</v>
      </c>
      <c r="K52" s="144">
        <v>0</v>
      </c>
      <c r="L52" s="144">
        <v>0</v>
      </c>
      <c r="M52" s="144">
        <v>3</v>
      </c>
      <c r="N52" s="144">
        <v>1</v>
      </c>
      <c r="O52" s="144">
        <v>1</v>
      </c>
      <c r="P52" s="144">
        <v>0</v>
      </c>
      <c r="Q52" s="144">
        <v>0</v>
      </c>
      <c r="R52" s="144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1</v>
      </c>
      <c r="Z52" s="144">
        <v>1</v>
      </c>
      <c r="AA52" s="144">
        <v>3</v>
      </c>
      <c r="AB52" s="144">
        <v>3</v>
      </c>
      <c r="AC52" s="205"/>
      <c r="AD52" s="48" t="s">
        <v>2001</v>
      </c>
      <c r="AE52" s="69">
        <v>73</v>
      </c>
      <c r="AF52" s="144">
        <v>32</v>
      </c>
      <c r="AG52" s="154">
        <v>4.3098358720037788E-3</v>
      </c>
      <c r="AH52" s="154">
        <v>1.8892431219742591E-3</v>
      </c>
      <c r="AI52" s="144">
        <v>4</v>
      </c>
      <c r="AJ52" s="144">
        <v>3</v>
      </c>
      <c r="AK52" s="144">
        <v>0</v>
      </c>
      <c r="AL52" s="144">
        <v>0</v>
      </c>
      <c r="AM52" s="144">
        <v>2</v>
      </c>
      <c r="AN52" s="144">
        <v>1</v>
      </c>
      <c r="AO52" s="144">
        <v>21</v>
      </c>
      <c r="AP52" s="144">
        <v>11</v>
      </c>
      <c r="AQ52" s="144">
        <v>44</v>
      </c>
      <c r="AR52" s="144">
        <v>15</v>
      </c>
      <c r="AS52" s="144">
        <v>2</v>
      </c>
      <c r="AT52" s="144">
        <v>1</v>
      </c>
      <c r="AU52" s="144">
        <v>0</v>
      </c>
      <c r="AV52" s="144">
        <v>0</v>
      </c>
      <c r="AW52" s="144">
        <v>1</v>
      </c>
      <c r="AX52" s="144">
        <v>0</v>
      </c>
      <c r="AY52" s="144">
        <v>1</v>
      </c>
      <c r="AZ52" s="144">
        <v>1</v>
      </c>
      <c r="BA52" s="144">
        <v>0</v>
      </c>
      <c r="BB52" s="144">
        <v>0</v>
      </c>
      <c r="BC52" s="144">
        <v>6</v>
      </c>
      <c r="BD52" s="144">
        <v>3</v>
      </c>
      <c r="BE52" s="205"/>
      <c r="BF52" s="48" t="s">
        <v>2001</v>
      </c>
      <c r="BG52" s="69">
        <v>9</v>
      </c>
      <c r="BH52" s="144">
        <v>1</v>
      </c>
      <c r="BI52" s="154">
        <v>1.3888888888888889E-3</v>
      </c>
      <c r="BJ52" s="154">
        <v>1.5432098765432098E-4</v>
      </c>
      <c r="BK52" s="144">
        <v>1</v>
      </c>
      <c r="BL52" s="144">
        <v>1</v>
      </c>
      <c r="BM52" s="144">
        <v>0</v>
      </c>
      <c r="BN52" s="144">
        <v>0</v>
      </c>
      <c r="BO52" s="144">
        <v>3</v>
      </c>
      <c r="BP52" s="144">
        <v>1</v>
      </c>
      <c r="BQ52" s="144">
        <v>6</v>
      </c>
      <c r="BR52" s="144">
        <v>0</v>
      </c>
      <c r="BS52" s="144">
        <v>0</v>
      </c>
      <c r="BT52" s="144">
        <v>0</v>
      </c>
      <c r="BU52" s="144">
        <v>0</v>
      </c>
      <c r="BV52" s="144">
        <v>0</v>
      </c>
      <c r="BW52" s="144">
        <v>0</v>
      </c>
      <c r="BX52" s="144">
        <v>0</v>
      </c>
      <c r="BY52" s="144">
        <v>0</v>
      </c>
      <c r="BZ52" s="144">
        <v>0</v>
      </c>
      <c r="CA52" s="144">
        <v>0</v>
      </c>
      <c r="CB52" s="144">
        <v>0</v>
      </c>
      <c r="CC52" s="144">
        <v>0</v>
      </c>
      <c r="CD52" s="144">
        <v>0</v>
      </c>
      <c r="CE52" s="144">
        <v>6</v>
      </c>
      <c r="CF52" s="144">
        <v>1</v>
      </c>
      <c r="CG52" s="205"/>
      <c r="CH52" s="48" t="s">
        <v>2001</v>
      </c>
      <c r="CI52" s="69">
        <v>7</v>
      </c>
      <c r="CJ52" s="144">
        <v>2</v>
      </c>
      <c r="CK52" s="154">
        <v>2.9313232830820769E-3</v>
      </c>
      <c r="CL52" s="154">
        <v>8.375209380234506E-4</v>
      </c>
      <c r="CM52" s="144">
        <v>2</v>
      </c>
      <c r="CN52" s="144">
        <v>2</v>
      </c>
      <c r="CO52" s="144">
        <v>0</v>
      </c>
      <c r="CP52" s="144">
        <v>0</v>
      </c>
      <c r="CQ52" s="144">
        <v>0</v>
      </c>
      <c r="CR52" s="144">
        <v>0</v>
      </c>
      <c r="CS52" s="144">
        <v>5</v>
      </c>
      <c r="CT52" s="144">
        <v>0</v>
      </c>
      <c r="CU52" s="144">
        <v>0</v>
      </c>
      <c r="CV52" s="144">
        <v>0</v>
      </c>
      <c r="CW52" s="144">
        <v>0</v>
      </c>
      <c r="CX52" s="144">
        <v>0</v>
      </c>
      <c r="CY52" s="144">
        <v>0</v>
      </c>
      <c r="CZ52" s="144">
        <v>0</v>
      </c>
      <c r="DA52" s="144">
        <v>0</v>
      </c>
      <c r="DB52" s="144">
        <v>0</v>
      </c>
      <c r="DC52" s="144">
        <v>0</v>
      </c>
      <c r="DD52" s="144">
        <v>0</v>
      </c>
      <c r="DE52" s="144">
        <v>0</v>
      </c>
      <c r="DF52" s="144">
        <v>0</v>
      </c>
      <c r="DG52" s="144">
        <v>6</v>
      </c>
      <c r="DH52" s="144">
        <v>1</v>
      </c>
      <c r="DJ52" s="155" t="s">
        <v>2054</v>
      </c>
    </row>
    <row r="53" spans="1:114">
      <c r="A53" s="205"/>
      <c r="B53" s="156" t="s">
        <v>73</v>
      </c>
      <c r="C53" s="157">
        <v>14</v>
      </c>
      <c r="D53" s="157">
        <v>7</v>
      </c>
      <c r="E53" s="158">
        <v>3.1981724728726441E-4</v>
      </c>
      <c r="F53" s="158">
        <v>1.5990862364363221E-4</v>
      </c>
      <c r="G53" s="157">
        <v>1</v>
      </c>
      <c r="H53" s="157">
        <v>1</v>
      </c>
      <c r="I53" s="157">
        <v>0</v>
      </c>
      <c r="J53" s="157">
        <v>0</v>
      </c>
      <c r="K53" s="157">
        <v>2</v>
      </c>
      <c r="L53" s="157">
        <v>1</v>
      </c>
      <c r="M53" s="157">
        <v>4</v>
      </c>
      <c r="N53" s="157">
        <v>1</v>
      </c>
      <c r="O53" s="157">
        <v>3</v>
      </c>
      <c r="P53" s="157">
        <v>0</v>
      </c>
      <c r="Q53" s="157">
        <v>1</v>
      </c>
      <c r="R53" s="157">
        <v>1</v>
      </c>
      <c r="S53" s="157">
        <v>0</v>
      </c>
      <c r="T53" s="157">
        <v>0</v>
      </c>
      <c r="U53" s="157">
        <v>2</v>
      </c>
      <c r="V53" s="157">
        <v>2</v>
      </c>
      <c r="W53" s="157">
        <v>0</v>
      </c>
      <c r="X53" s="157">
        <v>0</v>
      </c>
      <c r="Y53" s="157">
        <v>1</v>
      </c>
      <c r="Z53" s="157">
        <v>1</v>
      </c>
      <c r="AA53" s="157">
        <v>6</v>
      </c>
      <c r="AB53" s="157">
        <v>4</v>
      </c>
      <c r="AC53" s="205"/>
      <c r="AD53" s="156" t="s">
        <v>73</v>
      </c>
      <c r="AE53" s="157">
        <v>129</v>
      </c>
      <c r="AF53" s="157">
        <v>51</v>
      </c>
      <c r="AG53" s="158">
        <v>6.4213926955413629E-4</v>
      </c>
      <c r="AH53" s="158">
        <v>2.5386901354465855E-4</v>
      </c>
      <c r="AI53" s="157">
        <v>7</v>
      </c>
      <c r="AJ53" s="157">
        <v>4</v>
      </c>
      <c r="AK53" s="157">
        <v>0</v>
      </c>
      <c r="AL53" s="157">
        <v>0</v>
      </c>
      <c r="AM53" s="157">
        <v>9</v>
      </c>
      <c r="AN53" s="157">
        <v>3</v>
      </c>
      <c r="AO53" s="157">
        <v>37</v>
      </c>
      <c r="AP53" s="157">
        <v>18</v>
      </c>
      <c r="AQ53" s="157">
        <v>48</v>
      </c>
      <c r="AR53" s="157">
        <v>16</v>
      </c>
      <c r="AS53" s="157">
        <v>12</v>
      </c>
      <c r="AT53" s="157">
        <v>6</v>
      </c>
      <c r="AU53" s="157">
        <v>5</v>
      </c>
      <c r="AV53" s="157">
        <v>2</v>
      </c>
      <c r="AW53" s="157">
        <v>7</v>
      </c>
      <c r="AX53" s="157">
        <v>0</v>
      </c>
      <c r="AY53" s="157">
        <v>1</v>
      </c>
      <c r="AZ53" s="157">
        <v>1</v>
      </c>
      <c r="BA53" s="157">
        <v>5</v>
      </c>
      <c r="BB53" s="157">
        <v>1</v>
      </c>
      <c r="BC53" s="157">
        <v>47</v>
      </c>
      <c r="BD53" s="157">
        <v>21</v>
      </c>
      <c r="BE53" s="205"/>
      <c r="BF53" s="156" t="s">
        <v>73</v>
      </c>
      <c r="BG53" s="157">
        <v>17</v>
      </c>
      <c r="BH53" s="157">
        <v>6</v>
      </c>
      <c r="BI53" s="158">
        <v>6.0666619085004644E-4</v>
      </c>
      <c r="BJ53" s="158">
        <v>2.1411747912354579E-4</v>
      </c>
      <c r="BK53" s="157">
        <v>1</v>
      </c>
      <c r="BL53" s="157">
        <v>1</v>
      </c>
      <c r="BM53" s="157">
        <v>1</v>
      </c>
      <c r="BN53" s="157">
        <v>1</v>
      </c>
      <c r="BO53" s="157">
        <v>7</v>
      </c>
      <c r="BP53" s="157">
        <v>3</v>
      </c>
      <c r="BQ53" s="157">
        <v>8</v>
      </c>
      <c r="BR53" s="157">
        <v>1</v>
      </c>
      <c r="BS53" s="157">
        <v>0</v>
      </c>
      <c r="BT53" s="157">
        <v>0</v>
      </c>
      <c r="BU53" s="157">
        <v>0</v>
      </c>
      <c r="BV53" s="157">
        <v>0</v>
      </c>
      <c r="BW53" s="157">
        <v>0</v>
      </c>
      <c r="BX53" s="157">
        <v>0</v>
      </c>
      <c r="BY53" s="157">
        <v>0</v>
      </c>
      <c r="BZ53" s="157">
        <v>0</v>
      </c>
      <c r="CA53" s="157">
        <v>0</v>
      </c>
      <c r="CB53" s="157">
        <v>0</v>
      </c>
      <c r="CC53" s="157">
        <v>1</v>
      </c>
      <c r="CD53" s="157">
        <v>1</v>
      </c>
      <c r="CE53" s="157">
        <v>83</v>
      </c>
      <c r="CF53" s="157">
        <v>45</v>
      </c>
      <c r="CG53" s="205"/>
      <c r="CH53" s="156" t="s">
        <v>73</v>
      </c>
      <c r="CI53" s="157">
        <v>16</v>
      </c>
      <c r="CJ53" s="157">
        <v>4</v>
      </c>
      <c r="CK53" s="158">
        <v>1.6457519029006377E-3</v>
      </c>
      <c r="CL53" s="158">
        <v>4.1143797572515943E-4</v>
      </c>
      <c r="CM53" s="157">
        <v>2</v>
      </c>
      <c r="CN53" s="157">
        <v>2</v>
      </c>
      <c r="CO53" s="157">
        <v>0</v>
      </c>
      <c r="CP53" s="157">
        <v>0</v>
      </c>
      <c r="CQ53" s="157">
        <v>1</v>
      </c>
      <c r="CR53" s="157">
        <v>0</v>
      </c>
      <c r="CS53" s="157">
        <v>5</v>
      </c>
      <c r="CT53" s="157">
        <v>0</v>
      </c>
      <c r="CU53" s="157">
        <v>5</v>
      </c>
      <c r="CV53" s="157">
        <v>1</v>
      </c>
      <c r="CW53" s="157">
        <v>0</v>
      </c>
      <c r="CX53" s="157">
        <v>0</v>
      </c>
      <c r="CY53" s="157">
        <v>0</v>
      </c>
      <c r="CZ53" s="157">
        <v>0</v>
      </c>
      <c r="DA53" s="157">
        <v>0</v>
      </c>
      <c r="DB53" s="157">
        <v>0</v>
      </c>
      <c r="DC53" s="157">
        <v>0</v>
      </c>
      <c r="DD53" s="157">
        <v>0</v>
      </c>
      <c r="DE53" s="157">
        <v>3</v>
      </c>
      <c r="DF53" s="157">
        <v>1</v>
      </c>
      <c r="DG53" s="157">
        <v>7</v>
      </c>
      <c r="DH53" s="157">
        <v>1</v>
      </c>
      <c r="DJ53" s="155" t="s">
        <v>2054</v>
      </c>
    </row>
    <row r="54" spans="1:114">
      <c r="A54" s="205" t="s">
        <v>108</v>
      </c>
      <c r="B54" s="48" t="s">
        <v>2000</v>
      </c>
      <c r="C54" s="69">
        <v>8</v>
      </c>
      <c r="D54" s="144">
        <v>4</v>
      </c>
      <c r="E54" s="154">
        <v>2.8964518464880519E-4</v>
      </c>
      <c r="F54" s="154">
        <v>1.448225923244026E-4</v>
      </c>
      <c r="G54" s="144">
        <v>0</v>
      </c>
      <c r="H54" s="144">
        <v>0</v>
      </c>
      <c r="I54" s="144">
        <v>0</v>
      </c>
      <c r="J54" s="144">
        <v>0</v>
      </c>
      <c r="K54" s="144">
        <v>2</v>
      </c>
      <c r="L54" s="144">
        <v>1</v>
      </c>
      <c r="M54" s="144">
        <v>0</v>
      </c>
      <c r="N54" s="144">
        <v>0</v>
      </c>
      <c r="O54" s="144">
        <v>0</v>
      </c>
      <c r="P54" s="144">
        <v>0</v>
      </c>
      <c r="Q54" s="144">
        <v>1</v>
      </c>
      <c r="R54" s="144">
        <v>0</v>
      </c>
      <c r="S54" s="144">
        <v>0</v>
      </c>
      <c r="T54" s="144">
        <v>0</v>
      </c>
      <c r="U54" s="144">
        <v>3</v>
      </c>
      <c r="V54" s="144">
        <v>1</v>
      </c>
      <c r="W54" s="144">
        <v>0</v>
      </c>
      <c r="X54" s="144">
        <v>0</v>
      </c>
      <c r="Y54" s="144">
        <v>2</v>
      </c>
      <c r="Z54" s="144">
        <v>2</v>
      </c>
      <c r="AA54" s="144">
        <v>26</v>
      </c>
      <c r="AB54" s="144">
        <v>15</v>
      </c>
      <c r="AC54" s="205" t="s">
        <v>108</v>
      </c>
      <c r="AD54" s="48" t="s">
        <v>2000</v>
      </c>
      <c r="AE54" s="69">
        <v>151</v>
      </c>
      <c r="AF54" s="144">
        <v>62</v>
      </c>
      <c r="AG54" s="154">
        <v>7.5078434589778394E-4</v>
      </c>
      <c r="AH54" s="154">
        <v>3.0826906917657355E-4</v>
      </c>
      <c r="AI54" s="144">
        <v>3</v>
      </c>
      <c r="AJ54" s="144">
        <v>1</v>
      </c>
      <c r="AK54" s="144">
        <v>2</v>
      </c>
      <c r="AL54" s="144">
        <v>1</v>
      </c>
      <c r="AM54" s="144">
        <v>40</v>
      </c>
      <c r="AN54" s="144">
        <v>19</v>
      </c>
      <c r="AO54" s="144">
        <v>30</v>
      </c>
      <c r="AP54" s="144">
        <v>13</v>
      </c>
      <c r="AQ54" s="144">
        <v>4</v>
      </c>
      <c r="AR54" s="144">
        <v>1</v>
      </c>
      <c r="AS54" s="144">
        <v>20</v>
      </c>
      <c r="AT54" s="144">
        <v>8</v>
      </c>
      <c r="AU54" s="144">
        <v>7</v>
      </c>
      <c r="AV54" s="144">
        <v>4</v>
      </c>
      <c r="AW54" s="144">
        <v>13</v>
      </c>
      <c r="AX54" s="144">
        <v>6</v>
      </c>
      <c r="AY54" s="144">
        <v>7</v>
      </c>
      <c r="AZ54" s="144">
        <v>1</v>
      </c>
      <c r="BA54" s="144">
        <v>25</v>
      </c>
      <c r="BB54" s="144">
        <v>8</v>
      </c>
      <c r="BC54" s="144">
        <v>93</v>
      </c>
      <c r="BD54" s="144">
        <v>43</v>
      </c>
      <c r="BE54" s="205" t="s">
        <v>108</v>
      </c>
      <c r="BF54" s="48" t="s">
        <v>2000</v>
      </c>
      <c r="BG54" s="69">
        <v>214</v>
      </c>
      <c r="BH54" s="144">
        <v>118</v>
      </c>
      <c r="BI54" s="154">
        <v>4.4311922806145694E-3</v>
      </c>
      <c r="BJ54" s="154">
        <v>2.443367706133267E-3</v>
      </c>
      <c r="BK54" s="144">
        <v>13</v>
      </c>
      <c r="BL54" s="144">
        <v>9</v>
      </c>
      <c r="BM54" s="144">
        <v>0</v>
      </c>
      <c r="BN54" s="144">
        <v>0</v>
      </c>
      <c r="BO54" s="144">
        <v>140</v>
      </c>
      <c r="BP54" s="144">
        <v>73</v>
      </c>
      <c r="BQ54" s="144">
        <v>2</v>
      </c>
      <c r="BR54" s="144">
        <v>2</v>
      </c>
      <c r="BS54" s="144">
        <v>0</v>
      </c>
      <c r="BT54" s="144">
        <v>0</v>
      </c>
      <c r="BU54" s="144">
        <v>12</v>
      </c>
      <c r="BV54" s="144">
        <v>9</v>
      </c>
      <c r="BW54" s="144">
        <v>0</v>
      </c>
      <c r="BX54" s="144">
        <v>0</v>
      </c>
      <c r="BY54" s="144">
        <v>18</v>
      </c>
      <c r="BZ54" s="144">
        <v>4</v>
      </c>
      <c r="CA54" s="144">
        <v>0</v>
      </c>
      <c r="CB54" s="144">
        <v>0</v>
      </c>
      <c r="CC54" s="144">
        <v>32</v>
      </c>
      <c r="CD54" s="144">
        <v>21</v>
      </c>
      <c r="CE54" s="144">
        <v>84</v>
      </c>
      <c r="CF54" s="144">
        <v>47</v>
      </c>
      <c r="CG54" s="205" t="s">
        <v>108</v>
      </c>
      <c r="CH54" s="48" t="s">
        <v>2000</v>
      </c>
      <c r="CI54" s="69">
        <v>6</v>
      </c>
      <c r="CJ54" s="144">
        <v>3</v>
      </c>
      <c r="CK54" s="154">
        <v>3.1862354628007009E-4</v>
      </c>
      <c r="CL54" s="154">
        <v>1.5931177314003505E-4</v>
      </c>
      <c r="CM54" s="144">
        <v>0</v>
      </c>
      <c r="CN54" s="144">
        <v>0</v>
      </c>
      <c r="CO54" s="144">
        <v>0</v>
      </c>
      <c r="CP54" s="144">
        <v>0</v>
      </c>
      <c r="CQ54" s="144">
        <v>0</v>
      </c>
      <c r="CR54" s="144">
        <v>0</v>
      </c>
      <c r="CS54" s="144">
        <v>0</v>
      </c>
      <c r="CT54" s="144">
        <v>0</v>
      </c>
      <c r="CU54" s="144">
        <v>0</v>
      </c>
      <c r="CV54" s="144">
        <v>0</v>
      </c>
      <c r="CW54" s="144">
        <v>3</v>
      </c>
      <c r="CX54" s="144">
        <v>1</v>
      </c>
      <c r="CY54" s="144">
        <v>0</v>
      </c>
      <c r="CZ54" s="144">
        <v>0</v>
      </c>
      <c r="DA54" s="144">
        <v>0</v>
      </c>
      <c r="DB54" s="144">
        <v>0</v>
      </c>
      <c r="DC54" s="144">
        <v>0</v>
      </c>
      <c r="DD54" s="144">
        <v>0</v>
      </c>
      <c r="DE54" s="144">
        <v>3</v>
      </c>
      <c r="DF54" s="144">
        <v>2</v>
      </c>
      <c r="DG54" s="144">
        <v>41</v>
      </c>
      <c r="DH54" s="144">
        <v>24</v>
      </c>
      <c r="DJ54" s="155" t="s">
        <v>108</v>
      </c>
    </row>
    <row r="55" spans="1:114">
      <c r="A55" s="205"/>
      <c r="B55" s="48" t="s">
        <v>2001</v>
      </c>
      <c r="C55" s="69">
        <v>29</v>
      </c>
      <c r="D55" s="144">
        <v>15</v>
      </c>
      <c r="E55" s="154">
        <v>2.4261691625533338E-3</v>
      </c>
      <c r="F55" s="154">
        <v>1.2549150840793107E-3</v>
      </c>
      <c r="G55" s="144">
        <v>0</v>
      </c>
      <c r="H55" s="144">
        <v>0</v>
      </c>
      <c r="I55" s="144">
        <v>5</v>
      </c>
      <c r="J55" s="144">
        <v>1</v>
      </c>
      <c r="K55" s="144">
        <v>5</v>
      </c>
      <c r="L55" s="144">
        <v>3</v>
      </c>
      <c r="M55" s="144">
        <v>9</v>
      </c>
      <c r="N55" s="144">
        <v>6</v>
      </c>
      <c r="O55" s="144">
        <v>1</v>
      </c>
      <c r="P55" s="144">
        <v>1</v>
      </c>
      <c r="Q55" s="144">
        <v>1</v>
      </c>
      <c r="R55" s="144">
        <v>1</v>
      </c>
      <c r="S55" s="144">
        <v>0</v>
      </c>
      <c r="T55" s="144">
        <v>0</v>
      </c>
      <c r="U55" s="144">
        <v>4</v>
      </c>
      <c r="V55" s="144">
        <v>0</v>
      </c>
      <c r="W55" s="144">
        <v>2</v>
      </c>
      <c r="X55" s="144">
        <v>1</v>
      </c>
      <c r="Y55" s="144">
        <v>2</v>
      </c>
      <c r="Z55" s="144">
        <v>2</v>
      </c>
      <c r="AA55" s="144">
        <v>28</v>
      </c>
      <c r="AB55" s="144">
        <v>14</v>
      </c>
      <c r="AC55" s="205"/>
      <c r="AD55" s="48" t="s">
        <v>2001</v>
      </c>
      <c r="AE55" s="69">
        <v>93</v>
      </c>
      <c r="AF55" s="144">
        <v>35</v>
      </c>
      <c r="AG55" s="154">
        <v>1.3628370457209847E-3</v>
      </c>
      <c r="AH55" s="154">
        <v>5.1289566236811259E-4</v>
      </c>
      <c r="AI55" s="144">
        <v>0</v>
      </c>
      <c r="AJ55" s="144">
        <v>0</v>
      </c>
      <c r="AK55" s="144">
        <v>15</v>
      </c>
      <c r="AL55" s="144">
        <v>3</v>
      </c>
      <c r="AM55" s="144">
        <v>17</v>
      </c>
      <c r="AN55" s="144">
        <v>9</v>
      </c>
      <c r="AO55" s="144">
        <v>15</v>
      </c>
      <c r="AP55" s="144">
        <v>4</v>
      </c>
      <c r="AQ55" s="144">
        <v>6</v>
      </c>
      <c r="AR55" s="144">
        <v>1</v>
      </c>
      <c r="AS55" s="144">
        <v>2</v>
      </c>
      <c r="AT55" s="144">
        <v>1</v>
      </c>
      <c r="AU55" s="144">
        <v>27</v>
      </c>
      <c r="AV55" s="144">
        <v>9</v>
      </c>
      <c r="AW55" s="144">
        <v>4</v>
      </c>
      <c r="AX55" s="144">
        <v>2</v>
      </c>
      <c r="AY55" s="144">
        <v>0</v>
      </c>
      <c r="AZ55" s="144">
        <v>0</v>
      </c>
      <c r="BA55" s="144">
        <v>7</v>
      </c>
      <c r="BB55" s="144">
        <v>6</v>
      </c>
      <c r="BC55" s="144">
        <v>54</v>
      </c>
      <c r="BD55" s="144">
        <v>31</v>
      </c>
      <c r="BE55" s="205"/>
      <c r="BF55" s="48" t="s">
        <v>2001</v>
      </c>
      <c r="BG55" s="69">
        <v>21</v>
      </c>
      <c r="BH55" s="144">
        <v>8</v>
      </c>
      <c r="BI55" s="154">
        <v>9.058752480372703E-4</v>
      </c>
      <c r="BJ55" s="154">
        <v>3.4509533258562681E-4</v>
      </c>
      <c r="BK55" s="144">
        <v>0</v>
      </c>
      <c r="BL55" s="144">
        <v>0</v>
      </c>
      <c r="BM55" s="144">
        <v>5</v>
      </c>
      <c r="BN55" s="144">
        <v>1</v>
      </c>
      <c r="BO55" s="144">
        <v>1</v>
      </c>
      <c r="BP55" s="144">
        <v>0</v>
      </c>
      <c r="BQ55" s="144">
        <v>4</v>
      </c>
      <c r="BR55" s="144">
        <v>2</v>
      </c>
      <c r="BS55" s="144">
        <v>0</v>
      </c>
      <c r="BT55" s="144">
        <v>0</v>
      </c>
      <c r="BU55" s="144">
        <v>4</v>
      </c>
      <c r="BV55" s="144">
        <v>2</v>
      </c>
      <c r="BW55" s="144">
        <v>1</v>
      </c>
      <c r="BX55" s="144">
        <v>1</v>
      </c>
      <c r="BY55" s="144">
        <v>1</v>
      </c>
      <c r="BZ55" s="144">
        <v>0</v>
      </c>
      <c r="CA55" s="144">
        <v>0</v>
      </c>
      <c r="CB55" s="144">
        <v>0</v>
      </c>
      <c r="CC55" s="144">
        <v>5</v>
      </c>
      <c r="CD55" s="144">
        <v>2</v>
      </c>
      <c r="CE55" s="144">
        <v>13</v>
      </c>
      <c r="CF55" s="144">
        <v>8</v>
      </c>
      <c r="CG55" s="205"/>
      <c r="CH55" s="48" t="s">
        <v>2001</v>
      </c>
      <c r="CI55" s="69">
        <v>4</v>
      </c>
      <c r="CJ55" s="144">
        <v>3</v>
      </c>
      <c r="CK55" s="154">
        <v>4.1467965996267884E-4</v>
      </c>
      <c r="CL55" s="154">
        <v>3.1100974497200911E-4</v>
      </c>
      <c r="CM55" s="144">
        <v>0</v>
      </c>
      <c r="CN55" s="144">
        <v>0</v>
      </c>
      <c r="CO55" s="144">
        <v>2</v>
      </c>
      <c r="CP55" s="144">
        <v>1</v>
      </c>
      <c r="CQ55" s="144">
        <v>0</v>
      </c>
      <c r="CR55" s="144">
        <v>0</v>
      </c>
      <c r="CS55" s="144">
        <v>1</v>
      </c>
      <c r="CT55" s="144">
        <v>1</v>
      </c>
      <c r="CU55" s="144">
        <v>0</v>
      </c>
      <c r="CV55" s="144">
        <v>0</v>
      </c>
      <c r="CW55" s="144">
        <v>1</v>
      </c>
      <c r="CX55" s="144">
        <v>1</v>
      </c>
      <c r="CY55" s="144">
        <v>0</v>
      </c>
      <c r="CZ55" s="144">
        <v>0</v>
      </c>
      <c r="DA55" s="144">
        <v>0</v>
      </c>
      <c r="DB55" s="144">
        <v>0</v>
      </c>
      <c r="DC55" s="144">
        <v>0</v>
      </c>
      <c r="DD55" s="144">
        <v>0</v>
      </c>
      <c r="DE55" s="144">
        <v>0</v>
      </c>
      <c r="DF55" s="144">
        <v>0</v>
      </c>
      <c r="DG55" s="144">
        <v>11</v>
      </c>
      <c r="DH55" s="144">
        <v>5</v>
      </c>
      <c r="DJ55" s="155" t="s">
        <v>108</v>
      </c>
    </row>
    <row r="56" spans="1:114">
      <c r="A56" s="205"/>
      <c r="B56" s="156" t="s">
        <v>73</v>
      </c>
      <c r="C56" s="157">
        <v>37</v>
      </c>
      <c r="D56" s="157">
        <v>19</v>
      </c>
      <c r="E56" s="158">
        <v>9.3498092133525383E-4</v>
      </c>
      <c r="F56" s="158">
        <v>4.8012533798296819E-4</v>
      </c>
      <c r="G56" s="157">
        <v>0</v>
      </c>
      <c r="H56" s="157">
        <v>0</v>
      </c>
      <c r="I56" s="157">
        <v>5</v>
      </c>
      <c r="J56" s="157">
        <v>1</v>
      </c>
      <c r="K56" s="157">
        <v>7</v>
      </c>
      <c r="L56" s="157">
        <v>4</v>
      </c>
      <c r="M56" s="157">
        <v>9</v>
      </c>
      <c r="N56" s="157">
        <v>6</v>
      </c>
      <c r="O56" s="157">
        <v>1</v>
      </c>
      <c r="P56" s="157">
        <v>1</v>
      </c>
      <c r="Q56" s="157">
        <v>2</v>
      </c>
      <c r="R56" s="157">
        <v>1</v>
      </c>
      <c r="S56" s="157">
        <v>0</v>
      </c>
      <c r="T56" s="157">
        <v>0</v>
      </c>
      <c r="U56" s="157">
        <v>7</v>
      </c>
      <c r="V56" s="157">
        <v>1</v>
      </c>
      <c r="W56" s="157">
        <v>2</v>
      </c>
      <c r="X56" s="157">
        <v>1</v>
      </c>
      <c r="Y56" s="157">
        <v>4</v>
      </c>
      <c r="Z56" s="157">
        <v>4</v>
      </c>
      <c r="AA56" s="157">
        <v>54</v>
      </c>
      <c r="AB56" s="157">
        <v>29</v>
      </c>
      <c r="AC56" s="205"/>
      <c r="AD56" s="156" t="s">
        <v>73</v>
      </c>
      <c r="AE56" s="157">
        <v>244</v>
      </c>
      <c r="AF56" s="157">
        <v>97</v>
      </c>
      <c r="AG56" s="158">
        <v>9.0584081703871727E-4</v>
      </c>
      <c r="AH56" s="158">
        <v>3.6010884939653926E-4</v>
      </c>
      <c r="AI56" s="157">
        <v>3</v>
      </c>
      <c r="AJ56" s="157">
        <v>1</v>
      </c>
      <c r="AK56" s="157">
        <v>17</v>
      </c>
      <c r="AL56" s="157">
        <v>4</v>
      </c>
      <c r="AM56" s="157">
        <v>57</v>
      </c>
      <c r="AN56" s="157">
        <v>28</v>
      </c>
      <c r="AO56" s="157">
        <v>45</v>
      </c>
      <c r="AP56" s="157">
        <v>17</v>
      </c>
      <c r="AQ56" s="157">
        <v>10</v>
      </c>
      <c r="AR56" s="157">
        <v>2</v>
      </c>
      <c r="AS56" s="157">
        <v>22</v>
      </c>
      <c r="AT56" s="157">
        <v>9</v>
      </c>
      <c r="AU56" s="157">
        <v>34</v>
      </c>
      <c r="AV56" s="157">
        <v>13</v>
      </c>
      <c r="AW56" s="157">
        <v>17</v>
      </c>
      <c r="AX56" s="157">
        <v>8</v>
      </c>
      <c r="AY56" s="157">
        <v>7</v>
      </c>
      <c r="AZ56" s="157">
        <v>1</v>
      </c>
      <c r="BA56" s="157">
        <v>32</v>
      </c>
      <c r="BB56" s="157">
        <v>14</v>
      </c>
      <c r="BC56" s="157">
        <v>147</v>
      </c>
      <c r="BD56" s="157">
        <v>74</v>
      </c>
      <c r="BE56" s="205"/>
      <c r="BF56" s="156" t="s">
        <v>73</v>
      </c>
      <c r="BG56" s="157">
        <v>235</v>
      </c>
      <c r="BH56" s="157">
        <v>126</v>
      </c>
      <c r="BI56" s="158">
        <v>3.2878168895853154E-3</v>
      </c>
      <c r="BJ56" s="158">
        <v>1.762829481224467E-3</v>
      </c>
      <c r="BK56" s="157">
        <v>13</v>
      </c>
      <c r="BL56" s="157">
        <v>9</v>
      </c>
      <c r="BM56" s="157">
        <v>5</v>
      </c>
      <c r="BN56" s="157">
        <v>1</v>
      </c>
      <c r="BO56" s="157">
        <v>141</v>
      </c>
      <c r="BP56" s="157">
        <v>73</v>
      </c>
      <c r="BQ56" s="157">
        <v>6</v>
      </c>
      <c r="BR56" s="157">
        <v>4</v>
      </c>
      <c r="BS56" s="157">
        <v>0</v>
      </c>
      <c r="BT56" s="157">
        <v>0</v>
      </c>
      <c r="BU56" s="157">
        <v>16</v>
      </c>
      <c r="BV56" s="157">
        <v>11</v>
      </c>
      <c r="BW56" s="157">
        <v>1</v>
      </c>
      <c r="BX56" s="157">
        <v>1</v>
      </c>
      <c r="BY56" s="157">
        <v>19</v>
      </c>
      <c r="BZ56" s="157">
        <v>4</v>
      </c>
      <c r="CA56" s="157">
        <v>0</v>
      </c>
      <c r="CB56" s="157">
        <v>0</v>
      </c>
      <c r="CC56" s="157">
        <v>37</v>
      </c>
      <c r="CD56" s="157">
        <v>23</v>
      </c>
      <c r="CE56" s="157">
        <v>97</v>
      </c>
      <c r="CF56" s="157">
        <v>55</v>
      </c>
      <c r="CG56" s="205"/>
      <c r="CH56" s="156" t="s">
        <v>73</v>
      </c>
      <c r="CI56" s="157">
        <v>10</v>
      </c>
      <c r="CJ56" s="157">
        <v>6</v>
      </c>
      <c r="CK56" s="158">
        <v>3.51160585735857E-4</v>
      </c>
      <c r="CL56" s="158">
        <v>2.106963514415142E-4</v>
      </c>
      <c r="CM56" s="157">
        <v>0</v>
      </c>
      <c r="CN56" s="157">
        <v>0</v>
      </c>
      <c r="CO56" s="157">
        <v>2</v>
      </c>
      <c r="CP56" s="157">
        <v>1</v>
      </c>
      <c r="CQ56" s="157">
        <v>0</v>
      </c>
      <c r="CR56" s="157">
        <v>0</v>
      </c>
      <c r="CS56" s="157">
        <v>1</v>
      </c>
      <c r="CT56" s="157">
        <v>1</v>
      </c>
      <c r="CU56" s="157">
        <v>0</v>
      </c>
      <c r="CV56" s="157">
        <v>0</v>
      </c>
      <c r="CW56" s="157">
        <v>4</v>
      </c>
      <c r="CX56" s="157">
        <v>2</v>
      </c>
      <c r="CY56" s="157">
        <v>0</v>
      </c>
      <c r="CZ56" s="157">
        <v>0</v>
      </c>
      <c r="DA56" s="157">
        <v>0</v>
      </c>
      <c r="DB56" s="157">
        <v>0</v>
      </c>
      <c r="DC56" s="157">
        <v>0</v>
      </c>
      <c r="DD56" s="157">
        <v>0</v>
      </c>
      <c r="DE56" s="157">
        <v>3</v>
      </c>
      <c r="DF56" s="157">
        <v>2</v>
      </c>
      <c r="DG56" s="157">
        <v>52</v>
      </c>
      <c r="DH56" s="157">
        <v>29</v>
      </c>
      <c r="DJ56" s="155" t="s">
        <v>108</v>
      </c>
    </row>
    <row r="57" spans="1:114">
      <c r="A57" s="205" t="s">
        <v>109</v>
      </c>
      <c r="B57" s="48" t="s">
        <v>2000</v>
      </c>
      <c r="C57" s="69">
        <v>1</v>
      </c>
      <c r="D57" s="144">
        <v>0</v>
      </c>
      <c r="E57" s="154">
        <v>7.4002812106860059E-5</v>
      </c>
      <c r="F57" s="154">
        <v>0</v>
      </c>
      <c r="G57" s="144">
        <v>0</v>
      </c>
      <c r="H57" s="144">
        <v>0</v>
      </c>
      <c r="I57" s="144">
        <v>0</v>
      </c>
      <c r="J57" s="144">
        <v>0</v>
      </c>
      <c r="K57" s="144">
        <v>0</v>
      </c>
      <c r="L57" s="144">
        <v>0</v>
      </c>
      <c r="M57" s="144">
        <v>0</v>
      </c>
      <c r="N57" s="144">
        <v>0</v>
      </c>
      <c r="O57" s="144">
        <v>1</v>
      </c>
      <c r="P57" s="144">
        <v>0</v>
      </c>
      <c r="Q57" s="144">
        <v>0</v>
      </c>
      <c r="R57" s="144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144">
        <v>0</v>
      </c>
      <c r="AC57" s="205" t="s">
        <v>109</v>
      </c>
      <c r="AD57" s="48" t="s">
        <v>2000</v>
      </c>
      <c r="AE57" s="69">
        <v>17</v>
      </c>
      <c r="AF57" s="144">
        <v>11</v>
      </c>
      <c r="AG57" s="154">
        <v>2.6706884092123041E-4</v>
      </c>
      <c r="AH57" s="154">
        <v>1.7280925000785497E-4</v>
      </c>
      <c r="AI57" s="144">
        <v>1</v>
      </c>
      <c r="AJ57" s="144">
        <v>1</v>
      </c>
      <c r="AK57" s="144">
        <v>0</v>
      </c>
      <c r="AL57" s="144">
        <v>0</v>
      </c>
      <c r="AM57" s="144">
        <v>0</v>
      </c>
      <c r="AN57" s="144">
        <v>0</v>
      </c>
      <c r="AO57" s="144">
        <v>11</v>
      </c>
      <c r="AP57" s="144">
        <v>9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144">
        <v>0</v>
      </c>
      <c r="AW57" s="144">
        <v>3</v>
      </c>
      <c r="AX57" s="144">
        <v>1</v>
      </c>
      <c r="AY57" s="144">
        <v>1</v>
      </c>
      <c r="AZ57" s="144">
        <v>0</v>
      </c>
      <c r="BA57" s="144">
        <v>1</v>
      </c>
      <c r="BB57" s="144">
        <v>0</v>
      </c>
      <c r="BC57" s="144">
        <v>9</v>
      </c>
      <c r="BD57" s="144">
        <v>9</v>
      </c>
      <c r="BE57" s="205" t="s">
        <v>109</v>
      </c>
      <c r="BF57" s="48" t="s">
        <v>2000</v>
      </c>
      <c r="BG57" s="69">
        <v>3</v>
      </c>
      <c r="BH57" s="144">
        <v>1</v>
      </c>
      <c r="BI57" s="154">
        <v>4.5024763619990995E-4</v>
      </c>
      <c r="BJ57" s="154">
        <v>1.5008254539996998E-4</v>
      </c>
      <c r="BK57" s="144">
        <v>0</v>
      </c>
      <c r="BL57" s="144">
        <v>0</v>
      </c>
      <c r="BM57" s="144">
        <v>0</v>
      </c>
      <c r="BN57" s="144">
        <v>0</v>
      </c>
      <c r="BO57" s="144">
        <v>1</v>
      </c>
      <c r="BP57" s="144">
        <v>0</v>
      </c>
      <c r="BQ57" s="144">
        <v>0</v>
      </c>
      <c r="BR57" s="144">
        <v>0</v>
      </c>
      <c r="BS57" s="144">
        <v>0</v>
      </c>
      <c r="BT57" s="144">
        <v>0</v>
      </c>
      <c r="BU57" s="144">
        <v>0</v>
      </c>
      <c r="BV57" s="144">
        <v>0</v>
      </c>
      <c r="BW57" s="144">
        <v>0</v>
      </c>
      <c r="BX57" s="144">
        <v>0</v>
      </c>
      <c r="BY57" s="144">
        <v>0</v>
      </c>
      <c r="BZ57" s="144">
        <v>0</v>
      </c>
      <c r="CA57" s="144">
        <v>0</v>
      </c>
      <c r="CB57" s="144">
        <v>0</v>
      </c>
      <c r="CC57" s="144">
        <v>2</v>
      </c>
      <c r="CD57" s="144">
        <v>1</v>
      </c>
      <c r="CE57" s="144">
        <v>3</v>
      </c>
      <c r="CF57" s="144">
        <v>1</v>
      </c>
      <c r="CG57" s="205" t="s">
        <v>109</v>
      </c>
      <c r="CH57" s="48" t="s">
        <v>2000</v>
      </c>
      <c r="CI57" s="69">
        <v>7</v>
      </c>
      <c r="CJ57" s="144">
        <v>5</v>
      </c>
      <c r="CK57" s="154">
        <v>2.8305701577031944E-3</v>
      </c>
      <c r="CL57" s="154">
        <v>2.0218358269308533E-3</v>
      </c>
      <c r="CM57" s="144">
        <v>0</v>
      </c>
      <c r="CN57" s="144">
        <v>0</v>
      </c>
      <c r="CO57" s="144">
        <v>0</v>
      </c>
      <c r="CP57" s="144">
        <v>0</v>
      </c>
      <c r="CQ57" s="144">
        <v>6</v>
      </c>
      <c r="CR57" s="144">
        <v>4</v>
      </c>
      <c r="CS57" s="144">
        <v>0</v>
      </c>
      <c r="CT57" s="144">
        <v>0</v>
      </c>
      <c r="CU57" s="144">
        <v>0</v>
      </c>
      <c r="CV57" s="144">
        <v>0</v>
      </c>
      <c r="CW57" s="144">
        <v>0</v>
      </c>
      <c r="CX57" s="144">
        <v>0</v>
      </c>
      <c r="CY57" s="144">
        <v>0</v>
      </c>
      <c r="CZ57" s="144">
        <v>0</v>
      </c>
      <c r="DA57" s="144">
        <v>0</v>
      </c>
      <c r="DB57" s="144">
        <v>0</v>
      </c>
      <c r="DC57" s="144">
        <v>0</v>
      </c>
      <c r="DD57" s="144">
        <v>0</v>
      </c>
      <c r="DE57" s="144">
        <v>1</v>
      </c>
      <c r="DF57" s="144">
        <v>1</v>
      </c>
      <c r="DG57" s="144">
        <v>1</v>
      </c>
      <c r="DH57" s="144">
        <v>1</v>
      </c>
      <c r="DJ57" s="155" t="s">
        <v>109</v>
      </c>
    </row>
    <row r="58" spans="1:114">
      <c r="A58" s="205"/>
      <c r="B58" s="48" t="s">
        <v>2001</v>
      </c>
      <c r="C58" s="69">
        <v>0</v>
      </c>
      <c r="D58" s="144">
        <v>0</v>
      </c>
      <c r="E58" s="154">
        <v>0</v>
      </c>
      <c r="F58" s="154">
        <v>0</v>
      </c>
      <c r="G58" s="144">
        <v>0</v>
      </c>
      <c r="H58" s="144">
        <v>0</v>
      </c>
      <c r="I58" s="144">
        <v>0</v>
      </c>
      <c r="J58" s="144">
        <v>0</v>
      </c>
      <c r="K58" s="144">
        <v>0</v>
      </c>
      <c r="L58" s="144">
        <v>0</v>
      </c>
      <c r="M58" s="144">
        <v>0</v>
      </c>
      <c r="N58" s="144">
        <v>0</v>
      </c>
      <c r="O58" s="144">
        <v>0</v>
      </c>
      <c r="P58" s="144">
        <v>0</v>
      </c>
      <c r="Q58" s="144">
        <v>0</v>
      </c>
      <c r="R58" s="144">
        <v>0</v>
      </c>
      <c r="S58" s="144">
        <v>0</v>
      </c>
      <c r="T58" s="144">
        <v>0</v>
      </c>
      <c r="U58" s="144">
        <v>0</v>
      </c>
      <c r="V58" s="144">
        <v>0</v>
      </c>
      <c r="W58" s="144">
        <v>0</v>
      </c>
      <c r="X58" s="144">
        <v>0</v>
      </c>
      <c r="Y58" s="144">
        <v>0</v>
      </c>
      <c r="Z58" s="144">
        <v>0</v>
      </c>
      <c r="AA58" s="144">
        <v>0</v>
      </c>
      <c r="AB58" s="144">
        <v>0</v>
      </c>
      <c r="AC58" s="205"/>
      <c r="AD58" s="48" t="s">
        <v>2001</v>
      </c>
      <c r="AE58" s="69">
        <v>1</v>
      </c>
      <c r="AF58" s="144">
        <v>1</v>
      </c>
      <c r="AG58" s="154">
        <v>8.8628910750686868E-5</v>
      </c>
      <c r="AH58" s="154">
        <v>8.8628910750686868E-5</v>
      </c>
      <c r="AI58" s="144">
        <v>0</v>
      </c>
      <c r="AJ58" s="144">
        <v>0</v>
      </c>
      <c r="AK58" s="144">
        <v>0</v>
      </c>
      <c r="AL58" s="144">
        <v>0</v>
      </c>
      <c r="AM58" s="144">
        <v>0</v>
      </c>
      <c r="AN58" s="144">
        <v>0</v>
      </c>
      <c r="AO58" s="144">
        <v>0</v>
      </c>
      <c r="AP58" s="144">
        <v>0</v>
      </c>
      <c r="AQ58" s="144">
        <v>0</v>
      </c>
      <c r="AR58" s="144">
        <v>0</v>
      </c>
      <c r="AS58" s="144">
        <v>0</v>
      </c>
      <c r="AT58" s="144">
        <v>0</v>
      </c>
      <c r="AU58" s="144">
        <v>0</v>
      </c>
      <c r="AV58" s="144">
        <v>0</v>
      </c>
      <c r="AW58" s="144">
        <v>0</v>
      </c>
      <c r="AX58" s="144">
        <v>0</v>
      </c>
      <c r="AY58" s="144">
        <v>1</v>
      </c>
      <c r="AZ58" s="144">
        <v>1</v>
      </c>
      <c r="BA58" s="144">
        <v>0</v>
      </c>
      <c r="BB58" s="144">
        <v>0</v>
      </c>
      <c r="BC58" s="144">
        <v>0</v>
      </c>
      <c r="BD58" s="144">
        <v>0</v>
      </c>
      <c r="BE58" s="205"/>
      <c r="BF58" s="48" t="s">
        <v>2001</v>
      </c>
      <c r="BG58" s="69">
        <v>0</v>
      </c>
      <c r="BH58" s="144">
        <v>0</v>
      </c>
      <c r="BI58" s="154">
        <v>0</v>
      </c>
      <c r="BJ58" s="154">
        <v>0</v>
      </c>
      <c r="BK58" s="144">
        <v>0</v>
      </c>
      <c r="BL58" s="144">
        <v>0</v>
      </c>
      <c r="BM58" s="144">
        <v>0</v>
      </c>
      <c r="BN58" s="144">
        <v>0</v>
      </c>
      <c r="BO58" s="144">
        <v>0</v>
      </c>
      <c r="BP58" s="144">
        <v>0</v>
      </c>
      <c r="BQ58" s="144">
        <v>0</v>
      </c>
      <c r="BR58" s="144">
        <v>0</v>
      </c>
      <c r="BS58" s="144">
        <v>0</v>
      </c>
      <c r="BT58" s="144">
        <v>0</v>
      </c>
      <c r="BU58" s="144">
        <v>0</v>
      </c>
      <c r="BV58" s="144">
        <v>0</v>
      </c>
      <c r="BW58" s="144">
        <v>0</v>
      </c>
      <c r="BX58" s="144">
        <v>0</v>
      </c>
      <c r="BY58" s="144">
        <v>0</v>
      </c>
      <c r="BZ58" s="144">
        <v>0</v>
      </c>
      <c r="CA58" s="144">
        <v>0</v>
      </c>
      <c r="CB58" s="144">
        <v>0</v>
      </c>
      <c r="CC58" s="144">
        <v>0</v>
      </c>
      <c r="CD58" s="144">
        <v>0</v>
      </c>
      <c r="CE58" s="144">
        <v>0</v>
      </c>
      <c r="CF58" s="144">
        <v>0</v>
      </c>
      <c r="CG58" s="205"/>
      <c r="CH58" s="48" t="s">
        <v>2001</v>
      </c>
      <c r="CI58" s="69">
        <v>1</v>
      </c>
      <c r="CJ58" s="144">
        <v>1</v>
      </c>
      <c r="CK58" s="154">
        <v>4.6232085067036521E-4</v>
      </c>
      <c r="CL58" s="154">
        <v>4.6232085067036521E-4</v>
      </c>
      <c r="CM58" s="144">
        <v>0</v>
      </c>
      <c r="CN58" s="144">
        <v>0</v>
      </c>
      <c r="CO58" s="144">
        <v>0</v>
      </c>
      <c r="CP58" s="144">
        <v>0</v>
      </c>
      <c r="CQ58" s="144">
        <v>0</v>
      </c>
      <c r="CR58" s="144">
        <v>0</v>
      </c>
      <c r="CS58" s="144">
        <v>0</v>
      </c>
      <c r="CT58" s="144">
        <v>0</v>
      </c>
      <c r="CU58" s="144">
        <v>0</v>
      </c>
      <c r="CV58" s="144">
        <v>0</v>
      </c>
      <c r="CW58" s="144">
        <v>0</v>
      </c>
      <c r="CX58" s="144">
        <v>0</v>
      </c>
      <c r="CY58" s="144">
        <v>0</v>
      </c>
      <c r="CZ58" s="144">
        <v>0</v>
      </c>
      <c r="DA58" s="144">
        <v>1</v>
      </c>
      <c r="DB58" s="144">
        <v>1</v>
      </c>
      <c r="DC58" s="144">
        <v>0</v>
      </c>
      <c r="DD58" s="144">
        <v>0</v>
      </c>
      <c r="DE58" s="144">
        <v>0</v>
      </c>
      <c r="DF58" s="144">
        <v>0</v>
      </c>
      <c r="DG58" s="144">
        <v>0</v>
      </c>
      <c r="DH58" s="144">
        <v>0</v>
      </c>
      <c r="DJ58" s="155" t="s">
        <v>109</v>
      </c>
    </row>
    <row r="59" spans="1:114">
      <c r="A59" s="205"/>
      <c r="B59" s="156" t="s">
        <v>73</v>
      </c>
      <c r="C59" s="157">
        <v>1</v>
      </c>
      <c r="D59" s="157">
        <v>0</v>
      </c>
      <c r="E59" s="158">
        <v>5.4068667207353336E-5</v>
      </c>
      <c r="F59" s="158">
        <v>0</v>
      </c>
      <c r="G59" s="157">
        <v>0</v>
      </c>
      <c r="H59" s="157">
        <v>0</v>
      </c>
      <c r="I59" s="157">
        <v>0</v>
      </c>
      <c r="J59" s="157">
        <v>0</v>
      </c>
      <c r="K59" s="157">
        <v>0</v>
      </c>
      <c r="L59" s="157">
        <v>0</v>
      </c>
      <c r="M59" s="157">
        <v>0</v>
      </c>
      <c r="N59" s="157">
        <v>0</v>
      </c>
      <c r="O59" s="157">
        <v>1</v>
      </c>
      <c r="P59" s="157">
        <v>0</v>
      </c>
      <c r="Q59" s="157">
        <v>0</v>
      </c>
      <c r="R59" s="157">
        <v>0</v>
      </c>
      <c r="S59" s="157">
        <v>0</v>
      </c>
      <c r="T59" s="157">
        <v>0</v>
      </c>
      <c r="U59" s="157">
        <v>0</v>
      </c>
      <c r="V59" s="157">
        <v>0</v>
      </c>
      <c r="W59" s="157">
        <v>0</v>
      </c>
      <c r="X59" s="157">
        <v>0</v>
      </c>
      <c r="Y59" s="157">
        <v>0</v>
      </c>
      <c r="Z59" s="157">
        <v>0</v>
      </c>
      <c r="AA59" s="157">
        <v>0</v>
      </c>
      <c r="AB59" s="157">
        <v>0</v>
      </c>
      <c r="AC59" s="205"/>
      <c r="AD59" s="156" t="s">
        <v>73</v>
      </c>
      <c r="AE59" s="157">
        <v>18</v>
      </c>
      <c r="AF59" s="157">
        <v>12</v>
      </c>
      <c r="AG59" s="158">
        <v>2.4020176948636856E-4</v>
      </c>
      <c r="AH59" s="158">
        <v>1.6013451299091237E-4</v>
      </c>
      <c r="AI59" s="157">
        <v>1</v>
      </c>
      <c r="AJ59" s="157">
        <v>1</v>
      </c>
      <c r="AK59" s="157">
        <v>0</v>
      </c>
      <c r="AL59" s="157">
        <v>0</v>
      </c>
      <c r="AM59" s="157">
        <v>0</v>
      </c>
      <c r="AN59" s="157">
        <v>0</v>
      </c>
      <c r="AO59" s="157">
        <v>11</v>
      </c>
      <c r="AP59" s="157">
        <v>9</v>
      </c>
      <c r="AQ59" s="157">
        <v>0</v>
      </c>
      <c r="AR59" s="157">
        <v>0</v>
      </c>
      <c r="AS59" s="157">
        <v>0</v>
      </c>
      <c r="AT59" s="157">
        <v>0</v>
      </c>
      <c r="AU59" s="157">
        <v>0</v>
      </c>
      <c r="AV59" s="157">
        <v>0</v>
      </c>
      <c r="AW59" s="157">
        <v>3</v>
      </c>
      <c r="AX59" s="157">
        <v>1</v>
      </c>
      <c r="AY59" s="157">
        <v>2</v>
      </c>
      <c r="AZ59" s="157">
        <v>1</v>
      </c>
      <c r="BA59" s="157">
        <v>1</v>
      </c>
      <c r="BB59" s="157">
        <v>0</v>
      </c>
      <c r="BC59" s="157">
        <v>9</v>
      </c>
      <c r="BD59" s="157">
        <v>9</v>
      </c>
      <c r="BE59" s="205"/>
      <c r="BF59" s="156" t="s">
        <v>73</v>
      </c>
      <c r="BG59" s="157">
        <v>3</v>
      </c>
      <c r="BH59" s="157">
        <v>1</v>
      </c>
      <c r="BI59" s="158">
        <v>2.4410089503661513E-4</v>
      </c>
      <c r="BJ59" s="158">
        <v>8.136696501220504E-5</v>
      </c>
      <c r="BK59" s="157">
        <v>0</v>
      </c>
      <c r="BL59" s="157">
        <v>0</v>
      </c>
      <c r="BM59" s="157">
        <v>0</v>
      </c>
      <c r="BN59" s="157">
        <v>0</v>
      </c>
      <c r="BO59" s="157">
        <v>1</v>
      </c>
      <c r="BP59" s="157">
        <v>0</v>
      </c>
      <c r="BQ59" s="157">
        <v>0</v>
      </c>
      <c r="BR59" s="157">
        <v>0</v>
      </c>
      <c r="BS59" s="157">
        <v>0</v>
      </c>
      <c r="BT59" s="157">
        <v>0</v>
      </c>
      <c r="BU59" s="157">
        <v>0</v>
      </c>
      <c r="BV59" s="157">
        <v>0</v>
      </c>
      <c r="BW59" s="157">
        <v>0</v>
      </c>
      <c r="BX59" s="157">
        <v>0</v>
      </c>
      <c r="BY59" s="157">
        <v>0</v>
      </c>
      <c r="BZ59" s="157">
        <v>0</v>
      </c>
      <c r="CA59" s="157">
        <v>0</v>
      </c>
      <c r="CB59" s="157">
        <v>0</v>
      </c>
      <c r="CC59" s="157">
        <v>2</v>
      </c>
      <c r="CD59" s="157">
        <v>1</v>
      </c>
      <c r="CE59" s="157">
        <v>3</v>
      </c>
      <c r="CF59" s="157">
        <v>1</v>
      </c>
      <c r="CG59" s="205"/>
      <c r="CH59" s="156" t="s">
        <v>73</v>
      </c>
      <c r="CI59" s="157">
        <v>8</v>
      </c>
      <c r="CJ59" s="157">
        <v>6</v>
      </c>
      <c r="CK59" s="158">
        <v>1.7256255392579811E-3</v>
      </c>
      <c r="CL59" s="158">
        <v>1.2942191544434857E-3</v>
      </c>
      <c r="CM59" s="157">
        <v>0</v>
      </c>
      <c r="CN59" s="157">
        <v>0</v>
      </c>
      <c r="CO59" s="157">
        <v>0</v>
      </c>
      <c r="CP59" s="157">
        <v>0</v>
      </c>
      <c r="CQ59" s="157">
        <v>6</v>
      </c>
      <c r="CR59" s="157">
        <v>4</v>
      </c>
      <c r="CS59" s="157">
        <v>0</v>
      </c>
      <c r="CT59" s="157">
        <v>0</v>
      </c>
      <c r="CU59" s="157">
        <v>0</v>
      </c>
      <c r="CV59" s="157">
        <v>0</v>
      </c>
      <c r="CW59" s="157">
        <v>0</v>
      </c>
      <c r="CX59" s="157">
        <v>0</v>
      </c>
      <c r="CY59" s="157">
        <v>0</v>
      </c>
      <c r="CZ59" s="157">
        <v>0</v>
      </c>
      <c r="DA59" s="157">
        <v>1</v>
      </c>
      <c r="DB59" s="157">
        <v>1</v>
      </c>
      <c r="DC59" s="157">
        <v>0</v>
      </c>
      <c r="DD59" s="157">
        <v>0</v>
      </c>
      <c r="DE59" s="157">
        <v>1</v>
      </c>
      <c r="DF59" s="157">
        <v>1</v>
      </c>
      <c r="DG59" s="157">
        <v>1</v>
      </c>
      <c r="DH59" s="157">
        <v>1</v>
      </c>
      <c r="DJ59" s="155" t="s">
        <v>109</v>
      </c>
    </row>
    <row r="60" spans="1:114">
      <c r="A60" s="205" t="s">
        <v>110</v>
      </c>
      <c r="B60" s="48" t="s">
        <v>2000</v>
      </c>
      <c r="C60" s="69">
        <v>4</v>
      </c>
      <c r="D60" s="144">
        <v>3</v>
      </c>
      <c r="E60" s="154">
        <v>4.7647409172126264E-4</v>
      </c>
      <c r="F60" s="154">
        <v>3.5735556879094697E-4</v>
      </c>
      <c r="G60" s="144">
        <v>0</v>
      </c>
      <c r="H60" s="144">
        <v>0</v>
      </c>
      <c r="I60" s="144">
        <v>0</v>
      </c>
      <c r="J60" s="144">
        <v>0</v>
      </c>
      <c r="K60" s="144">
        <v>0</v>
      </c>
      <c r="L60" s="144">
        <v>0</v>
      </c>
      <c r="M60" s="144">
        <v>1</v>
      </c>
      <c r="N60" s="144">
        <v>1</v>
      </c>
      <c r="O60" s="144">
        <v>0</v>
      </c>
      <c r="P60" s="144">
        <v>0</v>
      </c>
      <c r="Q60" s="144">
        <v>0</v>
      </c>
      <c r="R60" s="144">
        <v>0</v>
      </c>
      <c r="S60" s="144">
        <v>0</v>
      </c>
      <c r="T60" s="144">
        <v>0</v>
      </c>
      <c r="U60" s="144">
        <v>1</v>
      </c>
      <c r="V60" s="144">
        <v>0</v>
      </c>
      <c r="W60" s="144">
        <v>0</v>
      </c>
      <c r="X60" s="144">
        <v>0</v>
      </c>
      <c r="Y60" s="144">
        <v>2</v>
      </c>
      <c r="Z60" s="144">
        <v>2</v>
      </c>
      <c r="AA60" s="144">
        <v>0</v>
      </c>
      <c r="AB60" s="144">
        <v>0</v>
      </c>
      <c r="AC60" s="205" t="s">
        <v>110</v>
      </c>
      <c r="AD60" s="48" t="s">
        <v>2000</v>
      </c>
      <c r="AE60" s="69">
        <v>137</v>
      </c>
      <c r="AF60" s="144">
        <v>55</v>
      </c>
      <c r="AG60" s="154">
        <v>1.3526856240126382E-3</v>
      </c>
      <c r="AH60" s="154">
        <v>5.4304897314375988E-4</v>
      </c>
      <c r="AI60" s="144">
        <v>0</v>
      </c>
      <c r="AJ60" s="144">
        <v>0</v>
      </c>
      <c r="AK60" s="144">
        <v>0</v>
      </c>
      <c r="AL60" s="144">
        <v>0</v>
      </c>
      <c r="AM60" s="144">
        <v>39</v>
      </c>
      <c r="AN60" s="144">
        <v>17</v>
      </c>
      <c r="AO60" s="144">
        <v>14</v>
      </c>
      <c r="AP60" s="144">
        <v>8</v>
      </c>
      <c r="AQ60" s="144">
        <v>4</v>
      </c>
      <c r="AR60" s="144">
        <v>1</v>
      </c>
      <c r="AS60" s="144">
        <v>17</v>
      </c>
      <c r="AT60" s="144">
        <v>7</v>
      </c>
      <c r="AU60" s="144">
        <v>3</v>
      </c>
      <c r="AV60" s="144">
        <v>0</v>
      </c>
      <c r="AW60" s="144">
        <v>28</v>
      </c>
      <c r="AX60" s="144">
        <v>9</v>
      </c>
      <c r="AY60" s="144">
        <v>8</v>
      </c>
      <c r="AZ60" s="144">
        <v>4</v>
      </c>
      <c r="BA60" s="144">
        <v>24</v>
      </c>
      <c r="BB60" s="144">
        <v>9</v>
      </c>
      <c r="BC60" s="144">
        <v>24</v>
      </c>
      <c r="BD60" s="144">
        <v>12</v>
      </c>
      <c r="BE60" s="205" t="s">
        <v>110</v>
      </c>
      <c r="BF60" s="48" t="s">
        <v>2000</v>
      </c>
      <c r="BG60" s="69">
        <v>10</v>
      </c>
      <c r="BH60" s="144">
        <v>4</v>
      </c>
      <c r="BI60" s="154">
        <v>4.2591251756889136E-4</v>
      </c>
      <c r="BJ60" s="154">
        <v>1.7036500702755653E-4</v>
      </c>
      <c r="BK60" s="144">
        <v>0</v>
      </c>
      <c r="BL60" s="144">
        <v>0</v>
      </c>
      <c r="BM60" s="144">
        <v>0</v>
      </c>
      <c r="BN60" s="144">
        <v>0</v>
      </c>
      <c r="BO60" s="144">
        <v>2</v>
      </c>
      <c r="BP60" s="144">
        <v>0</v>
      </c>
      <c r="BQ60" s="144">
        <v>0</v>
      </c>
      <c r="BR60" s="144">
        <v>0</v>
      </c>
      <c r="BS60" s="144">
        <v>1</v>
      </c>
      <c r="BT60" s="144">
        <v>1</v>
      </c>
      <c r="BU60" s="144">
        <v>3</v>
      </c>
      <c r="BV60" s="144">
        <v>1</v>
      </c>
      <c r="BW60" s="144">
        <v>0</v>
      </c>
      <c r="BX60" s="144">
        <v>0</v>
      </c>
      <c r="BY60" s="144">
        <v>0</v>
      </c>
      <c r="BZ60" s="144">
        <v>0</v>
      </c>
      <c r="CA60" s="144">
        <v>0</v>
      </c>
      <c r="CB60" s="144">
        <v>0</v>
      </c>
      <c r="CC60" s="144">
        <v>4</v>
      </c>
      <c r="CD60" s="144">
        <v>2</v>
      </c>
      <c r="CE60" s="144">
        <v>58</v>
      </c>
      <c r="CF60" s="144">
        <v>33</v>
      </c>
      <c r="CG60" s="205" t="s">
        <v>110</v>
      </c>
      <c r="CH60" s="48" t="s">
        <v>2000</v>
      </c>
      <c r="CI60" s="69">
        <v>2</v>
      </c>
      <c r="CJ60" s="144">
        <v>1</v>
      </c>
      <c r="CK60" s="154">
        <v>2.6490066225165563E-4</v>
      </c>
      <c r="CL60" s="154">
        <v>1.3245033112582781E-4</v>
      </c>
      <c r="CM60" s="144">
        <v>0</v>
      </c>
      <c r="CN60" s="144">
        <v>0</v>
      </c>
      <c r="CO60" s="144">
        <v>0</v>
      </c>
      <c r="CP60" s="144">
        <v>0</v>
      </c>
      <c r="CQ60" s="144">
        <v>1</v>
      </c>
      <c r="CR60" s="144">
        <v>1</v>
      </c>
      <c r="CS60" s="144">
        <v>0</v>
      </c>
      <c r="CT60" s="144">
        <v>0</v>
      </c>
      <c r="CU60" s="144">
        <v>0</v>
      </c>
      <c r="CV60" s="144">
        <v>0</v>
      </c>
      <c r="CW60" s="144">
        <v>0</v>
      </c>
      <c r="CX60" s="144">
        <v>0</v>
      </c>
      <c r="CY60" s="144">
        <v>0</v>
      </c>
      <c r="CZ60" s="144">
        <v>0</v>
      </c>
      <c r="DA60" s="144">
        <v>0</v>
      </c>
      <c r="DB60" s="144">
        <v>0</v>
      </c>
      <c r="DC60" s="144">
        <v>0</v>
      </c>
      <c r="DD60" s="144">
        <v>0</v>
      </c>
      <c r="DE60" s="144">
        <v>1</v>
      </c>
      <c r="DF60" s="144">
        <v>0</v>
      </c>
      <c r="DG60" s="144">
        <v>2</v>
      </c>
      <c r="DH60" s="144">
        <v>1</v>
      </c>
      <c r="DJ60" s="155" t="s">
        <v>110</v>
      </c>
    </row>
    <row r="61" spans="1:114">
      <c r="A61" s="205"/>
      <c r="B61" s="48" t="s">
        <v>2001</v>
      </c>
      <c r="C61" s="69">
        <v>6</v>
      </c>
      <c r="D61" s="144">
        <v>1</v>
      </c>
      <c r="E61" s="154">
        <v>8.2146768893756844E-4</v>
      </c>
      <c r="F61" s="154">
        <v>1.3691128148959474E-4</v>
      </c>
      <c r="G61" s="144">
        <v>1</v>
      </c>
      <c r="H61" s="144">
        <v>0</v>
      </c>
      <c r="I61" s="144">
        <v>0</v>
      </c>
      <c r="J61" s="144">
        <v>0</v>
      </c>
      <c r="K61" s="144">
        <v>0</v>
      </c>
      <c r="L61" s="144">
        <v>0</v>
      </c>
      <c r="M61" s="144">
        <v>0</v>
      </c>
      <c r="N61" s="144">
        <v>0</v>
      </c>
      <c r="O61" s="144">
        <v>0</v>
      </c>
      <c r="P61" s="144">
        <v>0</v>
      </c>
      <c r="Q61" s="144">
        <v>2</v>
      </c>
      <c r="R61" s="144">
        <v>0</v>
      </c>
      <c r="S61" s="144">
        <v>1</v>
      </c>
      <c r="T61" s="144">
        <v>0</v>
      </c>
      <c r="U61" s="144">
        <v>2</v>
      </c>
      <c r="V61" s="144">
        <v>1</v>
      </c>
      <c r="W61" s="144">
        <v>1</v>
      </c>
      <c r="X61" s="144">
        <v>0</v>
      </c>
      <c r="Y61" s="144">
        <v>1</v>
      </c>
      <c r="Z61" s="144">
        <v>0</v>
      </c>
      <c r="AA61" s="144">
        <v>1</v>
      </c>
      <c r="AB61" s="144">
        <v>1</v>
      </c>
      <c r="AC61" s="205"/>
      <c r="AD61" s="48" t="s">
        <v>2001</v>
      </c>
      <c r="AE61" s="69">
        <v>26</v>
      </c>
      <c r="AF61" s="144">
        <v>14</v>
      </c>
      <c r="AG61" s="154">
        <v>4.3185781911801344E-4</v>
      </c>
      <c r="AH61" s="154">
        <v>2.3253882567893033E-4</v>
      </c>
      <c r="AI61" s="144">
        <v>1</v>
      </c>
      <c r="AJ61" s="144">
        <v>1</v>
      </c>
      <c r="AK61" s="144">
        <v>0</v>
      </c>
      <c r="AL61" s="144">
        <v>0</v>
      </c>
      <c r="AM61" s="144">
        <v>0</v>
      </c>
      <c r="AN61" s="144">
        <v>0</v>
      </c>
      <c r="AO61" s="144">
        <v>3</v>
      </c>
      <c r="AP61" s="144">
        <v>2</v>
      </c>
      <c r="AQ61" s="144">
        <v>2</v>
      </c>
      <c r="AR61" s="144">
        <v>1</v>
      </c>
      <c r="AS61" s="144">
        <v>10</v>
      </c>
      <c r="AT61" s="144">
        <v>4</v>
      </c>
      <c r="AU61" s="144">
        <v>2</v>
      </c>
      <c r="AV61" s="144">
        <v>1</v>
      </c>
      <c r="AW61" s="144">
        <v>3</v>
      </c>
      <c r="AX61" s="144">
        <v>1</v>
      </c>
      <c r="AY61" s="144">
        <v>0</v>
      </c>
      <c r="AZ61" s="144">
        <v>0</v>
      </c>
      <c r="BA61" s="144">
        <v>5</v>
      </c>
      <c r="BB61" s="144">
        <v>4</v>
      </c>
      <c r="BC61" s="144">
        <v>5</v>
      </c>
      <c r="BD61" s="144">
        <v>4</v>
      </c>
      <c r="BE61" s="205"/>
      <c r="BF61" s="48" t="s">
        <v>2001</v>
      </c>
      <c r="BG61" s="69">
        <v>7</v>
      </c>
      <c r="BH61" s="144">
        <v>3</v>
      </c>
      <c r="BI61" s="154">
        <v>4.5190445448676565E-4</v>
      </c>
      <c r="BJ61" s="154">
        <v>1.9367333763718527E-4</v>
      </c>
      <c r="BK61" s="144">
        <v>0</v>
      </c>
      <c r="BL61" s="144">
        <v>0</v>
      </c>
      <c r="BM61" s="144">
        <v>0</v>
      </c>
      <c r="BN61" s="144">
        <v>0</v>
      </c>
      <c r="BO61" s="144">
        <v>2</v>
      </c>
      <c r="BP61" s="144">
        <v>0</v>
      </c>
      <c r="BQ61" s="144">
        <v>0</v>
      </c>
      <c r="BR61" s="144">
        <v>0</v>
      </c>
      <c r="BS61" s="144">
        <v>0</v>
      </c>
      <c r="BT61" s="144">
        <v>0</v>
      </c>
      <c r="BU61" s="144">
        <v>0</v>
      </c>
      <c r="BV61" s="144">
        <v>0</v>
      </c>
      <c r="BW61" s="144">
        <v>0</v>
      </c>
      <c r="BX61" s="144">
        <v>0</v>
      </c>
      <c r="BY61" s="144">
        <v>0</v>
      </c>
      <c r="BZ61" s="144">
        <v>0</v>
      </c>
      <c r="CA61" s="144">
        <v>0</v>
      </c>
      <c r="CB61" s="144">
        <v>0</v>
      </c>
      <c r="CC61" s="144">
        <v>5</v>
      </c>
      <c r="CD61" s="144">
        <v>3</v>
      </c>
      <c r="CE61" s="144">
        <v>0</v>
      </c>
      <c r="CF61" s="144">
        <v>0</v>
      </c>
      <c r="CG61" s="205"/>
      <c r="CH61" s="48" t="s">
        <v>2001</v>
      </c>
      <c r="CI61" s="69">
        <v>1</v>
      </c>
      <c r="CJ61" s="144">
        <v>0</v>
      </c>
      <c r="CK61" s="154">
        <v>1.5467904098994585E-4</v>
      </c>
      <c r="CL61" s="154">
        <v>0</v>
      </c>
      <c r="CM61" s="144">
        <v>0</v>
      </c>
      <c r="CN61" s="144">
        <v>0</v>
      </c>
      <c r="CO61" s="144">
        <v>0</v>
      </c>
      <c r="CP61" s="144">
        <v>0</v>
      </c>
      <c r="CQ61" s="144">
        <v>0</v>
      </c>
      <c r="CR61" s="144">
        <v>0</v>
      </c>
      <c r="CS61" s="144">
        <v>0</v>
      </c>
      <c r="CT61" s="144">
        <v>0</v>
      </c>
      <c r="CU61" s="144">
        <v>0</v>
      </c>
      <c r="CV61" s="144">
        <v>0</v>
      </c>
      <c r="CW61" s="144">
        <v>0</v>
      </c>
      <c r="CX61" s="144">
        <v>0</v>
      </c>
      <c r="CY61" s="144">
        <v>0</v>
      </c>
      <c r="CZ61" s="144">
        <v>0</v>
      </c>
      <c r="DA61" s="144">
        <v>0</v>
      </c>
      <c r="DB61" s="144">
        <v>0</v>
      </c>
      <c r="DC61" s="144">
        <v>0</v>
      </c>
      <c r="DD61" s="144">
        <v>0</v>
      </c>
      <c r="DE61" s="144">
        <v>1</v>
      </c>
      <c r="DF61" s="144">
        <v>0</v>
      </c>
      <c r="DG61" s="144">
        <v>1</v>
      </c>
      <c r="DH61" s="144">
        <v>0</v>
      </c>
      <c r="DJ61" s="155" t="s">
        <v>110</v>
      </c>
    </row>
    <row r="62" spans="1:114">
      <c r="A62" s="205"/>
      <c r="B62" s="156" t="s">
        <v>73</v>
      </c>
      <c r="C62" s="157">
        <v>10</v>
      </c>
      <c r="D62" s="157">
        <v>4</v>
      </c>
      <c r="E62" s="158">
        <v>6.3698324734059498E-4</v>
      </c>
      <c r="F62" s="158">
        <v>2.5479329893623797E-4</v>
      </c>
      <c r="G62" s="157">
        <v>1</v>
      </c>
      <c r="H62" s="157">
        <v>0</v>
      </c>
      <c r="I62" s="157">
        <v>0</v>
      </c>
      <c r="J62" s="157">
        <v>0</v>
      </c>
      <c r="K62" s="157">
        <v>0</v>
      </c>
      <c r="L62" s="157">
        <v>0</v>
      </c>
      <c r="M62" s="157">
        <v>1</v>
      </c>
      <c r="N62" s="157">
        <v>1</v>
      </c>
      <c r="O62" s="157">
        <v>0</v>
      </c>
      <c r="P62" s="157">
        <v>0</v>
      </c>
      <c r="Q62" s="157">
        <v>2</v>
      </c>
      <c r="R62" s="157">
        <v>0</v>
      </c>
      <c r="S62" s="157">
        <v>1</v>
      </c>
      <c r="T62" s="157">
        <v>0</v>
      </c>
      <c r="U62" s="157">
        <v>3</v>
      </c>
      <c r="V62" s="157">
        <v>1</v>
      </c>
      <c r="W62" s="157">
        <v>1</v>
      </c>
      <c r="X62" s="157">
        <v>0</v>
      </c>
      <c r="Y62" s="157">
        <v>3</v>
      </c>
      <c r="Z62" s="157">
        <v>2</v>
      </c>
      <c r="AA62" s="157">
        <v>1</v>
      </c>
      <c r="AB62" s="157">
        <v>1</v>
      </c>
      <c r="AC62" s="205"/>
      <c r="AD62" s="156" t="s">
        <v>73</v>
      </c>
      <c r="AE62" s="157">
        <v>163</v>
      </c>
      <c r="AF62" s="157">
        <v>69</v>
      </c>
      <c r="AG62" s="158">
        <v>1.0093816763166858E-3</v>
      </c>
      <c r="AH62" s="158">
        <v>4.2728426788865841E-4</v>
      </c>
      <c r="AI62" s="157">
        <v>1</v>
      </c>
      <c r="AJ62" s="157">
        <v>1</v>
      </c>
      <c r="AK62" s="157">
        <v>0</v>
      </c>
      <c r="AL62" s="157">
        <v>0</v>
      </c>
      <c r="AM62" s="157">
        <v>39</v>
      </c>
      <c r="AN62" s="157">
        <v>17</v>
      </c>
      <c r="AO62" s="157">
        <v>17</v>
      </c>
      <c r="AP62" s="157">
        <v>10</v>
      </c>
      <c r="AQ62" s="157">
        <v>6</v>
      </c>
      <c r="AR62" s="157">
        <v>2</v>
      </c>
      <c r="AS62" s="157">
        <v>27</v>
      </c>
      <c r="AT62" s="157">
        <v>11</v>
      </c>
      <c r="AU62" s="157">
        <v>5</v>
      </c>
      <c r="AV62" s="157">
        <v>1</v>
      </c>
      <c r="AW62" s="157">
        <v>31</v>
      </c>
      <c r="AX62" s="157">
        <v>10</v>
      </c>
      <c r="AY62" s="157">
        <v>8</v>
      </c>
      <c r="AZ62" s="157">
        <v>4</v>
      </c>
      <c r="BA62" s="157">
        <v>29</v>
      </c>
      <c r="BB62" s="157">
        <v>13</v>
      </c>
      <c r="BC62" s="157">
        <v>29</v>
      </c>
      <c r="BD62" s="157">
        <v>16</v>
      </c>
      <c r="BE62" s="205"/>
      <c r="BF62" s="156" t="s">
        <v>73</v>
      </c>
      <c r="BG62" s="157">
        <v>17</v>
      </c>
      <c r="BH62" s="157">
        <v>7</v>
      </c>
      <c r="BI62" s="158">
        <v>4.3624419410300496E-4</v>
      </c>
      <c r="BJ62" s="158">
        <v>1.7962996227770793E-4</v>
      </c>
      <c r="BK62" s="157">
        <v>0</v>
      </c>
      <c r="BL62" s="157">
        <v>0</v>
      </c>
      <c r="BM62" s="157">
        <v>0</v>
      </c>
      <c r="BN62" s="157">
        <v>0</v>
      </c>
      <c r="BO62" s="157">
        <v>4</v>
      </c>
      <c r="BP62" s="157">
        <v>0</v>
      </c>
      <c r="BQ62" s="157">
        <v>0</v>
      </c>
      <c r="BR62" s="157">
        <v>0</v>
      </c>
      <c r="BS62" s="157">
        <v>1</v>
      </c>
      <c r="BT62" s="157">
        <v>1</v>
      </c>
      <c r="BU62" s="157">
        <v>3</v>
      </c>
      <c r="BV62" s="157">
        <v>1</v>
      </c>
      <c r="BW62" s="157">
        <v>0</v>
      </c>
      <c r="BX62" s="157">
        <v>0</v>
      </c>
      <c r="BY62" s="157">
        <v>0</v>
      </c>
      <c r="BZ62" s="157">
        <v>0</v>
      </c>
      <c r="CA62" s="157">
        <v>0</v>
      </c>
      <c r="CB62" s="157">
        <v>0</v>
      </c>
      <c r="CC62" s="157">
        <v>9</v>
      </c>
      <c r="CD62" s="157">
        <v>5</v>
      </c>
      <c r="CE62" s="157">
        <v>58</v>
      </c>
      <c r="CF62" s="157">
        <v>33</v>
      </c>
      <c r="CG62" s="205"/>
      <c r="CH62" s="156" t="s">
        <v>73</v>
      </c>
      <c r="CI62" s="157">
        <v>3</v>
      </c>
      <c r="CJ62" s="157">
        <v>1</v>
      </c>
      <c r="CK62" s="158">
        <v>2.1405636817695327E-4</v>
      </c>
      <c r="CL62" s="158">
        <v>7.1352122725651084E-5</v>
      </c>
      <c r="CM62" s="157">
        <v>0</v>
      </c>
      <c r="CN62" s="157">
        <v>0</v>
      </c>
      <c r="CO62" s="157">
        <v>0</v>
      </c>
      <c r="CP62" s="157">
        <v>0</v>
      </c>
      <c r="CQ62" s="157">
        <v>1</v>
      </c>
      <c r="CR62" s="157">
        <v>1</v>
      </c>
      <c r="CS62" s="157">
        <v>0</v>
      </c>
      <c r="CT62" s="157">
        <v>0</v>
      </c>
      <c r="CU62" s="157">
        <v>0</v>
      </c>
      <c r="CV62" s="157">
        <v>0</v>
      </c>
      <c r="CW62" s="157">
        <v>0</v>
      </c>
      <c r="CX62" s="157">
        <v>0</v>
      </c>
      <c r="CY62" s="157">
        <v>0</v>
      </c>
      <c r="CZ62" s="157">
        <v>0</v>
      </c>
      <c r="DA62" s="157">
        <v>0</v>
      </c>
      <c r="DB62" s="157">
        <v>0</v>
      </c>
      <c r="DC62" s="157">
        <v>0</v>
      </c>
      <c r="DD62" s="157">
        <v>0</v>
      </c>
      <c r="DE62" s="157">
        <v>2</v>
      </c>
      <c r="DF62" s="157">
        <v>0</v>
      </c>
      <c r="DG62" s="157">
        <v>3</v>
      </c>
      <c r="DH62" s="157">
        <v>1</v>
      </c>
      <c r="DJ62" s="155" t="s">
        <v>110</v>
      </c>
    </row>
    <row r="63" spans="1:114">
      <c r="A63" s="205" t="s">
        <v>111</v>
      </c>
      <c r="B63" s="48" t="s">
        <v>2000</v>
      </c>
      <c r="C63" s="69">
        <v>2</v>
      </c>
      <c r="D63" s="144">
        <v>0</v>
      </c>
      <c r="E63" s="154">
        <v>4.1849759363883659E-4</v>
      </c>
      <c r="F63" s="154">
        <v>0</v>
      </c>
      <c r="G63" s="144">
        <v>0</v>
      </c>
      <c r="H63" s="144">
        <v>0</v>
      </c>
      <c r="I63" s="144">
        <v>0</v>
      </c>
      <c r="J63" s="144">
        <v>0</v>
      </c>
      <c r="K63" s="144">
        <v>0</v>
      </c>
      <c r="L63" s="144">
        <v>0</v>
      </c>
      <c r="M63" s="144">
        <v>1</v>
      </c>
      <c r="N63" s="144">
        <v>0</v>
      </c>
      <c r="O63" s="144">
        <v>0</v>
      </c>
      <c r="P63" s="144">
        <v>0</v>
      </c>
      <c r="Q63" s="144">
        <v>0</v>
      </c>
      <c r="R63" s="144">
        <v>0</v>
      </c>
      <c r="S63" s="144">
        <v>0</v>
      </c>
      <c r="T63" s="144">
        <v>0</v>
      </c>
      <c r="U63" s="144">
        <v>0</v>
      </c>
      <c r="V63" s="144">
        <v>0</v>
      </c>
      <c r="W63" s="144">
        <v>0</v>
      </c>
      <c r="X63" s="144">
        <v>0</v>
      </c>
      <c r="Y63" s="144">
        <v>1</v>
      </c>
      <c r="Z63" s="144">
        <v>0</v>
      </c>
      <c r="AA63" s="144">
        <v>1</v>
      </c>
      <c r="AB63" s="144">
        <v>0</v>
      </c>
      <c r="AC63" s="205" t="s">
        <v>111</v>
      </c>
      <c r="AD63" s="48" t="s">
        <v>2000</v>
      </c>
      <c r="AE63" s="69">
        <v>46</v>
      </c>
      <c r="AF63" s="144">
        <v>19</v>
      </c>
      <c r="AG63" s="154">
        <v>7.8007088470213165E-4</v>
      </c>
      <c r="AH63" s="154">
        <v>3.2220319150740219E-4</v>
      </c>
      <c r="AI63" s="144">
        <v>2</v>
      </c>
      <c r="AJ63" s="144">
        <v>1</v>
      </c>
      <c r="AK63" s="144">
        <v>0</v>
      </c>
      <c r="AL63" s="144">
        <v>0</v>
      </c>
      <c r="AM63" s="144">
        <v>2</v>
      </c>
      <c r="AN63" s="144">
        <v>0</v>
      </c>
      <c r="AO63" s="144">
        <v>8</v>
      </c>
      <c r="AP63" s="144">
        <v>3</v>
      </c>
      <c r="AQ63" s="144">
        <v>0</v>
      </c>
      <c r="AR63" s="144">
        <v>0</v>
      </c>
      <c r="AS63" s="144">
        <v>11</v>
      </c>
      <c r="AT63" s="144">
        <v>5</v>
      </c>
      <c r="AU63" s="144">
        <v>6</v>
      </c>
      <c r="AV63" s="144">
        <v>3</v>
      </c>
      <c r="AW63" s="144">
        <v>6</v>
      </c>
      <c r="AX63" s="144">
        <v>4</v>
      </c>
      <c r="AY63" s="144">
        <v>1</v>
      </c>
      <c r="AZ63" s="144">
        <v>0</v>
      </c>
      <c r="BA63" s="144">
        <v>10</v>
      </c>
      <c r="BB63" s="144">
        <v>3</v>
      </c>
      <c r="BC63" s="144">
        <v>13</v>
      </c>
      <c r="BD63" s="144">
        <v>5</v>
      </c>
      <c r="BE63" s="205" t="s">
        <v>111</v>
      </c>
      <c r="BF63" s="48" t="s">
        <v>2000</v>
      </c>
      <c r="BG63" s="69">
        <v>16</v>
      </c>
      <c r="BH63" s="144">
        <v>9</v>
      </c>
      <c r="BI63" s="154">
        <v>2.8094820017559264E-3</v>
      </c>
      <c r="BJ63" s="154">
        <v>1.5803336259877085E-3</v>
      </c>
      <c r="BK63" s="144">
        <v>0</v>
      </c>
      <c r="BL63" s="144">
        <v>0</v>
      </c>
      <c r="BM63" s="144">
        <v>0</v>
      </c>
      <c r="BN63" s="144">
        <v>0</v>
      </c>
      <c r="BO63" s="144">
        <v>11</v>
      </c>
      <c r="BP63" s="144">
        <v>7</v>
      </c>
      <c r="BQ63" s="144">
        <v>0</v>
      </c>
      <c r="BR63" s="144">
        <v>0</v>
      </c>
      <c r="BS63" s="144">
        <v>0</v>
      </c>
      <c r="BT63" s="144">
        <v>0</v>
      </c>
      <c r="BU63" s="144">
        <v>2</v>
      </c>
      <c r="BV63" s="144">
        <v>1</v>
      </c>
      <c r="BW63" s="144">
        <v>0</v>
      </c>
      <c r="BX63" s="144">
        <v>0</v>
      </c>
      <c r="BY63" s="144">
        <v>0</v>
      </c>
      <c r="BZ63" s="144">
        <v>0</v>
      </c>
      <c r="CA63" s="144">
        <v>0</v>
      </c>
      <c r="CB63" s="144">
        <v>0</v>
      </c>
      <c r="CC63" s="144">
        <v>3</v>
      </c>
      <c r="CD63" s="144">
        <v>1</v>
      </c>
      <c r="CE63" s="144">
        <v>6</v>
      </c>
      <c r="CF63" s="144">
        <v>3</v>
      </c>
      <c r="CG63" s="205" t="s">
        <v>111</v>
      </c>
      <c r="CH63" s="48" t="s">
        <v>2000</v>
      </c>
      <c r="CI63" s="69">
        <v>0</v>
      </c>
      <c r="CJ63" s="144">
        <v>0</v>
      </c>
      <c r="CK63" s="154">
        <v>0</v>
      </c>
      <c r="CL63" s="154">
        <v>0</v>
      </c>
      <c r="CM63" s="144">
        <v>0</v>
      </c>
      <c r="CN63" s="144">
        <v>0</v>
      </c>
      <c r="CO63" s="144">
        <v>0</v>
      </c>
      <c r="CP63" s="144">
        <v>0</v>
      </c>
      <c r="CQ63" s="144">
        <v>0</v>
      </c>
      <c r="CR63" s="144">
        <v>0</v>
      </c>
      <c r="CS63" s="144">
        <v>0</v>
      </c>
      <c r="CT63" s="144">
        <v>0</v>
      </c>
      <c r="CU63" s="144">
        <v>0</v>
      </c>
      <c r="CV63" s="144">
        <v>0</v>
      </c>
      <c r="CW63" s="144">
        <v>0</v>
      </c>
      <c r="CX63" s="144">
        <v>0</v>
      </c>
      <c r="CY63" s="144">
        <v>0</v>
      </c>
      <c r="CZ63" s="144">
        <v>0</v>
      </c>
      <c r="DA63" s="144">
        <v>0</v>
      </c>
      <c r="DB63" s="144">
        <v>0</v>
      </c>
      <c r="DC63" s="144">
        <v>0</v>
      </c>
      <c r="DD63" s="144">
        <v>0</v>
      </c>
      <c r="DE63" s="144">
        <v>0</v>
      </c>
      <c r="DF63" s="144">
        <v>0</v>
      </c>
      <c r="DG63" s="144">
        <v>0</v>
      </c>
      <c r="DH63" s="144">
        <v>0</v>
      </c>
      <c r="DJ63" s="155" t="s">
        <v>111</v>
      </c>
    </row>
    <row r="64" spans="1:114">
      <c r="A64" s="205"/>
      <c r="B64" s="48" t="s">
        <v>2001</v>
      </c>
      <c r="C64" s="69">
        <v>3</v>
      </c>
      <c r="D64" s="144">
        <v>2</v>
      </c>
      <c r="E64" s="154">
        <v>1.8170805572380376E-3</v>
      </c>
      <c r="F64" s="154">
        <v>1.2113870381586917E-3</v>
      </c>
      <c r="G64" s="144">
        <v>0</v>
      </c>
      <c r="H64" s="144">
        <v>0</v>
      </c>
      <c r="I64" s="144">
        <v>0</v>
      </c>
      <c r="J64" s="144">
        <v>0</v>
      </c>
      <c r="K64" s="144">
        <v>0</v>
      </c>
      <c r="L64" s="144">
        <v>0</v>
      </c>
      <c r="M64" s="144">
        <v>0</v>
      </c>
      <c r="N64" s="144">
        <v>0</v>
      </c>
      <c r="O64" s="144">
        <v>0</v>
      </c>
      <c r="P64" s="144">
        <v>0</v>
      </c>
      <c r="Q64" s="144">
        <v>0</v>
      </c>
      <c r="R64" s="144">
        <v>0</v>
      </c>
      <c r="S64" s="144">
        <v>0</v>
      </c>
      <c r="T64" s="144">
        <v>0</v>
      </c>
      <c r="U64" s="144">
        <v>2</v>
      </c>
      <c r="V64" s="144">
        <v>2</v>
      </c>
      <c r="W64" s="144">
        <v>0</v>
      </c>
      <c r="X64" s="144">
        <v>0</v>
      </c>
      <c r="Y64" s="144">
        <v>1</v>
      </c>
      <c r="Z64" s="144">
        <v>0</v>
      </c>
      <c r="AA64" s="144">
        <v>0</v>
      </c>
      <c r="AB64" s="144">
        <v>0</v>
      </c>
      <c r="AC64" s="205"/>
      <c r="AD64" s="48" t="s">
        <v>2001</v>
      </c>
      <c r="AE64" s="69">
        <v>3</v>
      </c>
      <c r="AF64" s="144">
        <v>1</v>
      </c>
      <c r="AG64" s="154">
        <v>7.0356472795497186E-4</v>
      </c>
      <c r="AH64" s="154">
        <v>2.3452157598499062E-4</v>
      </c>
      <c r="AI64" s="144">
        <v>0</v>
      </c>
      <c r="AJ64" s="144">
        <v>0</v>
      </c>
      <c r="AK64" s="144">
        <v>0</v>
      </c>
      <c r="AL64" s="144">
        <v>0</v>
      </c>
      <c r="AM64" s="144">
        <v>0</v>
      </c>
      <c r="AN64" s="144">
        <v>0</v>
      </c>
      <c r="AO64" s="144">
        <v>1</v>
      </c>
      <c r="AP64" s="144">
        <v>1</v>
      </c>
      <c r="AQ64" s="144">
        <v>0</v>
      </c>
      <c r="AR64" s="144">
        <v>0</v>
      </c>
      <c r="AS64" s="144">
        <v>0</v>
      </c>
      <c r="AT64" s="144">
        <v>0</v>
      </c>
      <c r="AU64" s="144">
        <v>0</v>
      </c>
      <c r="AV64" s="144">
        <v>0</v>
      </c>
      <c r="AW64" s="144">
        <v>2</v>
      </c>
      <c r="AX64" s="144">
        <v>0</v>
      </c>
      <c r="AY64" s="144">
        <v>0</v>
      </c>
      <c r="AZ64" s="144">
        <v>0</v>
      </c>
      <c r="BA64" s="144">
        <v>0</v>
      </c>
      <c r="BB64" s="144">
        <v>0</v>
      </c>
      <c r="BC64" s="144">
        <v>1</v>
      </c>
      <c r="BD64" s="144">
        <v>0</v>
      </c>
      <c r="BE64" s="205"/>
      <c r="BF64" s="48" t="s">
        <v>2001</v>
      </c>
      <c r="BG64" s="69">
        <v>0</v>
      </c>
      <c r="BH64" s="144">
        <v>0</v>
      </c>
      <c r="BI64" s="154">
        <v>0</v>
      </c>
      <c r="BJ64" s="154">
        <v>0</v>
      </c>
      <c r="BK64" s="144">
        <v>0</v>
      </c>
      <c r="BL64" s="144">
        <v>0</v>
      </c>
      <c r="BM64" s="144">
        <v>0</v>
      </c>
      <c r="BN64" s="144">
        <v>0</v>
      </c>
      <c r="BO64" s="144">
        <v>0</v>
      </c>
      <c r="BP64" s="144">
        <v>0</v>
      </c>
      <c r="BQ64" s="144">
        <v>0</v>
      </c>
      <c r="BR64" s="144">
        <v>0</v>
      </c>
      <c r="BS64" s="144">
        <v>0</v>
      </c>
      <c r="BT64" s="144">
        <v>0</v>
      </c>
      <c r="BU64" s="144">
        <v>0</v>
      </c>
      <c r="BV64" s="144">
        <v>0</v>
      </c>
      <c r="BW64" s="144">
        <v>0</v>
      </c>
      <c r="BX64" s="144">
        <v>0</v>
      </c>
      <c r="BY64" s="144">
        <v>0</v>
      </c>
      <c r="BZ64" s="144">
        <v>0</v>
      </c>
      <c r="CA64" s="144">
        <v>0</v>
      </c>
      <c r="CB64" s="144">
        <v>0</v>
      </c>
      <c r="CC64" s="144">
        <v>0</v>
      </c>
      <c r="CD64" s="144">
        <v>0</v>
      </c>
      <c r="CE64" s="144">
        <v>0</v>
      </c>
      <c r="CF64" s="144">
        <v>0</v>
      </c>
      <c r="CG64" s="205"/>
      <c r="CH64" s="48" t="s">
        <v>2001</v>
      </c>
      <c r="CI64" s="69">
        <v>0</v>
      </c>
      <c r="CJ64" s="144">
        <v>0</v>
      </c>
      <c r="CK64" s="154">
        <v>0</v>
      </c>
      <c r="CL64" s="154">
        <v>0</v>
      </c>
      <c r="CM64" s="144">
        <v>0</v>
      </c>
      <c r="CN64" s="144">
        <v>0</v>
      </c>
      <c r="CO64" s="144">
        <v>0</v>
      </c>
      <c r="CP64" s="144">
        <v>0</v>
      </c>
      <c r="CQ64" s="144">
        <v>0</v>
      </c>
      <c r="CR64" s="144">
        <v>0</v>
      </c>
      <c r="CS64" s="144">
        <v>0</v>
      </c>
      <c r="CT64" s="144">
        <v>0</v>
      </c>
      <c r="CU64" s="144">
        <v>0</v>
      </c>
      <c r="CV64" s="144">
        <v>0</v>
      </c>
      <c r="CW64" s="144">
        <v>0</v>
      </c>
      <c r="CX64" s="144">
        <v>0</v>
      </c>
      <c r="CY64" s="144">
        <v>0</v>
      </c>
      <c r="CZ64" s="144">
        <v>0</v>
      </c>
      <c r="DA64" s="144">
        <v>0</v>
      </c>
      <c r="DB64" s="144">
        <v>0</v>
      </c>
      <c r="DC64" s="144">
        <v>0</v>
      </c>
      <c r="DD64" s="144">
        <v>0</v>
      </c>
      <c r="DE64" s="144">
        <v>0</v>
      </c>
      <c r="DF64" s="144">
        <v>0</v>
      </c>
      <c r="DG64" s="144">
        <v>0</v>
      </c>
      <c r="DH64" s="144">
        <v>0</v>
      </c>
      <c r="DJ64" s="155" t="s">
        <v>111</v>
      </c>
    </row>
    <row r="65" spans="1:114">
      <c r="A65" s="205"/>
      <c r="B65" s="156" t="s">
        <v>73</v>
      </c>
      <c r="C65" s="157">
        <v>5</v>
      </c>
      <c r="D65" s="157">
        <v>2</v>
      </c>
      <c r="E65" s="158">
        <v>7.776049766718507E-4</v>
      </c>
      <c r="F65" s="158">
        <v>3.1104199066874026E-4</v>
      </c>
      <c r="G65" s="157">
        <v>0</v>
      </c>
      <c r="H65" s="157">
        <v>0</v>
      </c>
      <c r="I65" s="157">
        <v>0</v>
      </c>
      <c r="J65" s="157">
        <v>0</v>
      </c>
      <c r="K65" s="157">
        <v>0</v>
      </c>
      <c r="L65" s="157">
        <v>0</v>
      </c>
      <c r="M65" s="157">
        <v>1</v>
      </c>
      <c r="N65" s="157">
        <v>0</v>
      </c>
      <c r="O65" s="157">
        <v>0</v>
      </c>
      <c r="P65" s="157">
        <v>0</v>
      </c>
      <c r="Q65" s="157">
        <v>0</v>
      </c>
      <c r="R65" s="157">
        <v>0</v>
      </c>
      <c r="S65" s="157">
        <v>0</v>
      </c>
      <c r="T65" s="157">
        <v>0</v>
      </c>
      <c r="U65" s="157">
        <v>2</v>
      </c>
      <c r="V65" s="157">
        <v>2</v>
      </c>
      <c r="W65" s="157">
        <v>0</v>
      </c>
      <c r="X65" s="157">
        <v>0</v>
      </c>
      <c r="Y65" s="157">
        <v>2</v>
      </c>
      <c r="Z65" s="157">
        <v>0</v>
      </c>
      <c r="AA65" s="157">
        <v>1</v>
      </c>
      <c r="AB65" s="157">
        <v>0</v>
      </c>
      <c r="AC65" s="205"/>
      <c r="AD65" s="156" t="s">
        <v>73</v>
      </c>
      <c r="AE65" s="157">
        <v>49</v>
      </c>
      <c r="AF65" s="157">
        <v>20</v>
      </c>
      <c r="AG65" s="158">
        <v>7.7491183401072223E-4</v>
      </c>
      <c r="AH65" s="158">
        <v>3.1629054449417235E-4</v>
      </c>
      <c r="AI65" s="157">
        <v>2</v>
      </c>
      <c r="AJ65" s="157">
        <v>1</v>
      </c>
      <c r="AK65" s="157">
        <v>0</v>
      </c>
      <c r="AL65" s="157">
        <v>0</v>
      </c>
      <c r="AM65" s="157">
        <v>2</v>
      </c>
      <c r="AN65" s="157">
        <v>0</v>
      </c>
      <c r="AO65" s="157">
        <v>9</v>
      </c>
      <c r="AP65" s="157">
        <v>4</v>
      </c>
      <c r="AQ65" s="157">
        <v>0</v>
      </c>
      <c r="AR65" s="157">
        <v>0</v>
      </c>
      <c r="AS65" s="157">
        <v>11</v>
      </c>
      <c r="AT65" s="157">
        <v>5</v>
      </c>
      <c r="AU65" s="157">
        <v>6</v>
      </c>
      <c r="AV65" s="157">
        <v>3</v>
      </c>
      <c r="AW65" s="157">
        <v>8</v>
      </c>
      <c r="AX65" s="157">
        <v>4</v>
      </c>
      <c r="AY65" s="157">
        <v>1</v>
      </c>
      <c r="AZ65" s="157">
        <v>0</v>
      </c>
      <c r="BA65" s="157">
        <v>10</v>
      </c>
      <c r="BB65" s="157">
        <v>3</v>
      </c>
      <c r="BC65" s="157">
        <v>14</v>
      </c>
      <c r="BD65" s="157">
        <v>5</v>
      </c>
      <c r="BE65" s="205"/>
      <c r="BF65" s="156" t="s">
        <v>73</v>
      </c>
      <c r="BG65" s="157">
        <v>16</v>
      </c>
      <c r="BH65" s="157">
        <v>9</v>
      </c>
      <c r="BI65" s="158">
        <v>2.2005226241232291E-3</v>
      </c>
      <c r="BJ65" s="158">
        <v>1.2377939760693166E-3</v>
      </c>
      <c r="BK65" s="157">
        <v>0</v>
      </c>
      <c r="BL65" s="157">
        <v>0</v>
      </c>
      <c r="BM65" s="157">
        <v>0</v>
      </c>
      <c r="BN65" s="157">
        <v>0</v>
      </c>
      <c r="BO65" s="157">
        <v>11</v>
      </c>
      <c r="BP65" s="157">
        <v>7</v>
      </c>
      <c r="BQ65" s="157">
        <v>0</v>
      </c>
      <c r="BR65" s="157">
        <v>0</v>
      </c>
      <c r="BS65" s="157">
        <v>0</v>
      </c>
      <c r="BT65" s="157">
        <v>0</v>
      </c>
      <c r="BU65" s="157">
        <v>2</v>
      </c>
      <c r="BV65" s="157">
        <v>1</v>
      </c>
      <c r="BW65" s="157">
        <v>0</v>
      </c>
      <c r="BX65" s="157">
        <v>0</v>
      </c>
      <c r="BY65" s="157">
        <v>0</v>
      </c>
      <c r="BZ65" s="157">
        <v>0</v>
      </c>
      <c r="CA65" s="157">
        <v>0</v>
      </c>
      <c r="CB65" s="157">
        <v>0</v>
      </c>
      <c r="CC65" s="157">
        <v>3</v>
      </c>
      <c r="CD65" s="157">
        <v>1</v>
      </c>
      <c r="CE65" s="157">
        <v>6</v>
      </c>
      <c r="CF65" s="157">
        <v>3</v>
      </c>
      <c r="CG65" s="205"/>
      <c r="CH65" s="156" t="s">
        <v>73</v>
      </c>
      <c r="CI65" s="157">
        <v>0</v>
      </c>
      <c r="CJ65" s="157">
        <v>0</v>
      </c>
      <c r="CK65" s="158">
        <v>0</v>
      </c>
      <c r="CL65" s="158">
        <v>0</v>
      </c>
      <c r="CM65" s="157">
        <v>0</v>
      </c>
      <c r="CN65" s="157">
        <v>0</v>
      </c>
      <c r="CO65" s="157">
        <v>0</v>
      </c>
      <c r="CP65" s="157">
        <v>0</v>
      </c>
      <c r="CQ65" s="157">
        <v>0</v>
      </c>
      <c r="CR65" s="157">
        <v>0</v>
      </c>
      <c r="CS65" s="157">
        <v>0</v>
      </c>
      <c r="CT65" s="157">
        <v>0</v>
      </c>
      <c r="CU65" s="157">
        <v>0</v>
      </c>
      <c r="CV65" s="157">
        <v>0</v>
      </c>
      <c r="CW65" s="157">
        <v>0</v>
      </c>
      <c r="CX65" s="157">
        <v>0</v>
      </c>
      <c r="CY65" s="157">
        <v>0</v>
      </c>
      <c r="CZ65" s="157">
        <v>0</v>
      </c>
      <c r="DA65" s="157">
        <v>0</v>
      </c>
      <c r="DB65" s="157">
        <v>0</v>
      </c>
      <c r="DC65" s="157">
        <v>0</v>
      </c>
      <c r="DD65" s="157">
        <v>0</v>
      </c>
      <c r="DE65" s="157">
        <v>0</v>
      </c>
      <c r="DF65" s="157">
        <v>0</v>
      </c>
      <c r="DG65" s="157">
        <v>0</v>
      </c>
      <c r="DH65" s="157">
        <v>0</v>
      </c>
      <c r="DJ65" s="155" t="s">
        <v>111</v>
      </c>
    </row>
    <row r="66" spans="1:114">
      <c r="A66" s="205" t="s">
        <v>112</v>
      </c>
      <c r="B66" s="48" t="s">
        <v>2000</v>
      </c>
      <c r="C66" s="69">
        <v>0</v>
      </c>
      <c r="D66" s="144">
        <v>0</v>
      </c>
      <c r="E66" s="154">
        <v>0</v>
      </c>
      <c r="F66" s="154">
        <v>0</v>
      </c>
      <c r="G66" s="144">
        <v>0</v>
      </c>
      <c r="H66" s="144">
        <v>0</v>
      </c>
      <c r="I66" s="144">
        <v>0</v>
      </c>
      <c r="J66" s="144">
        <v>0</v>
      </c>
      <c r="K66" s="144">
        <v>0</v>
      </c>
      <c r="L66" s="144">
        <v>0</v>
      </c>
      <c r="M66" s="144">
        <v>0</v>
      </c>
      <c r="N66" s="144">
        <v>0</v>
      </c>
      <c r="O66" s="144">
        <v>0</v>
      </c>
      <c r="P66" s="144">
        <v>0</v>
      </c>
      <c r="Q66" s="144">
        <v>0</v>
      </c>
      <c r="R66" s="144">
        <v>0</v>
      </c>
      <c r="S66" s="144">
        <v>0</v>
      </c>
      <c r="T66" s="144">
        <v>0</v>
      </c>
      <c r="U66" s="144">
        <v>0</v>
      </c>
      <c r="V66" s="144">
        <v>0</v>
      </c>
      <c r="W66" s="144">
        <v>0</v>
      </c>
      <c r="X66" s="144">
        <v>0</v>
      </c>
      <c r="Y66" s="144">
        <v>0</v>
      </c>
      <c r="Z66" s="144">
        <v>0</v>
      </c>
      <c r="AA66" s="144">
        <v>0</v>
      </c>
      <c r="AB66" s="144">
        <v>0</v>
      </c>
      <c r="AC66" s="205" t="s">
        <v>112</v>
      </c>
      <c r="AD66" s="48" t="s">
        <v>2000</v>
      </c>
      <c r="AE66" s="69">
        <v>15</v>
      </c>
      <c r="AF66" s="144">
        <v>6</v>
      </c>
      <c r="AG66" s="154">
        <v>1.506054338440531E-4</v>
      </c>
      <c r="AH66" s="154">
        <v>6.0242173537621234E-5</v>
      </c>
      <c r="AI66" s="144">
        <v>0</v>
      </c>
      <c r="AJ66" s="144">
        <v>0</v>
      </c>
      <c r="AK66" s="144">
        <v>0</v>
      </c>
      <c r="AL66" s="144">
        <v>0</v>
      </c>
      <c r="AM66" s="144">
        <v>4</v>
      </c>
      <c r="AN66" s="144">
        <v>2</v>
      </c>
      <c r="AO66" s="144">
        <v>4</v>
      </c>
      <c r="AP66" s="144">
        <v>1</v>
      </c>
      <c r="AQ66" s="144">
        <v>0</v>
      </c>
      <c r="AR66" s="144">
        <v>0</v>
      </c>
      <c r="AS66" s="144">
        <v>5</v>
      </c>
      <c r="AT66" s="144">
        <v>3</v>
      </c>
      <c r="AU66" s="144">
        <v>0</v>
      </c>
      <c r="AV66" s="144">
        <v>0</v>
      </c>
      <c r="AW66" s="144">
        <v>0</v>
      </c>
      <c r="AX66" s="144">
        <v>0</v>
      </c>
      <c r="AY66" s="144">
        <v>0</v>
      </c>
      <c r="AZ66" s="144">
        <v>0</v>
      </c>
      <c r="BA66" s="144">
        <v>2</v>
      </c>
      <c r="BB66" s="144">
        <v>0</v>
      </c>
      <c r="BC66" s="144">
        <v>0</v>
      </c>
      <c r="BD66" s="144">
        <v>0</v>
      </c>
      <c r="BE66" s="205" t="s">
        <v>112</v>
      </c>
      <c r="BF66" s="48" t="s">
        <v>2000</v>
      </c>
      <c r="BG66" s="69">
        <v>0</v>
      </c>
      <c r="BH66" s="144">
        <v>0</v>
      </c>
      <c r="BI66" s="154">
        <v>0</v>
      </c>
      <c r="BJ66" s="154">
        <v>0</v>
      </c>
      <c r="BK66" s="144">
        <v>0</v>
      </c>
      <c r="BL66" s="144">
        <v>0</v>
      </c>
      <c r="BM66" s="144">
        <v>0</v>
      </c>
      <c r="BN66" s="144">
        <v>0</v>
      </c>
      <c r="BO66" s="144">
        <v>0</v>
      </c>
      <c r="BP66" s="144">
        <v>0</v>
      </c>
      <c r="BQ66" s="144">
        <v>0</v>
      </c>
      <c r="BR66" s="144">
        <v>0</v>
      </c>
      <c r="BS66" s="144">
        <v>0</v>
      </c>
      <c r="BT66" s="144">
        <v>0</v>
      </c>
      <c r="BU66" s="144">
        <v>0</v>
      </c>
      <c r="BV66" s="144">
        <v>0</v>
      </c>
      <c r="BW66" s="144">
        <v>0</v>
      </c>
      <c r="BX66" s="144">
        <v>0</v>
      </c>
      <c r="BY66" s="144">
        <v>0</v>
      </c>
      <c r="BZ66" s="144">
        <v>0</v>
      </c>
      <c r="CA66" s="144">
        <v>0</v>
      </c>
      <c r="CB66" s="144">
        <v>0</v>
      </c>
      <c r="CC66" s="144">
        <v>0</v>
      </c>
      <c r="CD66" s="144">
        <v>0</v>
      </c>
      <c r="CE66" s="144">
        <v>0</v>
      </c>
      <c r="CF66" s="144">
        <v>0</v>
      </c>
      <c r="CG66" s="205" t="s">
        <v>112</v>
      </c>
      <c r="CH66" s="48" t="s">
        <v>2000</v>
      </c>
      <c r="CI66" s="69">
        <v>1</v>
      </c>
      <c r="CJ66" s="144">
        <v>1</v>
      </c>
      <c r="CK66" s="154">
        <v>2.3441162681669012E-4</v>
      </c>
      <c r="CL66" s="154">
        <v>2.3441162681669012E-4</v>
      </c>
      <c r="CM66" s="144">
        <v>0</v>
      </c>
      <c r="CN66" s="144">
        <v>0</v>
      </c>
      <c r="CO66" s="144">
        <v>0</v>
      </c>
      <c r="CP66" s="144">
        <v>0</v>
      </c>
      <c r="CQ66" s="144">
        <v>0</v>
      </c>
      <c r="CR66" s="144">
        <v>0</v>
      </c>
      <c r="CS66" s="144">
        <v>1</v>
      </c>
      <c r="CT66" s="144">
        <v>1</v>
      </c>
      <c r="CU66" s="144">
        <v>0</v>
      </c>
      <c r="CV66" s="144">
        <v>0</v>
      </c>
      <c r="CW66" s="144">
        <v>0</v>
      </c>
      <c r="CX66" s="144">
        <v>0</v>
      </c>
      <c r="CY66" s="144">
        <v>0</v>
      </c>
      <c r="CZ66" s="144">
        <v>0</v>
      </c>
      <c r="DA66" s="144">
        <v>0</v>
      </c>
      <c r="DB66" s="144">
        <v>0</v>
      </c>
      <c r="DC66" s="144">
        <v>0</v>
      </c>
      <c r="DD66" s="144">
        <v>0</v>
      </c>
      <c r="DE66" s="144">
        <v>0</v>
      </c>
      <c r="DF66" s="144">
        <v>0</v>
      </c>
      <c r="DG66" s="144">
        <v>0</v>
      </c>
      <c r="DH66" s="144">
        <v>0</v>
      </c>
      <c r="DJ66" s="155" t="s">
        <v>112</v>
      </c>
    </row>
    <row r="67" spans="1:114">
      <c r="A67" s="205"/>
      <c r="B67" s="48" t="s">
        <v>2001</v>
      </c>
      <c r="C67" s="69">
        <v>18</v>
      </c>
      <c r="D67" s="144">
        <v>9</v>
      </c>
      <c r="E67" s="154">
        <v>2.7846534653465345E-3</v>
      </c>
      <c r="F67" s="154">
        <v>1.3923267326732673E-3</v>
      </c>
      <c r="G67" s="144">
        <v>0</v>
      </c>
      <c r="H67" s="144">
        <v>0</v>
      </c>
      <c r="I67" s="144">
        <v>0</v>
      </c>
      <c r="J67" s="144">
        <v>0</v>
      </c>
      <c r="K67" s="144">
        <v>0</v>
      </c>
      <c r="L67" s="144">
        <v>0</v>
      </c>
      <c r="M67" s="144">
        <v>0</v>
      </c>
      <c r="N67" s="144">
        <v>0</v>
      </c>
      <c r="O67" s="144">
        <v>0</v>
      </c>
      <c r="P67" s="144">
        <v>0</v>
      </c>
      <c r="Q67" s="144">
        <v>5</v>
      </c>
      <c r="R67" s="144">
        <v>3</v>
      </c>
      <c r="S67" s="144">
        <v>13</v>
      </c>
      <c r="T67" s="144">
        <v>6</v>
      </c>
      <c r="U67" s="144">
        <v>0</v>
      </c>
      <c r="V67" s="144">
        <v>0</v>
      </c>
      <c r="W67" s="144">
        <v>0</v>
      </c>
      <c r="X67" s="144">
        <v>0</v>
      </c>
      <c r="Y67" s="144">
        <v>0</v>
      </c>
      <c r="Z67" s="144">
        <v>0</v>
      </c>
      <c r="AA67" s="144">
        <v>18</v>
      </c>
      <c r="AB67" s="144">
        <v>9</v>
      </c>
      <c r="AC67" s="205"/>
      <c r="AD67" s="48" t="s">
        <v>2001</v>
      </c>
      <c r="AE67" s="69">
        <v>16</v>
      </c>
      <c r="AF67" s="144">
        <v>6</v>
      </c>
      <c r="AG67" s="154">
        <v>8.4272621931949857E-4</v>
      </c>
      <c r="AH67" s="154">
        <v>3.1602233224481196E-4</v>
      </c>
      <c r="AI67" s="144">
        <v>0</v>
      </c>
      <c r="AJ67" s="144">
        <v>0</v>
      </c>
      <c r="AK67" s="144">
        <v>0</v>
      </c>
      <c r="AL67" s="144">
        <v>0</v>
      </c>
      <c r="AM67" s="144">
        <v>0</v>
      </c>
      <c r="AN67" s="144">
        <v>0</v>
      </c>
      <c r="AO67" s="144">
        <v>0</v>
      </c>
      <c r="AP67" s="144">
        <v>0</v>
      </c>
      <c r="AQ67" s="144">
        <v>0</v>
      </c>
      <c r="AR67" s="144">
        <v>0</v>
      </c>
      <c r="AS67" s="144">
        <v>2</v>
      </c>
      <c r="AT67" s="144">
        <v>0</v>
      </c>
      <c r="AU67" s="144">
        <v>12</v>
      </c>
      <c r="AV67" s="144">
        <v>6</v>
      </c>
      <c r="AW67" s="144">
        <v>0</v>
      </c>
      <c r="AX67" s="144">
        <v>0</v>
      </c>
      <c r="AY67" s="144">
        <v>0</v>
      </c>
      <c r="AZ67" s="144">
        <v>0</v>
      </c>
      <c r="BA67" s="144">
        <v>2</v>
      </c>
      <c r="BB67" s="144">
        <v>0</v>
      </c>
      <c r="BC67" s="144">
        <v>14</v>
      </c>
      <c r="BD67" s="144">
        <v>6</v>
      </c>
      <c r="BE67" s="205"/>
      <c r="BF67" s="48" t="s">
        <v>2001</v>
      </c>
      <c r="BG67" s="69">
        <v>2</v>
      </c>
      <c r="BH67" s="144">
        <v>0</v>
      </c>
      <c r="BI67" s="154">
        <v>2.4224806201550387E-4</v>
      </c>
      <c r="BJ67" s="154">
        <v>0</v>
      </c>
      <c r="BK67" s="144">
        <v>0</v>
      </c>
      <c r="BL67" s="144">
        <v>0</v>
      </c>
      <c r="BM67" s="144">
        <v>1</v>
      </c>
      <c r="BN67" s="144">
        <v>0</v>
      </c>
      <c r="BO67" s="144">
        <v>0</v>
      </c>
      <c r="BP67" s="144">
        <v>0</v>
      </c>
      <c r="BQ67" s="144">
        <v>0</v>
      </c>
      <c r="BR67" s="144">
        <v>0</v>
      </c>
      <c r="BS67" s="144">
        <v>0</v>
      </c>
      <c r="BT67" s="144">
        <v>0</v>
      </c>
      <c r="BU67" s="144">
        <v>1</v>
      </c>
      <c r="BV67" s="144">
        <v>0</v>
      </c>
      <c r="BW67" s="144">
        <v>0</v>
      </c>
      <c r="BX67" s="144">
        <v>0</v>
      </c>
      <c r="BY67" s="144">
        <v>0</v>
      </c>
      <c r="BZ67" s="144">
        <v>0</v>
      </c>
      <c r="CA67" s="144">
        <v>0</v>
      </c>
      <c r="CB67" s="144">
        <v>0</v>
      </c>
      <c r="CC67" s="144">
        <v>0</v>
      </c>
      <c r="CD67" s="144">
        <v>0</v>
      </c>
      <c r="CE67" s="144">
        <v>1</v>
      </c>
      <c r="CF67" s="144">
        <v>0</v>
      </c>
      <c r="CG67" s="205"/>
      <c r="CH67" s="48" t="s">
        <v>2001</v>
      </c>
      <c r="CI67" s="69">
        <v>0</v>
      </c>
      <c r="CJ67" s="144">
        <v>0</v>
      </c>
      <c r="CK67" s="154">
        <v>0</v>
      </c>
      <c r="CL67" s="154">
        <v>0</v>
      </c>
      <c r="CM67" s="144">
        <v>0</v>
      </c>
      <c r="CN67" s="144">
        <v>0</v>
      </c>
      <c r="CO67" s="144">
        <v>0</v>
      </c>
      <c r="CP67" s="144">
        <v>0</v>
      </c>
      <c r="CQ67" s="144">
        <v>0</v>
      </c>
      <c r="CR67" s="144">
        <v>0</v>
      </c>
      <c r="CS67" s="144">
        <v>0</v>
      </c>
      <c r="CT67" s="144">
        <v>0</v>
      </c>
      <c r="CU67" s="144">
        <v>0</v>
      </c>
      <c r="CV67" s="144">
        <v>0</v>
      </c>
      <c r="CW67" s="144">
        <v>0</v>
      </c>
      <c r="CX67" s="144">
        <v>0</v>
      </c>
      <c r="CY67" s="144">
        <v>0</v>
      </c>
      <c r="CZ67" s="144">
        <v>0</v>
      </c>
      <c r="DA67" s="144">
        <v>0</v>
      </c>
      <c r="DB67" s="144">
        <v>0</v>
      </c>
      <c r="DC67" s="144">
        <v>0</v>
      </c>
      <c r="DD67" s="144">
        <v>0</v>
      </c>
      <c r="DE67" s="144">
        <v>0</v>
      </c>
      <c r="DF67" s="144">
        <v>0</v>
      </c>
      <c r="DG67" s="144">
        <v>0</v>
      </c>
      <c r="DH67" s="144">
        <v>0</v>
      </c>
      <c r="DJ67" s="155" t="s">
        <v>112</v>
      </c>
    </row>
    <row r="68" spans="1:114">
      <c r="A68" s="205"/>
      <c r="B68" s="156" t="s">
        <v>73</v>
      </c>
      <c r="C68" s="157">
        <v>18</v>
      </c>
      <c r="D68" s="157">
        <v>9</v>
      </c>
      <c r="E68" s="158">
        <v>7.4086269344748109E-4</v>
      </c>
      <c r="F68" s="158">
        <v>3.7043134672374054E-4</v>
      </c>
      <c r="G68" s="157">
        <v>0</v>
      </c>
      <c r="H68" s="157">
        <v>0</v>
      </c>
      <c r="I68" s="157">
        <v>0</v>
      </c>
      <c r="J68" s="157">
        <v>0</v>
      </c>
      <c r="K68" s="157">
        <v>0</v>
      </c>
      <c r="L68" s="157">
        <v>0</v>
      </c>
      <c r="M68" s="157">
        <v>0</v>
      </c>
      <c r="N68" s="157">
        <v>0</v>
      </c>
      <c r="O68" s="157">
        <v>0</v>
      </c>
      <c r="P68" s="157">
        <v>0</v>
      </c>
      <c r="Q68" s="157">
        <v>5</v>
      </c>
      <c r="R68" s="157">
        <v>3</v>
      </c>
      <c r="S68" s="157">
        <v>13</v>
      </c>
      <c r="T68" s="157">
        <v>6</v>
      </c>
      <c r="U68" s="157">
        <v>0</v>
      </c>
      <c r="V68" s="157">
        <v>0</v>
      </c>
      <c r="W68" s="157">
        <v>0</v>
      </c>
      <c r="X68" s="157">
        <v>0</v>
      </c>
      <c r="Y68" s="157">
        <v>0</v>
      </c>
      <c r="Z68" s="157">
        <v>0</v>
      </c>
      <c r="AA68" s="157">
        <v>18</v>
      </c>
      <c r="AB68" s="157">
        <v>9</v>
      </c>
      <c r="AC68" s="205"/>
      <c r="AD68" s="156" t="s">
        <v>73</v>
      </c>
      <c r="AE68" s="157">
        <v>31</v>
      </c>
      <c r="AF68" s="157">
        <v>12</v>
      </c>
      <c r="AG68" s="158">
        <v>2.6141806651824867E-4</v>
      </c>
      <c r="AH68" s="158">
        <v>1.0119409026512852E-4</v>
      </c>
      <c r="AI68" s="157">
        <v>0</v>
      </c>
      <c r="AJ68" s="157">
        <v>0</v>
      </c>
      <c r="AK68" s="157">
        <v>0</v>
      </c>
      <c r="AL68" s="157">
        <v>0</v>
      </c>
      <c r="AM68" s="157">
        <v>4</v>
      </c>
      <c r="AN68" s="157">
        <v>2</v>
      </c>
      <c r="AO68" s="157">
        <v>4</v>
      </c>
      <c r="AP68" s="157">
        <v>1</v>
      </c>
      <c r="AQ68" s="157">
        <v>0</v>
      </c>
      <c r="AR68" s="157">
        <v>0</v>
      </c>
      <c r="AS68" s="157">
        <v>7</v>
      </c>
      <c r="AT68" s="157">
        <v>3</v>
      </c>
      <c r="AU68" s="157">
        <v>12</v>
      </c>
      <c r="AV68" s="157">
        <v>6</v>
      </c>
      <c r="AW68" s="157">
        <v>0</v>
      </c>
      <c r="AX68" s="157">
        <v>0</v>
      </c>
      <c r="AY68" s="157">
        <v>0</v>
      </c>
      <c r="AZ68" s="157">
        <v>0</v>
      </c>
      <c r="BA68" s="157">
        <v>4</v>
      </c>
      <c r="BB68" s="157">
        <v>0</v>
      </c>
      <c r="BC68" s="157">
        <v>14</v>
      </c>
      <c r="BD68" s="157">
        <v>6</v>
      </c>
      <c r="BE68" s="205"/>
      <c r="BF68" s="156" t="s">
        <v>73</v>
      </c>
      <c r="BG68" s="157">
        <v>2</v>
      </c>
      <c r="BH68" s="157">
        <v>0</v>
      </c>
      <c r="BI68" s="158">
        <v>9.7423157484534073E-5</v>
      </c>
      <c r="BJ68" s="158">
        <v>0</v>
      </c>
      <c r="BK68" s="157">
        <v>0</v>
      </c>
      <c r="BL68" s="157">
        <v>0</v>
      </c>
      <c r="BM68" s="157">
        <v>1</v>
      </c>
      <c r="BN68" s="157">
        <v>0</v>
      </c>
      <c r="BO68" s="157">
        <v>0</v>
      </c>
      <c r="BP68" s="157">
        <v>0</v>
      </c>
      <c r="BQ68" s="157">
        <v>0</v>
      </c>
      <c r="BR68" s="157">
        <v>0</v>
      </c>
      <c r="BS68" s="157">
        <v>0</v>
      </c>
      <c r="BT68" s="157">
        <v>0</v>
      </c>
      <c r="BU68" s="157">
        <v>1</v>
      </c>
      <c r="BV68" s="157">
        <v>0</v>
      </c>
      <c r="BW68" s="157">
        <v>0</v>
      </c>
      <c r="BX68" s="157">
        <v>0</v>
      </c>
      <c r="BY68" s="157">
        <v>0</v>
      </c>
      <c r="BZ68" s="157">
        <v>0</v>
      </c>
      <c r="CA68" s="157">
        <v>0</v>
      </c>
      <c r="CB68" s="157">
        <v>0</v>
      </c>
      <c r="CC68" s="157">
        <v>0</v>
      </c>
      <c r="CD68" s="157">
        <v>0</v>
      </c>
      <c r="CE68" s="157">
        <v>1</v>
      </c>
      <c r="CF68" s="157">
        <v>0</v>
      </c>
      <c r="CG68" s="205"/>
      <c r="CH68" s="156" t="s">
        <v>73</v>
      </c>
      <c r="CI68" s="157">
        <v>1</v>
      </c>
      <c r="CJ68" s="157">
        <v>1</v>
      </c>
      <c r="CK68" s="158">
        <v>1.3408420488066506E-4</v>
      </c>
      <c r="CL68" s="158">
        <v>1.3408420488066506E-4</v>
      </c>
      <c r="CM68" s="157">
        <v>0</v>
      </c>
      <c r="CN68" s="157">
        <v>0</v>
      </c>
      <c r="CO68" s="157">
        <v>0</v>
      </c>
      <c r="CP68" s="157">
        <v>0</v>
      </c>
      <c r="CQ68" s="157">
        <v>0</v>
      </c>
      <c r="CR68" s="157">
        <v>0</v>
      </c>
      <c r="CS68" s="157">
        <v>1</v>
      </c>
      <c r="CT68" s="157">
        <v>1</v>
      </c>
      <c r="CU68" s="157">
        <v>0</v>
      </c>
      <c r="CV68" s="157">
        <v>0</v>
      </c>
      <c r="CW68" s="157">
        <v>0</v>
      </c>
      <c r="CX68" s="157">
        <v>0</v>
      </c>
      <c r="CY68" s="157">
        <v>0</v>
      </c>
      <c r="CZ68" s="157">
        <v>0</v>
      </c>
      <c r="DA68" s="157">
        <v>0</v>
      </c>
      <c r="DB68" s="157">
        <v>0</v>
      </c>
      <c r="DC68" s="157">
        <v>0</v>
      </c>
      <c r="DD68" s="157">
        <v>0</v>
      </c>
      <c r="DE68" s="157">
        <v>0</v>
      </c>
      <c r="DF68" s="157">
        <v>0</v>
      </c>
      <c r="DG68" s="157">
        <v>0</v>
      </c>
      <c r="DH68" s="157">
        <v>0</v>
      </c>
      <c r="DJ68" s="155" t="s">
        <v>112</v>
      </c>
    </row>
    <row r="69" spans="1:114">
      <c r="A69" s="205" t="s">
        <v>113</v>
      </c>
      <c r="B69" s="48" t="s">
        <v>2000</v>
      </c>
      <c r="C69" s="69">
        <v>10</v>
      </c>
      <c r="D69" s="144">
        <v>5</v>
      </c>
      <c r="E69" s="154">
        <v>7.403020432336393E-4</v>
      </c>
      <c r="F69" s="154">
        <v>3.7015102161681965E-4</v>
      </c>
      <c r="G69" s="144">
        <v>0</v>
      </c>
      <c r="H69" s="144">
        <v>0</v>
      </c>
      <c r="I69" s="144">
        <v>0</v>
      </c>
      <c r="J69" s="144">
        <v>0</v>
      </c>
      <c r="K69" s="144">
        <v>1</v>
      </c>
      <c r="L69" s="144">
        <v>1</v>
      </c>
      <c r="M69" s="144">
        <v>0</v>
      </c>
      <c r="N69" s="144">
        <v>0</v>
      </c>
      <c r="O69" s="144">
        <v>0</v>
      </c>
      <c r="P69" s="144">
        <v>0</v>
      </c>
      <c r="Q69" s="144">
        <v>1</v>
      </c>
      <c r="R69" s="144">
        <v>1</v>
      </c>
      <c r="S69" s="144">
        <v>1</v>
      </c>
      <c r="T69" s="144">
        <v>0</v>
      </c>
      <c r="U69" s="144">
        <v>3</v>
      </c>
      <c r="V69" s="144">
        <v>2</v>
      </c>
      <c r="W69" s="144">
        <v>3</v>
      </c>
      <c r="X69" s="144">
        <v>1</v>
      </c>
      <c r="Y69" s="144">
        <v>1</v>
      </c>
      <c r="Z69" s="144">
        <v>0</v>
      </c>
      <c r="AA69" s="144">
        <v>6</v>
      </c>
      <c r="AB69" s="144">
        <v>3</v>
      </c>
      <c r="AC69" s="205" t="s">
        <v>113</v>
      </c>
      <c r="AD69" s="48" t="s">
        <v>2000</v>
      </c>
      <c r="AE69" s="69">
        <v>124</v>
      </c>
      <c r="AF69" s="144">
        <v>55</v>
      </c>
      <c r="AG69" s="154">
        <v>5.9247084231197407E-4</v>
      </c>
      <c r="AH69" s="154">
        <v>2.6278948650934337E-4</v>
      </c>
      <c r="AI69" s="144">
        <v>2</v>
      </c>
      <c r="AJ69" s="144">
        <v>0</v>
      </c>
      <c r="AK69" s="144">
        <v>6</v>
      </c>
      <c r="AL69" s="144">
        <v>3</v>
      </c>
      <c r="AM69" s="144">
        <v>24</v>
      </c>
      <c r="AN69" s="144">
        <v>9</v>
      </c>
      <c r="AO69" s="144">
        <v>14</v>
      </c>
      <c r="AP69" s="144">
        <v>8</v>
      </c>
      <c r="AQ69" s="144">
        <v>6</v>
      </c>
      <c r="AR69" s="144">
        <v>2</v>
      </c>
      <c r="AS69" s="144">
        <v>15</v>
      </c>
      <c r="AT69" s="144">
        <v>10</v>
      </c>
      <c r="AU69" s="144">
        <v>7</v>
      </c>
      <c r="AV69" s="144">
        <v>4</v>
      </c>
      <c r="AW69" s="144">
        <v>16</v>
      </c>
      <c r="AX69" s="144">
        <v>9</v>
      </c>
      <c r="AY69" s="144">
        <v>14</v>
      </c>
      <c r="AZ69" s="144">
        <v>4</v>
      </c>
      <c r="BA69" s="144">
        <v>23</v>
      </c>
      <c r="BB69" s="144">
        <v>6</v>
      </c>
      <c r="BC69" s="144">
        <v>72</v>
      </c>
      <c r="BD69" s="144">
        <v>34</v>
      </c>
      <c r="BE69" s="205" t="s">
        <v>113</v>
      </c>
      <c r="BF69" s="48" t="s">
        <v>2000</v>
      </c>
      <c r="BG69" s="69">
        <v>47</v>
      </c>
      <c r="BH69" s="144">
        <v>20</v>
      </c>
      <c r="BI69" s="154">
        <v>1.0381692878600459E-3</v>
      </c>
      <c r="BJ69" s="154">
        <v>4.4177416504682807E-4</v>
      </c>
      <c r="BK69" s="144">
        <v>1</v>
      </c>
      <c r="BL69" s="144">
        <v>0</v>
      </c>
      <c r="BM69" s="144">
        <v>0</v>
      </c>
      <c r="BN69" s="144">
        <v>0</v>
      </c>
      <c r="BO69" s="144">
        <v>13</v>
      </c>
      <c r="BP69" s="144">
        <v>6</v>
      </c>
      <c r="BQ69" s="144">
        <v>1</v>
      </c>
      <c r="BR69" s="144">
        <v>0</v>
      </c>
      <c r="BS69" s="144">
        <v>1</v>
      </c>
      <c r="BT69" s="144">
        <v>1</v>
      </c>
      <c r="BU69" s="144">
        <v>3</v>
      </c>
      <c r="BV69" s="144">
        <v>2</v>
      </c>
      <c r="BW69" s="144">
        <v>0</v>
      </c>
      <c r="BX69" s="144">
        <v>0</v>
      </c>
      <c r="BY69" s="144">
        <v>14</v>
      </c>
      <c r="BZ69" s="144">
        <v>5</v>
      </c>
      <c r="CA69" s="144">
        <v>1</v>
      </c>
      <c r="CB69" s="144">
        <v>1</v>
      </c>
      <c r="CC69" s="144">
        <v>13</v>
      </c>
      <c r="CD69" s="144">
        <v>5</v>
      </c>
      <c r="CE69" s="144">
        <v>33</v>
      </c>
      <c r="CF69" s="144">
        <v>14</v>
      </c>
      <c r="CG69" s="205" t="s">
        <v>113</v>
      </c>
      <c r="CH69" s="48" t="s">
        <v>2000</v>
      </c>
      <c r="CI69" s="69">
        <v>15</v>
      </c>
      <c r="CJ69" s="144">
        <v>8</v>
      </c>
      <c r="CK69" s="154">
        <v>9.7758081334723681E-4</v>
      </c>
      <c r="CL69" s="154">
        <v>5.2137643378519292E-4</v>
      </c>
      <c r="CM69" s="144">
        <v>1</v>
      </c>
      <c r="CN69" s="144">
        <v>1</v>
      </c>
      <c r="CO69" s="144">
        <v>0</v>
      </c>
      <c r="CP69" s="144">
        <v>0</v>
      </c>
      <c r="CQ69" s="144">
        <v>4</v>
      </c>
      <c r="CR69" s="144">
        <v>2</v>
      </c>
      <c r="CS69" s="144">
        <v>0</v>
      </c>
      <c r="CT69" s="144">
        <v>0</v>
      </c>
      <c r="CU69" s="144">
        <v>0</v>
      </c>
      <c r="CV69" s="144">
        <v>0</v>
      </c>
      <c r="CW69" s="144">
        <v>0</v>
      </c>
      <c r="CX69" s="144">
        <v>0</v>
      </c>
      <c r="CY69" s="144">
        <v>0</v>
      </c>
      <c r="CZ69" s="144">
        <v>0</v>
      </c>
      <c r="DA69" s="144">
        <v>0</v>
      </c>
      <c r="DB69" s="144">
        <v>0</v>
      </c>
      <c r="DC69" s="144">
        <v>1</v>
      </c>
      <c r="DD69" s="144">
        <v>1</v>
      </c>
      <c r="DE69" s="144">
        <v>9</v>
      </c>
      <c r="DF69" s="144">
        <v>4</v>
      </c>
      <c r="DG69" s="144">
        <v>7</v>
      </c>
      <c r="DH69" s="144">
        <v>7</v>
      </c>
      <c r="DJ69" s="155" t="s">
        <v>113</v>
      </c>
    </row>
    <row r="70" spans="1:114">
      <c r="A70" s="205"/>
      <c r="B70" s="48" t="s">
        <v>2001</v>
      </c>
      <c r="C70" s="69">
        <v>2</v>
      </c>
      <c r="D70" s="144">
        <v>1</v>
      </c>
      <c r="E70" s="154">
        <v>1.0512483574244415E-4</v>
      </c>
      <c r="F70" s="154">
        <v>5.2562417871222077E-5</v>
      </c>
      <c r="G70" s="144">
        <v>0</v>
      </c>
      <c r="H70" s="144">
        <v>0</v>
      </c>
      <c r="I70" s="144">
        <v>0</v>
      </c>
      <c r="J70" s="144">
        <v>0</v>
      </c>
      <c r="K70" s="144">
        <v>0</v>
      </c>
      <c r="L70" s="144">
        <v>0</v>
      </c>
      <c r="M70" s="144">
        <v>0</v>
      </c>
      <c r="N70" s="144">
        <v>0</v>
      </c>
      <c r="O70" s="144">
        <v>0</v>
      </c>
      <c r="P70" s="144">
        <v>0</v>
      </c>
      <c r="Q70" s="144">
        <v>0</v>
      </c>
      <c r="R70" s="144">
        <v>0</v>
      </c>
      <c r="S70" s="144">
        <v>0</v>
      </c>
      <c r="T70" s="144">
        <v>0</v>
      </c>
      <c r="U70" s="144">
        <v>0</v>
      </c>
      <c r="V70" s="144">
        <v>0</v>
      </c>
      <c r="W70" s="144">
        <v>1</v>
      </c>
      <c r="X70" s="144">
        <v>1</v>
      </c>
      <c r="Y70" s="144">
        <v>1</v>
      </c>
      <c r="Z70" s="144">
        <v>0</v>
      </c>
      <c r="AA70" s="144">
        <v>0</v>
      </c>
      <c r="AB70" s="144">
        <v>0</v>
      </c>
      <c r="AC70" s="205"/>
      <c r="AD70" s="48" t="s">
        <v>2001</v>
      </c>
      <c r="AE70" s="69">
        <v>13</v>
      </c>
      <c r="AF70" s="144">
        <v>9</v>
      </c>
      <c r="AG70" s="154">
        <v>2.473975678916018E-4</v>
      </c>
      <c r="AH70" s="154">
        <v>1.7127523930957048E-4</v>
      </c>
      <c r="AI70" s="144">
        <v>1</v>
      </c>
      <c r="AJ70" s="144">
        <v>0</v>
      </c>
      <c r="AK70" s="144">
        <v>0</v>
      </c>
      <c r="AL70" s="144">
        <v>0</v>
      </c>
      <c r="AM70" s="144">
        <v>2</v>
      </c>
      <c r="AN70" s="144">
        <v>2</v>
      </c>
      <c r="AO70" s="144">
        <v>0</v>
      </c>
      <c r="AP70" s="144">
        <v>0</v>
      </c>
      <c r="AQ70" s="144">
        <v>1</v>
      </c>
      <c r="AR70" s="144">
        <v>1</v>
      </c>
      <c r="AS70" s="144">
        <v>0</v>
      </c>
      <c r="AT70" s="144">
        <v>0</v>
      </c>
      <c r="AU70" s="144">
        <v>1</v>
      </c>
      <c r="AV70" s="144">
        <v>0</v>
      </c>
      <c r="AW70" s="144">
        <v>0</v>
      </c>
      <c r="AX70" s="144">
        <v>0</v>
      </c>
      <c r="AY70" s="144">
        <v>1</v>
      </c>
      <c r="AZ70" s="144">
        <v>0</v>
      </c>
      <c r="BA70" s="144">
        <v>7</v>
      </c>
      <c r="BB70" s="144">
        <v>6</v>
      </c>
      <c r="BC70" s="144">
        <v>8</v>
      </c>
      <c r="BD70" s="144">
        <v>8</v>
      </c>
      <c r="BE70" s="205"/>
      <c r="BF70" s="48" t="s">
        <v>2001</v>
      </c>
      <c r="BG70" s="69">
        <v>9</v>
      </c>
      <c r="BH70" s="144">
        <v>4</v>
      </c>
      <c r="BI70" s="154">
        <v>3.7750094375235937E-4</v>
      </c>
      <c r="BJ70" s="154">
        <v>1.6777819722327083E-4</v>
      </c>
      <c r="BK70" s="144">
        <v>0</v>
      </c>
      <c r="BL70" s="144">
        <v>0</v>
      </c>
      <c r="BM70" s="144">
        <v>0</v>
      </c>
      <c r="BN70" s="144">
        <v>0</v>
      </c>
      <c r="BO70" s="144">
        <v>4</v>
      </c>
      <c r="BP70" s="144">
        <v>1</v>
      </c>
      <c r="BQ70" s="144">
        <v>0</v>
      </c>
      <c r="BR70" s="144">
        <v>0</v>
      </c>
      <c r="BS70" s="144">
        <v>2</v>
      </c>
      <c r="BT70" s="144">
        <v>1</v>
      </c>
      <c r="BU70" s="144">
        <v>2</v>
      </c>
      <c r="BV70" s="144">
        <v>1</v>
      </c>
      <c r="BW70" s="144">
        <v>0</v>
      </c>
      <c r="BX70" s="144">
        <v>0</v>
      </c>
      <c r="BY70" s="144">
        <v>0</v>
      </c>
      <c r="BZ70" s="144">
        <v>0</v>
      </c>
      <c r="CA70" s="144">
        <v>0</v>
      </c>
      <c r="CB70" s="144">
        <v>0</v>
      </c>
      <c r="CC70" s="144">
        <v>1</v>
      </c>
      <c r="CD70" s="144">
        <v>1</v>
      </c>
      <c r="CE70" s="144">
        <v>6</v>
      </c>
      <c r="CF70" s="144">
        <v>2</v>
      </c>
      <c r="CG70" s="205"/>
      <c r="CH70" s="48" t="s">
        <v>2001</v>
      </c>
      <c r="CI70" s="69">
        <v>0</v>
      </c>
      <c r="CJ70" s="144">
        <v>0</v>
      </c>
      <c r="CK70" s="154">
        <v>0</v>
      </c>
      <c r="CL70" s="154">
        <v>0</v>
      </c>
      <c r="CM70" s="144">
        <v>0</v>
      </c>
      <c r="CN70" s="144">
        <v>0</v>
      </c>
      <c r="CO70" s="144">
        <v>0</v>
      </c>
      <c r="CP70" s="144">
        <v>0</v>
      </c>
      <c r="CQ70" s="144">
        <v>0</v>
      </c>
      <c r="CR70" s="144">
        <v>0</v>
      </c>
      <c r="CS70" s="144">
        <v>0</v>
      </c>
      <c r="CT70" s="144">
        <v>0</v>
      </c>
      <c r="CU70" s="144">
        <v>0</v>
      </c>
      <c r="CV70" s="144">
        <v>0</v>
      </c>
      <c r="CW70" s="144">
        <v>0</v>
      </c>
      <c r="CX70" s="144">
        <v>0</v>
      </c>
      <c r="CY70" s="144">
        <v>0</v>
      </c>
      <c r="CZ70" s="144">
        <v>0</v>
      </c>
      <c r="DA70" s="144">
        <v>0</v>
      </c>
      <c r="DB70" s="144">
        <v>0</v>
      </c>
      <c r="DC70" s="144">
        <v>0</v>
      </c>
      <c r="DD70" s="144">
        <v>0</v>
      </c>
      <c r="DE70" s="144">
        <v>0</v>
      </c>
      <c r="DF70" s="144">
        <v>0</v>
      </c>
      <c r="DG70" s="144">
        <v>0</v>
      </c>
      <c r="DH70" s="144">
        <v>0</v>
      </c>
      <c r="DJ70" s="155" t="s">
        <v>113</v>
      </c>
    </row>
    <row r="71" spans="1:114">
      <c r="A71" s="205"/>
      <c r="B71" s="156" t="s">
        <v>73</v>
      </c>
      <c r="C71" s="157">
        <v>12</v>
      </c>
      <c r="D71" s="157">
        <v>6</v>
      </c>
      <c r="E71" s="158">
        <v>3.6885623828112994E-4</v>
      </c>
      <c r="F71" s="158">
        <v>1.8442811914056497E-4</v>
      </c>
      <c r="G71" s="157">
        <v>0</v>
      </c>
      <c r="H71" s="157">
        <v>0</v>
      </c>
      <c r="I71" s="157">
        <v>0</v>
      </c>
      <c r="J71" s="157">
        <v>0</v>
      </c>
      <c r="K71" s="157">
        <v>1</v>
      </c>
      <c r="L71" s="157">
        <v>1</v>
      </c>
      <c r="M71" s="157">
        <v>0</v>
      </c>
      <c r="N71" s="157">
        <v>0</v>
      </c>
      <c r="O71" s="157">
        <v>0</v>
      </c>
      <c r="P71" s="157">
        <v>0</v>
      </c>
      <c r="Q71" s="157">
        <v>1</v>
      </c>
      <c r="R71" s="157">
        <v>1</v>
      </c>
      <c r="S71" s="157">
        <v>1</v>
      </c>
      <c r="T71" s="157">
        <v>0</v>
      </c>
      <c r="U71" s="157">
        <v>3</v>
      </c>
      <c r="V71" s="157">
        <v>2</v>
      </c>
      <c r="W71" s="157">
        <v>4</v>
      </c>
      <c r="X71" s="157">
        <v>2</v>
      </c>
      <c r="Y71" s="157">
        <v>2</v>
      </c>
      <c r="Z71" s="157">
        <v>0</v>
      </c>
      <c r="AA71" s="157">
        <v>6</v>
      </c>
      <c r="AB71" s="157">
        <v>3</v>
      </c>
      <c r="AC71" s="205"/>
      <c r="AD71" s="156" t="s">
        <v>73</v>
      </c>
      <c r="AE71" s="157">
        <v>137</v>
      </c>
      <c r="AF71" s="157">
        <v>64</v>
      </c>
      <c r="AG71" s="158">
        <v>5.2322028719828904E-4</v>
      </c>
      <c r="AH71" s="158">
        <v>2.4442407577146352E-4</v>
      </c>
      <c r="AI71" s="157">
        <v>3</v>
      </c>
      <c r="AJ71" s="157">
        <v>0</v>
      </c>
      <c r="AK71" s="157">
        <v>6</v>
      </c>
      <c r="AL71" s="157">
        <v>3</v>
      </c>
      <c r="AM71" s="157">
        <v>26</v>
      </c>
      <c r="AN71" s="157">
        <v>11</v>
      </c>
      <c r="AO71" s="157">
        <v>14</v>
      </c>
      <c r="AP71" s="157">
        <v>8</v>
      </c>
      <c r="AQ71" s="157">
        <v>7</v>
      </c>
      <c r="AR71" s="157">
        <v>3</v>
      </c>
      <c r="AS71" s="157">
        <v>15</v>
      </c>
      <c r="AT71" s="157">
        <v>10</v>
      </c>
      <c r="AU71" s="157">
        <v>8</v>
      </c>
      <c r="AV71" s="157">
        <v>4</v>
      </c>
      <c r="AW71" s="157">
        <v>16</v>
      </c>
      <c r="AX71" s="157">
        <v>9</v>
      </c>
      <c r="AY71" s="157">
        <v>15</v>
      </c>
      <c r="AZ71" s="157">
        <v>4</v>
      </c>
      <c r="BA71" s="157">
        <v>30</v>
      </c>
      <c r="BB71" s="157">
        <v>12</v>
      </c>
      <c r="BC71" s="157">
        <v>80</v>
      </c>
      <c r="BD71" s="157">
        <v>42</v>
      </c>
      <c r="BE71" s="205"/>
      <c r="BF71" s="156" t="s">
        <v>73</v>
      </c>
      <c r="BG71" s="157">
        <v>56</v>
      </c>
      <c r="BH71" s="157">
        <v>24</v>
      </c>
      <c r="BI71" s="158">
        <v>8.1026724349977572E-4</v>
      </c>
      <c r="BJ71" s="158">
        <v>3.4725739007133245E-4</v>
      </c>
      <c r="BK71" s="157">
        <v>1</v>
      </c>
      <c r="BL71" s="157">
        <v>0</v>
      </c>
      <c r="BM71" s="157">
        <v>0</v>
      </c>
      <c r="BN71" s="157">
        <v>0</v>
      </c>
      <c r="BO71" s="157">
        <v>17</v>
      </c>
      <c r="BP71" s="157">
        <v>7</v>
      </c>
      <c r="BQ71" s="157">
        <v>1</v>
      </c>
      <c r="BR71" s="157">
        <v>0</v>
      </c>
      <c r="BS71" s="157">
        <v>3</v>
      </c>
      <c r="BT71" s="157">
        <v>2</v>
      </c>
      <c r="BU71" s="157">
        <v>5</v>
      </c>
      <c r="BV71" s="157">
        <v>3</v>
      </c>
      <c r="BW71" s="157">
        <v>0</v>
      </c>
      <c r="BX71" s="157">
        <v>0</v>
      </c>
      <c r="BY71" s="157">
        <v>14</v>
      </c>
      <c r="BZ71" s="157">
        <v>5</v>
      </c>
      <c r="CA71" s="157">
        <v>1</v>
      </c>
      <c r="CB71" s="157">
        <v>1</v>
      </c>
      <c r="CC71" s="157">
        <v>14</v>
      </c>
      <c r="CD71" s="157">
        <v>6</v>
      </c>
      <c r="CE71" s="157">
        <v>39</v>
      </c>
      <c r="CF71" s="157">
        <v>16</v>
      </c>
      <c r="CG71" s="205"/>
      <c r="CH71" s="156" t="s">
        <v>73</v>
      </c>
      <c r="CI71" s="157">
        <v>15</v>
      </c>
      <c r="CJ71" s="157">
        <v>8</v>
      </c>
      <c r="CK71" s="158">
        <v>6.9864927806241269E-4</v>
      </c>
      <c r="CL71" s="158">
        <v>3.726129482999534E-4</v>
      </c>
      <c r="CM71" s="157">
        <v>1</v>
      </c>
      <c r="CN71" s="157">
        <v>1</v>
      </c>
      <c r="CO71" s="157">
        <v>0</v>
      </c>
      <c r="CP71" s="157">
        <v>0</v>
      </c>
      <c r="CQ71" s="157">
        <v>4</v>
      </c>
      <c r="CR71" s="157">
        <v>2</v>
      </c>
      <c r="CS71" s="157">
        <v>0</v>
      </c>
      <c r="CT71" s="157">
        <v>0</v>
      </c>
      <c r="CU71" s="157">
        <v>0</v>
      </c>
      <c r="CV71" s="157">
        <v>0</v>
      </c>
      <c r="CW71" s="157">
        <v>0</v>
      </c>
      <c r="CX71" s="157">
        <v>0</v>
      </c>
      <c r="CY71" s="157">
        <v>0</v>
      </c>
      <c r="CZ71" s="157">
        <v>0</v>
      </c>
      <c r="DA71" s="157">
        <v>0</v>
      </c>
      <c r="DB71" s="157">
        <v>0</v>
      </c>
      <c r="DC71" s="157">
        <v>1</v>
      </c>
      <c r="DD71" s="157">
        <v>1</v>
      </c>
      <c r="DE71" s="157">
        <v>9</v>
      </c>
      <c r="DF71" s="157">
        <v>4</v>
      </c>
      <c r="DG71" s="157">
        <v>7</v>
      </c>
      <c r="DH71" s="157">
        <v>7</v>
      </c>
      <c r="DJ71" s="155" t="s">
        <v>113</v>
      </c>
    </row>
    <row r="72" spans="1:114">
      <c r="A72" s="205" t="s">
        <v>114</v>
      </c>
      <c r="B72" s="48" t="s">
        <v>2000</v>
      </c>
      <c r="C72" s="69">
        <v>5</v>
      </c>
      <c r="D72" s="144">
        <v>4</v>
      </c>
      <c r="E72" s="154">
        <v>9.5001045011495122E-5</v>
      </c>
      <c r="F72" s="154">
        <v>7.6000836009196106E-5</v>
      </c>
      <c r="G72" s="144">
        <v>0</v>
      </c>
      <c r="H72" s="144">
        <v>0</v>
      </c>
      <c r="I72" s="144">
        <v>0</v>
      </c>
      <c r="J72" s="144">
        <v>0</v>
      </c>
      <c r="K72" s="144">
        <v>0</v>
      </c>
      <c r="L72" s="144">
        <v>0</v>
      </c>
      <c r="M72" s="144">
        <v>1</v>
      </c>
      <c r="N72" s="144">
        <v>1</v>
      </c>
      <c r="O72" s="144">
        <v>3</v>
      </c>
      <c r="P72" s="144">
        <v>2</v>
      </c>
      <c r="Q72" s="144">
        <v>1</v>
      </c>
      <c r="R72" s="144">
        <v>1</v>
      </c>
      <c r="S72" s="144">
        <v>0</v>
      </c>
      <c r="T72" s="144">
        <v>0</v>
      </c>
      <c r="U72" s="144">
        <v>0</v>
      </c>
      <c r="V72" s="144">
        <v>0</v>
      </c>
      <c r="W72" s="144">
        <v>0</v>
      </c>
      <c r="X72" s="144">
        <v>0</v>
      </c>
      <c r="Y72" s="144">
        <v>0</v>
      </c>
      <c r="Z72" s="144">
        <v>0</v>
      </c>
      <c r="AA72" s="144">
        <v>3</v>
      </c>
      <c r="AB72" s="144">
        <v>3</v>
      </c>
      <c r="AC72" s="205" t="s">
        <v>114</v>
      </c>
      <c r="AD72" s="48" t="s">
        <v>2000</v>
      </c>
      <c r="AE72" s="69">
        <v>124</v>
      </c>
      <c r="AF72" s="144">
        <v>47</v>
      </c>
      <c r="AG72" s="154">
        <v>4.0809207083688495E-4</v>
      </c>
      <c r="AH72" s="154">
        <v>1.5468005910752896E-4</v>
      </c>
      <c r="AI72" s="144">
        <v>2</v>
      </c>
      <c r="AJ72" s="144">
        <v>0</v>
      </c>
      <c r="AK72" s="144">
        <v>0</v>
      </c>
      <c r="AL72" s="144">
        <v>0</v>
      </c>
      <c r="AM72" s="144">
        <v>10</v>
      </c>
      <c r="AN72" s="144">
        <v>2</v>
      </c>
      <c r="AO72" s="144">
        <v>10</v>
      </c>
      <c r="AP72" s="144">
        <v>4</v>
      </c>
      <c r="AQ72" s="144">
        <v>11</v>
      </c>
      <c r="AR72" s="144">
        <v>1</v>
      </c>
      <c r="AS72" s="144">
        <v>35</v>
      </c>
      <c r="AT72" s="144">
        <v>16</v>
      </c>
      <c r="AU72" s="144">
        <v>14</v>
      </c>
      <c r="AV72" s="144">
        <v>7</v>
      </c>
      <c r="AW72" s="144">
        <v>15</v>
      </c>
      <c r="AX72" s="144">
        <v>5</v>
      </c>
      <c r="AY72" s="144">
        <v>5</v>
      </c>
      <c r="AZ72" s="144">
        <v>2</v>
      </c>
      <c r="BA72" s="144">
        <v>25</v>
      </c>
      <c r="BB72" s="144">
        <v>10</v>
      </c>
      <c r="BC72" s="144">
        <v>24</v>
      </c>
      <c r="BD72" s="144">
        <v>5</v>
      </c>
      <c r="BE72" s="205" t="s">
        <v>114</v>
      </c>
      <c r="BF72" s="48" t="s">
        <v>2000</v>
      </c>
      <c r="BG72" s="69">
        <v>81</v>
      </c>
      <c r="BH72" s="144">
        <v>32</v>
      </c>
      <c r="BI72" s="154">
        <v>1.3006406859675322E-3</v>
      </c>
      <c r="BJ72" s="154">
        <v>5.1383335741927191E-4</v>
      </c>
      <c r="BK72" s="144">
        <v>3</v>
      </c>
      <c r="BL72" s="144">
        <v>0</v>
      </c>
      <c r="BM72" s="144">
        <v>0</v>
      </c>
      <c r="BN72" s="144">
        <v>0</v>
      </c>
      <c r="BO72" s="144">
        <v>17</v>
      </c>
      <c r="BP72" s="144">
        <v>8</v>
      </c>
      <c r="BQ72" s="144">
        <v>4</v>
      </c>
      <c r="BR72" s="144">
        <v>1</v>
      </c>
      <c r="BS72" s="144">
        <v>0</v>
      </c>
      <c r="BT72" s="144">
        <v>0</v>
      </c>
      <c r="BU72" s="144">
        <v>14</v>
      </c>
      <c r="BV72" s="144">
        <v>8</v>
      </c>
      <c r="BW72" s="144">
        <v>3</v>
      </c>
      <c r="BX72" s="144">
        <v>0</v>
      </c>
      <c r="BY72" s="144">
        <v>7</v>
      </c>
      <c r="BZ72" s="144">
        <v>3</v>
      </c>
      <c r="CA72" s="144">
        <v>0</v>
      </c>
      <c r="CB72" s="144">
        <v>0</v>
      </c>
      <c r="CC72" s="144">
        <v>33</v>
      </c>
      <c r="CD72" s="144">
        <v>12</v>
      </c>
      <c r="CE72" s="144">
        <v>99</v>
      </c>
      <c r="CF72" s="144">
        <v>47</v>
      </c>
      <c r="CG72" s="205" t="s">
        <v>114</v>
      </c>
      <c r="CH72" s="48" t="s">
        <v>2000</v>
      </c>
      <c r="CI72" s="69">
        <v>95</v>
      </c>
      <c r="CJ72" s="144">
        <v>36</v>
      </c>
      <c r="CK72" s="154">
        <v>5.2040536839222133E-3</v>
      </c>
      <c r="CL72" s="154">
        <v>1.972062448644207E-3</v>
      </c>
      <c r="CM72" s="144">
        <v>0</v>
      </c>
      <c r="CN72" s="144">
        <v>0</v>
      </c>
      <c r="CO72" s="144">
        <v>0</v>
      </c>
      <c r="CP72" s="144">
        <v>0</v>
      </c>
      <c r="CQ72" s="144">
        <v>39</v>
      </c>
      <c r="CR72" s="144">
        <v>18</v>
      </c>
      <c r="CS72" s="144">
        <v>3</v>
      </c>
      <c r="CT72" s="144">
        <v>0</v>
      </c>
      <c r="CU72" s="144">
        <v>1</v>
      </c>
      <c r="CV72" s="144">
        <v>1</v>
      </c>
      <c r="CW72" s="144">
        <v>7</v>
      </c>
      <c r="CX72" s="144">
        <v>0</v>
      </c>
      <c r="CY72" s="144">
        <v>0</v>
      </c>
      <c r="CZ72" s="144">
        <v>0</v>
      </c>
      <c r="DA72" s="144">
        <v>10</v>
      </c>
      <c r="DB72" s="144">
        <v>5</v>
      </c>
      <c r="DC72" s="144">
        <v>0</v>
      </c>
      <c r="DD72" s="144">
        <v>0</v>
      </c>
      <c r="DE72" s="144">
        <v>35</v>
      </c>
      <c r="DF72" s="144">
        <v>12</v>
      </c>
      <c r="DG72" s="144">
        <v>44</v>
      </c>
      <c r="DH72" s="144">
        <v>24</v>
      </c>
      <c r="DJ72" s="155" t="s">
        <v>114</v>
      </c>
    </row>
    <row r="73" spans="1:114">
      <c r="A73" s="205"/>
      <c r="B73" s="48" t="s">
        <v>2001</v>
      </c>
      <c r="C73" s="69">
        <v>14</v>
      </c>
      <c r="D73" s="144">
        <v>8</v>
      </c>
      <c r="E73" s="154">
        <v>1.1976047904191617E-3</v>
      </c>
      <c r="F73" s="154">
        <v>6.843455945252353E-4</v>
      </c>
      <c r="G73" s="144">
        <v>0</v>
      </c>
      <c r="H73" s="144">
        <v>0</v>
      </c>
      <c r="I73" s="144">
        <v>0</v>
      </c>
      <c r="J73" s="144">
        <v>0</v>
      </c>
      <c r="K73" s="144">
        <v>0</v>
      </c>
      <c r="L73" s="144">
        <v>0</v>
      </c>
      <c r="M73" s="144">
        <v>2</v>
      </c>
      <c r="N73" s="144">
        <v>0</v>
      </c>
      <c r="O73" s="144">
        <v>0</v>
      </c>
      <c r="P73" s="144">
        <v>0</v>
      </c>
      <c r="Q73" s="144">
        <v>0</v>
      </c>
      <c r="R73" s="144">
        <v>0</v>
      </c>
      <c r="S73" s="144">
        <v>1</v>
      </c>
      <c r="T73" s="144">
        <v>1</v>
      </c>
      <c r="U73" s="144">
        <v>5</v>
      </c>
      <c r="V73" s="144">
        <v>4</v>
      </c>
      <c r="W73" s="144">
        <v>3</v>
      </c>
      <c r="X73" s="144">
        <v>1</v>
      </c>
      <c r="Y73" s="144">
        <v>3</v>
      </c>
      <c r="Z73" s="144">
        <v>2</v>
      </c>
      <c r="AA73" s="144">
        <v>0</v>
      </c>
      <c r="AB73" s="144">
        <v>0</v>
      </c>
      <c r="AC73" s="205"/>
      <c r="AD73" s="48" t="s">
        <v>2001</v>
      </c>
      <c r="AE73" s="69">
        <v>35</v>
      </c>
      <c r="AF73" s="144">
        <v>19</v>
      </c>
      <c r="AG73" s="154">
        <v>7.7332685211781084E-4</v>
      </c>
      <c r="AH73" s="154">
        <v>4.1980600543538299E-4</v>
      </c>
      <c r="AI73" s="144">
        <v>3</v>
      </c>
      <c r="AJ73" s="144">
        <v>0</v>
      </c>
      <c r="AK73" s="144">
        <v>0</v>
      </c>
      <c r="AL73" s="144">
        <v>0</v>
      </c>
      <c r="AM73" s="144">
        <v>5</v>
      </c>
      <c r="AN73" s="144">
        <v>0</v>
      </c>
      <c r="AO73" s="144">
        <v>7</v>
      </c>
      <c r="AP73" s="144">
        <v>4</v>
      </c>
      <c r="AQ73" s="144">
        <v>1</v>
      </c>
      <c r="AR73" s="144">
        <v>0</v>
      </c>
      <c r="AS73" s="144">
        <v>9</v>
      </c>
      <c r="AT73" s="144">
        <v>7</v>
      </c>
      <c r="AU73" s="144">
        <v>3</v>
      </c>
      <c r="AV73" s="144">
        <v>3</v>
      </c>
      <c r="AW73" s="144">
        <v>3</v>
      </c>
      <c r="AX73" s="144">
        <v>2</v>
      </c>
      <c r="AY73" s="144">
        <v>1</v>
      </c>
      <c r="AZ73" s="144">
        <v>1</v>
      </c>
      <c r="BA73" s="144">
        <v>3</v>
      </c>
      <c r="BB73" s="144">
        <v>2</v>
      </c>
      <c r="BC73" s="144">
        <v>15</v>
      </c>
      <c r="BD73" s="144">
        <v>7</v>
      </c>
      <c r="BE73" s="205"/>
      <c r="BF73" s="48" t="s">
        <v>2001</v>
      </c>
      <c r="BG73" s="69">
        <v>9</v>
      </c>
      <c r="BH73" s="144">
        <v>3</v>
      </c>
      <c r="BI73" s="154">
        <v>3.1851642129105323E-4</v>
      </c>
      <c r="BJ73" s="154">
        <v>1.0617214043035108E-4</v>
      </c>
      <c r="BK73" s="144">
        <v>0</v>
      </c>
      <c r="BL73" s="144">
        <v>0</v>
      </c>
      <c r="BM73" s="144">
        <v>1</v>
      </c>
      <c r="BN73" s="144">
        <v>1</v>
      </c>
      <c r="BO73" s="144">
        <v>2</v>
      </c>
      <c r="BP73" s="144">
        <v>0</v>
      </c>
      <c r="BQ73" s="144">
        <v>1</v>
      </c>
      <c r="BR73" s="144">
        <v>0</v>
      </c>
      <c r="BS73" s="144">
        <v>0</v>
      </c>
      <c r="BT73" s="144">
        <v>0</v>
      </c>
      <c r="BU73" s="144">
        <v>1</v>
      </c>
      <c r="BV73" s="144">
        <v>0</v>
      </c>
      <c r="BW73" s="144">
        <v>0</v>
      </c>
      <c r="BX73" s="144">
        <v>0</v>
      </c>
      <c r="BY73" s="144">
        <v>1</v>
      </c>
      <c r="BZ73" s="144">
        <v>0</v>
      </c>
      <c r="CA73" s="144">
        <v>1</v>
      </c>
      <c r="CB73" s="144">
        <v>1</v>
      </c>
      <c r="CC73" s="144">
        <v>2</v>
      </c>
      <c r="CD73" s="144">
        <v>1</v>
      </c>
      <c r="CE73" s="144">
        <v>2</v>
      </c>
      <c r="CF73" s="144">
        <v>2</v>
      </c>
      <c r="CG73" s="205"/>
      <c r="CH73" s="48" t="s">
        <v>2001</v>
      </c>
      <c r="CI73" s="69">
        <v>5</v>
      </c>
      <c r="CJ73" s="144">
        <v>2</v>
      </c>
      <c r="CK73" s="154">
        <v>4.9441313161277566E-4</v>
      </c>
      <c r="CL73" s="154">
        <v>1.9776525264511026E-4</v>
      </c>
      <c r="CM73" s="144">
        <v>1</v>
      </c>
      <c r="CN73" s="144">
        <v>1</v>
      </c>
      <c r="CO73" s="144">
        <v>0</v>
      </c>
      <c r="CP73" s="144">
        <v>0</v>
      </c>
      <c r="CQ73" s="144">
        <v>1</v>
      </c>
      <c r="CR73" s="144">
        <v>1</v>
      </c>
      <c r="CS73" s="144">
        <v>1</v>
      </c>
      <c r="CT73" s="144">
        <v>1</v>
      </c>
      <c r="CU73" s="144">
        <v>0</v>
      </c>
      <c r="CV73" s="144">
        <v>0</v>
      </c>
      <c r="CW73" s="144">
        <v>0</v>
      </c>
      <c r="CX73" s="144">
        <v>0</v>
      </c>
      <c r="CY73" s="144">
        <v>0</v>
      </c>
      <c r="CZ73" s="144">
        <v>0</v>
      </c>
      <c r="DA73" s="144">
        <v>2</v>
      </c>
      <c r="DB73" s="144">
        <v>0</v>
      </c>
      <c r="DC73" s="144">
        <v>0</v>
      </c>
      <c r="DD73" s="144">
        <v>0</v>
      </c>
      <c r="DE73" s="144">
        <v>1</v>
      </c>
      <c r="DF73" s="144">
        <v>0</v>
      </c>
      <c r="DG73" s="144">
        <v>4</v>
      </c>
      <c r="DH73" s="144">
        <v>2</v>
      </c>
      <c r="DJ73" s="155" t="s">
        <v>114</v>
      </c>
    </row>
    <row r="74" spans="1:114">
      <c r="A74" s="205"/>
      <c r="B74" s="156" t="s">
        <v>73</v>
      </c>
      <c r="C74" s="157">
        <v>19</v>
      </c>
      <c r="D74" s="157">
        <v>12</v>
      </c>
      <c r="E74" s="158">
        <v>2.9539341739089878E-4</v>
      </c>
      <c r="F74" s="158">
        <v>1.8656426361530448E-4</v>
      </c>
      <c r="G74" s="157">
        <v>0</v>
      </c>
      <c r="H74" s="157">
        <v>0</v>
      </c>
      <c r="I74" s="157">
        <v>0</v>
      </c>
      <c r="J74" s="157">
        <v>0</v>
      </c>
      <c r="K74" s="157">
        <v>0</v>
      </c>
      <c r="L74" s="157">
        <v>0</v>
      </c>
      <c r="M74" s="157">
        <v>3</v>
      </c>
      <c r="N74" s="157">
        <v>1</v>
      </c>
      <c r="O74" s="157">
        <v>3</v>
      </c>
      <c r="P74" s="157">
        <v>2</v>
      </c>
      <c r="Q74" s="157">
        <v>1</v>
      </c>
      <c r="R74" s="157">
        <v>1</v>
      </c>
      <c r="S74" s="157">
        <v>1</v>
      </c>
      <c r="T74" s="157">
        <v>1</v>
      </c>
      <c r="U74" s="157">
        <v>5</v>
      </c>
      <c r="V74" s="157">
        <v>4</v>
      </c>
      <c r="W74" s="157">
        <v>3</v>
      </c>
      <c r="X74" s="157">
        <v>1</v>
      </c>
      <c r="Y74" s="157">
        <v>3</v>
      </c>
      <c r="Z74" s="157">
        <v>2</v>
      </c>
      <c r="AA74" s="157">
        <v>3</v>
      </c>
      <c r="AB74" s="157">
        <v>3</v>
      </c>
      <c r="AC74" s="205"/>
      <c r="AD74" s="156" t="s">
        <v>73</v>
      </c>
      <c r="AE74" s="157">
        <v>159</v>
      </c>
      <c r="AF74" s="157">
        <v>66</v>
      </c>
      <c r="AG74" s="158">
        <v>4.5544123375879374E-4</v>
      </c>
      <c r="AH74" s="158">
        <v>1.8905107816402758E-4</v>
      </c>
      <c r="AI74" s="157">
        <v>5</v>
      </c>
      <c r="AJ74" s="157">
        <v>0</v>
      </c>
      <c r="AK74" s="157">
        <v>0</v>
      </c>
      <c r="AL74" s="157">
        <v>0</v>
      </c>
      <c r="AM74" s="157">
        <v>15</v>
      </c>
      <c r="AN74" s="157">
        <v>2</v>
      </c>
      <c r="AO74" s="157">
        <v>17</v>
      </c>
      <c r="AP74" s="157">
        <v>8</v>
      </c>
      <c r="AQ74" s="157">
        <v>12</v>
      </c>
      <c r="AR74" s="157">
        <v>1</v>
      </c>
      <c r="AS74" s="157">
        <v>44</v>
      </c>
      <c r="AT74" s="157">
        <v>23</v>
      </c>
      <c r="AU74" s="157">
        <v>17</v>
      </c>
      <c r="AV74" s="157">
        <v>10</v>
      </c>
      <c r="AW74" s="157">
        <v>18</v>
      </c>
      <c r="AX74" s="157">
        <v>7</v>
      </c>
      <c r="AY74" s="157">
        <v>6</v>
      </c>
      <c r="AZ74" s="157">
        <v>3</v>
      </c>
      <c r="BA74" s="157">
        <v>28</v>
      </c>
      <c r="BB74" s="157">
        <v>12</v>
      </c>
      <c r="BC74" s="157">
        <v>39</v>
      </c>
      <c r="BD74" s="157">
        <v>12</v>
      </c>
      <c r="BE74" s="205"/>
      <c r="BF74" s="156" t="s">
        <v>73</v>
      </c>
      <c r="BG74" s="157">
        <v>90</v>
      </c>
      <c r="BH74" s="157">
        <v>35</v>
      </c>
      <c r="BI74" s="158">
        <v>9.941126440082622E-4</v>
      </c>
      <c r="BJ74" s="158">
        <v>3.865993615587686E-4</v>
      </c>
      <c r="BK74" s="157">
        <v>3</v>
      </c>
      <c r="BL74" s="157">
        <v>0</v>
      </c>
      <c r="BM74" s="157">
        <v>1</v>
      </c>
      <c r="BN74" s="157">
        <v>1</v>
      </c>
      <c r="BO74" s="157">
        <v>19</v>
      </c>
      <c r="BP74" s="157">
        <v>8</v>
      </c>
      <c r="BQ74" s="157">
        <v>5</v>
      </c>
      <c r="BR74" s="157">
        <v>1</v>
      </c>
      <c r="BS74" s="157">
        <v>0</v>
      </c>
      <c r="BT74" s="157">
        <v>0</v>
      </c>
      <c r="BU74" s="157">
        <v>15</v>
      </c>
      <c r="BV74" s="157">
        <v>8</v>
      </c>
      <c r="BW74" s="157">
        <v>3</v>
      </c>
      <c r="BX74" s="157">
        <v>0</v>
      </c>
      <c r="BY74" s="157">
        <v>8</v>
      </c>
      <c r="BZ74" s="157">
        <v>3</v>
      </c>
      <c r="CA74" s="157">
        <v>1</v>
      </c>
      <c r="CB74" s="157">
        <v>1</v>
      </c>
      <c r="CC74" s="157">
        <v>35</v>
      </c>
      <c r="CD74" s="157">
        <v>13</v>
      </c>
      <c r="CE74" s="157">
        <v>101</v>
      </c>
      <c r="CF74" s="157">
        <v>49</v>
      </c>
      <c r="CG74" s="205"/>
      <c r="CH74" s="156" t="s">
        <v>73</v>
      </c>
      <c r="CI74" s="157">
        <v>100</v>
      </c>
      <c r="CJ74" s="157">
        <v>38</v>
      </c>
      <c r="CK74" s="158">
        <v>3.5250987027636775E-3</v>
      </c>
      <c r="CL74" s="158">
        <v>1.3395375070501974E-3</v>
      </c>
      <c r="CM74" s="157">
        <v>1</v>
      </c>
      <c r="CN74" s="157">
        <v>1</v>
      </c>
      <c r="CO74" s="157">
        <v>0</v>
      </c>
      <c r="CP74" s="157">
        <v>0</v>
      </c>
      <c r="CQ74" s="157">
        <v>40</v>
      </c>
      <c r="CR74" s="157">
        <v>19</v>
      </c>
      <c r="CS74" s="157">
        <v>4</v>
      </c>
      <c r="CT74" s="157">
        <v>1</v>
      </c>
      <c r="CU74" s="157">
        <v>1</v>
      </c>
      <c r="CV74" s="157">
        <v>1</v>
      </c>
      <c r="CW74" s="157">
        <v>7</v>
      </c>
      <c r="CX74" s="157">
        <v>0</v>
      </c>
      <c r="CY74" s="157">
        <v>0</v>
      </c>
      <c r="CZ74" s="157">
        <v>0</v>
      </c>
      <c r="DA74" s="157">
        <v>12</v>
      </c>
      <c r="DB74" s="157">
        <v>5</v>
      </c>
      <c r="DC74" s="157">
        <v>0</v>
      </c>
      <c r="DD74" s="157">
        <v>0</v>
      </c>
      <c r="DE74" s="157">
        <v>36</v>
      </c>
      <c r="DF74" s="157">
        <v>12</v>
      </c>
      <c r="DG74" s="157">
        <v>48</v>
      </c>
      <c r="DH74" s="157">
        <v>26</v>
      </c>
      <c r="DJ74" s="155" t="s">
        <v>114</v>
      </c>
    </row>
    <row r="75" spans="1:114">
      <c r="A75" s="205" t="s">
        <v>115</v>
      </c>
      <c r="B75" s="48" t="s">
        <v>2000</v>
      </c>
      <c r="C75" s="69">
        <v>47</v>
      </c>
      <c r="D75" s="144">
        <v>19</v>
      </c>
      <c r="E75" s="154">
        <v>3.5142814416031106E-3</v>
      </c>
      <c r="F75" s="154">
        <v>1.420666965754449E-3</v>
      </c>
      <c r="G75" s="144">
        <v>2</v>
      </c>
      <c r="H75" s="144">
        <v>0</v>
      </c>
      <c r="I75" s="144">
        <v>1</v>
      </c>
      <c r="J75" s="144">
        <v>0</v>
      </c>
      <c r="K75" s="144">
        <v>15</v>
      </c>
      <c r="L75" s="144">
        <v>7</v>
      </c>
      <c r="M75" s="144">
        <v>8</v>
      </c>
      <c r="N75" s="144">
        <v>4</v>
      </c>
      <c r="O75" s="144">
        <v>1</v>
      </c>
      <c r="P75" s="144">
        <v>1</v>
      </c>
      <c r="Q75" s="144">
        <v>2</v>
      </c>
      <c r="R75" s="144">
        <v>0</v>
      </c>
      <c r="S75" s="144">
        <v>1</v>
      </c>
      <c r="T75" s="144">
        <v>0</v>
      </c>
      <c r="U75" s="144">
        <v>14</v>
      </c>
      <c r="V75" s="144">
        <v>6</v>
      </c>
      <c r="W75" s="144">
        <v>1</v>
      </c>
      <c r="X75" s="144">
        <v>0</v>
      </c>
      <c r="Y75" s="144">
        <v>2</v>
      </c>
      <c r="Z75" s="144">
        <v>1</v>
      </c>
      <c r="AA75" s="144">
        <v>13</v>
      </c>
      <c r="AB75" s="144">
        <v>6</v>
      </c>
      <c r="AC75" s="205" t="s">
        <v>115</v>
      </c>
      <c r="AD75" s="48" t="s">
        <v>2000</v>
      </c>
      <c r="AE75" s="69">
        <v>2058</v>
      </c>
      <c r="AF75" s="144">
        <v>994</v>
      </c>
      <c r="AG75" s="154">
        <v>8.4735992621627846E-3</v>
      </c>
      <c r="AH75" s="154">
        <v>4.0926908000922298E-3</v>
      </c>
      <c r="AI75" s="144">
        <v>37</v>
      </c>
      <c r="AJ75" s="144">
        <v>19</v>
      </c>
      <c r="AK75" s="144">
        <v>7</v>
      </c>
      <c r="AL75" s="144">
        <v>3</v>
      </c>
      <c r="AM75" s="144">
        <v>930</v>
      </c>
      <c r="AN75" s="144">
        <v>501</v>
      </c>
      <c r="AO75" s="144">
        <v>235</v>
      </c>
      <c r="AP75" s="144">
        <v>105</v>
      </c>
      <c r="AQ75" s="144">
        <v>54</v>
      </c>
      <c r="AR75" s="144">
        <v>25</v>
      </c>
      <c r="AS75" s="144">
        <v>413</v>
      </c>
      <c r="AT75" s="144">
        <v>170</v>
      </c>
      <c r="AU75" s="144">
        <v>45</v>
      </c>
      <c r="AV75" s="144">
        <v>23</v>
      </c>
      <c r="AW75" s="144">
        <v>194</v>
      </c>
      <c r="AX75" s="144">
        <v>92</v>
      </c>
      <c r="AY75" s="144">
        <v>16</v>
      </c>
      <c r="AZ75" s="144">
        <v>8</v>
      </c>
      <c r="BA75" s="144">
        <v>135</v>
      </c>
      <c r="BB75" s="144">
        <v>52</v>
      </c>
      <c r="BC75" s="144">
        <v>380</v>
      </c>
      <c r="BD75" s="144">
        <v>165</v>
      </c>
      <c r="BE75" s="205" t="s">
        <v>115</v>
      </c>
      <c r="BF75" s="48" t="s">
        <v>2000</v>
      </c>
      <c r="BG75" s="69">
        <v>215</v>
      </c>
      <c r="BH75" s="144">
        <v>116</v>
      </c>
      <c r="BI75" s="154">
        <v>4.0189920741737703E-3</v>
      </c>
      <c r="BJ75" s="154">
        <v>2.1683864214146853E-3</v>
      </c>
      <c r="BK75" s="144">
        <v>5</v>
      </c>
      <c r="BL75" s="144">
        <v>1</v>
      </c>
      <c r="BM75" s="144">
        <v>0</v>
      </c>
      <c r="BN75" s="144">
        <v>0</v>
      </c>
      <c r="BO75" s="144">
        <v>99</v>
      </c>
      <c r="BP75" s="144">
        <v>63</v>
      </c>
      <c r="BQ75" s="144">
        <v>15</v>
      </c>
      <c r="BR75" s="144">
        <v>5</v>
      </c>
      <c r="BS75" s="144">
        <v>3</v>
      </c>
      <c r="BT75" s="144">
        <v>1</v>
      </c>
      <c r="BU75" s="144">
        <v>40</v>
      </c>
      <c r="BV75" s="144">
        <v>20</v>
      </c>
      <c r="BW75" s="144">
        <v>1</v>
      </c>
      <c r="BX75" s="144">
        <v>0</v>
      </c>
      <c r="BY75" s="144">
        <v>39</v>
      </c>
      <c r="BZ75" s="144">
        <v>17</v>
      </c>
      <c r="CA75" s="144">
        <v>0</v>
      </c>
      <c r="CB75" s="144">
        <v>0</v>
      </c>
      <c r="CC75" s="144">
        <v>20</v>
      </c>
      <c r="CD75" s="144">
        <v>10</v>
      </c>
      <c r="CE75" s="144">
        <v>100</v>
      </c>
      <c r="CF75" s="144">
        <v>58</v>
      </c>
      <c r="CG75" s="205" t="s">
        <v>115</v>
      </c>
      <c r="CH75" s="48" t="s">
        <v>2000</v>
      </c>
      <c r="CI75" s="69">
        <v>8</v>
      </c>
      <c r="CJ75" s="144">
        <v>4</v>
      </c>
      <c r="CK75" s="154">
        <v>5.0623299373536669E-4</v>
      </c>
      <c r="CL75" s="154">
        <v>2.5311649686768334E-4</v>
      </c>
      <c r="CM75" s="144">
        <v>1</v>
      </c>
      <c r="CN75" s="144">
        <v>0</v>
      </c>
      <c r="CO75" s="144">
        <v>0</v>
      </c>
      <c r="CP75" s="144">
        <v>0</v>
      </c>
      <c r="CQ75" s="144">
        <v>0</v>
      </c>
      <c r="CR75" s="144">
        <v>0</v>
      </c>
      <c r="CS75" s="144">
        <v>0</v>
      </c>
      <c r="CT75" s="144">
        <v>0</v>
      </c>
      <c r="CU75" s="144">
        <v>0</v>
      </c>
      <c r="CV75" s="144">
        <v>0</v>
      </c>
      <c r="CW75" s="144">
        <v>0</v>
      </c>
      <c r="CX75" s="144">
        <v>0</v>
      </c>
      <c r="CY75" s="144">
        <v>0</v>
      </c>
      <c r="CZ75" s="144">
        <v>0</v>
      </c>
      <c r="DA75" s="144">
        <v>1</v>
      </c>
      <c r="DB75" s="144">
        <v>1</v>
      </c>
      <c r="DC75" s="144">
        <v>0</v>
      </c>
      <c r="DD75" s="144">
        <v>0</v>
      </c>
      <c r="DE75" s="144">
        <v>6</v>
      </c>
      <c r="DF75" s="144">
        <v>3</v>
      </c>
      <c r="DG75" s="144">
        <v>31</v>
      </c>
      <c r="DH75" s="144">
        <v>15</v>
      </c>
      <c r="DJ75" s="155" t="s">
        <v>115</v>
      </c>
    </row>
    <row r="76" spans="1:114">
      <c r="A76" s="205"/>
      <c r="B76" s="48" t="s">
        <v>2001</v>
      </c>
      <c r="C76" s="69">
        <v>68</v>
      </c>
      <c r="D76" s="144">
        <v>20</v>
      </c>
      <c r="E76" s="154">
        <v>3.9689488122337012E-3</v>
      </c>
      <c r="F76" s="154">
        <v>1.1673378859510886E-3</v>
      </c>
      <c r="G76" s="144">
        <v>0</v>
      </c>
      <c r="H76" s="144">
        <v>0</v>
      </c>
      <c r="I76" s="144">
        <v>0</v>
      </c>
      <c r="J76" s="144">
        <v>0</v>
      </c>
      <c r="K76" s="144">
        <v>3</v>
      </c>
      <c r="L76" s="144">
        <v>0</v>
      </c>
      <c r="M76" s="144">
        <v>1</v>
      </c>
      <c r="N76" s="144">
        <v>0</v>
      </c>
      <c r="O76" s="144">
        <v>1</v>
      </c>
      <c r="P76" s="144">
        <v>1</v>
      </c>
      <c r="Q76" s="144">
        <v>2</v>
      </c>
      <c r="R76" s="144">
        <v>0</v>
      </c>
      <c r="S76" s="144">
        <v>52</v>
      </c>
      <c r="T76" s="144">
        <v>16</v>
      </c>
      <c r="U76" s="144">
        <v>5</v>
      </c>
      <c r="V76" s="144">
        <v>3</v>
      </c>
      <c r="W76" s="144">
        <v>0</v>
      </c>
      <c r="X76" s="144">
        <v>0</v>
      </c>
      <c r="Y76" s="144">
        <v>4</v>
      </c>
      <c r="Z76" s="144">
        <v>0</v>
      </c>
      <c r="AA76" s="144">
        <v>0</v>
      </c>
      <c r="AB76" s="144">
        <v>0</v>
      </c>
      <c r="AC76" s="205"/>
      <c r="AD76" s="48" t="s">
        <v>2001</v>
      </c>
      <c r="AE76" s="69">
        <v>412</v>
      </c>
      <c r="AF76" s="144">
        <v>197</v>
      </c>
      <c r="AG76" s="154">
        <v>3.0230544590053271E-3</v>
      </c>
      <c r="AH76" s="154">
        <v>1.4454896320972074E-3</v>
      </c>
      <c r="AI76" s="144">
        <v>13</v>
      </c>
      <c r="AJ76" s="144">
        <v>4</v>
      </c>
      <c r="AK76" s="144">
        <v>55</v>
      </c>
      <c r="AL76" s="144">
        <v>30</v>
      </c>
      <c r="AM76" s="144">
        <v>87</v>
      </c>
      <c r="AN76" s="144">
        <v>41</v>
      </c>
      <c r="AO76" s="144">
        <v>62</v>
      </c>
      <c r="AP76" s="144">
        <v>25</v>
      </c>
      <c r="AQ76" s="144">
        <v>21</v>
      </c>
      <c r="AR76" s="144">
        <v>8</v>
      </c>
      <c r="AS76" s="144">
        <v>51</v>
      </c>
      <c r="AT76" s="144">
        <v>27</v>
      </c>
      <c r="AU76" s="144">
        <v>69</v>
      </c>
      <c r="AV76" s="144">
        <v>32</v>
      </c>
      <c r="AW76" s="144">
        <v>24</v>
      </c>
      <c r="AX76" s="144">
        <v>12</v>
      </c>
      <c r="AY76" s="144">
        <v>4</v>
      </c>
      <c r="AZ76" s="144">
        <v>4</v>
      </c>
      <c r="BA76" s="144">
        <v>28</v>
      </c>
      <c r="BB76" s="144">
        <v>15</v>
      </c>
      <c r="BC76" s="144">
        <v>84</v>
      </c>
      <c r="BD76" s="144">
        <v>45</v>
      </c>
      <c r="BE76" s="205"/>
      <c r="BF76" s="48" t="s">
        <v>2001</v>
      </c>
      <c r="BG76" s="69">
        <v>158</v>
      </c>
      <c r="BH76" s="144">
        <v>88</v>
      </c>
      <c r="BI76" s="154">
        <v>3.8391446968776576E-3</v>
      </c>
      <c r="BJ76" s="154">
        <v>2.1382578058559104E-3</v>
      </c>
      <c r="BK76" s="144">
        <v>11</v>
      </c>
      <c r="BL76" s="144">
        <v>4</v>
      </c>
      <c r="BM76" s="144">
        <v>23</v>
      </c>
      <c r="BN76" s="144">
        <v>9</v>
      </c>
      <c r="BO76" s="144">
        <v>61</v>
      </c>
      <c r="BP76" s="144">
        <v>43</v>
      </c>
      <c r="BQ76" s="144">
        <v>6</v>
      </c>
      <c r="BR76" s="144">
        <v>2</v>
      </c>
      <c r="BS76" s="144">
        <v>1</v>
      </c>
      <c r="BT76" s="144">
        <v>0</v>
      </c>
      <c r="BU76" s="144">
        <v>11</v>
      </c>
      <c r="BV76" s="144">
        <v>5</v>
      </c>
      <c r="BW76" s="144">
        <v>35</v>
      </c>
      <c r="BX76" s="144">
        <v>18</v>
      </c>
      <c r="BY76" s="144">
        <v>1</v>
      </c>
      <c r="BZ76" s="144">
        <v>0</v>
      </c>
      <c r="CA76" s="144">
        <v>0</v>
      </c>
      <c r="CB76" s="144">
        <v>0</v>
      </c>
      <c r="CC76" s="144">
        <v>11</v>
      </c>
      <c r="CD76" s="144">
        <v>7</v>
      </c>
      <c r="CE76" s="144">
        <v>55</v>
      </c>
      <c r="CF76" s="144">
        <v>27</v>
      </c>
      <c r="CG76" s="205"/>
      <c r="CH76" s="48" t="s">
        <v>2001</v>
      </c>
      <c r="CI76" s="69">
        <v>50</v>
      </c>
      <c r="CJ76" s="144">
        <v>31</v>
      </c>
      <c r="CK76" s="154">
        <v>2.9027576197387518E-3</v>
      </c>
      <c r="CL76" s="154">
        <v>1.7997097242380261E-3</v>
      </c>
      <c r="CM76" s="144">
        <v>0</v>
      </c>
      <c r="CN76" s="144">
        <v>0</v>
      </c>
      <c r="CO76" s="144">
        <v>2</v>
      </c>
      <c r="CP76" s="144">
        <v>2</v>
      </c>
      <c r="CQ76" s="144">
        <v>26</v>
      </c>
      <c r="CR76" s="144">
        <v>19</v>
      </c>
      <c r="CS76" s="144">
        <v>1</v>
      </c>
      <c r="CT76" s="144">
        <v>1</v>
      </c>
      <c r="CU76" s="144">
        <v>0</v>
      </c>
      <c r="CV76" s="144">
        <v>0</v>
      </c>
      <c r="CW76" s="144">
        <v>1</v>
      </c>
      <c r="CX76" s="144">
        <v>0</v>
      </c>
      <c r="CY76" s="144">
        <v>1</v>
      </c>
      <c r="CZ76" s="144">
        <v>0</v>
      </c>
      <c r="DA76" s="144">
        <v>0</v>
      </c>
      <c r="DB76" s="144">
        <v>0</v>
      </c>
      <c r="DC76" s="144">
        <v>0</v>
      </c>
      <c r="DD76" s="144">
        <v>0</v>
      </c>
      <c r="DE76" s="144">
        <v>19</v>
      </c>
      <c r="DF76" s="144">
        <v>9</v>
      </c>
      <c r="DG76" s="144">
        <v>28</v>
      </c>
      <c r="DH76" s="144">
        <v>11</v>
      </c>
      <c r="DJ76" s="155" t="s">
        <v>115</v>
      </c>
    </row>
    <row r="77" spans="1:114">
      <c r="A77" s="205"/>
      <c r="B77" s="156" t="s">
        <v>73</v>
      </c>
      <c r="C77" s="157">
        <v>115</v>
      </c>
      <c r="D77" s="157">
        <v>39</v>
      </c>
      <c r="E77" s="158">
        <v>3.7696266430655261E-3</v>
      </c>
      <c r="F77" s="158">
        <v>1.2783951224309175E-3</v>
      </c>
      <c r="G77" s="157">
        <v>2</v>
      </c>
      <c r="H77" s="157">
        <v>0</v>
      </c>
      <c r="I77" s="157">
        <v>1</v>
      </c>
      <c r="J77" s="157">
        <v>0</v>
      </c>
      <c r="K77" s="157">
        <v>18</v>
      </c>
      <c r="L77" s="157">
        <v>7</v>
      </c>
      <c r="M77" s="157">
        <v>9</v>
      </c>
      <c r="N77" s="157">
        <v>4</v>
      </c>
      <c r="O77" s="157">
        <v>2</v>
      </c>
      <c r="P77" s="157">
        <v>2</v>
      </c>
      <c r="Q77" s="157">
        <v>4</v>
      </c>
      <c r="R77" s="157">
        <v>0</v>
      </c>
      <c r="S77" s="157">
        <v>53</v>
      </c>
      <c r="T77" s="157">
        <v>16</v>
      </c>
      <c r="U77" s="157">
        <v>19</v>
      </c>
      <c r="V77" s="157">
        <v>9</v>
      </c>
      <c r="W77" s="157">
        <v>1</v>
      </c>
      <c r="X77" s="157">
        <v>0</v>
      </c>
      <c r="Y77" s="157">
        <v>6</v>
      </c>
      <c r="Z77" s="157">
        <v>1</v>
      </c>
      <c r="AA77" s="157">
        <v>13</v>
      </c>
      <c r="AB77" s="157">
        <v>6</v>
      </c>
      <c r="AC77" s="205"/>
      <c r="AD77" s="156" t="s">
        <v>73</v>
      </c>
      <c r="AE77" s="157">
        <v>2470</v>
      </c>
      <c r="AF77" s="157">
        <v>1191</v>
      </c>
      <c r="AG77" s="158">
        <v>6.5144346156483573E-3</v>
      </c>
      <c r="AH77" s="158">
        <v>3.1411706992863133E-3</v>
      </c>
      <c r="AI77" s="157">
        <v>50</v>
      </c>
      <c r="AJ77" s="157">
        <v>23</v>
      </c>
      <c r="AK77" s="157">
        <v>62</v>
      </c>
      <c r="AL77" s="157">
        <v>33</v>
      </c>
      <c r="AM77" s="157">
        <v>1017</v>
      </c>
      <c r="AN77" s="157">
        <v>542</v>
      </c>
      <c r="AO77" s="157">
        <v>297</v>
      </c>
      <c r="AP77" s="157">
        <v>130</v>
      </c>
      <c r="AQ77" s="157">
        <v>75</v>
      </c>
      <c r="AR77" s="157">
        <v>33</v>
      </c>
      <c r="AS77" s="157">
        <v>464</v>
      </c>
      <c r="AT77" s="157">
        <v>197</v>
      </c>
      <c r="AU77" s="157">
        <v>114</v>
      </c>
      <c r="AV77" s="157">
        <v>55</v>
      </c>
      <c r="AW77" s="157">
        <v>218</v>
      </c>
      <c r="AX77" s="157">
        <v>104</v>
      </c>
      <c r="AY77" s="157">
        <v>20</v>
      </c>
      <c r="AZ77" s="157">
        <v>12</v>
      </c>
      <c r="BA77" s="157">
        <v>163</v>
      </c>
      <c r="BB77" s="157">
        <v>67</v>
      </c>
      <c r="BC77" s="157">
        <v>464</v>
      </c>
      <c r="BD77" s="157">
        <v>210</v>
      </c>
      <c r="BE77" s="205"/>
      <c r="BF77" s="156" t="s">
        <v>73</v>
      </c>
      <c r="BG77" s="157">
        <v>373</v>
      </c>
      <c r="BH77" s="157">
        <v>204</v>
      </c>
      <c r="BI77" s="158">
        <v>3.9407930185629313E-3</v>
      </c>
      <c r="BJ77" s="158">
        <v>2.1552862621631043E-3</v>
      </c>
      <c r="BK77" s="157">
        <v>16</v>
      </c>
      <c r="BL77" s="157">
        <v>5</v>
      </c>
      <c r="BM77" s="157">
        <v>23</v>
      </c>
      <c r="BN77" s="157">
        <v>9</v>
      </c>
      <c r="BO77" s="157">
        <v>160</v>
      </c>
      <c r="BP77" s="157">
        <v>106</v>
      </c>
      <c r="BQ77" s="157">
        <v>21</v>
      </c>
      <c r="BR77" s="157">
        <v>7</v>
      </c>
      <c r="BS77" s="157">
        <v>4</v>
      </c>
      <c r="BT77" s="157">
        <v>1</v>
      </c>
      <c r="BU77" s="157">
        <v>51</v>
      </c>
      <c r="BV77" s="157">
        <v>25</v>
      </c>
      <c r="BW77" s="157">
        <v>36</v>
      </c>
      <c r="BX77" s="157">
        <v>18</v>
      </c>
      <c r="BY77" s="157">
        <v>40</v>
      </c>
      <c r="BZ77" s="157">
        <v>17</v>
      </c>
      <c r="CA77" s="157">
        <v>0</v>
      </c>
      <c r="CB77" s="157">
        <v>0</v>
      </c>
      <c r="CC77" s="157">
        <v>31</v>
      </c>
      <c r="CD77" s="157">
        <v>17</v>
      </c>
      <c r="CE77" s="157">
        <v>155</v>
      </c>
      <c r="CF77" s="157">
        <v>85</v>
      </c>
      <c r="CG77" s="205"/>
      <c r="CH77" s="156" t="s">
        <v>73</v>
      </c>
      <c r="CI77" s="157">
        <v>58</v>
      </c>
      <c r="CJ77" s="157">
        <v>35</v>
      </c>
      <c r="CK77" s="158">
        <v>1.7560857454281217E-3</v>
      </c>
      <c r="CL77" s="158">
        <v>1.0597069153445561E-3</v>
      </c>
      <c r="CM77" s="157">
        <v>1</v>
      </c>
      <c r="CN77" s="157">
        <v>0</v>
      </c>
      <c r="CO77" s="157">
        <v>2</v>
      </c>
      <c r="CP77" s="157">
        <v>2</v>
      </c>
      <c r="CQ77" s="157">
        <v>26</v>
      </c>
      <c r="CR77" s="157">
        <v>19</v>
      </c>
      <c r="CS77" s="157">
        <v>1</v>
      </c>
      <c r="CT77" s="157">
        <v>1</v>
      </c>
      <c r="CU77" s="157">
        <v>0</v>
      </c>
      <c r="CV77" s="157">
        <v>0</v>
      </c>
      <c r="CW77" s="157">
        <v>1</v>
      </c>
      <c r="CX77" s="157">
        <v>0</v>
      </c>
      <c r="CY77" s="157">
        <v>1</v>
      </c>
      <c r="CZ77" s="157">
        <v>0</v>
      </c>
      <c r="DA77" s="157">
        <v>1</v>
      </c>
      <c r="DB77" s="157">
        <v>1</v>
      </c>
      <c r="DC77" s="157">
        <v>0</v>
      </c>
      <c r="DD77" s="157">
        <v>0</v>
      </c>
      <c r="DE77" s="157">
        <v>25</v>
      </c>
      <c r="DF77" s="157">
        <v>12</v>
      </c>
      <c r="DG77" s="157">
        <v>59</v>
      </c>
      <c r="DH77" s="157">
        <v>26</v>
      </c>
      <c r="DJ77" s="155" t="s">
        <v>115</v>
      </c>
    </row>
    <row r="78" spans="1:114">
      <c r="A78" s="205" t="s">
        <v>2056</v>
      </c>
      <c r="B78" s="48" t="s">
        <v>2000</v>
      </c>
      <c r="C78" s="69">
        <v>16</v>
      </c>
      <c r="D78" s="144">
        <v>7</v>
      </c>
      <c r="E78" s="154">
        <v>9.130335539831089E-4</v>
      </c>
      <c r="F78" s="154">
        <v>3.9945217986761013E-4</v>
      </c>
      <c r="G78" s="144">
        <v>3</v>
      </c>
      <c r="H78" s="144">
        <v>1</v>
      </c>
      <c r="I78" s="144">
        <v>0</v>
      </c>
      <c r="J78" s="144">
        <v>0</v>
      </c>
      <c r="K78" s="144">
        <v>2</v>
      </c>
      <c r="L78" s="144">
        <v>1</v>
      </c>
      <c r="M78" s="144">
        <v>4</v>
      </c>
      <c r="N78" s="144">
        <v>3</v>
      </c>
      <c r="O78" s="144">
        <v>1</v>
      </c>
      <c r="P78" s="144">
        <v>0</v>
      </c>
      <c r="Q78" s="144">
        <v>3</v>
      </c>
      <c r="R78" s="144">
        <v>0</v>
      </c>
      <c r="S78" s="144">
        <v>0</v>
      </c>
      <c r="T78" s="144">
        <v>0</v>
      </c>
      <c r="U78" s="144">
        <v>3</v>
      </c>
      <c r="V78" s="144">
        <v>2</v>
      </c>
      <c r="W78" s="144">
        <v>0</v>
      </c>
      <c r="X78" s="144">
        <v>0</v>
      </c>
      <c r="Y78" s="144">
        <v>0</v>
      </c>
      <c r="Z78" s="144">
        <v>0</v>
      </c>
      <c r="AA78" s="144">
        <v>1</v>
      </c>
      <c r="AB78" s="144">
        <v>0</v>
      </c>
      <c r="AC78" s="205" t="s">
        <v>2056</v>
      </c>
      <c r="AD78" s="48" t="s">
        <v>2000</v>
      </c>
      <c r="AE78" s="69">
        <v>162</v>
      </c>
      <c r="AF78" s="144">
        <v>61</v>
      </c>
      <c r="AG78" s="154">
        <v>7.8733269180299192E-4</v>
      </c>
      <c r="AH78" s="154">
        <v>2.9646477901223766E-4</v>
      </c>
      <c r="AI78" s="144">
        <v>8</v>
      </c>
      <c r="AJ78" s="144">
        <v>3</v>
      </c>
      <c r="AK78" s="144">
        <v>0</v>
      </c>
      <c r="AL78" s="144">
        <v>0</v>
      </c>
      <c r="AM78" s="144">
        <v>35</v>
      </c>
      <c r="AN78" s="144">
        <v>17</v>
      </c>
      <c r="AO78" s="144">
        <v>27</v>
      </c>
      <c r="AP78" s="144">
        <v>11</v>
      </c>
      <c r="AQ78" s="144">
        <v>5</v>
      </c>
      <c r="AR78" s="144">
        <v>1</v>
      </c>
      <c r="AS78" s="144">
        <v>31</v>
      </c>
      <c r="AT78" s="144">
        <v>13</v>
      </c>
      <c r="AU78" s="144">
        <v>13</v>
      </c>
      <c r="AV78" s="144">
        <v>4</v>
      </c>
      <c r="AW78" s="144">
        <v>22</v>
      </c>
      <c r="AX78" s="144">
        <v>7</v>
      </c>
      <c r="AY78" s="144">
        <v>4</v>
      </c>
      <c r="AZ78" s="144">
        <v>0</v>
      </c>
      <c r="BA78" s="144">
        <v>20</v>
      </c>
      <c r="BB78" s="144">
        <v>5</v>
      </c>
      <c r="BC78" s="144">
        <v>68</v>
      </c>
      <c r="BD78" s="144">
        <v>29</v>
      </c>
      <c r="BE78" s="205" t="s">
        <v>2056</v>
      </c>
      <c r="BF78" s="48" t="s">
        <v>2000</v>
      </c>
      <c r="BG78" s="69">
        <v>75</v>
      </c>
      <c r="BH78" s="144">
        <v>27</v>
      </c>
      <c r="BI78" s="154">
        <v>3.367608100220017E-3</v>
      </c>
      <c r="BJ78" s="154">
        <v>1.2123389160792061E-3</v>
      </c>
      <c r="BK78" s="144">
        <v>1</v>
      </c>
      <c r="BL78" s="144">
        <v>0</v>
      </c>
      <c r="BM78" s="144">
        <v>1</v>
      </c>
      <c r="BN78" s="144">
        <v>0</v>
      </c>
      <c r="BO78" s="144">
        <v>25</v>
      </c>
      <c r="BP78" s="144">
        <v>10</v>
      </c>
      <c r="BQ78" s="144">
        <v>1</v>
      </c>
      <c r="BR78" s="144">
        <v>1</v>
      </c>
      <c r="BS78" s="144">
        <v>1</v>
      </c>
      <c r="BT78" s="144">
        <v>1</v>
      </c>
      <c r="BU78" s="144">
        <v>21</v>
      </c>
      <c r="BV78" s="144">
        <v>8</v>
      </c>
      <c r="BW78" s="144">
        <v>2</v>
      </c>
      <c r="BX78" s="144">
        <v>0</v>
      </c>
      <c r="BY78" s="144">
        <v>18</v>
      </c>
      <c r="BZ78" s="144">
        <v>6</v>
      </c>
      <c r="CA78" s="144">
        <v>0</v>
      </c>
      <c r="CB78" s="144">
        <v>0</v>
      </c>
      <c r="CC78" s="144">
        <v>6</v>
      </c>
      <c r="CD78" s="144">
        <v>1</v>
      </c>
      <c r="CE78" s="144">
        <v>9</v>
      </c>
      <c r="CF78" s="144">
        <v>6</v>
      </c>
      <c r="CG78" s="205" t="s">
        <v>2056</v>
      </c>
      <c r="CH78" s="48" t="s">
        <v>2000</v>
      </c>
      <c r="CI78" s="69">
        <v>6</v>
      </c>
      <c r="CJ78" s="144">
        <v>2</v>
      </c>
      <c r="CK78" s="154">
        <v>9.5344033052598121E-4</v>
      </c>
      <c r="CL78" s="154">
        <v>3.1781344350866042E-4</v>
      </c>
      <c r="CM78" s="144">
        <v>1</v>
      </c>
      <c r="CN78" s="144">
        <v>0</v>
      </c>
      <c r="CO78" s="144">
        <v>0</v>
      </c>
      <c r="CP78" s="144">
        <v>0</v>
      </c>
      <c r="CQ78" s="144">
        <v>1</v>
      </c>
      <c r="CR78" s="144">
        <v>1</v>
      </c>
      <c r="CS78" s="144">
        <v>1</v>
      </c>
      <c r="CT78" s="144">
        <v>0</v>
      </c>
      <c r="CU78" s="144">
        <v>0</v>
      </c>
      <c r="CV78" s="144">
        <v>0</v>
      </c>
      <c r="CW78" s="144">
        <v>0</v>
      </c>
      <c r="CX78" s="144">
        <v>0</v>
      </c>
      <c r="CY78" s="144">
        <v>0</v>
      </c>
      <c r="CZ78" s="144">
        <v>0</v>
      </c>
      <c r="DA78" s="144">
        <v>0</v>
      </c>
      <c r="DB78" s="144">
        <v>0</v>
      </c>
      <c r="DC78" s="144">
        <v>0</v>
      </c>
      <c r="DD78" s="144">
        <v>0</v>
      </c>
      <c r="DE78" s="144">
        <v>3</v>
      </c>
      <c r="DF78" s="144">
        <v>1</v>
      </c>
      <c r="DG78" s="144">
        <v>2</v>
      </c>
      <c r="DH78" s="144">
        <v>0</v>
      </c>
      <c r="DJ78" s="155" t="s">
        <v>2056</v>
      </c>
    </row>
    <row r="79" spans="1:114">
      <c r="A79" s="205"/>
      <c r="B79" s="48" t="s">
        <v>2001</v>
      </c>
      <c r="C79" s="69">
        <v>5</v>
      </c>
      <c r="D79" s="144">
        <v>4</v>
      </c>
      <c r="E79" s="154">
        <v>1.2177301509985387E-3</v>
      </c>
      <c r="F79" s="154">
        <v>9.7418412079883102E-4</v>
      </c>
      <c r="G79" s="144">
        <v>0</v>
      </c>
      <c r="H79" s="144">
        <v>0</v>
      </c>
      <c r="I79" s="144">
        <v>0</v>
      </c>
      <c r="J79" s="144">
        <v>0</v>
      </c>
      <c r="K79" s="144">
        <v>0</v>
      </c>
      <c r="L79" s="144">
        <v>0</v>
      </c>
      <c r="M79" s="144">
        <v>2</v>
      </c>
      <c r="N79" s="144">
        <v>1</v>
      </c>
      <c r="O79" s="144">
        <v>0</v>
      </c>
      <c r="P79" s="144">
        <v>0</v>
      </c>
      <c r="Q79" s="144">
        <v>1</v>
      </c>
      <c r="R79" s="144">
        <v>1</v>
      </c>
      <c r="S79" s="144">
        <v>0</v>
      </c>
      <c r="T79" s="144">
        <v>0</v>
      </c>
      <c r="U79" s="144">
        <v>1</v>
      </c>
      <c r="V79" s="144">
        <v>1</v>
      </c>
      <c r="W79" s="144">
        <v>1</v>
      </c>
      <c r="X79" s="144">
        <v>1</v>
      </c>
      <c r="Y79" s="144">
        <v>0</v>
      </c>
      <c r="Z79" s="144">
        <v>0</v>
      </c>
      <c r="AA79" s="144">
        <v>1</v>
      </c>
      <c r="AB79" s="144">
        <v>1</v>
      </c>
      <c r="AC79" s="205"/>
      <c r="AD79" s="48" t="s">
        <v>2001</v>
      </c>
      <c r="AE79" s="69">
        <v>11</v>
      </c>
      <c r="AF79" s="144">
        <v>4</v>
      </c>
      <c r="AG79" s="154">
        <v>1.0532363079279968E-3</v>
      </c>
      <c r="AH79" s="154">
        <v>3.8299502106472615E-4</v>
      </c>
      <c r="AI79" s="144">
        <v>0</v>
      </c>
      <c r="AJ79" s="144">
        <v>0</v>
      </c>
      <c r="AK79" s="144">
        <v>0</v>
      </c>
      <c r="AL79" s="144">
        <v>0</v>
      </c>
      <c r="AM79" s="144">
        <v>1</v>
      </c>
      <c r="AN79" s="144">
        <v>1</v>
      </c>
      <c r="AO79" s="144">
        <v>1</v>
      </c>
      <c r="AP79" s="144">
        <v>1</v>
      </c>
      <c r="AQ79" s="144">
        <v>2</v>
      </c>
      <c r="AR79" s="144">
        <v>1</v>
      </c>
      <c r="AS79" s="144">
        <v>1</v>
      </c>
      <c r="AT79" s="144">
        <v>0</v>
      </c>
      <c r="AU79" s="144">
        <v>1</v>
      </c>
      <c r="AV79" s="144">
        <v>1</v>
      </c>
      <c r="AW79" s="144">
        <v>4</v>
      </c>
      <c r="AX79" s="144">
        <v>0</v>
      </c>
      <c r="AY79" s="144">
        <v>0</v>
      </c>
      <c r="AZ79" s="144">
        <v>0</v>
      </c>
      <c r="BA79" s="144">
        <v>1</v>
      </c>
      <c r="BB79" s="144">
        <v>0</v>
      </c>
      <c r="BC79" s="144">
        <v>8</v>
      </c>
      <c r="BD79" s="144">
        <v>1</v>
      </c>
      <c r="BE79" s="205"/>
      <c r="BF79" s="48" t="s">
        <v>2001</v>
      </c>
      <c r="BG79" s="69">
        <v>5</v>
      </c>
      <c r="BH79" s="144">
        <v>1</v>
      </c>
      <c r="BI79" s="154">
        <v>1.0900370612600828E-3</v>
      </c>
      <c r="BJ79" s="154">
        <v>2.1800741225201656E-4</v>
      </c>
      <c r="BK79" s="144">
        <v>0</v>
      </c>
      <c r="BL79" s="144">
        <v>0</v>
      </c>
      <c r="BM79" s="144">
        <v>0</v>
      </c>
      <c r="BN79" s="144">
        <v>0</v>
      </c>
      <c r="BO79" s="144">
        <v>0</v>
      </c>
      <c r="BP79" s="144">
        <v>0</v>
      </c>
      <c r="BQ79" s="144">
        <v>0</v>
      </c>
      <c r="BR79" s="144">
        <v>0</v>
      </c>
      <c r="BS79" s="144">
        <v>3</v>
      </c>
      <c r="BT79" s="144">
        <v>1</v>
      </c>
      <c r="BU79" s="144">
        <v>1</v>
      </c>
      <c r="BV79" s="144">
        <v>0</v>
      </c>
      <c r="BW79" s="144">
        <v>0</v>
      </c>
      <c r="BX79" s="144">
        <v>0</v>
      </c>
      <c r="BY79" s="144">
        <v>0</v>
      </c>
      <c r="BZ79" s="144">
        <v>0</v>
      </c>
      <c r="CA79" s="144">
        <v>0</v>
      </c>
      <c r="CB79" s="144">
        <v>0</v>
      </c>
      <c r="CC79" s="144">
        <v>1</v>
      </c>
      <c r="CD79" s="144">
        <v>0</v>
      </c>
      <c r="CE79" s="144">
        <v>2</v>
      </c>
      <c r="CF79" s="144">
        <v>0</v>
      </c>
      <c r="CG79" s="205"/>
      <c r="CH79" s="48" t="s">
        <v>2001</v>
      </c>
      <c r="CI79" s="69">
        <v>2</v>
      </c>
      <c r="CJ79" s="144">
        <v>1</v>
      </c>
      <c r="CK79" s="154">
        <v>1.0319917440660474E-3</v>
      </c>
      <c r="CL79" s="154">
        <v>5.1599587203302369E-4</v>
      </c>
      <c r="CM79" s="144">
        <v>0</v>
      </c>
      <c r="CN79" s="144">
        <v>0</v>
      </c>
      <c r="CO79" s="144">
        <v>0</v>
      </c>
      <c r="CP79" s="144">
        <v>0</v>
      </c>
      <c r="CQ79" s="144">
        <v>0</v>
      </c>
      <c r="CR79" s="144">
        <v>0</v>
      </c>
      <c r="CS79" s="144">
        <v>0</v>
      </c>
      <c r="CT79" s="144">
        <v>0</v>
      </c>
      <c r="CU79" s="144">
        <v>0</v>
      </c>
      <c r="CV79" s="144">
        <v>0</v>
      </c>
      <c r="CW79" s="144">
        <v>0</v>
      </c>
      <c r="CX79" s="144">
        <v>0</v>
      </c>
      <c r="CY79" s="144">
        <v>0</v>
      </c>
      <c r="CZ79" s="144">
        <v>0</v>
      </c>
      <c r="DA79" s="144">
        <v>0</v>
      </c>
      <c r="DB79" s="144">
        <v>0</v>
      </c>
      <c r="DC79" s="144">
        <v>0</v>
      </c>
      <c r="DD79" s="144">
        <v>0</v>
      </c>
      <c r="DE79" s="144">
        <v>2</v>
      </c>
      <c r="DF79" s="144">
        <v>1</v>
      </c>
      <c r="DG79" s="144">
        <v>1</v>
      </c>
      <c r="DH79" s="144">
        <v>1</v>
      </c>
      <c r="DJ79" s="155" t="s">
        <v>2056</v>
      </c>
    </row>
    <row r="80" spans="1:114">
      <c r="A80" s="205"/>
      <c r="B80" s="156" t="s">
        <v>73</v>
      </c>
      <c r="C80" s="157">
        <v>21</v>
      </c>
      <c r="D80" s="157">
        <v>11</v>
      </c>
      <c r="E80" s="158">
        <v>9.7087378640776695E-4</v>
      </c>
      <c r="F80" s="158">
        <v>5.0855293573740174E-4</v>
      </c>
      <c r="G80" s="157">
        <v>3</v>
      </c>
      <c r="H80" s="157">
        <v>1</v>
      </c>
      <c r="I80" s="157">
        <v>0</v>
      </c>
      <c r="J80" s="157">
        <v>0</v>
      </c>
      <c r="K80" s="157">
        <v>2</v>
      </c>
      <c r="L80" s="157">
        <v>1</v>
      </c>
      <c r="M80" s="157">
        <v>6</v>
      </c>
      <c r="N80" s="157">
        <v>4</v>
      </c>
      <c r="O80" s="157">
        <v>1</v>
      </c>
      <c r="P80" s="157">
        <v>0</v>
      </c>
      <c r="Q80" s="157">
        <v>4</v>
      </c>
      <c r="R80" s="157">
        <v>1</v>
      </c>
      <c r="S80" s="157">
        <v>0</v>
      </c>
      <c r="T80" s="157">
        <v>0</v>
      </c>
      <c r="U80" s="157">
        <v>4</v>
      </c>
      <c r="V80" s="157">
        <v>3</v>
      </c>
      <c r="W80" s="157">
        <v>1</v>
      </c>
      <c r="X80" s="157">
        <v>1</v>
      </c>
      <c r="Y80" s="157">
        <v>0</v>
      </c>
      <c r="Z80" s="157">
        <v>0</v>
      </c>
      <c r="AA80" s="157">
        <v>2</v>
      </c>
      <c r="AB80" s="157">
        <v>1</v>
      </c>
      <c r="AC80" s="205"/>
      <c r="AD80" s="156" t="s">
        <v>73</v>
      </c>
      <c r="AE80" s="157">
        <v>173</v>
      </c>
      <c r="AF80" s="157">
        <v>65</v>
      </c>
      <c r="AG80" s="158">
        <v>8.0017761167796783E-4</v>
      </c>
      <c r="AH80" s="158">
        <v>3.006447673934561E-4</v>
      </c>
      <c r="AI80" s="157">
        <v>8</v>
      </c>
      <c r="AJ80" s="157">
        <v>3</v>
      </c>
      <c r="AK80" s="157">
        <v>0</v>
      </c>
      <c r="AL80" s="157">
        <v>0</v>
      </c>
      <c r="AM80" s="157">
        <v>36</v>
      </c>
      <c r="AN80" s="157">
        <v>18</v>
      </c>
      <c r="AO80" s="157">
        <v>28</v>
      </c>
      <c r="AP80" s="157">
        <v>12</v>
      </c>
      <c r="AQ80" s="157">
        <v>7</v>
      </c>
      <c r="AR80" s="157">
        <v>2</v>
      </c>
      <c r="AS80" s="157">
        <v>32</v>
      </c>
      <c r="AT80" s="157">
        <v>13</v>
      </c>
      <c r="AU80" s="157">
        <v>14</v>
      </c>
      <c r="AV80" s="157">
        <v>5</v>
      </c>
      <c r="AW80" s="157">
        <v>26</v>
      </c>
      <c r="AX80" s="157">
        <v>7</v>
      </c>
      <c r="AY80" s="157">
        <v>4</v>
      </c>
      <c r="AZ80" s="157">
        <v>0</v>
      </c>
      <c r="BA80" s="157">
        <v>21</v>
      </c>
      <c r="BB80" s="157">
        <v>5</v>
      </c>
      <c r="BC80" s="157">
        <v>76</v>
      </c>
      <c r="BD80" s="157">
        <v>30</v>
      </c>
      <c r="BE80" s="205"/>
      <c r="BF80" s="156" t="s">
        <v>73</v>
      </c>
      <c r="BG80" s="157">
        <v>80</v>
      </c>
      <c r="BH80" s="157">
        <v>28</v>
      </c>
      <c r="BI80" s="158">
        <v>2.9786283416486708E-3</v>
      </c>
      <c r="BJ80" s="158">
        <v>1.0425199195770347E-3</v>
      </c>
      <c r="BK80" s="157">
        <v>1</v>
      </c>
      <c r="BL80" s="157">
        <v>0</v>
      </c>
      <c r="BM80" s="157">
        <v>1</v>
      </c>
      <c r="BN80" s="157">
        <v>0</v>
      </c>
      <c r="BO80" s="157">
        <v>25</v>
      </c>
      <c r="BP80" s="157">
        <v>10</v>
      </c>
      <c r="BQ80" s="157">
        <v>1</v>
      </c>
      <c r="BR80" s="157">
        <v>1</v>
      </c>
      <c r="BS80" s="157">
        <v>4</v>
      </c>
      <c r="BT80" s="157">
        <v>2</v>
      </c>
      <c r="BU80" s="157">
        <v>22</v>
      </c>
      <c r="BV80" s="157">
        <v>8</v>
      </c>
      <c r="BW80" s="157">
        <v>2</v>
      </c>
      <c r="BX80" s="157">
        <v>0</v>
      </c>
      <c r="BY80" s="157">
        <v>18</v>
      </c>
      <c r="BZ80" s="157">
        <v>6</v>
      </c>
      <c r="CA80" s="157">
        <v>0</v>
      </c>
      <c r="CB80" s="157">
        <v>0</v>
      </c>
      <c r="CC80" s="157">
        <v>7</v>
      </c>
      <c r="CD80" s="157">
        <v>1</v>
      </c>
      <c r="CE80" s="157">
        <v>11</v>
      </c>
      <c r="CF80" s="157">
        <v>6</v>
      </c>
      <c r="CG80" s="205"/>
      <c r="CH80" s="156" t="s">
        <v>73</v>
      </c>
      <c r="CI80" s="157">
        <v>8</v>
      </c>
      <c r="CJ80" s="157">
        <v>3</v>
      </c>
      <c r="CK80" s="158">
        <v>9.7193536629814118E-4</v>
      </c>
      <c r="CL80" s="158">
        <v>3.6447576236180293E-4</v>
      </c>
      <c r="CM80" s="157">
        <v>1</v>
      </c>
      <c r="CN80" s="157">
        <v>0</v>
      </c>
      <c r="CO80" s="157">
        <v>0</v>
      </c>
      <c r="CP80" s="157">
        <v>0</v>
      </c>
      <c r="CQ80" s="157">
        <v>1</v>
      </c>
      <c r="CR80" s="157">
        <v>1</v>
      </c>
      <c r="CS80" s="157">
        <v>1</v>
      </c>
      <c r="CT80" s="157">
        <v>0</v>
      </c>
      <c r="CU80" s="157">
        <v>0</v>
      </c>
      <c r="CV80" s="157">
        <v>0</v>
      </c>
      <c r="CW80" s="157">
        <v>0</v>
      </c>
      <c r="CX80" s="157">
        <v>0</v>
      </c>
      <c r="CY80" s="157">
        <v>0</v>
      </c>
      <c r="CZ80" s="157">
        <v>0</v>
      </c>
      <c r="DA80" s="157">
        <v>0</v>
      </c>
      <c r="DB80" s="157">
        <v>0</v>
      </c>
      <c r="DC80" s="157">
        <v>0</v>
      </c>
      <c r="DD80" s="157">
        <v>0</v>
      </c>
      <c r="DE80" s="157">
        <v>5</v>
      </c>
      <c r="DF80" s="157">
        <v>2</v>
      </c>
      <c r="DG80" s="157">
        <v>3</v>
      </c>
      <c r="DH80" s="157">
        <v>1</v>
      </c>
      <c r="DJ80" s="155" t="s">
        <v>2056</v>
      </c>
    </row>
    <row r="81" spans="1:114" ht="14.45" customHeight="1">
      <c r="A81" s="254" t="s">
        <v>146</v>
      </c>
      <c r="B81" s="159" t="s">
        <v>2000</v>
      </c>
      <c r="C81" s="160">
        <f>C7+C10+C13+C16+C19+C22+C25+C28+C31+C34+C37++C40+C48+C51+C54+C57+C60+C63+C66+C69+C72+C75+C78</f>
        <v>867</v>
      </c>
      <c r="D81" s="160">
        <f>D7+D57+D60+D63+D66+D69+D72+D75+D78</f>
        <v>49</v>
      </c>
      <c r="E81" s="161">
        <f>IFERROR(C81/SUMIF('1_PRESCOLAIRE_PUBLIC'!$AX:$AX,$DJ81&amp;"TOTAL",'1_PRESCOLAIRE_PUBLIC'!$K:$K),"-")</f>
        <v>1.2627163694355643E-3</v>
      </c>
      <c r="F81" s="161">
        <f>IFERROR(D81/SUMIF('1_PRESCOLAIRE_PUBLIC'!$AX:$AX,$DJ81&amp;"TOTAL",'1_PRESCOLAIRE_PUBLIC'!$K:$K),"-")</f>
        <v>7.1364592966946544E-5</v>
      </c>
      <c r="G81" s="160">
        <f t="shared" ref="G81:AB83" si="0">G7+G10+G13+G16+G19+G22+G25+G28+G31+G34+G37++G40+G48+G51+G54+G57+G60+G63+G66+G69+G72+G75+G78</f>
        <v>75</v>
      </c>
      <c r="H81" s="160">
        <f t="shared" si="0"/>
        <v>40</v>
      </c>
      <c r="I81" s="160">
        <f t="shared" si="0"/>
        <v>16</v>
      </c>
      <c r="J81" s="160">
        <f t="shared" si="0"/>
        <v>4</v>
      </c>
      <c r="K81" s="160">
        <f t="shared" si="0"/>
        <v>139</v>
      </c>
      <c r="L81" s="160">
        <f t="shared" si="0"/>
        <v>60</v>
      </c>
      <c r="M81" s="160">
        <f t="shared" si="0"/>
        <v>93</v>
      </c>
      <c r="N81" s="160">
        <f t="shared" si="0"/>
        <v>54</v>
      </c>
      <c r="O81" s="160">
        <f t="shared" si="0"/>
        <v>41</v>
      </c>
      <c r="P81" s="160">
        <f t="shared" si="0"/>
        <v>20</v>
      </c>
      <c r="Q81" s="160">
        <f t="shared" si="0"/>
        <v>117</v>
      </c>
      <c r="R81" s="160">
        <f t="shared" si="0"/>
        <v>57</v>
      </c>
      <c r="S81" s="160">
        <f t="shared" si="0"/>
        <v>64</v>
      </c>
      <c r="T81" s="160">
        <f t="shared" si="0"/>
        <v>24</v>
      </c>
      <c r="U81" s="160">
        <f t="shared" si="0"/>
        <v>205</v>
      </c>
      <c r="V81" s="160">
        <f t="shared" si="0"/>
        <v>85</v>
      </c>
      <c r="W81" s="160">
        <f t="shared" si="0"/>
        <v>37</v>
      </c>
      <c r="X81" s="160">
        <f t="shared" si="0"/>
        <v>22</v>
      </c>
      <c r="Y81" s="160">
        <f t="shared" si="0"/>
        <v>88</v>
      </c>
      <c r="Z81" s="160">
        <f t="shared" si="0"/>
        <v>39</v>
      </c>
      <c r="AA81" s="160">
        <f t="shared" si="0"/>
        <v>793</v>
      </c>
      <c r="AB81" s="160">
        <f t="shared" si="0"/>
        <v>437</v>
      </c>
      <c r="AC81" s="254" t="s">
        <v>146</v>
      </c>
      <c r="AD81" s="159" t="s">
        <v>2000</v>
      </c>
      <c r="AE81" s="160">
        <f t="shared" ref="AE81:AF83" si="1">AE7+AE10+AE13+AE16+AE19+AE22+AE25+AE28+AE31+AE34+AE37++AE40+AE48+AE51+AE54+AE57+AE60+AE63+AE66+AE69+AE72+AE75+AE78</f>
        <v>11802</v>
      </c>
      <c r="AF81" s="160">
        <f t="shared" si="1"/>
        <v>5242</v>
      </c>
      <c r="AG81" s="161">
        <f>IFERROR(AE81/SUMIF('2_PRIMAIRE_PUBLIC'!$CE:$CE,$DJ81&amp;"TOTAL",'2_PRIMAIRE_PUBLIC'!$M:$M),"-")</f>
        <v>2.8723686990180112E-3</v>
      </c>
      <c r="AH81" s="161">
        <f>IFERROR(AF81/SUMIF('2_PRIMAIRE_PUBLIC'!$CE:$CE,$DJ81&amp;"TOTAL",'2_PRIMAIRE_PUBLIC'!$M:$M),"-")</f>
        <v>1.2757970445901046E-3</v>
      </c>
      <c r="AI81" s="160">
        <f t="shared" ref="AI81:BD83" si="2">AI7+AI10+AI13+AI16+AI19+AI22+AI25+AI28+AI31+AI34+AI37++AI40+AI48+AI51+AI54+AI57+AI60+AI63+AI66+AI69+AI72+AI75+AI78</f>
        <v>521</v>
      </c>
      <c r="AJ81" s="160">
        <f t="shared" si="2"/>
        <v>227</v>
      </c>
      <c r="AK81" s="160">
        <f t="shared" si="2"/>
        <v>297</v>
      </c>
      <c r="AL81" s="160">
        <f t="shared" si="2"/>
        <v>142</v>
      </c>
      <c r="AM81" s="160">
        <f t="shared" si="2"/>
        <v>2585</v>
      </c>
      <c r="AN81" s="160">
        <f t="shared" si="2"/>
        <v>1268</v>
      </c>
      <c r="AO81" s="160">
        <f t="shared" si="2"/>
        <v>1544</v>
      </c>
      <c r="AP81" s="160">
        <f t="shared" si="2"/>
        <v>664</v>
      </c>
      <c r="AQ81" s="160">
        <f t="shared" si="2"/>
        <v>530</v>
      </c>
      <c r="AR81" s="160">
        <f t="shared" si="2"/>
        <v>220</v>
      </c>
      <c r="AS81" s="160">
        <f t="shared" si="2"/>
        <v>2247</v>
      </c>
      <c r="AT81" s="160">
        <f t="shared" si="2"/>
        <v>1016</v>
      </c>
      <c r="AU81" s="160">
        <f t="shared" si="2"/>
        <v>759</v>
      </c>
      <c r="AV81" s="160">
        <f t="shared" si="2"/>
        <v>363</v>
      </c>
      <c r="AW81" s="160">
        <f t="shared" si="2"/>
        <v>1732</v>
      </c>
      <c r="AX81" s="160">
        <f t="shared" si="2"/>
        <v>714</v>
      </c>
      <c r="AY81" s="160">
        <f t="shared" si="2"/>
        <v>361</v>
      </c>
      <c r="AZ81" s="160">
        <f t="shared" si="2"/>
        <v>160</v>
      </c>
      <c r="BA81" s="160">
        <f t="shared" si="2"/>
        <v>1363</v>
      </c>
      <c r="BB81" s="160">
        <f t="shared" si="2"/>
        <v>537</v>
      </c>
      <c r="BC81" s="160">
        <f t="shared" si="2"/>
        <v>5928</v>
      </c>
      <c r="BD81" s="160">
        <f t="shared" si="2"/>
        <v>2850</v>
      </c>
      <c r="BE81" s="254" t="s">
        <v>146</v>
      </c>
      <c r="BF81" s="159" t="s">
        <v>2000</v>
      </c>
      <c r="BG81" s="160">
        <f t="shared" ref="BG81:BH83" si="3">BG7+BG10+BG13+BG16+BG19+BG22+BG25+BG28+BG31+BG34+BG37++BG40+BG48+BG51+BG54+BG57+BG60+BG63+BG66+BG69+BG72+BG75+BG78</f>
        <v>3114</v>
      </c>
      <c r="BH81" s="160">
        <f t="shared" si="3"/>
        <v>1725</v>
      </c>
      <c r="BI81" s="161">
        <f>IFERROR(BG81/SUMIF('3_COLLEGE_PUBLIC'!$BZ:$BZ,$DJ81&amp;"TOTAL",'3_COLLEGE_PUBLIC'!$K:$K),"-")</f>
        <v>4.1035291141042008E-3</v>
      </c>
      <c r="BJ81" s="161">
        <f>IFERROR(BH81/SUMIF('3_COLLEGE_PUBLIC'!$BZ:$BZ,$DJ81&amp;"TOTAL",'3_COLLEGE_PUBLIC'!$K:$K),"-")</f>
        <v>2.2731495574276643E-3</v>
      </c>
      <c r="BK81" s="160">
        <f t="shared" ref="BK81:CF83" si="4">BK7+BK10+BK13+BK16+BK19+BK22+BK25+BK28+BK31+BK34+BK37++BK40+BK48+BK51+BK54+BK57+BK60+BK63+BK66+BK69+BK72+BK75+BK78</f>
        <v>804</v>
      </c>
      <c r="BL81" s="160">
        <f t="shared" si="4"/>
        <v>494</v>
      </c>
      <c r="BM81" s="160">
        <f t="shared" si="4"/>
        <v>12</v>
      </c>
      <c r="BN81" s="160">
        <f t="shared" si="4"/>
        <v>7</v>
      </c>
      <c r="BO81" s="160">
        <f t="shared" si="4"/>
        <v>1322</v>
      </c>
      <c r="BP81" s="160">
        <f t="shared" si="4"/>
        <v>819</v>
      </c>
      <c r="BQ81" s="160">
        <f t="shared" si="4"/>
        <v>101</v>
      </c>
      <c r="BR81" s="160">
        <f t="shared" si="4"/>
        <v>44</v>
      </c>
      <c r="BS81" s="160">
        <f t="shared" si="4"/>
        <v>31</v>
      </c>
      <c r="BT81" s="160">
        <f t="shared" si="4"/>
        <v>17</v>
      </c>
      <c r="BU81" s="160">
        <f t="shared" si="4"/>
        <v>404</v>
      </c>
      <c r="BV81" s="160">
        <f t="shared" si="4"/>
        <v>207</v>
      </c>
      <c r="BW81" s="160">
        <f t="shared" si="4"/>
        <v>42</v>
      </c>
      <c r="BX81" s="160">
        <f t="shared" si="4"/>
        <v>16</v>
      </c>
      <c r="BY81" s="160">
        <f t="shared" si="4"/>
        <v>358</v>
      </c>
      <c r="BZ81" s="160">
        <f t="shared" si="4"/>
        <v>131</v>
      </c>
      <c r="CA81" s="160">
        <f t="shared" si="4"/>
        <v>7</v>
      </c>
      <c r="CB81" s="160">
        <f t="shared" si="4"/>
        <v>5</v>
      </c>
      <c r="CC81" s="160">
        <f t="shared" si="4"/>
        <v>310</v>
      </c>
      <c r="CD81" s="160">
        <f t="shared" si="4"/>
        <v>163</v>
      </c>
      <c r="CE81" s="160">
        <f t="shared" si="4"/>
        <v>2558</v>
      </c>
      <c r="CF81" s="160">
        <f t="shared" si="4"/>
        <v>1401</v>
      </c>
      <c r="CG81" s="254" t="s">
        <v>146</v>
      </c>
      <c r="CH81" s="159" t="s">
        <v>2000</v>
      </c>
      <c r="CI81" s="160">
        <f t="shared" ref="CI81:CJ83" si="5">CI7+CI10+CI13+CI16+CI19+CI22+CI25+CI28+CI31+CI34+CI37++CI40+CI48+CI51+CI54+CI57+CI60+CI63+CI66+CI69+CI72+CI75+CI78</f>
        <v>583</v>
      </c>
      <c r="CJ81" s="160">
        <f t="shared" si="5"/>
        <v>317</v>
      </c>
      <c r="CK81" s="161">
        <f>IFERROR(CI81/SUMIF('4_LYCEE_PUBLIC'!$EV:$EV,$DJ81&amp;"TOTAL",'4_LYCEE_PUBLIC'!$AC:$AC),"-")</f>
        <v>2.3503420695104595E-3</v>
      </c>
      <c r="CL81" s="161">
        <f>IFERROR(CJ81/SUMIF('4_LYCEE_PUBLIC'!$EV:$EV,$DJ81&amp;"TOTAL",'4_LYCEE_PUBLIC'!$AC:$AC),"-")</f>
        <v>1.2779733036617765E-3</v>
      </c>
      <c r="CM81" s="160">
        <f t="shared" ref="CM81:DH83" si="6">CM7+CM10+CM13+CM16+CM19+CM22+CM25+CM28+CM31+CM34+CM37++CM40+CM48+CM51+CM54+CM57+CM60+CM63+CM66+CM69+CM72+CM75+CM78</f>
        <v>36</v>
      </c>
      <c r="CN81" s="160">
        <f t="shared" si="6"/>
        <v>14</v>
      </c>
      <c r="CO81" s="160">
        <f t="shared" si="6"/>
        <v>5</v>
      </c>
      <c r="CP81" s="160">
        <f t="shared" si="6"/>
        <v>2</v>
      </c>
      <c r="CQ81" s="160">
        <f t="shared" si="6"/>
        <v>242</v>
      </c>
      <c r="CR81" s="160">
        <f t="shared" si="6"/>
        <v>173</v>
      </c>
      <c r="CS81" s="160">
        <f t="shared" si="6"/>
        <v>15</v>
      </c>
      <c r="CT81" s="160">
        <f t="shared" si="6"/>
        <v>6</v>
      </c>
      <c r="CU81" s="160">
        <f t="shared" si="6"/>
        <v>8</v>
      </c>
      <c r="CV81" s="160">
        <f t="shared" si="6"/>
        <v>2</v>
      </c>
      <c r="CW81" s="160">
        <f t="shared" si="6"/>
        <v>58</v>
      </c>
      <c r="CX81" s="160">
        <f t="shared" si="6"/>
        <v>27</v>
      </c>
      <c r="CY81" s="160">
        <f t="shared" si="6"/>
        <v>5</v>
      </c>
      <c r="CZ81" s="160">
        <f t="shared" si="6"/>
        <v>1</v>
      </c>
      <c r="DA81" s="160">
        <f t="shared" si="6"/>
        <v>68</v>
      </c>
      <c r="DB81" s="160">
        <f t="shared" si="6"/>
        <v>24</v>
      </c>
      <c r="DC81" s="160">
        <f t="shared" si="6"/>
        <v>5</v>
      </c>
      <c r="DD81" s="160">
        <f t="shared" si="6"/>
        <v>1</v>
      </c>
      <c r="DE81" s="160">
        <f t="shared" si="6"/>
        <v>144</v>
      </c>
      <c r="DF81" s="160">
        <f t="shared" si="6"/>
        <v>67</v>
      </c>
      <c r="DG81" s="160">
        <f t="shared" si="6"/>
        <v>676</v>
      </c>
      <c r="DH81" s="160">
        <f t="shared" si="6"/>
        <v>382</v>
      </c>
      <c r="DJ81" s="155" t="str">
        <f>IF(A81="",DJ80,A81)</f>
        <v xml:space="preserve">MADAGASCAR </v>
      </c>
    </row>
    <row r="82" spans="1:114">
      <c r="A82" s="254"/>
      <c r="B82" s="162" t="s">
        <v>2001</v>
      </c>
      <c r="C82" s="160">
        <f>C8+C11+C14+C17+C20+C23+C26+C29+C32+C35+C38++C41+C49+C52+C55+C58+C61+C64+C67+C70+C73+C76+C79</f>
        <v>441</v>
      </c>
      <c r="D82" s="160">
        <f>D8+D58+D61+D64+D67+D70+D73+D76+D79</f>
        <v>53</v>
      </c>
      <c r="E82" s="161">
        <f>IFERROR(C82/SUMIF('5_PRESCOLAIRE_PRIVE'!$AS:$AS,$DJ82&amp;"TOTAL",'5_PRESCOLAIRE_PRIVE'!$K:$K),"-")</f>
        <v>1.4547253834735279E-3</v>
      </c>
      <c r="F82" s="161">
        <f>IFERROR(D82/SUMIF('5_PRESCOLAIRE_PRIVE'!$AS:$AS,$DJ82&amp;"TOTAL",'5_PRESCOLAIRE_PRIVE'!$K:$K),"-")</f>
        <v>1.7483094177799769E-4</v>
      </c>
      <c r="G82" s="160">
        <f t="shared" si="0"/>
        <v>29</v>
      </c>
      <c r="H82" s="160">
        <f t="shared" si="0"/>
        <v>13</v>
      </c>
      <c r="I82" s="160">
        <f t="shared" si="0"/>
        <v>10</v>
      </c>
      <c r="J82" s="160">
        <f t="shared" si="0"/>
        <v>2</v>
      </c>
      <c r="K82" s="160">
        <f t="shared" si="0"/>
        <v>31</v>
      </c>
      <c r="L82" s="160">
        <f t="shared" si="0"/>
        <v>9</v>
      </c>
      <c r="M82" s="160">
        <f t="shared" si="0"/>
        <v>84</v>
      </c>
      <c r="N82" s="160">
        <f t="shared" si="0"/>
        <v>27</v>
      </c>
      <c r="O82" s="160">
        <f t="shared" si="0"/>
        <v>29</v>
      </c>
      <c r="P82" s="160">
        <f t="shared" si="0"/>
        <v>10</v>
      </c>
      <c r="Q82" s="160">
        <f t="shared" si="0"/>
        <v>18</v>
      </c>
      <c r="R82" s="160">
        <f t="shared" si="0"/>
        <v>6</v>
      </c>
      <c r="S82" s="160">
        <f t="shared" si="0"/>
        <v>101</v>
      </c>
      <c r="T82" s="160">
        <f t="shared" si="0"/>
        <v>41</v>
      </c>
      <c r="U82" s="160">
        <f t="shared" si="0"/>
        <v>93</v>
      </c>
      <c r="V82" s="160">
        <f t="shared" si="0"/>
        <v>34</v>
      </c>
      <c r="W82" s="160">
        <f t="shared" si="0"/>
        <v>25</v>
      </c>
      <c r="X82" s="160">
        <f t="shared" si="0"/>
        <v>11</v>
      </c>
      <c r="Y82" s="160">
        <f t="shared" si="0"/>
        <v>39</v>
      </c>
      <c r="Z82" s="160">
        <f t="shared" si="0"/>
        <v>17</v>
      </c>
      <c r="AA82" s="160">
        <f t="shared" si="0"/>
        <v>296</v>
      </c>
      <c r="AB82" s="160">
        <f t="shared" si="0"/>
        <v>149</v>
      </c>
      <c r="AC82" s="254"/>
      <c r="AD82" s="162" t="s">
        <v>2001</v>
      </c>
      <c r="AE82" s="160">
        <f t="shared" si="1"/>
        <v>2026</v>
      </c>
      <c r="AF82" s="160">
        <f t="shared" si="1"/>
        <v>879</v>
      </c>
      <c r="AG82" s="161">
        <f>IFERROR(AE82/SUMIF('6_PRIMAIRE_PRIVE'!$BZ:$BZ,$DJ82&amp;"TOTAL",'6_PRIMAIRE_PRIVE'!$M:$M),"-")</f>
        <v>2.0165363946996746E-3</v>
      </c>
      <c r="AH82" s="161">
        <f>IFERROR(AF82/SUMIF('6_PRIMAIRE_PRIVE'!$BZ:$BZ,$DJ82&amp;"TOTAL",'6_PRIMAIRE_PRIVE'!$M:$M),"-")</f>
        <v>8.7489412188598902E-4</v>
      </c>
      <c r="AI82" s="160">
        <f t="shared" si="2"/>
        <v>159</v>
      </c>
      <c r="AJ82" s="160">
        <f t="shared" si="2"/>
        <v>58</v>
      </c>
      <c r="AK82" s="160">
        <f t="shared" si="2"/>
        <v>130</v>
      </c>
      <c r="AL82" s="160">
        <f t="shared" si="2"/>
        <v>58</v>
      </c>
      <c r="AM82" s="160">
        <f t="shared" si="2"/>
        <v>354</v>
      </c>
      <c r="AN82" s="160">
        <f t="shared" si="2"/>
        <v>156</v>
      </c>
      <c r="AO82" s="160">
        <f t="shared" si="2"/>
        <v>325</v>
      </c>
      <c r="AP82" s="160">
        <f t="shared" si="2"/>
        <v>138</v>
      </c>
      <c r="AQ82" s="160">
        <f t="shared" si="2"/>
        <v>171</v>
      </c>
      <c r="AR82" s="160">
        <f t="shared" si="2"/>
        <v>60</v>
      </c>
      <c r="AS82" s="160">
        <f t="shared" si="2"/>
        <v>154</v>
      </c>
      <c r="AT82" s="160">
        <f t="shared" si="2"/>
        <v>76</v>
      </c>
      <c r="AU82" s="160">
        <f t="shared" si="2"/>
        <v>254</v>
      </c>
      <c r="AV82" s="160">
        <f t="shared" si="2"/>
        <v>118</v>
      </c>
      <c r="AW82" s="160">
        <f t="shared" si="2"/>
        <v>163</v>
      </c>
      <c r="AX82" s="160">
        <f t="shared" si="2"/>
        <v>64</v>
      </c>
      <c r="AY82" s="160">
        <f t="shared" si="2"/>
        <v>54</v>
      </c>
      <c r="AZ82" s="160">
        <f t="shared" si="2"/>
        <v>21</v>
      </c>
      <c r="BA82" s="160">
        <f t="shared" si="2"/>
        <v>294</v>
      </c>
      <c r="BB82" s="160">
        <f t="shared" si="2"/>
        <v>144</v>
      </c>
      <c r="BC82" s="160">
        <f t="shared" si="2"/>
        <v>1343</v>
      </c>
      <c r="BD82" s="160">
        <f t="shared" si="2"/>
        <v>641</v>
      </c>
      <c r="BE82" s="254"/>
      <c r="BF82" s="162" t="s">
        <v>2001</v>
      </c>
      <c r="BG82" s="160">
        <f t="shared" si="3"/>
        <v>521</v>
      </c>
      <c r="BH82" s="160">
        <f t="shared" si="3"/>
        <v>266</v>
      </c>
      <c r="BI82" s="161">
        <f>IFERROR(BG82/SUMIF('7_COLLEGE_PRIVE'!$BW:$BW,$DJ82&amp;"TOTAL",'7_COLLEGE_PRIVE'!$K:$K),"-")</f>
        <v>1.1758864287810052E-3</v>
      </c>
      <c r="BJ82" s="161">
        <f>IFERROR(BH82/SUMIF('7_COLLEGE_PRIVE'!$BW:$BW,$DJ82&amp;"TOTAL",'7_COLLEGE_PRIVE'!$K:$K),"-")</f>
        <v>6.0035660279414091E-4</v>
      </c>
      <c r="BK82" s="160">
        <f t="shared" si="4"/>
        <v>37</v>
      </c>
      <c r="BL82" s="160">
        <f t="shared" si="4"/>
        <v>19</v>
      </c>
      <c r="BM82" s="160">
        <f t="shared" si="4"/>
        <v>41</v>
      </c>
      <c r="BN82" s="160">
        <f t="shared" si="4"/>
        <v>15</v>
      </c>
      <c r="BO82" s="160">
        <f t="shared" si="4"/>
        <v>198</v>
      </c>
      <c r="BP82" s="160">
        <f t="shared" si="4"/>
        <v>127</v>
      </c>
      <c r="BQ82" s="160">
        <f t="shared" si="4"/>
        <v>38</v>
      </c>
      <c r="BR82" s="160">
        <f t="shared" si="4"/>
        <v>13</v>
      </c>
      <c r="BS82" s="160">
        <f t="shared" si="4"/>
        <v>27</v>
      </c>
      <c r="BT82" s="160">
        <f t="shared" si="4"/>
        <v>10</v>
      </c>
      <c r="BU82" s="160">
        <f t="shared" si="4"/>
        <v>69</v>
      </c>
      <c r="BV82" s="160">
        <f t="shared" si="4"/>
        <v>33</v>
      </c>
      <c r="BW82" s="160">
        <f t="shared" si="4"/>
        <v>45</v>
      </c>
      <c r="BX82" s="160">
        <f t="shared" si="4"/>
        <v>24</v>
      </c>
      <c r="BY82" s="160">
        <f t="shared" si="4"/>
        <v>21</v>
      </c>
      <c r="BZ82" s="160">
        <f t="shared" si="4"/>
        <v>2</v>
      </c>
      <c r="CA82" s="160">
        <f t="shared" si="4"/>
        <v>3</v>
      </c>
      <c r="CB82" s="160">
        <f t="shared" si="4"/>
        <v>2</v>
      </c>
      <c r="CC82" s="160">
        <f t="shared" si="4"/>
        <v>57</v>
      </c>
      <c r="CD82" s="160">
        <f t="shared" si="4"/>
        <v>28</v>
      </c>
      <c r="CE82" s="160">
        <f t="shared" si="4"/>
        <v>349</v>
      </c>
      <c r="CF82" s="160">
        <f t="shared" si="4"/>
        <v>179</v>
      </c>
      <c r="CG82" s="254"/>
      <c r="CH82" s="162" t="s">
        <v>2001</v>
      </c>
      <c r="CI82" s="160">
        <f t="shared" si="5"/>
        <v>155</v>
      </c>
      <c r="CJ82" s="160">
        <f t="shared" si="5"/>
        <v>80</v>
      </c>
      <c r="CK82" s="161">
        <f>IFERROR(CI82/SUMIF('8_LYCEE_PRIVE'!$ES:$ES,$DJ82&amp;"TOTAL",'8_LYCEE_PRIVE'!$AC:$AC),"-")</f>
        <v>8.4284937466014135E-4</v>
      </c>
      <c r="CL82" s="161">
        <f>IFERROR(CJ82/SUMIF('8_LYCEE_PRIVE'!$ES:$ES,$DJ82&amp;"TOTAL",'8_LYCEE_PRIVE'!$AC:$AC),"-")</f>
        <v>4.3501903208265362E-4</v>
      </c>
      <c r="CM82" s="160">
        <f t="shared" si="6"/>
        <v>6</v>
      </c>
      <c r="CN82" s="160">
        <f t="shared" si="6"/>
        <v>5</v>
      </c>
      <c r="CO82" s="160">
        <f t="shared" si="6"/>
        <v>11</v>
      </c>
      <c r="CP82" s="160">
        <f t="shared" si="6"/>
        <v>5</v>
      </c>
      <c r="CQ82" s="160">
        <f t="shared" si="6"/>
        <v>57</v>
      </c>
      <c r="CR82" s="160">
        <f t="shared" si="6"/>
        <v>34</v>
      </c>
      <c r="CS82" s="160">
        <f t="shared" si="6"/>
        <v>15</v>
      </c>
      <c r="CT82" s="160">
        <f t="shared" si="6"/>
        <v>6</v>
      </c>
      <c r="CU82" s="160">
        <f t="shared" si="6"/>
        <v>6</v>
      </c>
      <c r="CV82" s="160">
        <f t="shared" si="6"/>
        <v>4</v>
      </c>
      <c r="CW82" s="160">
        <f t="shared" si="6"/>
        <v>10</v>
      </c>
      <c r="CX82" s="160">
        <f t="shared" si="6"/>
        <v>6</v>
      </c>
      <c r="CY82" s="160">
        <f t="shared" si="6"/>
        <v>3</v>
      </c>
      <c r="CZ82" s="160">
        <f t="shared" si="6"/>
        <v>2</v>
      </c>
      <c r="DA82" s="160">
        <f t="shared" si="6"/>
        <v>12</v>
      </c>
      <c r="DB82" s="160">
        <f t="shared" si="6"/>
        <v>4</v>
      </c>
      <c r="DC82" s="160">
        <f t="shared" si="6"/>
        <v>1</v>
      </c>
      <c r="DD82" s="160">
        <f t="shared" si="6"/>
        <v>1</v>
      </c>
      <c r="DE82" s="160">
        <f t="shared" si="6"/>
        <v>35</v>
      </c>
      <c r="DF82" s="160">
        <f t="shared" si="6"/>
        <v>14</v>
      </c>
      <c r="DG82" s="160">
        <f t="shared" si="6"/>
        <v>97</v>
      </c>
      <c r="DH82" s="160">
        <f t="shared" si="6"/>
        <v>49</v>
      </c>
      <c r="DJ82" s="155" t="str">
        <f>IF(A82="",DJ81,A82)</f>
        <v xml:space="preserve">MADAGASCAR </v>
      </c>
    </row>
    <row r="83" spans="1:114">
      <c r="A83" s="254"/>
      <c r="B83" s="163" t="s">
        <v>73</v>
      </c>
      <c r="C83" s="164">
        <f>C9+C12+C15+C18+C21+C24+C27+C30+C33+C36+C39++C42+C50+C53+C56+C59+C62+C65+C68+C71+C74+C77+C80</f>
        <v>1308</v>
      </c>
      <c r="D83" s="164">
        <f>D9+D59+D62+D65+D68+D71+D74+D77+D80</f>
        <v>102</v>
      </c>
      <c r="E83" s="165">
        <f>IFERROR(C83/(SUMIF('1_PRESCOLAIRE_PUBLIC'!$AX:$AX,$DJ83&amp;"TOTAL",'1_PRESCOLAIRE_PUBLIC'!$K:$K)+SUMIF('5_PRESCOLAIRE_PRIVE'!$AS:$AS,$DJ82&amp;"TOTAL",'5_PRESCOLAIRE_PRIVE'!$K:$K)),"-")</f>
        <v>1.3215258167342753E-3</v>
      </c>
      <c r="F83" s="165">
        <f>IFERROR(D83/(SUMIF('1_PRESCOLAIRE_PUBLIC'!$AX:$AX,$DJ83&amp;"TOTAL",'1_PRESCOLAIRE_PUBLIC'!$K:$K)+SUMIF('5_PRESCOLAIRE_PRIVE'!$AS:$AS,$DJ82&amp;"TOTAL",'5_PRESCOLAIRE_PRIVE'!$K:$K)),"-")</f>
        <v>1.0305476552514991E-4</v>
      </c>
      <c r="G83" s="164">
        <f t="shared" si="0"/>
        <v>104</v>
      </c>
      <c r="H83" s="164">
        <f t="shared" si="0"/>
        <v>53</v>
      </c>
      <c r="I83" s="164">
        <f t="shared" si="0"/>
        <v>26</v>
      </c>
      <c r="J83" s="164">
        <f t="shared" si="0"/>
        <v>6</v>
      </c>
      <c r="K83" s="164">
        <f t="shared" si="0"/>
        <v>170</v>
      </c>
      <c r="L83" s="164">
        <f t="shared" si="0"/>
        <v>69</v>
      </c>
      <c r="M83" s="164">
        <f t="shared" si="0"/>
        <v>177</v>
      </c>
      <c r="N83" s="164">
        <f t="shared" si="0"/>
        <v>81</v>
      </c>
      <c r="O83" s="164">
        <f t="shared" si="0"/>
        <v>70</v>
      </c>
      <c r="P83" s="164">
        <f t="shared" si="0"/>
        <v>30</v>
      </c>
      <c r="Q83" s="164">
        <f t="shared" si="0"/>
        <v>135</v>
      </c>
      <c r="R83" s="164">
        <f t="shared" si="0"/>
        <v>63</v>
      </c>
      <c r="S83" s="164">
        <f t="shared" si="0"/>
        <v>165</v>
      </c>
      <c r="T83" s="164">
        <f t="shared" si="0"/>
        <v>65</v>
      </c>
      <c r="U83" s="164">
        <f t="shared" si="0"/>
        <v>298</v>
      </c>
      <c r="V83" s="164">
        <f t="shared" si="0"/>
        <v>119</v>
      </c>
      <c r="W83" s="164">
        <f t="shared" si="0"/>
        <v>62</v>
      </c>
      <c r="X83" s="164">
        <f t="shared" si="0"/>
        <v>33</v>
      </c>
      <c r="Y83" s="164">
        <f t="shared" si="0"/>
        <v>127</v>
      </c>
      <c r="Z83" s="164">
        <f t="shared" si="0"/>
        <v>56</v>
      </c>
      <c r="AA83" s="164">
        <f t="shared" si="0"/>
        <v>1089</v>
      </c>
      <c r="AB83" s="164">
        <f t="shared" si="0"/>
        <v>586</v>
      </c>
      <c r="AC83" s="254"/>
      <c r="AD83" s="163" t="s">
        <v>73</v>
      </c>
      <c r="AE83" s="164">
        <f t="shared" si="1"/>
        <v>13828</v>
      </c>
      <c r="AF83" s="164">
        <f t="shared" si="1"/>
        <v>6121</v>
      </c>
      <c r="AG83" s="165">
        <f>IFERROR(AE83/(SUMIF('2_PRIMAIRE_PUBLIC'!$CE:$CE,$DJ83&amp;"TOTAL",'2_PRIMAIRE_PUBLIC'!$M:$M)+SUMIF('6_PRIMAIRE_PRIVE'!$BZ:$BZ,$DJ82&amp;"TOTAL",'6_PRIMAIRE_PRIVE'!$M:$M)),"-")</f>
        <v>2.7042159211201258E-3</v>
      </c>
      <c r="AH83" s="165">
        <f>IFERROR(AF83/(SUMIF('2_PRIMAIRE_PUBLIC'!$CE:$CE,$DJ83&amp;"TOTAL",'2_PRIMAIRE_PUBLIC'!$M:$M)+SUMIF('6_PRIMAIRE_PRIVE'!$BZ:$BZ,$DJ82&amp;"TOTAL",'6_PRIMAIRE_PRIVE'!$M:$M)),"-")</f>
        <v>1.1970281785635153E-3</v>
      </c>
      <c r="AI83" s="164">
        <f t="shared" si="2"/>
        <v>680</v>
      </c>
      <c r="AJ83" s="164">
        <f t="shared" si="2"/>
        <v>285</v>
      </c>
      <c r="AK83" s="164">
        <f t="shared" si="2"/>
        <v>427</v>
      </c>
      <c r="AL83" s="164">
        <f t="shared" si="2"/>
        <v>200</v>
      </c>
      <c r="AM83" s="164">
        <f t="shared" si="2"/>
        <v>2939</v>
      </c>
      <c r="AN83" s="164">
        <f t="shared" si="2"/>
        <v>1424</v>
      </c>
      <c r="AO83" s="164">
        <f t="shared" si="2"/>
        <v>1869</v>
      </c>
      <c r="AP83" s="164">
        <f t="shared" si="2"/>
        <v>802</v>
      </c>
      <c r="AQ83" s="164">
        <f t="shared" si="2"/>
        <v>701</v>
      </c>
      <c r="AR83" s="164">
        <f t="shared" si="2"/>
        <v>280</v>
      </c>
      <c r="AS83" s="164">
        <f t="shared" si="2"/>
        <v>2401</v>
      </c>
      <c r="AT83" s="164">
        <f t="shared" si="2"/>
        <v>1092</v>
      </c>
      <c r="AU83" s="164">
        <f t="shared" si="2"/>
        <v>1013</v>
      </c>
      <c r="AV83" s="164">
        <f t="shared" si="2"/>
        <v>481</v>
      </c>
      <c r="AW83" s="164">
        <f t="shared" si="2"/>
        <v>1895</v>
      </c>
      <c r="AX83" s="164">
        <f t="shared" si="2"/>
        <v>778</v>
      </c>
      <c r="AY83" s="164">
        <f t="shared" si="2"/>
        <v>415</v>
      </c>
      <c r="AZ83" s="164">
        <f t="shared" si="2"/>
        <v>181</v>
      </c>
      <c r="BA83" s="164">
        <f t="shared" si="2"/>
        <v>1657</v>
      </c>
      <c r="BB83" s="164">
        <f t="shared" si="2"/>
        <v>681</v>
      </c>
      <c r="BC83" s="164">
        <f t="shared" si="2"/>
        <v>7271</v>
      </c>
      <c r="BD83" s="164">
        <f t="shared" si="2"/>
        <v>3491</v>
      </c>
      <c r="BE83" s="254"/>
      <c r="BF83" s="163" t="s">
        <v>73</v>
      </c>
      <c r="BG83" s="164">
        <f t="shared" si="3"/>
        <v>3635</v>
      </c>
      <c r="BH83" s="164">
        <f t="shared" si="3"/>
        <v>1991</v>
      </c>
      <c r="BI83" s="165">
        <f>IFERROR(BG83/(SUMIF('3_COLLEGE_PUBLIC'!$BZ:$BZ,$DJ83&amp;"TOTAL",'3_COLLEGE_PUBLIC'!$K:$K)+SUMIF('7_COLLEGE_PRIVE'!$BW:$BW,$DJ82&amp;"TOTAL",'7_COLLEGE_PRIVE'!$K:$K)),"-")</f>
        <v>3.024305096224486E-3</v>
      </c>
      <c r="BJ83" s="165">
        <f>IFERROR(BH83/(SUMIF('3_COLLEGE_PUBLIC'!$BZ:$BZ,$DJ83&amp;"TOTAL",'3_COLLEGE_PUBLIC'!$K:$K)+SUMIF('7_COLLEGE_PRIVE'!$BW:$BW,$DJ82&amp;"TOTAL",'7_COLLEGE_PRIVE'!$K:$K)),"-")</f>
        <v>1.6565038367490925E-3</v>
      </c>
      <c r="BK83" s="164">
        <f t="shared" si="4"/>
        <v>841</v>
      </c>
      <c r="BL83" s="164">
        <f t="shared" si="4"/>
        <v>513</v>
      </c>
      <c r="BM83" s="164">
        <f t="shared" si="4"/>
        <v>53</v>
      </c>
      <c r="BN83" s="164">
        <f t="shared" si="4"/>
        <v>22</v>
      </c>
      <c r="BO83" s="164">
        <f t="shared" si="4"/>
        <v>1520</v>
      </c>
      <c r="BP83" s="164">
        <f t="shared" si="4"/>
        <v>946</v>
      </c>
      <c r="BQ83" s="164">
        <f t="shared" si="4"/>
        <v>139</v>
      </c>
      <c r="BR83" s="164">
        <f t="shared" si="4"/>
        <v>57</v>
      </c>
      <c r="BS83" s="164">
        <f t="shared" si="4"/>
        <v>58</v>
      </c>
      <c r="BT83" s="164">
        <f t="shared" si="4"/>
        <v>27</v>
      </c>
      <c r="BU83" s="164">
        <f t="shared" si="4"/>
        <v>473</v>
      </c>
      <c r="BV83" s="164">
        <f t="shared" si="4"/>
        <v>240</v>
      </c>
      <c r="BW83" s="164">
        <f t="shared" si="4"/>
        <v>87</v>
      </c>
      <c r="BX83" s="164">
        <f t="shared" si="4"/>
        <v>40</v>
      </c>
      <c r="BY83" s="164">
        <f t="shared" si="4"/>
        <v>379</v>
      </c>
      <c r="BZ83" s="164">
        <f t="shared" si="4"/>
        <v>133</v>
      </c>
      <c r="CA83" s="164">
        <f t="shared" si="4"/>
        <v>10</v>
      </c>
      <c r="CB83" s="164">
        <f t="shared" si="4"/>
        <v>7</v>
      </c>
      <c r="CC83" s="164">
        <f t="shared" si="4"/>
        <v>367</v>
      </c>
      <c r="CD83" s="164">
        <f t="shared" si="4"/>
        <v>191</v>
      </c>
      <c r="CE83" s="164">
        <f t="shared" si="4"/>
        <v>2907</v>
      </c>
      <c r="CF83" s="164">
        <f t="shared" si="4"/>
        <v>1580</v>
      </c>
      <c r="CG83" s="254"/>
      <c r="CH83" s="163" t="s">
        <v>73</v>
      </c>
      <c r="CI83" s="164">
        <f t="shared" si="5"/>
        <v>738</v>
      </c>
      <c r="CJ83" s="164">
        <f t="shared" si="5"/>
        <v>397</v>
      </c>
      <c r="CK83" s="165">
        <f>IFERROR(CI83/(SUMIF('4_LYCEE_PUBLIC'!$EV:$EV,$DJ83&amp;"TOTAL",'4_LYCEE_PUBLIC'!$AC:$AC)+SUMIF('8_LYCEE_PRIVE'!$ES:$ES,$DJ82&amp;"TOTAL",'8_LYCEE_PRIVE'!$AC:$AC)),"-")</f>
        <v>1.7085350353861219E-3</v>
      </c>
      <c r="CL83" s="165">
        <f>IFERROR(CJ83/(SUMIF('4_LYCEE_PUBLIC'!$EV:$EV,$DJ83&amp;"TOTAL",'4_LYCEE_PUBLIC'!$AC:$AC)+SUMIF('8_LYCEE_PRIVE'!$ES:$ES,$DJ82&amp;"TOTAL",'8_LYCEE_PRIVE'!$AC:$AC)),"-")</f>
        <v>9.1908998516028516E-4</v>
      </c>
      <c r="CM83" s="164">
        <f t="shared" si="6"/>
        <v>42</v>
      </c>
      <c r="CN83" s="164">
        <f t="shared" si="6"/>
        <v>19</v>
      </c>
      <c r="CO83" s="164">
        <f t="shared" si="6"/>
        <v>16</v>
      </c>
      <c r="CP83" s="164">
        <f t="shared" si="6"/>
        <v>7</v>
      </c>
      <c r="CQ83" s="164">
        <f t="shared" si="6"/>
        <v>299</v>
      </c>
      <c r="CR83" s="164">
        <f t="shared" si="6"/>
        <v>207</v>
      </c>
      <c r="CS83" s="164">
        <f t="shared" si="6"/>
        <v>30</v>
      </c>
      <c r="CT83" s="164">
        <f t="shared" si="6"/>
        <v>12</v>
      </c>
      <c r="CU83" s="164">
        <f t="shared" si="6"/>
        <v>14</v>
      </c>
      <c r="CV83" s="164">
        <f t="shared" si="6"/>
        <v>6</v>
      </c>
      <c r="CW83" s="164">
        <f t="shared" si="6"/>
        <v>68</v>
      </c>
      <c r="CX83" s="164">
        <f t="shared" si="6"/>
        <v>33</v>
      </c>
      <c r="CY83" s="164">
        <f t="shared" si="6"/>
        <v>8</v>
      </c>
      <c r="CZ83" s="164">
        <f t="shared" si="6"/>
        <v>3</v>
      </c>
      <c r="DA83" s="164">
        <f t="shared" si="6"/>
        <v>80</v>
      </c>
      <c r="DB83" s="164">
        <f t="shared" si="6"/>
        <v>28</v>
      </c>
      <c r="DC83" s="164">
        <f t="shared" si="6"/>
        <v>6</v>
      </c>
      <c r="DD83" s="164">
        <f t="shared" si="6"/>
        <v>2</v>
      </c>
      <c r="DE83" s="164">
        <f t="shared" si="6"/>
        <v>179</v>
      </c>
      <c r="DF83" s="164">
        <f t="shared" si="6"/>
        <v>81</v>
      </c>
      <c r="DG83" s="164">
        <f t="shared" si="6"/>
        <v>773</v>
      </c>
      <c r="DH83" s="164">
        <f t="shared" si="6"/>
        <v>431</v>
      </c>
      <c r="DJ83" s="155" t="str">
        <f>IF(A83="",DJ82,A83)</f>
        <v xml:space="preserve">MADAGASCAR </v>
      </c>
    </row>
    <row r="86" spans="1:114" ht="14.45" customHeight="1">
      <c r="A86" s="229" t="s">
        <v>2272</v>
      </c>
      <c r="B86" s="229"/>
      <c r="C86" s="229"/>
      <c r="D86" s="229"/>
      <c r="E86" s="229"/>
      <c r="F86" s="229"/>
      <c r="G86" s="229"/>
      <c r="H86" s="229"/>
      <c r="I86" s="229"/>
      <c r="J86" s="229"/>
      <c r="K86" s="229"/>
      <c r="L86" s="229"/>
      <c r="M86" s="229"/>
      <c r="N86" s="229"/>
      <c r="O86" s="229"/>
      <c r="P86" s="229"/>
      <c r="Q86" s="229"/>
      <c r="R86" s="229"/>
      <c r="S86" s="229"/>
      <c r="T86" s="229"/>
      <c r="U86" s="229"/>
      <c r="V86" s="229"/>
      <c r="W86" s="229"/>
      <c r="X86" s="229"/>
      <c r="Y86" s="229"/>
      <c r="Z86" s="229"/>
      <c r="AA86" s="229"/>
      <c r="AB86" s="229"/>
      <c r="AC86" s="229" t="s">
        <v>2273</v>
      </c>
      <c r="AD86" s="229"/>
      <c r="AE86" s="229"/>
      <c r="AF86" s="229"/>
      <c r="AG86" s="229"/>
      <c r="AH86" s="229"/>
      <c r="AI86" s="229"/>
      <c r="AJ86" s="229"/>
      <c r="AK86" s="229"/>
      <c r="AL86" s="229"/>
      <c r="AM86" s="229"/>
      <c r="AN86" s="229"/>
      <c r="AO86" s="229"/>
      <c r="AP86" s="229"/>
      <c r="AQ86" s="229"/>
      <c r="AR86" s="229"/>
      <c r="AS86" s="229"/>
      <c r="AT86" s="229"/>
      <c r="AU86" s="229"/>
      <c r="AV86" s="229"/>
      <c r="AW86" s="229"/>
      <c r="AX86" s="229"/>
      <c r="AY86" s="229"/>
      <c r="AZ86" s="229"/>
      <c r="BA86" s="229"/>
      <c r="BB86" s="229"/>
      <c r="BC86" s="229"/>
      <c r="BD86" s="229"/>
      <c r="BE86" s="229" t="s">
        <v>2274</v>
      </c>
      <c r="BF86" s="229"/>
      <c r="BG86" s="229"/>
      <c r="BH86" s="229"/>
      <c r="BI86" s="229"/>
      <c r="BJ86" s="229"/>
      <c r="BK86" s="229"/>
      <c r="BL86" s="229"/>
      <c r="BM86" s="229"/>
      <c r="BN86" s="229"/>
      <c r="BO86" s="229"/>
      <c r="BP86" s="229"/>
      <c r="BQ86" s="229"/>
      <c r="BR86" s="229"/>
      <c r="BS86" s="229"/>
      <c r="BT86" s="229"/>
      <c r="BU86" s="229"/>
      <c r="BV86" s="229"/>
      <c r="BW86" s="229"/>
      <c r="BX86" s="229"/>
      <c r="BY86" s="229"/>
      <c r="BZ86" s="229"/>
      <c r="CA86" s="229"/>
      <c r="CB86" s="229"/>
      <c r="CC86" s="229"/>
      <c r="CD86" s="229"/>
      <c r="CE86" s="229"/>
      <c r="CF86" s="229"/>
      <c r="CG86" s="229" t="s">
        <v>2275</v>
      </c>
      <c r="CH86" s="229"/>
      <c r="CI86" s="229"/>
      <c r="CJ86" s="229"/>
      <c r="CK86" s="229"/>
      <c r="CL86" s="229"/>
      <c r="CM86" s="229"/>
      <c r="CN86" s="229"/>
      <c r="CO86" s="229"/>
      <c r="CP86" s="229"/>
      <c r="CQ86" s="229"/>
      <c r="CR86" s="229"/>
      <c r="CS86" s="229"/>
      <c r="CT86" s="229"/>
      <c r="CU86" s="229"/>
      <c r="CV86" s="229"/>
      <c r="CW86" s="229"/>
      <c r="CX86" s="229"/>
      <c r="CY86" s="229"/>
      <c r="CZ86" s="229"/>
      <c r="DA86" s="229"/>
      <c r="DB86" s="229"/>
      <c r="DC86" s="229"/>
      <c r="DD86" s="229"/>
      <c r="DE86" s="229"/>
      <c r="DF86" s="229"/>
      <c r="DG86" s="229"/>
      <c r="DH86" s="229"/>
    </row>
    <row r="87" spans="1:114" ht="14.45" customHeight="1">
      <c r="A87" s="229" t="str">
        <f>"ANNEE SCOLAIRE "&amp;annee_scolaire</f>
        <v>ANNEE SCOLAIRE 2022-2023</v>
      </c>
      <c r="B87" s="229"/>
      <c r="C87" s="229"/>
      <c r="D87" s="229"/>
      <c r="E87" s="229"/>
      <c r="F87" s="229"/>
      <c r="G87" s="229"/>
      <c r="H87" s="229"/>
      <c r="I87" s="229"/>
      <c r="J87" s="229"/>
      <c r="K87" s="229"/>
      <c r="L87" s="229"/>
      <c r="M87" s="229"/>
      <c r="N87" s="229"/>
      <c r="O87" s="229"/>
      <c r="P87" s="229"/>
      <c r="Q87" s="229"/>
      <c r="R87" s="229"/>
      <c r="S87" s="229"/>
      <c r="T87" s="229"/>
      <c r="U87" s="229"/>
      <c r="V87" s="229"/>
      <c r="W87" s="229"/>
      <c r="X87" s="229"/>
      <c r="Y87" s="229"/>
      <c r="Z87" s="229"/>
      <c r="AA87" s="229"/>
      <c r="AB87" s="229"/>
      <c r="AC87" s="229" t="str">
        <f>"ANNEE SCOLAIRE "&amp;annee_scolaire</f>
        <v>ANNEE SCOLAIRE 2022-2023</v>
      </c>
      <c r="AD87" s="229"/>
      <c r="AE87" s="229"/>
      <c r="AF87" s="229"/>
      <c r="AG87" s="229"/>
      <c r="AH87" s="229"/>
      <c r="AI87" s="229"/>
      <c r="AJ87" s="229"/>
      <c r="AK87" s="229"/>
      <c r="AL87" s="229"/>
      <c r="AM87" s="229"/>
      <c r="AN87" s="229"/>
      <c r="AO87" s="229"/>
      <c r="AP87" s="229"/>
      <c r="AQ87" s="229"/>
      <c r="AR87" s="229"/>
      <c r="AS87" s="229"/>
      <c r="AT87" s="229"/>
      <c r="AU87" s="229"/>
      <c r="AV87" s="229"/>
      <c r="AW87" s="229"/>
      <c r="AX87" s="229"/>
      <c r="AY87" s="229"/>
      <c r="AZ87" s="229"/>
      <c r="BA87" s="229"/>
      <c r="BB87" s="229"/>
      <c r="BC87" s="229"/>
      <c r="BD87" s="229"/>
      <c r="BE87" s="229" t="str">
        <f>"ANNEE SCOLAIRE "&amp;annee_scolaire</f>
        <v>ANNEE SCOLAIRE 2022-2023</v>
      </c>
      <c r="BF87" s="229"/>
      <c r="BG87" s="229"/>
      <c r="BH87" s="229"/>
      <c r="BI87" s="229"/>
      <c r="BJ87" s="229"/>
      <c r="BK87" s="229"/>
      <c r="BL87" s="229"/>
      <c r="BM87" s="229"/>
      <c r="BN87" s="229"/>
      <c r="BO87" s="229"/>
      <c r="BP87" s="229"/>
      <c r="BQ87" s="229"/>
      <c r="BR87" s="229"/>
      <c r="BS87" s="229"/>
      <c r="BT87" s="229"/>
      <c r="BU87" s="229"/>
      <c r="BV87" s="229"/>
      <c r="BW87" s="229"/>
      <c r="BX87" s="229"/>
      <c r="BY87" s="229"/>
      <c r="BZ87" s="229"/>
      <c r="CA87" s="229"/>
      <c r="CB87" s="229"/>
      <c r="CC87" s="229"/>
      <c r="CD87" s="229"/>
      <c r="CE87" s="229"/>
      <c r="CF87" s="229"/>
      <c r="CG87" s="229" t="str">
        <f>"ANNEE SCOLAIRE "&amp;annee_scolaire</f>
        <v>ANNEE SCOLAIRE 2022-2023</v>
      </c>
      <c r="CH87" s="229"/>
      <c r="CI87" s="229"/>
      <c r="CJ87" s="229"/>
      <c r="CK87" s="229"/>
      <c r="CL87" s="229"/>
      <c r="CM87" s="229"/>
      <c r="CN87" s="229"/>
      <c r="CO87" s="229"/>
      <c r="CP87" s="229"/>
      <c r="CQ87" s="229"/>
      <c r="CR87" s="229"/>
      <c r="CS87" s="229"/>
      <c r="CT87" s="229"/>
      <c r="CU87" s="229"/>
      <c r="CV87" s="229"/>
      <c r="CW87" s="229"/>
      <c r="CX87" s="229"/>
      <c r="CY87" s="229"/>
      <c r="CZ87" s="229"/>
      <c r="DA87" s="229"/>
      <c r="DB87" s="229"/>
      <c r="DC87" s="229"/>
      <c r="DD87" s="229"/>
      <c r="DE87" s="229"/>
      <c r="DF87" s="229"/>
      <c r="DG87" s="229"/>
      <c r="DH87" s="229"/>
    </row>
    <row r="88" spans="1:114">
      <c r="A88" s="229" t="s">
        <v>1</v>
      </c>
      <c r="B88" s="238" t="s">
        <v>2044</v>
      </c>
      <c r="C88" s="229" t="s">
        <v>2254</v>
      </c>
      <c r="D88" s="229"/>
      <c r="E88" s="229"/>
      <c r="F88" s="229"/>
      <c r="G88" s="229" t="s">
        <v>2255</v>
      </c>
      <c r="H88" s="229"/>
      <c r="I88" s="229" t="s">
        <v>2256</v>
      </c>
      <c r="J88" s="229"/>
      <c r="K88" s="229"/>
      <c r="L88" s="229"/>
      <c r="M88" s="229" t="s">
        <v>2257</v>
      </c>
      <c r="N88" s="229"/>
      <c r="O88" s="229"/>
      <c r="P88" s="229"/>
      <c r="Q88" s="229" t="s">
        <v>2258</v>
      </c>
      <c r="R88" s="229"/>
      <c r="S88" s="229"/>
      <c r="T88" s="229"/>
      <c r="U88" s="229" t="s">
        <v>2259</v>
      </c>
      <c r="V88" s="229"/>
      <c r="W88" s="229"/>
      <c r="X88" s="229"/>
      <c r="Y88" s="229" t="s">
        <v>2260</v>
      </c>
      <c r="Z88" s="229"/>
      <c r="AA88" s="229" t="s">
        <v>2261</v>
      </c>
      <c r="AB88" s="229"/>
      <c r="AC88" s="229" t="s">
        <v>1</v>
      </c>
      <c r="AD88" s="238" t="s">
        <v>2044</v>
      </c>
      <c r="AE88" s="229" t="s">
        <v>2254</v>
      </c>
      <c r="AF88" s="229"/>
      <c r="AG88" s="229"/>
      <c r="AH88" s="229"/>
      <c r="AI88" s="229" t="s">
        <v>2255</v>
      </c>
      <c r="AJ88" s="229"/>
      <c r="AK88" s="229" t="s">
        <v>2256</v>
      </c>
      <c r="AL88" s="229"/>
      <c r="AM88" s="229"/>
      <c r="AN88" s="229"/>
      <c r="AO88" s="229" t="s">
        <v>2257</v>
      </c>
      <c r="AP88" s="229"/>
      <c r="AQ88" s="229"/>
      <c r="AR88" s="229"/>
      <c r="AS88" s="229" t="s">
        <v>2258</v>
      </c>
      <c r="AT88" s="229"/>
      <c r="AU88" s="229"/>
      <c r="AV88" s="229"/>
      <c r="AW88" s="229" t="s">
        <v>2259</v>
      </c>
      <c r="AX88" s="229"/>
      <c r="AY88" s="229"/>
      <c r="AZ88" s="229"/>
      <c r="BA88" s="229" t="s">
        <v>2260</v>
      </c>
      <c r="BB88" s="229"/>
      <c r="BC88" s="229" t="s">
        <v>2261</v>
      </c>
      <c r="BD88" s="229"/>
      <c r="BE88" s="229" t="s">
        <v>1</v>
      </c>
      <c r="BF88" s="238" t="s">
        <v>2044</v>
      </c>
      <c r="BG88" s="229" t="s">
        <v>2254</v>
      </c>
      <c r="BH88" s="229"/>
      <c r="BI88" s="229"/>
      <c r="BJ88" s="229"/>
      <c r="BK88" s="229" t="s">
        <v>2255</v>
      </c>
      <c r="BL88" s="229"/>
      <c r="BM88" s="229" t="s">
        <v>2256</v>
      </c>
      <c r="BN88" s="229"/>
      <c r="BO88" s="229"/>
      <c r="BP88" s="229"/>
      <c r="BQ88" s="229" t="s">
        <v>2257</v>
      </c>
      <c r="BR88" s="229"/>
      <c r="BS88" s="229"/>
      <c r="BT88" s="229"/>
      <c r="BU88" s="229" t="s">
        <v>2258</v>
      </c>
      <c r="BV88" s="229"/>
      <c r="BW88" s="229"/>
      <c r="BX88" s="229"/>
      <c r="BY88" s="229" t="s">
        <v>2259</v>
      </c>
      <c r="BZ88" s="229"/>
      <c r="CA88" s="229"/>
      <c r="CB88" s="229"/>
      <c r="CC88" s="229" t="s">
        <v>2260</v>
      </c>
      <c r="CD88" s="229"/>
      <c r="CE88" s="229" t="s">
        <v>2261</v>
      </c>
      <c r="CF88" s="229"/>
      <c r="CG88" s="229" t="s">
        <v>1</v>
      </c>
      <c r="CH88" s="238" t="s">
        <v>2044</v>
      </c>
      <c r="CI88" s="229" t="s">
        <v>2254</v>
      </c>
      <c r="CJ88" s="229"/>
      <c r="CK88" s="229"/>
      <c r="CL88" s="229"/>
      <c r="CM88" s="229" t="s">
        <v>2255</v>
      </c>
      <c r="CN88" s="229"/>
      <c r="CO88" s="229" t="s">
        <v>2256</v>
      </c>
      <c r="CP88" s="229"/>
      <c r="CQ88" s="229"/>
      <c r="CR88" s="229"/>
      <c r="CS88" s="229" t="s">
        <v>2257</v>
      </c>
      <c r="CT88" s="229"/>
      <c r="CU88" s="229"/>
      <c r="CV88" s="229"/>
      <c r="CW88" s="229" t="s">
        <v>2258</v>
      </c>
      <c r="CX88" s="229"/>
      <c r="CY88" s="229"/>
      <c r="CZ88" s="229"/>
      <c r="DA88" s="229" t="s">
        <v>2259</v>
      </c>
      <c r="DB88" s="229"/>
      <c r="DC88" s="229"/>
      <c r="DD88" s="229"/>
      <c r="DE88" s="229" t="s">
        <v>2260</v>
      </c>
      <c r="DF88" s="229"/>
      <c r="DG88" s="229" t="s">
        <v>2261</v>
      </c>
      <c r="DH88" s="229"/>
    </row>
    <row r="89" spans="1:114" ht="24" customHeight="1">
      <c r="A89" s="229"/>
      <c r="B89" s="238"/>
      <c r="C89" s="229" t="s">
        <v>73</v>
      </c>
      <c r="D89" s="229"/>
      <c r="E89" s="229" t="s">
        <v>2262</v>
      </c>
      <c r="F89" s="229"/>
      <c r="G89" s="229"/>
      <c r="H89" s="229"/>
      <c r="I89" s="229" t="s">
        <v>2263</v>
      </c>
      <c r="J89" s="229"/>
      <c r="K89" s="229" t="s">
        <v>2264</v>
      </c>
      <c r="L89" s="229"/>
      <c r="M89" s="229" t="s">
        <v>2265</v>
      </c>
      <c r="N89" s="229"/>
      <c r="O89" s="229" t="s">
        <v>2266</v>
      </c>
      <c r="P89" s="229"/>
      <c r="Q89" s="229" t="s">
        <v>2267</v>
      </c>
      <c r="R89" s="229"/>
      <c r="S89" s="229" t="s">
        <v>2268</v>
      </c>
      <c r="T89" s="229"/>
      <c r="U89" s="229" t="s">
        <v>2269</v>
      </c>
      <c r="V89" s="229"/>
      <c r="W89" s="229" t="s">
        <v>2270</v>
      </c>
      <c r="X89" s="229"/>
      <c r="Y89" s="229"/>
      <c r="Z89" s="229"/>
      <c r="AA89" s="229"/>
      <c r="AB89" s="229"/>
      <c r="AC89" s="229"/>
      <c r="AD89" s="238"/>
      <c r="AE89" s="229" t="s">
        <v>73</v>
      </c>
      <c r="AF89" s="229"/>
      <c r="AG89" s="229" t="s">
        <v>2262</v>
      </c>
      <c r="AH89" s="229"/>
      <c r="AI89" s="229"/>
      <c r="AJ89" s="229"/>
      <c r="AK89" s="229" t="s">
        <v>2263</v>
      </c>
      <c r="AL89" s="229"/>
      <c r="AM89" s="229" t="s">
        <v>2264</v>
      </c>
      <c r="AN89" s="229"/>
      <c r="AO89" s="229" t="s">
        <v>2265</v>
      </c>
      <c r="AP89" s="229"/>
      <c r="AQ89" s="229" t="s">
        <v>2266</v>
      </c>
      <c r="AR89" s="229"/>
      <c r="AS89" s="229" t="s">
        <v>2267</v>
      </c>
      <c r="AT89" s="229"/>
      <c r="AU89" s="229" t="s">
        <v>2268</v>
      </c>
      <c r="AV89" s="229"/>
      <c r="AW89" s="229" t="s">
        <v>2269</v>
      </c>
      <c r="AX89" s="229"/>
      <c r="AY89" s="229" t="s">
        <v>2270</v>
      </c>
      <c r="AZ89" s="229"/>
      <c r="BA89" s="229"/>
      <c r="BB89" s="229"/>
      <c r="BC89" s="229"/>
      <c r="BD89" s="229"/>
      <c r="BE89" s="229"/>
      <c r="BF89" s="238"/>
      <c r="BG89" s="229" t="s">
        <v>73</v>
      </c>
      <c r="BH89" s="229"/>
      <c r="BI89" s="229" t="s">
        <v>2262</v>
      </c>
      <c r="BJ89" s="229"/>
      <c r="BK89" s="229"/>
      <c r="BL89" s="229"/>
      <c r="BM89" s="229" t="s">
        <v>2263</v>
      </c>
      <c r="BN89" s="229"/>
      <c r="BO89" s="229" t="s">
        <v>2264</v>
      </c>
      <c r="BP89" s="229"/>
      <c r="BQ89" s="229" t="s">
        <v>2265</v>
      </c>
      <c r="BR89" s="229"/>
      <c r="BS89" s="229" t="s">
        <v>2266</v>
      </c>
      <c r="BT89" s="229"/>
      <c r="BU89" s="229" t="s">
        <v>2267</v>
      </c>
      <c r="BV89" s="229"/>
      <c r="BW89" s="229" t="s">
        <v>2268</v>
      </c>
      <c r="BX89" s="229"/>
      <c r="BY89" s="229" t="s">
        <v>2269</v>
      </c>
      <c r="BZ89" s="229"/>
      <c r="CA89" s="229" t="s">
        <v>2270</v>
      </c>
      <c r="CB89" s="229"/>
      <c r="CC89" s="229"/>
      <c r="CD89" s="229"/>
      <c r="CE89" s="229"/>
      <c r="CF89" s="229"/>
      <c r="CG89" s="229"/>
      <c r="CH89" s="238"/>
      <c r="CI89" s="229" t="s">
        <v>73</v>
      </c>
      <c r="CJ89" s="229"/>
      <c r="CK89" s="229" t="s">
        <v>2271</v>
      </c>
      <c r="CL89" s="229"/>
      <c r="CM89" s="229"/>
      <c r="CN89" s="229"/>
      <c r="CO89" s="229" t="s">
        <v>2263</v>
      </c>
      <c r="CP89" s="229"/>
      <c r="CQ89" s="229" t="s">
        <v>2264</v>
      </c>
      <c r="CR89" s="229"/>
      <c r="CS89" s="229" t="s">
        <v>2265</v>
      </c>
      <c r="CT89" s="229"/>
      <c r="CU89" s="229" t="s">
        <v>2266</v>
      </c>
      <c r="CV89" s="229"/>
      <c r="CW89" s="229" t="s">
        <v>2267</v>
      </c>
      <c r="CX89" s="229"/>
      <c r="CY89" s="229" t="s">
        <v>2268</v>
      </c>
      <c r="CZ89" s="229"/>
      <c r="DA89" s="229" t="s">
        <v>2269</v>
      </c>
      <c r="DB89" s="229"/>
      <c r="DC89" s="229" t="s">
        <v>2270</v>
      </c>
      <c r="DD89" s="229"/>
      <c r="DE89" s="229"/>
      <c r="DF89" s="229"/>
      <c r="DG89" s="229"/>
      <c r="DH89" s="229"/>
    </row>
    <row r="90" spans="1:114" ht="24">
      <c r="A90" s="229"/>
      <c r="B90" s="238"/>
      <c r="C90" s="153" t="s">
        <v>139</v>
      </c>
      <c r="D90" s="153" t="s">
        <v>48</v>
      </c>
      <c r="E90" s="153" t="s">
        <v>139</v>
      </c>
      <c r="F90" s="153" t="s">
        <v>48</v>
      </c>
      <c r="G90" s="153" t="s">
        <v>139</v>
      </c>
      <c r="H90" s="153" t="s">
        <v>48</v>
      </c>
      <c r="I90" s="153" t="s">
        <v>139</v>
      </c>
      <c r="J90" s="153" t="s">
        <v>48</v>
      </c>
      <c r="K90" s="153" t="s">
        <v>139</v>
      </c>
      <c r="L90" s="153" t="s">
        <v>48</v>
      </c>
      <c r="M90" s="153" t="s">
        <v>139</v>
      </c>
      <c r="N90" s="153" t="s">
        <v>48</v>
      </c>
      <c r="O90" s="153" t="s">
        <v>139</v>
      </c>
      <c r="P90" s="153" t="s">
        <v>48</v>
      </c>
      <c r="Q90" s="153" t="s">
        <v>139</v>
      </c>
      <c r="R90" s="153" t="s">
        <v>48</v>
      </c>
      <c r="S90" s="153" t="s">
        <v>139</v>
      </c>
      <c r="T90" s="153" t="s">
        <v>48</v>
      </c>
      <c r="U90" s="153" t="s">
        <v>139</v>
      </c>
      <c r="V90" s="153" t="s">
        <v>48</v>
      </c>
      <c r="W90" s="153" t="s">
        <v>139</v>
      </c>
      <c r="X90" s="153" t="s">
        <v>48</v>
      </c>
      <c r="Y90" s="153" t="s">
        <v>139</v>
      </c>
      <c r="Z90" s="153" t="s">
        <v>48</v>
      </c>
      <c r="AA90" s="153" t="s">
        <v>139</v>
      </c>
      <c r="AB90" s="153" t="s">
        <v>48</v>
      </c>
      <c r="AC90" s="229"/>
      <c r="AD90" s="238"/>
      <c r="AE90" s="153" t="s">
        <v>139</v>
      </c>
      <c r="AF90" s="153" t="s">
        <v>48</v>
      </c>
      <c r="AG90" s="153" t="s">
        <v>139</v>
      </c>
      <c r="AH90" s="153" t="s">
        <v>48</v>
      </c>
      <c r="AI90" s="153" t="s">
        <v>139</v>
      </c>
      <c r="AJ90" s="153" t="s">
        <v>48</v>
      </c>
      <c r="AK90" s="153" t="s">
        <v>139</v>
      </c>
      <c r="AL90" s="153" t="s">
        <v>48</v>
      </c>
      <c r="AM90" s="153" t="s">
        <v>139</v>
      </c>
      <c r="AN90" s="153" t="s">
        <v>48</v>
      </c>
      <c r="AO90" s="153" t="s">
        <v>139</v>
      </c>
      <c r="AP90" s="153" t="s">
        <v>48</v>
      </c>
      <c r="AQ90" s="153" t="s">
        <v>139</v>
      </c>
      <c r="AR90" s="153" t="s">
        <v>48</v>
      </c>
      <c r="AS90" s="153" t="s">
        <v>139</v>
      </c>
      <c r="AT90" s="153" t="s">
        <v>48</v>
      </c>
      <c r="AU90" s="153" t="s">
        <v>139</v>
      </c>
      <c r="AV90" s="153" t="s">
        <v>48</v>
      </c>
      <c r="AW90" s="153" t="s">
        <v>139</v>
      </c>
      <c r="AX90" s="153" t="s">
        <v>48</v>
      </c>
      <c r="AY90" s="153" t="s">
        <v>139</v>
      </c>
      <c r="AZ90" s="153" t="s">
        <v>48</v>
      </c>
      <c r="BA90" s="153" t="s">
        <v>139</v>
      </c>
      <c r="BB90" s="153" t="s">
        <v>48</v>
      </c>
      <c r="BC90" s="153" t="s">
        <v>139</v>
      </c>
      <c r="BD90" s="153" t="s">
        <v>48</v>
      </c>
      <c r="BE90" s="229"/>
      <c r="BF90" s="238"/>
      <c r="BG90" s="153" t="s">
        <v>139</v>
      </c>
      <c r="BH90" s="153" t="s">
        <v>48</v>
      </c>
      <c r="BI90" s="153" t="s">
        <v>139</v>
      </c>
      <c r="BJ90" s="153" t="s">
        <v>48</v>
      </c>
      <c r="BK90" s="153" t="s">
        <v>139</v>
      </c>
      <c r="BL90" s="153" t="s">
        <v>48</v>
      </c>
      <c r="BM90" s="153" t="s">
        <v>139</v>
      </c>
      <c r="BN90" s="153" t="s">
        <v>48</v>
      </c>
      <c r="BO90" s="153" t="s">
        <v>139</v>
      </c>
      <c r="BP90" s="153" t="s">
        <v>48</v>
      </c>
      <c r="BQ90" s="153" t="s">
        <v>139</v>
      </c>
      <c r="BR90" s="153" t="s">
        <v>48</v>
      </c>
      <c r="BS90" s="153" t="s">
        <v>139</v>
      </c>
      <c r="BT90" s="153" t="s">
        <v>48</v>
      </c>
      <c r="BU90" s="153" t="s">
        <v>139</v>
      </c>
      <c r="BV90" s="153" t="s">
        <v>48</v>
      </c>
      <c r="BW90" s="153" t="s">
        <v>139</v>
      </c>
      <c r="BX90" s="153" t="s">
        <v>48</v>
      </c>
      <c r="BY90" s="153" t="s">
        <v>139</v>
      </c>
      <c r="BZ90" s="153" t="s">
        <v>48</v>
      </c>
      <c r="CA90" s="153" t="s">
        <v>139</v>
      </c>
      <c r="CB90" s="153" t="s">
        <v>48</v>
      </c>
      <c r="CC90" s="153" t="s">
        <v>139</v>
      </c>
      <c r="CD90" s="153" t="s">
        <v>48</v>
      </c>
      <c r="CE90" s="153" t="s">
        <v>139</v>
      </c>
      <c r="CF90" s="153" t="s">
        <v>48</v>
      </c>
      <c r="CG90" s="229"/>
      <c r="CH90" s="238"/>
      <c r="CI90" s="153" t="s">
        <v>139</v>
      </c>
      <c r="CJ90" s="153" t="s">
        <v>48</v>
      </c>
      <c r="CK90" s="153" t="s">
        <v>139</v>
      </c>
      <c r="CL90" s="153" t="s">
        <v>48</v>
      </c>
      <c r="CM90" s="153" t="s">
        <v>139</v>
      </c>
      <c r="CN90" s="153" t="s">
        <v>48</v>
      </c>
      <c r="CO90" s="153" t="s">
        <v>139</v>
      </c>
      <c r="CP90" s="153" t="s">
        <v>48</v>
      </c>
      <c r="CQ90" s="153" t="s">
        <v>139</v>
      </c>
      <c r="CR90" s="153" t="s">
        <v>48</v>
      </c>
      <c r="CS90" s="153" t="s">
        <v>139</v>
      </c>
      <c r="CT90" s="153" t="s">
        <v>48</v>
      </c>
      <c r="CU90" s="153" t="s">
        <v>139</v>
      </c>
      <c r="CV90" s="153" t="s">
        <v>48</v>
      </c>
      <c r="CW90" s="153" t="s">
        <v>139</v>
      </c>
      <c r="CX90" s="153" t="s">
        <v>48</v>
      </c>
      <c r="CY90" s="153" t="s">
        <v>139</v>
      </c>
      <c r="CZ90" s="153" t="s">
        <v>48</v>
      </c>
      <c r="DA90" s="153" t="s">
        <v>139</v>
      </c>
      <c r="DB90" s="153" t="s">
        <v>48</v>
      </c>
      <c r="DC90" s="153" t="s">
        <v>139</v>
      </c>
      <c r="DD90" s="153" t="s">
        <v>48</v>
      </c>
      <c r="DE90" s="153" t="s">
        <v>139</v>
      </c>
      <c r="DF90" s="153" t="s">
        <v>48</v>
      </c>
      <c r="DG90" s="153" t="s">
        <v>139</v>
      </c>
      <c r="DH90" s="153" t="s">
        <v>48</v>
      </c>
      <c r="DJ90" s="78" t="s">
        <v>1</v>
      </c>
    </row>
  </sheetData>
  <mergeCells count="364">
    <mergeCell ref="CO89:CP89"/>
    <mergeCell ref="CQ89:CR89"/>
    <mergeCell ref="CS89:CT89"/>
    <mergeCell ref="CU89:CV89"/>
    <mergeCell ref="CW89:CX89"/>
    <mergeCell ref="CY89:CZ89"/>
    <mergeCell ref="DA89:DB89"/>
    <mergeCell ref="DC89:DD89"/>
    <mergeCell ref="CO88:CR88"/>
    <mergeCell ref="CS88:CV88"/>
    <mergeCell ref="CW88:CZ88"/>
    <mergeCell ref="DA88:DD88"/>
    <mergeCell ref="DE88:DF89"/>
    <mergeCell ref="DG88:DH89"/>
    <mergeCell ref="C89:D89"/>
    <mergeCell ref="E89:F89"/>
    <mergeCell ref="I89:J89"/>
    <mergeCell ref="K89:L89"/>
    <mergeCell ref="M89:N89"/>
    <mergeCell ref="O89:P89"/>
    <mergeCell ref="Q89:R89"/>
    <mergeCell ref="S89:T89"/>
    <mergeCell ref="U89:V89"/>
    <mergeCell ref="W89:X89"/>
    <mergeCell ref="AE89:AF89"/>
    <mergeCell ref="AG89:AH89"/>
    <mergeCell ref="AK89:AL89"/>
    <mergeCell ref="AM89:AN89"/>
    <mergeCell ref="AO89:AP89"/>
    <mergeCell ref="AQ89:AR89"/>
    <mergeCell ref="AS89:AT89"/>
    <mergeCell ref="AU89:AV89"/>
    <mergeCell ref="BQ88:BT88"/>
    <mergeCell ref="BU88:BX88"/>
    <mergeCell ref="BY88:CB88"/>
    <mergeCell ref="CC88:CD89"/>
    <mergeCell ref="CE88:CF89"/>
    <mergeCell ref="CG88:CG90"/>
    <mergeCell ref="CH88:CH90"/>
    <mergeCell ref="CI88:CL88"/>
    <mergeCell ref="CM88:CN89"/>
    <mergeCell ref="BQ89:BR89"/>
    <mergeCell ref="BS89:BT89"/>
    <mergeCell ref="BU89:BV89"/>
    <mergeCell ref="BW89:BX89"/>
    <mergeCell ref="BY89:BZ89"/>
    <mergeCell ref="CA89:CB89"/>
    <mergeCell ref="CI89:CJ89"/>
    <mergeCell ref="CK89:CL89"/>
    <mergeCell ref="AS88:AV88"/>
    <mergeCell ref="AW88:AZ88"/>
    <mergeCell ref="BA88:BB89"/>
    <mergeCell ref="BC88:BD89"/>
    <mergeCell ref="BE88:BE90"/>
    <mergeCell ref="BF88:BF90"/>
    <mergeCell ref="BG88:BJ88"/>
    <mergeCell ref="BK88:BL89"/>
    <mergeCell ref="BM88:BP88"/>
    <mergeCell ref="AW89:AX89"/>
    <mergeCell ref="AY89:AZ89"/>
    <mergeCell ref="BG89:BH89"/>
    <mergeCell ref="BI89:BJ89"/>
    <mergeCell ref="BM89:BN89"/>
    <mergeCell ref="BO89:BP89"/>
    <mergeCell ref="A86:AB86"/>
    <mergeCell ref="AC86:BD86"/>
    <mergeCell ref="BE86:CF86"/>
    <mergeCell ref="CG86:DH86"/>
    <mergeCell ref="A87:AB87"/>
    <mergeCell ref="AC87:BD87"/>
    <mergeCell ref="BE87:CF87"/>
    <mergeCell ref="CG87:DH87"/>
    <mergeCell ref="A88:A90"/>
    <mergeCell ref="B88:B90"/>
    <mergeCell ref="C88:F88"/>
    <mergeCell ref="G88:H89"/>
    <mergeCell ref="I88:L88"/>
    <mergeCell ref="M88:P88"/>
    <mergeCell ref="Q88:T88"/>
    <mergeCell ref="U88:X88"/>
    <mergeCell ref="Y88:Z89"/>
    <mergeCell ref="AA88:AB89"/>
    <mergeCell ref="AC88:AC90"/>
    <mergeCell ref="AD88:AD90"/>
    <mergeCell ref="AE88:AH88"/>
    <mergeCell ref="AI88:AJ89"/>
    <mergeCell ref="AK88:AN88"/>
    <mergeCell ref="AO88:AR88"/>
    <mergeCell ref="A1:AB1"/>
    <mergeCell ref="AC1:BD1"/>
    <mergeCell ref="BE1:CF1"/>
    <mergeCell ref="CG1:DH1"/>
    <mergeCell ref="A2:AB2"/>
    <mergeCell ref="AC2:BD2"/>
    <mergeCell ref="BE2:CF2"/>
    <mergeCell ref="CG2:DH2"/>
    <mergeCell ref="A3:AB3"/>
    <mergeCell ref="AC3:BD3"/>
    <mergeCell ref="BE3:CF3"/>
    <mergeCell ref="CG3:DH3"/>
    <mergeCell ref="A4:A6"/>
    <mergeCell ref="B4:B6"/>
    <mergeCell ref="C4:F4"/>
    <mergeCell ref="G4:H5"/>
    <mergeCell ref="I4:L4"/>
    <mergeCell ref="M4:P4"/>
    <mergeCell ref="Q4:T4"/>
    <mergeCell ref="U4:X4"/>
    <mergeCell ref="Y4:Z5"/>
    <mergeCell ref="AA4:AB5"/>
    <mergeCell ref="AC4:AC6"/>
    <mergeCell ref="AD4:AD6"/>
    <mergeCell ref="Q5:R5"/>
    <mergeCell ref="S5:T5"/>
    <mergeCell ref="U5:V5"/>
    <mergeCell ref="W5:X5"/>
    <mergeCell ref="AE4:AH4"/>
    <mergeCell ref="AI4:AJ5"/>
    <mergeCell ref="AW4:AZ4"/>
    <mergeCell ref="AE5:AF5"/>
    <mergeCell ref="AG5:AH5"/>
    <mergeCell ref="AK5:AL5"/>
    <mergeCell ref="AM5:AN5"/>
    <mergeCell ref="CE4:CF5"/>
    <mergeCell ref="BM5:BN5"/>
    <mergeCell ref="BO5:BP5"/>
    <mergeCell ref="BQ5:BR5"/>
    <mergeCell ref="BS5:BT5"/>
    <mergeCell ref="BA4:BB5"/>
    <mergeCell ref="BC4:BD5"/>
    <mergeCell ref="BE4:BE6"/>
    <mergeCell ref="BF4:BF6"/>
    <mergeCell ref="BG4:BJ4"/>
    <mergeCell ref="BK4:BL5"/>
    <mergeCell ref="BG5:BH5"/>
    <mergeCell ref="BI5:BJ5"/>
    <mergeCell ref="DE4:DF5"/>
    <mergeCell ref="DG4:DH5"/>
    <mergeCell ref="C5:D5"/>
    <mergeCell ref="E5:F5"/>
    <mergeCell ref="I5:J5"/>
    <mergeCell ref="K5:L5"/>
    <mergeCell ref="M5:N5"/>
    <mergeCell ref="O5:P5"/>
    <mergeCell ref="CG4:CG6"/>
    <mergeCell ref="CH4:CH6"/>
    <mergeCell ref="CI4:CL4"/>
    <mergeCell ref="CM4:CN5"/>
    <mergeCell ref="CO4:CR4"/>
    <mergeCell ref="CS4:CV4"/>
    <mergeCell ref="CO5:CP5"/>
    <mergeCell ref="CQ5:CR5"/>
    <mergeCell ref="CS5:CT5"/>
    <mergeCell ref="CU5:CV5"/>
    <mergeCell ref="BM4:BP4"/>
    <mergeCell ref="BQ4:BT4"/>
    <mergeCell ref="BU4:BX4"/>
    <mergeCell ref="BY4:CB4"/>
    <mergeCell ref="AK4:AN4"/>
    <mergeCell ref="AO4:AR4"/>
    <mergeCell ref="CW5:CX5"/>
    <mergeCell ref="CY5:CZ5"/>
    <mergeCell ref="DA5:DB5"/>
    <mergeCell ref="DC5:DD5"/>
    <mergeCell ref="A7:A9"/>
    <mergeCell ref="AC7:AC9"/>
    <mergeCell ref="BE7:BE9"/>
    <mergeCell ref="CG7:CG9"/>
    <mergeCell ref="BU5:BV5"/>
    <mergeCell ref="BW5:BX5"/>
    <mergeCell ref="BY5:BZ5"/>
    <mergeCell ref="CA5:CB5"/>
    <mergeCell ref="CI5:CJ5"/>
    <mergeCell ref="CK5:CL5"/>
    <mergeCell ref="AO5:AP5"/>
    <mergeCell ref="AQ5:AR5"/>
    <mergeCell ref="AS5:AT5"/>
    <mergeCell ref="AU5:AV5"/>
    <mergeCell ref="AW5:AX5"/>
    <mergeCell ref="AY5:AZ5"/>
    <mergeCell ref="CC4:CD5"/>
    <mergeCell ref="CW4:CZ4"/>
    <mergeCell ref="DA4:DD4"/>
    <mergeCell ref="AS4:AV4"/>
    <mergeCell ref="A10:A12"/>
    <mergeCell ref="AC10:AC12"/>
    <mergeCell ref="BE10:BE12"/>
    <mergeCell ref="CG10:CG12"/>
    <mergeCell ref="A13:A15"/>
    <mergeCell ref="AC13:AC15"/>
    <mergeCell ref="A75:A77"/>
    <mergeCell ref="AC75:AC77"/>
    <mergeCell ref="BE75:BE77"/>
    <mergeCell ref="CG75:CG77"/>
    <mergeCell ref="A69:A71"/>
    <mergeCell ref="AC69:AC71"/>
    <mergeCell ref="BE69:BE71"/>
    <mergeCell ref="CG69:CG71"/>
    <mergeCell ref="A72:A74"/>
    <mergeCell ref="AC72:AC74"/>
    <mergeCell ref="BE72:BE74"/>
    <mergeCell ref="CG72:CG74"/>
    <mergeCell ref="A63:A65"/>
    <mergeCell ref="AC63:AC65"/>
    <mergeCell ref="BE63:BE65"/>
    <mergeCell ref="CG63:CG65"/>
    <mergeCell ref="A66:A68"/>
    <mergeCell ref="AC66:AC68"/>
    <mergeCell ref="A19:A21"/>
    <mergeCell ref="AC19:AC21"/>
    <mergeCell ref="BE19:BE21"/>
    <mergeCell ref="CG19:CG21"/>
    <mergeCell ref="A22:A24"/>
    <mergeCell ref="AC22:AC24"/>
    <mergeCell ref="BE22:BE24"/>
    <mergeCell ref="CG22:CG24"/>
    <mergeCell ref="BE13:BE15"/>
    <mergeCell ref="CG13:CG15"/>
    <mergeCell ref="A16:A18"/>
    <mergeCell ref="AC16:AC18"/>
    <mergeCell ref="BE16:BE18"/>
    <mergeCell ref="CG16:CG18"/>
    <mergeCell ref="A31:A33"/>
    <mergeCell ref="AC31:AC33"/>
    <mergeCell ref="BE31:BE33"/>
    <mergeCell ref="CG31:CG33"/>
    <mergeCell ref="A34:A36"/>
    <mergeCell ref="AC34:AC36"/>
    <mergeCell ref="BE34:BE36"/>
    <mergeCell ref="CG34:CG36"/>
    <mergeCell ref="A25:A27"/>
    <mergeCell ref="AC25:AC27"/>
    <mergeCell ref="BE25:BE27"/>
    <mergeCell ref="CG25:CG27"/>
    <mergeCell ref="A28:A30"/>
    <mergeCell ref="AC28:AC30"/>
    <mergeCell ref="BE28:BE30"/>
    <mergeCell ref="CG28:CG30"/>
    <mergeCell ref="A48:A50"/>
    <mergeCell ref="AC48:AC50"/>
    <mergeCell ref="BE48:BE50"/>
    <mergeCell ref="CG48:CG50"/>
    <mergeCell ref="A51:A53"/>
    <mergeCell ref="AC51:AC53"/>
    <mergeCell ref="BE51:BE53"/>
    <mergeCell ref="CG51:CG53"/>
    <mergeCell ref="A37:A39"/>
    <mergeCell ref="AC37:AC39"/>
    <mergeCell ref="BE37:BE39"/>
    <mergeCell ref="CG37:CG39"/>
    <mergeCell ref="A40:A42"/>
    <mergeCell ref="AC40:AC42"/>
    <mergeCell ref="BE40:BE42"/>
    <mergeCell ref="CG40:CG42"/>
    <mergeCell ref="A43:AB43"/>
    <mergeCell ref="AC43:BD43"/>
    <mergeCell ref="BE43:CF43"/>
    <mergeCell ref="CG43:DH43"/>
    <mergeCell ref="AC44:BD44"/>
    <mergeCell ref="BE44:CF44"/>
    <mergeCell ref="A44:AB44"/>
    <mergeCell ref="AA45:AB46"/>
    <mergeCell ref="A54:A56"/>
    <mergeCell ref="AC54:AC56"/>
    <mergeCell ref="BE54:BE56"/>
    <mergeCell ref="CG54:CG56"/>
    <mergeCell ref="A81:A83"/>
    <mergeCell ref="AC81:AC83"/>
    <mergeCell ref="BE81:BE83"/>
    <mergeCell ref="CG81:CG83"/>
    <mergeCell ref="A78:A80"/>
    <mergeCell ref="AC78:AC80"/>
    <mergeCell ref="BE78:BE80"/>
    <mergeCell ref="CG78:CG80"/>
    <mergeCell ref="BE66:BE68"/>
    <mergeCell ref="CG66:CG68"/>
    <mergeCell ref="A57:A59"/>
    <mergeCell ref="AC57:AC59"/>
    <mergeCell ref="BE57:BE59"/>
    <mergeCell ref="CG57:CG59"/>
    <mergeCell ref="A60:A62"/>
    <mergeCell ref="AC60:AC62"/>
    <mergeCell ref="BE60:BE62"/>
    <mergeCell ref="CG60:CG62"/>
    <mergeCell ref="AC45:AC47"/>
    <mergeCell ref="AD45:AD47"/>
    <mergeCell ref="AE45:AH45"/>
    <mergeCell ref="AI45:AJ46"/>
    <mergeCell ref="AK45:AN45"/>
    <mergeCell ref="CG44:DH44"/>
    <mergeCell ref="A45:A47"/>
    <mergeCell ref="B45:B47"/>
    <mergeCell ref="C45:F45"/>
    <mergeCell ref="G45:H46"/>
    <mergeCell ref="I45:L45"/>
    <mergeCell ref="M45:P45"/>
    <mergeCell ref="Q45:T45"/>
    <mergeCell ref="U45:X45"/>
    <mergeCell ref="Y45:Z46"/>
    <mergeCell ref="AO45:AR45"/>
    <mergeCell ref="AS45:AV45"/>
    <mergeCell ref="AW45:AZ45"/>
    <mergeCell ref="BA45:BB46"/>
    <mergeCell ref="BC45:BD46"/>
    <mergeCell ref="BE45:BE47"/>
    <mergeCell ref="AQ46:AR46"/>
    <mergeCell ref="AS46:AT46"/>
    <mergeCell ref="AU46:AV46"/>
    <mergeCell ref="AW46:AX46"/>
    <mergeCell ref="BY45:CB45"/>
    <mergeCell ref="CC45:CD46"/>
    <mergeCell ref="CE45:CF46"/>
    <mergeCell ref="CG45:CG47"/>
    <mergeCell ref="CH45:CH47"/>
    <mergeCell ref="CI45:CL45"/>
    <mergeCell ref="BY46:BZ46"/>
    <mergeCell ref="CA46:CB46"/>
    <mergeCell ref="CI46:CJ46"/>
    <mergeCell ref="CK46:CL46"/>
    <mergeCell ref="W46:X46"/>
    <mergeCell ref="AE46:AF46"/>
    <mergeCell ref="AG46:AH46"/>
    <mergeCell ref="AK46:AL46"/>
    <mergeCell ref="AM46:AN46"/>
    <mergeCell ref="AO46:AP46"/>
    <mergeCell ref="DG45:DH46"/>
    <mergeCell ref="C46:D46"/>
    <mergeCell ref="E46:F46"/>
    <mergeCell ref="I46:J46"/>
    <mergeCell ref="K46:L46"/>
    <mergeCell ref="M46:N46"/>
    <mergeCell ref="O46:P46"/>
    <mergeCell ref="Q46:R46"/>
    <mergeCell ref="S46:T46"/>
    <mergeCell ref="U46:V46"/>
    <mergeCell ref="CM45:CN46"/>
    <mergeCell ref="CO45:CR45"/>
    <mergeCell ref="CS45:CV45"/>
    <mergeCell ref="CW45:CZ45"/>
    <mergeCell ref="DA45:DD45"/>
    <mergeCell ref="DE45:DF46"/>
    <mergeCell ref="CO46:CP46"/>
    <mergeCell ref="CQ46:CR46"/>
    <mergeCell ref="CW46:CX46"/>
    <mergeCell ref="CY46:CZ46"/>
    <mergeCell ref="DA46:DB46"/>
    <mergeCell ref="DC46:DD46"/>
    <mergeCell ref="AY46:AZ46"/>
    <mergeCell ref="BG46:BH46"/>
    <mergeCell ref="BI46:BJ46"/>
    <mergeCell ref="BM46:BN46"/>
    <mergeCell ref="BO46:BP46"/>
    <mergeCell ref="BQ46:BR46"/>
    <mergeCell ref="CS46:CT46"/>
    <mergeCell ref="CU46:CV46"/>
    <mergeCell ref="BF45:BF47"/>
    <mergeCell ref="BG45:BJ45"/>
    <mergeCell ref="BK45:BL46"/>
    <mergeCell ref="BM45:BP45"/>
    <mergeCell ref="BQ45:BT45"/>
    <mergeCell ref="BU45:BX45"/>
    <mergeCell ref="BS46:BT46"/>
    <mergeCell ref="BU46:BV46"/>
    <mergeCell ref="BW46:BX46"/>
  </mergeCells>
  <printOptions horizontalCentered="1"/>
  <pageMargins left="0.23622047244094491" right="0.23622047244094491" top="0.35433070866141736" bottom="0.35433070866141736" header="0.11811023622047245" footer="0.11811023622047245"/>
  <pageSetup paperSize="9" scale="75" firstPageNumber="522" orientation="landscape" horizontalDpi="300" verticalDpi="300" r:id="rId1"/>
  <headerFooter>
    <oddFooter>&amp;R&amp;8&amp;P</oddFooter>
  </headerFooter>
  <rowBreaks count="1" manualBreakCount="1">
    <brk id="42" max="111" man="1"/>
  </rowBreaks>
  <colBreaks count="3" manualBreakCount="3">
    <brk id="28" max="1048575" man="1"/>
    <brk id="56" max="35" man="1"/>
    <brk id="84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Feuil42">
    <tabColor rgb="FF92D050"/>
  </sheetPr>
  <dimension ref="A1:K32"/>
  <sheetViews>
    <sheetView view="pageBreakPreview" zoomScale="90" zoomScaleNormal="100" zoomScaleSheetLayoutView="90" workbookViewId="0">
      <selection sqref="A1:K1"/>
    </sheetView>
  </sheetViews>
  <sheetFormatPr baseColWidth="10" defaultColWidth="11.5703125" defaultRowHeight="15"/>
  <cols>
    <col min="1" max="1" width="11.5703125" style="106"/>
    <col min="2" max="10" width="12" style="106" customWidth="1"/>
    <col min="11" max="11" width="12.42578125" style="106" customWidth="1"/>
    <col min="12" max="16384" width="11.5703125" style="106"/>
  </cols>
  <sheetData>
    <row r="1" spans="1:11" ht="21">
      <c r="A1" s="188" t="s">
        <v>245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</row>
    <row r="2" spans="1:11">
      <c r="A2" s="257" t="s">
        <v>2357</v>
      </c>
      <c r="B2" s="257"/>
      <c r="C2" s="257"/>
      <c r="D2" s="257"/>
      <c r="E2" s="257"/>
      <c r="F2" s="257"/>
      <c r="G2" s="257"/>
      <c r="H2" s="257"/>
      <c r="I2" s="257"/>
      <c r="J2" s="257"/>
      <c r="K2" s="257"/>
    </row>
    <row r="3" spans="1:11" ht="14.45" customHeight="1">
      <c r="A3" s="258" t="s">
        <v>241</v>
      </c>
      <c r="B3" s="258" t="s">
        <v>46</v>
      </c>
      <c r="C3" s="258"/>
      <c r="D3" s="258" t="s">
        <v>43</v>
      </c>
      <c r="E3" s="258"/>
      <c r="F3" s="258" t="s">
        <v>44</v>
      </c>
      <c r="G3" s="258"/>
      <c r="H3" s="258" t="s">
        <v>45</v>
      </c>
      <c r="I3" s="258"/>
      <c r="J3" s="258" t="s">
        <v>73</v>
      </c>
      <c r="K3" s="258"/>
    </row>
    <row r="4" spans="1:11" ht="24" customHeight="1">
      <c r="A4" s="258"/>
      <c r="B4" s="96" t="s">
        <v>139</v>
      </c>
      <c r="C4" s="96" t="s">
        <v>48</v>
      </c>
      <c r="D4" s="96" t="s">
        <v>139</v>
      </c>
      <c r="E4" s="96" t="s">
        <v>48</v>
      </c>
      <c r="F4" s="96" t="s">
        <v>139</v>
      </c>
      <c r="G4" s="96" t="s">
        <v>48</v>
      </c>
      <c r="H4" s="96" t="s">
        <v>139</v>
      </c>
      <c r="I4" s="96" t="s">
        <v>48</v>
      </c>
      <c r="J4" s="96" t="s">
        <v>139</v>
      </c>
      <c r="K4" s="96" t="s">
        <v>48</v>
      </c>
    </row>
    <row r="5" spans="1:11" ht="24">
      <c r="A5" s="27" t="s">
        <v>39</v>
      </c>
      <c r="B5" s="28">
        <v>337</v>
      </c>
      <c r="C5" s="28">
        <v>164</v>
      </c>
      <c r="D5" s="28">
        <v>3057</v>
      </c>
      <c r="E5" s="28">
        <v>1550</v>
      </c>
      <c r="F5" s="28">
        <v>1587</v>
      </c>
      <c r="G5" s="28">
        <v>795</v>
      </c>
      <c r="H5" s="28">
        <v>946</v>
      </c>
      <c r="I5" s="28">
        <v>497</v>
      </c>
      <c r="J5" s="96">
        <v>5927</v>
      </c>
      <c r="K5" s="96">
        <v>3006</v>
      </c>
    </row>
    <row r="6" spans="1:11">
      <c r="A6" s="27" t="s">
        <v>38</v>
      </c>
      <c r="B6" s="28">
        <v>169</v>
      </c>
      <c r="C6" s="28">
        <v>96</v>
      </c>
      <c r="D6" s="28">
        <v>77786</v>
      </c>
      <c r="E6" s="28">
        <v>41316</v>
      </c>
      <c r="F6" s="28">
        <v>32472</v>
      </c>
      <c r="G6" s="28">
        <v>17390</v>
      </c>
      <c r="H6" s="28">
        <v>10329</v>
      </c>
      <c r="I6" s="28">
        <v>5428</v>
      </c>
      <c r="J6" s="96">
        <v>120756</v>
      </c>
      <c r="K6" s="96">
        <v>64230</v>
      </c>
    </row>
    <row r="7" spans="1:11">
      <c r="A7" s="27" t="s">
        <v>37</v>
      </c>
      <c r="B7" s="28">
        <v>106</v>
      </c>
      <c r="C7" s="28">
        <v>57</v>
      </c>
      <c r="D7" s="28">
        <v>9563</v>
      </c>
      <c r="E7" s="28">
        <v>4921</v>
      </c>
      <c r="F7" s="28">
        <v>190425</v>
      </c>
      <c r="G7" s="28">
        <v>100729</v>
      </c>
      <c r="H7" s="28">
        <v>60545</v>
      </c>
      <c r="I7" s="28">
        <v>31552</v>
      </c>
      <c r="J7" s="96">
        <v>260639</v>
      </c>
      <c r="K7" s="96">
        <v>137259</v>
      </c>
    </row>
    <row r="8" spans="1:11">
      <c r="A8" s="27" t="s">
        <v>32</v>
      </c>
      <c r="B8" s="28">
        <v>114</v>
      </c>
      <c r="C8" s="28">
        <v>55</v>
      </c>
      <c r="D8" s="28">
        <v>1456</v>
      </c>
      <c r="E8" s="28">
        <v>762</v>
      </c>
      <c r="F8" s="28">
        <v>16441</v>
      </c>
      <c r="G8" s="28">
        <v>8639</v>
      </c>
      <c r="H8" s="28">
        <v>263375</v>
      </c>
      <c r="I8" s="28">
        <v>136972</v>
      </c>
      <c r="J8" s="96">
        <v>281386</v>
      </c>
      <c r="K8" s="96">
        <v>146428</v>
      </c>
    </row>
    <row r="9" spans="1:11">
      <c r="A9" s="27" t="s">
        <v>40</v>
      </c>
      <c r="B9" s="28">
        <v>17</v>
      </c>
      <c r="C9" s="28">
        <v>7</v>
      </c>
      <c r="D9" s="28">
        <v>129</v>
      </c>
      <c r="E9" s="28">
        <v>68</v>
      </c>
      <c r="F9" s="28">
        <v>1087</v>
      </c>
      <c r="G9" s="28">
        <v>570</v>
      </c>
      <c r="H9" s="28">
        <v>16674</v>
      </c>
      <c r="I9" s="28">
        <v>8763</v>
      </c>
      <c r="J9" s="96">
        <v>17907</v>
      </c>
      <c r="K9" s="96">
        <v>9408</v>
      </c>
    </row>
    <row r="10" spans="1:11">
      <c r="A10" s="29" t="s">
        <v>242</v>
      </c>
      <c r="B10" s="30">
        <v>743</v>
      </c>
      <c r="C10" s="30">
        <v>379</v>
      </c>
      <c r="D10" s="30">
        <v>91991</v>
      </c>
      <c r="E10" s="30">
        <v>48617</v>
      </c>
      <c r="F10" s="30">
        <v>242012</v>
      </c>
      <c r="G10" s="30">
        <v>128123</v>
      </c>
      <c r="H10" s="30">
        <v>351869</v>
      </c>
      <c r="I10" s="30">
        <v>183212</v>
      </c>
      <c r="J10" s="30">
        <v>686615</v>
      </c>
      <c r="K10" s="30">
        <v>360331</v>
      </c>
    </row>
    <row r="11" spans="1:11" ht="5.45" customHeight="1">
      <c r="A11" s="108"/>
      <c r="B11" s="108"/>
      <c r="C11" s="108"/>
      <c r="D11" s="108"/>
      <c r="E11" s="108"/>
      <c r="F11" s="108"/>
      <c r="G11" s="108"/>
      <c r="H11" s="108"/>
      <c r="I11" s="108"/>
      <c r="J11" s="108"/>
      <c r="K11" s="108"/>
    </row>
    <row r="12" spans="1:11" ht="21">
      <c r="A12" s="256" t="s">
        <v>243</v>
      </c>
      <c r="B12" s="256"/>
      <c r="C12" s="256"/>
      <c r="D12" s="256"/>
      <c r="E12" s="256"/>
      <c r="F12" s="256"/>
      <c r="G12" s="256"/>
      <c r="H12" s="256"/>
      <c r="I12" s="256"/>
      <c r="J12" s="256"/>
      <c r="K12" s="256"/>
    </row>
    <row r="13" spans="1:11">
      <c r="A13" s="257" t="s">
        <v>2357</v>
      </c>
      <c r="B13" s="257"/>
      <c r="C13" s="257"/>
      <c r="D13" s="257"/>
      <c r="E13" s="257"/>
      <c r="F13" s="257"/>
      <c r="G13" s="257"/>
      <c r="H13" s="257"/>
      <c r="I13" s="257"/>
      <c r="J13" s="257"/>
      <c r="K13" s="257"/>
    </row>
    <row r="14" spans="1:11" ht="14.45" customHeight="1">
      <c r="A14" s="258" t="s">
        <v>241</v>
      </c>
      <c r="B14" s="258" t="s">
        <v>46</v>
      </c>
      <c r="C14" s="258"/>
      <c r="D14" s="258" t="s">
        <v>43</v>
      </c>
      <c r="E14" s="258"/>
      <c r="F14" s="258" t="s">
        <v>44</v>
      </c>
      <c r="G14" s="258"/>
      <c r="H14" s="258" t="s">
        <v>45</v>
      </c>
      <c r="I14" s="258"/>
      <c r="J14" s="258" t="s">
        <v>73</v>
      </c>
      <c r="K14" s="258"/>
    </row>
    <row r="15" spans="1:11" ht="24" customHeight="1">
      <c r="A15" s="258"/>
      <c r="B15" s="96" t="s">
        <v>139</v>
      </c>
      <c r="C15" s="96" t="s">
        <v>48</v>
      </c>
      <c r="D15" s="96" t="s">
        <v>139</v>
      </c>
      <c r="E15" s="96" t="s">
        <v>48</v>
      </c>
      <c r="F15" s="96" t="s">
        <v>139</v>
      </c>
      <c r="G15" s="96" t="s">
        <v>48</v>
      </c>
      <c r="H15" s="96" t="s">
        <v>139</v>
      </c>
      <c r="I15" s="96" t="s">
        <v>48</v>
      </c>
      <c r="J15" s="96" t="s">
        <v>139</v>
      </c>
      <c r="K15" s="96" t="s">
        <v>48</v>
      </c>
    </row>
    <row r="16" spans="1:11" ht="24">
      <c r="A16" s="27" t="s">
        <v>39</v>
      </c>
      <c r="B16" s="28">
        <v>5417</v>
      </c>
      <c r="C16" s="28">
        <v>2775</v>
      </c>
      <c r="D16" s="28">
        <v>8303</v>
      </c>
      <c r="E16" s="28">
        <v>4339</v>
      </c>
      <c r="F16" s="28">
        <v>1216</v>
      </c>
      <c r="G16" s="28">
        <v>649</v>
      </c>
      <c r="H16" s="28">
        <v>453</v>
      </c>
      <c r="I16" s="28">
        <v>245</v>
      </c>
      <c r="J16" s="96">
        <v>15389</v>
      </c>
      <c r="K16" s="96">
        <v>8008</v>
      </c>
    </row>
    <row r="17" spans="1:11">
      <c r="A17" s="27" t="s">
        <v>38</v>
      </c>
      <c r="B17" s="28">
        <v>409</v>
      </c>
      <c r="C17" s="28">
        <v>213</v>
      </c>
      <c r="D17" s="28">
        <v>51746</v>
      </c>
      <c r="E17" s="28">
        <v>26378</v>
      </c>
      <c r="F17" s="28">
        <v>22266</v>
      </c>
      <c r="G17" s="28">
        <v>11456</v>
      </c>
      <c r="H17" s="28">
        <v>5352</v>
      </c>
      <c r="I17" s="28">
        <v>2856</v>
      </c>
      <c r="J17" s="96">
        <v>79773</v>
      </c>
      <c r="K17" s="96">
        <v>40903</v>
      </c>
    </row>
    <row r="18" spans="1:11">
      <c r="A18" s="27" t="s">
        <v>37</v>
      </c>
      <c r="B18" s="28">
        <v>22</v>
      </c>
      <c r="C18" s="28">
        <v>8</v>
      </c>
      <c r="D18" s="28">
        <v>8438</v>
      </c>
      <c r="E18" s="28">
        <v>4187</v>
      </c>
      <c r="F18" s="28">
        <v>64483</v>
      </c>
      <c r="G18" s="28">
        <v>32289</v>
      </c>
      <c r="H18" s="28">
        <v>38446</v>
      </c>
      <c r="I18" s="28">
        <v>19604</v>
      </c>
      <c r="J18" s="96">
        <v>111389</v>
      </c>
      <c r="K18" s="96">
        <v>56088</v>
      </c>
    </row>
    <row r="19" spans="1:11">
      <c r="A19" s="27" t="s">
        <v>32</v>
      </c>
      <c r="B19" s="28">
        <v>5</v>
      </c>
      <c r="C19" s="28">
        <v>2</v>
      </c>
      <c r="D19" s="28">
        <v>916</v>
      </c>
      <c r="E19" s="28">
        <v>421</v>
      </c>
      <c r="F19" s="28">
        <v>8238</v>
      </c>
      <c r="G19" s="28">
        <v>3861</v>
      </c>
      <c r="H19" s="28">
        <v>72263</v>
      </c>
      <c r="I19" s="28">
        <v>35910</v>
      </c>
      <c r="J19" s="96">
        <v>81422</v>
      </c>
      <c r="K19" s="96">
        <v>40194</v>
      </c>
    </row>
    <row r="20" spans="1:11">
      <c r="A20" s="27" t="s">
        <v>40</v>
      </c>
      <c r="B20" s="28">
        <v>21</v>
      </c>
      <c r="C20" s="28">
        <v>8</v>
      </c>
      <c r="D20" s="28">
        <v>351</v>
      </c>
      <c r="E20" s="28">
        <v>180</v>
      </c>
      <c r="F20" s="28">
        <v>1309</v>
      </c>
      <c r="G20" s="28">
        <v>625</v>
      </c>
      <c r="H20" s="28">
        <v>13496</v>
      </c>
      <c r="I20" s="28">
        <v>6383</v>
      </c>
      <c r="J20" s="96">
        <v>15177</v>
      </c>
      <c r="K20" s="96">
        <v>7196</v>
      </c>
    </row>
    <row r="21" spans="1:11">
      <c r="A21" s="29" t="s">
        <v>242</v>
      </c>
      <c r="B21" s="30">
        <v>5874</v>
      </c>
      <c r="C21" s="30">
        <v>3006</v>
      </c>
      <c r="D21" s="30">
        <v>69754</v>
      </c>
      <c r="E21" s="30">
        <v>35505</v>
      </c>
      <c r="F21" s="30">
        <v>97512</v>
      </c>
      <c r="G21" s="30">
        <v>48880</v>
      </c>
      <c r="H21" s="30">
        <v>130010</v>
      </c>
      <c r="I21" s="30">
        <v>64998</v>
      </c>
      <c r="J21" s="30">
        <v>303150</v>
      </c>
      <c r="K21" s="30">
        <v>152389</v>
      </c>
    </row>
    <row r="22" spans="1:11" ht="5.45" customHeight="1">
      <c r="A22" s="108"/>
      <c r="B22" s="108"/>
      <c r="C22" s="108"/>
      <c r="D22" s="108"/>
      <c r="E22" s="108"/>
      <c r="F22" s="108"/>
      <c r="G22" s="108"/>
      <c r="H22" s="108"/>
      <c r="I22" s="108"/>
      <c r="J22" s="108"/>
      <c r="K22" s="108"/>
    </row>
    <row r="23" spans="1:11" ht="21">
      <c r="A23" s="256" t="s">
        <v>244</v>
      </c>
      <c r="B23" s="256"/>
      <c r="C23" s="256"/>
      <c r="D23" s="256"/>
      <c r="E23" s="256"/>
      <c r="F23" s="256"/>
      <c r="G23" s="256"/>
      <c r="H23" s="256"/>
      <c r="I23" s="256"/>
      <c r="J23" s="256"/>
      <c r="K23" s="256"/>
    </row>
    <row r="24" spans="1:11">
      <c r="A24" s="257" t="s">
        <v>2357</v>
      </c>
      <c r="B24" s="257"/>
      <c r="C24" s="257"/>
      <c r="D24" s="257"/>
      <c r="E24" s="257"/>
      <c r="F24" s="257"/>
      <c r="G24" s="257"/>
      <c r="H24" s="257"/>
      <c r="I24" s="257"/>
      <c r="J24" s="257"/>
      <c r="K24" s="257"/>
    </row>
    <row r="25" spans="1:11" ht="14.45" customHeight="1">
      <c r="A25" s="258" t="s">
        <v>241</v>
      </c>
      <c r="B25" s="258" t="s">
        <v>46</v>
      </c>
      <c r="C25" s="258"/>
      <c r="D25" s="258" t="s">
        <v>43</v>
      </c>
      <c r="E25" s="258"/>
      <c r="F25" s="258" t="s">
        <v>44</v>
      </c>
      <c r="G25" s="258"/>
      <c r="H25" s="258" t="s">
        <v>45</v>
      </c>
      <c r="I25" s="258"/>
      <c r="J25" s="258" t="s">
        <v>73</v>
      </c>
      <c r="K25" s="258"/>
    </row>
    <row r="26" spans="1:11" ht="24" customHeight="1">
      <c r="A26" s="258"/>
      <c r="B26" s="96" t="s">
        <v>139</v>
      </c>
      <c r="C26" s="96" t="s">
        <v>48</v>
      </c>
      <c r="D26" s="96" t="s">
        <v>139</v>
      </c>
      <c r="E26" s="96" t="s">
        <v>48</v>
      </c>
      <c r="F26" s="96" t="s">
        <v>139</v>
      </c>
      <c r="G26" s="96" t="s">
        <v>48</v>
      </c>
      <c r="H26" s="96" t="s">
        <v>139</v>
      </c>
      <c r="I26" s="96" t="s">
        <v>48</v>
      </c>
      <c r="J26" s="96" t="s">
        <v>139</v>
      </c>
      <c r="K26" s="96" t="s">
        <v>48</v>
      </c>
    </row>
    <row r="27" spans="1:11" ht="24">
      <c r="A27" s="27" t="s">
        <v>39</v>
      </c>
      <c r="B27" s="28">
        <v>5754</v>
      </c>
      <c r="C27" s="28">
        <v>2939</v>
      </c>
      <c r="D27" s="28">
        <v>11360</v>
      </c>
      <c r="E27" s="28">
        <v>5889</v>
      </c>
      <c r="F27" s="28">
        <v>2803</v>
      </c>
      <c r="G27" s="28">
        <v>1444</v>
      </c>
      <c r="H27" s="28">
        <v>1399</v>
      </c>
      <c r="I27" s="28">
        <v>742</v>
      </c>
      <c r="J27" s="96">
        <v>21316</v>
      </c>
      <c r="K27" s="96">
        <v>11014</v>
      </c>
    </row>
    <row r="28" spans="1:11">
      <c r="A28" s="27" t="s">
        <v>38</v>
      </c>
      <c r="B28" s="28">
        <v>578</v>
      </c>
      <c r="C28" s="28">
        <v>309</v>
      </c>
      <c r="D28" s="28">
        <v>129532</v>
      </c>
      <c r="E28" s="28">
        <v>67694</v>
      </c>
      <c r="F28" s="28">
        <v>54738</v>
      </c>
      <c r="G28" s="28">
        <v>28846</v>
      </c>
      <c r="H28" s="28">
        <v>15681</v>
      </c>
      <c r="I28" s="28">
        <v>8284</v>
      </c>
      <c r="J28" s="96">
        <v>200529</v>
      </c>
      <c r="K28" s="96">
        <v>105133</v>
      </c>
    </row>
    <row r="29" spans="1:11">
      <c r="A29" s="27" t="s">
        <v>37</v>
      </c>
      <c r="B29" s="28">
        <v>128</v>
      </c>
      <c r="C29" s="28">
        <v>65</v>
      </c>
      <c r="D29" s="28">
        <v>18001</v>
      </c>
      <c r="E29" s="28">
        <v>9108</v>
      </c>
      <c r="F29" s="28">
        <v>254908</v>
      </c>
      <c r="G29" s="28">
        <v>133018</v>
      </c>
      <c r="H29" s="28">
        <v>98991</v>
      </c>
      <c r="I29" s="28">
        <v>51156</v>
      </c>
      <c r="J29" s="96">
        <v>372028</v>
      </c>
      <c r="K29" s="96">
        <v>193347</v>
      </c>
    </row>
    <row r="30" spans="1:11">
      <c r="A30" s="27" t="s">
        <v>32</v>
      </c>
      <c r="B30" s="28">
        <v>119</v>
      </c>
      <c r="C30" s="28">
        <v>57</v>
      </c>
      <c r="D30" s="28">
        <v>2372</v>
      </c>
      <c r="E30" s="28">
        <v>1183</v>
      </c>
      <c r="F30" s="28">
        <v>24679</v>
      </c>
      <c r="G30" s="28">
        <v>12500</v>
      </c>
      <c r="H30" s="28">
        <v>335638</v>
      </c>
      <c r="I30" s="28">
        <v>172882</v>
      </c>
      <c r="J30" s="96">
        <v>362808</v>
      </c>
      <c r="K30" s="96">
        <v>186622</v>
      </c>
    </row>
    <row r="31" spans="1:11">
      <c r="A31" s="27" t="s">
        <v>40</v>
      </c>
      <c r="B31" s="28">
        <v>38</v>
      </c>
      <c r="C31" s="28">
        <v>15</v>
      </c>
      <c r="D31" s="28">
        <v>480</v>
      </c>
      <c r="E31" s="28">
        <v>248</v>
      </c>
      <c r="F31" s="28">
        <v>2396</v>
      </c>
      <c r="G31" s="28">
        <v>1195</v>
      </c>
      <c r="H31" s="28">
        <v>30170</v>
      </c>
      <c r="I31" s="28">
        <v>15146</v>
      </c>
      <c r="J31" s="96">
        <v>33084</v>
      </c>
      <c r="K31" s="96">
        <v>16604</v>
      </c>
    </row>
    <row r="32" spans="1:11">
      <c r="A32" s="29" t="s">
        <v>242</v>
      </c>
      <c r="B32" s="30">
        <v>6617</v>
      </c>
      <c r="C32" s="30">
        <v>3385</v>
      </c>
      <c r="D32" s="30">
        <v>161745</v>
      </c>
      <c r="E32" s="30">
        <v>84122</v>
      </c>
      <c r="F32" s="30">
        <v>339524</v>
      </c>
      <c r="G32" s="30">
        <v>177003</v>
      </c>
      <c r="H32" s="30">
        <v>481879</v>
      </c>
      <c r="I32" s="30">
        <v>248210</v>
      </c>
      <c r="J32" s="30">
        <v>989765</v>
      </c>
      <c r="K32" s="30">
        <v>512720</v>
      </c>
    </row>
  </sheetData>
  <mergeCells count="24">
    <mergeCell ref="J14:K14"/>
    <mergeCell ref="A2:K2"/>
    <mergeCell ref="A3:A4"/>
    <mergeCell ref="B3:C3"/>
    <mergeCell ref="D3:E3"/>
    <mergeCell ref="F3:G3"/>
    <mergeCell ref="H3:I3"/>
    <mergeCell ref="J3:K3"/>
    <mergeCell ref="A1:K1"/>
    <mergeCell ref="A23:K23"/>
    <mergeCell ref="A24:K24"/>
    <mergeCell ref="A25:A26"/>
    <mergeCell ref="B25:C25"/>
    <mergeCell ref="D25:E25"/>
    <mergeCell ref="F25:G25"/>
    <mergeCell ref="H25:I25"/>
    <mergeCell ref="J25:K25"/>
    <mergeCell ref="A12:K12"/>
    <mergeCell ref="A13:K13"/>
    <mergeCell ref="A14:A15"/>
    <mergeCell ref="B14:C14"/>
    <mergeCell ref="D14:E14"/>
    <mergeCell ref="F14:G14"/>
    <mergeCell ref="H14:I14"/>
  </mergeCells>
  <printOptions horizontalCentered="1"/>
  <pageMargins left="0.23622047244094491" right="0.23622047244094491" top="0.35433070866141736" bottom="0.35433070866141736" header="0.11811023622047245" footer="0.11811023622047245"/>
  <pageSetup paperSize="9" scale="106" firstPageNumber="530" orientation="landscape" horizontalDpi="300" verticalDpi="300" r:id="rId1"/>
  <headerFooter>
    <oddFooter>&amp;R&amp;6&amp;P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Feuil43">
    <tabColor rgb="FF92D050"/>
  </sheetPr>
  <dimension ref="A1:M38"/>
  <sheetViews>
    <sheetView view="pageBreakPreview" zoomScale="90" zoomScaleNormal="100" zoomScaleSheetLayoutView="90" workbookViewId="0">
      <selection sqref="A1:M1"/>
    </sheetView>
  </sheetViews>
  <sheetFormatPr baseColWidth="10" defaultColWidth="11.5703125" defaultRowHeight="15"/>
  <cols>
    <col min="1" max="13" width="12.42578125" customWidth="1"/>
  </cols>
  <sheetData>
    <row r="1" spans="1:13" ht="21">
      <c r="A1" s="259" t="s">
        <v>263</v>
      </c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</row>
    <row r="2" spans="1:13">
      <c r="A2" s="260" t="s">
        <v>2357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</row>
    <row r="3" spans="1:13">
      <c r="A3" s="261" t="s">
        <v>241</v>
      </c>
      <c r="B3" s="261" t="s">
        <v>2067</v>
      </c>
      <c r="C3" s="261"/>
      <c r="D3" s="261" t="s">
        <v>2068</v>
      </c>
      <c r="E3" s="261"/>
      <c r="F3" s="261" t="s">
        <v>2069</v>
      </c>
      <c r="G3" s="261"/>
      <c r="H3" s="261" t="s">
        <v>2070</v>
      </c>
      <c r="I3" s="261"/>
      <c r="J3" s="261" t="s">
        <v>2071</v>
      </c>
      <c r="K3" s="261"/>
      <c r="L3" s="261" t="s">
        <v>2072</v>
      </c>
      <c r="M3" s="261"/>
    </row>
    <row r="4" spans="1:13">
      <c r="A4" s="261"/>
      <c r="B4" s="36" t="s">
        <v>139</v>
      </c>
      <c r="C4" s="36" t="s">
        <v>48</v>
      </c>
      <c r="D4" s="36" t="s">
        <v>139</v>
      </c>
      <c r="E4" s="36" t="s">
        <v>48</v>
      </c>
      <c r="F4" s="36" t="s">
        <v>139</v>
      </c>
      <c r="G4" s="36" t="s">
        <v>48</v>
      </c>
      <c r="H4" s="36" t="s">
        <v>139</v>
      </c>
      <c r="I4" s="36" t="s">
        <v>48</v>
      </c>
      <c r="J4" s="36" t="s">
        <v>139</v>
      </c>
      <c r="K4" s="36" t="s">
        <v>48</v>
      </c>
      <c r="L4" s="36" t="s">
        <v>139</v>
      </c>
      <c r="M4" s="36" t="s">
        <v>48</v>
      </c>
    </row>
    <row r="5" spans="1:13" ht="24">
      <c r="A5" s="37" t="s">
        <v>2065</v>
      </c>
      <c r="B5" s="102">
        <v>84535</v>
      </c>
      <c r="C5" s="102">
        <v>43370</v>
      </c>
      <c r="D5" s="102">
        <v>2037</v>
      </c>
      <c r="E5" s="102">
        <v>1085</v>
      </c>
      <c r="F5" s="102">
        <v>184</v>
      </c>
      <c r="G5" s="102">
        <v>93</v>
      </c>
      <c r="H5" s="102">
        <v>45</v>
      </c>
      <c r="I5" s="102">
        <v>26</v>
      </c>
      <c r="J5" s="102">
        <v>10</v>
      </c>
      <c r="K5" s="102">
        <v>6</v>
      </c>
      <c r="L5" s="36">
        <v>86811</v>
      </c>
      <c r="M5" s="36">
        <v>44580</v>
      </c>
    </row>
    <row r="6" spans="1:13">
      <c r="A6" s="37" t="s">
        <v>53</v>
      </c>
      <c r="B6" s="102">
        <v>614770</v>
      </c>
      <c r="C6" s="102">
        <v>312286</v>
      </c>
      <c r="D6" s="102">
        <v>44739</v>
      </c>
      <c r="E6" s="102">
        <v>24783</v>
      </c>
      <c r="F6" s="102">
        <v>2217</v>
      </c>
      <c r="G6" s="102">
        <v>1283</v>
      </c>
      <c r="H6" s="102">
        <v>178</v>
      </c>
      <c r="I6" s="102">
        <v>100</v>
      </c>
      <c r="J6" s="102">
        <v>24</v>
      </c>
      <c r="K6" s="102">
        <v>12</v>
      </c>
      <c r="L6" s="36">
        <v>661928</v>
      </c>
      <c r="M6" s="36">
        <v>338464</v>
      </c>
    </row>
    <row r="7" spans="1:13">
      <c r="A7" s="37" t="s">
        <v>264</v>
      </c>
      <c r="B7" s="102">
        <v>382911</v>
      </c>
      <c r="C7" s="102">
        <v>188771</v>
      </c>
      <c r="D7" s="102">
        <v>298891</v>
      </c>
      <c r="E7" s="102">
        <v>156319</v>
      </c>
      <c r="F7" s="102">
        <v>32780</v>
      </c>
      <c r="G7" s="102">
        <v>18642</v>
      </c>
      <c r="H7" s="102">
        <v>1964</v>
      </c>
      <c r="I7" s="102">
        <v>1085</v>
      </c>
      <c r="J7" s="102">
        <v>235</v>
      </c>
      <c r="K7" s="102">
        <v>117</v>
      </c>
      <c r="L7" s="36">
        <v>716781</v>
      </c>
      <c r="M7" s="36">
        <v>364934</v>
      </c>
    </row>
    <row r="8" spans="1:13">
      <c r="A8" s="37" t="s">
        <v>265</v>
      </c>
      <c r="B8" s="102">
        <v>190988</v>
      </c>
      <c r="C8" s="102">
        <v>92561</v>
      </c>
      <c r="D8" s="102">
        <v>278623</v>
      </c>
      <c r="E8" s="102">
        <v>140709</v>
      </c>
      <c r="F8" s="102">
        <v>182327</v>
      </c>
      <c r="G8" s="102">
        <v>98174</v>
      </c>
      <c r="H8" s="102">
        <v>23392</v>
      </c>
      <c r="I8" s="102">
        <v>13477</v>
      </c>
      <c r="J8" s="102">
        <v>2366</v>
      </c>
      <c r="K8" s="102">
        <v>1370</v>
      </c>
      <c r="L8" s="36">
        <v>677696</v>
      </c>
      <c r="M8" s="36">
        <v>346291</v>
      </c>
    </row>
    <row r="9" spans="1:13">
      <c r="A9" s="37" t="s">
        <v>266</v>
      </c>
      <c r="B9" s="102">
        <v>82443</v>
      </c>
      <c r="C9" s="102">
        <v>40208</v>
      </c>
      <c r="D9" s="102">
        <v>175408</v>
      </c>
      <c r="E9" s="102">
        <v>86655</v>
      </c>
      <c r="F9" s="102">
        <v>205180</v>
      </c>
      <c r="G9" s="102">
        <v>106744</v>
      </c>
      <c r="H9" s="102">
        <v>106349</v>
      </c>
      <c r="I9" s="102">
        <v>58137</v>
      </c>
      <c r="J9" s="102">
        <v>19289</v>
      </c>
      <c r="K9" s="102">
        <v>11405</v>
      </c>
      <c r="L9" s="36">
        <v>588669</v>
      </c>
      <c r="M9" s="36">
        <v>303149</v>
      </c>
    </row>
    <row r="10" spans="1:13">
      <c r="A10" s="37" t="s">
        <v>54</v>
      </c>
      <c r="B10" s="102">
        <v>42845</v>
      </c>
      <c r="C10" s="102">
        <v>20356</v>
      </c>
      <c r="D10" s="102">
        <v>106344</v>
      </c>
      <c r="E10" s="102">
        <v>51158</v>
      </c>
      <c r="F10" s="102">
        <v>171730</v>
      </c>
      <c r="G10" s="102">
        <v>86177</v>
      </c>
      <c r="H10" s="102">
        <v>143485</v>
      </c>
      <c r="I10" s="102">
        <v>75693</v>
      </c>
      <c r="J10" s="102">
        <v>75448</v>
      </c>
      <c r="K10" s="102">
        <v>42177</v>
      </c>
      <c r="L10" s="36">
        <v>539852</v>
      </c>
      <c r="M10" s="36">
        <v>275561</v>
      </c>
    </row>
    <row r="11" spans="1:13">
      <c r="A11" s="37" t="s">
        <v>2066</v>
      </c>
      <c r="B11" s="102">
        <v>26164</v>
      </c>
      <c r="C11" s="102">
        <v>12270</v>
      </c>
      <c r="D11" s="102">
        <v>83559</v>
      </c>
      <c r="E11" s="102">
        <v>38041</v>
      </c>
      <c r="F11" s="102">
        <v>195745</v>
      </c>
      <c r="G11" s="102">
        <v>89723</v>
      </c>
      <c r="H11" s="102">
        <v>259373</v>
      </c>
      <c r="I11" s="102">
        <v>123970</v>
      </c>
      <c r="J11" s="102">
        <v>272226</v>
      </c>
      <c r="K11" s="102">
        <v>135454</v>
      </c>
      <c r="L11" s="36">
        <v>837067</v>
      </c>
      <c r="M11" s="36">
        <v>399458</v>
      </c>
    </row>
    <row r="12" spans="1:13">
      <c r="A12" s="38" t="s">
        <v>242</v>
      </c>
      <c r="B12" s="38">
        <v>1424656</v>
      </c>
      <c r="C12" s="38">
        <v>709822</v>
      </c>
      <c r="D12" s="38">
        <v>989601</v>
      </c>
      <c r="E12" s="38">
        <v>498750</v>
      </c>
      <c r="F12" s="38">
        <v>790163</v>
      </c>
      <c r="G12" s="38">
        <v>400836</v>
      </c>
      <c r="H12" s="38">
        <v>534786</v>
      </c>
      <c r="I12" s="38">
        <v>272488</v>
      </c>
      <c r="J12" s="38">
        <v>369598</v>
      </c>
      <c r="K12" s="38">
        <v>190541</v>
      </c>
      <c r="L12" s="38">
        <v>4108804</v>
      </c>
      <c r="M12" s="38">
        <v>2072437</v>
      </c>
    </row>
    <row r="13" spans="1:13" ht="13.9" customHeight="1">
      <c r="A13" s="101"/>
      <c r="B13" s="101"/>
      <c r="C13" s="101"/>
      <c r="D13" s="101"/>
      <c r="E13" s="101"/>
      <c r="F13" s="101"/>
      <c r="G13" s="101"/>
      <c r="H13" s="101"/>
      <c r="I13" s="101"/>
      <c r="J13" s="101"/>
      <c r="K13" s="101"/>
      <c r="L13" s="101"/>
      <c r="M13" s="101"/>
    </row>
    <row r="14" spans="1:13" ht="21">
      <c r="A14" s="262" t="s">
        <v>268</v>
      </c>
      <c r="B14" s="262"/>
      <c r="C14" s="262"/>
      <c r="D14" s="262"/>
      <c r="E14" s="262"/>
      <c r="F14" s="262"/>
      <c r="G14" s="262"/>
      <c r="H14" s="262"/>
      <c r="I14" s="262"/>
      <c r="J14" s="262"/>
      <c r="K14" s="262"/>
      <c r="L14" s="262"/>
      <c r="M14" s="262"/>
    </row>
    <row r="15" spans="1:13">
      <c r="A15" s="260" t="s">
        <v>2357</v>
      </c>
      <c r="B15" s="260"/>
      <c r="C15" s="260"/>
      <c r="D15" s="260"/>
      <c r="E15" s="260"/>
      <c r="F15" s="260"/>
      <c r="G15" s="260"/>
      <c r="H15" s="260"/>
      <c r="I15" s="260"/>
      <c r="J15" s="260"/>
      <c r="K15" s="260"/>
      <c r="L15" s="260"/>
      <c r="M15" s="260"/>
    </row>
    <row r="16" spans="1:13">
      <c r="A16" s="263" t="s">
        <v>241</v>
      </c>
      <c r="B16" s="261" t="s">
        <v>2067</v>
      </c>
      <c r="C16" s="261"/>
      <c r="D16" s="261" t="s">
        <v>2068</v>
      </c>
      <c r="E16" s="261"/>
      <c r="F16" s="261" t="s">
        <v>2069</v>
      </c>
      <c r="G16" s="261"/>
      <c r="H16" s="261" t="s">
        <v>2070</v>
      </c>
      <c r="I16" s="261"/>
      <c r="J16" s="261" t="s">
        <v>2071</v>
      </c>
      <c r="K16" s="261"/>
      <c r="L16" s="261" t="s">
        <v>2072</v>
      </c>
      <c r="M16" s="261"/>
    </row>
    <row r="17" spans="1:13">
      <c r="A17" s="263"/>
      <c r="B17" s="39" t="s">
        <v>139</v>
      </c>
      <c r="C17" s="39" t="s">
        <v>48</v>
      </c>
      <c r="D17" s="39" t="s">
        <v>139</v>
      </c>
      <c r="E17" s="39" t="s">
        <v>48</v>
      </c>
      <c r="F17" s="39" t="s">
        <v>139</v>
      </c>
      <c r="G17" s="39" t="s">
        <v>48</v>
      </c>
      <c r="H17" s="39" t="s">
        <v>139</v>
      </c>
      <c r="I17" s="39" t="s">
        <v>48</v>
      </c>
      <c r="J17" s="39" t="s">
        <v>139</v>
      </c>
      <c r="K17" s="39" t="s">
        <v>48</v>
      </c>
      <c r="L17" s="39" t="s">
        <v>139</v>
      </c>
      <c r="M17" s="39" t="s">
        <v>48</v>
      </c>
    </row>
    <row r="18" spans="1:13" ht="24">
      <c r="A18" s="37" t="s">
        <v>2065</v>
      </c>
      <c r="B18" s="102">
        <v>77624</v>
      </c>
      <c r="C18" s="102">
        <v>39942</v>
      </c>
      <c r="D18" s="102">
        <v>6111</v>
      </c>
      <c r="E18" s="102">
        <v>3430</v>
      </c>
      <c r="F18" s="102">
        <v>302</v>
      </c>
      <c r="G18" s="102">
        <v>175</v>
      </c>
      <c r="H18" s="102">
        <v>46</v>
      </c>
      <c r="I18" s="102">
        <v>32</v>
      </c>
      <c r="J18" s="102">
        <v>51</v>
      </c>
      <c r="K18" s="102">
        <v>22</v>
      </c>
      <c r="L18" s="36">
        <v>84134</v>
      </c>
      <c r="M18" s="36">
        <v>43601</v>
      </c>
    </row>
    <row r="19" spans="1:13">
      <c r="A19" s="37" t="s">
        <v>53</v>
      </c>
      <c r="B19" s="102">
        <v>110565</v>
      </c>
      <c r="C19" s="102">
        <v>54621</v>
      </c>
      <c r="D19" s="102">
        <v>48623</v>
      </c>
      <c r="E19" s="102">
        <v>25824</v>
      </c>
      <c r="F19" s="102">
        <v>5504</v>
      </c>
      <c r="G19" s="102">
        <v>3186</v>
      </c>
      <c r="H19" s="102">
        <v>393</v>
      </c>
      <c r="I19" s="102">
        <v>206</v>
      </c>
      <c r="J19" s="102">
        <v>80</v>
      </c>
      <c r="K19" s="102">
        <v>43</v>
      </c>
      <c r="L19" s="36">
        <v>165165</v>
      </c>
      <c r="M19" s="36">
        <v>83880</v>
      </c>
    </row>
    <row r="20" spans="1:13">
      <c r="A20" s="37" t="s">
        <v>264</v>
      </c>
      <c r="B20" s="102">
        <v>40013</v>
      </c>
      <c r="C20" s="102">
        <v>18615</v>
      </c>
      <c r="D20" s="102">
        <v>90189</v>
      </c>
      <c r="E20" s="102">
        <v>44718</v>
      </c>
      <c r="F20" s="102">
        <v>41677</v>
      </c>
      <c r="G20" s="102">
        <v>22531</v>
      </c>
      <c r="H20" s="102">
        <v>5194</v>
      </c>
      <c r="I20" s="102">
        <v>2981</v>
      </c>
      <c r="J20" s="102">
        <v>560</v>
      </c>
      <c r="K20" s="102">
        <v>290</v>
      </c>
      <c r="L20" s="36">
        <v>177633</v>
      </c>
      <c r="M20" s="36">
        <v>89135</v>
      </c>
    </row>
    <row r="21" spans="1:13">
      <c r="A21" s="37" t="s">
        <v>265</v>
      </c>
      <c r="B21" s="102">
        <v>14004</v>
      </c>
      <c r="C21" s="102">
        <v>6370</v>
      </c>
      <c r="D21" s="102">
        <v>41516</v>
      </c>
      <c r="E21" s="102">
        <v>19317</v>
      </c>
      <c r="F21" s="102">
        <v>77280</v>
      </c>
      <c r="G21" s="102">
        <v>39247</v>
      </c>
      <c r="H21" s="102">
        <v>33725</v>
      </c>
      <c r="I21" s="102">
        <v>18755</v>
      </c>
      <c r="J21" s="102">
        <v>5640</v>
      </c>
      <c r="K21" s="102">
        <v>3271</v>
      </c>
      <c r="L21" s="36">
        <v>172165</v>
      </c>
      <c r="M21" s="36">
        <v>86960</v>
      </c>
    </row>
    <row r="22" spans="1:13">
      <c r="A22" s="37" t="s">
        <v>266</v>
      </c>
      <c r="B22" s="102">
        <v>4723</v>
      </c>
      <c r="C22" s="102">
        <v>2168</v>
      </c>
      <c r="D22" s="102">
        <v>17538</v>
      </c>
      <c r="E22" s="102">
        <v>7825</v>
      </c>
      <c r="F22" s="102">
        <v>42558</v>
      </c>
      <c r="G22" s="102">
        <v>19933</v>
      </c>
      <c r="H22" s="102">
        <v>60944</v>
      </c>
      <c r="I22" s="102">
        <v>31243</v>
      </c>
      <c r="J22" s="102">
        <v>29269</v>
      </c>
      <c r="K22" s="102">
        <v>16472</v>
      </c>
      <c r="L22" s="36">
        <v>155032</v>
      </c>
      <c r="M22" s="36">
        <v>77641</v>
      </c>
    </row>
    <row r="23" spans="1:13">
      <c r="A23" s="37" t="s">
        <v>54</v>
      </c>
      <c r="B23" s="102">
        <v>2460</v>
      </c>
      <c r="C23" s="102">
        <v>1126</v>
      </c>
      <c r="D23" s="102">
        <v>8762</v>
      </c>
      <c r="E23" s="102">
        <v>3856</v>
      </c>
      <c r="F23" s="102">
        <v>23024</v>
      </c>
      <c r="G23" s="102">
        <v>10347</v>
      </c>
      <c r="H23" s="102">
        <v>38002</v>
      </c>
      <c r="I23" s="102">
        <v>18219</v>
      </c>
      <c r="J23" s="102">
        <v>53138</v>
      </c>
      <c r="K23" s="102">
        <v>27831</v>
      </c>
      <c r="L23" s="36">
        <v>125386</v>
      </c>
      <c r="M23" s="36">
        <v>61379</v>
      </c>
    </row>
    <row r="24" spans="1:13">
      <c r="A24" s="37" t="s">
        <v>2066</v>
      </c>
      <c r="B24" s="102">
        <v>1411</v>
      </c>
      <c r="C24" s="102">
        <v>638</v>
      </c>
      <c r="D24" s="102">
        <v>5325</v>
      </c>
      <c r="E24" s="102">
        <v>2135</v>
      </c>
      <c r="F24" s="102">
        <v>17232</v>
      </c>
      <c r="G24" s="102">
        <v>7126</v>
      </c>
      <c r="H24" s="102">
        <v>36976</v>
      </c>
      <c r="I24" s="102">
        <v>16199</v>
      </c>
      <c r="J24" s="102">
        <v>64234</v>
      </c>
      <c r="K24" s="102">
        <v>30034</v>
      </c>
      <c r="L24" s="36">
        <v>125178</v>
      </c>
      <c r="M24" s="36">
        <v>56132</v>
      </c>
    </row>
    <row r="25" spans="1:13">
      <c r="A25" s="40" t="s">
        <v>242</v>
      </c>
      <c r="B25" s="38">
        <v>250800</v>
      </c>
      <c r="C25" s="38">
        <v>123480</v>
      </c>
      <c r="D25" s="38">
        <v>218064</v>
      </c>
      <c r="E25" s="38">
        <v>107105</v>
      </c>
      <c r="F25" s="38">
        <v>207577</v>
      </c>
      <c r="G25" s="38">
        <v>102545</v>
      </c>
      <c r="H25" s="38">
        <v>175280</v>
      </c>
      <c r="I25" s="38">
        <v>87635</v>
      </c>
      <c r="J25" s="38">
        <v>152972</v>
      </c>
      <c r="K25" s="38">
        <v>77963</v>
      </c>
      <c r="L25" s="38">
        <v>1004693</v>
      </c>
      <c r="M25" s="38">
        <v>498728</v>
      </c>
    </row>
    <row r="26" spans="1:13" ht="13.9" customHeight="1">
      <c r="A26" s="101"/>
      <c r="B26" s="101"/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</row>
    <row r="27" spans="1:13" ht="21">
      <c r="A27" s="264" t="s">
        <v>269</v>
      </c>
      <c r="B27" s="264"/>
      <c r="C27" s="264"/>
      <c r="D27" s="264"/>
      <c r="E27" s="264"/>
      <c r="F27" s="264"/>
      <c r="G27" s="264"/>
      <c r="H27" s="264"/>
      <c r="I27" s="264"/>
      <c r="J27" s="264"/>
      <c r="K27" s="264"/>
      <c r="L27" s="264"/>
      <c r="M27" s="264"/>
    </row>
    <row r="28" spans="1:13">
      <c r="A28" s="260" t="s">
        <v>2357</v>
      </c>
      <c r="B28" s="260"/>
      <c r="C28" s="260"/>
      <c r="D28" s="260"/>
      <c r="E28" s="260"/>
      <c r="F28" s="260"/>
      <c r="G28" s="260"/>
      <c r="H28" s="260"/>
      <c r="I28" s="260"/>
      <c r="J28" s="260"/>
      <c r="K28" s="260"/>
      <c r="L28" s="260"/>
      <c r="M28" s="260"/>
    </row>
    <row r="29" spans="1:13">
      <c r="A29" s="263" t="s">
        <v>241</v>
      </c>
      <c r="B29" s="261" t="s">
        <v>2067</v>
      </c>
      <c r="C29" s="261"/>
      <c r="D29" s="261" t="s">
        <v>2068</v>
      </c>
      <c r="E29" s="261"/>
      <c r="F29" s="261" t="s">
        <v>2069</v>
      </c>
      <c r="G29" s="261"/>
      <c r="H29" s="261" t="s">
        <v>2070</v>
      </c>
      <c r="I29" s="261"/>
      <c r="J29" s="261" t="s">
        <v>2071</v>
      </c>
      <c r="K29" s="261"/>
      <c r="L29" s="261" t="s">
        <v>2072</v>
      </c>
      <c r="M29" s="261"/>
    </row>
    <row r="30" spans="1:13">
      <c r="A30" s="263"/>
      <c r="B30" s="39" t="s">
        <v>139</v>
      </c>
      <c r="C30" s="39" t="s">
        <v>48</v>
      </c>
      <c r="D30" s="39" t="s">
        <v>139</v>
      </c>
      <c r="E30" s="39" t="s">
        <v>48</v>
      </c>
      <c r="F30" s="39" t="s">
        <v>139</v>
      </c>
      <c r="G30" s="39" t="s">
        <v>48</v>
      </c>
      <c r="H30" s="39" t="s">
        <v>139</v>
      </c>
      <c r="I30" s="39" t="s">
        <v>48</v>
      </c>
      <c r="J30" s="39" t="s">
        <v>139</v>
      </c>
      <c r="K30" s="39" t="s">
        <v>48</v>
      </c>
      <c r="L30" s="39" t="s">
        <v>139</v>
      </c>
      <c r="M30" s="39" t="s">
        <v>48</v>
      </c>
    </row>
    <row r="31" spans="1:13" ht="24">
      <c r="A31" s="37" t="s">
        <v>2065</v>
      </c>
      <c r="B31" s="102">
        <v>162159</v>
      </c>
      <c r="C31" s="102">
        <v>83312</v>
      </c>
      <c r="D31" s="102">
        <v>8148</v>
      </c>
      <c r="E31" s="102">
        <v>4515</v>
      </c>
      <c r="F31" s="102">
        <v>486</v>
      </c>
      <c r="G31" s="102">
        <v>268</v>
      </c>
      <c r="H31" s="102">
        <v>91</v>
      </c>
      <c r="I31" s="102">
        <v>58</v>
      </c>
      <c r="J31" s="102">
        <v>61</v>
      </c>
      <c r="K31" s="102">
        <v>28</v>
      </c>
      <c r="L31" s="36">
        <v>170945</v>
      </c>
      <c r="M31" s="36">
        <v>88181</v>
      </c>
    </row>
    <row r="32" spans="1:13">
      <c r="A32" s="37" t="s">
        <v>53</v>
      </c>
      <c r="B32" s="102">
        <v>725335</v>
      </c>
      <c r="C32" s="102">
        <v>366907</v>
      </c>
      <c r="D32" s="102">
        <v>93362</v>
      </c>
      <c r="E32" s="102">
        <v>50607</v>
      </c>
      <c r="F32" s="102">
        <v>7721</v>
      </c>
      <c r="G32" s="102">
        <v>4469</v>
      </c>
      <c r="H32" s="102">
        <v>571</v>
      </c>
      <c r="I32" s="102">
        <v>306</v>
      </c>
      <c r="J32" s="102">
        <v>104</v>
      </c>
      <c r="K32" s="102">
        <v>55</v>
      </c>
      <c r="L32" s="36">
        <v>827093</v>
      </c>
      <c r="M32" s="36">
        <v>422344</v>
      </c>
    </row>
    <row r="33" spans="1:13">
      <c r="A33" s="37" t="s">
        <v>264</v>
      </c>
      <c r="B33" s="102">
        <v>422924</v>
      </c>
      <c r="C33" s="102">
        <v>207386</v>
      </c>
      <c r="D33" s="102">
        <v>389080</v>
      </c>
      <c r="E33" s="102">
        <v>201037</v>
      </c>
      <c r="F33" s="102">
        <v>74457</v>
      </c>
      <c r="G33" s="102">
        <v>41173</v>
      </c>
      <c r="H33" s="102">
        <v>7158</v>
      </c>
      <c r="I33" s="102">
        <v>4066</v>
      </c>
      <c r="J33" s="102">
        <v>795</v>
      </c>
      <c r="K33" s="102">
        <v>407</v>
      </c>
      <c r="L33" s="36">
        <v>894414</v>
      </c>
      <c r="M33" s="36">
        <v>454069</v>
      </c>
    </row>
    <row r="34" spans="1:13">
      <c r="A34" s="37" t="s">
        <v>265</v>
      </c>
      <c r="B34" s="102">
        <v>204992</v>
      </c>
      <c r="C34" s="102">
        <v>98931</v>
      </c>
      <c r="D34" s="102">
        <v>320139</v>
      </c>
      <c r="E34" s="102">
        <v>160026</v>
      </c>
      <c r="F34" s="102">
        <v>259607</v>
      </c>
      <c r="G34" s="102">
        <v>137421</v>
      </c>
      <c r="H34" s="102">
        <v>57117</v>
      </c>
      <c r="I34" s="102">
        <v>32232</v>
      </c>
      <c r="J34" s="102">
        <v>8006</v>
      </c>
      <c r="K34" s="102">
        <v>4641</v>
      </c>
      <c r="L34" s="36">
        <v>849861</v>
      </c>
      <c r="M34" s="36">
        <v>433251</v>
      </c>
    </row>
    <row r="35" spans="1:13">
      <c r="A35" s="37" t="s">
        <v>266</v>
      </c>
      <c r="B35" s="102">
        <v>87166</v>
      </c>
      <c r="C35" s="102">
        <v>42376</v>
      </c>
      <c r="D35" s="102">
        <v>192946</v>
      </c>
      <c r="E35" s="102">
        <v>94480</v>
      </c>
      <c r="F35" s="102">
        <v>247738</v>
      </c>
      <c r="G35" s="102">
        <v>126677</v>
      </c>
      <c r="H35" s="102">
        <v>167293</v>
      </c>
      <c r="I35" s="102">
        <v>89380</v>
      </c>
      <c r="J35" s="102">
        <v>48558</v>
      </c>
      <c r="K35" s="102">
        <v>27877</v>
      </c>
      <c r="L35" s="36">
        <v>743701</v>
      </c>
      <c r="M35" s="36">
        <v>380790</v>
      </c>
    </row>
    <row r="36" spans="1:13">
      <c r="A36" s="37" t="s">
        <v>54</v>
      </c>
      <c r="B36" s="102">
        <v>45305</v>
      </c>
      <c r="C36" s="102">
        <v>21482</v>
      </c>
      <c r="D36" s="102">
        <v>115106</v>
      </c>
      <c r="E36" s="102">
        <v>55014</v>
      </c>
      <c r="F36" s="102">
        <v>194754</v>
      </c>
      <c r="G36" s="102">
        <v>96524</v>
      </c>
      <c r="H36" s="102">
        <v>181487</v>
      </c>
      <c r="I36" s="102">
        <v>93912</v>
      </c>
      <c r="J36" s="102">
        <v>128586</v>
      </c>
      <c r="K36" s="102">
        <v>70008</v>
      </c>
      <c r="L36" s="36">
        <v>665238</v>
      </c>
      <c r="M36" s="36">
        <v>336940</v>
      </c>
    </row>
    <row r="37" spans="1:13">
      <c r="A37" s="37" t="s">
        <v>2066</v>
      </c>
      <c r="B37" s="102">
        <v>27575</v>
      </c>
      <c r="C37" s="102">
        <v>12908</v>
      </c>
      <c r="D37" s="102">
        <v>88884</v>
      </c>
      <c r="E37" s="102">
        <v>40176</v>
      </c>
      <c r="F37" s="102">
        <v>212977</v>
      </c>
      <c r="G37" s="102">
        <v>96849</v>
      </c>
      <c r="H37" s="102">
        <v>296349</v>
      </c>
      <c r="I37" s="102">
        <v>140169</v>
      </c>
      <c r="J37" s="102">
        <v>336460</v>
      </c>
      <c r="K37" s="102">
        <v>165488</v>
      </c>
      <c r="L37" s="36">
        <v>962245</v>
      </c>
      <c r="M37" s="36">
        <v>455590</v>
      </c>
    </row>
    <row r="38" spans="1:13">
      <c r="A38" s="40" t="s">
        <v>242</v>
      </c>
      <c r="B38" s="38">
        <v>1675456</v>
      </c>
      <c r="C38" s="38">
        <v>833302</v>
      </c>
      <c r="D38" s="38">
        <v>1207665</v>
      </c>
      <c r="E38" s="38">
        <v>605855</v>
      </c>
      <c r="F38" s="38">
        <v>997740</v>
      </c>
      <c r="G38" s="38">
        <v>503381</v>
      </c>
      <c r="H38" s="38">
        <v>710066</v>
      </c>
      <c r="I38" s="38">
        <v>360123</v>
      </c>
      <c r="J38" s="38">
        <v>522570</v>
      </c>
      <c r="K38" s="38">
        <v>268504</v>
      </c>
      <c r="L38" s="38">
        <v>5113497</v>
      </c>
      <c r="M38" s="38">
        <v>2571165</v>
      </c>
    </row>
  </sheetData>
  <mergeCells count="27">
    <mergeCell ref="A27:M27"/>
    <mergeCell ref="A28:M28"/>
    <mergeCell ref="A29:A30"/>
    <mergeCell ref="B29:C29"/>
    <mergeCell ref="D29:E29"/>
    <mergeCell ref="F29:G29"/>
    <mergeCell ref="H29:I29"/>
    <mergeCell ref="J29:K29"/>
    <mergeCell ref="L29:M29"/>
    <mergeCell ref="A14:M14"/>
    <mergeCell ref="A15:M15"/>
    <mergeCell ref="A16:A17"/>
    <mergeCell ref="B16:C16"/>
    <mergeCell ref="D16:E16"/>
    <mergeCell ref="F16:G16"/>
    <mergeCell ref="H16:I16"/>
    <mergeCell ref="J16:K16"/>
    <mergeCell ref="L16:M16"/>
    <mergeCell ref="A1:M1"/>
    <mergeCell ref="A2:M2"/>
    <mergeCell ref="A3:A4"/>
    <mergeCell ref="B3:C3"/>
    <mergeCell ref="D3:E3"/>
    <mergeCell ref="F3:G3"/>
    <mergeCell ref="H3:I3"/>
    <mergeCell ref="J3:K3"/>
    <mergeCell ref="L3:M3"/>
  </mergeCells>
  <printOptions horizontalCentered="1"/>
  <pageMargins left="0.23622047244094491" right="0.23622047244094491" top="0.35433070866141736" bottom="0.35433070866141736" header="0.11811023622047245" footer="0.11811023622047245"/>
  <pageSetup paperSize="9" scale="90" firstPageNumber="531" orientation="landscape" horizontalDpi="300" verticalDpi="300" r:id="rId1"/>
  <headerFooter>
    <oddFooter>&amp;R&amp;6&amp;P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4CBDA4-CFA0-4E3B-8B7D-137FFDA07187}">
  <sheetPr codeName="Feuil2">
    <tabColor rgb="FF92D050"/>
  </sheetPr>
  <dimension ref="A1:K32"/>
  <sheetViews>
    <sheetView tabSelected="1" view="pageBreakPreview" zoomScale="90" zoomScaleNormal="100" zoomScaleSheetLayoutView="90" workbookViewId="0">
      <selection sqref="A1:K32"/>
    </sheetView>
  </sheetViews>
  <sheetFormatPr baseColWidth="10" defaultColWidth="11.5703125" defaultRowHeight="15"/>
  <cols>
    <col min="1" max="1" width="11.5703125" style="106"/>
    <col min="2" max="10" width="12" style="106" customWidth="1"/>
    <col min="11" max="11" width="12.42578125" style="106" customWidth="1"/>
    <col min="12" max="16384" width="11.5703125" style="106"/>
  </cols>
  <sheetData>
    <row r="1" spans="1:11" ht="21" customHeight="1">
      <c r="A1" s="186" t="s">
        <v>2751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</row>
    <row r="2" spans="1:11">
      <c r="A2" s="186"/>
      <c r="B2" s="186"/>
      <c r="C2" s="186"/>
      <c r="D2" s="186"/>
      <c r="E2" s="186"/>
      <c r="F2" s="186"/>
      <c r="G2" s="186"/>
      <c r="H2" s="186"/>
      <c r="I2" s="186"/>
      <c r="J2" s="186"/>
      <c r="K2" s="186"/>
    </row>
    <row r="3" spans="1:11" ht="14.45" customHeight="1">
      <c r="A3" s="186"/>
      <c r="B3" s="186"/>
      <c r="C3" s="186"/>
      <c r="D3" s="186"/>
      <c r="E3" s="186"/>
      <c r="F3" s="186"/>
      <c r="G3" s="186"/>
      <c r="H3" s="186"/>
      <c r="I3" s="186"/>
      <c r="J3" s="186"/>
      <c r="K3" s="186"/>
    </row>
    <row r="4" spans="1:11" ht="24" customHeight="1">
      <c r="A4" s="186"/>
      <c r="B4" s="186"/>
      <c r="C4" s="186"/>
      <c r="D4" s="186"/>
      <c r="E4" s="186"/>
      <c r="F4" s="186"/>
      <c r="G4" s="186"/>
      <c r="H4" s="186"/>
      <c r="I4" s="186"/>
      <c r="J4" s="186"/>
      <c r="K4" s="186"/>
    </row>
    <row r="5" spans="1:11">
      <c r="A5" s="186"/>
      <c r="B5" s="186"/>
      <c r="C5" s="186"/>
      <c r="D5" s="186"/>
      <c r="E5" s="186"/>
      <c r="F5" s="186"/>
      <c r="G5" s="186"/>
      <c r="H5" s="186"/>
      <c r="I5" s="186"/>
      <c r="J5" s="186"/>
      <c r="K5" s="186"/>
    </row>
    <row r="6" spans="1:11">
      <c r="A6" s="186"/>
      <c r="B6" s="186"/>
      <c r="C6" s="186"/>
      <c r="D6" s="186"/>
      <c r="E6" s="186"/>
      <c r="F6" s="186"/>
      <c r="G6" s="186"/>
      <c r="H6" s="186"/>
      <c r="I6" s="186"/>
      <c r="J6" s="186"/>
      <c r="K6" s="186"/>
    </row>
    <row r="7" spans="1:11">
      <c r="A7" s="186"/>
      <c r="B7" s="186"/>
      <c r="C7" s="186"/>
      <c r="D7" s="186"/>
      <c r="E7" s="186"/>
      <c r="F7" s="186"/>
      <c r="G7" s="186"/>
      <c r="H7" s="186"/>
      <c r="I7" s="186"/>
      <c r="J7" s="186"/>
      <c r="K7" s="186"/>
    </row>
    <row r="8" spans="1:11">
      <c r="A8" s="186"/>
      <c r="B8" s="186"/>
      <c r="C8" s="186"/>
      <c r="D8" s="186"/>
      <c r="E8" s="186"/>
      <c r="F8" s="186"/>
      <c r="G8" s="186"/>
      <c r="H8" s="186"/>
      <c r="I8" s="186"/>
      <c r="J8" s="186"/>
      <c r="K8" s="186"/>
    </row>
    <row r="9" spans="1:11">
      <c r="A9" s="186"/>
      <c r="B9" s="186"/>
      <c r="C9" s="186"/>
      <c r="D9" s="186"/>
      <c r="E9" s="186"/>
      <c r="F9" s="186"/>
      <c r="G9" s="186"/>
      <c r="H9" s="186"/>
      <c r="I9" s="186"/>
      <c r="J9" s="186"/>
      <c r="K9" s="186"/>
    </row>
    <row r="10" spans="1:11">
      <c r="A10" s="186"/>
      <c r="B10" s="186"/>
      <c r="C10" s="186"/>
      <c r="D10" s="186"/>
      <c r="E10" s="186"/>
      <c r="F10" s="186"/>
      <c r="G10" s="186"/>
      <c r="H10" s="186"/>
      <c r="I10" s="186"/>
      <c r="J10" s="186"/>
      <c r="K10" s="186"/>
    </row>
    <row r="11" spans="1:11" ht="5.45" customHeight="1">
      <c r="A11" s="186"/>
      <c r="B11" s="186"/>
      <c r="C11" s="186"/>
      <c r="D11" s="186"/>
      <c r="E11" s="186"/>
      <c r="F11" s="186"/>
      <c r="G11" s="186"/>
      <c r="H11" s="186"/>
      <c r="I11" s="186"/>
      <c r="J11" s="186"/>
      <c r="K11" s="186"/>
    </row>
    <row r="12" spans="1:11" ht="21" customHeight="1">
      <c r="A12" s="186"/>
      <c r="B12" s="186"/>
      <c r="C12" s="186"/>
      <c r="D12" s="186"/>
      <c r="E12" s="186"/>
      <c r="F12" s="186"/>
      <c r="G12" s="186"/>
      <c r="H12" s="186"/>
      <c r="I12" s="186"/>
      <c r="J12" s="186"/>
      <c r="K12" s="186"/>
    </row>
    <row r="13" spans="1:11">
      <c r="A13" s="186"/>
      <c r="B13" s="186"/>
      <c r="C13" s="186"/>
      <c r="D13" s="186"/>
      <c r="E13" s="186"/>
      <c r="F13" s="186"/>
      <c r="G13" s="186"/>
      <c r="H13" s="186"/>
      <c r="I13" s="186"/>
      <c r="J13" s="186"/>
      <c r="K13" s="186"/>
    </row>
    <row r="14" spans="1:11" ht="14.45" customHeight="1">
      <c r="A14" s="186"/>
      <c r="B14" s="186"/>
      <c r="C14" s="186"/>
      <c r="D14" s="186"/>
      <c r="E14" s="186"/>
      <c r="F14" s="186"/>
      <c r="G14" s="186"/>
      <c r="H14" s="186"/>
      <c r="I14" s="186"/>
      <c r="J14" s="186"/>
      <c r="K14" s="186"/>
    </row>
    <row r="15" spans="1:11" ht="24" customHeight="1">
      <c r="A15" s="186"/>
      <c r="B15" s="186"/>
      <c r="C15" s="186"/>
      <c r="D15" s="186"/>
      <c r="E15" s="186"/>
      <c r="F15" s="186"/>
      <c r="G15" s="186"/>
      <c r="H15" s="186"/>
      <c r="I15" s="186"/>
      <c r="J15" s="186"/>
      <c r="K15" s="186"/>
    </row>
    <row r="16" spans="1:11">
      <c r="A16" s="186"/>
      <c r="B16" s="186"/>
      <c r="C16" s="186"/>
      <c r="D16" s="186"/>
      <c r="E16" s="186"/>
      <c r="F16" s="186"/>
      <c r="G16" s="186"/>
      <c r="H16" s="186"/>
      <c r="I16" s="186"/>
      <c r="J16" s="186"/>
      <c r="K16" s="186"/>
    </row>
    <row r="17" spans="1:11">
      <c r="A17" s="186"/>
      <c r="B17" s="186"/>
      <c r="C17" s="186"/>
      <c r="D17" s="186"/>
      <c r="E17" s="186"/>
      <c r="F17" s="186"/>
      <c r="G17" s="186"/>
      <c r="H17" s="186"/>
      <c r="I17" s="186"/>
      <c r="J17" s="186"/>
      <c r="K17" s="186"/>
    </row>
    <row r="18" spans="1:11">
      <c r="A18" s="186"/>
      <c r="B18" s="186"/>
      <c r="C18" s="186"/>
      <c r="D18" s="186"/>
      <c r="E18" s="186"/>
      <c r="F18" s="186"/>
      <c r="G18" s="186"/>
      <c r="H18" s="186"/>
      <c r="I18" s="186"/>
      <c r="J18" s="186"/>
      <c r="K18" s="186"/>
    </row>
    <row r="19" spans="1:11">
      <c r="A19" s="186"/>
      <c r="B19" s="186"/>
      <c r="C19" s="186"/>
      <c r="D19" s="186"/>
      <c r="E19" s="186"/>
      <c r="F19" s="186"/>
      <c r="G19" s="186"/>
      <c r="H19" s="186"/>
      <c r="I19" s="186"/>
      <c r="J19" s="186"/>
      <c r="K19" s="186"/>
    </row>
    <row r="20" spans="1:11">
      <c r="A20" s="186"/>
      <c r="B20" s="186"/>
      <c r="C20" s="186"/>
      <c r="D20" s="186"/>
      <c r="E20" s="186"/>
      <c r="F20" s="186"/>
      <c r="G20" s="186"/>
      <c r="H20" s="186"/>
      <c r="I20" s="186"/>
      <c r="J20" s="186"/>
      <c r="K20" s="186"/>
    </row>
    <row r="21" spans="1:11">
      <c r="A21" s="186"/>
      <c r="B21" s="186"/>
      <c r="C21" s="186"/>
      <c r="D21" s="186"/>
      <c r="E21" s="186"/>
      <c r="F21" s="186"/>
      <c r="G21" s="186"/>
      <c r="H21" s="186"/>
      <c r="I21" s="186"/>
      <c r="J21" s="186"/>
      <c r="K21" s="186"/>
    </row>
    <row r="22" spans="1:11" ht="5.45" customHeight="1">
      <c r="A22" s="186"/>
      <c r="B22" s="186"/>
      <c r="C22" s="186"/>
      <c r="D22" s="186"/>
      <c r="E22" s="186"/>
      <c r="F22" s="186"/>
      <c r="G22" s="186"/>
      <c r="H22" s="186"/>
      <c r="I22" s="186"/>
      <c r="J22" s="186"/>
      <c r="K22" s="186"/>
    </row>
    <row r="23" spans="1:11" ht="21" customHeight="1">
      <c r="A23" s="186"/>
      <c r="B23" s="186"/>
      <c r="C23" s="186"/>
      <c r="D23" s="186"/>
      <c r="E23" s="186"/>
      <c r="F23" s="186"/>
      <c r="G23" s="186"/>
      <c r="H23" s="186"/>
      <c r="I23" s="186"/>
      <c r="J23" s="186"/>
      <c r="K23" s="186"/>
    </row>
    <row r="24" spans="1:11">
      <c r="A24" s="186"/>
      <c r="B24" s="186"/>
      <c r="C24" s="186"/>
      <c r="D24" s="186"/>
      <c r="E24" s="186"/>
      <c r="F24" s="186"/>
      <c r="G24" s="186"/>
      <c r="H24" s="186"/>
      <c r="I24" s="186"/>
      <c r="J24" s="186"/>
      <c r="K24" s="186"/>
    </row>
    <row r="25" spans="1:11" ht="14.45" customHeight="1">
      <c r="A25" s="186"/>
      <c r="B25" s="186"/>
      <c r="C25" s="186"/>
      <c r="D25" s="186"/>
      <c r="E25" s="186"/>
      <c r="F25" s="186"/>
      <c r="G25" s="186"/>
      <c r="H25" s="186"/>
      <c r="I25" s="186"/>
      <c r="J25" s="186"/>
      <c r="K25" s="186"/>
    </row>
    <row r="26" spans="1:11" ht="24" customHeight="1">
      <c r="A26" s="186"/>
      <c r="B26" s="186"/>
      <c r="C26" s="186"/>
      <c r="D26" s="186"/>
      <c r="E26" s="186"/>
      <c r="F26" s="186"/>
      <c r="G26" s="186"/>
      <c r="H26" s="186"/>
      <c r="I26" s="186"/>
      <c r="J26" s="186"/>
      <c r="K26" s="186"/>
    </row>
    <row r="27" spans="1:11">
      <c r="A27" s="186"/>
      <c r="B27" s="186"/>
      <c r="C27" s="186"/>
      <c r="D27" s="186"/>
      <c r="E27" s="186"/>
      <c r="F27" s="186"/>
      <c r="G27" s="186"/>
      <c r="H27" s="186"/>
      <c r="I27" s="186"/>
      <c r="J27" s="186"/>
      <c r="K27" s="186"/>
    </row>
    <row r="28" spans="1:11">
      <c r="A28" s="186"/>
      <c r="B28" s="186"/>
      <c r="C28" s="186"/>
      <c r="D28" s="186"/>
      <c r="E28" s="186"/>
      <c r="F28" s="186"/>
      <c r="G28" s="186"/>
      <c r="H28" s="186"/>
      <c r="I28" s="186"/>
      <c r="J28" s="186"/>
      <c r="K28" s="186"/>
    </row>
    <row r="29" spans="1:11">
      <c r="A29" s="186"/>
      <c r="B29" s="186"/>
      <c r="C29" s="186"/>
      <c r="D29" s="186"/>
      <c r="E29" s="186"/>
      <c r="F29" s="186"/>
      <c r="G29" s="186"/>
      <c r="H29" s="186"/>
      <c r="I29" s="186"/>
      <c r="J29" s="186"/>
      <c r="K29" s="186"/>
    </row>
    <row r="30" spans="1:11">
      <c r="A30" s="186"/>
      <c r="B30" s="186"/>
      <c r="C30" s="186"/>
      <c r="D30" s="186"/>
      <c r="E30" s="186"/>
      <c r="F30" s="186"/>
      <c r="G30" s="186"/>
      <c r="H30" s="186"/>
      <c r="I30" s="186"/>
      <c r="J30" s="186"/>
      <c r="K30" s="186"/>
    </row>
    <row r="31" spans="1:11">
      <c r="A31" s="186"/>
      <c r="B31" s="186"/>
      <c r="C31" s="186"/>
      <c r="D31" s="186"/>
      <c r="E31" s="186"/>
      <c r="F31" s="186"/>
      <c r="G31" s="186"/>
      <c r="H31" s="186"/>
      <c r="I31" s="186"/>
      <c r="J31" s="186"/>
      <c r="K31" s="186"/>
    </row>
    <row r="32" spans="1:11">
      <c r="A32" s="186"/>
      <c r="B32" s="186"/>
      <c r="C32" s="186"/>
      <c r="D32" s="186"/>
      <c r="E32" s="186"/>
      <c r="F32" s="186"/>
      <c r="G32" s="186"/>
      <c r="H32" s="186"/>
      <c r="I32" s="186"/>
      <c r="J32" s="186"/>
      <c r="K32" s="186"/>
    </row>
  </sheetData>
  <mergeCells count="1">
    <mergeCell ref="A1:K32"/>
  </mergeCells>
  <printOptions horizontalCentered="1"/>
  <pageMargins left="0.23622047244094491" right="0.23622047244094491" top="0.35433070866141736" bottom="0.35433070866141736" header="0.11811023622047245" footer="0.11811023622047245"/>
  <pageSetup paperSize="9" scale="106" orientation="landscape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Feuil44">
    <tabColor rgb="FF92D050"/>
  </sheetPr>
  <dimension ref="A1:K35"/>
  <sheetViews>
    <sheetView view="pageBreakPreview" zoomScale="90" zoomScaleNormal="100" zoomScaleSheetLayoutView="90" workbookViewId="0">
      <selection sqref="A1:K1"/>
    </sheetView>
  </sheetViews>
  <sheetFormatPr baseColWidth="10" defaultRowHeight="15"/>
  <cols>
    <col min="1" max="11" width="13.28515625" customWidth="1"/>
  </cols>
  <sheetData>
    <row r="1" spans="1:11" ht="21">
      <c r="A1" s="265" t="s">
        <v>324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</row>
    <row r="2" spans="1:11">
      <c r="A2" s="245" t="s">
        <v>2357</v>
      </c>
      <c r="B2" s="245"/>
      <c r="C2" s="245"/>
      <c r="D2" s="245"/>
      <c r="E2" s="245"/>
      <c r="F2" s="245"/>
      <c r="G2" s="245"/>
      <c r="H2" s="245"/>
      <c r="I2" s="245"/>
      <c r="J2" s="245"/>
      <c r="K2" s="245"/>
    </row>
    <row r="3" spans="1:11">
      <c r="A3" s="266" t="s">
        <v>241</v>
      </c>
      <c r="B3" s="266" t="s">
        <v>2047</v>
      </c>
      <c r="C3" s="266"/>
      <c r="D3" s="266" t="s">
        <v>2046</v>
      </c>
      <c r="E3" s="266"/>
      <c r="F3" s="266" t="s">
        <v>2050</v>
      </c>
      <c r="G3" s="266"/>
      <c r="H3" s="266" t="s">
        <v>2049</v>
      </c>
      <c r="I3" s="266"/>
      <c r="J3" s="266" t="s">
        <v>73</v>
      </c>
      <c r="K3" s="266"/>
    </row>
    <row r="4" spans="1:11">
      <c r="A4" s="266"/>
      <c r="B4" s="57" t="s">
        <v>139</v>
      </c>
      <c r="C4" s="57" t="s">
        <v>48</v>
      </c>
      <c r="D4" s="57" t="s">
        <v>139</v>
      </c>
      <c r="E4" s="57" t="s">
        <v>48</v>
      </c>
      <c r="F4" s="57" t="s">
        <v>139</v>
      </c>
      <c r="G4" s="57" t="s">
        <v>48</v>
      </c>
      <c r="H4" s="57" t="s">
        <v>139</v>
      </c>
      <c r="I4" s="57" t="s">
        <v>48</v>
      </c>
      <c r="J4" s="57" t="s">
        <v>139</v>
      </c>
      <c r="K4" s="57" t="s">
        <v>48</v>
      </c>
    </row>
    <row r="5" spans="1:11" ht="24">
      <c r="A5" s="58" t="s">
        <v>2073</v>
      </c>
      <c r="B5" s="59">
        <v>20467</v>
      </c>
      <c r="C5" s="59">
        <v>12480</v>
      </c>
      <c r="D5" s="59">
        <v>2597</v>
      </c>
      <c r="E5" s="59">
        <v>1598</v>
      </c>
      <c r="F5" s="59">
        <v>283</v>
      </c>
      <c r="G5" s="59">
        <v>174</v>
      </c>
      <c r="H5" s="59">
        <v>57</v>
      </c>
      <c r="I5" s="59">
        <v>31</v>
      </c>
      <c r="J5" s="57">
        <v>23404</v>
      </c>
      <c r="K5" s="57">
        <v>14283</v>
      </c>
    </row>
    <row r="6" spans="1:11">
      <c r="A6" s="58" t="s">
        <v>59</v>
      </c>
      <c r="B6" s="59">
        <v>41964</v>
      </c>
      <c r="C6" s="59">
        <v>24405</v>
      </c>
      <c r="D6" s="59">
        <v>13829</v>
      </c>
      <c r="E6" s="59">
        <v>8360</v>
      </c>
      <c r="F6" s="59">
        <v>2189</v>
      </c>
      <c r="G6" s="59">
        <v>1400</v>
      </c>
      <c r="H6" s="59">
        <v>293</v>
      </c>
      <c r="I6" s="59">
        <v>178</v>
      </c>
      <c r="J6" s="57">
        <v>58275</v>
      </c>
      <c r="K6" s="57">
        <v>34343</v>
      </c>
    </row>
    <row r="7" spans="1:11">
      <c r="A7" s="58" t="s">
        <v>60</v>
      </c>
      <c r="B7" s="59">
        <v>57656</v>
      </c>
      <c r="C7" s="59">
        <v>31371</v>
      </c>
      <c r="D7" s="59">
        <v>33329</v>
      </c>
      <c r="E7" s="59">
        <v>19127</v>
      </c>
      <c r="F7" s="59">
        <v>12778</v>
      </c>
      <c r="G7" s="59">
        <v>7911</v>
      </c>
      <c r="H7" s="59">
        <v>2244</v>
      </c>
      <c r="I7" s="59">
        <v>1420</v>
      </c>
      <c r="J7" s="57">
        <v>106007</v>
      </c>
      <c r="K7" s="57">
        <v>59829</v>
      </c>
    </row>
    <row r="8" spans="1:11">
      <c r="A8" s="58" t="s">
        <v>61</v>
      </c>
      <c r="B8" s="59">
        <v>57189</v>
      </c>
      <c r="C8" s="59">
        <v>29138</v>
      </c>
      <c r="D8" s="59">
        <v>42746</v>
      </c>
      <c r="E8" s="59">
        <v>23137</v>
      </c>
      <c r="F8" s="59">
        <v>29137</v>
      </c>
      <c r="G8" s="59">
        <v>16930</v>
      </c>
      <c r="H8" s="59">
        <v>11975</v>
      </c>
      <c r="I8" s="59">
        <v>7186</v>
      </c>
      <c r="J8" s="57">
        <v>141047</v>
      </c>
      <c r="K8" s="57">
        <v>76391</v>
      </c>
    </row>
    <row r="9" spans="1:11">
      <c r="A9" s="58" t="s">
        <v>62</v>
      </c>
      <c r="B9" s="59">
        <v>46216</v>
      </c>
      <c r="C9" s="59">
        <v>22039</v>
      </c>
      <c r="D9" s="59">
        <v>42914</v>
      </c>
      <c r="E9" s="59">
        <v>21994</v>
      </c>
      <c r="F9" s="59">
        <v>39652</v>
      </c>
      <c r="G9" s="59">
        <v>21236</v>
      </c>
      <c r="H9" s="59">
        <v>29505</v>
      </c>
      <c r="I9" s="59">
        <v>16925</v>
      </c>
      <c r="J9" s="57">
        <v>158287</v>
      </c>
      <c r="K9" s="57">
        <v>82194</v>
      </c>
    </row>
    <row r="10" spans="1:11">
      <c r="A10" s="58" t="s">
        <v>267</v>
      </c>
      <c r="B10" s="59">
        <v>40458</v>
      </c>
      <c r="C10" s="59">
        <v>16219</v>
      </c>
      <c r="D10" s="59">
        <v>51896</v>
      </c>
      <c r="E10" s="59">
        <v>22062</v>
      </c>
      <c r="F10" s="59">
        <v>71631</v>
      </c>
      <c r="G10" s="59">
        <v>32636</v>
      </c>
      <c r="H10" s="59">
        <v>107854</v>
      </c>
      <c r="I10" s="59">
        <v>52215</v>
      </c>
      <c r="J10" s="57">
        <v>271839</v>
      </c>
      <c r="K10" s="57">
        <v>123132</v>
      </c>
    </row>
    <row r="11" spans="1:11">
      <c r="A11" s="60" t="s">
        <v>242</v>
      </c>
      <c r="B11" s="60">
        <v>263950</v>
      </c>
      <c r="C11" s="60">
        <v>135652</v>
      </c>
      <c r="D11" s="60">
        <v>187311</v>
      </c>
      <c r="E11" s="60">
        <v>96278</v>
      </c>
      <c r="F11" s="60">
        <v>155670</v>
      </c>
      <c r="G11" s="60">
        <v>80287</v>
      </c>
      <c r="H11" s="60">
        <v>151928</v>
      </c>
      <c r="I11" s="60">
        <v>77955</v>
      </c>
      <c r="J11" s="60">
        <v>758859</v>
      </c>
      <c r="K11" s="60">
        <v>390172</v>
      </c>
    </row>
    <row r="12" spans="1:11" s="104" customFormat="1" ht="8.4499999999999993" customHeight="1">
      <c r="A12" s="105"/>
      <c r="B12" s="105"/>
      <c r="C12" s="105"/>
      <c r="D12" s="105"/>
      <c r="E12" s="105"/>
      <c r="F12" s="105"/>
      <c r="G12" s="105"/>
      <c r="H12" s="105"/>
      <c r="I12" s="105"/>
      <c r="J12" s="105"/>
      <c r="K12" s="105"/>
    </row>
    <row r="13" spans="1:11" ht="21">
      <c r="A13" s="265" t="s">
        <v>325</v>
      </c>
      <c r="B13" s="265"/>
      <c r="C13" s="265"/>
      <c r="D13" s="265"/>
      <c r="E13" s="265"/>
      <c r="F13" s="265"/>
      <c r="G13" s="265"/>
      <c r="H13" s="265"/>
      <c r="I13" s="265"/>
      <c r="J13" s="265"/>
      <c r="K13" s="265"/>
    </row>
    <row r="14" spans="1:11">
      <c r="A14" s="245" t="s">
        <v>2357</v>
      </c>
      <c r="B14" s="245"/>
      <c r="C14" s="245"/>
      <c r="D14" s="245"/>
      <c r="E14" s="245"/>
      <c r="F14" s="245"/>
      <c r="G14" s="245"/>
      <c r="H14" s="245"/>
      <c r="I14" s="245"/>
      <c r="J14" s="245"/>
      <c r="K14" s="245"/>
    </row>
    <row r="15" spans="1:11">
      <c r="A15" s="266" t="s">
        <v>241</v>
      </c>
      <c r="B15" s="266" t="s">
        <v>2047</v>
      </c>
      <c r="C15" s="266"/>
      <c r="D15" s="266" t="s">
        <v>2046</v>
      </c>
      <c r="E15" s="266"/>
      <c r="F15" s="266" t="s">
        <v>2050</v>
      </c>
      <c r="G15" s="266"/>
      <c r="H15" s="266" t="s">
        <v>2049</v>
      </c>
      <c r="I15" s="266"/>
      <c r="J15" s="266" t="s">
        <v>73</v>
      </c>
      <c r="K15" s="266"/>
    </row>
    <row r="16" spans="1:11">
      <c r="A16" s="266"/>
      <c r="B16" s="57" t="s">
        <v>139</v>
      </c>
      <c r="C16" s="57" t="s">
        <v>48</v>
      </c>
      <c r="D16" s="57" t="s">
        <v>139</v>
      </c>
      <c r="E16" s="57" t="s">
        <v>48</v>
      </c>
      <c r="F16" s="57" t="s">
        <v>139</v>
      </c>
      <c r="G16" s="57" t="s">
        <v>48</v>
      </c>
      <c r="H16" s="57" t="s">
        <v>139</v>
      </c>
      <c r="I16" s="57" t="s">
        <v>48</v>
      </c>
      <c r="J16" s="57" t="s">
        <v>139</v>
      </c>
      <c r="K16" s="57" t="s">
        <v>48</v>
      </c>
    </row>
    <row r="17" spans="1:11" ht="24">
      <c r="A17" s="58" t="s">
        <v>2073</v>
      </c>
      <c r="B17" s="59">
        <v>24731</v>
      </c>
      <c r="C17" s="59">
        <v>14435</v>
      </c>
      <c r="D17" s="59">
        <v>3750</v>
      </c>
      <c r="E17" s="59">
        <v>2357</v>
      </c>
      <c r="F17" s="59">
        <v>338</v>
      </c>
      <c r="G17" s="59">
        <v>207</v>
      </c>
      <c r="H17" s="59">
        <v>125</v>
      </c>
      <c r="I17" s="59">
        <v>64</v>
      </c>
      <c r="J17" s="57">
        <v>28944</v>
      </c>
      <c r="K17" s="57">
        <v>17063</v>
      </c>
    </row>
    <row r="18" spans="1:11">
      <c r="A18" s="58" t="s">
        <v>59</v>
      </c>
      <c r="B18" s="59">
        <v>41488</v>
      </c>
      <c r="C18" s="59">
        <v>22265</v>
      </c>
      <c r="D18" s="59">
        <v>19535</v>
      </c>
      <c r="E18" s="59">
        <v>11206</v>
      </c>
      <c r="F18" s="59">
        <v>3446</v>
      </c>
      <c r="G18" s="59">
        <v>2102</v>
      </c>
      <c r="H18" s="59">
        <v>479</v>
      </c>
      <c r="I18" s="59">
        <v>284</v>
      </c>
      <c r="J18" s="57">
        <v>64948</v>
      </c>
      <c r="K18" s="57">
        <v>35857</v>
      </c>
    </row>
    <row r="19" spans="1:11">
      <c r="A19" s="58" t="s">
        <v>60</v>
      </c>
      <c r="B19" s="59">
        <v>29262</v>
      </c>
      <c r="C19" s="59">
        <v>14549</v>
      </c>
      <c r="D19" s="59">
        <v>35862</v>
      </c>
      <c r="E19" s="59">
        <v>19268</v>
      </c>
      <c r="F19" s="59">
        <v>17737</v>
      </c>
      <c r="G19" s="59">
        <v>10276</v>
      </c>
      <c r="H19" s="59">
        <v>4257</v>
      </c>
      <c r="I19" s="59">
        <v>2635</v>
      </c>
      <c r="J19" s="57">
        <v>87118</v>
      </c>
      <c r="K19" s="57">
        <v>46728</v>
      </c>
    </row>
    <row r="20" spans="1:11">
      <c r="A20" s="58" t="s">
        <v>61</v>
      </c>
      <c r="B20" s="59">
        <v>17710</v>
      </c>
      <c r="C20" s="59">
        <v>8252</v>
      </c>
      <c r="D20" s="59">
        <v>24358</v>
      </c>
      <c r="E20" s="59">
        <v>12234</v>
      </c>
      <c r="F20" s="59">
        <v>31590</v>
      </c>
      <c r="G20" s="59">
        <v>17285</v>
      </c>
      <c r="H20" s="59">
        <v>18970</v>
      </c>
      <c r="I20" s="59">
        <v>10812</v>
      </c>
      <c r="J20" s="57">
        <v>92628</v>
      </c>
      <c r="K20" s="57">
        <v>48583</v>
      </c>
    </row>
    <row r="21" spans="1:11">
      <c r="A21" s="58" t="s">
        <v>62</v>
      </c>
      <c r="B21" s="59">
        <v>9500</v>
      </c>
      <c r="C21" s="59">
        <v>4225</v>
      </c>
      <c r="D21" s="59">
        <v>14530</v>
      </c>
      <c r="E21" s="59">
        <v>6851</v>
      </c>
      <c r="F21" s="59">
        <v>23040</v>
      </c>
      <c r="G21" s="59">
        <v>11633</v>
      </c>
      <c r="H21" s="59">
        <v>35267</v>
      </c>
      <c r="I21" s="59">
        <v>19187</v>
      </c>
      <c r="J21" s="57">
        <v>82337</v>
      </c>
      <c r="K21" s="57">
        <v>41896</v>
      </c>
    </row>
    <row r="22" spans="1:11">
      <c r="A22" s="58" t="s">
        <v>267</v>
      </c>
      <c r="B22" s="59">
        <v>5303</v>
      </c>
      <c r="C22" s="59">
        <v>2020</v>
      </c>
      <c r="D22" s="59">
        <v>9910</v>
      </c>
      <c r="E22" s="59">
        <v>4095</v>
      </c>
      <c r="F22" s="59">
        <v>19992</v>
      </c>
      <c r="G22" s="59">
        <v>9029</v>
      </c>
      <c r="H22" s="59">
        <v>51890</v>
      </c>
      <c r="I22" s="59">
        <v>25402</v>
      </c>
      <c r="J22" s="57">
        <v>87095</v>
      </c>
      <c r="K22" s="57">
        <v>40546</v>
      </c>
    </row>
    <row r="23" spans="1:11">
      <c r="A23" s="60" t="s">
        <v>242</v>
      </c>
      <c r="B23" s="60">
        <v>127994</v>
      </c>
      <c r="C23" s="60">
        <v>65746</v>
      </c>
      <c r="D23" s="60">
        <v>107945</v>
      </c>
      <c r="E23" s="60">
        <v>56011</v>
      </c>
      <c r="F23" s="60">
        <v>96143</v>
      </c>
      <c r="G23" s="60">
        <v>50532</v>
      </c>
      <c r="H23" s="60">
        <v>110988</v>
      </c>
      <c r="I23" s="60">
        <v>58384</v>
      </c>
      <c r="J23" s="60">
        <v>443070</v>
      </c>
      <c r="K23" s="60">
        <v>230673</v>
      </c>
    </row>
    <row r="24" spans="1:11" s="104" customFormat="1" ht="8.4499999999999993" customHeight="1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</row>
    <row r="25" spans="1:11" ht="21">
      <c r="A25" s="265" t="s">
        <v>326</v>
      </c>
      <c r="B25" s="265"/>
      <c r="C25" s="265"/>
      <c r="D25" s="265"/>
      <c r="E25" s="265"/>
      <c r="F25" s="265"/>
      <c r="G25" s="265"/>
      <c r="H25" s="265"/>
      <c r="I25" s="265"/>
      <c r="J25" s="265"/>
      <c r="K25" s="265"/>
    </row>
    <row r="26" spans="1:11">
      <c r="A26" s="245" t="s">
        <v>2357</v>
      </c>
      <c r="B26" s="245"/>
      <c r="C26" s="245"/>
      <c r="D26" s="245"/>
      <c r="E26" s="245"/>
      <c r="F26" s="245"/>
      <c r="G26" s="245"/>
      <c r="H26" s="245"/>
      <c r="I26" s="245"/>
      <c r="J26" s="245"/>
      <c r="K26" s="245"/>
    </row>
    <row r="27" spans="1:11">
      <c r="A27" s="266" t="s">
        <v>241</v>
      </c>
      <c r="B27" s="266" t="s">
        <v>2047</v>
      </c>
      <c r="C27" s="266"/>
      <c r="D27" s="266" t="s">
        <v>2046</v>
      </c>
      <c r="E27" s="266"/>
      <c r="F27" s="266" t="s">
        <v>2050</v>
      </c>
      <c r="G27" s="266"/>
      <c r="H27" s="266" t="s">
        <v>2049</v>
      </c>
      <c r="I27" s="266"/>
      <c r="J27" s="266" t="s">
        <v>73</v>
      </c>
      <c r="K27" s="266"/>
    </row>
    <row r="28" spans="1:11">
      <c r="A28" s="266"/>
      <c r="B28" s="57" t="s">
        <v>139</v>
      </c>
      <c r="C28" s="57" t="s">
        <v>48</v>
      </c>
      <c r="D28" s="57" t="s">
        <v>139</v>
      </c>
      <c r="E28" s="57" t="s">
        <v>48</v>
      </c>
      <c r="F28" s="57" t="s">
        <v>139</v>
      </c>
      <c r="G28" s="57" t="s">
        <v>48</v>
      </c>
      <c r="H28" s="57" t="s">
        <v>139</v>
      </c>
      <c r="I28" s="57" t="s">
        <v>48</v>
      </c>
      <c r="J28" s="57" t="s">
        <v>139</v>
      </c>
      <c r="K28" s="57" t="s">
        <v>48</v>
      </c>
    </row>
    <row r="29" spans="1:11" ht="24">
      <c r="A29" s="58" t="s">
        <v>2073</v>
      </c>
      <c r="B29" s="59">
        <v>45198</v>
      </c>
      <c r="C29" s="59">
        <v>26915</v>
      </c>
      <c r="D29" s="59">
        <v>6347</v>
      </c>
      <c r="E29" s="59">
        <v>3955</v>
      </c>
      <c r="F29" s="59">
        <v>621</v>
      </c>
      <c r="G29" s="59">
        <v>381</v>
      </c>
      <c r="H29" s="59">
        <v>182</v>
      </c>
      <c r="I29" s="59">
        <v>95</v>
      </c>
      <c r="J29" s="57">
        <v>52348</v>
      </c>
      <c r="K29" s="57">
        <v>31346</v>
      </c>
    </row>
    <row r="30" spans="1:11">
      <c r="A30" s="58" t="s">
        <v>59</v>
      </c>
      <c r="B30" s="59">
        <v>83452</v>
      </c>
      <c r="C30" s="59">
        <v>46670</v>
      </c>
      <c r="D30" s="59">
        <v>33364</v>
      </c>
      <c r="E30" s="59">
        <v>19566</v>
      </c>
      <c r="F30" s="59">
        <v>5635</v>
      </c>
      <c r="G30" s="59">
        <v>3502</v>
      </c>
      <c r="H30" s="59">
        <v>772</v>
      </c>
      <c r="I30" s="59">
        <v>462</v>
      </c>
      <c r="J30" s="57">
        <v>123223</v>
      </c>
      <c r="K30" s="57">
        <v>70200</v>
      </c>
    </row>
    <row r="31" spans="1:11">
      <c r="A31" s="58" t="s">
        <v>60</v>
      </c>
      <c r="B31" s="59">
        <v>86918</v>
      </c>
      <c r="C31" s="59">
        <v>45920</v>
      </c>
      <c r="D31" s="59">
        <v>69191</v>
      </c>
      <c r="E31" s="59">
        <v>38395</v>
      </c>
      <c r="F31" s="59">
        <v>30515</v>
      </c>
      <c r="G31" s="59">
        <v>18187</v>
      </c>
      <c r="H31" s="59">
        <v>6501</v>
      </c>
      <c r="I31" s="59">
        <v>4055</v>
      </c>
      <c r="J31" s="57">
        <v>193125</v>
      </c>
      <c r="K31" s="57">
        <v>106557</v>
      </c>
    </row>
    <row r="32" spans="1:11">
      <c r="A32" s="58" t="s">
        <v>61</v>
      </c>
      <c r="B32" s="59">
        <v>74899</v>
      </c>
      <c r="C32" s="59">
        <v>37390</v>
      </c>
      <c r="D32" s="59">
        <v>67104</v>
      </c>
      <c r="E32" s="59">
        <v>35371</v>
      </c>
      <c r="F32" s="59">
        <v>60727</v>
      </c>
      <c r="G32" s="59">
        <v>34215</v>
      </c>
      <c r="H32" s="59">
        <v>30945</v>
      </c>
      <c r="I32" s="59">
        <v>17998</v>
      </c>
      <c r="J32" s="57">
        <v>233675</v>
      </c>
      <c r="K32" s="57">
        <v>124974</v>
      </c>
    </row>
    <row r="33" spans="1:11">
      <c r="A33" s="58" t="s">
        <v>62</v>
      </c>
      <c r="B33" s="59">
        <v>55716</v>
      </c>
      <c r="C33" s="59">
        <v>26264</v>
      </c>
      <c r="D33" s="59">
        <v>57444</v>
      </c>
      <c r="E33" s="59">
        <v>28845</v>
      </c>
      <c r="F33" s="59">
        <v>62692</v>
      </c>
      <c r="G33" s="59">
        <v>32869</v>
      </c>
      <c r="H33" s="59">
        <v>64772</v>
      </c>
      <c r="I33" s="59">
        <v>36112</v>
      </c>
      <c r="J33" s="57">
        <v>240624</v>
      </c>
      <c r="K33" s="57">
        <v>124090</v>
      </c>
    </row>
    <row r="34" spans="1:11">
      <c r="A34" s="58" t="s">
        <v>267</v>
      </c>
      <c r="B34" s="59">
        <v>45761</v>
      </c>
      <c r="C34" s="59">
        <v>18239</v>
      </c>
      <c r="D34" s="59">
        <v>61806</v>
      </c>
      <c r="E34" s="59">
        <v>26157</v>
      </c>
      <c r="F34" s="59">
        <v>91623</v>
      </c>
      <c r="G34" s="59">
        <v>41665</v>
      </c>
      <c r="H34" s="59">
        <v>159744</v>
      </c>
      <c r="I34" s="59">
        <v>77617</v>
      </c>
      <c r="J34" s="57">
        <v>358934</v>
      </c>
      <c r="K34" s="57">
        <v>163678</v>
      </c>
    </row>
    <row r="35" spans="1:11">
      <c r="A35" s="60" t="s">
        <v>242</v>
      </c>
      <c r="B35" s="60">
        <v>391944</v>
      </c>
      <c r="C35" s="60">
        <v>201398</v>
      </c>
      <c r="D35" s="60">
        <v>295256</v>
      </c>
      <c r="E35" s="60">
        <v>152289</v>
      </c>
      <c r="F35" s="60">
        <v>251813</v>
      </c>
      <c r="G35" s="60">
        <v>130819</v>
      </c>
      <c r="H35" s="60">
        <v>262916</v>
      </c>
      <c r="I35" s="60">
        <v>136339</v>
      </c>
      <c r="J35" s="60">
        <v>1201929</v>
      </c>
      <c r="K35" s="60">
        <v>620845</v>
      </c>
    </row>
  </sheetData>
  <mergeCells count="24">
    <mergeCell ref="A1:K1"/>
    <mergeCell ref="A2:K2"/>
    <mergeCell ref="A3:A4"/>
    <mergeCell ref="B3:C3"/>
    <mergeCell ref="D3:E3"/>
    <mergeCell ref="F3:G3"/>
    <mergeCell ref="H3:I3"/>
    <mergeCell ref="J3:K3"/>
    <mergeCell ref="A13:K13"/>
    <mergeCell ref="A14:K14"/>
    <mergeCell ref="A15:A16"/>
    <mergeCell ref="B15:C15"/>
    <mergeCell ref="D15:E15"/>
    <mergeCell ref="F15:G15"/>
    <mergeCell ref="H15:I15"/>
    <mergeCell ref="J15:K15"/>
    <mergeCell ref="A25:K25"/>
    <mergeCell ref="A26:K26"/>
    <mergeCell ref="A27:A28"/>
    <mergeCell ref="B27:C27"/>
    <mergeCell ref="D27:E27"/>
    <mergeCell ref="F27:G27"/>
    <mergeCell ref="H27:I27"/>
    <mergeCell ref="J27:K27"/>
  </mergeCells>
  <printOptions horizontalCentered="1"/>
  <pageMargins left="0.23622047244094491" right="0.23622047244094491" top="0.35433070866141736" bottom="0.35433070866141736" header="0.11811023622047245" footer="0.11811023622047245"/>
  <pageSetup paperSize="9" scale="99" firstPageNumber="532" orientation="landscape" horizontalDpi="300" verticalDpi="300" r:id="rId1"/>
  <headerFooter>
    <oddFooter>&amp;R&amp;6&amp;P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Feuil45">
    <tabColor rgb="FF92D050"/>
    <pageSetUpPr fitToPage="1"/>
  </sheetPr>
  <dimension ref="A1:AC32"/>
  <sheetViews>
    <sheetView view="pageBreakPreview" zoomScale="90" zoomScaleNormal="100" zoomScaleSheetLayoutView="90" workbookViewId="0">
      <selection sqref="A1:AC1"/>
    </sheetView>
  </sheetViews>
  <sheetFormatPr baseColWidth="10" defaultColWidth="11.5703125" defaultRowHeight="15"/>
  <cols>
    <col min="1" max="1" width="12.28515625" style="106" customWidth="1"/>
    <col min="2" max="2" width="7.140625" style="106" bestFit="1" customWidth="1"/>
    <col min="3" max="27" width="6.42578125" style="106" customWidth="1"/>
    <col min="28" max="29" width="7.140625" style="106" bestFit="1" customWidth="1"/>
    <col min="30" max="16384" width="11.5703125" style="106"/>
  </cols>
  <sheetData>
    <row r="1" spans="1:29" ht="21" customHeight="1">
      <c r="A1" s="268" t="s">
        <v>327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U1" s="268"/>
      <c r="V1" s="268"/>
      <c r="W1" s="268"/>
      <c r="X1" s="268"/>
      <c r="Y1" s="268"/>
      <c r="Z1" s="268"/>
      <c r="AA1" s="268"/>
      <c r="AB1" s="268"/>
      <c r="AC1" s="268"/>
    </row>
    <row r="2" spans="1:29" ht="21" customHeight="1">
      <c r="A2" s="206" t="s">
        <v>2357</v>
      </c>
      <c r="B2" s="206"/>
      <c r="C2" s="206"/>
      <c r="D2" s="206"/>
      <c r="E2" s="206"/>
      <c r="F2" s="206"/>
      <c r="G2" s="206"/>
      <c r="H2" s="206"/>
      <c r="I2" s="206"/>
      <c r="J2" s="206"/>
      <c r="K2" s="206"/>
      <c r="L2" s="206"/>
      <c r="M2" s="206"/>
      <c r="N2" s="206"/>
      <c r="O2" s="206"/>
      <c r="P2" s="206"/>
      <c r="Q2" s="206"/>
      <c r="R2" s="206"/>
      <c r="S2" s="206"/>
      <c r="T2" s="206"/>
      <c r="U2" s="206"/>
      <c r="V2" s="206"/>
      <c r="W2" s="206"/>
      <c r="X2" s="206"/>
      <c r="Y2" s="206"/>
      <c r="Z2" s="206"/>
      <c r="AA2" s="206"/>
      <c r="AB2" s="206"/>
      <c r="AC2" s="206"/>
    </row>
    <row r="3" spans="1:29" ht="21" customHeight="1">
      <c r="A3" s="267" t="s">
        <v>241</v>
      </c>
      <c r="B3" s="267" t="s">
        <v>33</v>
      </c>
      <c r="C3" s="267"/>
      <c r="D3" s="267" t="s">
        <v>72</v>
      </c>
      <c r="E3" s="267"/>
      <c r="F3" s="267" t="s">
        <v>34</v>
      </c>
      <c r="G3" s="267"/>
      <c r="H3" s="267" t="s">
        <v>35</v>
      </c>
      <c r="I3" s="267"/>
      <c r="J3" s="267" t="s">
        <v>2052</v>
      </c>
      <c r="K3" s="267"/>
      <c r="L3" s="267" t="s">
        <v>36</v>
      </c>
      <c r="M3" s="267"/>
      <c r="N3" s="267" t="s">
        <v>2051</v>
      </c>
      <c r="O3" s="267"/>
      <c r="P3" s="267" t="s">
        <v>311</v>
      </c>
      <c r="Q3" s="267"/>
      <c r="R3" s="267" t="s">
        <v>312</v>
      </c>
      <c r="S3" s="267"/>
      <c r="T3" s="267" t="s">
        <v>313</v>
      </c>
      <c r="U3" s="267"/>
      <c r="V3" s="267" t="s">
        <v>2074</v>
      </c>
      <c r="W3" s="267"/>
      <c r="X3" s="267" t="s">
        <v>314</v>
      </c>
      <c r="Y3" s="267"/>
      <c r="Z3" s="267" t="s">
        <v>2075</v>
      </c>
      <c r="AA3" s="267"/>
      <c r="AB3" s="267" t="s">
        <v>73</v>
      </c>
      <c r="AC3" s="267"/>
    </row>
    <row r="4" spans="1:29" ht="36">
      <c r="A4" s="267"/>
      <c r="B4" s="95" t="s">
        <v>139</v>
      </c>
      <c r="C4" s="95" t="s">
        <v>48</v>
      </c>
      <c r="D4" s="95" t="s">
        <v>139</v>
      </c>
      <c r="E4" s="95" t="s">
        <v>48</v>
      </c>
      <c r="F4" s="95" t="s">
        <v>139</v>
      </c>
      <c r="G4" s="95" t="s">
        <v>48</v>
      </c>
      <c r="H4" s="95" t="s">
        <v>139</v>
      </c>
      <c r="I4" s="95" t="s">
        <v>48</v>
      </c>
      <c r="J4" s="95" t="s">
        <v>139</v>
      </c>
      <c r="K4" s="95" t="s">
        <v>48</v>
      </c>
      <c r="L4" s="95" t="s">
        <v>139</v>
      </c>
      <c r="M4" s="95" t="s">
        <v>48</v>
      </c>
      <c r="N4" s="95" t="s">
        <v>139</v>
      </c>
      <c r="O4" s="95" t="s">
        <v>48</v>
      </c>
      <c r="P4" s="95" t="s">
        <v>139</v>
      </c>
      <c r="Q4" s="95" t="s">
        <v>48</v>
      </c>
      <c r="R4" s="95" t="s">
        <v>139</v>
      </c>
      <c r="S4" s="95" t="s">
        <v>48</v>
      </c>
      <c r="T4" s="95" t="s">
        <v>139</v>
      </c>
      <c r="U4" s="95" t="s">
        <v>48</v>
      </c>
      <c r="V4" s="95" t="s">
        <v>139</v>
      </c>
      <c r="W4" s="95" t="s">
        <v>48</v>
      </c>
      <c r="X4" s="95" t="s">
        <v>139</v>
      </c>
      <c r="Y4" s="95" t="s">
        <v>48</v>
      </c>
      <c r="Z4" s="95" t="s">
        <v>139</v>
      </c>
      <c r="AA4" s="95" t="s">
        <v>48</v>
      </c>
      <c r="AB4" s="95" t="s">
        <v>139</v>
      </c>
      <c r="AC4" s="95" t="s">
        <v>48</v>
      </c>
    </row>
    <row r="5" spans="1:29" ht="21" customHeight="1">
      <c r="A5" s="61" t="s">
        <v>2076</v>
      </c>
      <c r="B5" s="47">
        <v>13596</v>
      </c>
      <c r="C5" s="47">
        <v>8287</v>
      </c>
      <c r="D5" s="47">
        <v>86</v>
      </c>
      <c r="E5" s="47">
        <v>42</v>
      </c>
      <c r="F5" s="47">
        <v>0</v>
      </c>
      <c r="G5" s="47">
        <v>0</v>
      </c>
      <c r="H5" s="47">
        <v>43</v>
      </c>
      <c r="I5" s="47">
        <v>14</v>
      </c>
      <c r="J5" s="47">
        <v>867</v>
      </c>
      <c r="K5" s="47">
        <v>613</v>
      </c>
      <c r="L5" s="47">
        <v>924</v>
      </c>
      <c r="M5" s="47">
        <v>542</v>
      </c>
      <c r="N5" s="47">
        <v>453</v>
      </c>
      <c r="O5" s="47">
        <v>271</v>
      </c>
      <c r="P5" s="47">
        <v>56</v>
      </c>
      <c r="Q5" s="47">
        <v>31</v>
      </c>
      <c r="R5" s="47">
        <v>0</v>
      </c>
      <c r="S5" s="47">
        <v>0</v>
      </c>
      <c r="T5" s="47">
        <v>27</v>
      </c>
      <c r="U5" s="47">
        <v>16</v>
      </c>
      <c r="V5" s="47">
        <v>143</v>
      </c>
      <c r="W5" s="47">
        <v>72</v>
      </c>
      <c r="X5" s="47">
        <v>140</v>
      </c>
      <c r="Y5" s="47">
        <v>56</v>
      </c>
      <c r="Z5" s="47">
        <v>112</v>
      </c>
      <c r="AA5" s="47">
        <v>60</v>
      </c>
      <c r="AB5" s="166">
        <v>16447</v>
      </c>
      <c r="AC5" s="166">
        <v>10004</v>
      </c>
    </row>
    <row r="6" spans="1:29" ht="21" customHeight="1">
      <c r="A6" s="61" t="s">
        <v>63</v>
      </c>
      <c r="B6" s="47">
        <v>20249</v>
      </c>
      <c r="C6" s="47">
        <v>11762</v>
      </c>
      <c r="D6" s="47">
        <v>503</v>
      </c>
      <c r="E6" s="47">
        <v>261</v>
      </c>
      <c r="F6" s="47">
        <v>0</v>
      </c>
      <c r="G6" s="47">
        <v>0</v>
      </c>
      <c r="H6" s="47">
        <v>119</v>
      </c>
      <c r="I6" s="47">
        <v>67</v>
      </c>
      <c r="J6" s="47">
        <v>3138</v>
      </c>
      <c r="K6" s="47">
        <v>2184</v>
      </c>
      <c r="L6" s="47">
        <v>3083</v>
      </c>
      <c r="M6" s="47">
        <v>1670</v>
      </c>
      <c r="N6" s="47">
        <v>1842</v>
      </c>
      <c r="O6" s="47">
        <v>1110</v>
      </c>
      <c r="P6" s="47">
        <v>343</v>
      </c>
      <c r="Q6" s="47">
        <v>207</v>
      </c>
      <c r="R6" s="47">
        <v>2</v>
      </c>
      <c r="S6" s="47">
        <v>0</v>
      </c>
      <c r="T6" s="47">
        <v>104</v>
      </c>
      <c r="U6" s="47">
        <v>56</v>
      </c>
      <c r="V6" s="47">
        <v>579</v>
      </c>
      <c r="W6" s="47">
        <v>372</v>
      </c>
      <c r="X6" s="47">
        <v>639</v>
      </c>
      <c r="Y6" s="47">
        <v>335</v>
      </c>
      <c r="Z6" s="47">
        <v>425</v>
      </c>
      <c r="AA6" s="47">
        <v>237</v>
      </c>
      <c r="AB6" s="166">
        <v>31026</v>
      </c>
      <c r="AC6" s="166">
        <v>18261</v>
      </c>
    </row>
    <row r="7" spans="1:29" ht="21" customHeight="1">
      <c r="A7" s="61" t="s">
        <v>64</v>
      </c>
      <c r="B7" s="47">
        <v>23640</v>
      </c>
      <c r="C7" s="47">
        <v>12698</v>
      </c>
      <c r="D7" s="47">
        <v>1113</v>
      </c>
      <c r="E7" s="47">
        <v>597</v>
      </c>
      <c r="F7" s="47">
        <v>0</v>
      </c>
      <c r="G7" s="47">
        <v>0</v>
      </c>
      <c r="H7" s="47">
        <v>315</v>
      </c>
      <c r="I7" s="47">
        <v>147</v>
      </c>
      <c r="J7" s="47">
        <v>6479</v>
      </c>
      <c r="K7" s="47">
        <v>4285</v>
      </c>
      <c r="L7" s="47">
        <v>5840</v>
      </c>
      <c r="M7" s="47">
        <v>2860</v>
      </c>
      <c r="N7" s="47">
        <v>3465</v>
      </c>
      <c r="O7" s="47">
        <v>1896</v>
      </c>
      <c r="P7" s="47">
        <v>1396</v>
      </c>
      <c r="Q7" s="47">
        <v>847</v>
      </c>
      <c r="R7" s="47">
        <v>6</v>
      </c>
      <c r="S7" s="47">
        <v>2</v>
      </c>
      <c r="T7" s="47">
        <v>480</v>
      </c>
      <c r="U7" s="47">
        <v>246</v>
      </c>
      <c r="V7" s="47">
        <v>2003</v>
      </c>
      <c r="W7" s="47">
        <v>1357</v>
      </c>
      <c r="X7" s="47">
        <v>2267</v>
      </c>
      <c r="Y7" s="47">
        <v>1087</v>
      </c>
      <c r="Z7" s="47">
        <v>1173</v>
      </c>
      <c r="AA7" s="47">
        <v>639</v>
      </c>
      <c r="AB7" s="166">
        <v>48177</v>
      </c>
      <c r="AC7" s="166">
        <v>26661</v>
      </c>
    </row>
    <row r="8" spans="1:29" ht="21" customHeight="1">
      <c r="A8" s="61" t="s">
        <v>65</v>
      </c>
      <c r="B8" s="47">
        <v>19268</v>
      </c>
      <c r="C8" s="47">
        <v>9599</v>
      </c>
      <c r="D8" s="47">
        <v>1295</v>
      </c>
      <c r="E8" s="47">
        <v>674</v>
      </c>
      <c r="F8" s="47">
        <v>12</v>
      </c>
      <c r="G8" s="47">
        <v>4</v>
      </c>
      <c r="H8" s="47">
        <v>289</v>
      </c>
      <c r="I8" s="47">
        <v>127</v>
      </c>
      <c r="J8" s="47">
        <v>6740</v>
      </c>
      <c r="K8" s="47">
        <v>4165</v>
      </c>
      <c r="L8" s="47">
        <v>5422</v>
      </c>
      <c r="M8" s="47">
        <v>2257</v>
      </c>
      <c r="N8" s="47">
        <v>3932</v>
      </c>
      <c r="O8" s="47">
        <v>1997</v>
      </c>
      <c r="P8" s="47">
        <v>3562</v>
      </c>
      <c r="Q8" s="47">
        <v>2044</v>
      </c>
      <c r="R8" s="47">
        <v>13</v>
      </c>
      <c r="S8" s="47">
        <v>1</v>
      </c>
      <c r="T8" s="47">
        <v>1104</v>
      </c>
      <c r="U8" s="47">
        <v>522</v>
      </c>
      <c r="V8" s="47">
        <v>4209</v>
      </c>
      <c r="W8" s="47">
        <v>2740</v>
      </c>
      <c r="X8" s="47">
        <v>3632</v>
      </c>
      <c r="Y8" s="47">
        <v>1740</v>
      </c>
      <c r="Z8" s="47">
        <v>2144</v>
      </c>
      <c r="AA8" s="47">
        <v>1183</v>
      </c>
      <c r="AB8" s="166">
        <v>51622</v>
      </c>
      <c r="AC8" s="166">
        <v>27053</v>
      </c>
    </row>
    <row r="9" spans="1:29" ht="21" customHeight="1">
      <c r="A9" s="61" t="s">
        <v>2077</v>
      </c>
      <c r="B9" s="47">
        <v>26058</v>
      </c>
      <c r="C9" s="47">
        <v>10698</v>
      </c>
      <c r="D9" s="47">
        <v>2683</v>
      </c>
      <c r="E9" s="47">
        <v>1174</v>
      </c>
      <c r="F9" s="47">
        <v>11</v>
      </c>
      <c r="G9" s="47">
        <v>4</v>
      </c>
      <c r="H9" s="47">
        <v>428</v>
      </c>
      <c r="I9" s="47">
        <v>137</v>
      </c>
      <c r="J9" s="47">
        <v>11567</v>
      </c>
      <c r="K9" s="47">
        <v>6248</v>
      </c>
      <c r="L9" s="47">
        <v>7880</v>
      </c>
      <c r="M9" s="47">
        <v>2531</v>
      </c>
      <c r="N9" s="47">
        <v>6810</v>
      </c>
      <c r="O9" s="47">
        <v>2849</v>
      </c>
      <c r="P9" s="47">
        <v>16126</v>
      </c>
      <c r="Q9" s="47">
        <v>7737</v>
      </c>
      <c r="R9" s="47">
        <v>28</v>
      </c>
      <c r="S9" s="47">
        <v>4</v>
      </c>
      <c r="T9" s="47">
        <v>3758</v>
      </c>
      <c r="U9" s="47">
        <v>1268</v>
      </c>
      <c r="V9" s="47">
        <v>12025</v>
      </c>
      <c r="W9" s="47">
        <v>6787</v>
      </c>
      <c r="X9" s="47">
        <v>7706</v>
      </c>
      <c r="Y9" s="47">
        <v>2786</v>
      </c>
      <c r="Z9" s="47">
        <v>5845</v>
      </c>
      <c r="AA9" s="47">
        <v>2645</v>
      </c>
      <c r="AB9" s="166">
        <v>100925</v>
      </c>
      <c r="AC9" s="166">
        <v>44868</v>
      </c>
    </row>
    <row r="10" spans="1:29" ht="21" customHeight="1">
      <c r="A10" s="6" t="s">
        <v>242</v>
      </c>
      <c r="B10" s="6">
        <v>102811</v>
      </c>
      <c r="C10" s="6">
        <v>53044</v>
      </c>
      <c r="D10" s="6">
        <v>5680</v>
      </c>
      <c r="E10" s="6">
        <v>2748</v>
      </c>
      <c r="F10" s="6">
        <v>23</v>
      </c>
      <c r="G10" s="6">
        <v>8</v>
      </c>
      <c r="H10" s="6">
        <v>1194</v>
      </c>
      <c r="I10" s="6">
        <v>492</v>
      </c>
      <c r="J10" s="6">
        <v>28791</v>
      </c>
      <c r="K10" s="6">
        <v>17495</v>
      </c>
      <c r="L10" s="6">
        <v>23149</v>
      </c>
      <c r="M10" s="6">
        <v>9860</v>
      </c>
      <c r="N10" s="6">
        <v>16502</v>
      </c>
      <c r="O10" s="6">
        <v>8123</v>
      </c>
      <c r="P10" s="6">
        <v>21483</v>
      </c>
      <c r="Q10" s="6">
        <v>10866</v>
      </c>
      <c r="R10" s="6">
        <v>49</v>
      </c>
      <c r="S10" s="6">
        <v>7</v>
      </c>
      <c r="T10" s="6">
        <v>5473</v>
      </c>
      <c r="U10" s="6">
        <v>2108</v>
      </c>
      <c r="V10" s="6">
        <v>18959</v>
      </c>
      <c r="W10" s="6">
        <v>11328</v>
      </c>
      <c r="X10" s="6">
        <v>14384</v>
      </c>
      <c r="Y10" s="6">
        <v>6004</v>
      </c>
      <c r="Z10" s="6">
        <v>9699</v>
      </c>
      <c r="AA10" s="6">
        <v>4764</v>
      </c>
      <c r="AB10" s="6">
        <v>248197</v>
      </c>
      <c r="AC10" s="6">
        <v>126847</v>
      </c>
    </row>
    <row r="11" spans="1:29" ht="21" customHeight="1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</row>
    <row r="12" spans="1:29" ht="21" customHeight="1">
      <c r="A12" s="268" t="s">
        <v>328</v>
      </c>
      <c r="B12" s="268"/>
      <c r="C12" s="268"/>
      <c r="D12" s="268"/>
      <c r="E12" s="268"/>
      <c r="F12" s="268"/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  <c r="X12" s="268"/>
      <c r="Y12" s="268"/>
      <c r="Z12" s="268"/>
      <c r="AA12" s="268"/>
      <c r="AB12" s="268"/>
      <c r="AC12" s="268"/>
    </row>
    <row r="13" spans="1:29" ht="21" customHeight="1">
      <c r="A13" s="206" t="s">
        <v>2357</v>
      </c>
      <c r="B13" s="206"/>
      <c r="C13" s="206"/>
      <c r="D13" s="206"/>
      <c r="E13" s="206"/>
      <c r="F13" s="206"/>
      <c r="G13" s="206"/>
      <c r="H13" s="206"/>
      <c r="I13" s="206"/>
      <c r="J13" s="206"/>
      <c r="K13" s="206"/>
      <c r="L13" s="206"/>
      <c r="M13" s="206"/>
      <c r="N13" s="206"/>
      <c r="O13" s="206"/>
      <c r="P13" s="206"/>
      <c r="Q13" s="206"/>
      <c r="R13" s="206"/>
      <c r="S13" s="206"/>
      <c r="T13" s="206"/>
      <c r="U13" s="206"/>
      <c r="V13" s="206"/>
      <c r="W13" s="206"/>
      <c r="X13" s="206"/>
      <c r="Y13" s="206"/>
      <c r="Z13" s="206"/>
      <c r="AA13" s="206"/>
      <c r="AB13" s="206"/>
      <c r="AC13" s="206"/>
    </row>
    <row r="14" spans="1:29" ht="21" customHeight="1">
      <c r="A14" s="267" t="s">
        <v>241</v>
      </c>
      <c r="B14" s="267" t="s">
        <v>33</v>
      </c>
      <c r="C14" s="267"/>
      <c r="D14" s="267" t="s">
        <v>72</v>
      </c>
      <c r="E14" s="267"/>
      <c r="F14" s="267" t="s">
        <v>34</v>
      </c>
      <c r="G14" s="267"/>
      <c r="H14" s="267" t="s">
        <v>35</v>
      </c>
      <c r="I14" s="267"/>
      <c r="J14" s="267" t="s">
        <v>2052</v>
      </c>
      <c r="K14" s="267"/>
      <c r="L14" s="267" t="s">
        <v>36</v>
      </c>
      <c r="M14" s="267"/>
      <c r="N14" s="267" t="s">
        <v>2051</v>
      </c>
      <c r="O14" s="267"/>
      <c r="P14" s="267" t="s">
        <v>311</v>
      </c>
      <c r="Q14" s="267"/>
      <c r="R14" s="267" t="s">
        <v>312</v>
      </c>
      <c r="S14" s="267"/>
      <c r="T14" s="267" t="s">
        <v>313</v>
      </c>
      <c r="U14" s="267"/>
      <c r="V14" s="267" t="s">
        <v>2074</v>
      </c>
      <c r="W14" s="267"/>
      <c r="X14" s="267" t="s">
        <v>314</v>
      </c>
      <c r="Y14" s="267"/>
      <c r="Z14" s="267" t="s">
        <v>2075</v>
      </c>
      <c r="AA14" s="267"/>
      <c r="AB14" s="267" t="s">
        <v>73</v>
      </c>
      <c r="AC14" s="267"/>
    </row>
    <row r="15" spans="1:29" ht="36">
      <c r="A15" s="267"/>
      <c r="B15" s="95" t="s">
        <v>139</v>
      </c>
      <c r="C15" s="95" t="s">
        <v>48</v>
      </c>
      <c r="D15" s="95" t="s">
        <v>139</v>
      </c>
      <c r="E15" s="95" t="s">
        <v>48</v>
      </c>
      <c r="F15" s="95" t="s">
        <v>139</v>
      </c>
      <c r="G15" s="95" t="s">
        <v>48</v>
      </c>
      <c r="H15" s="95" t="s">
        <v>139</v>
      </c>
      <c r="I15" s="95" t="s">
        <v>48</v>
      </c>
      <c r="J15" s="95" t="s">
        <v>139</v>
      </c>
      <c r="K15" s="95" t="s">
        <v>48</v>
      </c>
      <c r="L15" s="95" t="s">
        <v>139</v>
      </c>
      <c r="M15" s="95" t="s">
        <v>48</v>
      </c>
      <c r="N15" s="95" t="s">
        <v>139</v>
      </c>
      <c r="O15" s="95" t="s">
        <v>48</v>
      </c>
      <c r="P15" s="95" t="s">
        <v>139</v>
      </c>
      <c r="Q15" s="95" t="s">
        <v>48</v>
      </c>
      <c r="R15" s="95" t="s">
        <v>139</v>
      </c>
      <c r="S15" s="95" t="s">
        <v>48</v>
      </c>
      <c r="T15" s="95" t="s">
        <v>139</v>
      </c>
      <c r="U15" s="95" t="s">
        <v>48</v>
      </c>
      <c r="V15" s="95" t="s">
        <v>139</v>
      </c>
      <c r="W15" s="95" t="s">
        <v>48</v>
      </c>
      <c r="X15" s="95" t="s">
        <v>139</v>
      </c>
      <c r="Y15" s="95" t="s">
        <v>48</v>
      </c>
      <c r="Z15" s="95" t="s">
        <v>139</v>
      </c>
      <c r="AA15" s="95" t="s">
        <v>48</v>
      </c>
      <c r="AB15" s="95" t="s">
        <v>139</v>
      </c>
      <c r="AC15" s="95" t="s">
        <v>48</v>
      </c>
    </row>
    <row r="16" spans="1:29" ht="21" customHeight="1">
      <c r="A16" s="61" t="s">
        <v>2076</v>
      </c>
      <c r="B16" s="47">
        <v>12190</v>
      </c>
      <c r="C16" s="47">
        <v>7536</v>
      </c>
      <c r="D16" s="47">
        <v>790</v>
      </c>
      <c r="E16" s="47">
        <v>492</v>
      </c>
      <c r="F16" s="47">
        <v>65</v>
      </c>
      <c r="G16" s="47">
        <v>43</v>
      </c>
      <c r="H16" s="47">
        <v>395</v>
      </c>
      <c r="I16" s="47">
        <v>221</v>
      </c>
      <c r="J16" s="47">
        <v>393</v>
      </c>
      <c r="K16" s="47">
        <v>267</v>
      </c>
      <c r="L16" s="47">
        <v>742</v>
      </c>
      <c r="M16" s="47">
        <v>430</v>
      </c>
      <c r="N16" s="47">
        <v>40</v>
      </c>
      <c r="O16" s="47">
        <v>29</v>
      </c>
      <c r="P16" s="47">
        <v>538</v>
      </c>
      <c r="Q16" s="47">
        <v>345</v>
      </c>
      <c r="R16" s="47">
        <v>7</v>
      </c>
      <c r="S16" s="47">
        <v>3</v>
      </c>
      <c r="T16" s="47">
        <v>93</v>
      </c>
      <c r="U16" s="47">
        <v>61</v>
      </c>
      <c r="V16" s="47">
        <v>24</v>
      </c>
      <c r="W16" s="47">
        <v>15</v>
      </c>
      <c r="X16" s="47">
        <v>26</v>
      </c>
      <c r="Y16" s="47">
        <v>18</v>
      </c>
      <c r="Z16" s="47">
        <v>5</v>
      </c>
      <c r="AA16" s="47">
        <v>3</v>
      </c>
      <c r="AB16" s="166">
        <v>15308</v>
      </c>
      <c r="AC16" s="166">
        <v>9463</v>
      </c>
    </row>
    <row r="17" spans="1:29" ht="21" customHeight="1">
      <c r="A17" s="61" t="s">
        <v>63</v>
      </c>
      <c r="B17" s="47">
        <v>19551</v>
      </c>
      <c r="C17" s="47">
        <v>11193</v>
      </c>
      <c r="D17" s="47">
        <v>2925</v>
      </c>
      <c r="E17" s="47">
        <v>1771</v>
      </c>
      <c r="F17" s="47">
        <v>226</v>
      </c>
      <c r="G17" s="47">
        <v>114</v>
      </c>
      <c r="H17" s="47">
        <v>1470</v>
      </c>
      <c r="I17" s="47">
        <v>861</v>
      </c>
      <c r="J17" s="47">
        <v>1806</v>
      </c>
      <c r="K17" s="47">
        <v>1179</v>
      </c>
      <c r="L17" s="47">
        <v>2578</v>
      </c>
      <c r="M17" s="47">
        <v>1444</v>
      </c>
      <c r="N17" s="47">
        <v>155</v>
      </c>
      <c r="O17" s="47">
        <v>93</v>
      </c>
      <c r="P17" s="47">
        <v>2201</v>
      </c>
      <c r="Q17" s="47">
        <v>1374</v>
      </c>
      <c r="R17" s="47">
        <v>78</v>
      </c>
      <c r="S17" s="47">
        <v>34</v>
      </c>
      <c r="T17" s="47">
        <v>654</v>
      </c>
      <c r="U17" s="47">
        <v>374</v>
      </c>
      <c r="V17" s="47">
        <v>200</v>
      </c>
      <c r="W17" s="47">
        <v>121</v>
      </c>
      <c r="X17" s="47">
        <v>150</v>
      </c>
      <c r="Y17" s="47">
        <v>89</v>
      </c>
      <c r="Z17" s="47">
        <v>12</v>
      </c>
      <c r="AA17" s="47">
        <v>10</v>
      </c>
      <c r="AB17" s="166">
        <v>32006</v>
      </c>
      <c r="AC17" s="166">
        <v>18657</v>
      </c>
    </row>
    <row r="18" spans="1:29" ht="21" customHeight="1">
      <c r="A18" s="61" t="s">
        <v>64</v>
      </c>
      <c r="B18" s="47">
        <v>15488</v>
      </c>
      <c r="C18" s="47">
        <v>8293</v>
      </c>
      <c r="D18" s="47">
        <v>5901</v>
      </c>
      <c r="E18" s="47">
        <v>3474</v>
      </c>
      <c r="F18" s="47">
        <v>300</v>
      </c>
      <c r="G18" s="47">
        <v>138</v>
      </c>
      <c r="H18" s="47">
        <v>2537</v>
      </c>
      <c r="I18" s="47">
        <v>1332</v>
      </c>
      <c r="J18" s="47">
        <v>3077</v>
      </c>
      <c r="K18" s="47">
        <v>1945</v>
      </c>
      <c r="L18" s="47">
        <v>4207</v>
      </c>
      <c r="M18" s="47">
        <v>2266</v>
      </c>
      <c r="N18" s="47">
        <v>410</v>
      </c>
      <c r="O18" s="47">
        <v>249</v>
      </c>
      <c r="P18" s="47">
        <v>6817</v>
      </c>
      <c r="Q18" s="47">
        <v>4163</v>
      </c>
      <c r="R18" s="47">
        <v>276</v>
      </c>
      <c r="S18" s="47">
        <v>127</v>
      </c>
      <c r="T18" s="47">
        <v>2409</v>
      </c>
      <c r="U18" s="47">
        <v>1286</v>
      </c>
      <c r="V18" s="47">
        <v>689</v>
      </c>
      <c r="W18" s="47">
        <v>426</v>
      </c>
      <c r="X18" s="47">
        <v>712</v>
      </c>
      <c r="Y18" s="47">
        <v>339</v>
      </c>
      <c r="Z18" s="47">
        <v>124</v>
      </c>
      <c r="AA18" s="47">
        <v>83</v>
      </c>
      <c r="AB18" s="166">
        <v>42947</v>
      </c>
      <c r="AC18" s="166">
        <v>24121</v>
      </c>
    </row>
    <row r="19" spans="1:29" ht="21" customHeight="1">
      <c r="A19" s="61" t="s">
        <v>65</v>
      </c>
      <c r="B19" s="47">
        <v>9440</v>
      </c>
      <c r="C19" s="47">
        <v>4731</v>
      </c>
      <c r="D19" s="47">
        <v>5100</v>
      </c>
      <c r="E19" s="47">
        <v>2804</v>
      </c>
      <c r="F19" s="47">
        <v>149</v>
      </c>
      <c r="G19" s="47">
        <v>60</v>
      </c>
      <c r="H19" s="47">
        <v>2020</v>
      </c>
      <c r="I19" s="47">
        <v>967</v>
      </c>
      <c r="J19" s="47">
        <v>2638</v>
      </c>
      <c r="K19" s="47">
        <v>1547</v>
      </c>
      <c r="L19" s="47">
        <v>2816</v>
      </c>
      <c r="M19" s="47">
        <v>1321</v>
      </c>
      <c r="N19" s="47">
        <v>334</v>
      </c>
      <c r="O19" s="47">
        <v>150</v>
      </c>
      <c r="P19" s="47">
        <v>12949</v>
      </c>
      <c r="Q19" s="47">
        <v>7440</v>
      </c>
      <c r="R19" s="47">
        <v>478</v>
      </c>
      <c r="S19" s="47">
        <v>184</v>
      </c>
      <c r="T19" s="47">
        <v>4445</v>
      </c>
      <c r="U19" s="47">
        <v>2231</v>
      </c>
      <c r="V19" s="47">
        <v>1501</v>
      </c>
      <c r="W19" s="47">
        <v>897</v>
      </c>
      <c r="X19" s="47">
        <v>1290</v>
      </c>
      <c r="Y19" s="47">
        <v>539</v>
      </c>
      <c r="Z19" s="47">
        <v>102</v>
      </c>
      <c r="AA19" s="47">
        <v>52</v>
      </c>
      <c r="AB19" s="166">
        <v>43262</v>
      </c>
      <c r="AC19" s="166">
        <v>22923</v>
      </c>
    </row>
    <row r="20" spans="1:29" ht="21" customHeight="1">
      <c r="A20" s="61" t="s">
        <v>2077</v>
      </c>
      <c r="B20" s="47">
        <v>6962</v>
      </c>
      <c r="C20" s="47">
        <v>3218</v>
      </c>
      <c r="D20" s="47">
        <v>5026</v>
      </c>
      <c r="E20" s="47">
        <v>2509</v>
      </c>
      <c r="F20" s="47">
        <v>80</v>
      </c>
      <c r="G20" s="47">
        <v>34</v>
      </c>
      <c r="H20" s="47">
        <v>1525</v>
      </c>
      <c r="I20" s="47">
        <v>630</v>
      </c>
      <c r="J20" s="47">
        <v>2294</v>
      </c>
      <c r="K20" s="47">
        <v>1247</v>
      </c>
      <c r="L20" s="47">
        <v>2047</v>
      </c>
      <c r="M20" s="47">
        <v>819</v>
      </c>
      <c r="N20" s="47">
        <v>302</v>
      </c>
      <c r="O20" s="47">
        <v>131</v>
      </c>
      <c r="P20" s="47">
        <v>22589</v>
      </c>
      <c r="Q20" s="47">
        <v>11713</v>
      </c>
      <c r="R20" s="47">
        <v>336</v>
      </c>
      <c r="S20" s="47">
        <v>93</v>
      </c>
      <c r="T20" s="47">
        <v>5802</v>
      </c>
      <c r="U20" s="47">
        <v>2206</v>
      </c>
      <c r="V20" s="47">
        <v>2058</v>
      </c>
      <c r="W20" s="47">
        <v>1118</v>
      </c>
      <c r="X20" s="47">
        <v>1190</v>
      </c>
      <c r="Y20" s="47">
        <v>437</v>
      </c>
      <c r="Z20" s="47">
        <v>166</v>
      </c>
      <c r="AA20" s="47">
        <v>86</v>
      </c>
      <c r="AB20" s="166">
        <v>50377</v>
      </c>
      <c r="AC20" s="166">
        <v>24241</v>
      </c>
    </row>
    <row r="21" spans="1:29" ht="21" customHeight="1">
      <c r="A21" s="6" t="s">
        <v>242</v>
      </c>
      <c r="B21" s="6">
        <v>63631</v>
      </c>
      <c r="C21" s="6">
        <v>34971</v>
      </c>
      <c r="D21" s="6">
        <v>19742</v>
      </c>
      <c r="E21" s="6">
        <v>11050</v>
      </c>
      <c r="F21" s="6">
        <v>820</v>
      </c>
      <c r="G21" s="6">
        <v>389</v>
      </c>
      <c r="H21" s="6">
        <v>7947</v>
      </c>
      <c r="I21" s="6">
        <v>4011</v>
      </c>
      <c r="J21" s="6">
        <v>10208</v>
      </c>
      <c r="K21" s="6">
        <v>6185</v>
      </c>
      <c r="L21" s="6">
        <v>12390</v>
      </c>
      <c r="M21" s="6">
        <v>6280</v>
      </c>
      <c r="N21" s="6">
        <v>1241</v>
      </c>
      <c r="O21" s="6">
        <v>652</v>
      </c>
      <c r="P21" s="6">
        <v>45094</v>
      </c>
      <c r="Q21" s="6">
        <v>25035</v>
      </c>
      <c r="R21" s="6">
        <v>1175</v>
      </c>
      <c r="S21" s="6">
        <v>441</v>
      </c>
      <c r="T21" s="6">
        <v>13403</v>
      </c>
      <c r="U21" s="6">
        <v>6158</v>
      </c>
      <c r="V21" s="6">
        <v>4472</v>
      </c>
      <c r="W21" s="6">
        <v>2577</v>
      </c>
      <c r="X21" s="6">
        <v>3368</v>
      </c>
      <c r="Y21" s="6">
        <v>1422</v>
      </c>
      <c r="Z21" s="6">
        <v>409</v>
      </c>
      <c r="AA21" s="6">
        <v>234</v>
      </c>
      <c r="AB21" s="6">
        <v>183900</v>
      </c>
      <c r="AC21" s="6">
        <v>99405</v>
      </c>
    </row>
    <row r="22" spans="1:29" ht="21" customHeight="1">
      <c r="A22" s="107"/>
      <c r="B22" s="107"/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29" ht="21" customHeight="1">
      <c r="A23" s="268" t="s">
        <v>329</v>
      </c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8"/>
      <c r="V23" s="268"/>
      <c r="W23" s="268"/>
      <c r="X23" s="268"/>
      <c r="Y23" s="268"/>
      <c r="Z23" s="268"/>
      <c r="AA23" s="268"/>
      <c r="AB23" s="268"/>
      <c r="AC23" s="268"/>
    </row>
    <row r="24" spans="1:29" ht="21" customHeight="1">
      <c r="A24" s="206" t="s">
        <v>2357</v>
      </c>
      <c r="B24" s="206"/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</row>
    <row r="25" spans="1:29" ht="21" customHeight="1">
      <c r="A25" s="267" t="s">
        <v>241</v>
      </c>
      <c r="B25" s="267" t="s">
        <v>33</v>
      </c>
      <c r="C25" s="267"/>
      <c r="D25" s="267" t="s">
        <v>72</v>
      </c>
      <c r="E25" s="267"/>
      <c r="F25" s="267" t="s">
        <v>34</v>
      </c>
      <c r="G25" s="267"/>
      <c r="H25" s="267" t="s">
        <v>35</v>
      </c>
      <c r="I25" s="267"/>
      <c r="J25" s="267" t="s">
        <v>2052</v>
      </c>
      <c r="K25" s="267"/>
      <c r="L25" s="267" t="s">
        <v>36</v>
      </c>
      <c r="M25" s="267"/>
      <c r="N25" s="267" t="s">
        <v>2051</v>
      </c>
      <c r="O25" s="267"/>
      <c r="P25" s="267" t="s">
        <v>311</v>
      </c>
      <c r="Q25" s="267"/>
      <c r="R25" s="267" t="s">
        <v>312</v>
      </c>
      <c r="S25" s="267"/>
      <c r="T25" s="267" t="s">
        <v>313</v>
      </c>
      <c r="U25" s="267"/>
      <c r="V25" s="267" t="s">
        <v>2074</v>
      </c>
      <c r="W25" s="267"/>
      <c r="X25" s="267" t="s">
        <v>314</v>
      </c>
      <c r="Y25" s="267"/>
      <c r="Z25" s="267" t="s">
        <v>2075</v>
      </c>
      <c r="AA25" s="267"/>
      <c r="AB25" s="267" t="s">
        <v>73</v>
      </c>
      <c r="AC25" s="267"/>
    </row>
    <row r="26" spans="1:29" ht="36">
      <c r="A26" s="267"/>
      <c r="B26" s="95" t="s">
        <v>139</v>
      </c>
      <c r="C26" s="95" t="s">
        <v>48</v>
      </c>
      <c r="D26" s="95" t="s">
        <v>139</v>
      </c>
      <c r="E26" s="95" t="s">
        <v>48</v>
      </c>
      <c r="F26" s="95" t="s">
        <v>139</v>
      </c>
      <c r="G26" s="95" t="s">
        <v>48</v>
      </c>
      <c r="H26" s="95" t="s">
        <v>139</v>
      </c>
      <c r="I26" s="95" t="s">
        <v>48</v>
      </c>
      <c r="J26" s="95" t="s">
        <v>139</v>
      </c>
      <c r="K26" s="95" t="s">
        <v>48</v>
      </c>
      <c r="L26" s="95" t="s">
        <v>139</v>
      </c>
      <c r="M26" s="95" t="s">
        <v>48</v>
      </c>
      <c r="N26" s="95" t="s">
        <v>139</v>
      </c>
      <c r="O26" s="95" t="s">
        <v>48</v>
      </c>
      <c r="P26" s="95" t="s">
        <v>139</v>
      </c>
      <c r="Q26" s="95" t="s">
        <v>48</v>
      </c>
      <c r="R26" s="95" t="s">
        <v>139</v>
      </c>
      <c r="S26" s="95" t="s">
        <v>48</v>
      </c>
      <c r="T26" s="95" t="s">
        <v>139</v>
      </c>
      <c r="U26" s="95" t="s">
        <v>48</v>
      </c>
      <c r="V26" s="95" t="s">
        <v>139</v>
      </c>
      <c r="W26" s="95" t="s">
        <v>48</v>
      </c>
      <c r="X26" s="95" t="s">
        <v>139</v>
      </c>
      <c r="Y26" s="95" t="s">
        <v>48</v>
      </c>
      <c r="Z26" s="95" t="s">
        <v>139</v>
      </c>
      <c r="AA26" s="95" t="s">
        <v>48</v>
      </c>
      <c r="AB26" s="95" t="s">
        <v>139</v>
      </c>
      <c r="AC26" s="95" t="s">
        <v>48</v>
      </c>
    </row>
    <row r="27" spans="1:29" ht="21" customHeight="1">
      <c r="A27" s="61" t="s">
        <v>2076</v>
      </c>
      <c r="B27" s="47">
        <v>25786</v>
      </c>
      <c r="C27" s="47">
        <v>15823</v>
      </c>
      <c r="D27" s="47">
        <v>876</v>
      </c>
      <c r="E27" s="47">
        <v>534</v>
      </c>
      <c r="F27" s="47">
        <v>65</v>
      </c>
      <c r="G27" s="47">
        <v>43</v>
      </c>
      <c r="H27" s="47">
        <v>438</v>
      </c>
      <c r="I27" s="47">
        <v>235</v>
      </c>
      <c r="J27" s="47">
        <v>1260</v>
      </c>
      <c r="K27" s="47">
        <v>880</v>
      </c>
      <c r="L27" s="47">
        <v>1666</v>
      </c>
      <c r="M27" s="47">
        <v>972</v>
      </c>
      <c r="N27" s="47">
        <v>493</v>
      </c>
      <c r="O27" s="47">
        <v>300</v>
      </c>
      <c r="P27" s="47">
        <v>594</v>
      </c>
      <c r="Q27" s="47">
        <v>376</v>
      </c>
      <c r="R27" s="47">
        <v>7</v>
      </c>
      <c r="S27" s="47">
        <v>3</v>
      </c>
      <c r="T27" s="47">
        <v>120</v>
      </c>
      <c r="U27" s="47">
        <v>77</v>
      </c>
      <c r="V27" s="47">
        <v>167</v>
      </c>
      <c r="W27" s="47">
        <v>87</v>
      </c>
      <c r="X27" s="47">
        <v>166</v>
      </c>
      <c r="Y27" s="47">
        <v>74</v>
      </c>
      <c r="Z27" s="47">
        <v>117</v>
      </c>
      <c r="AA27" s="47">
        <v>63</v>
      </c>
      <c r="AB27" s="166">
        <v>31755</v>
      </c>
      <c r="AC27" s="166">
        <v>19467</v>
      </c>
    </row>
    <row r="28" spans="1:29" ht="21" customHeight="1">
      <c r="A28" s="61" t="s">
        <v>63</v>
      </c>
      <c r="B28" s="47">
        <v>39800</v>
      </c>
      <c r="C28" s="47">
        <v>22955</v>
      </c>
      <c r="D28" s="47">
        <v>3428</v>
      </c>
      <c r="E28" s="47">
        <v>2032</v>
      </c>
      <c r="F28" s="47">
        <v>226</v>
      </c>
      <c r="G28" s="47">
        <v>114</v>
      </c>
      <c r="H28" s="47">
        <v>1589</v>
      </c>
      <c r="I28" s="47">
        <v>928</v>
      </c>
      <c r="J28" s="47">
        <v>4944</v>
      </c>
      <c r="K28" s="47">
        <v>3363</v>
      </c>
      <c r="L28" s="47">
        <v>5661</v>
      </c>
      <c r="M28" s="47">
        <v>3114</v>
      </c>
      <c r="N28" s="47">
        <v>1997</v>
      </c>
      <c r="O28" s="47">
        <v>1203</v>
      </c>
      <c r="P28" s="47">
        <v>2544</v>
      </c>
      <c r="Q28" s="47">
        <v>1581</v>
      </c>
      <c r="R28" s="47">
        <v>80</v>
      </c>
      <c r="S28" s="47">
        <v>34</v>
      </c>
      <c r="T28" s="47">
        <v>758</v>
      </c>
      <c r="U28" s="47">
        <v>430</v>
      </c>
      <c r="V28" s="47">
        <v>779</v>
      </c>
      <c r="W28" s="47">
        <v>493</v>
      </c>
      <c r="X28" s="47">
        <v>789</v>
      </c>
      <c r="Y28" s="47">
        <v>424</v>
      </c>
      <c r="Z28" s="47">
        <v>437</v>
      </c>
      <c r="AA28" s="47">
        <v>247</v>
      </c>
      <c r="AB28" s="166">
        <v>63032</v>
      </c>
      <c r="AC28" s="166">
        <v>36918</v>
      </c>
    </row>
    <row r="29" spans="1:29" ht="21" customHeight="1">
      <c r="A29" s="61" t="s">
        <v>64</v>
      </c>
      <c r="B29" s="47">
        <v>39128</v>
      </c>
      <c r="C29" s="47">
        <v>20991</v>
      </c>
      <c r="D29" s="47">
        <v>7014</v>
      </c>
      <c r="E29" s="47">
        <v>4071</v>
      </c>
      <c r="F29" s="47">
        <v>300</v>
      </c>
      <c r="G29" s="47">
        <v>138</v>
      </c>
      <c r="H29" s="47">
        <v>2852</v>
      </c>
      <c r="I29" s="47">
        <v>1479</v>
      </c>
      <c r="J29" s="47">
        <v>9556</v>
      </c>
      <c r="K29" s="47">
        <v>6230</v>
      </c>
      <c r="L29" s="47">
        <v>10047</v>
      </c>
      <c r="M29" s="47">
        <v>5126</v>
      </c>
      <c r="N29" s="47">
        <v>3875</v>
      </c>
      <c r="O29" s="47">
        <v>2145</v>
      </c>
      <c r="P29" s="47">
        <v>8213</v>
      </c>
      <c r="Q29" s="47">
        <v>5010</v>
      </c>
      <c r="R29" s="47">
        <v>282</v>
      </c>
      <c r="S29" s="47">
        <v>129</v>
      </c>
      <c r="T29" s="47">
        <v>2889</v>
      </c>
      <c r="U29" s="47">
        <v>1532</v>
      </c>
      <c r="V29" s="47">
        <v>2692</v>
      </c>
      <c r="W29" s="47">
        <v>1783</v>
      </c>
      <c r="X29" s="47">
        <v>2979</v>
      </c>
      <c r="Y29" s="47">
        <v>1426</v>
      </c>
      <c r="Z29" s="47">
        <v>1297</v>
      </c>
      <c r="AA29" s="47">
        <v>722</v>
      </c>
      <c r="AB29" s="166">
        <v>91124</v>
      </c>
      <c r="AC29" s="166">
        <v>50782</v>
      </c>
    </row>
    <row r="30" spans="1:29" ht="21" customHeight="1">
      <c r="A30" s="61" t="s">
        <v>65</v>
      </c>
      <c r="B30" s="47">
        <v>28708</v>
      </c>
      <c r="C30" s="47">
        <v>14330</v>
      </c>
      <c r="D30" s="47">
        <v>6395</v>
      </c>
      <c r="E30" s="47">
        <v>3478</v>
      </c>
      <c r="F30" s="47">
        <v>161</v>
      </c>
      <c r="G30" s="47">
        <v>64</v>
      </c>
      <c r="H30" s="47">
        <v>2309</v>
      </c>
      <c r="I30" s="47">
        <v>1094</v>
      </c>
      <c r="J30" s="47">
        <v>9378</v>
      </c>
      <c r="K30" s="47">
        <v>5712</v>
      </c>
      <c r="L30" s="47">
        <v>8238</v>
      </c>
      <c r="M30" s="47">
        <v>3578</v>
      </c>
      <c r="N30" s="47">
        <v>4266</v>
      </c>
      <c r="O30" s="47">
        <v>2147</v>
      </c>
      <c r="P30" s="47">
        <v>16511</v>
      </c>
      <c r="Q30" s="47">
        <v>9484</v>
      </c>
      <c r="R30" s="47">
        <v>491</v>
      </c>
      <c r="S30" s="47">
        <v>185</v>
      </c>
      <c r="T30" s="47">
        <v>5549</v>
      </c>
      <c r="U30" s="47">
        <v>2753</v>
      </c>
      <c r="V30" s="47">
        <v>5710</v>
      </c>
      <c r="W30" s="47">
        <v>3637</v>
      </c>
      <c r="X30" s="47">
        <v>4922</v>
      </c>
      <c r="Y30" s="47">
        <v>2279</v>
      </c>
      <c r="Z30" s="47">
        <v>2246</v>
      </c>
      <c r="AA30" s="47">
        <v>1235</v>
      </c>
      <c r="AB30" s="166">
        <v>94884</v>
      </c>
      <c r="AC30" s="166">
        <v>49976</v>
      </c>
    </row>
    <row r="31" spans="1:29" ht="21" customHeight="1">
      <c r="A31" s="61" t="s">
        <v>2077</v>
      </c>
      <c r="B31" s="47">
        <v>33020</v>
      </c>
      <c r="C31" s="47">
        <v>13916</v>
      </c>
      <c r="D31" s="47">
        <v>7709</v>
      </c>
      <c r="E31" s="47">
        <v>3683</v>
      </c>
      <c r="F31" s="47">
        <v>91</v>
      </c>
      <c r="G31" s="47">
        <v>38</v>
      </c>
      <c r="H31" s="47">
        <v>1953</v>
      </c>
      <c r="I31" s="47">
        <v>767</v>
      </c>
      <c r="J31" s="47">
        <v>13861</v>
      </c>
      <c r="K31" s="47">
        <v>7495</v>
      </c>
      <c r="L31" s="47">
        <v>9927</v>
      </c>
      <c r="M31" s="47">
        <v>3350</v>
      </c>
      <c r="N31" s="47">
        <v>7112</v>
      </c>
      <c r="O31" s="47">
        <v>2980</v>
      </c>
      <c r="P31" s="47">
        <v>38715</v>
      </c>
      <c r="Q31" s="47">
        <v>19450</v>
      </c>
      <c r="R31" s="47">
        <v>364</v>
      </c>
      <c r="S31" s="47">
        <v>97</v>
      </c>
      <c r="T31" s="47">
        <v>9560</v>
      </c>
      <c r="U31" s="47">
        <v>3474</v>
      </c>
      <c r="V31" s="47">
        <v>14083</v>
      </c>
      <c r="W31" s="47">
        <v>7905</v>
      </c>
      <c r="X31" s="47">
        <v>8896</v>
      </c>
      <c r="Y31" s="47">
        <v>3223</v>
      </c>
      <c r="Z31" s="47">
        <v>6011</v>
      </c>
      <c r="AA31" s="47">
        <v>2731</v>
      </c>
      <c r="AB31" s="166">
        <v>151302</v>
      </c>
      <c r="AC31" s="166">
        <v>69109</v>
      </c>
    </row>
    <row r="32" spans="1:29" ht="21" customHeight="1">
      <c r="A32" s="6" t="s">
        <v>242</v>
      </c>
      <c r="B32" s="6">
        <v>166442</v>
      </c>
      <c r="C32" s="6">
        <v>88015</v>
      </c>
      <c r="D32" s="6">
        <v>25422</v>
      </c>
      <c r="E32" s="6">
        <v>13798</v>
      </c>
      <c r="F32" s="6">
        <v>843</v>
      </c>
      <c r="G32" s="6">
        <v>397</v>
      </c>
      <c r="H32" s="6">
        <v>9141</v>
      </c>
      <c r="I32" s="6">
        <v>4503</v>
      </c>
      <c r="J32" s="6">
        <v>38999</v>
      </c>
      <c r="K32" s="6">
        <v>23680</v>
      </c>
      <c r="L32" s="6">
        <v>35539</v>
      </c>
      <c r="M32" s="6">
        <v>16140</v>
      </c>
      <c r="N32" s="6">
        <v>17743</v>
      </c>
      <c r="O32" s="6">
        <v>8775</v>
      </c>
      <c r="P32" s="6">
        <v>66577</v>
      </c>
      <c r="Q32" s="6">
        <v>35901</v>
      </c>
      <c r="R32" s="6">
        <v>1224</v>
      </c>
      <c r="S32" s="6">
        <v>448</v>
      </c>
      <c r="T32" s="6">
        <v>18876</v>
      </c>
      <c r="U32" s="6">
        <v>8266</v>
      </c>
      <c r="V32" s="6">
        <v>23431</v>
      </c>
      <c r="W32" s="6">
        <v>13905</v>
      </c>
      <c r="X32" s="6">
        <v>17752</v>
      </c>
      <c r="Y32" s="6">
        <v>7426</v>
      </c>
      <c r="Z32" s="6">
        <v>10108</v>
      </c>
      <c r="AA32" s="6">
        <v>4998</v>
      </c>
      <c r="AB32" s="6">
        <v>432097</v>
      </c>
      <c r="AC32" s="6">
        <v>226252</v>
      </c>
    </row>
  </sheetData>
  <mergeCells count="51">
    <mergeCell ref="Z3:AA3"/>
    <mergeCell ref="Z14:AA14"/>
    <mergeCell ref="A1:AC1"/>
    <mergeCell ref="A2:AC2"/>
    <mergeCell ref="A3:A4"/>
    <mergeCell ref="B3:C3"/>
    <mergeCell ref="D3:E3"/>
    <mergeCell ref="F3:G3"/>
    <mergeCell ref="H3:I3"/>
    <mergeCell ref="L3:M3"/>
    <mergeCell ref="P3:Q3"/>
    <mergeCell ref="R3:S3"/>
    <mergeCell ref="J3:K3"/>
    <mergeCell ref="V3:W3"/>
    <mergeCell ref="X14:Y14"/>
    <mergeCell ref="J14:K14"/>
    <mergeCell ref="N3:O3"/>
    <mergeCell ref="N14:O14"/>
    <mergeCell ref="V14:W14"/>
    <mergeCell ref="Z25:AA25"/>
    <mergeCell ref="AB14:AC14"/>
    <mergeCell ref="T3:U3"/>
    <mergeCell ref="X3:Y3"/>
    <mergeCell ref="AB3:AC3"/>
    <mergeCell ref="A12:AC12"/>
    <mergeCell ref="A13:AC13"/>
    <mergeCell ref="A14:A15"/>
    <mergeCell ref="B14:C14"/>
    <mergeCell ref="D14:E14"/>
    <mergeCell ref="F14:G14"/>
    <mergeCell ref="H14:I14"/>
    <mergeCell ref="L14:M14"/>
    <mergeCell ref="P14:Q14"/>
    <mergeCell ref="R14:S14"/>
    <mergeCell ref="T14:U14"/>
    <mergeCell ref="T25:U25"/>
    <mergeCell ref="X25:Y25"/>
    <mergeCell ref="AB25:AC25"/>
    <mergeCell ref="A23:AC23"/>
    <mergeCell ref="A24:AC24"/>
    <mergeCell ref="A25:A26"/>
    <mergeCell ref="B25:C25"/>
    <mergeCell ref="D25:E25"/>
    <mergeCell ref="F25:G25"/>
    <mergeCell ref="H25:I25"/>
    <mergeCell ref="L25:M25"/>
    <mergeCell ref="P25:Q25"/>
    <mergeCell ref="R25:S25"/>
    <mergeCell ref="J25:K25"/>
    <mergeCell ref="N25:O25"/>
    <mergeCell ref="V25:W25"/>
  </mergeCells>
  <printOptions horizontalCentered="1"/>
  <pageMargins left="0.23622047244094491" right="0.23622047244094491" top="0.35433070866141736" bottom="0.35433070866141736" header="0.11811023622047245" footer="0.11811023622047245"/>
  <pageSetup paperSize="9" scale="75" firstPageNumber="533" fitToHeight="0" orientation="landscape" horizontalDpi="300" verticalDpi="300" r:id="rId1"/>
  <headerFooter>
    <oddFooter>&amp;R&amp;8&amp;P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D0D9C-E22D-4258-83CA-2E86ED2A7202}">
  <sheetPr codeName="Feuil19">
    <tabColor rgb="FFFF0000"/>
  </sheetPr>
  <dimension ref="A1:B173"/>
  <sheetViews>
    <sheetView view="pageBreakPreview" zoomScale="80" zoomScaleNormal="100" zoomScaleSheetLayoutView="80" workbookViewId="0">
      <selection sqref="A1:B1"/>
    </sheetView>
  </sheetViews>
  <sheetFormatPr baseColWidth="10" defaultRowHeight="21" customHeight="1"/>
  <cols>
    <col min="1" max="1" width="191.140625" style="106" bestFit="1" customWidth="1"/>
    <col min="2" max="2" width="4.42578125" style="179" bestFit="1" customWidth="1"/>
    <col min="3" max="16384" width="11.42578125" style="106"/>
  </cols>
  <sheetData>
    <row r="1" spans="1:2" ht="21" customHeight="1">
      <c r="A1" s="187" t="s">
        <v>2278</v>
      </c>
      <c r="B1" s="187"/>
    </row>
    <row r="4" spans="1:2" ht="21" customHeight="1">
      <c r="A4" s="174" t="s">
        <v>2279</v>
      </c>
      <c r="B4" s="178">
        <v>1</v>
      </c>
    </row>
    <row r="5" spans="1:2" ht="21" customHeight="1">
      <c r="A5" s="174" t="s">
        <v>2280</v>
      </c>
      <c r="B5" s="178">
        <v>6</v>
      </c>
    </row>
    <row r="6" spans="1:2" ht="21" customHeight="1">
      <c r="A6" s="174" t="s">
        <v>2281</v>
      </c>
      <c r="B6" s="178">
        <v>7</v>
      </c>
    </row>
    <row r="7" spans="1:2" ht="21" customHeight="1">
      <c r="A7" s="174" t="s">
        <v>2753</v>
      </c>
      <c r="B7" s="178">
        <v>8</v>
      </c>
    </row>
    <row r="8" spans="1:2" ht="21" customHeight="1">
      <c r="A8" s="106" t="s">
        <v>2754</v>
      </c>
      <c r="B8" s="179">
        <v>8</v>
      </c>
    </row>
    <row r="9" spans="1:2" ht="21" customHeight="1">
      <c r="A9" s="174" t="s">
        <v>2755</v>
      </c>
      <c r="B9" s="178">
        <v>10</v>
      </c>
    </row>
    <row r="10" spans="1:2" ht="21" customHeight="1">
      <c r="A10" s="106" t="s">
        <v>2754</v>
      </c>
      <c r="B10" s="179">
        <v>10</v>
      </c>
    </row>
    <row r="11" spans="1:2" ht="21" customHeight="1">
      <c r="A11" s="174" t="s">
        <v>2282</v>
      </c>
      <c r="B11" s="178">
        <v>12</v>
      </c>
    </row>
    <row r="12" spans="1:2" ht="21" customHeight="1">
      <c r="A12" s="106" t="s">
        <v>2756</v>
      </c>
      <c r="B12" s="179">
        <v>12</v>
      </c>
    </row>
    <row r="13" spans="1:2" ht="21" customHeight="1">
      <c r="A13" s="106" t="s">
        <v>2757</v>
      </c>
      <c r="B13" s="179">
        <v>13</v>
      </c>
    </row>
    <row r="14" spans="1:2" ht="21" customHeight="1">
      <c r="A14" s="174" t="s">
        <v>2283</v>
      </c>
      <c r="B14" s="178">
        <v>17</v>
      </c>
    </row>
    <row r="15" spans="1:2" ht="21" customHeight="1">
      <c r="A15" s="106" t="s">
        <v>2758</v>
      </c>
      <c r="B15" s="179">
        <v>17</v>
      </c>
    </row>
    <row r="16" spans="1:2" ht="21" customHeight="1">
      <c r="A16" s="174" t="s">
        <v>2284</v>
      </c>
      <c r="B16" s="178">
        <v>19</v>
      </c>
    </row>
    <row r="17" spans="1:2" ht="21" customHeight="1">
      <c r="A17" s="106" t="s">
        <v>2758</v>
      </c>
      <c r="B17" s="179">
        <v>19</v>
      </c>
    </row>
    <row r="18" spans="1:2" ht="21" customHeight="1">
      <c r="A18" s="174" t="s">
        <v>2285</v>
      </c>
      <c r="B18" s="178">
        <v>21</v>
      </c>
    </row>
    <row r="19" spans="1:2" ht="21" customHeight="1">
      <c r="A19" s="106" t="s">
        <v>2759</v>
      </c>
      <c r="B19" s="179">
        <v>21</v>
      </c>
    </row>
    <row r="20" spans="1:2" ht="21" customHeight="1">
      <c r="A20" s="174" t="s">
        <v>2286</v>
      </c>
      <c r="B20" s="178">
        <v>23</v>
      </c>
    </row>
    <row r="21" spans="1:2" ht="21" customHeight="1">
      <c r="A21" s="106" t="s">
        <v>2759</v>
      </c>
      <c r="B21" s="179">
        <v>23</v>
      </c>
    </row>
    <row r="22" spans="1:2" ht="21" customHeight="1">
      <c r="A22" s="174" t="s">
        <v>2287</v>
      </c>
      <c r="B22" s="178">
        <v>25</v>
      </c>
    </row>
    <row r="23" spans="1:2" ht="21" customHeight="1">
      <c r="A23" s="106" t="s">
        <v>2837</v>
      </c>
      <c r="B23" s="179">
        <v>25</v>
      </c>
    </row>
    <row r="24" spans="1:2" ht="21" customHeight="1">
      <c r="A24" s="106" t="s">
        <v>2838</v>
      </c>
      <c r="B24" s="179">
        <v>27</v>
      </c>
    </row>
    <row r="25" spans="1:2" ht="21" customHeight="1">
      <c r="A25" s="174" t="s">
        <v>2288</v>
      </c>
      <c r="B25" s="178">
        <v>36</v>
      </c>
    </row>
    <row r="26" spans="1:2" ht="21" customHeight="1">
      <c r="A26" s="106" t="s">
        <v>2839</v>
      </c>
      <c r="B26" s="179">
        <v>36</v>
      </c>
    </row>
    <row r="27" spans="1:2" ht="21" customHeight="1">
      <c r="A27" s="106" t="s">
        <v>2760</v>
      </c>
      <c r="B27" s="179">
        <v>38</v>
      </c>
    </row>
    <row r="28" spans="1:2" ht="21" customHeight="1">
      <c r="A28" s="174" t="s">
        <v>2289</v>
      </c>
      <c r="B28" s="178">
        <v>47</v>
      </c>
    </row>
    <row r="29" spans="1:2" ht="21" customHeight="1">
      <c r="A29" s="106" t="s">
        <v>2840</v>
      </c>
      <c r="B29" s="179">
        <v>47</v>
      </c>
    </row>
    <row r="30" spans="1:2" ht="21" customHeight="1">
      <c r="A30" s="106" t="s">
        <v>2841</v>
      </c>
      <c r="B30" s="179">
        <v>49</v>
      </c>
    </row>
    <row r="31" spans="1:2" ht="21" customHeight="1">
      <c r="A31" s="174" t="s">
        <v>2290</v>
      </c>
      <c r="B31" s="178">
        <v>58</v>
      </c>
    </row>
    <row r="32" spans="1:2" ht="21" customHeight="1">
      <c r="A32" s="106" t="s">
        <v>2761</v>
      </c>
      <c r="B32" s="179">
        <v>58</v>
      </c>
    </row>
    <row r="33" spans="1:2" ht="21" customHeight="1">
      <c r="A33" s="106" t="s">
        <v>2762</v>
      </c>
      <c r="B33" s="179">
        <v>60</v>
      </c>
    </row>
    <row r="34" spans="1:2" ht="21" customHeight="1">
      <c r="A34" s="174" t="s">
        <v>2291</v>
      </c>
      <c r="B34" s="178">
        <v>70</v>
      </c>
    </row>
    <row r="35" spans="1:2" ht="21" customHeight="1">
      <c r="A35" s="106" t="s">
        <v>2763</v>
      </c>
      <c r="B35" s="179">
        <v>70</v>
      </c>
    </row>
    <row r="36" spans="1:2" ht="21" customHeight="1">
      <c r="A36" s="106" t="s">
        <v>2764</v>
      </c>
      <c r="B36" s="179">
        <v>72</v>
      </c>
    </row>
    <row r="37" spans="1:2" ht="21" customHeight="1">
      <c r="A37" s="174" t="s">
        <v>2292</v>
      </c>
      <c r="B37" s="178">
        <v>82</v>
      </c>
    </row>
    <row r="38" spans="1:2" ht="21" customHeight="1">
      <c r="A38" s="106" t="s">
        <v>2765</v>
      </c>
      <c r="B38" s="179">
        <v>82</v>
      </c>
    </row>
    <row r="39" spans="1:2" ht="21" customHeight="1">
      <c r="A39" s="106" t="s">
        <v>2766</v>
      </c>
      <c r="B39" s="179">
        <v>84</v>
      </c>
    </row>
    <row r="40" spans="1:2" ht="21" customHeight="1">
      <c r="A40" s="174" t="s">
        <v>2293</v>
      </c>
      <c r="B40" s="178">
        <v>94</v>
      </c>
    </row>
    <row r="41" spans="1:2" ht="21" customHeight="1">
      <c r="A41" s="106" t="s">
        <v>2767</v>
      </c>
      <c r="B41" s="179">
        <v>94</v>
      </c>
    </row>
    <row r="42" spans="1:2" ht="21" customHeight="1">
      <c r="A42" s="106" t="s">
        <v>2768</v>
      </c>
      <c r="B42" s="179">
        <v>96</v>
      </c>
    </row>
    <row r="43" spans="1:2" ht="21" customHeight="1">
      <c r="A43" s="174" t="s">
        <v>2294</v>
      </c>
      <c r="B43" s="178">
        <v>106</v>
      </c>
    </row>
    <row r="44" spans="1:2" ht="21" customHeight="1">
      <c r="A44" s="106" t="s">
        <v>2769</v>
      </c>
      <c r="B44" s="179">
        <v>106</v>
      </c>
    </row>
    <row r="45" spans="1:2" ht="21" customHeight="1">
      <c r="A45" s="106" t="s">
        <v>2770</v>
      </c>
      <c r="B45" s="179">
        <v>108</v>
      </c>
    </row>
    <row r="46" spans="1:2" ht="21" customHeight="1">
      <c r="A46" s="174" t="s">
        <v>2295</v>
      </c>
      <c r="B46" s="178">
        <v>118</v>
      </c>
    </row>
    <row r="47" spans="1:2" ht="21" customHeight="1">
      <c r="A47" s="106" t="s">
        <v>2771</v>
      </c>
      <c r="B47" s="179">
        <v>118</v>
      </c>
    </row>
    <row r="48" spans="1:2" ht="21" customHeight="1">
      <c r="A48" s="106" t="s">
        <v>2842</v>
      </c>
      <c r="B48" s="179">
        <v>120</v>
      </c>
    </row>
    <row r="49" spans="1:2" ht="21" customHeight="1">
      <c r="A49" s="174" t="s">
        <v>2296</v>
      </c>
      <c r="B49" s="178">
        <v>130</v>
      </c>
    </row>
    <row r="50" spans="1:2" ht="21" customHeight="1">
      <c r="A50" s="106" t="s">
        <v>2772</v>
      </c>
      <c r="B50" s="179">
        <v>130</v>
      </c>
    </row>
    <row r="51" spans="1:2" ht="21" customHeight="1">
      <c r="A51" s="106" t="s">
        <v>2773</v>
      </c>
      <c r="B51" s="179">
        <v>132</v>
      </c>
    </row>
    <row r="52" spans="1:2" ht="21" customHeight="1">
      <c r="A52" s="174" t="s">
        <v>2297</v>
      </c>
      <c r="B52" s="178">
        <v>142</v>
      </c>
    </row>
    <row r="53" spans="1:2" ht="21" customHeight="1">
      <c r="A53" s="106" t="s">
        <v>2774</v>
      </c>
      <c r="B53" s="179">
        <v>142</v>
      </c>
    </row>
    <row r="54" spans="1:2" ht="21" customHeight="1">
      <c r="A54" s="106" t="s">
        <v>2775</v>
      </c>
      <c r="B54" s="179">
        <v>144</v>
      </c>
    </row>
    <row r="55" spans="1:2" ht="21" customHeight="1">
      <c r="A55" s="174" t="s">
        <v>2298</v>
      </c>
      <c r="B55" s="178">
        <v>154</v>
      </c>
    </row>
    <row r="56" spans="1:2" ht="21" customHeight="1">
      <c r="A56" s="106" t="s">
        <v>2776</v>
      </c>
      <c r="B56" s="179">
        <v>154</v>
      </c>
    </row>
    <row r="57" spans="1:2" ht="21" customHeight="1">
      <c r="A57" s="106" t="s">
        <v>2777</v>
      </c>
      <c r="B57" s="179">
        <v>156</v>
      </c>
    </row>
    <row r="58" spans="1:2" ht="21" customHeight="1">
      <c r="A58" s="174" t="s">
        <v>2299</v>
      </c>
      <c r="B58" s="178">
        <v>166</v>
      </c>
    </row>
    <row r="59" spans="1:2" ht="21" customHeight="1">
      <c r="A59" s="106" t="s">
        <v>2778</v>
      </c>
      <c r="B59" s="179">
        <v>166</v>
      </c>
    </row>
    <row r="60" spans="1:2" ht="21" customHeight="1">
      <c r="A60" s="106" t="s">
        <v>2779</v>
      </c>
      <c r="B60" s="179">
        <v>168</v>
      </c>
    </row>
    <row r="61" spans="1:2" ht="21" customHeight="1">
      <c r="A61" s="174" t="s">
        <v>2300</v>
      </c>
      <c r="B61" s="178">
        <v>178</v>
      </c>
    </row>
    <row r="62" spans="1:2" ht="21" customHeight="1">
      <c r="A62" s="106" t="s">
        <v>2780</v>
      </c>
      <c r="B62" s="179">
        <v>178</v>
      </c>
    </row>
    <row r="63" spans="1:2" ht="21" customHeight="1">
      <c r="A63" s="106" t="s">
        <v>2781</v>
      </c>
      <c r="B63" s="179">
        <v>180</v>
      </c>
    </row>
    <row r="64" spans="1:2" ht="21" customHeight="1">
      <c r="A64" s="174" t="s">
        <v>2295</v>
      </c>
      <c r="B64" s="178">
        <v>190</v>
      </c>
    </row>
    <row r="65" spans="1:2" ht="21" customHeight="1">
      <c r="A65" s="106" t="s">
        <v>2782</v>
      </c>
      <c r="B65" s="179">
        <v>190</v>
      </c>
    </row>
    <row r="66" spans="1:2" ht="21" customHeight="1">
      <c r="A66" s="106" t="s">
        <v>2783</v>
      </c>
      <c r="B66" s="179">
        <v>192</v>
      </c>
    </row>
    <row r="67" spans="1:2" ht="21" customHeight="1">
      <c r="A67" s="174" t="s">
        <v>2301</v>
      </c>
      <c r="B67" s="178">
        <v>202</v>
      </c>
    </row>
    <row r="68" spans="1:2" ht="21" customHeight="1">
      <c r="A68" s="106" t="s">
        <v>2784</v>
      </c>
      <c r="B68" s="179">
        <v>202</v>
      </c>
    </row>
    <row r="69" spans="1:2" ht="21" customHeight="1">
      <c r="A69" s="106" t="s">
        <v>2785</v>
      </c>
      <c r="B69" s="179">
        <v>204</v>
      </c>
    </row>
    <row r="70" spans="1:2" ht="21" customHeight="1">
      <c r="A70" s="174" t="s">
        <v>2302</v>
      </c>
      <c r="B70" s="178">
        <v>212</v>
      </c>
    </row>
    <row r="71" spans="1:2" ht="21" customHeight="1">
      <c r="A71" s="106" t="s">
        <v>2786</v>
      </c>
      <c r="B71" s="179">
        <v>212</v>
      </c>
    </row>
    <row r="72" spans="1:2" ht="21" customHeight="1">
      <c r="A72" s="106" t="s">
        <v>2843</v>
      </c>
      <c r="B72" s="179">
        <v>214</v>
      </c>
    </row>
    <row r="73" spans="1:2" ht="21" customHeight="1">
      <c r="A73" s="174" t="s">
        <v>2303</v>
      </c>
      <c r="B73" s="178">
        <v>222</v>
      </c>
    </row>
    <row r="74" spans="1:2" ht="21" customHeight="1">
      <c r="A74" s="106" t="s">
        <v>2787</v>
      </c>
      <c r="B74" s="179">
        <v>222</v>
      </c>
    </row>
    <row r="75" spans="1:2" ht="21" customHeight="1">
      <c r="A75" s="106" t="s">
        <v>2788</v>
      </c>
      <c r="B75" s="179">
        <v>224</v>
      </c>
    </row>
    <row r="76" spans="1:2" ht="21" customHeight="1">
      <c r="A76" s="174" t="s">
        <v>2304</v>
      </c>
      <c r="B76" s="178">
        <v>232</v>
      </c>
    </row>
    <row r="77" spans="1:2" ht="21" customHeight="1">
      <c r="A77" s="106" t="s">
        <v>2789</v>
      </c>
      <c r="B77" s="179">
        <v>232</v>
      </c>
    </row>
    <row r="78" spans="1:2" ht="21" customHeight="1">
      <c r="A78" s="106" t="s">
        <v>2790</v>
      </c>
      <c r="B78" s="179">
        <v>234</v>
      </c>
    </row>
    <row r="79" spans="1:2" ht="21" customHeight="1">
      <c r="A79" s="174" t="str">
        <f>"RESULTATS A L'EXAMEN DU BACCALAUREAT SESSION " &amp; LEFT(_xlfn.SINGLE(annee_scolaire),4) &amp; " DES LYCEES PUBLICS…...........................................................…...........................................................…............................................................................….................................."</f>
        <v>RESULTATS A L'EXAMEN DU BACCALAUREAT SESSION 2022 DES LYCEES PUBLICS…...........................................................…...........................................................…............................................................................…..................................</v>
      </c>
      <c r="B79" s="178">
        <v>242</v>
      </c>
    </row>
    <row r="80" spans="1:2" ht="21" customHeight="1">
      <c r="A80" s="106" t="str">
        <f>"  REPARTITION DES RESULTATS A L'EXAMEN DU BACCALAUREAT SESSION " &amp; LEFT(annee_scolaire,4) &amp; " DES LYCEES PUBLICS PAR DREN, PAR MILIEU DE RESIDENCE ET PAR GENRE….............................................................................................................................................................….."</f>
        <v xml:space="preserve">  REPARTITION DES RESULTATS A L'EXAMEN DU BACCALAUREAT SESSION 2022 DES LYCEES PUBLICS PAR DREN, PAR MILIEU DE RESIDENCE ET PAR GENRE….............................................................................................................................................................…..</v>
      </c>
      <c r="B80" s="179">
        <v>242</v>
      </c>
    </row>
    <row r="81" spans="1:2" ht="21" customHeight="1">
      <c r="A81" s="106" t="str">
        <f>"  REPARTITION DES RESULTATS A L'EXAMEN DU BACCALAUREAT SESSION " &amp; LEFT(annee_scolaire,4) &amp; " DES LYCEES PUBLICS PAR CISCO, PAR MILIEU DE RESIDENCE ET PAR GENRE….............................................................................................................................................................….."</f>
        <v xml:space="preserve">  REPARTITION DES RESULTATS A L'EXAMEN DU BACCALAUREAT SESSION 2022 DES LYCEES PUBLICS PAR CISCO, PAR MILIEU DE RESIDENCE ET PAR GENRE….............................................................................................................................................................…..</v>
      </c>
      <c r="B81" s="179">
        <v>244</v>
      </c>
    </row>
    <row r="82" spans="1:2" ht="21" customHeight="1">
      <c r="A82" s="174" t="s">
        <v>2305</v>
      </c>
      <c r="B82" s="178">
        <v>252</v>
      </c>
    </row>
    <row r="83" spans="1:2" ht="21" customHeight="1">
      <c r="A83" s="106" t="s">
        <v>2791</v>
      </c>
      <c r="B83" s="179">
        <v>252</v>
      </c>
    </row>
    <row r="84" spans="1:2" ht="21" customHeight="1">
      <c r="A84" s="106" t="s">
        <v>2792</v>
      </c>
      <c r="B84" s="179">
        <v>254</v>
      </c>
    </row>
    <row r="85" spans="1:2" ht="21" customHeight="1">
      <c r="A85" s="174" t="s">
        <v>2295</v>
      </c>
      <c r="B85" s="178">
        <v>262</v>
      </c>
    </row>
    <row r="86" spans="1:2" ht="21" customHeight="1">
      <c r="A86" s="106" t="s">
        <v>2793</v>
      </c>
      <c r="B86" s="179">
        <v>262</v>
      </c>
    </row>
    <row r="87" spans="1:2" ht="21" customHeight="1">
      <c r="A87" s="106" t="s">
        <v>2794</v>
      </c>
      <c r="B87" s="179">
        <v>264</v>
      </c>
    </row>
    <row r="88" spans="1:2" ht="21" customHeight="1">
      <c r="A88" s="174" t="s">
        <v>2306</v>
      </c>
      <c r="B88" s="178">
        <v>272</v>
      </c>
    </row>
    <row r="89" spans="1:2" ht="21" customHeight="1">
      <c r="A89" s="106" t="s">
        <v>2795</v>
      </c>
      <c r="B89" s="179">
        <v>272</v>
      </c>
    </row>
    <row r="90" spans="1:2" ht="21" customHeight="1">
      <c r="A90" s="106" t="s">
        <v>2796</v>
      </c>
      <c r="B90" s="179">
        <v>274</v>
      </c>
    </row>
    <row r="91" spans="1:2" ht="21" customHeight="1">
      <c r="A91" s="174" t="s">
        <v>2307</v>
      </c>
      <c r="B91" s="178">
        <v>284</v>
      </c>
    </row>
    <row r="92" spans="1:2" ht="21" customHeight="1">
      <c r="A92" s="106" t="s">
        <v>2797</v>
      </c>
      <c r="B92" s="179">
        <v>284</v>
      </c>
    </row>
    <row r="93" spans="1:2" ht="21" customHeight="1">
      <c r="A93" s="106" t="s">
        <v>2798</v>
      </c>
      <c r="B93" s="179">
        <v>286</v>
      </c>
    </row>
    <row r="94" spans="1:2" ht="21" customHeight="1">
      <c r="A94" s="174" t="s">
        <v>2308</v>
      </c>
      <c r="B94" s="178">
        <v>296</v>
      </c>
    </row>
    <row r="95" spans="1:2" ht="21" customHeight="1">
      <c r="A95" s="106" t="s">
        <v>2799</v>
      </c>
      <c r="B95" s="179">
        <v>296</v>
      </c>
    </row>
    <row r="96" spans="1:2" ht="21" customHeight="1">
      <c r="A96" s="106" t="s">
        <v>2800</v>
      </c>
      <c r="B96" s="179">
        <v>298</v>
      </c>
    </row>
    <row r="97" spans="1:2" ht="21" customHeight="1">
      <c r="A97" s="174" t="s">
        <v>2309</v>
      </c>
      <c r="B97" s="178">
        <v>308</v>
      </c>
    </row>
    <row r="98" spans="1:2" ht="21" customHeight="1">
      <c r="A98" s="106" t="s">
        <v>2801</v>
      </c>
      <c r="B98" s="179">
        <v>308</v>
      </c>
    </row>
    <row r="99" spans="1:2" ht="21" customHeight="1">
      <c r="A99" s="106" t="s">
        <v>2802</v>
      </c>
      <c r="B99" s="179">
        <v>310</v>
      </c>
    </row>
    <row r="100" spans="1:2" ht="21" customHeight="1">
      <c r="A100" s="174" t="s">
        <v>2310</v>
      </c>
      <c r="B100" s="178">
        <v>320</v>
      </c>
    </row>
    <row r="101" spans="1:2" ht="21" customHeight="1">
      <c r="A101" s="106" t="s">
        <v>2803</v>
      </c>
      <c r="B101" s="179">
        <v>320</v>
      </c>
    </row>
    <row r="102" spans="1:2" ht="21" customHeight="1">
      <c r="A102" s="106" t="s">
        <v>2804</v>
      </c>
      <c r="B102" s="179">
        <v>322</v>
      </c>
    </row>
    <row r="103" spans="1:2" ht="21" customHeight="1">
      <c r="A103" s="174" t="s">
        <v>2311</v>
      </c>
      <c r="B103" s="178">
        <v>332</v>
      </c>
    </row>
    <row r="104" spans="1:2" ht="21" customHeight="1">
      <c r="A104" s="106" t="s">
        <v>2805</v>
      </c>
      <c r="B104" s="179">
        <v>332</v>
      </c>
    </row>
    <row r="105" spans="1:2" ht="21" customHeight="1">
      <c r="A105" s="106" t="s">
        <v>2806</v>
      </c>
      <c r="B105" s="179">
        <v>334</v>
      </c>
    </row>
    <row r="106" spans="1:2" ht="21" customHeight="1">
      <c r="A106" s="174" t="s">
        <v>2312</v>
      </c>
      <c r="B106" s="178">
        <v>344</v>
      </c>
    </row>
    <row r="107" spans="1:2" ht="21" customHeight="1">
      <c r="A107" s="106" t="s">
        <v>2845</v>
      </c>
      <c r="B107" s="179">
        <v>344</v>
      </c>
    </row>
    <row r="108" spans="1:2" ht="21" customHeight="1">
      <c r="A108" s="106" t="s">
        <v>2807</v>
      </c>
      <c r="B108" s="179">
        <v>346</v>
      </c>
    </row>
    <row r="109" spans="1:2" ht="21" customHeight="1">
      <c r="A109" s="174" t="s">
        <v>2313</v>
      </c>
      <c r="B109" s="178">
        <v>356</v>
      </c>
    </row>
    <row r="110" spans="1:2" ht="21" customHeight="1">
      <c r="A110" s="106" t="s">
        <v>2808</v>
      </c>
      <c r="B110" s="179">
        <v>356</v>
      </c>
    </row>
    <row r="111" spans="1:2" ht="21" customHeight="1">
      <c r="A111" s="106" t="s">
        <v>2849</v>
      </c>
      <c r="B111" s="179">
        <v>358</v>
      </c>
    </row>
    <row r="112" spans="1:2" ht="21" customHeight="1">
      <c r="A112" s="174" t="s">
        <v>2295</v>
      </c>
      <c r="B112" s="178">
        <v>368</v>
      </c>
    </row>
    <row r="113" spans="1:2" ht="21" customHeight="1">
      <c r="A113" s="106" t="s">
        <v>2809</v>
      </c>
      <c r="B113" s="179">
        <v>368</v>
      </c>
    </row>
    <row r="114" spans="1:2" ht="21" customHeight="1">
      <c r="A114" s="106" t="s">
        <v>2810</v>
      </c>
      <c r="B114" s="179">
        <v>370</v>
      </c>
    </row>
    <row r="115" spans="1:2" ht="21" customHeight="1">
      <c r="A115" s="174" t="s">
        <v>2314</v>
      </c>
      <c r="B115" s="178">
        <v>380</v>
      </c>
    </row>
    <row r="116" spans="1:2" ht="21" customHeight="1">
      <c r="A116" s="106" t="s">
        <v>2811</v>
      </c>
      <c r="B116" s="179">
        <v>380</v>
      </c>
    </row>
    <row r="117" spans="1:2" ht="21" customHeight="1">
      <c r="A117" s="106" t="s">
        <v>2844</v>
      </c>
      <c r="B117" s="179">
        <v>382</v>
      </c>
    </row>
    <row r="118" spans="1:2" ht="21" customHeight="1">
      <c r="A118" s="174" t="s">
        <v>2315</v>
      </c>
      <c r="B118" s="178">
        <v>392</v>
      </c>
    </row>
    <row r="119" spans="1:2" ht="21" customHeight="1">
      <c r="A119" s="106" t="s">
        <v>2812</v>
      </c>
      <c r="B119" s="179">
        <v>392</v>
      </c>
    </row>
    <row r="120" spans="1:2" ht="21" customHeight="1">
      <c r="A120" s="106" t="s">
        <v>2813</v>
      </c>
      <c r="B120" s="179">
        <v>394</v>
      </c>
    </row>
    <row r="121" spans="1:2" ht="21" customHeight="1">
      <c r="A121" s="174" t="s">
        <v>2316</v>
      </c>
      <c r="B121" s="178">
        <v>404</v>
      </c>
    </row>
    <row r="122" spans="1:2" ht="21" customHeight="1">
      <c r="A122" s="106" t="s">
        <v>2814</v>
      </c>
      <c r="B122" s="179">
        <v>404</v>
      </c>
    </row>
    <row r="123" spans="1:2" ht="21" customHeight="1">
      <c r="A123" s="106" t="s">
        <v>2815</v>
      </c>
      <c r="B123" s="179">
        <v>406</v>
      </c>
    </row>
    <row r="124" spans="1:2" ht="21" customHeight="1">
      <c r="A124" s="174" t="s">
        <v>2317</v>
      </c>
      <c r="B124" s="178">
        <v>416</v>
      </c>
    </row>
    <row r="125" spans="1:2" ht="21" customHeight="1">
      <c r="A125" s="106" t="s">
        <v>2816</v>
      </c>
      <c r="B125" s="179">
        <v>416</v>
      </c>
    </row>
    <row r="126" spans="1:2" ht="21" customHeight="1">
      <c r="A126" s="106" t="s">
        <v>2817</v>
      </c>
      <c r="B126" s="179">
        <v>418</v>
      </c>
    </row>
    <row r="127" spans="1:2" ht="21" customHeight="1">
      <c r="A127" s="174" t="s">
        <v>2318</v>
      </c>
      <c r="B127" s="178">
        <v>428</v>
      </c>
    </row>
    <row r="128" spans="1:2" ht="21" customHeight="1">
      <c r="A128" s="106" t="s">
        <v>2818</v>
      </c>
      <c r="B128" s="179">
        <v>428</v>
      </c>
    </row>
    <row r="129" spans="1:2" ht="21" customHeight="1">
      <c r="A129" s="106" t="s">
        <v>2850</v>
      </c>
      <c r="B129" s="179">
        <v>430</v>
      </c>
    </row>
    <row r="130" spans="1:2" ht="21" customHeight="1">
      <c r="A130" s="174" t="s">
        <v>2295</v>
      </c>
      <c r="B130" s="178">
        <v>440</v>
      </c>
    </row>
    <row r="131" spans="1:2" ht="21" customHeight="1">
      <c r="A131" s="106" t="s">
        <v>2819</v>
      </c>
      <c r="B131" s="179">
        <v>440</v>
      </c>
    </row>
    <row r="132" spans="1:2" ht="21" customHeight="1">
      <c r="A132" s="106" t="s">
        <v>2820</v>
      </c>
      <c r="B132" s="179">
        <v>442</v>
      </c>
    </row>
    <row r="133" spans="1:2" ht="21" customHeight="1">
      <c r="A133" s="174" t="s">
        <v>2319</v>
      </c>
      <c r="B133" s="178">
        <v>452</v>
      </c>
    </row>
    <row r="134" spans="1:2" ht="21" customHeight="1">
      <c r="A134" s="106" t="s">
        <v>2821</v>
      </c>
      <c r="B134" s="179">
        <v>452</v>
      </c>
    </row>
    <row r="135" spans="1:2" ht="21" customHeight="1">
      <c r="A135" s="106" t="s">
        <v>2822</v>
      </c>
      <c r="B135" s="179">
        <v>454</v>
      </c>
    </row>
    <row r="136" spans="1:2" ht="21" customHeight="1">
      <c r="A136" s="174" t="s">
        <v>2320</v>
      </c>
      <c r="B136" s="178">
        <v>462</v>
      </c>
    </row>
    <row r="137" spans="1:2" ht="21" customHeight="1">
      <c r="A137" s="106" t="s">
        <v>2823</v>
      </c>
      <c r="B137" s="179">
        <v>462</v>
      </c>
    </row>
    <row r="138" spans="1:2" ht="21" customHeight="1">
      <c r="A138" s="106" t="s">
        <v>2824</v>
      </c>
      <c r="B138" s="179">
        <v>464</v>
      </c>
    </row>
    <row r="139" spans="1:2" ht="21" customHeight="1">
      <c r="A139" s="174" t="s">
        <v>2321</v>
      </c>
      <c r="B139" s="178">
        <v>472</v>
      </c>
    </row>
    <row r="140" spans="1:2" ht="21" customHeight="1">
      <c r="A140" s="106" t="s">
        <v>2825</v>
      </c>
      <c r="B140" s="179">
        <v>472</v>
      </c>
    </row>
    <row r="141" spans="1:2" ht="21" customHeight="1">
      <c r="A141" s="106" t="s">
        <v>2826</v>
      </c>
      <c r="B141" s="179">
        <v>474</v>
      </c>
    </row>
    <row r="142" spans="1:2" ht="21" customHeight="1">
      <c r="A142" s="174" t="s">
        <v>2322</v>
      </c>
      <c r="B142" s="178">
        <v>482</v>
      </c>
    </row>
    <row r="143" spans="1:2" ht="21" customHeight="1">
      <c r="A143" s="106" t="s">
        <v>2827</v>
      </c>
      <c r="B143" s="179">
        <v>482</v>
      </c>
    </row>
    <row r="144" spans="1:2" ht="21" customHeight="1">
      <c r="A144" s="106" t="s">
        <v>2828</v>
      </c>
      <c r="B144" s="179">
        <v>484</v>
      </c>
    </row>
    <row r="145" spans="1:2" ht="21" customHeight="1">
      <c r="A145" s="174" t="str">
        <f>"RESULTATS A L'EXAMEN DU BACCALAUREAT SESSION " &amp; LEFT(_xlfn.SINGLE(annee_scolaire),4) &amp; " DES LYCEES PRIVES…...........................................................…...........................................................…............................................................................….................................."</f>
        <v>RESULTATS A L'EXAMEN DU BACCALAUREAT SESSION 2022 DES LYCEES PRIVES…...........................................................…...........................................................…............................................................................…..................................</v>
      </c>
      <c r="B145" s="178">
        <v>492</v>
      </c>
    </row>
    <row r="146" spans="1:2" ht="21" customHeight="1">
      <c r="A146" s="106" t="str">
        <f>"  REPARTITION DES RESULTATS A L'EXAMEN DU BACCALAUREAT SESSION " &amp; LEFT(annee_scolaire,4) &amp; " DES LYCEES PRIVES PAR DREN, PAR MILIEU DE RESIDENCE ET PAR GENRE….............................................................................................................................................................….."</f>
        <v xml:space="preserve">  REPARTITION DES RESULTATS A L'EXAMEN DU BACCALAUREAT SESSION 2022 DES LYCEES PRIVES PAR DREN, PAR MILIEU DE RESIDENCE ET PAR GENRE….............................................................................................................................................................…..</v>
      </c>
      <c r="B146" s="179">
        <v>492</v>
      </c>
    </row>
    <row r="147" spans="1:2" ht="21" customHeight="1">
      <c r="A147" s="106" t="str">
        <f>"  REPARTITION DES RESULTATS A L'EXAMEN DU BACCALAUREAT SESSION " &amp; LEFT(annee_scolaire,4) &amp; " DES LYCEES PRIVES PAR CISCO, PAR MILIEU DE RESIDENCE ET PAR GENRE….............................................................................................................................................................….."</f>
        <v xml:space="preserve">  REPARTITION DES RESULTATS A L'EXAMEN DU BACCALAUREAT SESSION 2022 DES LYCEES PRIVES PAR CISCO, PAR MILIEU DE RESIDENCE ET PAR GENRE….............................................................................................................................................................…..</v>
      </c>
      <c r="B147" s="179">
        <v>494</v>
      </c>
    </row>
    <row r="148" spans="1:2" ht="21" customHeight="1">
      <c r="A148" s="174" t="s">
        <v>2323</v>
      </c>
      <c r="B148" s="178">
        <v>502</v>
      </c>
    </row>
    <row r="149" spans="1:2" ht="21" customHeight="1">
      <c r="A149" s="106" t="s">
        <v>2829</v>
      </c>
      <c r="B149" s="179">
        <v>502</v>
      </c>
    </row>
    <row r="150" spans="1:2" ht="21" customHeight="1">
      <c r="A150" s="106" t="s">
        <v>2830</v>
      </c>
      <c r="B150" s="179">
        <v>504</v>
      </c>
    </row>
    <row r="151" spans="1:2" ht="21" customHeight="1">
      <c r="A151" s="174" t="s">
        <v>2295</v>
      </c>
      <c r="B151" s="178">
        <v>512</v>
      </c>
    </row>
    <row r="152" spans="1:2" ht="21" customHeight="1">
      <c r="A152" s="106" t="s">
        <v>2831</v>
      </c>
      <c r="B152" s="179">
        <v>512</v>
      </c>
    </row>
    <row r="153" spans="1:2" ht="21" customHeight="1">
      <c r="A153" s="106" t="s">
        <v>2832</v>
      </c>
      <c r="B153" s="179">
        <v>514</v>
      </c>
    </row>
    <row r="154" spans="1:2" ht="21" customHeight="1">
      <c r="A154" s="174" t="s">
        <v>2324</v>
      </c>
      <c r="B154" s="178">
        <v>522</v>
      </c>
    </row>
    <row r="155" spans="1:2" ht="21" customHeight="1">
      <c r="A155" s="106" t="s">
        <v>2833</v>
      </c>
      <c r="B155" s="179">
        <v>522</v>
      </c>
    </row>
    <row r="156" spans="1:2" ht="21" customHeight="1">
      <c r="A156" s="174" t="s">
        <v>2325</v>
      </c>
      <c r="B156" s="178">
        <v>524</v>
      </c>
    </row>
    <row r="157" spans="1:2" ht="21" customHeight="1">
      <c r="A157" s="106" t="s">
        <v>2834</v>
      </c>
      <c r="B157" s="179">
        <v>524</v>
      </c>
    </row>
    <row r="158" spans="1:2" ht="21" customHeight="1">
      <c r="A158" s="174" t="s">
        <v>2326</v>
      </c>
      <c r="B158" s="178">
        <v>526</v>
      </c>
    </row>
    <row r="159" spans="1:2" ht="21" customHeight="1">
      <c r="A159" s="106" t="s">
        <v>2835</v>
      </c>
      <c r="B159" s="179">
        <v>526</v>
      </c>
    </row>
    <row r="160" spans="1:2" ht="21" customHeight="1">
      <c r="A160" s="174" t="s">
        <v>2327</v>
      </c>
      <c r="B160" s="178">
        <v>528</v>
      </c>
    </row>
    <row r="161" spans="1:2" ht="21" customHeight="1">
      <c r="A161" s="106" t="s">
        <v>2836</v>
      </c>
      <c r="B161" s="179">
        <v>528</v>
      </c>
    </row>
    <row r="162" spans="1:2" ht="21" customHeight="1">
      <c r="A162" s="174" t="s">
        <v>2328</v>
      </c>
      <c r="B162" s="178">
        <v>530</v>
      </c>
    </row>
    <row r="163" spans="1:2" ht="21" customHeight="1">
      <c r="A163" s="174" t="s">
        <v>2328</v>
      </c>
      <c r="B163" s="178">
        <v>530</v>
      </c>
    </row>
    <row r="164" spans="1:2" ht="21" customHeight="1">
      <c r="A164" s="174" t="s">
        <v>2329</v>
      </c>
      <c r="B164" s="178">
        <v>530</v>
      </c>
    </row>
    <row r="165" spans="1:2" ht="21" customHeight="1">
      <c r="A165" s="174" t="s">
        <v>2330</v>
      </c>
      <c r="B165" s="178">
        <v>531</v>
      </c>
    </row>
    <row r="166" spans="1:2" ht="21" customHeight="1">
      <c r="A166" s="174" t="s">
        <v>2331</v>
      </c>
      <c r="B166" s="178">
        <v>531</v>
      </c>
    </row>
    <row r="167" spans="1:2" ht="21" customHeight="1">
      <c r="A167" s="174" t="s">
        <v>2332</v>
      </c>
      <c r="B167" s="178">
        <v>531</v>
      </c>
    </row>
    <row r="168" spans="1:2" ht="21" customHeight="1">
      <c r="A168" s="174" t="s">
        <v>2333</v>
      </c>
      <c r="B168" s="178">
        <v>532</v>
      </c>
    </row>
    <row r="169" spans="1:2" ht="21" customHeight="1">
      <c r="A169" s="174" t="s">
        <v>2334</v>
      </c>
      <c r="B169" s="178">
        <v>532</v>
      </c>
    </row>
    <row r="170" spans="1:2" ht="21" customHeight="1">
      <c r="A170" s="174" t="s">
        <v>2335</v>
      </c>
      <c r="B170" s="178">
        <v>532</v>
      </c>
    </row>
    <row r="171" spans="1:2" ht="21" customHeight="1">
      <c r="A171" s="174" t="s">
        <v>2336</v>
      </c>
      <c r="B171" s="178">
        <v>533</v>
      </c>
    </row>
    <row r="172" spans="1:2" ht="21" customHeight="1">
      <c r="A172" s="174" t="s">
        <v>2337</v>
      </c>
      <c r="B172" s="178">
        <v>533</v>
      </c>
    </row>
    <row r="173" spans="1:2" ht="21" customHeight="1">
      <c r="A173" s="174" t="s">
        <v>2338</v>
      </c>
      <c r="B173" s="178">
        <v>533</v>
      </c>
    </row>
  </sheetData>
  <mergeCells count="1">
    <mergeCell ref="A1:B1"/>
  </mergeCells>
  <printOptions horizontalCentered="1"/>
  <pageMargins left="0.23622047244094491" right="0.23622047244094491" top="0.35433070866141736" bottom="0.35433070866141736" header="0.11811023622047245" footer="0.11811023622047245"/>
  <pageSetup paperSize="9" scale="74" orientation="landscape" useFirstPageNumber="1" horizontalDpi="300" verticalDpi="300" r:id="rId1"/>
  <headerFooter>
    <oddFooter>&amp;R&amp;8&amp;P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75B8F-A791-4976-9D4F-1FF218F1C80F}">
  <sheetPr codeName="Feuil3">
    <tabColor rgb="FF92D050"/>
  </sheetPr>
  <dimension ref="A1:K32"/>
  <sheetViews>
    <sheetView view="pageBreakPreview" zoomScale="90" zoomScaleNormal="100" zoomScaleSheetLayoutView="90" workbookViewId="0">
      <selection sqref="A1:K1"/>
    </sheetView>
  </sheetViews>
  <sheetFormatPr baseColWidth="10" defaultColWidth="11.5703125" defaultRowHeight="15"/>
  <cols>
    <col min="1" max="1" width="11.5703125" style="106"/>
    <col min="2" max="10" width="12" style="106" customWidth="1"/>
    <col min="11" max="11" width="12.42578125" style="106" customWidth="1"/>
    <col min="12" max="16384" width="11.5703125" style="106"/>
  </cols>
  <sheetData>
    <row r="1" spans="1:11" ht="21" customHeight="1">
      <c r="A1" s="188" t="s">
        <v>2752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</row>
    <row r="2" spans="1:11" ht="15" customHeight="1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</row>
    <row r="3" spans="1:11" ht="14.45" customHeight="1">
      <c r="A3" s="177"/>
      <c r="B3" s="177"/>
      <c r="C3" s="177"/>
      <c r="D3" s="177"/>
      <c r="E3" s="177"/>
      <c r="F3" s="177"/>
      <c r="G3" s="177"/>
      <c r="H3" s="177"/>
      <c r="I3" s="177"/>
      <c r="J3" s="177"/>
      <c r="K3" s="177"/>
    </row>
    <row r="4" spans="1:11" ht="24" customHeight="1">
      <c r="A4" s="177"/>
      <c r="B4" s="177"/>
      <c r="C4" s="177"/>
      <c r="D4" s="177"/>
      <c r="E4" s="177"/>
      <c r="F4" s="177"/>
      <c r="G4" s="177"/>
      <c r="H4" s="177"/>
      <c r="I4" s="177"/>
      <c r="J4" s="177"/>
      <c r="K4" s="177"/>
    </row>
    <row r="5" spans="1:11" ht="15" customHeight="1">
      <c r="A5" s="177"/>
      <c r="B5" s="177"/>
      <c r="C5" s="177"/>
      <c r="D5" s="177"/>
      <c r="E5" s="177"/>
      <c r="F5" s="177"/>
      <c r="G5" s="177"/>
      <c r="H5" s="177"/>
      <c r="I5" s="177"/>
      <c r="J5" s="177"/>
      <c r="K5" s="177"/>
    </row>
    <row r="6" spans="1:11" ht="15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7"/>
    </row>
    <row r="7" spans="1:11" ht="15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</row>
    <row r="8" spans="1:11" ht="15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</row>
    <row r="9" spans="1:11" ht="15" customHeight="1">
      <c r="A9" s="177"/>
      <c r="B9" s="177"/>
      <c r="C9" s="177"/>
      <c r="D9" s="177"/>
      <c r="E9" s="177"/>
      <c r="F9" s="177"/>
      <c r="G9" s="177"/>
      <c r="H9" s="177"/>
      <c r="I9" s="177"/>
      <c r="J9" s="177"/>
      <c r="K9" s="177"/>
    </row>
    <row r="10" spans="1:11" ht="15" customHeight="1">
      <c r="A10" s="177"/>
      <c r="B10" s="177"/>
      <c r="C10" s="177"/>
      <c r="D10" s="177"/>
      <c r="E10" s="177"/>
      <c r="F10" s="177"/>
      <c r="G10" s="177"/>
      <c r="H10" s="177"/>
      <c r="I10" s="177"/>
      <c r="J10" s="177"/>
      <c r="K10" s="177"/>
    </row>
    <row r="11" spans="1:11" ht="5.45" customHeight="1">
      <c r="A11" s="177"/>
      <c r="B11" s="177"/>
      <c r="C11" s="177"/>
      <c r="D11" s="177"/>
      <c r="E11" s="177"/>
      <c r="F11" s="177"/>
      <c r="G11" s="177"/>
      <c r="H11" s="177"/>
      <c r="I11" s="177"/>
      <c r="J11" s="177"/>
      <c r="K11" s="177"/>
    </row>
    <row r="12" spans="1:11" ht="21" customHeight="1">
      <c r="A12" s="177"/>
      <c r="B12" s="177"/>
      <c r="C12" s="177"/>
      <c r="D12" s="177"/>
      <c r="E12" s="177"/>
      <c r="F12" s="177"/>
      <c r="G12" s="177"/>
      <c r="H12" s="177"/>
      <c r="I12" s="177"/>
      <c r="J12" s="177"/>
      <c r="K12" s="177"/>
    </row>
    <row r="13" spans="1:11" ht="15" customHeight="1">
      <c r="A13" s="177"/>
      <c r="B13" s="177"/>
      <c r="C13" s="177"/>
      <c r="D13" s="177"/>
      <c r="E13" s="177"/>
      <c r="F13" s="177"/>
      <c r="G13" s="177"/>
      <c r="H13" s="177"/>
      <c r="I13" s="177"/>
      <c r="J13" s="177"/>
      <c r="K13" s="177"/>
    </row>
    <row r="14" spans="1:11" ht="14.45" customHeight="1">
      <c r="A14" s="177"/>
      <c r="B14" s="177"/>
      <c r="C14" s="177"/>
      <c r="D14" s="177"/>
      <c r="E14" s="177"/>
      <c r="F14" s="177"/>
      <c r="G14" s="177"/>
      <c r="H14" s="177"/>
      <c r="I14" s="177"/>
      <c r="J14" s="177"/>
      <c r="K14" s="177"/>
    </row>
    <row r="15" spans="1:11" ht="24" customHeight="1">
      <c r="A15" s="177"/>
      <c r="B15" s="177"/>
      <c r="C15" s="177"/>
      <c r="D15" s="177"/>
      <c r="E15" s="177"/>
      <c r="F15" s="177"/>
      <c r="G15" s="177"/>
      <c r="H15" s="177"/>
      <c r="I15" s="177"/>
      <c r="J15" s="177"/>
      <c r="K15" s="177"/>
    </row>
    <row r="16" spans="1:11" ht="15" customHeight="1">
      <c r="A16" s="177"/>
      <c r="B16" s="177"/>
      <c r="C16" s="177"/>
      <c r="D16" s="177"/>
      <c r="E16" s="177"/>
      <c r="F16" s="177"/>
      <c r="G16" s="177"/>
      <c r="H16" s="177"/>
      <c r="I16" s="177"/>
      <c r="J16" s="177"/>
      <c r="K16" s="177"/>
    </row>
    <row r="17" spans="1:11" ht="15" customHeight="1">
      <c r="A17" s="177"/>
      <c r="B17" s="177"/>
      <c r="C17" s="177"/>
      <c r="D17" s="177"/>
      <c r="E17" s="177"/>
      <c r="F17" s="177"/>
      <c r="G17" s="177"/>
      <c r="H17" s="177"/>
      <c r="I17" s="177"/>
      <c r="J17" s="177"/>
      <c r="K17" s="177"/>
    </row>
    <row r="18" spans="1:11" ht="15" customHeight="1">
      <c r="A18" s="177"/>
      <c r="B18" s="177"/>
      <c r="C18" s="177"/>
      <c r="D18" s="177"/>
      <c r="E18" s="177"/>
      <c r="F18" s="177"/>
      <c r="G18" s="177"/>
      <c r="H18" s="177"/>
      <c r="I18" s="177"/>
      <c r="J18" s="177"/>
      <c r="K18" s="177"/>
    </row>
    <row r="19" spans="1:11" ht="15" customHeight="1">
      <c r="A19" s="177"/>
      <c r="B19" s="177"/>
      <c r="C19" s="177"/>
      <c r="D19" s="177"/>
      <c r="E19" s="177"/>
      <c r="F19" s="177"/>
      <c r="G19" s="177"/>
      <c r="H19" s="177"/>
      <c r="I19" s="177"/>
      <c r="J19" s="177"/>
      <c r="K19" s="177"/>
    </row>
    <row r="20" spans="1:11" ht="15" customHeight="1">
      <c r="A20" s="177"/>
      <c r="B20" s="177"/>
      <c r="C20" s="177"/>
      <c r="D20" s="177"/>
      <c r="E20" s="177"/>
      <c r="F20" s="177"/>
      <c r="G20" s="177"/>
      <c r="H20" s="177"/>
      <c r="I20" s="177"/>
      <c r="J20" s="177"/>
      <c r="K20" s="177"/>
    </row>
    <row r="21" spans="1:11" ht="15" customHeight="1">
      <c r="A21" s="177"/>
      <c r="B21" s="177"/>
      <c r="C21" s="177"/>
      <c r="D21" s="177"/>
      <c r="E21" s="177"/>
      <c r="F21" s="177"/>
      <c r="G21" s="177"/>
      <c r="H21" s="177"/>
      <c r="I21" s="177"/>
      <c r="J21" s="177"/>
      <c r="K21" s="177"/>
    </row>
    <row r="22" spans="1:11" ht="5.45" customHeight="1">
      <c r="A22" s="177"/>
      <c r="B22" s="177"/>
      <c r="C22" s="177"/>
      <c r="D22" s="177"/>
      <c r="E22" s="177"/>
      <c r="F22" s="177"/>
      <c r="G22" s="177"/>
      <c r="H22" s="177"/>
      <c r="I22" s="177"/>
      <c r="J22" s="177"/>
      <c r="K22" s="177"/>
    </row>
    <row r="23" spans="1:11" ht="21" customHeight="1">
      <c r="A23" s="177"/>
      <c r="B23" s="177"/>
      <c r="C23" s="177"/>
      <c r="D23" s="177"/>
      <c r="E23" s="177"/>
      <c r="F23" s="177"/>
      <c r="G23" s="177"/>
      <c r="H23" s="177"/>
      <c r="I23" s="177"/>
      <c r="J23" s="177"/>
      <c r="K23" s="177"/>
    </row>
    <row r="24" spans="1:11" ht="15" customHeight="1">
      <c r="A24" s="177"/>
      <c r="B24" s="177"/>
      <c r="C24" s="177"/>
      <c r="D24" s="177"/>
      <c r="E24" s="177"/>
      <c r="F24" s="177"/>
      <c r="G24" s="177"/>
      <c r="H24" s="177"/>
      <c r="I24" s="177"/>
      <c r="J24" s="177"/>
      <c r="K24" s="177"/>
    </row>
    <row r="25" spans="1:11" ht="14.45" customHeight="1">
      <c r="A25" s="177"/>
      <c r="B25" s="177"/>
      <c r="C25" s="177"/>
      <c r="D25" s="177"/>
      <c r="E25" s="177"/>
      <c r="F25" s="177"/>
      <c r="G25" s="177"/>
      <c r="H25" s="177"/>
      <c r="I25" s="177"/>
      <c r="J25" s="177"/>
      <c r="K25" s="177"/>
    </row>
    <row r="26" spans="1:11" ht="24" customHeight="1">
      <c r="A26" s="177"/>
      <c r="B26" s="177"/>
      <c r="C26" s="177"/>
      <c r="D26" s="177"/>
      <c r="E26" s="177"/>
      <c r="F26" s="177"/>
      <c r="G26" s="177"/>
      <c r="H26" s="177"/>
      <c r="I26" s="177"/>
      <c r="J26" s="177"/>
      <c r="K26" s="177"/>
    </row>
    <row r="27" spans="1:11" ht="15" customHeight="1">
      <c r="A27" s="177"/>
      <c r="B27" s="177"/>
      <c r="C27" s="177"/>
      <c r="D27" s="177"/>
      <c r="E27" s="177"/>
      <c r="F27" s="177"/>
      <c r="G27" s="177"/>
      <c r="H27" s="177"/>
      <c r="I27" s="177"/>
      <c r="J27" s="177"/>
      <c r="K27" s="177"/>
    </row>
    <row r="28" spans="1:11" ht="15" customHeight="1">
      <c r="A28" s="177"/>
      <c r="B28" s="177"/>
      <c r="C28" s="177"/>
      <c r="D28" s="177"/>
      <c r="E28" s="177"/>
      <c r="F28" s="177"/>
      <c r="G28" s="177"/>
      <c r="H28" s="177"/>
      <c r="I28" s="177"/>
      <c r="J28" s="177"/>
      <c r="K28" s="177"/>
    </row>
    <row r="29" spans="1:11" ht="15" customHeight="1">
      <c r="A29" s="177"/>
      <c r="B29" s="177"/>
      <c r="C29" s="177"/>
      <c r="D29" s="177"/>
      <c r="E29" s="177"/>
      <c r="F29" s="177"/>
      <c r="G29" s="177"/>
      <c r="H29" s="177"/>
      <c r="I29" s="177"/>
      <c r="J29" s="177"/>
      <c r="K29" s="177"/>
    </row>
    <row r="30" spans="1:11" ht="15" customHeight="1">
      <c r="A30" s="177"/>
      <c r="B30" s="177"/>
      <c r="C30" s="177"/>
      <c r="D30" s="177"/>
      <c r="E30" s="177"/>
      <c r="F30" s="177"/>
      <c r="G30" s="177"/>
      <c r="H30" s="177"/>
      <c r="I30" s="177"/>
      <c r="J30" s="177"/>
      <c r="K30" s="177"/>
    </row>
    <row r="31" spans="1:11" ht="15" customHeight="1">
      <c r="A31" s="177"/>
      <c r="B31" s="177"/>
      <c r="C31" s="177"/>
      <c r="D31" s="177"/>
      <c r="E31" s="177"/>
      <c r="F31" s="177"/>
      <c r="G31" s="177"/>
      <c r="H31" s="177"/>
      <c r="I31" s="177"/>
      <c r="J31" s="177"/>
      <c r="K31" s="177"/>
    </row>
    <row r="32" spans="1:11" ht="15" customHeight="1">
      <c r="A32" s="177"/>
      <c r="B32" s="177"/>
      <c r="C32" s="177"/>
      <c r="D32" s="177"/>
      <c r="E32" s="177"/>
      <c r="F32" s="177"/>
      <c r="G32" s="177"/>
      <c r="H32" s="177"/>
      <c r="I32" s="177"/>
      <c r="J32" s="177"/>
      <c r="K32" s="177"/>
    </row>
  </sheetData>
  <mergeCells count="1">
    <mergeCell ref="A1:K1"/>
  </mergeCells>
  <printOptions horizontalCentered="1"/>
  <pageMargins left="0.23622047244094491" right="0.23622047244094491" top="0.35433070866141736" bottom="0.35433070866141736" header="0.11811023622047245" footer="0.11811023622047245"/>
  <pageSetup paperSize="9" scale="106" firstPageNumber="6" orientation="landscape" horizontalDpi="300" verticalDpi="300" r:id="rId1"/>
  <headerFooter>
    <oddFooter>&amp;R&amp;8&amp;P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33">
    <tabColor rgb="FFFFFF00"/>
  </sheetPr>
  <dimension ref="A1:N62"/>
  <sheetViews>
    <sheetView view="pageBreakPreview" zoomScale="90" zoomScaleNormal="100" zoomScaleSheetLayoutView="90" workbookViewId="0">
      <selection sqref="A1:J1"/>
    </sheetView>
  </sheetViews>
  <sheetFormatPr baseColWidth="10" defaultColWidth="9.28515625" defaultRowHeight="12"/>
  <cols>
    <col min="1" max="1" width="28" style="82" customWidth="1"/>
    <col min="2" max="2" width="10.28515625" style="82" customWidth="1"/>
    <col min="3" max="3" width="10.28515625" style="82" bestFit="1" customWidth="1"/>
    <col min="4" max="16384" width="9.28515625" style="82"/>
  </cols>
  <sheetData>
    <row r="1" spans="1:10" ht="21">
      <c r="A1" s="196" t="s">
        <v>2035</v>
      </c>
      <c r="B1" s="197"/>
      <c r="C1" s="197"/>
      <c r="D1" s="197"/>
      <c r="E1" s="197"/>
      <c r="F1" s="197"/>
      <c r="G1" s="197"/>
      <c r="H1" s="197"/>
      <c r="I1" s="197"/>
      <c r="J1" s="198"/>
    </row>
    <row r="2" spans="1:10">
      <c r="A2" s="199" t="s">
        <v>2035</v>
      </c>
      <c r="B2" s="200"/>
      <c r="C2" s="200"/>
      <c r="D2" s="200"/>
      <c r="E2" s="200"/>
      <c r="F2" s="200"/>
      <c r="G2" s="200"/>
      <c r="H2" s="200"/>
      <c r="I2" s="200"/>
      <c r="J2" s="201"/>
    </row>
    <row r="3" spans="1:10">
      <c r="A3" s="199" t="str">
        <f>"ANNEE SCOLAIRE "&amp;annee_scolaire</f>
        <v>ANNEE SCOLAIRE 2022-2023</v>
      </c>
      <c r="B3" s="200"/>
      <c r="C3" s="200"/>
      <c r="D3" s="200"/>
      <c r="E3" s="200"/>
      <c r="F3" s="200"/>
      <c r="G3" s="200"/>
      <c r="H3" s="200"/>
      <c r="I3" s="200"/>
      <c r="J3" s="201"/>
    </row>
    <row r="5" spans="1:10">
      <c r="B5" s="202" t="s">
        <v>84</v>
      </c>
      <c r="C5" s="180" t="s">
        <v>1999</v>
      </c>
      <c r="D5" s="180"/>
      <c r="E5" s="180" t="s">
        <v>2002</v>
      </c>
      <c r="F5" s="180"/>
      <c r="G5" s="180" t="s">
        <v>2003</v>
      </c>
      <c r="H5" s="180"/>
      <c r="I5" s="180" t="s">
        <v>2004</v>
      </c>
      <c r="J5" s="180"/>
    </row>
    <row r="6" spans="1:10">
      <c r="B6" s="202"/>
      <c r="C6" s="81" t="s">
        <v>2000</v>
      </c>
      <c r="D6" s="81" t="s">
        <v>2001</v>
      </c>
      <c r="E6" s="81" t="s">
        <v>2000</v>
      </c>
      <c r="F6" s="81" t="s">
        <v>2001</v>
      </c>
      <c r="G6" s="81" t="s">
        <v>2000</v>
      </c>
      <c r="H6" s="81" t="s">
        <v>2001</v>
      </c>
      <c r="I6" s="81" t="s">
        <v>2000</v>
      </c>
      <c r="J6" s="81" t="s">
        <v>2001</v>
      </c>
    </row>
    <row r="7" spans="1:10">
      <c r="A7" s="193" t="s">
        <v>2012</v>
      </c>
      <c r="B7" s="8" t="s">
        <v>90</v>
      </c>
      <c r="C7" s="122">
        <f>IFERROR(SUMIF('1_PRESCOLAIRE_PUBLIC'!$B:$B,$B7,'1_PRESCOLAIRE_PUBLIC'!$K:$K)/SUMIF('1_PRESCOLAIRE_PUBLIC'!$B:$B,$B7,'1_PRESCOLAIRE_PUBLIC'!$AH:$AH),"-")</f>
        <v>40.661732346469293</v>
      </c>
      <c r="D7" s="122">
        <f>IFERROR(SUMIF('5_PRESCOLAIRE_PRIVE'!$B:$B,$B7,'5_PRESCOLAIRE_PRIVE'!$K:$K)/SUMIF('5_PRESCOLAIRE_PRIVE'!$B:$B,$B7,'5_PRESCOLAIRE_PRIVE'!$AC:$AC),"-")</f>
        <v>51.762362148701527</v>
      </c>
      <c r="E7" s="122">
        <f>IFERROR(SUMIF('2_PRIMAIRE_PUBLIC'!$B:$B,$B7,'2_PRIMAIRE_PUBLIC'!$M:$M)/SUMIF('2_PRIMAIRE_PUBLIC'!$B:$B,$B7,'2_PRIMAIRE_PUBLIC'!$AO:$AO),"-")</f>
        <v>142.99933808355721</v>
      </c>
      <c r="F7" s="122">
        <f>IFERROR(SUMIF('6_PRIMAIRE_PRIVE'!$B:$B,$B7,'6_PRIMAIRE_PRIVE'!$M:$M)/SUMIF('6_PRIMAIRE_PRIVE'!$B:$B,$B7,'6_PRIMAIRE_PRIVE'!$AO:$AO),"-")</f>
        <v>121.12714522974719</v>
      </c>
      <c r="G7" s="122">
        <f>IFERROR(SUMIF('3_COLLEGE_PUBLIC'!$B:$B,$B7,'3_COLLEGE_PUBLIC'!$K:$K)/SUMIF('3_COLLEGE_PUBLIC'!$B:$B,$B7,'3_COLLEGE_PUBLIC'!$AJ:$AJ),"-")</f>
        <v>210.50036390101891</v>
      </c>
      <c r="H7" s="122">
        <f>IFERROR(SUMIF('7_COLLEGE_PRIVE'!$B:$B,$B7,'7_COLLEGE_PRIVE'!$K:$K)/SUMIF('7_COLLEGE_PRIVE'!$B:$B,$B7,'7_COLLEGE_PRIVE'!$AJ:$AJ),"-")</f>
        <v>107.14312181565539</v>
      </c>
      <c r="I7" s="122">
        <f>IFERROR(SUMIF('4_LYCEE_PUBLIC'!$B:$B,$B7,'4_LYCEE_PUBLIC'!$AC:$AC)/SUMIF('4_LYCEE_PUBLIC'!$B:$B,$B7,'4_LYCEE_PUBLIC'!$DV:$DV),"-")</f>
        <v>18.635976583288983</v>
      </c>
      <c r="J7" s="122">
        <f>IFERROR(SUMIF('8_LYCEE_PRIVE'!$B:$B,$B7,'8_LYCEE_PRIVE'!$AC:$AC)/SUMIF('8_LYCEE_PRIVE'!$B:$B,$B7,'8_LYCEE_PRIVE'!$CC:$CC),"-")</f>
        <v>108.85147058823529</v>
      </c>
    </row>
    <row r="8" spans="1:10">
      <c r="A8" s="194"/>
      <c r="B8" s="8" t="s">
        <v>91</v>
      </c>
      <c r="C8" s="122">
        <f>IFERROR(SUMIF('1_PRESCOLAIRE_PUBLIC'!$B:$B,$B8,'1_PRESCOLAIRE_PUBLIC'!$K:$K)/SUMIF('1_PRESCOLAIRE_PUBLIC'!$B:$B,$B8,'1_PRESCOLAIRE_PUBLIC'!$AH:$AH),"-")</f>
        <v>60.67219589257504</v>
      </c>
      <c r="D8" s="122">
        <f>IFERROR(SUMIF('5_PRESCOLAIRE_PRIVE'!$B:$B,$B8,'5_PRESCOLAIRE_PRIVE'!$K:$K)/SUMIF('5_PRESCOLAIRE_PRIVE'!$B:$B,$B8,'5_PRESCOLAIRE_PRIVE'!$AC:$AC),"-")</f>
        <v>83.765143464399571</v>
      </c>
      <c r="E8" s="122">
        <f>IFERROR(SUMIF('2_PRIMAIRE_PUBLIC'!$B:$B,$B8,'2_PRIMAIRE_PUBLIC'!$M:$M)/SUMIF('2_PRIMAIRE_PUBLIC'!$B:$B,$B8,'2_PRIMAIRE_PUBLIC'!$AO:$AO),"-")</f>
        <v>292.13127930341597</v>
      </c>
      <c r="F8" s="122">
        <f>IFERROR(SUMIF('6_PRIMAIRE_PRIVE'!$B:$B,$B8,'6_PRIMAIRE_PRIVE'!$M:$M)/SUMIF('6_PRIMAIRE_PRIVE'!$B:$B,$B8,'6_PRIMAIRE_PRIVE'!$AO:$AO),"-")</f>
        <v>168.75242248062017</v>
      </c>
      <c r="G8" s="122">
        <f>IFERROR(SUMIF('3_COLLEGE_PUBLIC'!$B:$B,$B8,'3_COLLEGE_PUBLIC'!$K:$K)/SUMIF('3_COLLEGE_PUBLIC'!$B:$B,$B8,'3_COLLEGE_PUBLIC'!$AJ:$AJ),"-")</f>
        <v>748.56431535269712</v>
      </c>
      <c r="H8" s="122">
        <f>IFERROR(SUMIF('7_COLLEGE_PRIVE'!$B:$B,$B8,'7_COLLEGE_PRIVE'!$K:$K)/SUMIF('7_COLLEGE_PRIVE'!$B:$B,$B8,'7_COLLEGE_PRIVE'!$AJ:$AJ),"-")</f>
        <v>158.25710014947683</v>
      </c>
      <c r="I8" s="122">
        <f>IFERROR(SUMIF('4_LYCEE_PUBLIC'!$B:$B,$B8,'4_LYCEE_PUBLIC'!$AC:$AC)/SUMIF('4_LYCEE_PUBLIC'!$B:$B,$B8,'4_LYCEE_PUBLIC'!$DV:$DV),"-")</f>
        <v>23.561204451232818</v>
      </c>
      <c r="J8" s="122">
        <f>IFERROR(SUMIF('8_LYCEE_PRIVE'!$B:$B,$B8,'8_LYCEE_PRIVE'!$AC:$AC)/SUMIF('8_LYCEE_PRIVE'!$B:$B,$B8,'8_LYCEE_PRIVE'!$CC:$CC),"-")</f>
        <v>167.24657534246575</v>
      </c>
    </row>
    <row r="9" spans="1:10">
      <c r="A9" s="195"/>
      <c r="B9" s="25" t="s">
        <v>73</v>
      </c>
      <c r="C9" s="121">
        <f>IFERROR(SUMIF('1_PRESCOLAIRE_PUBLIC'!$B:$B,$B9,'1_PRESCOLAIRE_PUBLIC'!$K:$K)/SUMIF('1_PRESCOLAIRE_PUBLIC'!$B:$B,$B9,'1_PRESCOLAIRE_PUBLIC'!$AH:$AH),"-")</f>
        <v>42.219455205066716</v>
      </c>
      <c r="D9" s="121">
        <f>IFERROR(SUMIF('5_PRESCOLAIRE_PRIVE'!$B:$B,$B9,'5_PRESCOLAIRE_PRIVE'!$K:$K)/SUMIF('5_PRESCOLAIRE_PRIVE'!$B:$B,$B9,'5_PRESCOLAIRE_PRIVE'!$AC:$AC),"-")</f>
        <v>64.59620711698274</v>
      </c>
      <c r="E9" s="121">
        <f>IFERROR(SUMIF('2_PRIMAIRE_PUBLIC'!$B:$B,$B9,'2_PRIMAIRE_PUBLIC'!$M:$M)/SUMIF('2_PRIMAIRE_PUBLIC'!$B:$B,$B9,'2_PRIMAIRE_PUBLIC'!$AO:$AO),"-")</f>
        <v>151.19237562555196</v>
      </c>
      <c r="F9" s="121">
        <f>IFERROR(SUMIF('6_PRIMAIRE_PRIVE'!$B:$B,$B9,'6_PRIMAIRE_PRIVE'!$M:$M)/SUMIF('6_PRIMAIRE_PRIVE'!$B:$B,$B9,'6_PRIMAIRE_PRIVE'!$AO:$AO),"-")</f>
        <v>134.26339703327542</v>
      </c>
      <c r="G9" s="121">
        <f>IFERROR(SUMIF('3_COLLEGE_PUBLIC'!$B:$B,$B9,'3_COLLEGE_PUBLIC'!$K:$K)/SUMIF('3_COLLEGE_PUBLIC'!$B:$B,$B9,'3_COLLEGE_PUBLIC'!$AJ:$AJ),"-")</f>
        <v>253.88390766142521</v>
      </c>
      <c r="H9" s="121">
        <f>IFERROR(SUMIF('7_COLLEGE_PRIVE'!$B:$B,$B9,'7_COLLEGE_PRIVE'!$K:$K)/SUMIF('7_COLLEGE_PRIVE'!$B:$B,$B9,'7_COLLEGE_PRIVE'!$AJ:$AJ),"-")</f>
        <v>126.70002859593937</v>
      </c>
      <c r="I9" s="121">
        <f>IFERROR(SUMIF('4_LYCEE_PUBLIC'!$B:$B,$B9,'4_LYCEE_PUBLIC'!$AC:$AC)/SUMIF('4_LYCEE_PUBLIC'!$B:$B,$B9,'4_LYCEE_PUBLIC'!$DV:$DV),"-")</f>
        <v>20.501611703446567</v>
      </c>
      <c r="J9" s="121">
        <f>IFERROR(SUMIF('8_LYCEE_PRIVE'!$B:$B,$B9,'8_LYCEE_PRIVE'!$AC:$AC)/SUMIF('8_LYCEE_PRIVE'!$B:$B,$B9,'8_LYCEE_PRIVE'!$CC:$CC),"-")</f>
        <v>137.54674644727001</v>
      </c>
    </row>
    <row r="10" spans="1:10">
      <c r="A10" s="193" t="s">
        <v>1997</v>
      </c>
      <c r="B10" s="8" t="s">
        <v>90</v>
      </c>
      <c r="C10" s="122">
        <f>IFERROR(SUMIF('1_PRESCOLAIRE_PUBLIC'!$B:$B,$B10,'1_PRESCOLAIRE_PUBLIC'!$K:$K)/SUMIF('1_PRESCOLAIRE_PUBLIC'!$B:$B,$B10,'1_PRESCOLAIRE_PUBLIC'!$T:$T),"-")</f>
        <v>42.856419987349781</v>
      </c>
      <c r="D10" s="122">
        <f>IFERROR(SUMIF('5_PRESCOLAIRE_PRIVE'!$B:$B,$B10,'5_PRESCOLAIRE_PRIVE'!$K:$K)/SUMIF('5_PRESCOLAIRE_PRIVE'!$B:$B,$B10,'5_PRESCOLAIRE_PRIVE'!$T:$T),"-")</f>
        <v>28.149351905591022</v>
      </c>
      <c r="E10" s="122">
        <f>IFERROR(SUMIF('2_PRIMAIRE_PUBLIC'!$B:$B,$B10,'2_PRIMAIRE_PUBLIC'!$M:$M)/SUMIF('2_PRIMAIRE_PUBLIC'!$B:$B,$B10,'2_PRIMAIRE_PUBLIC'!$AK:$AK),"-")</f>
        <v>46.744288459825121</v>
      </c>
      <c r="F10" s="122">
        <f>IFERROR(SUMIF('6_PRIMAIRE_PRIVE'!$B:$B,$B10,'6_PRIMAIRE_PRIVE'!$M:$M)/SUMIF('6_PRIMAIRE_PRIVE'!$B:$B,$B10,'6_PRIMAIRE_PRIVE'!$AK:$AK),"-")</f>
        <v>31.637730756253916</v>
      </c>
      <c r="G10" s="122">
        <f>IFERROR(SUMIF('3_COLLEGE_PUBLIC'!$B:$B,$B10,'3_COLLEGE_PUBLIC'!$K:$K)/SUMIF('3_COLLEGE_PUBLIC'!$B:$B,$B10,'3_COLLEGE_PUBLIC'!$AF:$AF),"-")</f>
        <v>42.703011959249963</v>
      </c>
      <c r="H10" s="122">
        <f>IFERROR(SUMIF('7_COLLEGE_PRIVE'!$B:$B,$B10,'7_COLLEGE_PRIVE'!$K:$K)/SUMIF('7_COLLEGE_PRIVE'!$B:$B,$B10,'7_COLLEGE_PRIVE'!$AF:$AF),"-")</f>
        <v>26.539926571821937</v>
      </c>
      <c r="I10" s="122">
        <f>IFERROR(SUMIF('4_LYCEE_PUBLIC'!$B:$B,$B10,'4_LYCEE_PUBLIC'!$AC:$AC)/SUMIF('4_LYCEE_PUBLIC'!$B:$B,$B10,'4_LYCEE_PUBLIC'!$BY:$BY),"-")</f>
        <v>51.590423572744015</v>
      </c>
      <c r="J10" s="122">
        <f>IFERROR(SUMIF('8_LYCEE_PRIVE'!$B:$B,$B10,'8_LYCEE_PRIVE'!$AC:$AC)/SUMIF('8_LYCEE_PRIVE'!$B:$B,$B10,'8_LYCEE_PRIVE'!$BY:$BY),"-")</f>
        <v>28.208460365853657</v>
      </c>
    </row>
    <row r="11" spans="1:10">
      <c r="A11" s="194"/>
      <c r="B11" s="8" t="s">
        <v>91</v>
      </c>
      <c r="C11" s="122">
        <f>IFERROR(SUMIF('1_PRESCOLAIRE_PUBLIC'!$B:$B,$B11,'1_PRESCOLAIRE_PUBLIC'!$K:$K)/SUMIF('1_PRESCOLAIRE_PUBLIC'!$B:$B,$B11,'1_PRESCOLAIRE_PUBLIC'!$T:$T),"-")</f>
        <v>46.243829018663455</v>
      </c>
      <c r="D11" s="122">
        <f>IFERROR(SUMIF('5_PRESCOLAIRE_PRIVE'!$B:$B,$B11,'5_PRESCOLAIRE_PRIVE'!$K:$K)/SUMIF('5_PRESCOLAIRE_PRIVE'!$B:$B,$B11,'5_PRESCOLAIRE_PRIVE'!$T:$T),"-")</f>
        <v>30.521974830590512</v>
      </c>
      <c r="E11" s="122">
        <f>IFERROR(SUMIF('2_PRIMAIRE_PUBLIC'!$B:$B,$B11,'2_PRIMAIRE_PUBLIC'!$M:$M)/SUMIF('2_PRIMAIRE_PUBLIC'!$B:$B,$B11,'2_PRIMAIRE_PUBLIC'!$AK:$AK),"-")</f>
        <v>57.570221752903905</v>
      </c>
      <c r="F11" s="122">
        <f>IFERROR(SUMIF('6_PRIMAIRE_PRIVE'!$B:$B,$B11,'6_PRIMAIRE_PRIVE'!$M:$M)/SUMIF('6_PRIMAIRE_PRIVE'!$B:$B,$B11,'6_PRIMAIRE_PRIVE'!$AK:$AK),"-")</f>
        <v>31.079236191665924</v>
      </c>
      <c r="G11" s="122">
        <f>IFERROR(SUMIF('3_COLLEGE_PUBLIC'!$B:$B,$B11,'3_COLLEGE_PUBLIC'!$K:$K)/SUMIF('3_COLLEGE_PUBLIC'!$B:$B,$B11,'3_COLLEGE_PUBLIC'!$AF:$AF),"-")</f>
        <v>60.477371773382501</v>
      </c>
      <c r="H11" s="122">
        <f>IFERROR(SUMIF('7_COLLEGE_PRIVE'!$B:$B,$B11,'7_COLLEGE_PRIVE'!$K:$K)/SUMIF('7_COLLEGE_PRIVE'!$B:$B,$B11,'7_COLLEGE_PRIVE'!$AF:$AF),"-")</f>
        <v>33.220583620960149</v>
      </c>
      <c r="I11" s="122">
        <f>IFERROR(SUMIF('4_LYCEE_PUBLIC'!$B:$B,$B11,'4_LYCEE_PUBLIC'!$AC:$AC)/SUMIF('4_LYCEE_PUBLIC'!$B:$B,$B11,'4_LYCEE_PUBLIC'!$BY:$BY),"-")</f>
        <v>59.428178315905342</v>
      </c>
      <c r="J11" s="122">
        <f>IFERROR(SUMIF('8_LYCEE_PRIVE'!$B:$B,$B11,'8_LYCEE_PRIVE'!$AC:$AC)/SUMIF('8_LYCEE_PRIVE'!$B:$B,$B11,'8_LYCEE_PRIVE'!$BY:$BY),"-")</f>
        <v>34.761467889908253</v>
      </c>
    </row>
    <row r="12" spans="1:10">
      <c r="A12" s="195"/>
      <c r="B12" s="25" t="s">
        <v>73</v>
      </c>
      <c r="C12" s="121">
        <f>IFERROR(SUMIF('1_PRESCOLAIRE_PUBLIC'!$B:$B,$B12,'1_PRESCOLAIRE_PUBLIC'!$K:$K)/SUMIF('1_PRESCOLAIRE_PUBLIC'!$B:$B,$B12,'1_PRESCOLAIRE_PUBLIC'!$T:$T),"-")</f>
        <v>43.210509754562615</v>
      </c>
      <c r="D12" s="121">
        <f>IFERROR(SUMIF('5_PRESCOLAIRE_PRIVE'!$B:$B,$B12,'5_PRESCOLAIRE_PRIVE'!$K:$K)/SUMIF('5_PRESCOLAIRE_PRIVE'!$B:$B,$B12,'5_PRESCOLAIRE_PRIVE'!$T:$T),"-")</f>
        <v>29.33520418037546</v>
      </c>
      <c r="E12" s="121">
        <f>IFERROR(SUMIF('2_PRIMAIRE_PUBLIC'!$B:$B,$B12,'2_PRIMAIRE_PUBLIC'!$M:$M)/SUMIF('2_PRIMAIRE_PUBLIC'!$B:$B,$B12,'2_PRIMAIRE_PUBLIC'!$AK:$AK),"-")</f>
        <v>47.696372395379882</v>
      </c>
      <c r="F12" s="121">
        <f>IFERROR(SUMIF('6_PRIMAIRE_PRIVE'!$B:$B,$B12,'6_PRIMAIRE_PRIVE'!$M:$M)/SUMIF('6_PRIMAIRE_PRIVE'!$B:$B,$B12,'6_PRIMAIRE_PRIVE'!$AK:$AK),"-")</f>
        <v>31.441853915002817</v>
      </c>
      <c r="G12" s="121">
        <f>IFERROR(SUMIF('3_COLLEGE_PUBLIC'!$B:$B,$B12,'3_COLLEGE_PUBLIC'!$K:$K)/SUMIF('3_COLLEGE_PUBLIC'!$B:$B,$B12,'3_COLLEGE_PUBLIC'!$AF:$AF),"-")</f>
        <v>45.91076290156694</v>
      </c>
      <c r="H12" s="121">
        <f>IFERROR(SUMIF('7_COLLEGE_PRIVE'!$B:$B,$B12,'7_COLLEGE_PRIVE'!$K:$K)/SUMIF('7_COLLEGE_PRIVE'!$B:$B,$B12,'7_COLLEGE_PRIVE'!$AF:$AF),"-")</f>
        <v>29.36182902584493</v>
      </c>
      <c r="I12" s="121">
        <f>IFERROR(SUMIF('4_LYCEE_PUBLIC'!$B:$B,$B12,'4_LYCEE_PUBLIC'!$AC:$AC)/SUMIF('4_LYCEE_PUBLIC'!$B:$B,$B12,'4_LYCEE_PUBLIC'!$BY:$BY),"-")</f>
        <v>54.732789055604592</v>
      </c>
      <c r="J12" s="121">
        <f>IFERROR(SUMIF('8_LYCEE_PRIVE'!$B:$B,$B12,'8_LYCEE_PRIVE'!$AC:$AC)/SUMIF('8_LYCEE_PRIVE'!$B:$B,$B12,'8_LYCEE_PRIVE'!$BY:$BY),"-")</f>
        <v>31.789109766637857</v>
      </c>
    </row>
    <row r="13" spans="1:10">
      <c r="A13" s="193" t="s">
        <v>2005</v>
      </c>
      <c r="B13" s="8" t="s">
        <v>90</v>
      </c>
      <c r="C13" s="122">
        <f>IFERROR(SUMIF('1_PRESCOLAIRE_PUBLIC'!$B:$B,$B13,'1_PRESCOLAIRE_PUBLIC'!$K:$K)/SUMIF('1_PRESCOLAIRE_PUBLIC'!$B:$B,$B13,'1_PRESCOLAIRE_PUBLIC'!$AY:$AY),"-")</f>
        <v>3.3113806922467064</v>
      </c>
      <c r="D13" s="122">
        <f>IFERROR(SUMIF('5_PRESCOLAIRE_PRIVE'!$B:$B,$B13,'5_PRESCOLAIRE_PRIVE'!$K:$K)/SUMIF('5_PRESCOLAIRE_PRIVE'!$B:$B,$B13,'5_PRESCOLAIRE_PRIVE'!$AT:$AT),"-")</f>
        <v>0.98238507085806104</v>
      </c>
      <c r="E13" s="122">
        <f>IFERROR(SUMIF('2_PRIMAIRE_PUBLIC'!$B:$B,$B13,'2_PRIMAIRE_PUBLIC'!$M:$M)/SUMIF('2_PRIMAIRE_PUBLIC'!$B:$B,$B13,'2_PRIMAIRE_PUBLIC'!$CF:$CF),"-")</f>
        <v>1.7988267579895705</v>
      </c>
      <c r="F13" s="122">
        <f>IFERROR(SUMIF('6_PRIMAIRE_PRIVE'!$B:$B,$B13,'6_PRIMAIRE_PRIVE'!$M:$M)/SUMIF('6_PRIMAIRE_PRIVE'!$B:$B,$B13,'6_PRIMAIRE_PRIVE'!$CA:$CA),"-")</f>
        <v>1.0169841314108821</v>
      </c>
      <c r="G13" s="122">
        <f>IFERROR(SUMIF('3_COLLEGE_PUBLIC'!$B:$B,$B13,'3_COLLEGE_PUBLIC'!$K:$K)/SUMIF('3_COLLEGE_PUBLIC'!$B:$B,$B13,'3_COLLEGE_PUBLIC'!$CA:$CA),"-")</f>
        <v>1.2419007175030379</v>
      </c>
      <c r="H13" s="122">
        <f>IFERROR(SUMIF('7_COLLEGE_PRIVE'!$B:$B,$B13,'7_COLLEGE_PRIVE'!$K:$K)/SUMIF('7_COLLEGE_PRIVE'!$B:$B,$B13,'7_COLLEGE_PRIVE'!$BX:$BX),"-")</f>
        <v>0.85312395121465479</v>
      </c>
      <c r="I13" s="122">
        <f>IFERROR(SUMIF('4_LYCEE_PUBLIC'!$B:$B,$B13,'4_LYCEE_PUBLIC'!$AC:$AC)/SUMIF('4_LYCEE_PUBLIC'!$B:$B,$B13,'4_LYCEE_PUBLIC'!$EY:$EY),"-")</f>
        <v>1.1113332698594052</v>
      </c>
      <c r="J13" s="122">
        <f>IFERROR(SUMIF('8_LYCEE_PRIVE'!$B:$B,$B13,'8_LYCEE_PRIVE'!$AC:$AC)/SUMIF('8_LYCEE_PRIVE'!$B:$B,$B13,'8_LYCEE_PRIVE'!$EV:$EV),"-")</f>
        <v>0.8519388142674631</v>
      </c>
    </row>
    <row r="14" spans="1:10">
      <c r="A14" s="194"/>
      <c r="B14" s="8" t="s">
        <v>91</v>
      </c>
      <c r="C14" s="122">
        <f>IFERROR(SUMIF('1_PRESCOLAIRE_PUBLIC'!$B:$B,$B14,'1_PRESCOLAIRE_PUBLIC'!$K:$K)/SUMIF('1_PRESCOLAIRE_PUBLIC'!$B:$B,$B14,'1_PRESCOLAIRE_PUBLIC'!$AY:$AY),"-")</f>
        <v>1.9928651116934333</v>
      </c>
      <c r="D14" s="122">
        <f>IFERROR(SUMIF('5_PRESCOLAIRE_PRIVE'!$B:$B,$B14,'5_PRESCOLAIRE_PRIVE'!$K:$K)/SUMIF('5_PRESCOLAIRE_PRIVE'!$B:$B,$B14,'5_PRESCOLAIRE_PRIVE'!$AT:$AT),"-")</f>
        <v>0.90657419547765283</v>
      </c>
      <c r="E14" s="122">
        <f>IFERROR(SUMIF('2_PRIMAIRE_PUBLIC'!$B:$B,$B14,'2_PRIMAIRE_PUBLIC'!$M:$M)/SUMIF('2_PRIMAIRE_PUBLIC'!$B:$B,$B14,'2_PRIMAIRE_PUBLIC'!$CF:$CF),"-")</f>
        <v>1.6722465474008696</v>
      </c>
      <c r="F14" s="122">
        <f>IFERROR(SUMIF('6_PRIMAIRE_PRIVE'!$B:$B,$B14,'6_PRIMAIRE_PRIVE'!$M:$M)/SUMIF('6_PRIMAIRE_PRIVE'!$B:$B,$B14,'6_PRIMAIRE_PRIVE'!$CA:$CA),"-")</f>
        <v>0.94425889076249914</v>
      </c>
      <c r="G14" s="122">
        <f>IFERROR(SUMIF('3_COLLEGE_PUBLIC'!$B:$B,$B14,'3_COLLEGE_PUBLIC'!$K:$K)/SUMIF('3_COLLEGE_PUBLIC'!$B:$B,$B14,'3_COLLEGE_PUBLIC'!$CA:$CA),"-")</f>
        <v>1.3125636622915515</v>
      </c>
      <c r="H14" s="122">
        <f>IFERROR(SUMIF('7_COLLEGE_PRIVE'!$B:$B,$B14,'7_COLLEGE_PRIVE'!$K:$K)/SUMIF('7_COLLEGE_PRIVE'!$B:$B,$B14,'7_COLLEGE_PRIVE'!$BX:$BX),"-")</f>
        <v>0.82857120497108283</v>
      </c>
      <c r="I14" s="122">
        <f>IFERROR(SUMIF('4_LYCEE_PUBLIC'!$B:$B,$B14,'4_LYCEE_PUBLIC'!$AC:$AC)/SUMIF('4_LYCEE_PUBLIC'!$B:$B,$B14,'4_LYCEE_PUBLIC'!$EY:$EY),"-")</f>
        <v>1.1342661162407168</v>
      </c>
      <c r="J14" s="122">
        <f>IFERROR(SUMIF('8_LYCEE_PRIVE'!$B:$B,$B14,'8_LYCEE_PRIVE'!$AC:$AC)/SUMIF('8_LYCEE_PRIVE'!$B:$B,$B14,'8_LYCEE_PRIVE'!$EV:$EV),"-")</f>
        <v>0.8399596382733131</v>
      </c>
    </row>
    <row r="15" spans="1:10">
      <c r="A15" s="195"/>
      <c r="B15" s="25" t="s">
        <v>73</v>
      </c>
      <c r="C15" s="121">
        <f>IFERROR(SUMIF('1_PRESCOLAIRE_PUBLIC'!$B:$B,$B15,'1_PRESCOLAIRE_PUBLIC'!$K:$K)/SUMIF('1_PRESCOLAIRE_PUBLIC'!$B:$B,$B15,'1_PRESCOLAIRE_PUBLIC'!$AY:$AY),"-")</f>
        <v>3.0831802853204131</v>
      </c>
      <c r="D15" s="121">
        <f>IFERROR(SUMIF('5_PRESCOLAIRE_PRIVE'!$B:$B,$B15,'5_PRESCOLAIRE_PRIVE'!$K:$K)/SUMIF('5_PRESCOLAIRE_PRIVE'!$B:$B,$B15,'5_PRESCOLAIRE_PRIVE'!$AT:$AT),"-")</f>
        <v>0.94144500861787861</v>
      </c>
      <c r="E15" s="121">
        <f>IFERROR(SUMIF('2_PRIMAIRE_PUBLIC'!$B:$B,$B15,'2_PRIMAIRE_PUBLIC'!$M:$M)/SUMIF('2_PRIMAIRE_PUBLIC'!$B:$B,$B15,'2_PRIMAIRE_PUBLIC'!$CF:$CF),"-")</f>
        <v>1.7844883260058257</v>
      </c>
      <c r="F15" s="121">
        <f>IFERROR(SUMIF('6_PRIMAIRE_PRIVE'!$B:$B,$B15,'6_PRIMAIRE_PRIVE'!$M:$M)/SUMIF('6_PRIMAIRE_PRIVE'!$B:$B,$B15,'6_PRIMAIRE_PRIVE'!$CA:$CA),"-")</f>
        <v>0.99053625583165406</v>
      </c>
      <c r="G15" s="121">
        <f>IFERROR(SUMIF('3_COLLEGE_PUBLIC'!$B:$B,$B15,'3_COLLEGE_PUBLIC'!$K:$K)/SUMIF('3_COLLEGE_PUBLIC'!$B:$B,$B15,'3_COLLEGE_PUBLIC'!$CA:$CA),"-")</f>
        <v>1.2580011471654073</v>
      </c>
      <c r="H15" s="121">
        <f>IFERROR(SUMIF('7_COLLEGE_PRIVE'!$B:$B,$B15,'7_COLLEGE_PRIVE'!$K:$K)/SUMIF('7_COLLEGE_PRIVE'!$B:$B,$B15,'7_COLLEGE_PRIVE'!$BX:$BX),"-")</f>
        <v>0.84121092452131652</v>
      </c>
      <c r="I15" s="121">
        <f>IFERROR(SUMIF('4_LYCEE_PUBLIC'!$B:$B,$B15,'4_LYCEE_PUBLIC'!$AC:$AC)/SUMIF('4_LYCEE_PUBLIC'!$B:$B,$B15,'4_LYCEE_PUBLIC'!$EY:$EY),"-")</f>
        <v>1.1212014373855854</v>
      </c>
      <c r="J15" s="121">
        <f>IFERROR(SUMIF('8_LYCEE_PRIVE'!$B:$B,$B15,'8_LYCEE_PRIVE'!$AC:$AC)/SUMIF('8_LYCEE_PRIVE'!$B:$B,$B15,'8_LYCEE_PRIVE'!$EV:$EV),"-")</f>
        <v>0.84474046853468077</v>
      </c>
    </row>
    <row r="16" spans="1:10">
      <c r="A16" s="193" t="s">
        <v>1998</v>
      </c>
      <c r="B16" s="8" t="s">
        <v>90</v>
      </c>
      <c r="C16" s="122">
        <f>IFERROR(SUMIF('1_PRESCOLAIRE_PUBLIC'!$B:$B,$B16,'1_PRESCOLAIRE_PUBLIC'!$K:$K)/(SUMIF('1_PRESCOLAIRE_PUBLIC'!$B:$B,$B16,'1_PRESCOLAIRE_PUBLIC'!$AC:$AC)-SUMIF('1_PRESCOLAIRE_PUBLIC'!$B:$B,$B16,'1_PRESCOLAIRE_PUBLIC'!$AA:$AA)-SUMIF('1_PRESCOLAIRE_PUBLIC'!$B:$B,$B16,'1_PRESCOLAIRE_PUBLIC'!$AB:$AB)),"-")</f>
        <v>120.30065101597948</v>
      </c>
      <c r="D16" s="122">
        <f>IFERROR(SUMIF('5_PRESCOLAIRE_PRIVE'!$B:$B,$B16,'5_PRESCOLAIRE_PRIVE'!$K:$K)/SUMIF('5_PRESCOLAIRE_PRIVE'!$B:$B,$B16,'5_PRESCOLAIRE_PRIVE'!$X:$X),"-")</f>
        <v>24.516259477674812</v>
      </c>
      <c r="E16" s="269">
        <f>IFERROR(SUMIF('2_PRIMAIRE_PUBLIC'!$B:$B,$B16,'2_PRIMAIRE_PUBLIC'!$M:$M)/(SUMIF('2_PRIMAIRE_PUBLIC'!$B:$B,$B16,'2_PRIMAIRE_PUBLIC'!$BI:$BI)-SUMIF('2_PRIMAIRE_PUBLIC'!$B:$B,$B16,'2_PRIMAIRE_PUBLIC'!$BG:$BG)-SUMIF('2_PRIMAIRE_PUBLIC'!$B:$B,$B16,'2_PRIMAIRE_PUBLIC'!$BH:$BH)),"-")</f>
        <v>63.836682194257108</v>
      </c>
      <c r="F16" s="122">
        <f>IFERROR(SUMIF('6_PRIMAIRE_PRIVE'!$B:$B,$B16,'6_PRIMAIRE_PRIVE'!$M:$M)/SUMIF('6_PRIMAIRE_PRIVE'!$B:$B,$B16,'6_PRIMAIRE_PRIVE'!$BC:$BC),"-")</f>
        <v>32.500891265597147</v>
      </c>
      <c r="G16" s="122">
        <f>IFERROR(SUMIF('3_COLLEGE_PUBLIC'!$B:$B,$B16,'3_COLLEGE_PUBLIC'!$K:$K)/(SUMIF('3_COLLEGE_PUBLIC'!$B:$B,$B16,'3_COLLEGE_PUBLIC'!$BC:$BC)-SUMIF('3_COLLEGE_PUBLIC'!$B:$B,$B16,'3_COLLEGE_PUBLIC'!$BA:$BA)-SUMIF('3_COLLEGE_PUBLIC'!$B:$B,$B16,'3_COLLEGE_PUBLIC'!$BB:$BB)),"-")</f>
        <v>35.096165513893943</v>
      </c>
      <c r="H16" s="122">
        <f>IFERROR(SUMIF('7_COLLEGE_PRIVE'!$B:$B,$B16,'7_COLLEGE_PRIVE'!$K:$K)/SUMIF('7_COLLEGE_PRIVE'!$B:$B,$B16,'7_COLLEGE_PRIVE'!$AX:$AX),"-")</f>
        <v>14.821682578330236</v>
      </c>
      <c r="I16" s="122">
        <f>IFERROR(SUMIF('4_LYCEE_PUBLIC'!$B:$B,$B16,'4_LYCEE_PUBLIC'!$AC:$AC)/(SUMIF('4_LYCEE_PUBLIC'!$B:$B,$B16,'4_LYCEE_PUBLIC'!$DV:$DV)-SUMIF('4_LYCEE_PUBLIC'!$B:$B,$B16,'4_LYCEE_PUBLIC'!$DT:$DT)-SUMIF('4_LYCEE_PUBLIC'!$B:$B,$B16,'4_LYCEE_PUBLIC'!$DU:$DU)),"-")</f>
        <v>26.623835772666794</v>
      </c>
      <c r="J16" s="122">
        <f>IFERROR(SUMIF('8_LYCEE_PRIVE'!$B:$B,$B16,'8_LYCEE_PRIVE'!$AC:$AC)/SUMIF('8_LYCEE_PRIVE'!$B:$B,$B16,'8_LYCEE_PRIVE'!$DQ:$DQ),"-")</f>
        <v>12.676656961808529</v>
      </c>
    </row>
    <row r="17" spans="1:10">
      <c r="A17" s="194"/>
      <c r="B17" s="8" t="s">
        <v>91</v>
      </c>
      <c r="C17" s="122">
        <f>IFERROR(SUMIF('1_PRESCOLAIRE_PUBLIC'!$B:$B,$B17,'1_PRESCOLAIRE_PUBLIC'!$K:$K)/(SUMIF('1_PRESCOLAIRE_PUBLIC'!$B:$B,$B17,'1_PRESCOLAIRE_PUBLIC'!$AC:$AC)-SUMIF('1_PRESCOLAIRE_PUBLIC'!$B:$B,$B17,'1_PRESCOLAIRE_PUBLIC'!$AA:$AA)-SUMIF('1_PRESCOLAIRE_PUBLIC'!$B:$B,$B17,'1_PRESCOLAIRE_PUBLIC'!$AB:$AB)),"-")</f>
        <v>51.689771197846568</v>
      </c>
      <c r="D17" s="122">
        <f>IFERROR(SUMIF('5_PRESCOLAIRE_PRIVE'!$B:$B,$B17,'5_PRESCOLAIRE_PRIVE'!$K:$K)/SUMIF('5_PRESCOLAIRE_PRIVE'!$B:$B,$B17,'5_PRESCOLAIRE_PRIVE'!$X:$X),"-")</f>
        <v>25.70454916028045</v>
      </c>
      <c r="E17" s="269">
        <f>IFERROR(SUMIF('2_PRIMAIRE_PUBLIC'!$B:$B,$B17,'2_PRIMAIRE_PUBLIC'!$M:$M)/(SUMIF('2_PRIMAIRE_PUBLIC'!$B:$B,$B17,'2_PRIMAIRE_PUBLIC'!$BI:$BI)-SUMIF('2_PRIMAIRE_PUBLIC'!$B:$B,$B17,'2_PRIMAIRE_PUBLIC'!$BG:$BG)-SUMIF('2_PRIMAIRE_PUBLIC'!$B:$B,$B17,'2_PRIMAIRE_PUBLIC'!$BH:$BH)),"-")</f>
        <v>57.380870938034469</v>
      </c>
      <c r="F17" s="122">
        <f>IFERROR(SUMIF('6_PRIMAIRE_PRIVE'!$B:$B,$B17,'6_PRIMAIRE_PRIVE'!$M:$M)/SUMIF('6_PRIMAIRE_PRIVE'!$B:$B,$B17,'6_PRIMAIRE_PRIVE'!$BC:$BC),"-")</f>
        <v>30.913730363007012</v>
      </c>
      <c r="G17" s="122">
        <f>IFERROR(SUMIF('3_COLLEGE_PUBLIC'!$B:$B,$B17,'3_COLLEGE_PUBLIC'!$K:$K)/(SUMIF('3_COLLEGE_PUBLIC'!$B:$B,$B17,'3_COLLEGE_PUBLIC'!$BC:$BC)-SUMIF('3_COLLEGE_PUBLIC'!$B:$B,$B17,'3_COLLEGE_PUBLIC'!$BA:$BA)-SUMIF('3_COLLEGE_PUBLIC'!$B:$B,$B17,'3_COLLEGE_PUBLIC'!$BB:$BB)),"-")</f>
        <v>31.303834808259587</v>
      </c>
      <c r="H17" s="122">
        <f>IFERROR(SUMIF('7_COLLEGE_PRIVE'!$B:$B,$B17,'7_COLLEGE_PRIVE'!$K:$K)/SUMIF('7_COLLEGE_PRIVE'!$B:$B,$B17,'7_COLLEGE_PRIVE'!$AX:$AX),"-")</f>
        <v>16.679637652619142</v>
      </c>
      <c r="I17" s="122">
        <f>IFERROR(SUMIF('4_LYCEE_PUBLIC'!$B:$B,$B17,'4_LYCEE_PUBLIC'!$AC:$AC)/(SUMIF('4_LYCEE_PUBLIC'!$B:$B,$B17,'4_LYCEE_PUBLIC'!$DV:$DV)-SUMIF('4_LYCEE_PUBLIC'!$B:$B,$B17,'4_LYCEE_PUBLIC'!$DT:$DT)-SUMIF('4_LYCEE_PUBLIC'!$B:$B,$B17,'4_LYCEE_PUBLIC'!$DU:$DU)),"-")</f>
        <v>28.37125591171834</v>
      </c>
      <c r="J17" s="122">
        <f>IFERROR(SUMIF('8_LYCEE_PRIVE'!$B:$B,$B17,'8_LYCEE_PRIVE'!$AC:$AC)/SUMIF('8_LYCEE_PRIVE'!$B:$B,$B17,'8_LYCEE_PRIVE'!$DQ:$DQ),"-")</f>
        <v>15.156000000000001</v>
      </c>
    </row>
    <row r="18" spans="1:10">
      <c r="A18" s="195"/>
      <c r="B18" s="25" t="s">
        <v>73</v>
      </c>
      <c r="C18" s="121">
        <f>IFERROR(SUMIF('1_PRESCOLAIRE_PUBLIC'!$B:$B,$B18,'1_PRESCOLAIRE_PUBLIC'!$K:$K)/(SUMIF('1_PRESCOLAIRE_PUBLIC'!$B:$B,$B18,'1_PRESCOLAIRE_PUBLIC'!$AC:$AC)-SUMIF('1_PRESCOLAIRE_PUBLIC'!$B:$B,$B18,'1_PRESCOLAIRE_PUBLIC'!$AA:$AA)-SUMIF('1_PRESCOLAIRE_PUBLIC'!$B:$B,$B18,'1_PRESCOLAIRE_PUBLIC'!$AB:$AB)),"-")</f>
        <v>104.74675819984745</v>
      </c>
      <c r="D18" s="121">
        <f>IFERROR(SUMIF('5_PRESCOLAIRE_PRIVE'!$B:$B,$B18,'5_PRESCOLAIRE_PRIVE'!$K:$K)/SUMIF('5_PRESCOLAIRE_PRIVE'!$B:$B,$B18,'5_PRESCOLAIRE_PRIVE'!$X:$X),"-")</f>
        <v>25.120152469340404</v>
      </c>
      <c r="E18" s="270">
        <f>IFERROR(SUMIF('2_PRIMAIRE_PUBLIC'!$B:$B,$B18,'2_PRIMAIRE_PUBLIC'!$M:$M)/(SUMIF('2_PRIMAIRE_PUBLIC'!$B:$B,$B18,'2_PRIMAIRE_PUBLIC'!$BI:$BI)-SUMIF('2_PRIMAIRE_PUBLIC'!$B:$B,$B18,'2_PRIMAIRE_PUBLIC'!$BG:$BG)-SUMIF('2_PRIMAIRE_PUBLIC'!$B:$B,$B18,'2_PRIMAIRE_PUBLIC'!$BH:$BH)),"-")</f>
        <v>63.083291112032306</v>
      </c>
      <c r="F18" s="121">
        <f>IFERROR(SUMIF('6_PRIMAIRE_PRIVE'!$B:$B,$B18,'6_PRIMAIRE_PRIVE'!$M:$M)/SUMIF('6_PRIMAIRE_PRIVE'!$B:$B,$B18,'6_PRIMAIRE_PRIVE'!$BC:$BC),"-")</f>
        <v>31.93252391698185</v>
      </c>
      <c r="G18" s="121">
        <f>IFERROR(SUMIF('3_COLLEGE_PUBLIC'!$B:$B,$B18,'3_COLLEGE_PUBLIC'!$K:$K)/(SUMIF('3_COLLEGE_PUBLIC'!$B:$B,$B18,'3_COLLEGE_PUBLIC'!$BC:$BC)-SUMIF('3_COLLEGE_PUBLIC'!$B:$B,$B18,'3_COLLEGE_PUBLIC'!$BA:$BA)-SUMIF('3_COLLEGE_PUBLIC'!$B:$B,$B18,'3_COLLEGE_PUBLIC'!$BB:$BB)),"-")</f>
        <v>34.113688469318951</v>
      </c>
      <c r="H18" s="121">
        <f>IFERROR(SUMIF('7_COLLEGE_PRIVE'!$B:$B,$B18,'7_COLLEGE_PRIVE'!$K:$K)/SUMIF('7_COLLEGE_PRIVE'!$B:$B,$B18,'7_COLLEGE_PRIVE'!$AX:$AX),"-")</f>
        <v>15.655077379690482</v>
      </c>
      <c r="I18" s="121">
        <f>IFERROR(SUMIF('4_LYCEE_PUBLIC'!$B:$B,$B18,'4_LYCEE_PUBLIC'!$AC:$AC)/(SUMIF('4_LYCEE_PUBLIC'!$B:$B,$B18,'4_LYCEE_PUBLIC'!$DV:$DV)-SUMIF('4_LYCEE_PUBLIC'!$B:$B,$B18,'4_LYCEE_PUBLIC'!$DT:$DT)-SUMIF('4_LYCEE_PUBLIC'!$B:$B,$B18,'4_LYCEE_PUBLIC'!$DU:$DU)),"-")</f>
        <v>27.357339803683686</v>
      </c>
      <c r="J18" s="121">
        <f>IFERROR(SUMIF('8_LYCEE_PRIVE'!$B:$B,$B18,'8_LYCEE_PRIVE'!$AC:$AC)/SUMIF('8_LYCEE_PRIVE'!$B:$B,$B18,'8_LYCEE_PRIVE'!$DQ:$DQ),"-")</f>
        <v>14.049965619986247</v>
      </c>
    </row>
    <row r="19" spans="1:10">
      <c r="A19" s="193" t="s">
        <v>2846</v>
      </c>
      <c r="B19" s="8" t="s">
        <v>90</v>
      </c>
      <c r="C19" s="84"/>
      <c r="D19" s="84"/>
      <c r="E19" s="122">
        <f>IFERROR(SUMIF('2_PRIMAIRE_PUBLIC'!$B:$B,$B19,'2_PRIMAIRE_PUBLIC'!$M:$M)/SUMIF('2_PRIMAIRE_PUBLIC'!$B:$B,$B19,'2_PRIMAIRE_PUBLIC'!$BR:$BR),"-")</f>
        <v>4.6671165212263999</v>
      </c>
      <c r="F19" s="122">
        <f>IFERROR(SUMIF('6_PRIMAIRE_PRIVE'!$B:$B,$B19,'6_PRIMAIRE_PRIVE'!$M:$M)/SUMIF('6_PRIMAIRE_PRIVE'!$B:$B,$B19,'6_PRIMAIRE_PRIVE'!$BN:$BN),"-")</f>
        <v>12.273522812266268</v>
      </c>
      <c r="G19" s="122">
        <f>IFERROR(SUMIF('3_COLLEGE_PUBLIC'!$B:$B,$B19,'3_COLLEGE_PUBLIC'!$K:$K)/SUMIF('3_COLLEGE_PUBLIC'!$B:$B,$B19,'3_COLLEGE_PUBLIC'!$BJ:$BJ),"-")</f>
        <v>4.2096089889602872</v>
      </c>
      <c r="H19" s="122">
        <f>IFERROR(SUMIF('7_COLLEGE_PRIVE'!$B:$B,$B19,'7_COLLEGE_PRIVE'!$K:$K)/SUMIF('7_COLLEGE_PRIVE'!$B:$B,$B19,'7_COLLEGE_PRIVE'!$BG:$BG),"-")</f>
        <v>30.353234483663559</v>
      </c>
      <c r="I19" s="122">
        <f>IFERROR(SUMIF('4_LYCEE_PUBLIC'!$B:$B,$B19,'4_LYCEE_PUBLIC'!$AC:$AC)/SUMIF('4_LYCEE_PUBLIC'!$B:$B,$B19,'4_LYCEE_PUBLIC'!$EC:$EC),"-")</f>
        <v>4.4286075629189323</v>
      </c>
      <c r="J19" s="122">
        <f>IFERROR(SUMIF('8_LYCEE_PRIVE'!$B:$B,$B19,'8_LYCEE_PRIVE'!$AC:$AC)/SUMIF('8_LYCEE_PRIVE'!$B:$B,$B19,'8_LYCEE_PRIVE'!$DZ:$DZ),"-")</f>
        <v>39.060158311345646</v>
      </c>
    </row>
    <row r="20" spans="1:10">
      <c r="A20" s="194"/>
      <c r="B20" s="8" t="s">
        <v>91</v>
      </c>
      <c r="C20" s="84"/>
      <c r="D20" s="84"/>
      <c r="E20" s="122">
        <f>IFERROR(SUMIF('2_PRIMAIRE_PUBLIC'!$B:$B,$B20,'2_PRIMAIRE_PUBLIC'!$M:$M)/SUMIF('2_PRIMAIRE_PUBLIC'!$B:$B,$B20,'2_PRIMAIRE_PUBLIC'!$BR:$BR),"-")</f>
        <v>3.6888881370840876</v>
      </c>
      <c r="F20" s="122">
        <f>IFERROR(SUMIF('6_PRIMAIRE_PRIVE'!$B:$B,$B20,'6_PRIMAIRE_PRIVE'!$M:$M)/SUMIF('6_PRIMAIRE_PRIVE'!$B:$B,$B20,'6_PRIMAIRE_PRIVE'!$BN:$BN),"-")</f>
        <v>12.318479221927499</v>
      </c>
      <c r="G20" s="122">
        <f>IFERROR(SUMIF('3_COLLEGE_PUBLIC'!$B:$B,$B20,'3_COLLEGE_PUBLIC'!$K:$K)/SUMIF('3_COLLEGE_PUBLIC'!$B:$B,$B20,'3_COLLEGE_PUBLIC'!$BJ:$BJ),"-")</f>
        <v>3.5079627433060456</v>
      </c>
      <c r="H20" s="122">
        <f>IFERROR(SUMIF('7_COLLEGE_PRIVE'!$B:$B,$B20,'7_COLLEGE_PRIVE'!$K:$K)/SUMIF('7_COLLEGE_PRIVE'!$B:$B,$B20,'7_COLLEGE_PRIVE'!$BG:$BG),"-")</f>
        <v>28.195472703062585</v>
      </c>
      <c r="I20" s="122">
        <f>IFERROR(SUMIF('4_LYCEE_PUBLIC'!$B:$B,$B20,'4_LYCEE_PUBLIC'!$AC:$AC)/SUMIF('4_LYCEE_PUBLIC'!$B:$B,$B20,'4_LYCEE_PUBLIC'!$EC:$EC),"-")</f>
        <v>3.7733165600866618</v>
      </c>
      <c r="J20" s="122">
        <f>IFERROR(SUMIF('8_LYCEE_PRIVE'!$B:$B,$B20,'8_LYCEE_PRIVE'!$AC:$AC)/SUMIF('8_LYCEE_PRIVE'!$B:$B,$B20,'8_LYCEE_PRIVE'!$DZ:$DZ),"-")</f>
        <v>37.4381601362862</v>
      </c>
    </row>
    <row r="21" spans="1:10">
      <c r="A21" s="195"/>
      <c r="B21" s="25" t="s">
        <v>73</v>
      </c>
      <c r="C21" s="84"/>
      <c r="D21" s="84"/>
      <c r="E21" s="121">
        <f>IFERROR(SUMIF('2_PRIMAIRE_PUBLIC'!$B:$B,$B21,'2_PRIMAIRE_PUBLIC'!$M:$M)/SUMIF('2_PRIMAIRE_PUBLIC'!$B:$B,$B21,'2_PRIMAIRE_PUBLIC'!$BR:$BR),"-")</f>
        <v>4.5393374615397359</v>
      </c>
      <c r="F21" s="121">
        <f>IFERROR(SUMIF('6_PRIMAIRE_PRIVE'!$B:$B,$B21,'6_PRIMAIRE_PRIVE'!$M:$M)/SUMIF('6_PRIMAIRE_PRIVE'!$B:$B,$B21,'6_PRIMAIRE_PRIVE'!$BN:$BN),"-")</f>
        <v>12.289071004831509</v>
      </c>
      <c r="G21" s="121">
        <f>IFERROR(SUMIF('3_COLLEGE_PUBLIC'!$B:$B,$B21,'3_COLLEGE_PUBLIC'!$K:$K)/SUMIF('3_COLLEGE_PUBLIC'!$B:$B,$B21,'3_COLLEGE_PUBLIC'!$BJ:$BJ),"-")</f>
        <v>4.0185289133658122</v>
      </c>
      <c r="H21" s="121">
        <f>IFERROR(SUMIF('7_COLLEGE_PRIVE'!$B:$B,$B21,'7_COLLEGE_PRIVE'!$K:$K)/SUMIF('7_COLLEGE_PRIVE'!$B:$B,$B21,'7_COLLEGE_PRIVE'!$BG:$BG),"-")</f>
        <v>29.28226819113079</v>
      </c>
      <c r="I21" s="121">
        <f>IFERROR(SUMIF('4_LYCEE_PUBLIC'!$B:$B,$B21,'4_LYCEE_PUBLIC'!$AC:$AC)/SUMIF('4_LYCEE_PUBLIC'!$B:$B,$B21,'4_LYCEE_PUBLIC'!$EC:$EC),"-")</f>
        <v>4.1173375383849278</v>
      </c>
      <c r="J21" s="121">
        <f>IFERROR(SUMIF('8_LYCEE_PRIVE'!$B:$B,$B21,'8_LYCEE_PRIVE'!$AC:$AC)/SUMIF('8_LYCEE_PRIVE'!$B:$B,$B21,'8_LYCEE_PRIVE'!$DZ:$DZ),"-")</f>
        <v>38.074534161490682</v>
      </c>
    </row>
    <row r="22" spans="1:10">
      <c r="A22" s="193" t="s">
        <v>2847</v>
      </c>
      <c r="B22" s="8" t="s">
        <v>90</v>
      </c>
      <c r="C22" s="84"/>
      <c r="D22" s="84"/>
      <c r="E22" s="122">
        <f>IFERROR(SUMIF('2_PRIMAIRE_PUBLIC'!$B:$B,$B22,'2_PRIMAIRE_PUBLIC'!$M:$M)/SUMIF('2_PRIMAIRE_PUBLIC'!$B:$B,$B22,'2_PRIMAIRE_PUBLIC'!$BS:$BS),"-")</f>
        <v>5.4187370623324469</v>
      </c>
      <c r="F22" s="122">
        <f>IFERROR(SUMIF('6_PRIMAIRE_PRIVE'!$B:$B,$B22,'6_PRIMAIRE_PRIVE'!$M:$M)/SUMIF('6_PRIMAIRE_PRIVE'!$B:$B,$B22,'6_PRIMAIRE_PRIVE'!$BO:$BO),"-")</f>
        <v>7.6006021306160259</v>
      </c>
      <c r="G22" s="122">
        <f>IFERROR(SUMIF('3_COLLEGE_PUBLIC'!$B:$B,$B22,'3_COLLEGE_PUBLIC'!$K:$K)/SUMIF('3_COLLEGE_PUBLIC'!$B:$B,$B22,'3_COLLEGE_PUBLIC'!$BK:$BK),"-")</f>
        <v>3.6779610366489481</v>
      </c>
      <c r="H22" s="122">
        <f>IFERROR(SUMIF('7_COLLEGE_PRIVE'!$B:$B,$B22,'7_COLLEGE_PRIVE'!$K:$K)/SUMIF('7_COLLEGE_PRIVE'!$B:$B,$B22,'7_COLLEGE_PRIVE'!$BH:$BH),"-")</f>
        <v>14.155060580100354</v>
      </c>
      <c r="I22" s="122">
        <f>IFERROR(SUMIF('4_LYCEE_PUBLIC'!$B:$B,$B22,'4_LYCEE_PUBLIC'!$AC:$AC)/SUMIF('4_LYCEE_PUBLIC'!$B:$B,$B22,'4_LYCEE_PUBLIC'!$ED:$ED),"-")</f>
        <v>4.621638565347939</v>
      </c>
      <c r="J22" s="122">
        <f>IFERROR(SUMIF('8_LYCEE_PRIVE'!$B:$B,$B22,'8_LYCEE_PRIVE'!$AC:$AC)/SUMIF('8_LYCEE_PRIVE'!$B:$B,$B22,'8_LYCEE_PRIVE'!$EA:$EA),"-")</f>
        <v>18.984098486791485</v>
      </c>
    </row>
    <row r="23" spans="1:10">
      <c r="A23" s="194"/>
      <c r="B23" s="8" t="s">
        <v>91</v>
      </c>
      <c r="C23" s="84"/>
      <c r="D23" s="84"/>
      <c r="E23" s="122">
        <f>IFERROR(SUMIF('2_PRIMAIRE_PUBLIC'!$B:$B,$B23,'2_PRIMAIRE_PUBLIC'!$M:$M)/SUMIF('2_PRIMAIRE_PUBLIC'!$B:$B,$B23,'2_PRIMAIRE_PUBLIC'!$BS:$BS),"-")</f>
        <v>4.1594934053043673</v>
      </c>
      <c r="F23" s="122">
        <f>IFERROR(SUMIF('6_PRIMAIRE_PRIVE'!$B:$B,$B23,'6_PRIMAIRE_PRIVE'!$M:$M)/SUMIF('6_PRIMAIRE_PRIVE'!$B:$B,$B23,'6_PRIMAIRE_PRIVE'!$BO:$BO),"-")</f>
        <v>8.1551158979161791</v>
      </c>
      <c r="G23" s="122">
        <f>IFERROR(SUMIF('3_COLLEGE_PUBLIC'!$B:$B,$B23,'3_COLLEGE_PUBLIC'!$K:$K)/SUMIF('3_COLLEGE_PUBLIC'!$B:$B,$B23,'3_COLLEGE_PUBLIC'!$BK:$BK),"-")</f>
        <v>1.8548251115543584</v>
      </c>
      <c r="H23" s="122">
        <f>IFERROR(SUMIF('7_COLLEGE_PRIVE'!$B:$B,$B23,'7_COLLEGE_PRIVE'!$K:$K)/SUMIF('7_COLLEGE_PRIVE'!$B:$B,$B23,'7_COLLEGE_PRIVE'!$BH:$BH),"-")</f>
        <v>15.280941040629285</v>
      </c>
      <c r="I23" s="122">
        <f>IFERROR(SUMIF('4_LYCEE_PUBLIC'!$B:$B,$B23,'4_LYCEE_PUBLIC'!$AC:$AC)/SUMIF('4_LYCEE_PUBLIC'!$B:$B,$B23,'4_LYCEE_PUBLIC'!$ED:$ED),"-")</f>
        <v>3.1117547044753753</v>
      </c>
      <c r="J23" s="122">
        <f>IFERROR(SUMIF('8_LYCEE_PRIVE'!$B:$B,$B23,'8_LYCEE_PRIVE'!$AC:$AC)/SUMIF('8_LYCEE_PRIVE'!$B:$B,$B23,'8_LYCEE_PRIVE'!$EA:$EA),"-")</f>
        <v>22.763828464885023</v>
      </c>
    </row>
    <row r="24" spans="1:10">
      <c r="A24" s="195"/>
      <c r="B24" s="25" t="s">
        <v>73</v>
      </c>
      <c r="C24" s="84"/>
      <c r="D24" s="84"/>
      <c r="E24" s="121">
        <f>IFERROR(SUMIF('2_PRIMAIRE_PUBLIC'!$B:$B,$B24,'2_PRIMAIRE_PUBLIC'!$M:$M)/SUMIF('2_PRIMAIRE_PUBLIC'!$B:$B,$B24,'2_PRIMAIRE_PUBLIC'!$BS:$BS),"-")</f>
        <v>5.2500223606166934</v>
      </c>
      <c r="F24" s="121">
        <f>IFERROR(SUMIF('6_PRIMAIRE_PRIVE'!$B:$B,$B24,'6_PRIMAIRE_PRIVE'!$M:$M)/SUMIF('6_PRIMAIRE_PRIVE'!$B:$B,$B24,'6_PRIMAIRE_PRIVE'!$BO:$BO),"-")</f>
        <v>7.7840939025335087</v>
      </c>
      <c r="G24" s="121">
        <f>IFERROR(SUMIF('3_COLLEGE_PUBLIC'!$B:$B,$B24,'3_COLLEGE_PUBLIC'!$K:$K)/SUMIF('3_COLLEGE_PUBLIC'!$B:$B,$B24,'3_COLLEGE_PUBLIC'!$BK:$BK),"-")</f>
        <v>2.9813190957735189</v>
      </c>
      <c r="H24" s="121">
        <f>IFERROR(SUMIF('7_COLLEGE_PRIVE'!$B:$B,$B24,'7_COLLEGE_PRIVE'!$K:$K)/SUMIF('7_COLLEGE_PRIVE'!$B:$B,$B24,'7_COLLEGE_PRIVE'!$BH:$BH),"-")</f>
        <v>14.67167787012815</v>
      </c>
      <c r="I24" s="121">
        <f>IFERROR(SUMIF('4_LYCEE_PUBLIC'!$B:$B,$B24,'4_LYCEE_PUBLIC'!$AC:$AC)/SUMIF('4_LYCEE_PUBLIC'!$B:$B,$B24,'4_LYCEE_PUBLIC'!$ED:$ED),"-")</f>
        <v>3.8156688407580606</v>
      </c>
      <c r="J24" s="121">
        <f>IFERROR(SUMIF('8_LYCEE_PRIVE'!$B:$B,$B24,'8_LYCEE_PRIVE'!$AC:$AC)/SUMIF('8_LYCEE_PRIVE'!$B:$B,$B24,'8_LYCEE_PRIVE'!$EA:$EA),"-")</f>
        <v>21.074948429979372</v>
      </c>
    </row>
    <row r="25" spans="1:10">
      <c r="A25" s="193" t="s">
        <v>2848</v>
      </c>
      <c r="B25" s="8" t="s">
        <v>90</v>
      </c>
      <c r="C25" s="84"/>
      <c r="D25" s="84"/>
      <c r="E25" s="122">
        <f>IFERROR(SUMIF('2_PRIMAIRE_PUBLIC'!$B:$B,$B25,'2_PRIMAIRE_PUBLIC'!$M:$M)/SUMIF('2_PRIMAIRE_PUBLIC'!$B:$B,$B25,'2_PRIMAIRE_PUBLIC'!$BV:$BV),"-")</f>
        <v>1.673607044671269</v>
      </c>
      <c r="F25" s="122">
        <f>IFERROR(SUMIF('6_PRIMAIRE_PRIVE'!$B:$B,$B25,'6_PRIMAIRE_PRIVE'!$M:$M)/SUMIF('6_PRIMAIRE_PRIVE'!$B:$B,$B25,'6_PRIMAIRE_PRIVE'!$BR:$BR),"-")</f>
        <v>6.762842836242247</v>
      </c>
      <c r="G25" s="122">
        <f>IFERROR(SUMIF('3_COLLEGE_PUBLIC'!$B:$B,$B25,'3_COLLEGE_PUBLIC'!$K:$K)/SUMIF('3_COLLEGE_PUBLIC'!$B:$B,$B25,'3_COLLEGE_PUBLIC'!$BO:$BO),"-")</f>
        <v>3.9662040782743442</v>
      </c>
      <c r="H25" s="122">
        <f>IFERROR(SUMIF('7_COLLEGE_PRIVE'!$B:$B,$B25,'7_COLLEGE_PRIVE'!$K:$K)/SUMIF('7_COLLEGE_PRIVE'!$B:$B,$B25,'7_COLLEGE_PRIVE'!$BL:$BL),"-")</f>
        <v>18.220069313169503</v>
      </c>
      <c r="I25" s="122">
        <f>IFERROR(SUMIF('4_LYCEE_PUBLIC'!$B:$B,$B25,'4_LYCEE_PUBLIC'!$AC:$AC)/SUMIF('4_LYCEE_PUBLIC'!$B:$B,$B25,'4_LYCEE_PUBLIC'!$EJ:$EJ),"-")</f>
        <v>3.8949973582492143</v>
      </c>
      <c r="J25" s="122">
        <f>IFERROR(SUMIF('8_LYCEE_PRIVE'!$B:$B,$B25,'8_LYCEE_PRIVE'!$AC:$AC)/SUMIF('8_LYCEE_PRIVE'!$B:$B,$B25,'8_LYCEE_PRIVE'!$EG:$EG),"-")</f>
        <v>36.159745969711771</v>
      </c>
    </row>
    <row r="26" spans="1:10">
      <c r="A26" s="194"/>
      <c r="B26" s="8" t="s">
        <v>91</v>
      </c>
      <c r="C26" s="84"/>
      <c r="D26" s="84"/>
      <c r="E26" s="122">
        <f>IFERROR(SUMIF('2_PRIMAIRE_PUBLIC'!$B:$B,$B26,'2_PRIMAIRE_PUBLIC'!$M:$M)/SUMIF('2_PRIMAIRE_PUBLIC'!$B:$B,$B26,'2_PRIMAIRE_PUBLIC'!$BV:$BV),"-")</f>
        <v>1.4356597618820339</v>
      </c>
      <c r="F26" s="122">
        <f>IFERROR(SUMIF('6_PRIMAIRE_PRIVE'!$B:$B,$B26,'6_PRIMAIRE_PRIVE'!$M:$M)/SUMIF('6_PRIMAIRE_PRIVE'!$B:$B,$B26,'6_PRIMAIRE_PRIVE'!$BR:$BR),"-")</f>
        <v>8.2010077464622917</v>
      </c>
      <c r="G26" s="122">
        <f>IFERROR(SUMIF('3_COLLEGE_PUBLIC'!$B:$B,$B26,'3_COLLEGE_PUBLIC'!$K:$K)/SUMIF('3_COLLEGE_PUBLIC'!$B:$B,$B26,'3_COLLEGE_PUBLIC'!$BO:$BO),"-")</f>
        <v>2.2190459789908732</v>
      </c>
      <c r="H26" s="122">
        <f>IFERROR(SUMIF('7_COLLEGE_PRIVE'!$B:$B,$B26,'7_COLLEGE_PRIVE'!$K:$K)/SUMIF('7_COLLEGE_PRIVE'!$B:$B,$B26,'7_COLLEGE_PRIVE'!$BL:$BL),"-")</f>
        <v>20.490419972904974</v>
      </c>
      <c r="I26" s="122">
        <f>IFERROR(SUMIF('4_LYCEE_PUBLIC'!$B:$B,$B26,'4_LYCEE_PUBLIC'!$AC:$AC)/SUMIF('4_LYCEE_PUBLIC'!$B:$B,$B26,'4_LYCEE_PUBLIC'!$EJ:$EJ),"-")</f>
        <v>2.2091491233454041</v>
      </c>
      <c r="J26" s="122">
        <f>IFERROR(SUMIF('8_LYCEE_PRIVE'!$B:$B,$B26,'8_LYCEE_PRIVE'!$AC:$AC)/SUMIF('8_LYCEE_PRIVE'!$B:$B,$B26,'8_LYCEE_PRIVE'!$EG:$EG),"-")</f>
        <v>26.187082936129649</v>
      </c>
    </row>
    <row r="27" spans="1:10">
      <c r="A27" s="195"/>
      <c r="B27" s="25" t="s">
        <v>73</v>
      </c>
      <c r="C27" s="84"/>
      <c r="D27" s="84"/>
      <c r="E27" s="121">
        <f>IFERROR(SUMIF('2_PRIMAIRE_PUBLIC'!$B:$B,$B27,'2_PRIMAIRE_PUBLIC'!$M:$M)/SUMIF('2_PRIMAIRE_PUBLIC'!$B:$B,$B27,'2_PRIMAIRE_PUBLIC'!$BV:$BV),"-")</f>
        <v>1.6446715543508021</v>
      </c>
      <c r="F27" s="121">
        <f>IFERROR(SUMIF('6_PRIMAIRE_PRIVE'!$B:$B,$B27,'6_PRIMAIRE_PRIVE'!$M:$M)/SUMIF('6_PRIMAIRE_PRIVE'!$B:$B,$B27,'6_PRIMAIRE_PRIVE'!$BR:$BR),"-")</f>
        <v>7.2006034587791783</v>
      </c>
      <c r="G27" s="121">
        <f>IFERROR(SUMIF('3_COLLEGE_PUBLIC'!$B:$B,$B27,'3_COLLEGE_PUBLIC'!$K:$K)/SUMIF('3_COLLEGE_PUBLIC'!$B:$B,$B27,'3_COLLEGE_PUBLIC'!$BO:$BO),"-")</f>
        <v>3.3408718698270699</v>
      </c>
      <c r="H27" s="121">
        <f>IFERROR(SUMIF('7_COLLEGE_PRIVE'!$B:$B,$B27,'7_COLLEGE_PRIVE'!$K:$K)/SUMIF('7_COLLEGE_PRIVE'!$B:$B,$B27,'7_COLLEGE_PRIVE'!$BL:$BL),"-")</f>
        <v>19.23881893182805</v>
      </c>
      <c r="I27" s="121">
        <f>IFERROR(SUMIF('4_LYCEE_PUBLIC'!$B:$B,$B27,'4_LYCEE_PUBLIC'!$AC:$AC)/SUMIF('4_LYCEE_PUBLIC'!$B:$B,$B27,'4_LYCEE_PUBLIC'!$EJ:$EJ),"-")</f>
        <v>2.9237270155586987</v>
      </c>
      <c r="J27" s="121">
        <f>IFERROR(SUMIF('8_LYCEE_PRIVE'!$B:$B,$B27,'8_LYCEE_PRIVE'!$AC:$AC)/SUMIF('8_LYCEE_PRIVE'!$B:$B,$B27,'8_LYCEE_PRIVE'!$EG:$EG),"-")</f>
        <v>29.456991830850551</v>
      </c>
    </row>
    <row r="29" spans="1:10">
      <c r="A29" s="193" t="s">
        <v>2009</v>
      </c>
      <c r="B29" s="8" t="s">
        <v>90</v>
      </c>
      <c r="C29" s="83">
        <f>IFERROR(SUMIF('1_PRESCOLAIRE_PUBLIC'!$B:$B,$B25,'1_PRESCOLAIRE_PUBLIC'!$AH:$AH)/SUMIF('1_PRESCOLAIRE_PUBLIC'!$B:$B,$B$27,'1_PRESCOLAIRE_PUBLIC'!$AH:$AH),"-")</f>
        <v>0.92215458402508765</v>
      </c>
      <c r="D29" s="83">
        <f>IFERROR(SUMIF('5_PRESCOLAIRE_PRIVE'!$B:$B,$B25,'5_PRESCOLAIRE_PRIVE'!$AC:$AC)/SUMIF('5_PRESCOLAIRE_PRIVE'!$B:$B,$B$27,'5_PRESCOLAIRE_PRIVE'!$AC:$AC),"-")</f>
        <v>0.59897720008523336</v>
      </c>
      <c r="E29" s="83">
        <f>IFERROR(SUMIF('2_PRIMAIRE_PUBLIC'!$B:$B,$B25,'2_PRIMAIRE_PUBLIC'!$AO:$AO)/SUMIF('2_PRIMAIRE_PUBLIC'!$B:$B,$B$27,'2_PRIMAIRE_PUBLIC'!$AO:$AO),"-")</f>
        <v>0.94506181925228139</v>
      </c>
      <c r="F29" s="83">
        <f>IFERROR(SUMIF('6_PRIMAIRE_PRIVE'!$B:$B,$B25,'6_PRIMAIRE_PRIVE'!$AO:$AO)/SUMIF('6_PRIMAIRE_PRIVE'!$B:$B,$B$27,'6_PRIMAIRE_PRIVE'!$AO:$AO),"-")</f>
        <v>0.72417479620473069</v>
      </c>
      <c r="G29" s="83">
        <f>IFERROR(SUMIF('3_COLLEGE_PUBLIC'!$B:$B,$B25,'3_COLLEGE_PUBLIC'!$AJ:$AJ)/SUMIF('3_COLLEGE_PUBLIC'!$B:$B,$B$27,'3_COLLEGE_PUBLIC'!$AJ:$AJ),"-")</f>
        <v>0.91937102709936436</v>
      </c>
      <c r="H29" s="83">
        <f>IFERROR(SUMIF('7_COLLEGE_PRIVE'!$B:$B,$B25,'7_COLLEGE_PRIVE'!$AJ:$AJ)/SUMIF('7_COLLEGE_PRIVE'!$B:$B,$B$27,'7_COLLEGE_PRIVE'!$AJ:$AJ),"-")</f>
        <v>0.61738633114097796</v>
      </c>
      <c r="I29" s="83">
        <f>IFERROR(SUMIF('4_LYCEE_PUBLIC'!$B:$B,$B25,'4_LYCEE_PUBLIC'!$CC:$CC)/SUMIF('4_LYCEE_PUBLIC'!$B:$B,$B$27,'4_LYCEE_PUBLIC'!$CC:$CC),"-")</f>
        <v>0.83190394511149224</v>
      </c>
      <c r="J29" s="83">
        <f>IFERROR(SUMIF('8_LYCEE_PRIVE'!$B:$B,$B25,'8_LYCEE_PRIVE'!$CC:$CC)/SUMIF('8_LYCEE_PRIVE'!$B:$B,$B$27,'8_LYCEE_PRIVE'!$CC:$CC),"-")</f>
        <v>0.50860134629768139</v>
      </c>
    </row>
    <row r="30" spans="1:10">
      <c r="A30" s="194"/>
      <c r="B30" s="8" t="s">
        <v>91</v>
      </c>
      <c r="C30" s="83">
        <f>IFERROR(SUMIF('1_PRESCOLAIRE_PUBLIC'!$B:$B,$B26,'1_PRESCOLAIRE_PUBLIC'!$AH:$AH)/SUMIF('1_PRESCOLAIRE_PUBLIC'!$B:$B,$B$27,'1_PRESCOLAIRE_PUBLIC'!$AH:$AH),"-")</f>
        <v>7.7845415974912374E-2</v>
      </c>
      <c r="D30" s="83">
        <f>IFERROR(SUMIF('5_PRESCOLAIRE_PRIVE'!$B:$B,$B26,'5_PRESCOLAIRE_PRIVE'!$AC:$AC)/SUMIF('5_PRESCOLAIRE_PRIVE'!$B:$B,$B$27,'5_PRESCOLAIRE_PRIVE'!$AC:$AC),"-")</f>
        <v>0.40102279991476669</v>
      </c>
      <c r="E30" s="83">
        <f>IFERROR(SUMIF('2_PRIMAIRE_PUBLIC'!$B:$B,$B26,'2_PRIMAIRE_PUBLIC'!$AO:$AO)/SUMIF('2_PRIMAIRE_PUBLIC'!$B:$B,$B$27,'2_PRIMAIRE_PUBLIC'!$AO:$AO),"-")</f>
        <v>5.4938180747718578E-2</v>
      </c>
      <c r="F30" s="83">
        <f>IFERROR(SUMIF('6_PRIMAIRE_PRIVE'!$B:$B,$B26,'6_PRIMAIRE_PRIVE'!$AO:$AO)/SUMIF('6_PRIMAIRE_PRIVE'!$B:$B,$B$27,'6_PRIMAIRE_PRIVE'!$AO:$AO),"-")</f>
        <v>0.27582520379526926</v>
      </c>
      <c r="G30" s="83">
        <f>IFERROR(SUMIF('3_COLLEGE_PUBLIC'!$B:$B,$B26,'3_COLLEGE_PUBLIC'!$AJ:$AJ)/SUMIF('3_COLLEGE_PUBLIC'!$B:$B,$B$27,'3_COLLEGE_PUBLIC'!$AJ:$AJ),"-")</f>
        <v>8.062897290063567E-2</v>
      </c>
      <c r="H30" s="83">
        <f>IFERROR(SUMIF('7_COLLEGE_PRIVE'!$B:$B,$B26,'7_COLLEGE_PRIVE'!$AJ:$AJ)/SUMIF('7_COLLEGE_PRIVE'!$B:$B,$B$27,'7_COLLEGE_PRIVE'!$AJ:$AJ),"-")</f>
        <v>0.38261366885902204</v>
      </c>
      <c r="I30" s="83">
        <f>IFERROR(SUMIF('4_LYCEE_PUBLIC'!$B:$B,$B26,'4_LYCEE_PUBLIC'!$CC:$CC)/SUMIF('4_LYCEE_PUBLIC'!$B:$B,$B$27,'4_LYCEE_PUBLIC'!$CC:$CC),"-")</f>
        <v>0.16809605488850771</v>
      </c>
      <c r="J30" s="83">
        <f>IFERROR(SUMIF('8_LYCEE_PRIVE'!$B:$B,$B26,'8_LYCEE_PRIVE'!$CC:$CC)/SUMIF('8_LYCEE_PRIVE'!$B:$B,$B$27,'8_LYCEE_PRIVE'!$CC:$CC),"-")</f>
        <v>0.49139865370231861</v>
      </c>
    </row>
    <row r="31" spans="1:10">
      <c r="A31" s="195"/>
      <c r="B31" s="25" t="s">
        <v>2000</v>
      </c>
      <c r="C31" s="120">
        <f>IFERROR(SUMIF('1_PRESCOLAIRE_PUBLIC'!$B:$B,$B27,'1_PRESCOLAIRE_PUBLIC'!$AH:$AH)/(SUMIF('1_PRESCOLAIRE_PUBLIC'!$B:$B,$B$27,'1_PRESCOLAIRE_PUBLIC'!$AH:$AH)+SUMIF('5_PRESCOLAIRE_PRIVE'!$B:$B,$B$27,'5_PRESCOLAIRE_PRIVE'!$AC:$AC)),"-")</f>
        <v>0.77605459057071957</v>
      </c>
      <c r="D31" s="120">
        <f>IFERROR(SUMIF('5_PRESCOLAIRE_PRIVE'!$B:$B,$B27,'5_PRESCOLAIRE_PRIVE'!$AC:$AC)/(SUMIF('1_PRESCOLAIRE_PUBLIC'!$B:$B,$B$27,'1_PRESCOLAIRE_PUBLIC'!$AH:$AH)+SUMIF('5_PRESCOLAIRE_PRIVE'!$B:$B,$B$27,'5_PRESCOLAIRE_PRIVE'!$AC:$AC)),"-")</f>
        <v>0.2239454094292804</v>
      </c>
      <c r="E31" s="120">
        <f>IFERROR(SUMIF('2_PRIMAIRE_PUBLIC'!$B:$B,$B27,'2_PRIMAIRE_PUBLIC'!$AO:$AO)/(SUMIF('2_PRIMAIRE_PUBLIC'!$B:$B,$B$27,'2_PRIMAIRE_PUBLIC'!$AO:$AO)+SUMIF('6_PRIMAIRE_PRIVE'!$B:$B,$B$27,'6_PRIMAIRE_PRIVE'!$AO:$AO)),"-")</f>
        <v>0.78409648287602063</v>
      </c>
      <c r="F31" s="120">
        <f>IFERROR(SUMIF('6_PRIMAIRE_PRIVE'!$B:$B,$B27,'6_PRIMAIRE_PRIVE'!$AO:$AO)/(SUMIF('2_PRIMAIRE_PUBLIC'!$B:$B,$B$27,'2_PRIMAIRE_PUBLIC'!$AO:$AO)+SUMIF('6_PRIMAIRE_PRIVE'!$B:$B,$B$27,'6_PRIMAIRE_PRIVE'!$AO:$AO)),"-")</f>
        <v>0.21590351712397934</v>
      </c>
      <c r="G31" s="120">
        <f>IFERROR(SUMIF('3_COLLEGE_PUBLIC'!$B:$B,$B27,'3_COLLEGE_PUBLIC'!$AJ:$AJ)/(SUMIF('3_COLLEGE_PUBLIC'!$B:$B,$B$27,'3_COLLEGE_PUBLIC'!$AJ:$AJ)+SUMIF('7_COLLEGE_PRIVE'!$B:$B,$B$27,'7_COLLEGE_PRIVE'!$AJ:$AJ)),"-")</f>
        <v>0.4608387295713845</v>
      </c>
      <c r="H31" s="120">
        <f>IFERROR(SUMIF('7_COLLEGE_PRIVE'!$B:$B,$B27,'7_COLLEGE_PRIVE'!$AJ:$AJ)/(SUMIF('3_COLLEGE_PUBLIC'!$B:$B,$B$27,'3_COLLEGE_PUBLIC'!$AJ:$AJ)+SUMIF('7_COLLEGE_PRIVE'!$B:$B,$B$27,'7_COLLEGE_PRIVE'!$AJ:$AJ)),"-")</f>
        <v>0.5391612704286155</v>
      </c>
      <c r="I31" s="120">
        <f>IFERROR(SUMIF('4_LYCEE_PUBLIC'!$B:$B,$B27,'4_LYCEE_PUBLIC'!$CC:$CC)/(SUMIF('4_LYCEE_PUBLIC'!$B:$B,$B$27,'4_LYCEE_PUBLIC'!$CC:$CC)+SUMIF('8_LYCEE_PRIVE'!$B:$B,$B$27,'8_LYCEE_PRIVE'!$CC:$CC)),"-")</f>
        <v>0.30364583333333334</v>
      </c>
      <c r="J31" s="120">
        <f>IFERROR(SUMIF('8_LYCEE_PRIVE'!$B:$B,$B27,'8_LYCEE_PRIVE'!$CC:$CC)/(SUMIF('4_LYCEE_PUBLIC'!$B:$B,$B$27,'4_LYCEE_PUBLIC'!$CC:$CC)+SUMIF('8_LYCEE_PRIVE'!$B:$B,$B$27,'8_LYCEE_PRIVE'!$CC:$CC)),"-")</f>
        <v>0.69635416666666672</v>
      </c>
    </row>
    <row r="32" spans="1:10">
      <c r="A32" s="193" t="s">
        <v>2010</v>
      </c>
      <c r="B32" s="8" t="s">
        <v>90</v>
      </c>
      <c r="C32" s="83">
        <f>IFERROR(SUMIF('1_PRESCOLAIRE_PUBLIC'!$B:$B,$B25,'1_PRESCOLAIRE_PUBLIC'!$K:$K)/SUMIF('1_PRESCOLAIRE_PUBLIC'!$B:$B,$B$27,'1_PRESCOLAIRE_PUBLIC'!$K:$K),"-")</f>
        <v>0.88813090305338505</v>
      </c>
      <c r="D32" s="83">
        <f>IFERROR(SUMIF('5_PRESCOLAIRE_PRIVE'!$B:$B,$B25,'5_PRESCOLAIRE_PRIVE'!$K:$K)/SUMIF('5_PRESCOLAIRE_PRIVE'!$B:$B,$B$27,'5_PRESCOLAIRE_PRIVE'!$K:$K),"-")</f>
        <v>0.47997361042388259</v>
      </c>
      <c r="E32" s="83">
        <f>IFERROR(SUMIF('2_PRIMAIRE_PUBLIC'!$B:$B,$B25,'2_PRIMAIRE_PUBLIC'!$M:$M)/SUMIF('2_PRIMAIRE_PUBLIC'!$B:$B,$B$27,'2_PRIMAIRE_PUBLIC'!$M:$M),"-")</f>
        <v>0.89384940240517674</v>
      </c>
      <c r="F32" s="83">
        <f>IFERROR(SUMIF('6_PRIMAIRE_PRIVE'!$B:$B,$B25,'6_PRIMAIRE_PRIVE'!$M:$M)/SUMIF('6_PRIMAIRE_PRIVE'!$B:$B,$B$27,'6_PRIMAIRE_PRIVE'!$M:$M),"-")</f>
        <v>0.6533219600415251</v>
      </c>
      <c r="G32" s="83">
        <f>IFERROR(SUMIF('3_COLLEGE_PUBLIC'!$B:$B,$B25,'3_COLLEGE_PUBLIC'!$K:$K)/SUMIF('3_COLLEGE_PUBLIC'!$B:$B,$B$27,'3_COLLEGE_PUBLIC'!$K:$K),"-")</f>
        <v>0.76226940709670699</v>
      </c>
      <c r="H32" s="83">
        <f>IFERROR(SUMIF('7_COLLEGE_PRIVE'!$B:$B,$B25,'7_COLLEGE_PRIVE'!$K:$K)/SUMIF('7_COLLEGE_PRIVE'!$B:$B,$B$27,'7_COLLEGE_PRIVE'!$K:$K),"-")</f>
        <v>0.52208906041934688</v>
      </c>
      <c r="I32" s="83">
        <f>IFERROR(SUMIF('4_LYCEE_PUBLIC'!$B:$B,$B25,'4_LYCEE_PUBLIC'!$AC:$AC)/SUMIF('4_LYCEE_PUBLIC'!$B:$B,$B$27,'4_LYCEE_PUBLIC'!$AC:$AC),"-")</f>
        <v>0.56467875298832082</v>
      </c>
      <c r="J32" s="83">
        <f>IFERROR(SUMIF('8_LYCEE_PRIVE'!$B:$B,$B25,'8_LYCEE_PRIVE'!$AC:$AC)/SUMIF('8_LYCEE_PRIVE'!$B:$B,$B$27,'8_LYCEE_PRIVE'!$AC:$AC),"-")</f>
        <v>0.40249592169657422</v>
      </c>
    </row>
    <row r="33" spans="1:10">
      <c r="A33" s="194"/>
      <c r="B33" s="8" t="s">
        <v>91</v>
      </c>
      <c r="C33" s="83">
        <f>IFERROR(SUMIF('1_PRESCOLAIRE_PUBLIC'!$B:$B,$B26,'1_PRESCOLAIRE_PUBLIC'!$K:$K)/SUMIF('1_PRESCOLAIRE_PUBLIC'!$B:$B,$B$27,'1_PRESCOLAIRE_PUBLIC'!$K:$K),"-")</f>
        <v>0.11186909694661491</v>
      </c>
      <c r="D33" s="83">
        <f>IFERROR(SUMIF('5_PRESCOLAIRE_PRIVE'!$B:$B,$B26,'5_PRESCOLAIRE_PRIVE'!$K:$K)/SUMIF('5_PRESCOLAIRE_PRIVE'!$B:$B,$B$27,'5_PRESCOLAIRE_PRIVE'!$K:$K),"-")</f>
        <v>0.52002638957611746</v>
      </c>
      <c r="E33" s="83">
        <f>IFERROR(SUMIF('2_PRIMAIRE_PUBLIC'!$B:$B,$B26,'2_PRIMAIRE_PUBLIC'!$M:$M)/SUMIF('2_PRIMAIRE_PUBLIC'!$B:$B,$B$27,'2_PRIMAIRE_PUBLIC'!$M:$M),"-")</f>
        <v>0.10615059759482322</v>
      </c>
      <c r="F33" s="83">
        <f>IFERROR(SUMIF('6_PRIMAIRE_PRIVE'!$B:$B,$B26,'6_PRIMAIRE_PRIVE'!$M:$M)/SUMIF('6_PRIMAIRE_PRIVE'!$B:$B,$B$27,'6_PRIMAIRE_PRIVE'!$M:$M),"-")</f>
        <v>0.3466780399584749</v>
      </c>
      <c r="G33" s="83">
        <f>IFERROR(SUMIF('3_COLLEGE_PUBLIC'!$B:$B,$B26,'3_COLLEGE_PUBLIC'!$K:$K)/SUMIF('3_COLLEGE_PUBLIC'!$B:$B,$B$27,'3_COLLEGE_PUBLIC'!$K:$K),"-")</f>
        <v>0.23773059290329296</v>
      </c>
      <c r="H33" s="83">
        <f>IFERROR(SUMIF('7_COLLEGE_PRIVE'!$B:$B,$B26,'7_COLLEGE_PRIVE'!$K:$K)/SUMIF('7_COLLEGE_PRIVE'!$B:$B,$B$27,'7_COLLEGE_PRIVE'!$K:$K),"-")</f>
        <v>0.47791093958065317</v>
      </c>
      <c r="I33" s="83">
        <f>IFERROR(SUMIF('4_LYCEE_PUBLIC'!$B:$B,$B26,'4_LYCEE_PUBLIC'!$AC:$AC)/SUMIF('4_LYCEE_PUBLIC'!$B:$B,$B$27,'4_LYCEE_PUBLIC'!$AC:$AC),"-")</f>
        <v>0.43532124701167912</v>
      </c>
      <c r="J33" s="83">
        <f>IFERROR(SUMIF('8_LYCEE_PRIVE'!$B:$B,$B26,'8_LYCEE_PRIVE'!$AC:$AC)/SUMIF('8_LYCEE_PRIVE'!$B:$B,$B$27,'8_LYCEE_PRIVE'!$AC:$AC),"-")</f>
        <v>0.59750407830342578</v>
      </c>
    </row>
    <row r="34" spans="1:10">
      <c r="A34" s="195"/>
      <c r="B34" s="25" t="s">
        <v>2000</v>
      </c>
      <c r="C34" s="120">
        <f>IFERROR(SUMIF('1_PRESCOLAIRE_PUBLIC'!$B:$B,$B27,'1_PRESCOLAIRE_PUBLIC'!$K:$K)/(SUMIF('1_PRESCOLAIRE_PUBLIC'!$B:$B,$B$27,'1_PRESCOLAIRE_PUBLIC'!$K:$K)+SUMIF('5_PRESCOLAIRE_PRIVE'!$B:$B,$B$27,'5_PRESCOLAIRE_PRIVE'!$K:$K)),"-")</f>
        <v>0.69371517481422362</v>
      </c>
      <c r="D34" s="120">
        <f>IFERROR(SUMIF('5_PRESCOLAIRE_PRIVE'!$B:$B,$B27,'5_PRESCOLAIRE_PRIVE'!$K:$K)/(SUMIF('1_PRESCOLAIRE_PUBLIC'!$B:$B,$B$27,'1_PRESCOLAIRE_PUBLIC'!$K:$K)+SUMIF('5_PRESCOLAIRE_PRIVE'!$B:$B,$B$27,'5_PRESCOLAIRE_PRIVE'!$K:$K)),"-")</f>
        <v>0.30628482518577643</v>
      </c>
      <c r="E34" s="120">
        <f>IFERROR(SUMIF('2_PRIMAIRE_PUBLIC'!$B:$B,$B27,'2_PRIMAIRE_PUBLIC'!$M:$M)/(SUMIF('2_PRIMAIRE_PUBLIC'!$B:$B,$B$27,'2_PRIMAIRE_PUBLIC'!$M:$M)+SUMIF('6_PRIMAIRE_PRIVE'!$B:$B,$B$27,'6_PRIMAIRE_PRIVE'!$M:$M)),"-")</f>
        <v>0.80352134752401339</v>
      </c>
      <c r="F34" s="120">
        <f>IFERROR(SUMIF('6_PRIMAIRE_PRIVE'!$B:$B,$B27,'6_PRIMAIRE_PRIVE'!$M:$M)/(SUMIF('2_PRIMAIRE_PUBLIC'!$B:$B,$B$27,'2_PRIMAIRE_PUBLIC'!$M:$M)+SUMIF('6_PRIMAIRE_PRIVE'!$B:$B,$B$27,'6_PRIMAIRE_PRIVE'!$M:$M)),"-")</f>
        <v>0.19647865247598659</v>
      </c>
      <c r="G34" s="120">
        <f>IFERROR(SUMIF('3_COLLEGE_PUBLIC'!$B:$B,$B27,'3_COLLEGE_PUBLIC'!$K:$K)/(SUMIF('3_COLLEGE_PUBLIC'!$B:$B,$B$27,'3_COLLEGE_PUBLIC'!$K:$K)+SUMIF('7_COLLEGE_PRIVE'!$B:$B,$B$27,'7_COLLEGE_PRIVE'!$K:$K)),"-")</f>
        <v>0.6313675766205824</v>
      </c>
      <c r="H34" s="120">
        <f>IFERROR(SUMIF('7_COLLEGE_PRIVE'!$B:$B,$B27,'7_COLLEGE_PRIVE'!$K:$K)/(SUMIF('3_COLLEGE_PUBLIC'!$B:$B,$B$27,'3_COLLEGE_PUBLIC'!$K:$K)+SUMIF('7_COLLEGE_PRIVE'!$B:$B,$B$27,'7_COLLEGE_PRIVE'!$K:$K)),"-")</f>
        <v>0.3686324233794176</v>
      </c>
      <c r="I34" s="120">
        <f>IFERROR(SUMIF('4_LYCEE_PUBLIC'!$B:$B,$B27,'4_LYCEE_PUBLIC'!$AC:$AC)/(SUMIF('4_LYCEE_PUBLIC'!$B:$B,$B$27,'4_LYCEE_PUBLIC'!$AC:$AC)+SUMIF('8_LYCEE_PRIVE'!$B:$B,$B$27,'8_LYCEE_PRIVE'!$AC:$AC)),"-")</f>
        <v>0.5742552940277672</v>
      </c>
      <c r="J34" s="120">
        <f>IFERROR(SUMIF('8_LYCEE_PRIVE'!$B:$B,$B27,'8_LYCEE_PRIVE'!$AC:$AC)/(SUMIF('4_LYCEE_PUBLIC'!$B:$B,$B$27,'4_LYCEE_PUBLIC'!$AC:$AC)+SUMIF('8_LYCEE_PRIVE'!$B:$B,$B$27,'8_LYCEE_PRIVE'!$AC:$AC)),"-")</f>
        <v>0.42574470597223285</v>
      </c>
    </row>
    <row r="35" spans="1:10">
      <c r="A35" s="193" t="s">
        <v>2006</v>
      </c>
      <c r="B35" s="8" t="s">
        <v>90</v>
      </c>
      <c r="C35" s="84"/>
      <c r="D35" s="84"/>
      <c r="E35" s="83">
        <f>IFERROR(SUMIF('2_PRIMAIRE_PUBLIC'!$B:$B,$B35,'2_PRIMAIRE_PUBLIC'!$AA:$AA)/SUMIF('2_PRIMAIRE_PUBLIC'!$B:$B,$B35,'2_PRIMAIRE_PUBLIC'!$M:$M),"-")</f>
        <v>0.25820551470708358</v>
      </c>
      <c r="F35" s="83">
        <f>IFERROR(SUMIF('6_PRIMAIRE_PRIVE'!$B:$B,$B35,'6_PRIMAIRE_PRIVE'!$AA:$AA)/SUMIF('6_PRIMAIRE_PRIVE'!$B:$B,$B35,'6_PRIMAIRE_PRIVE'!$M:$M),"-")</f>
        <v>0.1170344369488778</v>
      </c>
      <c r="G35" s="83">
        <f>IFERROR(SUMIF('3_COLLEGE_PUBLIC'!$B:$B,$B35,'3_COLLEGE_PUBLIC'!$W:$W)/SUMIF('3_COLLEGE_PUBLIC'!$B:$B,$B35,'3_COLLEGE_PUBLIC'!$K:$K),"-")</f>
        <v>0.12167065718163038</v>
      </c>
      <c r="H35" s="83">
        <f>IFERROR(SUMIF('7_COLLEGE_PRIVE'!$B:$B,$B35,'7_COLLEGE_PRIVE'!$W:$W)/SUMIF('7_COLLEGE_PRIVE'!$B:$B,$B35,'7_COLLEGE_PRIVE'!$K:$K),"-")</f>
        <v>6.4304303092658721E-2</v>
      </c>
      <c r="I35" s="83">
        <f>IFERROR(SUMIF('4_LYCEE_PUBLIC'!$B:$B,$B35,'4_LYCEE_PUBLIC'!$BG:$BG)/SUMIF('4_LYCEE_PUBLIC'!$B:$B,$B35,'4_LYCEE_PUBLIC'!$AC:$AC),"-")</f>
        <v>9.8195162349715856E-2</v>
      </c>
      <c r="J35" s="83">
        <f>IFERROR(SUMIF('8_LYCEE_PRIVE'!$B:$B,$B35,'8_LYCEE_PRIVE'!$BG:$BG)/SUMIF('8_LYCEE_PRIVE'!$B:$B,$B35,'8_LYCEE_PRIVE'!$AC:$AC),"-")</f>
        <v>6.4226752590551078E-2</v>
      </c>
    </row>
    <row r="36" spans="1:10">
      <c r="A36" s="194"/>
      <c r="B36" s="8" t="s">
        <v>91</v>
      </c>
      <c r="C36" s="84"/>
      <c r="D36" s="84"/>
      <c r="E36" s="83">
        <f>IFERROR(SUMIF('2_PRIMAIRE_PUBLIC'!$B:$B,$B36,'2_PRIMAIRE_PUBLIC'!$AA:$AA)/SUMIF('2_PRIMAIRE_PUBLIC'!$B:$B,$B36,'2_PRIMAIRE_PUBLIC'!$M:$M),"-")</f>
        <v>0.23740347401823217</v>
      </c>
      <c r="F36" s="83">
        <f>IFERROR(SUMIF('6_PRIMAIRE_PRIVE'!$B:$B,$B36,'6_PRIMAIRE_PRIVE'!$AA:$AA)/SUMIF('6_PRIMAIRE_PRIVE'!$B:$B,$B36,'6_PRIMAIRE_PRIVE'!$M:$M),"-")</f>
        <v>5.9000014355234637E-2</v>
      </c>
      <c r="G36" s="83">
        <f>IFERROR(SUMIF('3_COLLEGE_PUBLIC'!$B:$B,$B36,'3_COLLEGE_PUBLIC'!$W:$W)/SUMIF('3_COLLEGE_PUBLIC'!$B:$B,$B36,'3_COLLEGE_PUBLIC'!$K:$K),"-")</f>
        <v>0.1379348573202368</v>
      </c>
      <c r="H36" s="83">
        <f>IFERROR(SUMIF('7_COLLEGE_PRIVE'!$B:$B,$B36,'7_COLLEGE_PRIVE'!$W:$W)/SUMIF('7_COLLEGE_PRIVE'!$B:$B,$B36,'7_COLLEGE_PRIVE'!$K:$K),"-")</f>
        <v>6.2517709730434287E-2</v>
      </c>
      <c r="I36" s="83">
        <f>IFERROR(SUMIF('4_LYCEE_PUBLIC'!$B:$B,$B36,'4_LYCEE_PUBLIC'!$BG:$BG)/SUMIF('4_LYCEE_PUBLIC'!$B:$B,$B36,'4_LYCEE_PUBLIC'!$AC:$AC),"-")</f>
        <v>9.2951537770533707E-2</v>
      </c>
      <c r="J36" s="83">
        <f>IFERROR(SUMIF('8_LYCEE_PRIVE'!$B:$B,$B36,'8_LYCEE_PRIVE'!$BG:$BG)/SUMIF('8_LYCEE_PRIVE'!$B:$B,$B36,'8_LYCEE_PRIVE'!$AC:$AC),"-")</f>
        <v>6.1812324241679636E-2</v>
      </c>
    </row>
    <row r="37" spans="1:10">
      <c r="A37" s="195"/>
      <c r="B37" s="25" t="s">
        <v>73</v>
      </c>
      <c r="C37" s="84"/>
      <c r="D37" s="84"/>
      <c r="E37" s="120">
        <f>IFERROR(SUMIF('2_PRIMAIRE_PUBLIC'!$B:$B,$B37,'2_PRIMAIRE_PUBLIC'!$AA:$AA)/SUMIF('2_PRIMAIRE_PUBLIC'!$B:$B,$B37,'2_PRIMAIRE_PUBLIC'!$M:$M),"-")</f>
        <v>0.25599736565677017</v>
      </c>
      <c r="F37" s="120">
        <f>IFERROR(SUMIF('6_PRIMAIRE_PRIVE'!$B:$B,$B37,'6_PRIMAIRE_PRIVE'!$AA:$AA)/SUMIF('6_PRIMAIRE_PRIVE'!$B:$B,$B37,'6_PRIMAIRE_PRIVE'!$M:$M),"-")</f>
        <v>9.6915177073991762E-2</v>
      </c>
      <c r="G37" s="120">
        <f>IFERROR(SUMIF('3_COLLEGE_PUBLIC'!$B:$B,$B37,'3_COLLEGE_PUBLIC'!$W:$W)/SUMIF('3_COLLEGE_PUBLIC'!$B:$B,$B37,'3_COLLEGE_PUBLIC'!$K:$K),"-")</f>
        <v>0.12553715512367911</v>
      </c>
      <c r="H37" s="120">
        <f>IFERROR(SUMIF('7_COLLEGE_PRIVE'!$B:$B,$B37,'7_COLLEGE_PRIVE'!$W:$W)/SUMIF('7_COLLEGE_PRIVE'!$B:$B,$B37,'7_COLLEGE_PRIVE'!$K:$K),"-")</f>
        <v>6.345047058026948E-2</v>
      </c>
      <c r="I37" s="120">
        <f>IFERROR(SUMIF('4_LYCEE_PUBLIC'!$B:$B,$B37,'4_LYCEE_PUBLIC'!$BG:$BG)/SUMIF('4_LYCEE_PUBLIC'!$B:$B,$B37,'4_LYCEE_PUBLIC'!$AC:$AC),"-")</f>
        <v>9.5912501159045191E-2</v>
      </c>
      <c r="J37" s="120">
        <f>IFERROR(SUMIF('8_LYCEE_PRIVE'!$B:$B,$B37,'8_LYCEE_PRIVE'!$BG:$BG)/SUMIF('8_LYCEE_PRIVE'!$B:$B,$B37,'8_LYCEE_PRIVE'!$AC:$AC),"-")</f>
        <v>6.2784121805328982E-2</v>
      </c>
    </row>
    <row r="38" spans="1:10">
      <c r="A38" s="193" t="str">
        <f>"Pourcentage des admis aux examens officiels, session "&amp;LEFT(annee_scolaire,4)</f>
        <v>Pourcentage des admis aux examens officiels, session 2022</v>
      </c>
      <c r="B38" s="8" t="s">
        <v>90</v>
      </c>
      <c r="C38" s="84"/>
      <c r="D38" s="84"/>
      <c r="E38" s="84"/>
      <c r="F38" s="84"/>
      <c r="G38" s="84"/>
      <c r="H38" s="84"/>
      <c r="I38" s="83">
        <f>IFERROR((SUMIF('4_LYCEE_PUBLIC'!$B:$B,$B38,'4_LYCEE_PUBLIC'!$CS:$CS)+SUMIF('4_LYCEE_PUBLIC'!$B:$B,$B38,'4_LYCEE_PUBLIC'!$CW:$CW)+SUMIF('4_LYCEE_PUBLIC'!$B:$B,$B38,'4_LYCEE_PUBLIC'!$DA:$DA)+SUMIF('4_LYCEE_PUBLIC'!$B:$B,$B38,'4_LYCEE_PUBLIC'!$DE:$DE)+SUMIF('4_LYCEE_PUBLIC'!$B:$B,$B38,'4_LYCEE_PUBLIC'!$DI:$DI)+SUMIF('4_LYCEE_PUBLIC'!$B:$B,$B38,'4_LYCEE_PUBLIC'!$DM:$DM))/(SUMIF('4_LYCEE_PUBLIC'!$B:$B,$B38,'4_LYCEE_PUBLIC'!$CQ:$CQ)+SUMIF('4_LYCEE_PUBLIC'!$B:$B,$B38,'4_LYCEE_PUBLIC'!$CU:$CU)+SUMIF('4_LYCEE_PUBLIC'!$B:$B,$B38,'4_LYCEE_PUBLIC'!$CY:$CY)+SUMIF('4_LYCEE_PUBLIC'!$B:$B,$B38,'4_LYCEE_PUBLIC'!$DC:$DC)+SUMIF('4_LYCEE_PUBLIC'!$B:$B,$B38,'4_LYCEE_PUBLIC'!$DG:$DG)+SUMIF('4_LYCEE_PUBLIC'!$B:$B,$B38,'4_LYCEE_PUBLIC'!$DK:$DK)),"-")</f>
        <v>0.4698977120551614</v>
      </c>
      <c r="J38" s="83">
        <f>IFERROR((SUMIF('8_LYCEE_PRIVE'!$B:$B,$B38,'8_LYCEE_PRIVE'!$CS:$CS)+SUMIF('8_LYCEE_PRIVE'!$B:$B,$B38,'8_LYCEE_PRIVE'!$CW:$CW)+SUMIF('8_LYCEE_PRIVE'!$B:$B,$B38,'8_LYCEE_PRIVE'!$DA:$DA)+SUMIF('8_LYCEE_PRIVE'!$B:$B,$B38,'8_LYCEE_PRIVE'!$DE:$DE)+SUMIF('8_LYCEE_PRIVE'!$B:$B,$B38,'8_LYCEE_PRIVE'!$DI:$DI)+SUMIF('8_LYCEE_PRIVE'!$B:$B,$B38,'8_LYCEE_PRIVE'!$DM:$DM))/(SUMIF('8_LYCEE_PRIVE'!$B:$B,$B38,'8_LYCEE_PRIVE'!$CQ:$CQ)+SUMIF('8_LYCEE_PRIVE'!$B:$B,$B38,'8_LYCEE_PRIVE'!$CU:$CU)+SUMIF('8_LYCEE_PRIVE'!$B:$B,$B38,'8_LYCEE_PRIVE'!$CY:$CY)+SUMIF('8_LYCEE_PRIVE'!$B:$B,$B38,'8_LYCEE_PRIVE'!$DC:$DC)+SUMIF('8_LYCEE_PRIVE'!$B:$B,$B38,'8_LYCEE_PRIVE'!$DG:$DG)+SUMIF('8_LYCEE_PRIVE'!$B:$B,$B38,'8_LYCEE_PRIVE'!$DK:$DK)),"-")</f>
        <v>0.52908745247148292</v>
      </c>
    </row>
    <row r="39" spans="1:10">
      <c r="A39" s="194"/>
      <c r="B39" s="8" t="s">
        <v>91</v>
      </c>
      <c r="C39" s="84"/>
      <c r="D39" s="84"/>
      <c r="E39" s="84"/>
      <c r="F39" s="84"/>
      <c r="G39" s="84"/>
      <c r="H39" s="84"/>
      <c r="I39" s="83">
        <f>IFERROR((SUMIF('4_LYCEE_PUBLIC'!$B:$B,$B39,'4_LYCEE_PUBLIC'!$CS:$CS)+SUMIF('4_LYCEE_PUBLIC'!$B:$B,$B39,'4_LYCEE_PUBLIC'!$CW:$CW)+SUMIF('4_LYCEE_PUBLIC'!$B:$B,$B39,'4_LYCEE_PUBLIC'!$DA:$DA)+SUMIF('4_LYCEE_PUBLIC'!$B:$B,$B39,'4_LYCEE_PUBLIC'!$DE:$DE)+SUMIF('4_LYCEE_PUBLIC'!$B:$B,$B39,'4_LYCEE_PUBLIC'!$DI:$DI)+SUMIF('4_LYCEE_PUBLIC'!$B:$B,$B39,'4_LYCEE_PUBLIC'!$DM:$DM))/(SUMIF('4_LYCEE_PUBLIC'!$B:$B,$B39,'4_LYCEE_PUBLIC'!$CQ:$CQ)+SUMIF('4_LYCEE_PUBLIC'!$B:$B,$B39,'4_LYCEE_PUBLIC'!$CU:$CU)+SUMIF('4_LYCEE_PUBLIC'!$B:$B,$B39,'4_LYCEE_PUBLIC'!$CY:$CY)+SUMIF('4_LYCEE_PUBLIC'!$B:$B,$B39,'4_LYCEE_PUBLIC'!$DC:$DC)+SUMIF('4_LYCEE_PUBLIC'!$B:$B,$B39,'4_LYCEE_PUBLIC'!$DG:$DG)+SUMIF('4_LYCEE_PUBLIC'!$B:$B,$B39,'4_LYCEE_PUBLIC'!$DK:$DK)),"-")</f>
        <v>0.54240084471721772</v>
      </c>
      <c r="J39" s="83">
        <f>IFERROR((SUMIF('8_LYCEE_PRIVE'!$B:$B,$B39,'8_LYCEE_PRIVE'!$CS:$CS)+SUMIF('8_LYCEE_PRIVE'!$B:$B,$B39,'8_LYCEE_PRIVE'!$CW:$CW)+SUMIF('8_LYCEE_PRIVE'!$B:$B,$B39,'8_LYCEE_PRIVE'!$DA:$DA)+SUMIF('8_LYCEE_PRIVE'!$B:$B,$B39,'8_LYCEE_PRIVE'!$DE:$DE)+SUMIF('8_LYCEE_PRIVE'!$B:$B,$B39,'8_LYCEE_PRIVE'!$DI:$DI)+SUMIF('8_LYCEE_PRIVE'!$B:$B,$B39,'8_LYCEE_PRIVE'!$DM:$DM))/(SUMIF('8_LYCEE_PRIVE'!$B:$B,$B39,'8_LYCEE_PRIVE'!$CQ:$CQ)+SUMIF('8_LYCEE_PRIVE'!$B:$B,$B39,'8_LYCEE_PRIVE'!$CU:$CU)+SUMIF('8_LYCEE_PRIVE'!$B:$B,$B39,'8_LYCEE_PRIVE'!$CY:$CY)+SUMIF('8_LYCEE_PRIVE'!$B:$B,$B39,'8_LYCEE_PRIVE'!$DC:$DC)+SUMIF('8_LYCEE_PRIVE'!$B:$B,$B39,'8_LYCEE_PRIVE'!$DG:$DG)+SUMIF('8_LYCEE_PRIVE'!$B:$B,$B39,'8_LYCEE_PRIVE'!$DK:$DK)),"-")</f>
        <v>0.61006384535796299</v>
      </c>
    </row>
    <row r="40" spans="1:10">
      <c r="A40" s="195"/>
      <c r="B40" s="25" t="s">
        <v>73</v>
      </c>
      <c r="C40" s="84"/>
      <c r="D40" s="84"/>
      <c r="E40" s="84"/>
      <c r="F40" s="84"/>
      <c r="G40" s="84"/>
      <c r="H40" s="84"/>
      <c r="I40" s="120">
        <f>IFERROR((SUMIF('4_LYCEE_PUBLIC'!$B:$B,$B40,'4_LYCEE_PUBLIC'!$CS:$CS)+SUMIF('4_LYCEE_PUBLIC'!$B:$B,$B40,'4_LYCEE_PUBLIC'!$CW:$CW)+SUMIF('4_LYCEE_PUBLIC'!$B:$B,$B40,'4_LYCEE_PUBLIC'!$DA:$DA)+SUMIF('4_LYCEE_PUBLIC'!$B:$B,$B40,'4_LYCEE_PUBLIC'!$DE:$DE)+SUMIF('4_LYCEE_PUBLIC'!$B:$B,$B40,'4_LYCEE_PUBLIC'!$DI:$DI)+SUMIF('4_LYCEE_PUBLIC'!$B:$B,$B40,'4_LYCEE_PUBLIC'!$DM:$DM))/(SUMIF('4_LYCEE_PUBLIC'!$B:$B,$B40,'4_LYCEE_PUBLIC'!$CQ:$CQ)+SUMIF('4_LYCEE_PUBLIC'!$B:$B,$B40,'4_LYCEE_PUBLIC'!$CU:$CU)+SUMIF('4_LYCEE_PUBLIC'!$B:$B,$B40,'4_LYCEE_PUBLIC'!$CY:$CY)+SUMIF('4_LYCEE_PUBLIC'!$B:$B,$B40,'4_LYCEE_PUBLIC'!$DC:$DC)+SUMIF('4_LYCEE_PUBLIC'!$B:$B,$B40,'4_LYCEE_PUBLIC'!$DG:$DG)+SUMIF('4_LYCEE_PUBLIC'!$B:$B,$B40,'4_LYCEE_PUBLIC'!$DK:$DK)),"-")</f>
        <v>0.50349372352950172</v>
      </c>
      <c r="J40" s="120">
        <f>IFERROR((SUMIF('8_LYCEE_PRIVE'!$B:$B,$B40,'8_LYCEE_PRIVE'!$CS:$CS)+SUMIF('8_LYCEE_PRIVE'!$B:$B,$B40,'8_LYCEE_PRIVE'!$CW:$CW)+SUMIF('8_LYCEE_PRIVE'!$B:$B,$B40,'8_LYCEE_PRIVE'!$DA:$DA)+SUMIF('8_LYCEE_PRIVE'!$B:$B,$B40,'8_LYCEE_PRIVE'!$DE:$DE)+SUMIF('8_LYCEE_PRIVE'!$B:$B,$B40,'8_LYCEE_PRIVE'!$DI:$DI)+SUMIF('8_LYCEE_PRIVE'!$B:$B,$B40,'8_LYCEE_PRIVE'!$DM:$DM))/(SUMIF('8_LYCEE_PRIVE'!$B:$B,$B40,'8_LYCEE_PRIVE'!$CQ:$CQ)+SUMIF('8_LYCEE_PRIVE'!$B:$B,$B40,'8_LYCEE_PRIVE'!$CU:$CU)+SUMIF('8_LYCEE_PRIVE'!$B:$B,$B40,'8_LYCEE_PRIVE'!$CY:$CY)+SUMIF('8_LYCEE_PRIVE'!$B:$B,$B40,'8_LYCEE_PRIVE'!$DC:$DC)+SUMIF('8_LYCEE_PRIVE'!$B:$B,$B40,'8_LYCEE_PRIVE'!$DG:$DG)+SUMIF('8_LYCEE_PRIVE'!$B:$B,$B40,'8_LYCEE_PRIVE'!$DK:$DK)),"-")</f>
        <v>0.57776024997345554</v>
      </c>
    </row>
    <row r="41" spans="1:10">
      <c r="A41" s="193" t="s">
        <v>2011</v>
      </c>
      <c r="B41" s="8" t="s">
        <v>90</v>
      </c>
      <c r="C41" s="83">
        <f>IFERROR(SUMIF('1_PRESCOLAIRE_PUBLIC'!$B:$B,$B25,'1_PRESCOLAIRE_PUBLIC'!$AC:$AC)/SUMIF('1_PRESCOLAIRE_PUBLIC'!$B:$B,$B$27,'1_PRESCOLAIRE_PUBLIC'!$AC:$AC),"-")</f>
        <v>0.88137065637065637</v>
      </c>
      <c r="D41" s="83">
        <f>IFERROR(SUMIF('5_PRESCOLAIRE_PRIVE'!$B:$B,$B25,'5_PRESCOLAIRE_PRIVE'!$X:$X)/SUMIF('5_PRESCOLAIRE_PRIVE'!$B:$B,$B$27,'5_PRESCOLAIRE_PRIVE'!$X:$X),"-")</f>
        <v>0.49179648657606895</v>
      </c>
      <c r="E41" s="83">
        <f>IFERROR(SUMIF('2_PRIMAIRE_PUBLIC'!$B:$B,$B25,'2_PRIMAIRE_PUBLIC'!$BH:$BH)/SUMIF('2_PRIMAIRE_PUBLIC'!$B:$B,$B$27,'2_PRIMAIRE_PUBLIC'!$BH:$BH),"-")</f>
        <v>0.90766208251473479</v>
      </c>
      <c r="F41" s="83">
        <f>IFERROR(SUMIF('6_PRIMAIRE_PRIVE'!$B:$B,$B25,'6_PRIMAIRE_PRIVE'!$BC:$BC)/SUMIF('6_PRIMAIRE_PRIVE'!$B:$B,$B$27,'6_PRIMAIRE_PRIVE'!$BC:$BC),"-")</f>
        <v>0.64189683119855068</v>
      </c>
      <c r="G41" s="83">
        <f>IFERROR(SUMIF('3_COLLEGE_PUBLIC'!$B:$B,$B25,'3_COLLEGE_PUBLIC'!$BC:$BC)/SUMIF('3_COLLEGE_PUBLIC'!$B:$B,$B$27,'3_COLLEGE_PUBLIC'!$BC:$BC),"-")</f>
        <v>0.80667271175592059</v>
      </c>
      <c r="H41" s="83">
        <f>IFERROR(SUMIF('7_COLLEGE_PRIVE'!$B:$B,$B25,'7_COLLEGE_PRIVE'!$AX:$AX)/SUMIF('7_COLLEGE_PRIVE'!$B:$B,$B$27,'7_COLLEGE_PRIVE'!$AX:$AX),"-")</f>
        <v>0.55144512755282316</v>
      </c>
      <c r="I41" s="83">
        <f>IFERROR(SUMIF('4_LYCEE_PUBLIC'!$B:$B,$B25,'4_LYCEE_PUBLIC'!$DV:$DV)/SUMIF('4_LYCEE_PUBLIC'!$B:$B,$B$27,'4_LYCEE_PUBLIC'!$DV:$DV),"-")</f>
        <v>0.62120836432763038</v>
      </c>
      <c r="J41" s="83">
        <f>IFERROR(SUMIF('8_LYCEE_PRIVE'!$B:$B,$B25,'8_LYCEE_PRIVE'!$DQ:$DQ)/SUMIF('8_LYCEE_PRIVE'!$B:$B,$B$27,'8_LYCEE_PRIVE'!$DQ:$DQ),"-")</f>
        <v>0.44609977843991139</v>
      </c>
    </row>
    <row r="42" spans="1:10">
      <c r="A42" s="194"/>
      <c r="B42" s="8" t="s">
        <v>91</v>
      </c>
      <c r="C42" s="83">
        <f>IFERROR(SUMIF('1_PRESCOLAIRE_PUBLIC'!$B:$B,$B26,'1_PRESCOLAIRE_PUBLIC'!$AC:$AC)/SUMIF('1_PRESCOLAIRE_PUBLIC'!$B:$B,$B$27,'1_PRESCOLAIRE_PUBLIC'!$AC:$AC),"-")</f>
        <v>0.11862934362934363</v>
      </c>
      <c r="D42" s="83">
        <f>IFERROR(SUMIF('5_PRESCOLAIRE_PRIVE'!$B:$B,$B26,'5_PRESCOLAIRE_PRIVE'!$X:$X)/SUMIF('5_PRESCOLAIRE_PRIVE'!$B:$B,$B$27,'5_PRESCOLAIRE_PRIVE'!$X:$X),"-")</f>
        <v>0.50820351342393111</v>
      </c>
      <c r="E42" s="83">
        <f>IFERROR(SUMIF('2_PRIMAIRE_PUBLIC'!$B:$B,$B26,'2_PRIMAIRE_PUBLIC'!$BH:$BH)/SUMIF('2_PRIMAIRE_PUBLIC'!$B:$B,$B$27,'2_PRIMAIRE_PUBLIC'!$BH:$BH),"-")</f>
        <v>9.2337917485265222E-2</v>
      </c>
      <c r="F42" s="83">
        <f>IFERROR(SUMIF('6_PRIMAIRE_PRIVE'!$B:$B,$B26,'6_PRIMAIRE_PRIVE'!$BC:$BC)/SUMIF('6_PRIMAIRE_PRIVE'!$B:$B,$B$27,'6_PRIMAIRE_PRIVE'!$BC:$BC),"-")</f>
        <v>0.35810316880144932</v>
      </c>
      <c r="G42" s="83">
        <f>IFERROR(SUMIF('3_COLLEGE_PUBLIC'!$B:$B,$B26,'3_COLLEGE_PUBLIC'!$BC:$BC)/SUMIF('3_COLLEGE_PUBLIC'!$B:$B,$B$27,'3_COLLEGE_PUBLIC'!$BC:$BC),"-")</f>
        <v>0.19332728824407938</v>
      </c>
      <c r="H42" s="83">
        <f>IFERROR(SUMIF('7_COLLEGE_PRIVE'!$B:$B,$B26,'7_COLLEGE_PRIVE'!$AX:$AX)/SUMIF('7_COLLEGE_PRIVE'!$B:$B,$B$27,'7_COLLEGE_PRIVE'!$AX:$AX),"-")</f>
        <v>0.4485548724471769</v>
      </c>
      <c r="I42" s="83">
        <f>IFERROR(SUMIF('4_LYCEE_PUBLIC'!$B:$B,$B26,'4_LYCEE_PUBLIC'!$DV:$DV)/SUMIF('4_LYCEE_PUBLIC'!$B:$B,$B$27,'4_LYCEE_PUBLIC'!$DV:$DV),"-")</f>
        <v>0.37879163567236962</v>
      </c>
      <c r="J42" s="83">
        <f>IFERROR(SUMIF('8_LYCEE_PRIVE'!$B:$B,$B26,'8_LYCEE_PRIVE'!$DQ:$DQ)/SUMIF('8_LYCEE_PRIVE'!$B:$B,$B$27,'8_LYCEE_PRIVE'!$DQ:$DQ),"-")</f>
        <v>0.55390022156008867</v>
      </c>
    </row>
    <row r="43" spans="1:10">
      <c r="A43" s="195"/>
      <c r="B43" s="25" t="s">
        <v>2000</v>
      </c>
      <c r="C43" s="120">
        <f>IFERROR(SUMIF('1_PRESCOLAIRE_PUBLIC'!$B:$B,$B27,'1_PRESCOLAIRE_PUBLIC'!$AC:$AC)/(SUMIF('1_PRESCOLAIRE_PUBLIC'!$B:$B,$B$27,'1_PRESCOLAIRE_PUBLIC'!$AC:$AC)+SUMIF('5_PRESCOLAIRE_PRIVE'!$B:$B,$B$27,'5_PRESCOLAIRE_PRIVE'!$X:$X)),"-")</f>
        <v>0.72031148604802075</v>
      </c>
      <c r="D43" s="120">
        <f>IFERROR(SUMIF('5_PRESCOLAIRE_PRIVE'!$B:$B,$B27,'5_PRESCOLAIRE_PRIVE'!$X:$X)/(SUMIF('1_PRESCOLAIRE_PUBLIC'!$B:$B,$B$27,'1_PRESCOLAIRE_PUBLIC'!$AC:$AC)+SUMIF('5_PRESCOLAIRE_PRIVE'!$B:$B,$B$27,'5_PRESCOLAIRE_PRIVE'!$X:$X)),"-")</f>
        <v>0.27968851395197925</v>
      </c>
      <c r="E43" s="120">
        <f>IFERROR(SUMIF('2_PRIMAIRE_PUBLIC'!$B:$B,$B27,'2_PRIMAIRE_PUBLIC'!$BH:$BH)/(SUMIF('2_PRIMAIRE_PUBLIC'!$B:$B,$B$27,'2_PRIMAIRE_PUBLIC'!$BH:$BH)+SUMIF('6_PRIMAIRE_PRIVE'!$B:$B,$B$27,'6_PRIMAIRE_PRIVE'!$BC:$BC)),"-")</f>
        <v>4.6286753561685358E-2</v>
      </c>
      <c r="F43" s="120">
        <f>IFERROR(SUMIF('6_PRIMAIRE_PRIVE'!$B:$B,$B27,'6_PRIMAIRE_PRIVE'!$BC:$BC)/(SUMIF('2_PRIMAIRE_PUBLIC'!$B:$B,$B$27,'2_PRIMAIRE_PUBLIC'!$BH:$BH)+SUMIF('6_PRIMAIRE_PRIVE'!$B:$B,$B$27,'6_PRIMAIRE_PRIVE'!$BC:$BC)),"-")</f>
        <v>0.95371324643831468</v>
      </c>
      <c r="G43" s="120">
        <f>IFERROR(SUMIF('3_COLLEGE_PUBLIC'!$B:$B,$B27,'3_COLLEGE_PUBLIC'!$BC:$BC)/(SUMIF('3_COLLEGE_PUBLIC'!$B:$B,$B$27,'3_COLLEGE_PUBLIC'!$BC:$BC)+SUMIF('7_COLLEGE_PRIVE'!$B:$B,$B$27,'7_COLLEGE_PRIVE'!$AX:$AX)),"-")</f>
        <v>0.56986534545122947</v>
      </c>
      <c r="H43" s="120">
        <f>IFERROR(SUMIF('7_COLLEGE_PRIVE'!$B:$B,$B27,'7_COLLEGE_PRIVE'!$AX:$AX)/(SUMIF('3_COLLEGE_PUBLIC'!$B:$B,$B$27,'3_COLLEGE_PUBLIC'!$BC:$BC)+SUMIF('7_COLLEGE_PRIVE'!$B:$B,$B$27,'7_COLLEGE_PRIVE'!$AX:$AX)),"-")</f>
        <v>0.43013465454877048</v>
      </c>
      <c r="I43" s="120">
        <f>IFERROR(SUMIF('4_LYCEE_PUBLIC'!$B:$B,$B27,'4_LYCEE_PUBLIC'!$DV:$DV)/(SUMIF('4_LYCEE_PUBLIC'!$B:$B,$B$27,'4_LYCEE_PUBLIC'!$DV:$DV)+SUMIF('8_LYCEE_PRIVE'!$B:$B,$B$27,'8_LYCEE_PRIVE'!$DQ:$DQ)),"-")</f>
        <v>0.48034778465936162</v>
      </c>
      <c r="J43" s="120">
        <f>IFERROR(SUMIF('8_LYCEE_PRIVE'!$B:$B,$B27,'8_LYCEE_PRIVE'!$DQ:$DQ)/(SUMIF('4_LYCEE_PUBLIC'!$B:$B,$B$27,'4_LYCEE_PUBLIC'!$DV:$DV)+SUMIF('8_LYCEE_PRIVE'!$B:$B,$B$27,'8_LYCEE_PRIVE'!$DQ:$DQ)),"-")</f>
        <v>0.51965221534063843</v>
      </c>
    </row>
    <row r="44" spans="1:10">
      <c r="A44" s="193" t="s">
        <v>2007</v>
      </c>
      <c r="B44" s="8" t="s">
        <v>90</v>
      </c>
      <c r="C44" s="83">
        <f>IFERROR((SUMIF('1_PRESCOLAIRE_PUBLIC'!$B:$B,$B44,'1_PRESCOLAIRE_PUBLIC'!$Z:$Z)+SUMIF('1_PRESCOLAIRE_PUBLIC'!$B:$B,$B44,'1_PRESCOLAIRE_PUBLIC'!$AA:$AA)+SUMIF('1_PRESCOLAIRE_PUBLIC'!$B:$B,$B44,'1_PRESCOLAIRE_PUBLIC'!$AB:$AB))/SUMIF('1_PRESCOLAIRE_PUBLIC'!$B:$B,$B44,'1_PRESCOLAIRE_PUBLIC'!$AC:$AC),"-")</f>
        <v>0.88573723213959765</v>
      </c>
      <c r="D44" s="84"/>
      <c r="E44" s="83">
        <f>IFERROR((SUMIF('2_PRIMAIRE_PUBLIC'!$B:$B,$B44,'2_PRIMAIRE_PUBLIC'!$BF:$BF)+SUMIF('2_PRIMAIRE_PUBLIC'!$B:$B,$B44,'2_PRIMAIRE_PUBLIC'!$BG:$BG)+SUMIF('2_PRIMAIRE_PUBLIC'!$B:$B,$B44,'2_PRIMAIRE_PUBLIC'!$BH:$BH))/SUMIF('2_PRIMAIRE_PUBLIC'!$B:$B,$B44,'2_PRIMAIRE_PUBLIC'!$BI:$BI),"-")</f>
        <v>0.62843865178142189</v>
      </c>
      <c r="F44" s="84"/>
      <c r="G44" s="83">
        <f>IFERROR((SUMIF('3_COLLEGE_PUBLIC'!$B:$B,$B44,'3_COLLEGE_PUBLIC'!$AZ:$AZ)+SUMIF('3_COLLEGE_PUBLIC'!$B:$B,$B44,'3_COLLEGE_PUBLIC'!$BA:$BA)+SUMIF('3_COLLEGE_PUBLIC'!$B:$B,$B44,'3_COLLEGE_PUBLIC'!$BB:$BB))/SUMIF('3_COLLEGE_PUBLIC'!$B:$B,$B44,'3_COLLEGE_PUBLIC'!$BC:$BC),"-")</f>
        <v>0.48312229311997884</v>
      </c>
      <c r="H44" s="84"/>
      <c r="I44" s="83">
        <f>IFERROR((SUMIF('4_LYCEE_PUBLIC'!$B:$B,$B44,'4_LYCEE_PUBLIC'!$DS:$DS)+SUMIF('4_LYCEE_PUBLIC'!$B:$B,$B44,'4_LYCEE_PUBLIC'!$DT:$DT)+SUMIF('4_LYCEE_PUBLIC'!$B:$B,$B44,'4_LYCEE_PUBLIC'!$DU:$DU))/SUMIF('4_LYCEE_PUBLIC'!$B:$B,$B44,'4_LYCEE_PUBLIC'!$DV:$DV),"-")</f>
        <v>0.30282064928153274</v>
      </c>
      <c r="J44" s="84"/>
    </row>
    <row r="45" spans="1:10">
      <c r="A45" s="194"/>
      <c r="B45" s="8" t="s">
        <v>91</v>
      </c>
      <c r="C45" s="83">
        <f>IFERROR((SUMIF('1_PRESCOLAIRE_PUBLIC'!$B:$B,$B45,'1_PRESCOLAIRE_PUBLIC'!$Z:$Z)+SUMIF('1_PRESCOLAIRE_PUBLIC'!$B:$B,$B45,'1_PRESCOLAIRE_PUBLIC'!$AA:$AA)+SUMIF('1_PRESCOLAIRE_PUBLIC'!$B:$B,$B45,'1_PRESCOLAIRE_PUBLIC'!$AB:$AB))/SUMIF('1_PRESCOLAIRE_PUBLIC'!$B:$B,$B45,'1_PRESCOLAIRE_PUBLIC'!$AC:$AC),"-")</f>
        <v>0.71223216707350145</v>
      </c>
      <c r="D45" s="84"/>
      <c r="E45" s="83">
        <f>IFERROR((SUMIF('2_PRIMAIRE_PUBLIC'!$B:$B,$B45,'2_PRIMAIRE_PUBLIC'!$BF:$BF)+SUMIF('2_PRIMAIRE_PUBLIC'!$B:$B,$B45,'2_PRIMAIRE_PUBLIC'!$BG:$BG)+SUMIF('2_PRIMAIRE_PUBLIC'!$B:$B,$B45,'2_PRIMAIRE_PUBLIC'!$BH:$BH))/SUMIF('2_PRIMAIRE_PUBLIC'!$B:$B,$B45,'2_PRIMAIRE_PUBLIC'!$BI:$BI),"-")</f>
        <v>0.39388295265170081</v>
      </c>
      <c r="F45" s="84"/>
      <c r="G45" s="83">
        <f>IFERROR((SUMIF('3_COLLEGE_PUBLIC'!$B:$B,$B45,'3_COLLEGE_PUBLIC'!$AZ:$AZ)+SUMIF('3_COLLEGE_PUBLIC'!$B:$B,$B45,'3_COLLEGE_PUBLIC'!$BA:$BA)+SUMIF('3_COLLEGE_PUBLIC'!$B:$B,$B45,'3_COLLEGE_PUBLIC'!$BB:$BB))/SUMIF('3_COLLEGE_PUBLIC'!$B:$B,$B45,'3_COLLEGE_PUBLIC'!$BC:$BC),"-")</f>
        <v>0.21671954752379638</v>
      </c>
      <c r="H45" s="84"/>
      <c r="I45" s="83">
        <f>IFERROR((SUMIF('4_LYCEE_PUBLIC'!$B:$B,$B45,'4_LYCEE_PUBLIC'!$DS:$DS)+SUMIF('4_LYCEE_PUBLIC'!$B:$B,$B45,'4_LYCEE_PUBLIC'!$DT:$DT)+SUMIF('4_LYCEE_PUBLIC'!$B:$B,$B45,'4_LYCEE_PUBLIC'!$DU:$DU))/SUMIF('4_LYCEE_PUBLIC'!$B:$B,$B45,'4_LYCEE_PUBLIC'!$DV:$DV),"-")</f>
        <v>0.17150338206415011</v>
      </c>
      <c r="J45" s="84"/>
    </row>
    <row r="46" spans="1:10">
      <c r="A46" s="195"/>
      <c r="B46" s="25" t="s">
        <v>73</v>
      </c>
      <c r="C46" s="120">
        <f>IFERROR((SUMIF('1_PRESCOLAIRE_PUBLIC'!$B:$B,$B46,'1_PRESCOLAIRE_PUBLIC'!$Z:$Z)+SUMIF('1_PRESCOLAIRE_PUBLIC'!$B:$B,$B46,'1_PRESCOLAIRE_PUBLIC'!$AA:$AA)+SUMIF('1_PRESCOLAIRE_PUBLIC'!$B:$B,$B46,'1_PRESCOLAIRE_PUBLIC'!$AB:$AB))/SUMIF('1_PRESCOLAIRE_PUBLIC'!$B:$B,$B46,'1_PRESCOLAIRE_PUBLIC'!$AC:$AC),"-")</f>
        <v>0.86515444015444021</v>
      </c>
      <c r="D46" s="84"/>
      <c r="E46" s="120">
        <f>IFERROR((SUMIF('2_PRIMAIRE_PUBLIC'!$B:$B,$B46,'2_PRIMAIRE_PUBLIC'!$BF:$BF)+SUMIF('2_PRIMAIRE_PUBLIC'!$B:$B,$B46,'2_PRIMAIRE_PUBLIC'!$BG:$BG)+SUMIF('2_PRIMAIRE_PUBLIC'!$B:$B,$B46,'2_PRIMAIRE_PUBLIC'!$BH:$BH))/SUMIF('2_PRIMAIRE_PUBLIC'!$B:$B,$B46,'2_PRIMAIRE_PUBLIC'!$BI:$BI),"-")</f>
        <v>0.60538889852224342</v>
      </c>
      <c r="F46" s="84"/>
      <c r="G46" s="120">
        <f>IFERROR((SUMIF('3_COLLEGE_PUBLIC'!$B:$B,$B46,'3_COLLEGE_PUBLIC'!$AZ:$AZ)+SUMIF('3_COLLEGE_PUBLIC'!$B:$B,$B46,'3_COLLEGE_PUBLIC'!$BA:$BA)+SUMIF('3_COLLEGE_PUBLIC'!$B:$B,$B46,'3_COLLEGE_PUBLIC'!$BB:$BB))/SUMIF('3_COLLEGE_PUBLIC'!$B:$B,$B46,'3_COLLEGE_PUBLIC'!$BC:$BC),"-")</f>
        <v>0.43161937273309153</v>
      </c>
      <c r="H46" s="84"/>
      <c r="I46" s="120">
        <f>IFERROR((SUMIF('4_LYCEE_PUBLIC'!$B:$B,$B46,'4_LYCEE_PUBLIC'!$DS:$DS)+SUMIF('4_LYCEE_PUBLIC'!$B:$B,$B46,'4_LYCEE_PUBLIC'!$DT:$DT)+SUMIF('4_LYCEE_PUBLIC'!$B:$B,$B46,'4_LYCEE_PUBLIC'!$DU:$DU))/SUMIF('4_LYCEE_PUBLIC'!$B:$B,$B46,'4_LYCEE_PUBLIC'!$DV:$DV),"-")</f>
        <v>0.25307876684023473</v>
      </c>
      <c r="J46" s="84"/>
    </row>
    <row r="47" spans="1:10">
      <c r="A47" s="193" t="s">
        <v>2014</v>
      </c>
      <c r="B47" s="8" t="s">
        <v>90</v>
      </c>
      <c r="C47" s="83">
        <f>IFERROR((SUMIF('1_PRESCOLAIRE_PUBLIC'!$B:$B,$B47,'1_PRESCOLAIRE_PUBLIC'!$X:$X)+SUMIF('1_PRESCOLAIRE_PUBLIC'!$B:$B,$B47,'1_PRESCOLAIRE_PUBLIC'!$Y:$Y)+SUMIF('1_PRESCOLAIRE_PUBLIC'!$B:$B,$B47,'1_PRESCOLAIRE_PUBLIC'!$Z:$Z))/SUMIF('1_PRESCOLAIRE_PUBLIC'!$B:$B,$B47,'1_PRESCOLAIRE_PUBLIC'!$AC:$AC),"-")</f>
        <v>0.18504727485123937</v>
      </c>
      <c r="D47" s="84"/>
      <c r="E47" s="83">
        <f>IFERROR((SUMIF('2_PRIMAIRE_PUBLIC'!$B:$B,$B47,'2_PRIMAIRE_PUBLIC'!$BD:$BD)+SUMIF('2_PRIMAIRE_PUBLIC'!$B:$B,$B47,'2_PRIMAIRE_PUBLIC'!$BE:$BE)+SUMIF('2_PRIMAIRE_PUBLIC'!$B:$B,$B47,'2_PRIMAIRE_PUBLIC'!$BF:$BF))/SUMIF('2_PRIMAIRE_PUBLIC'!$B:$B,$B47,'2_PRIMAIRE_PUBLIC'!$BI:$BI),"-")</f>
        <v>0.61462528711073128</v>
      </c>
      <c r="F47" s="84"/>
      <c r="G47" s="83">
        <f>IFERROR((SUMIF('3_COLLEGE_PUBLIC'!$B:$B,$B47,'3_COLLEGE_PUBLIC'!$AX:$AX)+SUMIF('3_COLLEGE_PUBLIC'!$B:$B,$B47,'3_COLLEGE_PUBLIC'!$AY:$AY)+SUMIF('3_COLLEGE_PUBLIC'!$B:$B,$B47,'3_COLLEGE_PUBLIC'!$AZ:$AZ))/SUMIF('3_COLLEGE_PUBLIC'!$B:$B,$B47,'3_COLLEGE_PUBLIC'!$BC:$BC),"-")</f>
        <v>0.54491354514497303</v>
      </c>
      <c r="H47" s="84"/>
      <c r="I47" s="83">
        <f>IFERROR((SUMIF('4_LYCEE_PUBLIC'!$B:$B,$B47,'4_LYCEE_PUBLIC'!$DQ:$DQ)+SUMIF('4_LYCEE_PUBLIC'!$B:$B,$B47,'4_LYCEE_PUBLIC'!$DR:$DR)+SUMIF('4_LYCEE_PUBLIC'!$B:$B,$B47,'4_LYCEE_PUBLIC'!$DS:$DS))/SUMIF('4_LYCEE_PUBLIC'!$B:$B,$B47,'4_LYCEE_PUBLIC'!$DV:$DV),"-")</f>
        <v>0.69997339010111759</v>
      </c>
      <c r="J47" s="84"/>
    </row>
    <row r="48" spans="1:10">
      <c r="A48" s="194"/>
      <c r="B48" s="8" t="s">
        <v>91</v>
      </c>
      <c r="C48" s="83">
        <f>IFERROR((SUMIF('1_PRESCOLAIRE_PUBLIC'!$B:$B,$B48,'1_PRESCOLAIRE_PUBLIC'!$X:$X)+SUMIF('1_PRESCOLAIRE_PUBLIC'!$B:$B,$B48,'1_PRESCOLAIRE_PUBLIC'!$Y:$Y)+SUMIF('1_PRESCOLAIRE_PUBLIC'!$B:$B,$B48,'1_PRESCOLAIRE_PUBLIC'!$Z:$Z))/SUMIF('1_PRESCOLAIRE_PUBLIC'!$B:$B,$B48,'1_PRESCOLAIRE_PUBLIC'!$AC:$AC),"-")</f>
        <v>0.4030377000271223</v>
      </c>
      <c r="D48" s="84"/>
      <c r="E48" s="83">
        <f>IFERROR((SUMIF('2_PRIMAIRE_PUBLIC'!$B:$B,$B48,'2_PRIMAIRE_PUBLIC'!$BD:$BD)+SUMIF('2_PRIMAIRE_PUBLIC'!$B:$B,$B48,'2_PRIMAIRE_PUBLIC'!$BE:$BE)+SUMIF('2_PRIMAIRE_PUBLIC'!$B:$B,$B48,'2_PRIMAIRE_PUBLIC'!$BF:$BF))/SUMIF('2_PRIMAIRE_PUBLIC'!$B:$B,$B48,'2_PRIMAIRE_PUBLIC'!$BI:$BI),"-")</f>
        <v>0.74512302715420053</v>
      </c>
      <c r="F48" s="84"/>
      <c r="G48" s="83">
        <f>IFERROR((SUMIF('3_COLLEGE_PUBLIC'!$B:$B,$B48,'3_COLLEGE_PUBLIC'!$AX:$AX)+SUMIF('3_COLLEGE_PUBLIC'!$B:$B,$B48,'3_COLLEGE_PUBLIC'!$AY:$AY)+SUMIF('3_COLLEGE_PUBLIC'!$B:$B,$B48,'3_COLLEGE_PUBLIC'!$AZ:$AZ))/SUMIF('3_COLLEGE_PUBLIC'!$B:$B,$B48,'3_COLLEGE_PUBLIC'!$BC:$BC),"-")</f>
        <v>0.79500620775279351</v>
      </c>
      <c r="H48" s="84"/>
      <c r="I48" s="83">
        <f>IFERROR((SUMIF('4_LYCEE_PUBLIC'!$B:$B,$B48,'4_LYCEE_PUBLIC'!$DQ:$DQ)+SUMIF('4_LYCEE_PUBLIC'!$B:$B,$B48,'4_LYCEE_PUBLIC'!$DR:$DR)+SUMIF('4_LYCEE_PUBLIC'!$B:$B,$B48,'4_LYCEE_PUBLIC'!$DS:$DS))/SUMIF('4_LYCEE_PUBLIC'!$B:$B,$B48,'4_LYCEE_PUBLIC'!$DV:$DV),"-")</f>
        <v>0.83046039711979058</v>
      </c>
      <c r="J48" s="84"/>
    </row>
    <row r="49" spans="1:14">
      <c r="A49" s="195"/>
      <c r="B49" s="25" t="s">
        <v>73</v>
      </c>
      <c r="C49" s="120">
        <f>IFERROR((SUMIF('1_PRESCOLAIRE_PUBLIC'!$B:$B,$B49,'1_PRESCOLAIRE_PUBLIC'!$X:$X)+SUMIF('1_PRESCOLAIRE_PUBLIC'!$B:$B,$B49,'1_PRESCOLAIRE_PUBLIC'!$Y:$Y)+SUMIF('1_PRESCOLAIRE_PUBLIC'!$B:$B,$B49,'1_PRESCOLAIRE_PUBLIC'!$Z:$Z))/SUMIF('1_PRESCOLAIRE_PUBLIC'!$B:$B,$B49,'1_PRESCOLAIRE_PUBLIC'!$AC:$AC),"-")</f>
        <v>0.2109073359073359</v>
      </c>
      <c r="D49" s="84"/>
      <c r="E49" s="120">
        <f>IFERROR((SUMIF('2_PRIMAIRE_PUBLIC'!$B:$B,$B49,'2_PRIMAIRE_PUBLIC'!$BD:$BD)+SUMIF('2_PRIMAIRE_PUBLIC'!$B:$B,$B49,'2_PRIMAIRE_PUBLIC'!$BE:$BE)+SUMIF('2_PRIMAIRE_PUBLIC'!$B:$B,$B49,'2_PRIMAIRE_PUBLIC'!$BF:$BF))/SUMIF('2_PRIMAIRE_PUBLIC'!$B:$B,$B49,'2_PRIMAIRE_PUBLIC'!$BI:$BI),"-")</f>
        <v>0.62744928038841685</v>
      </c>
      <c r="F49" s="84"/>
      <c r="G49" s="120">
        <f>IFERROR((SUMIF('3_COLLEGE_PUBLIC'!$B:$B,$B49,'3_COLLEGE_PUBLIC'!$AX:$AX)+SUMIF('3_COLLEGE_PUBLIC'!$B:$B,$B49,'3_COLLEGE_PUBLIC'!$AY:$AY)+SUMIF('3_COLLEGE_PUBLIC'!$B:$B,$B49,'3_COLLEGE_PUBLIC'!$AZ:$AZ))/SUMIF('3_COLLEGE_PUBLIC'!$B:$B,$B49,'3_COLLEGE_PUBLIC'!$BC:$BC),"-")</f>
        <v>0.5932632814166845</v>
      </c>
      <c r="H49" s="84"/>
      <c r="I49" s="120">
        <f>IFERROR((SUMIF('4_LYCEE_PUBLIC'!$B:$B,$B49,'4_LYCEE_PUBLIC'!$DQ:$DQ)+SUMIF('4_LYCEE_PUBLIC'!$B:$B,$B49,'4_LYCEE_PUBLIC'!$DR:$DR)+SUMIF('4_LYCEE_PUBLIC'!$B:$B,$B49,'4_LYCEE_PUBLIC'!$DS:$DS))/SUMIF('4_LYCEE_PUBLIC'!$B:$B,$B49,'4_LYCEE_PUBLIC'!$DV:$DV),"-")</f>
        <v>0.74940077692371265</v>
      </c>
      <c r="J49" s="84"/>
    </row>
    <row r="50" spans="1:14">
      <c r="A50" s="193" t="s">
        <v>2008</v>
      </c>
      <c r="B50" s="8" t="s">
        <v>90</v>
      </c>
      <c r="C50" s="83">
        <f>IFERROR(SUMIF('1_PRESCOLAIRE_PUBLIC'!$B:$B,$B50,'1_PRESCOLAIRE_PUBLIC'!$AE:$AE)/SUMIF('1_PRESCOLAIRE_PUBLIC'!$B:$B,$B50,'1_PRESCOLAIRE_PUBLIC'!$AC:$AC),"-")</f>
        <v>0.36450918117767311</v>
      </c>
      <c r="D50" s="83">
        <f>IFERROR(SUMIF('5_PRESCOLAIRE_PRIVE'!$B:$B,$B50,'5_PRESCOLAIRE_PRIVE'!$Z:$Z)/SUMIF('5_PRESCOLAIRE_PRIVE'!$B:$B,$B50,'5_PRESCOLAIRE_PRIVE'!$X:$X),"-")</f>
        <v>0.13428812131423756</v>
      </c>
      <c r="E50" s="83">
        <f>IFERROR(SUMIF('2_PRIMAIRE_PUBLIC'!$B:$B,$B50,'2_PRIMAIRE_PUBLIC'!$BK:$BK)/SUMIF('2_PRIMAIRE_PUBLIC'!$B:$B,$B50,'2_PRIMAIRE_PUBLIC'!$BI:$BI),"-")</f>
        <v>0.19766038138988301</v>
      </c>
      <c r="F50" s="83">
        <f>IFERROR(SUMIF('6_PRIMAIRE_PRIVE'!$B:$B,$B50,'6_PRIMAIRE_PRIVE'!$BE:$BE)/SUMIF('6_PRIMAIRE_PRIVE'!$B:$B,$B50,'6_PRIMAIRE_PRIVE'!$BC:$BC),"-")</f>
        <v>8.5264408793820565E-2</v>
      </c>
      <c r="G50" s="83">
        <f>IFERROR(SUMIF('3_COLLEGE_PUBLIC'!$B:$B,$B50,'3_COLLEGE_PUBLIC'!$BE:$BE)/SUMIF('3_COLLEGE_PUBLIC'!$B:$B,$B50,'3_COLLEGE_PUBLIC'!$BC:$BC),"-")</f>
        <v>0.30730320362349983</v>
      </c>
      <c r="H50" s="83">
        <f>IFERROR(SUMIF('7_COLLEGE_PRIVE'!$B:$B,$B50,'7_COLLEGE_PRIVE'!$AZ:$AZ)/SUMIF('7_COLLEGE_PRIVE'!$B:$B,$B50,'7_COLLEGE_PRIVE'!$AX:$AX),"-")</f>
        <v>0.10130069840456206</v>
      </c>
      <c r="I50" s="83">
        <f>IFERROR(SUMIF('4_LYCEE_PUBLIC'!$B:$B,$B50,'4_LYCEE_PUBLIC'!$DX:$DX)/SUMIF('4_LYCEE_PUBLIC'!$B:$B,$B50,'4_LYCEE_PUBLIC'!$DV:$DV),"-")</f>
        <v>0.29630122405534859</v>
      </c>
      <c r="J50" s="83">
        <f>IFERROR(SUMIF('8_LYCEE_PRIVE'!$B:$B,$B50,'8_LYCEE_PRIVE'!$DS:$DS)/SUMIF('8_LYCEE_PRIVE'!$B:$B,$B50,'8_LYCEE_PRIVE'!$DQ:$DQ),"-")</f>
        <v>0.11765713307073129</v>
      </c>
    </row>
    <row r="51" spans="1:14">
      <c r="A51" s="194"/>
      <c r="B51" s="8" t="s">
        <v>91</v>
      </c>
      <c r="C51" s="83">
        <f>IFERROR(SUMIF('1_PRESCOLAIRE_PUBLIC'!$B:$B,$B51,'1_PRESCOLAIRE_PUBLIC'!$AE:$AE)/SUMIF('1_PRESCOLAIRE_PUBLIC'!$B:$B,$B51,'1_PRESCOLAIRE_PUBLIC'!$AC:$AC),"-")</f>
        <v>0.46758882560347165</v>
      </c>
      <c r="D51" s="83">
        <f>IFERROR(SUMIF('5_PRESCOLAIRE_PRIVE'!$B:$B,$B51,'5_PRESCOLAIRE_PRIVE'!$Z:$Z)/SUMIF('5_PRESCOLAIRE_PRIVE'!$B:$B,$B51,'5_PRESCOLAIRE_PRIVE'!$X:$X),"-")</f>
        <v>0.13142018587966736</v>
      </c>
      <c r="E51" s="83">
        <f>IFERROR(SUMIF('2_PRIMAIRE_PUBLIC'!$B:$B,$B51,'2_PRIMAIRE_PUBLIC'!$BK:$BK)/SUMIF('2_PRIMAIRE_PUBLIC'!$B:$B,$B51,'2_PRIMAIRE_PUBLIC'!$BI:$BI),"-")</f>
        <v>0.38800117635525927</v>
      </c>
      <c r="F51" s="83">
        <f>IFERROR(SUMIF('6_PRIMAIRE_PRIVE'!$B:$B,$B51,'6_PRIMAIRE_PRIVE'!$BE:$BE)/SUMIF('6_PRIMAIRE_PRIVE'!$B:$B,$B51,'6_PRIMAIRE_PRIVE'!$BC:$BC),"-")</f>
        <v>0.14174136859856218</v>
      </c>
      <c r="G51" s="83">
        <f>IFERROR(SUMIF('3_COLLEGE_PUBLIC'!$B:$B,$B51,'3_COLLEGE_PUBLIC'!$BE:$BE)/SUMIF('3_COLLEGE_PUBLIC'!$B:$B,$B51,'3_COLLEGE_PUBLIC'!$BC:$BC),"-")</f>
        <v>0.49634432335494549</v>
      </c>
      <c r="H51" s="83">
        <f>IFERROR(SUMIF('7_COLLEGE_PRIVE'!$B:$B,$B51,'7_COLLEGE_PRIVE'!$AZ:$AZ)/SUMIF('7_COLLEGE_PRIVE'!$B:$B,$B51,'7_COLLEGE_PRIVE'!$AX:$AX),"-")</f>
        <v>0.15478534856242615</v>
      </c>
      <c r="I51" s="83">
        <f>IFERROR(SUMIF('4_LYCEE_PUBLIC'!$B:$B,$B51,'4_LYCEE_PUBLIC'!$DX:$DX)/SUMIF('4_LYCEE_PUBLIC'!$B:$B,$B51,'4_LYCEE_PUBLIC'!$DV:$DV),"-")</f>
        <v>0.38206415012000872</v>
      </c>
      <c r="J51" s="83">
        <f>IFERROR(SUMIF('8_LYCEE_PRIVE'!$B:$B,$B51,'8_LYCEE_PRIVE'!$DS:$DS)/SUMIF('8_LYCEE_PRIVE'!$B:$B,$B51,'8_LYCEE_PRIVE'!$DQ:$DQ),"-")</f>
        <v>0.16855172413793104</v>
      </c>
    </row>
    <row r="52" spans="1:14">
      <c r="A52" s="195"/>
      <c r="B52" s="25" t="s">
        <v>73</v>
      </c>
      <c r="C52" s="120">
        <f>IFERROR(SUMIF('1_PRESCOLAIRE_PUBLIC'!$B:$B,$B52,'1_PRESCOLAIRE_PUBLIC'!$AE:$AE)/SUMIF('1_PRESCOLAIRE_PUBLIC'!$B:$B,$B52,'1_PRESCOLAIRE_PUBLIC'!$AC:$AC),"-")</f>
        <v>0.37673745173745171</v>
      </c>
      <c r="D52" s="120">
        <f>IFERROR(SUMIF('5_PRESCOLAIRE_PRIVE'!$B:$B,$B52,'5_PRESCOLAIRE_PRIVE'!$Z:$Z)/SUMIF('5_PRESCOLAIRE_PRIVE'!$B:$B,$B52,'5_PRESCOLAIRE_PRIVE'!$X:$X),"-")</f>
        <v>0.13283062645011601</v>
      </c>
      <c r="E52" s="120">
        <f>IFERROR(SUMIF('2_PRIMAIRE_PUBLIC'!$B:$B,$B52,'2_PRIMAIRE_PUBLIC'!$BK:$BK)/SUMIF('2_PRIMAIRE_PUBLIC'!$B:$B,$B52,'2_PRIMAIRE_PUBLIC'!$BI:$BI),"-")</f>
        <v>0.21636514266998055</v>
      </c>
      <c r="F52" s="120">
        <f>IFERROR(SUMIF('6_PRIMAIRE_PRIVE'!$B:$B,$B52,'6_PRIMAIRE_PRIVE'!$BE:$BE)/SUMIF('6_PRIMAIRE_PRIVE'!$B:$B,$B52,'6_PRIMAIRE_PRIVE'!$BC:$BC),"-")</f>
        <v>0.10548898706417062</v>
      </c>
      <c r="G52" s="120">
        <f>IFERROR(SUMIF('3_COLLEGE_PUBLIC'!$B:$B,$B52,'3_COLLEGE_PUBLIC'!$BE:$BE)/SUMIF('3_COLLEGE_PUBLIC'!$B:$B,$B52,'3_COLLEGE_PUBLIC'!$BC:$BC),"-")</f>
        <v>0.34385001066780457</v>
      </c>
      <c r="H52" s="120">
        <f>IFERROR(SUMIF('7_COLLEGE_PRIVE'!$B:$B,$B52,'7_COLLEGE_PRIVE'!$AZ:$AZ)/SUMIF('7_COLLEGE_PRIVE'!$B:$B,$B52,'7_COLLEGE_PRIVE'!$AX:$AX),"-")</f>
        <v>0.12529149883400467</v>
      </c>
      <c r="I52" s="120">
        <f>IFERROR(SUMIF('4_LYCEE_PUBLIC'!$B:$B,$B52,'4_LYCEE_PUBLIC'!$DX:$DX)/SUMIF('4_LYCEE_PUBLIC'!$B:$B,$B52,'4_LYCEE_PUBLIC'!$DV:$DV),"-")</f>
        <v>0.32878750309942972</v>
      </c>
      <c r="J52" s="120">
        <f>IFERROR(SUMIF('8_LYCEE_PRIVE'!$B:$B,$B52,'8_LYCEE_PRIVE'!$DS:$DS)/SUMIF('8_LYCEE_PRIVE'!$B:$B,$B52,'8_LYCEE_PRIVE'!$DQ:$DQ),"-")</f>
        <v>0.14584765833906332</v>
      </c>
    </row>
    <row r="54" spans="1:14" ht="24" customHeight="1">
      <c r="A54" s="189" t="s">
        <v>2019</v>
      </c>
      <c r="B54" s="190"/>
      <c r="C54" s="191">
        <f>IFERROR((SUMIF('1_PRESCOLAIRE_PUBLIC'!$B$7:$B$80,$B$9,'1_PRESCOLAIRE_PUBLIC'!$K$7:$K$80)+SUMIF('5_PRESCOLAIRE_PRIVE'!$B$7:$B$80,$B$9,'5_PRESCOLAIRE_PRIVE'!$K$7:$K$80))/population_presco,"-")</f>
        <v>0.38321472967474945</v>
      </c>
      <c r="D54" s="192"/>
      <c r="E54" s="191">
        <f>IFERROR((SUMIF('2_PRIMAIRE_PUBLIC'!$B$7:$B$80,$B$9,'2_PRIMAIRE_PUBLIC'!$M$7:$M$80)+SUMIF('6_PRIMAIRE_PRIVE'!$B$7:$B$80,$B$9,'6_PRIMAIRE_PRIVE'!$M$7:$M$80))/population_primaire,"-")</f>
        <v>1.2585836440928233</v>
      </c>
      <c r="F54" s="192"/>
      <c r="G54" s="191">
        <f>IFERROR((SUMIF('3_COLLEGE_PUBLIC'!$B$7:$B$80,$B$9,'3_COLLEGE_PUBLIC'!$K$7:$K$80)+SUMIF('7_COLLEGE_PRIVE'!$B$7:$B$80,$B$9,'7_COLLEGE_PRIVE'!$K$7:$K$80))/population_college,"-")</f>
        <v>0.41649071512541974</v>
      </c>
      <c r="H54" s="192"/>
      <c r="I54" s="191">
        <f>IFERROR((SUMIF('4_LYCEE_PUBLIC'!$B$7:$B$80,$B$9,'4_LYCEE_PUBLIC'!$AC$7:$AC$80)+SUMIF('8_LYCEE_PRIVE'!$B$7:$B$80,$B$9,'8_LYCEE_PRIVE'!$AC$7:$AC$80))/population_lycee,"-")</f>
        <v>0.20733278028942287</v>
      </c>
      <c r="J54" s="192"/>
      <c r="M54" s="82" t="s">
        <v>2023</v>
      </c>
    </row>
    <row r="55" spans="1:14" ht="24" customHeight="1">
      <c r="A55" s="189" t="s">
        <v>2020</v>
      </c>
      <c r="B55" s="190"/>
      <c r="C55" s="191">
        <f>IFERROR(SUM('10_PAR_AGE_PRESCO_PUB_ET_PV'!$J$28:$J$30)/population_presco,"-")</f>
        <v>0.36215227414812812</v>
      </c>
      <c r="D55" s="192"/>
      <c r="E55" s="191">
        <f>IFERROR(SUM('11_PAR_AGE_NIV_I_PUB_ET_PV'!$L$32:$L$36)/population_primaire,"-")</f>
        <v>0.97967189355311501</v>
      </c>
      <c r="F55" s="192"/>
      <c r="G55" s="191">
        <f>IFERROR(SUM('12_PAR_AGE_NIV_II_PUB_ET_PV'!$J$30:$J$33)/population_college,"-")</f>
        <v>0.27397386571234056</v>
      </c>
      <c r="H55" s="192"/>
      <c r="I55" s="191">
        <f>IFERROR(SUM('13_PAR_AGE_NIV_III_PUB_ET_PV'!$AB$28:$AB$30)/population_lycee,"-")</f>
        <v>0.1195376204211096</v>
      </c>
      <c r="J55" s="192"/>
      <c r="M55" s="82" t="s">
        <v>2024</v>
      </c>
    </row>
    <row r="56" spans="1:14" ht="24" customHeight="1">
      <c r="A56" s="189" t="s">
        <v>2021</v>
      </c>
      <c r="B56" s="190"/>
      <c r="C56" s="191">
        <f>IFERROR((SUMIF('1_PRESCOLAIRE_PUBLIC'!$B$7:$B$80,$B$9,'1_PRESCOLAIRE_PUBLIC'!$C$7:$C$80)+SUMIF('1_PRESCOLAIRE_PUBLIC'!$B$7:$B$80,$B$9,'1_PRESCOLAIRE_PUBLIC'!$E$7:$E$80)+SUMIF('5_PRESCOLAIRE_PRIVE'!$B$7:$B$80,$B$9,'5_PRESCOLAIRE_PRIVE'!$C$7:$C$80)+SUMIF('5_PRESCOLAIRE_PRIVE'!$B$7:$B$80,$B$9,'5_PRESCOLAIRE_PRIVE'!$E$7:$E$80))/population_presco_3,"-")</f>
        <v>0.19475669612830515</v>
      </c>
      <c r="D56" s="192"/>
      <c r="E56" s="191">
        <f>IFERROR((SUMIF('2_PRIMAIRE_PUBLIC'!$B$7:$B$80,$B$9,'2_PRIMAIRE_PUBLIC'!$C$7:$C$80)-SUMIF('2_PRIMAIRE_PUBLIC'!$B$7:$B$80,$B$9,'2_PRIMAIRE_PUBLIC'!$Q$7:$Q$80)+SUMIF('6_PRIMAIRE_PRIVE'!$B$7:$B$80,$B$9,'6_PRIMAIRE_PRIVE'!$C$7:$C$80)-SUMIF('6_PRIMAIRE_PRIVE'!$B$7:$B$80,$B$9,'6_PRIMAIRE_PRIVE'!$Q$7:$Q$80))/population_primaire_6,"-")</f>
        <v>1.4496700276745285</v>
      </c>
      <c r="F56" s="192"/>
      <c r="G56" s="191">
        <f>IFERROR((SUMIF('3_COLLEGE_PUBLIC'!$B$7:$B$80,$B$9,'3_COLLEGE_PUBLIC'!$C$7:$C$80)-SUMIF('3_COLLEGE_PUBLIC'!$B$7:$B$80,$B$9,'3_COLLEGE_PUBLIC'!$O$7:$O$80)+SUMIF('7_COLLEGE_PRIVE'!$B$7:$B$80,$B$9,'7_COLLEGE_PRIVE'!$C$7:$C$80)-SUMIF('7_COLLEGE_PRIVE'!$B$7:$B$80,$B$9,'7_COLLEGE_PRIVE'!$O$7:$O$80))/population_college_11,"-")</f>
        <v>0.53458344556246196</v>
      </c>
      <c r="H56" s="192"/>
      <c r="I56" s="191">
        <f>IFERROR((SUMIF('4_LYCEE_PUBLIC'!$B$7:$B$80,$B$9,'4_LYCEE_PUBLIC'!$C$7:$C$80)-SUMIF('4_LYCEE_PUBLIC'!$B$7:$B$80,$B$9,'4_LYCEE_PUBLIC'!$AG$7:$AG$80)+SUMIF('8_LYCEE_PRIVE'!$B$7:$B$80,$B$9,'8_LYCEE_PRIVE'!$C$7:$C$80)-SUMIF('8_LYCEE_PRIVE'!$B$7:$B$80,$B$9,'8_LYCEE_PRIVE'!$AG$7:$AG$80))/population_lycee_15,"-")</f>
        <v>0.21858589063574385</v>
      </c>
      <c r="J56" s="192"/>
      <c r="M56" s="82" t="s">
        <v>2025</v>
      </c>
    </row>
    <row r="57" spans="1:14" ht="24" customHeight="1">
      <c r="A57" s="189" t="s">
        <v>2022</v>
      </c>
      <c r="B57" s="190"/>
      <c r="C57" s="191">
        <f>IFERROR((SUMIF('1_PRESCOLAIRE_PUBLIC'!$B$7:$B$80,$B$9,'1_PRESCOLAIRE_PUBLIC'!$I$7:$I$80)+SUMIF('5_PRESCOLAIRE_PRIVE'!$B$7:$B$80,$B$9,'5_PRESCOLAIRE_PRIVE'!$I$7:$I$80))/population_presco_5,"-")</f>
        <v>0.5735646264545271</v>
      </c>
      <c r="D57" s="192"/>
      <c r="E57" s="191">
        <f>IFERROR((SUMIF('2_PRIMAIRE_PUBLIC'!$B$7:$B$80,$B$9,'2_PRIMAIRE_PUBLIC'!$K$7:$K$80)-SUMIF('2_PRIMAIRE_PUBLIC'!$B$7:$B$80,$B$9,'2_PRIMAIRE_PUBLIC'!$Y$7:$Y$80)+SUMIF('6_PRIMAIRE_PRIVE'!$B$7:$B$80,$B$9,'6_PRIMAIRE_PRIVE'!$K$7:$K$80)-SUMIF('6_PRIMAIRE_PRIVE'!$B$7:$B$80,$B$9,'6_PRIMAIRE_PRIVE'!$Y$7:$Y$80))/population_primaire_10,"-")</f>
        <v>0.48073401894881862</v>
      </c>
      <c r="F57" s="192"/>
      <c r="G57" s="191">
        <f>IFERROR((SUMIF('3_COLLEGE_PUBLIC'!$B$7:$B$80,$B$9,'3_COLLEGE_PUBLIC'!$I$7:$I$80)-SUMIF('3_COLLEGE_PUBLIC'!$B$7:$B$80,$B$9,'3_COLLEGE_PUBLIC'!$U$7:$U$80)+SUMIF('7_COLLEGE_PRIVE'!$B$7:$B$80,$B$9,'7_COLLEGE_PRIVE'!$I$7:$I$80)-SUMIF('7_COLLEGE_PRIVE'!$B$7:$B$80,$B$9,'7_COLLEGE_PRIVE'!$U$7:$U$80))/population_college_14,"-")</f>
        <v>0.30388307400475623</v>
      </c>
      <c r="H57" s="192"/>
      <c r="I57" s="191">
        <f>IFERROR((SUMIF('4_LYCEE_PUBLIC'!$B$7:$B$80,$B$9,'4_LYCEE_PUBLIC'!$Q$7:$Q$80)+SUMIF('4_LYCEE_PUBLIC'!$B$7:$B$80,$B$9,'4_LYCEE_PUBLIC'!$S$7:$S$80)+SUMIF('4_LYCEE_PUBLIC'!$B$7:$B$80,$B$9,'4_LYCEE_PUBLIC'!$U$7:$U$80)+SUMIF('4_LYCEE_PUBLIC'!$B$7:$B$80,$B$9,'4_LYCEE_PUBLIC'!$Y$7:$Y$80)-SUMIF('4_LYCEE_PUBLIC'!$B$7:$B$80,$B$9,'4_LYCEE_PUBLIC'!$AY$7:$AY$80)-SUMIF('4_LYCEE_PUBLIC'!$B$7:$B$80,$B$9,'4_LYCEE_PUBLIC'!$BA$7:$BA$80)-SUMIF('4_LYCEE_PUBLIC'!$B$7:$B$80,$B$9,'4_LYCEE_PUBLIC'!$BC$7:$BC$80)-SUMIF('4_LYCEE_PUBLIC'!$B$7:$B$80,$B$9,'4_LYCEE_PUBLIC'!$BE$7:$BE$80)+SUMIF('8_LYCEE_PRIVE'!$B$7:$B$80,$B$9,'8_LYCEE_PRIVE'!$U$7:$U$80)+SUMIF('8_LYCEE_PRIVE'!$B$7:$B$80,$B$9,'8_LYCEE_PRIVE'!$W$7:$W$80)+SUMIF('8_LYCEE_PRIVE'!$B$7:$B$80,$B$9,'8_LYCEE_PRIVE'!$Y$7:$Y$80)+SUMIF('8_LYCEE_PRIVE'!$B$7:$B$80,$B$9,'8_LYCEE_PRIVE'!$AA$7:$AA$80)-SUMIF('8_LYCEE_PRIVE'!$B$7:$B$80,$B$9,'8_LYCEE_PRIVE'!$AY$7:$AY$80)-SUMIF('8_LYCEE_PRIVE'!$B$7:$B$80,$B$9,'8_LYCEE_PRIVE'!$BA$7:$BA$80)-SUMIF('8_LYCEE_PRIVE'!$B$7:$B$80,$B$9,'8_LYCEE_PRIVE'!$BC$7:$BC$80)-SUMIF('8_LYCEE_PRIVE'!$B$7:$B$80,$B$9,'8_LYCEE_PRIVE'!$BE$7:$BE$80))/population_lycee_17,"-")</f>
        <v>7.6512601889555942E-2</v>
      </c>
      <c r="J57" s="192"/>
      <c r="M57" s="82" t="s">
        <v>2026</v>
      </c>
    </row>
    <row r="59" spans="1:14">
      <c r="M59" s="82" t="s">
        <v>2013</v>
      </c>
      <c r="N59" s="82" t="s">
        <v>2028</v>
      </c>
    </row>
    <row r="60" spans="1:14">
      <c r="M60" s="82" t="s">
        <v>2029</v>
      </c>
      <c r="N60" s="82" t="s">
        <v>2030</v>
      </c>
    </row>
    <row r="61" spans="1:14">
      <c r="M61" s="82" t="s">
        <v>2033</v>
      </c>
      <c r="N61" s="82" t="s">
        <v>2031</v>
      </c>
    </row>
    <row r="62" spans="1:14">
      <c r="M62" s="82" t="s">
        <v>2034</v>
      </c>
      <c r="N62" s="82" t="s">
        <v>2032</v>
      </c>
    </row>
  </sheetData>
  <mergeCells count="43">
    <mergeCell ref="A10:A12"/>
    <mergeCell ref="A16:A18"/>
    <mergeCell ref="A13:A15"/>
    <mergeCell ref="A35:A37"/>
    <mergeCell ref="A25:A27"/>
    <mergeCell ref="A22:A24"/>
    <mergeCell ref="A19:A21"/>
    <mergeCell ref="A1:J1"/>
    <mergeCell ref="A2:J2"/>
    <mergeCell ref="A3:J3"/>
    <mergeCell ref="B5:B6"/>
    <mergeCell ref="A7:A9"/>
    <mergeCell ref="C55:D55"/>
    <mergeCell ref="E55:F55"/>
    <mergeCell ref="G55:H55"/>
    <mergeCell ref="I55:J55"/>
    <mergeCell ref="C5:D5"/>
    <mergeCell ref="E5:F5"/>
    <mergeCell ref="G5:H5"/>
    <mergeCell ref="I5:J5"/>
    <mergeCell ref="A38:A40"/>
    <mergeCell ref="A47:A49"/>
    <mergeCell ref="A50:A52"/>
    <mergeCell ref="A29:A31"/>
    <mergeCell ref="A32:A34"/>
    <mergeCell ref="A41:A43"/>
    <mergeCell ref="A44:A46"/>
    <mergeCell ref="A54:B54"/>
    <mergeCell ref="A55:B55"/>
    <mergeCell ref="A56:B56"/>
    <mergeCell ref="A57:B57"/>
    <mergeCell ref="I56:J56"/>
    <mergeCell ref="C57:D57"/>
    <mergeCell ref="E57:F57"/>
    <mergeCell ref="G57:H57"/>
    <mergeCell ref="I57:J57"/>
    <mergeCell ref="C56:D56"/>
    <mergeCell ref="E56:F56"/>
    <mergeCell ref="G56:H56"/>
    <mergeCell ref="C54:D54"/>
    <mergeCell ref="E54:F54"/>
    <mergeCell ref="G54:H54"/>
    <mergeCell ref="I54:J54"/>
  </mergeCells>
  <pageMargins left="0.31496062992125984" right="0.31496062992125984" top="0.35433070866141736" bottom="0.35433070866141736" header="0.11811023622047245" footer="0.11811023622047245"/>
  <pageSetup paperSize="9" scale="87" firstPageNumber="7" orientation="portrait" horizontalDpi="300" verticalDpi="300" r:id="rId1"/>
  <headerFooter>
    <oddFooter>&amp;R&amp;8&amp;P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euil31">
    <tabColor rgb="FFFFFF00"/>
  </sheetPr>
  <dimension ref="A1:AF123"/>
  <sheetViews>
    <sheetView view="pageBreakPreview" zoomScale="90" zoomScaleNormal="100" zoomScaleSheetLayoutView="90" workbookViewId="0">
      <selection sqref="A1:M1"/>
    </sheetView>
  </sheetViews>
  <sheetFormatPr baseColWidth="10" defaultColWidth="11.5703125" defaultRowHeight="15"/>
  <cols>
    <col min="1" max="1" width="14.5703125" style="5" customWidth="1"/>
    <col min="2" max="2" width="8.28515625" customWidth="1"/>
    <col min="3" max="13" width="14.28515625" customWidth="1"/>
    <col min="14" max="14" width="14.5703125" style="5" customWidth="1"/>
    <col min="15" max="15" width="8.28515625" customWidth="1"/>
    <col min="16" max="29" width="11.28515625" customWidth="1"/>
    <col min="31" max="32" width="11.5703125" style="77"/>
  </cols>
  <sheetData>
    <row r="1" spans="1:32" ht="21">
      <c r="A1" s="203" t="s">
        <v>93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 t="s">
        <v>94</v>
      </c>
      <c r="O1" s="203"/>
      <c r="P1" s="203"/>
      <c r="Q1" s="203"/>
      <c r="R1" s="203"/>
      <c r="S1" s="203"/>
      <c r="T1" s="203"/>
      <c r="U1" s="203"/>
      <c r="V1" s="203"/>
      <c r="W1" s="203"/>
      <c r="X1" s="203"/>
      <c r="Y1" s="203"/>
      <c r="Z1" s="203"/>
      <c r="AA1" s="203"/>
      <c r="AB1" s="203"/>
      <c r="AC1" s="203"/>
    </row>
    <row r="2" spans="1:32">
      <c r="A2" s="204" t="s">
        <v>392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 t="s">
        <v>392</v>
      </c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</row>
    <row r="3" spans="1:32">
      <c r="A3" s="204" t="str">
        <f>"ANNEE SCOLAIRE "&amp;annee_scolaire</f>
        <v>ANNEE SCOLAIRE 2022-2023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 t="str">
        <f>"ANNEE SCOLAIRE "&amp;annee_scolaire</f>
        <v>ANNEE SCOLAIRE 2022-2023</v>
      </c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204"/>
      <c r="AA3" s="204"/>
      <c r="AB3" s="204"/>
      <c r="AC3" s="204"/>
    </row>
    <row r="4" spans="1:32" ht="14.45" customHeight="1">
      <c r="A4" s="202" t="s">
        <v>1</v>
      </c>
      <c r="B4" s="202" t="s">
        <v>84</v>
      </c>
      <c r="C4" s="206" t="s">
        <v>384</v>
      </c>
      <c r="D4" s="206"/>
      <c r="E4" s="206"/>
      <c r="F4" s="206"/>
      <c r="G4" s="206"/>
      <c r="H4" s="206" t="s">
        <v>385</v>
      </c>
      <c r="I4" s="206"/>
      <c r="J4" s="206"/>
      <c r="K4" s="206"/>
      <c r="L4" s="206"/>
      <c r="M4" s="206"/>
      <c r="N4" s="202" t="s">
        <v>1</v>
      </c>
      <c r="O4" s="202" t="s">
        <v>84</v>
      </c>
      <c r="P4" s="206" t="s">
        <v>386</v>
      </c>
      <c r="Q4" s="206"/>
      <c r="R4" s="206"/>
      <c r="S4" s="206"/>
      <c r="T4" s="206"/>
      <c r="U4" s="206"/>
      <c r="V4" s="206" t="s">
        <v>387</v>
      </c>
      <c r="W4" s="206"/>
      <c r="X4" s="206"/>
      <c r="Y4" s="206"/>
      <c r="Z4" s="206"/>
      <c r="AA4" s="206"/>
      <c r="AB4" s="206"/>
      <c r="AC4" s="206"/>
    </row>
    <row r="5" spans="1:32" ht="36">
      <c r="A5" s="202"/>
      <c r="B5" s="202"/>
      <c r="C5" s="70" t="s">
        <v>85</v>
      </c>
      <c r="D5" s="70" t="s">
        <v>86</v>
      </c>
      <c r="E5" s="70" t="s">
        <v>391</v>
      </c>
      <c r="F5" s="70" t="s">
        <v>87</v>
      </c>
      <c r="G5" s="70" t="s">
        <v>88</v>
      </c>
      <c r="H5" s="70" t="s">
        <v>85</v>
      </c>
      <c r="I5" s="70" t="s">
        <v>89</v>
      </c>
      <c r="J5" s="70" t="s">
        <v>87</v>
      </c>
      <c r="K5" s="70" t="s">
        <v>86</v>
      </c>
      <c r="L5" s="70" t="s">
        <v>391</v>
      </c>
      <c r="M5" s="70" t="s">
        <v>88</v>
      </c>
      <c r="N5" s="202"/>
      <c r="O5" s="202"/>
      <c r="P5" s="70" t="s">
        <v>85</v>
      </c>
      <c r="Q5" s="70" t="s">
        <v>89</v>
      </c>
      <c r="R5" s="70" t="s">
        <v>87</v>
      </c>
      <c r="S5" s="70" t="s">
        <v>86</v>
      </c>
      <c r="T5" s="70" t="s">
        <v>391</v>
      </c>
      <c r="U5" s="70" t="s">
        <v>88</v>
      </c>
      <c r="V5" s="69" t="s">
        <v>85</v>
      </c>
      <c r="W5" s="69" t="s">
        <v>89</v>
      </c>
      <c r="X5" s="70" t="str">
        <f>"Inscrits au BACC Session "&amp; LEFT(annee_scolaire,4)</f>
        <v>Inscrits au BACC Session 2022</v>
      </c>
      <c r="Y5" s="70" t="str">
        <f>"Admis au BACC Session "&amp; LEFT(annee_scolaire,4)</f>
        <v>Admis au BACC Session 2022</v>
      </c>
      <c r="Z5" s="69" t="s">
        <v>87</v>
      </c>
      <c r="AA5" s="69" t="s">
        <v>86</v>
      </c>
      <c r="AB5" s="70" t="s">
        <v>391</v>
      </c>
      <c r="AC5" s="69" t="s">
        <v>88</v>
      </c>
    </row>
    <row r="6" spans="1:32" ht="14.45" customHeight="1">
      <c r="A6" s="205" t="s">
        <v>95</v>
      </c>
      <c r="B6" s="8" t="s">
        <v>90</v>
      </c>
      <c r="C6" s="71">
        <f>SUMIF('1_PRESCOLAIRE_PUBLIC'!$AX:$AX,$AF6,'1_PRESCOLAIRE_PUBLIC'!$K:$K)+SUMIF('5_PRESCOLAIRE_PRIVE'!$AS:$AS,$AF6,'5_PRESCOLAIRE_PRIVE'!$K:$K)</f>
        <v>25298</v>
      </c>
      <c r="D6" s="71">
        <f>SUMIF('1_PRESCOLAIRE_PUBLIC'!$AX:$AX,$AF6,'1_PRESCOLAIRE_PUBLIC'!$T:$T)+SUMIF('5_PRESCOLAIRE_PRIVE'!$AS:$AS,$AF6,'5_PRESCOLAIRE_PRIVE'!$T:$T)</f>
        <v>990</v>
      </c>
      <c r="E6" s="71">
        <f>SUMIF('1_PRESCOLAIRE_PUBLIC'!$AX:$AX,$AF6,'1_PRESCOLAIRE_PUBLIC'!$AY:$AY)+SUMIF('5_PRESCOLAIRE_PRIVE'!$AS:$AS,$AF6,'5_PRESCOLAIRE_PRIVE'!$AT:$AT)</f>
        <v>19429</v>
      </c>
      <c r="F6" s="71">
        <f>SUMIF('1_PRESCOLAIRE_PUBLIC'!$AX:$AX,$AF6,'1_PRESCOLAIRE_PUBLIC'!$AC:$AC)+SUMIF('5_PRESCOLAIRE_PRIVE'!$AS:$AS,$AF6,'5_PRESCOLAIRE_PRIVE'!$X:$X)</f>
        <v>1131</v>
      </c>
      <c r="G6" s="71">
        <f>SUMIF('1_PRESCOLAIRE_PUBLIC'!$AX:$AX,$AF6,'1_PRESCOLAIRE_PUBLIC'!$AH:$AH)+SUMIF('5_PRESCOLAIRE_PRIVE'!$AS:$AS,$AF6,'5_PRESCOLAIRE_PRIVE'!$AC:$AC)</f>
        <v>839</v>
      </c>
      <c r="H6" s="71">
        <f>SUMIF('2_PRIMAIRE_PUBLIC'!$CE:$CE,$AF6,'2_PRIMAIRE_PUBLIC'!$M:$M)+SUMIF('6_PRIMAIRE_PRIVE'!$BZ:$BZ,$AF6,'6_PRIMAIRE_PRIVE'!$M:$M)</f>
        <v>191947</v>
      </c>
      <c r="I6" s="71">
        <f>SUMIF('2_PRIMAIRE_PUBLIC'!$CE:$CE,$AF6,'2_PRIMAIRE_PUBLIC'!$AA:$AA)+SUMIF('6_PRIMAIRE_PRIVE'!$BZ:$BZ,$AF6,'6_PRIMAIRE_PRIVE'!$AA:$AA)</f>
        <v>45200</v>
      </c>
      <c r="J6" s="71">
        <f>SUMIF('2_PRIMAIRE_PUBLIC'!$CE:$CE,$AF6,'2_PRIMAIRE_PUBLIC'!$BI:$BI)+SUMIF('6_PRIMAIRE_PRIVE'!$BZ:$BZ,$AF6,'6_PRIMAIRE_PRIVE'!$BC:$BC)</f>
        <v>5806</v>
      </c>
      <c r="K6" s="71">
        <f>SUMIF('2_PRIMAIRE_PUBLIC'!$CE:$CE,$AF6,'2_PRIMAIRE_PUBLIC'!$AK:$AK)+SUMIF('6_PRIMAIRE_PRIVE'!$BZ:$BZ,$AF6,'6_PRIMAIRE_PRIVE'!$AK:$AK)</f>
        <v>5480</v>
      </c>
      <c r="L6" s="71">
        <f>SUMIF('2_PRIMAIRE_PUBLIC'!$CE:$CE,$AF6,'2_PRIMAIRE_PUBLIC'!$CF:$CF)+SUMIF('6_PRIMAIRE_PRIVE'!$BZ:$BZ,$AF6,'6_PRIMAIRE_PRIVE'!$CA:$CA)</f>
        <v>162463</v>
      </c>
      <c r="M6" s="71">
        <f>SUMIF('2_PRIMAIRE_PUBLIC'!$CE:$CE,$AF6,'2_PRIMAIRE_PUBLIC'!$AO:$AO)+SUMIF('6_PRIMAIRE_PRIVE'!$BZ:$BZ,$AF6,'6_PRIMAIRE_PRIVE'!$AO:$AO)</f>
        <v>1419</v>
      </c>
      <c r="N6" s="205" t="s">
        <v>95</v>
      </c>
      <c r="O6" s="8" t="s">
        <v>90</v>
      </c>
      <c r="P6" s="71">
        <f>SUMIF('3_COLLEGE_PUBLIC'!$BZ:$BZ,$AF6,'3_COLLEGE_PUBLIC'!$K:$K)+SUMIF('7_COLLEGE_PRIVE'!$BW:$BW,$AF6,'7_COLLEGE_PRIVE'!$K:$K)</f>
        <v>48787</v>
      </c>
      <c r="Q6" s="71">
        <f>SUMIF('3_COLLEGE_PUBLIC'!$BZ:$BZ,$AF6,'3_COLLEGE_PUBLIC'!$W:$W)+SUMIF('7_COLLEGE_PRIVE'!$BW:$BW,$AF6,'7_COLLEGE_PRIVE'!$W:$W)</f>
        <v>5084</v>
      </c>
      <c r="R6" s="71">
        <f>SUMIF('3_COLLEGE_PUBLIC'!$BZ:$BZ,$AF6,'3_COLLEGE_PUBLIC'!$BC:$BC)+SUMIF('7_COLLEGE_PRIVE'!$BW:$BW,$AF6,'7_COLLEGE_PRIVE'!$AX:$AX)</f>
        <v>2576</v>
      </c>
      <c r="S6" s="71">
        <f>SUMIF('3_COLLEGE_PUBLIC'!$BZ:$BZ,$AF6,'3_COLLEGE_PUBLIC'!$AF:$AF)+SUMIF('7_COLLEGE_PRIVE'!$BW:$BW,$AF6,'7_COLLEGE_PRIVE'!$AF:$AF)</f>
        <v>1366</v>
      </c>
      <c r="T6" s="71">
        <f>SUMIF('3_COLLEGE_PUBLIC'!$BZ:$BZ,$AF6,'3_COLLEGE_PUBLIC'!$CA:$CA)+SUMIF('7_COLLEGE_PRIVE'!$BW:$BW,$AF6,'7_COLLEGE_PRIVE'!$BX:$BX)</f>
        <v>48056</v>
      </c>
      <c r="U6" s="71">
        <f>SUMIF('3_COLLEGE_PUBLIC'!$BZ:$BZ,$AF6,'3_COLLEGE_PUBLIC'!$AJ:$AJ)+SUMIF('7_COLLEGE_PRIVE'!$BW:$BW,$AF6,'7_COLLEGE_PRIVE'!$AJ:$AJ)</f>
        <v>283</v>
      </c>
      <c r="V6" s="4">
        <f>SUMIF('4_LYCEE_PUBLIC'!$EV:$EV,$AF6,'4_LYCEE_PUBLIC'!$AC:$AC)+SUMIF('8_LYCEE_PRIVE'!$ES:$ES,$AF6,'8_LYCEE_PRIVE'!$AC:$AC)</f>
        <v>13967</v>
      </c>
      <c r="W6" s="4">
        <f>SUMIF('4_LYCEE_PUBLIC'!$EV:$EV,$AF6,'4_LYCEE_PUBLIC'!$BG:$BG)+SUMIF('8_LYCEE_PRIVE'!$ES:$ES,$AF6,'8_LYCEE_PRIVE'!$BG:$BG)</f>
        <v>1040</v>
      </c>
      <c r="X6" s="4">
        <f>SUMIF('4_LYCEE_PUBLIC'!$EV:$EV,$AF6,'4_LYCEE_PUBLIC'!$EW:$EW)+SUMIF('8_LYCEE_PRIVE'!$ES:$ES,$AF6,'8_LYCEE_PRIVE'!$ET:$ET)</f>
        <v>4516</v>
      </c>
      <c r="Y6" s="4">
        <f>SUMIF('4_LYCEE_PUBLIC'!$EV:$EV,$AF6,'4_LYCEE_PUBLIC'!$EX:$EX)+SUMIF('8_LYCEE_PRIVE'!$ES:$ES,$AF6,'8_LYCEE_PRIVE'!$EU:$EU)</f>
        <v>2889</v>
      </c>
      <c r="Z6" s="4">
        <f>SUMIF('4_LYCEE_PUBLIC'!$EV:$EV,$AF6,'4_LYCEE_PUBLIC'!$DV:$DV)+SUMIF('8_LYCEE_PRIVE'!$ES:$ES,$AF6,'8_LYCEE_PRIVE'!$DQ:$DQ)</f>
        <v>823</v>
      </c>
      <c r="AA6" s="4">
        <f>SUMIF('4_LYCEE_PUBLIC'!$EV:$EV,$AF6,'4_LYCEE_PUBLIC'!$BY:$BY)+SUMIF('8_LYCEE_PRIVE'!$ES:$ES,$AF6,'8_LYCEE_PRIVE'!$BY:$BY)</f>
        <v>342</v>
      </c>
      <c r="AB6" s="4">
        <f>SUMIF('4_LYCEE_PUBLIC'!$EV:$EV,$AF6,'4_LYCEE_PUBLIC'!$EY:$EY)+SUMIF('8_LYCEE_PRIVE'!$ES:$ES,$AF6,'8_LYCEE_PRIVE'!$EV:$EV)</f>
        <v>14578</v>
      </c>
      <c r="AC6" s="4">
        <f>SUMIF('4_LYCEE_PUBLIC'!$EV:$EV,$AF6,'4_LYCEE_PUBLIC'!$CC:$CC)+SUMIF('8_LYCEE_PRIVE'!$ES:$ES,$AF6,'8_LYCEE_PRIVE'!$CC:$CC)</f>
        <v>66</v>
      </c>
      <c r="AE6" s="78" t="str">
        <f t="shared" ref="AE6:AE37" si="0">IF(A6="",AE5,A6)</f>
        <v>ALAOTRA-MANGORO</v>
      </c>
      <c r="AF6" s="78" t="str">
        <f t="shared" ref="AF6:AF37" si="1">AE6&amp;B6</f>
        <v>ALAOTRA-MANGORORURAL</v>
      </c>
    </row>
    <row r="7" spans="1:32">
      <c r="A7" s="205"/>
      <c r="B7" s="8" t="s">
        <v>91</v>
      </c>
      <c r="C7" s="71">
        <f>SUMIF('1_PRESCOLAIRE_PUBLIC'!$AX:$AX,$AF7,'1_PRESCOLAIRE_PUBLIC'!$K:$K)+SUMIF('5_PRESCOLAIRE_PRIVE'!$AS:$AS,$AF7,'5_PRESCOLAIRE_PRIVE'!$K:$K)</f>
        <v>7340</v>
      </c>
      <c r="D7" s="71">
        <f>SUMIF('1_PRESCOLAIRE_PUBLIC'!$AX:$AX,$AF7,'1_PRESCOLAIRE_PUBLIC'!$T:$T)+SUMIF('5_PRESCOLAIRE_PRIVE'!$AS:$AS,$AF7,'5_PRESCOLAIRE_PRIVE'!$T:$T)</f>
        <v>253</v>
      </c>
      <c r="E7" s="71">
        <f>SUMIF('1_PRESCOLAIRE_PUBLIC'!$AX:$AX,$AF7,'1_PRESCOLAIRE_PUBLIC'!$AY:$AY)+SUMIF('5_PRESCOLAIRE_PRIVE'!$AS:$AS,$AF7,'5_PRESCOLAIRE_PRIVE'!$AT:$AT)</f>
        <v>6781</v>
      </c>
      <c r="F7" s="71">
        <f>SUMIF('1_PRESCOLAIRE_PUBLIC'!$AX:$AX,$AF7,'1_PRESCOLAIRE_PUBLIC'!$AC:$AC)+SUMIF('5_PRESCOLAIRE_PRIVE'!$AS:$AS,$AF7,'5_PRESCOLAIRE_PRIVE'!$X:$X)</f>
        <v>312</v>
      </c>
      <c r="G7" s="71">
        <f>SUMIF('1_PRESCOLAIRE_PUBLIC'!$AX:$AX,$AF7,'1_PRESCOLAIRE_PUBLIC'!$AH:$AH)+SUMIF('5_PRESCOLAIRE_PRIVE'!$AS:$AS,$AF7,'5_PRESCOLAIRE_PRIVE'!$AC:$AC)</f>
        <v>132</v>
      </c>
      <c r="H7" s="71">
        <f>SUMIF('2_PRIMAIRE_PUBLIC'!$CE:$CE,$AF7,'2_PRIMAIRE_PUBLIC'!$M:$M)+SUMIF('6_PRIMAIRE_PRIVE'!$BZ:$BZ,$AF7,'6_PRIMAIRE_PRIVE'!$M:$M)</f>
        <v>29668</v>
      </c>
      <c r="I7" s="71">
        <f>SUMIF('2_PRIMAIRE_PUBLIC'!$CE:$CE,$AF7,'2_PRIMAIRE_PUBLIC'!$AA:$AA)+SUMIF('6_PRIMAIRE_PRIVE'!$BZ:$BZ,$AF7,'6_PRIMAIRE_PRIVE'!$AA:$AA)</f>
        <v>4711</v>
      </c>
      <c r="J7" s="71">
        <f>SUMIF('2_PRIMAIRE_PUBLIC'!$CE:$CE,$AF7,'2_PRIMAIRE_PUBLIC'!$BI:$BI)+SUMIF('6_PRIMAIRE_PRIVE'!$BZ:$BZ,$AF7,'6_PRIMAIRE_PRIVE'!$BC:$BC)</f>
        <v>849</v>
      </c>
      <c r="K7" s="71">
        <f>SUMIF('2_PRIMAIRE_PUBLIC'!$CE:$CE,$AF7,'2_PRIMAIRE_PUBLIC'!$AK:$AK)+SUMIF('6_PRIMAIRE_PRIVE'!$BZ:$BZ,$AF7,'6_PRIMAIRE_PRIVE'!$AK:$AK)</f>
        <v>778</v>
      </c>
      <c r="L7" s="71">
        <f>SUMIF('2_PRIMAIRE_PUBLIC'!$CE:$CE,$AF7,'2_PRIMAIRE_PUBLIC'!$CF:$CF)+SUMIF('6_PRIMAIRE_PRIVE'!$BZ:$BZ,$AF7,'6_PRIMAIRE_PRIVE'!$CA:$CA)</f>
        <v>23737</v>
      </c>
      <c r="M7" s="71">
        <f>SUMIF('2_PRIMAIRE_PUBLIC'!$CE:$CE,$AF7,'2_PRIMAIRE_PUBLIC'!$AO:$AO)+SUMIF('6_PRIMAIRE_PRIVE'!$BZ:$BZ,$AF7,'6_PRIMAIRE_PRIVE'!$AO:$AO)</f>
        <v>163</v>
      </c>
      <c r="N7" s="205"/>
      <c r="O7" s="8" t="s">
        <v>91</v>
      </c>
      <c r="P7" s="71">
        <f>SUMIF('3_COLLEGE_PUBLIC'!$BZ:$BZ,$AF7,'3_COLLEGE_PUBLIC'!$K:$K)+SUMIF('7_COLLEGE_PRIVE'!$BW:$BW,$AF7,'7_COLLEGE_PRIVE'!$K:$K)</f>
        <v>15479</v>
      </c>
      <c r="Q7" s="71">
        <f>SUMIF('3_COLLEGE_PUBLIC'!$BZ:$BZ,$AF7,'3_COLLEGE_PUBLIC'!$W:$W)+SUMIF('7_COLLEGE_PRIVE'!$BW:$BW,$AF7,'7_COLLEGE_PRIVE'!$W:$W)</f>
        <v>1508</v>
      </c>
      <c r="R7" s="71">
        <f>SUMIF('3_COLLEGE_PUBLIC'!$BZ:$BZ,$AF7,'3_COLLEGE_PUBLIC'!$BC:$BC)+SUMIF('7_COLLEGE_PRIVE'!$BW:$BW,$AF7,'7_COLLEGE_PRIVE'!$AX:$AX)</f>
        <v>821</v>
      </c>
      <c r="S7" s="71">
        <f>SUMIF('3_COLLEGE_PUBLIC'!$BZ:$BZ,$AF7,'3_COLLEGE_PUBLIC'!$AF:$AF)+SUMIF('7_COLLEGE_PRIVE'!$BW:$BW,$AF7,'7_COLLEGE_PRIVE'!$AF:$AF)</f>
        <v>362</v>
      </c>
      <c r="T7" s="71">
        <f>SUMIF('3_COLLEGE_PUBLIC'!$BZ:$BZ,$AF7,'3_COLLEGE_PUBLIC'!$CA:$CA)+SUMIF('7_COLLEGE_PRIVE'!$BW:$BW,$AF7,'7_COLLEGE_PRIVE'!$BX:$BX)</f>
        <v>13314</v>
      </c>
      <c r="U7" s="71">
        <f>SUMIF('3_COLLEGE_PUBLIC'!$BZ:$BZ,$AF7,'3_COLLEGE_PUBLIC'!$AJ:$AJ)+SUMIF('7_COLLEGE_PRIVE'!$BW:$BW,$AF7,'7_COLLEGE_PRIVE'!$AJ:$AJ)</f>
        <v>59</v>
      </c>
      <c r="V7" s="4">
        <f>SUMIF('4_LYCEE_PUBLIC'!$EV:$EV,$AF7,'4_LYCEE_PUBLIC'!$AC:$AC)+SUMIF('8_LYCEE_PRIVE'!$ES:$ES,$AF7,'8_LYCEE_PRIVE'!$AC:$AC)</f>
        <v>9055</v>
      </c>
      <c r="W7" s="4">
        <f>SUMIF('4_LYCEE_PUBLIC'!$EV:$EV,$AF7,'4_LYCEE_PUBLIC'!$BG:$BG)+SUMIF('8_LYCEE_PRIVE'!$ES:$ES,$AF7,'8_LYCEE_PRIVE'!$BG:$BG)</f>
        <v>626</v>
      </c>
      <c r="X7" s="4">
        <f>SUMIF('4_LYCEE_PUBLIC'!$EV:$EV,$AF7,'4_LYCEE_PUBLIC'!$EW:$EW)+SUMIF('8_LYCEE_PRIVE'!$ES:$ES,$AF7,'8_LYCEE_PRIVE'!$ET:$ET)</f>
        <v>3555</v>
      </c>
      <c r="Y7" s="4">
        <f>SUMIF('4_LYCEE_PUBLIC'!$EV:$EV,$AF7,'4_LYCEE_PUBLIC'!$EX:$EX)+SUMIF('8_LYCEE_PRIVE'!$ES:$ES,$AF7,'8_LYCEE_PRIVE'!$EU:$EU)</f>
        <v>2435</v>
      </c>
      <c r="Z7" s="4">
        <f>SUMIF('4_LYCEE_PUBLIC'!$EV:$EV,$AF7,'4_LYCEE_PUBLIC'!$DV:$DV)+SUMIF('8_LYCEE_PRIVE'!$ES:$ES,$AF7,'8_LYCEE_PRIVE'!$DQ:$DQ)</f>
        <v>530</v>
      </c>
      <c r="AA7" s="4">
        <f>SUMIF('4_LYCEE_PUBLIC'!$EV:$EV,$AF7,'4_LYCEE_PUBLIC'!$BY:$BY)+SUMIF('8_LYCEE_PRIVE'!$ES:$ES,$AF7,'8_LYCEE_PRIVE'!$BY:$BY)</f>
        <v>194</v>
      </c>
      <c r="AB7" s="4">
        <f>SUMIF('4_LYCEE_PUBLIC'!$EV:$EV,$AF7,'4_LYCEE_PUBLIC'!$EY:$EY)+SUMIF('8_LYCEE_PRIVE'!$ES:$ES,$AF7,'8_LYCEE_PRIVE'!$EV:$EV)</f>
        <v>7853</v>
      </c>
      <c r="AC7" s="4">
        <f>SUMIF('4_LYCEE_PUBLIC'!$EV:$EV,$AF7,'4_LYCEE_PUBLIC'!$CC:$CC)+SUMIF('8_LYCEE_PRIVE'!$ES:$ES,$AF7,'8_LYCEE_PRIVE'!$CC:$CC)</f>
        <v>25</v>
      </c>
      <c r="AE7" s="78" t="str">
        <f t="shared" si="0"/>
        <v>ALAOTRA-MANGORO</v>
      </c>
      <c r="AF7" s="78" t="str">
        <f t="shared" si="1"/>
        <v>ALAOTRA-MANGOROURBAIN</v>
      </c>
    </row>
    <row r="8" spans="1:32">
      <c r="A8" s="205"/>
      <c r="B8" s="25" t="s">
        <v>73</v>
      </c>
      <c r="C8" s="26">
        <f>SUMIF('1_PRESCOLAIRE_PUBLIC'!$AX:$AX,$AF8,'1_PRESCOLAIRE_PUBLIC'!$K:$K)+SUMIF('5_PRESCOLAIRE_PRIVE'!$AS:$AS,$AF8,'5_PRESCOLAIRE_PRIVE'!$K:$K)</f>
        <v>32638</v>
      </c>
      <c r="D8" s="26">
        <f>SUMIF('1_PRESCOLAIRE_PUBLIC'!$AX:$AX,$AF8,'1_PRESCOLAIRE_PUBLIC'!$T:$T)+SUMIF('5_PRESCOLAIRE_PRIVE'!$AS:$AS,$AF8,'5_PRESCOLAIRE_PRIVE'!$T:$T)</f>
        <v>1243</v>
      </c>
      <c r="E8" s="26">
        <f>SUMIF('1_PRESCOLAIRE_PUBLIC'!$AX:$AX,$AF8,'1_PRESCOLAIRE_PUBLIC'!$AY:$AY)+SUMIF('5_PRESCOLAIRE_PRIVE'!$AS:$AS,$AF8,'5_PRESCOLAIRE_PRIVE'!$AT:$AT)</f>
        <v>26210</v>
      </c>
      <c r="F8" s="26">
        <f>SUMIF('1_PRESCOLAIRE_PUBLIC'!$AX:$AX,$AF8,'1_PRESCOLAIRE_PUBLIC'!$AC:$AC)+SUMIF('5_PRESCOLAIRE_PRIVE'!$AS:$AS,$AF8,'5_PRESCOLAIRE_PRIVE'!$X:$X)</f>
        <v>1443</v>
      </c>
      <c r="G8" s="26">
        <f>SUMIF('1_PRESCOLAIRE_PUBLIC'!$AX:$AX,$AF8,'1_PRESCOLAIRE_PUBLIC'!$AH:$AH)+SUMIF('5_PRESCOLAIRE_PRIVE'!$AS:$AS,$AF8,'5_PRESCOLAIRE_PRIVE'!$AC:$AC)</f>
        <v>971</v>
      </c>
      <c r="H8" s="26">
        <f>SUMIF('2_PRIMAIRE_PUBLIC'!$CE:$CE,$AF8,'2_PRIMAIRE_PUBLIC'!$M:$M)+SUMIF('6_PRIMAIRE_PRIVE'!$BZ:$BZ,$AF8,'6_PRIMAIRE_PRIVE'!$M:$M)</f>
        <v>221615</v>
      </c>
      <c r="I8" s="26">
        <f>SUMIF('2_PRIMAIRE_PUBLIC'!$CE:$CE,$AF8,'2_PRIMAIRE_PUBLIC'!$AA:$AA)+SUMIF('6_PRIMAIRE_PRIVE'!$BZ:$BZ,$AF8,'6_PRIMAIRE_PRIVE'!$AA:$AA)</f>
        <v>49911</v>
      </c>
      <c r="J8" s="26">
        <f>SUMIF('2_PRIMAIRE_PUBLIC'!$CE:$CE,$AF8,'2_PRIMAIRE_PUBLIC'!$BI:$BI)+SUMIF('6_PRIMAIRE_PRIVE'!$BZ:$BZ,$AF8,'6_PRIMAIRE_PRIVE'!$BC:$BC)</f>
        <v>6655</v>
      </c>
      <c r="K8" s="26">
        <f>SUMIF('2_PRIMAIRE_PUBLIC'!$CE:$CE,$AF8,'2_PRIMAIRE_PUBLIC'!$AK:$AK)+SUMIF('6_PRIMAIRE_PRIVE'!$BZ:$BZ,$AF8,'6_PRIMAIRE_PRIVE'!$AK:$AK)</f>
        <v>6258</v>
      </c>
      <c r="L8" s="26">
        <f>SUMIF('2_PRIMAIRE_PUBLIC'!$CE:$CE,$AF8,'2_PRIMAIRE_PUBLIC'!$CF:$CF)+SUMIF('6_PRIMAIRE_PRIVE'!$BZ:$BZ,$AF8,'6_PRIMAIRE_PRIVE'!$CA:$CA)</f>
        <v>186200</v>
      </c>
      <c r="M8" s="26">
        <f>SUMIF('2_PRIMAIRE_PUBLIC'!$CE:$CE,$AF8,'2_PRIMAIRE_PUBLIC'!$AO:$AO)+SUMIF('6_PRIMAIRE_PRIVE'!$BZ:$BZ,$AF8,'6_PRIMAIRE_PRIVE'!$AO:$AO)</f>
        <v>1582</v>
      </c>
      <c r="N8" s="205"/>
      <c r="O8" s="25" t="s">
        <v>73</v>
      </c>
      <c r="P8" s="26">
        <f>SUMIF('3_COLLEGE_PUBLIC'!$BZ:$BZ,$AF8,'3_COLLEGE_PUBLIC'!$K:$K)+SUMIF('7_COLLEGE_PRIVE'!$BW:$BW,$AF8,'7_COLLEGE_PRIVE'!$K:$K)</f>
        <v>64266</v>
      </c>
      <c r="Q8" s="26">
        <f>SUMIF('3_COLLEGE_PUBLIC'!$BZ:$BZ,$AF8,'3_COLLEGE_PUBLIC'!$W:$W)+SUMIF('7_COLLEGE_PRIVE'!$BW:$BW,$AF8,'7_COLLEGE_PRIVE'!$W:$W)</f>
        <v>6592</v>
      </c>
      <c r="R8" s="26">
        <f>SUMIF('3_COLLEGE_PUBLIC'!$BZ:$BZ,$AF8,'3_COLLEGE_PUBLIC'!$BC:$BC)+SUMIF('7_COLLEGE_PRIVE'!$BW:$BW,$AF8,'7_COLLEGE_PRIVE'!$AX:$AX)</f>
        <v>3397</v>
      </c>
      <c r="S8" s="26">
        <f>SUMIF('3_COLLEGE_PUBLIC'!$BZ:$BZ,$AF8,'3_COLLEGE_PUBLIC'!$AF:$AF)+SUMIF('7_COLLEGE_PRIVE'!$BW:$BW,$AF8,'7_COLLEGE_PRIVE'!$AF:$AF)</f>
        <v>1728</v>
      </c>
      <c r="T8" s="26">
        <f>SUMIF('3_COLLEGE_PUBLIC'!$BZ:$BZ,$AF8,'3_COLLEGE_PUBLIC'!$CA:$CA)+SUMIF('7_COLLEGE_PRIVE'!$BW:$BW,$AF8,'7_COLLEGE_PRIVE'!$BX:$BX)</f>
        <v>61370</v>
      </c>
      <c r="U8" s="26">
        <f>SUMIF('3_COLLEGE_PUBLIC'!$BZ:$BZ,$AF8,'3_COLLEGE_PUBLIC'!$AJ:$AJ)+SUMIF('7_COLLEGE_PRIVE'!$BW:$BW,$AF8,'7_COLLEGE_PRIVE'!$AJ:$AJ)</f>
        <v>342</v>
      </c>
      <c r="V8" s="26">
        <f>SUMIF('4_LYCEE_PUBLIC'!$EV:$EV,$AF8,'4_LYCEE_PUBLIC'!$AC:$AC)+SUMIF('8_LYCEE_PRIVE'!$ES:$ES,$AF8,'8_LYCEE_PRIVE'!$AC:$AC)</f>
        <v>23022</v>
      </c>
      <c r="W8" s="26">
        <f>SUMIF('4_LYCEE_PUBLIC'!$EV:$EV,$AF8,'4_LYCEE_PUBLIC'!$BG:$BG)+SUMIF('8_LYCEE_PRIVE'!$ES:$ES,$AF8,'8_LYCEE_PRIVE'!$BG:$BG)</f>
        <v>1666</v>
      </c>
      <c r="X8" s="26">
        <f>SUMIF('4_LYCEE_PUBLIC'!$EV:$EV,$AF8,'4_LYCEE_PUBLIC'!$EW:$EW)+SUMIF('8_LYCEE_PRIVE'!$ES:$ES,$AF8,'8_LYCEE_PRIVE'!$ET:$ET)</f>
        <v>8071</v>
      </c>
      <c r="Y8" s="26">
        <f>SUMIF('4_LYCEE_PUBLIC'!$EV:$EV,$AF8,'4_LYCEE_PUBLIC'!$EX:$EX)+SUMIF('8_LYCEE_PRIVE'!$ES:$ES,$AF8,'8_LYCEE_PRIVE'!$EU:$EU)</f>
        <v>5324</v>
      </c>
      <c r="Z8" s="26">
        <f>SUMIF('4_LYCEE_PUBLIC'!$EV:$EV,$AF8,'4_LYCEE_PUBLIC'!$DV:$DV)+SUMIF('8_LYCEE_PRIVE'!$ES:$ES,$AF8,'8_LYCEE_PRIVE'!$DQ:$DQ)</f>
        <v>1353</v>
      </c>
      <c r="AA8" s="26">
        <f>SUMIF('4_LYCEE_PUBLIC'!$EV:$EV,$AF8,'4_LYCEE_PUBLIC'!$BY:$BY)+SUMIF('8_LYCEE_PRIVE'!$ES:$ES,$AF8,'8_LYCEE_PRIVE'!$BY:$BY)</f>
        <v>536</v>
      </c>
      <c r="AB8" s="26">
        <f>SUMIF('4_LYCEE_PUBLIC'!$EV:$EV,$AF8,'4_LYCEE_PUBLIC'!$EY:$EY)+SUMIF('8_LYCEE_PRIVE'!$ES:$ES,$AF8,'8_LYCEE_PRIVE'!$EV:$EV)</f>
        <v>22431</v>
      </c>
      <c r="AC8" s="26">
        <f>SUMIF('4_LYCEE_PUBLIC'!$EV:$EV,$AF8,'4_LYCEE_PUBLIC'!$CC:$CC)+SUMIF('8_LYCEE_PRIVE'!$ES:$ES,$AF8,'8_LYCEE_PRIVE'!$CC:$CC)</f>
        <v>91</v>
      </c>
      <c r="AE8" s="78" t="str">
        <f t="shared" si="0"/>
        <v>ALAOTRA-MANGORO</v>
      </c>
      <c r="AF8" s="78" t="str">
        <f t="shared" si="1"/>
        <v>ALAOTRA-MANGOROTOTAL</v>
      </c>
    </row>
    <row r="9" spans="1:32">
      <c r="A9" s="205" t="s">
        <v>96</v>
      </c>
      <c r="B9" s="8" t="s">
        <v>90</v>
      </c>
      <c r="C9" s="71">
        <f>SUMIF('1_PRESCOLAIRE_PUBLIC'!$AX:$AX,$AF9,'1_PRESCOLAIRE_PUBLIC'!$K:$K)+SUMIF('5_PRESCOLAIRE_PRIVE'!$AS:$AS,$AF9,'5_PRESCOLAIRE_PRIVE'!$K:$K)</f>
        <v>19182</v>
      </c>
      <c r="D9" s="71">
        <f>SUMIF('1_PRESCOLAIRE_PUBLIC'!$AX:$AX,$AF9,'1_PRESCOLAIRE_PUBLIC'!$T:$T)+SUMIF('5_PRESCOLAIRE_PRIVE'!$AS:$AS,$AF9,'5_PRESCOLAIRE_PRIVE'!$T:$T)</f>
        <v>721</v>
      </c>
      <c r="E9" s="71">
        <f>SUMIF('1_PRESCOLAIRE_PUBLIC'!$AX:$AX,$AF9,'1_PRESCOLAIRE_PUBLIC'!$AY:$AY)+SUMIF('5_PRESCOLAIRE_PRIVE'!$AS:$AS,$AF9,'5_PRESCOLAIRE_PRIVE'!$AT:$AT)</f>
        <v>11657</v>
      </c>
      <c r="F9" s="71">
        <f>SUMIF('1_PRESCOLAIRE_PUBLIC'!$AX:$AX,$AF9,'1_PRESCOLAIRE_PUBLIC'!$AC:$AC)+SUMIF('5_PRESCOLAIRE_PRIVE'!$AS:$AS,$AF9,'5_PRESCOLAIRE_PRIVE'!$X:$X)</f>
        <v>920</v>
      </c>
      <c r="G9" s="71">
        <f>SUMIF('1_PRESCOLAIRE_PUBLIC'!$AX:$AX,$AF9,'1_PRESCOLAIRE_PUBLIC'!$AH:$AH)+SUMIF('5_PRESCOLAIRE_PRIVE'!$AS:$AS,$AF9,'5_PRESCOLAIRE_PRIVE'!$AC:$AC)</f>
        <v>713</v>
      </c>
      <c r="H9" s="71">
        <f>SUMIF('2_PRIMAIRE_PUBLIC'!$CE:$CE,$AF9,'2_PRIMAIRE_PUBLIC'!$M:$M)+SUMIF('6_PRIMAIRE_PRIVE'!$BZ:$BZ,$AF9,'6_PRIMAIRE_PRIVE'!$M:$M)</f>
        <v>149895</v>
      </c>
      <c r="I9" s="71">
        <f>SUMIF('2_PRIMAIRE_PUBLIC'!$CE:$CE,$AF9,'2_PRIMAIRE_PUBLIC'!$AA:$AA)+SUMIF('6_PRIMAIRE_PRIVE'!$BZ:$BZ,$AF9,'6_PRIMAIRE_PRIVE'!$AA:$AA)</f>
        <v>41626</v>
      </c>
      <c r="J9" s="71">
        <f>SUMIF('2_PRIMAIRE_PUBLIC'!$CE:$CE,$AF9,'2_PRIMAIRE_PUBLIC'!$BI:$BI)+SUMIF('6_PRIMAIRE_PRIVE'!$BZ:$BZ,$AF9,'6_PRIMAIRE_PRIVE'!$BC:$BC)</f>
        <v>4239</v>
      </c>
      <c r="K9" s="71">
        <f>SUMIF('2_PRIMAIRE_PUBLIC'!$CE:$CE,$AF9,'2_PRIMAIRE_PUBLIC'!$AK:$AK)+SUMIF('6_PRIMAIRE_PRIVE'!$BZ:$BZ,$AF9,'6_PRIMAIRE_PRIVE'!$AK:$AK)</f>
        <v>4436</v>
      </c>
      <c r="L9" s="71">
        <f>SUMIF('2_PRIMAIRE_PUBLIC'!$CE:$CE,$AF9,'2_PRIMAIRE_PUBLIC'!$CF:$CF)+SUMIF('6_PRIMAIRE_PRIVE'!$BZ:$BZ,$AF9,'6_PRIMAIRE_PRIVE'!$CA:$CA)</f>
        <v>120207</v>
      </c>
      <c r="M9" s="71">
        <f>SUMIF('2_PRIMAIRE_PUBLIC'!$CE:$CE,$AF9,'2_PRIMAIRE_PUBLIC'!$AO:$AO)+SUMIF('6_PRIMAIRE_PRIVE'!$BZ:$BZ,$AF9,'6_PRIMAIRE_PRIVE'!$AO:$AO)</f>
        <v>1136</v>
      </c>
      <c r="N9" s="205" t="s">
        <v>96</v>
      </c>
      <c r="O9" s="8" t="s">
        <v>90</v>
      </c>
      <c r="P9" s="71">
        <f>SUMIF('3_COLLEGE_PUBLIC'!$BZ:$BZ,$AF9,'3_COLLEGE_PUBLIC'!$K:$K)+SUMIF('7_COLLEGE_PRIVE'!$BW:$BW,$AF9,'7_COLLEGE_PRIVE'!$K:$K)</f>
        <v>31048</v>
      </c>
      <c r="Q9" s="71">
        <f>SUMIF('3_COLLEGE_PUBLIC'!$BZ:$BZ,$AF9,'3_COLLEGE_PUBLIC'!$W:$W)+SUMIF('7_COLLEGE_PRIVE'!$BW:$BW,$AF9,'7_COLLEGE_PRIVE'!$W:$W)</f>
        <v>3821</v>
      </c>
      <c r="R9" s="71">
        <f>SUMIF('3_COLLEGE_PUBLIC'!$BZ:$BZ,$AF9,'3_COLLEGE_PUBLIC'!$BC:$BC)+SUMIF('7_COLLEGE_PRIVE'!$BW:$BW,$AF9,'7_COLLEGE_PRIVE'!$AX:$AX)</f>
        <v>1867</v>
      </c>
      <c r="S9" s="71">
        <f>SUMIF('3_COLLEGE_PUBLIC'!$BZ:$BZ,$AF9,'3_COLLEGE_PUBLIC'!$AF:$AF)+SUMIF('7_COLLEGE_PRIVE'!$BW:$BW,$AF9,'7_COLLEGE_PRIVE'!$AF:$AF)</f>
        <v>1042</v>
      </c>
      <c r="T9" s="71">
        <f>SUMIF('3_COLLEGE_PUBLIC'!$BZ:$BZ,$AF9,'3_COLLEGE_PUBLIC'!$CA:$CA)+SUMIF('7_COLLEGE_PRIVE'!$BW:$BW,$AF9,'7_COLLEGE_PRIVE'!$BX:$BX)</f>
        <v>30531</v>
      </c>
      <c r="U9" s="71">
        <f>SUMIF('3_COLLEGE_PUBLIC'!$BZ:$BZ,$AF9,'3_COLLEGE_PUBLIC'!$AJ:$AJ)+SUMIF('7_COLLEGE_PRIVE'!$BW:$BW,$AF9,'7_COLLEGE_PRIVE'!$AJ:$AJ)</f>
        <v>216</v>
      </c>
      <c r="V9" s="4">
        <f>SUMIF('4_LYCEE_PUBLIC'!$EV:$EV,$AF9,'4_LYCEE_PUBLIC'!$AC:$AC)+SUMIF('8_LYCEE_PRIVE'!$ES:$ES,$AF9,'8_LYCEE_PRIVE'!$AC:$AC)</f>
        <v>7709</v>
      </c>
      <c r="W9" s="4">
        <f>SUMIF('4_LYCEE_PUBLIC'!$EV:$EV,$AF9,'4_LYCEE_PUBLIC'!$BG:$BG)+SUMIF('8_LYCEE_PRIVE'!$ES:$ES,$AF9,'8_LYCEE_PRIVE'!$BG:$BG)</f>
        <v>499</v>
      </c>
      <c r="X9" s="4">
        <f>SUMIF('4_LYCEE_PUBLIC'!$EV:$EV,$AF9,'4_LYCEE_PUBLIC'!$EW:$EW)+SUMIF('8_LYCEE_PRIVE'!$ES:$ES,$AF9,'8_LYCEE_PRIVE'!$ET:$ET)</f>
        <v>1909</v>
      </c>
      <c r="Y9" s="4">
        <f>SUMIF('4_LYCEE_PUBLIC'!$EV:$EV,$AF9,'4_LYCEE_PUBLIC'!$EX:$EX)+SUMIF('8_LYCEE_PRIVE'!$ES:$ES,$AF9,'8_LYCEE_PRIVE'!$EU:$EU)</f>
        <v>1135</v>
      </c>
      <c r="Z9" s="4">
        <f>SUMIF('4_LYCEE_PUBLIC'!$EV:$EV,$AF9,'4_LYCEE_PUBLIC'!$DV:$DV)+SUMIF('8_LYCEE_PRIVE'!$ES:$ES,$AF9,'8_LYCEE_PRIVE'!$DQ:$DQ)</f>
        <v>496</v>
      </c>
      <c r="AA9" s="4">
        <f>SUMIF('4_LYCEE_PUBLIC'!$EV:$EV,$AF9,'4_LYCEE_PUBLIC'!$BY:$BY)+SUMIF('8_LYCEE_PRIVE'!$ES:$ES,$AF9,'8_LYCEE_PRIVE'!$BY:$BY)</f>
        <v>224</v>
      </c>
      <c r="AB9" s="4">
        <f>SUMIF('4_LYCEE_PUBLIC'!$EV:$EV,$AF9,'4_LYCEE_PUBLIC'!$EY:$EY)+SUMIF('8_LYCEE_PRIVE'!$ES:$ES,$AF9,'8_LYCEE_PRIVE'!$EV:$EV)</f>
        <v>7882</v>
      </c>
      <c r="AC9" s="4">
        <f>SUMIF('4_LYCEE_PUBLIC'!$EV:$EV,$AF9,'4_LYCEE_PUBLIC'!$CC:$CC)+SUMIF('8_LYCEE_PRIVE'!$ES:$ES,$AF9,'8_LYCEE_PRIVE'!$CC:$CC)</f>
        <v>44</v>
      </c>
      <c r="AE9" s="78" t="str">
        <f t="shared" si="0"/>
        <v>AMORON'I MANIA</v>
      </c>
      <c r="AF9" s="78" t="str">
        <f t="shared" si="1"/>
        <v>AMORON'I MANIARURAL</v>
      </c>
    </row>
    <row r="10" spans="1:32">
      <c r="A10" s="205"/>
      <c r="B10" s="8" t="s">
        <v>91</v>
      </c>
      <c r="C10" s="71">
        <f>SUMIF('1_PRESCOLAIRE_PUBLIC'!$AX:$AX,$AF10,'1_PRESCOLAIRE_PUBLIC'!$K:$K)+SUMIF('5_PRESCOLAIRE_PRIVE'!$AS:$AS,$AF10,'5_PRESCOLAIRE_PRIVE'!$K:$K)</f>
        <v>5540</v>
      </c>
      <c r="D10" s="71">
        <f>SUMIF('1_PRESCOLAIRE_PUBLIC'!$AX:$AX,$AF10,'1_PRESCOLAIRE_PUBLIC'!$T:$T)+SUMIF('5_PRESCOLAIRE_PRIVE'!$AS:$AS,$AF10,'5_PRESCOLAIRE_PRIVE'!$T:$T)</f>
        <v>160</v>
      </c>
      <c r="E10" s="71">
        <f>SUMIF('1_PRESCOLAIRE_PUBLIC'!$AX:$AX,$AF10,'1_PRESCOLAIRE_PUBLIC'!$AY:$AY)+SUMIF('5_PRESCOLAIRE_PRIVE'!$AS:$AS,$AF10,'5_PRESCOLAIRE_PRIVE'!$AT:$AT)</f>
        <v>4642</v>
      </c>
      <c r="F10" s="71">
        <f>SUMIF('1_PRESCOLAIRE_PUBLIC'!$AX:$AX,$AF10,'1_PRESCOLAIRE_PUBLIC'!$AC:$AC)+SUMIF('5_PRESCOLAIRE_PRIVE'!$AS:$AS,$AF10,'5_PRESCOLAIRE_PRIVE'!$X:$X)</f>
        <v>227</v>
      </c>
      <c r="G10" s="71">
        <f>SUMIF('1_PRESCOLAIRE_PUBLIC'!$AX:$AX,$AF10,'1_PRESCOLAIRE_PUBLIC'!$AH:$AH)+SUMIF('5_PRESCOLAIRE_PRIVE'!$AS:$AS,$AF10,'5_PRESCOLAIRE_PRIVE'!$AC:$AC)</f>
        <v>110</v>
      </c>
      <c r="H10" s="71">
        <f>SUMIF('2_PRIMAIRE_PUBLIC'!$CE:$CE,$AF10,'2_PRIMAIRE_PUBLIC'!$M:$M)+SUMIF('6_PRIMAIRE_PRIVE'!$BZ:$BZ,$AF10,'6_PRIMAIRE_PRIVE'!$M:$M)</f>
        <v>20915</v>
      </c>
      <c r="I10" s="71">
        <f>SUMIF('2_PRIMAIRE_PUBLIC'!$CE:$CE,$AF10,'2_PRIMAIRE_PUBLIC'!$AA:$AA)+SUMIF('6_PRIMAIRE_PRIVE'!$BZ:$BZ,$AF10,'6_PRIMAIRE_PRIVE'!$AA:$AA)</f>
        <v>5023</v>
      </c>
      <c r="J10" s="71">
        <f>SUMIF('2_PRIMAIRE_PUBLIC'!$CE:$CE,$AF10,'2_PRIMAIRE_PUBLIC'!$BI:$BI)+SUMIF('6_PRIMAIRE_PRIVE'!$BZ:$BZ,$AF10,'6_PRIMAIRE_PRIVE'!$BC:$BC)</f>
        <v>659</v>
      </c>
      <c r="K10" s="71">
        <f>SUMIF('2_PRIMAIRE_PUBLIC'!$CE:$CE,$AF10,'2_PRIMAIRE_PUBLIC'!$AK:$AK)+SUMIF('6_PRIMAIRE_PRIVE'!$BZ:$BZ,$AF10,'6_PRIMAIRE_PRIVE'!$AK:$AK)</f>
        <v>583</v>
      </c>
      <c r="L10" s="71">
        <f>SUMIF('2_PRIMAIRE_PUBLIC'!$CE:$CE,$AF10,'2_PRIMAIRE_PUBLIC'!$CF:$CF)+SUMIF('6_PRIMAIRE_PRIVE'!$BZ:$BZ,$AF10,'6_PRIMAIRE_PRIVE'!$CA:$CA)</f>
        <v>19019</v>
      </c>
      <c r="M10" s="71">
        <f>SUMIF('2_PRIMAIRE_PUBLIC'!$CE:$CE,$AF10,'2_PRIMAIRE_PUBLIC'!$AO:$AO)+SUMIF('6_PRIMAIRE_PRIVE'!$BZ:$BZ,$AF10,'6_PRIMAIRE_PRIVE'!$AO:$AO)</f>
        <v>130</v>
      </c>
      <c r="N10" s="205"/>
      <c r="O10" s="8" t="s">
        <v>91</v>
      </c>
      <c r="P10" s="71">
        <f>SUMIF('3_COLLEGE_PUBLIC'!$BZ:$BZ,$AF10,'3_COLLEGE_PUBLIC'!$K:$K)+SUMIF('7_COLLEGE_PRIVE'!$BW:$BW,$AF10,'7_COLLEGE_PRIVE'!$K:$K)</f>
        <v>8649</v>
      </c>
      <c r="Q10" s="71">
        <f>SUMIF('3_COLLEGE_PUBLIC'!$BZ:$BZ,$AF10,'3_COLLEGE_PUBLIC'!$W:$W)+SUMIF('7_COLLEGE_PRIVE'!$BW:$BW,$AF10,'7_COLLEGE_PRIVE'!$W:$W)</f>
        <v>887</v>
      </c>
      <c r="R10" s="71">
        <f>SUMIF('3_COLLEGE_PUBLIC'!$BZ:$BZ,$AF10,'3_COLLEGE_PUBLIC'!$BC:$BC)+SUMIF('7_COLLEGE_PRIVE'!$BW:$BW,$AF10,'7_COLLEGE_PRIVE'!$AX:$AX)</f>
        <v>483</v>
      </c>
      <c r="S10" s="71">
        <f>SUMIF('3_COLLEGE_PUBLIC'!$BZ:$BZ,$AF10,'3_COLLEGE_PUBLIC'!$AF:$AF)+SUMIF('7_COLLEGE_PRIVE'!$BW:$BW,$AF10,'7_COLLEGE_PRIVE'!$AF:$AF)</f>
        <v>242</v>
      </c>
      <c r="T10" s="71">
        <f>SUMIF('3_COLLEGE_PUBLIC'!$BZ:$BZ,$AF10,'3_COLLEGE_PUBLIC'!$CA:$CA)+SUMIF('7_COLLEGE_PRIVE'!$BW:$BW,$AF10,'7_COLLEGE_PRIVE'!$BX:$BX)</f>
        <v>8676</v>
      </c>
      <c r="U10" s="71">
        <f>SUMIF('3_COLLEGE_PUBLIC'!$BZ:$BZ,$AF10,'3_COLLEGE_PUBLIC'!$AJ:$AJ)+SUMIF('7_COLLEGE_PRIVE'!$BW:$BW,$AF10,'7_COLLEGE_PRIVE'!$AJ:$AJ)</f>
        <v>37</v>
      </c>
      <c r="V10" s="4">
        <f>SUMIF('4_LYCEE_PUBLIC'!$EV:$EV,$AF10,'4_LYCEE_PUBLIC'!$AC:$AC)+SUMIF('8_LYCEE_PRIVE'!$ES:$ES,$AF10,'8_LYCEE_PRIVE'!$AC:$AC)</f>
        <v>5410</v>
      </c>
      <c r="W10" s="4">
        <f>SUMIF('4_LYCEE_PUBLIC'!$EV:$EV,$AF10,'4_LYCEE_PUBLIC'!$BG:$BG)+SUMIF('8_LYCEE_PRIVE'!$ES:$ES,$AF10,'8_LYCEE_PRIVE'!$BG:$BG)</f>
        <v>551</v>
      </c>
      <c r="X10" s="4">
        <f>SUMIF('4_LYCEE_PUBLIC'!$EV:$EV,$AF10,'4_LYCEE_PUBLIC'!$EW:$EW)+SUMIF('8_LYCEE_PRIVE'!$ES:$ES,$AF10,'8_LYCEE_PRIVE'!$ET:$ET)</f>
        <v>1460</v>
      </c>
      <c r="Y10" s="4">
        <f>SUMIF('4_LYCEE_PUBLIC'!$EV:$EV,$AF10,'4_LYCEE_PUBLIC'!$EX:$EX)+SUMIF('8_LYCEE_PRIVE'!$ES:$ES,$AF10,'8_LYCEE_PRIVE'!$EU:$EU)</f>
        <v>829</v>
      </c>
      <c r="Z10" s="4">
        <f>SUMIF('4_LYCEE_PUBLIC'!$EV:$EV,$AF10,'4_LYCEE_PUBLIC'!$DV:$DV)+SUMIF('8_LYCEE_PRIVE'!$ES:$ES,$AF10,'8_LYCEE_PRIVE'!$DQ:$DQ)</f>
        <v>295</v>
      </c>
      <c r="AA10" s="4">
        <f>SUMIF('4_LYCEE_PUBLIC'!$EV:$EV,$AF10,'4_LYCEE_PUBLIC'!$BY:$BY)+SUMIF('8_LYCEE_PRIVE'!$ES:$ES,$AF10,'8_LYCEE_PRIVE'!$BY:$BY)</f>
        <v>144</v>
      </c>
      <c r="AB10" s="4">
        <f>SUMIF('4_LYCEE_PUBLIC'!$EV:$EV,$AF10,'4_LYCEE_PUBLIC'!$EY:$EY)+SUMIF('8_LYCEE_PRIVE'!$ES:$ES,$AF10,'8_LYCEE_PRIVE'!$EV:$EV)</f>
        <v>6373</v>
      </c>
      <c r="AC10" s="4">
        <f>SUMIF('4_LYCEE_PUBLIC'!$EV:$EV,$AF10,'4_LYCEE_PUBLIC'!$CC:$CC)+SUMIF('8_LYCEE_PRIVE'!$ES:$ES,$AF10,'8_LYCEE_PRIVE'!$CC:$CC)</f>
        <v>17</v>
      </c>
      <c r="AE10" s="78" t="str">
        <f t="shared" si="0"/>
        <v>AMORON'I MANIA</v>
      </c>
      <c r="AF10" s="78" t="str">
        <f t="shared" si="1"/>
        <v>AMORON'I MANIAURBAIN</v>
      </c>
    </row>
    <row r="11" spans="1:32">
      <c r="A11" s="205"/>
      <c r="B11" s="25" t="s">
        <v>73</v>
      </c>
      <c r="C11" s="26">
        <f>SUMIF('1_PRESCOLAIRE_PUBLIC'!$AX:$AX,$AF11,'1_PRESCOLAIRE_PUBLIC'!$K:$K)+SUMIF('5_PRESCOLAIRE_PRIVE'!$AS:$AS,$AF11,'5_PRESCOLAIRE_PRIVE'!$K:$K)</f>
        <v>24722</v>
      </c>
      <c r="D11" s="26">
        <f>SUMIF('1_PRESCOLAIRE_PUBLIC'!$AX:$AX,$AF11,'1_PRESCOLAIRE_PUBLIC'!$T:$T)+SUMIF('5_PRESCOLAIRE_PRIVE'!$AS:$AS,$AF11,'5_PRESCOLAIRE_PRIVE'!$T:$T)</f>
        <v>881</v>
      </c>
      <c r="E11" s="26">
        <f>SUMIF('1_PRESCOLAIRE_PUBLIC'!$AX:$AX,$AF11,'1_PRESCOLAIRE_PUBLIC'!$AY:$AY)+SUMIF('5_PRESCOLAIRE_PRIVE'!$AS:$AS,$AF11,'5_PRESCOLAIRE_PRIVE'!$AT:$AT)</f>
        <v>16299</v>
      </c>
      <c r="F11" s="26">
        <f>SUMIF('1_PRESCOLAIRE_PUBLIC'!$AX:$AX,$AF11,'1_PRESCOLAIRE_PUBLIC'!$AC:$AC)+SUMIF('5_PRESCOLAIRE_PRIVE'!$AS:$AS,$AF11,'5_PRESCOLAIRE_PRIVE'!$X:$X)</f>
        <v>1147</v>
      </c>
      <c r="G11" s="26">
        <f>SUMIF('1_PRESCOLAIRE_PUBLIC'!$AX:$AX,$AF11,'1_PRESCOLAIRE_PUBLIC'!$AH:$AH)+SUMIF('5_PRESCOLAIRE_PRIVE'!$AS:$AS,$AF11,'5_PRESCOLAIRE_PRIVE'!$AC:$AC)</f>
        <v>823</v>
      </c>
      <c r="H11" s="26">
        <f>SUMIF('2_PRIMAIRE_PUBLIC'!$CE:$CE,$AF11,'2_PRIMAIRE_PUBLIC'!$M:$M)+SUMIF('6_PRIMAIRE_PRIVE'!$BZ:$BZ,$AF11,'6_PRIMAIRE_PRIVE'!$M:$M)</f>
        <v>170810</v>
      </c>
      <c r="I11" s="26">
        <f>SUMIF('2_PRIMAIRE_PUBLIC'!$CE:$CE,$AF11,'2_PRIMAIRE_PUBLIC'!$AA:$AA)+SUMIF('6_PRIMAIRE_PRIVE'!$BZ:$BZ,$AF11,'6_PRIMAIRE_PRIVE'!$AA:$AA)</f>
        <v>46649</v>
      </c>
      <c r="J11" s="26">
        <f>SUMIF('2_PRIMAIRE_PUBLIC'!$CE:$CE,$AF11,'2_PRIMAIRE_PUBLIC'!$BI:$BI)+SUMIF('6_PRIMAIRE_PRIVE'!$BZ:$BZ,$AF11,'6_PRIMAIRE_PRIVE'!$BC:$BC)</f>
        <v>4898</v>
      </c>
      <c r="K11" s="26">
        <f>SUMIF('2_PRIMAIRE_PUBLIC'!$CE:$CE,$AF11,'2_PRIMAIRE_PUBLIC'!$AK:$AK)+SUMIF('6_PRIMAIRE_PRIVE'!$BZ:$BZ,$AF11,'6_PRIMAIRE_PRIVE'!$AK:$AK)</f>
        <v>5019</v>
      </c>
      <c r="L11" s="26">
        <f>SUMIF('2_PRIMAIRE_PUBLIC'!$CE:$CE,$AF11,'2_PRIMAIRE_PUBLIC'!$CF:$CF)+SUMIF('6_PRIMAIRE_PRIVE'!$BZ:$BZ,$AF11,'6_PRIMAIRE_PRIVE'!$CA:$CA)</f>
        <v>139226</v>
      </c>
      <c r="M11" s="26">
        <f>SUMIF('2_PRIMAIRE_PUBLIC'!$CE:$CE,$AF11,'2_PRIMAIRE_PUBLIC'!$AO:$AO)+SUMIF('6_PRIMAIRE_PRIVE'!$BZ:$BZ,$AF11,'6_PRIMAIRE_PRIVE'!$AO:$AO)</f>
        <v>1266</v>
      </c>
      <c r="N11" s="205"/>
      <c r="O11" s="25" t="s">
        <v>73</v>
      </c>
      <c r="P11" s="26">
        <f>SUMIF('3_COLLEGE_PUBLIC'!$BZ:$BZ,$AF11,'3_COLLEGE_PUBLIC'!$K:$K)+SUMIF('7_COLLEGE_PRIVE'!$BW:$BW,$AF11,'7_COLLEGE_PRIVE'!$K:$K)</f>
        <v>39697</v>
      </c>
      <c r="Q11" s="26">
        <f>SUMIF('3_COLLEGE_PUBLIC'!$BZ:$BZ,$AF11,'3_COLLEGE_PUBLIC'!$W:$W)+SUMIF('7_COLLEGE_PRIVE'!$BW:$BW,$AF11,'7_COLLEGE_PRIVE'!$W:$W)</f>
        <v>4708</v>
      </c>
      <c r="R11" s="26">
        <f>SUMIF('3_COLLEGE_PUBLIC'!$BZ:$BZ,$AF11,'3_COLLEGE_PUBLIC'!$BC:$BC)+SUMIF('7_COLLEGE_PRIVE'!$BW:$BW,$AF11,'7_COLLEGE_PRIVE'!$AX:$AX)</f>
        <v>2350</v>
      </c>
      <c r="S11" s="26">
        <f>SUMIF('3_COLLEGE_PUBLIC'!$BZ:$BZ,$AF11,'3_COLLEGE_PUBLIC'!$AF:$AF)+SUMIF('7_COLLEGE_PRIVE'!$BW:$BW,$AF11,'7_COLLEGE_PRIVE'!$AF:$AF)</f>
        <v>1284</v>
      </c>
      <c r="T11" s="26">
        <f>SUMIF('3_COLLEGE_PUBLIC'!$BZ:$BZ,$AF11,'3_COLLEGE_PUBLIC'!$CA:$CA)+SUMIF('7_COLLEGE_PRIVE'!$BW:$BW,$AF11,'7_COLLEGE_PRIVE'!$BX:$BX)</f>
        <v>39207</v>
      </c>
      <c r="U11" s="26">
        <f>SUMIF('3_COLLEGE_PUBLIC'!$BZ:$BZ,$AF11,'3_COLLEGE_PUBLIC'!$AJ:$AJ)+SUMIF('7_COLLEGE_PRIVE'!$BW:$BW,$AF11,'7_COLLEGE_PRIVE'!$AJ:$AJ)</f>
        <v>253</v>
      </c>
      <c r="V11" s="26">
        <f>SUMIF('4_LYCEE_PUBLIC'!$EV:$EV,$AF11,'4_LYCEE_PUBLIC'!$AC:$AC)+SUMIF('8_LYCEE_PRIVE'!$ES:$ES,$AF11,'8_LYCEE_PRIVE'!$AC:$AC)</f>
        <v>13119</v>
      </c>
      <c r="W11" s="26">
        <f>SUMIF('4_LYCEE_PUBLIC'!$EV:$EV,$AF11,'4_LYCEE_PUBLIC'!$BG:$BG)+SUMIF('8_LYCEE_PRIVE'!$ES:$ES,$AF11,'8_LYCEE_PRIVE'!$BG:$BG)</f>
        <v>1050</v>
      </c>
      <c r="X11" s="26">
        <f>SUMIF('4_LYCEE_PUBLIC'!$EV:$EV,$AF11,'4_LYCEE_PUBLIC'!$EW:$EW)+SUMIF('8_LYCEE_PRIVE'!$ES:$ES,$AF11,'8_LYCEE_PRIVE'!$ET:$ET)</f>
        <v>3369</v>
      </c>
      <c r="Y11" s="26">
        <f>SUMIF('4_LYCEE_PUBLIC'!$EV:$EV,$AF11,'4_LYCEE_PUBLIC'!$EX:$EX)+SUMIF('8_LYCEE_PRIVE'!$ES:$ES,$AF11,'8_LYCEE_PRIVE'!$EU:$EU)</f>
        <v>1964</v>
      </c>
      <c r="Z11" s="26">
        <f>SUMIF('4_LYCEE_PUBLIC'!$EV:$EV,$AF11,'4_LYCEE_PUBLIC'!$DV:$DV)+SUMIF('8_LYCEE_PRIVE'!$ES:$ES,$AF11,'8_LYCEE_PRIVE'!$DQ:$DQ)</f>
        <v>791</v>
      </c>
      <c r="AA11" s="26">
        <f>SUMIF('4_LYCEE_PUBLIC'!$EV:$EV,$AF11,'4_LYCEE_PUBLIC'!$BY:$BY)+SUMIF('8_LYCEE_PRIVE'!$ES:$ES,$AF11,'8_LYCEE_PRIVE'!$BY:$BY)</f>
        <v>368</v>
      </c>
      <c r="AB11" s="26">
        <f>SUMIF('4_LYCEE_PUBLIC'!$EV:$EV,$AF11,'4_LYCEE_PUBLIC'!$EY:$EY)+SUMIF('8_LYCEE_PRIVE'!$ES:$ES,$AF11,'8_LYCEE_PRIVE'!$EV:$EV)</f>
        <v>14255</v>
      </c>
      <c r="AC11" s="26">
        <f>SUMIF('4_LYCEE_PUBLIC'!$EV:$EV,$AF11,'4_LYCEE_PUBLIC'!$CC:$CC)+SUMIF('8_LYCEE_PRIVE'!$ES:$ES,$AF11,'8_LYCEE_PRIVE'!$CC:$CC)</f>
        <v>61</v>
      </c>
      <c r="AE11" s="78" t="str">
        <f t="shared" si="0"/>
        <v>AMORON'I MANIA</v>
      </c>
      <c r="AF11" s="78" t="str">
        <f t="shared" si="1"/>
        <v>AMORON'I MANIATOTAL</v>
      </c>
    </row>
    <row r="12" spans="1:32">
      <c r="A12" s="205" t="s">
        <v>97</v>
      </c>
      <c r="B12" s="8" t="s">
        <v>90</v>
      </c>
      <c r="C12" s="71">
        <f>SUMIF('1_PRESCOLAIRE_PUBLIC'!$AX:$AX,$AF12,'1_PRESCOLAIRE_PUBLIC'!$K:$K)+SUMIF('5_PRESCOLAIRE_PRIVE'!$AS:$AS,$AF12,'5_PRESCOLAIRE_PRIVE'!$K:$K)</f>
        <v>93802</v>
      </c>
      <c r="D12" s="71">
        <f>SUMIF('1_PRESCOLAIRE_PUBLIC'!$AX:$AX,$AF12,'1_PRESCOLAIRE_PUBLIC'!$T:$T)+SUMIF('5_PRESCOLAIRE_PRIVE'!$AS:$AS,$AF12,'5_PRESCOLAIRE_PRIVE'!$T:$T)</f>
        <v>3838</v>
      </c>
      <c r="E12" s="71">
        <f>SUMIF('1_PRESCOLAIRE_PUBLIC'!$AX:$AX,$AF12,'1_PRESCOLAIRE_PUBLIC'!$AY:$AY)+SUMIF('5_PRESCOLAIRE_PRIVE'!$AS:$AS,$AF12,'5_PRESCOLAIRE_PRIVE'!$AT:$AT)</f>
        <v>98869</v>
      </c>
      <c r="F12" s="71">
        <f>SUMIF('1_PRESCOLAIRE_PUBLIC'!$AX:$AX,$AF12,'1_PRESCOLAIRE_PUBLIC'!$AC:$AC)+SUMIF('5_PRESCOLAIRE_PRIVE'!$AS:$AS,$AF12,'5_PRESCOLAIRE_PRIVE'!$X:$X)</f>
        <v>4772</v>
      </c>
      <c r="G12" s="71">
        <f>SUMIF('1_PRESCOLAIRE_PUBLIC'!$AX:$AX,$AF12,'1_PRESCOLAIRE_PUBLIC'!$AH:$AH)+SUMIF('5_PRESCOLAIRE_PRIVE'!$AS:$AS,$AF12,'5_PRESCOLAIRE_PRIVE'!$AC:$AC)</f>
        <v>2172</v>
      </c>
      <c r="H12" s="71">
        <f>SUMIF('2_PRIMAIRE_PUBLIC'!$CE:$CE,$AF12,'2_PRIMAIRE_PUBLIC'!$M:$M)+SUMIF('6_PRIMAIRE_PRIVE'!$BZ:$BZ,$AF12,'6_PRIMAIRE_PRIVE'!$M:$M)</f>
        <v>353397</v>
      </c>
      <c r="I12" s="71">
        <f>SUMIF('2_PRIMAIRE_PUBLIC'!$CE:$CE,$AF12,'2_PRIMAIRE_PUBLIC'!$AA:$AA)+SUMIF('6_PRIMAIRE_PRIVE'!$BZ:$BZ,$AF12,'6_PRIMAIRE_PRIVE'!$AA:$AA)</f>
        <v>52152</v>
      </c>
      <c r="J12" s="71">
        <f>SUMIF('2_PRIMAIRE_PUBLIC'!$CE:$CE,$AF12,'2_PRIMAIRE_PUBLIC'!$BI:$BI)+SUMIF('6_PRIMAIRE_PRIVE'!$BZ:$BZ,$AF12,'6_PRIMAIRE_PRIVE'!$BC:$BC)</f>
        <v>12795</v>
      </c>
      <c r="K12" s="71">
        <f>SUMIF('2_PRIMAIRE_PUBLIC'!$CE:$CE,$AF12,'2_PRIMAIRE_PUBLIC'!$AK:$AK)+SUMIF('6_PRIMAIRE_PRIVE'!$BZ:$BZ,$AF12,'6_PRIMAIRE_PRIVE'!$AK:$AK)</f>
        <v>12542</v>
      </c>
      <c r="L12" s="71">
        <f>SUMIF('2_PRIMAIRE_PUBLIC'!$CE:$CE,$AF12,'2_PRIMAIRE_PUBLIC'!$CF:$CF)+SUMIF('6_PRIMAIRE_PRIVE'!$BZ:$BZ,$AF12,'6_PRIMAIRE_PRIVE'!$CA:$CA)</f>
        <v>362484</v>
      </c>
      <c r="M12" s="71">
        <f>SUMIF('2_PRIMAIRE_PUBLIC'!$CE:$CE,$AF12,'2_PRIMAIRE_PUBLIC'!$AO:$AO)+SUMIF('6_PRIMAIRE_PRIVE'!$BZ:$BZ,$AF12,'6_PRIMAIRE_PRIVE'!$AO:$AO)</f>
        <v>3064</v>
      </c>
      <c r="N12" s="205" t="s">
        <v>97</v>
      </c>
      <c r="O12" s="8" t="s">
        <v>90</v>
      </c>
      <c r="P12" s="71">
        <f>SUMIF('3_COLLEGE_PUBLIC'!$BZ:$BZ,$AF12,'3_COLLEGE_PUBLIC'!$K:$K)+SUMIF('7_COLLEGE_PRIVE'!$BW:$BW,$AF12,'7_COLLEGE_PRIVE'!$K:$K)</f>
        <v>154703</v>
      </c>
      <c r="Q12" s="71">
        <f>SUMIF('3_COLLEGE_PUBLIC'!$BZ:$BZ,$AF12,'3_COLLEGE_PUBLIC'!$W:$W)+SUMIF('7_COLLEGE_PRIVE'!$BW:$BW,$AF12,'7_COLLEGE_PRIVE'!$W:$W)</f>
        <v>13734</v>
      </c>
      <c r="R12" s="71">
        <f>SUMIF('3_COLLEGE_PUBLIC'!$BZ:$BZ,$AF12,'3_COLLEGE_PUBLIC'!$BC:$BC)+SUMIF('7_COLLEGE_PRIVE'!$BW:$BW,$AF12,'7_COLLEGE_PRIVE'!$AX:$AX)</f>
        <v>10214</v>
      </c>
      <c r="S12" s="71">
        <f>SUMIF('3_COLLEGE_PUBLIC'!$BZ:$BZ,$AF12,'3_COLLEGE_PUBLIC'!$AF:$AF)+SUMIF('7_COLLEGE_PRIVE'!$BW:$BW,$AF12,'7_COLLEGE_PRIVE'!$AF:$AF)</f>
        <v>5052</v>
      </c>
      <c r="T12" s="71">
        <f>SUMIF('3_COLLEGE_PUBLIC'!$BZ:$BZ,$AF12,'3_COLLEGE_PUBLIC'!$CA:$CA)+SUMIF('7_COLLEGE_PRIVE'!$BW:$BW,$AF12,'7_COLLEGE_PRIVE'!$BX:$BX)</f>
        <v>165151</v>
      </c>
      <c r="U12" s="71">
        <f>SUMIF('3_COLLEGE_PUBLIC'!$BZ:$BZ,$AF12,'3_COLLEGE_PUBLIC'!$AJ:$AJ)+SUMIF('7_COLLEGE_PRIVE'!$BW:$BW,$AF12,'7_COLLEGE_PRIVE'!$AJ:$AJ)</f>
        <v>1038</v>
      </c>
      <c r="V12" s="4">
        <f>SUMIF('4_LYCEE_PUBLIC'!$EV:$EV,$AF12,'4_LYCEE_PUBLIC'!$AC:$AC)+SUMIF('8_LYCEE_PRIVE'!$ES:$ES,$AF12,'8_LYCEE_PRIVE'!$AC:$AC)</f>
        <v>59861</v>
      </c>
      <c r="W12" s="4">
        <f>SUMIF('4_LYCEE_PUBLIC'!$EV:$EV,$AF12,'4_LYCEE_PUBLIC'!$BG:$BG)+SUMIF('8_LYCEE_PRIVE'!$ES:$ES,$AF12,'8_LYCEE_PRIVE'!$BG:$BG)</f>
        <v>4426</v>
      </c>
      <c r="X12" s="4">
        <f>SUMIF('4_LYCEE_PUBLIC'!$EV:$EV,$AF12,'4_LYCEE_PUBLIC'!$EW:$EW)+SUMIF('8_LYCEE_PRIVE'!$ES:$ES,$AF12,'8_LYCEE_PRIVE'!$ET:$ET)</f>
        <v>19132</v>
      </c>
      <c r="Y12" s="4">
        <f>SUMIF('4_LYCEE_PUBLIC'!$EV:$EV,$AF12,'4_LYCEE_PUBLIC'!$EX:$EX)+SUMIF('8_LYCEE_PRIVE'!$ES:$ES,$AF12,'8_LYCEE_PRIVE'!$EU:$EU)</f>
        <v>9257</v>
      </c>
      <c r="Z12" s="4">
        <f>SUMIF('4_LYCEE_PUBLIC'!$EV:$EV,$AF12,'4_LYCEE_PUBLIC'!$DV:$DV)+SUMIF('8_LYCEE_PRIVE'!$ES:$ES,$AF12,'8_LYCEE_PRIVE'!$DQ:$DQ)</f>
        <v>4711</v>
      </c>
      <c r="AA12" s="4">
        <f>SUMIF('4_LYCEE_PUBLIC'!$EV:$EV,$AF12,'4_LYCEE_PUBLIC'!$BY:$BY)+SUMIF('8_LYCEE_PRIVE'!$ES:$ES,$AF12,'8_LYCEE_PRIVE'!$BY:$BY)</f>
        <v>1855</v>
      </c>
      <c r="AB12" s="4">
        <f>SUMIF('4_LYCEE_PUBLIC'!$EV:$EV,$AF12,'4_LYCEE_PUBLIC'!$EY:$EY)+SUMIF('8_LYCEE_PRIVE'!$ES:$ES,$AF12,'8_LYCEE_PRIVE'!$EV:$EV)</f>
        <v>67931</v>
      </c>
      <c r="AC12" s="4">
        <f>SUMIF('4_LYCEE_PUBLIC'!$EV:$EV,$AF12,'4_LYCEE_PUBLIC'!$CC:$CC)+SUMIF('8_LYCEE_PRIVE'!$ES:$ES,$AF12,'8_LYCEE_PRIVE'!$CC:$CC)</f>
        <v>400</v>
      </c>
      <c r="AE12" s="78" t="str">
        <f t="shared" si="0"/>
        <v>ANALAMANGA</v>
      </c>
      <c r="AF12" s="78" t="str">
        <f t="shared" si="1"/>
        <v>ANALAMANGARURAL</v>
      </c>
    </row>
    <row r="13" spans="1:32">
      <c r="A13" s="205"/>
      <c r="B13" s="8" t="s">
        <v>91</v>
      </c>
      <c r="C13" s="71">
        <f>SUMIF('1_PRESCOLAIRE_PUBLIC'!$AX:$AX,$AF13,'1_PRESCOLAIRE_PUBLIC'!$K:$K)+SUMIF('5_PRESCOLAIRE_PRIVE'!$AS:$AS,$AF13,'5_PRESCOLAIRE_PRIVE'!$K:$K)</f>
        <v>44704</v>
      </c>
      <c r="D13" s="71">
        <f>SUMIF('1_PRESCOLAIRE_PUBLIC'!$AX:$AX,$AF13,'1_PRESCOLAIRE_PUBLIC'!$T:$T)+SUMIF('5_PRESCOLAIRE_PRIVE'!$AS:$AS,$AF13,'5_PRESCOLAIRE_PRIVE'!$T:$T)</f>
        <v>1574</v>
      </c>
      <c r="E13" s="71">
        <f>SUMIF('1_PRESCOLAIRE_PUBLIC'!$AX:$AX,$AF13,'1_PRESCOLAIRE_PUBLIC'!$AY:$AY)+SUMIF('5_PRESCOLAIRE_PRIVE'!$AS:$AS,$AF13,'5_PRESCOLAIRE_PRIVE'!$AT:$AT)</f>
        <v>48542</v>
      </c>
      <c r="F13" s="71">
        <f>SUMIF('1_PRESCOLAIRE_PUBLIC'!$AX:$AX,$AF13,'1_PRESCOLAIRE_PUBLIC'!$AC:$AC)+SUMIF('5_PRESCOLAIRE_PRIVE'!$AS:$AS,$AF13,'5_PRESCOLAIRE_PRIVE'!$X:$X)</f>
        <v>1992</v>
      </c>
      <c r="G13" s="71">
        <f>SUMIF('1_PRESCOLAIRE_PUBLIC'!$AX:$AX,$AF13,'1_PRESCOLAIRE_PUBLIC'!$AH:$AH)+SUMIF('5_PRESCOLAIRE_PRIVE'!$AS:$AS,$AF13,'5_PRESCOLAIRE_PRIVE'!$AC:$AC)</f>
        <v>618</v>
      </c>
      <c r="H13" s="71">
        <f>SUMIF('2_PRIMAIRE_PUBLIC'!$CE:$CE,$AF13,'2_PRIMAIRE_PUBLIC'!$M:$M)+SUMIF('6_PRIMAIRE_PRIVE'!$BZ:$BZ,$AF13,'6_PRIMAIRE_PRIVE'!$M:$M)</f>
        <v>136704</v>
      </c>
      <c r="I13" s="71">
        <f>SUMIF('2_PRIMAIRE_PUBLIC'!$CE:$CE,$AF13,'2_PRIMAIRE_PUBLIC'!$AA:$AA)+SUMIF('6_PRIMAIRE_PRIVE'!$BZ:$BZ,$AF13,'6_PRIMAIRE_PRIVE'!$AA:$AA)</f>
        <v>16185</v>
      </c>
      <c r="J13" s="71">
        <f>SUMIF('2_PRIMAIRE_PUBLIC'!$CE:$CE,$AF13,'2_PRIMAIRE_PUBLIC'!$BI:$BI)+SUMIF('6_PRIMAIRE_PRIVE'!$BZ:$BZ,$AF13,'6_PRIMAIRE_PRIVE'!$BC:$BC)</f>
        <v>4173</v>
      </c>
      <c r="K13" s="71">
        <f>SUMIF('2_PRIMAIRE_PUBLIC'!$CE:$CE,$AF13,'2_PRIMAIRE_PUBLIC'!$AK:$AK)+SUMIF('6_PRIMAIRE_PRIVE'!$BZ:$BZ,$AF13,'6_PRIMAIRE_PRIVE'!$AK:$AK)</f>
        <v>3819</v>
      </c>
      <c r="L13" s="71">
        <f>SUMIF('2_PRIMAIRE_PUBLIC'!$CE:$CE,$AF13,'2_PRIMAIRE_PUBLIC'!$CF:$CF)+SUMIF('6_PRIMAIRE_PRIVE'!$BZ:$BZ,$AF13,'6_PRIMAIRE_PRIVE'!$CA:$CA)</f>
        <v>132685</v>
      </c>
      <c r="M13" s="71">
        <f>SUMIF('2_PRIMAIRE_PUBLIC'!$CE:$CE,$AF13,'2_PRIMAIRE_PUBLIC'!$AO:$AO)+SUMIF('6_PRIMAIRE_PRIVE'!$BZ:$BZ,$AF13,'6_PRIMAIRE_PRIVE'!$AO:$AO)</f>
        <v>701</v>
      </c>
      <c r="N13" s="205"/>
      <c r="O13" s="8" t="s">
        <v>91</v>
      </c>
      <c r="P13" s="71">
        <f>SUMIF('3_COLLEGE_PUBLIC'!$BZ:$BZ,$AF13,'3_COLLEGE_PUBLIC'!$K:$K)+SUMIF('7_COLLEGE_PRIVE'!$BW:$BW,$AF13,'7_COLLEGE_PRIVE'!$K:$K)</f>
        <v>77606</v>
      </c>
      <c r="Q13" s="71">
        <f>SUMIF('3_COLLEGE_PUBLIC'!$BZ:$BZ,$AF13,'3_COLLEGE_PUBLIC'!$W:$W)+SUMIF('7_COLLEGE_PRIVE'!$BW:$BW,$AF13,'7_COLLEGE_PRIVE'!$W:$W)</f>
        <v>6463</v>
      </c>
      <c r="R13" s="71">
        <f>SUMIF('3_COLLEGE_PUBLIC'!$BZ:$BZ,$AF13,'3_COLLEGE_PUBLIC'!$BC:$BC)+SUMIF('7_COLLEGE_PRIVE'!$BW:$BW,$AF13,'7_COLLEGE_PRIVE'!$AX:$AX)</f>
        <v>4266</v>
      </c>
      <c r="S13" s="71">
        <f>SUMIF('3_COLLEGE_PUBLIC'!$BZ:$BZ,$AF13,'3_COLLEGE_PUBLIC'!$AF:$AF)+SUMIF('7_COLLEGE_PRIVE'!$BW:$BW,$AF13,'7_COLLEGE_PRIVE'!$AF:$AF)</f>
        <v>2116</v>
      </c>
      <c r="T13" s="71">
        <f>SUMIF('3_COLLEGE_PUBLIC'!$BZ:$BZ,$AF13,'3_COLLEGE_PUBLIC'!$CA:$CA)+SUMIF('7_COLLEGE_PRIVE'!$BW:$BW,$AF13,'7_COLLEGE_PRIVE'!$BX:$BX)</f>
        <v>86273</v>
      </c>
      <c r="U13" s="71">
        <f>SUMIF('3_COLLEGE_PUBLIC'!$BZ:$BZ,$AF13,'3_COLLEGE_PUBLIC'!$AJ:$AJ)+SUMIF('7_COLLEGE_PRIVE'!$BW:$BW,$AF13,'7_COLLEGE_PRIVE'!$AJ:$AJ)</f>
        <v>379</v>
      </c>
      <c r="V13" s="4">
        <f>SUMIF('4_LYCEE_PUBLIC'!$EV:$EV,$AF13,'4_LYCEE_PUBLIC'!$AC:$AC)+SUMIF('8_LYCEE_PRIVE'!$ES:$ES,$AF13,'8_LYCEE_PRIVE'!$AC:$AC)</f>
        <v>41130</v>
      </c>
      <c r="W13" s="4">
        <f>SUMIF('4_LYCEE_PUBLIC'!$EV:$EV,$AF13,'4_LYCEE_PUBLIC'!$BG:$BG)+SUMIF('8_LYCEE_PRIVE'!$ES:$ES,$AF13,'8_LYCEE_PRIVE'!$BG:$BG)</f>
        <v>3195</v>
      </c>
      <c r="X13" s="4">
        <f>SUMIF('4_LYCEE_PUBLIC'!$EV:$EV,$AF13,'4_LYCEE_PUBLIC'!$EW:$EW)+SUMIF('8_LYCEE_PRIVE'!$ES:$ES,$AF13,'8_LYCEE_PRIVE'!$ET:$ET)</f>
        <v>13374</v>
      </c>
      <c r="Y13" s="4">
        <f>SUMIF('4_LYCEE_PUBLIC'!$EV:$EV,$AF13,'4_LYCEE_PUBLIC'!$EX:$EX)+SUMIF('8_LYCEE_PRIVE'!$ES:$ES,$AF13,'8_LYCEE_PRIVE'!$EU:$EU)</f>
        <v>7756</v>
      </c>
      <c r="Z13" s="4">
        <f>SUMIF('4_LYCEE_PUBLIC'!$EV:$EV,$AF13,'4_LYCEE_PUBLIC'!$DV:$DV)+SUMIF('8_LYCEE_PRIVE'!$ES:$ES,$AF13,'8_LYCEE_PRIVE'!$DQ:$DQ)</f>
        <v>2642</v>
      </c>
      <c r="AA13" s="4">
        <f>SUMIF('4_LYCEE_PUBLIC'!$EV:$EV,$AF13,'4_LYCEE_PUBLIC'!$BY:$BY)+SUMIF('8_LYCEE_PRIVE'!$ES:$ES,$AF13,'8_LYCEE_PRIVE'!$BY:$BY)</f>
        <v>1143</v>
      </c>
      <c r="AB13" s="4">
        <f>SUMIF('4_LYCEE_PUBLIC'!$EV:$EV,$AF13,'4_LYCEE_PUBLIC'!$EY:$EY)+SUMIF('8_LYCEE_PRIVE'!$ES:$ES,$AF13,'8_LYCEE_PRIVE'!$EV:$EV)</f>
        <v>46789</v>
      </c>
      <c r="AC13" s="4">
        <f>SUMIF('4_LYCEE_PUBLIC'!$EV:$EV,$AF13,'4_LYCEE_PUBLIC'!$CC:$CC)+SUMIF('8_LYCEE_PRIVE'!$ES:$ES,$AF13,'8_LYCEE_PRIVE'!$CC:$CC)</f>
        <v>181</v>
      </c>
      <c r="AE13" s="78" t="str">
        <f t="shared" si="0"/>
        <v>ANALAMANGA</v>
      </c>
      <c r="AF13" s="78" t="str">
        <f t="shared" si="1"/>
        <v>ANALAMANGAURBAIN</v>
      </c>
    </row>
    <row r="14" spans="1:32">
      <c r="A14" s="205"/>
      <c r="B14" s="25" t="s">
        <v>73</v>
      </c>
      <c r="C14" s="26">
        <f>SUMIF('1_PRESCOLAIRE_PUBLIC'!$AX:$AX,$AF14,'1_PRESCOLAIRE_PUBLIC'!$K:$K)+SUMIF('5_PRESCOLAIRE_PRIVE'!$AS:$AS,$AF14,'5_PRESCOLAIRE_PRIVE'!$K:$K)</f>
        <v>138506</v>
      </c>
      <c r="D14" s="26">
        <f>SUMIF('1_PRESCOLAIRE_PUBLIC'!$AX:$AX,$AF14,'1_PRESCOLAIRE_PUBLIC'!$T:$T)+SUMIF('5_PRESCOLAIRE_PRIVE'!$AS:$AS,$AF14,'5_PRESCOLAIRE_PRIVE'!$T:$T)</f>
        <v>5412</v>
      </c>
      <c r="E14" s="26">
        <f>SUMIF('1_PRESCOLAIRE_PUBLIC'!$AX:$AX,$AF14,'1_PRESCOLAIRE_PUBLIC'!$AY:$AY)+SUMIF('5_PRESCOLAIRE_PRIVE'!$AS:$AS,$AF14,'5_PRESCOLAIRE_PRIVE'!$AT:$AT)</f>
        <v>147411</v>
      </c>
      <c r="F14" s="26">
        <f>SUMIF('1_PRESCOLAIRE_PUBLIC'!$AX:$AX,$AF14,'1_PRESCOLAIRE_PUBLIC'!$AC:$AC)+SUMIF('5_PRESCOLAIRE_PRIVE'!$AS:$AS,$AF14,'5_PRESCOLAIRE_PRIVE'!$X:$X)</f>
        <v>6764</v>
      </c>
      <c r="G14" s="26">
        <f>SUMIF('1_PRESCOLAIRE_PUBLIC'!$AX:$AX,$AF14,'1_PRESCOLAIRE_PUBLIC'!$AH:$AH)+SUMIF('5_PRESCOLAIRE_PRIVE'!$AS:$AS,$AF14,'5_PRESCOLAIRE_PRIVE'!$AC:$AC)</f>
        <v>2790</v>
      </c>
      <c r="H14" s="26">
        <f>SUMIF('2_PRIMAIRE_PUBLIC'!$CE:$CE,$AF14,'2_PRIMAIRE_PUBLIC'!$M:$M)+SUMIF('6_PRIMAIRE_PRIVE'!$BZ:$BZ,$AF14,'6_PRIMAIRE_PRIVE'!$M:$M)</f>
        <v>490101</v>
      </c>
      <c r="I14" s="26">
        <f>SUMIF('2_PRIMAIRE_PUBLIC'!$CE:$CE,$AF14,'2_PRIMAIRE_PUBLIC'!$AA:$AA)+SUMIF('6_PRIMAIRE_PRIVE'!$BZ:$BZ,$AF14,'6_PRIMAIRE_PRIVE'!$AA:$AA)</f>
        <v>68337</v>
      </c>
      <c r="J14" s="26">
        <f>SUMIF('2_PRIMAIRE_PUBLIC'!$CE:$CE,$AF14,'2_PRIMAIRE_PUBLIC'!$BI:$BI)+SUMIF('6_PRIMAIRE_PRIVE'!$BZ:$BZ,$AF14,'6_PRIMAIRE_PRIVE'!$BC:$BC)</f>
        <v>16968</v>
      </c>
      <c r="K14" s="26">
        <f>SUMIF('2_PRIMAIRE_PUBLIC'!$CE:$CE,$AF14,'2_PRIMAIRE_PUBLIC'!$AK:$AK)+SUMIF('6_PRIMAIRE_PRIVE'!$BZ:$BZ,$AF14,'6_PRIMAIRE_PRIVE'!$AK:$AK)</f>
        <v>16361</v>
      </c>
      <c r="L14" s="26">
        <f>SUMIF('2_PRIMAIRE_PUBLIC'!$CE:$CE,$AF14,'2_PRIMAIRE_PUBLIC'!$CF:$CF)+SUMIF('6_PRIMAIRE_PRIVE'!$BZ:$BZ,$AF14,'6_PRIMAIRE_PRIVE'!$CA:$CA)</f>
        <v>495169</v>
      </c>
      <c r="M14" s="26">
        <f>SUMIF('2_PRIMAIRE_PUBLIC'!$CE:$CE,$AF14,'2_PRIMAIRE_PUBLIC'!$AO:$AO)+SUMIF('6_PRIMAIRE_PRIVE'!$BZ:$BZ,$AF14,'6_PRIMAIRE_PRIVE'!$AO:$AO)</f>
        <v>3765</v>
      </c>
      <c r="N14" s="205"/>
      <c r="O14" s="25" t="s">
        <v>73</v>
      </c>
      <c r="P14" s="26">
        <f>SUMIF('3_COLLEGE_PUBLIC'!$BZ:$BZ,$AF14,'3_COLLEGE_PUBLIC'!$K:$K)+SUMIF('7_COLLEGE_PRIVE'!$BW:$BW,$AF14,'7_COLLEGE_PRIVE'!$K:$K)</f>
        <v>232309</v>
      </c>
      <c r="Q14" s="26">
        <f>SUMIF('3_COLLEGE_PUBLIC'!$BZ:$BZ,$AF14,'3_COLLEGE_PUBLIC'!$W:$W)+SUMIF('7_COLLEGE_PRIVE'!$BW:$BW,$AF14,'7_COLLEGE_PRIVE'!$W:$W)</f>
        <v>20197</v>
      </c>
      <c r="R14" s="26">
        <f>SUMIF('3_COLLEGE_PUBLIC'!$BZ:$BZ,$AF14,'3_COLLEGE_PUBLIC'!$BC:$BC)+SUMIF('7_COLLEGE_PRIVE'!$BW:$BW,$AF14,'7_COLLEGE_PRIVE'!$AX:$AX)</f>
        <v>14480</v>
      </c>
      <c r="S14" s="26">
        <f>SUMIF('3_COLLEGE_PUBLIC'!$BZ:$BZ,$AF14,'3_COLLEGE_PUBLIC'!$AF:$AF)+SUMIF('7_COLLEGE_PRIVE'!$BW:$BW,$AF14,'7_COLLEGE_PRIVE'!$AF:$AF)</f>
        <v>7168</v>
      </c>
      <c r="T14" s="26">
        <f>SUMIF('3_COLLEGE_PUBLIC'!$BZ:$BZ,$AF14,'3_COLLEGE_PUBLIC'!$CA:$CA)+SUMIF('7_COLLEGE_PRIVE'!$BW:$BW,$AF14,'7_COLLEGE_PRIVE'!$BX:$BX)</f>
        <v>251424</v>
      </c>
      <c r="U14" s="26">
        <f>SUMIF('3_COLLEGE_PUBLIC'!$BZ:$BZ,$AF14,'3_COLLEGE_PUBLIC'!$AJ:$AJ)+SUMIF('7_COLLEGE_PRIVE'!$BW:$BW,$AF14,'7_COLLEGE_PRIVE'!$AJ:$AJ)</f>
        <v>1417</v>
      </c>
      <c r="V14" s="26">
        <f>SUMIF('4_LYCEE_PUBLIC'!$EV:$EV,$AF14,'4_LYCEE_PUBLIC'!$AC:$AC)+SUMIF('8_LYCEE_PRIVE'!$ES:$ES,$AF14,'8_LYCEE_PRIVE'!$AC:$AC)</f>
        <v>100991</v>
      </c>
      <c r="W14" s="26">
        <f>SUMIF('4_LYCEE_PUBLIC'!$EV:$EV,$AF14,'4_LYCEE_PUBLIC'!$BG:$BG)+SUMIF('8_LYCEE_PRIVE'!$ES:$ES,$AF14,'8_LYCEE_PRIVE'!$BG:$BG)</f>
        <v>7621</v>
      </c>
      <c r="X14" s="26">
        <f>SUMIF('4_LYCEE_PUBLIC'!$EV:$EV,$AF14,'4_LYCEE_PUBLIC'!$EW:$EW)+SUMIF('8_LYCEE_PRIVE'!$ES:$ES,$AF14,'8_LYCEE_PRIVE'!$ET:$ET)</f>
        <v>32506</v>
      </c>
      <c r="Y14" s="26">
        <f>SUMIF('4_LYCEE_PUBLIC'!$EV:$EV,$AF14,'4_LYCEE_PUBLIC'!$EX:$EX)+SUMIF('8_LYCEE_PRIVE'!$ES:$ES,$AF14,'8_LYCEE_PRIVE'!$EU:$EU)</f>
        <v>17013</v>
      </c>
      <c r="Z14" s="26">
        <f>SUMIF('4_LYCEE_PUBLIC'!$EV:$EV,$AF14,'4_LYCEE_PUBLIC'!$DV:$DV)+SUMIF('8_LYCEE_PRIVE'!$ES:$ES,$AF14,'8_LYCEE_PRIVE'!$DQ:$DQ)</f>
        <v>7353</v>
      </c>
      <c r="AA14" s="26">
        <f>SUMIF('4_LYCEE_PUBLIC'!$EV:$EV,$AF14,'4_LYCEE_PUBLIC'!$BY:$BY)+SUMIF('8_LYCEE_PRIVE'!$ES:$ES,$AF14,'8_LYCEE_PRIVE'!$BY:$BY)</f>
        <v>2998</v>
      </c>
      <c r="AB14" s="26">
        <f>SUMIF('4_LYCEE_PUBLIC'!$EV:$EV,$AF14,'4_LYCEE_PUBLIC'!$EY:$EY)+SUMIF('8_LYCEE_PRIVE'!$ES:$ES,$AF14,'8_LYCEE_PRIVE'!$EV:$EV)</f>
        <v>114720</v>
      </c>
      <c r="AC14" s="26">
        <f>SUMIF('4_LYCEE_PUBLIC'!$EV:$EV,$AF14,'4_LYCEE_PUBLIC'!$CC:$CC)+SUMIF('8_LYCEE_PRIVE'!$ES:$ES,$AF14,'8_LYCEE_PRIVE'!$CC:$CC)</f>
        <v>581</v>
      </c>
      <c r="AE14" s="78" t="str">
        <f t="shared" si="0"/>
        <v>ANALAMANGA</v>
      </c>
      <c r="AF14" s="78" t="str">
        <f t="shared" si="1"/>
        <v>ANALAMANGATOTAL</v>
      </c>
    </row>
    <row r="15" spans="1:32">
      <c r="A15" s="205" t="s">
        <v>98</v>
      </c>
      <c r="B15" s="8" t="s">
        <v>90</v>
      </c>
      <c r="C15" s="71">
        <f>SUMIF('1_PRESCOLAIRE_PUBLIC'!$AX:$AX,$AF15,'1_PRESCOLAIRE_PUBLIC'!$K:$K)+SUMIF('5_PRESCOLAIRE_PRIVE'!$AS:$AS,$AF15,'5_PRESCOLAIRE_PRIVE'!$K:$K)</f>
        <v>40344</v>
      </c>
      <c r="D15" s="71">
        <f>SUMIF('1_PRESCOLAIRE_PUBLIC'!$AX:$AX,$AF15,'1_PRESCOLAIRE_PUBLIC'!$T:$T)+SUMIF('5_PRESCOLAIRE_PRIVE'!$AS:$AS,$AF15,'5_PRESCOLAIRE_PRIVE'!$T:$T)</f>
        <v>1291</v>
      </c>
      <c r="E15" s="71">
        <f>SUMIF('1_PRESCOLAIRE_PUBLIC'!$AX:$AX,$AF15,'1_PRESCOLAIRE_PUBLIC'!$AY:$AY)+SUMIF('5_PRESCOLAIRE_PRIVE'!$AS:$AS,$AF15,'5_PRESCOLAIRE_PRIVE'!$AT:$AT)</f>
        <v>21105</v>
      </c>
      <c r="F15" s="71">
        <f>SUMIF('1_PRESCOLAIRE_PUBLIC'!$AX:$AX,$AF15,'1_PRESCOLAIRE_PUBLIC'!$AC:$AC)+SUMIF('5_PRESCOLAIRE_PRIVE'!$AS:$AS,$AF15,'5_PRESCOLAIRE_PRIVE'!$X:$X)</f>
        <v>1555</v>
      </c>
      <c r="G15" s="71">
        <f>SUMIF('1_PRESCOLAIRE_PUBLIC'!$AX:$AX,$AF15,'1_PRESCOLAIRE_PUBLIC'!$AH:$AH)+SUMIF('5_PRESCOLAIRE_PRIVE'!$AS:$AS,$AF15,'5_PRESCOLAIRE_PRIVE'!$AC:$AC)</f>
        <v>1031</v>
      </c>
      <c r="H15" s="71">
        <f>SUMIF('2_PRIMAIRE_PUBLIC'!$CE:$CE,$AF15,'2_PRIMAIRE_PUBLIC'!$M:$M)+SUMIF('6_PRIMAIRE_PRIVE'!$BZ:$BZ,$AF15,'6_PRIMAIRE_PRIVE'!$M:$M)</f>
        <v>185586</v>
      </c>
      <c r="I15" s="71">
        <f>SUMIF('2_PRIMAIRE_PUBLIC'!$CE:$CE,$AF15,'2_PRIMAIRE_PUBLIC'!$AA:$AA)+SUMIF('6_PRIMAIRE_PRIVE'!$BZ:$BZ,$AF15,'6_PRIMAIRE_PRIVE'!$AA:$AA)</f>
        <v>49225</v>
      </c>
      <c r="J15" s="71">
        <f>SUMIF('2_PRIMAIRE_PUBLIC'!$CE:$CE,$AF15,'2_PRIMAIRE_PUBLIC'!$BI:$BI)+SUMIF('6_PRIMAIRE_PRIVE'!$BZ:$BZ,$AF15,'6_PRIMAIRE_PRIVE'!$BC:$BC)</f>
        <v>5522</v>
      </c>
      <c r="K15" s="71">
        <f>SUMIF('2_PRIMAIRE_PUBLIC'!$CE:$CE,$AF15,'2_PRIMAIRE_PUBLIC'!$AK:$AK)+SUMIF('6_PRIMAIRE_PRIVE'!$BZ:$BZ,$AF15,'6_PRIMAIRE_PRIVE'!$AK:$AK)</f>
        <v>5776</v>
      </c>
      <c r="L15" s="71">
        <f>SUMIF('2_PRIMAIRE_PUBLIC'!$CE:$CE,$AF15,'2_PRIMAIRE_PUBLIC'!$CF:$CF)+SUMIF('6_PRIMAIRE_PRIVE'!$BZ:$BZ,$AF15,'6_PRIMAIRE_PRIVE'!$CA:$CA)</f>
        <v>150757</v>
      </c>
      <c r="M15" s="71">
        <f>SUMIF('2_PRIMAIRE_PUBLIC'!$CE:$CE,$AF15,'2_PRIMAIRE_PUBLIC'!$AO:$AO)+SUMIF('6_PRIMAIRE_PRIVE'!$BZ:$BZ,$AF15,'6_PRIMAIRE_PRIVE'!$AO:$AO)</f>
        <v>1474</v>
      </c>
      <c r="N15" s="205" t="s">
        <v>98</v>
      </c>
      <c r="O15" s="8" t="s">
        <v>90</v>
      </c>
      <c r="P15" s="71">
        <f>SUMIF('3_COLLEGE_PUBLIC'!$BZ:$BZ,$AF15,'3_COLLEGE_PUBLIC'!$K:$K)+SUMIF('7_COLLEGE_PRIVE'!$BW:$BW,$AF15,'7_COLLEGE_PRIVE'!$K:$K)</f>
        <v>44198</v>
      </c>
      <c r="Q15" s="71">
        <f>SUMIF('3_COLLEGE_PUBLIC'!$BZ:$BZ,$AF15,'3_COLLEGE_PUBLIC'!$W:$W)+SUMIF('7_COLLEGE_PRIVE'!$BW:$BW,$AF15,'7_COLLEGE_PRIVE'!$W:$W)</f>
        <v>4970</v>
      </c>
      <c r="R15" s="71">
        <f>SUMIF('3_COLLEGE_PUBLIC'!$BZ:$BZ,$AF15,'3_COLLEGE_PUBLIC'!$BC:$BC)+SUMIF('7_COLLEGE_PRIVE'!$BW:$BW,$AF15,'7_COLLEGE_PRIVE'!$AX:$AX)</f>
        <v>2298</v>
      </c>
      <c r="S15" s="71">
        <f>SUMIF('3_COLLEGE_PUBLIC'!$BZ:$BZ,$AF15,'3_COLLEGE_PUBLIC'!$AF:$AF)+SUMIF('7_COLLEGE_PRIVE'!$BW:$BW,$AF15,'7_COLLEGE_PRIVE'!$AF:$AF)</f>
        <v>1279</v>
      </c>
      <c r="T15" s="71">
        <f>SUMIF('3_COLLEGE_PUBLIC'!$BZ:$BZ,$AF15,'3_COLLEGE_PUBLIC'!$CA:$CA)+SUMIF('7_COLLEGE_PRIVE'!$BW:$BW,$AF15,'7_COLLEGE_PRIVE'!$BX:$BX)</f>
        <v>45015</v>
      </c>
      <c r="U15" s="71">
        <f>SUMIF('3_COLLEGE_PUBLIC'!$BZ:$BZ,$AF15,'3_COLLEGE_PUBLIC'!$AJ:$AJ)+SUMIF('7_COLLEGE_PRIVE'!$BW:$BW,$AF15,'7_COLLEGE_PRIVE'!$AJ:$AJ)</f>
        <v>244</v>
      </c>
      <c r="V15" s="4">
        <f>SUMIF('4_LYCEE_PUBLIC'!$EV:$EV,$AF15,'4_LYCEE_PUBLIC'!$AC:$AC)+SUMIF('8_LYCEE_PRIVE'!$ES:$ES,$AF15,'8_LYCEE_PRIVE'!$AC:$AC)</f>
        <v>9990</v>
      </c>
      <c r="W15" s="4">
        <f>SUMIF('4_LYCEE_PUBLIC'!$EV:$EV,$AF15,'4_LYCEE_PUBLIC'!$BG:$BG)+SUMIF('8_LYCEE_PRIVE'!$ES:$ES,$AF15,'8_LYCEE_PRIVE'!$BG:$BG)</f>
        <v>655</v>
      </c>
      <c r="X15" s="4">
        <f>SUMIF('4_LYCEE_PUBLIC'!$EV:$EV,$AF15,'4_LYCEE_PUBLIC'!$EW:$EW)+SUMIF('8_LYCEE_PRIVE'!$ES:$ES,$AF15,'8_LYCEE_PRIVE'!$ET:$ET)</f>
        <v>2165</v>
      </c>
      <c r="Y15" s="4">
        <f>SUMIF('4_LYCEE_PUBLIC'!$EV:$EV,$AF15,'4_LYCEE_PUBLIC'!$EX:$EX)+SUMIF('8_LYCEE_PRIVE'!$ES:$ES,$AF15,'8_LYCEE_PRIVE'!$EU:$EU)</f>
        <v>1450</v>
      </c>
      <c r="Z15" s="4">
        <f>SUMIF('4_LYCEE_PUBLIC'!$EV:$EV,$AF15,'4_LYCEE_PUBLIC'!$DV:$DV)+SUMIF('8_LYCEE_PRIVE'!$ES:$ES,$AF15,'8_LYCEE_PRIVE'!$DQ:$DQ)</f>
        <v>433</v>
      </c>
      <c r="AA15" s="4">
        <f>SUMIF('4_LYCEE_PUBLIC'!$EV:$EV,$AF15,'4_LYCEE_PUBLIC'!$BY:$BY)+SUMIF('8_LYCEE_PRIVE'!$ES:$ES,$AF15,'8_LYCEE_PRIVE'!$BY:$BY)</f>
        <v>203</v>
      </c>
      <c r="AB15" s="4">
        <f>SUMIF('4_LYCEE_PUBLIC'!$EV:$EV,$AF15,'4_LYCEE_PUBLIC'!$EY:$EY)+SUMIF('8_LYCEE_PRIVE'!$ES:$ES,$AF15,'8_LYCEE_PRIVE'!$EV:$EV)</f>
        <v>9863</v>
      </c>
      <c r="AC15" s="4">
        <f>SUMIF('4_LYCEE_PUBLIC'!$EV:$EV,$AF15,'4_LYCEE_PUBLIC'!$CC:$CC)+SUMIF('8_LYCEE_PRIVE'!$ES:$ES,$AF15,'8_LYCEE_PRIVE'!$CC:$CC)</f>
        <v>39</v>
      </c>
      <c r="AE15" s="78" t="str">
        <f t="shared" si="0"/>
        <v>ANALANJIROFO</v>
      </c>
      <c r="AF15" s="78" t="str">
        <f t="shared" si="1"/>
        <v>ANALANJIROFORURAL</v>
      </c>
    </row>
    <row r="16" spans="1:32">
      <c r="A16" s="205"/>
      <c r="B16" s="8" t="s">
        <v>91</v>
      </c>
      <c r="C16" s="71">
        <f>SUMIF('1_PRESCOLAIRE_PUBLIC'!$AX:$AX,$AF16,'1_PRESCOLAIRE_PUBLIC'!$K:$K)+SUMIF('5_PRESCOLAIRE_PRIVE'!$AS:$AS,$AF16,'5_PRESCOLAIRE_PRIVE'!$K:$K)</f>
        <v>11643</v>
      </c>
      <c r="D16" s="71">
        <f>SUMIF('1_PRESCOLAIRE_PUBLIC'!$AX:$AX,$AF16,'1_PRESCOLAIRE_PUBLIC'!$T:$T)+SUMIF('5_PRESCOLAIRE_PRIVE'!$AS:$AS,$AF16,'5_PRESCOLAIRE_PRIVE'!$T:$T)</f>
        <v>295</v>
      </c>
      <c r="E16" s="71">
        <f>SUMIF('1_PRESCOLAIRE_PUBLIC'!$AX:$AX,$AF16,'1_PRESCOLAIRE_PUBLIC'!$AY:$AY)+SUMIF('5_PRESCOLAIRE_PRIVE'!$AS:$AS,$AF16,'5_PRESCOLAIRE_PRIVE'!$AT:$AT)</f>
        <v>9070</v>
      </c>
      <c r="F16" s="71">
        <f>SUMIF('1_PRESCOLAIRE_PUBLIC'!$AX:$AX,$AF16,'1_PRESCOLAIRE_PUBLIC'!$AC:$AC)+SUMIF('5_PRESCOLAIRE_PRIVE'!$AS:$AS,$AF16,'5_PRESCOLAIRE_PRIVE'!$X:$X)</f>
        <v>408</v>
      </c>
      <c r="G16" s="71">
        <f>SUMIF('1_PRESCOLAIRE_PUBLIC'!$AX:$AX,$AF16,'1_PRESCOLAIRE_PUBLIC'!$AH:$AH)+SUMIF('5_PRESCOLAIRE_PRIVE'!$AS:$AS,$AF16,'5_PRESCOLAIRE_PRIVE'!$AC:$AC)</f>
        <v>144</v>
      </c>
      <c r="H16" s="71">
        <f>SUMIF('2_PRIMAIRE_PUBLIC'!$CE:$CE,$AF16,'2_PRIMAIRE_PUBLIC'!$M:$M)+SUMIF('6_PRIMAIRE_PRIVE'!$BZ:$BZ,$AF16,'6_PRIMAIRE_PRIVE'!$M:$M)</f>
        <v>32610</v>
      </c>
      <c r="I16" s="71">
        <f>SUMIF('2_PRIMAIRE_PUBLIC'!$CE:$CE,$AF16,'2_PRIMAIRE_PUBLIC'!$AA:$AA)+SUMIF('6_PRIMAIRE_PRIVE'!$BZ:$BZ,$AF16,'6_PRIMAIRE_PRIVE'!$AA:$AA)</f>
        <v>5812</v>
      </c>
      <c r="J16" s="71">
        <f>SUMIF('2_PRIMAIRE_PUBLIC'!$CE:$CE,$AF16,'2_PRIMAIRE_PUBLIC'!$BI:$BI)+SUMIF('6_PRIMAIRE_PRIVE'!$BZ:$BZ,$AF16,'6_PRIMAIRE_PRIVE'!$BC:$BC)</f>
        <v>861</v>
      </c>
      <c r="K16" s="71">
        <f>SUMIF('2_PRIMAIRE_PUBLIC'!$CE:$CE,$AF16,'2_PRIMAIRE_PUBLIC'!$AK:$AK)+SUMIF('6_PRIMAIRE_PRIVE'!$BZ:$BZ,$AF16,'6_PRIMAIRE_PRIVE'!$AK:$AK)</f>
        <v>810</v>
      </c>
      <c r="L16" s="71">
        <f>SUMIF('2_PRIMAIRE_PUBLIC'!$CE:$CE,$AF16,'2_PRIMAIRE_PUBLIC'!$CF:$CF)+SUMIF('6_PRIMAIRE_PRIVE'!$BZ:$BZ,$AF16,'6_PRIMAIRE_PRIVE'!$CA:$CA)</f>
        <v>28898</v>
      </c>
      <c r="M16" s="71">
        <f>SUMIF('2_PRIMAIRE_PUBLIC'!$CE:$CE,$AF16,'2_PRIMAIRE_PUBLIC'!$AO:$AO)+SUMIF('6_PRIMAIRE_PRIVE'!$BZ:$BZ,$AF16,'6_PRIMAIRE_PRIVE'!$AO:$AO)</f>
        <v>145</v>
      </c>
      <c r="N16" s="205"/>
      <c r="O16" s="8" t="s">
        <v>91</v>
      </c>
      <c r="P16" s="71">
        <f>SUMIF('3_COLLEGE_PUBLIC'!$BZ:$BZ,$AF16,'3_COLLEGE_PUBLIC'!$K:$K)+SUMIF('7_COLLEGE_PRIVE'!$BW:$BW,$AF16,'7_COLLEGE_PRIVE'!$K:$K)</f>
        <v>19838</v>
      </c>
      <c r="Q16" s="71">
        <f>SUMIF('3_COLLEGE_PUBLIC'!$BZ:$BZ,$AF16,'3_COLLEGE_PUBLIC'!$W:$W)+SUMIF('7_COLLEGE_PRIVE'!$BW:$BW,$AF16,'7_COLLEGE_PRIVE'!$W:$W)</f>
        <v>2762</v>
      </c>
      <c r="R16" s="71">
        <f>SUMIF('3_COLLEGE_PUBLIC'!$BZ:$BZ,$AF16,'3_COLLEGE_PUBLIC'!$BC:$BC)+SUMIF('7_COLLEGE_PRIVE'!$BW:$BW,$AF16,'7_COLLEGE_PRIVE'!$AX:$AX)</f>
        <v>1028</v>
      </c>
      <c r="S16" s="71">
        <f>SUMIF('3_COLLEGE_PUBLIC'!$BZ:$BZ,$AF16,'3_COLLEGE_PUBLIC'!$AF:$AF)+SUMIF('7_COLLEGE_PRIVE'!$BW:$BW,$AF16,'7_COLLEGE_PRIVE'!$AF:$AF)</f>
        <v>469</v>
      </c>
      <c r="T16" s="71">
        <f>SUMIF('3_COLLEGE_PUBLIC'!$BZ:$BZ,$AF16,'3_COLLEGE_PUBLIC'!$CA:$CA)+SUMIF('7_COLLEGE_PRIVE'!$BW:$BW,$AF16,'7_COLLEGE_PRIVE'!$BX:$BX)</f>
        <v>20882</v>
      </c>
      <c r="U16" s="71">
        <f>SUMIF('3_COLLEGE_PUBLIC'!$BZ:$BZ,$AF16,'3_COLLEGE_PUBLIC'!$AJ:$AJ)+SUMIF('7_COLLEGE_PRIVE'!$BW:$BW,$AF16,'7_COLLEGE_PRIVE'!$AJ:$AJ)</f>
        <v>68</v>
      </c>
      <c r="V16" s="4">
        <f>SUMIF('4_LYCEE_PUBLIC'!$EV:$EV,$AF16,'4_LYCEE_PUBLIC'!$AC:$AC)+SUMIF('8_LYCEE_PRIVE'!$ES:$ES,$AF16,'8_LYCEE_PRIVE'!$AC:$AC)</f>
        <v>13885</v>
      </c>
      <c r="W16" s="4">
        <f>SUMIF('4_LYCEE_PUBLIC'!$EV:$EV,$AF16,'4_LYCEE_PUBLIC'!$BG:$BG)+SUMIF('8_LYCEE_PRIVE'!$ES:$ES,$AF16,'8_LYCEE_PRIVE'!$BG:$BG)</f>
        <v>1058</v>
      </c>
      <c r="X16" s="4">
        <f>SUMIF('4_LYCEE_PUBLIC'!$EV:$EV,$AF16,'4_LYCEE_PUBLIC'!$EW:$EW)+SUMIF('8_LYCEE_PRIVE'!$ES:$ES,$AF16,'8_LYCEE_PRIVE'!$ET:$ET)</f>
        <v>4701</v>
      </c>
      <c r="Y16" s="4">
        <f>SUMIF('4_LYCEE_PUBLIC'!$EV:$EV,$AF16,'4_LYCEE_PUBLIC'!$EX:$EX)+SUMIF('8_LYCEE_PRIVE'!$ES:$ES,$AF16,'8_LYCEE_PRIVE'!$EU:$EU)</f>
        <v>3017</v>
      </c>
      <c r="Z16" s="4">
        <f>SUMIF('4_LYCEE_PUBLIC'!$EV:$EV,$AF16,'4_LYCEE_PUBLIC'!$DV:$DV)+SUMIF('8_LYCEE_PRIVE'!$ES:$ES,$AF16,'8_LYCEE_PRIVE'!$DQ:$DQ)</f>
        <v>634</v>
      </c>
      <c r="AA16" s="4">
        <f>SUMIF('4_LYCEE_PUBLIC'!$EV:$EV,$AF16,'4_LYCEE_PUBLIC'!$BY:$BY)+SUMIF('8_LYCEE_PRIVE'!$ES:$ES,$AF16,'8_LYCEE_PRIVE'!$BY:$BY)</f>
        <v>263</v>
      </c>
      <c r="AB16" s="4">
        <f>SUMIF('4_LYCEE_PUBLIC'!$EV:$EV,$AF16,'4_LYCEE_PUBLIC'!$EY:$EY)+SUMIF('8_LYCEE_PRIVE'!$ES:$ES,$AF16,'8_LYCEE_PRIVE'!$EV:$EV)</f>
        <v>14938</v>
      </c>
      <c r="AC16" s="4">
        <f>SUMIF('4_LYCEE_PUBLIC'!$EV:$EV,$AF16,'4_LYCEE_PUBLIC'!$CC:$CC)+SUMIF('8_LYCEE_PRIVE'!$ES:$ES,$AF16,'8_LYCEE_PRIVE'!$CC:$CC)</f>
        <v>38</v>
      </c>
      <c r="AE16" s="78" t="str">
        <f t="shared" si="0"/>
        <v>ANALANJIROFO</v>
      </c>
      <c r="AF16" s="78" t="str">
        <f t="shared" si="1"/>
        <v>ANALANJIROFOURBAIN</v>
      </c>
    </row>
    <row r="17" spans="1:32">
      <c r="A17" s="205"/>
      <c r="B17" s="25" t="s">
        <v>73</v>
      </c>
      <c r="C17" s="26">
        <f>SUMIF('1_PRESCOLAIRE_PUBLIC'!$AX:$AX,$AF17,'1_PRESCOLAIRE_PUBLIC'!$K:$K)+SUMIF('5_PRESCOLAIRE_PRIVE'!$AS:$AS,$AF17,'5_PRESCOLAIRE_PRIVE'!$K:$K)</f>
        <v>51987</v>
      </c>
      <c r="D17" s="26">
        <f>SUMIF('1_PRESCOLAIRE_PUBLIC'!$AX:$AX,$AF17,'1_PRESCOLAIRE_PUBLIC'!$T:$T)+SUMIF('5_PRESCOLAIRE_PRIVE'!$AS:$AS,$AF17,'5_PRESCOLAIRE_PRIVE'!$T:$T)</f>
        <v>1586</v>
      </c>
      <c r="E17" s="26">
        <f>SUMIF('1_PRESCOLAIRE_PUBLIC'!$AX:$AX,$AF17,'1_PRESCOLAIRE_PUBLIC'!$AY:$AY)+SUMIF('5_PRESCOLAIRE_PRIVE'!$AS:$AS,$AF17,'5_PRESCOLAIRE_PRIVE'!$AT:$AT)</f>
        <v>30175</v>
      </c>
      <c r="F17" s="26">
        <f>SUMIF('1_PRESCOLAIRE_PUBLIC'!$AX:$AX,$AF17,'1_PRESCOLAIRE_PUBLIC'!$AC:$AC)+SUMIF('5_PRESCOLAIRE_PRIVE'!$AS:$AS,$AF17,'5_PRESCOLAIRE_PRIVE'!$X:$X)</f>
        <v>1963</v>
      </c>
      <c r="G17" s="26">
        <f>SUMIF('1_PRESCOLAIRE_PUBLIC'!$AX:$AX,$AF17,'1_PRESCOLAIRE_PUBLIC'!$AH:$AH)+SUMIF('5_PRESCOLAIRE_PRIVE'!$AS:$AS,$AF17,'5_PRESCOLAIRE_PRIVE'!$AC:$AC)</f>
        <v>1175</v>
      </c>
      <c r="H17" s="26">
        <f>SUMIF('2_PRIMAIRE_PUBLIC'!$CE:$CE,$AF17,'2_PRIMAIRE_PUBLIC'!$M:$M)+SUMIF('6_PRIMAIRE_PRIVE'!$BZ:$BZ,$AF17,'6_PRIMAIRE_PRIVE'!$M:$M)</f>
        <v>218196</v>
      </c>
      <c r="I17" s="26">
        <f>SUMIF('2_PRIMAIRE_PUBLIC'!$CE:$CE,$AF17,'2_PRIMAIRE_PUBLIC'!$AA:$AA)+SUMIF('6_PRIMAIRE_PRIVE'!$BZ:$BZ,$AF17,'6_PRIMAIRE_PRIVE'!$AA:$AA)</f>
        <v>55037</v>
      </c>
      <c r="J17" s="26">
        <f>SUMIF('2_PRIMAIRE_PUBLIC'!$CE:$CE,$AF17,'2_PRIMAIRE_PUBLIC'!$BI:$BI)+SUMIF('6_PRIMAIRE_PRIVE'!$BZ:$BZ,$AF17,'6_PRIMAIRE_PRIVE'!$BC:$BC)</f>
        <v>6383</v>
      </c>
      <c r="K17" s="26">
        <f>SUMIF('2_PRIMAIRE_PUBLIC'!$CE:$CE,$AF17,'2_PRIMAIRE_PUBLIC'!$AK:$AK)+SUMIF('6_PRIMAIRE_PRIVE'!$BZ:$BZ,$AF17,'6_PRIMAIRE_PRIVE'!$AK:$AK)</f>
        <v>6586</v>
      </c>
      <c r="L17" s="26">
        <f>SUMIF('2_PRIMAIRE_PUBLIC'!$CE:$CE,$AF17,'2_PRIMAIRE_PUBLIC'!$CF:$CF)+SUMIF('6_PRIMAIRE_PRIVE'!$BZ:$BZ,$AF17,'6_PRIMAIRE_PRIVE'!$CA:$CA)</f>
        <v>179655</v>
      </c>
      <c r="M17" s="26">
        <f>SUMIF('2_PRIMAIRE_PUBLIC'!$CE:$CE,$AF17,'2_PRIMAIRE_PUBLIC'!$AO:$AO)+SUMIF('6_PRIMAIRE_PRIVE'!$BZ:$BZ,$AF17,'6_PRIMAIRE_PRIVE'!$AO:$AO)</f>
        <v>1619</v>
      </c>
      <c r="N17" s="205"/>
      <c r="O17" s="25" t="s">
        <v>73</v>
      </c>
      <c r="P17" s="26">
        <f>SUMIF('3_COLLEGE_PUBLIC'!$BZ:$BZ,$AF17,'3_COLLEGE_PUBLIC'!$K:$K)+SUMIF('7_COLLEGE_PRIVE'!$BW:$BW,$AF17,'7_COLLEGE_PRIVE'!$K:$K)</f>
        <v>64036</v>
      </c>
      <c r="Q17" s="26">
        <f>SUMIF('3_COLLEGE_PUBLIC'!$BZ:$BZ,$AF17,'3_COLLEGE_PUBLIC'!$W:$W)+SUMIF('7_COLLEGE_PRIVE'!$BW:$BW,$AF17,'7_COLLEGE_PRIVE'!$W:$W)</f>
        <v>7732</v>
      </c>
      <c r="R17" s="26">
        <f>SUMIF('3_COLLEGE_PUBLIC'!$BZ:$BZ,$AF17,'3_COLLEGE_PUBLIC'!$BC:$BC)+SUMIF('7_COLLEGE_PRIVE'!$BW:$BW,$AF17,'7_COLLEGE_PRIVE'!$AX:$AX)</f>
        <v>3326</v>
      </c>
      <c r="S17" s="26">
        <f>SUMIF('3_COLLEGE_PUBLIC'!$BZ:$BZ,$AF17,'3_COLLEGE_PUBLIC'!$AF:$AF)+SUMIF('7_COLLEGE_PRIVE'!$BW:$BW,$AF17,'7_COLLEGE_PRIVE'!$AF:$AF)</f>
        <v>1748</v>
      </c>
      <c r="T17" s="26">
        <f>SUMIF('3_COLLEGE_PUBLIC'!$BZ:$BZ,$AF17,'3_COLLEGE_PUBLIC'!$CA:$CA)+SUMIF('7_COLLEGE_PRIVE'!$BW:$BW,$AF17,'7_COLLEGE_PRIVE'!$BX:$BX)</f>
        <v>65897</v>
      </c>
      <c r="U17" s="26">
        <f>SUMIF('3_COLLEGE_PUBLIC'!$BZ:$BZ,$AF17,'3_COLLEGE_PUBLIC'!$AJ:$AJ)+SUMIF('7_COLLEGE_PRIVE'!$BW:$BW,$AF17,'7_COLLEGE_PRIVE'!$AJ:$AJ)</f>
        <v>312</v>
      </c>
      <c r="V17" s="26">
        <f>SUMIF('4_LYCEE_PUBLIC'!$EV:$EV,$AF17,'4_LYCEE_PUBLIC'!$AC:$AC)+SUMIF('8_LYCEE_PRIVE'!$ES:$ES,$AF17,'8_LYCEE_PRIVE'!$AC:$AC)</f>
        <v>23875</v>
      </c>
      <c r="W17" s="26">
        <f>SUMIF('4_LYCEE_PUBLIC'!$EV:$EV,$AF17,'4_LYCEE_PUBLIC'!$BG:$BG)+SUMIF('8_LYCEE_PRIVE'!$ES:$ES,$AF17,'8_LYCEE_PRIVE'!$BG:$BG)</f>
        <v>1713</v>
      </c>
      <c r="X17" s="26">
        <f>SUMIF('4_LYCEE_PUBLIC'!$EV:$EV,$AF17,'4_LYCEE_PUBLIC'!$EW:$EW)+SUMIF('8_LYCEE_PRIVE'!$ES:$ES,$AF17,'8_LYCEE_PRIVE'!$ET:$ET)</f>
        <v>6866</v>
      </c>
      <c r="Y17" s="26">
        <f>SUMIF('4_LYCEE_PUBLIC'!$EV:$EV,$AF17,'4_LYCEE_PUBLIC'!$EX:$EX)+SUMIF('8_LYCEE_PRIVE'!$ES:$ES,$AF17,'8_LYCEE_PRIVE'!$EU:$EU)</f>
        <v>4467</v>
      </c>
      <c r="Z17" s="26">
        <f>SUMIF('4_LYCEE_PUBLIC'!$EV:$EV,$AF17,'4_LYCEE_PUBLIC'!$DV:$DV)+SUMIF('8_LYCEE_PRIVE'!$ES:$ES,$AF17,'8_LYCEE_PRIVE'!$DQ:$DQ)</f>
        <v>1067</v>
      </c>
      <c r="AA17" s="26">
        <f>SUMIF('4_LYCEE_PUBLIC'!$EV:$EV,$AF17,'4_LYCEE_PUBLIC'!$BY:$BY)+SUMIF('8_LYCEE_PRIVE'!$ES:$ES,$AF17,'8_LYCEE_PRIVE'!$BY:$BY)</f>
        <v>466</v>
      </c>
      <c r="AB17" s="26">
        <f>SUMIF('4_LYCEE_PUBLIC'!$EV:$EV,$AF17,'4_LYCEE_PUBLIC'!$EY:$EY)+SUMIF('8_LYCEE_PRIVE'!$ES:$ES,$AF17,'8_LYCEE_PRIVE'!$EV:$EV)</f>
        <v>24801</v>
      </c>
      <c r="AC17" s="26">
        <f>SUMIF('4_LYCEE_PUBLIC'!$EV:$EV,$AF17,'4_LYCEE_PUBLIC'!$CC:$CC)+SUMIF('8_LYCEE_PRIVE'!$ES:$ES,$AF17,'8_LYCEE_PRIVE'!$CC:$CC)</f>
        <v>77</v>
      </c>
      <c r="AE17" s="78" t="str">
        <f t="shared" si="0"/>
        <v>ANALANJIROFO</v>
      </c>
      <c r="AF17" s="78" t="str">
        <f t="shared" si="1"/>
        <v>ANALANJIROFOTOTAL</v>
      </c>
    </row>
    <row r="18" spans="1:32">
      <c r="A18" s="205" t="s">
        <v>99</v>
      </c>
      <c r="B18" s="8" t="s">
        <v>90</v>
      </c>
      <c r="C18" s="71">
        <f>SUMIF('1_PRESCOLAIRE_PUBLIC'!$AX:$AX,$AF18,'1_PRESCOLAIRE_PUBLIC'!$K:$K)+SUMIF('5_PRESCOLAIRE_PRIVE'!$AS:$AS,$AF18,'5_PRESCOLAIRE_PRIVE'!$K:$K)</f>
        <v>71080</v>
      </c>
      <c r="D18" s="71">
        <f>SUMIF('1_PRESCOLAIRE_PUBLIC'!$AX:$AX,$AF18,'1_PRESCOLAIRE_PUBLIC'!$T:$T)+SUMIF('5_PRESCOLAIRE_PRIVE'!$AS:$AS,$AF18,'5_PRESCOLAIRE_PRIVE'!$T:$T)</f>
        <v>922</v>
      </c>
      <c r="E18" s="71">
        <f>SUMIF('1_PRESCOLAIRE_PUBLIC'!$AX:$AX,$AF18,'1_PRESCOLAIRE_PUBLIC'!$AY:$AY)+SUMIF('5_PRESCOLAIRE_PRIVE'!$AS:$AS,$AF18,'5_PRESCOLAIRE_PRIVE'!$AT:$AT)</f>
        <v>8598</v>
      </c>
      <c r="F18" s="71">
        <f>SUMIF('1_PRESCOLAIRE_PUBLIC'!$AX:$AX,$AF18,'1_PRESCOLAIRE_PUBLIC'!$AC:$AC)+SUMIF('5_PRESCOLAIRE_PRIVE'!$AS:$AS,$AF18,'5_PRESCOLAIRE_PRIVE'!$X:$X)</f>
        <v>2946</v>
      </c>
      <c r="G18" s="71">
        <f>SUMIF('1_PRESCOLAIRE_PUBLIC'!$AX:$AX,$AF18,'1_PRESCOLAIRE_PUBLIC'!$AH:$AH)+SUMIF('5_PRESCOLAIRE_PRIVE'!$AS:$AS,$AF18,'5_PRESCOLAIRE_PRIVE'!$AC:$AC)</f>
        <v>1063</v>
      </c>
      <c r="H18" s="71">
        <f>SUMIF('2_PRIMAIRE_PUBLIC'!$CE:$CE,$AF18,'2_PRIMAIRE_PUBLIC'!$M:$M)+SUMIF('6_PRIMAIRE_PRIVE'!$BZ:$BZ,$AF18,'6_PRIMAIRE_PRIVE'!$M:$M)</f>
        <v>258133</v>
      </c>
      <c r="I18" s="71">
        <f>SUMIF('2_PRIMAIRE_PUBLIC'!$CE:$CE,$AF18,'2_PRIMAIRE_PUBLIC'!$AA:$AA)+SUMIF('6_PRIMAIRE_PRIVE'!$BZ:$BZ,$AF18,'6_PRIMAIRE_PRIVE'!$AA:$AA)</f>
        <v>60318</v>
      </c>
      <c r="J18" s="71">
        <f>SUMIF('2_PRIMAIRE_PUBLIC'!$CE:$CE,$AF18,'2_PRIMAIRE_PUBLIC'!$BI:$BI)+SUMIF('6_PRIMAIRE_PRIVE'!$BZ:$BZ,$AF18,'6_PRIMAIRE_PRIVE'!$BC:$BC)</f>
        <v>4180</v>
      </c>
      <c r="K18" s="71">
        <f>SUMIF('2_PRIMAIRE_PUBLIC'!$CE:$CE,$AF18,'2_PRIMAIRE_PUBLIC'!$AK:$AK)+SUMIF('6_PRIMAIRE_PRIVE'!$BZ:$BZ,$AF18,'6_PRIMAIRE_PRIVE'!$AK:$AK)</f>
        <v>2750</v>
      </c>
      <c r="L18" s="71">
        <f>SUMIF('2_PRIMAIRE_PUBLIC'!$CE:$CE,$AF18,'2_PRIMAIRE_PUBLIC'!$CF:$CF)+SUMIF('6_PRIMAIRE_PRIVE'!$BZ:$BZ,$AF18,'6_PRIMAIRE_PRIVE'!$CA:$CA)</f>
        <v>55657</v>
      </c>
      <c r="M18" s="71">
        <f>SUMIF('2_PRIMAIRE_PUBLIC'!$CE:$CE,$AF18,'2_PRIMAIRE_PUBLIC'!$AO:$AO)+SUMIF('6_PRIMAIRE_PRIVE'!$BZ:$BZ,$AF18,'6_PRIMAIRE_PRIVE'!$AO:$AO)</f>
        <v>1458</v>
      </c>
      <c r="N18" s="205" t="s">
        <v>99</v>
      </c>
      <c r="O18" s="8" t="s">
        <v>90</v>
      </c>
      <c r="P18" s="71">
        <f>SUMIF('3_COLLEGE_PUBLIC'!$BZ:$BZ,$AF18,'3_COLLEGE_PUBLIC'!$K:$K)+SUMIF('7_COLLEGE_PRIVE'!$BW:$BW,$AF18,'7_COLLEGE_PRIVE'!$K:$K)</f>
        <v>19513</v>
      </c>
      <c r="Q18" s="71">
        <f>SUMIF('3_COLLEGE_PUBLIC'!$BZ:$BZ,$AF18,'3_COLLEGE_PUBLIC'!$W:$W)+SUMIF('7_COLLEGE_PRIVE'!$BW:$BW,$AF18,'7_COLLEGE_PRIVE'!$W:$W)</f>
        <v>2951</v>
      </c>
      <c r="R18" s="71">
        <f>SUMIF('3_COLLEGE_PUBLIC'!$BZ:$BZ,$AF18,'3_COLLEGE_PUBLIC'!$BC:$BC)+SUMIF('7_COLLEGE_PRIVE'!$BW:$BW,$AF18,'7_COLLEGE_PRIVE'!$AX:$AX)</f>
        <v>1089</v>
      </c>
      <c r="S18" s="71">
        <f>SUMIF('3_COLLEGE_PUBLIC'!$BZ:$BZ,$AF18,'3_COLLEGE_PUBLIC'!$AF:$AF)+SUMIF('7_COLLEGE_PRIVE'!$BW:$BW,$AF18,'7_COLLEGE_PRIVE'!$AF:$AF)</f>
        <v>297</v>
      </c>
      <c r="T18" s="71">
        <f>SUMIF('3_COLLEGE_PUBLIC'!$BZ:$BZ,$AF18,'3_COLLEGE_PUBLIC'!$CA:$CA)+SUMIF('7_COLLEGE_PRIVE'!$BW:$BW,$AF18,'7_COLLEGE_PRIVE'!$BX:$BX)</f>
        <v>7879</v>
      </c>
      <c r="U18" s="71">
        <f>SUMIF('3_COLLEGE_PUBLIC'!$BZ:$BZ,$AF18,'3_COLLEGE_PUBLIC'!$AJ:$AJ)+SUMIF('7_COLLEGE_PRIVE'!$BW:$BW,$AF18,'7_COLLEGE_PRIVE'!$AJ:$AJ)</f>
        <v>92</v>
      </c>
      <c r="V18" s="4">
        <f>SUMIF('4_LYCEE_PUBLIC'!$EV:$EV,$AF18,'4_LYCEE_PUBLIC'!$AC:$AC)+SUMIF('8_LYCEE_PRIVE'!$ES:$ES,$AF18,'8_LYCEE_PRIVE'!$AC:$AC)</f>
        <v>3531</v>
      </c>
      <c r="W18" s="4">
        <f>SUMIF('4_LYCEE_PUBLIC'!$EV:$EV,$AF18,'4_LYCEE_PUBLIC'!$BG:$BG)+SUMIF('8_LYCEE_PRIVE'!$ES:$ES,$AF18,'8_LYCEE_PRIVE'!$BG:$BG)</f>
        <v>550</v>
      </c>
      <c r="X18" s="4">
        <f>SUMIF('4_LYCEE_PUBLIC'!$EV:$EV,$AF18,'4_LYCEE_PUBLIC'!$EW:$EW)+SUMIF('8_LYCEE_PRIVE'!$ES:$ES,$AF18,'8_LYCEE_PRIVE'!$ET:$ET)</f>
        <v>965</v>
      </c>
      <c r="Y18" s="4">
        <f>SUMIF('4_LYCEE_PUBLIC'!$EV:$EV,$AF18,'4_LYCEE_PUBLIC'!$EX:$EX)+SUMIF('8_LYCEE_PRIVE'!$ES:$ES,$AF18,'8_LYCEE_PRIVE'!$EU:$EU)</f>
        <v>419</v>
      </c>
      <c r="Z18" s="4">
        <f>SUMIF('4_LYCEE_PUBLIC'!$EV:$EV,$AF18,'4_LYCEE_PUBLIC'!$DV:$DV)+SUMIF('8_LYCEE_PRIVE'!$ES:$ES,$AF18,'8_LYCEE_PRIVE'!$DQ:$DQ)</f>
        <v>142</v>
      </c>
      <c r="AA18" s="4">
        <f>SUMIF('4_LYCEE_PUBLIC'!$EV:$EV,$AF18,'4_LYCEE_PUBLIC'!$BY:$BY)+SUMIF('8_LYCEE_PRIVE'!$ES:$ES,$AF18,'8_LYCEE_PRIVE'!$BY:$BY)</f>
        <v>38</v>
      </c>
      <c r="AB18" s="4">
        <f>SUMIF('4_LYCEE_PUBLIC'!$EV:$EV,$AF18,'4_LYCEE_PUBLIC'!$EY:$EY)+SUMIF('8_LYCEE_PRIVE'!$ES:$ES,$AF18,'8_LYCEE_PRIVE'!$EV:$EV)</f>
        <v>1704</v>
      </c>
      <c r="AC18" s="4">
        <f>SUMIF('4_LYCEE_PUBLIC'!$EV:$EV,$AF18,'4_LYCEE_PUBLIC'!$CC:$CC)+SUMIF('8_LYCEE_PRIVE'!$ES:$ES,$AF18,'8_LYCEE_PRIVE'!$CC:$CC)</f>
        <v>13</v>
      </c>
      <c r="AE18" s="78" t="str">
        <f t="shared" si="0"/>
        <v>ANDROY</v>
      </c>
      <c r="AF18" s="78" t="str">
        <f t="shared" si="1"/>
        <v>ANDROYRURAL</v>
      </c>
    </row>
    <row r="19" spans="1:32">
      <c r="A19" s="205"/>
      <c r="B19" s="8" t="s">
        <v>91</v>
      </c>
      <c r="C19" s="71">
        <f>SUMIF('1_PRESCOLAIRE_PUBLIC'!$AX:$AX,$AF19,'1_PRESCOLAIRE_PUBLIC'!$K:$K)+SUMIF('5_PRESCOLAIRE_PRIVE'!$AS:$AS,$AF19,'5_PRESCOLAIRE_PRIVE'!$K:$K)</f>
        <v>5715</v>
      </c>
      <c r="D19" s="71">
        <f>SUMIF('1_PRESCOLAIRE_PUBLIC'!$AX:$AX,$AF19,'1_PRESCOLAIRE_PUBLIC'!$T:$T)+SUMIF('5_PRESCOLAIRE_PRIVE'!$AS:$AS,$AF19,'5_PRESCOLAIRE_PRIVE'!$T:$T)</f>
        <v>66</v>
      </c>
      <c r="E19" s="71">
        <f>SUMIF('1_PRESCOLAIRE_PUBLIC'!$AX:$AX,$AF19,'1_PRESCOLAIRE_PUBLIC'!$AY:$AY)+SUMIF('5_PRESCOLAIRE_PRIVE'!$AS:$AS,$AF19,'5_PRESCOLAIRE_PRIVE'!$AT:$AT)</f>
        <v>1738</v>
      </c>
      <c r="F19" s="71">
        <f>SUMIF('1_PRESCOLAIRE_PUBLIC'!$AX:$AX,$AF19,'1_PRESCOLAIRE_PUBLIC'!$AC:$AC)+SUMIF('5_PRESCOLAIRE_PRIVE'!$AS:$AS,$AF19,'5_PRESCOLAIRE_PRIVE'!$X:$X)</f>
        <v>242</v>
      </c>
      <c r="G19" s="71">
        <f>SUMIF('1_PRESCOLAIRE_PUBLIC'!$AX:$AX,$AF19,'1_PRESCOLAIRE_PUBLIC'!$AH:$AH)+SUMIF('5_PRESCOLAIRE_PRIVE'!$AS:$AS,$AF19,'5_PRESCOLAIRE_PRIVE'!$AC:$AC)</f>
        <v>55</v>
      </c>
      <c r="H19" s="71">
        <f>SUMIF('2_PRIMAIRE_PUBLIC'!$CE:$CE,$AF19,'2_PRIMAIRE_PUBLIC'!$M:$M)+SUMIF('6_PRIMAIRE_PRIVE'!$BZ:$BZ,$AF19,'6_PRIMAIRE_PRIVE'!$M:$M)</f>
        <v>24338</v>
      </c>
      <c r="I19" s="71">
        <f>SUMIF('2_PRIMAIRE_PUBLIC'!$CE:$CE,$AF19,'2_PRIMAIRE_PUBLIC'!$AA:$AA)+SUMIF('6_PRIMAIRE_PRIVE'!$BZ:$BZ,$AF19,'6_PRIMAIRE_PRIVE'!$AA:$AA)</f>
        <v>5598</v>
      </c>
      <c r="J19" s="71">
        <f>SUMIF('2_PRIMAIRE_PUBLIC'!$CE:$CE,$AF19,'2_PRIMAIRE_PUBLIC'!$BI:$BI)+SUMIF('6_PRIMAIRE_PRIVE'!$BZ:$BZ,$AF19,'6_PRIMAIRE_PRIVE'!$BC:$BC)</f>
        <v>396</v>
      </c>
      <c r="K19" s="71">
        <f>SUMIF('2_PRIMAIRE_PUBLIC'!$CE:$CE,$AF19,'2_PRIMAIRE_PUBLIC'!$AK:$AK)+SUMIF('6_PRIMAIRE_PRIVE'!$BZ:$BZ,$AF19,'6_PRIMAIRE_PRIVE'!$AK:$AK)</f>
        <v>220</v>
      </c>
      <c r="L19" s="71">
        <f>SUMIF('2_PRIMAIRE_PUBLIC'!$CE:$CE,$AF19,'2_PRIMAIRE_PUBLIC'!$CF:$CF)+SUMIF('6_PRIMAIRE_PRIVE'!$BZ:$BZ,$AF19,'6_PRIMAIRE_PRIVE'!$CA:$CA)</f>
        <v>9241</v>
      </c>
      <c r="M19" s="71">
        <f>SUMIF('2_PRIMAIRE_PUBLIC'!$CE:$CE,$AF19,'2_PRIMAIRE_PUBLIC'!$AO:$AO)+SUMIF('6_PRIMAIRE_PRIVE'!$BZ:$BZ,$AF19,'6_PRIMAIRE_PRIVE'!$AO:$AO)</f>
        <v>70</v>
      </c>
      <c r="N19" s="205"/>
      <c r="O19" s="8" t="s">
        <v>91</v>
      </c>
      <c r="P19" s="71">
        <f>SUMIF('3_COLLEGE_PUBLIC'!$BZ:$BZ,$AF19,'3_COLLEGE_PUBLIC'!$K:$K)+SUMIF('7_COLLEGE_PRIVE'!$BW:$BW,$AF19,'7_COLLEGE_PRIVE'!$K:$K)</f>
        <v>5600</v>
      </c>
      <c r="Q19" s="71">
        <f>SUMIF('3_COLLEGE_PUBLIC'!$BZ:$BZ,$AF19,'3_COLLEGE_PUBLIC'!$W:$W)+SUMIF('7_COLLEGE_PRIVE'!$BW:$BW,$AF19,'7_COLLEGE_PRIVE'!$W:$W)</f>
        <v>462</v>
      </c>
      <c r="R19" s="71">
        <f>SUMIF('3_COLLEGE_PUBLIC'!$BZ:$BZ,$AF19,'3_COLLEGE_PUBLIC'!$BC:$BC)+SUMIF('7_COLLEGE_PRIVE'!$BW:$BW,$AF19,'7_COLLEGE_PRIVE'!$AX:$AX)</f>
        <v>182</v>
      </c>
      <c r="S19" s="71">
        <f>SUMIF('3_COLLEGE_PUBLIC'!$BZ:$BZ,$AF19,'3_COLLEGE_PUBLIC'!$AF:$AF)+SUMIF('7_COLLEGE_PRIVE'!$BW:$BW,$AF19,'7_COLLEGE_PRIVE'!$AF:$AF)</f>
        <v>69</v>
      </c>
      <c r="T19" s="71">
        <f>SUMIF('3_COLLEGE_PUBLIC'!$BZ:$BZ,$AF19,'3_COLLEGE_PUBLIC'!$CA:$CA)+SUMIF('7_COLLEGE_PRIVE'!$BW:$BW,$AF19,'7_COLLEGE_PRIVE'!$BX:$BX)</f>
        <v>3594</v>
      </c>
      <c r="U19" s="71">
        <f>SUMIF('3_COLLEGE_PUBLIC'!$BZ:$BZ,$AF19,'3_COLLEGE_PUBLIC'!$AJ:$AJ)+SUMIF('7_COLLEGE_PRIVE'!$BW:$BW,$AF19,'7_COLLEGE_PRIVE'!$AJ:$AJ)</f>
        <v>12</v>
      </c>
      <c r="V19" s="4">
        <f>SUMIF('4_LYCEE_PUBLIC'!$EV:$EV,$AF19,'4_LYCEE_PUBLIC'!$AC:$AC)+SUMIF('8_LYCEE_PRIVE'!$ES:$ES,$AF19,'8_LYCEE_PRIVE'!$AC:$AC)</f>
        <v>3534</v>
      </c>
      <c r="W19" s="4">
        <f>SUMIF('4_LYCEE_PUBLIC'!$EV:$EV,$AF19,'4_LYCEE_PUBLIC'!$BG:$BG)+SUMIF('8_LYCEE_PRIVE'!$ES:$ES,$AF19,'8_LYCEE_PRIVE'!$BG:$BG)</f>
        <v>229</v>
      </c>
      <c r="X19" s="4">
        <f>SUMIF('4_LYCEE_PUBLIC'!$EV:$EV,$AF19,'4_LYCEE_PUBLIC'!$EW:$EW)+SUMIF('8_LYCEE_PRIVE'!$ES:$ES,$AF19,'8_LYCEE_PRIVE'!$ET:$ET)</f>
        <v>728</v>
      </c>
      <c r="Y19" s="4">
        <f>SUMIF('4_LYCEE_PUBLIC'!$EV:$EV,$AF19,'4_LYCEE_PUBLIC'!$EX:$EX)+SUMIF('8_LYCEE_PRIVE'!$ES:$ES,$AF19,'8_LYCEE_PRIVE'!$EU:$EU)</f>
        <v>489</v>
      </c>
      <c r="Z19" s="4">
        <f>SUMIF('4_LYCEE_PUBLIC'!$EV:$EV,$AF19,'4_LYCEE_PUBLIC'!$DV:$DV)+SUMIF('8_LYCEE_PRIVE'!$ES:$ES,$AF19,'8_LYCEE_PRIVE'!$DQ:$DQ)</f>
        <v>107</v>
      </c>
      <c r="AA19" s="4">
        <f>SUMIF('4_LYCEE_PUBLIC'!$EV:$EV,$AF19,'4_LYCEE_PUBLIC'!$BY:$BY)+SUMIF('8_LYCEE_PRIVE'!$ES:$ES,$AF19,'8_LYCEE_PRIVE'!$BY:$BY)</f>
        <v>65</v>
      </c>
      <c r="AB19" s="4">
        <f>SUMIF('4_LYCEE_PUBLIC'!$EV:$EV,$AF19,'4_LYCEE_PUBLIC'!$EY:$EY)+SUMIF('8_LYCEE_PRIVE'!$ES:$ES,$AF19,'8_LYCEE_PRIVE'!$EV:$EV)</f>
        <v>2824</v>
      </c>
      <c r="AC19" s="4">
        <f>SUMIF('4_LYCEE_PUBLIC'!$EV:$EV,$AF19,'4_LYCEE_PUBLIC'!$CC:$CC)+SUMIF('8_LYCEE_PRIVE'!$ES:$ES,$AF19,'8_LYCEE_PRIVE'!$CC:$CC)</f>
        <v>10</v>
      </c>
      <c r="AE19" s="78" t="str">
        <f t="shared" si="0"/>
        <v>ANDROY</v>
      </c>
      <c r="AF19" s="78" t="str">
        <f t="shared" si="1"/>
        <v>ANDROYURBAIN</v>
      </c>
    </row>
    <row r="20" spans="1:32">
      <c r="A20" s="205"/>
      <c r="B20" s="25" t="s">
        <v>73</v>
      </c>
      <c r="C20" s="26">
        <f>SUMIF('1_PRESCOLAIRE_PUBLIC'!$AX:$AX,$AF20,'1_PRESCOLAIRE_PUBLIC'!$K:$K)+SUMIF('5_PRESCOLAIRE_PRIVE'!$AS:$AS,$AF20,'5_PRESCOLAIRE_PRIVE'!$K:$K)</f>
        <v>76795</v>
      </c>
      <c r="D20" s="26">
        <f>SUMIF('1_PRESCOLAIRE_PUBLIC'!$AX:$AX,$AF20,'1_PRESCOLAIRE_PUBLIC'!$T:$T)+SUMIF('5_PRESCOLAIRE_PRIVE'!$AS:$AS,$AF20,'5_PRESCOLAIRE_PRIVE'!$T:$T)</f>
        <v>988</v>
      </c>
      <c r="E20" s="26">
        <f>SUMIF('1_PRESCOLAIRE_PUBLIC'!$AX:$AX,$AF20,'1_PRESCOLAIRE_PUBLIC'!$AY:$AY)+SUMIF('5_PRESCOLAIRE_PRIVE'!$AS:$AS,$AF20,'5_PRESCOLAIRE_PRIVE'!$AT:$AT)</f>
        <v>10336</v>
      </c>
      <c r="F20" s="26">
        <f>SUMIF('1_PRESCOLAIRE_PUBLIC'!$AX:$AX,$AF20,'1_PRESCOLAIRE_PUBLIC'!$AC:$AC)+SUMIF('5_PRESCOLAIRE_PRIVE'!$AS:$AS,$AF20,'5_PRESCOLAIRE_PRIVE'!$X:$X)</f>
        <v>3188</v>
      </c>
      <c r="G20" s="26">
        <f>SUMIF('1_PRESCOLAIRE_PUBLIC'!$AX:$AX,$AF20,'1_PRESCOLAIRE_PUBLIC'!$AH:$AH)+SUMIF('5_PRESCOLAIRE_PRIVE'!$AS:$AS,$AF20,'5_PRESCOLAIRE_PRIVE'!$AC:$AC)</f>
        <v>1118</v>
      </c>
      <c r="H20" s="26">
        <f>SUMIF('2_PRIMAIRE_PUBLIC'!$CE:$CE,$AF20,'2_PRIMAIRE_PUBLIC'!$M:$M)+SUMIF('6_PRIMAIRE_PRIVE'!$BZ:$BZ,$AF20,'6_PRIMAIRE_PRIVE'!$M:$M)</f>
        <v>282471</v>
      </c>
      <c r="I20" s="26">
        <f>SUMIF('2_PRIMAIRE_PUBLIC'!$CE:$CE,$AF20,'2_PRIMAIRE_PUBLIC'!$AA:$AA)+SUMIF('6_PRIMAIRE_PRIVE'!$BZ:$BZ,$AF20,'6_PRIMAIRE_PRIVE'!$AA:$AA)</f>
        <v>65916</v>
      </c>
      <c r="J20" s="26">
        <f>SUMIF('2_PRIMAIRE_PUBLIC'!$CE:$CE,$AF20,'2_PRIMAIRE_PUBLIC'!$BI:$BI)+SUMIF('6_PRIMAIRE_PRIVE'!$BZ:$BZ,$AF20,'6_PRIMAIRE_PRIVE'!$BC:$BC)</f>
        <v>4576</v>
      </c>
      <c r="K20" s="26">
        <f>SUMIF('2_PRIMAIRE_PUBLIC'!$CE:$CE,$AF20,'2_PRIMAIRE_PUBLIC'!$AK:$AK)+SUMIF('6_PRIMAIRE_PRIVE'!$BZ:$BZ,$AF20,'6_PRIMAIRE_PRIVE'!$AK:$AK)</f>
        <v>2970</v>
      </c>
      <c r="L20" s="26">
        <f>SUMIF('2_PRIMAIRE_PUBLIC'!$CE:$CE,$AF20,'2_PRIMAIRE_PUBLIC'!$CF:$CF)+SUMIF('6_PRIMAIRE_PRIVE'!$BZ:$BZ,$AF20,'6_PRIMAIRE_PRIVE'!$CA:$CA)</f>
        <v>64898</v>
      </c>
      <c r="M20" s="26">
        <f>SUMIF('2_PRIMAIRE_PUBLIC'!$CE:$CE,$AF20,'2_PRIMAIRE_PUBLIC'!$AO:$AO)+SUMIF('6_PRIMAIRE_PRIVE'!$BZ:$BZ,$AF20,'6_PRIMAIRE_PRIVE'!$AO:$AO)</f>
        <v>1528</v>
      </c>
      <c r="N20" s="205"/>
      <c r="O20" s="25" t="s">
        <v>73</v>
      </c>
      <c r="P20" s="26">
        <f>SUMIF('3_COLLEGE_PUBLIC'!$BZ:$BZ,$AF20,'3_COLLEGE_PUBLIC'!$K:$K)+SUMIF('7_COLLEGE_PRIVE'!$BW:$BW,$AF20,'7_COLLEGE_PRIVE'!$K:$K)</f>
        <v>25113</v>
      </c>
      <c r="Q20" s="26">
        <f>SUMIF('3_COLLEGE_PUBLIC'!$BZ:$BZ,$AF20,'3_COLLEGE_PUBLIC'!$W:$W)+SUMIF('7_COLLEGE_PRIVE'!$BW:$BW,$AF20,'7_COLLEGE_PRIVE'!$W:$W)</f>
        <v>3413</v>
      </c>
      <c r="R20" s="26">
        <f>SUMIF('3_COLLEGE_PUBLIC'!$BZ:$BZ,$AF20,'3_COLLEGE_PUBLIC'!$BC:$BC)+SUMIF('7_COLLEGE_PRIVE'!$BW:$BW,$AF20,'7_COLLEGE_PRIVE'!$AX:$AX)</f>
        <v>1271</v>
      </c>
      <c r="S20" s="26">
        <f>SUMIF('3_COLLEGE_PUBLIC'!$BZ:$BZ,$AF20,'3_COLLEGE_PUBLIC'!$AF:$AF)+SUMIF('7_COLLEGE_PRIVE'!$BW:$BW,$AF20,'7_COLLEGE_PRIVE'!$AF:$AF)</f>
        <v>366</v>
      </c>
      <c r="T20" s="26">
        <f>SUMIF('3_COLLEGE_PUBLIC'!$BZ:$BZ,$AF20,'3_COLLEGE_PUBLIC'!$CA:$CA)+SUMIF('7_COLLEGE_PRIVE'!$BW:$BW,$AF20,'7_COLLEGE_PRIVE'!$BX:$BX)</f>
        <v>11473</v>
      </c>
      <c r="U20" s="26">
        <f>SUMIF('3_COLLEGE_PUBLIC'!$BZ:$BZ,$AF20,'3_COLLEGE_PUBLIC'!$AJ:$AJ)+SUMIF('7_COLLEGE_PRIVE'!$BW:$BW,$AF20,'7_COLLEGE_PRIVE'!$AJ:$AJ)</f>
        <v>104</v>
      </c>
      <c r="V20" s="26">
        <f>SUMIF('4_LYCEE_PUBLIC'!$EV:$EV,$AF20,'4_LYCEE_PUBLIC'!$AC:$AC)+SUMIF('8_LYCEE_PRIVE'!$ES:$ES,$AF20,'8_LYCEE_PRIVE'!$AC:$AC)</f>
        <v>7065</v>
      </c>
      <c r="W20" s="26">
        <f>SUMIF('4_LYCEE_PUBLIC'!$EV:$EV,$AF20,'4_LYCEE_PUBLIC'!$BG:$BG)+SUMIF('8_LYCEE_PRIVE'!$ES:$ES,$AF20,'8_LYCEE_PRIVE'!$BG:$BG)</f>
        <v>779</v>
      </c>
      <c r="X20" s="26">
        <f>SUMIF('4_LYCEE_PUBLIC'!$EV:$EV,$AF20,'4_LYCEE_PUBLIC'!$EW:$EW)+SUMIF('8_LYCEE_PRIVE'!$ES:$ES,$AF20,'8_LYCEE_PRIVE'!$ET:$ET)</f>
        <v>1693</v>
      </c>
      <c r="Y20" s="26">
        <f>SUMIF('4_LYCEE_PUBLIC'!$EV:$EV,$AF20,'4_LYCEE_PUBLIC'!$EX:$EX)+SUMIF('8_LYCEE_PRIVE'!$ES:$ES,$AF20,'8_LYCEE_PRIVE'!$EU:$EU)</f>
        <v>908</v>
      </c>
      <c r="Z20" s="26">
        <f>SUMIF('4_LYCEE_PUBLIC'!$EV:$EV,$AF20,'4_LYCEE_PUBLIC'!$DV:$DV)+SUMIF('8_LYCEE_PRIVE'!$ES:$ES,$AF20,'8_LYCEE_PRIVE'!$DQ:$DQ)</f>
        <v>249</v>
      </c>
      <c r="AA20" s="26">
        <f>SUMIF('4_LYCEE_PUBLIC'!$EV:$EV,$AF20,'4_LYCEE_PUBLIC'!$BY:$BY)+SUMIF('8_LYCEE_PRIVE'!$ES:$ES,$AF20,'8_LYCEE_PRIVE'!$BY:$BY)</f>
        <v>103</v>
      </c>
      <c r="AB20" s="26">
        <f>SUMIF('4_LYCEE_PUBLIC'!$EV:$EV,$AF20,'4_LYCEE_PUBLIC'!$EY:$EY)+SUMIF('8_LYCEE_PRIVE'!$ES:$ES,$AF20,'8_LYCEE_PRIVE'!$EV:$EV)</f>
        <v>4528</v>
      </c>
      <c r="AC20" s="26">
        <f>SUMIF('4_LYCEE_PUBLIC'!$EV:$EV,$AF20,'4_LYCEE_PUBLIC'!$CC:$CC)+SUMIF('8_LYCEE_PRIVE'!$ES:$ES,$AF20,'8_LYCEE_PRIVE'!$CC:$CC)</f>
        <v>23</v>
      </c>
      <c r="AE20" s="78" t="str">
        <f t="shared" si="0"/>
        <v>ANDROY</v>
      </c>
      <c r="AF20" s="78" t="str">
        <f t="shared" si="1"/>
        <v>ANDROYTOTAL</v>
      </c>
    </row>
    <row r="21" spans="1:32">
      <c r="A21" s="205" t="s">
        <v>6</v>
      </c>
      <c r="B21" s="8" t="s">
        <v>90</v>
      </c>
      <c r="C21" s="71">
        <f>SUMIF('1_PRESCOLAIRE_PUBLIC'!$AX:$AX,$AF21,'1_PRESCOLAIRE_PUBLIC'!$K:$K)+SUMIF('5_PRESCOLAIRE_PRIVE'!$AS:$AS,$AF21,'5_PRESCOLAIRE_PRIVE'!$K:$K)</f>
        <v>30917</v>
      </c>
      <c r="D21" s="71">
        <f>SUMIF('1_PRESCOLAIRE_PUBLIC'!$AX:$AX,$AF21,'1_PRESCOLAIRE_PUBLIC'!$T:$T)+SUMIF('5_PRESCOLAIRE_PRIVE'!$AS:$AS,$AF21,'5_PRESCOLAIRE_PRIVE'!$T:$T)</f>
        <v>436</v>
      </c>
      <c r="E21" s="71">
        <f>SUMIF('1_PRESCOLAIRE_PUBLIC'!$AX:$AX,$AF21,'1_PRESCOLAIRE_PUBLIC'!$AY:$AY)+SUMIF('5_PRESCOLAIRE_PRIVE'!$AS:$AS,$AF21,'5_PRESCOLAIRE_PRIVE'!$AT:$AT)</f>
        <v>5721</v>
      </c>
      <c r="F21" s="71">
        <f>SUMIF('1_PRESCOLAIRE_PUBLIC'!$AX:$AX,$AF21,'1_PRESCOLAIRE_PUBLIC'!$AC:$AC)+SUMIF('5_PRESCOLAIRE_PRIVE'!$AS:$AS,$AF21,'5_PRESCOLAIRE_PRIVE'!$X:$X)</f>
        <v>1332</v>
      </c>
      <c r="G21" s="71">
        <f>SUMIF('1_PRESCOLAIRE_PUBLIC'!$AX:$AX,$AF21,'1_PRESCOLAIRE_PUBLIC'!$AH:$AH)+SUMIF('5_PRESCOLAIRE_PRIVE'!$AS:$AS,$AF21,'5_PRESCOLAIRE_PRIVE'!$AC:$AC)</f>
        <v>587</v>
      </c>
      <c r="H21" s="71">
        <f>SUMIF('2_PRIMAIRE_PUBLIC'!$CE:$CE,$AF21,'2_PRIMAIRE_PUBLIC'!$M:$M)+SUMIF('6_PRIMAIRE_PRIVE'!$BZ:$BZ,$AF21,'6_PRIMAIRE_PRIVE'!$M:$M)</f>
        <v>146994</v>
      </c>
      <c r="I21" s="71">
        <f>SUMIF('2_PRIMAIRE_PUBLIC'!$CE:$CE,$AF21,'2_PRIMAIRE_PUBLIC'!$AA:$AA)+SUMIF('6_PRIMAIRE_PRIVE'!$BZ:$BZ,$AF21,'6_PRIMAIRE_PRIVE'!$AA:$AA)</f>
        <v>32054</v>
      </c>
      <c r="J21" s="71">
        <f>SUMIF('2_PRIMAIRE_PUBLIC'!$CE:$CE,$AF21,'2_PRIMAIRE_PUBLIC'!$BI:$BI)+SUMIF('6_PRIMAIRE_PRIVE'!$BZ:$BZ,$AF21,'6_PRIMAIRE_PRIVE'!$BC:$BC)</f>
        <v>2724</v>
      </c>
      <c r="K21" s="71">
        <f>SUMIF('2_PRIMAIRE_PUBLIC'!$CE:$CE,$AF21,'2_PRIMAIRE_PUBLIC'!$AK:$AK)+SUMIF('6_PRIMAIRE_PRIVE'!$BZ:$BZ,$AF21,'6_PRIMAIRE_PRIVE'!$AK:$AK)</f>
        <v>1616</v>
      </c>
      <c r="L21" s="71">
        <f>SUMIF('2_PRIMAIRE_PUBLIC'!$CE:$CE,$AF21,'2_PRIMAIRE_PUBLIC'!$CF:$CF)+SUMIF('6_PRIMAIRE_PRIVE'!$BZ:$BZ,$AF21,'6_PRIMAIRE_PRIVE'!$CA:$CA)</f>
        <v>47587</v>
      </c>
      <c r="M21" s="71">
        <f>SUMIF('2_PRIMAIRE_PUBLIC'!$CE:$CE,$AF21,'2_PRIMAIRE_PUBLIC'!$AO:$AO)+SUMIF('6_PRIMAIRE_PRIVE'!$BZ:$BZ,$AF21,'6_PRIMAIRE_PRIVE'!$AO:$AO)</f>
        <v>810</v>
      </c>
      <c r="N21" s="205" t="s">
        <v>6</v>
      </c>
      <c r="O21" s="8" t="s">
        <v>90</v>
      </c>
      <c r="P21" s="71">
        <f>SUMIF('3_COLLEGE_PUBLIC'!$BZ:$BZ,$AF21,'3_COLLEGE_PUBLIC'!$K:$K)+SUMIF('7_COLLEGE_PRIVE'!$BW:$BW,$AF21,'7_COLLEGE_PRIVE'!$K:$K)</f>
        <v>15461</v>
      </c>
      <c r="Q21" s="71">
        <f>SUMIF('3_COLLEGE_PUBLIC'!$BZ:$BZ,$AF21,'3_COLLEGE_PUBLIC'!$W:$W)+SUMIF('7_COLLEGE_PRIVE'!$BW:$BW,$AF21,'7_COLLEGE_PRIVE'!$W:$W)</f>
        <v>1930</v>
      </c>
      <c r="R21" s="71">
        <f>SUMIF('3_COLLEGE_PUBLIC'!$BZ:$BZ,$AF21,'3_COLLEGE_PUBLIC'!$BC:$BC)+SUMIF('7_COLLEGE_PRIVE'!$BW:$BW,$AF21,'7_COLLEGE_PRIVE'!$AX:$AX)</f>
        <v>1079</v>
      </c>
      <c r="S21" s="71">
        <f>SUMIF('3_COLLEGE_PUBLIC'!$BZ:$BZ,$AF21,'3_COLLEGE_PUBLIC'!$AF:$AF)+SUMIF('7_COLLEGE_PRIVE'!$BW:$BW,$AF21,'7_COLLEGE_PRIVE'!$AF:$AF)</f>
        <v>276</v>
      </c>
      <c r="T21" s="71">
        <f>SUMIF('3_COLLEGE_PUBLIC'!$BZ:$BZ,$AF21,'3_COLLEGE_PUBLIC'!$CA:$CA)+SUMIF('7_COLLEGE_PRIVE'!$BW:$BW,$AF21,'7_COLLEGE_PRIVE'!$BX:$BX)</f>
        <v>11031</v>
      </c>
      <c r="U21" s="71">
        <f>SUMIF('3_COLLEGE_PUBLIC'!$BZ:$BZ,$AF21,'3_COLLEGE_PUBLIC'!$AJ:$AJ)+SUMIF('7_COLLEGE_PRIVE'!$BW:$BW,$AF21,'7_COLLEGE_PRIVE'!$AJ:$AJ)</f>
        <v>77</v>
      </c>
      <c r="V21" s="4">
        <f>SUMIF('4_LYCEE_PUBLIC'!$EV:$EV,$AF21,'4_LYCEE_PUBLIC'!$AC:$AC)+SUMIF('8_LYCEE_PRIVE'!$ES:$ES,$AF21,'8_LYCEE_PRIVE'!$AC:$AC)</f>
        <v>3744</v>
      </c>
      <c r="W21" s="4">
        <f>SUMIF('4_LYCEE_PUBLIC'!$EV:$EV,$AF21,'4_LYCEE_PUBLIC'!$BG:$BG)+SUMIF('8_LYCEE_PRIVE'!$ES:$ES,$AF21,'8_LYCEE_PRIVE'!$BG:$BG)</f>
        <v>360</v>
      </c>
      <c r="X21" s="4">
        <f>SUMIF('4_LYCEE_PUBLIC'!$EV:$EV,$AF21,'4_LYCEE_PUBLIC'!$EW:$EW)+SUMIF('8_LYCEE_PRIVE'!$ES:$ES,$AF21,'8_LYCEE_PRIVE'!$ET:$ET)</f>
        <v>907</v>
      </c>
      <c r="Y21" s="4">
        <f>SUMIF('4_LYCEE_PUBLIC'!$EV:$EV,$AF21,'4_LYCEE_PUBLIC'!$EX:$EX)+SUMIF('8_LYCEE_PRIVE'!$ES:$ES,$AF21,'8_LYCEE_PRIVE'!$EU:$EU)</f>
        <v>449</v>
      </c>
      <c r="Z21" s="4">
        <f>SUMIF('4_LYCEE_PUBLIC'!$EV:$EV,$AF21,'4_LYCEE_PUBLIC'!$DV:$DV)+SUMIF('8_LYCEE_PRIVE'!$ES:$ES,$AF21,'8_LYCEE_PRIVE'!$DQ:$DQ)</f>
        <v>202</v>
      </c>
      <c r="AA21" s="4">
        <f>SUMIF('4_LYCEE_PUBLIC'!$EV:$EV,$AF21,'4_LYCEE_PUBLIC'!$BY:$BY)+SUMIF('8_LYCEE_PRIVE'!$ES:$ES,$AF21,'8_LYCEE_PRIVE'!$BY:$BY)</f>
        <v>76</v>
      </c>
      <c r="AB21" s="4">
        <f>SUMIF('4_LYCEE_PUBLIC'!$EV:$EV,$AF21,'4_LYCEE_PUBLIC'!$EY:$EY)+SUMIF('8_LYCEE_PRIVE'!$ES:$ES,$AF21,'8_LYCEE_PRIVE'!$EV:$EV)</f>
        <v>2973</v>
      </c>
      <c r="AC21" s="4">
        <f>SUMIF('4_LYCEE_PUBLIC'!$EV:$EV,$AF21,'4_LYCEE_PUBLIC'!$CC:$CC)+SUMIF('8_LYCEE_PRIVE'!$ES:$ES,$AF21,'8_LYCEE_PRIVE'!$CC:$CC)</f>
        <v>19</v>
      </c>
      <c r="AE21" s="78" t="str">
        <f t="shared" si="0"/>
        <v>ANOSY</v>
      </c>
      <c r="AF21" s="78" t="str">
        <f t="shared" si="1"/>
        <v>ANOSYRURAL</v>
      </c>
    </row>
    <row r="22" spans="1:32">
      <c r="A22" s="205"/>
      <c r="B22" s="8" t="s">
        <v>91</v>
      </c>
      <c r="C22" s="71">
        <f>SUMIF('1_PRESCOLAIRE_PUBLIC'!$AX:$AX,$AF22,'1_PRESCOLAIRE_PUBLIC'!$K:$K)+SUMIF('5_PRESCOLAIRE_PRIVE'!$AS:$AS,$AF22,'5_PRESCOLAIRE_PRIVE'!$K:$K)</f>
        <v>6886</v>
      </c>
      <c r="D22" s="71">
        <f>SUMIF('1_PRESCOLAIRE_PUBLIC'!$AX:$AX,$AF22,'1_PRESCOLAIRE_PUBLIC'!$T:$T)+SUMIF('5_PRESCOLAIRE_PRIVE'!$AS:$AS,$AF22,'5_PRESCOLAIRE_PRIVE'!$T:$T)</f>
        <v>111</v>
      </c>
      <c r="E22" s="71">
        <f>SUMIF('1_PRESCOLAIRE_PUBLIC'!$AX:$AX,$AF22,'1_PRESCOLAIRE_PUBLIC'!$AY:$AY)+SUMIF('5_PRESCOLAIRE_PRIVE'!$AS:$AS,$AF22,'5_PRESCOLAIRE_PRIVE'!$AT:$AT)</f>
        <v>2708</v>
      </c>
      <c r="F22" s="71">
        <f>SUMIF('1_PRESCOLAIRE_PUBLIC'!$AX:$AX,$AF22,'1_PRESCOLAIRE_PUBLIC'!$AC:$AC)+SUMIF('5_PRESCOLAIRE_PRIVE'!$AS:$AS,$AF22,'5_PRESCOLAIRE_PRIVE'!$X:$X)</f>
        <v>356</v>
      </c>
      <c r="G22" s="71">
        <f>SUMIF('1_PRESCOLAIRE_PUBLIC'!$AX:$AX,$AF22,'1_PRESCOLAIRE_PUBLIC'!$AH:$AH)+SUMIF('5_PRESCOLAIRE_PRIVE'!$AS:$AS,$AF22,'5_PRESCOLAIRE_PRIVE'!$AC:$AC)</f>
        <v>72</v>
      </c>
      <c r="H22" s="71">
        <f>SUMIF('2_PRIMAIRE_PUBLIC'!$CE:$CE,$AF22,'2_PRIMAIRE_PUBLIC'!$M:$M)+SUMIF('6_PRIMAIRE_PRIVE'!$BZ:$BZ,$AF22,'6_PRIMAIRE_PRIVE'!$M:$M)</f>
        <v>27211</v>
      </c>
      <c r="I22" s="71">
        <f>SUMIF('2_PRIMAIRE_PUBLIC'!$CE:$CE,$AF22,'2_PRIMAIRE_PUBLIC'!$AA:$AA)+SUMIF('6_PRIMAIRE_PRIVE'!$BZ:$BZ,$AF22,'6_PRIMAIRE_PRIVE'!$AA:$AA)</f>
        <v>4732</v>
      </c>
      <c r="J22" s="71">
        <f>SUMIF('2_PRIMAIRE_PUBLIC'!$CE:$CE,$AF22,'2_PRIMAIRE_PUBLIC'!$BI:$BI)+SUMIF('6_PRIMAIRE_PRIVE'!$BZ:$BZ,$AF22,'6_PRIMAIRE_PRIVE'!$BC:$BC)</f>
        <v>722</v>
      </c>
      <c r="K22" s="71">
        <f>SUMIF('2_PRIMAIRE_PUBLIC'!$CE:$CE,$AF22,'2_PRIMAIRE_PUBLIC'!$AK:$AK)+SUMIF('6_PRIMAIRE_PRIVE'!$BZ:$BZ,$AF22,'6_PRIMAIRE_PRIVE'!$AK:$AK)</f>
        <v>427</v>
      </c>
      <c r="L22" s="71">
        <f>SUMIF('2_PRIMAIRE_PUBLIC'!$CE:$CE,$AF22,'2_PRIMAIRE_PUBLIC'!$CF:$CF)+SUMIF('6_PRIMAIRE_PRIVE'!$BZ:$BZ,$AF22,'6_PRIMAIRE_PRIVE'!$CA:$CA)</f>
        <v>16519</v>
      </c>
      <c r="M22" s="71">
        <f>SUMIF('2_PRIMAIRE_PUBLIC'!$CE:$CE,$AF22,'2_PRIMAIRE_PUBLIC'!$AO:$AO)+SUMIF('6_PRIMAIRE_PRIVE'!$BZ:$BZ,$AF22,'6_PRIMAIRE_PRIVE'!$AO:$AO)</f>
        <v>73</v>
      </c>
      <c r="N22" s="205"/>
      <c r="O22" s="8" t="s">
        <v>91</v>
      </c>
      <c r="P22" s="71">
        <f>SUMIF('3_COLLEGE_PUBLIC'!$BZ:$BZ,$AF22,'3_COLLEGE_PUBLIC'!$K:$K)+SUMIF('7_COLLEGE_PRIVE'!$BW:$BW,$AF22,'7_COLLEGE_PRIVE'!$K:$K)</f>
        <v>8755</v>
      </c>
      <c r="Q22" s="71">
        <f>SUMIF('3_COLLEGE_PUBLIC'!$BZ:$BZ,$AF22,'3_COLLEGE_PUBLIC'!$W:$W)+SUMIF('7_COLLEGE_PRIVE'!$BW:$BW,$AF22,'7_COLLEGE_PRIVE'!$W:$W)</f>
        <v>872</v>
      </c>
      <c r="R22" s="71">
        <f>SUMIF('3_COLLEGE_PUBLIC'!$BZ:$BZ,$AF22,'3_COLLEGE_PUBLIC'!$BC:$BC)+SUMIF('7_COLLEGE_PRIVE'!$BW:$BW,$AF22,'7_COLLEGE_PRIVE'!$AX:$AX)</f>
        <v>438</v>
      </c>
      <c r="S22" s="71">
        <f>SUMIF('3_COLLEGE_PUBLIC'!$BZ:$BZ,$AF22,'3_COLLEGE_PUBLIC'!$AF:$AF)+SUMIF('7_COLLEGE_PRIVE'!$BW:$BW,$AF22,'7_COLLEGE_PRIVE'!$AF:$AF)</f>
        <v>168</v>
      </c>
      <c r="T22" s="71">
        <f>SUMIF('3_COLLEGE_PUBLIC'!$BZ:$BZ,$AF22,'3_COLLEGE_PUBLIC'!$CA:$CA)+SUMIF('7_COLLEGE_PRIVE'!$BW:$BW,$AF22,'7_COLLEGE_PRIVE'!$BX:$BX)</f>
        <v>8496</v>
      </c>
      <c r="U22" s="71">
        <f>SUMIF('3_COLLEGE_PUBLIC'!$BZ:$BZ,$AF22,'3_COLLEGE_PUBLIC'!$AJ:$AJ)+SUMIF('7_COLLEGE_PRIVE'!$BW:$BW,$AF22,'7_COLLEGE_PRIVE'!$AJ:$AJ)</f>
        <v>26</v>
      </c>
      <c r="V22" s="4">
        <f>SUMIF('4_LYCEE_PUBLIC'!$EV:$EV,$AF22,'4_LYCEE_PUBLIC'!$AC:$AC)+SUMIF('8_LYCEE_PRIVE'!$ES:$ES,$AF22,'8_LYCEE_PRIVE'!$AC:$AC)</f>
        <v>5119</v>
      </c>
      <c r="W22" s="4">
        <f>SUMIF('4_LYCEE_PUBLIC'!$EV:$EV,$AF22,'4_LYCEE_PUBLIC'!$BG:$BG)+SUMIF('8_LYCEE_PRIVE'!$ES:$ES,$AF22,'8_LYCEE_PRIVE'!$BG:$BG)</f>
        <v>352</v>
      </c>
      <c r="X22" s="4">
        <f>SUMIF('4_LYCEE_PUBLIC'!$EV:$EV,$AF22,'4_LYCEE_PUBLIC'!$EW:$EW)+SUMIF('8_LYCEE_PRIVE'!$ES:$ES,$AF22,'8_LYCEE_PRIVE'!$ET:$ET)</f>
        <v>1450</v>
      </c>
      <c r="Y22" s="4">
        <f>SUMIF('4_LYCEE_PUBLIC'!$EV:$EV,$AF22,'4_LYCEE_PUBLIC'!$EX:$EX)+SUMIF('8_LYCEE_PRIVE'!$ES:$ES,$AF22,'8_LYCEE_PRIVE'!$EU:$EU)</f>
        <v>1083</v>
      </c>
      <c r="Z22" s="4">
        <f>SUMIF('4_LYCEE_PUBLIC'!$EV:$EV,$AF22,'4_LYCEE_PUBLIC'!$DV:$DV)+SUMIF('8_LYCEE_PRIVE'!$ES:$ES,$AF22,'8_LYCEE_PRIVE'!$DQ:$DQ)</f>
        <v>202</v>
      </c>
      <c r="AA22" s="4">
        <f>SUMIF('4_LYCEE_PUBLIC'!$EV:$EV,$AF22,'4_LYCEE_PUBLIC'!$BY:$BY)+SUMIF('8_LYCEE_PRIVE'!$ES:$ES,$AF22,'8_LYCEE_PRIVE'!$BY:$BY)</f>
        <v>105</v>
      </c>
      <c r="AB22" s="4">
        <f>SUMIF('4_LYCEE_PUBLIC'!$EV:$EV,$AF22,'4_LYCEE_PUBLIC'!$EY:$EY)+SUMIF('8_LYCEE_PRIVE'!$ES:$ES,$AF22,'8_LYCEE_PRIVE'!$EV:$EV)</f>
        <v>4327</v>
      </c>
      <c r="AC22" s="4">
        <f>SUMIF('4_LYCEE_PUBLIC'!$EV:$EV,$AF22,'4_LYCEE_PUBLIC'!$CC:$CC)+SUMIF('8_LYCEE_PRIVE'!$ES:$ES,$AF22,'8_LYCEE_PRIVE'!$CC:$CC)</f>
        <v>12</v>
      </c>
      <c r="AE22" s="78" t="str">
        <f t="shared" si="0"/>
        <v>ANOSY</v>
      </c>
      <c r="AF22" s="78" t="str">
        <f t="shared" si="1"/>
        <v>ANOSYURBAIN</v>
      </c>
    </row>
    <row r="23" spans="1:32">
      <c r="A23" s="205"/>
      <c r="B23" s="25" t="s">
        <v>73</v>
      </c>
      <c r="C23" s="26">
        <f>SUMIF('1_PRESCOLAIRE_PUBLIC'!$AX:$AX,$AF23,'1_PRESCOLAIRE_PUBLIC'!$K:$K)+SUMIF('5_PRESCOLAIRE_PRIVE'!$AS:$AS,$AF23,'5_PRESCOLAIRE_PRIVE'!$K:$K)</f>
        <v>37803</v>
      </c>
      <c r="D23" s="26">
        <f>SUMIF('1_PRESCOLAIRE_PUBLIC'!$AX:$AX,$AF23,'1_PRESCOLAIRE_PUBLIC'!$T:$T)+SUMIF('5_PRESCOLAIRE_PRIVE'!$AS:$AS,$AF23,'5_PRESCOLAIRE_PRIVE'!$T:$T)</f>
        <v>547</v>
      </c>
      <c r="E23" s="26">
        <f>SUMIF('1_PRESCOLAIRE_PUBLIC'!$AX:$AX,$AF23,'1_PRESCOLAIRE_PUBLIC'!$AY:$AY)+SUMIF('5_PRESCOLAIRE_PRIVE'!$AS:$AS,$AF23,'5_PRESCOLAIRE_PRIVE'!$AT:$AT)</f>
        <v>8429</v>
      </c>
      <c r="F23" s="26">
        <f>SUMIF('1_PRESCOLAIRE_PUBLIC'!$AX:$AX,$AF23,'1_PRESCOLAIRE_PUBLIC'!$AC:$AC)+SUMIF('5_PRESCOLAIRE_PRIVE'!$AS:$AS,$AF23,'5_PRESCOLAIRE_PRIVE'!$X:$X)</f>
        <v>1688</v>
      </c>
      <c r="G23" s="26">
        <f>SUMIF('1_PRESCOLAIRE_PUBLIC'!$AX:$AX,$AF23,'1_PRESCOLAIRE_PUBLIC'!$AH:$AH)+SUMIF('5_PRESCOLAIRE_PRIVE'!$AS:$AS,$AF23,'5_PRESCOLAIRE_PRIVE'!$AC:$AC)</f>
        <v>659</v>
      </c>
      <c r="H23" s="26">
        <f>SUMIF('2_PRIMAIRE_PUBLIC'!$CE:$CE,$AF23,'2_PRIMAIRE_PUBLIC'!$M:$M)+SUMIF('6_PRIMAIRE_PRIVE'!$BZ:$BZ,$AF23,'6_PRIMAIRE_PRIVE'!$M:$M)</f>
        <v>174205</v>
      </c>
      <c r="I23" s="26">
        <f>SUMIF('2_PRIMAIRE_PUBLIC'!$CE:$CE,$AF23,'2_PRIMAIRE_PUBLIC'!$AA:$AA)+SUMIF('6_PRIMAIRE_PRIVE'!$BZ:$BZ,$AF23,'6_PRIMAIRE_PRIVE'!$AA:$AA)</f>
        <v>36786</v>
      </c>
      <c r="J23" s="26">
        <f>SUMIF('2_PRIMAIRE_PUBLIC'!$CE:$CE,$AF23,'2_PRIMAIRE_PUBLIC'!$BI:$BI)+SUMIF('6_PRIMAIRE_PRIVE'!$BZ:$BZ,$AF23,'6_PRIMAIRE_PRIVE'!$BC:$BC)</f>
        <v>3446</v>
      </c>
      <c r="K23" s="26">
        <f>SUMIF('2_PRIMAIRE_PUBLIC'!$CE:$CE,$AF23,'2_PRIMAIRE_PUBLIC'!$AK:$AK)+SUMIF('6_PRIMAIRE_PRIVE'!$BZ:$BZ,$AF23,'6_PRIMAIRE_PRIVE'!$AK:$AK)</f>
        <v>2043</v>
      </c>
      <c r="L23" s="26">
        <f>SUMIF('2_PRIMAIRE_PUBLIC'!$CE:$CE,$AF23,'2_PRIMAIRE_PUBLIC'!$CF:$CF)+SUMIF('6_PRIMAIRE_PRIVE'!$BZ:$BZ,$AF23,'6_PRIMAIRE_PRIVE'!$CA:$CA)</f>
        <v>64106</v>
      </c>
      <c r="M23" s="26">
        <f>SUMIF('2_PRIMAIRE_PUBLIC'!$CE:$CE,$AF23,'2_PRIMAIRE_PUBLIC'!$AO:$AO)+SUMIF('6_PRIMAIRE_PRIVE'!$BZ:$BZ,$AF23,'6_PRIMAIRE_PRIVE'!$AO:$AO)</f>
        <v>883</v>
      </c>
      <c r="N23" s="205"/>
      <c r="O23" s="25" t="s">
        <v>73</v>
      </c>
      <c r="P23" s="26">
        <f>SUMIF('3_COLLEGE_PUBLIC'!$BZ:$BZ,$AF23,'3_COLLEGE_PUBLIC'!$K:$K)+SUMIF('7_COLLEGE_PRIVE'!$BW:$BW,$AF23,'7_COLLEGE_PRIVE'!$K:$K)</f>
        <v>24216</v>
      </c>
      <c r="Q23" s="26">
        <f>SUMIF('3_COLLEGE_PUBLIC'!$BZ:$BZ,$AF23,'3_COLLEGE_PUBLIC'!$W:$W)+SUMIF('7_COLLEGE_PRIVE'!$BW:$BW,$AF23,'7_COLLEGE_PRIVE'!$W:$W)</f>
        <v>2802</v>
      </c>
      <c r="R23" s="26">
        <f>SUMIF('3_COLLEGE_PUBLIC'!$BZ:$BZ,$AF23,'3_COLLEGE_PUBLIC'!$BC:$BC)+SUMIF('7_COLLEGE_PRIVE'!$BW:$BW,$AF23,'7_COLLEGE_PRIVE'!$AX:$AX)</f>
        <v>1517</v>
      </c>
      <c r="S23" s="26">
        <f>SUMIF('3_COLLEGE_PUBLIC'!$BZ:$BZ,$AF23,'3_COLLEGE_PUBLIC'!$AF:$AF)+SUMIF('7_COLLEGE_PRIVE'!$BW:$BW,$AF23,'7_COLLEGE_PRIVE'!$AF:$AF)</f>
        <v>444</v>
      </c>
      <c r="T23" s="26">
        <f>SUMIF('3_COLLEGE_PUBLIC'!$BZ:$BZ,$AF23,'3_COLLEGE_PUBLIC'!$CA:$CA)+SUMIF('7_COLLEGE_PRIVE'!$BW:$BW,$AF23,'7_COLLEGE_PRIVE'!$BX:$BX)</f>
        <v>19527</v>
      </c>
      <c r="U23" s="26">
        <f>SUMIF('3_COLLEGE_PUBLIC'!$BZ:$BZ,$AF23,'3_COLLEGE_PUBLIC'!$AJ:$AJ)+SUMIF('7_COLLEGE_PRIVE'!$BW:$BW,$AF23,'7_COLLEGE_PRIVE'!$AJ:$AJ)</f>
        <v>103</v>
      </c>
      <c r="V23" s="26">
        <f>SUMIF('4_LYCEE_PUBLIC'!$EV:$EV,$AF23,'4_LYCEE_PUBLIC'!$AC:$AC)+SUMIF('8_LYCEE_PRIVE'!$ES:$ES,$AF23,'8_LYCEE_PRIVE'!$AC:$AC)</f>
        <v>8863</v>
      </c>
      <c r="W23" s="26">
        <f>SUMIF('4_LYCEE_PUBLIC'!$EV:$EV,$AF23,'4_LYCEE_PUBLIC'!$BG:$BG)+SUMIF('8_LYCEE_PRIVE'!$ES:$ES,$AF23,'8_LYCEE_PRIVE'!$BG:$BG)</f>
        <v>712</v>
      </c>
      <c r="X23" s="26">
        <f>SUMIF('4_LYCEE_PUBLIC'!$EV:$EV,$AF23,'4_LYCEE_PUBLIC'!$EW:$EW)+SUMIF('8_LYCEE_PRIVE'!$ES:$ES,$AF23,'8_LYCEE_PRIVE'!$ET:$ET)</f>
        <v>2357</v>
      </c>
      <c r="Y23" s="26">
        <f>SUMIF('4_LYCEE_PUBLIC'!$EV:$EV,$AF23,'4_LYCEE_PUBLIC'!$EX:$EX)+SUMIF('8_LYCEE_PRIVE'!$ES:$ES,$AF23,'8_LYCEE_PRIVE'!$EU:$EU)</f>
        <v>1532</v>
      </c>
      <c r="Z23" s="26">
        <f>SUMIF('4_LYCEE_PUBLIC'!$EV:$EV,$AF23,'4_LYCEE_PUBLIC'!$DV:$DV)+SUMIF('8_LYCEE_PRIVE'!$ES:$ES,$AF23,'8_LYCEE_PRIVE'!$DQ:$DQ)</f>
        <v>404</v>
      </c>
      <c r="AA23" s="26">
        <f>SUMIF('4_LYCEE_PUBLIC'!$EV:$EV,$AF23,'4_LYCEE_PUBLIC'!$BY:$BY)+SUMIF('8_LYCEE_PRIVE'!$ES:$ES,$AF23,'8_LYCEE_PRIVE'!$BY:$BY)</f>
        <v>181</v>
      </c>
      <c r="AB23" s="26">
        <f>SUMIF('4_LYCEE_PUBLIC'!$EV:$EV,$AF23,'4_LYCEE_PUBLIC'!$EY:$EY)+SUMIF('8_LYCEE_PRIVE'!$ES:$ES,$AF23,'8_LYCEE_PRIVE'!$EV:$EV)</f>
        <v>7300</v>
      </c>
      <c r="AC23" s="26">
        <f>SUMIF('4_LYCEE_PUBLIC'!$EV:$EV,$AF23,'4_LYCEE_PUBLIC'!$CC:$CC)+SUMIF('8_LYCEE_PRIVE'!$ES:$ES,$AF23,'8_LYCEE_PRIVE'!$CC:$CC)</f>
        <v>31</v>
      </c>
      <c r="AE23" s="78" t="str">
        <f t="shared" si="0"/>
        <v>ANOSY</v>
      </c>
      <c r="AF23" s="78" t="str">
        <f t="shared" si="1"/>
        <v>ANOSYTOTAL</v>
      </c>
    </row>
    <row r="24" spans="1:32" ht="14.45" customHeight="1">
      <c r="A24" s="205" t="s">
        <v>3</v>
      </c>
      <c r="B24" s="8" t="s">
        <v>90</v>
      </c>
      <c r="C24" s="71">
        <f>SUMIF('1_PRESCOLAIRE_PUBLIC'!$AX:$AX,$AF24,'1_PRESCOLAIRE_PUBLIC'!$K:$K)+SUMIF('5_PRESCOLAIRE_PRIVE'!$AS:$AS,$AF24,'5_PRESCOLAIRE_PRIVE'!$K:$K)</f>
        <v>130558</v>
      </c>
      <c r="D24" s="71">
        <f>SUMIF('1_PRESCOLAIRE_PUBLIC'!$AX:$AX,$AF24,'1_PRESCOLAIRE_PUBLIC'!$T:$T)+SUMIF('5_PRESCOLAIRE_PRIVE'!$AS:$AS,$AF24,'5_PRESCOLAIRE_PRIVE'!$T:$T)</f>
        <v>1436</v>
      </c>
      <c r="E24" s="71">
        <f>SUMIF('1_PRESCOLAIRE_PUBLIC'!$AX:$AX,$AF24,'1_PRESCOLAIRE_PUBLIC'!$AY:$AY)+SUMIF('5_PRESCOLAIRE_PRIVE'!$AS:$AS,$AF24,'5_PRESCOLAIRE_PRIVE'!$AT:$AT)</f>
        <v>20777</v>
      </c>
      <c r="F24" s="71">
        <f>SUMIF('1_PRESCOLAIRE_PUBLIC'!$AX:$AX,$AF24,'1_PRESCOLAIRE_PUBLIC'!$AC:$AC)+SUMIF('5_PRESCOLAIRE_PRIVE'!$AS:$AS,$AF24,'5_PRESCOLAIRE_PRIVE'!$X:$X)</f>
        <v>4413</v>
      </c>
      <c r="G24" s="71">
        <f>SUMIF('1_PRESCOLAIRE_PUBLIC'!$AX:$AX,$AF24,'1_PRESCOLAIRE_PUBLIC'!$AH:$AH)+SUMIF('5_PRESCOLAIRE_PRIVE'!$AS:$AS,$AF24,'5_PRESCOLAIRE_PRIVE'!$AC:$AC)</f>
        <v>1681</v>
      </c>
      <c r="H24" s="71">
        <f>SUMIF('2_PRIMAIRE_PUBLIC'!$CE:$CE,$AF24,'2_PRIMAIRE_PUBLIC'!$M:$M)+SUMIF('6_PRIMAIRE_PRIVE'!$BZ:$BZ,$AF24,'6_PRIMAIRE_PRIVE'!$M:$M)</f>
        <v>321703</v>
      </c>
      <c r="I24" s="71">
        <f>SUMIF('2_PRIMAIRE_PUBLIC'!$CE:$CE,$AF24,'2_PRIMAIRE_PUBLIC'!$AA:$AA)+SUMIF('6_PRIMAIRE_PRIVE'!$BZ:$BZ,$AF24,'6_PRIMAIRE_PRIVE'!$AA:$AA)</f>
        <v>44065</v>
      </c>
      <c r="J24" s="71">
        <f>SUMIF('2_PRIMAIRE_PUBLIC'!$CE:$CE,$AF24,'2_PRIMAIRE_PUBLIC'!$BI:$BI)+SUMIF('6_PRIMAIRE_PRIVE'!$BZ:$BZ,$AF24,'6_PRIMAIRE_PRIVE'!$BC:$BC)</f>
        <v>7534</v>
      </c>
      <c r="K24" s="71">
        <f>SUMIF('2_PRIMAIRE_PUBLIC'!$CE:$CE,$AF24,'2_PRIMAIRE_PUBLIC'!$AK:$AK)+SUMIF('6_PRIMAIRE_PRIVE'!$BZ:$BZ,$AF24,'6_PRIMAIRE_PRIVE'!$AK:$AK)</f>
        <v>4344</v>
      </c>
      <c r="L24" s="71">
        <f>SUMIF('2_PRIMAIRE_PUBLIC'!$CE:$CE,$AF24,'2_PRIMAIRE_PUBLIC'!$CF:$CF)+SUMIF('6_PRIMAIRE_PRIVE'!$BZ:$BZ,$AF24,'6_PRIMAIRE_PRIVE'!$CA:$CA)</f>
        <v>84951</v>
      </c>
      <c r="M24" s="71">
        <f>SUMIF('2_PRIMAIRE_PUBLIC'!$CE:$CE,$AF24,'2_PRIMAIRE_PUBLIC'!$AO:$AO)+SUMIF('6_PRIMAIRE_PRIVE'!$BZ:$BZ,$AF24,'6_PRIMAIRE_PRIVE'!$AO:$AO)</f>
        <v>1947</v>
      </c>
      <c r="N24" s="205" t="s">
        <v>3</v>
      </c>
      <c r="O24" s="8" t="s">
        <v>90</v>
      </c>
      <c r="P24" s="71">
        <f>SUMIF('3_COLLEGE_PUBLIC'!$BZ:$BZ,$AF24,'3_COLLEGE_PUBLIC'!$K:$K)+SUMIF('7_COLLEGE_PRIVE'!$BW:$BW,$AF24,'7_COLLEGE_PRIVE'!$K:$K)</f>
        <v>39281</v>
      </c>
      <c r="Q24" s="71">
        <f>SUMIF('3_COLLEGE_PUBLIC'!$BZ:$BZ,$AF24,'3_COLLEGE_PUBLIC'!$W:$W)+SUMIF('7_COLLEGE_PRIVE'!$BW:$BW,$AF24,'7_COLLEGE_PRIVE'!$W:$W)</f>
        <v>4374</v>
      </c>
      <c r="R24" s="71">
        <f>SUMIF('3_COLLEGE_PUBLIC'!$BZ:$BZ,$AF24,'3_COLLEGE_PUBLIC'!$BC:$BC)+SUMIF('7_COLLEGE_PRIVE'!$BW:$BW,$AF24,'7_COLLEGE_PRIVE'!$AX:$AX)</f>
        <v>2124</v>
      </c>
      <c r="S24" s="71">
        <f>SUMIF('3_COLLEGE_PUBLIC'!$BZ:$BZ,$AF24,'3_COLLEGE_PUBLIC'!$AF:$AF)+SUMIF('7_COLLEGE_PRIVE'!$BW:$BW,$AF24,'7_COLLEGE_PRIVE'!$AF:$AF)</f>
        <v>663</v>
      </c>
      <c r="T24" s="71">
        <f>SUMIF('3_COLLEGE_PUBLIC'!$BZ:$BZ,$AF24,'3_COLLEGE_PUBLIC'!$CA:$CA)+SUMIF('7_COLLEGE_PRIVE'!$BW:$BW,$AF24,'7_COLLEGE_PRIVE'!$BX:$BX)</f>
        <v>21095</v>
      </c>
      <c r="U24" s="71">
        <f>SUMIF('3_COLLEGE_PUBLIC'!$BZ:$BZ,$AF24,'3_COLLEGE_PUBLIC'!$AJ:$AJ)+SUMIF('7_COLLEGE_PRIVE'!$BW:$BW,$AF24,'7_COLLEGE_PRIVE'!$AJ:$AJ)</f>
        <v>158</v>
      </c>
      <c r="V24" s="4">
        <f>SUMIF('4_LYCEE_PUBLIC'!$EV:$EV,$AF24,'4_LYCEE_PUBLIC'!$AC:$AC)+SUMIF('8_LYCEE_PRIVE'!$ES:$ES,$AF24,'8_LYCEE_PRIVE'!$AC:$AC)</f>
        <v>10587</v>
      </c>
      <c r="W24" s="4">
        <f>SUMIF('4_LYCEE_PUBLIC'!$EV:$EV,$AF24,'4_LYCEE_PUBLIC'!$BG:$BG)+SUMIF('8_LYCEE_PRIVE'!$ES:$ES,$AF24,'8_LYCEE_PRIVE'!$BG:$BG)</f>
        <v>1136</v>
      </c>
      <c r="X24" s="4">
        <f>SUMIF('4_LYCEE_PUBLIC'!$EV:$EV,$AF24,'4_LYCEE_PUBLIC'!$EW:$EW)+SUMIF('8_LYCEE_PRIVE'!$ES:$ES,$AF24,'8_LYCEE_PRIVE'!$ET:$ET)</f>
        <v>2856</v>
      </c>
      <c r="Y24" s="4">
        <f>SUMIF('4_LYCEE_PUBLIC'!$EV:$EV,$AF24,'4_LYCEE_PUBLIC'!$EX:$EX)+SUMIF('8_LYCEE_PRIVE'!$ES:$ES,$AF24,'8_LYCEE_PRIVE'!$EU:$EU)</f>
        <v>1464</v>
      </c>
      <c r="Z24" s="4">
        <f>SUMIF('4_LYCEE_PUBLIC'!$EV:$EV,$AF24,'4_LYCEE_PUBLIC'!$DV:$DV)+SUMIF('8_LYCEE_PRIVE'!$ES:$ES,$AF24,'8_LYCEE_PRIVE'!$DQ:$DQ)</f>
        <v>574</v>
      </c>
      <c r="AA24" s="4">
        <f>SUMIF('4_LYCEE_PUBLIC'!$EV:$EV,$AF24,'4_LYCEE_PUBLIC'!$BY:$BY)+SUMIF('8_LYCEE_PRIVE'!$ES:$ES,$AF24,'8_LYCEE_PRIVE'!$BY:$BY)</f>
        <v>183</v>
      </c>
      <c r="AB24" s="4">
        <f>SUMIF('4_LYCEE_PUBLIC'!$EV:$EV,$AF24,'4_LYCEE_PUBLIC'!$EY:$EY)+SUMIF('8_LYCEE_PRIVE'!$ES:$ES,$AF24,'8_LYCEE_PRIVE'!$EV:$EV)</f>
        <v>7219</v>
      </c>
      <c r="AC24" s="4">
        <f>SUMIF('4_LYCEE_PUBLIC'!$EV:$EV,$AF24,'4_LYCEE_PUBLIC'!$CC:$CC)+SUMIF('8_LYCEE_PRIVE'!$ES:$ES,$AF24,'8_LYCEE_PRIVE'!$CC:$CC)</f>
        <v>44</v>
      </c>
      <c r="AE24" s="78" t="str">
        <f t="shared" si="0"/>
        <v>ATSIMO-ANDREFANA</v>
      </c>
      <c r="AF24" s="78" t="str">
        <f t="shared" si="1"/>
        <v>ATSIMO-ANDREFANARURAL</v>
      </c>
    </row>
    <row r="25" spans="1:32">
      <c r="A25" s="205"/>
      <c r="B25" s="8" t="s">
        <v>91</v>
      </c>
      <c r="C25" s="71">
        <f>SUMIF('1_PRESCOLAIRE_PUBLIC'!$AX:$AX,$AF25,'1_PRESCOLAIRE_PUBLIC'!$K:$K)+SUMIF('5_PRESCOLAIRE_PRIVE'!$AS:$AS,$AF25,'5_PRESCOLAIRE_PRIVE'!$K:$K)</f>
        <v>17197</v>
      </c>
      <c r="D25" s="71">
        <f>SUMIF('1_PRESCOLAIRE_PUBLIC'!$AX:$AX,$AF25,'1_PRESCOLAIRE_PUBLIC'!$T:$T)+SUMIF('5_PRESCOLAIRE_PRIVE'!$AS:$AS,$AF25,'5_PRESCOLAIRE_PRIVE'!$T:$T)</f>
        <v>324</v>
      </c>
      <c r="E25" s="71">
        <f>SUMIF('1_PRESCOLAIRE_PUBLIC'!$AX:$AX,$AF25,'1_PRESCOLAIRE_PUBLIC'!$AY:$AY)+SUMIF('5_PRESCOLAIRE_PRIVE'!$AS:$AS,$AF25,'5_PRESCOLAIRE_PRIVE'!$AT:$AT)</f>
        <v>10818</v>
      </c>
      <c r="F25" s="71">
        <f>SUMIF('1_PRESCOLAIRE_PUBLIC'!$AX:$AX,$AF25,'1_PRESCOLAIRE_PUBLIC'!$AC:$AC)+SUMIF('5_PRESCOLAIRE_PRIVE'!$AS:$AS,$AF25,'5_PRESCOLAIRE_PRIVE'!$X:$X)</f>
        <v>599</v>
      </c>
      <c r="G25" s="71">
        <f>SUMIF('1_PRESCOLAIRE_PUBLIC'!$AX:$AX,$AF25,'1_PRESCOLAIRE_PUBLIC'!$AH:$AH)+SUMIF('5_PRESCOLAIRE_PRIVE'!$AS:$AS,$AF25,'5_PRESCOLAIRE_PRIVE'!$AC:$AC)</f>
        <v>167</v>
      </c>
      <c r="H25" s="71">
        <f>SUMIF('2_PRIMAIRE_PUBLIC'!$CE:$CE,$AF25,'2_PRIMAIRE_PUBLIC'!$M:$M)+SUMIF('6_PRIMAIRE_PRIVE'!$BZ:$BZ,$AF25,'6_PRIMAIRE_PRIVE'!$M:$M)</f>
        <v>48677</v>
      </c>
      <c r="I25" s="71">
        <f>SUMIF('2_PRIMAIRE_PUBLIC'!$CE:$CE,$AF25,'2_PRIMAIRE_PUBLIC'!$AA:$AA)+SUMIF('6_PRIMAIRE_PRIVE'!$BZ:$BZ,$AF25,'6_PRIMAIRE_PRIVE'!$AA:$AA)</f>
        <v>6052</v>
      </c>
      <c r="J25" s="71">
        <f>SUMIF('2_PRIMAIRE_PUBLIC'!$CE:$CE,$AF25,'2_PRIMAIRE_PUBLIC'!$BI:$BI)+SUMIF('6_PRIMAIRE_PRIVE'!$BZ:$BZ,$AF25,'6_PRIMAIRE_PRIVE'!$BC:$BC)</f>
        <v>1211</v>
      </c>
      <c r="K25" s="71">
        <f>SUMIF('2_PRIMAIRE_PUBLIC'!$CE:$CE,$AF25,'2_PRIMAIRE_PUBLIC'!$AK:$AK)+SUMIF('6_PRIMAIRE_PRIVE'!$BZ:$BZ,$AF25,'6_PRIMAIRE_PRIVE'!$AK:$AK)</f>
        <v>818</v>
      </c>
      <c r="L25" s="71">
        <f>SUMIF('2_PRIMAIRE_PUBLIC'!$CE:$CE,$AF25,'2_PRIMAIRE_PUBLIC'!$CF:$CF)+SUMIF('6_PRIMAIRE_PRIVE'!$BZ:$BZ,$AF25,'6_PRIMAIRE_PRIVE'!$CA:$CA)</f>
        <v>27963</v>
      </c>
      <c r="M25" s="71">
        <f>SUMIF('2_PRIMAIRE_PUBLIC'!$CE:$CE,$AF25,'2_PRIMAIRE_PUBLIC'!$AO:$AO)+SUMIF('6_PRIMAIRE_PRIVE'!$BZ:$BZ,$AF25,'6_PRIMAIRE_PRIVE'!$AO:$AO)</f>
        <v>184</v>
      </c>
      <c r="N25" s="205"/>
      <c r="O25" s="8" t="s">
        <v>91</v>
      </c>
      <c r="P25" s="71">
        <f>SUMIF('3_COLLEGE_PUBLIC'!$BZ:$BZ,$AF25,'3_COLLEGE_PUBLIC'!$K:$K)+SUMIF('7_COLLEGE_PRIVE'!$BW:$BW,$AF25,'7_COLLEGE_PRIVE'!$K:$K)</f>
        <v>17274</v>
      </c>
      <c r="Q25" s="71">
        <f>SUMIF('3_COLLEGE_PUBLIC'!$BZ:$BZ,$AF25,'3_COLLEGE_PUBLIC'!$W:$W)+SUMIF('7_COLLEGE_PRIVE'!$BW:$BW,$AF25,'7_COLLEGE_PRIVE'!$W:$W)</f>
        <v>1512</v>
      </c>
      <c r="R25" s="71">
        <f>SUMIF('3_COLLEGE_PUBLIC'!$BZ:$BZ,$AF25,'3_COLLEGE_PUBLIC'!$BC:$BC)+SUMIF('7_COLLEGE_PRIVE'!$BW:$BW,$AF25,'7_COLLEGE_PRIVE'!$AX:$AX)</f>
        <v>959</v>
      </c>
      <c r="S25" s="71">
        <f>SUMIF('3_COLLEGE_PUBLIC'!$BZ:$BZ,$AF25,'3_COLLEGE_PUBLIC'!$AF:$AF)+SUMIF('7_COLLEGE_PRIVE'!$BW:$BW,$AF25,'7_COLLEGE_PRIVE'!$AF:$AF)</f>
        <v>312</v>
      </c>
      <c r="T25" s="71">
        <f>SUMIF('3_COLLEGE_PUBLIC'!$BZ:$BZ,$AF25,'3_COLLEGE_PUBLIC'!$CA:$CA)+SUMIF('7_COLLEGE_PRIVE'!$BW:$BW,$AF25,'7_COLLEGE_PRIVE'!$BX:$BX)</f>
        <v>14313</v>
      </c>
      <c r="U25" s="71">
        <f>SUMIF('3_COLLEGE_PUBLIC'!$BZ:$BZ,$AF25,'3_COLLEGE_PUBLIC'!$AJ:$AJ)+SUMIF('7_COLLEGE_PRIVE'!$BW:$BW,$AF25,'7_COLLEGE_PRIVE'!$AJ:$AJ)</f>
        <v>60</v>
      </c>
      <c r="V25" s="4">
        <f>SUMIF('4_LYCEE_PUBLIC'!$EV:$EV,$AF25,'4_LYCEE_PUBLIC'!$AC:$AC)+SUMIF('8_LYCEE_PRIVE'!$ES:$ES,$AF25,'8_LYCEE_PRIVE'!$AC:$AC)</f>
        <v>10333</v>
      </c>
      <c r="W25" s="4">
        <f>SUMIF('4_LYCEE_PUBLIC'!$EV:$EV,$AF25,'4_LYCEE_PUBLIC'!$BG:$BG)+SUMIF('8_LYCEE_PRIVE'!$ES:$ES,$AF25,'8_LYCEE_PRIVE'!$BG:$BG)</f>
        <v>547</v>
      </c>
      <c r="X25" s="4">
        <f>SUMIF('4_LYCEE_PUBLIC'!$EV:$EV,$AF25,'4_LYCEE_PUBLIC'!$EW:$EW)+SUMIF('8_LYCEE_PRIVE'!$ES:$ES,$AF25,'8_LYCEE_PRIVE'!$ET:$ET)</f>
        <v>4424</v>
      </c>
      <c r="Y25" s="4">
        <f>SUMIF('4_LYCEE_PUBLIC'!$EV:$EV,$AF25,'4_LYCEE_PUBLIC'!$EX:$EX)+SUMIF('8_LYCEE_PRIVE'!$ES:$ES,$AF25,'8_LYCEE_PRIVE'!$EU:$EU)</f>
        <v>2399</v>
      </c>
      <c r="Z25" s="4">
        <f>SUMIF('4_LYCEE_PUBLIC'!$EV:$EV,$AF25,'4_LYCEE_PUBLIC'!$DV:$DV)+SUMIF('8_LYCEE_PRIVE'!$ES:$ES,$AF25,'8_LYCEE_PRIVE'!$DQ:$DQ)</f>
        <v>582</v>
      </c>
      <c r="AA25" s="4">
        <f>SUMIF('4_LYCEE_PUBLIC'!$EV:$EV,$AF25,'4_LYCEE_PUBLIC'!$BY:$BY)+SUMIF('8_LYCEE_PRIVE'!$ES:$ES,$AF25,'8_LYCEE_PRIVE'!$BY:$BY)</f>
        <v>205</v>
      </c>
      <c r="AB25" s="4">
        <f>SUMIF('4_LYCEE_PUBLIC'!$EV:$EV,$AF25,'4_LYCEE_PUBLIC'!$EY:$EY)+SUMIF('8_LYCEE_PRIVE'!$ES:$ES,$AF25,'8_LYCEE_PRIVE'!$EV:$EV)</f>
        <v>9583</v>
      </c>
      <c r="AC25" s="4">
        <f>SUMIF('4_LYCEE_PUBLIC'!$EV:$EV,$AF25,'4_LYCEE_PUBLIC'!$CC:$CC)+SUMIF('8_LYCEE_PRIVE'!$ES:$ES,$AF25,'8_LYCEE_PRIVE'!$CC:$CC)</f>
        <v>30</v>
      </c>
      <c r="AE25" s="78" t="str">
        <f t="shared" si="0"/>
        <v>ATSIMO-ANDREFANA</v>
      </c>
      <c r="AF25" s="78" t="str">
        <f t="shared" si="1"/>
        <v>ATSIMO-ANDREFANAURBAIN</v>
      </c>
    </row>
    <row r="26" spans="1:32">
      <c r="A26" s="205"/>
      <c r="B26" s="25" t="s">
        <v>73</v>
      </c>
      <c r="C26" s="26">
        <f>SUMIF('1_PRESCOLAIRE_PUBLIC'!$AX:$AX,$AF26,'1_PRESCOLAIRE_PUBLIC'!$K:$K)+SUMIF('5_PRESCOLAIRE_PRIVE'!$AS:$AS,$AF26,'5_PRESCOLAIRE_PRIVE'!$K:$K)</f>
        <v>147755</v>
      </c>
      <c r="D26" s="26">
        <f>SUMIF('1_PRESCOLAIRE_PUBLIC'!$AX:$AX,$AF26,'1_PRESCOLAIRE_PUBLIC'!$T:$T)+SUMIF('5_PRESCOLAIRE_PRIVE'!$AS:$AS,$AF26,'5_PRESCOLAIRE_PRIVE'!$T:$T)</f>
        <v>1760</v>
      </c>
      <c r="E26" s="26">
        <f>SUMIF('1_PRESCOLAIRE_PUBLIC'!$AX:$AX,$AF26,'1_PRESCOLAIRE_PUBLIC'!$AY:$AY)+SUMIF('5_PRESCOLAIRE_PRIVE'!$AS:$AS,$AF26,'5_PRESCOLAIRE_PRIVE'!$AT:$AT)</f>
        <v>31595</v>
      </c>
      <c r="F26" s="26">
        <f>SUMIF('1_PRESCOLAIRE_PUBLIC'!$AX:$AX,$AF26,'1_PRESCOLAIRE_PUBLIC'!$AC:$AC)+SUMIF('5_PRESCOLAIRE_PRIVE'!$AS:$AS,$AF26,'5_PRESCOLAIRE_PRIVE'!$X:$X)</f>
        <v>5012</v>
      </c>
      <c r="G26" s="26">
        <f>SUMIF('1_PRESCOLAIRE_PUBLIC'!$AX:$AX,$AF26,'1_PRESCOLAIRE_PUBLIC'!$AH:$AH)+SUMIF('5_PRESCOLAIRE_PRIVE'!$AS:$AS,$AF26,'5_PRESCOLAIRE_PRIVE'!$AC:$AC)</f>
        <v>1848</v>
      </c>
      <c r="H26" s="26">
        <f>SUMIF('2_PRIMAIRE_PUBLIC'!$CE:$CE,$AF26,'2_PRIMAIRE_PUBLIC'!$M:$M)+SUMIF('6_PRIMAIRE_PRIVE'!$BZ:$BZ,$AF26,'6_PRIMAIRE_PRIVE'!$M:$M)</f>
        <v>370380</v>
      </c>
      <c r="I26" s="26">
        <f>SUMIF('2_PRIMAIRE_PUBLIC'!$CE:$CE,$AF26,'2_PRIMAIRE_PUBLIC'!$AA:$AA)+SUMIF('6_PRIMAIRE_PRIVE'!$BZ:$BZ,$AF26,'6_PRIMAIRE_PRIVE'!$AA:$AA)</f>
        <v>50117</v>
      </c>
      <c r="J26" s="26">
        <f>SUMIF('2_PRIMAIRE_PUBLIC'!$CE:$CE,$AF26,'2_PRIMAIRE_PUBLIC'!$BI:$BI)+SUMIF('6_PRIMAIRE_PRIVE'!$BZ:$BZ,$AF26,'6_PRIMAIRE_PRIVE'!$BC:$BC)</f>
        <v>8745</v>
      </c>
      <c r="K26" s="26">
        <f>SUMIF('2_PRIMAIRE_PUBLIC'!$CE:$CE,$AF26,'2_PRIMAIRE_PUBLIC'!$AK:$AK)+SUMIF('6_PRIMAIRE_PRIVE'!$BZ:$BZ,$AF26,'6_PRIMAIRE_PRIVE'!$AK:$AK)</f>
        <v>5162</v>
      </c>
      <c r="L26" s="26">
        <f>SUMIF('2_PRIMAIRE_PUBLIC'!$CE:$CE,$AF26,'2_PRIMAIRE_PUBLIC'!$CF:$CF)+SUMIF('6_PRIMAIRE_PRIVE'!$BZ:$BZ,$AF26,'6_PRIMAIRE_PRIVE'!$CA:$CA)</f>
        <v>112914</v>
      </c>
      <c r="M26" s="26">
        <f>SUMIF('2_PRIMAIRE_PUBLIC'!$CE:$CE,$AF26,'2_PRIMAIRE_PUBLIC'!$AO:$AO)+SUMIF('6_PRIMAIRE_PRIVE'!$BZ:$BZ,$AF26,'6_PRIMAIRE_PRIVE'!$AO:$AO)</f>
        <v>2131</v>
      </c>
      <c r="N26" s="205"/>
      <c r="O26" s="25" t="s">
        <v>73</v>
      </c>
      <c r="P26" s="26">
        <f>SUMIF('3_COLLEGE_PUBLIC'!$BZ:$BZ,$AF26,'3_COLLEGE_PUBLIC'!$K:$K)+SUMIF('7_COLLEGE_PRIVE'!$BW:$BW,$AF26,'7_COLLEGE_PRIVE'!$K:$K)</f>
        <v>56555</v>
      </c>
      <c r="Q26" s="26">
        <f>SUMIF('3_COLLEGE_PUBLIC'!$BZ:$BZ,$AF26,'3_COLLEGE_PUBLIC'!$W:$W)+SUMIF('7_COLLEGE_PRIVE'!$BW:$BW,$AF26,'7_COLLEGE_PRIVE'!$W:$W)</f>
        <v>5886</v>
      </c>
      <c r="R26" s="26">
        <f>SUMIF('3_COLLEGE_PUBLIC'!$BZ:$BZ,$AF26,'3_COLLEGE_PUBLIC'!$BC:$BC)+SUMIF('7_COLLEGE_PRIVE'!$BW:$BW,$AF26,'7_COLLEGE_PRIVE'!$AX:$AX)</f>
        <v>3083</v>
      </c>
      <c r="S26" s="26">
        <f>SUMIF('3_COLLEGE_PUBLIC'!$BZ:$BZ,$AF26,'3_COLLEGE_PUBLIC'!$AF:$AF)+SUMIF('7_COLLEGE_PRIVE'!$BW:$BW,$AF26,'7_COLLEGE_PRIVE'!$AF:$AF)</f>
        <v>975</v>
      </c>
      <c r="T26" s="26">
        <f>SUMIF('3_COLLEGE_PUBLIC'!$BZ:$BZ,$AF26,'3_COLLEGE_PUBLIC'!$CA:$CA)+SUMIF('7_COLLEGE_PRIVE'!$BW:$BW,$AF26,'7_COLLEGE_PRIVE'!$BX:$BX)</f>
        <v>35408</v>
      </c>
      <c r="U26" s="26">
        <f>SUMIF('3_COLLEGE_PUBLIC'!$BZ:$BZ,$AF26,'3_COLLEGE_PUBLIC'!$AJ:$AJ)+SUMIF('7_COLLEGE_PRIVE'!$BW:$BW,$AF26,'7_COLLEGE_PRIVE'!$AJ:$AJ)</f>
        <v>218</v>
      </c>
      <c r="V26" s="26">
        <f>SUMIF('4_LYCEE_PUBLIC'!$EV:$EV,$AF26,'4_LYCEE_PUBLIC'!$AC:$AC)+SUMIF('8_LYCEE_PRIVE'!$ES:$ES,$AF26,'8_LYCEE_PRIVE'!$AC:$AC)</f>
        <v>20920</v>
      </c>
      <c r="W26" s="26">
        <f>SUMIF('4_LYCEE_PUBLIC'!$EV:$EV,$AF26,'4_LYCEE_PUBLIC'!$BG:$BG)+SUMIF('8_LYCEE_PRIVE'!$ES:$ES,$AF26,'8_LYCEE_PRIVE'!$BG:$BG)</f>
        <v>1683</v>
      </c>
      <c r="X26" s="26">
        <f>SUMIF('4_LYCEE_PUBLIC'!$EV:$EV,$AF26,'4_LYCEE_PUBLIC'!$EW:$EW)+SUMIF('8_LYCEE_PRIVE'!$ES:$ES,$AF26,'8_LYCEE_PRIVE'!$ET:$ET)</f>
        <v>7280</v>
      </c>
      <c r="Y26" s="26">
        <f>SUMIF('4_LYCEE_PUBLIC'!$EV:$EV,$AF26,'4_LYCEE_PUBLIC'!$EX:$EX)+SUMIF('8_LYCEE_PRIVE'!$ES:$ES,$AF26,'8_LYCEE_PRIVE'!$EU:$EU)</f>
        <v>3863</v>
      </c>
      <c r="Z26" s="26">
        <f>SUMIF('4_LYCEE_PUBLIC'!$EV:$EV,$AF26,'4_LYCEE_PUBLIC'!$DV:$DV)+SUMIF('8_LYCEE_PRIVE'!$ES:$ES,$AF26,'8_LYCEE_PRIVE'!$DQ:$DQ)</f>
        <v>1156</v>
      </c>
      <c r="AA26" s="26">
        <f>SUMIF('4_LYCEE_PUBLIC'!$EV:$EV,$AF26,'4_LYCEE_PUBLIC'!$BY:$BY)+SUMIF('8_LYCEE_PRIVE'!$ES:$ES,$AF26,'8_LYCEE_PRIVE'!$BY:$BY)</f>
        <v>388</v>
      </c>
      <c r="AB26" s="26">
        <f>SUMIF('4_LYCEE_PUBLIC'!$EV:$EV,$AF26,'4_LYCEE_PUBLIC'!$EY:$EY)+SUMIF('8_LYCEE_PRIVE'!$ES:$ES,$AF26,'8_LYCEE_PRIVE'!$EV:$EV)</f>
        <v>16802</v>
      </c>
      <c r="AC26" s="26">
        <f>SUMIF('4_LYCEE_PUBLIC'!$EV:$EV,$AF26,'4_LYCEE_PUBLIC'!$CC:$CC)+SUMIF('8_LYCEE_PRIVE'!$ES:$ES,$AF26,'8_LYCEE_PRIVE'!$CC:$CC)</f>
        <v>74</v>
      </c>
      <c r="AE26" s="78" t="str">
        <f t="shared" si="0"/>
        <v>ATSIMO-ANDREFANA</v>
      </c>
      <c r="AF26" s="78" t="str">
        <f t="shared" si="1"/>
        <v>ATSIMO-ANDREFANATOTAL</v>
      </c>
    </row>
    <row r="27" spans="1:32" ht="14.45" customHeight="1">
      <c r="A27" s="205" t="s">
        <v>100</v>
      </c>
      <c r="B27" s="8" t="s">
        <v>90</v>
      </c>
      <c r="C27" s="71">
        <f>SUMIF('1_PRESCOLAIRE_PUBLIC'!$AX:$AX,$AF27,'1_PRESCOLAIRE_PUBLIC'!$K:$K)+SUMIF('5_PRESCOLAIRE_PRIVE'!$AS:$AS,$AF27,'5_PRESCOLAIRE_PRIVE'!$K:$K)</f>
        <v>40071</v>
      </c>
      <c r="D27" s="71">
        <f>SUMIF('1_PRESCOLAIRE_PUBLIC'!$AX:$AX,$AF27,'1_PRESCOLAIRE_PUBLIC'!$T:$T)+SUMIF('5_PRESCOLAIRE_PRIVE'!$AS:$AS,$AF27,'5_PRESCOLAIRE_PRIVE'!$T:$T)</f>
        <v>781</v>
      </c>
      <c r="E27" s="71">
        <f>SUMIF('1_PRESCOLAIRE_PUBLIC'!$AX:$AX,$AF27,'1_PRESCOLAIRE_PUBLIC'!$AY:$AY)+SUMIF('5_PRESCOLAIRE_PRIVE'!$AS:$AS,$AF27,'5_PRESCOLAIRE_PRIVE'!$AT:$AT)</f>
        <v>6550</v>
      </c>
      <c r="F27" s="71">
        <f>SUMIF('1_PRESCOLAIRE_PUBLIC'!$AX:$AX,$AF27,'1_PRESCOLAIRE_PUBLIC'!$AC:$AC)+SUMIF('5_PRESCOLAIRE_PRIVE'!$AS:$AS,$AF27,'5_PRESCOLAIRE_PRIVE'!$X:$X)</f>
        <v>1990</v>
      </c>
      <c r="G27" s="71">
        <f>SUMIF('1_PRESCOLAIRE_PUBLIC'!$AX:$AX,$AF27,'1_PRESCOLAIRE_PUBLIC'!$AH:$AH)+SUMIF('5_PRESCOLAIRE_PRIVE'!$AS:$AS,$AF27,'5_PRESCOLAIRE_PRIVE'!$AC:$AC)</f>
        <v>853</v>
      </c>
      <c r="H27" s="71">
        <f>SUMIF('2_PRIMAIRE_PUBLIC'!$CE:$CE,$AF27,'2_PRIMAIRE_PUBLIC'!$M:$M)+SUMIF('6_PRIMAIRE_PRIVE'!$BZ:$BZ,$AF27,'6_PRIMAIRE_PRIVE'!$M:$M)</f>
        <v>255719</v>
      </c>
      <c r="I27" s="71">
        <f>SUMIF('2_PRIMAIRE_PUBLIC'!$CE:$CE,$AF27,'2_PRIMAIRE_PUBLIC'!$AA:$AA)+SUMIF('6_PRIMAIRE_PRIVE'!$BZ:$BZ,$AF27,'6_PRIMAIRE_PRIVE'!$AA:$AA)</f>
        <v>74593</v>
      </c>
      <c r="J27" s="71">
        <f>SUMIF('2_PRIMAIRE_PUBLIC'!$CE:$CE,$AF27,'2_PRIMAIRE_PUBLIC'!$BI:$BI)+SUMIF('6_PRIMAIRE_PRIVE'!$BZ:$BZ,$AF27,'6_PRIMAIRE_PRIVE'!$BC:$BC)</f>
        <v>5906</v>
      </c>
      <c r="K27" s="71">
        <f>SUMIF('2_PRIMAIRE_PUBLIC'!$CE:$CE,$AF27,'2_PRIMAIRE_PUBLIC'!$AK:$AK)+SUMIF('6_PRIMAIRE_PRIVE'!$BZ:$BZ,$AF27,'6_PRIMAIRE_PRIVE'!$AK:$AK)</f>
        <v>4164</v>
      </c>
      <c r="L27" s="71">
        <f>SUMIF('2_PRIMAIRE_PUBLIC'!$CE:$CE,$AF27,'2_PRIMAIRE_PUBLIC'!$CF:$CF)+SUMIF('6_PRIMAIRE_PRIVE'!$BZ:$BZ,$AF27,'6_PRIMAIRE_PRIVE'!$CA:$CA)</f>
        <v>107144</v>
      </c>
      <c r="M27" s="71">
        <f>SUMIF('2_PRIMAIRE_PUBLIC'!$CE:$CE,$AF27,'2_PRIMAIRE_PUBLIC'!$AO:$AO)+SUMIF('6_PRIMAIRE_PRIVE'!$BZ:$BZ,$AF27,'6_PRIMAIRE_PRIVE'!$AO:$AO)</f>
        <v>1461</v>
      </c>
      <c r="N27" s="205" t="s">
        <v>100</v>
      </c>
      <c r="O27" s="8" t="s">
        <v>90</v>
      </c>
      <c r="P27" s="71">
        <f>SUMIF('3_COLLEGE_PUBLIC'!$BZ:$BZ,$AF27,'3_COLLEGE_PUBLIC'!$K:$K)+SUMIF('7_COLLEGE_PRIVE'!$BW:$BW,$AF27,'7_COLLEGE_PRIVE'!$K:$K)</f>
        <v>32859</v>
      </c>
      <c r="Q27" s="71">
        <f>SUMIF('3_COLLEGE_PUBLIC'!$BZ:$BZ,$AF27,'3_COLLEGE_PUBLIC'!$W:$W)+SUMIF('7_COLLEGE_PRIVE'!$BW:$BW,$AF27,'7_COLLEGE_PRIVE'!$W:$W)</f>
        <v>6147</v>
      </c>
      <c r="R27" s="71">
        <f>SUMIF('3_COLLEGE_PUBLIC'!$BZ:$BZ,$AF27,'3_COLLEGE_PUBLIC'!$BC:$BC)+SUMIF('7_COLLEGE_PRIVE'!$BW:$BW,$AF27,'7_COLLEGE_PRIVE'!$AX:$AX)</f>
        <v>1664</v>
      </c>
      <c r="S27" s="71">
        <f>SUMIF('3_COLLEGE_PUBLIC'!$BZ:$BZ,$AF27,'3_COLLEGE_PUBLIC'!$AF:$AF)+SUMIF('7_COLLEGE_PRIVE'!$BW:$BW,$AF27,'7_COLLEGE_PRIVE'!$AF:$AF)</f>
        <v>668</v>
      </c>
      <c r="T27" s="71">
        <f>SUMIF('3_COLLEGE_PUBLIC'!$BZ:$BZ,$AF27,'3_COLLEGE_PUBLIC'!$CA:$CA)+SUMIF('7_COLLEGE_PRIVE'!$BW:$BW,$AF27,'7_COLLEGE_PRIVE'!$BX:$BX)</f>
        <v>21608</v>
      </c>
      <c r="U27" s="71">
        <f>SUMIF('3_COLLEGE_PUBLIC'!$BZ:$BZ,$AF27,'3_COLLEGE_PUBLIC'!$AJ:$AJ)+SUMIF('7_COLLEGE_PRIVE'!$BW:$BW,$AF27,'7_COLLEGE_PRIVE'!$AJ:$AJ)</f>
        <v>172</v>
      </c>
      <c r="V27" s="4">
        <f>SUMIF('4_LYCEE_PUBLIC'!$EV:$EV,$AF27,'4_LYCEE_PUBLIC'!$AC:$AC)+SUMIF('8_LYCEE_PRIVE'!$ES:$ES,$AF27,'8_LYCEE_PRIVE'!$AC:$AC)</f>
        <v>5767</v>
      </c>
      <c r="W27" s="4">
        <f>SUMIF('4_LYCEE_PUBLIC'!$EV:$EV,$AF27,'4_LYCEE_PUBLIC'!$BG:$BG)+SUMIF('8_LYCEE_PRIVE'!$ES:$ES,$AF27,'8_LYCEE_PRIVE'!$BG:$BG)</f>
        <v>810</v>
      </c>
      <c r="X27" s="4">
        <f>SUMIF('4_LYCEE_PUBLIC'!$EV:$EV,$AF27,'4_LYCEE_PUBLIC'!$EW:$EW)+SUMIF('8_LYCEE_PRIVE'!$ES:$ES,$AF27,'8_LYCEE_PRIVE'!$ET:$ET)</f>
        <v>1493</v>
      </c>
      <c r="Y27" s="4">
        <f>SUMIF('4_LYCEE_PUBLIC'!$EV:$EV,$AF27,'4_LYCEE_PUBLIC'!$EX:$EX)+SUMIF('8_LYCEE_PRIVE'!$ES:$ES,$AF27,'8_LYCEE_PRIVE'!$EU:$EU)</f>
        <v>680</v>
      </c>
      <c r="Z27" s="4">
        <f>SUMIF('4_LYCEE_PUBLIC'!$EV:$EV,$AF27,'4_LYCEE_PUBLIC'!$DV:$DV)+SUMIF('8_LYCEE_PRIVE'!$ES:$ES,$AF27,'8_LYCEE_PRIVE'!$DQ:$DQ)</f>
        <v>239</v>
      </c>
      <c r="AA27" s="4">
        <f>SUMIF('4_LYCEE_PUBLIC'!$EV:$EV,$AF27,'4_LYCEE_PUBLIC'!$BY:$BY)+SUMIF('8_LYCEE_PRIVE'!$ES:$ES,$AF27,'8_LYCEE_PRIVE'!$BY:$BY)</f>
        <v>101</v>
      </c>
      <c r="AB27" s="4">
        <f>SUMIF('4_LYCEE_PUBLIC'!$EV:$EV,$AF27,'4_LYCEE_PUBLIC'!$EY:$EY)+SUMIF('8_LYCEE_PRIVE'!$ES:$ES,$AF27,'8_LYCEE_PRIVE'!$EV:$EV)</f>
        <v>5907</v>
      </c>
      <c r="AC27" s="4">
        <f>SUMIF('4_LYCEE_PUBLIC'!$EV:$EV,$AF27,'4_LYCEE_PUBLIC'!$CC:$CC)+SUMIF('8_LYCEE_PRIVE'!$ES:$ES,$AF27,'8_LYCEE_PRIVE'!$CC:$CC)</f>
        <v>25</v>
      </c>
      <c r="AE27" s="78" t="str">
        <f t="shared" si="0"/>
        <v>ATSIMO-ATSINANANA</v>
      </c>
      <c r="AF27" s="78" t="str">
        <f t="shared" si="1"/>
        <v>ATSIMO-ATSINANANARURAL</v>
      </c>
    </row>
    <row r="28" spans="1:32">
      <c r="A28" s="205"/>
      <c r="B28" s="8" t="s">
        <v>91</v>
      </c>
      <c r="C28" s="71">
        <f>SUMIF('1_PRESCOLAIRE_PUBLIC'!$AX:$AX,$AF28,'1_PRESCOLAIRE_PUBLIC'!$K:$K)+SUMIF('5_PRESCOLAIRE_PRIVE'!$AS:$AS,$AF28,'5_PRESCOLAIRE_PRIVE'!$K:$K)</f>
        <v>4007</v>
      </c>
      <c r="D28" s="71">
        <f>SUMIF('1_PRESCOLAIRE_PUBLIC'!$AX:$AX,$AF28,'1_PRESCOLAIRE_PUBLIC'!$T:$T)+SUMIF('5_PRESCOLAIRE_PRIVE'!$AS:$AS,$AF28,'5_PRESCOLAIRE_PRIVE'!$T:$T)</f>
        <v>80</v>
      </c>
      <c r="E28" s="71">
        <f>SUMIF('1_PRESCOLAIRE_PUBLIC'!$AX:$AX,$AF28,'1_PRESCOLAIRE_PUBLIC'!$AY:$AY)+SUMIF('5_PRESCOLAIRE_PRIVE'!$AS:$AS,$AF28,'5_PRESCOLAIRE_PRIVE'!$AT:$AT)</f>
        <v>2790</v>
      </c>
      <c r="F28" s="71">
        <f>SUMIF('1_PRESCOLAIRE_PUBLIC'!$AX:$AX,$AF28,'1_PRESCOLAIRE_PUBLIC'!$AC:$AC)+SUMIF('5_PRESCOLAIRE_PRIVE'!$AS:$AS,$AF28,'5_PRESCOLAIRE_PRIVE'!$X:$X)</f>
        <v>193</v>
      </c>
      <c r="G28" s="71">
        <f>SUMIF('1_PRESCOLAIRE_PUBLIC'!$AX:$AX,$AF28,'1_PRESCOLAIRE_PUBLIC'!$AH:$AH)+SUMIF('5_PRESCOLAIRE_PRIVE'!$AS:$AS,$AF28,'5_PRESCOLAIRE_PRIVE'!$AC:$AC)</f>
        <v>36</v>
      </c>
      <c r="H28" s="71">
        <f>SUMIF('2_PRIMAIRE_PUBLIC'!$CE:$CE,$AF28,'2_PRIMAIRE_PUBLIC'!$M:$M)+SUMIF('6_PRIMAIRE_PRIVE'!$BZ:$BZ,$AF28,'6_PRIMAIRE_PRIVE'!$M:$M)</f>
        <v>16917</v>
      </c>
      <c r="I28" s="71">
        <f>SUMIF('2_PRIMAIRE_PUBLIC'!$CE:$CE,$AF28,'2_PRIMAIRE_PUBLIC'!$AA:$AA)+SUMIF('6_PRIMAIRE_PRIVE'!$BZ:$BZ,$AF28,'6_PRIMAIRE_PRIVE'!$AA:$AA)</f>
        <v>3889</v>
      </c>
      <c r="J28" s="71">
        <f>SUMIF('2_PRIMAIRE_PUBLIC'!$CE:$CE,$AF28,'2_PRIMAIRE_PUBLIC'!$BI:$BI)+SUMIF('6_PRIMAIRE_PRIVE'!$BZ:$BZ,$AF28,'6_PRIMAIRE_PRIVE'!$BC:$BC)</f>
        <v>441</v>
      </c>
      <c r="K28" s="71">
        <f>SUMIF('2_PRIMAIRE_PUBLIC'!$CE:$CE,$AF28,'2_PRIMAIRE_PUBLIC'!$AK:$AK)+SUMIF('6_PRIMAIRE_PRIVE'!$BZ:$BZ,$AF28,'6_PRIMAIRE_PRIVE'!$AK:$AK)</f>
        <v>328</v>
      </c>
      <c r="L28" s="71">
        <f>SUMIF('2_PRIMAIRE_PUBLIC'!$CE:$CE,$AF28,'2_PRIMAIRE_PUBLIC'!$CF:$CF)+SUMIF('6_PRIMAIRE_PRIVE'!$BZ:$BZ,$AF28,'6_PRIMAIRE_PRIVE'!$CA:$CA)</f>
        <v>14238</v>
      </c>
      <c r="M28" s="71">
        <f>SUMIF('2_PRIMAIRE_PUBLIC'!$CE:$CE,$AF28,'2_PRIMAIRE_PUBLIC'!$AO:$AO)+SUMIF('6_PRIMAIRE_PRIVE'!$BZ:$BZ,$AF28,'6_PRIMAIRE_PRIVE'!$AO:$AO)</f>
        <v>39</v>
      </c>
      <c r="N28" s="205"/>
      <c r="O28" s="8" t="s">
        <v>91</v>
      </c>
      <c r="P28" s="71">
        <f>SUMIF('3_COLLEGE_PUBLIC'!$BZ:$BZ,$AF28,'3_COLLEGE_PUBLIC'!$K:$K)+SUMIF('7_COLLEGE_PRIVE'!$BW:$BW,$AF28,'7_COLLEGE_PRIVE'!$K:$K)</f>
        <v>7041</v>
      </c>
      <c r="Q28" s="71">
        <f>SUMIF('3_COLLEGE_PUBLIC'!$BZ:$BZ,$AF28,'3_COLLEGE_PUBLIC'!$W:$W)+SUMIF('7_COLLEGE_PRIVE'!$BW:$BW,$AF28,'7_COLLEGE_PRIVE'!$W:$W)</f>
        <v>639</v>
      </c>
      <c r="R28" s="71">
        <f>SUMIF('3_COLLEGE_PUBLIC'!$BZ:$BZ,$AF28,'3_COLLEGE_PUBLIC'!$BC:$BC)+SUMIF('7_COLLEGE_PRIVE'!$BW:$BW,$AF28,'7_COLLEGE_PRIVE'!$AX:$AX)</f>
        <v>354</v>
      </c>
      <c r="S28" s="71">
        <f>SUMIF('3_COLLEGE_PUBLIC'!$BZ:$BZ,$AF28,'3_COLLEGE_PUBLIC'!$AF:$AF)+SUMIF('7_COLLEGE_PRIVE'!$BW:$BW,$AF28,'7_COLLEGE_PRIVE'!$AF:$AF)</f>
        <v>151</v>
      </c>
      <c r="T28" s="71">
        <f>SUMIF('3_COLLEGE_PUBLIC'!$BZ:$BZ,$AF28,'3_COLLEGE_PUBLIC'!$CA:$CA)+SUMIF('7_COLLEGE_PRIVE'!$BW:$BW,$AF28,'7_COLLEGE_PRIVE'!$BX:$BX)</f>
        <v>6664</v>
      </c>
      <c r="U28" s="71">
        <f>SUMIF('3_COLLEGE_PUBLIC'!$BZ:$BZ,$AF28,'3_COLLEGE_PUBLIC'!$AJ:$AJ)+SUMIF('7_COLLEGE_PRIVE'!$BW:$BW,$AF28,'7_COLLEGE_PRIVE'!$AJ:$AJ)</f>
        <v>20</v>
      </c>
      <c r="V28" s="4">
        <f>SUMIF('4_LYCEE_PUBLIC'!$EV:$EV,$AF28,'4_LYCEE_PUBLIC'!$AC:$AC)+SUMIF('8_LYCEE_PRIVE'!$ES:$ES,$AF28,'8_LYCEE_PRIVE'!$AC:$AC)</f>
        <v>3854</v>
      </c>
      <c r="W28" s="4">
        <f>SUMIF('4_LYCEE_PUBLIC'!$EV:$EV,$AF28,'4_LYCEE_PUBLIC'!$BG:$BG)+SUMIF('8_LYCEE_PRIVE'!$ES:$ES,$AF28,'8_LYCEE_PRIVE'!$BG:$BG)</f>
        <v>308</v>
      </c>
      <c r="X28" s="4">
        <f>SUMIF('4_LYCEE_PUBLIC'!$EV:$EV,$AF28,'4_LYCEE_PUBLIC'!$EW:$EW)+SUMIF('8_LYCEE_PRIVE'!$ES:$ES,$AF28,'8_LYCEE_PRIVE'!$ET:$ET)</f>
        <v>1238</v>
      </c>
      <c r="Y28" s="4">
        <f>SUMIF('4_LYCEE_PUBLIC'!$EV:$EV,$AF28,'4_LYCEE_PUBLIC'!$EX:$EX)+SUMIF('8_LYCEE_PRIVE'!$ES:$ES,$AF28,'8_LYCEE_PRIVE'!$EU:$EU)</f>
        <v>671</v>
      </c>
      <c r="Z28" s="4">
        <f>SUMIF('4_LYCEE_PUBLIC'!$EV:$EV,$AF28,'4_LYCEE_PUBLIC'!$DV:$DV)+SUMIF('8_LYCEE_PRIVE'!$ES:$ES,$AF28,'8_LYCEE_PRIVE'!$DQ:$DQ)</f>
        <v>188</v>
      </c>
      <c r="AA28" s="4">
        <f>SUMIF('4_LYCEE_PUBLIC'!$EV:$EV,$AF28,'4_LYCEE_PUBLIC'!$BY:$BY)+SUMIF('8_LYCEE_PRIVE'!$ES:$ES,$AF28,'8_LYCEE_PRIVE'!$BY:$BY)</f>
        <v>84</v>
      </c>
      <c r="AB28" s="4">
        <f>SUMIF('4_LYCEE_PUBLIC'!$EV:$EV,$AF28,'4_LYCEE_PUBLIC'!$EY:$EY)+SUMIF('8_LYCEE_PRIVE'!$ES:$ES,$AF28,'8_LYCEE_PRIVE'!$EV:$EV)</f>
        <v>5367</v>
      </c>
      <c r="AC28" s="4">
        <f>SUMIF('4_LYCEE_PUBLIC'!$EV:$EV,$AF28,'4_LYCEE_PUBLIC'!$CC:$CC)+SUMIF('8_LYCEE_PRIVE'!$ES:$ES,$AF28,'8_LYCEE_PRIVE'!$CC:$CC)</f>
        <v>10</v>
      </c>
      <c r="AE28" s="78" t="str">
        <f t="shared" si="0"/>
        <v>ATSIMO-ATSINANANA</v>
      </c>
      <c r="AF28" s="78" t="str">
        <f t="shared" si="1"/>
        <v>ATSIMO-ATSINANANAURBAIN</v>
      </c>
    </row>
    <row r="29" spans="1:32">
      <c r="A29" s="205"/>
      <c r="B29" s="25" t="s">
        <v>73</v>
      </c>
      <c r="C29" s="26">
        <f>SUMIF('1_PRESCOLAIRE_PUBLIC'!$AX:$AX,$AF29,'1_PRESCOLAIRE_PUBLIC'!$K:$K)+SUMIF('5_PRESCOLAIRE_PRIVE'!$AS:$AS,$AF29,'5_PRESCOLAIRE_PRIVE'!$K:$K)</f>
        <v>44078</v>
      </c>
      <c r="D29" s="26">
        <f>SUMIF('1_PRESCOLAIRE_PUBLIC'!$AX:$AX,$AF29,'1_PRESCOLAIRE_PUBLIC'!$T:$T)+SUMIF('5_PRESCOLAIRE_PRIVE'!$AS:$AS,$AF29,'5_PRESCOLAIRE_PRIVE'!$T:$T)</f>
        <v>861</v>
      </c>
      <c r="E29" s="26">
        <f>SUMIF('1_PRESCOLAIRE_PUBLIC'!$AX:$AX,$AF29,'1_PRESCOLAIRE_PUBLIC'!$AY:$AY)+SUMIF('5_PRESCOLAIRE_PRIVE'!$AS:$AS,$AF29,'5_PRESCOLAIRE_PRIVE'!$AT:$AT)</f>
        <v>9340</v>
      </c>
      <c r="F29" s="26">
        <f>SUMIF('1_PRESCOLAIRE_PUBLIC'!$AX:$AX,$AF29,'1_PRESCOLAIRE_PUBLIC'!$AC:$AC)+SUMIF('5_PRESCOLAIRE_PRIVE'!$AS:$AS,$AF29,'5_PRESCOLAIRE_PRIVE'!$X:$X)</f>
        <v>2183</v>
      </c>
      <c r="G29" s="26">
        <f>SUMIF('1_PRESCOLAIRE_PUBLIC'!$AX:$AX,$AF29,'1_PRESCOLAIRE_PUBLIC'!$AH:$AH)+SUMIF('5_PRESCOLAIRE_PRIVE'!$AS:$AS,$AF29,'5_PRESCOLAIRE_PRIVE'!$AC:$AC)</f>
        <v>889</v>
      </c>
      <c r="H29" s="26">
        <f>SUMIF('2_PRIMAIRE_PUBLIC'!$CE:$CE,$AF29,'2_PRIMAIRE_PUBLIC'!$M:$M)+SUMIF('6_PRIMAIRE_PRIVE'!$BZ:$BZ,$AF29,'6_PRIMAIRE_PRIVE'!$M:$M)</f>
        <v>272636</v>
      </c>
      <c r="I29" s="26">
        <f>SUMIF('2_PRIMAIRE_PUBLIC'!$CE:$CE,$AF29,'2_PRIMAIRE_PUBLIC'!$AA:$AA)+SUMIF('6_PRIMAIRE_PRIVE'!$BZ:$BZ,$AF29,'6_PRIMAIRE_PRIVE'!$AA:$AA)</f>
        <v>78482</v>
      </c>
      <c r="J29" s="26">
        <f>SUMIF('2_PRIMAIRE_PUBLIC'!$CE:$CE,$AF29,'2_PRIMAIRE_PUBLIC'!$BI:$BI)+SUMIF('6_PRIMAIRE_PRIVE'!$BZ:$BZ,$AF29,'6_PRIMAIRE_PRIVE'!$BC:$BC)</f>
        <v>6347</v>
      </c>
      <c r="K29" s="26">
        <f>SUMIF('2_PRIMAIRE_PUBLIC'!$CE:$CE,$AF29,'2_PRIMAIRE_PUBLIC'!$AK:$AK)+SUMIF('6_PRIMAIRE_PRIVE'!$BZ:$BZ,$AF29,'6_PRIMAIRE_PRIVE'!$AK:$AK)</f>
        <v>4492</v>
      </c>
      <c r="L29" s="26">
        <f>SUMIF('2_PRIMAIRE_PUBLIC'!$CE:$CE,$AF29,'2_PRIMAIRE_PUBLIC'!$CF:$CF)+SUMIF('6_PRIMAIRE_PRIVE'!$BZ:$BZ,$AF29,'6_PRIMAIRE_PRIVE'!$CA:$CA)</f>
        <v>121382</v>
      </c>
      <c r="M29" s="26">
        <f>SUMIF('2_PRIMAIRE_PUBLIC'!$CE:$CE,$AF29,'2_PRIMAIRE_PUBLIC'!$AO:$AO)+SUMIF('6_PRIMAIRE_PRIVE'!$BZ:$BZ,$AF29,'6_PRIMAIRE_PRIVE'!$AO:$AO)</f>
        <v>1500</v>
      </c>
      <c r="N29" s="205"/>
      <c r="O29" s="25" t="s">
        <v>73</v>
      </c>
      <c r="P29" s="26">
        <f>SUMIF('3_COLLEGE_PUBLIC'!$BZ:$BZ,$AF29,'3_COLLEGE_PUBLIC'!$K:$K)+SUMIF('7_COLLEGE_PRIVE'!$BW:$BW,$AF29,'7_COLLEGE_PRIVE'!$K:$K)</f>
        <v>39900</v>
      </c>
      <c r="Q29" s="26">
        <f>SUMIF('3_COLLEGE_PUBLIC'!$BZ:$BZ,$AF29,'3_COLLEGE_PUBLIC'!$W:$W)+SUMIF('7_COLLEGE_PRIVE'!$BW:$BW,$AF29,'7_COLLEGE_PRIVE'!$W:$W)</f>
        <v>6786</v>
      </c>
      <c r="R29" s="26">
        <f>SUMIF('3_COLLEGE_PUBLIC'!$BZ:$BZ,$AF29,'3_COLLEGE_PUBLIC'!$BC:$BC)+SUMIF('7_COLLEGE_PRIVE'!$BW:$BW,$AF29,'7_COLLEGE_PRIVE'!$AX:$AX)</f>
        <v>2018</v>
      </c>
      <c r="S29" s="26">
        <f>SUMIF('3_COLLEGE_PUBLIC'!$BZ:$BZ,$AF29,'3_COLLEGE_PUBLIC'!$AF:$AF)+SUMIF('7_COLLEGE_PRIVE'!$BW:$BW,$AF29,'7_COLLEGE_PRIVE'!$AF:$AF)</f>
        <v>819</v>
      </c>
      <c r="T29" s="26">
        <f>SUMIF('3_COLLEGE_PUBLIC'!$BZ:$BZ,$AF29,'3_COLLEGE_PUBLIC'!$CA:$CA)+SUMIF('7_COLLEGE_PRIVE'!$BW:$BW,$AF29,'7_COLLEGE_PRIVE'!$BX:$BX)</f>
        <v>28272</v>
      </c>
      <c r="U29" s="26">
        <f>SUMIF('3_COLLEGE_PUBLIC'!$BZ:$BZ,$AF29,'3_COLLEGE_PUBLIC'!$AJ:$AJ)+SUMIF('7_COLLEGE_PRIVE'!$BW:$BW,$AF29,'7_COLLEGE_PRIVE'!$AJ:$AJ)</f>
        <v>192</v>
      </c>
      <c r="V29" s="26">
        <f>SUMIF('4_LYCEE_PUBLIC'!$EV:$EV,$AF29,'4_LYCEE_PUBLIC'!$AC:$AC)+SUMIF('8_LYCEE_PRIVE'!$ES:$ES,$AF29,'8_LYCEE_PRIVE'!$AC:$AC)</f>
        <v>9621</v>
      </c>
      <c r="W29" s="26">
        <f>SUMIF('4_LYCEE_PUBLIC'!$EV:$EV,$AF29,'4_LYCEE_PUBLIC'!$BG:$BG)+SUMIF('8_LYCEE_PRIVE'!$ES:$ES,$AF29,'8_LYCEE_PRIVE'!$BG:$BG)</f>
        <v>1118</v>
      </c>
      <c r="X29" s="26">
        <f>SUMIF('4_LYCEE_PUBLIC'!$EV:$EV,$AF29,'4_LYCEE_PUBLIC'!$EW:$EW)+SUMIF('8_LYCEE_PRIVE'!$ES:$ES,$AF29,'8_LYCEE_PRIVE'!$ET:$ET)</f>
        <v>2731</v>
      </c>
      <c r="Y29" s="26">
        <f>SUMIF('4_LYCEE_PUBLIC'!$EV:$EV,$AF29,'4_LYCEE_PUBLIC'!$EX:$EX)+SUMIF('8_LYCEE_PRIVE'!$ES:$ES,$AF29,'8_LYCEE_PRIVE'!$EU:$EU)</f>
        <v>1351</v>
      </c>
      <c r="Z29" s="26">
        <f>SUMIF('4_LYCEE_PUBLIC'!$EV:$EV,$AF29,'4_LYCEE_PUBLIC'!$DV:$DV)+SUMIF('8_LYCEE_PRIVE'!$ES:$ES,$AF29,'8_LYCEE_PRIVE'!$DQ:$DQ)</f>
        <v>427</v>
      </c>
      <c r="AA29" s="26">
        <f>SUMIF('4_LYCEE_PUBLIC'!$EV:$EV,$AF29,'4_LYCEE_PUBLIC'!$BY:$BY)+SUMIF('8_LYCEE_PRIVE'!$ES:$ES,$AF29,'8_LYCEE_PRIVE'!$BY:$BY)</f>
        <v>185</v>
      </c>
      <c r="AB29" s="26">
        <f>SUMIF('4_LYCEE_PUBLIC'!$EV:$EV,$AF29,'4_LYCEE_PUBLIC'!$EY:$EY)+SUMIF('8_LYCEE_PRIVE'!$ES:$ES,$AF29,'8_LYCEE_PRIVE'!$EV:$EV)</f>
        <v>11274</v>
      </c>
      <c r="AC29" s="26">
        <f>SUMIF('4_LYCEE_PUBLIC'!$EV:$EV,$AF29,'4_LYCEE_PUBLIC'!$CC:$CC)+SUMIF('8_LYCEE_PRIVE'!$ES:$ES,$AF29,'8_LYCEE_PRIVE'!$CC:$CC)</f>
        <v>35</v>
      </c>
      <c r="AE29" s="78" t="str">
        <f t="shared" si="0"/>
        <v>ATSIMO-ATSINANANA</v>
      </c>
      <c r="AF29" s="78" t="str">
        <f t="shared" si="1"/>
        <v>ATSIMO-ATSINANANATOTAL</v>
      </c>
    </row>
    <row r="30" spans="1:32">
      <c r="A30" s="205" t="s">
        <v>101</v>
      </c>
      <c r="B30" s="8" t="s">
        <v>90</v>
      </c>
      <c r="C30" s="71">
        <f>SUMIF('1_PRESCOLAIRE_PUBLIC'!$AX:$AX,$AF30,'1_PRESCOLAIRE_PUBLIC'!$K:$K)+SUMIF('5_PRESCOLAIRE_PRIVE'!$AS:$AS,$AF30,'5_PRESCOLAIRE_PRIVE'!$K:$K)</f>
        <v>36788</v>
      </c>
      <c r="D30" s="71">
        <f>SUMIF('1_PRESCOLAIRE_PUBLIC'!$AX:$AX,$AF30,'1_PRESCOLAIRE_PUBLIC'!$T:$T)+SUMIF('5_PRESCOLAIRE_PRIVE'!$AS:$AS,$AF30,'5_PRESCOLAIRE_PRIVE'!$T:$T)</f>
        <v>1220</v>
      </c>
      <c r="E30" s="71">
        <f>SUMIF('1_PRESCOLAIRE_PUBLIC'!$AX:$AX,$AF30,'1_PRESCOLAIRE_PUBLIC'!$AY:$AY)+SUMIF('5_PRESCOLAIRE_PRIVE'!$AS:$AS,$AF30,'5_PRESCOLAIRE_PRIVE'!$AT:$AT)</f>
        <v>15125</v>
      </c>
      <c r="F30" s="71">
        <f>SUMIF('1_PRESCOLAIRE_PUBLIC'!$AX:$AX,$AF30,'1_PRESCOLAIRE_PUBLIC'!$AC:$AC)+SUMIF('5_PRESCOLAIRE_PRIVE'!$AS:$AS,$AF30,'5_PRESCOLAIRE_PRIVE'!$X:$X)</f>
        <v>2134</v>
      </c>
      <c r="G30" s="71">
        <f>SUMIF('1_PRESCOLAIRE_PUBLIC'!$AX:$AX,$AF30,'1_PRESCOLAIRE_PUBLIC'!$AH:$AH)+SUMIF('5_PRESCOLAIRE_PRIVE'!$AS:$AS,$AF30,'5_PRESCOLAIRE_PRIVE'!$AC:$AC)</f>
        <v>1046</v>
      </c>
      <c r="H30" s="71">
        <f>SUMIF('2_PRIMAIRE_PUBLIC'!$CE:$CE,$AF30,'2_PRIMAIRE_PUBLIC'!$M:$M)+SUMIF('6_PRIMAIRE_PRIVE'!$BZ:$BZ,$AF30,'6_PRIMAIRE_PRIVE'!$M:$M)</f>
        <v>240457</v>
      </c>
      <c r="I30" s="71">
        <f>SUMIF('2_PRIMAIRE_PUBLIC'!$CE:$CE,$AF30,'2_PRIMAIRE_PUBLIC'!$AA:$AA)+SUMIF('6_PRIMAIRE_PRIVE'!$BZ:$BZ,$AF30,'6_PRIMAIRE_PRIVE'!$AA:$AA)</f>
        <v>80385</v>
      </c>
      <c r="J30" s="71">
        <f>SUMIF('2_PRIMAIRE_PUBLIC'!$CE:$CE,$AF30,'2_PRIMAIRE_PUBLIC'!$BI:$BI)+SUMIF('6_PRIMAIRE_PRIVE'!$BZ:$BZ,$AF30,'6_PRIMAIRE_PRIVE'!$BC:$BC)</f>
        <v>5840</v>
      </c>
      <c r="K30" s="71">
        <f>SUMIF('2_PRIMAIRE_PUBLIC'!$CE:$CE,$AF30,'2_PRIMAIRE_PUBLIC'!$AK:$AK)+SUMIF('6_PRIMAIRE_PRIVE'!$BZ:$BZ,$AF30,'6_PRIMAIRE_PRIVE'!$AK:$AK)</f>
        <v>6113</v>
      </c>
      <c r="L30" s="71">
        <f>SUMIF('2_PRIMAIRE_PUBLIC'!$CE:$CE,$AF30,'2_PRIMAIRE_PUBLIC'!$CF:$CF)+SUMIF('6_PRIMAIRE_PRIVE'!$BZ:$BZ,$AF30,'6_PRIMAIRE_PRIVE'!$CA:$CA)</f>
        <v>162535</v>
      </c>
      <c r="M30" s="71">
        <f>SUMIF('2_PRIMAIRE_PUBLIC'!$CE:$CE,$AF30,'2_PRIMAIRE_PUBLIC'!$AO:$AO)+SUMIF('6_PRIMAIRE_PRIVE'!$BZ:$BZ,$AF30,'6_PRIMAIRE_PRIVE'!$AO:$AO)</f>
        <v>1794</v>
      </c>
      <c r="N30" s="205" t="s">
        <v>101</v>
      </c>
      <c r="O30" s="8" t="s">
        <v>90</v>
      </c>
      <c r="P30" s="71">
        <f>SUMIF('3_COLLEGE_PUBLIC'!$BZ:$BZ,$AF30,'3_COLLEGE_PUBLIC'!$K:$K)+SUMIF('7_COLLEGE_PRIVE'!$BW:$BW,$AF30,'7_COLLEGE_PRIVE'!$K:$K)</f>
        <v>31400</v>
      </c>
      <c r="Q30" s="71">
        <f>SUMIF('3_COLLEGE_PUBLIC'!$BZ:$BZ,$AF30,'3_COLLEGE_PUBLIC'!$W:$W)+SUMIF('7_COLLEGE_PRIVE'!$BW:$BW,$AF30,'7_COLLEGE_PRIVE'!$W:$W)</f>
        <v>4618</v>
      </c>
      <c r="R30" s="71">
        <f>SUMIF('3_COLLEGE_PUBLIC'!$BZ:$BZ,$AF30,'3_COLLEGE_PUBLIC'!$BC:$BC)+SUMIF('7_COLLEGE_PRIVE'!$BW:$BW,$AF30,'7_COLLEGE_PRIVE'!$AX:$AX)</f>
        <v>1615</v>
      </c>
      <c r="S30" s="71">
        <f>SUMIF('3_COLLEGE_PUBLIC'!$BZ:$BZ,$AF30,'3_COLLEGE_PUBLIC'!$AF:$AF)+SUMIF('7_COLLEGE_PRIVE'!$BW:$BW,$AF30,'7_COLLEGE_PRIVE'!$AF:$AF)</f>
        <v>829</v>
      </c>
      <c r="T30" s="71">
        <f>SUMIF('3_COLLEGE_PUBLIC'!$BZ:$BZ,$AF30,'3_COLLEGE_PUBLIC'!$CA:$CA)+SUMIF('7_COLLEGE_PRIVE'!$BW:$BW,$AF30,'7_COLLEGE_PRIVE'!$BX:$BX)</f>
        <v>29378</v>
      </c>
      <c r="U30" s="71">
        <f>SUMIF('3_COLLEGE_PUBLIC'!$BZ:$BZ,$AF30,'3_COLLEGE_PUBLIC'!$AJ:$AJ)+SUMIF('7_COLLEGE_PRIVE'!$BW:$BW,$AF30,'7_COLLEGE_PRIVE'!$AJ:$AJ)</f>
        <v>179</v>
      </c>
      <c r="V30" s="4">
        <f>SUMIF('4_LYCEE_PUBLIC'!$EV:$EV,$AF30,'4_LYCEE_PUBLIC'!$AC:$AC)+SUMIF('8_LYCEE_PRIVE'!$ES:$ES,$AF30,'8_LYCEE_PRIVE'!$AC:$AC)</f>
        <v>5918</v>
      </c>
      <c r="W30" s="4">
        <f>SUMIF('4_LYCEE_PUBLIC'!$EV:$EV,$AF30,'4_LYCEE_PUBLIC'!$BG:$BG)+SUMIF('8_LYCEE_PRIVE'!$ES:$ES,$AF30,'8_LYCEE_PRIVE'!$BG:$BG)</f>
        <v>356</v>
      </c>
      <c r="X30" s="4">
        <f>SUMIF('4_LYCEE_PUBLIC'!$EV:$EV,$AF30,'4_LYCEE_PUBLIC'!$EW:$EW)+SUMIF('8_LYCEE_PRIVE'!$ES:$ES,$AF30,'8_LYCEE_PRIVE'!$ET:$ET)</f>
        <v>1673</v>
      </c>
      <c r="Y30" s="4">
        <f>SUMIF('4_LYCEE_PUBLIC'!$EV:$EV,$AF30,'4_LYCEE_PUBLIC'!$EX:$EX)+SUMIF('8_LYCEE_PRIVE'!$ES:$ES,$AF30,'8_LYCEE_PRIVE'!$EU:$EU)</f>
        <v>1081</v>
      </c>
      <c r="Z30" s="4">
        <f>SUMIF('4_LYCEE_PUBLIC'!$EV:$EV,$AF30,'4_LYCEE_PUBLIC'!$DV:$DV)+SUMIF('8_LYCEE_PRIVE'!$ES:$ES,$AF30,'8_LYCEE_PRIVE'!$DQ:$DQ)</f>
        <v>344</v>
      </c>
      <c r="AA30" s="4">
        <f>SUMIF('4_LYCEE_PUBLIC'!$EV:$EV,$AF30,'4_LYCEE_PUBLIC'!$BY:$BY)+SUMIF('8_LYCEE_PRIVE'!$ES:$ES,$AF30,'8_LYCEE_PRIVE'!$BY:$BY)</f>
        <v>131</v>
      </c>
      <c r="AB30" s="4">
        <f>SUMIF('4_LYCEE_PUBLIC'!$EV:$EV,$AF30,'4_LYCEE_PUBLIC'!$EY:$EY)+SUMIF('8_LYCEE_PRIVE'!$ES:$ES,$AF30,'8_LYCEE_PRIVE'!$EV:$EV)</f>
        <v>5851</v>
      </c>
      <c r="AC30" s="4">
        <f>SUMIF('4_LYCEE_PUBLIC'!$EV:$EV,$AF30,'4_LYCEE_PUBLIC'!$CC:$CC)+SUMIF('8_LYCEE_PRIVE'!$ES:$ES,$AF30,'8_LYCEE_PRIVE'!$CC:$CC)</f>
        <v>27</v>
      </c>
      <c r="AE30" s="78" t="str">
        <f t="shared" si="0"/>
        <v>ATSINANANA</v>
      </c>
      <c r="AF30" s="78" t="str">
        <f t="shared" si="1"/>
        <v>ATSINANANARURAL</v>
      </c>
    </row>
    <row r="31" spans="1:32">
      <c r="A31" s="205"/>
      <c r="B31" s="8" t="s">
        <v>91</v>
      </c>
      <c r="C31" s="71">
        <f>SUMIF('1_PRESCOLAIRE_PUBLIC'!$AX:$AX,$AF31,'1_PRESCOLAIRE_PUBLIC'!$K:$K)+SUMIF('5_PRESCOLAIRE_PRIVE'!$AS:$AS,$AF31,'5_PRESCOLAIRE_PRIVE'!$K:$K)</f>
        <v>22862</v>
      </c>
      <c r="D31" s="71">
        <f>SUMIF('1_PRESCOLAIRE_PUBLIC'!$AX:$AX,$AF31,'1_PRESCOLAIRE_PUBLIC'!$T:$T)+SUMIF('5_PRESCOLAIRE_PRIVE'!$AS:$AS,$AF31,'5_PRESCOLAIRE_PRIVE'!$T:$T)</f>
        <v>750</v>
      </c>
      <c r="E31" s="71">
        <f>SUMIF('1_PRESCOLAIRE_PUBLIC'!$AX:$AX,$AF31,'1_PRESCOLAIRE_PUBLIC'!$AY:$AY)+SUMIF('5_PRESCOLAIRE_PRIVE'!$AS:$AS,$AF31,'5_PRESCOLAIRE_PRIVE'!$AT:$AT)</f>
        <v>23602</v>
      </c>
      <c r="F31" s="71">
        <f>SUMIF('1_PRESCOLAIRE_PUBLIC'!$AX:$AX,$AF31,'1_PRESCOLAIRE_PUBLIC'!$AC:$AC)+SUMIF('5_PRESCOLAIRE_PRIVE'!$AS:$AS,$AF31,'5_PRESCOLAIRE_PRIVE'!$X:$X)</f>
        <v>1152</v>
      </c>
      <c r="G31" s="71">
        <f>SUMIF('1_PRESCOLAIRE_PUBLIC'!$AX:$AX,$AF31,'1_PRESCOLAIRE_PUBLIC'!$AH:$AH)+SUMIF('5_PRESCOLAIRE_PRIVE'!$AS:$AS,$AF31,'5_PRESCOLAIRE_PRIVE'!$AC:$AC)</f>
        <v>265</v>
      </c>
      <c r="H31" s="71">
        <f>SUMIF('2_PRIMAIRE_PUBLIC'!$CE:$CE,$AF31,'2_PRIMAIRE_PUBLIC'!$M:$M)+SUMIF('6_PRIMAIRE_PRIVE'!$BZ:$BZ,$AF31,'6_PRIMAIRE_PRIVE'!$M:$M)</f>
        <v>58608</v>
      </c>
      <c r="I31" s="71">
        <f>SUMIF('2_PRIMAIRE_PUBLIC'!$CE:$CE,$AF31,'2_PRIMAIRE_PUBLIC'!$AA:$AA)+SUMIF('6_PRIMAIRE_PRIVE'!$BZ:$BZ,$AF31,'6_PRIMAIRE_PRIVE'!$AA:$AA)</f>
        <v>8451</v>
      </c>
      <c r="J31" s="71">
        <f>SUMIF('2_PRIMAIRE_PUBLIC'!$CE:$CE,$AF31,'2_PRIMAIRE_PUBLIC'!$BI:$BI)+SUMIF('6_PRIMAIRE_PRIVE'!$BZ:$BZ,$AF31,'6_PRIMAIRE_PRIVE'!$BC:$BC)</f>
        <v>1702</v>
      </c>
      <c r="K31" s="71">
        <f>SUMIF('2_PRIMAIRE_PUBLIC'!$CE:$CE,$AF31,'2_PRIMAIRE_PUBLIC'!$AK:$AK)+SUMIF('6_PRIMAIRE_PRIVE'!$BZ:$BZ,$AF31,'6_PRIMAIRE_PRIVE'!$AK:$AK)</f>
        <v>1510</v>
      </c>
      <c r="L31" s="71">
        <f>SUMIF('2_PRIMAIRE_PUBLIC'!$CE:$CE,$AF31,'2_PRIMAIRE_PUBLIC'!$CF:$CF)+SUMIF('6_PRIMAIRE_PRIVE'!$BZ:$BZ,$AF31,'6_PRIMAIRE_PRIVE'!$CA:$CA)</f>
        <v>51416</v>
      </c>
      <c r="M31" s="71">
        <f>SUMIF('2_PRIMAIRE_PUBLIC'!$CE:$CE,$AF31,'2_PRIMAIRE_PUBLIC'!$AO:$AO)+SUMIF('6_PRIMAIRE_PRIVE'!$BZ:$BZ,$AF31,'6_PRIMAIRE_PRIVE'!$AO:$AO)</f>
        <v>264</v>
      </c>
      <c r="N31" s="205"/>
      <c r="O31" s="8" t="s">
        <v>91</v>
      </c>
      <c r="P31" s="71">
        <f>SUMIF('3_COLLEGE_PUBLIC'!$BZ:$BZ,$AF31,'3_COLLEGE_PUBLIC'!$K:$K)+SUMIF('7_COLLEGE_PRIVE'!$BW:$BW,$AF31,'7_COLLEGE_PRIVE'!$K:$K)</f>
        <v>32475</v>
      </c>
      <c r="Q31" s="71">
        <f>SUMIF('3_COLLEGE_PUBLIC'!$BZ:$BZ,$AF31,'3_COLLEGE_PUBLIC'!$W:$W)+SUMIF('7_COLLEGE_PRIVE'!$BW:$BW,$AF31,'7_COLLEGE_PRIVE'!$W:$W)</f>
        <v>3596</v>
      </c>
      <c r="R31" s="71">
        <f>SUMIF('3_COLLEGE_PUBLIC'!$BZ:$BZ,$AF31,'3_COLLEGE_PUBLIC'!$BC:$BC)+SUMIF('7_COLLEGE_PRIVE'!$BW:$BW,$AF31,'7_COLLEGE_PRIVE'!$AX:$AX)</f>
        <v>1815</v>
      </c>
      <c r="S31" s="71">
        <f>SUMIF('3_COLLEGE_PUBLIC'!$BZ:$BZ,$AF31,'3_COLLEGE_PUBLIC'!$AF:$AF)+SUMIF('7_COLLEGE_PRIVE'!$BW:$BW,$AF31,'7_COLLEGE_PRIVE'!$AF:$AF)</f>
        <v>695</v>
      </c>
      <c r="T31" s="71">
        <f>SUMIF('3_COLLEGE_PUBLIC'!$BZ:$BZ,$AF31,'3_COLLEGE_PUBLIC'!$CA:$CA)+SUMIF('7_COLLEGE_PRIVE'!$BW:$BW,$AF31,'7_COLLEGE_PRIVE'!$BX:$BX)</f>
        <v>31791</v>
      </c>
      <c r="U31" s="71">
        <f>SUMIF('3_COLLEGE_PUBLIC'!$BZ:$BZ,$AF31,'3_COLLEGE_PUBLIC'!$AJ:$AJ)+SUMIF('7_COLLEGE_PRIVE'!$BW:$BW,$AF31,'7_COLLEGE_PRIVE'!$AJ:$AJ)</f>
        <v>116</v>
      </c>
      <c r="V31" s="4">
        <f>SUMIF('4_LYCEE_PUBLIC'!$EV:$EV,$AF31,'4_LYCEE_PUBLIC'!$AC:$AC)+SUMIF('8_LYCEE_PRIVE'!$ES:$ES,$AF31,'8_LYCEE_PRIVE'!$AC:$AC)</f>
        <v>14098</v>
      </c>
      <c r="W31" s="4">
        <f>SUMIF('4_LYCEE_PUBLIC'!$EV:$EV,$AF31,'4_LYCEE_PUBLIC'!$BG:$BG)+SUMIF('8_LYCEE_PRIVE'!$ES:$ES,$AF31,'8_LYCEE_PRIVE'!$BG:$BG)</f>
        <v>995</v>
      </c>
      <c r="X31" s="4">
        <f>SUMIF('4_LYCEE_PUBLIC'!$EV:$EV,$AF31,'4_LYCEE_PUBLIC'!$EW:$EW)+SUMIF('8_LYCEE_PRIVE'!$ES:$ES,$AF31,'8_LYCEE_PRIVE'!$ET:$ET)</f>
        <v>4689</v>
      </c>
      <c r="Y31" s="4">
        <f>SUMIF('4_LYCEE_PUBLIC'!$EV:$EV,$AF31,'4_LYCEE_PUBLIC'!$EX:$EX)+SUMIF('8_LYCEE_PRIVE'!$ES:$ES,$AF31,'8_LYCEE_PRIVE'!$EU:$EU)</f>
        <v>3006</v>
      </c>
      <c r="Z31" s="4">
        <f>SUMIF('4_LYCEE_PUBLIC'!$EV:$EV,$AF31,'4_LYCEE_PUBLIC'!$DV:$DV)+SUMIF('8_LYCEE_PRIVE'!$ES:$ES,$AF31,'8_LYCEE_PRIVE'!$DQ:$DQ)</f>
        <v>879</v>
      </c>
      <c r="AA31" s="4">
        <f>SUMIF('4_LYCEE_PUBLIC'!$EV:$EV,$AF31,'4_LYCEE_PUBLIC'!$BY:$BY)+SUMIF('8_LYCEE_PRIVE'!$ES:$ES,$AF31,'8_LYCEE_PRIVE'!$BY:$BY)</f>
        <v>323</v>
      </c>
      <c r="AB31" s="4">
        <f>SUMIF('4_LYCEE_PUBLIC'!$EV:$EV,$AF31,'4_LYCEE_PUBLIC'!$EY:$EY)+SUMIF('8_LYCEE_PRIVE'!$ES:$ES,$AF31,'8_LYCEE_PRIVE'!$EV:$EV)</f>
        <v>15579</v>
      </c>
      <c r="AC31" s="4">
        <f>SUMIF('4_LYCEE_PUBLIC'!$EV:$EV,$AF31,'4_LYCEE_PUBLIC'!$CC:$CC)+SUMIF('8_LYCEE_PRIVE'!$ES:$ES,$AF31,'8_LYCEE_PRIVE'!$CC:$CC)</f>
        <v>45</v>
      </c>
      <c r="AE31" s="78" t="str">
        <f t="shared" si="0"/>
        <v>ATSINANANA</v>
      </c>
      <c r="AF31" s="78" t="str">
        <f t="shared" si="1"/>
        <v>ATSINANANAURBAIN</v>
      </c>
    </row>
    <row r="32" spans="1:32">
      <c r="A32" s="205"/>
      <c r="B32" s="25" t="s">
        <v>73</v>
      </c>
      <c r="C32" s="26">
        <f>SUMIF('1_PRESCOLAIRE_PUBLIC'!$AX:$AX,$AF32,'1_PRESCOLAIRE_PUBLIC'!$K:$K)+SUMIF('5_PRESCOLAIRE_PRIVE'!$AS:$AS,$AF32,'5_PRESCOLAIRE_PRIVE'!$K:$K)</f>
        <v>59650</v>
      </c>
      <c r="D32" s="26">
        <f>SUMIF('1_PRESCOLAIRE_PUBLIC'!$AX:$AX,$AF32,'1_PRESCOLAIRE_PUBLIC'!$T:$T)+SUMIF('5_PRESCOLAIRE_PRIVE'!$AS:$AS,$AF32,'5_PRESCOLAIRE_PRIVE'!$T:$T)</f>
        <v>1970</v>
      </c>
      <c r="E32" s="26">
        <f>SUMIF('1_PRESCOLAIRE_PUBLIC'!$AX:$AX,$AF32,'1_PRESCOLAIRE_PUBLIC'!$AY:$AY)+SUMIF('5_PRESCOLAIRE_PRIVE'!$AS:$AS,$AF32,'5_PRESCOLAIRE_PRIVE'!$AT:$AT)</f>
        <v>38727</v>
      </c>
      <c r="F32" s="26">
        <f>SUMIF('1_PRESCOLAIRE_PUBLIC'!$AX:$AX,$AF32,'1_PRESCOLAIRE_PUBLIC'!$AC:$AC)+SUMIF('5_PRESCOLAIRE_PRIVE'!$AS:$AS,$AF32,'5_PRESCOLAIRE_PRIVE'!$X:$X)</f>
        <v>3286</v>
      </c>
      <c r="G32" s="26">
        <f>SUMIF('1_PRESCOLAIRE_PUBLIC'!$AX:$AX,$AF32,'1_PRESCOLAIRE_PUBLIC'!$AH:$AH)+SUMIF('5_PRESCOLAIRE_PRIVE'!$AS:$AS,$AF32,'5_PRESCOLAIRE_PRIVE'!$AC:$AC)</f>
        <v>1311</v>
      </c>
      <c r="H32" s="26">
        <f>SUMIF('2_PRIMAIRE_PUBLIC'!$CE:$CE,$AF32,'2_PRIMAIRE_PUBLIC'!$M:$M)+SUMIF('6_PRIMAIRE_PRIVE'!$BZ:$BZ,$AF32,'6_PRIMAIRE_PRIVE'!$M:$M)</f>
        <v>299065</v>
      </c>
      <c r="I32" s="26">
        <f>SUMIF('2_PRIMAIRE_PUBLIC'!$CE:$CE,$AF32,'2_PRIMAIRE_PUBLIC'!$AA:$AA)+SUMIF('6_PRIMAIRE_PRIVE'!$BZ:$BZ,$AF32,'6_PRIMAIRE_PRIVE'!$AA:$AA)</f>
        <v>88836</v>
      </c>
      <c r="J32" s="26">
        <f>SUMIF('2_PRIMAIRE_PUBLIC'!$CE:$CE,$AF32,'2_PRIMAIRE_PUBLIC'!$BI:$BI)+SUMIF('6_PRIMAIRE_PRIVE'!$BZ:$BZ,$AF32,'6_PRIMAIRE_PRIVE'!$BC:$BC)</f>
        <v>7542</v>
      </c>
      <c r="K32" s="26">
        <f>SUMIF('2_PRIMAIRE_PUBLIC'!$CE:$CE,$AF32,'2_PRIMAIRE_PUBLIC'!$AK:$AK)+SUMIF('6_PRIMAIRE_PRIVE'!$BZ:$BZ,$AF32,'6_PRIMAIRE_PRIVE'!$AK:$AK)</f>
        <v>7623</v>
      </c>
      <c r="L32" s="26">
        <f>SUMIF('2_PRIMAIRE_PUBLIC'!$CE:$CE,$AF32,'2_PRIMAIRE_PUBLIC'!$CF:$CF)+SUMIF('6_PRIMAIRE_PRIVE'!$BZ:$BZ,$AF32,'6_PRIMAIRE_PRIVE'!$CA:$CA)</f>
        <v>213951</v>
      </c>
      <c r="M32" s="26">
        <f>SUMIF('2_PRIMAIRE_PUBLIC'!$CE:$CE,$AF32,'2_PRIMAIRE_PUBLIC'!$AO:$AO)+SUMIF('6_PRIMAIRE_PRIVE'!$BZ:$BZ,$AF32,'6_PRIMAIRE_PRIVE'!$AO:$AO)</f>
        <v>2058</v>
      </c>
      <c r="N32" s="205"/>
      <c r="O32" s="25" t="s">
        <v>73</v>
      </c>
      <c r="P32" s="26">
        <f>SUMIF('3_COLLEGE_PUBLIC'!$BZ:$BZ,$AF32,'3_COLLEGE_PUBLIC'!$K:$K)+SUMIF('7_COLLEGE_PRIVE'!$BW:$BW,$AF32,'7_COLLEGE_PRIVE'!$K:$K)</f>
        <v>63875</v>
      </c>
      <c r="Q32" s="26">
        <f>SUMIF('3_COLLEGE_PUBLIC'!$BZ:$BZ,$AF32,'3_COLLEGE_PUBLIC'!$W:$W)+SUMIF('7_COLLEGE_PRIVE'!$BW:$BW,$AF32,'7_COLLEGE_PRIVE'!$W:$W)</f>
        <v>8214</v>
      </c>
      <c r="R32" s="26">
        <f>SUMIF('3_COLLEGE_PUBLIC'!$BZ:$BZ,$AF32,'3_COLLEGE_PUBLIC'!$BC:$BC)+SUMIF('7_COLLEGE_PRIVE'!$BW:$BW,$AF32,'7_COLLEGE_PRIVE'!$AX:$AX)</f>
        <v>3430</v>
      </c>
      <c r="S32" s="26">
        <f>SUMIF('3_COLLEGE_PUBLIC'!$BZ:$BZ,$AF32,'3_COLLEGE_PUBLIC'!$AF:$AF)+SUMIF('7_COLLEGE_PRIVE'!$BW:$BW,$AF32,'7_COLLEGE_PRIVE'!$AF:$AF)</f>
        <v>1524</v>
      </c>
      <c r="T32" s="26">
        <f>SUMIF('3_COLLEGE_PUBLIC'!$BZ:$BZ,$AF32,'3_COLLEGE_PUBLIC'!$CA:$CA)+SUMIF('7_COLLEGE_PRIVE'!$BW:$BW,$AF32,'7_COLLEGE_PRIVE'!$BX:$BX)</f>
        <v>61169</v>
      </c>
      <c r="U32" s="26">
        <f>SUMIF('3_COLLEGE_PUBLIC'!$BZ:$BZ,$AF32,'3_COLLEGE_PUBLIC'!$AJ:$AJ)+SUMIF('7_COLLEGE_PRIVE'!$BW:$BW,$AF32,'7_COLLEGE_PRIVE'!$AJ:$AJ)</f>
        <v>295</v>
      </c>
      <c r="V32" s="26">
        <f>SUMIF('4_LYCEE_PUBLIC'!$EV:$EV,$AF32,'4_LYCEE_PUBLIC'!$AC:$AC)+SUMIF('8_LYCEE_PRIVE'!$ES:$ES,$AF32,'8_LYCEE_PRIVE'!$AC:$AC)</f>
        <v>20016</v>
      </c>
      <c r="W32" s="26">
        <f>SUMIF('4_LYCEE_PUBLIC'!$EV:$EV,$AF32,'4_LYCEE_PUBLIC'!$BG:$BG)+SUMIF('8_LYCEE_PRIVE'!$ES:$ES,$AF32,'8_LYCEE_PRIVE'!$BG:$BG)</f>
        <v>1351</v>
      </c>
      <c r="X32" s="26">
        <f>SUMIF('4_LYCEE_PUBLIC'!$EV:$EV,$AF32,'4_LYCEE_PUBLIC'!$EW:$EW)+SUMIF('8_LYCEE_PRIVE'!$ES:$ES,$AF32,'8_LYCEE_PRIVE'!$ET:$ET)</f>
        <v>6362</v>
      </c>
      <c r="Y32" s="26">
        <f>SUMIF('4_LYCEE_PUBLIC'!$EV:$EV,$AF32,'4_LYCEE_PUBLIC'!$EX:$EX)+SUMIF('8_LYCEE_PRIVE'!$ES:$ES,$AF32,'8_LYCEE_PRIVE'!$EU:$EU)</f>
        <v>4087</v>
      </c>
      <c r="Z32" s="26">
        <f>SUMIF('4_LYCEE_PUBLIC'!$EV:$EV,$AF32,'4_LYCEE_PUBLIC'!$DV:$DV)+SUMIF('8_LYCEE_PRIVE'!$ES:$ES,$AF32,'8_LYCEE_PRIVE'!$DQ:$DQ)</f>
        <v>1223</v>
      </c>
      <c r="AA32" s="26">
        <f>SUMIF('4_LYCEE_PUBLIC'!$EV:$EV,$AF32,'4_LYCEE_PUBLIC'!$BY:$BY)+SUMIF('8_LYCEE_PRIVE'!$ES:$ES,$AF32,'8_LYCEE_PRIVE'!$BY:$BY)</f>
        <v>454</v>
      </c>
      <c r="AB32" s="26">
        <f>SUMIF('4_LYCEE_PUBLIC'!$EV:$EV,$AF32,'4_LYCEE_PUBLIC'!$EY:$EY)+SUMIF('8_LYCEE_PRIVE'!$ES:$ES,$AF32,'8_LYCEE_PRIVE'!$EV:$EV)</f>
        <v>21430</v>
      </c>
      <c r="AC32" s="26">
        <f>SUMIF('4_LYCEE_PUBLIC'!$EV:$EV,$AF32,'4_LYCEE_PUBLIC'!$CC:$CC)+SUMIF('8_LYCEE_PRIVE'!$ES:$ES,$AF32,'8_LYCEE_PRIVE'!$CC:$CC)</f>
        <v>72</v>
      </c>
      <c r="AE32" s="78" t="str">
        <f t="shared" si="0"/>
        <v>ATSINANANA</v>
      </c>
      <c r="AF32" s="78" t="str">
        <f t="shared" si="1"/>
        <v>ATSINANANATOTAL</v>
      </c>
    </row>
    <row r="33" spans="1:32">
      <c r="A33" s="205" t="s">
        <v>102</v>
      </c>
      <c r="B33" s="8" t="s">
        <v>90</v>
      </c>
      <c r="C33" s="71">
        <f>SUMIF('1_PRESCOLAIRE_PUBLIC'!$AX:$AX,$AF33,'1_PRESCOLAIRE_PUBLIC'!$K:$K)+SUMIF('5_PRESCOLAIRE_PRIVE'!$AS:$AS,$AF33,'5_PRESCOLAIRE_PRIVE'!$K:$K)</f>
        <v>7374</v>
      </c>
      <c r="D33" s="71">
        <f>SUMIF('1_PRESCOLAIRE_PUBLIC'!$AX:$AX,$AF33,'1_PRESCOLAIRE_PUBLIC'!$T:$T)+SUMIF('5_PRESCOLAIRE_PRIVE'!$AS:$AS,$AF33,'5_PRESCOLAIRE_PRIVE'!$T:$T)</f>
        <v>146</v>
      </c>
      <c r="E33" s="71">
        <f>SUMIF('1_PRESCOLAIRE_PUBLIC'!$AX:$AX,$AF33,'1_PRESCOLAIRE_PUBLIC'!$AY:$AY)+SUMIF('5_PRESCOLAIRE_PRIVE'!$AS:$AS,$AF33,'5_PRESCOLAIRE_PRIVE'!$AT:$AT)</f>
        <v>2527</v>
      </c>
      <c r="F33" s="71">
        <f>SUMIF('1_PRESCOLAIRE_PUBLIC'!$AX:$AX,$AF33,'1_PRESCOLAIRE_PUBLIC'!$AC:$AC)+SUMIF('5_PRESCOLAIRE_PRIVE'!$AS:$AS,$AF33,'5_PRESCOLAIRE_PRIVE'!$X:$X)</f>
        <v>354</v>
      </c>
      <c r="G33" s="71">
        <f>SUMIF('1_PRESCOLAIRE_PUBLIC'!$AX:$AX,$AF33,'1_PRESCOLAIRE_PUBLIC'!$AH:$AH)+SUMIF('5_PRESCOLAIRE_PRIVE'!$AS:$AS,$AF33,'5_PRESCOLAIRE_PRIVE'!$AC:$AC)</f>
        <v>231</v>
      </c>
      <c r="H33" s="71">
        <f>SUMIF('2_PRIMAIRE_PUBLIC'!$CE:$CE,$AF33,'2_PRIMAIRE_PUBLIC'!$M:$M)+SUMIF('6_PRIMAIRE_PRIVE'!$BZ:$BZ,$AF33,'6_PRIMAIRE_PRIVE'!$M:$M)</f>
        <v>62661</v>
      </c>
      <c r="I33" s="71">
        <f>SUMIF('2_PRIMAIRE_PUBLIC'!$CE:$CE,$AF33,'2_PRIMAIRE_PUBLIC'!$AA:$AA)+SUMIF('6_PRIMAIRE_PRIVE'!$BZ:$BZ,$AF33,'6_PRIMAIRE_PRIVE'!$AA:$AA)</f>
        <v>15094</v>
      </c>
      <c r="J33" s="71">
        <f>SUMIF('2_PRIMAIRE_PUBLIC'!$CE:$CE,$AF33,'2_PRIMAIRE_PUBLIC'!$BI:$BI)+SUMIF('6_PRIMAIRE_PRIVE'!$BZ:$BZ,$AF33,'6_PRIMAIRE_PRIVE'!$BC:$BC)</f>
        <v>1621</v>
      </c>
      <c r="K33" s="71">
        <f>SUMIF('2_PRIMAIRE_PUBLIC'!$CE:$CE,$AF33,'2_PRIMAIRE_PUBLIC'!$AK:$AK)+SUMIF('6_PRIMAIRE_PRIVE'!$BZ:$BZ,$AF33,'6_PRIMAIRE_PRIVE'!$AK:$AK)</f>
        <v>1303</v>
      </c>
      <c r="L33" s="71">
        <f>SUMIF('2_PRIMAIRE_PUBLIC'!$CE:$CE,$AF33,'2_PRIMAIRE_PUBLIC'!$CF:$CF)+SUMIF('6_PRIMAIRE_PRIVE'!$BZ:$BZ,$AF33,'6_PRIMAIRE_PRIVE'!$CA:$CA)</f>
        <v>33946</v>
      </c>
      <c r="M33" s="71">
        <f>SUMIF('2_PRIMAIRE_PUBLIC'!$CE:$CE,$AF33,'2_PRIMAIRE_PUBLIC'!$AO:$AO)+SUMIF('6_PRIMAIRE_PRIVE'!$BZ:$BZ,$AF33,'6_PRIMAIRE_PRIVE'!$AO:$AO)</f>
        <v>506</v>
      </c>
      <c r="N33" s="205" t="s">
        <v>102</v>
      </c>
      <c r="O33" s="8" t="s">
        <v>90</v>
      </c>
      <c r="P33" s="71">
        <f>SUMIF('3_COLLEGE_PUBLIC'!$BZ:$BZ,$AF33,'3_COLLEGE_PUBLIC'!$K:$K)+SUMIF('7_COLLEGE_PRIVE'!$BW:$BW,$AF33,'7_COLLEGE_PRIVE'!$K:$K)</f>
        <v>9218</v>
      </c>
      <c r="Q33" s="71">
        <f>SUMIF('3_COLLEGE_PUBLIC'!$BZ:$BZ,$AF33,'3_COLLEGE_PUBLIC'!$W:$W)+SUMIF('7_COLLEGE_PRIVE'!$BW:$BW,$AF33,'7_COLLEGE_PRIVE'!$W:$W)</f>
        <v>1009</v>
      </c>
      <c r="R33" s="71">
        <f>SUMIF('3_COLLEGE_PUBLIC'!$BZ:$BZ,$AF33,'3_COLLEGE_PUBLIC'!$BC:$BC)+SUMIF('7_COLLEGE_PRIVE'!$BW:$BW,$AF33,'7_COLLEGE_PRIVE'!$AX:$AX)</f>
        <v>481</v>
      </c>
      <c r="S33" s="71">
        <f>SUMIF('3_COLLEGE_PUBLIC'!$BZ:$BZ,$AF33,'3_COLLEGE_PUBLIC'!$AF:$AF)+SUMIF('7_COLLEGE_PRIVE'!$BW:$BW,$AF33,'7_COLLEGE_PRIVE'!$AF:$AF)</f>
        <v>247</v>
      </c>
      <c r="T33" s="71">
        <f>SUMIF('3_COLLEGE_PUBLIC'!$BZ:$BZ,$AF33,'3_COLLEGE_PUBLIC'!$CA:$CA)+SUMIF('7_COLLEGE_PRIVE'!$BW:$BW,$AF33,'7_COLLEGE_PRIVE'!$BX:$BX)</f>
        <v>8308</v>
      </c>
      <c r="U33" s="71">
        <f>SUMIF('3_COLLEGE_PUBLIC'!$BZ:$BZ,$AF33,'3_COLLEGE_PUBLIC'!$AJ:$AJ)+SUMIF('7_COLLEGE_PRIVE'!$BW:$BW,$AF33,'7_COLLEGE_PRIVE'!$AJ:$AJ)</f>
        <v>59</v>
      </c>
      <c r="V33" s="4">
        <f>SUMIF('4_LYCEE_PUBLIC'!$EV:$EV,$AF33,'4_LYCEE_PUBLIC'!$AC:$AC)+SUMIF('8_LYCEE_PRIVE'!$ES:$ES,$AF33,'8_LYCEE_PRIVE'!$AC:$AC)</f>
        <v>1555</v>
      </c>
      <c r="W33" s="4">
        <f>SUMIF('4_LYCEE_PUBLIC'!$EV:$EV,$AF33,'4_LYCEE_PUBLIC'!$BG:$BG)+SUMIF('8_LYCEE_PRIVE'!$ES:$ES,$AF33,'8_LYCEE_PRIVE'!$BG:$BG)</f>
        <v>106</v>
      </c>
      <c r="X33" s="4">
        <f>SUMIF('4_LYCEE_PUBLIC'!$EV:$EV,$AF33,'4_LYCEE_PUBLIC'!$EW:$EW)+SUMIF('8_LYCEE_PRIVE'!$ES:$ES,$AF33,'8_LYCEE_PRIVE'!$ET:$ET)</f>
        <v>349</v>
      </c>
      <c r="Y33" s="4">
        <f>SUMIF('4_LYCEE_PUBLIC'!$EV:$EV,$AF33,'4_LYCEE_PUBLIC'!$EX:$EX)+SUMIF('8_LYCEE_PRIVE'!$ES:$ES,$AF33,'8_LYCEE_PRIVE'!$EU:$EU)</f>
        <v>221</v>
      </c>
      <c r="Z33" s="4">
        <f>SUMIF('4_LYCEE_PUBLIC'!$EV:$EV,$AF33,'4_LYCEE_PUBLIC'!$DV:$DV)+SUMIF('8_LYCEE_PRIVE'!$ES:$ES,$AF33,'8_LYCEE_PRIVE'!$DQ:$DQ)</f>
        <v>101</v>
      </c>
      <c r="AA33" s="4">
        <f>SUMIF('4_LYCEE_PUBLIC'!$EV:$EV,$AF33,'4_LYCEE_PUBLIC'!$BY:$BY)+SUMIF('8_LYCEE_PRIVE'!$ES:$ES,$AF33,'8_LYCEE_PRIVE'!$BY:$BY)</f>
        <v>34</v>
      </c>
      <c r="AB33" s="4">
        <f>SUMIF('4_LYCEE_PUBLIC'!$EV:$EV,$AF33,'4_LYCEE_PUBLIC'!$EY:$EY)+SUMIF('8_LYCEE_PRIVE'!$ES:$ES,$AF33,'8_LYCEE_PRIVE'!$EV:$EV)</f>
        <v>1512</v>
      </c>
      <c r="AC33" s="4">
        <f>SUMIF('4_LYCEE_PUBLIC'!$EV:$EV,$AF33,'4_LYCEE_PUBLIC'!$CC:$CC)+SUMIF('8_LYCEE_PRIVE'!$ES:$ES,$AF33,'8_LYCEE_PRIVE'!$CC:$CC)</f>
        <v>11</v>
      </c>
      <c r="AE33" s="78" t="str">
        <f t="shared" si="0"/>
        <v>BETSIBOKA</v>
      </c>
      <c r="AF33" s="78" t="str">
        <f t="shared" si="1"/>
        <v>BETSIBOKARURAL</v>
      </c>
    </row>
    <row r="34" spans="1:32">
      <c r="A34" s="205"/>
      <c r="B34" s="8" t="s">
        <v>91</v>
      </c>
      <c r="C34" s="71">
        <f>SUMIF('1_PRESCOLAIRE_PUBLIC'!$AX:$AX,$AF34,'1_PRESCOLAIRE_PUBLIC'!$K:$K)+SUMIF('5_PRESCOLAIRE_PRIVE'!$AS:$AS,$AF34,'5_PRESCOLAIRE_PRIVE'!$K:$K)</f>
        <v>1658</v>
      </c>
      <c r="D34" s="71">
        <f>SUMIF('1_PRESCOLAIRE_PUBLIC'!$AX:$AX,$AF34,'1_PRESCOLAIRE_PUBLIC'!$T:$T)+SUMIF('5_PRESCOLAIRE_PRIVE'!$AS:$AS,$AF34,'5_PRESCOLAIRE_PRIVE'!$T:$T)</f>
        <v>38</v>
      </c>
      <c r="E34" s="71">
        <f>SUMIF('1_PRESCOLAIRE_PUBLIC'!$AX:$AX,$AF34,'1_PRESCOLAIRE_PUBLIC'!$AY:$AY)+SUMIF('5_PRESCOLAIRE_PRIVE'!$AS:$AS,$AF34,'5_PRESCOLAIRE_PRIVE'!$AT:$AT)</f>
        <v>1026</v>
      </c>
      <c r="F34" s="71">
        <f>SUMIF('1_PRESCOLAIRE_PUBLIC'!$AX:$AX,$AF34,'1_PRESCOLAIRE_PUBLIC'!$AC:$AC)+SUMIF('5_PRESCOLAIRE_PRIVE'!$AS:$AS,$AF34,'5_PRESCOLAIRE_PRIVE'!$X:$X)</f>
        <v>95</v>
      </c>
      <c r="G34" s="71">
        <f>SUMIF('1_PRESCOLAIRE_PUBLIC'!$AX:$AX,$AF34,'1_PRESCOLAIRE_PUBLIC'!$AH:$AH)+SUMIF('5_PRESCOLAIRE_PRIVE'!$AS:$AS,$AF34,'5_PRESCOLAIRE_PRIVE'!$AC:$AC)</f>
        <v>28</v>
      </c>
      <c r="H34" s="71">
        <f>SUMIF('2_PRIMAIRE_PUBLIC'!$CE:$CE,$AF34,'2_PRIMAIRE_PUBLIC'!$M:$M)+SUMIF('6_PRIMAIRE_PRIVE'!$BZ:$BZ,$AF34,'6_PRIMAIRE_PRIVE'!$M:$M)</f>
        <v>9714</v>
      </c>
      <c r="I34" s="71">
        <f>SUMIF('2_PRIMAIRE_PUBLIC'!$CE:$CE,$AF34,'2_PRIMAIRE_PUBLIC'!$AA:$AA)+SUMIF('6_PRIMAIRE_PRIVE'!$BZ:$BZ,$AF34,'6_PRIMAIRE_PRIVE'!$AA:$AA)</f>
        <v>1820</v>
      </c>
      <c r="J34" s="71">
        <f>SUMIF('2_PRIMAIRE_PUBLIC'!$CE:$CE,$AF34,'2_PRIMAIRE_PUBLIC'!$BI:$BI)+SUMIF('6_PRIMAIRE_PRIVE'!$BZ:$BZ,$AF34,'6_PRIMAIRE_PRIVE'!$BC:$BC)</f>
        <v>216</v>
      </c>
      <c r="K34" s="71">
        <f>SUMIF('2_PRIMAIRE_PUBLIC'!$CE:$CE,$AF34,'2_PRIMAIRE_PUBLIC'!$AK:$AK)+SUMIF('6_PRIMAIRE_PRIVE'!$BZ:$BZ,$AF34,'6_PRIMAIRE_PRIVE'!$AK:$AK)</f>
        <v>180</v>
      </c>
      <c r="L34" s="71">
        <f>SUMIF('2_PRIMAIRE_PUBLIC'!$CE:$CE,$AF34,'2_PRIMAIRE_PUBLIC'!$CF:$CF)+SUMIF('6_PRIMAIRE_PRIVE'!$BZ:$BZ,$AF34,'6_PRIMAIRE_PRIVE'!$CA:$CA)</f>
        <v>7589</v>
      </c>
      <c r="M34" s="71">
        <f>SUMIF('2_PRIMAIRE_PUBLIC'!$CE:$CE,$AF34,'2_PRIMAIRE_PUBLIC'!$AO:$AO)+SUMIF('6_PRIMAIRE_PRIVE'!$BZ:$BZ,$AF34,'6_PRIMAIRE_PRIVE'!$AO:$AO)</f>
        <v>42</v>
      </c>
      <c r="N34" s="205"/>
      <c r="O34" s="8" t="s">
        <v>91</v>
      </c>
      <c r="P34" s="71">
        <f>SUMIF('3_COLLEGE_PUBLIC'!$BZ:$BZ,$AF34,'3_COLLEGE_PUBLIC'!$K:$K)+SUMIF('7_COLLEGE_PRIVE'!$BW:$BW,$AF34,'7_COLLEGE_PRIVE'!$K:$K)</f>
        <v>3616</v>
      </c>
      <c r="Q34" s="71">
        <f>SUMIF('3_COLLEGE_PUBLIC'!$BZ:$BZ,$AF34,'3_COLLEGE_PUBLIC'!$W:$W)+SUMIF('7_COLLEGE_PRIVE'!$BW:$BW,$AF34,'7_COLLEGE_PRIVE'!$W:$W)</f>
        <v>371</v>
      </c>
      <c r="R34" s="71">
        <f>SUMIF('3_COLLEGE_PUBLIC'!$BZ:$BZ,$AF34,'3_COLLEGE_PUBLIC'!$BC:$BC)+SUMIF('7_COLLEGE_PRIVE'!$BW:$BW,$AF34,'7_COLLEGE_PRIVE'!$AX:$AX)</f>
        <v>147</v>
      </c>
      <c r="S34" s="71">
        <f>SUMIF('3_COLLEGE_PUBLIC'!$BZ:$BZ,$AF34,'3_COLLEGE_PUBLIC'!$AF:$AF)+SUMIF('7_COLLEGE_PRIVE'!$BW:$BW,$AF34,'7_COLLEGE_PRIVE'!$AF:$AF)</f>
        <v>77</v>
      </c>
      <c r="T34" s="71">
        <f>SUMIF('3_COLLEGE_PUBLIC'!$BZ:$BZ,$AF34,'3_COLLEGE_PUBLIC'!$CA:$CA)+SUMIF('7_COLLEGE_PRIVE'!$BW:$BW,$AF34,'7_COLLEGE_PRIVE'!$BX:$BX)</f>
        <v>3419</v>
      </c>
      <c r="U34" s="71">
        <f>SUMIF('3_COLLEGE_PUBLIC'!$BZ:$BZ,$AF34,'3_COLLEGE_PUBLIC'!$AJ:$AJ)+SUMIF('7_COLLEGE_PRIVE'!$BW:$BW,$AF34,'7_COLLEGE_PRIVE'!$AJ:$AJ)</f>
        <v>11</v>
      </c>
      <c r="V34" s="4">
        <f>SUMIF('4_LYCEE_PUBLIC'!$EV:$EV,$AF34,'4_LYCEE_PUBLIC'!$AC:$AC)+SUMIF('8_LYCEE_PRIVE'!$ES:$ES,$AF34,'8_LYCEE_PRIVE'!$AC:$AC)</f>
        <v>2132</v>
      </c>
      <c r="W34" s="4">
        <f>SUMIF('4_LYCEE_PUBLIC'!$EV:$EV,$AF34,'4_LYCEE_PUBLIC'!$BG:$BG)+SUMIF('8_LYCEE_PRIVE'!$ES:$ES,$AF34,'8_LYCEE_PRIVE'!$BG:$BG)</f>
        <v>285</v>
      </c>
      <c r="X34" s="4">
        <f>SUMIF('4_LYCEE_PUBLIC'!$EV:$EV,$AF34,'4_LYCEE_PUBLIC'!$EW:$EW)+SUMIF('8_LYCEE_PRIVE'!$ES:$ES,$AF34,'8_LYCEE_PRIVE'!$ET:$ET)</f>
        <v>665</v>
      </c>
      <c r="Y34" s="4">
        <f>SUMIF('4_LYCEE_PUBLIC'!$EV:$EV,$AF34,'4_LYCEE_PUBLIC'!$EX:$EX)+SUMIF('8_LYCEE_PRIVE'!$ES:$ES,$AF34,'8_LYCEE_PRIVE'!$EU:$EU)</f>
        <v>292</v>
      </c>
      <c r="Z34" s="4">
        <f>SUMIF('4_LYCEE_PUBLIC'!$EV:$EV,$AF34,'4_LYCEE_PUBLIC'!$DV:$DV)+SUMIF('8_LYCEE_PRIVE'!$ES:$ES,$AF34,'8_LYCEE_PRIVE'!$DQ:$DQ)</f>
        <v>96</v>
      </c>
      <c r="AA34" s="4">
        <f>SUMIF('4_LYCEE_PUBLIC'!$EV:$EV,$AF34,'4_LYCEE_PUBLIC'!$BY:$BY)+SUMIF('8_LYCEE_PRIVE'!$ES:$ES,$AF34,'8_LYCEE_PRIVE'!$BY:$BY)</f>
        <v>42</v>
      </c>
      <c r="AB34" s="4">
        <f>SUMIF('4_LYCEE_PUBLIC'!$EV:$EV,$AF34,'4_LYCEE_PUBLIC'!$EY:$EY)+SUMIF('8_LYCEE_PRIVE'!$ES:$ES,$AF34,'8_LYCEE_PRIVE'!$EV:$EV)</f>
        <v>1861</v>
      </c>
      <c r="AC34" s="4">
        <f>SUMIF('4_LYCEE_PUBLIC'!$EV:$EV,$AF34,'4_LYCEE_PUBLIC'!$CC:$CC)+SUMIF('8_LYCEE_PRIVE'!$ES:$ES,$AF34,'8_LYCEE_PRIVE'!$CC:$CC)</f>
        <v>7</v>
      </c>
      <c r="AE34" s="78" t="str">
        <f t="shared" si="0"/>
        <v>BETSIBOKA</v>
      </c>
      <c r="AF34" s="78" t="str">
        <f t="shared" si="1"/>
        <v>BETSIBOKAURBAIN</v>
      </c>
    </row>
    <row r="35" spans="1:32">
      <c r="A35" s="205"/>
      <c r="B35" s="25" t="s">
        <v>73</v>
      </c>
      <c r="C35" s="26">
        <f>SUMIF('1_PRESCOLAIRE_PUBLIC'!$AX:$AX,$AF35,'1_PRESCOLAIRE_PUBLIC'!$K:$K)+SUMIF('5_PRESCOLAIRE_PRIVE'!$AS:$AS,$AF35,'5_PRESCOLAIRE_PRIVE'!$K:$K)</f>
        <v>9032</v>
      </c>
      <c r="D35" s="26">
        <f>SUMIF('1_PRESCOLAIRE_PUBLIC'!$AX:$AX,$AF35,'1_PRESCOLAIRE_PUBLIC'!$T:$T)+SUMIF('5_PRESCOLAIRE_PRIVE'!$AS:$AS,$AF35,'5_PRESCOLAIRE_PRIVE'!$T:$T)</f>
        <v>184</v>
      </c>
      <c r="E35" s="26">
        <f>SUMIF('1_PRESCOLAIRE_PUBLIC'!$AX:$AX,$AF35,'1_PRESCOLAIRE_PUBLIC'!$AY:$AY)+SUMIF('5_PRESCOLAIRE_PRIVE'!$AS:$AS,$AF35,'5_PRESCOLAIRE_PRIVE'!$AT:$AT)</f>
        <v>3553</v>
      </c>
      <c r="F35" s="26">
        <f>SUMIF('1_PRESCOLAIRE_PUBLIC'!$AX:$AX,$AF35,'1_PRESCOLAIRE_PUBLIC'!$AC:$AC)+SUMIF('5_PRESCOLAIRE_PRIVE'!$AS:$AS,$AF35,'5_PRESCOLAIRE_PRIVE'!$X:$X)</f>
        <v>449</v>
      </c>
      <c r="G35" s="26">
        <f>SUMIF('1_PRESCOLAIRE_PUBLIC'!$AX:$AX,$AF35,'1_PRESCOLAIRE_PUBLIC'!$AH:$AH)+SUMIF('5_PRESCOLAIRE_PRIVE'!$AS:$AS,$AF35,'5_PRESCOLAIRE_PRIVE'!$AC:$AC)</f>
        <v>259</v>
      </c>
      <c r="H35" s="26">
        <f>SUMIF('2_PRIMAIRE_PUBLIC'!$CE:$CE,$AF35,'2_PRIMAIRE_PUBLIC'!$M:$M)+SUMIF('6_PRIMAIRE_PRIVE'!$BZ:$BZ,$AF35,'6_PRIMAIRE_PRIVE'!$M:$M)</f>
        <v>72375</v>
      </c>
      <c r="I35" s="26">
        <f>SUMIF('2_PRIMAIRE_PUBLIC'!$CE:$CE,$AF35,'2_PRIMAIRE_PUBLIC'!$AA:$AA)+SUMIF('6_PRIMAIRE_PRIVE'!$BZ:$BZ,$AF35,'6_PRIMAIRE_PRIVE'!$AA:$AA)</f>
        <v>16914</v>
      </c>
      <c r="J35" s="26">
        <f>SUMIF('2_PRIMAIRE_PUBLIC'!$CE:$CE,$AF35,'2_PRIMAIRE_PUBLIC'!$BI:$BI)+SUMIF('6_PRIMAIRE_PRIVE'!$BZ:$BZ,$AF35,'6_PRIMAIRE_PRIVE'!$BC:$BC)</f>
        <v>1837</v>
      </c>
      <c r="K35" s="26">
        <f>SUMIF('2_PRIMAIRE_PUBLIC'!$CE:$CE,$AF35,'2_PRIMAIRE_PUBLIC'!$AK:$AK)+SUMIF('6_PRIMAIRE_PRIVE'!$BZ:$BZ,$AF35,'6_PRIMAIRE_PRIVE'!$AK:$AK)</f>
        <v>1483</v>
      </c>
      <c r="L35" s="26">
        <f>SUMIF('2_PRIMAIRE_PUBLIC'!$CE:$CE,$AF35,'2_PRIMAIRE_PUBLIC'!$CF:$CF)+SUMIF('6_PRIMAIRE_PRIVE'!$BZ:$BZ,$AF35,'6_PRIMAIRE_PRIVE'!$CA:$CA)</f>
        <v>41535</v>
      </c>
      <c r="M35" s="26">
        <f>SUMIF('2_PRIMAIRE_PUBLIC'!$CE:$CE,$AF35,'2_PRIMAIRE_PUBLIC'!$AO:$AO)+SUMIF('6_PRIMAIRE_PRIVE'!$BZ:$BZ,$AF35,'6_PRIMAIRE_PRIVE'!$AO:$AO)</f>
        <v>548</v>
      </c>
      <c r="N35" s="205"/>
      <c r="O35" s="25" t="s">
        <v>73</v>
      </c>
      <c r="P35" s="26">
        <f>SUMIF('3_COLLEGE_PUBLIC'!$BZ:$BZ,$AF35,'3_COLLEGE_PUBLIC'!$K:$K)+SUMIF('7_COLLEGE_PRIVE'!$BW:$BW,$AF35,'7_COLLEGE_PRIVE'!$K:$K)</f>
        <v>12834</v>
      </c>
      <c r="Q35" s="26">
        <f>SUMIF('3_COLLEGE_PUBLIC'!$BZ:$BZ,$AF35,'3_COLLEGE_PUBLIC'!$W:$W)+SUMIF('7_COLLEGE_PRIVE'!$BW:$BW,$AF35,'7_COLLEGE_PRIVE'!$W:$W)</f>
        <v>1380</v>
      </c>
      <c r="R35" s="26">
        <f>SUMIF('3_COLLEGE_PUBLIC'!$BZ:$BZ,$AF35,'3_COLLEGE_PUBLIC'!$BC:$BC)+SUMIF('7_COLLEGE_PRIVE'!$BW:$BW,$AF35,'7_COLLEGE_PRIVE'!$AX:$AX)</f>
        <v>628</v>
      </c>
      <c r="S35" s="26">
        <f>SUMIF('3_COLLEGE_PUBLIC'!$BZ:$BZ,$AF35,'3_COLLEGE_PUBLIC'!$AF:$AF)+SUMIF('7_COLLEGE_PRIVE'!$BW:$BW,$AF35,'7_COLLEGE_PRIVE'!$AF:$AF)</f>
        <v>324</v>
      </c>
      <c r="T35" s="26">
        <f>SUMIF('3_COLLEGE_PUBLIC'!$BZ:$BZ,$AF35,'3_COLLEGE_PUBLIC'!$CA:$CA)+SUMIF('7_COLLEGE_PRIVE'!$BW:$BW,$AF35,'7_COLLEGE_PRIVE'!$BX:$BX)</f>
        <v>11727</v>
      </c>
      <c r="U35" s="26">
        <f>SUMIF('3_COLLEGE_PUBLIC'!$BZ:$BZ,$AF35,'3_COLLEGE_PUBLIC'!$AJ:$AJ)+SUMIF('7_COLLEGE_PRIVE'!$BW:$BW,$AF35,'7_COLLEGE_PRIVE'!$AJ:$AJ)</f>
        <v>70</v>
      </c>
      <c r="V35" s="26">
        <f>SUMIF('4_LYCEE_PUBLIC'!$EV:$EV,$AF35,'4_LYCEE_PUBLIC'!$AC:$AC)+SUMIF('8_LYCEE_PRIVE'!$ES:$ES,$AF35,'8_LYCEE_PRIVE'!$AC:$AC)</f>
        <v>3687</v>
      </c>
      <c r="W35" s="26">
        <f>SUMIF('4_LYCEE_PUBLIC'!$EV:$EV,$AF35,'4_LYCEE_PUBLIC'!$BG:$BG)+SUMIF('8_LYCEE_PRIVE'!$ES:$ES,$AF35,'8_LYCEE_PRIVE'!$BG:$BG)</f>
        <v>391</v>
      </c>
      <c r="X35" s="26">
        <f>SUMIF('4_LYCEE_PUBLIC'!$EV:$EV,$AF35,'4_LYCEE_PUBLIC'!$EW:$EW)+SUMIF('8_LYCEE_PRIVE'!$ES:$ES,$AF35,'8_LYCEE_PRIVE'!$ET:$ET)</f>
        <v>1014</v>
      </c>
      <c r="Y35" s="26">
        <f>SUMIF('4_LYCEE_PUBLIC'!$EV:$EV,$AF35,'4_LYCEE_PUBLIC'!$EX:$EX)+SUMIF('8_LYCEE_PRIVE'!$ES:$ES,$AF35,'8_LYCEE_PRIVE'!$EU:$EU)</f>
        <v>513</v>
      </c>
      <c r="Z35" s="26">
        <f>SUMIF('4_LYCEE_PUBLIC'!$EV:$EV,$AF35,'4_LYCEE_PUBLIC'!$DV:$DV)+SUMIF('8_LYCEE_PRIVE'!$ES:$ES,$AF35,'8_LYCEE_PRIVE'!$DQ:$DQ)</f>
        <v>197</v>
      </c>
      <c r="AA35" s="26">
        <f>SUMIF('4_LYCEE_PUBLIC'!$EV:$EV,$AF35,'4_LYCEE_PUBLIC'!$BY:$BY)+SUMIF('8_LYCEE_PRIVE'!$ES:$ES,$AF35,'8_LYCEE_PRIVE'!$BY:$BY)</f>
        <v>76</v>
      </c>
      <c r="AB35" s="26">
        <f>SUMIF('4_LYCEE_PUBLIC'!$EV:$EV,$AF35,'4_LYCEE_PUBLIC'!$EY:$EY)+SUMIF('8_LYCEE_PRIVE'!$ES:$ES,$AF35,'8_LYCEE_PRIVE'!$EV:$EV)</f>
        <v>3373</v>
      </c>
      <c r="AC35" s="26">
        <f>SUMIF('4_LYCEE_PUBLIC'!$EV:$EV,$AF35,'4_LYCEE_PUBLIC'!$CC:$CC)+SUMIF('8_LYCEE_PRIVE'!$ES:$ES,$AF35,'8_LYCEE_PRIVE'!$CC:$CC)</f>
        <v>18</v>
      </c>
      <c r="AE35" s="78" t="str">
        <f t="shared" si="0"/>
        <v>BETSIBOKA</v>
      </c>
      <c r="AF35" s="78" t="str">
        <f t="shared" si="1"/>
        <v>BETSIBOKATOTAL</v>
      </c>
    </row>
    <row r="36" spans="1:32">
      <c r="A36" s="205" t="s">
        <v>103</v>
      </c>
      <c r="B36" s="8" t="s">
        <v>90</v>
      </c>
      <c r="C36" s="71">
        <f>SUMIF('1_PRESCOLAIRE_PUBLIC'!$AX:$AX,$AF36,'1_PRESCOLAIRE_PUBLIC'!$K:$K)+SUMIF('5_PRESCOLAIRE_PRIVE'!$AS:$AS,$AF36,'5_PRESCOLAIRE_PRIVE'!$K:$K)</f>
        <v>11168</v>
      </c>
      <c r="D36" s="71">
        <f>SUMIF('1_PRESCOLAIRE_PUBLIC'!$AX:$AX,$AF36,'1_PRESCOLAIRE_PUBLIC'!$T:$T)+SUMIF('5_PRESCOLAIRE_PRIVE'!$AS:$AS,$AF36,'5_PRESCOLAIRE_PRIVE'!$T:$T)</f>
        <v>348</v>
      </c>
      <c r="E36" s="71">
        <f>SUMIF('1_PRESCOLAIRE_PUBLIC'!$AX:$AX,$AF36,'1_PRESCOLAIRE_PUBLIC'!$AY:$AY)+SUMIF('5_PRESCOLAIRE_PRIVE'!$AS:$AS,$AF36,'5_PRESCOLAIRE_PRIVE'!$AT:$AT)</f>
        <v>6168</v>
      </c>
      <c r="F36" s="71">
        <f>SUMIF('1_PRESCOLAIRE_PUBLIC'!$AX:$AX,$AF36,'1_PRESCOLAIRE_PUBLIC'!$AC:$AC)+SUMIF('5_PRESCOLAIRE_PRIVE'!$AS:$AS,$AF36,'5_PRESCOLAIRE_PRIVE'!$X:$X)</f>
        <v>515</v>
      </c>
      <c r="G36" s="71">
        <f>SUMIF('1_PRESCOLAIRE_PUBLIC'!$AX:$AX,$AF36,'1_PRESCOLAIRE_PUBLIC'!$AH:$AH)+SUMIF('5_PRESCOLAIRE_PRIVE'!$AS:$AS,$AF36,'5_PRESCOLAIRE_PRIVE'!$AC:$AC)</f>
        <v>343</v>
      </c>
      <c r="H36" s="71">
        <f>SUMIF('2_PRIMAIRE_PUBLIC'!$CE:$CE,$AF36,'2_PRIMAIRE_PUBLIC'!$M:$M)+SUMIF('6_PRIMAIRE_PRIVE'!$BZ:$BZ,$AF36,'6_PRIMAIRE_PRIVE'!$M:$M)</f>
        <v>103356</v>
      </c>
      <c r="I36" s="71">
        <f>SUMIF('2_PRIMAIRE_PUBLIC'!$CE:$CE,$AF36,'2_PRIMAIRE_PUBLIC'!$AA:$AA)+SUMIF('6_PRIMAIRE_PRIVE'!$BZ:$BZ,$AF36,'6_PRIMAIRE_PRIVE'!$AA:$AA)</f>
        <v>25139</v>
      </c>
      <c r="J36" s="71">
        <f>SUMIF('2_PRIMAIRE_PUBLIC'!$CE:$CE,$AF36,'2_PRIMAIRE_PUBLIC'!$BI:$BI)+SUMIF('6_PRIMAIRE_PRIVE'!$BZ:$BZ,$AF36,'6_PRIMAIRE_PRIVE'!$BC:$BC)</f>
        <v>2444</v>
      </c>
      <c r="K36" s="71">
        <f>SUMIF('2_PRIMAIRE_PUBLIC'!$CE:$CE,$AF36,'2_PRIMAIRE_PUBLIC'!$AK:$AK)+SUMIF('6_PRIMAIRE_PRIVE'!$BZ:$BZ,$AF36,'6_PRIMAIRE_PRIVE'!$AK:$AK)</f>
        <v>2008</v>
      </c>
      <c r="L36" s="71">
        <f>SUMIF('2_PRIMAIRE_PUBLIC'!$CE:$CE,$AF36,'2_PRIMAIRE_PUBLIC'!$CF:$CF)+SUMIF('6_PRIMAIRE_PRIVE'!$BZ:$BZ,$AF36,'6_PRIMAIRE_PRIVE'!$CA:$CA)</f>
        <v>52819</v>
      </c>
      <c r="M36" s="71">
        <f>SUMIF('2_PRIMAIRE_PUBLIC'!$CE:$CE,$AF36,'2_PRIMAIRE_PUBLIC'!$AO:$AO)+SUMIF('6_PRIMAIRE_PRIVE'!$BZ:$BZ,$AF36,'6_PRIMAIRE_PRIVE'!$AO:$AO)</f>
        <v>753</v>
      </c>
      <c r="N36" s="205" t="s">
        <v>103</v>
      </c>
      <c r="O36" s="8" t="s">
        <v>90</v>
      </c>
      <c r="P36" s="71">
        <f>SUMIF('3_COLLEGE_PUBLIC'!$BZ:$BZ,$AF36,'3_COLLEGE_PUBLIC'!$K:$K)+SUMIF('7_COLLEGE_PRIVE'!$BW:$BW,$AF36,'7_COLLEGE_PRIVE'!$K:$K)</f>
        <v>15929</v>
      </c>
      <c r="Q36" s="71">
        <f>SUMIF('3_COLLEGE_PUBLIC'!$BZ:$BZ,$AF36,'3_COLLEGE_PUBLIC'!$W:$W)+SUMIF('7_COLLEGE_PRIVE'!$BW:$BW,$AF36,'7_COLLEGE_PRIVE'!$W:$W)</f>
        <v>1454</v>
      </c>
      <c r="R36" s="71">
        <f>SUMIF('3_COLLEGE_PUBLIC'!$BZ:$BZ,$AF36,'3_COLLEGE_PUBLIC'!$BC:$BC)+SUMIF('7_COLLEGE_PRIVE'!$BW:$BW,$AF36,'7_COLLEGE_PRIVE'!$AX:$AX)</f>
        <v>869</v>
      </c>
      <c r="S36" s="71">
        <f>SUMIF('3_COLLEGE_PUBLIC'!$BZ:$BZ,$AF36,'3_COLLEGE_PUBLIC'!$AF:$AF)+SUMIF('7_COLLEGE_PRIVE'!$BW:$BW,$AF36,'7_COLLEGE_PRIVE'!$AF:$AF)</f>
        <v>401</v>
      </c>
      <c r="T36" s="71">
        <f>SUMIF('3_COLLEGE_PUBLIC'!$BZ:$BZ,$AF36,'3_COLLEGE_PUBLIC'!$CA:$CA)+SUMIF('7_COLLEGE_PRIVE'!$BW:$BW,$AF36,'7_COLLEGE_PRIVE'!$BX:$BX)</f>
        <v>14497</v>
      </c>
      <c r="U36" s="71">
        <f>SUMIF('3_COLLEGE_PUBLIC'!$BZ:$BZ,$AF36,'3_COLLEGE_PUBLIC'!$AJ:$AJ)+SUMIF('7_COLLEGE_PRIVE'!$BW:$BW,$AF36,'7_COLLEGE_PRIVE'!$AJ:$AJ)</f>
        <v>94</v>
      </c>
      <c r="V36" s="4">
        <f>SUMIF('4_LYCEE_PUBLIC'!$EV:$EV,$AF36,'4_LYCEE_PUBLIC'!$AC:$AC)+SUMIF('8_LYCEE_PRIVE'!$ES:$ES,$AF36,'8_LYCEE_PRIVE'!$AC:$AC)</f>
        <v>4864</v>
      </c>
      <c r="W36" s="4">
        <f>SUMIF('4_LYCEE_PUBLIC'!$EV:$EV,$AF36,'4_LYCEE_PUBLIC'!$BG:$BG)+SUMIF('8_LYCEE_PRIVE'!$ES:$ES,$AF36,'8_LYCEE_PRIVE'!$BG:$BG)</f>
        <v>372</v>
      </c>
      <c r="X36" s="4">
        <f>SUMIF('4_LYCEE_PUBLIC'!$EV:$EV,$AF36,'4_LYCEE_PUBLIC'!$EW:$EW)+SUMIF('8_LYCEE_PRIVE'!$ES:$ES,$AF36,'8_LYCEE_PRIVE'!$ET:$ET)</f>
        <v>1203</v>
      </c>
      <c r="Y36" s="4">
        <f>SUMIF('4_LYCEE_PUBLIC'!$EV:$EV,$AF36,'4_LYCEE_PUBLIC'!$EX:$EX)+SUMIF('8_LYCEE_PRIVE'!$ES:$ES,$AF36,'8_LYCEE_PRIVE'!$EU:$EU)</f>
        <v>615</v>
      </c>
      <c r="Z36" s="4">
        <f>SUMIF('4_LYCEE_PUBLIC'!$EV:$EV,$AF36,'4_LYCEE_PUBLIC'!$DV:$DV)+SUMIF('8_LYCEE_PRIVE'!$ES:$ES,$AF36,'8_LYCEE_PRIVE'!$DQ:$DQ)</f>
        <v>309</v>
      </c>
      <c r="AA36" s="4">
        <f>SUMIF('4_LYCEE_PUBLIC'!$EV:$EV,$AF36,'4_LYCEE_PUBLIC'!$BY:$BY)+SUMIF('8_LYCEE_PRIVE'!$ES:$ES,$AF36,'8_LYCEE_PRIVE'!$BY:$BY)</f>
        <v>146</v>
      </c>
      <c r="AB36" s="4">
        <f>SUMIF('4_LYCEE_PUBLIC'!$EV:$EV,$AF36,'4_LYCEE_PUBLIC'!$EY:$EY)+SUMIF('8_LYCEE_PRIVE'!$ES:$ES,$AF36,'8_LYCEE_PRIVE'!$EV:$EV)</f>
        <v>4906</v>
      </c>
      <c r="AC36" s="4">
        <f>SUMIF('4_LYCEE_PUBLIC'!$EV:$EV,$AF36,'4_LYCEE_PUBLIC'!$CC:$CC)+SUMIF('8_LYCEE_PRIVE'!$ES:$ES,$AF36,'8_LYCEE_PRIVE'!$CC:$CC)</f>
        <v>33</v>
      </c>
      <c r="AE36" s="78" t="str">
        <f t="shared" si="0"/>
        <v>BOENY</v>
      </c>
      <c r="AF36" s="78" t="str">
        <f t="shared" si="1"/>
        <v>BOENYRURAL</v>
      </c>
    </row>
    <row r="37" spans="1:32">
      <c r="A37" s="205"/>
      <c r="B37" s="8" t="s">
        <v>91</v>
      </c>
      <c r="C37" s="71">
        <f>SUMIF('1_PRESCOLAIRE_PUBLIC'!$AX:$AX,$AF37,'1_PRESCOLAIRE_PUBLIC'!$K:$K)+SUMIF('5_PRESCOLAIRE_PRIVE'!$AS:$AS,$AF37,'5_PRESCOLAIRE_PRIVE'!$K:$K)</f>
        <v>13573</v>
      </c>
      <c r="D37" s="71">
        <f>SUMIF('1_PRESCOLAIRE_PUBLIC'!$AX:$AX,$AF37,'1_PRESCOLAIRE_PUBLIC'!$T:$T)+SUMIF('5_PRESCOLAIRE_PRIVE'!$AS:$AS,$AF37,'5_PRESCOLAIRE_PRIVE'!$T:$T)</f>
        <v>454</v>
      </c>
      <c r="E37" s="71">
        <f>SUMIF('1_PRESCOLAIRE_PUBLIC'!$AX:$AX,$AF37,'1_PRESCOLAIRE_PUBLIC'!$AY:$AY)+SUMIF('5_PRESCOLAIRE_PRIVE'!$AS:$AS,$AF37,'5_PRESCOLAIRE_PRIVE'!$AT:$AT)</f>
        <v>13844</v>
      </c>
      <c r="F37" s="71">
        <f>SUMIF('1_PRESCOLAIRE_PUBLIC'!$AX:$AX,$AF37,'1_PRESCOLAIRE_PUBLIC'!$AC:$AC)+SUMIF('5_PRESCOLAIRE_PRIVE'!$AS:$AS,$AF37,'5_PRESCOLAIRE_PRIVE'!$X:$X)</f>
        <v>587</v>
      </c>
      <c r="G37" s="71">
        <f>SUMIF('1_PRESCOLAIRE_PUBLIC'!$AX:$AX,$AF37,'1_PRESCOLAIRE_PUBLIC'!$AH:$AH)+SUMIF('5_PRESCOLAIRE_PRIVE'!$AS:$AS,$AF37,'5_PRESCOLAIRE_PRIVE'!$AC:$AC)</f>
        <v>190</v>
      </c>
      <c r="H37" s="71">
        <f>SUMIF('2_PRIMAIRE_PUBLIC'!$CE:$CE,$AF37,'2_PRIMAIRE_PUBLIC'!$M:$M)+SUMIF('6_PRIMAIRE_PRIVE'!$BZ:$BZ,$AF37,'6_PRIMAIRE_PRIVE'!$M:$M)</f>
        <v>52685</v>
      </c>
      <c r="I37" s="71">
        <f>SUMIF('2_PRIMAIRE_PUBLIC'!$CE:$CE,$AF37,'2_PRIMAIRE_PUBLIC'!$AA:$AA)+SUMIF('6_PRIMAIRE_PRIVE'!$BZ:$BZ,$AF37,'6_PRIMAIRE_PRIVE'!$AA:$AA)</f>
        <v>6868</v>
      </c>
      <c r="J37" s="71">
        <f>SUMIF('2_PRIMAIRE_PUBLIC'!$CE:$CE,$AF37,'2_PRIMAIRE_PUBLIC'!$BI:$BI)+SUMIF('6_PRIMAIRE_PRIVE'!$BZ:$BZ,$AF37,'6_PRIMAIRE_PRIVE'!$BC:$BC)</f>
        <v>1331</v>
      </c>
      <c r="K37" s="71">
        <f>SUMIF('2_PRIMAIRE_PUBLIC'!$CE:$CE,$AF37,'2_PRIMAIRE_PUBLIC'!$AK:$AK)+SUMIF('6_PRIMAIRE_PRIVE'!$BZ:$BZ,$AF37,'6_PRIMAIRE_PRIVE'!$AK:$AK)</f>
        <v>1261</v>
      </c>
      <c r="L37" s="71">
        <f>SUMIF('2_PRIMAIRE_PUBLIC'!$CE:$CE,$AF37,'2_PRIMAIRE_PUBLIC'!$CF:$CF)+SUMIF('6_PRIMAIRE_PRIVE'!$BZ:$BZ,$AF37,'6_PRIMAIRE_PRIVE'!$CA:$CA)</f>
        <v>44577</v>
      </c>
      <c r="M37" s="71">
        <f>SUMIF('2_PRIMAIRE_PUBLIC'!$CE:$CE,$AF37,'2_PRIMAIRE_PUBLIC'!$AO:$AO)+SUMIF('6_PRIMAIRE_PRIVE'!$BZ:$BZ,$AF37,'6_PRIMAIRE_PRIVE'!$AO:$AO)</f>
        <v>231</v>
      </c>
      <c r="N37" s="205"/>
      <c r="O37" s="8" t="s">
        <v>91</v>
      </c>
      <c r="P37" s="71">
        <f>SUMIF('3_COLLEGE_PUBLIC'!$BZ:$BZ,$AF37,'3_COLLEGE_PUBLIC'!$K:$K)+SUMIF('7_COLLEGE_PRIVE'!$BW:$BW,$AF37,'7_COLLEGE_PRIVE'!$K:$K)</f>
        <v>25687</v>
      </c>
      <c r="Q37" s="71">
        <f>SUMIF('3_COLLEGE_PUBLIC'!$BZ:$BZ,$AF37,'3_COLLEGE_PUBLIC'!$W:$W)+SUMIF('7_COLLEGE_PRIVE'!$BW:$BW,$AF37,'7_COLLEGE_PRIVE'!$W:$W)</f>
        <v>2702</v>
      </c>
      <c r="R37" s="71">
        <f>SUMIF('3_COLLEGE_PUBLIC'!$BZ:$BZ,$AF37,'3_COLLEGE_PUBLIC'!$BC:$BC)+SUMIF('7_COLLEGE_PRIVE'!$BW:$BW,$AF37,'7_COLLEGE_PRIVE'!$AX:$AX)</f>
        <v>1176</v>
      </c>
      <c r="S37" s="71">
        <f>SUMIF('3_COLLEGE_PUBLIC'!$BZ:$BZ,$AF37,'3_COLLEGE_PUBLIC'!$AF:$AF)+SUMIF('7_COLLEGE_PRIVE'!$BW:$BW,$AF37,'7_COLLEGE_PRIVE'!$AF:$AF)</f>
        <v>596</v>
      </c>
      <c r="T37" s="71">
        <f>SUMIF('3_COLLEGE_PUBLIC'!$BZ:$BZ,$AF37,'3_COLLEGE_PUBLIC'!$CA:$CA)+SUMIF('7_COLLEGE_PRIVE'!$BW:$BW,$AF37,'7_COLLEGE_PRIVE'!$BX:$BX)</f>
        <v>22420</v>
      </c>
      <c r="U37" s="71">
        <f>SUMIF('3_COLLEGE_PUBLIC'!$BZ:$BZ,$AF37,'3_COLLEGE_PUBLIC'!$AJ:$AJ)+SUMIF('7_COLLEGE_PRIVE'!$BW:$BW,$AF37,'7_COLLEGE_PRIVE'!$AJ:$AJ)</f>
        <v>102</v>
      </c>
      <c r="V37" s="4">
        <f>SUMIF('4_LYCEE_PUBLIC'!$EV:$EV,$AF37,'4_LYCEE_PUBLIC'!$AC:$AC)+SUMIF('8_LYCEE_PRIVE'!$ES:$ES,$AF37,'8_LYCEE_PRIVE'!$AC:$AC)</f>
        <v>10248</v>
      </c>
      <c r="W37" s="4">
        <f>SUMIF('4_LYCEE_PUBLIC'!$EV:$EV,$AF37,'4_LYCEE_PUBLIC'!$BG:$BG)+SUMIF('8_LYCEE_PRIVE'!$ES:$ES,$AF37,'8_LYCEE_PRIVE'!$BG:$BG)</f>
        <v>621</v>
      </c>
      <c r="X37" s="4">
        <f>SUMIF('4_LYCEE_PUBLIC'!$EV:$EV,$AF37,'4_LYCEE_PUBLIC'!$EW:$EW)+SUMIF('8_LYCEE_PRIVE'!$ES:$ES,$AF37,'8_LYCEE_PRIVE'!$ET:$ET)</f>
        <v>2649</v>
      </c>
      <c r="Y37" s="4">
        <f>SUMIF('4_LYCEE_PUBLIC'!$EV:$EV,$AF37,'4_LYCEE_PUBLIC'!$EX:$EX)+SUMIF('8_LYCEE_PRIVE'!$ES:$ES,$AF37,'8_LYCEE_PRIVE'!$EU:$EU)</f>
        <v>1413</v>
      </c>
      <c r="Z37" s="4">
        <f>SUMIF('4_LYCEE_PUBLIC'!$EV:$EV,$AF37,'4_LYCEE_PUBLIC'!$DV:$DV)+SUMIF('8_LYCEE_PRIVE'!$ES:$ES,$AF37,'8_LYCEE_PRIVE'!$DQ:$DQ)</f>
        <v>568</v>
      </c>
      <c r="AA37" s="4">
        <f>SUMIF('4_LYCEE_PUBLIC'!$EV:$EV,$AF37,'4_LYCEE_PUBLIC'!$BY:$BY)+SUMIF('8_LYCEE_PRIVE'!$ES:$ES,$AF37,'8_LYCEE_PRIVE'!$BY:$BY)</f>
        <v>269</v>
      </c>
      <c r="AB37" s="4">
        <f>SUMIF('4_LYCEE_PUBLIC'!$EV:$EV,$AF37,'4_LYCEE_PUBLIC'!$EY:$EY)+SUMIF('8_LYCEE_PRIVE'!$ES:$ES,$AF37,'8_LYCEE_PRIVE'!$EV:$EV)</f>
        <v>11567</v>
      </c>
      <c r="AC37" s="4">
        <f>SUMIF('4_LYCEE_PUBLIC'!$EV:$EV,$AF37,'4_LYCEE_PUBLIC'!$CC:$CC)+SUMIF('8_LYCEE_PRIVE'!$ES:$ES,$AF37,'8_LYCEE_PRIVE'!$CC:$CC)</f>
        <v>46</v>
      </c>
      <c r="AE37" s="78" t="str">
        <f t="shared" si="0"/>
        <v>BOENY</v>
      </c>
      <c r="AF37" s="78" t="str">
        <f t="shared" si="1"/>
        <v>BOENYURBAIN</v>
      </c>
    </row>
    <row r="38" spans="1:32">
      <c r="A38" s="205"/>
      <c r="B38" s="25" t="s">
        <v>73</v>
      </c>
      <c r="C38" s="26">
        <f>SUMIF('1_PRESCOLAIRE_PUBLIC'!$AX:$AX,$AF38,'1_PRESCOLAIRE_PUBLIC'!$K:$K)+SUMIF('5_PRESCOLAIRE_PRIVE'!$AS:$AS,$AF38,'5_PRESCOLAIRE_PRIVE'!$K:$K)</f>
        <v>24741</v>
      </c>
      <c r="D38" s="26">
        <f>SUMIF('1_PRESCOLAIRE_PUBLIC'!$AX:$AX,$AF38,'1_PRESCOLAIRE_PUBLIC'!$T:$T)+SUMIF('5_PRESCOLAIRE_PRIVE'!$AS:$AS,$AF38,'5_PRESCOLAIRE_PRIVE'!$T:$T)</f>
        <v>802</v>
      </c>
      <c r="E38" s="26">
        <f>SUMIF('1_PRESCOLAIRE_PUBLIC'!$AX:$AX,$AF38,'1_PRESCOLAIRE_PUBLIC'!$AY:$AY)+SUMIF('5_PRESCOLAIRE_PRIVE'!$AS:$AS,$AF38,'5_PRESCOLAIRE_PRIVE'!$AT:$AT)</f>
        <v>20012</v>
      </c>
      <c r="F38" s="26">
        <f>SUMIF('1_PRESCOLAIRE_PUBLIC'!$AX:$AX,$AF38,'1_PRESCOLAIRE_PUBLIC'!$AC:$AC)+SUMIF('5_PRESCOLAIRE_PRIVE'!$AS:$AS,$AF38,'5_PRESCOLAIRE_PRIVE'!$X:$X)</f>
        <v>1102</v>
      </c>
      <c r="G38" s="26">
        <f>SUMIF('1_PRESCOLAIRE_PUBLIC'!$AX:$AX,$AF38,'1_PRESCOLAIRE_PUBLIC'!$AH:$AH)+SUMIF('5_PRESCOLAIRE_PRIVE'!$AS:$AS,$AF38,'5_PRESCOLAIRE_PRIVE'!$AC:$AC)</f>
        <v>533</v>
      </c>
      <c r="H38" s="26">
        <f>SUMIF('2_PRIMAIRE_PUBLIC'!$CE:$CE,$AF38,'2_PRIMAIRE_PUBLIC'!$M:$M)+SUMIF('6_PRIMAIRE_PRIVE'!$BZ:$BZ,$AF38,'6_PRIMAIRE_PRIVE'!$M:$M)</f>
        <v>156041</v>
      </c>
      <c r="I38" s="26">
        <f>SUMIF('2_PRIMAIRE_PUBLIC'!$CE:$CE,$AF38,'2_PRIMAIRE_PUBLIC'!$AA:$AA)+SUMIF('6_PRIMAIRE_PRIVE'!$BZ:$BZ,$AF38,'6_PRIMAIRE_PRIVE'!$AA:$AA)</f>
        <v>32007</v>
      </c>
      <c r="J38" s="26">
        <f>SUMIF('2_PRIMAIRE_PUBLIC'!$CE:$CE,$AF38,'2_PRIMAIRE_PUBLIC'!$BI:$BI)+SUMIF('6_PRIMAIRE_PRIVE'!$BZ:$BZ,$AF38,'6_PRIMAIRE_PRIVE'!$BC:$BC)</f>
        <v>3775</v>
      </c>
      <c r="K38" s="26">
        <f>SUMIF('2_PRIMAIRE_PUBLIC'!$CE:$CE,$AF38,'2_PRIMAIRE_PUBLIC'!$AK:$AK)+SUMIF('6_PRIMAIRE_PRIVE'!$BZ:$BZ,$AF38,'6_PRIMAIRE_PRIVE'!$AK:$AK)</f>
        <v>3269</v>
      </c>
      <c r="L38" s="26">
        <f>SUMIF('2_PRIMAIRE_PUBLIC'!$CE:$CE,$AF38,'2_PRIMAIRE_PUBLIC'!$CF:$CF)+SUMIF('6_PRIMAIRE_PRIVE'!$BZ:$BZ,$AF38,'6_PRIMAIRE_PRIVE'!$CA:$CA)</f>
        <v>97396</v>
      </c>
      <c r="M38" s="26">
        <f>SUMIF('2_PRIMAIRE_PUBLIC'!$CE:$CE,$AF38,'2_PRIMAIRE_PUBLIC'!$AO:$AO)+SUMIF('6_PRIMAIRE_PRIVE'!$BZ:$BZ,$AF38,'6_PRIMAIRE_PRIVE'!$AO:$AO)</f>
        <v>984</v>
      </c>
      <c r="N38" s="205"/>
      <c r="O38" s="25" t="s">
        <v>73</v>
      </c>
      <c r="P38" s="26">
        <f>SUMIF('3_COLLEGE_PUBLIC'!$BZ:$BZ,$AF38,'3_COLLEGE_PUBLIC'!$K:$K)+SUMIF('7_COLLEGE_PRIVE'!$BW:$BW,$AF38,'7_COLLEGE_PRIVE'!$K:$K)</f>
        <v>41616</v>
      </c>
      <c r="Q38" s="26">
        <f>SUMIF('3_COLLEGE_PUBLIC'!$BZ:$BZ,$AF38,'3_COLLEGE_PUBLIC'!$W:$W)+SUMIF('7_COLLEGE_PRIVE'!$BW:$BW,$AF38,'7_COLLEGE_PRIVE'!$W:$W)</f>
        <v>4156</v>
      </c>
      <c r="R38" s="26">
        <f>SUMIF('3_COLLEGE_PUBLIC'!$BZ:$BZ,$AF38,'3_COLLEGE_PUBLIC'!$BC:$BC)+SUMIF('7_COLLEGE_PRIVE'!$BW:$BW,$AF38,'7_COLLEGE_PRIVE'!$AX:$AX)</f>
        <v>2045</v>
      </c>
      <c r="S38" s="26">
        <f>SUMIF('3_COLLEGE_PUBLIC'!$BZ:$BZ,$AF38,'3_COLLEGE_PUBLIC'!$AF:$AF)+SUMIF('7_COLLEGE_PRIVE'!$BW:$BW,$AF38,'7_COLLEGE_PRIVE'!$AF:$AF)</f>
        <v>997</v>
      </c>
      <c r="T38" s="26">
        <f>SUMIF('3_COLLEGE_PUBLIC'!$BZ:$BZ,$AF38,'3_COLLEGE_PUBLIC'!$CA:$CA)+SUMIF('7_COLLEGE_PRIVE'!$BW:$BW,$AF38,'7_COLLEGE_PRIVE'!$BX:$BX)</f>
        <v>36917</v>
      </c>
      <c r="U38" s="26">
        <f>SUMIF('3_COLLEGE_PUBLIC'!$BZ:$BZ,$AF38,'3_COLLEGE_PUBLIC'!$AJ:$AJ)+SUMIF('7_COLLEGE_PRIVE'!$BW:$BW,$AF38,'7_COLLEGE_PRIVE'!$AJ:$AJ)</f>
        <v>196</v>
      </c>
      <c r="V38" s="26">
        <f>SUMIF('4_LYCEE_PUBLIC'!$EV:$EV,$AF38,'4_LYCEE_PUBLIC'!$AC:$AC)+SUMIF('8_LYCEE_PRIVE'!$ES:$ES,$AF38,'8_LYCEE_PRIVE'!$AC:$AC)</f>
        <v>15112</v>
      </c>
      <c r="W38" s="26">
        <f>SUMIF('4_LYCEE_PUBLIC'!$EV:$EV,$AF38,'4_LYCEE_PUBLIC'!$BG:$BG)+SUMIF('8_LYCEE_PRIVE'!$ES:$ES,$AF38,'8_LYCEE_PRIVE'!$BG:$BG)</f>
        <v>993</v>
      </c>
      <c r="X38" s="26">
        <f>SUMIF('4_LYCEE_PUBLIC'!$EV:$EV,$AF38,'4_LYCEE_PUBLIC'!$EW:$EW)+SUMIF('8_LYCEE_PRIVE'!$ES:$ES,$AF38,'8_LYCEE_PRIVE'!$ET:$ET)</f>
        <v>3852</v>
      </c>
      <c r="Y38" s="26">
        <f>SUMIF('4_LYCEE_PUBLIC'!$EV:$EV,$AF38,'4_LYCEE_PUBLIC'!$EX:$EX)+SUMIF('8_LYCEE_PRIVE'!$ES:$ES,$AF38,'8_LYCEE_PRIVE'!$EU:$EU)</f>
        <v>2028</v>
      </c>
      <c r="Z38" s="26">
        <f>SUMIF('4_LYCEE_PUBLIC'!$EV:$EV,$AF38,'4_LYCEE_PUBLIC'!$DV:$DV)+SUMIF('8_LYCEE_PRIVE'!$ES:$ES,$AF38,'8_LYCEE_PRIVE'!$DQ:$DQ)</f>
        <v>877</v>
      </c>
      <c r="AA38" s="26">
        <f>SUMIF('4_LYCEE_PUBLIC'!$EV:$EV,$AF38,'4_LYCEE_PUBLIC'!$BY:$BY)+SUMIF('8_LYCEE_PRIVE'!$ES:$ES,$AF38,'8_LYCEE_PRIVE'!$BY:$BY)</f>
        <v>415</v>
      </c>
      <c r="AB38" s="26">
        <f>SUMIF('4_LYCEE_PUBLIC'!$EV:$EV,$AF38,'4_LYCEE_PUBLIC'!$EY:$EY)+SUMIF('8_LYCEE_PRIVE'!$ES:$ES,$AF38,'8_LYCEE_PRIVE'!$EV:$EV)</f>
        <v>16473</v>
      </c>
      <c r="AC38" s="26">
        <f>SUMIF('4_LYCEE_PUBLIC'!$EV:$EV,$AF38,'4_LYCEE_PUBLIC'!$CC:$CC)+SUMIF('8_LYCEE_PRIVE'!$ES:$ES,$AF38,'8_LYCEE_PRIVE'!$CC:$CC)</f>
        <v>79</v>
      </c>
      <c r="AE38" s="78" t="str">
        <f t="shared" ref="AE38:AE69" si="2">IF(A38="",AE37,A38)</f>
        <v>BOENY</v>
      </c>
      <c r="AF38" s="78" t="str">
        <f t="shared" ref="AF38:AF69" si="3">AE38&amp;B38</f>
        <v>BOENYTOTAL</v>
      </c>
    </row>
    <row r="39" spans="1:32" ht="14.45" customHeight="1">
      <c r="A39" s="205" t="s">
        <v>106</v>
      </c>
      <c r="B39" s="8" t="s">
        <v>90</v>
      </c>
      <c r="C39" s="71">
        <f>SUMIF('1_PRESCOLAIRE_PUBLIC'!$AX:$AX,$AF39,'1_PRESCOLAIRE_PUBLIC'!$K:$K)+SUMIF('5_PRESCOLAIRE_PRIVE'!$AS:$AS,$AF39,'5_PRESCOLAIRE_PRIVE'!$K:$K)</f>
        <v>8460</v>
      </c>
      <c r="D39" s="71">
        <f>SUMIF('1_PRESCOLAIRE_PUBLIC'!$AX:$AX,$AF39,'1_PRESCOLAIRE_PUBLIC'!$T:$T)+SUMIF('5_PRESCOLAIRE_PRIVE'!$AS:$AS,$AF39,'5_PRESCOLAIRE_PRIVE'!$T:$T)</f>
        <v>292</v>
      </c>
      <c r="E39" s="71">
        <f>SUMIF('1_PRESCOLAIRE_PUBLIC'!$AX:$AX,$AF39,'1_PRESCOLAIRE_PUBLIC'!$AY:$AY)+SUMIF('5_PRESCOLAIRE_PRIVE'!$AS:$AS,$AF39,'5_PRESCOLAIRE_PRIVE'!$AT:$AT)</f>
        <v>6813</v>
      </c>
      <c r="F39" s="71">
        <f>SUMIF('1_PRESCOLAIRE_PUBLIC'!$AX:$AX,$AF39,'1_PRESCOLAIRE_PUBLIC'!$AC:$AC)+SUMIF('5_PRESCOLAIRE_PRIVE'!$AS:$AS,$AF39,'5_PRESCOLAIRE_PRIVE'!$X:$X)</f>
        <v>331</v>
      </c>
      <c r="G39" s="71">
        <f>SUMIF('1_PRESCOLAIRE_PUBLIC'!$AX:$AX,$AF39,'1_PRESCOLAIRE_PUBLIC'!$AH:$AH)+SUMIF('5_PRESCOLAIRE_PRIVE'!$AS:$AS,$AF39,'5_PRESCOLAIRE_PRIVE'!$AC:$AC)</f>
        <v>249</v>
      </c>
      <c r="H39" s="71">
        <f>SUMIF('2_PRIMAIRE_PUBLIC'!$CE:$CE,$AF39,'2_PRIMAIRE_PUBLIC'!$M:$M)+SUMIF('6_PRIMAIRE_PRIVE'!$BZ:$BZ,$AF39,'6_PRIMAIRE_PRIVE'!$M:$M)</f>
        <v>113953</v>
      </c>
      <c r="I39" s="71">
        <f>SUMIF('2_PRIMAIRE_PUBLIC'!$CE:$CE,$AF39,'2_PRIMAIRE_PUBLIC'!$AA:$AA)+SUMIF('6_PRIMAIRE_PRIVE'!$BZ:$BZ,$AF39,'6_PRIMAIRE_PRIVE'!$AA:$AA)</f>
        <v>24927</v>
      </c>
      <c r="J39" s="71">
        <f>SUMIF('2_PRIMAIRE_PUBLIC'!$CE:$CE,$AF39,'2_PRIMAIRE_PUBLIC'!$BI:$BI)+SUMIF('6_PRIMAIRE_PRIVE'!$BZ:$BZ,$AF39,'6_PRIMAIRE_PRIVE'!$BC:$BC)</f>
        <v>3306</v>
      </c>
      <c r="K39" s="71">
        <f>SUMIF('2_PRIMAIRE_PUBLIC'!$CE:$CE,$AF39,'2_PRIMAIRE_PUBLIC'!$AK:$AK)+SUMIF('6_PRIMAIRE_PRIVE'!$BZ:$BZ,$AF39,'6_PRIMAIRE_PRIVE'!$AK:$AK)</f>
        <v>2981</v>
      </c>
      <c r="L39" s="71">
        <f>SUMIF('2_PRIMAIRE_PUBLIC'!$CE:$CE,$AF39,'2_PRIMAIRE_PUBLIC'!$CF:$CF)+SUMIF('6_PRIMAIRE_PRIVE'!$BZ:$BZ,$AF39,'6_PRIMAIRE_PRIVE'!$CA:$CA)</f>
        <v>81821</v>
      </c>
      <c r="M39" s="71">
        <f>SUMIF('2_PRIMAIRE_PUBLIC'!$CE:$CE,$AF39,'2_PRIMAIRE_PUBLIC'!$AO:$AO)+SUMIF('6_PRIMAIRE_PRIVE'!$BZ:$BZ,$AF39,'6_PRIMAIRE_PRIVE'!$AO:$AO)</f>
        <v>897</v>
      </c>
      <c r="N39" s="205" t="s">
        <v>106</v>
      </c>
      <c r="O39" s="8" t="s">
        <v>90</v>
      </c>
      <c r="P39" s="71">
        <f>SUMIF('3_COLLEGE_PUBLIC'!$BZ:$BZ,$AF39,'3_COLLEGE_PUBLIC'!$K:$K)+SUMIF('7_COLLEGE_PRIVE'!$BW:$BW,$AF39,'7_COLLEGE_PRIVE'!$K:$K)</f>
        <v>21712</v>
      </c>
      <c r="Q39" s="71">
        <f>SUMIF('3_COLLEGE_PUBLIC'!$BZ:$BZ,$AF39,'3_COLLEGE_PUBLIC'!$W:$W)+SUMIF('7_COLLEGE_PRIVE'!$BW:$BW,$AF39,'7_COLLEGE_PRIVE'!$W:$W)</f>
        <v>1263</v>
      </c>
      <c r="R39" s="71">
        <f>SUMIF('3_COLLEGE_PUBLIC'!$BZ:$BZ,$AF39,'3_COLLEGE_PUBLIC'!$BC:$BC)+SUMIF('7_COLLEGE_PRIVE'!$BW:$BW,$AF39,'7_COLLEGE_PRIVE'!$AX:$AX)</f>
        <v>1145</v>
      </c>
      <c r="S39" s="71">
        <f>SUMIF('3_COLLEGE_PUBLIC'!$BZ:$BZ,$AF39,'3_COLLEGE_PUBLIC'!$AF:$AF)+SUMIF('7_COLLEGE_PRIVE'!$BW:$BW,$AF39,'7_COLLEGE_PRIVE'!$AF:$AF)</f>
        <v>707</v>
      </c>
      <c r="T39" s="71">
        <f>SUMIF('3_COLLEGE_PUBLIC'!$BZ:$BZ,$AF39,'3_COLLEGE_PUBLIC'!$CA:$CA)+SUMIF('7_COLLEGE_PRIVE'!$BW:$BW,$AF39,'7_COLLEGE_PRIVE'!$BX:$BX)</f>
        <v>20920</v>
      </c>
      <c r="U39" s="71">
        <f>SUMIF('3_COLLEGE_PUBLIC'!$BZ:$BZ,$AF39,'3_COLLEGE_PUBLIC'!$AJ:$AJ)+SUMIF('7_COLLEGE_PRIVE'!$BW:$BW,$AF39,'7_COLLEGE_PRIVE'!$AJ:$AJ)</f>
        <v>162</v>
      </c>
      <c r="V39" s="4">
        <f>SUMIF('4_LYCEE_PUBLIC'!$EV:$EV,$AF39,'4_LYCEE_PUBLIC'!$AC:$AC)+SUMIF('8_LYCEE_PRIVE'!$ES:$ES,$AF39,'8_LYCEE_PRIVE'!$AC:$AC)</f>
        <v>5634</v>
      </c>
      <c r="W39" s="4">
        <f>SUMIF('4_LYCEE_PUBLIC'!$EV:$EV,$AF39,'4_LYCEE_PUBLIC'!$BG:$BG)+SUMIF('8_LYCEE_PRIVE'!$ES:$ES,$AF39,'8_LYCEE_PRIVE'!$BG:$BG)</f>
        <v>431</v>
      </c>
      <c r="X39" s="4">
        <f>SUMIF('4_LYCEE_PUBLIC'!$EV:$EV,$AF39,'4_LYCEE_PUBLIC'!$EW:$EW)+SUMIF('8_LYCEE_PRIVE'!$ES:$ES,$AF39,'8_LYCEE_PRIVE'!$ET:$ET)</f>
        <v>1614</v>
      </c>
      <c r="Y39" s="4">
        <f>SUMIF('4_LYCEE_PUBLIC'!$EV:$EV,$AF39,'4_LYCEE_PUBLIC'!$EX:$EX)+SUMIF('8_LYCEE_PRIVE'!$ES:$ES,$AF39,'8_LYCEE_PRIVE'!$EU:$EU)</f>
        <v>767</v>
      </c>
      <c r="Z39" s="4">
        <f>SUMIF('4_LYCEE_PUBLIC'!$EV:$EV,$AF39,'4_LYCEE_PUBLIC'!$DV:$DV)+SUMIF('8_LYCEE_PRIVE'!$ES:$ES,$AF39,'8_LYCEE_PRIVE'!$DQ:$DQ)</f>
        <v>327</v>
      </c>
      <c r="AA39" s="4">
        <f>SUMIF('4_LYCEE_PUBLIC'!$EV:$EV,$AF39,'4_LYCEE_PUBLIC'!$BY:$BY)+SUMIF('8_LYCEE_PRIVE'!$ES:$ES,$AF39,'8_LYCEE_PRIVE'!$BY:$BY)</f>
        <v>156</v>
      </c>
      <c r="AB39" s="4">
        <f>SUMIF('4_LYCEE_PUBLIC'!$EV:$EV,$AF39,'4_LYCEE_PUBLIC'!$EY:$EY)+SUMIF('8_LYCEE_PRIVE'!$ES:$ES,$AF39,'8_LYCEE_PRIVE'!$EV:$EV)</f>
        <v>5790</v>
      </c>
      <c r="AC39" s="4">
        <f>SUMIF('4_LYCEE_PUBLIC'!$EV:$EV,$AF39,'4_LYCEE_PUBLIC'!$CC:$CC)+SUMIF('8_LYCEE_PRIVE'!$ES:$ES,$AF39,'8_LYCEE_PRIVE'!$CC:$CC)</f>
        <v>29</v>
      </c>
      <c r="AE39" s="78" t="str">
        <f t="shared" si="2"/>
        <v>BONGOLAVA</v>
      </c>
      <c r="AF39" s="78" t="str">
        <f t="shared" si="3"/>
        <v>BONGOLAVARURAL</v>
      </c>
    </row>
    <row r="40" spans="1:32">
      <c r="A40" s="205"/>
      <c r="B40" s="8" t="s">
        <v>91</v>
      </c>
      <c r="C40" s="71">
        <f>SUMIF('1_PRESCOLAIRE_PUBLIC'!$AX:$AX,$AF40,'1_PRESCOLAIRE_PUBLIC'!$K:$K)+SUMIF('5_PRESCOLAIRE_PRIVE'!$AS:$AS,$AF40,'5_PRESCOLAIRE_PRIVE'!$K:$K)</f>
        <v>1875</v>
      </c>
      <c r="D40" s="71">
        <f>SUMIF('1_PRESCOLAIRE_PUBLIC'!$AX:$AX,$AF40,'1_PRESCOLAIRE_PUBLIC'!$T:$T)+SUMIF('5_PRESCOLAIRE_PRIVE'!$AS:$AS,$AF40,'5_PRESCOLAIRE_PRIVE'!$T:$T)</f>
        <v>51</v>
      </c>
      <c r="E40" s="71">
        <f>SUMIF('1_PRESCOLAIRE_PUBLIC'!$AX:$AX,$AF40,'1_PRESCOLAIRE_PUBLIC'!$AY:$AY)+SUMIF('5_PRESCOLAIRE_PRIVE'!$AS:$AS,$AF40,'5_PRESCOLAIRE_PRIVE'!$AT:$AT)</f>
        <v>1871</v>
      </c>
      <c r="F40" s="71">
        <f>SUMIF('1_PRESCOLAIRE_PUBLIC'!$AX:$AX,$AF40,'1_PRESCOLAIRE_PUBLIC'!$AC:$AC)+SUMIF('5_PRESCOLAIRE_PRIVE'!$AS:$AS,$AF40,'5_PRESCOLAIRE_PRIVE'!$X:$X)</f>
        <v>66</v>
      </c>
      <c r="G40" s="71">
        <f>SUMIF('1_PRESCOLAIRE_PUBLIC'!$AX:$AX,$AF40,'1_PRESCOLAIRE_PUBLIC'!$AH:$AH)+SUMIF('5_PRESCOLAIRE_PRIVE'!$AS:$AS,$AF40,'5_PRESCOLAIRE_PRIVE'!$AC:$AC)</f>
        <v>23</v>
      </c>
      <c r="H40" s="71">
        <f>SUMIF('2_PRIMAIRE_PUBLIC'!$CE:$CE,$AF40,'2_PRIMAIRE_PUBLIC'!$M:$M)+SUMIF('6_PRIMAIRE_PRIVE'!$BZ:$BZ,$AF40,'6_PRIMAIRE_PRIVE'!$M:$M)</f>
        <v>7546</v>
      </c>
      <c r="I40" s="71">
        <f>SUMIF('2_PRIMAIRE_PUBLIC'!$CE:$CE,$AF40,'2_PRIMAIRE_PUBLIC'!$AA:$AA)+SUMIF('6_PRIMAIRE_PRIVE'!$BZ:$BZ,$AF40,'6_PRIMAIRE_PRIVE'!$AA:$AA)</f>
        <v>1371</v>
      </c>
      <c r="J40" s="71">
        <f>SUMIF('2_PRIMAIRE_PUBLIC'!$CE:$CE,$AF40,'2_PRIMAIRE_PUBLIC'!$BI:$BI)+SUMIF('6_PRIMAIRE_PRIVE'!$BZ:$BZ,$AF40,'6_PRIMAIRE_PRIVE'!$BC:$BC)</f>
        <v>178</v>
      </c>
      <c r="K40" s="71">
        <f>SUMIF('2_PRIMAIRE_PUBLIC'!$CE:$CE,$AF40,'2_PRIMAIRE_PUBLIC'!$AK:$AK)+SUMIF('6_PRIMAIRE_PRIVE'!$BZ:$BZ,$AF40,'6_PRIMAIRE_PRIVE'!$AK:$AK)</f>
        <v>169</v>
      </c>
      <c r="L40" s="71">
        <f>SUMIF('2_PRIMAIRE_PUBLIC'!$CE:$CE,$AF40,'2_PRIMAIRE_PUBLIC'!$CF:$CF)+SUMIF('6_PRIMAIRE_PRIVE'!$BZ:$BZ,$AF40,'6_PRIMAIRE_PRIVE'!$CA:$CA)</f>
        <v>7287</v>
      </c>
      <c r="M40" s="71">
        <f>SUMIF('2_PRIMAIRE_PUBLIC'!$CE:$CE,$AF40,'2_PRIMAIRE_PUBLIC'!$AO:$AO)+SUMIF('6_PRIMAIRE_PRIVE'!$BZ:$BZ,$AF40,'6_PRIMAIRE_PRIVE'!$AO:$AO)</f>
        <v>30</v>
      </c>
      <c r="N40" s="205"/>
      <c r="O40" s="8" t="s">
        <v>91</v>
      </c>
      <c r="P40" s="71">
        <f>SUMIF('3_COLLEGE_PUBLIC'!$BZ:$BZ,$AF40,'3_COLLEGE_PUBLIC'!$K:$K)+SUMIF('7_COLLEGE_PRIVE'!$BW:$BW,$AF40,'7_COLLEGE_PRIVE'!$K:$K)</f>
        <v>4518</v>
      </c>
      <c r="Q40" s="71">
        <f>SUMIF('3_COLLEGE_PUBLIC'!$BZ:$BZ,$AF40,'3_COLLEGE_PUBLIC'!$W:$W)+SUMIF('7_COLLEGE_PRIVE'!$BW:$BW,$AF40,'7_COLLEGE_PRIVE'!$W:$W)</f>
        <v>202</v>
      </c>
      <c r="R40" s="71">
        <f>SUMIF('3_COLLEGE_PUBLIC'!$BZ:$BZ,$AF40,'3_COLLEGE_PUBLIC'!$BC:$BC)+SUMIF('7_COLLEGE_PRIVE'!$BW:$BW,$AF40,'7_COLLEGE_PRIVE'!$AX:$AX)</f>
        <v>206</v>
      </c>
      <c r="S40" s="71">
        <f>SUMIF('3_COLLEGE_PUBLIC'!$BZ:$BZ,$AF40,'3_COLLEGE_PUBLIC'!$AF:$AF)+SUMIF('7_COLLEGE_PRIVE'!$BW:$BW,$AF40,'7_COLLEGE_PRIVE'!$AF:$AF)</f>
        <v>103</v>
      </c>
      <c r="T40" s="71">
        <f>SUMIF('3_COLLEGE_PUBLIC'!$BZ:$BZ,$AF40,'3_COLLEGE_PUBLIC'!$CA:$CA)+SUMIF('7_COLLEGE_PRIVE'!$BW:$BW,$AF40,'7_COLLEGE_PRIVE'!$BX:$BX)</f>
        <v>3848</v>
      </c>
      <c r="U40" s="71">
        <f>SUMIF('3_COLLEGE_PUBLIC'!$BZ:$BZ,$AF40,'3_COLLEGE_PUBLIC'!$AJ:$AJ)+SUMIF('7_COLLEGE_PRIVE'!$BW:$BW,$AF40,'7_COLLEGE_PRIVE'!$AJ:$AJ)</f>
        <v>16</v>
      </c>
      <c r="V40" s="4">
        <f>SUMIF('4_LYCEE_PUBLIC'!$EV:$EV,$AF40,'4_LYCEE_PUBLIC'!$AC:$AC)+SUMIF('8_LYCEE_PRIVE'!$ES:$ES,$AF40,'8_LYCEE_PRIVE'!$AC:$AC)</f>
        <v>3205</v>
      </c>
      <c r="W40" s="4">
        <f>SUMIF('4_LYCEE_PUBLIC'!$EV:$EV,$AF40,'4_LYCEE_PUBLIC'!$BG:$BG)+SUMIF('8_LYCEE_PRIVE'!$ES:$ES,$AF40,'8_LYCEE_PRIVE'!$BG:$BG)</f>
        <v>268</v>
      </c>
      <c r="X40" s="4">
        <f>SUMIF('4_LYCEE_PUBLIC'!$EV:$EV,$AF40,'4_LYCEE_PUBLIC'!$EW:$EW)+SUMIF('8_LYCEE_PRIVE'!$ES:$ES,$AF40,'8_LYCEE_PRIVE'!$ET:$ET)</f>
        <v>814</v>
      </c>
      <c r="Y40" s="4">
        <f>SUMIF('4_LYCEE_PUBLIC'!$EV:$EV,$AF40,'4_LYCEE_PUBLIC'!$EX:$EX)+SUMIF('8_LYCEE_PRIVE'!$ES:$ES,$AF40,'8_LYCEE_PRIVE'!$EU:$EU)</f>
        <v>419</v>
      </c>
      <c r="Z40" s="4">
        <f>SUMIF('4_LYCEE_PUBLIC'!$EV:$EV,$AF40,'4_LYCEE_PUBLIC'!$DV:$DV)+SUMIF('8_LYCEE_PRIVE'!$ES:$ES,$AF40,'8_LYCEE_PRIVE'!$DQ:$DQ)</f>
        <v>185</v>
      </c>
      <c r="AA40" s="4">
        <f>SUMIF('4_LYCEE_PUBLIC'!$EV:$EV,$AF40,'4_LYCEE_PUBLIC'!$BY:$BY)+SUMIF('8_LYCEE_PRIVE'!$ES:$ES,$AF40,'8_LYCEE_PRIVE'!$BY:$BY)</f>
        <v>71</v>
      </c>
      <c r="AB40" s="4">
        <f>SUMIF('4_LYCEE_PUBLIC'!$EV:$EV,$AF40,'4_LYCEE_PUBLIC'!$EY:$EY)+SUMIF('8_LYCEE_PRIVE'!$ES:$ES,$AF40,'8_LYCEE_PRIVE'!$EV:$EV)</f>
        <v>3313</v>
      </c>
      <c r="AC40" s="4">
        <f>SUMIF('4_LYCEE_PUBLIC'!$EV:$EV,$AF40,'4_LYCEE_PUBLIC'!$CC:$CC)+SUMIF('8_LYCEE_PRIVE'!$ES:$ES,$AF40,'8_LYCEE_PRIVE'!$CC:$CC)</f>
        <v>10</v>
      </c>
      <c r="AE40" s="78" t="str">
        <f t="shared" si="2"/>
        <v>BONGOLAVA</v>
      </c>
      <c r="AF40" s="78" t="str">
        <f t="shared" si="3"/>
        <v>BONGOLAVAURBAIN</v>
      </c>
    </row>
    <row r="41" spans="1:32">
      <c r="A41" s="205"/>
      <c r="B41" s="25" t="s">
        <v>73</v>
      </c>
      <c r="C41" s="26">
        <f>SUMIF('1_PRESCOLAIRE_PUBLIC'!$AX:$AX,$AF41,'1_PRESCOLAIRE_PUBLIC'!$K:$K)+SUMIF('5_PRESCOLAIRE_PRIVE'!$AS:$AS,$AF41,'5_PRESCOLAIRE_PRIVE'!$K:$K)</f>
        <v>10335</v>
      </c>
      <c r="D41" s="26">
        <f>SUMIF('1_PRESCOLAIRE_PUBLIC'!$AX:$AX,$AF41,'1_PRESCOLAIRE_PUBLIC'!$T:$T)+SUMIF('5_PRESCOLAIRE_PRIVE'!$AS:$AS,$AF41,'5_PRESCOLAIRE_PRIVE'!$T:$T)</f>
        <v>343</v>
      </c>
      <c r="E41" s="26">
        <f>SUMIF('1_PRESCOLAIRE_PUBLIC'!$AX:$AX,$AF41,'1_PRESCOLAIRE_PUBLIC'!$AY:$AY)+SUMIF('5_PRESCOLAIRE_PRIVE'!$AS:$AS,$AF41,'5_PRESCOLAIRE_PRIVE'!$AT:$AT)</f>
        <v>8684</v>
      </c>
      <c r="F41" s="26">
        <f>SUMIF('1_PRESCOLAIRE_PUBLIC'!$AX:$AX,$AF41,'1_PRESCOLAIRE_PUBLIC'!$AC:$AC)+SUMIF('5_PRESCOLAIRE_PRIVE'!$AS:$AS,$AF41,'5_PRESCOLAIRE_PRIVE'!$X:$X)</f>
        <v>397</v>
      </c>
      <c r="G41" s="26">
        <f>SUMIF('1_PRESCOLAIRE_PUBLIC'!$AX:$AX,$AF41,'1_PRESCOLAIRE_PUBLIC'!$AH:$AH)+SUMIF('5_PRESCOLAIRE_PRIVE'!$AS:$AS,$AF41,'5_PRESCOLAIRE_PRIVE'!$AC:$AC)</f>
        <v>272</v>
      </c>
      <c r="H41" s="26">
        <f>SUMIF('2_PRIMAIRE_PUBLIC'!$CE:$CE,$AF41,'2_PRIMAIRE_PUBLIC'!$M:$M)+SUMIF('6_PRIMAIRE_PRIVE'!$BZ:$BZ,$AF41,'6_PRIMAIRE_PRIVE'!$M:$M)</f>
        <v>121499</v>
      </c>
      <c r="I41" s="26">
        <f>SUMIF('2_PRIMAIRE_PUBLIC'!$CE:$CE,$AF41,'2_PRIMAIRE_PUBLIC'!$AA:$AA)+SUMIF('6_PRIMAIRE_PRIVE'!$BZ:$BZ,$AF41,'6_PRIMAIRE_PRIVE'!$AA:$AA)</f>
        <v>26298</v>
      </c>
      <c r="J41" s="26">
        <f>SUMIF('2_PRIMAIRE_PUBLIC'!$CE:$CE,$AF41,'2_PRIMAIRE_PUBLIC'!$BI:$BI)+SUMIF('6_PRIMAIRE_PRIVE'!$BZ:$BZ,$AF41,'6_PRIMAIRE_PRIVE'!$BC:$BC)</f>
        <v>3484</v>
      </c>
      <c r="K41" s="26">
        <f>SUMIF('2_PRIMAIRE_PUBLIC'!$CE:$CE,$AF41,'2_PRIMAIRE_PUBLIC'!$AK:$AK)+SUMIF('6_PRIMAIRE_PRIVE'!$BZ:$BZ,$AF41,'6_PRIMAIRE_PRIVE'!$AK:$AK)</f>
        <v>3150</v>
      </c>
      <c r="L41" s="26">
        <f>SUMIF('2_PRIMAIRE_PUBLIC'!$CE:$CE,$AF41,'2_PRIMAIRE_PUBLIC'!$CF:$CF)+SUMIF('6_PRIMAIRE_PRIVE'!$BZ:$BZ,$AF41,'6_PRIMAIRE_PRIVE'!$CA:$CA)</f>
        <v>89108</v>
      </c>
      <c r="M41" s="26">
        <f>SUMIF('2_PRIMAIRE_PUBLIC'!$CE:$CE,$AF41,'2_PRIMAIRE_PUBLIC'!$AO:$AO)+SUMIF('6_PRIMAIRE_PRIVE'!$BZ:$BZ,$AF41,'6_PRIMAIRE_PRIVE'!$AO:$AO)</f>
        <v>927</v>
      </c>
      <c r="N41" s="205"/>
      <c r="O41" s="25" t="s">
        <v>73</v>
      </c>
      <c r="P41" s="26">
        <f>SUMIF('3_COLLEGE_PUBLIC'!$BZ:$BZ,$AF41,'3_COLLEGE_PUBLIC'!$K:$K)+SUMIF('7_COLLEGE_PRIVE'!$BW:$BW,$AF41,'7_COLLEGE_PRIVE'!$K:$K)</f>
        <v>26230</v>
      </c>
      <c r="Q41" s="26">
        <f>SUMIF('3_COLLEGE_PUBLIC'!$BZ:$BZ,$AF41,'3_COLLEGE_PUBLIC'!$W:$W)+SUMIF('7_COLLEGE_PRIVE'!$BW:$BW,$AF41,'7_COLLEGE_PRIVE'!$W:$W)</f>
        <v>1465</v>
      </c>
      <c r="R41" s="26">
        <f>SUMIF('3_COLLEGE_PUBLIC'!$BZ:$BZ,$AF41,'3_COLLEGE_PUBLIC'!$BC:$BC)+SUMIF('7_COLLEGE_PRIVE'!$BW:$BW,$AF41,'7_COLLEGE_PRIVE'!$AX:$AX)</f>
        <v>1351</v>
      </c>
      <c r="S41" s="26">
        <f>SUMIF('3_COLLEGE_PUBLIC'!$BZ:$BZ,$AF41,'3_COLLEGE_PUBLIC'!$AF:$AF)+SUMIF('7_COLLEGE_PRIVE'!$BW:$BW,$AF41,'7_COLLEGE_PRIVE'!$AF:$AF)</f>
        <v>810</v>
      </c>
      <c r="T41" s="26">
        <f>SUMIF('3_COLLEGE_PUBLIC'!$BZ:$BZ,$AF41,'3_COLLEGE_PUBLIC'!$CA:$CA)+SUMIF('7_COLLEGE_PRIVE'!$BW:$BW,$AF41,'7_COLLEGE_PRIVE'!$BX:$BX)</f>
        <v>24768</v>
      </c>
      <c r="U41" s="26">
        <f>SUMIF('3_COLLEGE_PUBLIC'!$BZ:$BZ,$AF41,'3_COLLEGE_PUBLIC'!$AJ:$AJ)+SUMIF('7_COLLEGE_PRIVE'!$BW:$BW,$AF41,'7_COLLEGE_PRIVE'!$AJ:$AJ)</f>
        <v>178</v>
      </c>
      <c r="V41" s="26">
        <f>SUMIF('4_LYCEE_PUBLIC'!$EV:$EV,$AF41,'4_LYCEE_PUBLIC'!$AC:$AC)+SUMIF('8_LYCEE_PRIVE'!$ES:$ES,$AF41,'8_LYCEE_PRIVE'!$AC:$AC)</f>
        <v>8839</v>
      </c>
      <c r="W41" s="26">
        <f>SUMIF('4_LYCEE_PUBLIC'!$EV:$EV,$AF41,'4_LYCEE_PUBLIC'!$BG:$BG)+SUMIF('8_LYCEE_PRIVE'!$ES:$ES,$AF41,'8_LYCEE_PRIVE'!$BG:$BG)</f>
        <v>699</v>
      </c>
      <c r="X41" s="26">
        <f>SUMIF('4_LYCEE_PUBLIC'!$EV:$EV,$AF41,'4_LYCEE_PUBLIC'!$EW:$EW)+SUMIF('8_LYCEE_PRIVE'!$ES:$ES,$AF41,'8_LYCEE_PRIVE'!$ET:$ET)</f>
        <v>2428</v>
      </c>
      <c r="Y41" s="26">
        <f>SUMIF('4_LYCEE_PUBLIC'!$EV:$EV,$AF41,'4_LYCEE_PUBLIC'!$EX:$EX)+SUMIF('8_LYCEE_PRIVE'!$ES:$ES,$AF41,'8_LYCEE_PRIVE'!$EU:$EU)</f>
        <v>1186</v>
      </c>
      <c r="Z41" s="26">
        <f>SUMIF('4_LYCEE_PUBLIC'!$EV:$EV,$AF41,'4_LYCEE_PUBLIC'!$DV:$DV)+SUMIF('8_LYCEE_PRIVE'!$ES:$ES,$AF41,'8_LYCEE_PRIVE'!$DQ:$DQ)</f>
        <v>512</v>
      </c>
      <c r="AA41" s="26">
        <f>SUMIF('4_LYCEE_PUBLIC'!$EV:$EV,$AF41,'4_LYCEE_PUBLIC'!$BY:$BY)+SUMIF('8_LYCEE_PRIVE'!$ES:$ES,$AF41,'8_LYCEE_PRIVE'!$BY:$BY)</f>
        <v>227</v>
      </c>
      <c r="AB41" s="26">
        <f>SUMIF('4_LYCEE_PUBLIC'!$EV:$EV,$AF41,'4_LYCEE_PUBLIC'!$EY:$EY)+SUMIF('8_LYCEE_PRIVE'!$ES:$ES,$AF41,'8_LYCEE_PRIVE'!$EV:$EV)</f>
        <v>9103</v>
      </c>
      <c r="AC41" s="26">
        <f>SUMIF('4_LYCEE_PUBLIC'!$EV:$EV,$AF41,'4_LYCEE_PUBLIC'!$CC:$CC)+SUMIF('8_LYCEE_PRIVE'!$ES:$ES,$AF41,'8_LYCEE_PRIVE'!$CC:$CC)</f>
        <v>39</v>
      </c>
      <c r="AE41" s="78" t="str">
        <f t="shared" si="2"/>
        <v>BONGOLAVA</v>
      </c>
      <c r="AF41" s="78" t="str">
        <f t="shared" si="3"/>
        <v>BONGOLAVATOTAL</v>
      </c>
    </row>
    <row r="42" spans="1:32">
      <c r="A42" s="204" t="s">
        <v>118</v>
      </c>
      <c r="B42" s="204"/>
      <c r="C42" s="204"/>
      <c r="D42" s="204"/>
      <c r="E42" s="204"/>
      <c r="F42" s="204"/>
      <c r="G42" s="204"/>
      <c r="H42" s="204"/>
      <c r="I42" s="204"/>
      <c r="J42" s="204"/>
      <c r="K42" s="204"/>
      <c r="L42" s="204"/>
      <c r="M42" s="204"/>
      <c r="N42" s="204" t="s">
        <v>118</v>
      </c>
      <c r="O42" s="204"/>
      <c r="P42" s="204"/>
      <c r="Q42" s="204"/>
      <c r="R42" s="204"/>
      <c r="S42" s="204"/>
      <c r="T42" s="204"/>
      <c r="U42" s="204"/>
      <c r="V42" s="204"/>
      <c r="W42" s="204"/>
      <c r="X42" s="204"/>
      <c r="Y42" s="204"/>
      <c r="Z42" s="204"/>
      <c r="AA42" s="204"/>
      <c r="AB42" s="204"/>
      <c r="AC42" s="204"/>
      <c r="AE42" s="78" t="str">
        <f t="shared" si="2"/>
        <v xml:space="preserve"> DONNEES DES ETABLISSEMENTS SCOLAIRES PUBLICS PAR DREN ET PAR MILIEU DE RESIDENCE </v>
      </c>
      <c r="AF42" s="78" t="str">
        <f t="shared" si="3"/>
        <v xml:space="preserve"> DONNEES DES ETABLISSEMENTS SCOLAIRES PUBLICS PAR DREN ET PAR MILIEU DE RESIDENCE </v>
      </c>
    </row>
    <row r="43" spans="1:32">
      <c r="A43" s="204" t="str">
        <f>"ANNEE SCOLAIRE "&amp;annee_scolaire</f>
        <v>ANNEE SCOLAIRE 2022-2023</v>
      </c>
      <c r="B43" s="204"/>
      <c r="C43" s="204"/>
      <c r="D43" s="204"/>
      <c r="E43" s="204"/>
      <c r="F43" s="204"/>
      <c r="G43" s="204"/>
      <c r="H43" s="204"/>
      <c r="I43" s="204"/>
      <c r="J43" s="204"/>
      <c r="K43" s="204"/>
      <c r="L43" s="204"/>
      <c r="M43" s="204"/>
      <c r="N43" s="204" t="str">
        <f>"ANNEE SCOLAIRE "&amp;annee_scolaire</f>
        <v>ANNEE SCOLAIRE 2022-2023</v>
      </c>
      <c r="O43" s="204"/>
      <c r="P43" s="204"/>
      <c r="Q43" s="204"/>
      <c r="R43" s="204"/>
      <c r="S43" s="204"/>
      <c r="T43" s="204"/>
      <c r="U43" s="204"/>
      <c r="V43" s="204"/>
      <c r="W43" s="204"/>
      <c r="X43" s="204"/>
      <c r="Y43" s="204"/>
      <c r="Z43" s="204"/>
      <c r="AA43" s="204"/>
      <c r="AB43" s="204"/>
      <c r="AC43" s="204"/>
      <c r="AE43" s="78" t="str">
        <f t="shared" si="2"/>
        <v>ANNEE SCOLAIRE 2022-2023</v>
      </c>
      <c r="AF43" s="78" t="str">
        <f t="shared" si="3"/>
        <v>ANNEE SCOLAIRE 2022-2023</v>
      </c>
    </row>
    <row r="44" spans="1:32" ht="14.45" customHeight="1">
      <c r="A44" s="202" t="s">
        <v>1</v>
      </c>
      <c r="B44" s="202" t="s">
        <v>84</v>
      </c>
      <c r="C44" s="206" t="s">
        <v>384</v>
      </c>
      <c r="D44" s="206"/>
      <c r="E44" s="206"/>
      <c r="F44" s="206"/>
      <c r="G44" s="206"/>
      <c r="H44" s="206" t="s">
        <v>385</v>
      </c>
      <c r="I44" s="206"/>
      <c r="J44" s="206"/>
      <c r="K44" s="206"/>
      <c r="L44" s="206"/>
      <c r="M44" s="206"/>
      <c r="N44" s="202" t="s">
        <v>1</v>
      </c>
      <c r="O44" s="202" t="s">
        <v>84</v>
      </c>
      <c r="P44" s="206" t="s">
        <v>386</v>
      </c>
      <c r="Q44" s="206"/>
      <c r="R44" s="206"/>
      <c r="S44" s="206"/>
      <c r="T44" s="206"/>
      <c r="U44" s="206"/>
      <c r="V44" s="206" t="s">
        <v>387</v>
      </c>
      <c r="W44" s="206"/>
      <c r="X44" s="206"/>
      <c r="Y44" s="206"/>
      <c r="Z44" s="206"/>
      <c r="AA44" s="206"/>
      <c r="AB44" s="206"/>
      <c r="AC44" s="206"/>
      <c r="AE44" s="78" t="str">
        <f t="shared" si="2"/>
        <v>DREN</v>
      </c>
      <c r="AF44" s="78" t="str">
        <f t="shared" si="3"/>
        <v>DRENMILIEU DE RESIDENCE</v>
      </c>
    </row>
    <row r="45" spans="1:32" ht="36">
      <c r="A45" s="202"/>
      <c r="B45" s="202"/>
      <c r="C45" s="70" t="s">
        <v>85</v>
      </c>
      <c r="D45" s="70" t="s">
        <v>86</v>
      </c>
      <c r="E45" s="70" t="s">
        <v>391</v>
      </c>
      <c r="F45" s="70" t="s">
        <v>87</v>
      </c>
      <c r="G45" s="70" t="s">
        <v>88</v>
      </c>
      <c r="H45" s="70" t="s">
        <v>85</v>
      </c>
      <c r="I45" s="70" t="s">
        <v>89</v>
      </c>
      <c r="J45" s="70" t="s">
        <v>87</v>
      </c>
      <c r="K45" s="70" t="s">
        <v>86</v>
      </c>
      <c r="L45" s="70" t="s">
        <v>391</v>
      </c>
      <c r="M45" s="70" t="s">
        <v>88</v>
      </c>
      <c r="N45" s="202"/>
      <c r="O45" s="202"/>
      <c r="P45" s="70" t="s">
        <v>85</v>
      </c>
      <c r="Q45" s="70" t="s">
        <v>89</v>
      </c>
      <c r="R45" s="70" t="s">
        <v>87</v>
      </c>
      <c r="S45" s="70" t="s">
        <v>86</v>
      </c>
      <c r="T45" s="70" t="s">
        <v>391</v>
      </c>
      <c r="U45" s="70" t="s">
        <v>88</v>
      </c>
      <c r="V45" s="69" t="s">
        <v>85</v>
      </c>
      <c r="W45" s="69" t="s">
        <v>89</v>
      </c>
      <c r="X45" s="70" t="str">
        <f>"Inscrits au BACC Session "&amp; LEFT(annee_scolaire,4)</f>
        <v>Inscrits au BACC Session 2022</v>
      </c>
      <c r="Y45" s="70" t="str">
        <f>"Admis au BACC Session "&amp; LEFT(annee_scolaire,4)</f>
        <v>Admis au BACC Session 2022</v>
      </c>
      <c r="Z45" s="69" t="s">
        <v>87</v>
      </c>
      <c r="AA45" s="69" t="s">
        <v>86</v>
      </c>
      <c r="AB45" s="70" t="s">
        <v>391</v>
      </c>
      <c r="AC45" s="69" t="s">
        <v>88</v>
      </c>
      <c r="AE45" s="78" t="str">
        <f t="shared" si="2"/>
        <v>DREN</v>
      </c>
      <c r="AF45" s="78" t="str">
        <f t="shared" si="3"/>
        <v>DREN</v>
      </c>
    </row>
    <row r="46" spans="1:32" ht="14.45" customHeight="1">
      <c r="A46" s="205" t="s">
        <v>107</v>
      </c>
      <c r="B46" s="8" t="s">
        <v>90</v>
      </c>
      <c r="C46" s="71">
        <f>SUMIF('1_PRESCOLAIRE_PUBLIC'!$AX:$AX,$AF46,'1_PRESCOLAIRE_PUBLIC'!$K:$K)+SUMIF('5_PRESCOLAIRE_PRIVE'!$AS:$AS,$AF46,'5_PRESCOLAIRE_PRIVE'!$K:$K)</f>
        <v>14259</v>
      </c>
      <c r="D46" s="71">
        <f>SUMIF('1_PRESCOLAIRE_PUBLIC'!$AX:$AX,$AF46,'1_PRESCOLAIRE_PUBLIC'!$T:$T)+SUMIF('5_PRESCOLAIRE_PRIVE'!$AS:$AS,$AF46,'5_PRESCOLAIRE_PRIVE'!$T:$T)</f>
        <v>493</v>
      </c>
      <c r="E46" s="71">
        <f>SUMIF('1_PRESCOLAIRE_PUBLIC'!$AX:$AX,$AF46,'1_PRESCOLAIRE_PUBLIC'!$AY:$AY)+SUMIF('5_PRESCOLAIRE_PRIVE'!$AS:$AS,$AF46,'5_PRESCOLAIRE_PRIVE'!$AT:$AT)</f>
        <v>7508</v>
      </c>
      <c r="F46" s="71">
        <f>SUMIF('1_PRESCOLAIRE_PUBLIC'!$AX:$AX,$AF46,'1_PRESCOLAIRE_PUBLIC'!$AC:$AC)+SUMIF('5_PRESCOLAIRE_PRIVE'!$AS:$AS,$AF46,'5_PRESCOLAIRE_PRIVE'!$X:$X)</f>
        <v>637</v>
      </c>
      <c r="G46" s="71">
        <f>SUMIF('1_PRESCOLAIRE_PUBLIC'!$AX:$AX,$AF46,'1_PRESCOLAIRE_PUBLIC'!$AH:$AH)+SUMIF('5_PRESCOLAIRE_PRIVE'!$AS:$AS,$AF46,'5_PRESCOLAIRE_PRIVE'!$AC:$AC)</f>
        <v>474</v>
      </c>
      <c r="H46" s="71">
        <f>SUMIF('2_PRIMAIRE_PUBLIC'!$CE:$CE,$AF46,'2_PRIMAIRE_PUBLIC'!$M:$M)+SUMIF('6_PRIMAIRE_PRIVE'!$BZ:$BZ,$AF46,'6_PRIMAIRE_PRIVE'!$M:$M)</f>
        <v>108517</v>
      </c>
      <c r="I46" s="71">
        <f>SUMIF('2_PRIMAIRE_PUBLIC'!$CE:$CE,$AF46,'2_PRIMAIRE_PUBLIC'!$AA:$AA)+SUMIF('6_PRIMAIRE_PRIVE'!$BZ:$BZ,$AF46,'6_PRIMAIRE_PRIVE'!$AA:$AA)</f>
        <v>23426</v>
      </c>
      <c r="J46" s="71">
        <f>SUMIF('2_PRIMAIRE_PUBLIC'!$CE:$CE,$AF46,'2_PRIMAIRE_PUBLIC'!$BI:$BI)+SUMIF('6_PRIMAIRE_PRIVE'!$BZ:$BZ,$AF46,'6_PRIMAIRE_PRIVE'!$BC:$BC)</f>
        <v>2649</v>
      </c>
      <c r="K46" s="71">
        <f>SUMIF('2_PRIMAIRE_PUBLIC'!$CE:$CE,$AF46,'2_PRIMAIRE_PUBLIC'!$AK:$AK)+SUMIF('6_PRIMAIRE_PRIVE'!$BZ:$BZ,$AF46,'6_PRIMAIRE_PRIVE'!$AK:$AK)</f>
        <v>2586</v>
      </c>
      <c r="L46" s="71">
        <f>SUMIF('2_PRIMAIRE_PUBLIC'!$CE:$CE,$AF46,'2_PRIMAIRE_PUBLIC'!$CF:$CF)+SUMIF('6_PRIMAIRE_PRIVE'!$BZ:$BZ,$AF46,'6_PRIMAIRE_PRIVE'!$CA:$CA)</f>
        <v>62581</v>
      </c>
      <c r="M46" s="71">
        <f>SUMIF('2_PRIMAIRE_PUBLIC'!$CE:$CE,$AF46,'2_PRIMAIRE_PUBLIC'!$AO:$AO)+SUMIF('6_PRIMAIRE_PRIVE'!$BZ:$BZ,$AF46,'6_PRIMAIRE_PRIVE'!$AO:$AO)</f>
        <v>916</v>
      </c>
      <c r="N46" s="205" t="s">
        <v>107</v>
      </c>
      <c r="O46" s="8" t="s">
        <v>90</v>
      </c>
      <c r="P46" s="71">
        <f>SUMIF('3_COLLEGE_PUBLIC'!$BZ:$BZ,$AF46,'3_COLLEGE_PUBLIC'!$K:$K)+SUMIF('7_COLLEGE_PRIVE'!$BW:$BW,$AF46,'7_COLLEGE_PRIVE'!$K:$K)</f>
        <v>20350</v>
      </c>
      <c r="Q46" s="71">
        <f>SUMIF('3_COLLEGE_PUBLIC'!$BZ:$BZ,$AF46,'3_COLLEGE_PUBLIC'!$W:$W)+SUMIF('7_COLLEGE_PRIVE'!$BW:$BW,$AF46,'7_COLLEGE_PRIVE'!$W:$W)</f>
        <v>1682</v>
      </c>
      <c r="R46" s="71">
        <f>SUMIF('3_COLLEGE_PUBLIC'!$BZ:$BZ,$AF46,'3_COLLEGE_PUBLIC'!$BC:$BC)+SUMIF('7_COLLEGE_PRIVE'!$BW:$BW,$AF46,'7_COLLEGE_PRIVE'!$AX:$AX)</f>
        <v>1009</v>
      </c>
      <c r="S46" s="71">
        <f>SUMIF('3_COLLEGE_PUBLIC'!$BZ:$BZ,$AF46,'3_COLLEGE_PUBLIC'!$AF:$AF)+SUMIF('7_COLLEGE_PRIVE'!$BW:$BW,$AF46,'7_COLLEGE_PRIVE'!$AF:$AF)</f>
        <v>536</v>
      </c>
      <c r="T46" s="71">
        <f>SUMIF('3_COLLEGE_PUBLIC'!$BZ:$BZ,$AF46,'3_COLLEGE_PUBLIC'!$CA:$CA)+SUMIF('7_COLLEGE_PRIVE'!$BW:$BW,$AF46,'7_COLLEGE_PRIVE'!$BX:$BX)</f>
        <v>18230</v>
      </c>
      <c r="U46" s="71">
        <f>SUMIF('3_COLLEGE_PUBLIC'!$BZ:$BZ,$AF46,'3_COLLEGE_PUBLIC'!$AJ:$AJ)+SUMIF('7_COLLEGE_PRIVE'!$BW:$BW,$AF46,'7_COLLEGE_PRIVE'!$AJ:$AJ)</f>
        <v>133</v>
      </c>
      <c r="V46" s="4">
        <f>SUMIF('4_LYCEE_PUBLIC'!$EV:$EV,$AF46,'4_LYCEE_PUBLIC'!$AC:$AC)+SUMIF('8_LYCEE_PRIVE'!$ES:$ES,$AF46,'8_LYCEE_PRIVE'!$AC:$AC)</f>
        <v>3428</v>
      </c>
      <c r="W46" s="4">
        <f>SUMIF('4_LYCEE_PUBLIC'!$EV:$EV,$AF46,'4_LYCEE_PUBLIC'!$BG:$BG)+SUMIF('8_LYCEE_PRIVE'!$ES:$ES,$AF46,'8_LYCEE_PRIVE'!$BG:$BG)</f>
        <v>223</v>
      </c>
      <c r="X46" s="4">
        <f>SUMIF('4_LYCEE_PUBLIC'!$EV:$EV,$AF46,'4_LYCEE_PUBLIC'!$EW:$EW)+SUMIF('8_LYCEE_PRIVE'!$ES:$ES,$AF46,'8_LYCEE_PRIVE'!$ET:$ET)</f>
        <v>971</v>
      </c>
      <c r="Y46" s="4">
        <f>SUMIF('4_LYCEE_PUBLIC'!$EV:$EV,$AF46,'4_LYCEE_PUBLIC'!$EX:$EX)+SUMIF('8_LYCEE_PRIVE'!$ES:$ES,$AF46,'8_LYCEE_PRIVE'!$EU:$EU)</f>
        <v>466</v>
      </c>
      <c r="Z46" s="4">
        <f>SUMIF('4_LYCEE_PUBLIC'!$EV:$EV,$AF46,'4_LYCEE_PUBLIC'!$DV:$DV)+SUMIF('8_LYCEE_PRIVE'!$ES:$ES,$AF46,'8_LYCEE_PRIVE'!$DQ:$DQ)</f>
        <v>226</v>
      </c>
      <c r="AA46" s="4">
        <f>SUMIF('4_LYCEE_PUBLIC'!$EV:$EV,$AF46,'4_LYCEE_PUBLIC'!$BY:$BY)+SUMIF('8_LYCEE_PRIVE'!$ES:$ES,$AF46,'8_LYCEE_PRIVE'!$BY:$BY)</f>
        <v>91</v>
      </c>
      <c r="AB46" s="4">
        <f>SUMIF('4_LYCEE_PUBLIC'!$EV:$EV,$AF46,'4_LYCEE_PUBLIC'!$EY:$EY)+SUMIF('8_LYCEE_PRIVE'!$ES:$ES,$AF46,'8_LYCEE_PRIVE'!$EV:$EV)</f>
        <v>2953</v>
      </c>
      <c r="AC46" s="4">
        <f>SUMIF('4_LYCEE_PUBLIC'!$EV:$EV,$AF46,'4_LYCEE_PUBLIC'!$CC:$CC)+SUMIF('8_LYCEE_PRIVE'!$ES:$ES,$AF46,'8_LYCEE_PRIVE'!$CC:$CC)</f>
        <v>19</v>
      </c>
      <c r="AE46" s="78" t="str">
        <f t="shared" si="2"/>
        <v>DIANA</v>
      </c>
      <c r="AF46" s="78" t="str">
        <f t="shared" si="3"/>
        <v>DIANARURAL</v>
      </c>
    </row>
    <row r="47" spans="1:32">
      <c r="A47" s="205"/>
      <c r="B47" s="8" t="s">
        <v>91</v>
      </c>
      <c r="C47" s="71">
        <f>SUMIF('1_PRESCOLAIRE_PUBLIC'!$AX:$AX,$AF47,'1_PRESCOLAIRE_PUBLIC'!$K:$K)+SUMIF('5_PRESCOLAIRE_PRIVE'!$AS:$AS,$AF47,'5_PRESCOLAIRE_PRIVE'!$K:$K)</f>
        <v>20205</v>
      </c>
      <c r="D47" s="71">
        <f>SUMIF('1_PRESCOLAIRE_PUBLIC'!$AX:$AX,$AF47,'1_PRESCOLAIRE_PUBLIC'!$T:$T)+SUMIF('5_PRESCOLAIRE_PRIVE'!$AS:$AS,$AF47,'5_PRESCOLAIRE_PRIVE'!$T:$T)</f>
        <v>605</v>
      </c>
      <c r="E47" s="71">
        <f>SUMIF('1_PRESCOLAIRE_PUBLIC'!$AX:$AX,$AF47,'1_PRESCOLAIRE_PUBLIC'!$AY:$AY)+SUMIF('5_PRESCOLAIRE_PRIVE'!$AS:$AS,$AF47,'5_PRESCOLAIRE_PRIVE'!$AT:$AT)</f>
        <v>19658</v>
      </c>
      <c r="F47" s="71">
        <f>SUMIF('1_PRESCOLAIRE_PUBLIC'!$AX:$AX,$AF47,'1_PRESCOLAIRE_PUBLIC'!$AC:$AC)+SUMIF('5_PRESCOLAIRE_PRIVE'!$AS:$AS,$AF47,'5_PRESCOLAIRE_PRIVE'!$X:$X)</f>
        <v>780</v>
      </c>
      <c r="G47" s="71">
        <f>SUMIF('1_PRESCOLAIRE_PUBLIC'!$AX:$AX,$AF47,'1_PRESCOLAIRE_PUBLIC'!$AH:$AH)+SUMIF('5_PRESCOLAIRE_PRIVE'!$AS:$AS,$AF47,'5_PRESCOLAIRE_PRIVE'!$AC:$AC)</f>
        <v>294</v>
      </c>
      <c r="H47" s="71">
        <f>SUMIF('2_PRIMAIRE_PUBLIC'!$CE:$CE,$AF47,'2_PRIMAIRE_PUBLIC'!$M:$M)+SUMIF('6_PRIMAIRE_PRIVE'!$BZ:$BZ,$AF47,'6_PRIMAIRE_PRIVE'!$M:$M)</f>
        <v>60781</v>
      </c>
      <c r="I47" s="71">
        <f>SUMIF('2_PRIMAIRE_PUBLIC'!$CE:$CE,$AF47,'2_PRIMAIRE_PUBLIC'!$AA:$AA)+SUMIF('6_PRIMAIRE_PRIVE'!$BZ:$BZ,$AF47,'6_PRIMAIRE_PRIVE'!$AA:$AA)</f>
        <v>7872</v>
      </c>
      <c r="J47" s="71">
        <f>SUMIF('2_PRIMAIRE_PUBLIC'!$CE:$CE,$AF47,'2_PRIMAIRE_PUBLIC'!$BI:$BI)+SUMIF('6_PRIMAIRE_PRIVE'!$BZ:$BZ,$AF47,'6_PRIMAIRE_PRIVE'!$BC:$BC)</f>
        <v>1669</v>
      </c>
      <c r="K47" s="71">
        <f>SUMIF('2_PRIMAIRE_PUBLIC'!$CE:$CE,$AF47,'2_PRIMAIRE_PUBLIC'!$AK:$AK)+SUMIF('6_PRIMAIRE_PRIVE'!$BZ:$BZ,$AF47,'6_PRIMAIRE_PRIVE'!$AK:$AK)</f>
        <v>1620</v>
      </c>
      <c r="L47" s="71">
        <f>SUMIF('2_PRIMAIRE_PUBLIC'!$CE:$CE,$AF47,'2_PRIMAIRE_PUBLIC'!$CF:$CF)+SUMIF('6_PRIMAIRE_PRIVE'!$BZ:$BZ,$AF47,'6_PRIMAIRE_PRIVE'!$CA:$CA)</f>
        <v>18695</v>
      </c>
      <c r="M47" s="71">
        <f>SUMIF('2_PRIMAIRE_PUBLIC'!$CE:$CE,$AF47,'2_PRIMAIRE_PUBLIC'!$AO:$AO)+SUMIF('6_PRIMAIRE_PRIVE'!$BZ:$BZ,$AF47,'6_PRIMAIRE_PRIVE'!$AO:$AO)</f>
        <v>299</v>
      </c>
      <c r="N47" s="205"/>
      <c r="O47" s="8" t="s">
        <v>91</v>
      </c>
      <c r="P47" s="71">
        <f>SUMIF('3_COLLEGE_PUBLIC'!$BZ:$BZ,$AF47,'3_COLLEGE_PUBLIC'!$K:$K)+SUMIF('7_COLLEGE_PRIVE'!$BW:$BW,$AF47,'7_COLLEGE_PRIVE'!$K:$K)</f>
        <v>31220</v>
      </c>
      <c r="Q47" s="71">
        <f>SUMIF('3_COLLEGE_PUBLIC'!$BZ:$BZ,$AF47,'3_COLLEGE_PUBLIC'!$W:$W)+SUMIF('7_COLLEGE_PRIVE'!$BW:$BW,$AF47,'7_COLLEGE_PRIVE'!$W:$W)</f>
        <v>2474</v>
      </c>
      <c r="R47" s="71">
        <f>SUMIF('3_COLLEGE_PUBLIC'!$BZ:$BZ,$AF47,'3_COLLEGE_PUBLIC'!$BC:$BC)+SUMIF('7_COLLEGE_PRIVE'!$BW:$BW,$AF47,'7_COLLEGE_PRIVE'!$AX:$AX)</f>
        <v>1476</v>
      </c>
      <c r="S47" s="71">
        <f>SUMIF('3_COLLEGE_PUBLIC'!$BZ:$BZ,$AF47,'3_COLLEGE_PUBLIC'!$AF:$AF)+SUMIF('7_COLLEGE_PRIVE'!$BW:$BW,$AF47,'7_COLLEGE_PRIVE'!$AF:$AF)</f>
        <v>783</v>
      </c>
      <c r="T47" s="71">
        <f>SUMIF('3_COLLEGE_PUBLIC'!$BZ:$BZ,$AF47,'3_COLLEGE_PUBLIC'!$CA:$CA)+SUMIF('7_COLLEGE_PRIVE'!$BW:$BW,$AF47,'7_COLLEGE_PRIVE'!$BX:$BX)</f>
        <v>31894</v>
      </c>
      <c r="U47" s="71">
        <f>SUMIF('3_COLLEGE_PUBLIC'!$BZ:$BZ,$AF47,'3_COLLEGE_PUBLIC'!$AJ:$AJ)+SUMIF('7_COLLEGE_PRIVE'!$BW:$BW,$AF47,'7_COLLEGE_PRIVE'!$AJ:$AJ)</f>
        <v>142</v>
      </c>
      <c r="V47" s="4">
        <f>SUMIF('4_LYCEE_PUBLIC'!$EV:$EV,$AF47,'4_LYCEE_PUBLIC'!$AC:$AC)+SUMIF('8_LYCEE_PRIVE'!$ES:$ES,$AF47,'8_LYCEE_PRIVE'!$AC:$AC)</f>
        <v>15592</v>
      </c>
      <c r="W47" s="4">
        <f>SUMIF('4_LYCEE_PUBLIC'!$EV:$EV,$AF47,'4_LYCEE_PUBLIC'!$BG:$BG)+SUMIF('8_LYCEE_PRIVE'!$ES:$ES,$AF47,'8_LYCEE_PRIVE'!$BG:$BG)</f>
        <v>872</v>
      </c>
      <c r="X47" s="4">
        <f>SUMIF('4_LYCEE_PUBLIC'!$EV:$EV,$AF47,'4_LYCEE_PUBLIC'!$EW:$EW)+SUMIF('8_LYCEE_PRIVE'!$ES:$ES,$AF47,'8_LYCEE_PRIVE'!$ET:$ET)</f>
        <v>4519</v>
      </c>
      <c r="Y47" s="4">
        <f>SUMIF('4_LYCEE_PUBLIC'!$EV:$EV,$AF47,'4_LYCEE_PUBLIC'!$EX:$EX)+SUMIF('8_LYCEE_PRIVE'!$ES:$ES,$AF47,'8_LYCEE_PRIVE'!$EU:$EU)</f>
        <v>3107</v>
      </c>
      <c r="Z47" s="4">
        <f>SUMIF('4_LYCEE_PUBLIC'!$EV:$EV,$AF47,'4_LYCEE_PUBLIC'!$DV:$DV)+SUMIF('8_LYCEE_PRIVE'!$ES:$ES,$AF47,'8_LYCEE_PRIVE'!$DQ:$DQ)</f>
        <v>694</v>
      </c>
      <c r="AA47" s="4">
        <f>SUMIF('4_LYCEE_PUBLIC'!$EV:$EV,$AF47,'4_LYCEE_PUBLIC'!$BY:$BY)+SUMIF('8_LYCEE_PRIVE'!$ES:$ES,$AF47,'8_LYCEE_PRIVE'!$BY:$BY)</f>
        <v>295</v>
      </c>
      <c r="AB47" s="4">
        <f>SUMIF('4_LYCEE_PUBLIC'!$EV:$EV,$AF47,'4_LYCEE_PUBLIC'!$EY:$EY)+SUMIF('8_LYCEE_PRIVE'!$ES:$ES,$AF47,'8_LYCEE_PRIVE'!$EV:$EV)</f>
        <v>14907</v>
      </c>
      <c r="AC47" s="4">
        <f>SUMIF('4_LYCEE_PUBLIC'!$EV:$EV,$AF47,'4_LYCEE_PUBLIC'!$CC:$CC)+SUMIF('8_LYCEE_PRIVE'!$ES:$ES,$AF47,'8_LYCEE_PRIVE'!$CC:$CC)</f>
        <v>47</v>
      </c>
      <c r="AE47" s="78" t="str">
        <f t="shared" si="2"/>
        <v>DIANA</v>
      </c>
      <c r="AF47" s="78" t="str">
        <f t="shared" si="3"/>
        <v>DIANAURBAIN</v>
      </c>
    </row>
    <row r="48" spans="1:32">
      <c r="A48" s="205"/>
      <c r="B48" s="25" t="s">
        <v>73</v>
      </c>
      <c r="C48" s="26">
        <f>SUMIF('1_PRESCOLAIRE_PUBLIC'!$AX:$AX,$AF48,'1_PRESCOLAIRE_PUBLIC'!$K:$K)+SUMIF('5_PRESCOLAIRE_PRIVE'!$AS:$AS,$AF48,'5_PRESCOLAIRE_PRIVE'!$K:$K)</f>
        <v>34464</v>
      </c>
      <c r="D48" s="26">
        <f>SUMIF('1_PRESCOLAIRE_PUBLIC'!$AX:$AX,$AF48,'1_PRESCOLAIRE_PUBLIC'!$T:$T)+SUMIF('5_PRESCOLAIRE_PRIVE'!$AS:$AS,$AF48,'5_PRESCOLAIRE_PRIVE'!$T:$T)</f>
        <v>1098</v>
      </c>
      <c r="E48" s="26">
        <f>SUMIF('1_PRESCOLAIRE_PUBLIC'!$AX:$AX,$AF48,'1_PRESCOLAIRE_PUBLIC'!$AY:$AY)+SUMIF('5_PRESCOLAIRE_PRIVE'!$AS:$AS,$AF48,'5_PRESCOLAIRE_PRIVE'!$AT:$AT)</f>
        <v>27166</v>
      </c>
      <c r="F48" s="26">
        <f>SUMIF('1_PRESCOLAIRE_PUBLIC'!$AX:$AX,$AF48,'1_PRESCOLAIRE_PUBLIC'!$AC:$AC)+SUMIF('5_PRESCOLAIRE_PRIVE'!$AS:$AS,$AF48,'5_PRESCOLAIRE_PRIVE'!$X:$X)</f>
        <v>1417</v>
      </c>
      <c r="G48" s="26">
        <f>SUMIF('1_PRESCOLAIRE_PUBLIC'!$AX:$AX,$AF48,'1_PRESCOLAIRE_PUBLIC'!$AH:$AH)+SUMIF('5_PRESCOLAIRE_PRIVE'!$AS:$AS,$AF48,'5_PRESCOLAIRE_PRIVE'!$AC:$AC)</f>
        <v>768</v>
      </c>
      <c r="H48" s="26">
        <f>SUMIF('2_PRIMAIRE_PUBLIC'!$CE:$CE,$AF48,'2_PRIMAIRE_PUBLIC'!$M:$M)+SUMIF('6_PRIMAIRE_PRIVE'!$BZ:$BZ,$AF48,'6_PRIMAIRE_PRIVE'!$M:$M)</f>
        <v>169298</v>
      </c>
      <c r="I48" s="26">
        <f>SUMIF('2_PRIMAIRE_PUBLIC'!$CE:$CE,$AF48,'2_PRIMAIRE_PUBLIC'!$AA:$AA)+SUMIF('6_PRIMAIRE_PRIVE'!$BZ:$BZ,$AF48,'6_PRIMAIRE_PRIVE'!$AA:$AA)</f>
        <v>31298</v>
      </c>
      <c r="J48" s="26">
        <f>SUMIF('2_PRIMAIRE_PUBLIC'!$CE:$CE,$AF48,'2_PRIMAIRE_PUBLIC'!$BI:$BI)+SUMIF('6_PRIMAIRE_PRIVE'!$BZ:$BZ,$AF48,'6_PRIMAIRE_PRIVE'!$BC:$BC)</f>
        <v>4318</v>
      </c>
      <c r="K48" s="26">
        <f>SUMIF('2_PRIMAIRE_PUBLIC'!$CE:$CE,$AF48,'2_PRIMAIRE_PUBLIC'!$AK:$AK)+SUMIF('6_PRIMAIRE_PRIVE'!$BZ:$BZ,$AF48,'6_PRIMAIRE_PRIVE'!$AK:$AK)</f>
        <v>4206</v>
      </c>
      <c r="L48" s="26">
        <f>SUMIF('2_PRIMAIRE_PUBLIC'!$CE:$CE,$AF48,'2_PRIMAIRE_PUBLIC'!$CF:$CF)+SUMIF('6_PRIMAIRE_PRIVE'!$BZ:$BZ,$AF48,'6_PRIMAIRE_PRIVE'!$CA:$CA)</f>
        <v>81276</v>
      </c>
      <c r="M48" s="26">
        <f>SUMIF('2_PRIMAIRE_PUBLIC'!$CE:$CE,$AF48,'2_PRIMAIRE_PUBLIC'!$AO:$AO)+SUMIF('6_PRIMAIRE_PRIVE'!$BZ:$BZ,$AF48,'6_PRIMAIRE_PRIVE'!$AO:$AO)</f>
        <v>1215</v>
      </c>
      <c r="N48" s="205"/>
      <c r="O48" s="25" t="s">
        <v>73</v>
      </c>
      <c r="P48" s="26">
        <f>SUMIF('3_COLLEGE_PUBLIC'!$BZ:$BZ,$AF48,'3_COLLEGE_PUBLIC'!$K:$K)+SUMIF('7_COLLEGE_PRIVE'!$BW:$BW,$AF48,'7_COLLEGE_PRIVE'!$K:$K)</f>
        <v>51570</v>
      </c>
      <c r="Q48" s="26">
        <f>SUMIF('3_COLLEGE_PUBLIC'!$BZ:$BZ,$AF48,'3_COLLEGE_PUBLIC'!$W:$W)+SUMIF('7_COLLEGE_PRIVE'!$BW:$BW,$AF48,'7_COLLEGE_PRIVE'!$W:$W)</f>
        <v>4156</v>
      </c>
      <c r="R48" s="26">
        <f>SUMIF('3_COLLEGE_PUBLIC'!$BZ:$BZ,$AF48,'3_COLLEGE_PUBLIC'!$BC:$BC)+SUMIF('7_COLLEGE_PRIVE'!$BW:$BW,$AF48,'7_COLLEGE_PRIVE'!$AX:$AX)</f>
        <v>2485</v>
      </c>
      <c r="S48" s="26">
        <f>SUMIF('3_COLLEGE_PUBLIC'!$BZ:$BZ,$AF48,'3_COLLEGE_PUBLIC'!$AF:$AF)+SUMIF('7_COLLEGE_PRIVE'!$BW:$BW,$AF48,'7_COLLEGE_PRIVE'!$AF:$AF)</f>
        <v>1319</v>
      </c>
      <c r="T48" s="26">
        <f>SUMIF('3_COLLEGE_PUBLIC'!$BZ:$BZ,$AF48,'3_COLLEGE_PUBLIC'!$CA:$CA)+SUMIF('7_COLLEGE_PRIVE'!$BW:$BW,$AF48,'7_COLLEGE_PRIVE'!$BX:$BX)</f>
        <v>50124</v>
      </c>
      <c r="U48" s="26">
        <f>SUMIF('3_COLLEGE_PUBLIC'!$BZ:$BZ,$AF48,'3_COLLEGE_PUBLIC'!$AJ:$AJ)+SUMIF('7_COLLEGE_PRIVE'!$BW:$BW,$AF48,'7_COLLEGE_PRIVE'!$AJ:$AJ)</f>
        <v>275</v>
      </c>
      <c r="V48" s="26">
        <f>SUMIF('4_LYCEE_PUBLIC'!$EV:$EV,$AF48,'4_LYCEE_PUBLIC'!$AC:$AC)+SUMIF('8_LYCEE_PRIVE'!$ES:$ES,$AF48,'8_LYCEE_PRIVE'!$AC:$AC)</f>
        <v>19020</v>
      </c>
      <c r="W48" s="26">
        <f>SUMIF('4_LYCEE_PUBLIC'!$EV:$EV,$AF48,'4_LYCEE_PUBLIC'!$BG:$BG)+SUMIF('8_LYCEE_PRIVE'!$ES:$ES,$AF48,'8_LYCEE_PRIVE'!$BG:$BG)</f>
        <v>1095</v>
      </c>
      <c r="X48" s="26">
        <f>SUMIF('4_LYCEE_PUBLIC'!$EV:$EV,$AF48,'4_LYCEE_PUBLIC'!$EW:$EW)+SUMIF('8_LYCEE_PRIVE'!$ES:$ES,$AF48,'8_LYCEE_PRIVE'!$ET:$ET)</f>
        <v>5490</v>
      </c>
      <c r="Y48" s="26">
        <f>SUMIF('4_LYCEE_PUBLIC'!$EV:$EV,$AF48,'4_LYCEE_PUBLIC'!$EX:$EX)+SUMIF('8_LYCEE_PRIVE'!$ES:$ES,$AF48,'8_LYCEE_PRIVE'!$EU:$EU)</f>
        <v>3573</v>
      </c>
      <c r="Z48" s="26">
        <f>SUMIF('4_LYCEE_PUBLIC'!$EV:$EV,$AF48,'4_LYCEE_PUBLIC'!$DV:$DV)+SUMIF('8_LYCEE_PRIVE'!$ES:$ES,$AF48,'8_LYCEE_PRIVE'!$DQ:$DQ)</f>
        <v>920</v>
      </c>
      <c r="AA48" s="26">
        <f>SUMIF('4_LYCEE_PUBLIC'!$EV:$EV,$AF48,'4_LYCEE_PUBLIC'!$BY:$BY)+SUMIF('8_LYCEE_PRIVE'!$ES:$ES,$AF48,'8_LYCEE_PRIVE'!$BY:$BY)</f>
        <v>386</v>
      </c>
      <c r="AB48" s="26">
        <f>SUMIF('4_LYCEE_PUBLIC'!$EV:$EV,$AF48,'4_LYCEE_PUBLIC'!$EY:$EY)+SUMIF('8_LYCEE_PRIVE'!$ES:$ES,$AF48,'8_LYCEE_PRIVE'!$EV:$EV)</f>
        <v>17860</v>
      </c>
      <c r="AC48" s="26">
        <f>SUMIF('4_LYCEE_PUBLIC'!$EV:$EV,$AF48,'4_LYCEE_PUBLIC'!$CC:$CC)+SUMIF('8_LYCEE_PRIVE'!$ES:$ES,$AF48,'8_LYCEE_PRIVE'!$CC:$CC)</f>
        <v>66</v>
      </c>
      <c r="AE48" s="78" t="str">
        <f t="shared" si="2"/>
        <v>DIANA</v>
      </c>
      <c r="AF48" s="78" t="str">
        <f t="shared" si="3"/>
        <v>DIANATOTAL</v>
      </c>
    </row>
    <row r="49" spans="1:32" ht="14.45" customHeight="1">
      <c r="A49" s="205" t="s">
        <v>2054</v>
      </c>
      <c r="B49" s="8" t="s">
        <v>90</v>
      </c>
      <c r="C49" s="71">
        <f>SUMIF('1_PRESCOLAIRE_PUBLIC'!$AX:$AX,$AF49,'1_PRESCOLAIRE_PUBLIC'!$K:$K)+SUMIF('5_PRESCOLAIRE_PRIVE'!$AS:$AS,$AF49,'5_PRESCOLAIRE_PRIVE'!$K:$K)</f>
        <v>37496</v>
      </c>
      <c r="D49" s="71">
        <f>SUMIF('1_PRESCOLAIRE_PUBLIC'!$AX:$AX,$AF49,'1_PRESCOLAIRE_PUBLIC'!$T:$T)+SUMIF('5_PRESCOLAIRE_PRIVE'!$AS:$AS,$AF49,'5_PRESCOLAIRE_PRIVE'!$T:$T)</f>
        <v>826</v>
      </c>
      <c r="E49" s="71">
        <f>SUMIF('1_PRESCOLAIRE_PUBLIC'!$AX:$AX,$AF49,'1_PRESCOLAIRE_PUBLIC'!$AY:$AY)+SUMIF('5_PRESCOLAIRE_PRIVE'!$AS:$AS,$AF49,'5_PRESCOLAIRE_PRIVE'!$AT:$AT)</f>
        <v>13475</v>
      </c>
      <c r="F49" s="71">
        <f>SUMIF('1_PRESCOLAIRE_PUBLIC'!$AX:$AX,$AF49,'1_PRESCOLAIRE_PUBLIC'!$AC:$AC)+SUMIF('5_PRESCOLAIRE_PRIVE'!$AS:$AS,$AF49,'5_PRESCOLAIRE_PRIVE'!$X:$X)</f>
        <v>1796</v>
      </c>
      <c r="G49" s="71">
        <f>SUMIF('1_PRESCOLAIRE_PUBLIC'!$AX:$AX,$AF49,'1_PRESCOLAIRE_PUBLIC'!$AH:$AH)+SUMIF('5_PRESCOLAIRE_PRIVE'!$AS:$AS,$AF49,'5_PRESCOLAIRE_PRIVE'!$AC:$AC)</f>
        <v>870</v>
      </c>
      <c r="H49" s="71">
        <f>SUMIF('2_PRIMAIRE_PUBLIC'!$CE:$CE,$AF49,'2_PRIMAIRE_PUBLIC'!$M:$M)+SUMIF('6_PRIMAIRE_PRIVE'!$BZ:$BZ,$AF49,'6_PRIMAIRE_PRIVE'!$M:$M)</f>
        <v>177520</v>
      </c>
      <c r="I49" s="71">
        <f>SUMIF('2_PRIMAIRE_PUBLIC'!$CE:$CE,$AF49,'2_PRIMAIRE_PUBLIC'!$AA:$AA)+SUMIF('6_PRIMAIRE_PRIVE'!$BZ:$BZ,$AF49,'6_PRIMAIRE_PRIVE'!$AA:$AA)</f>
        <v>44618</v>
      </c>
      <c r="J49" s="71">
        <f>SUMIF('2_PRIMAIRE_PUBLIC'!$CE:$CE,$AF49,'2_PRIMAIRE_PUBLIC'!$BI:$BI)+SUMIF('6_PRIMAIRE_PRIVE'!$BZ:$BZ,$AF49,'6_PRIMAIRE_PRIVE'!$BC:$BC)</f>
        <v>4864</v>
      </c>
      <c r="K49" s="71">
        <f>SUMIF('2_PRIMAIRE_PUBLIC'!$CE:$CE,$AF49,'2_PRIMAIRE_PUBLIC'!$AK:$AK)+SUMIF('6_PRIMAIRE_PRIVE'!$BZ:$BZ,$AF49,'6_PRIMAIRE_PRIVE'!$AK:$AK)</f>
        <v>3600</v>
      </c>
      <c r="L49" s="71">
        <f>SUMIF('2_PRIMAIRE_PUBLIC'!$CE:$CE,$AF49,'2_PRIMAIRE_PUBLIC'!$CF:$CF)+SUMIF('6_PRIMAIRE_PRIVE'!$BZ:$BZ,$AF49,'6_PRIMAIRE_PRIVE'!$CA:$CA)</f>
        <v>81016</v>
      </c>
      <c r="M49" s="71">
        <f>SUMIF('2_PRIMAIRE_PUBLIC'!$CE:$CE,$AF49,'2_PRIMAIRE_PUBLIC'!$AO:$AO)+SUMIF('6_PRIMAIRE_PRIVE'!$BZ:$BZ,$AF49,'6_PRIMAIRE_PRIVE'!$AO:$AO)</f>
        <v>1072</v>
      </c>
      <c r="N49" s="205" t="s">
        <v>2054</v>
      </c>
      <c r="O49" s="8" t="s">
        <v>90</v>
      </c>
      <c r="P49" s="71">
        <f>SUMIF('3_COLLEGE_PUBLIC'!$BZ:$BZ,$AF49,'3_COLLEGE_PUBLIC'!$K:$K)+SUMIF('7_COLLEGE_PRIVE'!$BW:$BW,$AF49,'7_COLLEGE_PRIVE'!$K:$K)</f>
        <v>21674</v>
      </c>
      <c r="Q49" s="71">
        <f>SUMIF('3_COLLEGE_PUBLIC'!$BZ:$BZ,$AF49,'3_COLLEGE_PUBLIC'!$W:$W)+SUMIF('7_COLLEGE_PRIVE'!$BW:$BW,$AF49,'7_COLLEGE_PRIVE'!$W:$W)</f>
        <v>2462</v>
      </c>
      <c r="R49" s="71">
        <f>SUMIF('3_COLLEGE_PUBLIC'!$BZ:$BZ,$AF49,'3_COLLEGE_PUBLIC'!$BC:$BC)+SUMIF('7_COLLEGE_PRIVE'!$BW:$BW,$AF49,'7_COLLEGE_PRIVE'!$AX:$AX)</f>
        <v>1371</v>
      </c>
      <c r="S49" s="71">
        <f>SUMIF('3_COLLEGE_PUBLIC'!$BZ:$BZ,$AF49,'3_COLLEGE_PUBLIC'!$AF:$AF)+SUMIF('7_COLLEGE_PRIVE'!$BW:$BW,$AF49,'7_COLLEGE_PRIVE'!$AF:$AF)</f>
        <v>600</v>
      </c>
      <c r="T49" s="71">
        <f>SUMIF('3_COLLEGE_PUBLIC'!$BZ:$BZ,$AF49,'3_COLLEGE_PUBLIC'!$CA:$CA)+SUMIF('7_COLLEGE_PRIVE'!$BW:$BW,$AF49,'7_COLLEGE_PRIVE'!$BX:$BX)</f>
        <v>18631</v>
      </c>
      <c r="U49" s="71">
        <f>SUMIF('3_COLLEGE_PUBLIC'!$BZ:$BZ,$AF49,'3_COLLEGE_PUBLIC'!$AJ:$AJ)+SUMIF('7_COLLEGE_PRIVE'!$BW:$BW,$AF49,'7_COLLEGE_PRIVE'!$AJ:$AJ)</f>
        <v>133</v>
      </c>
      <c r="V49" s="4">
        <f>SUMIF('4_LYCEE_PUBLIC'!$EV:$EV,$AF49,'4_LYCEE_PUBLIC'!$AC:$AC)+SUMIF('8_LYCEE_PRIVE'!$ES:$ES,$AF49,'8_LYCEE_PRIVE'!$AC:$AC)</f>
        <v>5218</v>
      </c>
      <c r="W49" s="4">
        <f>SUMIF('4_LYCEE_PUBLIC'!$EV:$EV,$AF49,'4_LYCEE_PUBLIC'!$BG:$BG)+SUMIF('8_LYCEE_PRIVE'!$ES:$ES,$AF49,'8_LYCEE_PRIVE'!$BG:$BG)</f>
        <v>570</v>
      </c>
      <c r="X49" s="4">
        <f>SUMIF('4_LYCEE_PUBLIC'!$EV:$EV,$AF49,'4_LYCEE_PUBLIC'!$EW:$EW)+SUMIF('8_LYCEE_PRIVE'!$ES:$ES,$AF49,'8_LYCEE_PRIVE'!$ET:$ET)</f>
        <v>1425</v>
      </c>
      <c r="Y49" s="4">
        <f>SUMIF('4_LYCEE_PUBLIC'!$EV:$EV,$AF49,'4_LYCEE_PUBLIC'!$EX:$EX)+SUMIF('8_LYCEE_PRIVE'!$ES:$ES,$AF49,'8_LYCEE_PRIVE'!$EU:$EU)</f>
        <v>480</v>
      </c>
      <c r="Z49" s="4">
        <f>SUMIF('4_LYCEE_PUBLIC'!$EV:$EV,$AF49,'4_LYCEE_PUBLIC'!$DV:$DV)+SUMIF('8_LYCEE_PRIVE'!$ES:$ES,$AF49,'8_LYCEE_PRIVE'!$DQ:$DQ)</f>
        <v>241</v>
      </c>
      <c r="AA49" s="4">
        <f>SUMIF('4_LYCEE_PUBLIC'!$EV:$EV,$AF49,'4_LYCEE_PUBLIC'!$BY:$BY)+SUMIF('8_LYCEE_PRIVE'!$ES:$ES,$AF49,'8_LYCEE_PRIVE'!$BY:$BY)</f>
        <v>89</v>
      </c>
      <c r="AB49" s="4">
        <f>SUMIF('4_LYCEE_PUBLIC'!$EV:$EV,$AF49,'4_LYCEE_PUBLIC'!$EY:$EY)+SUMIF('8_LYCEE_PRIVE'!$ES:$ES,$AF49,'8_LYCEE_PRIVE'!$EV:$EV)</f>
        <v>4325</v>
      </c>
      <c r="AC49" s="4">
        <f>SUMIF('4_LYCEE_PUBLIC'!$EV:$EV,$AF49,'4_LYCEE_PUBLIC'!$CC:$CC)+SUMIF('8_LYCEE_PRIVE'!$ES:$ES,$AF49,'8_LYCEE_PRIVE'!$CC:$CC)</f>
        <v>17</v>
      </c>
      <c r="AE49" s="78" t="str">
        <f t="shared" si="2"/>
        <v>FITOVINANY</v>
      </c>
      <c r="AF49" s="78" t="str">
        <f t="shared" si="3"/>
        <v>FITOVINANYRURAL</v>
      </c>
    </row>
    <row r="50" spans="1:32">
      <c r="A50" s="205"/>
      <c r="B50" s="8" t="s">
        <v>91</v>
      </c>
      <c r="C50" s="71">
        <f>SUMIF('1_PRESCOLAIRE_PUBLIC'!$AX:$AX,$AF50,'1_PRESCOLAIRE_PUBLIC'!$K:$K)+SUMIF('5_PRESCOLAIRE_PRIVE'!$AS:$AS,$AF50,'5_PRESCOLAIRE_PRIVE'!$K:$K)</f>
        <v>6279</v>
      </c>
      <c r="D50" s="71">
        <f>SUMIF('1_PRESCOLAIRE_PUBLIC'!$AX:$AX,$AF50,'1_PRESCOLAIRE_PUBLIC'!$T:$T)+SUMIF('5_PRESCOLAIRE_PRIVE'!$AS:$AS,$AF50,'5_PRESCOLAIRE_PRIVE'!$T:$T)</f>
        <v>133</v>
      </c>
      <c r="E50" s="71">
        <f>SUMIF('1_PRESCOLAIRE_PUBLIC'!$AX:$AX,$AF50,'1_PRESCOLAIRE_PUBLIC'!$AY:$AY)+SUMIF('5_PRESCOLAIRE_PRIVE'!$AS:$AS,$AF50,'5_PRESCOLAIRE_PRIVE'!$AT:$AT)</f>
        <v>4141</v>
      </c>
      <c r="F50" s="71">
        <f>SUMIF('1_PRESCOLAIRE_PUBLIC'!$AX:$AX,$AF50,'1_PRESCOLAIRE_PUBLIC'!$AC:$AC)+SUMIF('5_PRESCOLAIRE_PRIVE'!$AS:$AS,$AF50,'5_PRESCOLAIRE_PRIVE'!$X:$X)</f>
        <v>299</v>
      </c>
      <c r="G50" s="71">
        <f>SUMIF('1_PRESCOLAIRE_PUBLIC'!$AX:$AX,$AF50,'1_PRESCOLAIRE_PUBLIC'!$AH:$AH)+SUMIF('5_PRESCOLAIRE_PRIVE'!$AS:$AS,$AF50,'5_PRESCOLAIRE_PRIVE'!$AC:$AC)</f>
        <v>85</v>
      </c>
      <c r="H50" s="71">
        <f>SUMIF('2_PRIMAIRE_PUBLIC'!$CE:$CE,$AF50,'2_PRIMAIRE_PUBLIC'!$M:$M)+SUMIF('6_PRIMAIRE_PRIVE'!$BZ:$BZ,$AF50,'6_PRIMAIRE_PRIVE'!$M:$M)</f>
        <v>23371</v>
      </c>
      <c r="I50" s="71">
        <f>SUMIF('2_PRIMAIRE_PUBLIC'!$CE:$CE,$AF50,'2_PRIMAIRE_PUBLIC'!$AA:$AA)+SUMIF('6_PRIMAIRE_PRIVE'!$BZ:$BZ,$AF50,'6_PRIMAIRE_PRIVE'!$AA:$AA)</f>
        <v>5907</v>
      </c>
      <c r="J50" s="71">
        <f>SUMIF('2_PRIMAIRE_PUBLIC'!$CE:$CE,$AF50,'2_PRIMAIRE_PUBLIC'!$BI:$BI)+SUMIF('6_PRIMAIRE_PRIVE'!$BZ:$BZ,$AF50,'6_PRIMAIRE_PRIVE'!$BC:$BC)</f>
        <v>677</v>
      </c>
      <c r="K50" s="71">
        <f>SUMIF('2_PRIMAIRE_PUBLIC'!$CE:$CE,$AF50,'2_PRIMAIRE_PUBLIC'!$AK:$AK)+SUMIF('6_PRIMAIRE_PRIVE'!$BZ:$BZ,$AF50,'6_PRIMAIRE_PRIVE'!$AK:$AK)</f>
        <v>462</v>
      </c>
      <c r="L50" s="71">
        <f>SUMIF('2_PRIMAIRE_PUBLIC'!$CE:$CE,$AF50,'2_PRIMAIRE_PUBLIC'!$CF:$CF)+SUMIF('6_PRIMAIRE_PRIVE'!$BZ:$BZ,$AF50,'6_PRIMAIRE_PRIVE'!$CA:$CA)</f>
        <v>9091</v>
      </c>
      <c r="M50" s="71">
        <f>SUMIF('2_PRIMAIRE_PUBLIC'!$CE:$CE,$AF50,'2_PRIMAIRE_PUBLIC'!$AO:$AO)+SUMIF('6_PRIMAIRE_PRIVE'!$BZ:$BZ,$AF50,'6_PRIMAIRE_PRIVE'!$AO:$AO)</f>
        <v>97</v>
      </c>
      <c r="N50" s="205"/>
      <c r="O50" s="8" t="s">
        <v>91</v>
      </c>
      <c r="P50" s="71">
        <f>SUMIF('3_COLLEGE_PUBLIC'!$BZ:$BZ,$AF50,'3_COLLEGE_PUBLIC'!$K:$K)+SUMIF('7_COLLEGE_PRIVE'!$BW:$BW,$AF50,'7_COLLEGE_PRIVE'!$K:$K)</f>
        <v>6348</v>
      </c>
      <c r="Q50" s="71">
        <f>SUMIF('3_COLLEGE_PUBLIC'!$BZ:$BZ,$AF50,'3_COLLEGE_PUBLIC'!$W:$W)+SUMIF('7_COLLEGE_PRIVE'!$BW:$BW,$AF50,'7_COLLEGE_PRIVE'!$W:$W)</f>
        <v>552</v>
      </c>
      <c r="R50" s="71">
        <f>SUMIF('3_COLLEGE_PUBLIC'!$BZ:$BZ,$AF50,'3_COLLEGE_PUBLIC'!$BC:$BC)+SUMIF('7_COLLEGE_PRIVE'!$BW:$BW,$AF50,'7_COLLEGE_PRIVE'!$AX:$AX)</f>
        <v>373</v>
      </c>
      <c r="S50" s="71">
        <f>SUMIF('3_COLLEGE_PUBLIC'!$BZ:$BZ,$AF50,'3_COLLEGE_PUBLIC'!$AF:$AF)+SUMIF('7_COLLEGE_PRIVE'!$BW:$BW,$AF50,'7_COLLEGE_PRIVE'!$AF:$AF)</f>
        <v>172</v>
      </c>
      <c r="T50" s="71">
        <f>SUMIF('3_COLLEGE_PUBLIC'!$BZ:$BZ,$AF50,'3_COLLEGE_PUBLIC'!$CA:$CA)+SUMIF('7_COLLEGE_PRIVE'!$BW:$BW,$AF50,'7_COLLEGE_PRIVE'!$BX:$BX)</f>
        <v>6025</v>
      </c>
      <c r="U50" s="71">
        <f>SUMIF('3_COLLEGE_PUBLIC'!$BZ:$BZ,$AF50,'3_COLLEGE_PUBLIC'!$AJ:$AJ)+SUMIF('7_COLLEGE_PRIVE'!$BW:$BW,$AF50,'7_COLLEGE_PRIVE'!$AJ:$AJ)</f>
        <v>32</v>
      </c>
      <c r="V50" s="4">
        <f>SUMIF('4_LYCEE_PUBLIC'!$EV:$EV,$AF50,'4_LYCEE_PUBLIC'!$AC:$AC)+SUMIF('8_LYCEE_PRIVE'!$ES:$ES,$AF50,'8_LYCEE_PRIVE'!$AC:$AC)</f>
        <v>4504</v>
      </c>
      <c r="W50" s="4">
        <f>SUMIF('4_LYCEE_PUBLIC'!$EV:$EV,$AF50,'4_LYCEE_PUBLIC'!$BG:$BG)+SUMIF('8_LYCEE_PRIVE'!$ES:$ES,$AF50,'8_LYCEE_PRIVE'!$BG:$BG)</f>
        <v>691</v>
      </c>
      <c r="X50" s="4">
        <f>SUMIF('4_LYCEE_PUBLIC'!$EV:$EV,$AF50,'4_LYCEE_PUBLIC'!$EW:$EW)+SUMIF('8_LYCEE_PRIVE'!$ES:$ES,$AF50,'8_LYCEE_PRIVE'!$ET:$ET)</f>
        <v>1810</v>
      </c>
      <c r="Y50" s="4">
        <f>SUMIF('4_LYCEE_PUBLIC'!$EV:$EV,$AF50,'4_LYCEE_PUBLIC'!$EX:$EX)+SUMIF('8_LYCEE_PRIVE'!$ES:$ES,$AF50,'8_LYCEE_PRIVE'!$EU:$EU)</f>
        <v>810</v>
      </c>
      <c r="Z50" s="4">
        <f>SUMIF('4_LYCEE_PUBLIC'!$EV:$EV,$AF50,'4_LYCEE_PUBLIC'!$DV:$DV)+SUMIF('8_LYCEE_PRIVE'!$ES:$ES,$AF50,'8_LYCEE_PRIVE'!$DQ:$DQ)</f>
        <v>282</v>
      </c>
      <c r="AA50" s="4">
        <f>SUMIF('4_LYCEE_PUBLIC'!$EV:$EV,$AF50,'4_LYCEE_PUBLIC'!$BY:$BY)+SUMIF('8_LYCEE_PRIVE'!$ES:$ES,$AF50,'8_LYCEE_PRIVE'!$BY:$BY)</f>
        <v>115</v>
      </c>
      <c r="AB50" s="4">
        <f>SUMIF('4_LYCEE_PUBLIC'!$EV:$EV,$AF50,'4_LYCEE_PUBLIC'!$EY:$EY)+SUMIF('8_LYCEE_PRIVE'!$ES:$ES,$AF50,'8_LYCEE_PRIVE'!$EV:$EV)</f>
        <v>5620</v>
      </c>
      <c r="AC50" s="4">
        <f>SUMIF('4_LYCEE_PUBLIC'!$EV:$EV,$AF50,'4_LYCEE_PUBLIC'!$CC:$CC)+SUMIF('8_LYCEE_PRIVE'!$ES:$ES,$AF50,'8_LYCEE_PRIVE'!$CC:$CC)</f>
        <v>19</v>
      </c>
      <c r="AE50" s="78" t="str">
        <f t="shared" si="2"/>
        <v>FITOVINANY</v>
      </c>
      <c r="AF50" s="78" t="str">
        <f t="shared" si="3"/>
        <v>FITOVINANYURBAIN</v>
      </c>
    </row>
    <row r="51" spans="1:32">
      <c r="A51" s="205"/>
      <c r="B51" s="25" t="s">
        <v>73</v>
      </c>
      <c r="C51" s="26">
        <f>SUMIF('1_PRESCOLAIRE_PUBLIC'!$AX:$AX,$AF51,'1_PRESCOLAIRE_PUBLIC'!$K:$K)+SUMIF('5_PRESCOLAIRE_PRIVE'!$AS:$AS,$AF51,'5_PRESCOLAIRE_PRIVE'!$K:$K)</f>
        <v>43775</v>
      </c>
      <c r="D51" s="26">
        <f>SUMIF('1_PRESCOLAIRE_PUBLIC'!$AX:$AX,$AF51,'1_PRESCOLAIRE_PUBLIC'!$T:$T)+SUMIF('5_PRESCOLAIRE_PRIVE'!$AS:$AS,$AF51,'5_PRESCOLAIRE_PRIVE'!$T:$T)</f>
        <v>959</v>
      </c>
      <c r="E51" s="26">
        <f>SUMIF('1_PRESCOLAIRE_PUBLIC'!$AX:$AX,$AF51,'1_PRESCOLAIRE_PUBLIC'!$AY:$AY)+SUMIF('5_PRESCOLAIRE_PRIVE'!$AS:$AS,$AF51,'5_PRESCOLAIRE_PRIVE'!$AT:$AT)</f>
        <v>17616</v>
      </c>
      <c r="F51" s="26">
        <f>SUMIF('1_PRESCOLAIRE_PUBLIC'!$AX:$AX,$AF51,'1_PRESCOLAIRE_PUBLIC'!$AC:$AC)+SUMIF('5_PRESCOLAIRE_PRIVE'!$AS:$AS,$AF51,'5_PRESCOLAIRE_PRIVE'!$X:$X)</f>
        <v>2095</v>
      </c>
      <c r="G51" s="26">
        <f>SUMIF('1_PRESCOLAIRE_PUBLIC'!$AX:$AX,$AF51,'1_PRESCOLAIRE_PUBLIC'!$AH:$AH)+SUMIF('5_PRESCOLAIRE_PRIVE'!$AS:$AS,$AF51,'5_PRESCOLAIRE_PRIVE'!$AC:$AC)</f>
        <v>955</v>
      </c>
      <c r="H51" s="26">
        <f>SUMIF('2_PRIMAIRE_PUBLIC'!$CE:$CE,$AF51,'2_PRIMAIRE_PUBLIC'!$M:$M)+SUMIF('6_PRIMAIRE_PRIVE'!$BZ:$BZ,$AF51,'6_PRIMAIRE_PRIVE'!$M:$M)</f>
        <v>200891</v>
      </c>
      <c r="I51" s="26">
        <f>SUMIF('2_PRIMAIRE_PUBLIC'!$CE:$CE,$AF51,'2_PRIMAIRE_PUBLIC'!$AA:$AA)+SUMIF('6_PRIMAIRE_PRIVE'!$BZ:$BZ,$AF51,'6_PRIMAIRE_PRIVE'!$AA:$AA)</f>
        <v>50525</v>
      </c>
      <c r="J51" s="26">
        <f>SUMIF('2_PRIMAIRE_PUBLIC'!$CE:$CE,$AF51,'2_PRIMAIRE_PUBLIC'!$BI:$BI)+SUMIF('6_PRIMAIRE_PRIVE'!$BZ:$BZ,$AF51,'6_PRIMAIRE_PRIVE'!$BC:$BC)</f>
        <v>5541</v>
      </c>
      <c r="K51" s="26">
        <f>SUMIF('2_PRIMAIRE_PUBLIC'!$CE:$CE,$AF51,'2_PRIMAIRE_PUBLIC'!$AK:$AK)+SUMIF('6_PRIMAIRE_PRIVE'!$BZ:$BZ,$AF51,'6_PRIMAIRE_PRIVE'!$AK:$AK)</f>
        <v>4062</v>
      </c>
      <c r="L51" s="26">
        <f>SUMIF('2_PRIMAIRE_PUBLIC'!$CE:$CE,$AF51,'2_PRIMAIRE_PUBLIC'!$CF:$CF)+SUMIF('6_PRIMAIRE_PRIVE'!$BZ:$BZ,$AF51,'6_PRIMAIRE_PRIVE'!$CA:$CA)</f>
        <v>90107</v>
      </c>
      <c r="M51" s="26">
        <f>SUMIF('2_PRIMAIRE_PUBLIC'!$CE:$CE,$AF51,'2_PRIMAIRE_PUBLIC'!$AO:$AO)+SUMIF('6_PRIMAIRE_PRIVE'!$BZ:$BZ,$AF51,'6_PRIMAIRE_PRIVE'!$AO:$AO)</f>
        <v>1169</v>
      </c>
      <c r="N51" s="205"/>
      <c r="O51" s="25" t="s">
        <v>73</v>
      </c>
      <c r="P51" s="26">
        <f>SUMIF('3_COLLEGE_PUBLIC'!$BZ:$BZ,$AF51,'3_COLLEGE_PUBLIC'!$K:$K)+SUMIF('7_COLLEGE_PRIVE'!$BW:$BW,$AF51,'7_COLLEGE_PRIVE'!$K:$K)</f>
        <v>28022</v>
      </c>
      <c r="Q51" s="26">
        <f>SUMIF('3_COLLEGE_PUBLIC'!$BZ:$BZ,$AF51,'3_COLLEGE_PUBLIC'!$W:$W)+SUMIF('7_COLLEGE_PRIVE'!$BW:$BW,$AF51,'7_COLLEGE_PRIVE'!$W:$W)</f>
        <v>3014</v>
      </c>
      <c r="R51" s="26">
        <f>SUMIF('3_COLLEGE_PUBLIC'!$BZ:$BZ,$AF51,'3_COLLEGE_PUBLIC'!$BC:$BC)+SUMIF('7_COLLEGE_PRIVE'!$BW:$BW,$AF51,'7_COLLEGE_PRIVE'!$AX:$AX)</f>
        <v>1744</v>
      </c>
      <c r="S51" s="26">
        <f>SUMIF('3_COLLEGE_PUBLIC'!$BZ:$BZ,$AF51,'3_COLLEGE_PUBLIC'!$AF:$AF)+SUMIF('7_COLLEGE_PRIVE'!$BW:$BW,$AF51,'7_COLLEGE_PRIVE'!$AF:$AF)</f>
        <v>772</v>
      </c>
      <c r="T51" s="26">
        <f>SUMIF('3_COLLEGE_PUBLIC'!$BZ:$BZ,$AF51,'3_COLLEGE_PUBLIC'!$CA:$CA)+SUMIF('7_COLLEGE_PRIVE'!$BW:$BW,$AF51,'7_COLLEGE_PRIVE'!$BX:$BX)</f>
        <v>24656</v>
      </c>
      <c r="U51" s="26">
        <f>SUMIF('3_COLLEGE_PUBLIC'!$BZ:$BZ,$AF51,'3_COLLEGE_PUBLIC'!$AJ:$AJ)+SUMIF('7_COLLEGE_PRIVE'!$BW:$BW,$AF51,'7_COLLEGE_PRIVE'!$AJ:$AJ)</f>
        <v>165</v>
      </c>
      <c r="V51" s="26">
        <f>SUMIF('4_LYCEE_PUBLIC'!$EV:$EV,$AF51,'4_LYCEE_PUBLIC'!$AC:$AC)+SUMIF('8_LYCEE_PRIVE'!$ES:$ES,$AF51,'8_LYCEE_PRIVE'!$AC:$AC)</f>
        <v>9722</v>
      </c>
      <c r="W51" s="26">
        <f>SUMIF('4_LYCEE_PUBLIC'!$EV:$EV,$AF51,'4_LYCEE_PUBLIC'!$BG:$BG)+SUMIF('8_LYCEE_PRIVE'!$ES:$ES,$AF51,'8_LYCEE_PRIVE'!$BG:$BG)</f>
        <v>1261</v>
      </c>
      <c r="X51" s="26">
        <f>SUMIF('4_LYCEE_PUBLIC'!$EV:$EV,$AF51,'4_LYCEE_PUBLIC'!$EW:$EW)+SUMIF('8_LYCEE_PRIVE'!$ES:$ES,$AF51,'8_LYCEE_PRIVE'!$ET:$ET)</f>
        <v>3235</v>
      </c>
      <c r="Y51" s="26">
        <f>SUMIF('4_LYCEE_PUBLIC'!$EV:$EV,$AF51,'4_LYCEE_PUBLIC'!$EX:$EX)+SUMIF('8_LYCEE_PRIVE'!$ES:$ES,$AF51,'8_LYCEE_PRIVE'!$EU:$EU)</f>
        <v>1290</v>
      </c>
      <c r="Z51" s="26">
        <f>SUMIF('4_LYCEE_PUBLIC'!$EV:$EV,$AF51,'4_LYCEE_PUBLIC'!$DV:$DV)+SUMIF('8_LYCEE_PRIVE'!$ES:$ES,$AF51,'8_LYCEE_PRIVE'!$DQ:$DQ)</f>
        <v>523</v>
      </c>
      <c r="AA51" s="26">
        <f>SUMIF('4_LYCEE_PUBLIC'!$EV:$EV,$AF51,'4_LYCEE_PUBLIC'!$BY:$BY)+SUMIF('8_LYCEE_PRIVE'!$ES:$ES,$AF51,'8_LYCEE_PRIVE'!$BY:$BY)</f>
        <v>204</v>
      </c>
      <c r="AB51" s="26">
        <f>SUMIF('4_LYCEE_PUBLIC'!$EV:$EV,$AF51,'4_LYCEE_PUBLIC'!$EY:$EY)+SUMIF('8_LYCEE_PRIVE'!$ES:$ES,$AF51,'8_LYCEE_PRIVE'!$EV:$EV)</f>
        <v>9945</v>
      </c>
      <c r="AC51" s="26">
        <f>SUMIF('4_LYCEE_PUBLIC'!$EV:$EV,$AF51,'4_LYCEE_PUBLIC'!$CC:$CC)+SUMIF('8_LYCEE_PRIVE'!$ES:$ES,$AF51,'8_LYCEE_PRIVE'!$CC:$CC)</f>
        <v>36</v>
      </c>
      <c r="AE51" s="78" t="str">
        <f t="shared" si="2"/>
        <v>FITOVINANY</v>
      </c>
      <c r="AF51" s="78" t="str">
        <f t="shared" si="3"/>
        <v>FITOVINANYTOTAL</v>
      </c>
    </row>
    <row r="52" spans="1:32" ht="14.45" customHeight="1">
      <c r="A52" s="205" t="s">
        <v>108</v>
      </c>
      <c r="B52" s="8" t="s">
        <v>90</v>
      </c>
      <c r="C52" s="71">
        <f>SUMIF('1_PRESCOLAIRE_PUBLIC'!$AX:$AX,$AF52,'1_PRESCOLAIRE_PUBLIC'!$K:$K)+SUMIF('5_PRESCOLAIRE_PRIVE'!$AS:$AS,$AF52,'5_PRESCOLAIRE_PRIVE'!$K:$K)</f>
        <v>28407</v>
      </c>
      <c r="D52" s="71">
        <f>SUMIF('1_PRESCOLAIRE_PUBLIC'!$AX:$AX,$AF52,'1_PRESCOLAIRE_PUBLIC'!$T:$T)+SUMIF('5_PRESCOLAIRE_PRIVE'!$AS:$AS,$AF52,'5_PRESCOLAIRE_PRIVE'!$T:$T)</f>
        <v>872</v>
      </c>
      <c r="E52" s="71">
        <f>SUMIF('1_PRESCOLAIRE_PUBLIC'!$AX:$AX,$AF52,'1_PRESCOLAIRE_PUBLIC'!$AY:$AY)+SUMIF('5_PRESCOLAIRE_PRIVE'!$AS:$AS,$AF52,'5_PRESCOLAIRE_PRIVE'!$AT:$AT)</f>
        <v>13596</v>
      </c>
      <c r="F52" s="71">
        <f>SUMIF('1_PRESCOLAIRE_PUBLIC'!$AX:$AX,$AF52,'1_PRESCOLAIRE_PUBLIC'!$AC:$AC)+SUMIF('5_PRESCOLAIRE_PRIVE'!$AS:$AS,$AF52,'5_PRESCOLAIRE_PRIVE'!$X:$X)</f>
        <v>1280</v>
      </c>
      <c r="G52" s="71">
        <f>SUMIF('1_PRESCOLAIRE_PUBLIC'!$AX:$AX,$AF52,'1_PRESCOLAIRE_PUBLIC'!$AH:$AH)+SUMIF('5_PRESCOLAIRE_PRIVE'!$AS:$AS,$AF52,'5_PRESCOLAIRE_PRIVE'!$AC:$AC)</f>
        <v>874</v>
      </c>
      <c r="H52" s="71">
        <f>SUMIF('2_PRIMAIRE_PUBLIC'!$CE:$CE,$AF52,'2_PRIMAIRE_PUBLIC'!$M:$M)+SUMIF('6_PRIMAIRE_PRIVE'!$BZ:$BZ,$AF52,'6_PRIMAIRE_PRIVE'!$M:$M)</f>
        <v>231164</v>
      </c>
      <c r="I52" s="71">
        <f>SUMIF('2_PRIMAIRE_PUBLIC'!$CE:$CE,$AF52,'2_PRIMAIRE_PUBLIC'!$AA:$AA)+SUMIF('6_PRIMAIRE_PRIVE'!$BZ:$BZ,$AF52,'6_PRIMAIRE_PRIVE'!$AA:$AA)</f>
        <v>62895</v>
      </c>
      <c r="J52" s="71">
        <f>SUMIF('2_PRIMAIRE_PUBLIC'!$CE:$CE,$AF52,'2_PRIMAIRE_PUBLIC'!$BI:$BI)+SUMIF('6_PRIMAIRE_PRIVE'!$BZ:$BZ,$AF52,'6_PRIMAIRE_PRIVE'!$BC:$BC)</f>
        <v>6280</v>
      </c>
      <c r="K52" s="71">
        <f>SUMIF('2_PRIMAIRE_PUBLIC'!$CE:$CE,$AF52,'2_PRIMAIRE_PUBLIC'!$AK:$AK)+SUMIF('6_PRIMAIRE_PRIVE'!$BZ:$BZ,$AF52,'6_PRIMAIRE_PRIVE'!$AK:$AK)</f>
        <v>5995</v>
      </c>
      <c r="L52" s="71">
        <f>SUMIF('2_PRIMAIRE_PUBLIC'!$CE:$CE,$AF52,'2_PRIMAIRE_PUBLIC'!$CF:$CF)+SUMIF('6_PRIMAIRE_PRIVE'!$BZ:$BZ,$AF52,'6_PRIMAIRE_PRIVE'!$CA:$CA)</f>
        <v>111966</v>
      </c>
      <c r="M52" s="71">
        <f>SUMIF('2_PRIMAIRE_PUBLIC'!$CE:$CE,$AF52,'2_PRIMAIRE_PUBLIC'!$AO:$AO)+SUMIF('6_PRIMAIRE_PRIVE'!$BZ:$BZ,$AF52,'6_PRIMAIRE_PRIVE'!$AO:$AO)</f>
        <v>1531</v>
      </c>
      <c r="N52" s="205" t="s">
        <v>108</v>
      </c>
      <c r="O52" s="8" t="s">
        <v>90</v>
      </c>
      <c r="P52" s="71">
        <f>SUMIF('3_COLLEGE_PUBLIC'!$BZ:$BZ,$AF52,'3_COLLEGE_PUBLIC'!$K:$K)+SUMIF('7_COLLEGE_PRIVE'!$BW:$BW,$AF52,'7_COLLEGE_PRIVE'!$K:$K)</f>
        <v>50899</v>
      </c>
      <c r="Q52" s="71">
        <f>SUMIF('3_COLLEGE_PUBLIC'!$BZ:$BZ,$AF52,'3_COLLEGE_PUBLIC'!$W:$W)+SUMIF('7_COLLEGE_PRIVE'!$BW:$BW,$AF52,'7_COLLEGE_PRIVE'!$W:$W)</f>
        <v>6565</v>
      </c>
      <c r="R52" s="71">
        <f>SUMIF('3_COLLEGE_PUBLIC'!$BZ:$BZ,$AF52,'3_COLLEGE_PUBLIC'!$BC:$BC)+SUMIF('7_COLLEGE_PRIVE'!$BW:$BW,$AF52,'7_COLLEGE_PRIVE'!$AX:$AX)</f>
        <v>2699</v>
      </c>
      <c r="S52" s="71">
        <f>SUMIF('3_COLLEGE_PUBLIC'!$BZ:$BZ,$AF52,'3_COLLEGE_PUBLIC'!$AF:$AF)+SUMIF('7_COLLEGE_PRIVE'!$BW:$BW,$AF52,'7_COLLEGE_PRIVE'!$AF:$AF)</f>
        <v>1451</v>
      </c>
      <c r="T52" s="71">
        <f>SUMIF('3_COLLEGE_PUBLIC'!$BZ:$BZ,$AF52,'3_COLLEGE_PUBLIC'!$CA:$CA)+SUMIF('7_COLLEGE_PRIVE'!$BW:$BW,$AF52,'7_COLLEGE_PRIVE'!$BX:$BX)</f>
        <v>43111</v>
      </c>
      <c r="U52" s="71">
        <f>SUMIF('3_COLLEGE_PUBLIC'!$BZ:$BZ,$AF52,'3_COLLEGE_PUBLIC'!$AJ:$AJ)+SUMIF('7_COLLEGE_PRIVE'!$BW:$BW,$AF52,'7_COLLEGE_PRIVE'!$AJ:$AJ)</f>
        <v>271</v>
      </c>
      <c r="V52" s="4">
        <f>SUMIF('4_LYCEE_PUBLIC'!$EV:$EV,$AF52,'4_LYCEE_PUBLIC'!$AC:$AC)+SUMIF('8_LYCEE_PRIVE'!$ES:$ES,$AF52,'8_LYCEE_PRIVE'!$AC:$AC)</f>
        <v>15981</v>
      </c>
      <c r="W52" s="4">
        <f>SUMIF('4_LYCEE_PUBLIC'!$EV:$EV,$AF52,'4_LYCEE_PUBLIC'!$BG:$BG)+SUMIF('8_LYCEE_PRIVE'!$ES:$ES,$AF52,'8_LYCEE_PRIVE'!$BG:$BG)</f>
        <v>2062</v>
      </c>
      <c r="X52" s="4">
        <f>SUMIF('4_LYCEE_PUBLIC'!$EV:$EV,$AF52,'4_LYCEE_PUBLIC'!$EW:$EW)+SUMIF('8_LYCEE_PRIVE'!$ES:$ES,$AF52,'8_LYCEE_PRIVE'!$ET:$ET)</f>
        <v>5258</v>
      </c>
      <c r="Y52" s="4">
        <f>SUMIF('4_LYCEE_PUBLIC'!$EV:$EV,$AF52,'4_LYCEE_PUBLIC'!$EX:$EX)+SUMIF('8_LYCEE_PRIVE'!$ES:$ES,$AF52,'8_LYCEE_PRIVE'!$EU:$EU)</f>
        <v>2333</v>
      </c>
      <c r="Z52" s="4">
        <f>SUMIF('4_LYCEE_PUBLIC'!$EV:$EV,$AF52,'4_LYCEE_PUBLIC'!$DV:$DV)+SUMIF('8_LYCEE_PRIVE'!$ES:$ES,$AF52,'8_LYCEE_PRIVE'!$DQ:$DQ)</f>
        <v>970</v>
      </c>
      <c r="AA52" s="4">
        <f>SUMIF('4_LYCEE_PUBLIC'!$EV:$EV,$AF52,'4_LYCEE_PUBLIC'!$BY:$BY)+SUMIF('8_LYCEE_PRIVE'!$ES:$ES,$AF52,'8_LYCEE_PRIVE'!$BY:$BY)</f>
        <v>377</v>
      </c>
      <c r="AB52" s="4">
        <f>SUMIF('4_LYCEE_PUBLIC'!$EV:$EV,$AF52,'4_LYCEE_PUBLIC'!$EY:$EY)+SUMIF('8_LYCEE_PRIVE'!$ES:$ES,$AF52,'8_LYCEE_PRIVE'!$EV:$EV)</f>
        <v>14868</v>
      </c>
      <c r="AC52" s="4">
        <f>SUMIF('4_LYCEE_PUBLIC'!$EV:$EV,$AF52,'4_LYCEE_PUBLIC'!$CC:$CC)+SUMIF('8_LYCEE_PRIVE'!$ES:$ES,$AF52,'8_LYCEE_PRIVE'!$CC:$CC)</f>
        <v>79</v>
      </c>
      <c r="AE52" s="78" t="str">
        <f t="shared" si="2"/>
        <v>HAUTE MATSIATRA</v>
      </c>
      <c r="AF52" s="78" t="str">
        <f t="shared" si="3"/>
        <v>HAUTE MATSIATRARURAL</v>
      </c>
    </row>
    <row r="53" spans="1:32">
      <c r="A53" s="205"/>
      <c r="B53" s="8" t="s">
        <v>91</v>
      </c>
      <c r="C53" s="71">
        <f>SUMIF('1_PRESCOLAIRE_PUBLIC'!$AX:$AX,$AF53,'1_PRESCOLAIRE_PUBLIC'!$K:$K)+SUMIF('5_PRESCOLAIRE_PRIVE'!$AS:$AS,$AF53,'5_PRESCOLAIRE_PRIVE'!$K:$K)</f>
        <v>11166</v>
      </c>
      <c r="D53" s="71">
        <f>SUMIF('1_PRESCOLAIRE_PUBLIC'!$AX:$AX,$AF53,'1_PRESCOLAIRE_PUBLIC'!$T:$T)+SUMIF('5_PRESCOLAIRE_PRIVE'!$AS:$AS,$AF53,'5_PRESCOLAIRE_PRIVE'!$T:$T)</f>
        <v>382</v>
      </c>
      <c r="E53" s="71">
        <f>SUMIF('1_PRESCOLAIRE_PUBLIC'!$AX:$AX,$AF53,'1_PRESCOLAIRE_PUBLIC'!$AY:$AY)+SUMIF('5_PRESCOLAIRE_PRIVE'!$AS:$AS,$AF53,'5_PRESCOLAIRE_PRIVE'!$AT:$AT)</f>
        <v>11252</v>
      </c>
      <c r="F53" s="71">
        <f>SUMIF('1_PRESCOLAIRE_PUBLIC'!$AX:$AX,$AF53,'1_PRESCOLAIRE_PUBLIC'!$AC:$AC)+SUMIF('5_PRESCOLAIRE_PRIVE'!$AS:$AS,$AF53,'5_PRESCOLAIRE_PRIVE'!$X:$X)</f>
        <v>449</v>
      </c>
      <c r="G53" s="71">
        <f>SUMIF('1_PRESCOLAIRE_PUBLIC'!$AX:$AX,$AF53,'1_PRESCOLAIRE_PUBLIC'!$AH:$AH)+SUMIF('5_PRESCOLAIRE_PRIVE'!$AS:$AS,$AF53,'5_PRESCOLAIRE_PRIVE'!$AC:$AC)</f>
        <v>155</v>
      </c>
      <c r="H53" s="71">
        <f>SUMIF('2_PRIMAIRE_PUBLIC'!$CE:$CE,$AF53,'2_PRIMAIRE_PUBLIC'!$M:$M)+SUMIF('6_PRIMAIRE_PRIVE'!$BZ:$BZ,$AF53,'6_PRIMAIRE_PRIVE'!$M:$M)</f>
        <v>38199</v>
      </c>
      <c r="I53" s="71">
        <f>SUMIF('2_PRIMAIRE_PUBLIC'!$CE:$CE,$AF53,'2_PRIMAIRE_PUBLIC'!$AA:$AA)+SUMIF('6_PRIMAIRE_PRIVE'!$BZ:$BZ,$AF53,'6_PRIMAIRE_PRIVE'!$AA:$AA)</f>
        <v>6475</v>
      </c>
      <c r="J53" s="71">
        <f>SUMIF('2_PRIMAIRE_PUBLIC'!$CE:$CE,$AF53,'2_PRIMAIRE_PUBLIC'!$BI:$BI)+SUMIF('6_PRIMAIRE_PRIVE'!$BZ:$BZ,$AF53,'6_PRIMAIRE_PRIVE'!$BC:$BC)</f>
        <v>1054</v>
      </c>
      <c r="K53" s="71">
        <f>SUMIF('2_PRIMAIRE_PUBLIC'!$CE:$CE,$AF53,'2_PRIMAIRE_PUBLIC'!$AK:$AK)+SUMIF('6_PRIMAIRE_PRIVE'!$BZ:$BZ,$AF53,'6_PRIMAIRE_PRIVE'!$AK:$AK)</f>
        <v>963</v>
      </c>
      <c r="L53" s="71">
        <f>SUMIF('2_PRIMAIRE_PUBLIC'!$CE:$CE,$AF53,'2_PRIMAIRE_PUBLIC'!$CF:$CF)+SUMIF('6_PRIMAIRE_PRIVE'!$BZ:$BZ,$AF53,'6_PRIMAIRE_PRIVE'!$CA:$CA)</f>
        <v>14940</v>
      </c>
      <c r="M53" s="71">
        <f>SUMIF('2_PRIMAIRE_PUBLIC'!$CE:$CE,$AF53,'2_PRIMAIRE_PUBLIC'!$AO:$AO)+SUMIF('6_PRIMAIRE_PRIVE'!$BZ:$BZ,$AF53,'6_PRIMAIRE_PRIVE'!$AO:$AO)</f>
        <v>171</v>
      </c>
      <c r="N53" s="205"/>
      <c r="O53" s="8" t="s">
        <v>91</v>
      </c>
      <c r="P53" s="71">
        <f>SUMIF('3_COLLEGE_PUBLIC'!$BZ:$BZ,$AF53,'3_COLLEGE_PUBLIC'!$K:$K)+SUMIF('7_COLLEGE_PRIVE'!$BW:$BW,$AF53,'7_COLLEGE_PRIVE'!$K:$K)</f>
        <v>20577</v>
      </c>
      <c r="Q53" s="71">
        <f>SUMIF('3_COLLEGE_PUBLIC'!$BZ:$BZ,$AF53,'3_COLLEGE_PUBLIC'!$W:$W)+SUMIF('7_COLLEGE_PRIVE'!$BW:$BW,$AF53,'7_COLLEGE_PRIVE'!$W:$W)</f>
        <v>2339</v>
      </c>
      <c r="R53" s="71">
        <f>SUMIF('3_COLLEGE_PUBLIC'!$BZ:$BZ,$AF53,'3_COLLEGE_PUBLIC'!$BC:$BC)+SUMIF('7_COLLEGE_PRIVE'!$BW:$BW,$AF53,'7_COLLEGE_PRIVE'!$AX:$AX)</f>
        <v>1076</v>
      </c>
      <c r="S53" s="71">
        <f>SUMIF('3_COLLEGE_PUBLIC'!$BZ:$BZ,$AF53,'3_COLLEGE_PUBLIC'!$AF:$AF)+SUMIF('7_COLLEGE_PRIVE'!$BW:$BW,$AF53,'7_COLLEGE_PRIVE'!$AF:$AF)</f>
        <v>550</v>
      </c>
      <c r="T53" s="71">
        <f>SUMIF('3_COLLEGE_PUBLIC'!$BZ:$BZ,$AF53,'3_COLLEGE_PUBLIC'!$CA:$CA)+SUMIF('7_COLLEGE_PRIVE'!$BW:$BW,$AF53,'7_COLLEGE_PRIVE'!$BX:$BX)</f>
        <v>23184</v>
      </c>
      <c r="U53" s="71">
        <f>SUMIF('3_COLLEGE_PUBLIC'!$BZ:$BZ,$AF53,'3_COLLEGE_PUBLIC'!$AJ:$AJ)+SUMIF('7_COLLEGE_PRIVE'!$BW:$BW,$AF53,'7_COLLEGE_PRIVE'!$AJ:$AJ)</f>
        <v>85</v>
      </c>
      <c r="V53" s="4">
        <f>SUMIF('4_LYCEE_PUBLIC'!$EV:$EV,$AF53,'4_LYCEE_PUBLIC'!$AC:$AC)+SUMIF('8_LYCEE_PRIVE'!$ES:$ES,$AF53,'8_LYCEE_PRIVE'!$AC:$AC)</f>
        <v>12496</v>
      </c>
      <c r="W53" s="4">
        <f>SUMIF('4_LYCEE_PUBLIC'!$EV:$EV,$AF53,'4_LYCEE_PUBLIC'!$BG:$BG)+SUMIF('8_LYCEE_PRIVE'!$ES:$ES,$AF53,'8_LYCEE_PRIVE'!$BG:$BG)</f>
        <v>853</v>
      </c>
      <c r="X53" s="4">
        <f>SUMIF('4_LYCEE_PUBLIC'!$EV:$EV,$AF53,'4_LYCEE_PUBLIC'!$EW:$EW)+SUMIF('8_LYCEE_PRIVE'!$ES:$ES,$AF53,'8_LYCEE_PRIVE'!$ET:$ET)</f>
        <v>3627</v>
      </c>
      <c r="Y53" s="4">
        <f>SUMIF('4_LYCEE_PUBLIC'!$EV:$EV,$AF53,'4_LYCEE_PUBLIC'!$EX:$EX)+SUMIF('8_LYCEE_PRIVE'!$ES:$ES,$AF53,'8_LYCEE_PRIVE'!$EU:$EU)</f>
        <v>2466</v>
      </c>
      <c r="Z53" s="4">
        <f>SUMIF('4_LYCEE_PUBLIC'!$EV:$EV,$AF53,'4_LYCEE_PUBLIC'!$DV:$DV)+SUMIF('8_LYCEE_PRIVE'!$ES:$ES,$AF53,'8_LYCEE_PRIVE'!$DQ:$DQ)</f>
        <v>758</v>
      </c>
      <c r="AA53" s="4">
        <f>SUMIF('4_LYCEE_PUBLIC'!$EV:$EV,$AF53,'4_LYCEE_PUBLIC'!$BY:$BY)+SUMIF('8_LYCEE_PRIVE'!$ES:$ES,$AF53,'8_LYCEE_PRIVE'!$BY:$BY)</f>
        <v>354</v>
      </c>
      <c r="AB53" s="4">
        <f>SUMIF('4_LYCEE_PUBLIC'!$EV:$EV,$AF53,'4_LYCEE_PUBLIC'!$EY:$EY)+SUMIF('8_LYCEE_PRIVE'!$ES:$ES,$AF53,'8_LYCEE_PRIVE'!$EV:$EV)</f>
        <v>13927</v>
      </c>
      <c r="AC53" s="4">
        <f>SUMIF('4_LYCEE_PUBLIC'!$EV:$EV,$AF53,'4_LYCEE_PUBLIC'!$CC:$CC)+SUMIF('8_LYCEE_PRIVE'!$ES:$ES,$AF53,'8_LYCEE_PRIVE'!$CC:$CC)</f>
        <v>50</v>
      </c>
      <c r="AE53" s="78" t="str">
        <f t="shared" si="2"/>
        <v>HAUTE MATSIATRA</v>
      </c>
      <c r="AF53" s="78" t="str">
        <f t="shared" si="3"/>
        <v>HAUTE MATSIATRAURBAIN</v>
      </c>
    </row>
    <row r="54" spans="1:32">
      <c r="A54" s="205"/>
      <c r="B54" s="25" t="s">
        <v>73</v>
      </c>
      <c r="C54" s="26">
        <f>SUMIF('1_PRESCOLAIRE_PUBLIC'!$AX:$AX,$AF54,'1_PRESCOLAIRE_PUBLIC'!$K:$K)+SUMIF('5_PRESCOLAIRE_PRIVE'!$AS:$AS,$AF54,'5_PRESCOLAIRE_PRIVE'!$K:$K)</f>
        <v>39573</v>
      </c>
      <c r="D54" s="26">
        <f>SUMIF('1_PRESCOLAIRE_PUBLIC'!$AX:$AX,$AF54,'1_PRESCOLAIRE_PUBLIC'!$T:$T)+SUMIF('5_PRESCOLAIRE_PRIVE'!$AS:$AS,$AF54,'5_PRESCOLAIRE_PRIVE'!$T:$T)</f>
        <v>1254</v>
      </c>
      <c r="E54" s="26">
        <f>SUMIF('1_PRESCOLAIRE_PUBLIC'!$AX:$AX,$AF54,'1_PRESCOLAIRE_PUBLIC'!$AY:$AY)+SUMIF('5_PRESCOLAIRE_PRIVE'!$AS:$AS,$AF54,'5_PRESCOLAIRE_PRIVE'!$AT:$AT)</f>
        <v>24848</v>
      </c>
      <c r="F54" s="26">
        <f>SUMIF('1_PRESCOLAIRE_PUBLIC'!$AX:$AX,$AF54,'1_PRESCOLAIRE_PUBLIC'!$AC:$AC)+SUMIF('5_PRESCOLAIRE_PRIVE'!$AS:$AS,$AF54,'5_PRESCOLAIRE_PRIVE'!$X:$X)</f>
        <v>1729</v>
      </c>
      <c r="G54" s="26">
        <f>SUMIF('1_PRESCOLAIRE_PUBLIC'!$AX:$AX,$AF54,'1_PRESCOLAIRE_PUBLIC'!$AH:$AH)+SUMIF('5_PRESCOLAIRE_PRIVE'!$AS:$AS,$AF54,'5_PRESCOLAIRE_PRIVE'!$AC:$AC)</f>
        <v>1029</v>
      </c>
      <c r="H54" s="26">
        <f>SUMIF('2_PRIMAIRE_PUBLIC'!$CE:$CE,$AF54,'2_PRIMAIRE_PUBLIC'!$M:$M)+SUMIF('6_PRIMAIRE_PRIVE'!$BZ:$BZ,$AF54,'6_PRIMAIRE_PRIVE'!$M:$M)</f>
        <v>269363</v>
      </c>
      <c r="I54" s="26">
        <f>SUMIF('2_PRIMAIRE_PUBLIC'!$CE:$CE,$AF54,'2_PRIMAIRE_PUBLIC'!$AA:$AA)+SUMIF('6_PRIMAIRE_PRIVE'!$BZ:$BZ,$AF54,'6_PRIMAIRE_PRIVE'!$AA:$AA)</f>
        <v>69370</v>
      </c>
      <c r="J54" s="26">
        <f>SUMIF('2_PRIMAIRE_PUBLIC'!$CE:$CE,$AF54,'2_PRIMAIRE_PUBLIC'!$BI:$BI)+SUMIF('6_PRIMAIRE_PRIVE'!$BZ:$BZ,$AF54,'6_PRIMAIRE_PRIVE'!$BC:$BC)</f>
        <v>7334</v>
      </c>
      <c r="K54" s="26">
        <f>SUMIF('2_PRIMAIRE_PUBLIC'!$CE:$CE,$AF54,'2_PRIMAIRE_PUBLIC'!$AK:$AK)+SUMIF('6_PRIMAIRE_PRIVE'!$BZ:$BZ,$AF54,'6_PRIMAIRE_PRIVE'!$AK:$AK)</f>
        <v>6958</v>
      </c>
      <c r="L54" s="26">
        <f>SUMIF('2_PRIMAIRE_PUBLIC'!$CE:$CE,$AF54,'2_PRIMAIRE_PUBLIC'!$CF:$CF)+SUMIF('6_PRIMAIRE_PRIVE'!$BZ:$BZ,$AF54,'6_PRIMAIRE_PRIVE'!$CA:$CA)</f>
        <v>126906</v>
      </c>
      <c r="M54" s="26">
        <f>SUMIF('2_PRIMAIRE_PUBLIC'!$CE:$CE,$AF54,'2_PRIMAIRE_PUBLIC'!$AO:$AO)+SUMIF('6_PRIMAIRE_PRIVE'!$BZ:$BZ,$AF54,'6_PRIMAIRE_PRIVE'!$AO:$AO)</f>
        <v>1702</v>
      </c>
      <c r="N54" s="205"/>
      <c r="O54" s="25" t="s">
        <v>73</v>
      </c>
      <c r="P54" s="26">
        <f>SUMIF('3_COLLEGE_PUBLIC'!$BZ:$BZ,$AF54,'3_COLLEGE_PUBLIC'!$K:$K)+SUMIF('7_COLLEGE_PRIVE'!$BW:$BW,$AF54,'7_COLLEGE_PRIVE'!$K:$K)</f>
        <v>71476</v>
      </c>
      <c r="Q54" s="26">
        <f>SUMIF('3_COLLEGE_PUBLIC'!$BZ:$BZ,$AF54,'3_COLLEGE_PUBLIC'!$W:$W)+SUMIF('7_COLLEGE_PRIVE'!$BW:$BW,$AF54,'7_COLLEGE_PRIVE'!$W:$W)</f>
        <v>8904</v>
      </c>
      <c r="R54" s="26">
        <f>SUMIF('3_COLLEGE_PUBLIC'!$BZ:$BZ,$AF54,'3_COLLEGE_PUBLIC'!$BC:$BC)+SUMIF('7_COLLEGE_PRIVE'!$BW:$BW,$AF54,'7_COLLEGE_PRIVE'!$AX:$AX)</f>
        <v>3775</v>
      </c>
      <c r="S54" s="26">
        <f>SUMIF('3_COLLEGE_PUBLIC'!$BZ:$BZ,$AF54,'3_COLLEGE_PUBLIC'!$AF:$AF)+SUMIF('7_COLLEGE_PRIVE'!$BW:$BW,$AF54,'7_COLLEGE_PRIVE'!$AF:$AF)</f>
        <v>2001</v>
      </c>
      <c r="T54" s="26">
        <f>SUMIF('3_COLLEGE_PUBLIC'!$BZ:$BZ,$AF54,'3_COLLEGE_PUBLIC'!$CA:$CA)+SUMIF('7_COLLEGE_PRIVE'!$BW:$BW,$AF54,'7_COLLEGE_PRIVE'!$BX:$BX)</f>
        <v>66295</v>
      </c>
      <c r="U54" s="26">
        <f>SUMIF('3_COLLEGE_PUBLIC'!$BZ:$BZ,$AF54,'3_COLLEGE_PUBLIC'!$AJ:$AJ)+SUMIF('7_COLLEGE_PRIVE'!$BW:$BW,$AF54,'7_COLLEGE_PRIVE'!$AJ:$AJ)</f>
        <v>356</v>
      </c>
      <c r="V54" s="26">
        <f>SUMIF('4_LYCEE_PUBLIC'!$EV:$EV,$AF54,'4_LYCEE_PUBLIC'!$AC:$AC)+SUMIF('8_LYCEE_PRIVE'!$ES:$ES,$AF54,'8_LYCEE_PRIVE'!$AC:$AC)</f>
        <v>28477</v>
      </c>
      <c r="W54" s="26">
        <f>SUMIF('4_LYCEE_PUBLIC'!$EV:$EV,$AF54,'4_LYCEE_PUBLIC'!$BG:$BG)+SUMIF('8_LYCEE_PRIVE'!$ES:$ES,$AF54,'8_LYCEE_PRIVE'!$BG:$BG)</f>
        <v>2915</v>
      </c>
      <c r="X54" s="26">
        <f>SUMIF('4_LYCEE_PUBLIC'!$EV:$EV,$AF54,'4_LYCEE_PUBLIC'!$EW:$EW)+SUMIF('8_LYCEE_PRIVE'!$ES:$ES,$AF54,'8_LYCEE_PRIVE'!$ET:$ET)</f>
        <v>8885</v>
      </c>
      <c r="Y54" s="26">
        <f>SUMIF('4_LYCEE_PUBLIC'!$EV:$EV,$AF54,'4_LYCEE_PUBLIC'!$EX:$EX)+SUMIF('8_LYCEE_PRIVE'!$ES:$ES,$AF54,'8_LYCEE_PRIVE'!$EU:$EU)</f>
        <v>4799</v>
      </c>
      <c r="Z54" s="26">
        <f>SUMIF('4_LYCEE_PUBLIC'!$EV:$EV,$AF54,'4_LYCEE_PUBLIC'!$DV:$DV)+SUMIF('8_LYCEE_PRIVE'!$ES:$ES,$AF54,'8_LYCEE_PRIVE'!$DQ:$DQ)</f>
        <v>1728</v>
      </c>
      <c r="AA54" s="26">
        <f>SUMIF('4_LYCEE_PUBLIC'!$EV:$EV,$AF54,'4_LYCEE_PUBLIC'!$BY:$BY)+SUMIF('8_LYCEE_PRIVE'!$ES:$ES,$AF54,'8_LYCEE_PRIVE'!$BY:$BY)</f>
        <v>731</v>
      </c>
      <c r="AB54" s="26">
        <f>SUMIF('4_LYCEE_PUBLIC'!$EV:$EV,$AF54,'4_LYCEE_PUBLIC'!$EY:$EY)+SUMIF('8_LYCEE_PRIVE'!$ES:$ES,$AF54,'8_LYCEE_PRIVE'!$EV:$EV)</f>
        <v>28795</v>
      </c>
      <c r="AC54" s="26">
        <f>SUMIF('4_LYCEE_PUBLIC'!$EV:$EV,$AF54,'4_LYCEE_PUBLIC'!$CC:$CC)+SUMIF('8_LYCEE_PRIVE'!$ES:$ES,$AF54,'8_LYCEE_PRIVE'!$CC:$CC)</f>
        <v>129</v>
      </c>
      <c r="AE54" s="78" t="str">
        <f t="shared" si="2"/>
        <v>HAUTE MATSIATRA</v>
      </c>
      <c r="AF54" s="78" t="str">
        <f t="shared" si="3"/>
        <v>HAUTE MATSIATRATOTAL</v>
      </c>
    </row>
    <row r="55" spans="1:32">
      <c r="A55" s="205" t="s">
        <v>109</v>
      </c>
      <c r="B55" s="8" t="s">
        <v>90</v>
      </c>
      <c r="C55" s="71">
        <f>SUMIF('1_PRESCOLAIRE_PUBLIC'!$AX:$AX,$AF55,'1_PRESCOLAIRE_PUBLIC'!$K:$K)+SUMIF('5_PRESCOLAIRE_PRIVE'!$AS:$AS,$AF55,'5_PRESCOLAIRE_PRIVE'!$K:$K)</f>
        <v>16115</v>
      </c>
      <c r="D55" s="71">
        <f>SUMIF('1_PRESCOLAIRE_PUBLIC'!$AX:$AX,$AF55,'1_PRESCOLAIRE_PUBLIC'!$T:$T)+SUMIF('5_PRESCOLAIRE_PRIVE'!$AS:$AS,$AF55,'5_PRESCOLAIRE_PRIVE'!$T:$T)</f>
        <v>374</v>
      </c>
      <c r="E55" s="71">
        <f>SUMIF('1_PRESCOLAIRE_PUBLIC'!$AX:$AX,$AF55,'1_PRESCOLAIRE_PUBLIC'!$AY:$AY)+SUMIF('5_PRESCOLAIRE_PRIVE'!$AS:$AS,$AF55,'5_PRESCOLAIRE_PRIVE'!$AT:$AT)</f>
        <v>4033</v>
      </c>
      <c r="F55" s="71">
        <f>SUMIF('1_PRESCOLAIRE_PUBLIC'!$AX:$AX,$AF55,'1_PRESCOLAIRE_PUBLIC'!$AC:$AC)+SUMIF('5_PRESCOLAIRE_PRIVE'!$AS:$AS,$AF55,'5_PRESCOLAIRE_PRIVE'!$X:$X)</f>
        <v>662</v>
      </c>
      <c r="G55" s="71">
        <f>SUMIF('1_PRESCOLAIRE_PUBLIC'!$AX:$AX,$AF55,'1_PRESCOLAIRE_PUBLIC'!$AH:$AH)+SUMIF('5_PRESCOLAIRE_PRIVE'!$AS:$AS,$AF55,'5_PRESCOLAIRE_PRIVE'!$AC:$AC)</f>
        <v>428</v>
      </c>
      <c r="H55" s="71">
        <f>SUMIF('2_PRIMAIRE_PUBLIC'!$CE:$CE,$AF55,'2_PRIMAIRE_PUBLIC'!$M:$M)+SUMIF('6_PRIMAIRE_PRIVE'!$BZ:$BZ,$AF55,'6_PRIMAIRE_PRIVE'!$M:$M)</f>
        <v>67378</v>
      </c>
      <c r="I55" s="71">
        <f>SUMIF('2_PRIMAIRE_PUBLIC'!$CE:$CE,$AF55,'2_PRIMAIRE_PUBLIC'!$AA:$AA)+SUMIF('6_PRIMAIRE_PRIVE'!$BZ:$BZ,$AF55,'6_PRIMAIRE_PRIVE'!$AA:$AA)</f>
        <v>18297</v>
      </c>
      <c r="J55" s="71">
        <f>SUMIF('2_PRIMAIRE_PUBLIC'!$CE:$CE,$AF55,'2_PRIMAIRE_PUBLIC'!$BI:$BI)+SUMIF('6_PRIMAIRE_PRIVE'!$BZ:$BZ,$AF55,'6_PRIMAIRE_PRIVE'!$BC:$BC)</f>
        <v>1778</v>
      </c>
      <c r="K55" s="71">
        <f>SUMIF('2_PRIMAIRE_PUBLIC'!$CE:$CE,$AF55,'2_PRIMAIRE_PUBLIC'!$AK:$AK)+SUMIF('6_PRIMAIRE_PRIVE'!$BZ:$BZ,$AF55,'6_PRIMAIRE_PRIVE'!$AK:$AK)</f>
        <v>1508</v>
      </c>
      <c r="L55" s="71">
        <f>SUMIF('2_PRIMAIRE_PUBLIC'!$CE:$CE,$AF55,'2_PRIMAIRE_PUBLIC'!$CF:$CF)+SUMIF('6_PRIMAIRE_PRIVE'!$BZ:$BZ,$AF55,'6_PRIMAIRE_PRIVE'!$CA:$CA)</f>
        <v>23387</v>
      </c>
      <c r="M55" s="71">
        <f>SUMIF('2_PRIMAIRE_PUBLIC'!$CE:$CE,$AF55,'2_PRIMAIRE_PUBLIC'!$AO:$AO)+SUMIF('6_PRIMAIRE_PRIVE'!$BZ:$BZ,$AF55,'6_PRIMAIRE_PRIVE'!$AO:$AO)</f>
        <v>711</v>
      </c>
      <c r="N55" s="205" t="s">
        <v>109</v>
      </c>
      <c r="O55" s="8" t="s">
        <v>90</v>
      </c>
      <c r="P55" s="71">
        <f>SUMIF('3_COLLEGE_PUBLIC'!$BZ:$BZ,$AF55,'3_COLLEGE_PUBLIC'!$K:$K)+SUMIF('7_COLLEGE_PRIVE'!$BW:$BW,$AF55,'7_COLLEGE_PRIVE'!$K:$K)</f>
        <v>7904</v>
      </c>
      <c r="Q55" s="71">
        <f>SUMIF('3_COLLEGE_PUBLIC'!$BZ:$BZ,$AF55,'3_COLLEGE_PUBLIC'!$W:$W)+SUMIF('7_COLLEGE_PRIVE'!$BW:$BW,$AF55,'7_COLLEGE_PRIVE'!$W:$W)</f>
        <v>977</v>
      </c>
      <c r="R55" s="71">
        <f>SUMIF('3_COLLEGE_PUBLIC'!$BZ:$BZ,$AF55,'3_COLLEGE_PUBLIC'!$BC:$BC)+SUMIF('7_COLLEGE_PRIVE'!$BW:$BW,$AF55,'7_COLLEGE_PRIVE'!$AX:$AX)</f>
        <v>462</v>
      </c>
      <c r="S55" s="71">
        <f>SUMIF('3_COLLEGE_PUBLIC'!$BZ:$BZ,$AF55,'3_COLLEGE_PUBLIC'!$AF:$AF)+SUMIF('7_COLLEGE_PRIVE'!$BW:$BW,$AF55,'7_COLLEGE_PRIVE'!$AF:$AF)</f>
        <v>226</v>
      </c>
      <c r="T55" s="71">
        <f>SUMIF('3_COLLEGE_PUBLIC'!$BZ:$BZ,$AF55,'3_COLLEGE_PUBLIC'!$CA:$CA)+SUMIF('7_COLLEGE_PRIVE'!$BW:$BW,$AF55,'7_COLLEGE_PRIVE'!$BX:$BX)</f>
        <v>7405</v>
      </c>
      <c r="U55" s="71">
        <f>SUMIF('3_COLLEGE_PUBLIC'!$BZ:$BZ,$AF55,'3_COLLEGE_PUBLIC'!$AJ:$AJ)+SUMIF('7_COLLEGE_PRIVE'!$BW:$BW,$AF55,'7_COLLEGE_PRIVE'!$AJ:$AJ)</f>
        <v>53</v>
      </c>
      <c r="V55" s="4">
        <f>SUMIF('4_LYCEE_PUBLIC'!$EV:$EV,$AF55,'4_LYCEE_PUBLIC'!$AC:$AC)+SUMIF('8_LYCEE_PRIVE'!$ES:$ES,$AF55,'8_LYCEE_PRIVE'!$AC:$AC)</f>
        <v>2184</v>
      </c>
      <c r="W55" s="4">
        <f>SUMIF('4_LYCEE_PUBLIC'!$EV:$EV,$AF55,'4_LYCEE_PUBLIC'!$BG:$BG)+SUMIF('8_LYCEE_PRIVE'!$ES:$ES,$AF55,'8_LYCEE_PRIVE'!$BG:$BG)</f>
        <v>204</v>
      </c>
      <c r="X55" s="4">
        <f>SUMIF('4_LYCEE_PUBLIC'!$EV:$EV,$AF55,'4_LYCEE_PUBLIC'!$EW:$EW)+SUMIF('8_LYCEE_PRIVE'!$ES:$ES,$AF55,'8_LYCEE_PRIVE'!$ET:$ET)</f>
        <v>554</v>
      </c>
      <c r="Y55" s="4">
        <f>SUMIF('4_LYCEE_PUBLIC'!$EV:$EV,$AF55,'4_LYCEE_PUBLIC'!$EX:$EX)+SUMIF('8_LYCEE_PRIVE'!$ES:$ES,$AF55,'8_LYCEE_PRIVE'!$EU:$EU)</f>
        <v>303</v>
      </c>
      <c r="Z55" s="4">
        <f>SUMIF('4_LYCEE_PUBLIC'!$EV:$EV,$AF55,'4_LYCEE_PUBLIC'!$DV:$DV)+SUMIF('8_LYCEE_PRIVE'!$ES:$ES,$AF55,'8_LYCEE_PRIVE'!$DQ:$DQ)</f>
        <v>133</v>
      </c>
      <c r="AA55" s="4">
        <f>SUMIF('4_LYCEE_PUBLIC'!$EV:$EV,$AF55,'4_LYCEE_PUBLIC'!$BY:$BY)+SUMIF('8_LYCEE_PRIVE'!$ES:$ES,$AF55,'8_LYCEE_PRIVE'!$BY:$BY)</f>
        <v>56</v>
      </c>
      <c r="AB55" s="4">
        <f>SUMIF('4_LYCEE_PUBLIC'!$EV:$EV,$AF55,'4_LYCEE_PUBLIC'!$EY:$EY)+SUMIF('8_LYCEE_PRIVE'!$ES:$ES,$AF55,'8_LYCEE_PRIVE'!$EV:$EV)</f>
        <v>2391</v>
      </c>
      <c r="AC55" s="4">
        <f>SUMIF('4_LYCEE_PUBLIC'!$EV:$EV,$AF55,'4_LYCEE_PUBLIC'!$CC:$CC)+SUMIF('8_LYCEE_PRIVE'!$ES:$ES,$AF55,'8_LYCEE_PRIVE'!$CC:$CC)</f>
        <v>14</v>
      </c>
      <c r="AE55" s="78" t="str">
        <f t="shared" si="2"/>
        <v>IHOROMBE</v>
      </c>
      <c r="AF55" s="78" t="str">
        <f t="shared" si="3"/>
        <v>IHOROMBERURAL</v>
      </c>
    </row>
    <row r="56" spans="1:32">
      <c r="A56" s="205"/>
      <c r="B56" s="8" t="s">
        <v>91</v>
      </c>
      <c r="C56" s="71">
        <f>SUMIF('1_PRESCOLAIRE_PUBLIC'!$AX:$AX,$AF56,'1_PRESCOLAIRE_PUBLIC'!$K:$K)+SUMIF('5_PRESCOLAIRE_PRIVE'!$AS:$AS,$AF56,'5_PRESCOLAIRE_PRIVE'!$K:$K)</f>
        <v>2380</v>
      </c>
      <c r="D56" s="71">
        <f>SUMIF('1_PRESCOLAIRE_PUBLIC'!$AX:$AX,$AF56,'1_PRESCOLAIRE_PUBLIC'!$T:$T)+SUMIF('5_PRESCOLAIRE_PRIVE'!$AS:$AS,$AF56,'5_PRESCOLAIRE_PRIVE'!$T:$T)</f>
        <v>62</v>
      </c>
      <c r="E56" s="71">
        <f>SUMIF('1_PRESCOLAIRE_PUBLIC'!$AX:$AX,$AF56,'1_PRESCOLAIRE_PUBLIC'!$AY:$AY)+SUMIF('5_PRESCOLAIRE_PRIVE'!$AS:$AS,$AF56,'5_PRESCOLAIRE_PRIVE'!$AT:$AT)</f>
        <v>1787</v>
      </c>
      <c r="F56" s="71">
        <f>SUMIF('1_PRESCOLAIRE_PUBLIC'!$AX:$AX,$AF56,'1_PRESCOLAIRE_PUBLIC'!$AC:$AC)+SUMIF('5_PRESCOLAIRE_PRIVE'!$AS:$AS,$AF56,'5_PRESCOLAIRE_PRIVE'!$X:$X)</f>
        <v>89</v>
      </c>
      <c r="G56" s="71">
        <f>SUMIF('1_PRESCOLAIRE_PUBLIC'!$AX:$AX,$AF56,'1_PRESCOLAIRE_PUBLIC'!$AH:$AH)+SUMIF('5_PRESCOLAIRE_PRIVE'!$AS:$AS,$AF56,'5_PRESCOLAIRE_PRIVE'!$AC:$AC)</f>
        <v>25</v>
      </c>
      <c r="H56" s="71">
        <f>SUMIF('2_PRIMAIRE_PUBLIC'!$CE:$CE,$AF56,'2_PRIMAIRE_PUBLIC'!$M:$M)+SUMIF('6_PRIMAIRE_PRIVE'!$BZ:$BZ,$AF56,'6_PRIMAIRE_PRIVE'!$M:$M)</f>
        <v>7559</v>
      </c>
      <c r="I56" s="71">
        <f>SUMIF('2_PRIMAIRE_PUBLIC'!$CE:$CE,$AF56,'2_PRIMAIRE_PUBLIC'!$AA:$AA)+SUMIF('6_PRIMAIRE_PRIVE'!$BZ:$BZ,$AF56,'6_PRIMAIRE_PRIVE'!$AA:$AA)</f>
        <v>1630</v>
      </c>
      <c r="J56" s="71">
        <f>SUMIF('2_PRIMAIRE_PUBLIC'!$CE:$CE,$AF56,'2_PRIMAIRE_PUBLIC'!$BI:$BI)+SUMIF('6_PRIMAIRE_PRIVE'!$BZ:$BZ,$AF56,'6_PRIMAIRE_PRIVE'!$BC:$BC)</f>
        <v>189</v>
      </c>
      <c r="K56" s="71">
        <f>SUMIF('2_PRIMAIRE_PUBLIC'!$CE:$CE,$AF56,'2_PRIMAIRE_PUBLIC'!$AK:$AK)+SUMIF('6_PRIMAIRE_PRIVE'!$BZ:$BZ,$AF56,'6_PRIMAIRE_PRIVE'!$AK:$AK)</f>
        <v>154</v>
      </c>
      <c r="L56" s="71">
        <f>SUMIF('2_PRIMAIRE_PUBLIC'!$CE:$CE,$AF56,'2_PRIMAIRE_PUBLIC'!$CF:$CF)+SUMIF('6_PRIMAIRE_PRIVE'!$BZ:$BZ,$AF56,'6_PRIMAIRE_PRIVE'!$CA:$CA)</f>
        <v>2674</v>
      </c>
      <c r="M56" s="71">
        <f>SUMIF('2_PRIMAIRE_PUBLIC'!$CE:$CE,$AF56,'2_PRIMAIRE_PUBLIC'!$AO:$AO)+SUMIF('6_PRIMAIRE_PRIVE'!$BZ:$BZ,$AF56,'6_PRIMAIRE_PRIVE'!$AO:$AO)</f>
        <v>25</v>
      </c>
      <c r="N56" s="205"/>
      <c r="O56" s="8" t="s">
        <v>91</v>
      </c>
      <c r="P56" s="71">
        <f>SUMIF('3_COLLEGE_PUBLIC'!$BZ:$BZ,$AF56,'3_COLLEGE_PUBLIC'!$K:$K)+SUMIF('7_COLLEGE_PRIVE'!$BW:$BW,$AF56,'7_COLLEGE_PRIVE'!$K:$K)</f>
        <v>4386</v>
      </c>
      <c r="Q56" s="71">
        <f>SUMIF('3_COLLEGE_PUBLIC'!$BZ:$BZ,$AF56,'3_COLLEGE_PUBLIC'!$W:$W)+SUMIF('7_COLLEGE_PRIVE'!$BW:$BW,$AF56,'7_COLLEGE_PRIVE'!$W:$W)</f>
        <v>605</v>
      </c>
      <c r="R56" s="71">
        <f>SUMIF('3_COLLEGE_PUBLIC'!$BZ:$BZ,$AF56,'3_COLLEGE_PUBLIC'!$BC:$BC)+SUMIF('7_COLLEGE_PRIVE'!$BW:$BW,$AF56,'7_COLLEGE_PRIVE'!$AX:$AX)</f>
        <v>191</v>
      </c>
      <c r="S56" s="71">
        <f>SUMIF('3_COLLEGE_PUBLIC'!$BZ:$BZ,$AF56,'3_COLLEGE_PUBLIC'!$AF:$AF)+SUMIF('7_COLLEGE_PRIVE'!$BW:$BW,$AF56,'7_COLLEGE_PRIVE'!$AF:$AF)</f>
        <v>89</v>
      </c>
      <c r="T56" s="71">
        <f>SUMIF('3_COLLEGE_PUBLIC'!$BZ:$BZ,$AF56,'3_COLLEGE_PUBLIC'!$CA:$CA)+SUMIF('7_COLLEGE_PRIVE'!$BW:$BW,$AF56,'7_COLLEGE_PRIVE'!$BX:$BX)</f>
        <v>2970</v>
      </c>
      <c r="U56" s="71">
        <f>SUMIF('3_COLLEGE_PUBLIC'!$BZ:$BZ,$AF56,'3_COLLEGE_PUBLIC'!$AJ:$AJ)+SUMIF('7_COLLEGE_PRIVE'!$BW:$BW,$AF56,'7_COLLEGE_PRIVE'!$AJ:$AJ)</f>
        <v>14</v>
      </c>
      <c r="V56" s="4">
        <f>SUMIF('4_LYCEE_PUBLIC'!$EV:$EV,$AF56,'4_LYCEE_PUBLIC'!$AC:$AC)+SUMIF('8_LYCEE_PRIVE'!$ES:$ES,$AF56,'8_LYCEE_PRIVE'!$AC:$AC)</f>
        <v>2452</v>
      </c>
      <c r="W56" s="4">
        <f>SUMIF('4_LYCEE_PUBLIC'!$EV:$EV,$AF56,'4_LYCEE_PUBLIC'!$BG:$BG)+SUMIF('8_LYCEE_PRIVE'!$ES:$ES,$AF56,'8_LYCEE_PRIVE'!$BG:$BG)</f>
        <v>310</v>
      </c>
      <c r="X56" s="4">
        <f>SUMIF('4_LYCEE_PUBLIC'!$EV:$EV,$AF56,'4_LYCEE_PUBLIC'!$EW:$EW)+SUMIF('8_LYCEE_PRIVE'!$ES:$ES,$AF56,'8_LYCEE_PRIVE'!$ET:$ET)</f>
        <v>735</v>
      </c>
      <c r="Y56" s="4">
        <f>SUMIF('4_LYCEE_PUBLIC'!$EV:$EV,$AF56,'4_LYCEE_PUBLIC'!$EX:$EX)+SUMIF('8_LYCEE_PRIVE'!$ES:$ES,$AF56,'8_LYCEE_PRIVE'!$EU:$EU)</f>
        <v>440</v>
      </c>
      <c r="Z56" s="4">
        <f>SUMIF('4_LYCEE_PUBLIC'!$EV:$EV,$AF56,'4_LYCEE_PUBLIC'!$DV:$DV)+SUMIF('8_LYCEE_PRIVE'!$ES:$ES,$AF56,'8_LYCEE_PRIVE'!$DQ:$DQ)</f>
        <v>144</v>
      </c>
      <c r="AA56" s="4">
        <f>SUMIF('4_LYCEE_PUBLIC'!$EV:$EV,$AF56,'4_LYCEE_PUBLIC'!$BY:$BY)+SUMIF('8_LYCEE_PRIVE'!$ES:$ES,$AF56,'8_LYCEE_PRIVE'!$BY:$BY)</f>
        <v>49</v>
      </c>
      <c r="AB56" s="4">
        <f>SUMIF('4_LYCEE_PUBLIC'!$EV:$EV,$AF56,'4_LYCEE_PUBLIC'!$EY:$EY)+SUMIF('8_LYCEE_PRIVE'!$ES:$ES,$AF56,'8_LYCEE_PRIVE'!$EV:$EV)</f>
        <v>2250</v>
      </c>
      <c r="AC56" s="4">
        <f>SUMIF('4_LYCEE_PUBLIC'!$EV:$EV,$AF56,'4_LYCEE_PUBLIC'!$CC:$CC)+SUMIF('8_LYCEE_PRIVE'!$ES:$ES,$AF56,'8_LYCEE_PRIVE'!$CC:$CC)</f>
        <v>8</v>
      </c>
      <c r="AE56" s="78" t="str">
        <f t="shared" si="2"/>
        <v>IHOROMBE</v>
      </c>
      <c r="AF56" s="78" t="str">
        <f t="shared" si="3"/>
        <v>IHOROMBEURBAIN</v>
      </c>
    </row>
    <row r="57" spans="1:32">
      <c r="A57" s="205"/>
      <c r="B57" s="25" t="s">
        <v>73</v>
      </c>
      <c r="C57" s="26">
        <f>SUMIF('1_PRESCOLAIRE_PUBLIC'!$AX:$AX,$AF57,'1_PRESCOLAIRE_PUBLIC'!$K:$K)+SUMIF('5_PRESCOLAIRE_PRIVE'!$AS:$AS,$AF57,'5_PRESCOLAIRE_PRIVE'!$K:$K)</f>
        <v>18495</v>
      </c>
      <c r="D57" s="26">
        <f>SUMIF('1_PRESCOLAIRE_PUBLIC'!$AX:$AX,$AF57,'1_PRESCOLAIRE_PUBLIC'!$T:$T)+SUMIF('5_PRESCOLAIRE_PRIVE'!$AS:$AS,$AF57,'5_PRESCOLAIRE_PRIVE'!$T:$T)</f>
        <v>436</v>
      </c>
      <c r="E57" s="26">
        <f>SUMIF('1_PRESCOLAIRE_PUBLIC'!$AX:$AX,$AF57,'1_PRESCOLAIRE_PUBLIC'!$AY:$AY)+SUMIF('5_PRESCOLAIRE_PRIVE'!$AS:$AS,$AF57,'5_PRESCOLAIRE_PRIVE'!$AT:$AT)</f>
        <v>5820</v>
      </c>
      <c r="F57" s="26">
        <f>SUMIF('1_PRESCOLAIRE_PUBLIC'!$AX:$AX,$AF57,'1_PRESCOLAIRE_PUBLIC'!$AC:$AC)+SUMIF('5_PRESCOLAIRE_PRIVE'!$AS:$AS,$AF57,'5_PRESCOLAIRE_PRIVE'!$X:$X)</f>
        <v>751</v>
      </c>
      <c r="G57" s="26">
        <f>SUMIF('1_PRESCOLAIRE_PUBLIC'!$AX:$AX,$AF57,'1_PRESCOLAIRE_PUBLIC'!$AH:$AH)+SUMIF('5_PRESCOLAIRE_PRIVE'!$AS:$AS,$AF57,'5_PRESCOLAIRE_PRIVE'!$AC:$AC)</f>
        <v>453</v>
      </c>
      <c r="H57" s="26">
        <f>SUMIF('2_PRIMAIRE_PUBLIC'!$CE:$CE,$AF57,'2_PRIMAIRE_PUBLIC'!$M:$M)+SUMIF('6_PRIMAIRE_PRIVE'!$BZ:$BZ,$AF57,'6_PRIMAIRE_PRIVE'!$M:$M)</f>
        <v>74937</v>
      </c>
      <c r="I57" s="26">
        <f>SUMIF('2_PRIMAIRE_PUBLIC'!$CE:$CE,$AF57,'2_PRIMAIRE_PUBLIC'!$AA:$AA)+SUMIF('6_PRIMAIRE_PRIVE'!$BZ:$BZ,$AF57,'6_PRIMAIRE_PRIVE'!$AA:$AA)</f>
        <v>19927</v>
      </c>
      <c r="J57" s="26">
        <f>SUMIF('2_PRIMAIRE_PUBLIC'!$CE:$CE,$AF57,'2_PRIMAIRE_PUBLIC'!$BI:$BI)+SUMIF('6_PRIMAIRE_PRIVE'!$BZ:$BZ,$AF57,'6_PRIMAIRE_PRIVE'!$BC:$BC)</f>
        <v>1967</v>
      </c>
      <c r="K57" s="26">
        <f>SUMIF('2_PRIMAIRE_PUBLIC'!$CE:$CE,$AF57,'2_PRIMAIRE_PUBLIC'!$AK:$AK)+SUMIF('6_PRIMAIRE_PRIVE'!$BZ:$BZ,$AF57,'6_PRIMAIRE_PRIVE'!$AK:$AK)</f>
        <v>1662</v>
      </c>
      <c r="L57" s="26">
        <f>SUMIF('2_PRIMAIRE_PUBLIC'!$CE:$CE,$AF57,'2_PRIMAIRE_PUBLIC'!$CF:$CF)+SUMIF('6_PRIMAIRE_PRIVE'!$BZ:$BZ,$AF57,'6_PRIMAIRE_PRIVE'!$CA:$CA)</f>
        <v>26061</v>
      </c>
      <c r="M57" s="26">
        <f>SUMIF('2_PRIMAIRE_PUBLIC'!$CE:$CE,$AF57,'2_PRIMAIRE_PUBLIC'!$AO:$AO)+SUMIF('6_PRIMAIRE_PRIVE'!$BZ:$BZ,$AF57,'6_PRIMAIRE_PRIVE'!$AO:$AO)</f>
        <v>736</v>
      </c>
      <c r="N57" s="205"/>
      <c r="O57" s="25" t="s">
        <v>73</v>
      </c>
      <c r="P57" s="26">
        <f>SUMIF('3_COLLEGE_PUBLIC'!$BZ:$BZ,$AF57,'3_COLLEGE_PUBLIC'!$K:$K)+SUMIF('7_COLLEGE_PRIVE'!$BW:$BW,$AF57,'7_COLLEGE_PRIVE'!$K:$K)</f>
        <v>12290</v>
      </c>
      <c r="Q57" s="26">
        <f>SUMIF('3_COLLEGE_PUBLIC'!$BZ:$BZ,$AF57,'3_COLLEGE_PUBLIC'!$W:$W)+SUMIF('7_COLLEGE_PRIVE'!$BW:$BW,$AF57,'7_COLLEGE_PRIVE'!$W:$W)</f>
        <v>1582</v>
      </c>
      <c r="R57" s="26">
        <f>SUMIF('3_COLLEGE_PUBLIC'!$BZ:$BZ,$AF57,'3_COLLEGE_PUBLIC'!$BC:$BC)+SUMIF('7_COLLEGE_PRIVE'!$BW:$BW,$AF57,'7_COLLEGE_PRIVE'!$AX:$AX)</f>
        <v>653</v>
      </c>
      <c r="S57" s="26">
        <f>SUMIF('3_COLLEGE_PUBLIC'!$BZ:$BZ,$AF57,'3_COLLEGE_PUBLIC'!$AF:$AF)+SUMIF('7_COLLEGE_PRIVE'!$BW:$BW,$AF57,'7_COLLEGE_PRIVE'!$AF:$AF)</f>
        <v>315</v>
      </c>
      <c r="T57" s="26">
        <f>SUMIF('3_COLLEGE_PUBLIC'!$BZ:$BZ,$AF57,'3_COLLEGE_PUBLIC'!$CA:$CA)+SUMIF('7_COLLEGE_PRIVE'!$BW:$BW,$AF57,'7_COLLEGE_PRIVE'!$BX:$BX)</f>
        <v>10375</v>
      </c>
      <c r="U57" s="26">
        <f>SUMIF('3_COLLEGE_PUBLIC'!$BZ:$BZ,$AF57,'3_COLLEGE_PUBLIC'!$AJ:$AJ)+SUMIF('7_COLLEGE_PRIVE'!$BW:$BW,$AF57,'7_COLLEGE_PRIVE'!$AJ:$AJ)</f>
        <v>67</v>
      </c>
      <c r="V57" s="26">
        <f>SUMIF('4_LYCEE_PUBLIC'!$EV:$EV,$AF57,'4_LYCEE_PUBLIC'!$AC:$AC)+SUMIF('8_LYCEE_PRIVE'!$ES:$ES,$AF57,'8_LYCEE_PRIVE'!$AC:$AC)</f>
        <v>4636</v>
      </c>
      <c r="W57" s="26">
        <f>SUMIF('4_LYCEE_PUBLIC'!$EV:$EV,$AF57,'4_LYCEE_PUBLIC'!$BG:$BG)+SUMIF('8_LYCEE_PRIVE'!$ES:$ES,$AF57,'8_LYCEE_PRIVE'!$BG:$BG)</f>
        <v>514</v>
      </c>
      <c r="X57" s="26">
        <f>SUMIF('4_LYCEE_PUBLIC'!$EV:$EV,$AF57,'4_LYCEE_PUBLIC'!$EW:$EW)+SUMIF('8_LYCEE_PRIVE'!$ES:$ES,$AF57,'8_LYCEE_PRIVE'!$ET:$ET)</f>
        <v>1289</v>
      </c>
      <c r="Y57" s="26">
        <f>SUMIF('4_LYCEE_PUBLIC'!$EV:$EV,$AF57,'4_LYCEE_PUBLIC'!$EX:$EX)+SUMIF('8_LYCEE_PRIVE'!$ES:$ES,$AF57,'8_LYCEE_PRIVE'!$EU:$EU)</f>
        <v>743</v>
      </c>
      <c r="Z57" s="26">
        <f>SUMIF('4_LYCEE_PUBLIC'!$EV:$EV,$AF57,'4_LYCEE_PUBLIC'!$DV:$DV)+SUMIF('8_LYCEE_PRIVE'!$ES:$ES,$AF57,'8_LYCEE_PRIVE'!$DQ:$DQ)</f>
        <v>277</v>
      </c>
      <c r="AA57" s="26">
        <f>SUMIF('4_LYCEE_PUBLIC'!$EV:$EV,$AF57,'4_LYCEE_PUBLIC'!$BY:$BY)+SUMIF('8_LYCEE_PRIVE'!$ES:$ES,$AF57,'8_LYCEE_PRIVE'!$BY:$BY)</f>
        <v>105</v>
      </c>
      <c r="AB57" s="26">
        <f>SUMIF('4_LYCEE_PUBLIC'!$EV:$EV,$AF57,'4_LYCEE_PUBLIC'!$EY:$EY)+SUMIF('8_LYCEE_PRIVE'!$ES:$ES,$AF57,'8_LYCEE_PRIVE'!$EV:$EV)</f>
        <v>4641</v>
      </c>
      <c r="AC57" s="26">
        <f>SUMIF('4_LYCEE_PUBLIC'!$EV:$EV,$AF57,'4_LYCEE_PUBLIC'!$CC:$CC)+SUMIF('8_LYCEE_PRIVE'!$ES:$ES,$AF57,'8_LYCEE_PRIVE'!$CC:$CC)</f>
        <v>22</v>
      </c>
      <c r="AE57" s="78" t="str">
        <f t="shared" si="2"/>
        <v>IHOROMBE</v>
      </c>
      <c r="AF57" s="78" t="str">
        <f t="shared" si="3"/>
        <v>IHOROMBETOTAL</v>
      </c>
    </row>
    <row r="58" spans="1:32">
      <c r="A58" s="205" t="s">
        <v>110</v>
      </c>
      <c r="B58" s="8" t="s">
        <v>90</v>
      </c>
      <c r="C58" s="71">
        <f>SUMIF('1_PRESCOLAIRE_PUBLIC'!$AX:$AX,$AF58,'1_PRESCOLAIRE_PUBLIC'!$K:$K)+SUMIF('5_PRESCOLAIRE_PRIVE'!$AS:$AS,$AF58,'5_PRESCOLAIRE_PRIVE'!$K:$K)</f>
        <v>10618</v>
      </c>
      <c r="D58" s="71">
        <f>SUMIF('1_PRESCOLAIRE_PUBLIC'!$AX:$AX,$AF58,'1_PRESCOLAIRE_PUBLIC'!$T:$T)+SUMIF('5_PRESCOLAIRE_PRIVE'!$AS:$AS,$AF58,'5_PRESCOLAIRE_PRIVE'!$T:$T)</f>
        <v>440</v>
      </c>
      <c r="E58" s="71">
        <f>SUMIF('1_PRESCOLAIRE_PUBLIC'!$AX:$AX,$AF58,'1_PRESCOLAIRE_PUBLIC'!$AY:$AY)+SUMIF('5_PRESCOLAIRE_PRIVE'!$AS:$AS,$AF58,'5_PRESCOLAIRE_PRIVE'!$AT:$AT)</f>
        <v>9095</v>
      </c>
      <c r="F58" s="71">
        <f>SUMIF('1_PRESCOLAIRE_PUBLIC'!$AX:$AX,$AF58,'1_PRESCOLAIRE_PUBLIC'!$AC:$AC)+SUMIF('5_PRESCOLAIRE_PRIVE'!$AS:$AS,$AF58,'5_PRESCOLAIRE_PRIVE'!$X:$X)</f>
        <v>492</v>
      </c>
      <c r="G58" s="71">
        <f>SUMIF('1_PRESCOLAIRE_PUBLIC'!$AX:$AX,$AF58,'1_PRESCOLAIRE_PUBLIC'!$AH:$AH)+SUMIF('5_PRESCOLAIRE_PRIVE'!$AS:$AS,$AF58,'5_PRESCOLAIRE_PRIVE'!$AC:$AC)</f>
        <v>363</v>
      </c>
      <c r="H58" s="71">
        <f>SUMIF('2_PRIMAIRE_PUBLIC'!$CE:$CE,$AF58,'2_PRIMAIRE_PUBLIC'!$M:$M)+SUMIF('6_PRIMAIRE_PRIVE'!$BZ:$BZ,$AF58,'6_PRIMAIRE_PRIVE'!$M:$M)</f>
        <v>135333</v>
      </c>
      <c r="I58" s="71">
        <f>SUMIF('2_PRIMAIRE_PUBLIC'!$CE:$CE,$AF58,'2_PRIMAIRE_PUBLIC'!$AA:$AA)+SUMIF('6_PRIMAIRE_PRIVE'!$BZ:$BZ,$AF58,'6_PRIMAIRE_PRIVE'!$AA:$AA)</f>
        <v>30737</v>
      </c>
      <c r="J58" s="71">
        <f>SUMIF('2_PRIMAIRE_PUBLIC'!$CE:$CE,$AF58,'2_PRIMAIRE_PUBLIC'!$BI:$BI)+SUMIF('6_PRIMAIRE_PRIVE'!$BZ:$BZ,$AF58,'6_PRIMAIRE_PRIVE'!$BC:$BC)</f>
        <v>4067</v>
      </c>
      <c r="K58" s="71">
        <f>SUMIF('2_PRIMAIRE_PUBLIC'!$CE:$CE,$AF58,'2_PRIMAIRE_PUBLIC'!$AK:$AK)+SUMIF('6_PRIMAIRE_PRIVE'!$BZ:$BZ,$AF58,'6_PRIMAIRE_PRIVE'!$AK:$AK)</f>
        <v>3833</v>
      </c>
      <c r="L58" s="71">
        <f>SUMIF('2_PRIMAIRE_PUBLIC'!$CE:$CE,$AF58,'2_PRIMAIRE_PUBLIC'!$CF:$CF)+SUMIF('6_PRIMAIRE_PRIVE'!$BZ:$BZ,$AF58,'6_PRIMAIRE_PRIVE'!$CA:$CA)</f>
        <v>63977</v>
      </c>
      <c r="M58" s="71">
        <f>SUMIF('2_PRIMAIRE_PUBLIC'!$CE:$CE,$AF58,'2_PRIMAIRE_PUBLIC'!$AO:$AO)+SUMIF('6_PRIMAIRE_PRIVE'!$BZ:$BZ,$AF58,'6_PRIMAIRE_PRIVE'!$AO:$AO)</f>
        <v>1027</v>
      </c>
      <c r="N58" s="205" t="s">
        <v>110</v>
      </c>
      <c r="O58" s="8" t="s">
        <v>90</v>
      </c>
      <c r="P58" s="71">
        <f>SUMIF('3_COLLEGE_PUBLIC'!$BZ:$BZ,$AF58,'3_COLLEGE_PUBLIC'!$K:$K)+SUMIF('7_COLLEGE_PRIVE'!$BW:$BW,$AF58,'7_COLLEGE_PRIVE'!$K:$K)</f>
        <v>28051</v>
      </c>
      <c r="Q58" s="71">
        <f>SUMIF('3_COLLEGE_PUBLIC'!$BZ:$BZ,$AF58,'3_COLLEGE_PUBLIC'!$W:$W)+SUMIF('7_COLLEGE_PRIVE'!$BW:$BW,$AF58,'7_COLLEGE_PRIVE'!$W:$W)</f>
        <v>2603</v>
      </c>
      <c r="R58" s="71">
        <f>SUMIF('3_COLLEGE_PUBLIC'!$BZ:$BZ,$AF58,'3_COLLEGE_PUBLIC'!$BC:$BC)+SUMIF('7_COLLEGE_PRIVE'!$BW:$BW,$AF58,'7_COLLEGE_PRIVE'!$AX:$AX)</f>
        <v>1531</v>
      </c>
      <c r="S58" s="71">
        <f>SUMIF('3_COLLEGE_PUBLIC'!$BZ:$BZ,$AF58,'3_COLLEGE_PUBLIC'!$AF:$AF)+SUMIF('7_COLLEGE_PRIVE'!$BW:$BW,$AF58,'7_COLLEGE_PRIVE'!$AF:$AF)</f>
        <v>843</v>
      </c>
      <c r="T58" s="71">
        <f>SUMIF('3_COLLEGE_PUBLIC'!$BZ:$BZ,$AF58,'3_COLLEGE_PUBLIC'!$CA:$CA)+SUMIF('7_COLLEGE_PRIVE'!$BW:$BW,$AF58,'7_COLLEGE_PRIVE'!$BX:$BX)</f>
        <v>27207</v>
      </c>
      <c r="U58" s="71">
        <f>SUMIF('3_COLLEGE_PUBLIC'!$BZ:$BZ,$AF58,'3_COLLEGE_PUBLIC'!$AJ:$AJ)+SUMIF('7_COLLEGE_PRIVE'!$BW:$BW,$AF58,'7_COLLEGE_PRIVE'!$AJ:$AJ)</f>
        <v>174</v>
      </c>
      <c r="V58" s="4">
        <f>SUMIF('4_LYCEE_PUBLIC'!$EV:$EV,$AF58,'4_LYCEE_PUBLIC'!$AC:$AC)+SUMIF('8_LYCEE_PRIVE'!$ES:$ES,$AF58,'8_LYCEE_PRIVE'!$AC:$AC)</f>
        <v>6872</v>
      </c>
      <c r="W58" s="4">
        <f>SUMIF('4_LYCEE_PUBLIC'!$EV:$EV,$AF58,'4_LYCEE_PUBLIC'!$BG:$BG)+SUMIF('8_LYCEE_PRIVE'!$ES:$ES,$AF58,'8_LYCEE_PRIVE'!$BG:$BG)</f>
        <v>587</v>
      </c>
      <c r="X58" s="4">
        <f>SUMIF('4_LYCEE_PUBLIC'!$EV:$EV,$AF58,'4_LYCEE_PUBLIC'!$EW:$EW)+SUMIF('8_LYCEE_PRIVE'!$ES:$ES,$AF58,'8_LYCEE_PRIVE'!$ET:$ET)</f>
        <v>2065</v>
      </c>
      <c r="Y58" s="4">
        <f>SUMIF('4_LYCEE_PUBLIC'!$EV:$EV,$AF58,'4_LYCEE_PUBLIC'!$EX:$EX)+SUMIF('8_LYCEE_PRIVE'!$ES:$ES,$AF58,'8_LYCEE_PRIVE'!$EU:$EU)</f>
        <v>912</v>
      </c>
      <c r="Z58" s="4">
        <f>SUMIF('4_LYCEE_PUBLIC'!$EV:$EV,$AF58,'4_LYCEE_PUBLIC'!$DV:$DV)+SUMIF('8_LYCEE_PRIVE'!$ES:$ES,$AF58,'8_LYCEE_PRIVE'!$DQ:$DQ)</f>
        <v>441</v>
      </c>
      <c r="AA58" s="4">
        <f>SUMIF('4_LYCEE_PUBLIC'!$EV:$EV,$AF58,'4_LYCEE_PUBLIC'!$BY:$BY)+SUMIF('8_LYCEE_PRIVE'!$ES:$ES,$AF58,'8_LYCEE_PRIVE'!$BY:$BY)</f>
        <v>187</v>
      </c>
      <c r="AB58" s="4">
        <f>SUMIF('4_LYCEE_PUBLIC'!$EV:$EV,$AF58,'4_LYCEE_PUBLIC'!$EY:$EY)+SUMIF('8_LYCEE_PRIVE'!$ES:$ES,$AF58,'8_LYCEE_PRIVE'!$EV:$EV)</f>
        <v>7209</v>
      </c>
      <c r="AC58" s="4">
        <f>SUMIF('4_LYCEE_PUBLIC'!$EV:$EV,$AF58,'4_LYCEE_PUBLIC'!$CC:$CC)+SUMIF('8_LYCEE_PRIVE'!$ES:$ES,$AF58,'8_LYCEE_PRIVE'!$CC:$CC)</f>
        <v>49</v>
      </c>
      <c r="AE58" s="78" t="str">
        <f t="shared" si="2"/>
        <v>ITASY</v>
      </c>
      <c r="AF58" s="78" t="str">
        <f t="shared" si="3"/>
        <v>ITASYRURAL</v>
      </c>
    </row>
    <row r="59" spans="1:32">
      <c r="A59" s="205"/>
      <c r="B59" s="8" t="s">
        <v>91</v>
      </c>
      <c r="C59" s="71">
        <f>SUMIF('1_PRESCOLAIRE_PUBLIC'!$AX:$AX,$AF59,'1_PRESCOLAIRE_PUBLIC'!$K:$K)+SUMIF('5_PRESCOLAIRE_PRIVE'!$AS:$AS,$AF59,'5_PRESCOLAIRE_PRIVE'!$K:$K)</f>
        <v>5081</v>
      </c>
      <c r="D59" s="71">
        <f>SUMIF('1_PRESCOLAIRE_PUBLIC'!$AX:$AX,$AF59,'1_PRESCOLAIRE_PUBLIC'!$T:$T)+SUMIF('5_PRESCOLAIRE_PRIVE'!$AS:$AS,$AF59,'5_PRESCOLAIRE_PRIVE'!$T:$T)</f>
        <v>163</v>
      </c>
      <c r="E59" s="71">
        <f>SUMIF('1_PRESCOLAIRE_PUBLIC'!$AX:$AX,$AF59,'1_PRESCOLAIRE_PUBLIC'!$AY:$AY)+SUMIF('5_PRESCOLAIRE_PRIVE'!$AS:$AS,$AF59,'5_PRESCOLAIRE_PRIVE'!$AT:$AT)</f>
        <v>5512</v>
      </c>
      <c r="F59" s="71">
        <f>SUMIF('1_PRESCOLAIRE_PUBLIC'!$AX:$AX,$AF59,'1_PRESCOLAIRE_PUBLIC'!$AC:$AC)+SUMIF('5_PRESCOLAIRE_PRIVE'!$AS:$AS,$AF59,'5_PRESCOLAIRE_PRIVE'!$X:$X)</f>
        <v>191</v>
      </c>
      <c r="G59" s="71">
        <f>SUMIF('1_PRESCOLAIRE_PUBLIC'!$AX:$AX,$AF59,'1_PRESCOLAIRE_PUBLIC'!$AH:$AH)+SUMIF('5_PRESCOLAIRE_PRIVE'!$AS:$AS,$AF59,'5_PRESCOLAIRE_PRIVE'!$AC:$AC)</f>
        <v>91</v>
      </c>
      <c r="H59" s="71">
        <f>SUMIF('2_PRIMAIRE_PUBLIC'!$CE:$CE,$AF59,'2_PRIMAIRE_PUBLIC'!$M:$M)+SUMIF('6_PRIMAIRE_PRIVE'!$BZ:$BZ,$AF59,'6_PRIMAIRE_PRIVE'!$M:$M)</f>
        <v>26152</v>
      </c>
      <c r="I59" s="71">
        <f>SUMIF('2_PRIMAIRE_PUBLIC'!$CE:$CE,$AF59,'2_PRIMAIRE_PUBLIC'!$AA:$AA)+SUMIF('6_PRIMAIRE_PRIVE'!$BZ:$BZ,$AF59,'6_PRIMAIRE_PRIVE'!$AA:$AA)</f>
        <v>4601</v>
      </c>
      <c r="J59" s="71">
        <f>SUMIF('2_PRIMAIRE_PUBLIC'!$CE:$CE,$AF59,'2_PRIMAIRE_PUBLIC'!$BI:$BI)+SUMIF('6_PRIMAIRE_PRIVE'!$BZ:$BZ,$AF59,'6_PRIMAIRE_PRIVE'!$BC:$BC)</f>
        <v>718</v>
      </c>
      <c r="K59" s="71">
        <f>SUMIF('2_PRIMAIRE_PUBLIC'!$CE:$CE,$AF59,'2_PRIMAIRE_PUBLIC'!$AK:$AK)+SUMIF('6_PRIMAIRE_PRIVE'!$BZ:$BZ,$AF59,'6_PRIMAIRE_PRIVE'!$AK:$AK)</f>
        <v>671</v>
      </c>
      <c r="L59" s="71">
        <f>SUMIF('2_PRIMAIRE_PUBLIC'!$CE:$CE,$AF59,'2_PRIMAIRE_PUBLIC'!$CF:$CF)+SUMIF('6_PRIMAIRE_PRIVE'!$BZ:$BZ,$AF59,'6_PRIMAIRE_PRIVE'!$CA:$CA)</f>
        <v>9086</v>
      </c>
      <c r="M59" s="71">
        <f>SUMIF('2_PRIMAIRE_PUBLIC'!$CE:$CE,$AF59,'2_PRIMAIRE_PUBLIC'!$AO:$AO)+SUMIF('6_PRIMAIRE_PRIVE'!$BZ:$BZ,$AF59,'6_PRIMAIRE_PRIVE'!$AO:$AO)</f>
        <v>135</v>
      </c>
      <c r="N59" s="205"/>
      <c r="O59" s="8" t="s">
        <v>91</v>
      </c>
      <c r="P59" s="71">
        <f>SUMIF('3_COLLEGE_PUBLIC'!$BZ:$BZ,$AF59,'3_COLLEGE_PUBLIC'!$K:$K)+SUMIF('7_COLLEGE_PRIVE'!$BW:$BW,$AF59,'7_COLLEGE_PRIVE'!$K:$K)</f>
        <v>10918</v>
      </c>
      <c r="Q59" s="71">
        <f>SUMIF('3_COLLEGE_PUBLIC'!$BZ:$BZ,$AF59,'3_COLLEGE_PUBLIC'!$W:$W)+SUMIF('7_COLLEGE_PRIVE'!$BW:$BW,$AF59,'7_COLLEGE_PRIVE'!$W:$W)</f>
        <v>736</v>
      </c>
      <c r="R59" s="71">
        <f>SUMIF('3_COLLEGE_PUBLIC'!$BZ:$BZ,$AF59,'3_COLLEGE_PUBLIC'!$BC:$BC)+SUMIF('7_COLLEGE_PRIVE'!$BW:$BW,$AF59,'7_COLLEGE_PRIVE'!$AX:$AX)</f>
        <v>546</v>
      </c>
      <c r="S59" s="71">
        <f>SUMIF('3_COLLEGE_PUBLIC'!$BZ:$BZ,$AF59,'3_COLLEGE_PUBLIC'!$AF:$AF)+SUMIF('7_COLLEGE_PRIVE'!$BW:$BW,$AF59,'7_COLLEGE_PRIVE'!$AF:$AF)</f>
        <v>292</v>
      </c>
      <c r="T59" s="71">
        <f>SUMIF('3_COLLEGE_PUBLIC'!$BZ:$BZ,$AF59,'3_COLLEGE_PUBLIC'!$CA:$CA)+SUMIF('7_COLLEGE_PRIVE'!$BW:$BW,$AF59,'7_COLLEGE_PRIVE'!$BX:$BX)</f>
        <v>11577</v>
      </c>
      <c r="U59" s="71">
        <f>SUMIF('3_COLLEGE_PUBLIC'!$BZ:$BZ,$AF59,'3_COLLEGE_PUBLIC'!$AJ:$AJ)+SUMIF('7_COLLEGE_PRIVE'!$BW:$BW,$AF59,'7_COLLEGE_PRIVE'!$AJ:$AJ)</f>
        <v>50</v>
      </c>
      <c r="V59" s="4">
        <f>SUMIF('4_LYCEE_PUBLIC'!$EV:$EV,$AF59,'4_LYCEE_PUBLIC'!$AC:$AC)+SUMIF('8_LYCEE_PRIVE'!$ES:$ES,$AF59,'8_LYCEE_PRIVE'!$AC:$AC)</f>
        <v>7143</v>
      </c>
      <c r="W59" s="4">
        <f>SUMIF('4_LYCEE_PUBLIC'!$EV:$EV,$AF59,'4_LYCEE_PUBLIC'!$BG:$BG)+SUMIF('8_LYCEE_PRIVE'!$ES:$ES,$AF59,'8_LYCEE_PRIVE'!$BG:$BG)</f>
        <v>611</v>
      </c>
      <c r="X59" s="4">
        <f>SUMIF('4_LYCEE_PUBLIC'!$EV:$EV,$AF59,'4_LYCEE_PUBLIC'!$EW:$EW)+SUMIF('8_LYCEE_PRIVE'!$ES:$ES,$AF59,'8_LYCEE_PRIVE'!$ET:$ET)</f>
        <v>2574</v>
      </c>
      <c r="Y59" s="4">
        <f>SUMIF('4_LYCEE_PUBLIC'!$EV:$EV,$AF59,'4_LYCEE_PUBLIC'!$EX:$EX)+SUMIF('8_LYCEE_PRIVE'!$ES:$ES,$AF59,'8_LYCEE_PRIVE'!$EU:$EU)</f>
        <v>1150</v>
      </c>
      <c r="Z59" s="4">
        <f>SUMIF('4_LYCEE_PUBLIC'!$EV:$EV,$AF59,'4_LYCEE_PUBLIC'!$DV:$DV)+SUMIF('8_LYCEE_PRIVE'!$ES:$ES,$AF59,'8_LYCEE_PRIVE'!$DQ:$DQ)</f>
        <v>370</v>
      </c>
      <c r="AA59" s="4">
        <f>SUMIF('4_LYCEE_PUBLIC'!$EV:$EV,$AF59,'4_LYCEE_PUBLIC'!$BY:$BY)+SUMIF('8_LYCEE_PRIVE'!$ES:$ES,$AF59,'8_LYCEE_PRIVE'!$BY:$BY)</f>
        <v>165</v>
      </c>
      <c r="AB59" s="4">
        <f>SUMIF('4_LYCEE_PUBLIC'!$EV:$EV,$AF59,'4_LYCEE_PUBLIC'!$EY:$EY)+SUMIF('8_LYCEE_PRIVE'!$ES:$ES,$AF59,'8_LYCEE_PRIVE'!$EV:$EV)</f>
        <v>7334</v>
      </c>
      <c r="AC59" s="4">
        <f>SUMIF('4_LYCEE_PUBLIC'!$EV:$EV,$AF59,'4_LYCEE_PUBLIC'!$CC:$CC)+SUMIF('8_LYCEE_PRIVE'!$ES:$ES,$AF59,'8_LYCEE_PRIVE'!$CC:$CC)</f>
        <v>26</v>
      </c>
      <c r="AE59" s="78" t="str">
        <f t="shared" si="2"/>
        <v>ITASY</v>
      </c>
      <c r="AF59" s="78" t="str">
        <f t="shared" si="3"/>
        <v>ITASYURBAIN</v>
      </c>
    </row>
    <row r="60" spans="1:32">
      <c r="A60" s="205"/>
      <c r="B60" s="25" t="s">
        <v>73</v>
      </c>
      <c r="C60" s="26">
        <f>SUMIF('1_PRESCOLAIRE_PUBLIC'!$AX:$AX,$AF60,'1_PRESCOLAIRE_PUBLIC'!$K:$K)+SUMIF('5_PRESCOLAIRE_PRIVE'!$AS:$AS,$AF60,'5_PRESCOLAIRE_PRIVE'!$K:$K)</f>
        <v>15699</v>
      </c>
      <c r="D60" s="26">
        <f>SUMIF('1_PRESCOLAIRE_PUBLIC'!$AX:$AX,$AF60,'1_PRESCOLAIRE_PUBLIC'!$T:$T)+SUMIF('5_PRESCOLAIRE_PRIVE'!$AS:$AS,$AF60,'5_PRESCOLAIRE_PRIVE'!$T:$T)</f>
        <v>603</v>
      </c>
      <c r="E60" s="26">
        <f>SUMIF('1_PRESCOLAIRE_PUBLIC'!$AX:$AX,$AF60,'1_PRESCOLAIRE_PUBLIC'!$AY:$AY)+SUMIF('5_PRESCOLAIRE_PRIVE'!$AS:$AS,$AF60,'5_PRESCOLAIRE_PRIVE'!$AT:$AT)</f>
        <v>14607</v>
      </c>
      <c r="F60" s="26">
        <f>SUMIF('1_PRESCOLAIRE_PUBLIC'!$AX:$AX,$AF60,'1_PRESCOLAIRE_PUBLIC'!$AC:$AC)+SUMIF('5_PRESCOLAIRE_PRIVE'!$AS:$AS,$AF60,'5_PRESCOLAIRE_PRIVE'!$X:$X)</f>
        <v>683</v>
      </c>
      <c r="G60" s="26">
        <f>SUMIF('1_PRESCOLAIRE_PUBLIC'!$AX:$AX,$AF60,'1_PRESCOLAIRE_PUBLIC'!$AH:$AH)+SUMIF('5_PRESCOLAIRE_PRIVE'!$AS:$AS,$AF60,'5_PRESCOLAIRE_PRIVE'!$AC:$AC)</f>
        <v>454</v>
      </c>
      <c r="H60" s="26">
        <f>SUMIF('2_PRIMAIRE_PUBLIC'!$CE:$CE,$AF60,'2_PRIMAIRE_PUBLIC'!$M:$M)+SUMIF('6_PRIMAIRE_PRIVE'!$BZ:$BZ,$AF60,'6_PRIMAIRE_PRIVE'!$M:$M)</f>
        <v>161485</v>
      </c>
      <c r="I60" s="26">
        <f>SUMIF('2_PRIMAIRE_PUBLIC'!$CE:$CE,$AF60,'2_PRIMAIRE_PUBLIC'!$AA:$AA)+SUMIF('6_PRIMAIRE_PRIVE'!$BZ:$BZ,$AF60,'6_PRIMAIRE_PRIVE'!$AA:$AA)</f>
        <v>35338</v>
      </c>
      <c r="J60" s="26">
        <f>SUMIF('2_PRIMAIRE_PUBLIC'!$CE:$CE,$AF60,'2_PRIMAIRE_PUBLIC'!$BI:$BI)+SUMIF('6_PRIMAIRE_PRIVE'!$BZ:$BZ,$AF60,'6_PRIMAIRE_PRIVE'!$BC:$BC)</f>
        <v>4785</v>
      </c>
      <c r="K60" s="26">
        <f>SUMIF('2_PRIMAIRE_PUBLIC'!$CE:$CE,$AF60,'2_PRIMAIRE_PUBLIC'!$AK:$AK)+SUMIF('6_PRIMAIRE_PRIVE'!$BZ:$BZ,$AF60,'6_PRIMAIRE_PRIVE'!$AK:$AK)</f>
        <v>4504</v>
      </c>
      <c r="L60" s="26">
        <f>SUMIF('2_PRIMAIRE_PUBLIC'!$CE:$CE,$AF60,'2_PRIMAIRE_PUBLIC'!$CF:$CF)+SUMIF('6_PRIMAIRE_PRIVE'!$BZ:$BZ,$AF60,'6_PRIMAIRE_PRIVE'!$CA:$CA)</f>
        <v>73063</v>
      </c>
      <c r="M60" s="26">
        <f>SUMIF('2_PRIMAIRE_PUBLIC'!$CE:$CE,$AF60,'2_PRIMAIRE_PUBLIC'!$AO:$AO)+SUMIF('6_PRIMAIRE_PRIVE'!$BZ:$BZ,$AF60,'6_PRIMAIRE_PRIVE'!$AO:$AO)</f>
        <v>1162</v>
      </c>
      <c r="N60" s="205"/>
      <c r="O60" s="25" t="s">
        <v>73</v>
      </c>
      <c r="P60" s="26">
        <f>SUMIF('3_COLLEGE_PUBLIC'!$BZ:$BZ,$AF60,'3_COLLEGE_PUBLIC'!$K:$K)+SUMIF('7_COLLEGE_PRIVE'!$BW:$BW,$AF60,'7_COLLEGE_PRIVE'!$K:$K)</f>
        <v>38969</v>
      </c>
      <c r="Q60" s="26">
        <f>SUMIF('3_COLLEGE_PUBLIC'!$BZ:$BZ,$AF60,'3_COLLEGE_PUBLIC'!$W:$W)+SUMIF('7_COLLEGE_PRIVE'!$BW:$BW,$AF60,'7_COLLEGE_PRIVE'!$W:$W)</f>
        <v>3339</v>
      </c>
      <c r="R60" s="26">
        <f>SUMIF('3_COLLEGE_PUBLIC'!$BZ:$BZ,$AF60,'3_COLLEGE_PUBLIC'!$BC:$BC)+SUMIF('7_COLLEGE_PRIVE'!$BW:$BW,$AF60,'7_COLLEGE_PRIVE'!$AX:$AX)</f>
        <v>2077</v>
      </c>
      <c r="S60" s="26">
        <f>SUMIF('3_COLLEGE_PUBLIC'!$BZ:$BZ,$AF60,'3_COLLEGE_PUBLIC'!$AF:$AF)+SUMIF('7_COLLEGE_PRIVE'!$BW:$BW,$AF60,'7_COLLEGE_PRIVE'!$AF:$AF)</f>
        <v>1135</v>
      </c>
      <c r="T60" s="26">
        <f>SUMIF('3_COLLEGE_PUBLIC'!$BZ:$BZ,$AF60,'3_COLLEGE_PUBLIC'!$CA:$CA)+SUMIF('7_COLLEGE_PRIVE'!$BW:$BW,$AF60,'7_COLLEGE_PRIVE'!$BX:$BX)</f>
        <v>38784</v>
      </c>
      <c r="U60" s="26">
        <f>SUMIF('3_COLLEGE_PUBLIC'!$BZ:$BZ,$AF60,'3_COLLEGE_PUBLIC'!$AJ:$AJ)+SUMIF('7_COLLEGE_PRIVE'!$BW:$BW,$AF60,'7_COLLEGE_PRIVE'!$AJ:$AJ)</f>
        <v>224</v>
      </c>
      <c r="V60" s="26">
        <f>SUMIF('4_LYCEE_PUBLIC'!$EV:$EV,$AF60,'4_LYCEE_PUBLIC'!$AC:$AC)+SUMIF('8_LYCEE_PRIVE'!$ES:$ES,$AF60,'8_LYCEE_PRIVE'!$AC:$AC)</f>
        <v>14015</v>
      </c>
      <c r="W60" s="26">
        <f>SUMIF('4_LYCEE_PUBLIC'!$EV:$EV,$AF60,'4_LYCEE_PUBLIC'!$BG:$BG)+SUMIF('8_LYCEE_PRIVE'!$ES:$ES,$AF60,'8_LYCEE_PRIVE'!$BG:$BG)</f>
        <v>1198</v>
      </c>
      <c r="X60" s="26">
        <f>SUMIF('4_LYCEE_PUBLIC'!$EV:$EV,$AF60,'4_LYCEE_PUBLIC'!$EW:$EW)+SUMIF('8_LYCEE_PRIVE'!$ES:$ES,$AF60,'8_LYCEE_PRIVE'!$ET:$ET)</f>
        <v>4639</v>
      </c>
      <c r="Y60" s="26">
        <f>SUMIF('4_LYCEE_PUBLIC'!$EV:$EV,$AF60,'4_LYCEE_PUBLIC'!$EX:$EX)+SUMIF('8_LYCEE_PRIVE'!$ES:$ES,$AF60,'8_LYCEE_PRIVE'!$EU:$EU)</f>
        <v>2062</v>
      </c>
      <c r="Z60" s="26">
        <f>SUMIF('4_LYCEE_PUBLIC'!$EV:$EV,$AF60,'4_LYCEE_PUBLIC'!$DV:$DV)+SUMIF('8_LYCEE_PRIVE'!$ES:$ES,$AF60,'8_LYCEE_PRIVE'!$DQ:$DQ)</f>
        <v>811</v>
      </c>
      <c r="AA60" s="26">
        <f>SUMIF('4_LYCEE_PUBLIC'!$EV:$EV,$AF60,'4_LYCEE_PUBLIC'!$BY:$BY)+SUMIF('8_LYCEE_PRIVE'!$ES:$ES,$AF60,'8_LYCEE_PRIVE'!$BY:$BY)</f>
        <v>352</v>
      </c>
      <c r="AB60" s="26">
        <f>SUMIF('4_LYCEE_PUBLIC'!$EV:$EV,$AF60,'4_LYCEE_PUBLIC'!$EY:$EY)+SUMIF('8_LYCEE_PRIVE'!$ES:$ES,$AF60,'8_LYCEE_PRIVE'!$EV:$EV)</f>
        <v>14543</v>
      </c>
      <c r="AC60" s="26">
        <f>SUMIF('4_LYCEE_PUBLIC'!$EV:$EV,$AF60,'4_LYCEE_PUBLIC'!$CC:$CC)+SUMIF('8_LYCEE_PRIVE'!$ES:$ES,$AF60,'8_LYCEE_PRIVE'!$CC:$CC)</f>
        <v>75</v>
      </c>
      <c r="AE60" s="78" t="str">
        <f t="shared" si="2"/>
        <v>ITASY</v>
      </c>
      <c r="AF60" s="78" t="str">
        <f t="shared" si="3"/>
        <v>ITASYTOTAL</v>
      </c>
    </row>
    <row r="61" spans="1:32">
      <c r="A61" s="205" t="s">
        <v>111</v>
      </c>
      <c r="B61" s="8" t="s">
        <v>90</v>
      </c>
      <c r="C61" s="71">
        <f>SUMIF('1_PRESCOLAIRE_PUBLIC'!$AX:$AX,$AF61,'1_PRESCOLAIRE_PUBLIC'!$K:$K)+SUMIF('5_PRESCOLAIRE_PRIVE'!$AS:$AS,$AF61,'5_PRESCOLAIRE_PRIVE'!$K:$K)</f>
        <v>4652</v>
      </c>
      <c r="D61" s="71">
        <f>SUMIF('1_PRESCOLAIRE_PUBLIC'!$AX:$AX,$AF61,'1_PRESCOLAIRE_PUBLIC'!$T:$T)+SUMIF('5_PRESCOLAIRE_PRIVE'!$AS:$AS,$AF61,'5_PRESCOLAIRE_PRIVE'!$T:$T)</f>
        <v>86</v>
      </c>
      <c r="E61" s="71">
        <f>SUMIF('1_PRESCOLAIRE_PUBLIC'!$AX:$AX,$AF61,'1_PRESCOLAIRE_PUBLIC'!$AY:$AY)+SUMIF('5_PRESCOLAIRE_PRIVE'!$AS:$AS,$AF61,'5_PRESCOLAIRE_PRIVE'!$AT:$AT)</f>
        <v>1873</v>
      </c>
      <c r="F61" s="71">
        <f>SUMIF('1_PRESCOLAIRE_PUBLIC'!$AX:$AX,$AF61,'1_PRESCOLAIRE_PUBLIC'!$AC:$AC)+SUMIF('5_PRESCOLAIRE_PRIVE'!$AS:$AS,$AF61,'5_PRESCOLAIRE_PRIVE'!$X:$X)</f>
        <v>199</v>
      </c>
      <c r="G61" s="71">
        <f>SUMIF('1_PRESCOLAIRE_PUBLIC'!$AX:$AX,$AF61,'1_PRESCOLAIRE_PUBLIC'!$AH:$AH)+SUMIF('5_PRESCOLAIRE_PRIVE'!$AS:$AS,$AF61,'5_PRESCOLAIRE_PRIVE'!$AC:$AC)</f>
        <v>130</v>
      </c>
      <c r="H61" s="71">
        <f>SUMIF('2_PRIMAIRE_PUBLIC'!$CE:$CE,$AF61,'2_PRIMAIRE_PUBLIC'!$M:$M)+SUMIF('6_PRIMAIRE_PRIVE'!$BZ:$BZ,$AF61,'6_PRIMAIRE_PRIVE'!$M:$M)</f>
        <v>55254</v>
      </c>
      <c r="I61" s="71">
        <f>SUMIF('2_PRIMAIRE_PUBLIC'!$CE:$CE,$AF61,'2_PRIMAIRE_PUBLIC'!$AA:$AA)+SUMIF('6_PRIMAIRE_PRIVE'!$BZ:$BZ,$AF61,'6_PRIMAIRE_PRIVE'!$AA:$AA)</f>
        <v>13334</v>
      </c>
      <c r="J61" s="71">
        <f>SUMIF('2_PRIMAIRE_PUBLIC'!$CE:$CE,$AF61,'2_PRIMAIRE_PUBLIC'!$BI:$BI)+SUMIF('6_PRIMAIRE_PRIVE'!$BZ:$BZ,$AF61,'6_PRIMAIRE_PRIVE'!$BC:$BC)</f>
        <v>1143</v>
      </c>
      <c r="K61" s="71">
        <f>SUMIF('2_PRIMAIRE_PUBLIC'!$CE:$CE,$AF61,'2_PRIMAIRE_PUBLIC'!$AK:$AK)+SUMIF('6_PRIMAIRE_PRIVE'!$BZ:$BZ,$AF61,'6_PRIMAIRE_PRIVE'!$AK:$AK)</f>
        <v>803</v>
      </c>
      <c r="L61" s="71">
        <f>SUMIF('2_PRIMAIRE_PUBLIC'!$CE:$CE,$AF61,'2_PRIMAIRE_PUBLIC'!$CF:$CF)+SUMIF('6_PRIMAIRE_PRIVE'!$BZ:$BZ,$AF61,'6_PRIMAIRE_PRIVE'!$CA:$CA)</f>
        <v>19338</v>
      </c>
      <c r="M61" s="71">
        <f>SUMIF('2_PRIMAIRE_PUBLIC'!$CE:$CE,$AF61,'2_PRIMAIRE_PUBLIC'!$AO:$AO)+SUMIF('6_PRIMAIRE_PRIVE'!$BZ:$BZ,$AF61,'6_PRIMAIRE_PRIVE'!$AO:$AO)</f>
        <v>436</v>
      </c>
      <c r="N61" s="205" t="s">
        <v>111</v>
      </c>
      <c r="O61" s="8" t="s">
        <v>90</v>
      </c>
      <c r="P61" s="71">
        <f>SUMIF('3_COLLEGE_PUBLIC'!$BZ:$BZ,$AF61,'3_COLLEGE_PUBLIC'!$K:$K)+SUMIF('7_COLLEGE_PRIVE'!$BW:$BW,$AF61,'7_COLLEGE_PRIVE'!$K:$K)</f>
        <v>4234</v>
      </c>
      <c r="Q61" s="71">
        <f>SUMIF('3_COLLEGE_PUBLIC'!$BZ:$BZ,$AF61,'3_COLLEGE_PUBLIC'!$W:$W)+SUMIF('7_COLLEGE_PRIVE'!$BW:$BW,$AF61,'7_COLLEGE_PRIVE'!$W:$W)</f>
        <v>413</v>
      </c>
      <c r="R61" s="71">
        <f>SUMIF('3_COLLEGE_PUBLIC'!$BZ:$BZ,$AF61,'3_COLLEGE_PUBLIC'!$BC:$BC)+SUMIF('7_COLLEGE_PRIVE'!$BW:$BW,$AF61,'7_COLLEGE_PRIVE'!$AX:$AX)</f>
        <v>205</v>
      </c>
      <c r="S61" s="71">
        <f>SUMIF('3_COLLEGE_PUBLIC'!$BZ:$BZ,$AF61,'3_COLLEGE_PUBLIC'!$AF:$AF)+SUMIF('7_COLLEGE_PRIVE'!$BW:$BW,$AF61,'7_COLLEGE_PRIVE'!$AF:$AF)</f>
        <v>85</v>
      </c>
      <c r="T61" s="71">
        <f>SUMIF('3_COLLEGE_PUBLIC'!$BZ:$BZ,$AF61,'3_COLLEGE_PUBLIC'!$CA:$CA)+SUMIF('7_COLLEGE_PRIVE'!$BW:$BW,$AF61,'7_COLLEGE_PRIVE'!$BX:$BX)</f>
        <v>3261</v>
      </c>
      <c r="U61" s="71">
        <f>SUMIF('3_COLLEGE_PUBLIC'!$BZ:$BZ,$AF61,'3_COLLEGE_PUBLIC'!$AJ:$AJ)+SUMIF('7_COLLEGE_PRIVE'!$BW:$BW,$AF61,'7_COLLEGE_PRIVE'!$AJ:$AJ)</f>
        <v>21</v>
      </c>
      <c r="V61" s="4">
        <f>SUMIF('4_LYCEE_PUBLIC'!$EV:$EV,$AF61,'4_LYCEE_PUBLIC'!$AC:$AC)+SUMIF('8_LYCEE_PRIVE'!$ES:$ES,$AF61,'8_LYCEE_PRIVE'!$AC:$AC)</f>
        <v>1008</v>
      </c>
      <c r="W61" s="4">
        <f>SUMIF('4_LYCEE_PUBLIC'!$EV:$EV,$AF61,'4_LYCEE_PUBLIC'!$BG:$BG)+SUMIF('8_LYCEE_PRIVE'!$ES:$ES,$AF61,'8_LYCEE_PRIVE'!$BG:$BG)</f>
        <v>60</v>
      </c>
      <c r="X61" s="4">
        <f>SUMIF('4_LYCEE_PUBLIC'!$EV:$EV,$AF61,'4_LYCEE_PUBLIC'!$EW:$EW)+SUMIF('8_LYCEE_PRIVE'!$ES:$ES,$AF61,'8_LYCEE_PRIVE'!$ET:$ET)</f>
        <v>165</v>
      </c>
      <c r="Y61" s="4">
        <f>SUMIF('4_LYCEE_PUBLIC'!$EV:$EV,$AF61,'4_LYCEE_PUBLIC'!$EX:$EX)+SUMIF('8_LYCEE_PRIVE'!$ES:$ES,$AF61,'8_LYCEE_PRIVE'!$EU:$EU)</f>
        <v>135</v>
      </c>
      <c r="Z61" s="4">
        <f>SUMIF('4_LYCEE_PUBLIC'!$EV:$EV,$AF61,'4_LYCEE_PUBLIC'!$DV:$DV)+SUMIF('8_LYCEE_PRIVE'!$ES:$ES,$AF61,'8_LYCEE_PRIVE'!$DQ:$DQ)</f>
        <v>35</v>
      </c>
      <c r="AA61" s="4">
        <f>SUMIF('4_LYCEE_PUBLIC'!$EV:$EV,$AF61,'4_LYCEE_PUBLIC'!$BY:$BY)+SUMIF('8_LYCEE_PRIVE'!$ES:$ES,$AF61,'8_LYCEE_PRIVE'!$BY:$BY)</f>
        <v>11</v>
      </c>
      <c r="AB61" s="4">
        <f>SUMIF('4_LYCEE_PUBLIC'!$EV:$EV,$AF61,'4_LYCEE_PUBLIC'!$EY:$EY)+SUMIF('8_LYCEE_PRIVE'!$ES:$ES,$AF61,'8_LYCEE_PRIVE'!$EV:$EV)</f>
        <v>686</v>
      </c>
      <c r="AC61" s="4">
        <f>SUMIF('4_LYCEE_PUBLIC'!$EV:$EV,$AF61,'4_LYCEE_PUBLIC'!$CC:$CC)+SUMIF('8_LYCEE_PRIVE'!$ES:$ES,$AF61,'8_LYCEE_PRIVE'!$CC:$CC)</f>
        <v>3</v>
      </c>
      <c r="AE61" s="78" t="str">
        <f t="shared" si="2"/>
        <v>MELAKY</v>
      </c>
      <c r="AF61" s="78" t="str">
        <f t="shared" si="3"/>
        <v>MELAKYRURAL</v>
      </c>
    </row>
    <row r="62" spans="1:32">
      <c r="A62" s="205"/>
      <c r="B62" s="8" t="s">
        <v>91</v>
      </c>
      <c r="C62" s="71">
        <f>SUMIF('1_PRESCOLAIRE_PUBLIC'!$AX:$AX,$AF62,'1_PRESCOLAIRE_PUBLIC'!$K:$K)+SUMIF('5_PRESCOLAIRE_PRIVE'!$AS:$AS,$AF62,'5_PRESCOLAIRE_PRIVE'!$K:$K)</f>
        <v>1778</v>
      </c>
      <c r="D62" s="71">
        <f>SUMIF('1_PRESCOLAIRE_PUBLIC'!$AX:$AX,$AF62,'1_PRESCOLAIRE_PUBLIC'!$T:$T)+SUMIF('5_PRESCOLAIRE_PRIVE'!$AS:$AS,$AF62,'5_PRESCOLAIRE_PRIVE'!$T:$T)</f>
        <v>43</v>
      </c>
      <c r="E62" s="71">
        <f>SUMIF('1_PRESCOLAIRE_PUBLIC'!$AX:$AX,$AF62,'1_PRESCOLAIRE_PUBLIC'!$AY:$AY)+SUMIF('5_PRESCOLAIRE_PRIVE'!$AS:$AS,$AF62,'5_PRESCOLAIRE_PRIVE'!$AT:$AT)</f>
        <v>1206</v>
      </c>
      <c r="F62" s="71">
        <f>SUMIF('1_PRESCOLAIRE_PUBLIC'!$AX:$AX,$AF62,'1_PRESCOLAIRE_PUBLIC'!$AC:$AC)+SUMIF('5_PRESCOLAIRE_PRIVE'!$AS:$AS,$AF62,'5_PRESCOLAIRE_PRIVE'!$X:$X)</f>
        <v>84</v>
      </c>
      <c r="G62" s="71">
        <f>SUMIF('1_PRESCOLAIRE_PUBLIC'!$AX:$AX,$AF62,'1_PRESCOLAIRE_PUBLIC'!$AH:$AH)+SUMIF('5_PRESCOLAIRE_PRIVE'!$AS:$AS,$AF62,'5_PRESCOLAIRE_PRIVE'!$AC:$AC)</f>
        <v>30</v>
      </c>
      <c r="H62" s="71">
        <f>SUMIF('2_PRIMAIRE_PUBLIC'!$CE:$CE,$AF62,'2_PRIMAIRE_PUBLIC'!$M:$M)+SUMIF('6_PRIMAIRE_PRIVE'!$BZ:$BZ,$AF62,'6_PRIMAIRE_PRIVE'!$M:$M)</f>
        <v>7979</v>
      </c>
      <c r="I62" s="71">
        <f>SUMIF('2_PRIMAIRE_PUBLIC'!$CE:$CE,$AF62,'2_PRIMAIRE_PUBLIC'!$AA:$AA)+SUMIF('6_PRIMAIRE_PRIVE'!$BZ:$BZ,$AF62,'6_PRIMAIRE_PRIVE'!$AA:$AA)</f>
        <v>1872</v>
      </c>
      <c r="J62" s="71">
        <f>SUMIF('2_PRIMAIRE_PUBLIC'!$CE:$CE,$AF62,'2_PRIMAIRE_PUBLIC'!$BI:$BI)+SUMIF('6_PRIMAIRE_PRIVE'!$BZ:$BZ,$AF62,'6_PRIMAIRE_PRIVE'!$BC:$BC)</f>
        <v>192</v>
      </c>
      <c r="K62" s="71">
        <f>SUMIF('2_PRIMAIRE_PUBLIC'!$CE:$CE,$AF62,'2_PRIMAIRE_PUBLIC'!$AK:$AK)+SUMIF('6_PRIMAIRE_PRIVE'!$BZ:$BZ,$AF62,'6_PRIMAIRE_PRIVE'!$AK:$AK)</f>
        <v>144</v>
      </c>
      <c r="L62" s="71">
        <f>SUMIF('2_PRIMAIRE_PUBLIC'!$CE:$CE,$AF62,'2_PRIMAIRE_PUBLIC'!$CF:$CF)+SUMIF('6_PRIMAIRE_PRIVE'!$BZ:$BZ,$AF62,'6_PRIMAIRE_PRIVE'!$CA:$CA)</f>
        <v>4662</v>
      </c>
      <c r="M62" s="71">
        <f>SUMIF('2_PRIMAIRE_PUBLIC'!$CE:$CE,$AF62,'2_PRIMAIRE_PUBLIC'!$AO:$AO)+SUMIF('6_PRIMAIRE_PRIVE'!$BZ:$BZ,$AF62,'6_PRIMAIRE_PRIVE'!$AO:$AO)</f>
        <v>36</v>
      </c>
      <c r="N62" s="205"/>
      <c r="O62" s="8" t="s">
        <v>91</v>
      </c>
      <c r="P62" s="71">
        <f>SUMIF('3_COLLEGE_PUBLIC'!$BZ:$BZ,$AF62,'3_COLLEGE_PUBLIC'!$K:$K)+SUMIF('7_COLLEGE_PRIVE'!$BW:$BW,$AF62,'7_COLLEGE_PRIVE'!$K:$K)</f>
        <v>3037</v>
      </c>
      <c r="Q62" s="71">
        <f>SUMIF('3_COLLEGE_PUBLIC'!$BZ:$BZ,$AF62,'3_COLLEGE_PUBLIC'!$W:$W)+SUMIF('7_COLLEGE_PRIVE'!$BW:$BW,$AF62,'7_COLLEGE_PRIVE'!$W:$W)</f>
        <v>298</v>
      </c>
      <c r="R62" s="71">
        <f>SUMIF('3_COLLEGE_PUBLIC'!$BZ:$BZ,$AF62,'3_COLLEGE_PUBLIC'!$BC:$BC)+SUMIF('7_COLLEGE_PRIVE'!$BW:$BW,$AF62,'7_COLLEGE_PRIVE'!$AX:$AX)</f>
        <v>165</v>
      </c>
      <c r="S62" s="71">
        <f>SUMIF('3_COLLEGE_PUBLIC'!$BZ:$BZ,$AF62,'3_COLLEGE_PUBLIC'!$AF:$AF)+SUMIF('7_COLLEGE_PRIVE'!$BW:$BW,$AF62,'7_COLLEGE_PRIVE'!$AF:$AF)</f>
        <v>71</v>
      </c>
      <c r="T62" s="71">
        <f>SUMIF('3_COLLEGE_PUBLIC'!$BZ:$BZ,$AF62,'3_COLLEGE_PUBLIC'!$CA:$CA)+SUMIF('7_COLLEGE_PRIVE'!$BW:$BW,$AF62,'7_COLLEGE_PRIVE'!$BX:$BX)</f>
        <v>2474</v>
      </c>
      <c r="U62" s="71">
        <f>SUMIF('3_COLLEGE_PUBLIC'!$BZ:$BZ,$AF62,'3_COLLEGE_PUBLIC'!$AJ:$AJ)+SUMIF('7_COLLEGE_PRIVE'!$BW:$BW,$AF62,'7_COLLEGE_PRIVE'!$AJ:$AJ)</f>
        <v>10</v>
      </c>
      <c r="V62" s="4">
        <f>SUMIF('4_LYCEE_PUBLIC'!$EV:$EV,$AF62,'4_LYCEE_PUBLIC'!$AC:$AC)+SUMIF('8_LYCEE_PRIVE'!$ES:$ES,$AF62,'8_LYCEE_PRIVE'!$AC:$AC)</f>
        <v>1386</v>
      </c>
      <c r="W62" s="4">
        <f>SUMIF('4_LYCEE_PUBLIC'!$EV:$EV,$AF62,'4_LYCEE_PUBLIC'!$BG:$BG)+SUMIF('8_LYCEE_PRIVE'!$ES:$ES,$AF62,'8_LYCEE_PRIVE'!$BG:$BG)</f>
        <v>59</v>
      </c>
      <c r="X62" s="4">
        <f>SUMIF('4_LYCEE_PUBLIC'!$EV:$EV,$AF62,'4_LYCEE_PUBLIC'!$EW:$EW)+SUMIF('8_LYCEE_PRIVE'!$ES:$ES,$AF62,'8_LYCEE_PRIVE'!$ET:$ET)</f>
        <v>340</v>
      </c>
      <c r="Y62" s="4">
        <f>SUMIF('4_LYCEE_PUBLIC'!$EV:$EV,$AF62,'4_LYCEE_PUBLIC'!$EX:$EX)+SUMIF('8_LYCEE_PRIVE'!$ES:$ES,$AF62,'8_LYCEE_PRIVE'!$EU:$EU)</f>
        <v>246</v>
      </c>
      <c r="Z62" s="4">
        <f>SUMIF('4_LYCEE_PUBLIC'!$EV:$EV,$AF62,'4_LYCEE_PUBLIC'!$DV:$DV)+SUMIF('8_LYCEE_PRIVE'!$ES:$ES,$AF62,'8_LYCEE_PRIVE'!$DQ:$DQ)</f>
        <v>106</v>
      </c>
      <c r="AA62" s="4">
        <f>SUMIF('4_LYCEE_PUBLIC'!$EV:$EV,$AF62,'4_LYCEE_PUBLIC'!$BY:$BY)+SUMIF('8_LYCEE_PRIVE'!$ES:$ES,$AF62,'8_LYCEE_PRIVE'!$BY:$BY)</f>
        <v>31</v>
      </c>
      <c r="AB62" s="4">
        <f>SUMIF('4_LYCEE_PUBLIC'!$EV:$EV,$AF62,'4_LYCEE_PUBLIC'!$EY:$EY)+SUMIF('8_LYCEE_PRIVE'!$ES:$ES,$AF62,'8_LYCEE_PRIVE'!$EV:$EV)</f>
        <v>1156</v>
      </c>
      <c r="AC62" s="4">
        <f>SUMIF('4_LYCEE_PUBLIC'!$EV:$EV,$AF62,'4_LYCEE_PUBLIC'!$CC:$CC)+SUMIF('8_LYCEE_PRIVE'!$ES:$ES,$AF62,'8_LYCEE_PRIVE'!$CC:$CC)</f>
        <v>8</v>
      </c>
      <c r="AE62" s="78" t="str">
        <f t="shared" si="2"/>
        <v>MELAKY</v>
      </c>
      <c r="AF62" s="78" t="str">
        <f t="shared" si="3"/>
        <v>MELAKYURBAIN</v>
      </c>
    </row>
    <row r="63" spans="1:32">
      <c r="A63" s="205"/>
      <c r="B63" s="25" t="s">
        <v>73</v>
      </c>
      <c r="C63" s="26">
        <f>SUMIF('1_PRESCOLAIRE_PUBLIC'!$AX:$AX,$AF63,'1_PRESCOLAIRE_PUBLIC'!$K:$K)+SUMIF('5_PRESCOLAIRE_PRIVE'!$AS:$AS,$AF63,'5_PRESCOLAIRE_PRIVE'!$K:$K)</f>
        <v>6430</v>
      </c>
      <c r="D63" s="26">
        <f>SUMIF('1_PRESCOLAIRE_PUBLIC'!$AX:$AX,$AF63,'1_PRESCOLAIRE_PUBLIC'!$T:$T)+SUMIF('5_PRESCOLAIRE_PRIVE'!$AS:$AS,$AF63,'5_PRESCOLAIRE_PRIVE'!$T:$T)</f>
        <v>129</v>
      </c>
      <c r="E63" s="26">
        <f>SUMIF('1_PRESCOLAIRE_PUBLIC'!$AX:$AX,$AF63,'1_PRESCOLAIRE_PUBLIC'!$AY:$AY)+SUMIF('5_PRESCOLAIRE_PRIVE'!$AS:$AS,$AF63,'5_PRESCOLAIRE_PRIVE'!$AT:$AT)</f>
        <v>3079</v>
      </c>
      <c r="F63" s="26">
        <f>SUMIF('1_PRESCOLAIRE_PUBLIC'!$AX:$AX,$AF63,'1_PRESCOLAIRE_PUBLIC'!$AC:$AC)+SUMIF('5_PRESCOLAIRE_PRIVE'!$AS:$AS,$AF63,'5_PRESCOLAIRE_PRIVE'!$X:$X)</f>
        <v>283</v>
      </c>
      <c r="G63" s="26">
        <f>SUMIF('1_PRESCOLAIRE_PUBLIC'!$AX:$AX,$AF63,'1_PRESCOLAIRE_PUBLIC'!$AH:$AH)+SUMIF('5_PRESCOLAIRE_PRIVE'!$AS:$AS,$AF63,'5_PRESCOLAIRE_PRIVE'!$AC:$AC)</f>
        <v>160</v>
      </c>
      <c r="H63" s="26">
        <f>SUMIF('2_PRIMAIRE_PUBLIC'!$CE:$CE,$AF63,'2_PRIMAIRE_PUBLIC'!$M:$M)+SUMIF('6_PRIMAIRE_PRIVE'!$BZ:$BZ,$AF63,'6_PRIMAIRE_PRIVE'!$M:$M)</f>
        <v>63233</v>
      </c>
      <c r="I63" s="26">
        <f>SUMIF('2_PRIMAIRE_PUBLIC'!$CE:$CE,$AF63,'2_PRIMAIRE_PUBLIC'!$AA:$AA)+SUMIF('6_PRIMAIRE_PRIVE'!$BZ:$BZ,$AF63,'6_PRIMAIRE_PRIVE'!$AA:$AA)</f>
        <v>15206</v>
      </c>
      <c r="J63" s="26">
        <f>SUMIF('2_PRIMAIRE_PUBLIC'!$CE:$CE,$AF63,'2_PRIMAIRE_PUBLIC'!$BI:$BI)+SUMIF('6_PRIMAIRE_PRIVE'!$BZ:$BZ,$AF63,'6_PRIMAIRE_PRIVE'!$BC:$BC)</f>
        <v>1335</v>
      </c>
      <c r="K63" s="26">
        <f>SUMIF('2_PRIMAIRE_PUBLIC'!$CE:$CE,$AF63,'2_PRIMAIRE_PUBLIC'!$AK:$AK)+SUMIF('6_PRIMAIRE_PRIVE'!$BZ:$BZ,$AF63,'6_PRIMAIRE_PRIVE'!$AK:$AK)</f>
        <v>947</v>
      </c>
      <c r="L63" s="26">
        <f>SUMIF('2_PRIMAIRE_PUBLIC'!$CE:$CE,$AF63,'2_PRIMAIRE_PUBLIC'!$CF:$CF)+SUMIF('6_PRIMAIRE_PRIVE'!$BZ:$BZ,$AF63,'6_PRIMAIRE_PRIVE'!$CA:$CA)</f>
        <v>24000</v>
      </c>
      <c r="M63" s="26">
        <f>SUMIF('2_PRIMAIRE_PUBLIC'!$CE:$CE,$AF63,'2_PRIMAIRE_PUBLIC'!$AO:$AO)+SUMIF('6_PRIMAIRE_PRIVE'!$BZ:$BZ,$AF63,'6_PRIMAIRE_PRIVE'!$AO:$AO)</f>
        <v>472</v>
      </c>
      <c r="N63" s="205"/>
      <c r="O63" s="25" t="s">
        <v>73</v>
      </c>
      <c r="P63" s="26">
        <f>SUMIF('3_COLLEGE_PUBLIC'!$BZ:$BZ,$AF63,'3_COLLEGE_PUBLIC'!$K:$K)+SUMIF('7_COLLEGE_PRIVE'!$BW:$BW,$AF63,'7_COLLEGE_PRIVE'!$K:$K)</f>
        <v>7271</v>
      </c>
      <c r="Q63" s="26">
        <f>SUMIF('3_COLLEGE_PUBLIC'!$BZ:$BZ,$AF63,'3_COLLEGE_PUBLIC'!$W:$W)+SUMIF('7_COLLEGE_PRIVE'!$BW:$BW,$AF63,'7_COLLEGE_PRIVE'!$W:$W)</f>
        <v>711</v>
      </c>
      <c r="R63" s="26">
        <f>SUMIF('3_COLLEGE_PUBLIC'!$BZ:$BZ,$AF63,'3_COLLEGE_PUBLIC'!$BC:$BC)+SUMIF('7_COLLEGE_PRIVE'!$BW:$BW,$AF63,'7_COLLEGE_PRIVE'!$AX:$AX)</f>
        <v>370</v>
      </c>
      <c r="S63" s="26">
        <f>SUMIF('3_COLLEGE_PUBLIC'!$BZ:$BZ,$AF63,'3_COLLEGE_PUBLIC'!$AF:$AF)+SUMIF('7_COLLEGE_PRIVE'!$BW:$BW,$AF63,'7_COLLEGE_PRIVE'!$AF:$AF)</f>
        <v>156</v>
      </c>
      <c r="T63" s="26">
        <f>SUMIF('3_COLLEGE_PUBLIC'!$BZ:$BZ,$AF63,'3_COLLEGE_PUBLIC'!$CA:$CA)+SUMIF('7_COLLEGE_PRIVE'!$BW:$BW,$AF63,'7_COLLEGE_PRIVE'!$BX:$BX)</f>
        <v>5735</v>
      </c>
      <c r="U63" s="26">
        <f>SUMIF('3_COLLEGE_PUBLIC'!$BZ:$BZ,$AF63,'3_COLLEGE_PUBLIC'!$AJ:$AJ)+SUMIF('7_COLLEGE_PRIVE'!$BW:$BW,$AF63,'7_COLLEGE_PRIVE'!$AJ:$AJ)</f>
        <v>31</v>
      </c>
      <c r="V63" s="26">
        <f>SUMIF('4_LYCEE_PUBLIC'!$EV:$EV,$AF63,'4_LYCEE_PUBLIC'!$AC:$AC)+SUMIF('8_LYCEE_PRIVE'!$ES:$ES,$AF63,'8_LYCEE_PRIVE'!$AC:$AC)</f>
        <v>2394</v>
      </c>
      <c r="W63" s="26">
        <f>SUMIF('4_LYCEE_PUBLIC'!$EV:$EV,$AF63,'4_LYCEE_PUBLIC'!$BG:$BG)+SUMIF('8_LYCEE_PRIVE'!$ES:$ES,$AF63,'8_LYCEE_PRIVE'!$BG:$BG)</f>
        <v>119</v>
      </c>
      <c r="X63" s="26">
        <f>SUMIF('4_LYCEE_PUBLIC'!$EV:$EV,$AF63,'4_LYCEE_PUBLIC'!$EW:$EW)+SUMIF('8_LYCEE_PRIVE'!$ES:$ES,$AF63,'8_LYCEE_PRIVE'!$ET:$ET)</f>
        <v>505</v>
      </c>
      <c r="Y63" s="26">
        <f>SUMIF('4_LYCEE_PUBLIC'!$EV:$EV,$AF63,'4_LYCEE_PUBLIC'!$EX:$EX)+SUMIF('8_LYCEE_PRIVE'!$ES:$ES,$AF63,'8_LYCEE_PRIVE'!$EU:$EU)</f>
        <v>381</v>
      </c>
      <c r="Z63" s="26">
        <f>SUMIF('4_LYCEE_PUBLIC'!$EV:$EV,$AF63,'4_LYCEE_PUBLIC'!$DV:$DV)+SUMIF('8_LYCEE_PRIVE'!$ES:$ES,$AF63,'8_LYCEE_PRIVE'!$DQ:$DQ)</f>
        <v>141</v>
      </c>
      <c r="AA63" s="26">
        <f>SUMIF('4_LYCEE_PUBLIC'!$EV:$EV,$AF63,'4_LYCEE_PUBLIC'!$BY:$BY)+SUMIF('8_LYCEE_PRIVE'!$ES:$ES,$AF63,'8_LYCEE_PRIVE'!$BY:$BY)</f>
        <v>42</v>
      </c>
      <c r="AB63" s="26">
        <f>SUMIF('4_LYCEE_PUBLIC'!$EV:$EV,$AF63,'4_LYCEE_PUBLIC'!$EY:$EY)+SUMIF('8_LYCEE_PRIVE'!$ES:$ES,$AF63,'8_LYCEE_PRIVE'!$EV:$EV)</f>
        <v>1842</v>
      </c>
      <c r="AC63" s="26">
        <f>SUMIF('4_LYCEE_PUBLIC'!$EV:$EV,$AF63,'4_LYCEE_PUBLIC'!$CC:$CC)+SUMIF('8_LYCEE_PRIVE'!$ES:$ES,$AF63,'8_LYCEE_PRIVE'!$CC:$CC)</f>
        <v>11</v>
      </c>
      <c r="AE63" s="78" t="str">
        <f t="shared" si="2"/>
        <v>MELAKY</v>
      </c>
      <c r="AF63" s="78" t="str">
        <f t="shared" si="3"/>
        <v>MELAKYTOTAL</v>
      </c>
    </row>
    <row r="64" spans="1:32" ht="14.45" customHeight="1">
      <c r="A64" s="205" t="s">
        <v>112</v>
      </c>
      <c r="B64" s="8" t="s">
        <v>90</v>
      </c>
      <c r="C64" s="71">
        <f>SUMIF('1_PRESCOLAIRE_PUBLIC'!$AX:$AX,$AF64,'1_PRESCOLAIRE_PUBLIC'!$K:$K)+SUMIF('5_PRESCOLAIRE_PRIVE'!$AS:$AS,$AF64,'5_PRESCOLAIRE_PRIVE'!$K:$K)</f>
        <v>18109</v>
      </c>
      <c r="D64" s="71">
        <f>SUMIF('1_PRESCOLAIRE_PUBLIC'!$AX:$AX,$AF64,'1_PRESCOLAIRE_PUBLIC'!$T:$T)+SUMIF('5_PRESCOLAIRE_PRIVE'!$AS:$AS,$AF64,'5_PRESCOLAIRE_PRIVE'!$T:$T)</f>
        <v>360</v>
      </c>
      <c r="E64" s="71">
        <f>SUMIF('1_PRESCOLAIRE_PUBLIC'!$AX:$AX,$AF64,'1_PRESCOLAIRE_PUBLIC'!$AY:$AY)+SUMIF('5_PRESCOLAIRE_PRIVE'!$AS:$AS,$AF64,'5_PRESCOLAIRE_PRIVE'!$AT:$AT)</f>
        <v>4171</v>
      </c>
      <c r="F64" s="71">
        <f>SUMIF('1_PRESCOLAIRE_PUBLIC'!$AX:$AX,$AF64,'1_PRESCOLAIRE_PUBLIC'!$AC:$AC)+SUMIF('5_PRESCOLAIRE_PRIVE'!$AS:$AS,$AF64,'5_PRESCOLAIRE_PRIVE'!$X:$X)</f>
        <v>834</v>
      </c>
      <c r="G64" s="71">
        <f>SUMIF('1_PRESCOLAIRE_PUBLIC'!$AX:$AX,$AF64,'1_PRESCOLAIRE_PUBLIC'!$AH:$AH)+SUMIF('5_PRESCOLAIRE_PRIVE'!$AS:$AS,$AF64,'5_PRESCOLAIRE_PRIVE'!$AC:$AC)</f>
        <v>333</v>
      </c>
      <c r="H64" s="71">
        <f>SUMIF('2_PRIMAIRE_PUBLIC'!$CE:$CE,$AF64,'2_PRIMAIRE_PUBLIC'!$M:$M)+SUMIF('6_PRIMAIRE_PRIVE'!$BZ:$BZ,$AF64,'6_PRIMAIRE_PRIVE'!$M:$M)</f>
        <v>98617</v>
      </c>
      <c r="I64" s="71">
        <f>SUMIF('2_PRIMAIRE_PUBLIC'!$CE:$CE,$AF64,'2_PRIMAIRE_PUBLIC'!$AA:$AA)+SUMIF('6_PRIMAIRE_PRIVE'!$BZ:$BZ,$AF64,'6_PRIMAIRE_PRIVE'!$AA:$AA)</f>
        <v>19959</v>
      </c>
      <c r="J64" s="71">
        <f>SUMIF('2_PRIMAIRE_PUBLIC'!$CE:$CE,$AF64,'2_PRIMAIRE_PUBLIC'!$BI:$BI)+SUMIF('6_PRIMAIRE_PRIVE'!$BZ:$BZ,$AF64,'6_PRIMAIRE_PRIVE'!$BC:$BC)</f>
        <v>2300</v>
      </c>
      <c r="K64" s="71">
        <f>SUMIF('2_PRIMAIRE_PUBLIC'!$CE:$CE,$AF64,'2_PRIMAIRE_PUBLIC'!$AK:$AK)+SUMIF('6_PRIMAIRE_PRIVE'!$BZ:$BZ,$AF64,'6_PRIMAIRE_PRIVE'!$AK:$AK)</f>
        <v>1603</v>
      </c>
      <c r="L64" s="71">
        <f>SUMIF('2_PRIMAIRE_PUBLIC'!$CE:$CE,$AF64,'2_PRIMAIRE_PUBLIC'!$CF:$CF)+SUMIF('6_PRIMAIRE_PRIVE'!$BZ:$BZ,$AF64,'6_PRIMAIRE_PRIVE'!$CA:$CA)</f>
        <v>37409</v>
      </c>
      <c r="M64" s="71">
        <f>SUMIF('2_PRIMAIRE_PUBLIC'!$CE:$CE,$AF64,'2_PRIMAIRE_PUBLIC'!$AO:$AO)+SUMIF('6_PRIMAIRE_PRIVE'!$BZ:$BZ,$AF64,'6_PRIMAIRE_PRIVE'!$AO:$AO)</f>
        <v>630</v>
      </c>
      <c r="N64" s="205" t="s">
        <v>112</v>
      </c>
      <c r="O64" s="8" t="s">
        <v>90</v>
      </c>
      <c r="P64" s="71">
        <f>SUMIF('3_COLLEGE_PUBLIC'!$BZ:$BZ,$AF64,'3_COLLEGE_PUBLIC'!$K:$K)+SUMIF('7_COLLEGE_PRIVE'!$BW:$BW,$AF64,'7_COLLEGE_PRIVE'!$K:$K)</f>
        <v>12333</v>
      </c>
      <c r="Q64" s="71">
        <f>SUMIF('3_COLLEGE_PUBLIC'!$BZ:$BZ,$AF64,'3_COLLEGE_PUBLIC'!$W:$W)+SUMIF('7_COLLEGE_PRIVE'!$BW:$BW,$AF64,'7_COLLEGE_PRIVE'!$W:$W)</f>
        <v>1029</v>
      </c>
      <c r="R64" s="71">
        <f>SUMIF('3_COLLEGE_PUBLIC'!$BZ:$BZ,$AF64,'3_COLLEGE_PUBLIC'!$BC:$BC)+SUMIF('7_COLLEGE_PRIVE'!$BW:$BW,$AF64,'7_COLLEGE_PRIVE'!$AX:$AX)</f>
        <v>749</v>
      </c>
      <c r="S64" s="71">
        <f>SUMIF('3_COLLEGE_PUBLIC'!$BZ:$BZ,$AF64,'3_COLLEGE_PUBLIC'!$AF:$AF)+SUMIF('7_COLLEGE_PRIVE'!$BW:$BW,$AF64,'7_COLLEGE_PRIVE'!$AF:$AF)</f>
        <v>298</v>
      </c>
      <c r="T64" s="71">
        <f>SUMIF('3_COLLEGE_PUBLIC'!$BZ:$BZ,$AF64,'3_COLLEGE_PUBLIC'!$CA:$CA)+SUMIF('7_COLLEGE_PRIVE'!$BW:$BW,$AF64,'7_COLLEGE_PRIVE'!$BX:$BX)</f>
        <v>9986</v>
      </c>
      <c r="U64" s="71">
        <f>SUMIF('3_COLLEGE_PUBLIC'!$BZ:$BZ,$AF64,'3_COLLEGE_PUBLIC'!$AJ:$AJ)+SUMIF('7_COLLEGE_PRIVE'!$BW:$BW,$AF64,'7_COLLEGE_PRIVE'!$AJ:$AJ)</f>
        <v>72</v>
      </c>
      <c r="V64" s="4">
        <f>SUMIF('4_LYCEE_PUBLIC'!$EV:$EV,$AF64,'4_LYCEE_PUBLIC'!$AC:$AC)+SUMIF('8_LYCEE_PRIVE'!$ES:$ES,$AF64,'8_LYCEE_PRIVE'!$AC:$AC)</f>
        <v>3066</v>
      </c>
      <c r="W64" s="4">
        <f>SUMIF('4_LYCEE_PUBLIC'!$EV:$EV,$AF64,'4_LYCEE_PUBLIC'!$BG:$BG)+SUMIF('8_LYCEE_PRIVE'!$ES:$ES,$AF64,'8_LYCEE_PRIVE'!$BG:$BG)</f>
        <v>292</v>
      </c>
      <c r="X64" s="4">
        <f>SUMIF('4_LYCEE_PUBLIC'!$EV:$EV,$AF64,'4_LYCEE_PUBLIC'!$EW:$EW)+SUMIF('8_LYCEE_PRIVE'!$ES:$ES,$AF64,'8_LYCEE_PRIVE'!$ET:$ET)</f>
        <v>964</v>
      </c>
      <c r="Y64" s="4">
        <f>SUMIF('4_LYCEE_PUBLIC'!$EV:$EV,$AF64,'4_LYCEE_PUBLIC'!$EX:$EX)+SUMIF('8_LYCEE_PRIVE'!$ES:$ES,$AF64,'8_LYCEE_PRIVE'!$EU:$EU)</f>
        <v>474</v>
      </c>
      <c r="Z64" s="4">
        <f>SUMIF('4_LYCEE_PUBLIC'!$EV:$EV,$AF64,'4_LYCEE_PUBLIC'!$DV:$DV)+SUMIF('8_LYCEE_PRIVE'!$ES:$ES,$AF64,'8_LYCEE_PRIVE'!$DQ:$DQ)</f>
        <v>163</v>
      </c>
      <c r="AA64" s="4">
        <f>SUMIF('4_LYCEE_PUBLIC'!$EV:$EV,$AF64,'4_LYCEE_PUBLIC'!$BY:$BY)+SUMIF('8_LYCEE_PRIVE'!$ES:$ES,$AF64,'8_LYCEE_PRIVE'!$BY:$BY)</f>
        <v>62</v>
      </c>
      <c r="AB64" s="4">
        <f>SUMIF('4_LYCEE_PUBLIC'!$EV:$EV,$AF64,'4_LYCEE_PUBLIC'!$EY:$EY)+SUMIF('8_LYCEE_PRIVE'!$ES:$ES,$AF64,'8_LYCEE_PRIVE'!$EV:$EV)</f>
        <v>2881</v>
      </c>
      <c r="AC64" s="4">
        <f>SUMIF('4_LYCEE_PUBLIC'!$EV:$EV,$AF64,'4_LYCEE_PUBLIC'!$CC:$CC)+SUMIF('8_LYCEE_PRIVE'!$ES:$ES,$AF64,'8_LYCEE_PRIVE'!$CC:$CC)</f>
        <v>15</v>
      </c>
      <c r="AE64" s="78" t="str">
        <f t="shared" si="2"/>
        <v>MENABE</v>
      </c>
      <c r="AF64" s="78" t="str">
        <f t="shared" si="3"/>
        <v>MENABERURAL</v>
      </c>
    </row>
    <row r="65" spans="1:32">
      <c r="A65" s="205"/>
      <c r="B65" s="8" t="s">
        <v>91</v>
      </c>
      <c r="C65" s="71">
        <f>SUMIF('1_PRESCOLAIRE_PUBLIC'!$AX:$AX,$AF65,'1_PRESCOLAIRE_PUBLIC'!$K:$K)+SUMIF('5_PRESCOLAIRE_PRIVE'!$AS:$AS,$AF65,'5_PRESCOLAIRE_PRIVE'!$K:$K)</f>
        <v>6187</v>
      </c>
      <c r="D65" s="71">
        <f>SUMIF('1_PRESCOLAIRE_PUBLIC'!$AX:$AX,$AF65,'1_PRESCOLAIRE_PUBLIC'!$T:$T)+SUMIF('5_PRESCOLAIRE_PRIVE'!$AS:$AS,$AF65,'5_PRESCOLAIRE_PRIVE'!$T:$T)</f>
        <v>137</v>
      </c>
      <c r="E65" s="71">
        <f>SUMIF('1_PRESCOLAIRE_PUBLIC'!$AX:$AX,$AF65,'1_PRESCOLAIRE_PUBLIC'!$AY:$AY)+SUMIF('5_PRESCOLAIRE_PRIVE'!$AS:$AS,$AF65,'5_PRESCOLAIRE_PRIVE'!$AT:$AT)</f>
        <v>3903</v>
      </c>
      <c r="F65" s="71">
        <f>SUMIF('1_PRESCOLAIRE_PUBLIC'!$AX:$AX,$AF65,'1_PRESCOLAIRE_PUBLIC'!$AC:$AC)+SUMIF('5_PRESCOLAIRE_PRIVE'!$AS:$AS,$AF65,'5_PRESCOLAIRE_PRIVE'!$X:$X)</f>
        <v>275</v>
      </c>
      <c r="G65" s="71">
        <f>SUMIF('1_PRESCOLAIRE_PUBLIC'!$AX:$AX,$AF65,'1_PRESCOLAIRE_PUBLIC'!$AH:$AH)+SUMIF('5_PRESCOLAIRE_PRIVE'!$AS:$AS,$AF65,'5_PRESCOLAIRE_PRIVE'!$AC:$AC)</f>
        <v>78</v>
      </c>
      <c r="H65" s="71">
        <f>SUMIF('2_PRIMAIRE_PUBLIC'!$CE:$CE,$AF65,'2_PRIMAIRE_PUBLIC'!$M:$M)+SUMIF('6_PRIMAIRE_PRIVE'!$BZ:$BZ,$AF65,'6_PRIMAIRE_PRIVE'!$M:$M)</f>
        <v>19967</v>
      </c>
      <c r="I65" s="71">
        <f>SUMIF('2_PRIMAIRE_PUBLIC'!$CE:$CE,$AF65,'2_PRIMAIRE_PUBLIC'!$AA:$AA)+SUMIF('6_PRIMAIRE_PRIVE'!$BZ:$BZ,$AF65,'6_PRIMAIRE_PRIVE'!$AA:$AA)</f>
        <v>3659</v>
      </c>
      <c r="J65" s="71">
        <f>SUMIF('2_PRIMAIRE_PUBLIC'!$CE:$CE,$AF65,'2_PRIMAIRE_PUBLIC'!$BI:$BI)+SUMIF('6_PRIMAIRE_PRIVE'!$BZ:$BZ,$AF65,'6_PRIMAIRE_PRIVE'!$BC:$BC)</f>
        <v>520</v>
      </c>
      <c r="K65" s="71">
        <f>SUMIF('2_PRIMAIRE_PUBLIC'!$CE:$CE,$AF65,'2_PRIMAIRE_PUBLIC'!$AK:$AK)+SUMIF('6_PRIMAIRE_PRIVE'!$BZ:$BZ,$AF65,'6_PRIMAIRE_PRIVE'!$AK:$AK)</f>
        <v>402</v>
      </c>
      <c r="L65" s="71">
        <f>SUMIF('2_PRIMAIRE_PUBLIC'!$CE:$CE,$AF65,'2_PRIMAIRE_PUBLIC'!$CF:$CF)+SUMIF('6_PRIMAIRE_PRIVE'!$BZ:$BZ,$AF65,'6_PRIMAIRE_PRIVE'!$CA:$CA)</f>
        <v>13962</v>
      </c>
      <c r="M65" s="71">
        <f>SUMIF('2_PRIMAIRE_PUBLIC'!$CE:$CE,$AF65,'2_PRIMAIRE_PUBLIC'!$AO:$AO)+SUMIF('6_PRIMAIRE_PRIVE'!$BZ:$BZ,$AF65,'6_PRIMAIRE_PRIVE'!$AO:$AO)</f>
        <v>90</v>
      </c>
      <c r="N65" s="205"/>
      <c r="O65" s="8" t="s">
        <v>91</v>
      </c>
      <c r="P65" s="71">
        <f>SUMIF('3_COLLEGE_PUBLIC'!$BZ:$BZ,$AF65,'3_COLLEGE_PUBLIC'!$K:$K)+SUMIF('7_COLLEGE_PRIVE'!$BW:$BW,$AF65,'7_COLLEGE_PRIVE'!$K:$K)</f>
        <v>8196</v>
      </c>
      <c r="Q65" s="71">
        <f>SUMIF('3_COLLEGE_PUBLIC'!$BZ:$BZ,$AF65,'3_COLLEGE_PUBLIC'!$W:$W)+SUMIF('7_COLLEGE_PRIVE'!$BW:$BW,$AF65,'7_COLLEGE_PRIVE'!$W:$W)</f>
        <v>692</v>
      </c>
      <c r="R65" s="71">
        <f>SUMIF('3_COLLEGE_PUBLIC'!$BZ:$BZ,$AF65,'3_COLLEGE_PUBLIC'!$BC:$BC)+SUMIF('7_COLLEGE_PRIVE'!$BW:$BW,$AF65,'7_COLLEGE_PRIVE'!$AX:$AX)</f>
        <v>366</v>
      </c>
      <c r="S65" s="71">
        <f>SUMIF('3_COLLEGE_PUBLIC'!$BZ:$BZ,$AF65,'3_COLLEGE_PUBLIC'!$AF:$AF)+SUMIF('7_COLLEGE_PRIVE'!$BW:$BW,$AF65,'7_COLLEGE_PRIVE'!$AF:$AF)</f>
        <v>204</v>
      </c>
      <c r="T65" s="71">
        <f>SUMIF('3_COLLEGE_PUBLIC'!$BZ:$BZ,$AF65,'3_COLLEGE_PUBLIC'!$CA:$CA)+SUMIF('7_COLLEGE_PRIVE'!$BW:$BW,$AF65,'7_COLLEGE_PRIVE'!$BX:$BX)</f>
        <v>8417</v>
      </c>
      <c r="U65" s="71">
        <f>SUMIF('3_COLLEGE_PUBLIC'!$BZ:$BZ,$AF65,'3_COLLEGE_PUBLIC'!$AJ:$AJ)+SUMIF('7_COLLEGE_PRIVE'!$BW:$BW,$AF65,'7_COLLEGE_PRIVE'!$AJ:$AJ)</f>
        <v>32</v>
      </c>
      <c r="V65" s="4">
        <f>SUMIF('4_LYCEE_PUBLIC'!$EV:$EV,$AF65,'4_LYCEE_PUBLIC'!$AC:$AC)+SUMIF('8_LYCEE_PRIVE'!$ES:$ES,$AF65,'8_LYCEE_PRIVE'!$AC:$AC)</f>
        <v>4392</v>
      </c>
      <c r="W65" s="4">
        <f>SUMIF('4_LYCEE_PUBLIC'!$EV:$EV,$AF65,'4_LYCEE_PUBLIC'!$BG:$BG)+SUMIF('8_LYCEE_PRIVE'!$ES:$ES,$AF65,'8_LYCEE_PRIVE'!$BG:$BG)</f>
        <v>470</v>
      </c>
      <c r="X65" s="4">
        <f>SUMIF('4_LYCEE_PUBLIC'!$EV:$EV,$AF65,'4_LYCEE_PUBLIC'!$EW:$EW)+SUMIF('8_LYCEE_PRIVE'!$ES:$ES,$AF65,'8_LYCEE_PRIVE'!$ET:$ET)</f>
        <v>1584</v>
      </c>
      <c r="Y65" s="4">
        <f>SUMIF('4_LYCEE_PUBLIC'!$EV:$EV,$AF65,'4_LYCEE_PUBLIC'!$EX:$EX)+SUMIF('8_LYCEE_PRIVE'!$ES:$ES,$AF65,'8_LYCEE_PRIVE'!$EU:$EU)</f>
        <v>923</v>
      </c>
      <c r="Z65" s="4">
        <f>SUMIF('4_LYCEE_PUBLIC'!$EV:$EV,$AF65,'4_LYCEE_PUBLIC'!$DV:$DV)+SUMIF('8_LYCEE_PRIVE'!$ES:$ES,$AF65,'8_LYCEE_PRIVE'!$DQ:$DQ)</f>
        <v>180</v>
      </c>
      <c r="AA65" s="4">
        <f>SUMIF('4_LYCEE_PUBLIC'!$EV:$EV,$AF65,'4_LYCEE_PUBLIC'!$BY:$BY)+SUMIF('8_LYCEE_PRIVE'!$ES:$ES,$AF65,'8_LYCEE_PRIVE'!$BY:$BY)</f>
        <v>104</v>
      </c>
      <c r="AB65" s="4">
        <f>SUMIF('4_LYCEE_PUBLIC'!$EV:$EV,$AF65,'4_LYCEE_PUBLIC'!$EY:$EY)+SUMIF('8_LYCEE_PRIVE'!$ES:$ES,$AF65,'8_LYCEE_PRIVE'!$EV:$EV)</f>
        <v>4751</v>
      </c>
      <c r="AC65" s="4">
        <f>SUMIF('4_LYCEE_PUBLIC'!$EV:$EV,$AF65,'4_LYCEE_PUBLIC'!$CC:$CC)+SUMIF('8_LYCEE_PRIVE'!$ES:$ES,$AF65,'8_LYCEE_PRIVE'!$CC:$CC)</f>
        <v>19</v>
      </c>
      <c r="AE65" s="78" t="str">
        <f t="shared" si="2"/>
        <v>MENABE</v>
      </c>
      <c r="AF65" s="78" t="str">
        <f t="shared" si="3"/>
        <v>MENABEURBAIN</v>
      </c>
    </row>
    <row r="66" spans="1:32">
      <c r="A66" s="205"/>
      <c r="B66" s="25" t="s">
        <v>73</v>
      </c>
      <c r="C66" s="26">
        <f>SUMIF('1_PRESCOLAIRE_PUBLIC'!$AX:$AX,$AF66,'1_PRESCOLAIRE_PUBLIC'!$K:$K)+SUMIF('5_PRESCOLAIRE_PRIVE'!$AS:$AS,$AF66,'5_PRESCOLAIRE_PRIVE'!$K:$K)</f>
        <v>24296</v>
      </c>
      <c r="D66" s="26">
        <f>SUMIF('1_PRESCOLAIRE_PUBLIC'!$AX:$AX,$AF66,'1_PRESCOLAIRE_PUBLIC'!$T:$T)+SUMIF('5_PRESCOLAIRE_PRIVE'!$AS:$AS,$AF66,'5_PRESCOLAIRE_PRIVE'!$T:$T)</f>
        <v>497</v>
      </c>
      <c r="E66" s="26">
        <f>SUMIF('1_PRESCOLAIRE_PUBLIC'!$AX:$AX,$AF66,'1_PRESCOLAIRE_PUBLIC'!$AY:$AY)+SUMIF('5_PRESCOLAIRE_PRIVE'!$AS:$AS,$AF66,'5_PRESCOLAIRE_PRIVE'!$AT:$AT)</f>
        <v>8074</v>
      </c>
      <c r="F66" s="26">
        <f>SUMIF('1_PRESCOLAIRE_PUBLIC'!$AX:$AX,$AF66,'1_PRESCOLAIRE_PUBLIC'!$AC:$AC)+SUMIF('5_PRESCOLAIRE_PRIVE'!$AS:$AS,$AF66,'5_PRESCOLAIRE_PRIVE'!$X:$X)</f>
        <v>1109</v>
      </c>
      <c r="G66" s="26">
        <f>SUMIF('1_PRESCOLAIRE_PUBLIC'!$AX:$AX,$AF66,'1_PRESCOLAIRE_PUBLIC'!$AH:$AH)+SUMIF('5_PRESCOLAIRE_PRIVE'!$AS:$AS,$AF66,'5_PRESCOLAIRE_PRIVE'!$AC:$AC)</f>
        <v>411</v>
      </c>
      <c r="H66" s="26">
        <f>SUMIF('2_PRIMAIRE_PUBLIC'!$CE:$CE,$AF66,'2_PRIMAIRE_PUBLIC'!$M:$M)+SUMIF('6_PRIMAIRE_PRIVE'!$BZ:$BZ,$AF66,'6_PRIMAIRE_PRIVE'!$M:$M)</f>
        <v>118584</v>
      </c>
      <c r="I66" s="26">
        <f>SUMIF('2_PRIMAIRE_PUBLIC'!$CE:$CE,$AF66,'2_PRIMAIRE_PUBLIC'!$AA:$AA)+SUMIF('6_PRIMAIRE_PRIVE'!$BZ:$BZ,$AF66,'6_PRIMAIRE_PRIVE'!$AA:$AA)</f>
        <v>23618</v>
      </c>
      <c r="J66" s="26">
        <f>SUMIF('2_PRIMAIRE_PUBLIC'!$CE:$CE,$AF66,'2_PRIMAIRE_PUBLIC'!$BI:$BI)+SUMIF('6_PRIMAIRE_PRIVE'!$BZ:$BZ,$AF66,'6_PRIMAIRE_PRIVE'!$BC:$BC)</f>
        <v>2820</v>
      </c>
      <c r="K66" s="26">
        <f>SUMIF('2_PRIMAIRE_PUBLIC'!$CE:$CE,$AF66,'2_PRIMAIRE_PUBLIC'!$AK:$AK)+SUMIF('6_PRIMAIRE_PRIVE'!$BZ:$BZ,$AF66,'6_PRIMAIRE_PRIVE'!$AK:$AK)</f>
        <v>2005</v>
      </c>
      <c r="L66" s="26">
        <f>SUMIF('2_PRIMAIRE_PUBLIC'!$CE:$CE,$AF66,'2_PRIMAIRE_PUBLIC'!$CF:$CF)+SUMIF('6_PRIMAIRE_PRIVE'!$BZ:$BZ,$AF66,'6_PRIMAIRE_PRIVE'!$CA:$CA)</f>
        <v>51371</v>
      </c>
      <c r="M66" s="26">
        <f>SUMIF('2_PRIMAIRE_PUBLIC'!$CE:$CE,$AF66,'2_PRIMAIRE_PUBLIC'!$AO:$AO)+SUMIF('6_PRIMAIRE_PRIVE'!$BZ:$BZ,$AF66,'6_PRIMAIRE_PRIVE'!$AO:$AO)</f>
        <v>720</v>
      </c>
      <c r="N66" s="205"/>
      <c r="O66" s="25" t="s">
        <v>73</v>
      </c>
      <c r="P66" s="26">
        <f>SUMIF('3_COLLEGE_PUBLIC'!$BZ:$BZ,$AF66,'3_COLLEGE_PUBLIC'!$K:$K)+SUMIF('7_COLLEGE_PRIVE'!$BW:$BW,$AF66,'7_COLLEGE_PRIVE'!$K:$K)</f>
        <v>20529</v>
      </c>
      <c r="Q66" s="26">
        <f>SUMIF('3_COLLEGE_PUBLIC'!$BZ:$BZ,$AF66,'3_COLLEGE_PUBLIC'!$W:$W)+SUMIF('7_COLLEGE_PRIVE'!$BW:$BW,$AF66,'7_COLLEGE_PRIVE'!$W:$W)</f>
        <v>1721</v>
      </c>
      <c r="R66" s="26">
        <f>SUMIF('3_COLLEGE_PUBLIC'!$BZ:$BZ,$AF66,'3_COLLEGE_PUBLIC'!$BC:$BC)+SUMIF('7_COLLEGE_PRIVE'!$BW:$BW,$AF66,'7_COLLEGE_PRIVE'!$AX:$AX)</f>
        <v>1115</v>
      </c>
      <c r="S66" s="26">
        <f>SUMIF('3_COLLEGE_PUBLIC'!$BZ:$BZ,$AF66,'3_COLLEGE_PUBLIC'!$AF:$AF)+SUMIF('7_COLLEGE_PRIVE'!$BW:$BW,$AF66,'7_COLLEGE_PRIVE'!$AF:$AF)</f>
        <v>502</v>
      </c>
      <c r="T66" s="26">
        <f>SUMIF('3_COLLEGE_PUBLIC'!$BZ:$BZ,$AF66,'3_COLLEGE_PUBLIC'!$CA:$CA)+SUMIF('7_COLLEGE_PRIVE'!$BW:$BW,$AF66,'7_COLLEGE_PRIVE'!$BX:$BX)</f>
        <v>18403</v>
      </c>
      <c r="U66" s="26">
        <f>SUMIF('3_COLLEGE_PUBLIC'!$BZ:$BZ,$AF66,'3_COLLEGE_PUBLIC'!$AJ:$AJ)+SUMIF('7_COLLEGE_PRIVE'!$BW:$BW,$AF66,'7_COLLEGE_PRIVE'!$AJ:$AJ)</f>
        <v>104</v>
      </c>
      <c r="V66" s="26">
        <f>SUMIF('4_LYCEE_PUBLIC'!$EV:$EV,$AF66,'4_LYCEE_PUBLIC'!$AC:$AC)+SUMIF('8_LYCEE_PRIVE'!$ES:$ES,$AF66,'8_LYCEE_PRIVE'!$AC:$AC)</f>
        <v>7458</v>
      </c>
      <c r="W66" s="26">
        <f>SUMIF('4_LYCEE_PUBLIC'!$EV:$EV,$AF66,'4_LYCEE_PUBLIC'!$BG:$BG)+SUMIF('8_LYCEE_PRIVE'!$ES:$ES,$AF66,'8_LYCEE_PRIVE'!$BG:$BG)</f>
        <v>762</v>
      </c>
      <c r="X66" s="26">
        <f>SUMIF('4_LYCEE_PUBLIC'!$EV:$EV,$AF66,'4_LYCEE_PUBLIC'!$EW:$EW)+SUMIF('8_LYCEE_PRIVE'!$ES:$ES,$AF66,'8_LYCEE_PRIVE'!$ET:$ET)</f>
        <v>2548</v>
      </c>
      <c r="Y66" s="26">
        <f>SUMIF('4_LYCEE_PUBLIC'!$EV:$EV,$AF66,'4_LYCEE_PUBLIC'!$EX:$EX)+SUMIF('8_LYCEE_PRIVE'!$ES:$ES,$AF66,'8_LYCEE_PRIVE'!$EU:$EU)</f>
        <v>1397</v>
      </c>
      <c r="Z66" s="26">
        <f>SUMIF('4_LYCEE_PUBLIC'!$EV:$EV,$AF66,'4_LYCEE_PUBLIC'!$DV:$DV)+SUMIF('8_LYCEE_PRIVE'!$ES:$ES,$AF66,'8_LYCEE_PRIVE'!$DQ:$DQ)</f>
        <v>343</v>
      </c>
      <c r="AA66" s="26">
        <f>SUMIF('4_LYCEE_PUBLIC'!$EV:$EV,$AF66,'4_LYCEE_PUBLIC'!$BY:$BY)+SUMIF('8_LYCEE_PRIVE'!$ES:$ES,$AF66,'8_LYCEE_PRIVE'!$BY:$BY)</f>
        <v>166</v>
      </c>
      <c r="AB66" s="26">
        <f>SUMIF('4_LYCEE_PUBLIC'!$EV:$EV,$AF66,'4_LYCEE_PUBLIC'!$EY:$EY)+SUMIF('8_LYCEE_PRIVE'!$ES:$ES,$AF66,'8_LYCEE_PRIVE'!$EV:$EV)</f>
        <v>7632</v>
      </c>
      <c r="AC66" s="26">
        <f>SUMIF('4_LYCEE_PUBLIC'!$EV:$EV,$AF66,'4_LYCEE_PUBLIC'!$CC:$CC)+SUMIF('8_LYCEE_PRIVE'!$ES:$ES,$AF66,'8_LYCEE_PRIVE'!$CC:$CC)</f>
        <v>34</v>
      </c>
      <c r="AE66" s="78" t="str">
        <f t="shared" si="2"/>
        <v>MENABE</v>
      </c>
      <c r="AF66" s="78" t="str">
        <f t="shared" si="3"/>
        <v>MENABETOTAL</v>
      </c>
    </row>
    <row r="67" spans="1:32" ht="14.45" customHeight="1">
      <c r="A67" s="205" t="s">
        <v>113</v>
      </c>
      <c r="B67" s="8" t="s">
        <v>90</v>
      </c>
      <c r="C67" s="71">
        <f>SUMIF('1_PRESCOLAIRE_PUBLIC'!$AX:$AX,$AF67,'1_PRESCOLAIRE_PUBLIC'!$K:$K)+SUMIF('5_PRESCOLAIRE_PRIVE'!$AS:$AS,$AF67,'5_PRESCOLAIRE_PRIVE'!$K:$K)</f>
        <v>20565</v>
      </c>
      <c r="D67" s="71">
        <f>SUMIF('1_PRESCOLAIRE_PUBLIC'!$AX:$AX,$AF67,'1_PRESCOLAIRE_PUBLIC'!$T:$T)+SUMIF('5_PRESCOLAIRE_PRIVE'!$AS:$AS,$AF67,'5_PRESCOLAIRE_PRIVE'!$T:$T)</f>
        <v>702</v>
      </c>
      <c r="E67" s="71">
        <f>SUMIF('1_PRESCOLAIRE_PUBLIC'!$AX:$AX,$AF67,'1_PRESCOLAIRE_PUBLIC'!$AY:$AY)+SUMIF('5_PRESCOLAIRE_PRIVE'!$AS:$AS,$AF67,'5_PRESCOLAIRE_PRIVE'!$AT:$AT)</f>
        <v>15467</v>
      </c>
      <c r="F67" s="71">
        <f>SUMIF('1_PRESCOLAIRE_PUBLIC'!$AX:$AX,$AF67,'1_PRESCOLAIRE_PUBLIC'!$AC:$AC)+SUMIF('5_PRESCOLAIRE_PRIVE'!$AS:$AS,$AF67,'5_PRESCOLAIRE_PRIVE'!$X:$X)</f>
        <v>701</v>
      </c>
      <c r="G67" s="71">
        <f>SUMIF('1_PRESCOLAIRE_PUBLIC'!$AX:$AX,$AF67,'1_PRESCOLAIRE_PUBLIC'!$AH:$AH)+SUMIF('5_PRESCOLAIRE_PRIVE'!$AS:$AS,$AF67,'5_PRESCOLAIRE_PRIVE'!$AC:$AC)</f>
        <v>563</v>
      </c>
      <c r="H67" s="71">
        <f>SUMIF('2_PRIMAIRE_PUBLIC'!$CE:$CE,$AF67,'2_PRIMAIRE_PUBLIC'!$M:$M)+SUMIF('6_PRIMAIRE_PRIVE'!$BZ:$BZ,$AF67,'6_PRIMAIRE_PRIVE'!$M:$M)</f>
        <v>223157</v>
      </c>
      <c r="I67" s="71">
        <f>SUMIF('2_PRIMAIRE_PUBLIC'!$CE:$CE,$AF67,'2_PRIMAIRE_PUBLIC'!$AA:$AA)+SUMIF('6_PRIMAIRE_PRIVE'!$BZ:$BZ,$AF67,'6_PRIMAIRE_PRIVE'!$AA:$AA)</f>
        <v>57247</v>
      </c>
      <c r="J67" s="71">
        <f>SUMIF('2_PRIMAIRE_PUBLIC'!$CE:$CE,$AF67,'2_PRIMAIRE_PUBLIC'!$BI:$BI)+SUMIF('6_PRIMAIRE_PRIVE'!$BZ:$BZ,$AF67,'6_PRIMAIRE_PRIVE'!$BC:$BC)</f>
        <v>5505</v>
      </c>
      <c r="K67" s="71">
        <f>SUMIF('2_PRIMAIRE_PUBLIC'!$CE:$CE,$AF67,'2_PRIMAIRE_PUBLIC'!$AK:$AK)+SUMIF('6_PRIMAIRE_PRIVE'!$BZ:$BZ,$AF67,'6_PRIMAIRE_PRIVE'!$AK:$AK)</f>
        <v>5773</v>
      </c>
      <c r="L67" s="71">
        <f>SUMIF('2_PRIMAIRE_PUBLIC'!$CE:$CE,$AF67,'2_PRIMAIRE_PUBLIC'!$CF:$CF)+SUMIF('6_PRIMAIRE_PRIVE'!$BZ:$BZ,$AF67,'6_PRIMAIRE_PRIVE'!$CA:$CA)</f>
        <v>179220</v>
      </c>
      <c r="M67" s="71">
        <f>SUMIF('2_PRIMAIRE_PUBLIC'!$CE:$CE,$AF67,'2_PRIMAIRE_PUBLIC'!$AO:$AO)+SUMIF('6_PRIMAIRE_PRIVE'!$BZ:$BZ,$AF67,'6_PRIMAIRE_PRIVE'!$AO:$AO)</f>
        <v>1676</v>
      </c>
      <c r="N67" s="205" t="s">
        <v>113</v>
      </c>
      <c r="O67" s="8" t="s">
        <v>90</v>
      </c>
      <c r="P67" s="71">
        <f>SUMIF('3_COLLEGE_PUBLIC'!$BZ:$BZ,$AF67,'3_COLLEGE_PUBLIC'!$K:$K)+SUMIF('7_COLLEGE_PRIVE'!$BW:$BW,$AF67,'7_COLLEGE_PRIVE'!$K:$K)</f>
        <v>45564</v>
      </c>
      <c r="Q67" s="71">
        <f>SUMIF('3_COLLEGE_PUBLIC'!$BZ:$BZ,$AF67,'3_COLLEGE_PUBLIC'!$W:$W)+SUMIF('7_COLLEGE_PRIVE'!$BW:$BW,$AF67,'7_COLLEGE_PRIVE'!$W:$W)</f>
        <v>4335</v>
      </c>
      <c r="R67" s="71">
        <f>SUMIF('3_COLLEGE_PUBLIC'!$BZ:$BZ,$AF67,'3_COLLEGE_PUBLIC'!$BC:$BC)+SUMIF('7_COLLEGE_PRIVE'!$BW:$BW,$AF67,'7_COLLEGE_PRIVE'!$AX:$AX)</f>
        <v>2415</v>
      </c>
      <c r="S67" s="71">
        <f>SUMIF('3_COLLEGE_PUBLIC'!$BZ:$BZ,$AF67,'3_COLLEGE_PUBLIC'!$AF:$AF)+SUMIF('7_COLLEGE_PRIVE'!$BW:$BW,$AF67,'7_COLLEGE_PRIVE'!$AF:$AF)</f>
        <v>1265</v>
      </c>
      <c r="T67" s="71">
        <f>SUMIF('3_COLLEGE_PUBLIC'!$BZ:$BZ,$AF67,'3_COLLEGE_PUBLIC'!$CA:$CA)+SUMIF('7_COLLEGE_PRIVE'!$BW:$BW,$AF67,'7_COLLEGE_PRIVE'!$BX:$BX)</f>
        <v>43984</v>
      </c>
      <c r="U67" s="71">
        <f>SUMIF('3_COLLEGE_PUBLIC'!$BZ:$BZ,$AF67,'3_COLLEGE_PUBLIC'!$AJ:$AJ)+SUMIF('7_COLLEGE_PRIVE'!$BW:$BW,$AF67,'7_COLLEGE_PRIVE'!$AJ:$AJ)</f>
        <v>292</v>
      </c>
      <c r="V67" s="4">
        <f>SUMIF('4_LYCEE_PUBLIC'!$EV:$EV,$AF67,'4_LYCEE_PUBLIC'!$AC:$AC)+SUMIF('8_LYCEE_PRIVE'!$ES:$ES,$AF67,'8_LYCEE_PRIVE'!$AC:$AC)</f>
        <v>6708</v>
      </c>
      <c r="W67" s="4">
        <f>SUMIF('4_LYCEE_PUBLIC'!$EV:$EV,$AF67,'4_LYCEE_PUBLIC'!$BG:$BG)+SUMIF('8_LYCEE_PRIVE'!$ES:$ES,$AF67,'8_LYCEE_PRIVE'!$BG:$BG)</f>
        <v>311</v>
      </c>
      <c r="X67" s="4">
        <f>SUMIF('4_LYCEE_PUBLIC'!$EV:$EV,$AF67,'4_LYCEE_PUBLIC'!$EW:$EW)+SUMIF('8_LYCEE_PRIVE'!$ES:$ES,$AF67,'8_LYCEE_PRIVE'!$ET:$ET)</f>
        <v>967</v>
      </c>
      <c r="Y67" s="4">
        <f>SUMIF('4_LYCEE_PUBLIC'!$EV:$EV,$AF67,'4_LYCEE_PUBLIC'!$EX:$EX)+SUMIF('8_LYCEE_PRIVE'!$ES:$ES,$AF67,'8_LYCEE_PRIVE'!$EU:$EU)</f>
        <v>605</v>
      </c>
      <c r="Z67" s="4">
        <f>SUMIF('4_LYCEE_PUBLIC'!$EV:$EV,$AF67,'4_LYCEE_PUBLIC'!$DV:$DV)+SUMIF('8_LYCEE_PRIVE'!$ES:$ES,$AF67,'8_LYCEE_PRIVE'!$DQ:$DQ)</f>
        <v>319</v>
      </c>
      <c r="AA67" s="4">
        <f>SUMIF('4_LYCEE_PUBLIC'!$EV:$EV,$AF67,'4_LYCEE_PUBLIC'!$BY:$BY)+SUMIF('8_LYCEE_PRIVE'!$ES:$ES,$AF67,'8_LYCEE_PRIVE'!$BY:$BY)</f>
        <v>103</v>
      </c>
      <c r="AB67" s="4">
        <f>SUMIF('4_LYCEE_PUBLIC'!$EV:$EV,$AF67,'4_LYCEE_PUBLIC'!$EY:$EY)+SUMIF('8_LYCEE_PRIVE'!$ES:$ES,$AF67,'8_LYCEE_PRIVE'!$EV:$EV)</f>
        <v>6013</v>
      </c>
      <c r="AC67" s="4">
        <f>SUMIF('4_LYCEE_PUBLIC'!$EV:$EV,$AF67,'4_LYCEE_PUBLIC'!$CC:$CC)+SUMIF('8_LYCEE_PRIVE'!$ES:$ES,$AF67,'8_LYCEE_PRIVE'!$CC:$CC)</f>
        <v>23</v>
      </c>
      <c r="AE67" s="78" t="str">
        <f t="shared" si="2"/>
        <v>SAVA</v>
      </c>
      <c r="AF67" s="78" t="str">
        <f t="shared" si="3"/>
        <v>SAVARURAL</v>
      </c>
    </row>
    <row r="68" spans="1:32">
      <c r="A68" s="205"/>
      <c r="B68" s="8" t="s">
        <v>91</v>
      </c>
      <c r="C68" s="71">
        <f>SUMIF('1_PRESCOLAIRE_PUBLIC'!$AX:$AX,$AF68,'1_PRESCOLAIRE_PUBLIC'!$K:$K)+SUMIF('5_PRESCOLAIRE_PRIVE'!$AS:$AS,$AF68,'5_PRESCOLAIRE_PRIVE'!$K:$K)</f>
        <v>11968</v>
      </c>
      <c r="D68" s="71">
        <f>SUMIF('1_PRESCOLAIRE_PUBLIC'!$AX:$AX,$AF68,'1_PRESCOLAIRE_PUBLIC'!$T:$T)+SUMIF('5_PRESCOLAIRE_PRIVE'!$AS:$AS,$AF68,'5_PRESCOLAIRE_PRIVE'!$T:$T)</f>
        <v>336</v>
      </c>
      <c r="E68" s="71">
        <f>SUMIF('1_PRESCOLAIRE_PUBLIC'!$AX:$AX,$AF68,'1_PRESCOLAIRE_PUBLIC'!$AY:$AY)+SUMIF('5_PRESCOLAIRE_PRIVE'!$AS:$AS,$AF68,'5_PRESCOLAIRE_PRIVE'!$AT:$AT)</f>
        <v>11063</v>
      </c>
      <c r="F68" s="71">
        <f>SUMIF('1_PRESCOLAIRE_PUBLIC'!$AX:$AX,$AF68,'1_PRESCOLAIRE_PUBLIC'!$AC:$AC)+SUMIF('5_PRESCOLAIRE_PRIVE'!$AS:$AS,$AF68,'5_PRESCOLAIRE_PRIVE'!$X:$X)</f>
        <v>375</v>
      </c>
      <c r="G68" s="71">
        <f>SUMIF('1_PRESCOLAIRE_PUBLIC'!$AX:$AX,$AF68,'1_PRESCOLAIRE_PUBLIC'!$AH:$AH)+SUMIF('5_PRESCOLAIRE_PRIVE'!$AS:$AS,$AF68,'5_PRESCOLAIRE_PRIVE'!$AC:$AC)</f>
        <v>146</v>
      </c>
      <c r="H68" s="71">
        <f>SUMIF('2_PRIMAIRE_PUBLIC'!$CE:$CE,$AF68,'2_PRIMAIRE_PUBLIC'!$M:$M)+SUMIF('6_PRIMAIRE_PRIVE'!$BZ:$BZ,$AF68,'6_PRIMAIRE_PRIVE'!$M:$M)</f>
        <v>38683</v>
      </c>
      <c r="I68" s="71">
        <f>SUMIF('2_PRIMAIRE_PUBLIC'!$CE:$CE,$AF68,'2_PRIMAIRE_PUBLIC'!$AA:$AA)+SUMIF('6_PRIMAIRE_PRIVE'!$BZ:$BZ,$AF68,'6_PRIMAIRE_PRIVE'!$AA:$AA)</f>
        <v>6313</v>
      </c>
      <c r="J68" s="71">
        <f>SUMIF('2_PRIMAIRE_PUBLIC'!$CE:$CE,$AF68,'2_PRIMAIRE_PUBLIC'!$BI:$BI)+SUMIF('6_PRIMAIRE_PRIVE'!$BZ:$BZ,$AF68,'6_PRIMAIRE_PRIVE'!$BC:$BC)</f>
        <v>958</v>
      </c>
      <c r="K68" s="71">
        <f>SUMIF('2_PRIMAIRE_PUBLIC'!$CE:$CE,$AF68,'2_PRIMAIRE_PUBLIC'!$AK:$AK)+SUMIF('6_PRIMAIRE_PRIVE'!$BZ:$BZ,$AF68,'6_PRIMAIRE_PRIVE'!$AK:$AK)</f>
        <v>937</v>
      </c>
      <c r="L68" s="71">
        <f>SUMIF('2_PRIMAIRE_PUBLIC'!$CE:$CE,$AF68,'2_PRIMAIRE_PUBLIC'!$CF:$CF)+SUMIF('6_PRIMAIRE_PRIVE'!$BZ:$BZ,$AF68,'6_PRIMAIRE_PRIVE'!$CA:$CA)</f>
        <v>34902</v>
      </c>
      <c r="M68" s="71">
        <f>SUMIF('2_PRIMAIRE_PUBLIC'!$CE:$CE,$AF68,'2_PRIMAIRE_PUBLIC'!$AO:$AO)+SUMIF('6_PRIMAIRE_PRIVE'!$BZ:$BZ,$AF68,'6_PRIMAIRE_PRIVE'!$AO:$AO)</f>
        <v>161</v>
      </c>
      <c r="N68" s="205"/>
      <c r="O68" s="8" t="s">
        <v>91</v>
      </c>
      <c r="P68" s="71">
        <f>SUMIF('3_COLLEGE_PUBLIC'!$BZ:$BZ,$AF68,'3_COLLEGE_PUBLIC'!$K:$K)+SUMIF('7_COLLEGE_PRIVE'!$BW:$BW,$AF68,'7_COLLEGE_PRIVE'!$K:$K)</f>
        <v>23549</v>
      </c>
      <c r="Q68" s="71">
        <f>SUMIF('3_COLLEGE_PUBLIC'!$BZ:$BZ,$AF68,'3_COLLEGE_PUBLIC'!$W:$W)+SUMIF('7_COLLEGE_PRIVE'!$BW:$BW,$AF68,'7_COLLEGE_PRIVE'!$W:$W)</f>
        <v>2554</v>
      </c>
      <c r="R68" s="71">
        <f>SUMIF('3_COLLEGE_PUBLIC'!$BZ:$BZ,$AF68,'3_COLLEGE_PUBLIC'!$BC:$BC)+SUMIF('7_COLLEGE_PRIVE'!$BW:$BW,$AF68,'7_COLLEGE_PRIVE'!$AX:$AX)</f>
        <v>993</v>
      </c>
      <c r="S68" s="71">
        <f>SUMIF('3_COLLEGE_PUBLIC'!$BZ:$BZ,$AF68,'3_COLLEGE_PUBLIC'!$AF:$AF)+SUMIF('7_COLLEGE_PRIVE'!$BW:$BW,$AF68,'7_COLLEGE_PRIVE'!$AF:$AF)</f>
        <v>471</v>
      </c>
      <c r="T68" s="71">
        <f>SUMIF('3_COLLEGE_PUBLIC'!$BZ:$BZ,$AF68,'3_COLLEGE_PUBLIC'!$CA:$CA)+SUMIF('7_COLLEGE_PRIVE'!$BW:$BW,$AF68,'7_COLLEGE_PRIVE'!$BX:$BX)</f>
        <v>23457</v>
      </c>
      <c r="U68" s="71">
        <f>SUMIF('3_COLLEGE_PUBLIC'!$BZ:$BZ,$AF68,'3_COLLEGE_PUBLIC'!$AJ:$AJ)+SUMIF('7_COLLEGE_PRIVE'!$BW:$BW,$AF68,'7_COLLEGE_PRIVE'!$AJ:$AJ)</f>
        <v>86</v>
      </c>
      <c r="V68" s="4">
        <f>SUMIF('4_LYCEE_PUBLIC'!$EV:$EV,$AF68,'4_LYCEE_PUBLIC'!$AC:$AC)+SUMIF('8_LYCEE_PRIVE'!$ES:$ES,$AF68,'8_LYCEE_PRIVE'!$AC:$AC)</f>
        <v>14762</v>
      </c>
      <c r="W68" s="4">
        <f>SUMIF('4_LYCEE_PUBLIC'!$EV:$EV,$AF68,'4_LYCEE_PUBLIC'!$BG:$BG)+SUMIF('8_LYCEE_PRIVE'!$ES:$ES,$AF68,'8_LYCEE_PRIVE'!$BG:$BG)</f>
        <v>892</v>
      </c>
      <c r="X68" s="4">
        <f>SUMIF('4_LYCEE_PUBLIC'!$EV:$EV,$AF68,'4_LYCEE_PUBLIC'!$EW:$EW)+SUMIF('8_LYCEE_PRIVE'!$ES:$ES,$AF68,'8_LYCEE_PRIVE'!$ET:$ET)</f>
        <v>3554</v>
      </c>
      <c r="Y68" s="4">
        <f>SUMIF('4_LYCEE_PUBLIC'!$EV:$EV,$AF68,'4_LYCEE_PUBLIC'!$EX:$EX)+SUMIF('8_LYCEE_PRIVE'!$ES:$ES,$AF68,'8_LYCEE_PRIVE'!$EU:$EU)</f>
        <v>2504</v>
      </c>
      <c r="Z68" s="4">
        <f>SUMIF('4_LYCEE_PUBLIC'!$EV:$EV,$AF68,'4_LYCEE_PUBLIC'!$DV:$DV)+SUMIF('8_LYCEE_PRIVE'!$ES:$ES,$AF68,'8_LYCEE_PRIVE'!$DQ:$DQ)</f>
        <v>542</v>
      </c>
      <c r="AA68" s="4">
        <f>SUMIF('4_LYCEE_PUBLIC'!$EV:$EV,$AF68,'4_LYCEE_PUBLIC'!$BY:$BY)+SUMIF('8_LYCEE_PRIVE'!$ES:$ES,$AF68,'8_LYCEE_PRIVE'!$BY:$BY)</f>
        <v>242</v>
      </c>
      <c r="AB68" s="4">
        <f>SUMIF('4_LYCEE_PUBLIC'!$EV:$EV,$AF68,'4_LYCEE_PUBLIC'!$EY:$EY)+SUMIF('8_LYCEE_PRIVE'!$ES:$ES,$AF68,'8_LYCEE_PRIVE'!$EV:$EV)</f>
        <v>13459</v>
      </c>
      <c r="AC68" s="4">
        <f>SUMIF('4_LYCEE_PUBLIC'!$EV:$EV,$AF68,'4_LYCEE_PUBLIC'!$CC:$CC)+SUMIF('8_LYCEE_PRIVE'!$ES:$ES,$AF68,'8_LYCEE_PRIVE'!$CC:$CC)</f>
        <v>32</v>
      </c>
      <c r="AE68" s="78" t="str">
        <f t="shared" si="2"/>
        <v>SAVA</v>
      </c>
      <c r="AF68" s="78" t="str">
        <f t="shared" si="3"/>
        <v>SAVAURBAIN</v>
      </c>
    </row>
    <row r="69" spans="1:32">
      <c r="A69" s="205"/>
      <c r="B69" s="25" t="s">
        <v>73</v>
      </c>
      <c r="C69" s="26">
        <f>SUMIF('1_PRESCOLAIRE_PUBLIC'!$AX:$AX,$AF69,'1_PRESCOLAIRE_PUBLIC'!$K:$K)+SUMIF('5_PRESCOLAIRE_PRIVE'!$AS:$AS,$AF69,'5_PRESCOLAIRE_PRIVE'!$K:$K)</f>
        <v>32533</v>
      </c>
      <c r="D69" s="26">
        <f>SUMIF('1_PRESCOLAIRE_PUBLIC'!$AX:$AX,$AF69,'1_PRESCOLAIRE_PUBLIC'!$T:$T)+SUMIF('5_PRESCOLAIRE_PRIVE'!$AS:$AS,$AF69,'5_PRESCOLAIRE_PRIVE'!$T:$T)</f>
        <v>1038</v>
      </c>
      <c r="E69" s="26">
        <f>SUMIF('1_PRESCOLAIRE_PUBLIC'!$AX:$AX,$AF69,'1_PRESCOLAIRE_PUBLIC'!$AY:$AY)+SUMIF('5_PRESCOLAIRE_PRIVE'!$AS:$AS,$AF69,'5_PRESCOLAIRE_PRIVE'!$AT:$AT)</f>
        <v>26530</v>
      </c>
      <c r="F69" s="26">
        <f>SUMIF('1_PRESCOLAIRE_PUBLIC'!$AX:$AX,$AF69,'1_PRESCOLAIRE_PUBLIC'!$AC:$AC)+SUMIF('5_PRESCOLAIRE_PRIVE'!$AS:$AS,$AF69,'5_PRESCOLAIRE_PRIVE'!$X:$X)</f>
        <v>1076</v>
      </c>
      <c r="G69" s="26">
        <f>SUMIF('1_PRESCOLAIRE_PUBLIC'!$AX:$AX,$AF69,'1_PRESCOLAIRE_PUBLIC'!$AH:$AH)+SUMIF('5_PRESCOLAIRE_PRIVE'!$AS:$AS,$AF69,'5_PRESCOLAIRE_PRIVE'!$AC:$AC)</f>
        <v>709</v>
      </c>
      <c r="H69" s="26">
        <f>SUMIF('2_PRIMAIRE_PUBLIC'!$CE:$CE,$AF69,'2_PRIMAIRE_PUBLIC'!$M:$M)+SUMIF('6_PRIMAIRE_PRIVE'!$BZ:$BZ,$AF69,'6_PRIMAIRE_PRIVE'!$M:$M)</f>
        <v>261840</v>
      </c>
      <c r="I69" s="26">
        <f>SUMIF('2_PRIMAIRE_PUBLIC'!$CE:$CE,$AF69,'2_PRIMAIRE_PUBLIC'!$AA:$AA)+SUMIF('6_PRIMAIRE_PRIVE'!$BZ:$BZ,$AF69,'6_PRIMAIRE_PRIVE'!$AA:$AA)</f>
        <v>63560</v>
      </c>
      <c r="J69" s="26">
        <f>SUMIF('2_PRIMAIRE_PUBLIC'!$CE:$CE,$AF69,'2_PRIMAIRE_PUBLIC'!$BI:$BI)+SUMIF('6_PRIMAIRE_PRIVE'!$BZ:$BZ,$AF69,'6_PRIMAIRE_PRIVE'!$BC:$BC)</f>
        <v>6463</v>
      </c>
      <c r="K69" s="26">
        <f>SUMIF('2_PRIMAIRE_PUBLIC'!$CE:$CE,$AF69,'2_PRIMAIRE_PUBLIC'!$AK:$AK)+SUMIF('6_PRIMAIRE_PRIVE'!$BZ:$BZ,$AF69,'6_PRIMAIRE_PRIVE'!$AK:$AK)</f>
        <v>6710</v>
      </c>
      <c r="L69" s="26">
        <f>SUMIF('2_PRIMAIRE_PUBLIC'!$CE:$CE,$AF69,'2_PRIMAIRE_PUBLIC'!$CF:$CF)+SUMIF('6_PRIMAIRE_PRIVE'!$BZ:$BZ,$AF69,'6_PRIMAIRE_PRIVE'!$CA:$CA)</f>
        <v>214122</v>
      </c>
      <c r="M69" s="26">
        <f>SUMIF('2_PRIMAIRE_PUBLIC'!$CE:$CE,$AF69,'2_PRIMAIRE_PUBLIC'!$AO:$AO)+SUMIF('6_PRIMAIRE_PRIVE'!$BZ:$BZ,$AF69,'6_PRIMAIRE_PRIVE'!$AO:$AO)</f>
        <v>1837</v>
      </c>
      <c r="N69" s="205"/>
      <c r="O69" s="25" t="s">
        <v>73</v>
      </c>
      <c r="P69" s="26">
        <f>SUMIF('3_COLLEGE_PUBLIC'!$BZ:$BZ,$AF69,'3_COLLEGE_PUBLIC'!$K:$K)+SUMIF('7_COLLEGE_PRIVE'!$BW:$BW,$AF69,'7_COLLEGE_PRIVE'!$K:$K)</f>
        <v>69113</v>
      </c>
      <c r="Q69" s="26">
        <f>SUMIF('3_COLLEGE_PUBLIC'!$BZ:$BZ,$AF69,'3_COLLEGE_PUBLIC'!$W:$W)+SUMIF('7_COLLEGE_PRIVE'!$BW:$BW,$AF69,'7_COLLEGE_PRIVE'!$W:$W)</f>
        <v>6889</v>
      </c>
      <c r="R69" s="26">
        <f>SUMIF('3_COLLEGE_PUBLIC'!$BZ:$BZ,$AF69,'3_COLLEGE_PUBLIC'!$BC:$BC)+SUMIF('7_COLLEGE_PRIVE'!$BW:$BW,$AF69,'7_COLLEGE_PRIVE'!$AX:$AX)</f>
        <v>3408</v>
      </c>
      <c r="S69" s="26">
        <f>SUMIF('3_COLLEGE_PUBLIC'!$BZ:$BZ,$AF69,'3_COLLEGE_PUBLIC'!$AF:$AF)+SUMIF('7_COLLEGE_PRIVE'!$BW:$BW,$AF69,'7_COLLEGE_PRIVE'!$AF:$AF)</f>
        <v>1736</v>
      </c>
      <c r="T69" s="26">
        <f>SUMIF('3_COLLEGE_PUBLIC'!$BZ:$BZ,$AF69,'3_COLLEGE_PUBLIC'!$CA:$CA)+SUMIF('7_COLLEGE_PRIVE'!$BW:$BW,$AF69,'7_COLLEGE_PRIVE'!$BX:$BX)</f>
        <v>67441</v>
      </c>
      <c r="U69" s="26">
        <f>SUMIF('3_COLLEGE_PUBLIC'!$BZ:$BZ,$AF69,'3_COLLEGE_PUBLIC'!$AJ:$AJ)+SUMIF('7_COLLEGE_PRIVE'!$BW:$BW,$AF69,'7_COLLEGE_PRIVE'!$AJ:$AJ)</f>
        <v>378</v>
      </c>
      <c r="V69" s="26">
        <f>SUMIF('4_LYCEE_PUBLIC'!$EV:$EV,$AF69,'4_LYCEE_PUBLIC'!$AC:$AC)+SUMIF('8_LYCEE_PRIVE'!$ES:$ES,$AF69,'8_LYCEE_PRIVE'!$AC:$AC)</f>
        <v>21470</v>
      </c>
      <c r="W69" s="26">
        <f>SUMIF('4_LYCEE_PUBLIC'!$EV:$EV,$AF69,'4_LYCEE_PUBLIC'!$BG:$BG)+SUMIF('8_LYCEE_PRIVE'!$ES:$ES,$AF69,'8_LYCEE_PRIVE'!$BG:$BG)</f>
        <v>1203</v>
      </c>
      <c r="X69" s="26">
        <f>SUMIF('4_LYCEE_PUBLIC'!$EV:$EV,$AF69,'4_LYCEE_PUBLIC'!$EW:$EW)+SUMIF('8_LYCEE_PRIVE'!$ES:$ES,$AF69,'8_LYCEE_PRIVE'!$ET:$ET)</f>
        <v>4521</v>
      </c>
      <c r="Y69" s="26">
        <f>SUMIF('4_LYCEE_PUBLIC'!$EV:$EV,$AF69,'4_LYCEE_PUBLIC'!$EX:$EX)+SUMIF('8_LYCEE_PRIVE'!$ES:$ES,$AF69,'8_LYCEE_PRIVE'!$EU:$EU)</f>
        <v>3109</v>
      </c>
      <c r="Z69" s="26">
        <f>SUMIF('4_LYCEE_PUBLIC'!$EV:$EV,$AF69,'4_LYCEE_PUBLIC'!$DV:$DV)+SUMIF('8_LYCEE_PRIVE'!$ES:$ES,$AF69,'8_LYCEE_PRIVE'!$DQ:$DQ)</f>
        <v>861</v>
      </c>
      <c r="AA69" s="26">
        <f>SUMIF('4_LYCEE_PUBLIC'!$EV:$EV,$AF69,'4_LYCEE_PUBLIC'!$BY:$BY)+SUMIF('8_LYCEE_PRIVE'!$ES:$ES,$AF69,'8_LYCEE_PRIVE'!$BY:$BY)</f>
        <v>345</v>
      </c>
      <c r="AB69" s="26">
        <f>SUMIF('4_LYCEE_PUBLIC'!$EV:$EV,$AF69,'4_LYCEE_PUBLIC'!$EY:$EY)+SUMIF('8_LYCEE_PRIVE'!$ES:$ES,$AF69,'8_LYCEE_PRIVE'!$EV:$EV)</f>
        <v>19472</v>
      </c>
      <c r="AC69" s="26">
        <f>SUMIF('4_LYCEE_PUBLIC'!$EV:$EV,$AF69,'4_LYCEE_PUBLIC'!$CC:$CC)+SUMIF('8_LYCEE_PRIVE'!$ES:$ES,$AF69,'8_LYCEE_PRIVE'!$CC:$CC)</f>
        <v>55</v>
      </c>
      <c r="AE69" s="78" t="str">
        <f t="shared" si="2"/>
        <v>SAVA</v>
      </c>
      <c r="AF69" s="78" t="str">
        <f t="shared" si="3"/>
        <v>SAVATOTAL</v>
      </c>
    </row>
    <row r="70" spans="1:32">
      <c r="A70" s="205" t="s">
        <v>114</v>
      </c>
      <c r="B70" s="8" t="s">
        <v>90</v>
      </c>
      <c r="C70" s="71">
        <f>SUMIF('1_PRESCOLAIRE_PUBLIC'!$AX:$AX,$AF70,'1_PRESCOLAIRE_PUBLIC'!$K:$K)+SUMIF('5_PRESCOLAIRE_PRIVE'!$AS:$AS,$AF70,'5_PRESCOLAIRE_PRIVE'!$K:$K)</f>
        <v>55593</v>
      </c>
      <c r="D70" s="71">
        <f>SUMIF('1_PRESCOLAIRE_PUBLIC'!$AX:$AX,$AF70,'1_PRESCOLAIRE_PUBLIC'!$T:$T)+SUMIF('5_PRESCOLAIRE_PRIVE'!$AS:$AS,$AF70,'5_PRESCOLAIRE_PRIVE'!$T:$T)</f>
        <v>1689</v>
      </c>
      <c r="E70" s="71">
        <f>SUMIF('1_PRESCOLAIRE_PUBLIC'!$AX:$AX,$AF70,'1_PRESCOLAIRE_PUBLIC'!$AY:$AY)+SUMIF('5_PRESCOLAIRE_PRIVE'!$AS:$AS,$AF70,'5_PRESCOLAIRE_PRIVE'!$AT:$AT)</f>
        <v>17576</v>
      </c>
      <c r="F70" s="71">
        <f>SUMIF('1_PRESCOLAIRE_PUBLIC'!$AX:$AX,$AF70,'1_PRESCOLAIRE_PUBLIC'!$AC:$AC)+SUMIF('5_PRESCOLAIRE_PRIVE'!$AS:$AS,$AF70,'5_PRESCOLAIRE_PRIVE'!$X:$X)</f>
        <v>2809</v>
      </c>
      <c r="G70" s="71">
        <f>SUMIF('1_PRESCOLAIRE_PUBLIC'!$AX:$AX,$AF70,'1_PRESCOLAIRE_PUBLIC'!$AH:$AH)+SUMIF('5_PRESCOLAIRE_PRIVE'!$AS:$AS,$AF70,'5_PRESCOLAIRE_PRIVE'!$AC:$AC)</f>
        <v>1862</v>
      </c>
      <c r="H70" s="71">
        <f>SUMIF('2_PRIMAIRE_PUBLIC'!$CE:$CE,$AF70,'2_PRIMAIRE_PUBLIC'!$M:$M)+SUMIF('6_PRIMAIRE_PRIVE'!$BZ:$BZ,$AF70,'6_PRIMAIRE_PRIVE'!$M:$M)</f>
        <v>312263</v>
      </c>
      <c r="I70" s="71">
        <f>SUMIF('2_PRIMAIRE_PUBLIC'!$CE:$CE,$AF70,'2_PRIMAIRE_PUBLIC'!$AA:$AA)+SUMIF('6_PRIMAIRE_PRIVE'!$BZ:$BZ,$AF70,'6_PRIMAIRE_PRIVE'!$AA:$AA)</f>
        <v>76750</v>
      </c>
      <c r="J70" s="71">
        <f>SUMIF('2_PRIMAIRE_PUBLIC'!$CE:$CE,$AF70,'2_PRIMAIRE_PUBLIC'!$BI:$BI)+SUMIF('6_PRIMAIRE_PRIVE'!$BZ:$BZ,$AF70,'6_PRIMAIRE_PRIVE'!$BC:$BC)</f>
        <v>10262</v>
      </c>
      <c r="K70" s="71">
        <f>SUMIF('2_PRIMAIRE_PUBLIC'!$CE:$CE,$AF70,'2_PRIMAIRE_PUBLIC'!$AK:$AK)+SUMIF('6_PRIMAIRE_PRIVE'!$BZ:$BZ,$AF70,'6_PRIMAIRE_PRIVE'!$AK:$AK)</f>
        <v>8165</v>
      </c>
      <c r="L70" s="71">
        <f>SUMIF('2_PRIMAIRE_PUBLIC'!$CE:$CE,$AF70,'2_PRIMAIRE_PUBLIC'!$CF:$CF)+SUMIF('6_PRIMAIRE_PRIVE'!$BZ:$BZ,$AF70,'6_PRIMAIRE_PRIVE'!$CA:$CA)</f>
        <v>217094</v>
      </c>
      <c r="M70" s="71">
        <f>SUMIF('2_PRIMAIRE_PUBLIC'!$CE:$CE,$AF70,'2_PRIMAIRE_PUBLIC'!$AO:$AO)+SUMIF('6_PRIMAIRE_PRIVE'!$BZ:$BZ,$AF70,'6_PRIMAIRE_PRIVE'!$AO:$AO)</f>
        <v>2667</v>
      </c>
      <c r="N70" s="205" t="s">
        <v>114</v>
      </c>
      <c r="O70" s="8" t="s">
        <v>90</v>
      </c>
      <c r="P70" s="71">
        <f>SUMIF('3_COLLEGE_PUBLIC'!$BZ:$BZ,$AF70,'3_COLLEGE_PUBLIC'!$K:$K)+SUMIF('7_COLLEGE_PRIVE'!$BW:$BW,$AF70,'7_COLLEGE_PRIVE'!$K:$K)</f>
        <v>64511</v>
      </c>
      <c r="Q70" s="71">
        <f>SUMIF('3_COLLEGE_PUBLIC'!$BZ:$BZ,$AF70,'3_COLLEGE_PUBLIC'!$W:$W)+SUMIF('7_COLLEGE_PRIVE'!$BW:$BW,$AF70,'7_COLLEGE_PRIVE'!$W:$W)</f>
        <v>5418</v>
      </c>
      <c r="R70" s="71">
        <f>SUMIF('3_COLLEGE_PUBLIC'!$BZ:$BZ,$AF70,'3_COLLEGE_PUBLIC'!$BC:$BC)+SUMIF('7_COLLEGE_PRIVE'!$BW:$BW,$AF70,'7_COLLEGE_PRIVE'!$AX:$AX)</f>
        <v>3767</v>
      </c>
      <c r="S70" s="71">
        <f>SUMIF('3_COLLEGE_PUBLIC'!$BZ:$BZ,$AF70,'3_COLLEGE_PUBLIC'!$AF:$AF)+SUMIF('7_COLLEGE_PRIVE'!$BW:$BW,$AF70,'7_COLLEGE_PRIVE'!$AF:$AF)</f>
        <v>1702</v>
      </c>
      <c r="T70" s="71">
        <f>SUMIF('3_COLLEGE_PUBLIC'!$BZ:$BZ,$AF70,'3_COLLEGE_PUBLIC'!$CA:$CA)+SUMIF('7_COLLEGE_PRIVE'!$BW:$BW,$AF70,'7_COLLEGE_PRIVE'!$BX:$BX)</f>
        <v>58317</v>
      </c>
      <c r="U70" s="71">
        <f>SUMIF('3_COLLEGE_PUBLIC'!$BZ:$BZ,$AF70,'3_COLLEGE_PUBLIC'!$AJ:$AJ)+SUMIF('7_COLLEGE_PRIVE'!$BW:$BW,$AF70,'7_COLLEGE_PRIVE'!$AJ:$AJ)</f>
        <v>430</v>
      </c>
      <c r="V70" s="4">
        <f>SUMIF('4_LYCEE_PUBLIC'!$EV:$EV,$AF70,'4_LYCEE_PUBLIC'!$AC:$AC)+SUMIF('8_LYCEE_PRIVE'!$ES:$ES,$AF70,'8_LYCEE_PRIVE'!$AC:$AC)</f>
        <v>12325</v>
      </c>
      <c r="W70" s="4">
        <f>SUMIF('4_LYCEE_PUBLIC'!$EV:$EV,$AF70,'4_LYCEE_PUBLIC'!$BG:$BG)+SUMIF('8_LYCEE_PRIVE'!$ES:$ES,$AF70,'8_LYCEE_PRIVE'!$BG:$BG)</f>
        <v>1063</v>
      </c>
      <c r="X70" s="4">
        <f>SUMIF('4_LYCEE_PUBLIC'!$EV:$EV,$AF70,'4_LYCEE_PUBLIC'!$EW:$EW)+SUMIF('8_LYCEE_PRIVE'!$ES:$ES,$AF70,'8_LYCEE_PRIVE'!$ET:$ET)</f>
        <v>3443</v>
      </c>
      <c r="Y70" s="4">
        <f>SUMIF('4_LYCEE_PUBLIC'!$EV:$EV,$AF70,'4_LYCEE_PUBLIC'!$EX:$EX)+SUMIF('8_LYCEE_PRIVE'!$ES:$ES,$AF70,'8_LYCEE_PRIVE'!$EU:$EU)</f>
        <v>1737</v>
      </c>
      <c r="Z70" s="4">
        <f>SUMIF('4_LYCEE_PUBLIC'!$EV:$EV,$AF70,'4_LYCEE_PUBLIC'!$DV:$DV)+SUMIF('8_LYCEE_PRIVE'!$ES:$ES,$AF70,'8_LYCEE_PRIVE'!$DQ:$DQ)</f>
        <v>673</v>
      </c>
      <c r="AA70" s="4">
        <f>SUMIF('4_LYCEE_PUBLIC'!$EV:$EV,$AF70,'4_LYCEE_PUBLIC'!$BY:$BY)+SUMIF('8_LYCEE_PRIVE'!$ES:$ES,$AF70,'8_LYCEE_PRIVE'!$BY:$BY)</f>
        <v>265</v>
      </c>
      <c r="AB70" s="4">
        <f>SUMIF('4_LYCEE_PUBLIC'!$EV:$EV,$AF70,'4_LYCEE_PUBLIC'!$EY:$EY)+SUMIF('8_LYCEE_PRIVE'!$ES:$ES,$AF70,'8_LYCEE_PRIVE'!$EV:$EV)</f>
        <v>10957</v>
      </c>
      <c r="AC70" s="4">
        <f>SUMIF('4_LYCEE_PUBLIC'!$EV:$EV,$AF70,'4_LYCEE_PUBLIC'!$CC:$CC)+SUMIF('8_LYCEE_PRIVE'!$ES:$ES,$AF70,'8_LYCEE_PRIVE'!$CC:$CC)</f>
        <v>60</v>
      </c>
      <c r="AE70" s="78" t="str">
        <f t="shared" ref="AE70:AE81" si="4">IF(A70="",AE69,A70)</f>
        <v>SOFIA</v>
      </c>
      <c r="AF70" s="78" t="str">
        <f t="shared" ref="AF70:AF81" si="5">AE70&amp;B70</f>
        <v>SOFIARURAL</v>
      </c>
    </row>
    <row r="71" spans="1:32">
      <c r="A71" s="205"/>
      <c r="B71" s="8" t="s">
        <v>91</v>
      </c>
      <c r="C71" s="71">
        <f>SUMIF('1_PRESCOLAIRE_PUBLIC'!$AX:$AX,$AF71,'1_PRESCOLAIRE_PUBLIC'!$K:$K)+SUMIF('5_PRESCOLAIRE_PRIVE'!$AS:$AS,$AF71,'5_PRESCOLAIRE_PRIVE'!$K:$K)</f>
        <v>8728</v>
      </c>
      <c r="D71" s="71">
        <f>SUMIF('1_PRESCOLAIRE_PUBLIC'!$AX:$AX,$AF71,'1_PRESCOLAIRE_PUBLIC'!$T:$T)+SUMIF('5_PRESCOLAIRE_PRIVE'!$AS:$AS,$AF71,'5_PRESCOLAIRE_PRIVE'!$T:$T)</f>
        <v>221</v>
      </c>
      <c r="E71" s="71">
        <f>SUMIF('1_PRESCOLAIRE_PUBLIC'!$AX:$AX,$AF71,'1_PRESCOLAIRE_PUBLIC'!$AY:$AY)+SUMIF('5_PRESCOLAIRE_PRIVE'!$AS:$AS,$AF71,'5_PRESCOLAIRE_PRIVE'!$AT:$AT)</f>
        <v>6229</v>
      </c>
      <c r="F71" s="71">
        <f>SUMIF('1_PRESCOLAIRE_PUBLIC'!$AX:$AX,$AF71,'1_PRESCOLAIRE_PUBLIC'!$AC:$AC)+SUMIF('5_PRESCOLAIRE_PRIVE'!$AS:$AS,$AF71,'5_PRESCOLAIRE_PRIVE'!$X:$X)</f>
        <v>346</v>
      </c>
      <c r="G71" s="71">
        <f>SUMIF('1_PRESCOLAIRE_PUBLIC'!$AX:$AX,$AF71,'1_PRESCOLAIRE_PUBLIC'!$AH:$AH)+SUMIF('5_PRESCOLAIRE_PRIVE'!$AS:$AS,$AF71,'5_PRESCOLAIRE_PRIVE'!$AC:$AC)</f>
        <v>133</v>
      </c>
      <c r="H71" s="71">
        <f>SUMIF('2_PRIMAIRE_PUBLIC'!$CE:$CE,$AF71,'2_PRIMAIRE_PUBLIC'!$M:$M)+SUMIF('6_PRIMAIRE_PRIVE'!$BZ:$BZ,$AF71,'6_PRIMAIRE_PRIVE'!$M:$M)</f>
        <v>36849</v>
      </c>
      <c r="I71" s="71">
        <f>SUMIF('2_PRIMAIRE_PUBLIC'!$CE:$CE,$AF71,'2_PRIMAIRE_PUBLIC'!$AA:$AA)+SUMIF('6_PRIMAIRE_PRIVE'!$BZ:$BZ,$AF71,'6_PRIMAIRE_PRIVE'!$AA:$AA)</f>
        <v>5911</v>
      </c>
      <c r="J71" s="71">
        <f>SUMIF('2_PRIMAIRE_PUBLIC'!$CE:$CE,$AF71,'2_PRIMAIRE_PUBLIC'!$BI:$BI)+SUMIF('6_PRIMAIRE_PRIVE'!$BZ:$BZ,$AF71,'6_PRIMAIRE_PRIVE'!$BC:$BC)</f>
        <v>962</v>
      </c>
      <c r="K71" s="71">
        <f>SUMIF('2_PRIMAIRE_PUBLIC'!$CE:$CE,$AF71,'2_PRIMAIRE_PUBLIC'!$AK:$AK)+SUMIF('6_PRIMAIRE_PRIVE'!$BZ:$BZ,$AF71,'6_PRIMAIRE_PRIVE'!$AK:$AK)</f>
        <v>876</v>
      </c>
      <c r="L71" s="71">
        <f>SUMIF('2_PRIMAIRE_PUBLIC'!$CE:$CE,$AF71,'2_PRIMAIRE_PUBLIC'!$CF:$CF)+SUMIF('6_PRIMAIRE_PRIVE'!$BZ:$BZ,$AF71,'6_PRIMAIRE_PRIVE'!$CA:$CA)</f>
        <v>29237</v>
      </c>
      <c r="M71" s="71">
        <f>SUMIF('2_PRIMAIRE_PUBLIC'!$CE:$CE,$AF71,'2_PRIMAIRE_PUBLIC'!$AO:$AO)+SUMIF('6_PRIMAIRE_PRIVE'!$BZ:$BZ,$AF71,'6_PRIMAIRE_PRIVE'!$AO:$AO)</f>
        <v>155</v>
      </c>
      <c r="N71" s="205"/>
      <c r="O71" s="8" t="s">
        <v>91</v>
      </c>
      <c r="P71" s="71">
        <f>SUMIF('3_COLLEGE_PUBLIC'!$BZ:$BZ,$AF71,'3_COLLEGE_PUBLIC'!$K:$K)+SUMIF('7_COLLEGE_PRIVE'!$BW:$BW,$AF71,'7_COLLEGE_PRIVE'!$K:$K)</f>
        <v>26022</v>
      </c>
      <c r="Q71" s="71">
        <f>SUMIF('3_COLLEGE_PUBLIC'!$BZ:$BZ,$AF71,'3_COLLEGE_PUBLIC'!$W:$W)+SUMIF('7_COLLEGE_PRIVE'!$BW:$BW,$AF71,'7_COLLEGE_PRIVE'!$W:$W)</f>
        <v>3181</v>
      </c>
      <c r="R71" s="71">
        <f>SUMIF('3_COLLEGE_PUBLIC'!$BZ:$BZ,$AF71,'3_COLLEGE_PUBLIC'!$BC:$BC)+SUMIF('7_COLLEGE_PRIVE'!$BW:$BW,$AF71,'7_COLLEGE_PRIVE'!$AX:$AX)</f>
        <v>1110</v>
      </c>
      <c r="S71" s="71">
        <f>SUMIF('3_COLLEGE_PUBLIC'!$BZ:$BZ,$AF71,'3_COLLEGE_PUBLIC'!$AF:$AF)+SUMIF('7_COLLEGE_PRIVE'!$BW:$BW,$AF71,'7_COLLEGE_PRIVE'!$AF:$AF)</f>
        <v>525</v>
      </c>
      <c r="T71" s="71">
        <f>SUMIF('3_COLLEGE_PUBLIC'!$BZ:$BZ,$AF71,'3_COLLEGE_PUBLIC'!$CA:$CA)+SUMIF('7_COLLEGE_PRIVE'!$BW:$BW,$AF71,'7_COLLEGE_PRIVE'!$BX:$BX)</f>
        <v>25578</v>
      </c>
      <c r="U71" s="71">
        <f>SUMIF('3_COLLEGE_PUBLIC'!$BZ:$BZ,$AF71,'3_COLLEGE_PUBLIC'!$AJ:$AJ)+SUMIF('7_COLLEGE_PRIVE'!$BW:$BW,$AF71,'7_COLLEGE_PRIVE'!$AJ:$AJ)</f>
        <v>82</v>
      </c>
      <c r="V71" s="4">
        <f>SUMIF('4_LYCEE_PUBLIC'!$EV:$EV,$AF71,'4_LYCEE_PUBLIC'!$AC:$AC)+SUMIF('8_LYCEE_PRIVE'!$ES:$ES,$AF71,'8_LYCEE_PRIVE'!$AC:$AC)</f>
        <v>16043</v>
      </c>
      <c r="W71" s="4">
        <f>SUMIF('4_LYCEE_PUBLIC'!$EV:$EV,$AF71,'4_LYCEE_PUBLIC'!$BG:$BG)+SUMIF('8_LYCEE_PRIVE'!$ES:$ES,$AF71,'8_LYCEE_PRIVE'!$BG:$BG)</f>
        <v>1540</v>
      </c>
      <c r="X71" s="4">
        <f>SUMIF('4_LYCEE_PUBLIC'!$EV:$EV,$AF71,'4_LYCEE_PUBLIC'!$EW:$EW)+SUMIF('8_LYCEE_PRIVE'!$ES:$ES,$AF71,'8_LYCEE_PRIVE'!$ET:$ET)</f>
        <v>6007</v>
      </c>
      <c r="Y71" s="4">
        <f>SUMIF('4_LYCEE_PUBLIC'!$EV:$EV,$AF71,'4_LYCEE_PUBLIC'!$EX:$EX)+SUMIF('8_LYCEE_PRIVE'!$ES:$ES,$AF71,'8_LYCEE_PRIVE'!$EU:$EU)</f>
        <v>2790</v>
      </c>
      <c r="Z71" s="4">
        <f>SUMIF('4_LYCEE_PUBLIC'!$EV:$EV,$AF71,'4_LYCEE_PUBLIC'!$DV:$DV)+SUMIF('8_LYCEE_PRIVE'!$ES:$ES,$AF71,'8_LYCEE_PRIVE'!$DQ:$DQ)</f>
        <v>718</v>
      </c>
      <c r="AA71" s="4">
        <f>SUMIF('4_LYCEE_PUBLIC'!$EV:$EV,$AF71,'4_LYCEE_PUBLIC'!$BY:$BY)+SUMIF('8_LYCEE_PRIVE'!$ES:$ES,$AF71,'8_LYCEE_PRIVE'!$BY:$BY)</f>
        <v>322</v>
      </c>
      <c r="AB71" s="4">
        <f>SUMIF('4_LYCEE_PUBLIC'!$EV:$EV,$AF71,'4_LYCEE_PUBLIC'!$EY:$EY)+SUMIF('8_LYCEE_PRIVE'!$ES:$ES,$AF71,'8_LYCEE_PRIVE'!$EV:$EV)</f>
        <v>15616</v>
      </c>
      <c r="AC71" s="4">
        <f>SUMIF('4_LYCEE_PUBLIC'!$EV:$EV,$AF71,'4_LYCEE_PUBLIC'!$CC:$CC)+SUMIF('8_LYCEE_PRIVE'!$ES:$ES,$AF71,'8_LYCEE_PRIVE'!$CC:$CC)</f>
        <v>46</v>
      </c>
      <c r="AE71" s="78" t="str">
        <f t="shared" si="4"/>
        <v>SOFIA</v>
      </c>
      <c r="AF71" s="78" t="str">
        <f t="shared" si="5"/>
        <v>SOFIAURBAIN</v>
      </c>
    </row>
    <row r="72" spans="1:32">
      <c r="A72" s="205"/>
      <c r="B72" s="25" t="s">
        <v>73</v>
      </c>
      <c r="C72" s="26">
        <f>SUMIF('1_PRESCOLAIRE_PUBLIC'!$AX:$AX,$AF72,'1_PRESCOLAIRE_PUBLIC'!$K:$K)+SUMIF('5_PRESCOLAIRE_PRIVE'!$AS:$AS,$AF72,'5_PRESCOLAIRE_PRIVE'!$K:$K)</f>
        <v>64321</v>
      </c>
      <c r="D72" s="26">
        <f>SUMIF('1_PRESCOLAIRE_PUBLIC'!$AX:$AX,$AF72,'1_PRESCOLAIRE_PUBLIC'!$T:$T)+SUMIF('5_PRESCOLAIRE_PRIVE'!$AS:$AS,$AF72,'5_PRESCOLAIRE_PRIVE'!$T:$T)</f>
        <v>1910</v>
      </c>
      <c r="E72" s="26">
        <f>SUMIF('1_PRESCOLAIRE_PUBLIC'!$AX:$AX,$AF72,'1_PRESCOLAIRE_PUBLIC'!$AY:$AY)+SUMIF('5_PRESCOLAIRE_PRIVE'!$AS:$AS,$AF72,'5_PRESCOLAIRE_PRIVE'!$AT:$AT)</f>
        <v>23805</v>
      </c>
      <c r="F72" s="26">
        <f>SUMIF('1_PRESCOLAIRE_PUBLIC'!$AX:$AX,$AF72,'1_PRESCOLAIRE_PUBLIC'!$AC:$AC)+SUMIF('5_PRESCOLAIRE_PRIVE'!$AS:$AS,$AF72,'5_PRESCOLAIRE_PRIVE'!$X:$X)</f>
        <v>3155</v>
      </c>
      <c r="G72" s="26">
        <f>SUMIF('1_PRESCOLAIRE_PUBLIC'!$AX:$AX,$AF72,'1_PRESCOLAIRE_PUBLIC'!$AH:$AH)+SUMIF('5_PRESCOLAIRE_PRIVE'!$AS:$AS,$AF72,'5_PRESCOLAIRE_PRIVE'!$AC:$AC)</f>
        <v>1995</v>
      </c>
      <c r="H72" s="26">
        <f>SUMIF('2_PRIMAIRE_PUBLIC'!$CE:$CE,$AF72,'2_PRIMAIRE_PUBLIC'!$M:$M)+SUMIF('6_PRIMAIRE_PRIVE'!$BZ:$BZ,$AF72,'6_PRIMAIRE_PRIVE'!$M:$M)</f>
        <v>349112</v>
      </c>
      <c r="I72" s="26">
        <f>SUMIF('2_PRIMAIRE_PUBLIC'!$CE:$CE,$AF72,'2_PRIMAIRE_PUBLIC'!$AA:$AA)+SUMIF('6_PRIMAIRE_PRIVE'!$BZ:$BZ,$AF72,'6_PRIMAIRE_PRIVE'!$AA:$AA)</f>
        <v>82661</v>
      </c>
      <c r="J72" s="26">
        <f>SUMIF('2_PRIMAIRE_PUBLIC'!$CE:$CE,$AF72,'2_PRIMAIRE_PUBLIC'!$BI:$BI)+SUMIF('6_PRIMAIRE_PRIVE'!$BZ:$BZ,$AF72,'6_PRIMAIRE_PRIVE'!$BC:$BC)</f>
        <v>11224</v>
      </c>
      <c r="K72" s="26">
        <f>SUMIF('2_PRIMAIRE_PUBLIC'!$CE:$CE,$AF72,'2_PRIMAIRE_PUBLIC'!$AK:$AK)+SUMIF('6_PRIMAIRE_PRIVE'!$BZ:$BZ,$AF72,'6_PRIMAIRE_PRIVE'!$AK:$AK)</f>
        <v>9041</v>
      </c>
      <c r="L72" s="26">
        <f>SUMIF('2_PRIMAIRE_PUBLIC'!$CE:$CE,$AF72,'2_PRIMAIRE_PUBLIC'!$CF:$CF)+SUMIF('6_PRIMAIRE_PRIVE'!$BZ:$BZ,$AF72,'6_PRIMAIRE_PRIVE'!$CA:$CA)</f>
        <v>246331</v>
      </c>
      <c r="M72" s="26">
        <f>SUMIF('2_PRIMAIRE_PUBLIC'!$CE:$CE,$AF72,'2_PRIMAIRE_PUBLIC'!$AO:$AO)+SUMIF('6_PRIMAIRE_PRIVE'!$BZ:$BZ,$AF72,'6_PRIMAIRE_PRIVE'!$AO:$AO)</f>
        <v>2822</v>
      </c>
      <c r="N72" s="205"/>
      <c r="O72" s="25" t="s">
        <v>73</v>
      </c>
      <c r="P72" s="26">
        <f>SUMIF('3_COLLEGE_PUBLIC'!$BZ:$BZ,$AF72,'3_COLLEGE_PUBLIC'!$K:$K)+SUMIF('7_COLLEGE_PRIVE'!$BW:$BW,$AF72,'7_COLLEGE_PRIVE'!$K:$K)</f>
        <v>90533</v>
      </c>
      <c r="Q72" s="26">
        <f>SUMIF('3_COLLEGE_PUBLIC'!$BZ:$BZ,$AF72,'3_COLLEGE_PUBLIC'!$W:$W)+SUMIF('7_COLLEGE_PRIVE'!$BW:$BW,$AF72,'7_COLLEGE_PRIVE'!$W:$W)</f>
        <v>8599</v>
      </c>
      <c r="R72" s="26">
        <f>SUMIF('3_COLLEGE_PUBLIC'!$BZ:$BZ,$AF72,'3_COLLEGE_PUBLIC'!$BC:$BC)+SUMIF('7_COLLEGE_PRIVE'!$BW:$BW,$AF72,'7_COLLEGE_PRIVE'!$AX:$AX)</f>
        <v>4877</v>
      </c>
      <c r="S72" s="26">
        <f>SUMIF('3_COLLEGE_PUBLIC'!$BZ:$BZ,$AF72,'3_COLLEGE_PUBLIC'!$AF:$AF)+SUMIF('7_COLLEGE_PRIVE'!$BW:$BW,$AF72,'7_COLLEGE_PRIVE'!$AF:$AF)</f>
        <v>2227</v>
      </c>
      <c r="T72" s="26">
        <f>SUMIF('3_COLLEGE_PUBLIC'!$BZ:$BZ,$AF72,'3_COLLEGE_PUBLIC'!$CA:$CA)+SUMIF('7_COLLEGE_PRIVE'!$BW:$BW,$AF72,'7_COLLEGE_PRIVE'!$BX:$BX)</f>
        <v>83895</v>
      </c>
      <c r="U72" s="26">
        <f>SUMIF('3_COLLEGE_PUBLIC'!$BZ:$BZ,$AF72,'3_COLLEGE_PUBLIC'!$AJ:$AJ)+SUMIF('7_COLLEGE_PRIVE'!$BW:$BW,$AF72,'7_COLLEGE_PRIVE'!$AJ:$AJ)</f>
        <v>512</v>
      </c>
      <c r="V72" s="26">
        <f>SUMIF('4_LYCEE_PUBLIC'!$EV:$EV,$AF72,'4_LYCEE_PUBLIC'!$AC:$AC)+SUMIF('8_LYCEE_PRIVE'!$ES:$ES,$AF72,'8_LYCEE_PRIVE'!$AC:$AC)</f>
        <v>28368</v>
      </c>
      <c r="W72" s="26">
        <f>SUMIF('4_LYCEE_PUBLIC'!$EV:$EV,$AF72,'4_LYCEE_PUBLIC'!$BG:$BG)+SUMIF('8_LYCEE_PRIVE'!$ES:$ES,$AF72,'8_LYCEE_PRIVE'!$BG:$BG)</f>
        <v>2603</v>
      </c>
      <c r="X72" s="26">
        <f>SUMIF('4_LYCEE_PUBLIC'!$EV:$EV,$AF72,'4_LYCEE_PUBLIC'!$EW:$EW)+SUMIF('8_LYCEE_PRIVE'!$ES:$ES,$AF72,'8_LYCEE_PRIVE'!$ET:$ET)</f>
        <v>9450</v>
      </c>
      <c r="Y72" s="26">
        <f>SUMIF('4_LYCEE_PUBLIC'!$EV:$EV,$AF72,'4_LYCEE_PUBLIC'!$EX:$EX)+SUMIF('8_LYCEE_PRIVE'!$ES:$ES,$AF72,'8_LYCEE_PRIVE'!$EU:$EU)</f>
        <v>4527</v>
      </c>
      <c r="Z72" s="26">
        <f>SUMIF('4_LYCEE_PUBLIC'!$EV:$EV,$AF72,'4_LYCEE_PUBLIC'!$DV:$DV)+SUMIF('8_LYCEE_PRIVE'!$ES:$ES,$AF72,'8_LYCEE_PRIVE'!$DQ:$DQ)</f>
        <v>1391</v>
      </c>
      <c r="AA72" s="26">
        <f>SUMIF('4_LYCEE_PUBLIC'!$EV:$EV,$AF72,'4_LYCEE_PUBLIC'!$BY:$BY)+SUMIF('8_LYCEE_PRIVE'!$ES:$ES,$AF72,'8_LYCEE_PRIVE'!$BY:$BY)</f>
        <v>587</v>
      </c>
      <c r="AB72" s="26">
        <f>SUMIF('4_LYCEE_PUBLIC'!$EV:$EV,$AF72,'4_LYCEE_PUBLIC'!$EY:$EY)+SUMIF('8_LYCEE_PRIVE'!$ES:$ES,$AF72,'8_LYCEE_PRIVE'!$EV:$EV)</f>
        <v>26573</v>
      </c>
      <c r="AC72" s="26">
        <f>SUMIF('4_LYCEE_PUBLIC'!$EV:$EV,$AF72,'4_LYCEE_PUBLIC'!$CC:$CC)+SUMIF('8_LYCEE_PRIVE'!$ES:$ES,$AF72,'8_LYCEE_PRIVE'!$CC:$CC)</f>
        <v>106</v>
      </c>
      <c r="AE72" s="78" t="str">
        <f t="shared" si="4"/>
        <v>SOFIA</v>
      </c>
      <c r="AF72" s="78" t="str">
        <f t="shared" si="5"/>
        <v>SOFIATOTAL</v>
      </c>
    </row>
    <row r="73" spans="1:32" ht="14.45" customHeight="1">
      <c r="A73" s="205" t="s">
        <v>115</v>
      </c>
      <c r="B73" s="8" t="s">
        <v>90</v>
      </c>
      <c r="C73" s="71">
        <f>SUMIF('1_PRESCOLAIRE_PUBLIC'!$AX:$AX,$AF73,'1_PRESCOLAIRE_PUBLIC'!$K:$K)+SUMIF('5_PRESCOLAIRE_PRIVE'!$AS:$AS,$AF73,'5_PRESCOLAIRE_PRIVE'!$K:$K)</f>
        <v>15793</v>
      </c>
      <c r="D73" s="71">
        <f>SUMIF('1_PRESCOLAIRE_PUBLIC'!$AX:$AX,$AF73,'1_PRESCOLAIRE_PUBLIC'!$T:$T)+SUMIF('5_PRESCOLAIRE_PRIVE'!$AS:$AS,$AF73,'5_PRESCOLAIRE_PRIVE'!$T:$T)</f>
        <v>650</v>
      </c>
      <c r="E73" s="71">
        <f>SUMIF('1_PRESCOLAIRE_PUBLIC'!$AX:$AX,$AF73,'1_PRESCOLAIRE_PUBLIC'!$AY:$AY)+SUMIF('5_PRESCOLAIRE_PRIVE'!$AS:$AS,$AF73,'5_PRESCOLAIRE_PRIVE'!$AT:$AT)</f>
        <v>14254</v>
      </c>
      <c r="F73" s="71">
        <f>SUMIF('1_PRESCOLAIRE_PUBLIC'!$AX:$AX,$AF73,'1_PRESCOLAIRE_PUBLIC'!$AC:$AC)+SUMIF('5_PRESCOLAIRE_PRIVE'!$AS:$AS,$AF73,'5_PRESCOLAIRE_PRIVE'!$X:$X)</f>
        <v>657</v>
      </c>
      <c r="G73" s="71">
        <f>SUMIF('1_PRESCOLAIRE_PUBLIC'!$AX:$AX,$AF73,'1_PRESCOLAIRE_PUBLIC'!$AH:$AH)+SUMIF('5_PRESCOLAIRE_PRIVE'!$AS:$AS,$AF73,'5_PRESCOLAIRE_PRIVE'!$AC:$AC)</f>
        <v>532</v>
      </c>
      <c r="H73" s="71">
        <f>SUMIF('2_PRIMAIRE_PUBLIC'!$CE:$CE,$AF73,'2_PRIMAIRE_PUBLIC'!$M:$M)+SUMIF('6_PRIMAIRE_PRIVE'!$BZ:$BZ,$AF73,'6_PRIMAIRE_PRIVE'!$M:$M)</f>
        <v>330625</v>
      </c>
      <c r="I73" s="71">
        <f>SUMIF('2_PRIMAIRE_PUBLIC'!$CE:$CE,$AF73,'2_PRIMAIRE_PUBLIC'!$AA:$AA)+SUMIF('6_PRIMAIRE_PRIVE'!$BZ:$BZ,$AF73,'6_PRIMAIRE_PRIVE'!$AA:$AA)</f>
        <v>65346</v>
      </c>
      <c r="J73" s="71">
        <f>SUMIF('2_PRIMAIRE_PUBLIC'!$CE:$CE,$AF73,'2_PRIMAIRE_PUBLIC'!$BI:$BI)+SUMIF('6_PRIMAIRE_PRIVE'!$BZ:$BZ,$AF73,'6_PRIMAIRE_PRIVE'!$BC:$BC)</f>
        <v>8098</v>
      </c>
      <c r="K73" s="71">
        <f>SUMIF('2_PRIMAIRE_PUBLIC'!$CE:$CE,$AF73,'2_PRIMAIRE_PUBLIC'!$AK:$AK)+SUMIF('6_PRIMAIRE_PRIVE'!$BZ:$BZ,$AF73,'6_PRIMAIRE_PRIVE'!$AK:$AK)</f>
        <v>8426</v>
      </c>
      <c r="L73" s="71">
        <f>SUMIF('2_PRIMAIRE_PUBLIC'!$CE:$CE,$AF73,'2_PRIMAIRE_PUBLIC'!$CF:$CF)+SUMIF('6_PRIMAIRE_PRIVE'!$BZ:$BZ,$AF73,'6_PRIMAIRE_PRIVE'!$CA:$CA)</f>
        <v>277784</v>
      </c>
      <c r="M73" s="71">
        <f>SUMIF('2_PRIMAIRE_PUBLIC'!$CE:$CE,$AF73,'2_PRIMAIRE_PUBLIC'!$AO:$AO)+SUMIF('6_PRIMAIRE_PRIVE'!$BZ:$BZ,$AF73,'6_PRIMAIRE_PRIVE'!$AO:$AO)</f>
        <v>2230</v>
      </c>
      <c r="N73" s="205" t="s">
        <v>115</v>
      </c>
      <c r="O73" s="8" t="s">
        <v>90</v>
      </c>
      <c r="P73" s="71">
        <f>SUMIF('3_COLLEGE_PUBLIC'!$BZ:$BZ,$AF73,'3_COLLEGE_PUBLIC'!$K:$K)+SUMIF('7_COLLEGE_PRIVE'!$BW:$BW,$AF73,'7_COLLEGE_PRIVE'!$K:$K)</f>
        <v>68011</v>
      </c>
      <c r="Q73" s="71">
        <f>SUMIF('3_COLLEGE_PUBLIC'!$BZ:$BZ,$AF73,'3_COLLEGE_PUBLIC'!$W:$W)+SUMIF('7_COLLEGE_PRIVE'!$BW:$BW,$AF73,'7_COLLEGE_PRIVE'!$W:$W)</f>
        <v>4792</v>
      </c>
      <c r="R73" s="71">
        <f>SUMIF('3_COLLEGE_PUBLIC'!$BZ:$BZ,$AF73,'3_COLLEGE_PUBLIC'!$BC:$BC)+SUMIF('7_COLLEGE_PRIVE'!$BW:$BW,$AF73,'7_COLLEGE_PRIVE'!$AX:$AX)</f>
        <v>3515</v>
      </c>
      <c r="S73" s="71">
        <f>SUMIF('3_COLLEGE_PUBLIC'!$BZ:$BZ,$AF73,'3_COLLEGE_PUBLIC'!$AF:$AF)+SUMIF('7_COLLEGE_PRIVE'!$BW:$BW,$AF73,'7_COLLEGE_PRIVE'!$AF:$AF)</f>
        <v>1940</v>
      </c>
      <c r="T73" s="71">
        <f>SUMIF('3_COLLEGE_PUBLIC'!$BZ:$BZ,$AF73,'3_COLLEGE_PUBLIC'!$CA:$CA)+SUMIF('7_COLLEGE_PRIVE'!$BW:$BW,$AF73,'7_COLLEGE_PRIVE'!$BX:$BX)</f>
        <v>66283</v>
      </c>
      <c r="U73" s="71">
        <f>SUMIF('3_COLLEGE_PUBLIC'!$BZ:$BZ,$AF73,'3_COLLEGE_PUBLIC'!$AJ:$AJ)+SUMIF('7_COLLEGE_PRIVE'!$BW:$BW,$AF73,'7_COLLEGE_PRIVE'!$AJ:$AJ)</f>
        <v>408</v>
      </c>
      <c r="V73" s="4">
        <f>SUMIF('4_LYCEE_PUBLIC'!$EV:$EV,$AF73,'4_LYCEE_PUBLIC'!$AC:$AC)+SUMIF('8_LYCEE_PRIVE'!$ES:$ES,$AF73,'8_LYCEE_PRIVE'!$AC:$AC)</f>
        <v>19253</v>
      </c>
      <c r="W73" s="4">
        <f>SUMIF('4_LYCEE_PUBLIC'!$EV:$EV,$AF73,'4_LYCEE_PUBLIC'!$BG:$BG)+SUMIF('8_LYCEE_PRIVE'!$ES:$ES,$AF73,'8_LYCEE_PRIVE'!$BG:$BG)</f>
        <v>1540</v>
      </c>
      <c r="X73" s="4">
        <f>SUMIF('4_LYCEE_PUBLIC'!$EV:$EV,$AF73,'4_LYCEE_PUBLIC'!$EW:$EW)+SUMIF('8_LYCEE_PRIVE'!$ES:$ES,$AF73,'8_LYCEE_PRIVE'!$ET:$ET)</f>
        <v>5235</v>
      </c>
      <c r="Y73" s="4">
        <f>SUMIF('4_LYCEE_PUBLIC'!$EV:$EV,$AF73,'4_LYCEE_PUBLIC'!$EX:$EX)+SUMIF('8_LYCEE_PRIVE'!$ES:$ES,$AF73,'8_LYCEE_PRIVE'!$EU:$EU)</f>
        <v>2124</v>
      </c>
      <c r="Z73" s="4">
        <f>SUMIF('4_LYCEE_PUBLIC'!$EV:$EV,$AF73,'4_LYCEE_PUBLIC'!$DV:$DV)+SUMIF('8_LYCEE_PRIVE'!$ES:$ES,$AF73,'8_LYCEE_PRIVE'!$DQ:$DQ)</f>
        <v>1183</v>
      </c>
      <c r="AA73" s="4">
        <f>SUMIF('4_LYCEE_PUBLIC'!$EV:$EV,$AF73,'4_LYCEE_PUBLIC'!$BY:$BY)+SUMIF('8_LYCEE_PRIVE'!$ES:$ES,$AF73,'8_LYCEE_PRIVE'!$BY:$BY)</f>
        <v>509</v>
      </c>
      <c r="AB73" s="4">
        <f>SUMIF('4_LYCEE_PUBLIC'!$EV:$EV,$AF73,'4_LYCEE_PUBLIC'!$EY:$EY)+SUMIF('8_LYCEE_PRIVE'!$ES:$ES,$AF73,'8_LYCEE_PRIVE'!$EV:$EV)</f>
        <v>20120</v>
      </c>
      <c r="AC73" s="4">
        <f>SUMIF('4_LYCEE_PUBLIC'!$EV:$EV,$AF73,'4_LYCEE_PUBLIC'!$CC:$CC)+SUMIF('8_LYCEE_PRIVE'!$ES:$ES,$AF73,'8_LYCEE_PRIVE'!$CC:$CC)</f>
        <v>113</v>
      </c>
      <c r="AE73" s="78" t="str">
        <f t="shared" si="4"/>
        <v>VAKINANKARATRA</v>
      </c>
      <c r="AF73" s="78" t="str">
        <f t="shared" si="5"/>
        <v>VAKINANKARATRARURAL</v>
      </c>
    </row>
    <row r="74" spans="1:32">
      <c r="A74" s="205"/>
      <c r="B74" s="8" t="s">
        <v>91</v>
      </c>
      <c r="C74" s="71">
        <f>SUMIF('1_PRESCOLAIRE_PUBLIC'!$AX:$AX,$AF74,'1_PRESCOLAIRE_PUBLIC'!$K:$K)+SUMIF('5_PRESCOLAIRE_PRIVE'!$AS:$AS,$AF74,'5_PRESCOLAIRE_PRIVE'!$K:$K)</f>
        <v>14714</v>
      </c>
      <c r="D74" s="71">
        <f>SUMIF('1_PRESCOLAIRE_PUBLIC'!$AX:$AX,$AF74,'1_PRESCOLAIRE_PUBLIC'!$T:$T)+SUMIF('5_PRESCOLAIRE_PRIVE'!$AS:$AS,$AF74,'5_PRESCOLAIRE_PRIVE'!$T:$T)</f>
        <v>512</v>
      </c>
      <c r="E74" s="71">
        <f>SUMIF('1_PRESCOLAIRE_PUBLIC'!$AX:$AX,$AF74,'1_PRESCOLAIRE_PUBLIC'!$AY:$AY)+SUMIF('5_PRESCOLAIRE_PRIVE'!$AS:$AS,$AF74,'5_PRESCOLAIRE_PRIVE'!$AT:$AT)</f>
        <v>18500</v>
      </c>
      <c r="F74" s="71">
        <f>SUMIF('1_PRESCOLAIRE_PUBLIC'!$AX:$AX,$AF74,'1_PRESCOLAIRE_PUBLIC'!$AC:$AC)+SUMIF('5_PRESCOLAIRE_PRIVE'!$AS:$AS,$AF74,'5_PRESCOLAIRE_PRIVE'!$X:$X)</f>
        <v>564</v>
      </c>
      <c r="G74" s="71">
        <f>SUMIF('1_PRESCOLAIRE_PUBLIC'!$AX:$AX,$AF74,'1_PRESCOLAIRE_PUBLIC'!$AH:$AH)+SUMIF('5_PRESCOLAIRE_PRIVE'!$AS:$AS,$AF74,'5_PRESCOLAIRE_PRIVE'!$AC:$AC)</f>
        <v>226</v>
      </c>
      <c r="H74" s="71">
        <f>SUMIF('2_PRIMAIRE_PUBLIC'!$CE:$CE,$AF74,'2_PRIMAIRE_PUBLIC'!$M:$M)+SUMIF('6_PRIMAIRE_PRIVE'!$BZ:$BZ,$AF74,'6_PRIMAIRE_PRIVE'!$M:$M)</f>
        <v>48533</v>
      </c>
      <c r="I74" s="71">
        <f>SUMIF('2_PRIMAIRE_PUBLIC'!$CE:$CE,$AF74,'2_PRIMAIRE_PUBLIC'!$AA:$AA)+SUMIF('6_PRIMAIRE_PRIVE'!$BZ:$BZ,$AF74,'6_PRIMAIRE_PRIVE'!$AA:$AA)</f>
        <v>6834</v>
      </c>
      <c r="J74" s="71">
        <f>SUMIF('2_PRIMAIRE_PUBLIC'!$CE:$CE,$AF74,'2_PRIMAIRE_PUBLIC'!$BI:$BI)+SUMIF('6_PRIMAIRE_PRIVE'!$BZ:$BZ,$AF74,'6_PRIMAIRE_PRIVE'!$BC:$BC)</f>
        <v>1499</v>
      </c>
      <c r="K74" s="71">
        <f>SUMIF('2_PRIMAIRE_PUBLIC'!$CE:$CE,$AF74,'2_PRIMAIRE_PUBLIC'!$AK:$AK)+SUMIF('6_PRIMAIRE_PRIVE'!$BZ:$BZ,$AF74,'6_PRIMAIRE_PRIVE'!$AK:$AK)</f>
        <v>1426</v>
      </c>
      <c r="L74" s="71">
        <f>SUMIF('2_PRIMAIRE_PUBLIC'!$CE:$CE,$AF74,'2_PRIMAIRE_PUBLIC'!$CF:$CF)+SUMIF('6_PRIMAIRE_PRIVE'!$BZ:$BZ,$AF74,'6_PRIMAIRE_PRIVE'!$CA:$CA)</f>
        <v>46378</v>
      </c>
      <c r="M74" s="71">
        <f>SUMIF('2_PRIMAIRE_PUBLIC'!$CE:$CE,$AF74,'2_PRIMAIRE_PUBLIC'!$AO:$AO)+SUMIF('6_PRIMAIRE_PRIVE'!$BZ:$BZ,$AF74,'6_PRIMAIRE_PRIVE'!$AO:$AO)</f>
        <v>263</v>
      </c>
      <c r="N74" s="205"/>
      <c r="O74" s="8" t="s">
        <v>91</v>
      </c>
      <c r="P74" s="71">
        <f>SUMIF('3_COLLEGE_PUBLIC'!$BZ:$BZ,$AF74,'3_COLLEGE_PUBLIC'!$K:$K)+SUMIF('7_COLLEGE_PRIVE'!$BW:$BW,$AF74,'7_COLLEGE_PRIVE'!$K:$K)</f>
        <v>26640</v>
      </c>
      <c r="Q74" s="71">
        <f>SUMIF('3_COLLEGE_PUBLIC'!$BZ:$BZ,$AF74,'3_COLLEGE_PUBLIC'!$W:$W)+SUMIF('7_COLLEGE_PRIVE'!$BW:$BW,$AF74,'7_COLLEGE_PRIVE'!$W:$W)</f>
        <v>2300</v>
      </c>
      <c r="R74" s="71">
        <f>SUMIF('3_COLLEGE_PUBLIC'!$BZ:$BZ,$AF74,'3_COLLEGE_PUBLIC'!$BC:$BC)+SUMIF('7_COLLEGE_PRIVE'!$BW:$BW,$AF74,'7_COLLEGE_PRIVE'!$AX:$AX)</f>
        <v>1571</v>
      </c>
      <c r="S74" s="71">
        <f>SUMIF('3_COLLEGE_PUBLIC'!$BZ:$BZ,$AF74,'3_COLLEGE_PUBLIC'!$AF:$AF)+SUMIF('7_COLLEGE_PRIVE'!$BW:$BW,$AF74,'7_COLLEGE_PRIVE'!$AF:$AF)</f>
        <v>756</v>
      </c>
      <c r="T74" s="71">
        <f>SUMIF('3_COLLEGE_PUBLIC'!$BZ:$BZ,$AF74,'3_COLLEGE_PUBLIC'!$CA:$CA)+SUMIF('7_COLLEGE_PRIVE'!$BW:$BW,$AF74,'7_COLLEGE_PRIVE'!$BX:$BX)</f>
        <v>30167</v>
      </c>
      <c r="U74" s="71">
        <f>SUMIF('3_COLLEGE_PUBLIC'!$BZ:$BZ,$AF74,'3_COLLEGE_PUBLIC'!$AJ:$AJ)+SUMIF('7_COLLEGE_PRIVE'!$BW:$BW,$AF74,'7_COLLEGE_PRIVE'!$AJ:$AJ)</f>
        <v>128</v>
      </c>
      <c r="V74" s="4">
        <f>SUMIF('4_LYCEE_PUBLIC'!$EV:$EV,$AF74,'4_LYCEE_PUBLIC'!$AC:$AC)+SUMIF('8_LYCEE_PRIVE'!$ES:$ES,$AF74,'8_LYCEE_PRIVE'!$AC:$AC)</f>
        <v>13775</v>
      </c>
      <c r="W74" s="4">
        <f>SUMIF('4_LYCEE_PUBLIC'!$EV:$EV,$AF74,'4_LYCEE_PUBLIC'!$BG:$BG)+SUMIF('8_LYCEE_PRIVE'!$ES:$ES,$AF74,'8_LYCEE_PRIVE'!$BG:$BG)</f>
        <v>1271</v>
      </c>
      <c r="X74" s="4">
        <f>SUMIF('4_LYCEE_PUBLIC'!$EV:$EV,$AF74,'4_LYCEE_PUBLIC'!$EW:$EW)+SUMIF('8_LYCEE_PRIVE'!$ES:$ES,$AF74,'8_LYCEE_PRIVE'!$ET:$ET)</f>
        <v>4719</v>
      </c>
      <c r="Y74" s="4">
        <f>SUMIF('4_LYCEE_PUBLIC'!$EV:$EV,$AF74,'4_LYCEE_PUBLIC'!$EX:$EX)+SUMIF('8_LYCEE_PRIVE'!$ES:$ES,$AF74,'8_LYCEE_PRIVE'!$EU:$EU)</f>
        <v>2008</v>
      </c>
      <c r="Z74" s="4">
        <f>SUMIF('4_LYCEE_PUBLIC'!$EV:$EV,$AF74,'4_LYCEE_PUBLIC'!$DV:$DV)+SUMIF('8_LYCEE_PRIVE'!$ES:$ES,$AF74,'8_LYCEE_PRIVE'!$DQ:$DQ)</f>
        <v>977</v>
      </c>
      <c r="AA74" s="4">
        <f>SUMIF('4_LYCEE_PUBLIC'!$EV:$EV,$AF74,'4_LYCEE_PUBLIC'!$BY:$BY)+SUMIF('8_LYCEE_PRIVE'!$ES:$ES,$AF74,'8_LYCEE_PRIVE'!$BY:$BY)</f>
        <v>337</v>
      </c>
      <c r="AB74" s="4">
        <f>SUMIF('4_LYCEE_PUBLIC'!$EV:$EV,$AF74,'4_LYCEE_PUBLIC'!$EY:$EY)+SUMIF('8_LYCEE_PRIVE'!$ES:$ES,$AF74,'8_LYCEE_PRIVE'!$EV:$EV)</f>
        <v>14426</v>
      </c>
      <c r="AC74" s="4">
        <f>SUMIF('4_LYCEE_PUBLIC'!$EV:$EV,$AF74,'4_LYCEE_PUBLIC'!$CC:$CC)+SUMIF('8_LYCEE_PRIVE'!$ES:$ES,$AF74,'8_LYCEE_PRIVE'!$CC:$CC)</f>
        <v>61</v>
      </c>
      <c r="AE74" s="78" t="str">
        <f t="shared" si="4"/>
        <v>VAKINANKARATRA</v>
      </c>
      <c r="AF74" s="78" t="str">
        <f t="shared" si="5"/>
        <v>VAKINANKARATRAURBAIN</v>
      </c>
    </row>
    <row r="75" spans="1:32">
      <c r="A75" s="205"/>
      <c r="B75" s="25" t="s">
        <v>73</v>
      </c>
      <c r="C75" s="26">
        <f>SUMIF('1_PRESCOLAIRE_PUBLIC'!$AX:$AX,$AF75,'1_PRESCOLAIRE_PUBLIC'!$K:$K)+SUMIF('5_PRESCOLAIRE_PRIVE'!$AS:$AS,$AF75,'5_PRESCOLAIRE_PRIVE'!$K:$K)</f>
        <v>30507</v>
      </c>
      <c r="D75" s="26">
        <f>SUMIF('1_PRESCOLAIRE_PUBLIC'!$AX:$AX,$AF75,'1_PRESCOLAIRE_PUBLIC'!$T:$T)+SUMIF('5_PRESCOLAIRE_PRIVE'!$AS:$AS,$AF75,'5_PRESCOLAIRE_PRIVE'!$T:$T)</f>
        <v>1162</v>
      </c>
      <c r="E75" s="26">
        <f>SUMIF('1_PRESCOLAIRE_PUBLIC'!$AX:$AX,$AF75,'1_PRESCOLAIRE_PUBLIC'!$AY:$AY)+SUMIF('5_PRESCOLAIRE_PRIVE'!$AS:$AS,$AF75,'5_PRESCOLAIRE_PRIVE'!$AT:$AT)</f>
        <v>32754</v>
      </c>
      <c r="F75" s="26">
        <f>SUMIF('1_PRESCOLAIRE_PUBLIC'!$AX:$AX,$AF75,'1_PRESCOLAIRE_PUBLIC'!$AC:$AC)+SUMIF('5_PRESCOLAIRE_PRIVE'!$AS:$AS,$AF75,'5_PRESCOLAIRE_PRIVE'!$X:$X)</f>
        <v>1221</v>
      </c>
      <c r="G75" s="26">
        <f>SUMIF('1_PRESCOLAIRE_PUBLIC'!$AX:$AX,$AF75,'1_PRESCOLAIRE_PUBLIC'!$AH:$AH)+SUMIF('5_PRESCOLAIRE_PRIVE'!$AS:$AS,$AF75,'5_PRESCOLAIRE_PRIVE'!$AC:$AC)</f>
        <v>758</v>
      </c>
      <c r="H75" s="26">
        <f>SUMIF('2_PRIMAIRE_PUBLIC'!$CE:$CE,$AF75,'2_PRIMAIRE_PUBLIC'!$M:$M)+SUMIF('6_PRIMAIRE_PRIVE'!$BZ:$BZ,$AF75,'6_PRIMAIRE_PRIVE'!$M:$M)</f>
        <v>379158</v>
      </c>
      <c r="I75" s="26">
        <f>SUMIF('2_PRIMAIRE_PUBLIC'!$CE:$CE,$AF75,'2_PRIMAIRE_PUBLIC'!$AA:$AA)+SUMIF('6_PRIMAIRE_PRIVE'!$BZ:$BZ,$AF75,'6_PRIMAIRE_PRIVE'!$AA:$AA)</f>
        <v>72180</v>
      </c>
      <c r="J75" s="26">
        <f>SUMIF('2_PRIMAIRE_PUBLIC'!$CE:$CE,$AF75,'2_PRIMAIRE_PUBLIC'!$BI:$BI)+SUMIF('6_PRIMAIRE_PRIVE'!$BZ:$BZ,$AF75,'6_PRIMAIRE_PRIVE'!$BC:$BC)</f>
        <v>9597</v>
      </c>
      <c r="K75" s="26">
        <f>SUMIF('2_PRIMAIRE_PUBLIC'!$CE:$CE,$AF75,'2_PRIMAIRE_PUBLIC'!$AK:$AK)+SUMIF('6_PRIMAIRE_PRIVE'!$BZ:$BZ,$AF75,'6_PRIMAIRE_PRIVE'!$AK:$AK)</f>
        <v>9852</v>
      </c>
      <c r="L75" s="26">
        <f>SUMIF('2_PRIMAIRE_PUBLIC'!$CE:$CE,$AF75,'2_PRIMAIRE_PUBLIC'!$CF:$CF)+SUMIF('6_PRIMAIRE_PRIVE'!$BZ:$BZ,$AF75,'6_PRIMAIRE_PRIVE'!$CA:$CA)</f>
        <v>324162</v>
      </c>
      <c r="M75" s="26">
        <f>SUMIF('2_PRIMAIRE_PUBLIC'!$CE:$CE,$AF75,'2_PRIMAIRE_PUBLIC'!$AO:$AO)+SUMIF('6_PRIMAIRE_PRIVE'!$BZ:$BZ,$AF75,'6_PRIMAIRE_PRIVE'!$AO:$AO)</f>
        <v>2493</v>
      </c>
      <c r="N75" s="205"/>
      <c r="O75" s="25" t="s">
        <v>73</v>
      </c>
      <c r="P75" s="26">
        <f>SUMIF('3_COLLEGE_PUBLIC'!$BZ:$BZ,$AF75,'3_COLLEGE_PUBLIC'!$K:$K)+SUMIF('7_COLLEGE_PRIVE'!$BW:$BW,$AF75,'7_COLLEGE_PRIVE'!$K:$K)</f>
        <v>94651</v>
      </c>
      <c r="Q75" s="26">
        <f>SUMIF('3_COLLEGE_PUBLIC'!$BZ:$BZ,$AF75,'3_COLLEGE_PUBLIC'!$W:$W)+SUMIF('7_COLLEGE_PRIVE'!$BW:$BW,$AF75,'7_COLLEGE_PRIVE'!$W:$W)</f>
        <v>7092</v>
      </c>
      <c r="R75" s="26">
        <f>SUMIF('3_COLLEGE_PUBLIC'!$BZ:$BZ,$AF75,'3_COLLEGE_PUBLIC'!$BC:$BC)+SUMIF('7_COLLEGE_PRIVE'!$BW:$BW,$AF75,'7_COLLEGE_PRIVE'!$AX:$AX)</f>
        <v>5086</v>
      </c>
      <c r="S75" s="26">
        <f>SUMIF('3_COLLEGE_PUBLIC'!$BZ:$BZ,$AF75,'3_COLLEGE_PUBLIC'!$AF:$AF)+SUMIF('7_COLLEGE_PRIVE'!$BW:$BW,$AF75,'7_COLLEGE_PRIVE'!$AF:$AF)</f>
        <v>2696</v>
      </c>
      <c r="T75" s="26">
        <f>SUMIF('3_COLLEGE_PUBLIC'!$BZ:$BZ,$AF75,'3_COLLEGE_PUBLIC'!$CA:$CA)+SUMIF('7_COLLEGE_PRIVE'!$BW:$BW,$AF75,'7_COLLEGE_PRIVE'!$BX:$BX)</f>
        <v>96450</v>
      </c>
      <c r="U75" s="26">
        <f>SUMIF('3_COLLEGE_PUBLIC'!$BZ:$BZ,$AF75,'3_COLLEGE_PUBLIC'!$AJ:$AJ)+SUMIF('7_COLLEGE_PRIVE'!$BW:$BW,$AF75,'7_COLLEGE_PRIVE'!$AJ:$AJ)</f>
        <v>536</v>
      </c>
      <c r="V75" s="26">
        <f>SUMIF('4_LYCEE_PUBLIC'!$EV:$EV,$AF75,'4_LYCEE_PUBLIC'!$AC:$AC)+SUMIF('8_LYCEE_PRIVE'!$ES:$ES,$AF75,'8_LYCEE_PRIVE'!$AC:$AC)</f>
        <v>33028</v>
      </c>
      <c r="W75" s="26">
        <f>SUMIF('4_LYCEE_PUBLIC'!$EV:$EV,$AF75,'4_LYCEE_PUBLIC'!$BG:$BG)+SUMIF('8_LYCEE_PRIVE'!$ES:$ES,$AF75,'8_LYCEE_PRIVE'!$BG:$BG)</f>
        <v>2811</v>
      </c>
      <c r="X75" s="26">
        <f>SUMIF('4_LYCEE_PUBLIC'!$EV:$EV,$AF75,'4_LYCEE_PUBLIC'!$EW:$EW)+SUMIF('8_LYCEE_PRIVE'!$ES:$ES,$AF75,'8_LYCEE_PRIVE'!$ET:$ET)</f>
        <v>9954</v>
      </c>
      <c r="Y75" s="26">
        <f>SUMIF('4_LYCEE_PUBLIC'!$EV:$EV,$AF75,'4_LYCEE_PUBLIC'!$EX:$EX)+SUMIF('8_LYCEE_PRIVE'!$ES:$ES,$AF75,'8_LYCEE_PRIVE'!$EU:$EU)</f>
        <v>4132</v>
      </c>
      <c r="Z75" s="26">
        <f>SUMIF('4_LYCEE_PUBLIC'!$EV:$EV,$AF75,'4_LYCEE_PUBLIC'!$DV:$DV)+SUMIF('8_LYCEE_PRIVE'!$ES:$ES,$AF75,'8_LYCEE_PRIVE'!$DQ:$DQ)</f>
        <v>2160</v>
      </c>
      <c r="AA75" s="26">
        <f>SUMIF('4_LYCEE_PUBLIC'!$EV:$EV,$AF75,'4_LYCEE_PUBLIC'!$BY:$BY)+SUMIF('8_LYCEE_PRIVE'!$ES:$ES,$AF75,'8_LYCEE_PRIVE'!$BY:$BY)</f>
        <v>846</v>
      </c>
      <c r="AB75" s="26">
        <f>SUMIF('4_LYCEE_PUBLIC'!$EV:$EV,$AF75,'4_LYCEE_PUBLIC'!$EY:$EY)+SUMIF('8_LYCEE_PRIVE'!$ES:$ES,$AF75,'8_LYCEE_PRIVE'!$EV:$EV)</f>
        <v>34546</v>
      </c>
      <c r="AC75" s="26">
        <f>SUMIF('4_LYCEE_PUBLIC'!$EV:$EV,$AF75,'4_LYCEE_PUBLIC'!$CC:$CC)+SUMIF('8_LYCEE_PRIVE'!$ES:$ES,$AF75,'8_LYCEE_PRIVE'!$CC:$CC)</f>
        <v>174</v>
      </c>
      <c r="AE75" s="78" t="str">
        <f t="shared" si="4"/>
        <v>VAKINANKARATRA</v>
      </c>
      <c r="AF75" s="78" t="str">
        <f t="shared" si="5"/>
        <v>VAKINANKARATRATOTAL</v>
      </c>
    </row>
    <row r="76" spans="1:32" ht="14.45" customHeight="1">
      <c r="A76" s="205" t="s">
        <v>2056</v>
      </c>
      <c r="B76" s="8" t="s">
        <v>90</v>
      </c>
      <c r="C76" s="71">
        <f>SUMIF('1_PRESCOLAIRE_PUBLIC'!$AX:$AX,$AF76,'1_PRESCOLAIRE_PUBLIC'!$K:$K)+SUMIF('5_PRESCOLAIRE_PRIVE'!$AS:$AS,$AF76,'5_PRESCOLAIRE_PRIVE'!$K:$K)</f>
        <v>18659</v>
      </c>
      <c r="D76" s="71">
        <f>SUMIF('1_PRESCOLAIRE_PUBLIC'!$AX:$AX,$AF76,'1_PRESCOLAIRE_PUBLIC'!$T:$T)+SUMIF('5_PRESCOLAIRE_PRIVE'!$AS:$AS,$AF76,'5_PRESCOLAIRE_PRIVE'!$T:$T)</f>
        <v>485</v>
      </c>
      <c r="E76" s="71">
        <f>SUMIF('1_PRESCOLAIRE_PUBLIC'!$AX:$AX,$AF76,'1_PRESCOLAIRE_PUBLIC'!$AY:$AY)+SUMIF('5_PRESCOLAIRE_PRIVE'!$AS:$AS,$AF76,'5_PRESCOLAIRE_PRIVE'!$AT:$AT)</f>
        <v>7880</v>
      </c>
      <c r="F76" s="71">
        <f>SUMIF('1_PRESCOLAIRE_PUBLIC'!$AX:$AX,$AF76,'1_PRESCOLAIRE_PUBLIC'!$AC:$AC)+SUMIF('5_PRESCOLAIRE_PRIVE'!$AS:$AS,$AF76,'5_PRESCOLAIRE_PRIVE'!$X:$X)</f>
        <v>868</v>
      </c>
      <c r="G76" s="71">
        <f>SUMIF('1_PRESCOLAIRE_PUBLIC'!$AX:$AX,$AF76,'1_PRESCOLAIRE_PUBLIC'!$AH:$AH)+SUMIF('5_PRESCOLAIRE_PRIVE'!$AS:$AS,$AF76,'5_PRESCOLAIRE_PRIVE'!$AC:$AC)</f>
        <v>571</v>
      </c>
      <c r="H76" s="71">
        <f>SUMIF('2_PRIMAIRE_PUBLIC'!$CE:$CE,$AF76,'2_PRIMAIRE_PUBLIC'!$M:$M)+SUMIF('6_PRIMAIRE_PRIVE'!$BZ:$BZ,$AF76,'6_PRIMAIRE_PRIVE'!$M:$M)</f>
        <v>205411</v>
      </c>
      <c r="I76" s="71">
        <f>SUMIF('2_PRIMAIRE_PUBLIC'!$CE:$CE,$AF76,'2_PRIMAIRE_PUBLIC'!$AA:$AA)+SUMIF('6_PRIMAIRE_PRIVE'!$BZ:$BZ,$AF76,'6_PRIMAIRE_PRIVE'!$AA:$AA)</f>
        <v>67732</v>
      </c>
      <c r="J76" s="71">
        <f>SUMIF('2_PRIMAIRE_PUBLIC'!$CE:$CE,$AF76,'2_PRIMAIRE_PUBLIC'!$BI:$BI)+SUMIF('6_PRIMAIRE_PRIVE'!$BZ:$BZ,$AF76,'6_PRIMAIRE_PRIVE'!$BC:$BC)</f>
        <v>4938</v>
      </c>
      <c r="K76" s="71">
        <f>SUMIF('2_PRIMAIRE_PUBLIC'!$CE:$CE,$AF76,'2_PRIMAIRE_PUBLIC'!$AK:$AK)+SUMIF('6_PRIMAIRE_PRIVE'!$BZ:$BZ,$AF76,'6_PRIMAIRE_PRIVE'!$AK:$AK)</f>
        <v>3511</v>
      </c>
      <c r="L76" s="71">
        <f>SUMIF('2_PRIMAIRE_PUBLIC'!$CE:$CE,$AF76,'2_PRIMAIRE_PUBLIC'!$CF:$CF)+SUMIF('6_PRIMAIRE_PRIVE'!$BZ:$BZ,$AF76,'6_PRIMAIRE_PRIVE'!$CA:$CA)</f>
        <v>102258</v>
      </c>
      <c r="M76" s="71">
        <f>SUMIF('2_PRIMAIRE_PUBLIC'!$CE:$CE,$AF76,'2_PRIMAIRE_PUBLIC'!$AO:$AO)+SUMIF('6_PRIMAIRE_PRIVE'!$BZ:$BZ,$AF76,'6_PRIMAIRE_PRIVE'!$AO:$AO)</f>
        <v>1487</v>
      </c>
      <c r="N76" s="205" t="s">
        <v>2056</v>
      </c>
      <c r="O76" s="8" t="s">
        <v>90</v>
      </c>
      <c r="P76" s="71">
        <f>SUMIF('3_COLLEGE_PUBLIC'!$BZ:$BZ,$AF76,'3_COLLEGE_PUBLIC'!$K:$K)+SUMIF('7_COLLEGE_PRIVE'!$BW:$BW,$AF76,'7_COLLEGE_PRIVE'!$K:$K)</f>
        <v>22137</v>
      </c>
      <c r="Q76" s="71">
        <f>SUMIF('3_COLLEGE_PUBLIC'!$BZ:$BZ,$AF76,'3_COLLEGE_PUBLIC'!$W:$W)+SUMIF('7_COLLEGE_PRIVE'!$BW:$BW,$AF76,'7_COLLEGE_PRIVE'!$W:$W)</f>
        <v>3625</v>
      </c>
      <c r="R76" s="71">
        <f>SUMIF('3_COLLEGE_PUBLIC'!$BZ:$BZ,$AF76,'3_COLLEGE_PUBLIC'!$BC:$BC)+SUMIF('7_COLLEGE_PRIVE'!$BW:$BW,$AF76,'7_COLLEGE_PRIVE'!$AX:$AX)</f>
        <v>1110</v>
      </c>
      <c r="S76" s="71">
        <f>SUMIF('3_COLLEGE_PUBLIC'!$BZ:$BZ,$AF76,'3_COLLEGE_PUBLIC'!$AF:$AF)+SUMIF('7_COLLEGE_PRIVE'!$BW:$BW,$AF76,'7_COLLEGE_PRIVE'!$AF:$AF)</f>
        <v>489</v>
      </c>
      <c r="T76" s="71">
        <f>SUMIF('3_COLLEGE_PUBLIC'!$BZ:$BZ,$AF76,'3_COLLEGE_PUBLIC'!$CA:$CA)+SUMIF('7_COLLEGE_PRIVE'!$BW:$BW,$AF76,'7_COLLEGE_PRIVE'!$BX:$BX)</f>
        <v>17045</v>
      </c>
      <c r="U76" s="71">
        <f>SUMIF('3_COLLEGE_PUBLIC'!$BZ:$BZ,$AF76,'3_COLLEGE_PUBLIC'!$AJ:$AJ)+SUMIF('7_COLLEGE_PRIVE'!$BW:$BW,$AF76,'7_COLLEGE_PRIVE'!$AJ:$AJ)</f>
        <v>146</v>
      </c>
      <c r="V76" s="4">
        <f>SUMIF('4_LYCEE_PUBLIC'!$EV:$EV,$AF76,'4_LYCEE_PUBLIC'!$AC:$AC)+SUMIF('8_LYCEE_PRIVE'!$ES:$ES,$AF76,'8_LYCEE_PRIVE'!$AC:$AC)</f>
        <v>4917</v>
      </c>
      <c r="W76" s="4">
        <f>SUMIF('4_LYCEE_PUBLIC'!$EV:$EV,$AF76,'4_LYCEE_PUBLIC'!$BG:$BG)+SUMIF('8_LYCEE_PRIVE'!$ES:$ES,$AF76,'8_LYCEE_PRIVE'!$BG:$BG)</f>
        <v>855</v>
      </c>
      <c r="X76" s="4">
        <f>SUMIF('4_LYCEE_PUBLIC'!$EV:$EV,$AF76,'4_LYCEE_PUBLIC'!$EW:$EW)+SUMIF('8_LYCEE_PRIVE'!$ES:$ES,$AF76,'8_LYCEE_PRIVE'!$ET:$ET)</f>
        <v>1568</v>
      </c>
      <c r="Y76" s="4">
        <f>SUMIF('4_LYCEE_PUBLIC'!$EV:$EV,$AF76,'4_LYCEE_PUBLIC'!$EX:$EX)+SUMIF('8_LYCEE_PRIVE'!$ES:$ES,$AF76,'8_LYCEE_PRIVE'!$EU:$EU)</f>
        <v>411</v>
      </c>
      <c r="Z76" s="4">
        <f>SUMIF('4_LYCEE_PUBLIC'!$EV:$EV,$AF76,'4_LYCEE_PUBLIC'!$DV:$DV)+SUMIF('8_LYCEE_PRIVE'!$ES:$ES,$AF76,'8_LYCEE_PRIVE'!$DQ:$DQ)</f>
        <v>270</v>
      </c>
      <c r="AA76" s="4">
        <f>SUMIF('4_LYCEE_PUBLIC'!$EV:$EV,$AF76,'4_LYCEE_PUBLIC'!$BY:$BY)+SUMIF('8_LYCEE_PRIVE'!$ES:$ES,$AF76,'8_LYCEE_PRIVE'!$BY:$BY)</f>
        <v>100</v>
      </c>
      <c r="AB76" s="4">
        <f>SUMIF('4_LYCEE_PUBLIC'!$EV:$EV,$AF76,'4_LYCEE_PUBLIC'!$EY:$EY)+SUMIF('8_LYCEE_PRIVE'!$ES:$ES,$AF76,'8_LYCEE_PRIVE'!$EV:$EV)</f>
        <v>4400</v>
      </c>
      <c r="AC76" s="4">
        <f>SUMIF('4_LYCEE_PUBLIC'!$EV:$EV,$AF76,'4_LYCEE_PUBLIC'!$CC:$CC)+SUMIF('8_LYCEE_PRIVE'!$ES:$ES,$AF76,'8_LYCEE_PRIVE'!$CC:$CC)</f>
        <v>23</v>
      </c>
      <c r="AE76" s="78" t="str">
        <f t="shared" si="4"/>
        <v>VATOVAVY</v>
      </c>
      <c r="AF76" s="78" t="str">
        <f t="shared" si="5"/>
        <v>VATOVAVYRURAL</v>
      </c>
    </row>
    <row r="77" spans="1:32">
      <c r="A77" s="205"/>
      <c r="B77" s="8" t="s">
        <v>91</v>
      </c>
      <c r="C77" s="71">
        <f>SUMIF('1_PRESCOLAIRE_PUBLIC'!$AX:$AX,$AF77,'1_PRESCOLAIRE_PUBLIC'!$K:$K)+SUMIF('5_PRESCOLAIRE_PRIVE'!$AS:$AS,$AF77,'5_PRESCOLAIRE_PRIVE'!$K:$K)</f>
        <v>2971</v>
      </c>
      <c r="D77" s="71">
        <f>SUMIF('1_PRESCOLAIRE_PUBLIC'!$AX:$AX,$AF77,'1_PRESCOLAIRE_PUBLIC'!$T:$T)+SUMIF('5_PRESCOLAIRE_PRIVE'!$AS:$AS,$AF77,'5_PRESCOLAIRE_PRIVE'!$T:$T)</f>
        <v>76</v>
      </c>
      <c r="E77" s="71">
        <f>SUMIF('1_PRESCOLAIRE_PUBLIC'!$AX:$AX,$AF77,'1_PRESCOLAIRE_PUBLIC'!$AY:$AY)+SUMIF('5_PRESCOLAIRE_PRIVE'!$AS:$AS,$AF77,'5_PRESCOLAIRE_PRIVE'!$AT:$AT)</f>
        <v>1752</v>
      </c>
      <c r="F77" s="71">
        <f>SUMIF('1_PRESCOLAIRE_PUBLIC'!$AX:$AX,$AF77,'1_PRESCOLAIRE_PUBLIC'!$AC:$AC)+SUMIF('5_PRESCOLAIRE_PRIVE'!$AS:$AS,$AF77,'5_PRESCOLAIRE_PRIVE'!$X:$X)</f>
        <v>139</v>
      </c>
      <c r="G77" s="71">
        <f>SUMIF('1_PRESCOLAIRE_PUBLIC'!$AX:$AX,$AF77,'1_PRESCOLAIRE_PUBLIC'!$AH:$AH)+SUMIF('5_PRESCOLAIRE_PRIVE'!$AS:$AS,$AF77,'5_PRESCOLAIRE_PRIVE'!$AC:$AC)</f>
        <v>45</v>
      </c>
      <c r="H77" s="71">
        <f>SUMIF('2_PRIMAIRE_PUBLIC'!$CE:$CE,$AF77,'2_PRIMAIRE_PUBLIC'!$M:$M)+SUMIF('6_PRIMAIRE_PRIVE'!$BZ:$BZ,$AF77,'6_PRIMAIRE_PRIVE'!$M:$M)</f>
        <v>10791</v>
      </c>
      <c r="I77" s="71">
        <f>SUMIF('2_PRIMAIRE_PUBLIC'!$CE:$CE,$AF77,'2_PRIMAIRE_PUBLIC'!$AA:$AA)+SUMIF('6_PRIMAIRE_PRIVE'!$BZ:$BZ,$AF77,'6_PRIMAIRE_PRIVE'!$AA:$AA)</f>
        <v>2508</v>
      </c>
      <c r="J77" s="71">
        <f>SUMIF('2_PRIMAIRE_PUBLIC'!$CE:$CE,$AF77,'2_PRIMAIRE_PUBLIC'!$BI:$BI)+SUMIF('6_PRIMAIRE_PRIVE'!$BZ:$BZ,$AF77,'6_PRIMAIRE_PRIVE'!$BC:$BC)</f>
        <v>291</v>
      </c>
      <c r="K77" s="71">
        <f>SUMIF('2_PRIMAIRE_PUBLIC'!$CE:$CE,$AF77,'2_PRIMAIRE_PUBLIC'!$AK:$AK)+SUMIF('6_PRIMAIRE_PRIVE'!$BZ:$BZ,$AF77,'6_PRIMAIRE_PRIVE'!$AK:$AK)</f>
        <v>225</v>
      </c>
      <c r="L77" s="71">
        <f>SUMIF('2_PRIMAIRE_PUBLIC'!$CE:$CE,$AF77,'2_PRIMAIRE_PUBLIC'!$CF:$CF)+SUMIF('6_PRIMAIRE_PRIVE'!$BZ:$BZ,$AF77,'6_PRIMAIRE_PRIVE'!$CA:$CA)</f>
        <v>7428</v>
      </c>
      <c r="M77" s="71">
        <f>SUMIF('2_PRIMAIRE_PUBLIC'!$CE:$CE,$AF77,'2_PRIMAIRE_PUBLIC'!$AO:$AO)+SUMIF('6_PRIMAIRE_PRIVE'!$BZ:$BZ,$AF77,'6_PRIMAIRE_PRIVE'!$AO:$AO)</f>
        <v>53</v>
      </c>
      <c r="N77" s="205"/>
      <c r="O77" s="8" t="s">
        <v>91</v>
      </c>
      <c r="P77" s="71">
        <f>SUMIF('3_COLLEGE_PUBLIC'!$BZ:$BZ,$AF77,'3_COLLEGE_PUBLIC'!$K:$K)+SUMIF('7_COLLEGE_PRIVE'!$BW:$BW,$AF77,'7_COLLEGE_PRIVE'!$K:$K)</f>
        <v>4721</v>
      </c>
      <c r="Q77" s="71">
        <f>SUMIF('3_COLLEGE_PUBLIC'!$BZ:$BZ,$AF77,'3_COLLEGE_PUBLIC'!$W:$W)+SUMIF('7_COLLEGE_PRIVE'!$BW:$BW,$AF77,'7_COLLEGE_PRIVE'!$W:$W)</f>
        <v>415</v>
      </c>
      <c r="R77" s="71">
        <f>SUMIF('3_COLLEGE_PUBLIC'!$BZ:$BZ,$AF77,'3_COLLEGE_PUBLIC'!$BC:$BC)+SUMIF('7_COLLEGE_PRIVE'!$BW:$BW,$AF77,'7_COLLEGE_PRIVE'!$AX:$AX)</f>
        <v>202</v>
      </c>
      <c r="S77" s="71">
        <f>SUMIF('3_COLLEGE_PUBLIC'!$BZ:$BZ,$AF77,'3_COLLEGE_PUBLIC'!$AF:$AF)+SUMIF('7_COLLEGE_PRIVE'!$BW:$BW,$AF77,'7_COLLEGE_PRIVE'!$AF:$AF)</f>
        <v>84</v>
      </c>
      <c r="T77" s="71">
        <f>SUMIF('3_COLLEGE_PUBLIC'!$BZ:$BZ,$AF77,'3_COLLEGE_PUBLIC'!$CA:$CA)+SUMIF('7_COLLEGE_PRIVE'!$BW:$BW,$AF77,'7_COLLEGE_PRIVE'!$BX:$BX)</f>
        <v>3569</v>
      </c>
      <c r="U77" s="71">
        <f>SUMIF('3_COLLEGE_PUBLIC'!$BZ:$BZ,$AF77,'3_COLLEGE_PUBLIC'!$AJ:$AJ)+SUMIF('7_COLLEGE_PRIVE'!$BW:$BW,$AF77,'7_COLLEGE_PRIVE'!$AJ:$AJ)</f>
        <v>12</v>
      </c>
      <c r="V77" s="4">
        <f>SUMIF('4_LYCEE_PUBLIC'!$EV:$EV,$AF77,'4_LYCEE_PUBLIC'!$AC:$AC)+SUMIF('8_LYCEE_PRIVE'!$ES:$ES,$AF77,'8_LYCEE_PRIVE'!$AC:$AC)</f>
        <v>3314</v>
      </c>
      <c r="W77" s="4">
        <f>SUMIF('4_LYCEE_PUBLIC'!$EV:$EV,$AF77,'4_LYCEE_PUBLIC'!$BG:$BG)+SUMIF('8_LYCEE_PRIVE'!$ES:$ES,$AF77,'8_LYCEE_PRIVE'!$BG:$BG)</f>
        <v>225</v>
      </c>
      <c r="X77" s="4">
        <f>SUMIF('4_LYCEE_PUBLIC'!$EV:$EV,$AF77,'4_LYCEE_PUBLIC'!$EW:$EW)+SUMIF('8_LYCEE_PRIVE'!$ES:$ES,$AF77,'8_LYCEE_PRIVE'!$ET:$ET)</f>
        <v>717</v>
      </c>
      <c r="Y77" s="4">
        <f>SUMIF('4_LYCEE_PUBLIC'!$EV:$EV,$AF77,'4_LYCEE_PUBLIC'!$EX:$EX)+SUMIF('8_LYCEE_PRIVE'!$ES:$ES,$AF77,'8_LYCEE_PRIVE'!$EU:$EU)</f>
        <v>360</v>
      </c>
      <c r="Z77" s="4">
        <f>SUMIF('4_LYCEE_PUBLIC'!$EV:$EV,$AF77,'4_LYCEE_PUBLIC'!$DV:$DV)+SUMIF('8_LYCEE_PRIVE'!$ES:$ES,$AF77,'8_LYCEE_PRIVE'!$DQ:$DQ)</f>
        <v>154</v>
      </c>
      <c r="AA77" s="4">
        <f>SUMIF('4_LYCEE_PUBLIC'!$EV:$EV,$AF77,'4_LYCEE_PUBLIC'!$BY:$BY)+SUMIF('8_LYCEE_PRIVE'!$ES:$ES,$AF77,'8_LYCEE_PRIVE'!$BY:$BY)</f>
        <v>56</v>
      </c>
      <c r="AB77" s="4">
        <f>SUMIF('4_LYCEE_PUBLIC'!$EV:$EV,$AF77,'4_LYCEE_PUBLIC'!$EY:$EY)+SUMIF('8_LYCEE_PRIVE'!$ES:$ES,$AF77,'8_LYCEE_PRIVE'!$EV:$EV)</f>
        <v>2196</v>
      </c>
      <c r="AC77" s="4">
        <f>SUMIF('4_LYCEE_PUBLIC'!$EV:$EV,$AF77,'4_LYCEE_PUBLIC'!$CC:$CC)+SUMIF('8_LYCEE_PRIVE'!$ES:$ES,$AF77,'8_LYCEE_PRIVE'!$CC:$CC)</f>
        <v>8</v>
      </c>
      <c r="AE77" s="78" t="str">
        <f t="shared" si="4"/>
        <v>VATOVAVY</v>
      </c>
      <c r="AF77" s="78" t="str">
        <f t="shared" si="5"/>
        <v>VATOVAVYURBAIN</v>
      </c>
    </row>
    <row r="78" spans="1:32">
      <c r="A78" s="205"/>
      <c r="B78" s="25" t="s">
        <v>73</v>
      </c>
      <c r="C78" s="26">
        <f>SUMIF('1_PRESCOLAIRE_PUBLIC'!$AX:$AX,$AF78,'1_PRESCOLAIRE_PUBLIC'!$K:$K)+SUMIF('5_PRESCOLAIRE_PRIVE'!$AS:$AS,$AF78,'5_PRESCOLAIRE_PRIVE'!$K:$K)</f>
        <v>21630</v>
      </c>
      <c r="D78" s="26">
        <f>SUMIF('1_PRESCOLAIRE_PUBLIC'!$AX:$AX,$AF78,'1_PRESCOLAIRE_PUBLIC'!$T:$T)+SUMIF('5_PRESCOLAIRE_PRIVE'!$AS:$AS,$AF78,'5_PRESCOLAIRE_PRIVE'!$T:$T)</f>
        <v>561</v>
      </c>
      <c r="E78" s="26">
        <f>SUMIF('1_PRESCOLAIRE_PUBLIC'!$AX:$AX,$AF78,'1_PRESCOLAIRE_PUBLIC'!$AY:$AY)+SUMIF('5_PRESCOLAIRE_PRIVE'!$AS:$AS,$AF78,'5_PRESCOLAIRE_PRIVE'!$AT:$AT)</f>
        <v>9632</v>
      </c>
      <c r="F78" s="26">
        <f>SUMIF('1_PRESCOLAIRE_PUBLIC'!$AX:$AX,$AF78,'1_PRESCOLAIRE_PUBLIC'!$AC:$AC)+SUMIF('5_PRESCOLAIRE_PRIVE'!$AS:$AS,$AF78,'5_PRESCOLAIRE_PRIVE'!$X:$X)</f>
        <v>1007</v>
      </c>
      <c r="G78" s="26">
        <f>SUMIF('1_PRESCOLAIRE_PUBLIC'!$AX:$AX,$AF78,'1_PRESCOLAIRE_PUBLIC'!$AH:$AH)+SUMIF('5_PRESCOLAIRE_PRIVE'!$AS:$AS,$AF78,'5_PRESCOLAIRE_PRIVE'!$AC:$AC)</f>
        <v>616</v>
      </c>
      <c r="H78" s="26">
        <f>SUMIF('2_PRIMAIRE_PUBLIC'!$CE:$CE,$AF78,'2_PRIMAIRE_PUBLIC'!$M:$M)+SUMIF('6_PRIMAIRE_PRIVE'!$BZ:$BZ,$AF78,'6_PRIMAIRE_PRIVE'!$M:$M)</f>
        <v>216202</v>
      </c>
      <c r="I78" s="26">
        <f>SUMIF('2_PRIMAIRE_PUBLIC'!$CE:$CE,$AF78,'2_PRIMAIRE_PUBLIC'!$AA:$AA)+SUMIF('6_PRIMAIRE_PRIVE'!$BZ:$BZ,$AF78,'6_PRIMAIRE_PRIVE'!$AA:$AA)</f>
        <v>70240</v>
      </c>
      <c r="J78" s="26">
        <f>SUMIF('2_PRIMAIRE_PUBLIC'!$CE:$CE,$AF78,'2_PRIMAIRE_PUBLIC'!$BI:$BI)+SUMIF('6_PRIMAIRE_PRIVE'!$BZ:$BZ,$AF78,'6_PRIMAIRE_PRIVE'!$BC:$BC)</f>
        <v>5229</v>
      </c>
      <c r="K78" s="26">
        <f>SUMIF('2_PRIMAIRE_PUBLIC'!$CE:$CE,$AF78,'2_PRIMAIRE_PUBLIC'!$AK:$AK)+SUMIF('6_PRIMAIRE_PRIVE'!$BZ:$BZ,$AF78,'6_PRIMAIRE_PRIVE'!$AK:$AK)</f>
        <v>3736</v>
      </c>
      <c r="L78" s="26">
        <f>SUMIF('2_PRIMAIRE_PUBLIC'!$CE:$CE,$AF78,'2_PRIMAIRE_PUBLIC'!$CF:$CF)+SUMIF('6_PRIMAIRE_PRIVE'!$BZ:$BZ,$AF78,'6_PRIMAIRE_PRIVE'!$CA:$CA)</f>
        <v>109686</v>
      </c>
      <c r="M78" s="26">
        <f>SUMIF('2_PRIMAIRE_PUBLIC'!$CE:$CE,$AF78,'2_PRIMAIRE_PUBLIC'!$AO:$AO)+SUMIF('6_PRIMAIRE_PRIVE'!$BZ:$BZ,$AF78,'6_PRIMAIRE_PRIVE'!$AO:$AO)</f>
        <v>1540</v>
      </c>
      <c r="N78" s="205"/>
      <c r="O78" s="25" t="s">
        <v>73</v>
      </c>
      <c r="P78" s="26">
        <f>SUMIF('3_COLLEGE_PUBLIC'!$BZ:$BZ,$AF78,'3_COLLEGE_PUBLIC'!$K:$K)+SUMIF('7_COLLEGE_PRIVE'!$BW:$BW,$AF78,'7_COLLEGE_PRIVE'!$K:$K)</f>
        <v>26858</v>
      </c>
      <c r="Q78" s="26">
        <f>SUMIF('3_COLLEGE_PUBLIC'!$BZ:$BZ,$AF78,'3_COLLEGE_PUBLIC'!$W:$W)+SUMIF('7_COLLEGE_PRIVE'!$BW:$BW,$AF78,'7_COLLEGE_PRIVE'!$W:$W)</f>
        <v>4040</v>
      </c>
      <c r="R78" s="26">
        <f>SUMIF('3_COLLEGE_PUBLIC'!$BZ:$BZ,$AF78,'3_COLLEGE_PUBLIC'!$BC:$BC)+SUMIF('7_COLLEGE_PRIVE'!$BW:$BW,$AF78,'7_COLLEGE_PRIVE'!$AX:$AX)</f>
        <v>1312</v>
      </c>
      <c r="S78" s="26">
        <f>SUMIF('3_COLLEGE_PUBLIC'!$BZ:$BZ,$AF78,'3_COLLEGE_PUBLIC'!$AF:$AF)+SUMIF('7_COLLEGE_PRIVE'!$BW:$BW,$AF78,'7_COLLEGE_PRIVE'!$AF:$AF)</f>
        <v>573</v>
      </c>
      <c r="T78" s="26">
        <f>SUMIF('3_COLLEGE_PUBLIC'!$BZ:$BZ,$AF78,'3_COLLEGE_PUBLIC'!$CA:$CA)+SUMIF('7_COLLEGE_PRIVE'!$BW:$BW,$AF78,'7_COLLEGE_PRIVE'!$BX:$BX)</f>
        <v>20614</v>
      </c>
      <c r="U78" s="26">
        <f>SUMIF('3_COLLEGE_PUBLIC'!$BZ:$BZ,$AF78,'3_COLLEGE_PUBLIC'!$AJ:$AJ)+SUMIF('7_COLLEGE_PRIVE'!$BW:$BW,$AF78,'7_COLLEGE_PRIVE'!$AJ:$AJ)</f>
        <v>158</v>
      </c>
      <c r="V78" s="26">
        <f>SUMIF('4_LYCEE_PUBLIC'!$EV:$EV,$AF78,'4_LYCEE_PUBLIC'!$AC:$AC)+SUMIF('8_LYCEE_PRIVE'!$ES:$ES,$AF78,'8_LYCEE_PRIVE'!$AC:$AC)</f>
        <v>8231</v>
      </c>
      <c r="W78" s="26">
        <f>SUMIF('4_LYCEE_PUBLIC'!$EV:$EV,$AF78,'4_LYCEE_PUBLIC'!$BG:$BG)+SUMIF('8_LYCEE_PRIVE'!$ES:$ES,$AF78,'8_LYCEE_PRIVE'!$BG:$BG)</f>
        <v>1080</v>
      </c>
      <c r="X78" s="26">
        <f>SUMIF('4_LYCEE_PUBLIC'!$EV:$EV,$AF78,'4_LYCEE_PUBLIC'!$EW:$EW)+SUMIF('8_LYCEE_PRIVE'!$ES:$ES,$AF78,'8_LYCEE_PRIVE'!$ET:$ET)</f>
        <v>2285</v>
      </c>
      <c r="Y78" s="26">
        <f>SUMIF('4_LYCEE_PUBLIC'!$EV:$EV,$AF78,'4_LYCEE_PUBLIC'!$EX:$EX)+SUMIF('8_LYCEE_PRIVE'!$ES:$ES,$AF78,'8_LYCEE_PRIVE'!$EU:$EU)</f>
        <v>771</v>
      </c>
      <c r="Z78" s="26">
        <f>SUMIF('4_LYCEE_PUBLIC'!$EV:$EV,$AF78,'4_LYCEE_PUBLIC'!$DV:$DV)+SUMIF('8_LYCEE_PRIVE'!$ES:$ES,$AF78,'8_LYCEE_PRIVE'!$DQ:$DQ)</f>
        <v>424</v>
      </c>
      <c r="AA78" s="26">
        <f>SUMIF('4_LYCEE_PUBLIC'!$EV:$EV,$AF78,'4_LYCEE_PUBLIC'!$BY:$BY)+SUMIF('8_LYCEE_PRIVE'!$ES:$ES,$AF78,'8_LYCEE_PRIVE'!$BY:$BY)</f>
        <v>156</v>
      </c>
      <c r="AB78" s="26">
        <f>SUMIF('4_LYCEE_PUBLIC'!$EV:$EV,$AF78,'4_LYCEE_PUBLIC'!$EY:$EY)+SUMIF('8_LYCEE_PRIVE'!$ES:$ES,$AF78,'8_LYCEE_PRIVE'!$EV:$EV)</f>
        <v>6596</v>
      </c>
      <c r="AC78" s="26">
        <f>SUMIF('4_LYCEE_PUBLIC'!$EV:$EV,$AF78,'4_LYCEE_PUBLIC'!$CC:$CC)+SUMIF('8_LYCEE_PRIVE'!$ES:$ES,$AF78,'8_LYCEE_PRIVE'!$CC:$CC)</f>
        <v>31</v>
      </c>
      <c r="AE78" s="78" t="str">
        <f t="shared" si="4"/>
        <v>VATOVAVY</v>
      </c>
      <c r="AF78" s="78" t="str">
        <f t="shared" si="5"/>
        <v>VATOVAVYTOTAL</v>
      </c>
    </row>
    <row r="79" spans="1:32">
      <c r="A79" s="207" t="s">
        <v>92</v>
      </c>
      <c r="B79" s="73" t="s">
        <v>90</v>
      </c>
      <c r="C79" s="6">
        <f>C6+C9+C12+C15+C18+C21+C24+C27+C30+C33+C36+C39+C46+C49+C52+C55+C58+C61+C64+C67+C70+C73+C76</f>
        <v>755308</v>
      </c>
      <c r="D79" s="6">
        <f t="shared" ref="D79:M79" si="6">D6+D9+D12+D15+D18+D21+D24+D27+D30+D33+D36+D39+D46+D49+D52+D55+D58+D61+D64+D67+D70+D73+D76</f>
        <v>19398</v>
      </c>
      <c r="E79" s="6">
        <f t="shared" si="6"/>
        <v>332267</v>
      </c>
      <c r="F79" s="6">
        <f t="shared" si="6"/>
        <v>33328</v>
      </c>
      <c r="G79" s="6">
        <f t="shared" si="6"/>
        <v>17808</v>
      </c>
      <c r="H79" s="6">
        <f t="shared" si="6"/>
        <v>4329040</v>
      </c>
      <c r="I79" s="6">
        <f t="shared" si="6"/>
        <v>1025119</v>
      </c>
      <c r="J79" s="6">
        <f t="shared" si="6"/>
        <v>113801</v>
      </c>
      <c r="K79" s="6">
        <f t="shared" si="6"/>
        <v>99316</v>
      </c>
      <c r="L79" s="6">
        <f t="shared" si="6"/>
        <v>2598401</v>
      </c>
      <c r="M79" s="6">
        <f t="shared" si="6"/>
        <v>31102</v>
      </c>
      <c r="N79" s="207" t="s">
        <v>92</v>
      </c>
      <c r="O79" s="73" t="s">
        <v>90</v>
      </c>
      <c r="P79" s="6">
        <f t="shared" ref="P79:AC79" si="7">P6+P9+P12+P15+P18+P21+P24+P27+P30+P33+P36+P39+P46+P49+P52+P55+P58+P61+P64+P67+P70+P73+P76</f>
        <v>809777</v>
      </c>
      <c r="Q79" s="6">
        <f t="shared" si="7"/>
        <v>85256</v>
      </c>
      <c r="R79" s="6">
        <f t="shared" si="7"/>
        <v>45854</v>
      </c>
      <c r="S79" s="6">
        <f t="shared" si="7"/>
        <v>22262</v>
      </c>
      <c r="T79" s="6">
        <f t="shared" si="7"/>
        <v>736929</v>
      </c>
      <c r="U79" s="6">
        <f t="shared" si="7"/>
        <v>4907</v>
      </c>
      <c r="V79" s="6">
        <f t="shared" si="7"/>
        <v>214087</v>
      </c>
      <c r="W79" s="6">
        <f t="shared" si="7"/>
        <v>18508</v>
      </c>
      <c r="X79" s="6">
        <f t="shared" si="7"/>
        <v>61397</v>
      </c>
      <c r="Y79" s="6">
        <f t="shared" si="7"/>
        <v>30407</v>
      </c>
      <c r="Z79" s="6">
        <f t="shared" si="7"/>
        <v>13355</v>
      </c>
      <c r="AA79" s="6">
        <f t="shared" si="7"/>
        <v>5339</v>
      </c>
      <c r="AB79" s="6">
        <f t="shared" si="7"/>
        <v>212919</v>
      </c>
      <c r="AC79" s="6">
        <f t="shared" si="7"/>
        <v>1165</v>
      </c>
      <c r="AE79" s="78" t="str">
        <f t="shared" si="4"/>
        <v>MADAGASCAR</v>
      </c>
      <c r="AF79" s="78" t="str">
        <f t="shared" si="5"/>
        <v>MADAGASCARRURAL</v>
      </c>
    </row>
    <row r="80" spans="1:32">
      <c r="A80" s="207"/>
      <c r="B80" s="73" t="s">
        <v>91</v>
      </c>
      <c r="C80" s="6">
        <f t="shared" ref="C80:M81" si="8">C7+C10+C13+C16+C19+C22+C25+C28+C31+C34+C37+C40+C47+C50+C53+C56+C59+C62+C65+C68+C71+C74+C77</f>
        <v>234457</v>
      </c>
      <c r="D80" s="6">
        <f t="shared" si="8"/>
        <v>6826</v>
      </c>
      <c r="E80" s="6">
        <f t="shared" si="8"/>
        <v>212435</v>
      </c>
      <c r="F80" s="6">
        <f t="shared" si="8"/>
        <v>9820</v>
      </c>
      <c r="G80" s="6">
        <f t="shared" si="8"/>
        <v>3148</v>
      </c>
      <c r="H80" s="6">
        <f t="shared" si="8"/>
        <v>784457</v>
      </c>
      <c r="I80" s="6">
        <f t="shared" si="8"/>
        <v>124094</v>
      </c>
      <c r="J80" s="6">
        <f t="shared" si="8"/>
        <v>21468</v>
      </c>
      <c r="K80" s="6">
        <f t="shared" si="8"/>
        <v>18783</v>
      </c>
      <c r="L80" s="6">
        <f t="shared" si="8"/>
        <v>574224</v>
      </c>
      <c r="M80" s="6">
        <f t="shared" si="8"/>
        <v>3557</v>
      </c>
      <c r="N80" s="207"/>
      <c r="O80" s="73" t="s">
        <v>91</v>
      </c>
      <c r="P80" s="6">
        <f t="shared" ref="P80:AC80" si="9">P7+P10+P13+P16+P19+P22+P25+P28+P31+P34+P37+P40+P47+P50+P53+P56+P59+P62+P65+P68+P71+P74+P77</f>
        <v>392152</v>
      </c>
      <c r="Q80" s="6">
        <f t="shared" si="9"/>
        <v>38122</v>
      </c>
      <c r="R80" s="6">
        <f t="shared" si="9"/>
        <v>19944</v>
      </c>
      <c r="S80" s="6">
        <f t="shared" si="9"/>
        <v>9357</v>
      </c>
      <c r="T80" s="6">
        <f t="shared" si="9"/>
        <v>393002</v>
      </c>
      <c r="U80" s="6">
        <f t="shared" si="9"/>
        <v>1579</v>
      </c>
      <c r="V80" s="6">
        <f t="shared" si="9"/>
        <v>217862</v>
      </c>
      <c r="W80" s="6">
        <f t="shared" si="9"/>
        <v>16829</v>
      </c>
      <c r="X80" s="6">
        <f t="shared" si="9"/>
        <v>69933</v>
      </c>
      <c r="Y80" s="6">
        <f t="shared" si="9"/>
        <v>40613</v>
      </c>
      <c r="Z80" s="6">
        <f t="shared" si="9"/>
        <v>11833</v>
      </c>
      <c r="AA80" s="6">
        <f t="shared" si="9"/>
        <v>4978</v>
      </c>
      <c r="AB80" s="6">
        <f t="shared" si="9"/>
        <v>226016</v>
      </c>
      <c r="AC80" s="6">
        <f t="shared" si="9"/>
        <v>755</v>
      </c>
      <c r="AE80" s="78" t="str">
        <f t="shared" si="4"/>
        <v>MADAGASCAR</v>
      </c>
      <c r="AF80" s="78" t="str">
        <f t="shared" si="5"/>
        <v>MADAGASCARURBAIN</v>
      </c>
    </row>
    <row r="81" spans="1:32">
      <c r="A81" s="207"/>
      <c r="B81" s="74" t="s">
        <v>73</v>
      </c>
      <c r="C81" s="72">
        <f t="shared" si="8"/>
        <v>989765</v>
      </c>
      <c r="D81" s="72">
        <f t="shared" si="8"/>
        <v>26224</v>
      </c>
      <c r="E81" s="72">
        <f t="shared" si="8"/>
        <v>544702</v>
      </c>
      <c r="F81" s="72">
        <f t="shared" si="8"/>
        <v>43148</v>
      </c>
      <c r="G81" s="72">
        <f t="shared" si="8"/>
        <v>20956</v>
      </c>
      <c r="H81" s="72">
        <f t="shared" si="8"/>
        <v>5113497</v>
      </c>
      <c r="I81" s="72">
        <f t="shared" si="8"/>
        <v>1149213</v>
      </c>
      <c r="J81" s="72">
        <f t="shared" si="8"/>
        <v>135269</v>
      </c>
      <c r="K81" s="72">
        <f t="shared" si="8"/>
        <v>118099</v>
      </c>
      <c r="L81" s="72">
        <f t="shared" si="8"/>
        <v>3172625</v>
      </c>
      <c r="M81" s="72">
        <f t="shared" si="8"/>
        <v>34659</v>
      </c>
      <c r="N81" s="207"/>
      <c r="O81" s="74" t="s">
        <v>73</v>
      </c>
      <c r="P81" s="72">
        <f t="shared" ref="P81:AC81" si="10">P8+P11+P14+P17+P20+P23+P26+P29+P32+P35+P38+P41+P48+P51+P54+P57+P60+P63+P66+P69+P72+P75+P78</f>
        <v>1201929</v>
      </c>
      <c r="Q81" s="72">
        <f t="shared" si="10"/>
        <v>123378</v>
      </c>
      <c r="R81" s="72">
        <f t="shared" si="10"/>
        <v>65798</v>
      </c>
      <c r="S81" s="72">
        <f t="shared" si="10"/>
        <v>31619</v>
      </c>
      <c r="T81" s="72">
        <f t="shared" si="10"/>
        <v>1129931</v>
      </c>
      <c r="U81" s="72">
        <f t="shared" si="10"/>
        <v>6486</v>
      </c>
      <c r="V81" s="72">
        <f t="shared" si="10"/>
        <v>431949</v>
      </c>
      <c r="W81" s="72">
        <f t="shared" si="10"/>
        <v>35337</v>
      </c>
      <c r="X81" s="72">
        <f t="shared" si="10"/>
        <v>131330</v>
      </c>
      <c r="Y81" s="72">
        <f t="shared" si="10"/>
        <v>71020</v>
      </c>
      <c r="Z81" s="72">
        <f t="shared" si="10"/>
        <v>25188</v>
      </c>
      <c r="AA81" s="72">
        <f t="shared" si="10"/>
        <v>10317</v>
      </c>
      <c r="AB81" s="72">
        <f t="shared" si="10"/>
        <v>438935</v>
      </c>
      <c r="AC81" s="72">
        <f t="shared" si="10"/>
        <v>1920</v>
      </c>
      <c r="AE81" s="78" t="str">
        <f t="shared" si="4"/>
        <v>MADAGASCAR</v>
      </c>
      <c r="AF81" s="78" t="str">
        <f t="shared" si="5"/>
        <v>MADAGASCARTOTAL</v>
      </c>
    </row>
    <row r="121" spans="1:14">
      <c r="A121"/>
      <c r="N121"/>
    </row>
    <row r="122" spans="1:14">
      <c r="A122"/>
      <c r="N122"/>
    </row>
    <row r="123" spans="1:14">
      <c r="A123"/>
      <c r="N123"/>
    </row>
  </sheetData>
  <mergeCells count="74">
    <mergeCell ref="A46:A48"/>
    <mergeCell ref="N46:N48"/>
    <mergeCell ref="A79:A81"/>
    <mergeCell ref="N79:N81"/>
    <mergeCell ref="A73:A75"/>
    <mergeCell ref="N73:N75"/>
    <mergeCell ref="A76:A78"/>
    <mergeCell ref="N76:N78"/>
    <mergeCell ref="A67:A69"/>
    <mergeCell ref="N67:N69"/>
    <mergeCell ref="A70:A72"/>
    <mergeCell ref="N70:N72"/>
    <mergeCell ref="A61:A63"/>
    <mergeCell ref="N61:N63"/>
    <mergeCell ref="A64:A66"/>
    <mergeCell ref="N64:N66"/>
    <mergeCell ref="A55:A57"/>
    <mergeCell ref="N55:N57"/>
    <mergeCell ref="A58:A60"/>
    <mergeCell ref="N58:N60"/>
    <mergeCell ref="A49:A51"/>
    <mergeCell ref="N49:N51"/>
    <mergeCell ref="A52:A54"/>
    <mergeCell ref="N52:N54"/>
    <mergeCell ref="A39:A41"/>
    <mergeCell ref="N39:N41"/>
    <mergeCell ref="P44:U44"/>
    <mergeCell ref="V44:AC44"/>
    <mergeCell ref="A44:A45"/>
    <mergeCell ref="B44:B45"/>
    <mergeCell ref="C44:G44"/>
    <mergeCell ref="H44:M44"/>
    <mergeCell ref="N44:N45"/>
    <mergeCell ref="O44:O45"/>
    <mergeCell ref="A42:M42"/>
    <mergeCell ref="N42:AC42"/>
    <mergeCell ref="A43:M43"/>
    <mergeCell ref="N43:AC43"/>
    <mergeCell ref="A36:A38"/>
    <mergeCell ref="N36:N38"/>
    <mergeCell ref="A27:A29"/>
    <mergeCell ref="N27:N29"/>
    <mergeCell ref="A30:A32"/>
    <mergeCell ref="N30:N32"/>
    <mergeCell ref="A9:A11"/>
    <mergeCell ref="N9:N11"/>
    <mergeCell ref="A12:A14"/>
    <mergeCell ref="N12:N14"/>
    <mergeCell ref="A33:A35"/>
    <mergeCell ref="N33:N35"/>
    <mergeCell ref="A24:A26"/>
    <mergeCell ref="N24:N26"/>
    <mergeCell ref="A15:A17"/>
    <mergeCell ref="N15:N17"/>
    <mergeCell ref="A18:A20"/>
    <mergeCell ref="N18:N20"/>
    <mergeCell ref="A21:A23"/>
    <mergeCell ref="N21:N23"/>
    <mergeCell ref="A1:M1"/>
    <mergeCell ref="N1:AC1"/>
    <mergeCell ref="A2:M2"/>
    <mergeCell ref="N2:AC2"/>
    <mergeCell ref="A6:A8"/>
    <mergeCell ref="N6:N8"/>
    <mergeCell ref="P4:U4"/>
    <mergeCell ref="V4:AC4"/>
    <mergeCell ref="A3:M3"/>
    <mergeCell ref="N3:AC3"/>
    <mergeCell ref="A4:A5"/>
    <mergeCell ref="B4:B5"/>
    <mergeCell ref="C4:G4"/>
    <mergeCell ref="H4:M4"/>
    <mergeCell ref="N4:N5"/>
    <mergeCell ref="O4:O5"/>
  </mergeCells>
  <printOptions horizontalCentered="1"/>
  <pageMargins left="0.23622047244094491" right="0.23622047244094491" top="0.35433070866141736" bottom="0.35433070866141736" header="0.11811023622047245" footer="0.11811023622047245"/>
  <pageSetup paperSize="9" scale="80" firstPageNumber="8" orientation="landscape" horizontalDpi="300" verticalDpi="300" r:id="rId1"/>
  <headerFooter>
    <oddFooter>&amp;R&amp;8&amp;P</oddFooter>
  </headerFooter>
  <rowBreaks count="1" manualBreakCount="1">
    <brk id="41" max="16383" man="1"/>
  </rowBreaks>
  <colBreaks count="1" manualBreakCount="1">
    <brk id="13" max="77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euil46">
    <tabColor rgb="FFFFFF00"/>
  </sheetPr>
  <dimension ref="A1:O183"/>
  <sheetViews>
    <sheetView view="pageBreakPreview" zoomScaleNormal="90" zoomScaleSheetLayoutView="100" workbookViewId="0">
      <selection sqref="A1:M1"/>
    </sheetView>
  </sheetViews>
  <sheetFormatPr baseColWidth="10" defaultColWidth="11.5703125" defaultRowHeight="15"/>
  <cols>
    <col min="1" max="1" width="28" bestFit="1" customWidth="1"/>
    <col min="2" max="2" width="13.5703125" customWidth="1"/>
    <col min="3" max="13" width="11.42578125" customWidth="1"/>
    <col min="15" max="15" width="11.5703125" style="75"/>
  </cols>
  <sheetData>
    <row r="1" spans="1:15" ht="21">
      <c r="A1" s="211" t="s">
        <v>2198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</row>
    <row r="2" spans="1:15">
      <c r="A2" s="206" t="s">
        <v>2203</v>
      </c>
      <c r="B2" s="206"/>
      <c r="C2" s="206"/>
      <c r="D2" s="206"/>
      <c r="E2" s="206"/>
      <c r="F2" s="206"/>
      <c r="G2" s="206"/>
      <c r="H2" s="206"/>
      <c r="I2" s="206"/>
      <c r="J2" s="206"/>
      <c r="K2" s="206"/>
      <c r="L2" s="206"/>
      <c r="M2" s="206"/>
    </row>
    <row r="3" spans="1:15">
      <c r="A3" s="206" t="str">
        <f>"ANNEE SCOLAIRE "&amp;annee_scolaire</f>
        <v>ANNEE SCOLAIRE 2022-2023</v>
      </c>
      <c r="B3" s="206"/>
      <c r="C3" s="206"/>
      <c r="D3" s="206"/>
      <c r="E3" s="206"/>
      <c r="F3" s="206"/>
      <c r="G3" s="206"/>
      <c r="H3" s="206"/>
      <c r="I3" s="206"/>
      <c r="J3" s="206"/>
      <c r="K3" s="206"/>
      <c r="L3" s="206"/>
      <c r="M3" s="206"/>
    </row>
    <row r="4" spans="1:15" ht="14.45" customHeight="1">
      <c r="A4" s="202" t="s">
        <v>1</v>
      </c>
      <c r="B4" s="209" t="s">
        <v>137</v>
      </c>
      <c r="C4" s="210" t="s">
        <v>2199</v>
      </c>
      <c r="D4" s="210"/>
      <c r="E4" s="208" t="s">
        <v>2200</v>
      </c>
      <c r="F4" s="208"/>
      <c r="G4" s="208" t="s">
        <v>2201</v>
      </c>
      <c r="H4" s="208"/>
      <c r="I4" s="208"/>
      <c r="J4" s="208"/>
      <c r="K4" s="208"/>
      <c r="L4" s="208"/>
      <c r="M4" s="208"/>
      <c r="O4" s="78" t="s">
        <v>1</v>
      </c>
    </row>
    <row r="5" spans="1:15" ht="24">
      <c r="A5" s="202"/>
      <c r="B5" s="209"/>
      <c r="C5" s="70" t="s">
        <v>139</v>
      </c>
      <c r="D5" s="70" t="s">
        <v>48</v>
      </c>
      <c r="E5" s="126" t="s">
        <v>2202</v>
      </c>
      <c r="F5" s="127" t="s">
        <v>237</v>
      </c>
      <c r="G5" s="126" t="s">
        <v>273</v>
      </c>
      <c r="H5" s="126" t="s">
        <v>276</v>
      </c>
      <c r="I5" s="126" t="s">
        <v>274</v>
      </c>
      <c r="J5" s="126" t="s">
        <v>275</v>
      </c>
      <c r="K5" s="126" t="s">
        <v>0</v>
      </c>
      <c r="L5" s="126" t="s">
        <v>47</v>
      </c>
      <c r="M5" s="126" t="s">
        <v>143</v>
      </c>
      <c r="O5" s="78" t="s">
        <v>1</v>
      </c>
    </row>
    <row r="6" spans="1:15" ht="14.45" customHeight="1">
      <c r="A6" s="143" t="s">
        <v>95</v>
      </c>
      <c r="B6" s="71">
        <v>55</v>
      </c>
      <c r="C6" s="71">
        <v>1164</v>
      </c>
      <c r="D6" s="71">
        <v>610</v>
      </c>
      <c r="E6" s="125">
        <v>68</v>
      </c>
      <c r="F6" s="71">
        <v>54</v>
      </c>
      <c r="G6" s="71">
        <v>0</v>
      </c>
      <c r="H6" s="71">
        <v>0</v>
      </c>
      <c r="I6" s="71">
        <v>43</v>
      </c>
      <c r="J6" s="71">
        <v>43</v>
      </c>
      <c r="K6" s="71">
        <v>19</v>
      </c>
      <c r="L6" s="16">
        <v>105</v>
      </c>
      <c r="M6" s="71">
        <v>97</v>
      </c>
      <c r="O6" s="78" t="s">
        <v>95</v>
      </c>
    </row>
    <row r="7" spans="1:15">
      <c r="A7" s="143" t="s">
        <v>96</v>
      </c>
      <c r="B7" s="71">
        <v>36</v>
      </c>
      <c r="C7" s="71">
        <v>973</v>
      </c>
      <c r="D7" s="71">
        <v>542</v>
      </c>
      <c r="E7" s="125">
        <v>42</v>
      </c>
      <c r="F7" s="71">
        <v>11</v>
      </c>
      <c r="G7" s="71">
        <v>0</v>
      </c>
      <c r="H7" s="71">
        <v>0</v>
      </c>
      <c r="I7" s="71">
        <v>0</v>
      </c>
      <c r="J7" s="71">
        <v>71</v>
      </c>
      <c r="K7" s="71">
        <v>1</v>
      </c>
      <c r="L7" s="16">
        <v>72</v>
      </c>
      <c r="M7" s="71">
        <v>59</v>
      </c>
      <c r="O7" s="78" t="s">
        <v>96</v>
      </c>
    </row>
    <row r="8" spans="1:15" s="175" customFormat="1">
      <c r="A8" s="143" t="s">
        <v>97</v>
      </c>
      <c r="B8" s="71">
        <v>32</v>
      </c>
      <c r="C8" s="71">
        <v>700</v>
      </c>
      <c r="D8" s="71">
        <v>351</v>
      </c>
      <c r="E8" s="125">
        <v>45</v>
      </c>
      <c r="F8" s="71">
        <v>41</v>
      </c>
      <c r="G8" s="71">
        <v>0</v>
      </c>
      <c r="H8" s="71">
        <v>1</v>
      </c>
      <c r="I8" s="71">
        <v>1</v>
      </c>
      <c r="J8" s="71">
        <v>11</v>
      </c>
      <c r="K8" s="71">
        <v>43</v>
      </c>
      <c r="L8" s="16">
        <v>56</v>
      </c>
      <c r="M8" s="71">
        <v>52</v>
      </c>
      <c r="O8" s="78" t="str">
        <f>IF(A8="",O7,A8)</f>
        <v>ANALAMANGA</v>
      </c>
    </row>
    <row r="9" spans="1:15">
      <c r="A9" s="143" t="s">
        <v>98</v>
      </c>
      <c r="B9" s="71">
        <v>11</v>
      </c>
      <c r="C9" s="71">
        <v>299</v>
      </c>
      <c r="D9" s="71">
        <v>152</v>
      </c>
      <c r="E9" s="125">
        <v>11</v>
      </c>
      <c r="F9" s="71">
        <v>0</v>
      </c>
      <c r="G9" s="71">
        <v>0</v>
      </c>
      <c r="H9" s="71">
        <v>0</v>
      </c>
      <c r="I9" s="71">
        <v>2</v>
      </c>
      <c r="J9" s="71">
        <v>9</v>
      </c>
      <c r="K9" s="71">
        <v>0</v>
      </c>
      <c r="L9" s="16">
        <v>11</v>
      </c>
      <c r="M9" s="71">
        <v>11</v>
      </c>
      <c r="O9" s="78" t="s">
        <v>98</v>
      </c>
    </row>
    <row r="10" spans="1:15">
      <c r="A10" s="143" t="s">
        <v>99</v>
      </c>
      <c r="B10" s="71">
        <v>14</v>
      </c>
      <c r="C10" s="71">
        <v>755</v>
      </c>
      <c r="D10" s="71">
        <v>393</v>
      </c>
      <c r="E10" s="125">
        <v>14</v>
      </c>
      <c r="F10" s="71">
        <v>8</v>
      </c>
      <c r="G10" s="71">
        <v>0</v>
      </c>
      <c r="H10" s="71">
        <v>0</v>
      </c>
      <c r="I10" s="71">
        <v>2</v>
      </c>
      <c r="J10" s="71">
        <v>10</v>
      </c>
      <c r="K10" s="71">
        <v>4</v>
      </c>
      <c r="L10" s="16">
        <v>16</v>
      </c>
      <c r="M10" s="71">
        <v>12</v>
      </c>
      <c r="O10" s="78" t="s">
        <v>99</v>
      </c>
    </row>
    <row r="11" spans="1:15">
      <c r="A11" s="143" t="s">
        <v>6</v>
      </c>
      <c r="B11" s="71">
        <v>50</v>
      </c>
      <c r="C11" s="71">
        <v>1990</v>
      </c>
      <c r="D11" s="71">
        <v>1058</v>
      </c>
      <c r="E11" s="125">
        <v>54</v>
      </c>
      <c r="F11" s="71">
        <v>38</v>
      </c>
      <c r="G11" s="71">
        <v>0</v>
      </c>
      <c r="H11" s="71">
        <v>0</v>
      </c>
      <c r="I11" s="71">
        <v>16</v>
      </c>
      <c r="J11" s="71">
        <v>54</v>
      </c>
      <c r="K11" s="71">
        <v>7</v>
      </c>
      <c r="L11" s="16">
        <v>77</v>
      </c>
      <c r="M11" s="71">
        <v>41</v>
      </c>
      <c r="O11" s="78" t="s">
        <v>6</v>
      </c>
    </row>
    <row r="12" spans="1:15" ht="14.45" customHeight="1">
      <c r="A12" s="143" t="s">
        <v>3</v>
      </c>
      <c r="B12" s="71">
        <v>6</v>
      </c>
      <c r="C12" s="71">
        <v>290</v>
      </c>
      <c r="D12" s="71">
        <v>173</v>
      </c>
      <c r="E12" s="125">
        <v>6</v>
      </c>
      <c r="F12" s="71">
        <v>2</v>
      </c>
      <c r="G12" s="71">
        <v>1</v>
      </c>
      <c r="H12" s="71">
        <v>2</v>
      </c>
      <c r="I12" s="71">
        <v>0</v>
      </c>
      <c r="J12" s="71">
        <v>4</v>
      </c>
      <c r="K12" s="71">
        <v>2</v>
      </c>
      <c r="L12" s="16">
        <v>9</v>
      </c>
      <c r="M12" s="71">
        <v>4</v>
      </c>
      <c r="O12" s="78" t="s">
        <v>3</v>
      </c>
    </row>
    <row r="13" spans="1:15" ht="14.45" customHeight="1">
      <c r="A13" s="143" t="s">
        <v>100</v>
      </c>
      <c r="B13" s="71">
        <v>20</v>
      </c>
      <c r="C13" s="71">
        <v>806</v>
      </c>
      <c r="D13" s="71">
        <v>424</v>
      </c>
      <c r="E13" s="125">
        <v>19</v>
      </c>
      <c r="F13" s="71">
        <v>7</v>
      </c>
      <c r="G13" s="71">
        <v>0</v>
      </c>
      <c r="H13" s="71">
        <v>0</v>
      </c>
      <c r="I13" s="71">
        <v>1</v>
      </c>
      <c r="J13" s="71">
        <v>33</v>
      </c>
      <c r="K13" s="71">
        <v>0</v>
      </c>
      <c r="L13" s="16">
        <v>34</v>
      </c>
      <c r="M13" s="71">
        <v>30</v>
      </c>
      <c r="O13" s="78" t="s">
        <v>100</v>
      </c>
    </row>
    <row r="14" spans="1:15">
      <c r="A14" s="143" t="s">
        <v>101</v>
      </c>
      <c r="B14" s="71">
        <v>14</v>
      </c>
      <c r="C14" s="71">
        <v>268</v>
      </c>
      <c r="D14" s="71">
        <v>136</v>
      </c>
      <c r="E14" s="125">
        <v>18</v>
      </c>
      <c r="F14" s="71">
        <v>14</v>
      </c>
      <c r="G14" s="71">
        <v>0</v>
      </c>
      <c r="H14" s="71">
        <v>0</v>
      </c>
      <c r="I14" s="71">
        <v>7</v>
      </c>
      <c r="J14" s="71">
        <v>6</v>
      </c>
      <c r="K14" s="71">
        <v>6</v>
      </c>
      <c r="L14" s="16">
        <v>19</v>
      </c>
      <c r="M14" s="71">
        <v>13</v>
      </c>
      <c r="O14" s="78" t="s">
        <v>101</v>
      </c>
    </row>
    <row r="15" spans="1:15">
      <c r="A15" s="143" t="s">
        <v>102</v>
      </c>
      <c r="B15" s="71">
        <v>19</v>
      </c>
      <c r="C15" s="71">
        <v>539</v>
      </c>
      <c r="D15" s="71">
        <v>278</v>
      </c>
      <c r="E15" s="125">
        <v>13</v>
      </c>
      <c r="F15" s="71">
        <v>10</v>
      </c>
      <c r="G15" s="71">
        <v>0</v>
      </c>
      <c r="H15" s="71">
        <v>0</v>
      </c>
      <c r="I15" s="71">
        <v>0</v>
      </c>
      <c r="J15" s="71">
        <v>5</v>
      </c>
      <c r="K15" s="71">
        <v>25</v>
      </c>
      <c r="L15" s="16">
        <v>30</v>
      </c>
      <c r="M15" s="71">
        <v>26</v>
      </c>
      <c r="O15" s="78" t="s">
        <v>102</v>
      </c>
    </row>
    <row r="16" spans="1:15">
      <c r="A16" s="143" t="s">
        <v>103</v>
      </c>
      <c r="B16" s="71">
        <v>50</v>
      </c>
      <c r="C16" s="71">
        <v>1901</v>
      </c>
      <c r="D16" s="71">
        <v>975</v>
      </c>
      <c r="E16" s="125">
        <v>54</v>
      </c>
      <c r="F16" s="71">
        <v>13</v>
      </c>
      <c r="G16" s="71">
        <v>0</v>
      </c>
      <c r="H16" s="71">
        <v>1</v>
      </c>
      <c r="I16" s="71">
        <v>1</v>
      </c>
      <c r="J16" s="71">
        <v>75</v>
      </c>
      <c r="K16" s="71">
        <v>30</v>
      </c>
      <c r="L16" s="16">
        <v>107</v>
      </c>
      <c r="M16" s="71">
        <v>82</v>
      </c>
      <c r="O16" s="78" t="s">
        <v>103</v>
      </c>
    </row>
    <row r="17" spans="1:15">
      <c r="A17" s="143" t="s">
        <v>106</v>
      </c>
      <c r="B17" s="71">
        <v>14</v>
      </c>
      <c r="C17" s="71">
        <v>449</v>
      </c>
      <c r="D17" s="71">
        <v>234</v>
      </c>
      <c r="E17" s="125">
        <v>16</v>
      </c>
      <c r="F17" s="71">
        <v>6</v>
      </c>
      <c r="G17" s="71">
        <v>0</v>
      </c>
      <c r="H17" s="71">
        <v>2</v>
      </c>
      <c r="I17" s="71">
        <v>0</v>
      </c>
      <c r="J17" s="71">
        <v>19</v>
      </c>
      <c r="K17" s="71">
        <v>1</v>
      </c>
      <c r="L17" s="16">
        <v>22</v>
      </c>
      <c r="M17" s="71">
        <v>20</v>
      </c>
      <c r="O17" s="78" t="s">
        <v>106</v>
      </c>
    </row>
    <row r="18" spans="1:15">
      <c r="A18" s="143" t="s">
        <v>107</v>
      </c>
      <c r="B18" s="71">
        <v>26</v>
      </c>
      <c r="C18" s="71">
        <v>775</v>
      </c>
      <c r="D18" s="71">
        <v>397</v>
      </c>
      <c r="E18" s="125">
        <v>28</v>
      </c>
      <c r="F18" s="71">
        <v>8</v>
      </c>
      <c r="G18" s="71">
        <v>0</v>
      </c>
      <c r="H18" s="71">
        <v>2</v>
      </c>
      <c r="I18" s="71">
        <v>3</v>
      </c>
      <c r="J18" s="71">
        <v>25</v>
      </c>
      <c r="K18" s="71">
        <v>5</v>
      </c>
      <c r="L18" s="16">
        <v>35</v>
      </c>
      <c r="M18" s="71">
        <v>29</v>
      </c>
      <c r="O18" s="78" t="s">
        <v>107</v>
      </c>
    </row>
    <row r="19" spans="1:15">
      <c r="A19" s="143" t="s">
        <v>2054</v>
      </c>
      <c r="B19" s="71">
        <v>5</v>
      </c>
      <c r="C19" s="71">
        <v>150</v>
      </c>
      <c r="D19" s="71">
        <v>78</v>
      </c>
      <c r="E19" s="125">
        <v>8</v>
      </c>
      <c r="F19" s="71">
        <v>1</v>
      </c>
      <c r="G19" s="71">
        <v>0</v>
      </c>
      <c r="H19" s="71">
        <v>0</v>
      </c>
      <c r="I19" s="71">
        <v>2</v>
      </c>
      <c r="J19" s="71">
        <v>6</v>
      </c>
      <c r="K19" s="71">
        <v>0</v>
      </c>
      <c r="L19" s="16">
        <v>8</v>
      </c>
      <c r="M19" s="71">
        <v>5</v>
      </c>
      <c r="O19" s="78" t="s">
        <v>2054</v>
      </c>
    </row>
    <row r="20" spans="1:15">
      <c r="A20" s="143" t="s">
        <v>108</v>
      </c>
      <c r="B20" s="71">
        <v>33</v>
      </c>
      <c r="C20" s="71">
        <v>1137</v>
      </c>
      <c r="D20" s="71">
        <v>573</v>
      </c>
      <c r="E20" s="125">
        <v>44</v>
      </c>
      <c r="F20" s="71">
        <v>32</v>
      </c>
      <c r="G20" s="71">
        <v>0</v>
      </c>
      <c r="H20" s="71">
        <v>0</v>
      </c>
      <c r="I20" s="71">
        <v>0</v>
      </c>
      <c r="J20" s="71">
        <v>67</v>
      </c>
      <c r="K20" s="71">
        <v>2</v>
      </c>
      <c r="L20" s="16">
        <v>69</v>
      </c>
      <c r="M20" s="71">
        <v>59</v>
      </c>
      <c r="O20" s="78" t="s">
        <v>108</v>
      </c>
    </row>
    <row r="21" spans="1:15">
      <c r="A21" s="143" t="s">
        <v>109</v>
      </c>
      <c r="B21" s="71">
        <v>35</v>
      </c>
      <c r="C21" s="71">
        <v>1398</v>
      </c>
      <c r="D21" s="71">
        <v>679</v>
      </c>
      <c r="E21" s="125">
        <v>34</v>
      </c>
      <c r="F21" s="71">
        <v>19</v>
      </c>
      <c r="G21" s="71">
        <v>0</v>
      </c>
      <c r="H21" s="71">
        <v>0</v>
      </c>
      <c r="I21" s="71">
        <v>7</v>
      </c>
      <c r="J21" s="71">
        <v>40</v>
      </c>
      <c r="K21" s="71">
        <v>14</v>
      </c>
      <c r="L21" s="16">
        <v>61</v>
      </c>
      <c r="M21" s="71">
        <v>40</v>
      </c>
      <c r="O21" s="78" t="s">
        <v>109</v>
      </c>
    </row>
    <row r="22" spans="1:15">
      <c r="A22" s="143" t="s">
        <v>110</v>
      </c>
      <c r="B22" s="71">
        <v>23</v>
      </c>
      <c r="C22" s="71">
        <v>725</v>
      </c>
      <c r="D22" s="71">
        <v>393</v>
      </c>
      <c r="E22" s="125">
        <v>24</v>
      </c>
      <c r="F22" s="71">
        <v>6</v>
      </c>
      <c r="G22" s="71">
        <v>0</v>
      </c>
      <c r="H22" s="71">
        <v>0</v>
      </c>
      <c r="I22" s="71">
        <v>0</v>
      </c>
      <c r="J22" s="71">
        <v>33</v>
      </c>
      <c r="K22" s="71">
        <v>9</v>
      </c>
      <c r="L22" s="16">
        <v>42</v>
      </c>
      <c r="M22" s="71">
        <v>39</v>
      </c>
      <c r="O22" s="78" t="s">
        <v>110</v>
      </c>
    </row>
    <row r="23" spans="1:15">
      <c r="A23" s="143" t="s">
        <v>111</v>
      </c>
      <c r="B23" s="71">
        <v>0</v>
      </c>
      <c r="C23" s="71">
        <v>0</v>
      </c>
      <c r="D23" s="71">
        <v>0</v>
      </c>
      <c r="E23" s="125">
        <v>0</v>
      </c>
      <c r="F23" s="71">
        <v>0</v>
      </c>
      <c r="G23" s="71">
        <v>0</v>
      </c>
      <c r="H23" s="71">
        <v>0</v>
      </c>
      <c r="I23" s="71">
        <v>0</v>
      </c>
      <c r="J23" s="71">
        <v>0</v>
      </c>
      <c r="K23" s="71">
        <v>0</v>
      </c>
      <c r="L23" s="16">
        <v>0</v>
      </c>
      <c r="M23" s="71">
        <v>0</v>
      </c>
      <c r="O23" s="78" t="s">
        <v>111</v>
      </c>
    </row>
    <row r="24" spans="1:15">
      <c r="A24" s="143" t="s">
        <v>112</v>
      </c>
      <c r="B24" s="71">
        <v>15</v>
      </c>
      <c r="C24" s="71">
        <v>612</v>
      </c>
      <c r="D24" s="71">
        <v>320</v>
      </c>
      <c r="E24" s="125">
        <v>14</v>
      </c>
      <c r="F24" s="71">
        <v>8</v>
      </c>
      <c r="G24" s="71">
        <v>1</v>
      </c>
      <c r="H24" s="71">
        <v>1</v>
      </c>
      <c r="I24" s="71">
        <v>4</v>
      </c>
      <c r="J24" s="71">
        <v>22</v>
      </c>
      <c r="K24" s="71">
        <v>0</v>
      </c>
      <c r="L24" s="16">
        <v>28</v>
      </c>
      <c r="M24" s="71">
        <v>20</v>
      </c>
      <c r="O24" s="78" t="s">
        <v>112</v>
      </c>
    </row>
    <row r="25" spans="1:15">
      <c r="A25" s="143" t="s">
        <v>113</v>
      </c>
      <c r="B25" s="71">
        <v>1</v>
      </c>
      <c r="C25" s="71">
        <v>19</v>
      </c>
      <c r="D25" s="71">
        <v>14</v>
      </c>
      <c r="E25" s="125">
        <v>1</v>
      </c>
      <c r="F25" s="71">
        <v>0</v>
      </c>
      <c r="G25" s="71">
        <v>0</v>
      </c>
      <c r="H25" s="71">
        <v>0</v>
      </c>
      <c r="I25" s="71">
        <v>0</v>
      </c>
      <c r="J25" s="71">
        <v>1</v>
      </c>
      <c r="K25" s="71">
        <v>0</v>
      </c>
      <c r="L25" s="16">
        <v>1</v>
      </c>
      <c r="M25" s="71">
        <v>1</v>
      </c>
      <c r="O25" s="78" t="s">
        <v>113</v>
      </c>
    </row>
    <row r="26" spans="1:15">
      <c r="A26" s="143" t="s">
        <v>114</v>
      </c>
      <c r="B26" s="71">
        <v>18</v>
      </c>
      <c r="C26" s="71">
        <v>308</v>
      </c>
      <c r="D26" s="71">
        <v>162</v>
      </c>
      <c r="E26" s="125">
        <v>19</v>
      </c>
      <c r="F26" s="71">
        <v>7</v>
      </c>
      <c r="G26" s="71">
        <v>0</v>
      </c>
      <c r="H26" s="71">
        <v>0</v>
      </c>
      <c r="I26" s="71">
        <v>3</v>
      </c>
      <c r="J26" s="71">
        <v>19</v>
      </c>
      <c r="K26" s="71">
        <v>1</v>
      </c>
      <c r="L26" s="16">
        <v>23</v>
      </c>
      <c r="M26" s="71">
        <v>14</v>
      </c>
      <c r="O26" s="78" t="s">
        <v>114</v>
      </c>
    </row>
    <row r="27" spans="1:15">
      <c r="A27" s="143" t="s">
        <v>115</v>
      </c>
      <c r="B27" s="71">
        <v>33</v>
      </c>
      <c r="C27" s="71">
        <v>561</v>
      </c>
      <c r="D27" s="71">
        <v>274</v>
      </c>
      <c r="E27" s="125">
        <v>36</v>
      </c>
      <c r="F27" s="71">
        <v>25</v>
      </c>
      <c r="G27" s="71">
        <v>0</v>
      </c>
      <c r="H27" s="71">
        <v>1</v>
      </c>
      <c r="I27" s="71">
        <v>5</v>
      </c>
      <c r="J27" s="71">
        <v>33</v>
      </c>
      <c r="K27" s="71">
        <v>10</v>
      </c>
      <c r="L27" s="16">
        <v>49</v>
      </c>
      <c r="M27" s="71">
        <v>45</v>
      </c>
      <c r="O27" s="78" t="s">
        <v>115</v>
      </c>
    </row>
    <row r="28" spans="1:15">
      <c r="A28" s="143" t="s">
        <v>2056</v>
      </c>
      <c r="B28" s="71">
        <v>7</v>
      </c>
      <c r="C28" s="71">
        <v>260</v>
      </c>
      <c r="D28" s="71">
        <v>129</v>
      </c>
      <c r="E28" s="125">
        <v>4</v>
      </c>
      <c r="F28" s="71">
        <v>0</v>
      </c>
      <c r="G28" s="71">
        <v>0</v>
      </c>
      <c r="H28" s="71">
        <v>0</v>
      </c>
      <c r="I28" s="71">
        <v>0</v>
      </c>
      <c r="J28" s="71">
        <v>8</v>
      </c>
      <c r="K28" s="71">
        <v>2</v>
      </c>
      <c r="L28" s="16">
        <v>10</v>
      </c>
      <c r="M28" s="71">
        <v>9</v>
      </c>
      <c r="O28" s="78" t="s">
        <v>2056</v>
      </c>
    </row>
    <row r="29" spans="1:15">
      <c r="A29" s="6" t="s">
        <v>146</v>
      </c>
      <c r="B29" s="34">
        <f>SUM(B6:B28)</f>
        <v>517</v>
      </c>
      <c r="C29" s="34">
        <f t="shared" ref="C29:M29" si="0">SUM(C6:C28)</f>
        <v>16079</v>
      </c>
      <c r="D29" s="34">
        <f t="shared" si="0"/>
        <v>8345</v>
      </c>
      <c r="E29" s="34">
        <f t="shared" si="0"/>
        <v>572</v>
      </c>
      <c r="F29" s="34">
        <f t="shared" si="0"/>
        <v>310</v>
      </c>
      <c r="G29" s="34">
        <f t="shared" si="0"/>
        <v>2</v>
      </c>
      <c r="H29" s="34">
        <f t="shared" si="0"/>
        <v>10</v>
      </c>
      <c r="I29" s="34">
        <f t="shared" si="0"/>
        <v>97</v>
      </c>
      <c r="J29" s="34">
        <f t="shared" si="0"/>
        <v>594</v>
      </c>
      <c r="K29" s="34">
        <f t="shared" si="0"/>
        <v>181</v>
      </c>
      <c r="L29" s="34">
        <f t="shared" si="0"/>
        <v>884</v>
      </c>
      <c r="M29" s="34">
        <f t="shared" si="0"/>
        <v>708</v>
      </c>
      <c r="O29" s="78" t="str">
        <f>IF(A29="",O28,A29)</f>
        <v xml:space="preserve">MADAGASCAR </v>
      </c>
    </row>
    <row r="30" spans="1:15">
      <c r="A30" s="206" t="s">
        <v>2204</v>
      </c>
      <c r="B30" s="206"/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O30" s="78" t="str">
        <f>IF(A30="",O29,A30)</f>
        <v>DONNEES DES ESPACES D'EVEIL COMMUNAUTAIRE (EEC) PAR CISCO</v>
      </c>
    </row>
    <row r="31" spans="1:15">
      <c r="A31" s="206" t="str">
        <f>"ANNEE SCOLAIRE "&amp;annee_scolaire</f>
        <v>ANNEE SCOLAIRE 2022-2023</v>
      </c>
      <c r="B31" s="206"/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O31" s="78" t="str">
        <f>IF(A31="",O30,A31)</f>
        <v>ANNEE SCOLAIRE 2022-2023</v>
      </c>
    </row>
    <row r="32" spans="1:15" ht="14.45" customHeight="1">
      <c r="A32" s="202" t="s">
        <v>2</v>
      </c>
      <c r="B32" s="209" t="s">
        <v>137</v>
      </c>
      <c r="C32" s="210" t="s">
        <v>2199</v>
      </c>
      <c r="D32" s="210"/>
      <c r="E32" s="208" t="s">
        <v>2200</v>
      </c>
      <c r="F32" s="208"/>
      <c r="G32" s="208" t="s">
        <v>2201</v>
      </c>
      <c r="H32" s="208"/>
      <c r="I32" s="208"/>
      <c r="J32" s="208"/>
      <c r="K32" s="208"/>
      <c r="L32" s="208"/>
      <c r="M32" s="208"/>
      <c r="O32" s="78" t="str">
        <f>IF(A32="",O31,A32)</f>
        <v>CISCO</v>
      </c>
    </row>
    <row r="33" spans="1:15" ht="24">
      <c r="A33" s="202"/>
      <c r="B33" s="209"/>
      <c r="C33" s="70" t="s">
        <v>139</v>
      </c>
      <c r="D33" s="70" t="s">
        <v>48</v>
      </c>
      <c r="E33" s="126" t="s">
        <v>2202</v>
      </c>
      <c r="F33" s="127" t="s">
        <v>237</v>
      </c>
      <c r="G33" s="126" t="s">
        <v>273</v>
      </c>
      <c r="H33" s="126" t="s">
        <v>276</v>
      </c>
      <c r="I33" s="126" t="s">
        <v>274</v>
      </c>
      <c r="J33" s="126" t="s">
        <v>275</v>
      </c>
      <c r="K33" s="126" t="s">
        <v>0</v>
      </c>
      <c r="L33" s="126" t="s">
        <v>47</v>
      </c>
      <c r="M33" s="126" t="s">
        <v>143</v>
      </c>
      <c r="O33" s="78" t="str">
        <f>IF(A33="",O32,A33)</f>
        <v>CISCO</v>
      </c>
    </row>
    <row r="34" spans="1:15" s="100" customFormat="1">
      <c r="A34" s="7" t="s">
        <v>95</v>
      </c>
      <c r="B34" s="18"/>
      <c r="C34" s="8"/>
      <c r="D34" s="8"/>
      <c r="E34" s="23"/>
      <c r="F34" s="23"/>
      <c r="G34" s="23"/>
      <c r="H34" s="23"/>
      <c r="I34" s="23"/>
      <c r="J34" s="23"/>
      <c r="K34" s="23"/>
      <c r="L34" s="18"/>
      <c r="M34" s="23"/>
      <c r="O34" s="78" t="s">
        <v>95</v>
      </c>
    </row>
    <row r="35" spans="1:15" ht="14.45" customHeight="1">
      <c r="A35" s="143" t="s">
        <v>149</v>
      </c>
      <c r="B35" s="71">
        <v>18</v>
      </c>
      <c r="C35" s="71">
        <v>432</v>
      </c>
      <c r="D35" s="71">
        <v>223</v>
      </c>
      <c r="E35" s="125">
        <v>20</v>
      </c>
      <c r="F35" s="71">
        <v>19</v>
      </c>
      <c r="G35" s="71">
        <v>0</v>
      </c>
      <c r="H35" s="71">
        <v>0</v>
      </c>
      <c r="I35" s="71">
        <v>15</v>
      </c>
      <c r="J35" s="71">
        <v>14</v>
      </c>
      <c r="K35" s="71">
        <v>2</v>
      </c>
      <c r="L35" s="16">
        <v>31</v>
      </c>
      <c r="M35" s="71">
        <v>28</v>
      </c>
      <c r="O35" s="78" t="s">
        <v>149</v>
      </c>
    </row>
    <row r="36" spans="1:15" ht="14.45" customHeight="1">
      <c r="A36" s="143" t="s">
        <v>150</v>
      </c>
      <c r="B36" s="71">
        <v>18</v>
      </c>
      <c r="C36" s="71">
        <v>359</v>
      </c>
      <c r="D36" s="71">
        <v>183</v>
      </c>
      <c r="E36" s="125">
        <v>24</v>
      </c>
      <c r="F36" s="71">
        <v>19</v>
      </c>
      <c r="G36" s="71">
        <v>0</v>
      </c>
      <c r="H36" s="71">
        <v>0</v>
      </c>
      <c r="I36" s="71">
        <v>25</v>
      </c>
      <c r="J36" s="71">
        <v>10</v>
      </c>
      <c r="K36" s="71">
        <v>3</v>
      </c>
      <c r="L36" s="16">
        <v>38</v>
      </c>
      <c r="M36" s="71">
        <v>36</v>
      </c>
      <c r="O36" s="78" t="s">
        <v>150</v>
      </c>
    </row>
    <row r="37" spans="1:15" ht="14.45" customHeight="1">
      <c r="A37" s="143" t="s">
        <v>151</v>
      </c>
      <c r="B37" s="71">
        <v>0</v>
      </c>
      <c r="C37" s="71">
        <v>0</v>
      </c>
      <c r="D37" s="71">
        <v>0</v>
      </c>
      <c r="E37" s="125">
        <v>0</v>
      </c>
      <c r="F37" s="71">
        <v>0</v>
      </c>
      <c r="G37" s="71">
        <v>0</v>
      </c>
      <c r="H37" s="71">
        <v>0</v>
      </c>
      <c r="I37" s="71">
        <v>0</v>
      </c>
      <c r="J37" s="71">
        <v>0</v>
      </c>
      <c r="K37" s="71">
        <v>0</v>
      </c>
      <c r="L37" s="16">
        <v>0</v>
      </c>
      <c r="M37" s="71">
        <v>0</v>
      </c>
      <c r="O37" s="78" t="s">
        <v>151</v>
      </c>
    </row>
    <row r="38" spans="1:15" ht="14.45" customHeight="1">
      <c r="A38" s="143" t="s">
        <v>152</v>
      </c>
      <c r="B38" s="71">
        <v>0</v>
      </c>
      <c r="C38" s="71">
        <v>0</v>
      </c>
      <c r="D38" s="71">
        <v>0</v>
      </c>
      <c r="E38" s="125">
        <v>0</v>
      </c>
      <c r="F38" s="71">
        <v>0</v>
      </c>
      <c r="G38" s="71">
        <v>0</v>
      </c>
      <c r="H38" s="71">
        <v>0</v>
      </c>
      <c r="I38" s="71">
        <v>0</v>
      </c>
      <c r="J38" s="71">
        <v>0</v>
      </c>
      <c r="K38" s="71">
        <v>0</v>
      </c>
      <c r="L38" s="16">
        <v>0</v>
      </c>
      <c r="M38" s="71">
        <v>0</v>
      </c>
      <c r="O38" s="78" t="s">
        <v>152</v>
      </c>
    </row>
    <row r="39" spans="1:15" ht="14.45" customHeight="1">
      <c r="A39" s="143" t="s">
        <v>153</v>
      </c>
      <c r="B39" s="71">
        <v>19</v>
      </c>
      <c r="C39" s="71">
        <v>373</v>
      </c>
      <c r="D39" s="71">
        <v>204</v>
      </c>
      <c r="E39" s="125">
        <v>24</v>
      </c>
      <c r="F39" s="71">
        <v>16</v>
      </c>
      <c r="G39" s="71">
        <v>0</v>
      </c>
      <c r="H39" s="71">
        <v>0</v>
      </c>
      <c r="I39" s="71">
        <v>3</v>
      </c>
      <c r="J39" s="71">
        <v>19</v>
      </c>
      <c r="K39" s="71">
        <v>14</v>
      </c>
      <c r="L39" s="16">
        <v>36</v>
      </c>
      <c r="M39" s="71">
        <v>33</v>
      </c>
      <c r="O39" s="78" t="s">
        <v>153</v>
      </c>
    </row>
    <row r="40" spans="1:15" s="100" customFormat="1">
      <c r="A40" s="7" t="s">
        <v>96</v>
      </c>
      <c r="B40" s="19"/>
      <c r="C40" s="8"/>
      <c r="D40" s="8"/>
      <c r="E40" s="17"/>
      <c r="F40" s="17"/>
      <c r="G40" s="17"/>
      <c r="H40" s="17"/>
      <c r="I40" s="17"/>
      <c r="J40" s="17"/>
      <c r="K40" s="23"/>
      <c r="L40" s="19"/>
      <c r="M40" s="17"/>
      <c r="O40" s="78" t="s">
        <v>96</v>
      </c>
    </row>
    <row r="41" spans="1:15" ht="14.45" customHeight="1">
      <c r="A41" s="143" t="s">
        <v>154</v>
      </c>
      <c r="B41" s="71">
        <v>0</v>
      </c>
      <c r="C41" s="71">
        <v>0</v>
      </c>
      <c r="D41" s="71">
        <v>0</v>
      </c>
      <c r="E41" s="125">
        <v>0</v>
      </c>
      <c r="F41" s="71">
        <v>0</v>
      </c>
      <c r="G41" s="71">
        <v>0</v>
      </c>
      <c r="H41" s="71">
        <v>0</v>
      </c>
      <c r="I41" s="71">
        <v>0</v>
      </c>
      <c r="J41" s="71">
        <v>0</v>
      </c>
      <c r="K41" s="71">
        <v>0</v>
      </c>
      <c r="L41" s="16">
        <v>0</v>
      </c>
      <c r="M41" s="71">
        <v>0</v>
      </c>
      <c r="O41" s="78" t="s">
        <v>154</v>
      </c>
    </row>
    <row r="42" spans="1:15" ht="14.45" customHeight="1">
      <c r="A42" s="143" t="s">
        <v>155</v>
      </c>
      <c r="B42" s="71">
        <v>7</v>
      </c>
      <c r="C42" s="71">
        <v>337</v>
      </c>
      <c r="D42" s="71">
        <v>188</v>
      </c>
      <c r="E42" s="125">
        <v>10</v>
      </c>
      <c r="F42" s="71">
        <v>3</v>
      </c>
      <c r="G42" s="71">
        <v>0</v>
      </c>
      <c r="H42" s="71">
        <v>0</v>
      </c>
      <c r="I42" s="71">
        <v>0</v>
      </c>
      <c r="J42" s="71">
        <v>13</v>
      </c>
      <c r="K42" s="71">
        <v>1</v>
      </c>
      <c r="L42" s="16">
        <v>14</v>
      </c>
      <c r="M42" s="71">
        <v>12</v>
      </c>
      <c r="O42" s="78" t="s">
        <v>155</v>
      </c>
    </row>
    <row r="43" spans="1:15" ht="14.45" customHeight="1">
      <c r="A43" s="143" t="s">
        <v>156</v>
      </c>
      <c r="B43" s="71">
        <v>29</v>
      </c>
      <c r="C43" s="71">
        <v>636</v>
      </c>
      <c r="D43" s="71">
        <v>354</v>
      </c>
      <c r="E43" s="125">
        <v>32</v>
      </c>
      <c r="F43" s="71">
        <v>8</v>
      </c>
      <c r="G43" s="71">
        <v>0</v>
      </c>
      <c r="H43" s="71">
        <v>0</v>
      </c>
      <c r="I43" s="71">
        <v>0</v>
      </c>
      <c r="J43" s="71">
        <v>58</v>
      </c>
      <c r="K43" s="71">
        <v>0</v>
      </c>
      <c r="L43" s="16">
        <v>58</v>
      </c>
      <c r="M43" s="71">
        <v>47</v>
      </c>
      <c r="O43" s="78" t="s">
        <v>156</v>
      </c>
    </row>
    <row r="44" spans="1:15" ht="14.45" customHeight="1">
      <c r="A44" s="143" t="s">
        <v>157</v>
      </c>
      <c r="B44" s="71">
        <v>0</v>
      </c>
      <c r="C44" s="71">
        <v>0</v>
      </c>
      <c r="D44" s="71">
        <v>0</v>
      </c>
      <c r="E44" s="125">
        <v>0</v>
      </c>
      <c r="F44" s="71">
        <v>0</v>
      </c>
      <c r="G44" s="71">
        <v>0</v>
      </c>
      <c r="H44" s="71">
        <v>0</v>
      </c>
      <c r="I44" s="71">
        <v>0</v>
      </c>
      <c r="J44" s="71">
        <v>0</v>
      </c>
      <c r="K44" s="71">
        <v>0</v>
      </c>
      <c r="L44" s="16">
        <v>0</v>
      </c>
      <c r="M44" s="71">
        <v>0</v>
      </c>
      <c r="O44" s="78" t="s">
        <v>157</v>
      </c>
    </row>
    <row r="45" spans="1:15" s="176" customFormat="1">
      <c r="A45" s="7" t="s">
        <v>97</v>
      </c>
      <c r="B45" s="19"/>
      <c r="C45" s="8"/>
      <c r="D45" s="8"/>
      <c r="E45" s="17"/>
      <c r="F45" s="17"/>
      <c r="G45" s="17"/>
      <c r="H45" s="17"/>
      <c r="I45" s="17"/>
      <c r="J45" s="17"/>
      <c r="K45" s="23"/>
      <c r="L45" s="19"/>
      <c r="M45" s="17"/>
      <c r="O45" s="78" t="str">
        <f t="shared" ref="O45:O53" si="1">IF(A45="",O44,A45)</f>
        <v>ANALAMANGA</v>
      </c>
    </row>
    <row r="46" spans="1:15" s="175" customFormat="1" ht="14.45" customHeight="1">
      <c r="A46" s="143" t="s">
        <v>158</v>
      </c>
      <c r="B46" s="71">
        <v>8</v>
      </c>
      <c r="C46" s="71">
        <v>190</v>
      </c>
      <c r="D46" s="71">
        <v>93</v>
      </c>
      <c r="E46" s="125">
        <v>13</v>
      </c>
      <c r="F46" s="71">
        <v>13</v>
      </c>
      <c r="G46" s="71">
        <v>0</v>
      </c>
      <c r="H46" s="71">
        <v>1</v>
      </c>
      <c r="I46" s="71">
        <v>1</v>
      </c>
      <c r="J46" s="71">
        <v>4</v>
      </c>
      <c r="K46" s="71">
        <v>9</v>
      </c>
      <c r="L46" s="16">
        <v>15</v>
      </c>
      <c r="M46" s="71">
        <v>14</v>
      </c>
      <c r="O46" s="78" t="str">
        <f t="shared" si="1"/>
        <v>AMBOHIDRATRIMO</v>
      </c>
    </row>
    <row r="47" spans="1:15" s="175" customFormat="1" ht="14.45" customHeight="1">
      <c r="A47" s="143" t="s">
        <v>159</v>
      </c>
      <c r="B47" s="71">
        <v>0</v>
      </c>
      <c r="C47" s="71">
        <v>0</v>
      </c>
      <c r="D47" s="71">
        <v>0</v>
      </c>
      <c r="E47" s="125">
        <v>0</v>
      </c>
      <c r="F47" s="71">
        <v>0</v>
      </c>
      <c r="G47" s="71">
        <v>0</v>
      </c>
      <c r="H47" s="71">
        <v>0</v>
      </c>
      <c r="I47" s="71">
        <v>0</v>
      </c>
      <c r="J47" s="71">
        <v>0</v>
      </c>
      <c r="K47" s="71">
        <v>0</v>
      </c>
      <c r="L47" s="16">
        <v>0</v>
      </c>
      <c r="M47" s="71">
        <v>0</v>
      </c>
      <c r="O47" s="78" t="str">
        <f t="shared" si="1"/>
        <v>ANDRAMASINA</v>
      </c>
    </row>
    <row r="48" spans="1:15" s="175" customFormat="1" ht="14.45" customHeight="1">
      <c r="A48" s="143" t="s">
        <v>160</v>
      </c>
      <c r="B48" s="71">
        <v>0</v>
      </c>
      <c r="C48" s="71">
        <v>0</v>
      </c>
      <c r="D48" s="71">
        <v>0</v>
      </c>
      <c r="E48" s="125">
        <v>0</v>
      </c>
      <c r="F48" s="71">
        <v>0</v>
      </c>
      <c r="G48" s="71">
        <v>0</v>
      </c>
      <c r="H48" s="71">
        <v>0</v>
      </c>
      <c r="I48" s="71">
        <v>0</v>
      </c>
      <c r="J48" s="71">
        <v>0</v>
      </c>
      <c r="K48" s="71">
        <v>0</v>
      </c>
      <c r="L48" s="16">
        <v>0</v>
      </c>
      <c r="M48" s="71">
        <v>0</v>
      </c>
      <c r="O48" s="78" t="str">
        <f t="shared" si="1"/>
        <v>ANJOZOROBE</v>
      </c>
    </row>
    <row r="49" spans="1:15" s="175" customFormat="1" ht="14.45" customHeight="1">
      <c r="A49" s="143" t="s">
        <v>161</v>
      </c>
      <c r="B49" s="71">
        <v>0</v>
      </c>
      <c r="C49" s="71">
        <v>0</v>
      </c>
      <c r="D49" s="71">
        <v>0</v>
      </c>
      <c r="E49" s="125">
        <v>0</v>
      </c>
      <c r="F49" s="71">
        <v>0</v>
      </c>
      <c r="G49" s="71">
        <v>0</v>
      </c>
      <c r="H49" s="71">
        <v>0</v>
      </c>
      <c r="I49" s="71">
        <v>0</v>
      </c>
      <c r="J49" s="71">
        <v>0</v>
      </c>
      <c r="K49" s="71">
        <v>0</v>
      </c>
      <c r="L49" s="16">
        <v>0</v>
      </c>
      <c r="M49" s="71">
        <v>0</v>
      </c>
      <c r="O49" s="78" t="str">
        <f t="shared" si="1"/>
        <v>ANKAZOBE</v>
      </c>
    </row>
    <row r="50" spans="1:15" s="175" customFormat="1" ht="14.45" customHeight="1">
      <c r="A50" s="143" t="s">
        <v>162</v>
      </c>
      <c r="B50" s="71">
        <v>12</v>
      </c>
      <c r="C50" s="71">
        <v>286</v>
      </c>
      <c r="D50" s="71">
        <v>148</v>
      </c>
      <c r="E50" s="125">
        <v>13</v>
      </c>
      <c r="F50" s="71">
        <v>11</v>
      </c>
      <c r="G50" s="71">
        <v>0</v>
      </c>
      <c r="H50" s="71">
        <v>0</v>
      </c>
      <c r="I50" s="71">
        <v>0</v>
      </c>
      <c r="J50" s="71">
        <v>7</v>
      </c>
      <c r="K50" s="71">
        <v>11</v>
      </c>
      <c r="L50" s="16">
        <v>18</v>
      </c>
      <c r="M50" s="71">
        <v>17</v>
      </c>
      <c r="O50" s="78" t="str">
        <f t="shared" si="1"/>
        <v>ANTANANARIVO ATSIMONDRANO</v>
      </c>
    </row>
    <row r="51" spans="1:15" s="175" customFormat="1" ht="14.45" customHeight="1">
      <c r="A51" s="143" t="s">
        <v>163</v>
      </c>
      <c r="B51" s="71">
        <v>0</v>
      </c>
      <c r="C51" s="71">
        <v>0</v>
      </c>
      <c r="D51" s="71">
        <v>0</v>
      </c>
      <c r="E51" s="125">
        <v>0</v>
      </c>
      <c r="F51" s="71">
        <v>0</v>
      </c>
      <c r="G51" s="71">
        <v>0</v>
      </c>
      <c r="H51" s="71">
        <v>0</v>
      </c>
      <c r="I51" s="71">
        <v>0</v>
      </c>
      <c r="J51" s="71">
        <v>0</v>
      </c>
      <c r="K51" s="71">
        <v>0</v>
      </c>
      <c r="L51" s="16">
        <v>0</v>
      </c>
      <c r="M51" s="71">
        <v>0</v>
      </c>
      <c r="O51" s="78" t="str">
        <f t="shared" si="1"/>
        <v>ANTANANARIVO AVARADRANO</v>
      </c>
    </row>
    <row r="52" spans="1:15" s="175" customFormat="1" ht="14.45" customHeight="1">
      <c r="A52" s="143" t="s">
        <v>164</v>
      </c>
      <c r="B52" s="71">
        <v>0</v>
      </c>
      <c r="C52" s="71">
        <v>0</v>
      </c>
      <c r="D52" s="71">
        <v>0</v>
      </c>
      <c r="E52" s="125">
        <v>0</v>
      </c>
      <c r="F52" s="71">
        <v>0</v>
      </c>
      <c r="G52" s="71">
        <v>0</v>
      </c>
      <c r="H52" s="71">
        <v>0</v>
      </c>
      <c r="I52" s="71">
        <v>0</v>
      </c>
      <c r="J52" s="71">
        <v>0</v>
      </c>
      <c r="K52" s="71">
        <v>0</v>
      </c>
      <c r="L52" s="16">
        <v>0</v>
      </c>
      <c r="M52" s="71">
        <v>0</v>
      </c>
      <c r="O52" s="78" t="str">
        <f t="shared" si="1"/>
        <v>ANTANANARIVO RENIVOHITRA</v>
      </c>
    </row>
    <row r="53" spans="1:15" s="175" customFormat="1" ht="14.45" customHeight="1">
      <c r="A53" s="143" t="s">
        <v>165</v>
      </c>
      <c r="B53" s="71">
        <v>12</v>
      </c>
      <c r="C53" s="71">
        <v>224</v>
      </c>
      <c r="D53" s="71">
        <v>110</v>
      </c>
      <c r="E53" s="125">
        <v>19</v>
      </c>
      <c r="F53" s="71">
        <v>17</v>
      </c>
      <c r="G53" s="71">
        <v>0</v>
      </c>
      <c r="H53" s="71">
        <v>0</v>
      </c>
      <c r="I53" s="71">
        <v>0</v>
      </c>
      <c r="J53" s="71">
        <v>0</v>
      </c>
      <c r="K53" s="71">
        <v>23</v>
      </c>
      <c r="L53" s="16">
        <v>23</v>
      </c>
      <c r="M53" s="71">
        <v>21</v>
      </c>
      <c r="O53" s="78" t="str">
        <f t="shared" si="1"/>
        <v>MANJAKANDRIANA</v>
      </c>
    </row>
    <row r="54" spans="1:15" s="100" customFormat="1">
      <c r="A54" s="7" t="s">
        <v>98</v>
      </c>
      <c r="B54" s="18"/>
      <c r="C54" s="8"/>
      <c r="D54" s="8"/>
      <c r="E54" s="20"/>
      <c r="F54" s="20"/>
      <c r="G54" s="23"/>
      <c r="H54" s="17"/>
      <c r="I54" s="17"/>
      <c r="J54" s="17"/>
      <c r="K54" s="17"/>
      <c r="L54" s="18"/>
      <c r="M54" s="23"/>
      <c r="O54" s="78" t="s">
        <v>98</v>
      </c>
    </row>
    <row r="55" spans="1:15" ht="14.45" customHeight="1">
      <c r="A55" s="143" t="s">
        <v>2057</v>
      </c>
      <c r="B55" s="71">
        <v>0</v>
      </c>
      <c r="C55" s="71">
        <v>0</v>
      </c>
      <c r="D55" s="71">
        <v>0</v>
      </c>
      <c r="E55" s="125">
        <v>0</v>
      </c>
      <c r="F55" s="71">
        <v>0</v>
      </c>
      <c r="G55" s="71">
        <v>0</v>
      </c>
      <c r="H55" s="71">
        <v>0</v>
      </c>
      <c r="I55" s="71">
        <v>0</v>
      </c>
      <c r="J55" s="71">
        <v>0</v>
      </c>
      <c r="K55" s="71">
        <v>0</v>
      </c>
      <c r="L55" s="16">
        <v>0</v>
      </c>
      <c r="M55" s="71">
        <v>0</v>
      </c>
      <c r="O55" s="78" t="s">
        <v>2057</v>
      </c>
    </row>
    <row r="56" spans="1:15" ht="14.45" customHeight="1">
      <c r="A56" s="143" t="s">
        <v>2058</v>
      </c>
      <c r="B56" s="71">
        <v>6</v>
      </c>
      <c r="C56" s="71">
        <v>173</v>
      </c>
      <c r="D56" s="71">
        <v>94</v>
      </c>
      <c r="E56" s="125">
        <v>5</v>
      </c>
      <c r="F56" s="71">
        <v>0</v>
      </c>
      <c r="G56" s="71">
        <v>0</v>
      </c>
      <c r="H56" s="71">
        <v>0</v>
      </c>
      <c r="I56" s="71">
        <v>0</v>
      </c>
      <c r="J56" s="71">
        <v>6</v>
      </c>
      <c r="K56" s="71">
        <v>0</v>
      </c>
      <c r="L56" s="16">
        <v>6</v>
      </c>
      <c r="M56" s="71">
        <v>6</v>
      </c>
      <c r="O56" s="78" t="s">
        <v>2058</v>
      </c>
    </row>
    <row r="57" spans="1:15" ht="14.45" customHeight="1">
      <c r="A57" s="143" t="s">
        <v>166</v>
      </c>
      <c r="B57" s="71">
        <v>0</v>
      </c>
      <c r="C57" s="71">
        <v>0</v>
      </c>
      <c r="D57" s="71">
        <v>0</v>
      </c>
      <c r="E57" s="125">
        <v>0</v>
      </c>
      <c r="F57" s="71">
        <v>0</v>
      </c>
      <c r="G57" s="71">
        <v>0</v>
      </c>
      <c r="H57" s="71">
        <v>0</v>
      </c>
      <c r="I57" s="71">
        <v>0</v>
      </c>
      <c r="J57" s="71">
        <v>0</v>
      </c>
      <c r="K57" s="71">
        <v>0</v>
      </c>
      <c r="L57" s="16">
        <v>0</v>
      </c>
      <c r="M57" s="71">
        <v>0</v>
      </c>
      <c r="O57" s="78" t="s">
        <v>166</v>
      </c>
    </row>
    <row r="58" spans="1:15" ht="14.45" customHeight="1">
      <c r="A58" s="143" t="s">
        <v>2059</v>
      </c>
      <c r="B58" s="71">
        <v>0</v>
      </c>
      <c r="C58" s="71">
        <v>0</v>
      </c>
      <c r="D58" s="71">
        <v>0</v>
      </c>
      <c r="E58" s="125">
        <v>0</v>
      </c>
      <c r="F58" s="71">
        <v>0</v>
      </c>
      <c r="G58" s="71">
        <v>0</v>
      </c>
      <c r="H58" s="71">
        <v>0</v>
      </c>
      <c r="I58" s="71">
        <v>0</v>
      </c>
      <c r="J58" s="71">
        <v>0</v>
      </c>
      <c r="K58" s="71">
        <v>0</v>
      </c>
      <c r="L58" s="16">
        <v>0</v>
      </c>
      <c r="M58" s="71">
        <v>0</v>
      </c>
      <c r="O58" s="78" t="s">
        <v>2059</v>
      </c>
    </row>
    <row r="59" spans="1:15" ht="14.45" customHeight="1">
      <c r="A59" s="143" t="s">
        <v>167</v>
      </c>
      <c r="B59" s="71">
        <v>0</v>
      </c>
      <c r="C59" s="71">
        <v>0</v>
      </c>
      <c r="D59" s="71">
        <v>0</v>
      </c>
      <c r="E59" s="125">
        <v>0</v>
      </c>
      <c r="F59" s="71">
        <v>0</v>
      </c>
      <c r="G59" s="71">
        <v>0</v>
      </c>
      <c r="H59" s="71">
        <v>0</v>
      </c>
      <c r="I59" s="71">
        <v>0</v>
      </c>
      <c r="J59" s="71">
        <v>0</v>
      </c>
      <c r="K59" s="71">
        <v>0</v>
      </c>
      <c r="L59" s="16">
        <v>0</v>
      </c>
      <c r="M59" s="71">
        <v>0</v>
      </c>
      <c r="O59" s="78" t="s">
        <v>167</v>
      </c>
    </row>
    <row r="60" spans="1:15" ht="14.45" customHeight="1">
      <c r="A60" s="143" t="s">
        <v>168</v>
      </c>
      <c r="B60" s="71">
        <v>5</v>
      </c>
      <c r="C60" s="71">
        <v>126</v>
      </c>
      <c r="D60" s="71">
        <v>58</v>
      </c>
      <c r="E60" s="125">
        <v>6</v>
      </c>
      <c r="F60" s="71">
        <v>0</v>
      </c>
      <c r="G60" s="71">
        <v>0</v>
      </c>
      <c r="H60" s="71">
        <v>0</v>
      </c>
      <c r="I60" s="71">
        <v>2</v>
      </c>
      <c r="J60" s="71">
        <v>3</v>
      </c>
      <c r="K60" s="71">
        <v>0</v>
      </c>
      <c r="L60" s="16">
        <v>5</v>
      </c>
      <c r="M60" s="71">
        <v>5</v>
      </c>
      <c r="O60" s="78" t="s">
        <v>168</v>
      </c>
    </row>
    <row r="61" spans="1:15" s="100" customFormat="1">
      <c r="A61" s="7" t="s">
        <v>99</v>
      </c>
      <c r="B61" s="18"/>
      <c r="C61" s="8"/>
      <c r="D61" s="8"/>
      <c r="E61" s="20"/>
      <c r="F61" s="20"/>
      <c r="G61" s="23"/>
      <c r="H61" s="17"/>
      <c r="I61" s="17"/>
      <c r="J61" s="17"/>
      <c r="K61" s="17"/>
      <c r="L61" s="18"/>
      <c r="M61" s="23"/>
      <c r="O61" s="78" t="s">
        <v>99</v>
      </c>
    </row>
    <row r="62" spans="1:15" ht="14.45" customHeight="1">
      <c r="A62" s="143" t="s">
        <v>169</v>
      </c>
      <c r="B62" s="71">
        <v>4</v>
      </c>
      <c r="C62" s="71">
        <v>215</v>
      </c>
      <c r="D62" s="71">
        <v>116</v>
      </c>
      <c r="E62" s="125">
        <v>6</v>
      </c>
      <c r="F62" s="71">
        <v>4</v>
      </c>
      <c r="G62" s="71">
        <v>0</v>
      </c>
      <c r="H62" s="71">
        <v>0</v>
      </c>
      <c r="I62" s="71">
        <v>2</v>
      </c>
      <c r="J62" s="71">
        <v>4</v>
      </c>
      <c r="K62" s="71">
        <v>0</v>
      </c>
      <c r="L62" s="16">
        <v>6</v>
      </c>
      <c r="M62" s="71">
        <v>4</v>
      </c>
      <c r="O62" s="78" t="s">
        <v>169</v>
      </c>
    </row>
    <row r="63" spans="1:15" ht="14.45" customHeight="1">
      <c r="A63" s="143" t="s">
        <v>7</v>
      </c>
      <c r="B63" s="71">
        <v>10</v>
      </c>
      <c r="C63" s="71">
        <v>540</v>
      </c>
      <c r="D63" s="71">
        <v>277</v>
      </c>
      <c r="E63" s="125">
        <v>8</v>
      </c>
      <c r="F63" s="71">
        <v>4</v>
      </c>
      <c r="G63" s="71">
        <v>0</v>
      </c>
      <c r="H63" s="71">
        <v>0</v>
      </c>
      <c r="I63" s="71">
        <v>0</v>
      </c>
      <c r="J63" s="71">
        <v>6</v>
      </c>
      <c r="K63" s="71">
        <v>4</v>
      </c>
      <c r="L63" s="16">
        <v>10</v>
      </c>
      <c r="M63" s="71">
        <v>8</v>
      </c>
      <c r="O63" s="78" t="s">
        <v>7</v>
      </c>
    </row>
    <row r="64" spans="1:15" ht="14.45" customHeight="1">
      <c r="A64" s="143" t="s">
        <v>170</v>
      </c>
      <c r="B64" s="71">
        <v>0</v>
      </c>
      <c r="C64" s="71">
        <v>0</v>
      </c>
      <c r="D64" s="71">
        <v>0</v>
      </c>
      <c r="E64" s="125">
        <v>0</v>
      </c>
      <c r="F64" s="71">
        <v>0</v>
      </c>
      <c r="G64" s="71">
        <v>0</v>
      </c>
      <c r="H64" s="71">
        <v>0</v>
      </c>
      <c r="I64" s="71">
        <v>0</v>
      </c>
      <c r="J64" s="71">
        <v>0</v>
      </c>
      <c r="K64" s="71">
        <v>0</v>
      </c>
      <c r="L64" s="16">
        <v>0</v>
      </c>
      <c r="M64" s="71">
        <v>0</v>
      </c>
      <c r="O64" s="78" t="s">
        <v>170</v>
      </c>
    </row>
    <row r="65" spans="1:15" ht="14.45" customHeight="1">
      <c r="A65" s="143" t="s">
        <v>171</v>
      </c>
      <c r="B65" s="71">
        <v>0</v>
      </c>
      <c r="C65" s="71">
        <v>0</v>
      </c>
      <c r="D65" s="71">
        <v>0</v>
      </c>
      <c r="E65" s="125">
        <v>0</v>
      </c>
      <c r="F65" s="71">
        <v>0</v>
      </c>
      <c r="G65" s="71">
        <v>0</v>
      </c>
      <c r="H65" s="71">
        <v>0</v>
      </c>
      <c r="I65" s="71">
        <v>0</v>
      </c>
      <c r="J65" s="71">
        <v>0</v>
      </c>
      <c r="K65" s="71">
        <v>0</v>
      </c>
      <c r="L65" s="16">
        <v>0</v>
      </c>
      <c r="M65" s="71">
        <v>0</v>
      </c>
      <c r="O65" s="78" t="s">
        <v>171</v>
      </c>
    </row>
    <row r="66" spans="1:15" s="100" customFormat="1">
      <c r="A66" s="7" t="s">
        <v>6</v>
      </c>
      <c r="B66" s="19"/>
      <c r="C66" s="10"/>
      <c r="D66" s="12"/>
      <c r="E66" s="19"/>
      <c r="F66" s="19"/>
      <c r="G66" s="19"/>
      <c r="H66" s="19"/>
      <c r="I66" s="19"/>
      <c r="J66" s="19"/>
      <c r="K66" s="19"/>
      <c r="L66" s="19"/>
      <c r="M66" s="19"/>
      <c r="O66" s="78" t="s">
        <v>6</v>
      </c>
    </row>
    <row r="67" spans="1:15" ht="14.45" customHeight="1">
      <c r="A67" s="143" t="s">
        <v>1573</v>
      </c>
      <c r="B67" s="71">
        <v>13</v>
      </c>
      <c r="C67" s="71">
        <v>507</v>
      </c>
      <c r="D67" s="71">
        <v>269</v>
      </c>
      <c r="E67" s="125">
        <v>14</v>
      </c>
      <c r="F67" s="71">
        <v>9</v>
      </c>
      <c r="G67" s="71">
        <v>0</v>
      </c>
      <c r="H67" s="71">
        <v>0</v>
      </c>
      <c r="I67" s="71">
        <v>8</v>
      </c>
      <c r="J67" s="71">
        <v>14</v>
      </c>
      <c r="K67" s="71">
        <v>0</v>
      </c>
      <c r="L67" s="16">
        <v>22</v>
      </c>
      <c r="M67" s="71">
        <v>15</v>
      </c>
      <c r="O67" s="78" t="s">
        <v>1573</v>
      </c>
    </row>
    <row r="68" spans="1:15" ht="14.45" customHeight="1">
      <c r="A68" s="143" t="s">
        <v>172</v>
      </c>
      <c r="B68" s="71">
        <v>18</v>
      </c>
      <c r="C68" s="71">
        <v>805</v>
      </c>
      <c r="D68" s="71">
        <v>417</v>
      </c>
      <c r="E68" s="125">
        <v>21</v>
      </c>
      <c r="F68" s="71">
        <v>20</v>
      </c>
      <c r="G68" s="71">
        <v>0</v>
      </c>
      <c r="H68" s="71">
        <v>0</v>
      </c>
      <c r="I68" s="71">
        <v>2</v>
      </c>
      <c r="J68" s="71">
        <v>24</v>
      </c>
      <c r="K68" s="71">
        <v>0</v>
      </c>
      <c r="L68" s="16">
        <v>26</v>
      </c>
      <c r="M68" s="71">
        <v>13</v>
      </c>
      <c r="O68" s="78" t="s">
        <v>172</v>
      </c>
    </row>
    <row r="69" spans="1:15" ht="14.45" customHeight="1">
      <c r="A69" s="143" t="s">
        <v>2060</v>
      </c>
      <c r="B69" s="71">
        <v>19</v>
      </c>
      <c r="C69" s="71">
        <v>678</v>
      </c>
      <c r="D69" s="71">
        <v>372</v>
      </c>
      <c r="E69" s="125">
        <v>19</v>
      </c>
      <c r="F69" s="71">
        <v>9</v>
      </c>
      <c r="G69" s="71">
        <v>0</v>
      </c>
      <c r="H69" s="71">
        <v>0</v>
      </c>
      <c r="I69" s="71">
        <v>6</v>
      </c>
      <c r="J69" s="71">
        <v>16</v>
      </c>
      <c r="K69" s="71">
        <v>7</v>
      </c>
      <c r="L69" s="16">
        <v>29</v>
      </c>
      <c r="M69" s="71">
        <v>13</v>
      </c>
      <c r="O69" s="78" t="s">
        <v>2060</v>
      </c>
    </row>
    <row r="70" spans="1:15">
      <c r="A70" s="206" t="s">
        <v>2204</v>
      </c>
      <c r="B70" s="206"/>
      <c r="C70" s="206"/>
      <c r="D70" s="206"/>
      <c r="E70" s="206"/>
      <c r="F70" s="206"/>
      <c r="G70" s="206"/>
      <c r="H70" s="206"/>
      <c r="I70" s="206"/>
      <c r="J70" s="206"/>
      <c r="K70" s="206"/>
      <c r="L70" s="206"/>
      <c r="M70" s="206"/>
      <c r="O70" s="78" t="str">
        <f>IF(A70="",O69,A70)</f>
        <v>DONNEES DES ESPACES D'EVEIL COMMUNAUTAIRE (EEC) PAR CISCO</v>
      </c>
    </row>
    <row r="71" spans="1:15">
      <c r="A71" s="206" t="str">
        <f>"ANNEE SCOLAIRE "&amp;annee_scolaire</f>
        <v>ANNEE SCOLAIRE 2022-2023</v>
      </c>
      <c r="B71" s="206"/>
      <c r="C71" s="206"/>
      <c r="D71" s="206"/>
      <c r="E71" s="206"/>
      <c r="F71" s="206"/>
      <c r="G71" s="206"/>
      <c r="H71" s="206"/>
      <c r="I71" s="206"/>
      <c r="J71" s="206"/>
      <c r="K71" s="206"/>
      <c r="L71" s="206"/>
      <c r="M71" s="206"/>
      <c r="O71" s="78" t="str">
        <f>IF(A71="",O70,A71)</f>
        <v>ANNEE SCOLAIRE 2022-2023</v>
      </c>
    </row>
    <row r="72" spans="1:15" ht="14.45" customHeight="1">
      <c r="A72" s="202" t="s">
        <v>2</v>
      </c>
      <c r="B72" s="209" t="s">
        <v>137</v>
      </c>
      <c r="C72" s="210" t="s">
        <v>2199</v>
      </c>
      <c r="D72" s="210"/>
      <c r="E72" s="208" t="s">
        <v>2200</v>
      </c>
      <c r="F72" s="208"/>
      <c r="G72" s="208" t="s">
        <v>2201</v>
      </c>
      <c r="H72" s="208"/>
      <c r="I72" s="208"/>
      <c r="J72" s="208"/>
      <c r="K72" s="208"/>
      <c r="L72" s="208"/>
      <c r="M72" s="208"/>
      <c r="O72" s="78" t="str">
        <f>IF(A72="",O71,A72)</f>
        <v>CISCO</v>
      </c>
    </row>
    <row r="73" spans="1:15" ht="24">
      <c r="A73" s="202"/>
      <c r="B73" s="209"/>
      <c r="C73" s="70" t="s">
        <v>139</v>
      </c>
      <c r="D73" s="70" t="s">
        <v>48</v>
      </c>
      <c r="E73" s="126" t="s">
        <v>2202</v>
      </c>
      <c r="F73" s="127" t="s">
        <v>237</v>
      </c>
      <c r="G73" s="126" t="s">
        <v>273</v>
      </c>
      <c r="H73" s="126" t="s">
        <v>276</v>
      </c>
      <c r="I73" s="126" t="s">
        <v>274</v>
      </c>
      <c r="J73" s="126" t="s">
        <v>275</v>
      </c>
      <c r="K73" s="126" t="s">
        <v>0</v>
      </c>
      <c r="L73" s="126" t="s">
        <v>47</v>
      </c>
      <c r="M73" s="126" t="s">
        <v>143</v>
      </c>
      <c r="O73" s="78" t="str">
        <f>IF(A73="",O72,A73)</f>
        <v>CISCO</v>
      </c>
    </row>
    <row r="74" spans="1:15" s="100" customFormat="1">
      <c r="A74" s="7" t="s">
        <v>3</v>
      </c>
      <c r="B74" s="19"/>
      <c r="C74" s="22"/>
      <c r="D74" s="11"/>
      <c r="E74" s="17"/>
      <c r="F74" s="17"/>
      <c r="G74" s="17"/>
      <c r="H74" s="17"/>
      <c r="I74" s="23"/>
      <c r="J74" s="17"/>
      <c r="K74" s="17"/>
      <c r="L74" s="19"/>
      <c r="M74" s="17"/>
      <c r="O74" s="78" t="s">
        <v>3</v>
      </c>
    </row>
    <row r="75" spans="1:15" ht="14.45" customHeight="1">
      <c r="A75" s="143" t="s">
        <v>10</v>
      </c>
      <c r="B75" s="71">
        <v>0</v>
      </c>
      <c r="C75" s="71">
        <v>0</v>
      </c>
      <c r="D75" s="71">
        <v>0</v>
      </c>
      <c r="E75" s="125">
        <v>0</v>
      </c>
      <c r="F75" s="71">
        <v>0</v>
      </c>
      <c r="G75" s="71">
        <v>0</v>
      </c>
      <c r="H75" s="71">
        <v>0</v>
      </c>
      <c r="I75" s="71">
        <v>0</v>
      </c>
      <c r="J75" s="71">
        <v>0</v>
      </c>
      <c r="K75" s="71">
        <v>0</v>
      </c>
      <c r="L75" s="16">
        <v>0</v>
      </c>
      <c r="M75" s="71">
        <v>0</v>
      </c>
      <c r="O75" s="78" t="s">
        <v>10</v>
      </c>
    </row>
    <row r="76" spans="1:15" ht="14.45" customHeight="1">
      <c r="A76" s="143" t="s">
        <v>11</v>
      </c>
      <c r="B76" s="71">
        <v>1</v>
      </c>
      <c r="C76" s="71">
        <v>30</v>
      </c>
      <c r="D76" s="71">
        <v>20</v>
      </c>
      <c r="E76" s="125">
        <v>1</v>
      </c>
      <c r="F76" s="71">
        <v>0</v>
      </c>
      <c r="G76" s="71">
        <v>0</v>
      </c>
      <c r="H76" s="71">
        <v>0</v>
      </c>
      <c r="I76" s="71">
        <v>0</v>
      </c>
      <c r="J76" s="71">
        <v>0</v>
      </c>
      <c r="K76" s="71">
        <v>2</v>
      </c>
      <c r="L76" s="16">
        <v>2</v>
      </c>
      <c r="M76" s="71">
        <v>1</v>
      </c>
      <c r="O76" s="78" t="s">
        <v>11</v>
      </c>
    </row>
    <row r="77" spans="1:15" ht="14.45" customHeight="1">
      <c r="A77" s="143" t="s">
        <v>12</v>
      </c>
      <c r="B77" s="71">
        <v>0</v>
      </c>
      <c r="C77" s="71">
        <v>0</v>
      </c>
      <c r="D77" s="71">
        <v>0</v>
      </c>
      <c r="E77" s="125">
        <v>0</v>
      </c>
      <c r="F77" s="71">
        <v>0</v>
      </c>
      <c r="G77" s="71">
        <v>0</v>
      </c>
      <c r="H77" s="71">
        <v>0</v>
      </c>
      <c r="I77" s="71">
        <v>0</v>
      </c>
      <c r="J77" s="71">
        <v>0</v>
      </c>
      <c r="K77" s="71">
        <v>0</v>
      </c>
      <c r="L77" s="16">
        <v>0</v>
      </c>
      <c r="M77" s="71">
        <v>0</v>
      </c>
      <c r="O77" s="78" t="s">
        <v>12</v>
      </c>
    </row>
    <row r="78" spans="1:15" ht="14.45" customHeight="1">
      <c r="A78" s="143" t="s">
        <v>13</v>
      </c>
      <c r="B78" s="71">
        <v>0</v>
      </c>
      <c r="C78" s="71">
        <v>0</v>
      </c>
      <c r="D78" s="71">
        <v>0</v>
      </c>
      <c r="E78" s="125">
        <v>0</v>
      </c>
      <c r="F78" s="71">
        <v>0</v>
      </c>
      <c r="G78" s="71">
        <v>0</v>
      </c>
      <c r="H78" s="71">
        <v>0</v>
      </c>
      <c r="I78" s="71">
        <v>0</v>
      </c>
      <c r="J78" s="71">
        <v>0</v>
      </c>
      <c r="K78" s="71">
        <v>0</v>
      </c>
      <c r="L78" s="16">
        <v>0</v>
      </c>
      <c r="M78" s="71">
        <v>0</v>
      </c>
      <c r="O78" s="78" t="s">
        <v>13</v>
      </c>
    </row>
    <row r="79" spans="1:15" ht="14.45" customHeight="1">
      <c r="A79" s="143" t="s">
        <v>14</v>
      </c>
      <c r="B79" s="71">
        <v>0</v>
      </c>
      <c r="C79" s="71">
        <v>0</v>
      </c>
      <c r="D79" s="71">
        <v>0</v>
      </c>
      <c r="E79" s="125">
        <v>0</v>
      </c>
      <c r="F79" s="71">
        <v>0</v>
      </c>
      <c r="G79" s="71">
        <v>0</v>
      </c>
      <c r="H79" s="71">
        <v>0</v>
      </c>
      <c r="I79" s="71">
        <v>0</v>
      </c>
      <c r="J79" s="71">
        <v>0</v>
      </c>
      <c r="K79" s="71">
        <v>0</v>
      </c>
      <c r="L79" s="16">
        <v>0</v>
      </c>
      <c r="M79" s="71">
        <v>0</v>
      </c>
      <c r="O79" s="78" t="s">
        <v>14</v>
      </c>
    </row>
    <row r="80" spans="1:15" ht="14.45" customHeight="1">
      <c r="A80" s="143" t="s">
        <v>15</v>
      </c>
      <c r="B80" s="71">
        <v>0</v>
      </c>
      <c r="C80" s="71">
        <v>0</v>
      </c>
      <c r="D80" s="71">
        <v>0</v>
      </c>
      <c r="E80" s="125">
        <v>0</v>
      </c>
      <c r="F80" s="71">
        <v>0</v>
      </c>
      <c r="G80" s="71">
        <v>0</v>
      </c>
      <c r="H80" s="71">
        <v>0</v>
      </c>
      <c r="I80" s="71">
        <v>0</v>
      </c>
      <c r="J80" s="71">
        <v>0</v>
      </c>
      <c r="K80" s="71">
        <v>0</v>
      </c>
      <c r="L80" s="16">
        <v>0</v>
      </c>
      <c r="M80" s="71">
        <v>0</v>
      </c>
      <c r="O80" s="78" t="s">
        <v>15</v>
      </c>
    </row>
    <row r="81" spans="1:15" ht="14.45" customHeight="1">
      <c r="A81" s="143" t="s">
        <v>16</v>
      </c>
      <c r="B81" s="71">
        <v>2</v>
      </c>
      <c r="C81" s="71">
        <v>134</v>
      </c>
      <c r="D81" s="71">
        <v>75</v>
      </c>
      <c r="E81" s="125">
        <v>1</v>
      </c>
      <c r="F81" s="71">
        <v>1</v>
      </c>
      <c r="G81" s="71">
        <v>0</v>
      </c>
      <c r="H81" s="71">
        <v>0</v>
      </c>
      <c r="I81" s="71">
        <v>0</v>
      </c>
      <c r="J81" s="71">
        <v>3</v>
      </c>
      <c r="K81" s="71">
        <v>0</v>
      </c>
      <c r="L81" s="16">
        <v>3</v>
      </c>
      <c r="M81" s="71">
        <v>0</v>
      </c>
      <c r="O81" s="78" t="s">
        <v>16</v>
      </c>
    </row>
    <row r="82" spans="1:15" ht="14.45" customHeight="1">
      <c r="A82" s="143" t="s">
        <v>8</v>
      </c>
      <c r="B82" s="71">
        <v>2</v>
      </c>
      <c r="C82" s="71">
        <v>93</v>
      </c>
      <c r="D82" s="71">
        <v>58</v>
      </c>
      <c r="E82" s="125">
        <v>3</v>
      </c>
      <c r="F82" s="71">
        <v>1</v>
      </c>
      <c r="G82" s="71">
        <v>0</v>
      </c>
      <c r="H82" s="71">
        <v>2</v>
      </c>
      <c r="I82" s="71">
        <v>0</v>
      </c>
      <c r="J82" s="71">
        <v>1</v>
      </c>
      <c r="K82" s="71">
        <v>0</v>
      </c>
      <c r="L82" s="16">
        <v>3</v>
      </c>
      <c r="M82" s="71">
        <v>3</v>
      </c>
      <c r="O82" s="78" t="s">
        <v>8</v>
      </c>
    </row>
    <row r="83" spans="1:15" ht="14.45" customHeight="1">
      <c r="A83" s="143" t="s">
        <v>9</v>
      </c>
      <c r="B83" s="71">
        <v>1</v>
      </c>
      <c r="C83" s="71">
        <v>33</v>
      </c>
      <c r="D83" s="71">
        <v>20</v>
      </c>
      <c r="E83" s="125">
        <v>1</v>
      </c>
      <c r="F83" s="71">
        <v>0</v>
      </c>
      <c r="G83" s="71">
        <v>1</v>
      </c>
      <c r="H83" s="71">
        <v>0</v>
      </c>
      <c r="I83" s="71">
        <v>0</v>
      </c>
      <c r="J83" s="71">
        <v>0</v>
      </c>
      <c r="K83" s="71">
        <v>0</v>
      </c>
      <c r="L83" s="16">
        <v>1</v>
      </c>
      <c r="M83" s="71">
        <v>0</v>
      </c>
      <c r="O83" s="78" t="s">
        <v>9</v>
      </c>
    </row>
    <row r="84" spans="1:15" s="100" customFormat="1">
      <c r="A84" s="7" t="s">
        <v>100</v>
      </c>
      <c r="B84" s="19"/>
      <c r="C84" s="22"/>
      <c r="D84" s="11"/>
      <c r="E84" s="17"/>
      <c r="F84" s="17"/>
      <c r="G84" s="17"/>
      <c r="H84" s="17"/>
      <c r="I84" s="23"/>
      <c r="J84" s="17"/>
      <c r="K84" s="17"/>
      <c r="L84" s="19"/>
      <c r="M84" s="17"/>
      <c r="O84" s="78" t="s">
        <v>100</v>
      </c>
    </row>
    <row r="85" spans="1:15" ht="14.45" customHeight="1">
      <c r="A85" s="143" t="s">
        <v>18</v>
      </c>
      <c r="B85" s="71">
        <v>0</v>
      </c>
      <c r="C85" s="71">
        <v>0</v>
      </c>
      <c r="D85" s="71">
        <v>0</v>
      </c>
      <c r="E85" s="125">
        <v>0</v>
      </c>
      <c r="F85" s="71">
        <v>0</v>
      </c>
      <c r="G85" s="71">
        <v>0</v>
      </c>
      <c r="H85" s="71">
        <v>0</v>
      </c>
      <c r="I85" s="71">
        <v>0</v>
      </c>
      <c r="J85" s="71">
        <v>0</v>
      </c>
      <c r="K85" s="71">
        <v>0</v>
      </c>
      <c r="L85" s="16">
        <v>0</v>
      </c>
      <c r="M85" s="71">
        <v>0</v>
      </c>
      <c r="O85" s="78" t="s">
        <v>18</v>
      </c>
    </row>
    <row r="86" spans="1:15" ht="14.45" customHeight="1">
      <c r="A86" s="143" t="s">
        <v>173</v>
      </c>
      <c r="B86" s="71">
        <v>18</v>
      </c>
      <c r="C86" s="71">
        <v>752</v>
      </c>
      <c r="D86" s="71">
        <v>402</v>
      </c>
      <c r="E86" s="125">
        <v>19</v>
      </c>
      <c r="F86" s="71">
        <v>7</v>
      </c>
      <c r="G86" s="71">
        <v>0</v>
      </c>
      <c r="H86" s="71">
        <v>0</v>
      </c>
      <c r="I86" s="71">
        <v>1</v>
      </c>
      <c r="J86" s="71">
        <v>31</v>
      </c>
      <c r="K86" s="71">
        <v>0</v>
      </c>
      <c r="L86" s="16">
        <v>32</v>
      </c>
      <c r="M86" s="71">
        <v>29</v>
      </c>
      <c r="O86" s="78" t="s">
        <v>173</v>
      </c>
    </row>
    <row r="87" spans="1:15" ht="14.45" customHeight="1">
      <c r="A87" s="143" t="s">
        <v>2061</v>
      </c>
      <c r="B87" s="71">
        <v>0</v>
      </c>
      <c r="C87" s="71">
        <v>0</v>
      </c>
      <c r="D87" s="71">
        <v>0</v>
      </c>
      <c r="E87" s="125">
        <v>0</v>
      </c>
      <c r="F87" s="71">
        <v>0</v>
      </c>
      <c r="G87" s="71">
        <v>0</v>
      </c>
      <c r="H87" s="71">
        <v>0</v>
      </c>
      <c r="I87" s="71">
        <v>0</v>
      </c>
      <c r="J87" s="71">
        <v>0</v>
      </c>
      <c r="K87" s="71">
        <v>0</v>
      </c>
      <c r="L87" s="16">
        <v>0</v>
      </c>
      <c r="M87" s="71">
        <v>0</v>
      </c>
      <c r="O87" s="78" t="s">
        <v>2061</v>
      </c>
    </row>
    <row r="88" spans="1:15" ht="14.45" customHeight="1">
      <c r="A88" s="143" t="s">
        <v>174</v>
      </c>
      <c r="B88" s="71">
        <v>2</v>
      </c>
      <c r="C88" s="71">
        <v>54</v>
      </c>
      <c r="D88" s="71">
        <v>22</v>
      </c>
      <c r="E88" s="125">
        <v>0</v>
      </c>
      <c r="F88" s="71">
        <v>0</v>
      </c>
      <c r="G88" s="71">
        <v>0</v>
      </c>
      <c r="H88" s="71">
        <v>0</v>
      </c>
      <c r="I88" s="71">
        <v>0</v>
      </c>
      <c r="J88" s="71">
        <v>2</v>
      </c>
      <c r="K88" s="71">
        <v>0</v>
      </c>
      <c r="L88" s="16">
        <v>2</v>
      </c>
      <c r="M88" s="71">
        <v>1</v>
      </c>
      <c r="O88" s="78" t="s">
        <v>174</v>
      </c>
    </row>
    <row r="89" spans="1:15" ht="14.45" customHeight="1">
      <c r="A89" s="143" t="s">
        <v>175</v>
      </c>
      <c r="B89" s="71">
        <v>0</v>
      </c>
      <c r="C89" s="71">
        <v>0</v>
      </c>
      <c r="D89" s="71">
        <v>0</v>
      </c>
      <c r="E89" s="125">
        <v>0</v>
      </c>
      <c r="F89" s="71">
        <v>0</v>
      </c>
      <c r="G89" s="71">
        <v>0</v>
      </c>
      <c r="H89" s="71">
        <v>0</v>
      </c>
      <c r="I89" s="71">
        <v>0</v>
      </c>
      <c r="J89" s="71">
        <v>0</v>
      </c>
      <c r="K89" s="71">
        <v>0</v>
      </c>
      <c r="L89" s="16">
        <v>0</v>
      </c>
      <c r="M89" s="71">
        <v>0</v>
      </c>
      <c r="O89" s="78" t="s">
        <v>175</v>
      </c>
    </row>
    <row r="90" spans="1:15" s="100" customFormat="1">
      <c r="A90" s="7" t="s">
        <v>101</v>
      </c>
      <c r="B90" s="19"/>
      <c r="C90" s="22"/>
      <c r="D90" s="11"/>
      <c r="E90" s="17"/>
      <c r="F90" s="17"/>
      <c r="G90" s="17"/>
      <c r="H90" s="17"/>
      <c r="I90" s="23"/>
      <c r="J90" s="17"/>
      <c r="K90" s="17"/>
      <c r="L90" s="19"/>
      <c r="M90" s="17"/>
      <c r="O90" s="78" t="s">
        <v>101</v>
      </c>
    </row>
    <row r="91" spans="1:15" ht="14.45" customHeight="1">
      <c r="A91" s="143" t="s">
        <v>2062</v>
      </c>
      <c r="B91" s="71">
        <v>3</v>
      </c>
      <c r="C91" s="71">
        <v>71</v>
      </c>
      <c r="D91" s="71">
        <v>33</v>
      </c>
      <c r="E91" s="125">
        <v>3</v>
      </c>
      <c r="F91" s="71">
        <v>3</v>
      </c>
      <c r="G91" s="71">
        <v>0</v>
      </c>
      <c r="H91" s="71">
        <v>0</v>
      </c>
      <c r="I91" s="71">
        <v>4</v>
      </c>
      <c r="J91" s="71">
        <v>0</v>
      </c>
      <c r="K91" s="71">
        <v>2</v>
      </c>
      <c r="L91" s="16">
        <v>6</v>
      </c>
      <c r="M91" s="71">
        <v>5</v>
      </c>
      <c r="O91" s="78" t="s">
        <v>2062</v>
      </c>
    </row>
    <row r="92" spans="1:15" ht="14.45" customHeight="1">
      <c r="A92" s="143" t="s">
        <v>176</v>
      </c>
      <c r="B92" s="71">
        <v>10</v>
      </c>
      <c r="C92" s="71">
        <v>185</v>
      </c>
      <c r="D92" s="71">
        <v>97</v>
      </c>
      <c r="E92" s="125">
        <v>14</v>
      </c>
      <c r="F92" s="71">
        <v>11</v>
      </c>
      <c r="G92" s="71">
        <v>0</v>
      </c>
      <c r="H92" s="71">
        <v>0</v>
      </c>
      <c r="I92" s="71">
        <v>3</v>
      </c>
      <c r="J92" s="71">
        <v>5</v>
      </c>
      <c r="K92" s="71">
        <v>4</v>
      </c>
      <c r="L92" s="16">
        <v>12</v>
      </c>
      <c r="M92" s="71">
        <v>8</v>
      </c>
      <c r="O92" s="78" t="s">
        <v>176</v>
      </c>
    </row>
    <row r="93" spans="1:15" ht="14.45" customHeight="1">
      <c r="A93" s="143" t="s">
        <v>177</v>
      </c>
      <c r="B93" s="71">
        <v>1</v>
      </c>
      <c r="C93" s="71">
        <v>12</v>
      </c>
      <c r="D93" s="71">
        <v>6</v>
      </c>
      <c r="E93" s="125">
        <v>1</v>
      </c>
      <c r="F93" s="71">
        <v>0</v>
      </c>
      <c r="G93" s="71">
        <v>0</v>
      </c>
      <c r="H93" s="71">
        <v>0</v>
      </c>
      <c r="I93" s="71">
        <v>0</v>
      </c>
      <c r="J93" s="71">
        <v>1</v>
      </c>
      <c r="K93" s="71">
        <v>0</v>
      </c>
      <c r="L93" s="16">
        <v>1</v>
      </c>
      <c r="M93" s="71">
        <v>0</v>
      </c>
      <c r="O93" s="78" t="s">
        <v>177</v>
      </c>
    </row>
    <row r="94" spans="1:15" ht="14.45" customHeight="1">
      <c r="A94" s="143" t="s">
        <v>178</v>
      </c>
      <c r="B94" s="71">
        <v>0</v>
      </c>
      <c r="C94" s="71">
        <v>0</v>
      </c>
      <c r="D94" s="71">
        <v>0</v>
      </c>
      <c r="E94" s="125">
        <v>0</v>
      </c>
      <c r="F94" s="71">
        <v>0</v>
      </c>
      <c r="G94" s="71">
        <v>0</v>
      </c>
      <c r="H94" s="71">
        <v>0</v>
      </c>
      <c r="I94" s="71">
        <v>0</v>
      </c>
      <c r="J94" s="71">
        <v>0</v>
      </c>
      <c r="K94" s="71">
        <v>0</v>
      </c>
      <c r="L94" s="16">
        <v>0</v>
      </c>
      <c r="M94" s="71">
        <v>0</v>
      </c>
      <c r="O94" s="78" t="s">
        <v>178</v>
      </c>
    </row>
    <row r="95" spans="1:15" ht="14.45" customHeight="1">
      <c r="A95" s="143" t="s">
        <v>179</v>
      </c>
      <c r="B95" s="71">
        <v>0</v>
      </c>
      <c r="C95" s="71">
        <v>0</v>
      </c>
      <c r="D95" s="71">
        <v>0</v>
      </c>
      <c r="E95" s="125">
        <v>0</v>
      </c>
      <c r="F95" s="71">
        <v>0</v>
      </c>
      <c r="G95" s="71">
        <v>0</v>
      </c>
      <c r="H95" s="71">
        <v>0</v>
      </c>
      <c r="I95" s="71">
        <v>0</v>
      </c>
      <c r="J95" s="71">
        <v>0</v>
      </c>
      <c r="K95" s="71">
        <v>0</v>
      </c>
      <c r="L95" s="16">
        <v>0</v>
      </c>
      <c r="M95" s="71">
        <v>0</v>
      </c>
      <c r="O95" s="78" t="s">
        <v>179</v>
      </c>
    </row>
    <row r="96" spans="1:15" ht="14.45" customHeight="1">
      <c r="A96" s="143" t="s">
        <v>180</v>
      </c>
      <c r="B96" s="71">
        <v>0</v>
      </c>
      <c r="C96" s="71">
        <v>0</v>
      </c>
      <c r="D96" s="71">
        <v>0</v>
      </c>
      <c r="E96" s="125">
        <v>0</v>
      </c>
      <c r="F96" s="71">
        <v>0</v>
      </c>
      <c r="G96" s="71">
        <v>0</v>
      </c>
      <c r="H96" s="71">
        <v>0</v>
      </c>
      <c r="I96" s="71">
        <v>0</v>
      </c>
      <c r="J96" s="71">
        <v>0</v>
      </c>
      <c r="K96" s="71">
        <v>0</v>
      </c>
      <c r="L96" s="16">
        <v>0</v>
      </c>
      <c r="M96" s="71">
        <v>0</v>
      </c>
      <c r="O96" s="78" t="s">
        <v>180</v>
      </c>
    </row>
    <row r="97" spans="1:15" ht="14.45" customHeight="1">
      <c r="A97" s="143" t="s">
        <v>181</v>
      </c>
      <c r="B97" s="71">
        <v>0</v>
      </c>
      <c r="C97" s="71">
        <v>0</v>
      </c>
      <c r="D97" s="71">
        <v>0</v>
      </c>
      <c r="E97" s="125">
        <v>0</v>
      </c>
      <c r="F97" s="71">
        <v>0</v>
      </c>
      <c r="G97" s="71">
        <v>0</v>
      </c>
      <c r="H97" s="71">
        <v>0</v>
      </c>
      <c r="I97" s="71">
        <v>0</v>
      </c>
      <c r="J97" s="71">
        <v>0</v>
      </c>
      <c r="K97" s="71">
        <v>0</v>
      </c>
      <c r="L97" s="16">
        <v>0</v>
      </c>
      <c r="M97" s="71">
        <v>0</v>
      </c>
      <c r="O97" s="78" t="s">
        <v>181</v>
      </c>
    </row>
    <row r="98" spans="1:15" s="100" customFormat="1">
      <c r="A98" s="7" t="s">
        <v>102</v>
      </c>
      <c r="B98" s="19"/>
      <c r="C98" s="22"/>
      <c r="D98" s="11"/>
      <c r="E98" s="17"/>
      <c r="F98" s="17"/>
      <c r="G98" s="17"/>
      <c r="H98" s="17"/>
      <c r="I98" s="23"/>
      <c r="J98" s="17"/>
      <c r="K98" s="17"/>
      <c r="L98" s="19"/>
      <c r="M98" s="17"/>
      <c r="O98" s="78" t="s">
        <v>102</v>
      </c>
    </row>
    <row r="99" spans="1:15" ht="14.45" customHeight="1">
      <c r="A99" s="143" t="s">
        <v>182</v>
      </c>
      <c r="B99" s="71">
        <v>3</v>
      </c>
      <c r="C99" s="71">
        <v>67</v>
      </c>
      <c r="D99" s="71">
        <v>35</v>
      </c>
      <c r="E99" s="125">
        <v>1</v>
      </c>
      <c r="F99" s="71">
        <v>1</v>
      </c>
      <c r="G99" s="71">
        <v>0</v>
      </c>
      <c r="H99" s="71">
        <v>0</v>
      </c>
      <c r="I99" s="71">
        <v>0</v>
      </c>
      <c r="J99" s="71">
        <v>2</v>
      </c>
      <c r="K99" s="71">
        <v>4</v>
      </c>
      <c r="L99" s="16">
        <v>6</v>
      </c>
      <c r="M99" s="71">
        <v>5</v>
      </c>
      <c r="O99" s="78" t="s">
        <v>182</v>
      </c>
    </row>
    <row r="100" spans="1:15" ht="14.45" customHeight="1">
      <c r="A100" s="143" t="s">
        <v>183</v>
      </c>
      <c r="B100" s="71">
        <v>12</v>
      </c>
      <c r="C100" s="71">
        <v>309</v>
      </c>
      <c r="D100" s="71">
        <v>158</v>
      </c>
      <c r="E100" s="125">
        <v>11</v>
      </c>
      <c r="F100" s="71">
        <v>8</v>
      </c>
      <c r="G100" s="71">
        <v>0</v>
      </c>
      <c r="H100" s="71">
        <v>0</v>
      </c>
      <c r="I100" s="71">
        <v>0</v>
      </c>
      <c r="J100" s="71">
        <v>3</v>
      </c>
      <c r="K100" s="71">
        <v>13</v>
      </c>
      <c r="L100" s="16">
        <v>16</v>
      </c>
      <c r="M100" s="71">
        <v>15</v>
      </c>
      <c r="O100" s="78" t="s">
        <v>183</v>
      </c>
    </row>
    <row r="101" spans="1:15" ht="14.45" customHeight="1">
      <c r="A101" s="143" t="s">
        <v>184</v>
      </c>
      <c r="B101" s="71">
        <v>4</v>
      </c>
      <c r="C101" s="71">
        <v>163</v>
      </c>
      <c r="D101" s="71">
        <v>85</v>
      </c>
      <c r="E101" s="125">
        <v>1</v>
      </c>
      <c r="F101" s="71">
        <v>1</v>
      </c>
      <c r="G101" s="71">
        <v>0</v>
      </c>
      <c r="H101" s="71">
        <v>0</v>
      </c>
      <c r="I101" s="71">
        <v>0</v>
      </c>
      <c r="J101" s="71">
        <v>0</v>
      </c>
      <c r="K101" s="71">
        <v>8</v>
      </c>
      <c r="L101" s="16">
        <v>8</v>
      </c>
      <c r="M101" s="71">
        <v>6</v>
      </c>
      <c r="O101" s="78" t="s">
        <v>184</v>
      </c>
    </row>
    <row r="102" spans="1:15" s="100" customFormat="1">
      <c r="A102" s="7" t="s">
        <v>103</v>
      </c>
      <c r="B102" s="19"/>
      <c r="C102" s="10"/>
      <c r="D102" s="12"/>
      <c r="E102" s="19"/>
      <c r="F102" s="19"/>
      <c r="G102" s="19"/>
      <c r="H102" s="19"/>
      <c r="I102" s="19"/>
      <c r="J102" s="19"/>
      <c r="K102" s="19"/>
      <c r="L102" s="19"/>
      <c r="M102" s="19"/>
      <c r="O102" s="78" t="s">
        <v>103</v>
      </c>
    </row>
    <row r="103" spans="1:15" ht="14.45" customHeight="1">
      <c r="A103" s="143" t="s">
        <v>2063</v>
      </c>
      <c r="B103" s="71">
        <v>0</v>
      </c>
      <c r="C103" s="71">
        <v>0</v>
      </c>
      <c r="D103" s="71">
        <v>0</v>
      </c>
      <c r="E103" s="125">
        <v>0</v>
      </c>
      <c r="F103" s="71">
        <v>0</v>
      </c>
      <c r="G103" s="71">
        <v>0</v>
      </c>
      <c r="H103" s="71">
        <v>0</v>
      </c>
      <c r="I103" s="71">
        <v>0</v>
      </c>
      <c r="J103" s="71">
        <v>0</v>
      </c>
      <c r="K103" s="71">
        <v>0</v>
      </c>
      <c r="L103" s="16">
        <v>0</v>
      </c>
      <c r="M103" s="71">
        <v>0</v>
      </c>
      <c r="O103" s="78" t="s">
        <v>2063</v>
      </c>
    </row>
    <row r="104" spans="1:15" ht="14.45" customHeight="1">
      <c r="A104" s="143" t="s">
        <v>186</v>
      </c>
      <c r="B104" s="71">
        <v>1</v>
      </c>
      <c r="C104" s="71">
        <v>108</v>
      </c>
      <c r="D104" s="71">
        <v>56</v>
      </c>
      <c r="E104" s="125">
        <v>2</v>
      </c>
      <c r="F104" s="71">
        <v>0</v>
      </c>
      <c r="G104" s="71">
        <v>0</v>
      </c>
      <c r="H104" s="71">
        <v>1</v>
      </c>
      <c r="I104" s="71">
        <v>0</v>
      </c>
      <c r="J104" s="71">
        <v>1</v>
      </c>
      <c r="K104" s="71">
        <v>0</v>
      </c>
      <c r="L104" s="16">
        <v>2</v>
      </c>
      <c r="M104" s="71">
        <v>2</v>
      </c>
      <c r="O104" s="78" t="s">
        <v>186</v>
      </c>
    </row>
    <row r="105" spans="1:15" ht="14.45" customHeight="1">
      <c r="A105" s="143" t="s">
        <v>187</v>
      </c>
      <c r="B105" s="71">
        <v>24</v>
      </c>
      <c r="C105" s="71">
        <v>925</v>
      </c>
      <c r="D105" s="71">
        <v>465</v>
      </c>
      <c r="E105" s="125">
        <v>26</v>
      </c>
      <c r="F105" s="71">
        <v>2</v>
      </c>
      <c r="G105" s="71">
        <v>0</v>
      </c>
      <c r="H105" s="71">
        <v>0</v>
      </c>
      <c r="I105" s="71">
        <v>0</v>
      </c>
      <c r="J105" s="71">
        <v>54</v>
      </c>
      <c r="K105" s="71">
        <v>0</v>
      </c>
      <c r="L105" s="16">
        <v>54</v>
      </c>
      <c r="M105" s="71">
        <v>37</v>
      </c>
      <c r="O105" s="78" t="s">
        <v>187</v>
      </c>
    </row>
    <row r="106" spans="1:15" ht="14.45" customHeight="1">
      <c r="A106" s="143" t="s">
        <v>188</v>
      </c>
      <c r="B106" s="71">
        <v>25</v>
      </c>
      <c r="C106" s="71">
        <v>868</v>
      </c>
      <c r="D106" s="71">
        <v>454</v>
      </c>
      <c r="E106" s="125">
        <v>26</v>
      </c>
      <c r="F106" s="71">
        <v>11</v>
      </c>
      <c r="G106" s="71">
        <v>0</v>
      </c>
      <c r="H106" s="71">
        <v>0</v>
      </c>
      <c r="I106" s="71">
        <v>1</v>
      </c>
      <c r="J106" s="71">
        <v>20</v>
      </c>
      <c r="K106" s="71">
        <v>30</v>
      </c>
      <c r="L106" s="16">
        <v>51</v>
      </c>
      <c r="M106" s="71">
        <v>43</v>
      </c>
      <c r="O106" s="78" t="s">
        <v>188</v>
      </c>
    </row>
    <row r="107" spans="1:15" ht="14.45" customHeight="1">
      <c r="A107" s="143" t="s">
        <v>4</v>
      </c>
      <c r="B107" s="71">
        <v>0</v>
      </c>
      <c r="C107" s="71">
        <v>0</v>
      </c>
      <c r="D107" s="71">
        <v>0</v>
      </c>
      <c r="E107" s="125">
        <v>0</v>
      </c>
      <c r="F107" s="71">
        <v>0</v>
      </c>
      <c r="G107" s="71">
        <v>0</v>
      </c>
      <c r="H107" s="71">
        <v>0</v>
      </c>
      <c r="I107" s="71">
        <v>0</v>
      </c>
      <c r="J107" s="71">
        <v>0</v>
      </c>
      <c r="K107" s="71">
        <v>0</v>
      </c>
      <c r="L107" s="16">
        <v>0</v>
      </c>
      <c r="M107" s="71">
        <v>0</v>
      </c>
      <c r="O107" s="78" t="s">
        <v>4</v>
      </c>
    </row>
    <row r="108" spans="1:15" ht="14.45" customHeight="1">
      <c r="A108" s="143" t="s">
        <v>189</v>
      </c>
      <c r="B108" s="71">
        <v>0</v>
      </c>
      <c r="C108" s="71">
        <v>0</v>
      </c>
      <c r="D108" s="71">
        <v>0</v>
      </c>
      <c r="E108" s="125">
        <v>0</v>
      </c>
      <c r="F108" s="71">
        <v>0</v>
      </c>
      <c r="G108" s="71">
        <v>0</v>
      </c>
      <c r="H108" s="71">
        <v>0</v>
      </c>
      <c r="I108" s="71">
        <v>0</v>
      </c>
      <c r="J108" s="71">
        <v>0</v>
      </c>
      <c r="K108" s="71">
        <v>0</v>
      </c>
      <c r="L108" s="16">
        <v>0</v>
      </c>
      <c r="M108" s="71">
        <v>0</v>
      </c>
      <c r="O108" s="78" t="s">
        <v>189</v>
      </c>
    </row>
    <row r="109" spans="1:15">
      <c r="A109" s="206" t="s">
        <v>2204</v>
      </c>
      <c r="B109" s="206"/>
      <c r="C109" s="206"/>
      <c r="D109" s="206"/>
      <c r="E109" s="206"/>
      <c r="F109" s="206"/>
      <c r="G109" s="206"/>
      <c r="H109" s="206"/>
      <c r="I109" s="206"/>
      <c r="J109" s="206"/>
      <c r="K109" s="206"/>
      <c r="L109" s="206"/>
      <c r="M109" s="206"/>
      <c r="O109" s="78" t="str">
        <f>IF(A109="",O108,A109)</f>
        <v>DONNEES DES ESPACES D'EVEIL COMMUNAUTAIRE (EEC) PAR CISCO</v>
      </c>
    </row>
    <row r="110" spans="1:15">
      <c r="A110" s="206" t="str">
        <f>"ANNEE SCOLAIRE "&amp;annee_scolaire</f>
        <v>ANNEE SCOLAIRE 2022-2023</v>
      </c>
      <c r="B110" s="206"/>
      <c r="C110" s="206"/>
      <c r="D110" s="206"/>
      <c r="E110" s="206"/>
      <c r="F110" s="206"/>
      <c r="G110" s="206"/>
      <c r="H110" s="206"/>
      <c r="I110" s="206"/>
      <c r="J110" s="206"/>
      <c r="K110" s="206"/>
      <c r="L110" s="206"/>
      <c r="M110" s="206"/>
      <c r="O110" s="78" t="str">
        <f>IF(A110="",O109,A110)</f>
        <v>ANNEE SCOLAIRE 2022-2023</v>
      </c>
    </row>
    <row r="111" spans="1:15" ht="14.45" customHeight="1">
      <c r="A111" s="202" t="s">
        <v>2</v>
      </c>
      <c r="B111" s="209" t="s">
        <v>137</v>
      </c>
      <c r="C111" s="210" t="s">
        <v>2199</v>
      </c>
      <c r="D111" s="210"/>
      <c r="E111" s="208" t="s">
        <v>2200</v>
      </c>
      <c r="F111" s="208"/>
      <c r="G111" s="208" t="s">
        <v>2201</v>
      </c>
      <c r="H111" s="208"/>
      <c r="I111" s="208"/>
      <c r="J111" s="208"/>
      <c r="K111" s="208"/>
      <c r="L111" s="208"/>
      <c r="M111" s="208"/>
      <c r="O111" s="78" t="str">
        <f>IF(A111="",O110,A111)</f>
        <v>CISCO</v>
      </c>
    </row>
    <row r="112" spans="1:15" ht="24">
      <c r="A112" s="202"/>
      <c r="B112" s="209"/>
      <c r="C112" s="70" t="s">
        <v>139</v>
      </c>
      <c r="D112" s="70" t="s">
        <v>48</v>
      </c>
      <c r="E112" s="126" t="s">
        <v>2202</v>
      </c>
      <c r="F112" s="127" t="s">
        <v>237</v>
      </c>
      <c r="G112" s="126" t="s">
        <v>273</v>
      </c>
      <c r="H112" s="126" t="s">
        <v>276</v>
      </c>
      <c r="I112" s="126" t="s">
        <v>274</v>
      </c>
      <c r="J112" s="126" t="s">
        <v>275</v>
      </c>
      <c r="K112" s="126" t="s">
        <v>0</v>
      </c>
      <c r="L112" s="126" t="s">
        <v>47</v>
      </c>
      <c r="M112" s="126" t="s">
        <v>143</v>
      </c>
      <c r="O112" s="78" t="str">
        <f>IF(A112="",O111,A112)</f>
        <v>CISCO</v>
      </c>
    </row>
    <row r="113" spans="1:15" s="100" customFormat="1">
      <c r="A113" s="7" t="s">
        <v>106</v>
      </c>
      <c r="B113" s="19"/>
      <c r="C113" s="22"/>
      <c r="D113" s="11"/>
      <c r="E113" s="23"/>
      <c r="F113" s="23"/>
      <c r="G113" s="17"/>
      <c r="H113" s="23"/>
      <c r="I113" s="17"/>
      <c r="J113" s="17"/>
      <c r="K113" s="17"/>
      <c r="L113" s="19"/>
      <c r="M113" s="17"/>
      <c r="O113" s="78" t="s">
        <v>106</v>
      </c>
    </row>
    <row r="114" spans="1:15" ht="14.45" customHeight="1">
      <c r="A114" s="143" t="s">
        <v>190</v>
      </c>
      <c r="B114" s="71">
        <v>5</v>
      </c>
      <c r="C114" s="71">
        <v>142</v>
      </c>
      <c r="D114" s="71">
        <v>76</v>
      </c>
      <c r="E114" s="125">
        <v>6</v>
      </c>
      <c r="F114" s="71">
        <v>4</v>
      </c>
      <c r="G114" s="71">
        <v>0</v>
      </c>
      <c r="H114" s="71">
        <v>1</v>
      </c>
      <c r="I114" s="71">
        <v>0</v>
      </c>
      <c r="J114" s="71">
        <v>5</v>
      </c>
      <c r="K114" s="71">
        <v>1</v>
      </c>
      <c r="L114" s="16">
        <v>7</v>
      </c>
      <c r="M114" s="71">
        <v>5</v>
      </c>
      <c r="O114" s="78" t="s">
        <v>190</v>
      </c>
    </row>
    <row r="115" spans="1:15" ht="14.45" customHeight="1">
      <c r="A115" s="143" t="s">
        <v>191</v>
      </c>
      <c r="B115" s="71">
        <v>9</v>
      </c>
      <c r="C115" s="71">
        <v>307</v>
      </c>
      <c r="D115" s="71">
        <v>158</v>
      </c>
      <c r="E115" s="125">
        <v>10</v>
      </c>
      <c r="F115" s="71">
        <v>2</v>
      </c>
      <c r="G115" s="71">
        <v>0</v>
      </c>
      <c r="H115" s="71">
        <v>1</v>
      </c>
      <c r="I115" s="71">
        <v>0</v>
      </c>
      <c r="J115" s="71">
        <v>14</v>
      </c>
      <c r="K115" s="71">
        <v>0</v>
      </c>
      <c r="L115" s="16">
        <v>15</v>
      </c>
      <c r="M115" s="71">
        <v>15</v>
      </c>
      <c r="O115" s="78" t="s">
        <v>191</v>
      </c>
    </row>
    <row r="116" spans="1:15" s="100" customFormat="1">
      <c r="A116" s="7" t="s">
        <v>107</v>
      </c>
      <c r="B116" s="19"/>
      <c r="C116" s="22"/>
      <c r="D116" s="11"/>
      <c r="E116" s="23"/>
      <c r="F116" s="23"/>
      <c r="G116" s="17"/>
      <c r="H116" s="23"/>
      <c r="I116" s="17"/>
      <c r="J116" s="17"/>
      <c r="K116" s="17"/>
      <c r="L116" s="19"/>
      <c r="M116" s="17"/>
      <c r="O116" s="78" t="s">
        <v>107</v>
      </c>
    </row>
    <row r="117" spans="1:15" ht="14.45" customHeight="1">
      <c r="A117" s="143" t="s">
        <v>192</v>
      </c>
      <c r="B117" s="71">
        <v>9</v>
      </c>
      <c r="C117" s="71">
        <v>225</v>
      </c>
      <c r="D117" s="71">
        <v>114</v>
      </c>
      <c r="E117" s="125">
        <v>9</v>
      </c>
      <c r="F117" s="71">
        <v>0</v>
      </c>
      <c r="G117" s="71">
        <v>0</v>
      </c>
      <c r="H117" s="71">
        <v>0</v>
      </c>
      <c r="I117" s="71">
        <v>0</v>
      </c>
      <c r="J117" s="71">
        <v>14</v>
      </c>
      <c r="K117" s="71">
        <v>0</v>
      </c>
      <c r="L117" s="16">
        <v>14</v>
      </c>
      <c r="M117" s="71">
        <v>11</v>
      </c>
      <c r="O117" s="78" t="s">
        <v>192</v>
      </c>
    </row>
    <row r="118" spans="1:15" ht="14.45" customHeight="1">
      <c r="A118" s="143" t="s">
        <v>193</v>
      </c>
      <c r="B118" s="71">
        <v>9</v>
      </c>
      <c r="C118" s="71">
        <v>332</v>
      </c>
      <c r="D118" s="71">
        <v>181</v>
      </c>
      <c r="E118" s="125">
        <v>9</v>
      </c>
      <c r="F118" s="71">
        <v>1</v>
      </c>
      <c r="G118" s="71">
        <v>0</v>
      </c>
      <c r="H118" s="71">
        <v>0</v>
      </c>
      <c r="I118" s="71">
        <v>2</v>
      </c>
      <c r="J118" s="71">
        <v>7</v>
      </c>
      <c r="K118" s="71">
        <v>2</v>
      </c>
      <c r="L118" s="16">
        <v>11</v>
      </c>
      <c r="M118" s="71">
        <v>10</v>
      </c>
      <c r="O118" s="78" t="s">
        <v>193</v>
      </c>
    </row>
    <row r="119" spans="1:15" ht="14.45" customHeight="1">
      <c r="A119" s="143" t="s">
        <v>194</v>
      </c>
      <c r="B119" s="71">
        <v>1</v>
      </c>
      <c r="C119" s="71">
        <v>22</v>
      </c>
      <c r="D119" s="71">
        <v>7</v>
      </c>
      <c r="E119" s="125">
        <v>1</v>
      </c>
      <c r="F119" s="71">
        <v>1</v>
      </c>
      <c r="G119" s="71">
        <v>0</v>
      </c>
      <c r="H119" s="71">
        <v>0</v>
      </c>
      <c r="I119" s="71">
        <v>0</v>
      </c>
      <c r="J119" s="71">
        <v>0</v>
      </c>
      <c r="K119" s="71">
        <v>2</v>
      </c>
      <c r="L119" s="16">
        <v>2</v>
      </c>
      <c r="M119" s="71">
        <v>2</v>
      </c>
      <c r="O119" s="78" t="s">
        <v>194</v>
      </c>
    </row>
    <row r="120" spans="1:15" ht="14.45" customHeight="1">
      <c r="A120" s="143" t="s">
        <v>195</v>
      </c>
      <c r="B120" s="71">
        <v>1</v>
      </c>
      <c r="C120" s="71">
        <v>25</v>
      </c>
      <c r="D120" s="71">
        <v>10</v>
      </c>
      <c r="E120" s="125">
        <v>1</v>
      </c>
      <c r="F120" s="71">
        <v>0</v>
      </c>
      <c r="G120" s="71">
        <v>0</v>
      </c>
      <c r="H120" s="71">
        <v>0</v>
      </c>
      <c r="I120" s="71">
        <v>0</v>
      </c>
      <c r="J120" s="71">
        <v>0</v>
      </c>
      <c r="K120" s="71">
        <v>1</v>
      </c>
      <c r="L120" s="16">
        <v>1</v>
      </c>
      <c r="M120" s="71">
        <v>1</v>
      </c>
      <c r="O120" s="78" t="s">
        <v>195</v>
      </c>
    </row>
    <row r="121" spans="1:15" ht="14.45" customHeight="1">
      <c r="A121" s="143" t="s">
        <v>196</v>
      </c>
      <c r="B121" s="71">
        <v>6</v>
      </c>
      <c r="C121" s="71">
        <v>171</v>
      </c>
      <c r="D121" s="71">
        <v>85</v>
      </c>
      <c r="E121" s="125">
        <v>8</v>
      </c>
      <c r="F121" s="71">
        <v>6</v>
      </c>
      <c r="G121" s="71">
        <v>0</v>
      </c>
      <c r="H121" s="71">
        <v>2</v>
      </c>
      <c r="I121" s="71">
        <v>1</v>
      </c>
      <c r="J121" s="71">
        <v>4</v>
      </c>
      <c r="K121" s="71">
        <v>0</v>
      </c>
      <c r="L121" s="16">
        <v>7</v>
      </c>
      <c r="M121" s="71">
        <v>5</v>
      </c>
      <c r="O121" s="78" t="s">
        <v>196</v>
      </c>
    </row>
    <row r="122" spans="1:15" s="100" customFormat="1">
      <c r="A122" s="7" t="s">
        <v>2054</v>
      </c>
      <c r="B122" s="19"/>
      <c r="C122" s="22"/>
      <c r="D122" s="11"/>
      <c r="E122" s="23"/>
      <c r="F122" s="23"/>
      <c r="G122" s="17"/>
      <c r="H122" s="23"/>
      <c r="I122" s="17"/>
      <c r="J122" s="17"/>
      <c r="K122" s="17"/>
      <c r="L122" s="19"/>
      <c r="M122" s="17"/>
      <c r="O122" s="78" t="s">
        <v>2054</v>
      </c>
    </row>
    <row r="123" spans="1:15" ht="14.45" customHeight="1">
      <c r="A123" s="143" t="s">
        <v>233</v>
      </c>
      <c r="B123" s="71">
        <v>0</v>
      </c>
      <c r="C123" s="71">
        <v>0</v>
      </c>
      <c r="D123" s="71">
        <v>0</v>
      </c>
      <c r="E123" s="125">
        <v>0</v>
      </c>
      <c r="F123" s="71">
        <v>0</v>
      </c>
      <c r="G123" s="71">
        <v>0</v>
      </c>
      <c r="H123" s="71">
        <v>0</v>
      </c>
      <c r="I123" s="71">
        <v>0</v>
      </c>
      <c r="J123" s="71">
        <v>0</v>
      </c>
      <c r="K123" s="71">
        <v>0</v>
      </c>
      <c r="L123" s="16">
        <v>0</v>
      </c>
      <c r="M123" s="71">
        <v>0</v>
      </c>
      <c r="O123" s="78" t="s">
        <v>233</v>
      </c>
    </row>
    <row r="124" spans="1:15" ht="14.45" customHeight="1">
      <c r="A124" s="143" t="s">
        <v>234</v>
      </c>
      <c r="B124" s="71">
        <v>5</v>
      </c>
      <c r="C124" s="71">
        <v>150</v>
      </c>
      <c r="D124" s="71">
        <v>78</v>
      </c>
      <c r="E124" s="125">
        <v>8</v>
      </c>
      <c r="F124" s="71">
        <v>1</v>
      </c>
      <c r="G124" s="71">
        <v>0</v>
      </c>
      <c r="H124" s="71">
        <v>0</v>
      </c>
      <c r="I124" s="71">
        <v>2</v>
      </c>
      <c r="J124" s="71">
        <v>6</v>
      </c>
      <c r="K124" s="71">
        <v>0</v>
      </c>
      <c r="L124" s="16">
        <v>8</v>
      </c>
      <c r="M124" s="71">
        <v>5</v>
      </c>
      <c r="O124" s="78" t="s">
        <v>234</v>
      </c>
    </row>
    <row r="125" spans="1:15" ht="14.45" customHeight="1">
      <c r="A125" s="143" t="s">
        <v>236</v>
      </c>
      <c r="B125" s="71">
        <v>0</v>
      </c>
      <c r="C125" s="71">
        <v>0</v>
      </c>
      <c r="D125" s="71">
        <v>0</v>
      </c>
      <c r="E125" s="125">
        <v>0</v>
      </c>
      <c r="F125" s="71">
        <v>0</v>
      </c>
      <c r="G125" s="71">
        <v>0</v>
      </c>
      <c r="H125" s="71">
        <v>0</v>
      </c>
      <c r="I125" s="71">
        <v>0</v>
      </c>
      <c r="J125" s="71">
        <v>0</v>
      </c>
      <c r="K125" s="71">
        <v>0</v>
      </c>
      <c r="L125" s="16">
        <v>0</v>
      </c>
      <c r="M125" s="71">
        <v>0</v>
      </c>
      <c r="O125" s="78" t="s">
        <v>236</v>
      </c>
    </row>
    <row r="126" spans="1:15" s="100" customFormat="1">
      <c r="A126" s="7" t="s">
        <v>108</v>
      </c>
      <c r="B126" s="19"/>
      <c r="C126" s="22"/>
      <c r="D126" s="11"/>
      <c r="E126" s="23"/>
      <c r="F126" s="23"/>
      <c r="G126" s="17"/>
      <c r="H126" s="23"/>
      <c r="I126" s="17"/>
      <c r="J126" s="17"/>
      <c r="K126" s="17"/>
      <c r="L126" s="19"/>
      <c r="M126" s="17"/>
      <c r="O126" s="78" t="s">
        <v>108</v>
      </c>
    </row>
    <row r="127" spans="1:15" ht="14.45" customHeight="1">
      <c r="A127" s="143" t="s">
        <v>197</v>
      </c>
      <c r="B127" s="71">
        <v>1</v>
      </c>
      <c r="C127" s="71">
        <v>17</v>
      </c>
      <c r="D127" s="71">
        <v>8</v>
      </c>
      <c r="E127" s="125">
        <v>1</v>
      </c>
      <c r="F127" s="71">
        <v>0</v>
      </c>
      <c r="G127" s="71">
        <v>0</v>
      </c>
      <c r="H127" s="71">
        <v>0</v>
      </c>
      <c r="I127" s="71">
        <v>0</v>
      </c>
      <c r="J127" s="71">
        <v>1</v>
      </c>
      <c r="K127" s="71">
        <v>0</v>
      </c>
      <c r="L127" s="16">
        <v>1</v>
      </c>
      <c r="M127" s="71">
        <v>1</v>
      </c>
      <c r="O127" s="78" t="s">
        <v>197</v>
      </c>
    </row>
    <row r="128" spans="1:15" ht="14.45" customHeight="1">
      <c r="A128" s="143" t="s">
        <v>198</v>
      </c>
      <c r="B128" s="71">
        <v>17</v>
      </c>
      <c r="C128" s="71">
        <v>522</v>
      </c>
      <c r="D128" s="71">
        <v>264</v>
      </c>
      <c r="E128" s="125">
        <v>21</v>
      </c>
      <c r="F128" s="71">
        <v>12</v>
      </c>
      <c r="G128" s="71">
        <v>0</v>
      </c>
      <c r="H128" s="71">
        <v>0</v>
      </c>
      <c r="I128" s="71">
        <v>0</v>
      </c>
      <c r="J128" s="71">
        <v>38</v>
      </c>
      <c r="K128" s="71">
        <v>0</v>
      </c>
      <c r="L128" s="16">
        <v>38</v>
      </c>
      <c r="M128" s="71">
        <v>31</v>
      </c>
      <c r="O128" s="78" t="s">
        <v>198</v>
      </c>
    </row>
    <row r="129" spans="1:15" ht="14.45" customHeight="1">
      <c r="A129" s="143" t="s">
        <v>199</v>
      </c>
      <c r="B129" s="71">
        <v>0</v>
      </c>
      <c r="C129" s="71">
        <v>0</v>
      </c>
      <c r="D129" s="71">
        <v>0</v>
      </c>
      <c r="E129" s="125">
        <v>0</v>
      </c>
      <c r="F129" s="71">
        <v>0</v>
      </c>
      <c r="G129" s="71">
        <v>0</v>
      </c>
      <c r="H129" s="71">
        <v>0</v>
      </c>
      <c r="I129" s="71">
        <v>0</v>
      </c>
      <c r="J129" s="71">
        <v>0</v>
      </c>
      <c r="K129" s="71">
        <v>0</v>
      </c>
      <c r="L129" s="16">
        <v>0</v>
      </c>
      <c r="M129" s="71">
        <v>0</v>
      </c>
      <c r="O129" s="78" t="s">
        <v>199</v>
      </c>
    </row>
    <row r="130" spans="1:15" ht="14.45" customHeight="1">
      <c r="A130" s="143" t="s">
        <v>200</v>
      </c>
      <c r="B130" s="71">
        <v>0</v>
      </c>
      <c r="C130" s="71">
        <v>0</v>
      </c>
      <c r="D130" s="71">
        <v>0</v>
      </c>
      <c r="E130" s="125">
        <v>0</v>
      </c>
      <c r="F130" s="71">
        <v>0</v>
      </c>
      <c r="G130" s="71">
        <v>0</v>
      </c>
      <c r="H130" s="71">
        <v>0</v>
      </c>
      <c r="I130" s="71">
        <v>0</v>
      </c>
      <c r="J130" s="71">
        <v>0</v>
      </c>
      <c r="K130" s="71">
        <v>0</v>
      </c>
      <c r="L130" s="16">
        <v>0</v>
      </c>
      <c r="M130" s="71">
        <v>0</v>
      </c>
      <c r="O130" s="78" t="s">
        <v>200</v>
      </c>
    </row>
    <row r="131" spans="1:15" ht="14.45" customHeight="1">
      <c r="A131" s="143" t="s">
        <v>201</v>
      </c>
      <c r="B131" s="71">
        <v>0</v>
      </c>
      <c r="C131" s="71">
        <v>0</v>
      </c>
      <c r="D131" s="71">
        <v>0</v>
      </c>
      <c r="E131" s="125">
        <v>0</v>
      </c>
      <c r="F131" s="71">
        <v>0</v>
      </c>
      <c r="G131" s="71">
        <v>0</v>
      </c>
      <c r="H131" s="71">
        <v>0</v>
      </c>
      <c r="I131" s="71">
        <v>0</v>
      </c>
      <c r="J131" s="71">
        <v>0</v>
      </c>
      <c r="K131" s="71">
        <v>0</v>
      </c>
      <c r="L131" s="16">
        <v>0</v>
      </c>
      <c r="M131" s="71">
        <v>0</v>
      </c>
      <c r="O131" s="78" t="s">
        <v>201</v>
      </c>
    </row>
    <row r="132" spans="1:15" ht="14.45" customHeight="1">
      <c r="A132" s="143" t="s">
        <v>202</v>
      </c>
      <c r="B132" s="71">
        <v>15</v>
      </c>
      <c r="C132" s="71">
        <v>598</v>
      </c>
      <c r="D132" s="71">
        <v>301</v>
      </c>
      <c r="E132" s="125">
        <v>22</v>
      </c>
      <c r="F132" s="71">
        <v>20</v>
      </c>
      <c r="G132" s="71">
        <v>0</v>
      </c>
      <c r="H132" s="71">
        <v>0</v>
      </c>
      <c r="I132" s="71">
        <v>0</v>
      </c>
      <c r="J132" s="71">
        <v>28</v>
      </c>
      <c r="K132" s="71">
        <v>2</v>
      </c>
      <c r="L132" s="16">
        <v>30</v>
      </c>
      <c r="M132" s="71">
        <v>27</v>
      </c>
      <c r="O132" s="78" t="s">
        <v>202</v>
      </c>
    </row>
    <row r="133" spans="1:15" ht="14.45" customHeight="1">
      <c r="A133" s="143" t="s">
        <v>203</v>
      </c>
      <c r="B133" s="71">
        <v>0</v>
      </c>
      <c r="C133" s="71">
        <v>0</v>
      </c>
      <c r="D133" s="71">
        <v>0</v>
      </c>
      <c r="E133" s="125">
        <v>0</v>
      </c>
      <c r="F133" s="71">
        <v>0</v>
      </c>
      <c r="G133" s="71">
        <v>0</v>
      </c>
      <c r="H133" s="71">
        <v>0</v>
      </c>
      <c r="I133" s="71">
        <v>0</v>
      </c>
      <c r="J133" s="71">
        <v>0</v>
      </c>
      <c r="K133" s="71">
        <v>0</v>
      </c>
      <c r="L133" s="16">
        <v>0</v>
      </c>
      <c r="M133" s="71">
        <v>0</v>
      </c>
      <c r="O133" s="78" t="s">
        <v>203</v>
      </c>
    </row>
    <row r="134" spans="1:15" s="100" customFormat="1">
      <c r="A134" s="7" t="s">
        <v>109</v>
      </c>
      <c r="B134" s="19"/>
      <c r="C134" s="22"/>
      <c r="D134" s="11"/>
      <c r="E134" s="23"/>
      <c r="F134" s="23"/>
      <c r="G134" s="17"/>
      <c r="H134" s="23"/>
      <c r="I134" s="17"/>
      <c r="J134" s="17"/>
      <c r="K134" s="17"/>
      <c r="L134" s="19"/>
      <c r="M134" s="17"/>
      <c r="O134" s="78" t="s">
        <v>109</v>
      </c>
    </row>
    <row r="135" spans="1:15" ht="14.45" customHeight="1">
      <c r="A135" s="143" t="s">
        <v>204</v>
      </c>
      <c r="B135" s="71">
        <v>14</v>
      </c>
      <c r="C135" s="71">
        <v>736</v>
      </c>
      <c r="D135" s="71">
        <v>369</v>
      </c>
      <c r="E135" s="125">
        <v>12</v>
      </c>
      <c r="F135" s="71">
        <v>6</v>
      </c>
      <c r="G135" s="71">
        <v>0</v>
      </c>
      <c r="H135" s="71">
        <v>0</v>
      </c>
      <c r="I135" s="71">
        <v>0</v>
      </c>
      <c r="J135" s="71">
        <v>27</v>
      </c>
      <c r="K135" s="71">
        <v>0</v>
      </c>
      <c r="L135" s="16">
        <v>27</v>
      </c>
      <c r="M135" s="71">
        <v>14</v>
      </c>
      <c r="O135" s="78" t="s">
        <v>204</v>
      </c>
    </row>
    <row r="136" spans="1:15" ht="14.45" customHeight="1">
      <c r="A136" s="143" t="s">
        <v>205</v>
      </c>
      <c r="B136" s="71">
        <v>21</v>
      </c>
      <c r="C136" s="71">
        <v>662</v>
      </c>
      <c r="D136" s="71">
        <v>310</v>
      </c>
      <c r="E136" s="125">
        <v>22</v>
      </c>
      <c r="F136" s="71">
        <v>13</v>
      </c>
      <c r="G136" s="71">
        <v>0</v>
      </c>
      <c r="H136" s="71">
        <v>0</v>
      </c>
      <c r="I136" s="71">
        <v>7</v>
      </c>
      <c r="J136" s="71">
        <v>13</v>
      </c>
      <c r="K136" s="71">
        <v>14</v>
      </c>
      <c r="L136" s="16">
        <v>34</v>
      </c>
      <c r="M136" s="71">
        <v>26</v>
      </c>
      <c r="O136" s="78" t="s">
        <v>205</v>
      </c>
    </row>
    <row r="137" spans="1:15" ht="14.45" customHeight="1">
      <c r="A137" s="143" t="s">
        <v>206</v>
      </c>
      <c r="B137" s="71">
        <v>0</v>
      </c>
      <c r="C137" s="71">
        <v>0</v>
      </c>
      <c r="D137" s="71">
        <v>0</v>
      </c>
      <c r="E137" s="125">
        <v>0</v>
      </c>
      <c r="F137" s="71">
        <v>0</v>
      </c>
      <c r="G137" s="71">
        <v>0</v>
      </c>
      <c r="H137" s="71">
        <v>0</v>
      </c>
      <c r="I137" s="71">
        <v>0</v>
      </c>
      <c r="J137" s="71">
        <v>0</v>
      </c>
      <c r="K137" s="71">
        <v>0</v>
      </c>
      <c r="L137" s="16">
        <v>0</v>
      </c>
      <c r="M137" s="71">
        <v>0</v>
      </c>
      <c r="O137" s="78" t="s">
        <v>206</v>
      </c>
    </row>
    <row r="138" spans="1:15" s="100" customFormat="1">
      <c r="A138" s="7" t="s">
        <v>110</v>
      </c>
      <c r="B138" s="19"/>
      <c r="C138" s="22"/>
      <c r="D138" s="11"/>
      <c r="E138" s="23"/>
      <c r="F138" s="23"/>
      <c r="G138" s="17"/>
      <c r="H138" s="23"/>
      <c r="I138" s="17"/>
      <c r="J138" s="17"/>
      <c r="K138" s="17"/>
      <c r="L138" s="19"/>
      <c r="M138" s="17"/>
      <c r="O138" s="78" t="s">
        <v>110</v>
      </c>
    </row>
    <row r="139" spans="1:15" ht="14.45" customHeight="1">
      <c r="A139" s="143" t="s">
        <v>207</v>
      </c>
      <c r="B139" s="71">
        <v>8</v>
      </c>
      <c r="C139" s="71">
        <v>249</v>
      </c>
      <c r="D139" s="71">
        <v>135</v>
      </c>
      <c r="E139" s="125">
        <v>6</v>
      </c>
      <c r="F139" s="71">
        <v>0</v>
      </c>
      <c r="G139" s="71">
        <v>0</v>
      </c>
      <c r="H139" s="71">
        <v>0</v>
      </c>
      <c r="I139" s="71">
        <v>0</v>
      </c>
      <c r="J139" s="71">
        <v>9</v>
      </c>
      <c r="K139" s="71">
        <v>3</v>
      </c>
      <c r="L139" s="16">
        <v>12</v>
      </c>
      <c r="M139" s="71">
        <v>10</v>
      </c>
      <c r="O139" s="78" t="s">
        <v>207</v>
      </c>
    </row>
    <row r="140" spans="1:15" ht="14.45" customHeight="1">
      <c r="A140" s="143" t="s">
        <v>208</v>
      </c>
      <c r="B140" s="71">
        <v>6</v>
      </c>
      <c r="C140" s="71">
        <v>175</v>
      </c>
      <c r="D140" s="71">
        <v>97</v>
      </c>
      <c r="E140" s="125">
        <v>7</v>
      </c>
      <c r="F140" s="71">
        <v>2</v>
      </c>
      <c r="G140" s="71">
        <v>0</v>
      </c>
      <c r="H140" s="71">
        <v>0</v>
      </c>
      <c r="I140" s="71">
        <v>0</v>
      </c>
      <c r="J140" s="71">
        <v>5</v>
      </c>
      <c r="K140" s="71">
        <v>6</v>
      </c>
      <c r="L140" s="16">
        <v>11</v>
      </c>
      <c r="M140" s="71">
        <v>11</v>
      </c>
      <c r="O140" s="78" t="s">
        <v>208</v>
      </c>
    </row>
    <row r="141" spans="1:15" ht="14.45" customHeight="1">
      <c r="A141" s="143" t="s">
        <v>209</v>
      </c>
      <c r="B141" s="71">
        <v>9</v>
      </c>
      <c r="C141" s="71">
        <v>301</v>
      </c>
      <c r="D141" s="71">
        <v>161</v>
      </c>
      <c r="E141" s="125">
        <v>11</v>
      </c>
      <c r="F141" s="71">
        <v>4</v>
      </c>
      <c r="G141" s="71">
        <v>0</v>
      </c>
      <c r="H141" s="71">
        <v>0</v>
      </c>
      <c r="I141" s="71">
        <v>0</v>
      </c>
      <c r="J141" s="71">
        <v>19</v>
      </c>
      <c r="K141" s="71">
        <v>0</v>
      </c>
      <c r="L141" s="16">
        <v>19</v>
      </c>
      <c r="M141" s="71">
        <v>18</v>
      </c>
      <c r="O141" s="78" t="s">
        <v>209</v>
      </c>
    </row>
    <row r="142" spans="1:15" s="100" customFormat="1">
      <c r="A142" s="7" t="s">
        <v>111</v>
      </c>
      <c r="B142" s="19"/>
      <c r="C142" s="22"/>
      <c r="D142" s="11"/>
      <c r="E142" s="23"/>
      <c r="F142" s="23"/>
      <c r="G142" s="17"/>
      <c r="H142" s="23"/>
      <c r="I142" s="17"/>
      <c r="J142" s="17"/>
      <c r="K142" s="17"/>
      <c r="L142" s="19"/>
      <c r="M142" s="17"/>
      <c r="O142" s="78" t="s">
        <v>111</v>
      </c>
    </row>
    <row r="143" spans="1:15" ht="14.45" customHeight="1">
      <c r="A143" s="143" t="s">
        <v>19</v>
      </c>
      <c r="B143" s="71">
        <v>0</v>
      </c>
      <c r="C143" s="71">
        <v>0</v>
      </c>
      <c r="D143" s="71">
        <v>0</v>
      </c>
      <c r="E143" s="125">
        <v>0</v>
      </c>
      <c r="F143" s="71">
        <v>0</v>
      </c>
      <c r="G143" s="71">
        <v>0</v>
      </c>
      <c r="H143" s="71">
        <v>0</v>
      </c>
      <c r="I143" s="71">
        <v>0</v>
      </c>
      <c r="J143" s="71">
        <v>0</v>
      </c>
      <c r="K143" s="71">
        <v>0</v>
      </c>
      <c r="L143" s="16">
        <v>0</v>
      </c>
      <c r="M143" s="71">
        <v>0</v>
      </c>
      <c r="O143" s="78" t="s">
        <v>19</v>
      </c>
    </row>
    <row r="144" spans="1:15" ht="14.45" customHeight="1">
      <c r="A144" s="143" t="s">
        <v>210</v>
      </c>
      <c r="B144" s="71">
        <v>0</v>
      </c>
      <c r="C144" s="71">
        <v>0</v>
      </c>
      <c r="D144" s="71">
        <v>0</v>
      </c>
      <c r="E144" s="125">
        <v>0</v>
      </c>
      <c r="F144" s="71">
        <v>0</v>
      </c>
      <c r="G144" s="71">
        <v>0</v>
      </c>
      <c r="H144" s="71">
        <v>0</v>
      </c>
      <c r="I144" s="71">
        <v>0</v>
      </c>
      <c r="J144" s="71">
        <v>0</v>
      </c>
      <c r="K144" s="71">
        <v>0</v>
      </c>
      <c r="L144" s="16">
        <v>0</v>
      </c>
      <c r="M144" s="71">
        <v>0</v>
      </c>
      <c r="O144" s="78" t="s">
        <v>210</v>
      </c>
    </row>
    <row r="145" spans="1:15" ht="14.45" customHeight="1">
      <c r="A145" s="143" t="s">
        <v>20</v>
      </c>
      <c r="B145" s="71">
        <v>0</v>
      </c>
      <c r="C145" s="71">
        <v>0</v>
      </c>
      <c r="D145" s="71">
        <v>0</v>
      </c>
      <c r="E145" s="125">
        <v>0</v>
      </c>
      <c r="F145" s="71">
        <v>0</v>
      </c>
      <c r="G145" s="71">
        <v>0</v>
      </c>
      <c r="H145" s="71">
        <v>0</v>
      </c>
      <c r="I145" s="71">
        <v>0</v>
      </c>
      <c r="J145" s="71">
        <v>0</v>
      </c>
      <c r="K145" s="71">
        <v>0</v>
      </c>
      <c r="L145" s="16">
        <v>0</v>
      </c>
      <c r="M145" s="71">
        <v>0</v>
      </c>
      <c r="O145" s="78" t="s">
        <v>20</v>
      </c>
    </row>
    <row r="146" spans="1:15" ht="14.45" customHeight="1">
      <c r="A146" s="143" t="s">
        <v>211</v>
      </c>
      <c r="B146" s="71">
        <v>0</v>
      </c>
      <c r="C146" s="71">
        <v>0</v>
      </c>
      <c r="D146" s="71">
        <v>0</v>
      </c>
      <c r="E146" s="125">
        <v>0</v>
      </c>
      <c r="F146" s="71">
        <v>0</v>
      </c>
      <c r="G146" s="71">
        <v>0</v>
      </c>
      <c r="H146" s="71">
        <v>0</v>
      </c>
      <c r="I146" s="71">
        <v>0</v>
      </c>
      <c r="J146" s="71">
        <v>0</v>
      </c>
      <c r="K146" s="71">
        <v>0</v>
      </c>
      <c r="L146" s="16">
        <v>0</v>
      </c>
      <c r="M146" s="71">
        <v>0</v>
      </c>
      <c r="O146" s="78" t="s">
        <v>211</v>
      </c>
    </row>
    <row r="147" spans="1:15" ht="14.45" customHeight="1">
      <c r="A147" s="143" t="s">
        <v>21</v>
      </c>
      <c r="B147" s="71">
        <v>0</v>
      </c>
      <c r="C147" s="71">
        <v>0</v>
      </c>
      <c r="D147" s="71">
        <v>0</v>
      </c>
      <c r="E147" s="125">
        <v>0</v>
      </c>
      <c r="F147" s="71">
        <v>0</v>
      </c>
      <c r="G147" s="71">
        <v>0</v>
      </c>
      <c r="H147" s="71">
        <v>0</v>
      </c>
      <c r="I147" s="71">
        <v>0</v>
      </c>
      <c r="J147" s="71">
        <v>0</v>
      </c>
      <c r="K147" s="71">
        <v>0</v>
      </c>
      <c r="L147" s="16">
        <v>0</v>
      </c>
      <c r="M147" s="71">
        <v>0</v>
      </c>
      <c r="O147" s="78" t="s">
        <v>21</v>
      </c>
    </row>
    <row r="148" spans="1:15">
      <c r="A148" s="206" t="s">
        <v>2204</v>
      </c>
      <c r="B148" s="206"/>
      <c r="C148" s="206"/>
      <c r="D148" s="206"/>
      <c r="E148" s="206"/>
      <c r="F148" s="206"/>
      <c r="G148" s="206"/>
      <c r="H148" s="206"/>
      <c r="I148" s="206"/>
      <c r="J148" s="206"/>
      <c r="K148" s="206"/>
      <c r="L148" s="206"/>
      <c r="M148" s="206"/>
      <c r="O148" s="78" t="str">
        <f>IF(A148="",O147,A148)</f>
        <v>DONNEES DES ESPACES D'EVEIL COMMUNAUTAIRE (EEC) PAR CISCO</v>
      </c>
    </row>
    <row r="149" spans="1:15">
      <c r="A149" s="206" t="str">
        <f>"ANNEE SCOLAIRE "&amp;annee_scolaire</f>
        <v>ANNEE SCOLAIRE 2022-2023</v>
      </c>
      <c r="B149" s="206"/>
      <c r="C149" s="206"/>
      <c r="D149" s="206"/>
      <c r="E149" s="206"/>
      <c r="F149" s="206"/>
      <c r="G149" s="206"/>
      <c r="H149" s="206"/>
      <c r="I149" s="206"/>
      <c r="J149" s="206"/>
      <c r="K149" s="206"/>
      <c r="L149" s="206"/>
      <c r="M149" s="206"/>
      <c r="O149" s="78" t="str">
        <f>IF(A149="",O148,A149)</f>
        <v>ANNEE SCOLAIRE 2022-2023</v>
      </c>
    </row>
    <row r="150" spans="1:15" ht="14.45" customHeight="1">
      <c r="A150" s="202" t="s">
        <v>2</v>
      </c>
      <c r="B150" s="209" t="s">
        <v>137</v>
      </c>
      <c r="C150" s="210" t="s">
        <v>2199</v>
      </c>
      <c r="D150" s="210"/>
      <c r="E150" s="208" t="s">
        <v>2200</v>
      </c>
      <c r="F150" s="208"/>
      <c r="G150" s="208" t="s">
        <v>2201</v>
      </c>
      <c r="H150" s="208"/>
      <c r="I150" s="208"/>
      <c r="J150" s="208"/>
      <c r="K150" s="208"/>
      <c r="L150" s="208"/>
      <c r="M150" s="208"/>
      <c r="O150" s="78" t="str">
        <f>IF(A150="",O149,A150)</f>
        <v>CISCO</v>
      </c>
    </row>
    <row r="151" spans="1:15" ht="24">
      <c r="A151" s="202"/>
      <c r="B151" s="209"/>
      <c r="C151" s="70" t="s">
        <v>139</v>
      </c>
      <c r="D151" s="70" t="s">
        <v>48</v>
      </c>
      <c r="E151" s="126" t="s">
        <v>2202</v>
      </c>
      <c r="F151" s="127" t="s">
        <v>237</v>
      </c>
      <c r="G151" s="126" t="s">
        <v>273</v>
      </c>
      <c r="H151" s="126" t="s">
        <v>276</v>
      </c>
      <c r="I151" s="126" t="s">
        <v>274</v>
      </c>
      <c r="J151" s="126" t="s">
        <v>275</v>
      </c>
      <c r="K151" s="126" t="s">
        <v>0</v>
      </c>
      <c r="L151" s="126" t="s">
        <v>47</v>
      </c>
      <c r="M151" s="126" t="s">
        <v>143</v>
      </c>
      <c r="O151" s="78" t="str">
        <f>IF(A151="",O150,A151)</f>
        <v>CISCO</v>
      </c>
    </row>
    <row r="152" spans="1:15" s="100" customFormat="1">
      <c r="A152" s="7" t="s">
        <v>112</v>
      </c>
      <c r="B152" s="19"/>
      <c r="C152" s="10"/>
      <c r="D152" s="10"/>
      <c r="E152" s="19"/>
      <c r="F152" s="19"/>
      <c r="G152" s="19"/>
      <c r="H152" s="19"/>
      <c r="I152" s="19"/>
      <c r="J152" s="19"/>
      <c r="K152" s="19"/>
      <c r="L152" s="19"/>
      <c r="M152" s="19"/>
      <c r="O152" s="78" t="s">
        <v>112</v>
      </c>
    </row>
    <row r="153" spans="1:15" ht="14.45" customHeight="1">
      <c r="A153" s="143" t="s">
        <v>212</v>
      </c>
      <c r="B153" s="71">
        <v>0</v>
      </c>
      <c r="C153" s="71">
        <v>0</v>
      </c>
      <c r="D153" s="71">
        <v>0</v>
      </c>
      <c r="E153" s="125">
        <v>0</v>
      </c>
      <c r="F153" s="71">
        <v>0</v>
      </c>
      <c r="G153" s="71">
        <v>0</v>
      </c>
      <c r="H153" s="71">
        <v>0</v>
      </c>
      <c r="I153" s="71">
        <v>0</v>
      </c>
      <c r="J153" s="71">
        <v>0</v>
      </c>
      <c r="K153" s="71">
        <v>0</v>
      </c>
      <c r="L153" s="16">
        <v>0</v>
      </c>
      <c r="M153" s="71">
        <v>0</v>
      </c>
      <c r="O153" s="78" t="s">
        <v>212</v>
      </c>
    </row>
    <row r="154" spans="1:15" ht="14.45" customHeight="1">
      <c r="A154" s="143" t="s">
        <v>17</v>
      </c>
      <c r="B154" s="71">
        <v>7</v>
      </c>
      <c r="C154" s="71">
        <v>295</v>
      </c>
      <c r="D154" s="71">
        <v>153</v>
      </c>
      <c r="E154" s="125">
        <v>7</v>
      </c>
      <c r="F154" s="71">
        <v>4</v>
      </c>
      <c r="G154" s="71">
        <v>1</v>
      </c>
      <c r="H154" s="71">
        <v>1</v>
      </c>
      <c r="I154" s="71">
        <v>4</v>
      </c>
      <c r="J154" s="71">
        <v>6</v>
      </c>
      <c r="K154" s="71">
        <v>0</v>
      </c>
      <c r="L154" s="16">
        <v>12</v>
      </c>
      <c r="M154" s="71">
        <v>8</v>
      </c>
      <c r="O154" s="78" t="s">
        <v>17</v>
      </c>
    </row>
    <row r="155" spans="1:15" ht="14.45" customHeight="1">
      <c r="A155" s="143" t="s">
        <v>213</v>
      </c>
      <c r="B155" s="71">
        <v>0</v>
      </c>
      <c r="C155" s="71">
        <v>0</v>
      </c>
      <c r="D155" s="71">
        <v>0</v>
      </c>
      <c r="E155" s="125">
        <v>0</v>
      </c>
      <c r="F155" s="71">
        <v>0</v>
      </c>
      <c r="G155" s="71">
        <v>0</v>
      </c>
      <c r="H155" s="71">
        <v>0</v>
      </c>
      <c r="I155" s="71">
        <v>0</v>
      </c>
      <c r="J155" s="71">
        <v>0</v>
      </c>
      <c r="K155" s="71">
        <v>0</v>
      </c>
      <c r="L155" s="16">
        <v>0</v>
      </c>
      <c r="M155" s="71">
        <v>0</v>
      </c>
      <c r="O155" s="78" t="s">
        <v>213</v>
      </c>
    </row>
    <row r="156" spans="1:15" ht="14.45" customHeight="1">
      <c r="A156" s="143" t="s">
        <v>214</v>
      </c>
      <c r="B156" s="71">
        <v>4</v>
      </c>
      <c r="C156" s="71">
        <v>133</v>
      </c>
      <c r="D156" s="71">
        <v>76</v>
      </c>
      <c r="E156" s="125">
        <v>3</v>
      </c>
      <c r="F156" s="71">
        <v>3</v>
      </c>
      <c r="G156" s="71">
        <v>0</v>
      </c>
      <c r="H156" s="71">
        <v>0</v>
      </c>
      <c r="I156" s="71">
        <v>0</v>
      </c>
      <c r="J156" s="71">
        <v>8</v>
      </c>
      <c r="K156" s="71">
        <v>0</v>
      </c>
      <c r="L156" s="16">
        <v>8</v>
      </c>
      <c r="M156" s="71">
        <v>7</v>
      </c>
      <c r="O156" s="78" t="s">
        <v>214</v>
      </c>
    </row>
    <row r="157" spans="1:15" ht="14.45" customHeight="1">
      <c r="A157" s="143" t="s">
        <v>215</v>
      </c>
      <c r="B157" s="71">
        <v>4</v>
      </c>
      <c r="C157" s="71">
        <v>184</v>
      </c>
      <c r="D157" s="71">
        <v>91</v>
      </c>
      <c r="E157" s="125">
        <v>4</v>
      </c>
      <c r="F157" s="71">
        <v>1</v>
      </c>
      <c r="G157" s="71">
        <v>0</v>
      </c>
      <c r="H157" s="71">
        <v>0</v>
      </c>
      <c r="I157" s="71">
        <v>0</v>
      </c>
      <c r="J157" s="71">
        <v>8</v>
      </c>
      <c r="K157" s="71">
        <v>0</v>
      </c>
      <c r="L157" s="16">
        <v>8</v>
      </c>
      <c r="M157" s="71">
        <v>5</v>
      </c>
      <c r="O157" s="78" t="s">
        <v>215</v>
      </c>
    </row>
    <row r="158" spans="1:15" s="100" customFormat="1">
      <c r="A158" s="7" t="s">
        <v>113</v>
      </c>
      <c r="B158" s="19"/>
      <c r="C158" s="22"/>
      <c r="D158" s="22"/>
      <c r="E158" s="17"/>
      <c r="F158" s="17"/>
      <c r="G158" s="23"/>
      <c r="H158" s="23"/>
      <c r="I158" s="23"/>
      <c r="J158" s="23"/>
      <c r="K158" s="17"/>
      <c r="L158" s="18"/>
      <c r="M158" s="23"/>
      <c r="O158" s="78" t="s">
        <v>113</v>
      </c>
    </row>
    <row r="159" spans="1:15" ht="14.45" customHeight="1">
      <c r="A159" s="143" t="s">
        <v>216</v>
      </c>
      <c r="B159" s="71">
        <v>0</v>
      </c>
      <c r="C159" s="71">
        <v>0</v>
      </c>
      <c r="D159" s="71">
        <v>0</v>
      </c>
      <c r="E159" s="125">
        <v>0</v>
      </c>
      <c r="F159" s="71">
        <v>0</v>
      </c>
      <c r="G159" s="71">
        <v>0</v>
      </c>
      <c r="H159" s="71">
        <v>0</v>
      </c>
      <c r="I159" s="71">
        <v>0</v>
      </c>
      <c r="J159" s="71">
        <v>0</v>
      </c>
      <c r="K159" s="71">
        <v>0</v>
      </c>
      <c r="L159" s="16">
        <v>0</v>
      </c>
      <c r="M159" s="71">
        <v>0</v>
      </c>
      <c r="O159" s="78" t="s">
        <v>216</v>
      </c>
    </row>
    <row r="160" spans="1:15" ht="14.45" customHeight="1">
      <c r="A160" s="143" t="s">
        <v>217</v>
      </c>
      <c r="B160" s="71">
        <v>1</v>
      </c>
      <c r="C160" s="71">
        <v>19</v>
      </c>
      <c r="D160" s="71">
        <v>14</v>
      </c>
      <c r="E160" s="125">
        <v>1</v>
      </c>
      <c r="F160" s="71">
        <v>0</v>
      </c>
      <c r="G160" s="71">
        <v>0</v>
      </c>
      <c r="H160" s="71">
        <v>0</v>
      </c>
      <c r="I160" s="71">
        <v>0</v>
      </c>
      <c r="J160" s="71">
        <v>1</v>
      </c>
      <c r="K160" s="71">
        <v>0</v>
      </c>
      <c r="L160" s="16">
        <v>1</v>
      </c>
      <c r="M160" s="71">
        <v>1</v>
      </c>
      <c r="O160" s="78" t="s">
        <v>217</v>
      </c>
    </row>
    <row r="161" spans="1:15" ht="14.45" customHeight="1">
      <c r="A161" s="143" t="s">
        <v>218</v>
      </c>
      <c r="B161" s="71">
        <v>0</v>
      </c>
      <c r="C161" s="71">
        <v>0</v>
      </c>
      <c r="D161" s="71">
        <v>0</v>
      </c>
      <c r="E161" s="125">
        <v>0</v>
      </c>
      <c r="F161" s="71">
        <v>0</v>
      </c>
      <c r="G161" s="71">
        <v>0</v>
      </c>
      <c r="H161" s="71">
        <v>0</v>
      </c>
      <c r="I161" s="71">
        <v>0</v>
      </c>
      <c r="J161" s="71">
        <v>0</v>
      </c>
      <c r="K161" s="71">
        <v>0</v>
      </c>
      <c r="L161" s="16">
        <v>0</v>
      </c>
      <c r="M161" s="71">
        <v>0</v>
      </c>
      <c r="O161" s="78" t="s">
        <v>218</v>
      </c>
    </row>
    <row r="162" spans="1:15" ht="14.45" customHeight="1">
      <c r="A162" s="143" t="s">
        <v>1968</v>
      </c>
      <c r="B162" s="71">
        <v>0</v>
      </c>
      <c r="C162" s="71">
        <v>0</v>
      </c>
      <c r="D162" s="71">
        <v>0</v>
      </c>
      <c r="E162" s="125">
        <v>0</v>
      </c>
      <c r="F162" s="71">
        <v>0</v>
      </c>
      <c r="G162" s="71">
        <v>0</v>
      </c>
      <c r="H162" s="71">
        <v>0</v>
      </c>
      <c r="I162" s="71">
        <v>0</v>
      </c>
      <c r="J162" s="71">
        <v>0</v>
      </c>
      <c r="K162" s="71">
        <v>0</v>
      </c>
      <c r="L162" s="16">
        <v>0</v>
      </c>
      <c r="M162" s="71">
        <v>0</v>
      </c>
      <c r="O162" s="78" t="s">
        <v>1968</v>
      </c>
    </row>
    <row r="163" spans="1:15" s="100" customFormat="1">
      <c r="A163" s="13" t="s">
        <v>114</v>
      </c>
      <c r="B163" s="19"/>
      <c r="C163" s="22"/>
      <c r="D163" s="22"/>
      <c r="E163" s="17"/>
      <c r="F163" s="17"/>
      <c r="G163" s="23"/>
      <c r="H163" s="23"/>
      <c r="I163" s="23"/>
      <c r="J163" s="23"/>
      <c r="K163" s="17"/>
      <c r="L163" s="18"/>
      <c r="M163" s="23"/>
      <c r="O163" s="78" t="s">
        <v>114</v>
      </c>
    </row>
    <row r="164" spans="1:15" ht="14.45" customHeight="1">
      <c r="A164" s="143" t="s">
        <v>220</v>
      </c>
      <c r="B164" s="71">
        <v>5</v>
      </c>
      <c r="C164" s="71">
        <v>77</v>
      </c>
      <c r="D164" s="71">
        <v>40</v>
      </c>
      <c r="E164" s="125">
        <v>4</v>
      </c>
      <c r="F164" s="71">
        <v>3</v>
      </c>
      <c r="G164" s="71">
        <v>0</v>
      </c>
      <c r="H164" s="71">
        <v>0</v>
      </c>
      <c r="I164" s="71">
        <v>0</v>
      </c>
      <c r="J164" s="71">
        <v>6</v>
      </c>
      <c r="K164" s="71">
        <v>1</v>
      </c>
      <c r="L164" s="16">
        <v>7</v>
      </c>
      <c r="M164" s="71">
        <v>4</v>
      </c>
      <c r="O164" s="78" t="s">
        <v>220</v>
      </c>
    </row>
    <row r="165" spans="1:15" ht="14.45" customHeight="1">
      <c r="A165" s="143" t="s">
        <v>221</v>
      </c>
      <c r="B165" s="71">
        <v>0</v>
      </c>
      <c r="C165" s="71">
        <v>0</v>
      </c>
      <c r="D165" s="71">
        <v>0</v>
      </c>
      <c r="E165" s="125">
        <v>0</v>
      </c>
      <c r="F165" s="71">
        <v>0</v>
      </c>
      <c r="G165" s="71">
        <v>0</v>
      </c>
      <c r="H165" s="71">
        <v>0</v>
      </c>
      <c r="I165" s="71">
        <v>0</v>
      </c>
      <c r="J165" s="71">
        <v>0</v>
      </c>
      <c r="K165" s="71">
        <v>0</v>
      </c>
      <c r="L165" s="16">
        <v>0</v>
      </c>
      <c r="M165" s="71">
        <v>0</v>
      </c>
      <c r="O165" s="78" t="s">
        <v>221</v>
      </c>
    </row>
    <row r="166" spans="1:15" ht="14.45" customHeight="1">
      <c r="A166" s="143" t="s">
        <v>222</v>
      </c>
      <c r="B166" s="71">
        <v>5</v>
      </c>
      <c r="C166" s="71">
        <v>65</v>
      </c>
      <c r="D166" s="71">
        <v>39</v>
      </c>
      <c r="E166" s="125">
        <v>5</v>
      </c>
      <c r="F166" s="71">
        <v>2</v>
      </c>
      <c r="G166" s="71">
        <v>0</v>
      </c>
      <c r="H166" s="71">
        <v>0</v>
      </c>
      <c r="I166" s="71">
        <v>3</v>
      </c>
      <c r="J166" s="71">
        <v>5</v>
      </c>
      <c r="K166" s="71">
        <v>0</v>
      </c>
      <c r="L166" s="16">
        <v>8</v>
      </c>
      <c r="M166" s="71">
        <v>6</v>
      </c>
      <c r="O166" s="78" t="s">
        <v>222</v>
      </c>
    </row>
    <row r="167" spans="1:15" ht="14.45" customHeight="1">
      <c r="A167" s="143" t="s">
        <v>991</v>
      </c>
      <c r="B167" s="71">
        <v>5</v>
      </c>
      <c r="C167" s="71">
        <v>106</v>
      </c>
      <c r="D167" s="71">
        <v>50</v>
      </c>
      <c r="E167" s="125">
        <v>6</v>
      </c>
      <c r="F167" s="71">
        <v>0</v>
      </c>
      <c r="G167" s="71">
        <v>0</v>
      </c>
      <c r="H167" s="71">
        <v>0</v>
      </c>
      <c r="I167" s="71">
        <v>0</v>
      </c>
      <c r="J167" s="71">
        <v>5</v>
      </c>
      <c r="K167" s="71">
        <v>0</v>
      </c>
      <c r="L167" s="16">
        <v>5</v>
      </c>
      <c r="M167" s="71">
        <v>3</v>
      </c>
      <c r="O167" s="78" t="s">
        <v>991</v>
      </c>
    </row>
    <row r="168" spans="1:15" ht="14.45" customHeight="1">
      <c r="A168" s="143" t="s">
        <v>223</v>
      </c>
      <c r="B168" s="71">
        <v>0</v>
      </c>
      <c r="C168" s="71">
        <v>0</v>
      </c>
      <c r="D168" s="71">
        <v>0</v>
      </c>
      <c r="E168" s="125">
        <v>0</v>
      </c>
      <c r="F168" s="71">
        <v>0</v>
      </c>
      <c r="G168" s="71">
        <v>0</v>
      </c>
      <c r="H168" s="71">
        <v>0</v>
      </c>
      <c r="I168" s="71">
        <v>0</v>
      </c>
      <c r="J168" s="71">
        <v>0</v>
      </c>
      <c r="K168" s="71">
        <v>0</v>
      </c>
      <c r="L168" s="16">
        <v>0</v>
      </c>
      <c r="M168" s="71">
        <v>0</v>
      </c>
      <c r="O168" s="78" t="s">
        <v>223</v>
      </c>
    </row>
    <row r="169" spans="1:15" ht="14.45" customHeight="1">
      <c r="A169" s="143" t="s">
        <v>224</v>
      </c>
      <c r="B169" s="71">
        <v>0</v>
      </c>
      <c r="C169" s="71">
        <v>0</v>
      </c>
      <c r="D169" s="71">
        <v>0</v>
      </c>
      <c r="E169" s="125">
        <v>0</v>
      </c>
      <c r="F169" s="71">
        <v>0</v>
      </c>
      <c r="G169" s="71">
        <v>0</v>
      </c>
      <c r="H169" s="71">
        <v>0</v>
      </c>
      <c r="I169" s="71">
        <v>0</v>
      </c>
      <c r="J169" s="71">
        <v>0</v>
      </c>
      <c r="K169" s="71">
        <v>0</v>
      </c>
      <c r="L169" s="16">
        <v>0</v>
      </c>
      <c r="M169" s="71">
        <v>0</v>
      </c>
      <c r="O169" s="78" t="s">
        <v>224</v>
      </c>
    </row>
    <row r="170" spans="1:15" ht="14.45" customHeight="1">
      <c r="A170" s="143" t="s">
        <v>2064</v>
      </c>
      <c r="B170" s="71">
        <v>3</v>
      </c>
      <c r="C170" s="71">
        <v>60</v>
      </c>
      <c r="D170" s="71">
        <v>33</v>
      </c>
      <c r="E170" s="125">
        <v>4</v>
      </c>
      <c r="F170" s="71">
        <v>2</v>
      </c>
      <c r="G170" s="71">
        <v>0</v>
      </c>
      <c r="H170" s="71">
        <v>0</v>
      </c>
      <c r="I170" s="71">
        <v>0</v>
      </c>
      <c r="J170" s="71">
        <v>3</v>
      </c>
      <c r="K170" s="71">
        <v>0</v>
      </c>
      <c r="L170" s="16">
        <v>3</v>
      </c>
      <c r="M170" s="71">
        <v>1</v>
      </c>
      <c r="O170" s="78" t="s">
        <v>2064</v>
      </c>
    </row>
    <row r="171" spans="1:15" s="100" customFormat="1">
      <c r="A171" s="7" t="s">
        <v>225</v>
      </c>
      <c r="B171" s="19"/>
      <c r="C171" s="22"/>
      <c r="D171" s="22"/>
      <c r="E171" s="17"/>
      <c r="F171" s="17"/>
      <c r="G171" s="17"/>
      <c r="H171" s="17"/>
      <c r="I171" s="17"/>
      <c r="J171" s="17"/>
      <c r="K171" s="17"/>
      <c r="L171" s="19"/>
      <c r="M171" s="17"/>
      <c r="O171" s="78" t="s">
        <v>225</v>
      </c>
    </row>
    <row r="172" spans="1:15" ht="14.45" customHeight="1">
      <c r="A172" s="143" t="s">
        <v>5</v>
      </c>
      <c r="B172" s="71">
        <v>9</v>
      </c>
      <c r="C172" s="71">
        <v>154</v>
      </c>
      <c r="D172" s="71">
        <v>74</v>
      </c>
      <c r="E172" s="125">
        <v>11</v>
      </c>
      <c r="F172" s="71">
        <v>8</v>
      </c>
      <c r="G172" s="71">
        <v>0</v>
      </c>
      <c r="H172" s="71">
        <v>0</v>
      </c>
      <c r="I172" s="71">
        <v>0</v>
      </c>
      <c r="J172" s="71">
        <v>9</v>
      </c>
      <c r="K172" s="71">
        <v>4</v>
      </c>
      <c r="L172" s="16">
        <v>13</v>
      </c>
      <c r="M172" s="71">
        <v>11</v>
      </c>
      <c r="O172" s="78" t="s">
        <v>5</v>
      </c>
    </row>
    <row r="173" spans="1:15" ht="14.45" customHeight="1">
      <c r="A173" s="143" t="s">
        <v>226</v>
      </c>
      <c r="B173" s="71">
        <v>3</v>
      </c>
      <c r="C173" s="71">
        <v>78</v>
      </c>
      <c r="D173" s="71">
        <v>41</v>
      </c>
      <c r="E173" s="125">
        <v>4</v>
      </c>
      <c r="F173" s="71">
        <v>2</v>
      </c>
      <c r="G173" s="71">
        <v>0</v>
      </c>
      <c r="H173" s="71">
        <v>0</v>
      </c>
      <c r="I173" s="71">
        <v>0</v>
      </c>
      <c r="J173" s="71">
        <v>0</v>
      </c>
      <c r="K173" s="71">
        <v>6</v>
      </c>
      <c r="L173" s="16">
        <v>6</v>
      </c>
      <c r="M173" s="71">
        <v>6</v>
      </c>
      <c r="O173" s="78" t="s">
        <v>226</v>
      </c>
    </row>
    <row r="174" spans="1:15" ht="14.45" customHeight="1">
      <c r="A174" s="143" t="s">
        <v>227</v>
      </c>
      <c r="B174" s="71">
        <v>0</v>
      </c>
      <c r="C174" s="71">
        <v>0</v>
      </c>
      <c r="D174" s="71">
        <v>0</v>
      </c>
      <c r="E174" s="125">
        <v>0</v>
      </c>
      <c r="F174" s="71">
        <v>0</v>
      </c>
      <c r="G174" s="71">
        <v>0</v>
      </c>
      <c r="H174" s="71">
        <v>0</v>
      </c>
      <c r="I174" s="71">
        <v>0</v>
      </c>
      <c r="J174" s="71">
        <v>0</v>
      </c>
      <c r="K174" s="71">
        <v>0</v>
      </c>
      <c r="L174" s="16">
        <v>0</v>
      </c>
      <c r="M174" s="71">
        <v>0</v>
      </c>
      <c r="O174" s="78" t="s">
        <v>227</v>
      </c>
    </row>
    <row r="175" spans="1:15" ht="14.45" customHeight="1">
      <c r="A175" s="143" t="s">
        <v>228</v>
      </c>
      <c r="B175" s="71">
        <v>0</v>
      </c>
      <c r="C175" s="71">
        <v>0</v>
      </c>
      <c r="D175" s="71">
        <v>0</v>
      </c>
      <c r="E175" s="125">
        <v>0</v>
      </c>
      <c r="F175" s="71">
        <v>0</v>
      </c>
      <c r="G175" s="71">
        <v>0</v>
      </c>
      <c r="H175" s="71">
        <v>0</v>
      </c>
      <c r="I175" s="71">
        <v>0</v>
      </c>
      <c r="J175" s="71">
        <v>0</v>
      </c>
      <c r="K175" s="71">
        <v>0</v>
      </c>
      <c r="L175" s="16">
        <v>0</v>
      </c>
      <c r="M175" s="71">
        <v>0</v>
      </c>
      <c r="O175" s="78" t="s">
        <v>228</v>
      </c>
    </row>
    <row r="176" spans="1:15" ht="14.45" customHeight="1">
      <c r="A176" s="143" t="s">
        <v>229</v>
      </c>
      <c r="B176" s="71">
        <v>9</v>
      </c>
      <c r="C176" s="71">
        <v>165</v>
      </c>
      <c r="D176" s="71">
        <v>83</v>
      </c>
      <c r="E176" s="125">
        <v>10</v>
      </c>
      <c r="F176" s="71">
        <v>8</v>
      </c>
      <c r="G176" s="71">
        <v>0</v>
      </c>
      <c r="H176" s="71">
        <v>0</v>
      </c>
      <c r="I176" s="71">
        <v>4</v>
      </c>
      <c r="J176" s="71">
        <v>10</v>
      </c>
      <c r="K176" s="71">
        <v>0</v>
      </c>
      <c r="L176" s="16">
        <v>14</v>
      </c>
      <c r="M176" s="71">
        <v>12</v>
      </c>
      <c r="O176" s="78" t="s">
        <v>229</v>
      </c>
    </row>
    <row r="177" spans="1:15" ht="14.45" customHeight="1">
      <c r="A177" s="143" t="s">
        <v>230</v>
      </c>
      <c r="B177" s="71">
        <v>12</v>
      </c>
      <c r="C177" s="71">
        <v>164</v>
      </c>
      <c r="D177" s="71">
        <v>76</v>
      </c>
      <c r="E177" s="125">
        <v>11</v>
      </c>
      <c r="F177" s="71">
        <v>7</v>
      </c>
      <c r="G177" s="71">
        <v>0</v>
      </c>
      <c r="H177" s="71">
        <v>1</v>
      </c>
      <c r="I177" s="71">
        <v>1</v>
      </c>
      <c r="J177" s="71">
        <v>14</v>
      </c>
      <c r="K177" s="71">
        <v>0</v>
      </c>
      <c r="L177" s="16">
        <v>16</v>
      </c>
      <c r="M177" s="71">
        <v>16</v>
      </c>
      <c r="O177" s="78" t="s">
        <v>230</v>
      </c>
    </row>
    <row r="178" spans="1:15" ht="14.45" customHeight="1">
      <c r="A178" s="143" t="s">
        <v>231</v>
      </c>
      <c r="B178" s="71">
        <v>0</v>
      </c>
      <c r="C178" s="71">
        <v>0</v>
      </c>
      <c r="D178" s="71">
        <v>0</v>
      </c>
      <c r="E178" s="125">
        <v>0</v>
      </c>
      <c r="F178" s="71">
        <v>0</v>
      </c>
      <c r="G178" s="71">
        <v>0</v>
      </c>
      <c r="H178" s="71">
        <v>0</v>
      </c>
      <c r="I178" s="71">
        <v>0</v>
      </c>
      <c r="J178" s="71">
        <v>0</v>
      </c>
      <c r="K178" s="71">
        <v>0</v>
      </c>
      <c r="L178" s="16">
        <v>0</v>
      </c>
      <c r="M178" s="71">
        <v>0</v>
      </c>
      <c r="O178" s="78" t="s">
        <v>231</v>
      </c>
    </row>
    <row r="179" spans="1:15" s="100" customFormat="1">
      <c r="A179" s="7" t="s">
        <v>2056</v>
      </c>
      <c r="B179" s="19"/>
      <c r="C179" s="22"/>
      <c r="D179" s="22"/>
      <c r="E179" s="17"/>
      <c r="F179" s="17"/>
      <c r="G179" s="17"/>
      <c r="H179" s="17"/>
      <c r="I179" s="17"/>
      <c r="J179" s="17"/>
      <c r="K179" s="17"/>
      <c r="L179" s="19"/>
      <c r="M179" s="17"/>
      <c r="O179" s="78" t="s">
        <v>2056</v>
      </c>
    </row>
    <row r="180" spans="1:15" ht="14.45" customHeight="1">
      <c r="A180" s="143" t="s">
        <v>232</v>
      </c>
      <c r="B180" s="71">
        <v>0</v>
      </c>
      <c r="C180" s="71">
        <v>0</v>
      </c>
      <c r="D180" s="71">
        <v>0</v>
      </c>
      <c r="E180" s="125">
        <v>0</v>
      </c>
      <c r="F180" s="71">
        <v>0</v>
      </c>
      <c r="G180" s="71">
        <v>0</v>
      </c>
      <c r="H180" s="71">
        <v>0</v>
      </c>
      <c r="I180" s="71">
        <v>0</v>
      </c>
      <c r="J180" s="71">
        <v>0</v>
      </c>
      <c r="K180" s="71">
        <v>0</v>
      </c>
      <c r="L180" s="16">
        <v>0</v>
      </c>
      <c r="M180" s="71">
        <v>0</v>
      </c>
      <c r="O180" s="78" t="s">
        <v>232</v>
      </c>
    </row>
    <row r="181" spans="1:15" ht="14.45" customHeight="1">
      <c r="A181" s="143" t="s">
        <v>235</v>
      </c>
      <c r="B181" s="71">
        <v>4</v>
      </c>
      <c r="C181" s="71">
        <v>173</v>
      </c>
      <c r="D181" s="71">
        <v>79</v>
      </c>
      <c r="E181" s="125">
        <v>3</v>
      </c>
      <c r="F181" s="71">
        <v>0</v>
      </c>
      <c r="G181" s="71">
        <v>0</v>
      </c>
      <c r="H181" s="71">
        <v>0</v>
      </c>
      <c r="I181" s="71">
        <v>0</v>
      </c>
      <c r="J181" s="71">
        <v>4</v>
      </c>
      <c r="K181" s="71">
        <v>2</v>
      </c>
      <c r="L181" s="16">
        <v>6</v>
      </c>
      <c r="M181" s="71">
        <v>6</v>
      </c>
      <c r="O181" s="78" t="s">
        <v>235</v>
      </c>
    </row>
    <row r="182" spans="1:15" ht="14.45" customHeight="1">
      <c r="A182" s="143" t="s">
        <v>2055</v>
      </c>
      <c r="B182" s="71">
        <v>3</v>
      </c>
      <c r="C182" s="71">
        <v>87</v>
      </c>
      <c r="D182" s="71">
        <v>50</v>
      </c>
      <c r="E182" s="125">
        <v>1</v>
      </c>
      <c r="F182" s="71">
        <v>0</v>
      </c>
      <c r="G182" s="71">
        <v>0</v>
      </c>
      <c r="H182" s="71">
        <v>0</v>
      </c>
      <c r="I182" s="71">
        <v>0</v>
      </c>
      <c r="J182" s="71">
        <v>4</v>
      </c>
      <c r="K182" s="71">
        <v>0</v>
      </c>
      <c r="L182" s="16">
        <v>4</v>
      </c>
      <c r="M182" s="71">
        <v>3</v>
      </c>
      <c r="O182" s="78" t="s">
        <v>2055</v>
      </c>
    </row>
    <row r="183" spans="1:15"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</row>
  </sheetData>
  <autoFilter ref="A5:O182" xr:uid="{00000000-0009-0000-0000-000013000000}"/>
  <mergeCells count="36">
    <mergeCell ref="A1:M1"/>
    <mergeCell ref="A2:M2"/>
    <mergeCell ref="G32:M32"/>
    <mergeCell ref="A32:A33"/>
    <mergeCell ref="C32:D32"/>
    <mergeCell ref="A30:M30"/>
    <mergeCell ref="E4:F4"/>
    <mergeCell ref="G4:M4"/>
    <mergeCell ref="A4:A5"/>
    <mergeCell ref="C4:D4"/>
    <mergeCell ref="A31:M31"/>
    <mergeCell ref="A3:M3"/>
    <mergeCell ref="B4:B5"/>
    <mergeCell ref="B32:B33"/>
    <mergeCell ref="E32:F32"/>
    <mergeCell ref="A150:A151"/>
    <mergeCell ref="B150:B151"/>
    <mergeCell ref="C150:D150"/>
    <mergeCell ref="E150:F150"/>
    <mergeCell ref="G150:M150"/>
    <mergeCell ref="A149:M149"/>
    <mergeCell ref="A110:M110"/>
    <mergeCell ref="E111:F111"/>
    <mergeCell ref="G111:M111"/>
    <mergeCell ref="A70:M70"/>
    <mergeCell ref="A71:M71"/>
    <mergeCell ref="A72:A73"/>
    <mergeCell ref="B72:B73"/>
    <mergeCell ref="C72:D72"/>
    <mergeCell ref="E72:F72"/>
    <mergeCell ref="G72:M72"/>
    <mergeCell ref="A148:M148"/>
    <mergeCell ref="A109:M109"/>
    <mergeCell ref="A111:A112"/>
    <mergeCell ref="B111:B112"/>
    <mergeCell ref="C111:D111"/>
  </mergeCells>
  <printOptions horizontalCentered="1"/>
  <pageMargins left="0.23622047244094491" right="0.23622047244094491" top="0.35433070866141736" bottom="0.35433070866141736" header="0.11811023622047245" footer="0.11811023622047245"/>
  <pageSetup paperSize="9" scale="87" firstPageNumber="12" orientation="landscape" horizontalDpi="300" verticalDpi="300" r:id="rId1"/>
  <headerFooter>
    <oddFooter>&amp;R&amp;8&amp;P</oddFooter>
  </headerFooter>
  <rowBreaks count="4" manualBreakCount="4">
    <brk id="29" max="42" man="1"/>
    <brk id="69" max="12" man="1"/>
    <brk id="108" max="12" man="1"/>
    <brk id="147" max="12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Feuil32">
    <tabColor rgb="FFFFFF00"/>
  </sheetPr>
  <dimension ref="A1:BI123"/>
  <sheetViews>
    <sheetView view="pageBreakPreview" zoomScale="90" zoomScaleNormal="100" zoomScaleSheetLayoutView="90" workbookViewId="0">
      <selection sqref="A1:M1"/>
    </sheetView>
  </sheetViews>
  <sheetFormatPr baseColWidth="10" defaultRowHeight="15"/>
  <cols>
    <col min="1" max="1" width="14.5703125" style="5" customWidth="1"/>
    <col min="2" max="2" width="8.28515625" customWidth="1"/>
    <col min="3" max="13" width="14.28515625" customWidth="1"/>
    <col min="14" max="14" width="14.5703125" style="5" customWidth="1"/>
    <col min="15" max="15" width="8.28515625" customWidth="1"/>
    <col min="16" max="29" width="11.28515625" customWidth="1"/>
    <col min="30" max="30" width="14.5703125" customWidth="1"/>
    <col min="31" max="31" width="8.28515625" customWidth="1"/>
    <col min="32" max="42" width="14.28515625" customWidth="1"/>
    <col min="43" max="43" width="14.5703125" customWidth="1"/>
    <col min="44" max="44" width="8.28515625" customWidth="1"/>
    <col min="45" max="58" width="11.28515625" customWidth="1"/>
    <col min="60" max="61" width="11.5703125" style="77"/>
  </cols>
  <sheetData>
    <row r="1" spans="1:61" ht="21">
      <c r="A1" s="203" t="s">
        <v>116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 t="s">
        <v>117</v>
      </c>
      <c r="O1" s="203"/>
      <c r="P1" s="203"/>
      <c r="Q1" s="203"/>
      <c r="R1" s="203"/>
      <c r="S1" s="203"/>
      <c r="T1" s="203"/>
      <c r="U1" s="203"/>
      <c r="V1" s="203"/>
      <c r="W1" s="203"/>
      <c r="X1" s="203"/>
      <c r="Y1" s="203"/>
      <c r="Z1" s="203"/>
      <c r="AA1" s="203"/>
      <c r="AB1" s="203"/>
      <c r="AC1" s="203"/>
      <c r="AD1" s="203" t="s">
        <v>121</v>
      </c>
      <c r="AE1" s="203"/>
      <c r="AF1" s="203"/>
      <c r="AG1" s="203"/>
      <c r="AH1" s="203"/>
      <c r="AI1" s="203"/>
      <c r="AJ1" s="203"/>
      <c r="AK1" s="203"/>
      <c r="AL1" s="203"/>
      <c r="AM1" s="203"/>
      <c r="AN1" s="203"/>
      <c r="AO1" s="203"/>
      <c r="AP1" s="203"/>
      <c r="AQ1" s="203" t="s">
        <v>122</v>
      </c>
      <c r="AR1" s="203"/>
      <c r="AS1" s="203"/>
      <c r="AT1" s="203"/>
      <c r="AU1" s="203"/>
      <c r="AV1" s="203"/>
      <c r="AW1" s="203"/>
      <c r="AX1" s="203"/>
      <c r="AY1" s="203"/>
      <c r="AZ1" s="203"/>
      <c r="BA1" s="203"/>
      <c r="BB1" s="203"/>
      <c r="BC1" s="203"/>
      <c r="BD1" s="203"/>
      <c r="BE1" s="203"/>
      <c r="BF1" s="203"/>
    </row>
    <row r="2" spans="1:61">
      <c r="A2" s="204" t="s">
        <v>118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 t="s">
        <v>118</v>
      </c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 t="s">
        <v>123</v>
      </c>
      <c r="AE2" s="204"/>
      <c r="AF2" s="204"/>
      <c r="AG2" s="204"/>
      <c r="AH2" s="204"/>
      <c r="AI2" s="204"/>
      <c r="AJ2" s="204"/>
      <c r="AK2" s="204"/>
      <c r="AL2" s="204"/>
      <c r="AM2" s="204"/>
      <c r="AN2" s="204"/>
      <c r="AO2" s="204"/>
      <c r="AP2" s="204"/>
      <c r="AQ2" s="204" t="s">
        <v>123</v>
      </c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</row>
    <row r="3" spans="1:61">
      <c r="A3" s="204" t="str">
        <f>"ANNEE SCOLAIRE "&amp;annee_scolaire</f>
        <v>ANNEE SCOLAIRE 2022-2023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 t="str">
        <f>"ANNEE SCOLAIRE "&amp;annee_scolaire</f>
        <v>ANNEE SCOLAIRE 2022-2023</v>
      </c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204"/>
      <c r="AA3" s="204"/>
      <c r="AB3" s="204"/>
      <c r="AC3" s="204"/>
      <c r="AD3" s="204" t="str">
        <f>"ANNEE SCOLAIRE "&amp;annee_scolaire</f>
        <v>ANNEE SCOLAIRE 2022-2023</v>
      </c>
      <c r="AE3" s="204"/>
      <c r="AF3" s="204"/>
      <c r="AG3" s="204"/>
      <c r="AH3" s="204"/>
      <c r="AI3" s="204"/>
      <c r="AJ3" s="204"/>
      <c r="AK3" s="204"/>
      <c r="AL3" s="204"/>
      <c r="AM3" s="204"/>
      <c r="AN3" s="204"/>
      <c r="AO3" s="204"/>
      <c r="AP3" s="204"/>
      <c r="AQ3" s="204" t="str">
        <f>"ANNEE SCOLAIRE "&amp;annee_scolaire</f>
        <v>ANNEE SCOLAIRE 2022-2023</v>
      </c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  <c r="BC3" s="204"/>
      <c r="BD3" s="204"/>
      <c r="BE3" s="204"/>
      <c r="BF3" s="204"/>
    </row>
    <row r="4" spans="1:61">
      <c r="A4" s="202" t="s">
        <v>1</v>
      </c>
      <c r="B4" s="202" t="s">
        <v>84</v>
      </c>
      <c r="C4" s="206" t="s">
        <v>119</v>
      </c>
      <c r="D4" s="206"/>
      <c r="E4" s="206"/>
      <c r="F4" s="206"/>
      <c r="G4" s="206"/>
      <c r="H4" s="206" t="s">
        <v>120</v>
      </c>
      <c r="I4" s="206"/>
      <c r="J4" s="206"/>
      <c r="K4" s="206"/>
      <c r="L4" s="206"/>
      <c r="M4" s="206"/>
      <c r="N4" s="202" t="s">
        <v>1</v>
      </c>
      <c r="O4" s="202" t="s">
        <v>84</v>
      </c>
      <c r="P4" s="206" t="s">
        <v>104</v>
      </c>
      <c r="Q4" s="206"/>
      <c r="R4" s="206"/>
      <c r="S4" s="206"/>
      <c r="T4" s="206"/>
      <c r="U4" s="206"/>
      <c r="V4" s="206" t="s">
        <v>105</v>
      </c>
      <c r="W4" s="206"/>
      <c r="X4" s="206"/>
      <c r="Y4" s="206"/>
      <c r="Z4" s="206"/>
      <c r="AA4" s="206"/>
      <c r="AB4" s="206"/>
      <c r="AC4" s="206"/>
      <c r="AD4" s="202" t="s">
        <v>1</v>
      </c>
      <c r="AE4" s="202" t="s">
        <v>84</v>
      </c>
      <c r="AF4" s="206" t="s">
        <v>124</v>
      </c>
      <c r="AG4" s="206"/>
      <c r="AH4" s="206"/>
      <c r="AI4" s="206"/>
      <c r="AJ4" s="206"/>
      <c r="AK4" s="206" t="s">
        <v>125</v>
      </c>
      <c r="AL4" s="206"/>
      <c r="AM4" s="206"/>
      <c r="AN4" s="206"/>
      <c r="AO4" s="206"/>
      <c r="AP4" s="206"/>
      <c r="AQ4" s="202" t="s">
        <v>1</v>
      </c>
      <c r="AR4" s="202" t="s">
        <v>84</v>
      </c>
      <c r="AS4" s="206" t="s">
        <v>126</v>
      </c>
      <c r="AT4" s="206"/>
      <c r="AU4" s="206"/>
      <c r="AV4" s="206"/>
      <c r="AW4" s="206"/>
      <c r="AX4" s="206"/>
      <c r="AY4" s="206" t="s">
        <v>127</v>
      </c>
      <c r="AZ4" s="206"/>
      <c r="BA4" s="206"/>
      <c r="BB4" s="206"/>
      <c r="BC4" s="206"/>
      <c r="BD4" s="206"/>
      <c r="BE4" s="206"/>
      <c r="BF4" s="206"/>
    </row>
    <row r="5" spans="1:61" ht="36">
      <c r="A5" s="202"/>
      <c r="B5" s="202"/>
      <c r="C5" s="70" t="s">
        <v>85</v>
      </c>
      <c r="D5" s="70" t="s">
        <v>86</v>
      </c>
      <c r="E5" s="70" t="s">
        <v>391</v>
      </c>
      <c r="F5" s="70" t="s">
        <v>87</v>
      </c>
      <c r="G5" s="70" t="s">
        <v>88</v>
      </c>
      <c r="H5" s="70" t="s">
        <v>85</v>
      </c>
      <c r="I5" s="70" t="s">
        <v>89</v>
      </c>
      <c r="J5" s="70" t="s">
        <v>87</v>
      </c>
      <c r="K5" s="70" t="s">
        <v>86</v>
      </c>
      <c r="L5" s="70" t="s">
        <v>391</v>
      </c>
      <c r="M5" s="70" t="s">
        <v>88</v>
      </c>
      <c r="N5" s="202"/>
      <c r="O5" s="202"/>
      <c r="P5" s="70" t="s">
        <v>85</v>
      </c>
      <c r="Q5" s="70" t="s">
        <v>89</v>
      </c>
      <c r="R5" s="70" t="s">
        <v>87</v>
      </c>
      <c r="S5" s="70" t="s">
        <v>86</v>
      </c>
      <c r="T5" s="70" t="s">
        <v>391</v>
      </c>
      <c r="U5" s="70" t="s">
        <v>88</v>
      </c>
      <c r="V5" s="69" t="s">
        <v>85</v>
      </c>
      <c r="W5" s="69" t="s">
        <v>89</v>
      </c>
      <c r="X5" s="70" t="str">
        <f>"Inscrits au BACC Session "&amp; LEFT(annee_scolaire,4)</f>
        <v>Inscrits au BACC Session 2022</v>
      </c>
      <c r="Y5" s="70" t="str">
        <f>"Admis au BACC Session "&amp; LEFT(annee_scolaire,4)</f>
        <v>Admis au BACC Session 2022</v>
      </c>
      <c r="Z5" s="69" t="s">
        <v>87</v>
      </c>
      <c r="AA5" s="69" t="s">
        <v>86</v>
      </c>
      <c r="AB5" s="70" t="s">
        <v>391</v>
      </c>
      <c r="AC5" s="69" t="s">
        <v>88</v>
      </c>
      <c r="AD5" s="202"/>
      <c r="AE5" s="202"/>
      <c r="AF5" s="70" t="s">
        <v>85</v>
      </c>
      <c r="AG5" s="70" t="s">
        <v>86</v>
      </c>
      <c r="AH5" s="70" t="s">
        <v>391</v>
      </c>
      <c r="AI5" s="70" t="s">
        <v>87</v>
      </c>
      <c r="AJ5" s="70" t="s">
        <v>88</v>
      </c>
      <c r="AK5" s="70" t="s">
        <v>85</v>
      </c>
      <c r="AL5" s="70" t="s">
        <v>89</v>
      </c>
      <c r="AM5" s="70" t="s">
        <v>87</v>
      </c>
      <c r="AN5" s="70" t="s">
        <v>86</v>
      </c>
      <c r="AO5" s="70" t="s">
        <v>391</v>
      </c>
      <c r="AP5" s="70" t="s">
        <v>88</v>
      </c>
      <c r="AQ5" s="202"/>
      <c r="AR5" s="202"/>
      <c r="AS5" s="70" t="s">
        <v>85</v>
      </c>
      <c r="AT5" s="70" t="s">
        <v>89</v>
      </c>
      <c r="AU5" s="70" t="s">
        <v>87</v>
      </c>
      <c r="AV5" s="70" t="s">
        <v>86</v>
      </c>
      <c r="AW5" s="70" t="s">
        <v>391</v>
      </c>
      <c r="AX5" s="70" t="s">
        <v>88</v>
      </c>
      <c r="AY5" s="69" t="s">
        <v>85</v>
      </c>
      <c r="AZ5" s="69" t="s">
        <v>89</v>
      </c>
      <c r="BA5" s="70" t="str">
        <f>"Inscrits au BACC Session "&amp; LEFT(annee_scolaire,4)</f>
        <v>Inscrits au BACC Session 2022</v>
      </c>
      <c r="BB5" s="70" t="str">
        <f>"Admis au BACC Session "&amp; LEFT(annee_scolaire,4)</f>
        <v>Admis au BACC Session 2022</v>
      </c>
      <c r="BC5" s="69" t="s">
        <v>87</v>
      </c>
      <c r="BD5" s="69" t="s">
        <v>86</v>
      </c>
      <c r="BE5" s="70" t="s">
        <v>391</v>
      </c>
      <c r="BF5" s="69" t="s">
        <v>88</v>
      </c>
    </row>
    <row r="6" spans="1:61">
      <c r="A6" s="205" t="s">
        <v>95</v>
      </c>
      <c r="B6" s="8" t="s">
        <v>90</v>
      </c>
      <c r="C6" s="71">
        <f>SUMIF('1_PRESCOLAIRE_PUBLIC'!$AX:$AX,$BI6,'1_PRESCOLAIRE_PUBLIC'!$K:$K)</f>
        <v>17963</v>
      </c>
      <c r="D6" s="71">
        <f>SUMIF('1_PRESCOLAIRE_PUBLIC'!$AX:$AX,$BI6,'1_PRESCOLAIRE_PUBLIC'!$T:$T)</f>
        <v>701</v>
      </c>
      <c r="E6" s="71">
        <f>SUMIF('1_PRESCOLAIRE_PUBLIC'!$AX:$AX,$BI6,'1_PRESCOLAIRE_PUBLIC'!$AY:$AY)</f>
        <v>11553</v>
      </c>
      <c r="F6" s="71">
        <f>SUMIF('1_PRESCOLAIRE_PUBLIC'!$AX:$AX,$BI6,'1_PRESCOLAIRE_PUBLIC'!$AC:$AC)</f>
        <v>841</v>
      </c>
      <c r="G6" s="71">
        <f>SUMIF('1_PRESCOLAIRE_PUBLIC'!$AX:$AX,$BI6,'1_PRESCOLAIRE_PUBLIC'!$AH:$AH)</f>
        <v>647</v>
      </c>
      <c r="H6" s="71">
        <f>SUMIF('2_PRIMAIRE_PUBLIC'!$CE:$CE,$BI6,'2_PRIMAIRE_PUBLIC'!$M:$M)</f>
        <v>165172</v>
      </c>
      <c r="I6" s="71">
        <f>SUMIF('2_PRIMAIRE_PUBLIC'!$CE:$CE,$BI6,'2_PRIMAIRE_PUBLIC'!$AA:$AA)</f>
        <v>43088</v>
      </c>
      <c r="J6" s="71">
        <f>SUMIF('2_PRIMAIRE_PUBLIC'!$CE:$CE,$BI6,'2_PRIMAIRE_PUBLIC'!$BI:$BI)</f>
        <v>4896</v>
      </c>
      <c r="K6" s="71">
        <f>SUMIF('2_PRIMAIRE_PUBLIC'!$CE:$CE,$BI6,'2_PRIMAIRE_PUBLIC'!$AK:$AK)</f>
        <v>4538</v>
      </c>
      <c r="L6" s="71">
        <f>SUMIF('2_PRIMAIRE_PUBLIC'!$CE:$CE,$BI6,'2_PRIMAIRE_PUBLIC'!$CF:$CF)</f>
        <v>132587</v>
      </c>
      <c r="M6" s="71">
        <f>SUMIF('2_PRIMAIRE_PUBLIC'!$CE:$CE,$BI6,'2_PRIMAIRE_PUBLIC'!$AO:$AO)</f>
        <v>1195</v>
      </c>
      <c r="N6" s="205" t="s">
        <v>95</v>
      </c>
      <c r="O6" s="8" t="s">
        <v>90</v>
      </c>
      <c r="P6" s="71">
        <f>SUMIF('3_COLLEGE_PUBLIC'!$BZ:$BZ,$BI6,'3_COLLEGE_PUBLIC'!$K:$K)</f>
        <v>38916</v>
      </c>
      <c r="Q6" s="71">
        <f>SUMIF('3_COLLEGE_PUBLIC'!$BZ:$BZ,$BI6,'3_COLLEGE_PUBLIC'!$W:$W)</f>
        <v>4456</v>
      </c>
      <c r="R6" s="71">
        <f>SUMIF('3_COLLEGE_PUBLIC'!$BZ:$BZ,$BI6,'3_COLLEGE_PUBLIC'!$BC:$BC)</f>
        <v>1860</v>
      </c>
      <c r="S6" s="71">
        <f>SUMIF('3_COLLEGE_PUBLIC'!$BZ:$BZ,$BI6,'3_COLLEGE_PUBLIC'!$AF:$AF)</f>
        <v>967</v>
      </c>
      <c r="T6" s="71">
        <f>SUMIF('3_COLLEGE_PUBLIC'!$BZ:$BZ,$BI6,'3_COLLEGE_PUBLIC'!$CA:$CA)</f>
        <v>36115</v>
      </c>
      <c r="U6" s="71">
        <f>SUMIF('3_COLLEGE_PUBLIC'!$BZ:$BZ,$BI6,'3_COLLEGE_PUBLIC'!$AJ:$AJ)</f>
        <v>183</v>
      </c>
      <c r="V6" s="4">
        <f>SUMIF('4_LYCEE_PUBLIC'!$EV:$EV,$BI6,'4_LYCEE_PUBLIC'!$AC:$AC)</f>
        <v>9266</v>
      </c>
      <c r="W6" s="4">
        <f>SUMIF('4_LYCEE_PUBLIC'!$EV:$EV,$BI6,'4_LYCEE_PUBLIC'!$BG:$BG)</f>
        <v>712</v>
      </c>
      <c r="X6" s="4">
        <f>SUMIF('4_LYCEE_PUBLIC'!$EV:$EV,$BI6,'4_LYCEE_PUBLIC'!$EW:$EW)</f>
        <v>2033</v>
      </c>
      <c r="Y6" s="4">
        <f>SUMIF('4_LYCEE_PUBLIC'!$EV:$EV,$BI6,'4_LYCEE_PUBLIC'!$EX:$EX)</f>
        <v>1186</v>
      </c>
      <c r="Z6" s="4">
        <f>SUMIF('4_LYCEE_PUBLIC'!$EV:$EV,$BI6,'4_LYCEE_PUBLIC'!$DV:$DV)</f>
        <v>448</v>
      </c>
      <c r="AA6" s="4">
        <f>SUMIF('4_LYCEE_PUBLIC'!$EV:$EV,$BI6,'4_LYCEE_PUBLIC'!$BY:$BY)</f>
        <v>168</v>
      </c>
      <c r="AB6" s="4">
        <f>SUMIF('4_LYCEE_PUBLIC'!$EV:$EV,$BI6,'4_LYCEE_PUBLIC'!$EY:$EY)</f>
        <v>7946</v>
      </c>
      <c r="AC6" s="4">
        <f>SUMIF('4_LYCEE_PUBLIC'!$EV:$EV,$BI6,'4_LYCEE_PUBLIC'!$CC:$CC)</f>
        <v>27</v>
      </c>
      <c r="AD6" s="213" t="s">
        <v>95</v>
      </c>
      <c r="AE6" s="3" t="s">
        <v>90</v>
      </c>
      <c r="AF6" s="4">
        <f>SUMIF('5_PRESCOLAIRE_PRIVE'!$AS:$AS,$BI6,'5_PRESCOLAIRE_PRIVE'!$K:$K)</f>
        <v>7335</v>
      </c>
      <c r="AG6" s="4">
        <f>SUMIF('5_PRESCOLAIRE_PRIVE'!$AS:$AS,$BI6,'5_PRESCOLAIRE_PRIVE'!$T:$T)</f>
        <v>289</v>
      </c>
      <c r="AH6" s="4">
        <f>SUMIF('5_PRESCOLAIRE_PRIVE'!$AS:$AS,$BI6,'5_PRESCOLAIRE_PRIVE'!$AT:$AT)</f>
        <v>7876</v>
      </c>
      <c r="AI6" s="4">
        <f>SUMIF('5_PRESCOLAIRE_PRIVE'!$AS:$AS,$BI6,'5_PRESCOLAIRE_PRIVE'!$X:$X)</f>
        <v>290</v>
      </c>
      <c r="AJ6" s="4">
        <f>SUMIF('5_PRESCOLAIRE_PRIVE'!$AS:$AS,$BI6,'5_PRESCOLAIRE_PRIVE'!$AC:$AC)</f>
        <v>192</v>
      </c>
      <c r="AK6" s="1">
        <f>SUMIF('6_PRIMAIRE_PRIVE'!$BZ:$BZ,$BI6,'6_PRIMAIRE_PRIVE'!$M:$M)</f>
        <v>26775</v>
      </c>
      <c r="AL6" s="1">
        <f>SUMIF('6_PRIMAIRE_PRIVE'!$BZ:$BZ,$BI6,'6_PRIMAIRE_PRIVE'!$AA:$AA)</f>
        <v>2112</v>
      </c>
      <c r="AM6" s="1">
        <f>SUMIF('6_PRIMAIRE_PRIVE'!$BZ:$BZ,$BI6,'6_PRIMAIRE_PRIVE'!$BC:$BC)</f>
        <v>910</v>
      </c>
      <c r="AN6" s="1">
        <f>SUMIF('6_PRIMAIRE_PRIVE'!$BZ:$BZ,$BI6,'6_PRIMAIRE_PRIVE'!$AK:$AK)</f>
        <v>942</v>
      </c>
      <c r="AO6" s="1">
        <f>SUMIF('6_PRIMAIRE_PRIVE'!$BZ:$BZ,$BI6,'6_PRIMAIRE_PRIVE'!$CA:$CA)</f>
        <v>29876</v>
      </c>
      <c r="AP6" s="1">
        <f>SUMIF('6_PRIMAIRE_PRIVE'!$BZ:$BZ,$BI6,'6_PRIMAIRE_PRIVE'!$AO:$AO)</f>
        <v>224</v>
      </c>
      <c r="AQ6" s="212" t="s">
        <v>95</v>
      </c>
      <c r="AR6" s="3" t="s">
        <v>90</v>
      </c>
      <c r="AS6" s="1">
        <f>SUMIF('7_COLLEGE_PRIVE'!$BW:$BW,$BI6,'7_COLLEGE_PRIVE'!$K:$K)</f>
        <v>9871</v>
      </c>
      <c r="AT6" s="1">
        <f>SUMIF('7_COLLEGE_PRIVE'!$BW:$BW,$BI6,'7_COLLEGE_PRIVE'!$W:$W)</f>
        <v>628</v>
      </c>
      <c r="AU6" s="1">
        <f>SUMIF('7_COLLEGE_PRIVE'!$BW:$BW,$BI6,'7_COLLEGE_PRIVE'!$AX:$AX)</f>
        <v>716</v>
      </c>
      <c r="AV6" s="1">
        <f>SUMIF('7_COLLEGE_PRIVE'!$BW:$BW,$BI6,'7_COLLEGE_PRIVE'!$AF:$AF)</f>
        <v>399</v>
      </c>
      <c r="AW6" s="1">
        <f>SUMIF('7_COLLEGE_PRIVE'!$BW:$BW,$BI6,'7_COLLEGE_PRIVE'!$BX:$BX)</f>
        <v>11941</v>
      </c>
      <c r="AX6" s="1">
        <f>SUMIF('7_COLLEGE_PRIVE'!$BW:$BW,$BI6,'7_COLLEGE_PRIVE'!$AJ:$AJ)</f>
        <v>100</v>
      </c>
      <c r="AY6" s="1">
        <f>SUMIF('8_LYCEE_PRIVE'!$ES:$ES,$BI6,'8_LYCEE_PRIVE'!$AC:$AC)</f>
        <v>4701</v>
      </c>
      <c r="AZ6" s="1">
        <f>SUMIF('8_LYCEE_PRIVE'!$ES:$ES,$BI6,'8_LYCEE_PRIVE'!$BG:$BG)</f>
        <v>328</v>
      </c>
      <c r="BA6" s="1">
        <f>SUMIF('8_LYCEE_PRIVE'!$ES:$ES,$BI6,'8_LYCEE_PRIVE'!$ET:$ET)</f>
        <v>2483</v>
      </c>
      <c r="BB6" s="1">
        <f>SUMIF('8_LYCEE_PRIVE'!$ES:$ES,$BI6,'8_LYCEE_PRIVE'!$EU:$EU)</f>
        <v>1703</v>
      </c>
      <c r="BC6" s="1">
        <f>SUMIF('8_LYCEE_PRIVE'!$ES:$ES,$BI6,'8_LYCEE_PRIVE'!$DQ:$DQ)</f>
        <v>375</v>
      </c>
      <c r="BD6" s="1">
        <f>SUMIF('8_LYCEE_PRIVE'!$ES:$ES,$BI6,'8_LYCEE_PRIVE'!$BY:$BY)</f>
        <v>174</v>
      </c>
      <c r="BE6" s="1">
        <f>SUMIF('8_LYCEE_PRIVE'!$ES:$ES,$BI6,'8_LYCEE_PRIVE'!$EV:$EV)</f>
        <v>6632</v>
      </c>
      <c r="BF6" s="1">
        <f>SUMIF('8_LYCEE_PRIVE'!$ES:$ES,$BI6,'8_LYCEE_PRIVE'!$CC:$CC)</f>
        <v>39</v>
      </c>
      <c r="BH6" s="78" t="str">
        <f t="shared" ref="BH6:BH37" si="0">IF(A6="",BH5,A6)</f>
        <v>ALAOTRA-MANGORO</v>
      </c>
      <c r="BI6" s="78" t="str">
        <f t="shared" ref="BI6:BI37" si="1">BH6&amp;B6</f>
        <v>ALAOTRA-MANGORORURAL</v>
      </c>
    </row>
    <row r="7" spans="1:61">
      <c r="A7" s="205"/>
      <c r="B7" s="8" t="s">
        <v>91</v>
      </c>
      <c r="C7" s="71">
        <f>SUMIF('1_PRESCOLAIRE_PUBLIC'!$AX:$AX,$BI7,'1_PRESCOLAIRE_PUBLIC'!$K:$K)</f>
        <v>2383</v>
      </c>
      <c r="D7" s="71">
        <f>SUMIF('1_PRESCOLAIRE_PUBLIC'!$AX:$AX,$BI7,'1_PRESCOLAIRE_PUBLIC'!$T:$T)</f>
        <v>72</v>
      </c>
      <c r="E7" s="71">
        <f>SUMIF('1_PRESCOLAIRE_PUBLIC'!$AX:$AX,$BI7,'1_PRESCOLAIRE_PUBLIC'!$AY:$AY)</f>
        <v>1652</v>
      </c>
      <c r="F7" s="71">
        <f>SUMIF('1_PRESCOLAIRE_PUBLIC'!$AX:$AX,$BI7,'1_PRESCOLAIRE_PUBLIC'!$AC:$AC)</f>
        <v>113</v>
      </c>
      <c r="G7" s="71">
        <f>SUMIF('1_PRESCOLAIRE_PUBLIC'!$AX:$AX,$BI7,'1_PRESCOLAIRE_PUBLIC'!$AH:$AH)</f>
        <v>53</v>
      </c>
      <c r="H7" s="71">
        <f>SUMIF('2_PRIMAIRE_PUBLIC'!$CE:$CE,$BI7,'2_PRIMAIRE_PUBLIC'!$M:$M)</f>
        <v>17571</v>
      </c>
      <c r="I7" s="71">
        <f>SUMIF('2_PRIMAIRE_PUBLIC'!$CE:$CE,$BI7,'2_PRIMAIRE_PUBLIC'!$AA:$AA)</f>
        <v>4204</v>
      </c>
      <c r="J7" s="71">
        <f>SUMIF('2_PRIMAIRE_PUBLIC'!$CE:$CE,$BI7,'2_PRIMAIRE_PUBLIC'!$BI:$BI)</f>
        <v>429</v>
      </c>
      <c r="K7" s="71">
        <f>SUMIF('2_PRIMAIRE_PUBLIC'!$CE:$CE,$BI7,'2_PRIMAIRE_PUBLIC'!$AK:$AK)</f>
        <v>371</v>
      </c>
      <c r="L7" s="71">
        <f>SUMIF('2_PRIMAIRE_PUBLIC'!$CE:$CE,$BI7,'2_PRIMAIRE_PUBLIC'!$CF:$CF)</f>
        <v>11874</v>
      </c>
      <c r="M7" s="71">
        <f>SUMIF('2_PRIMAIRE_PUBLIC'!$CE:$CE,$BI7,'2_PRIMAIRE_PUBLIC'!$AO:$AO)</f>
        <v>80</v>
      </c>
      <c r="N7" s="205"/>
      <c r="O7" s="8" t="s">
        <v>91</v>
      </c>
      <c r="P7" s="71">
        <f>SUMIF('3_COLLEGE_PUBLIC'!$BZ:$BZ,$BI7,'3_COLLEGE_PUBLIC'!$K:$K)</f>
        <v>8961</v>
      </c>
      <c r="Q7" s="71">
        <f>SUMIF('3_COLLEGE_PUBLIC'!$BZ:$BZ,$BI7,'3_COLLEGE_PUBLIC'!$W:$W)</f>
        <v>1095</v>
      </c>
      <c r="R7" s="71">
        <f>SUMIF('3_COLLEGE_PUBLIC'!$BZ:$BZ,$BI7,'3_COLLEGE_PUBLIC'!$BC:$BC)</f>
        <v>345</v>
      </c>
      <c r="S7" s="71">
        <f>SUMIF('3_COLLEGE_PUBLIC'!$BZ:$BZ,$BI7,'3_COLLEGE_PUBLIC'!$AF:$AF)</f>
        <v>159</v>
      </c>
      <c r="T7" s="71">
        <f>SUMIF('3_COLLEGE_PUBLIC'!$BZ:$BZ,$BI7,'3_COLLEGE_PUBLIC'!$CA:$CA)</f>
        <v>6167</v>
      </c>
      <c r="U7" s="71">
        <f>SUMIF('3_COLLEGE_PUBLIC'!$BZ:$BZ,$BI7,'3_COLLEGE_PUBLIC'!$AJ:$AJ)</f>
        <v>15</v>
      </c>
      <c r="V7" s="4">
        <f>SUMIF('4_LYCEE_PUBLIC'!$EV:$EV,$BI7,'4_LYCEE_PUBLIC'!$AC:$AC)</f>
        <v>5341</v>
      </c>
      <c r="W7" s="4">
        <f>SUMIF('4_LYCEE_PUBLIC'!$EV:$EV,$BI7,'4_LYCEE_PUBLIC'!$BG:$BG)</f>
        <v>373</v>
      </c>
      <c r="X7" s="4">
        <f>SUMIF('4_LYCEE_PUBLIC'!$EV:$EV,$BI7,'4_LYCEE_PUBLIC'!$EW:$EW)</f>
        <v>1421</v>
      </c>
      <c r="Y7" s="4">
        <f>SUMIF('4_LYCEE_PUBLIC'!$EV:$EV,$BI7,'4_LYCEE_PUBLIC'!$EX:$EX)</f>
        <v>1007</v>
      </c>
      <c r="Z7" s="4">
        <f>SUMIF('4_LYCEE_PUBLIC'!$EV:$EV,$BI7,'4_LYCEE_PUBLIC'!$DV:$DV)</f>
        <v>219</v>
      </c>
      <c r="AA7" s="4">
        <f>SUMIF('4_LYCEE_PUBLIC'!$EV:$EV,$BI7,'4_LYCEE_PUBLIC'!$BY:$BY)</f>
        <v>90</v>
      </c>
      <c r="AB7" s="4">
        <f>SUMIF('4_LYCEE_PUBLIC'!$EV:$EV,$BI7,'4_LYCEE_PUBLIC'!$EY:$EY)</f>
        <v>3474</v>
      </c>
      <c r="AC7" s="4">
        <f>SUMIF('4_LYCEE_PUBLIC'!$EV:$EV,$BI7,'4_LYCEE_PUBLIC'!$CC:$CC)</f>
        <v>4</v>
      </c>
      <c r="AD7" s="213"/>
      <c r="AE7" s="3" t="s">
        <v>91</v>
      </c>
      <c r="AF7" s="4">
        <f>SUMIF('5_PRESCOLAIRE_PRIVE'!$AS:$AS,$BI7,'5_PRESCOLAIRE_PRIVE'!$K:$K)</f>
        <v>4957</v>
      </c>
      <c r="AG7" s="4">
        <f>SUMIF('5_PRESCOLAIRE_PRIVE'!$AS:$AS,$BI7,'5_PRESCOLAIRE_PRIVE'!$T:$T)</f>
        <v>181</v>
      </c>
      <c r="AH7" s="4">
        <f>SUMIF('5_PRESCOLAIRE_PRIVE'!$AS:$AS,$BI7,'5_PRESCOLAIRE_PRIVE'!$AT:$AT)</f>
        <v>5129</v>
      </c>
      <c r="AI7" s="4">
        <f>SUMIF('5_PRESCOLAIRE_PRIVE'!$AS:$AS,$BI7,'5_PRESCOLAIRE_PRIVE'!$X:$X)</f>
        <v>199</v>
      </c>
      <c r="AJ7" s="4">
        <f>SUMIF('5_PRESCOLAIRE_PRIVE'!$AS:$AS,$BI7,'5_PRESCOLAIRE_PRIVE'!$AC:$AC)</f>
        <v>79</v>
      </c>
      <c r="AK7" s="1">
        <f>SUMIF('6_PRIMAIRE_PRIVE'!$BZ:$BZ,$BI7,'6_PRIMAIRE_PRIVE'!$M:$M)</f>
        <v>12097</v>
      </c>
      <c r="AL7" s="1">
        <f>SUMIF('6_PRIMAIRE_PRIVE'!$BZ:$BZ,$BI7,'6_PRIMAIRE_PRIVE'!$AA:$AA)</f>
        <v>507</v>
      </c>
      <c r="AM7" s="1">
        <f>SUMIF('6_PRIMAIRE_PRIVE'!$BZ:$BZ,$BI7,'6_PRIMAIRE_PRIVE'!$BC:$BC)</f>
        <v>420</v>
      </c>
      <c r="AN7" s="1">
        <f>SUMIF('6_PRIMAIRE_PRIVE'!$BZ:$BZ,$BI7,'6_PRIMAIRE_PRIVE'!$AK:$AK)</f>
        <v>407</v>
      </c>
      <c r="AO7" s="1">
        <f>SUMIF('6_PRIMAIRE_PRIVE'!$BZ:$BZ,$BI7,'6_PRIMAIRE_PRIVE'!$CA:$CA)</f>
        <v>11863</v>
      </c>
      <c r="AP7" s="1">
        <f>SUMIF('6_PRIMAIRE_PRIVE'!$BZ:$BZ,$BI7,'6_PRIMAIRE_PRIVE'!$AO:$AO)</f>
        <v>83</v>
      </c>
      <c r="AQ7" s="212"/>
      <c r="AR7" s="3" t="s">
        <v>91</v>
      </c>
      <c r="AS7" s="1">
        <f>SUMIF('7_COLLEGE_PRIVE'!$BW:$BW,$BI7,'7_COLLEGE_PRIVE'!$K:$K)</f>
        <v>6518</v>
      </c>
      <c r="AT7" s="1">
        <f>SUMIF('7_COLLEGE_PRIVE'!$BW:$BW,$BI7,'7_COLLEGE_PRIVE'!$W:$W)</f>
        <v>413</v>
      </c>
      <c r="AU7" s="1">
        <f>SUMIF('7_COLLEGE_PRIVE'!$BW:$BW,$BI7,'7_COLLEGE_PRIVE'!$AX:$AX)</f>
        <v>476</v>
      </c>
      <c r="AV7" s="1">
        <f>SUMIF('7_COLLEGE_PRIVE'!$BW:$BW,$BI7,'7_COLLEGE_PRIVE'!$AF:$AF)</f>
        <v>203</v>
      </c>
      <c r="AW7" s="1">
        <f>SUMIF('7_COLLEGE_PRIVE'!$BW:$BW,$BI7,'7_COLLEGE_PRIVE'!$BX:$BX)</f>
        <v>7147</v>
      </c>
      <c r="AX7" s="1">
        <f>SUMIF('7_COLLEGE_PRIVE'!$BW:$BW,$BI7,'7_COLLEGE_PRIVE'!$AJ:$AJ)</f>
        <v>44</v>
      </c>
      <c r="AY7" s="1">
        <f>SUMIF('8_LYCEE_PRIVE'!$ES:$ES,$BI7,'8_LYCEE_PRIVE'!$AC:$AC)</f>
        <v>3714</v>
      </c>
      <c r="AZ7" s="1">
        <f>SUMIF('8_LYCEE_PRIVE'!$ES:$ES,$BI7,'8_LYCEE_PRIVE'!$BG:$BG)</f>
        <v>253</v>
      </c>
      <c r="BA7" s="1">
        <f>SUMIF('8_LYCEE_PRIVE'!$ES:$ES,$BI7,'8_LYCEE_PRIVE'!$ET:$ET)</f>
        <v>2134</v>
      </c>
      <c r="BB7" s="1">
        <f>SUMIF('8_LYCEE_PRIVE'!$ES:$ES,$BI7,'8_LYCEE_PRIVE'!$EU:$EU)</f>
        <v>1428</v>
      </c>
      <c r="BC7" s="1">
        <f>SUMIF('8_LYCEE_PRIVE'!$ES:$ES,$BI7,'8_LYCEE_PRIVE'!$DQ:$DQ)</f>
        <v>311</v>
      </c>
      <c r="BD7" s="1">
        <f>SUMIF('8_LYCEE_PRIVE'!$ES:$ES,$BI7,'8_LYCEE_PRIVE'!$BY:$BY)</f>
        <v>104</v>
      </c>
      <c r="BE7" s="1">
        <f>SUMIF('8_LYCEE_PRIVE'!$ES:$ES,$BI7,'8_LYCEE_PRIVE'!$EV:$EV)</f>
        <v>4379</v>
      </c>
      <c r="BF7" s="1">
        <f>SUMIF('8_LYCEE_PRIVE'!$ES:$ES,$BI7,'8_LYCEE_PRIVE'!$CC:$CC)</f>
        <v>21</v>
      </c>
      <c r="BH7" s="78" t="str">
        <f t="shared" si="0"/>
        <v>ALAOTRA-MANGORO</v>
      </c>
      <c r="BI7" s="78" t="str">
        <f t="shared" si="1"/>
        <v>ALAOTRA-MANGOROURBAIN</v>
      </c>
    </row>
    <row r="8" spans="1:61">
      <c r="A8" s="205"/>
      <c r="B8" s="25" t="s">
        <v>73</v>
      </c>
      <c r="C8" s="26">
        <f>SUMIF('1_PRESCOLAIRE_PUBLIC'!$AX:$AX,$BI8,'1_PRESCOLAIRE_PUBLIC'!$K:$K)</f>
        <v>20346</v>
      </c>
      <c r="D8" s="26">
        <f>SUMIF('1_PRESCOLAIRE_PUBLIC'!$AX:$AX,$BI8,'1_PRESCOLAIRE_PUBLIC'!$T:$T)</f>
        <v>773</v>
      </c>
      <c r="E8" s="26">
        <f>SUMIF('1_PRESCOLAIRE_PUBLIC'!$AX:$AX,$BI8,'1_PRESCOLAIRE_PUBLIC'!$AY:$AY)</f>
        <v>13205</v>
      </c>
      <c r="F8" s="26">
        <f>SUMIF('1_PRESCOLAIRE_PUBLIC'!$AX:$AX,$BI8,'1_PRESCOLAIRE_PUBLIC'!$AC:$AC)</f>
        <v>954</v>
      </c>
      <c r="G8" s="26">
        <f>SUMIF('1_PRESCOLAIRE_PUBLIC'!$AX:$AX,$BI8,'1_PRESCOLAIRE_PUBLIC'!$AH:$AH)</f>
        <v>700</v>
      </c>
      <c r="H8" s="26">
        <f>SUMIF('2_PRIMAIRE_PUBLIC'!$CE:$CE,$BI8,'2_PRIMAIRE_PUBLIC'!$M:$M)</f>
        <v>182743</v>
      </c>
      <c r="I8" s="26">
        <f>SUMIF('2_PRIMAIRE_PUBLIC'!$CE:$CE,$BI8,'2_PRIMAIRE_PUBLIC'!$AA:$AA)</f>
        <v>47292</v>
      </c>
      <c r="J8" s="26">
        <f>SUMIF('2_PRIMAIRE_PUBLIC'!$CE:$CE,$BI8,'2_PRIMAIRE_PUBLIC'!$BI:$BI)</f>
        <v>5325</v>
      </c>
      <c r="K8" s="26">
        <f>SUMIF('2_PRIMAIRE_PUBLIC'!$CE:$CE,$BI8,'2_PRIMAIRE_PUBLIC'!$AK:$AK)</f>
        <v>4909</v>
      </c>
      <c r="L8" s="26">
        <f>SUMIF('2_PRIMAIRE_PUBLIC'!$CE:$CE,$BI8,'2_PRIMAIRE_PUBLIC'!$CF:$CF)</f>
        <v>144461</v>
      </c>
      <c r="M8" s="26">
        <f>SUMIF('2_PRIMAIRE_PUBLIC'!$CE:$CE,$BI8,'2_PRIMAIRE_PUBLIC'!$AO:$AO)</f>
        <v>1275</v>
      </c>
      <c r="N8" s="205"/>
      <c r="O8" s="25" t="s">
        <v>73</v>
      </c>
      <c r="P8" s="26">
        <f>SUMIF('3_COLLEGE_PUBLIC'!$BZ:$BZ,$BI8,'3_COLLEGE_PUBLIC'!$K:$K)</f>
        <v>47877</v>
      </c>
      <c r="Q8" s="26">
        <f>SUMIF('3_COLLEGE_PUBLIC'!$BZ:$BZ,$BI8,'3_COLLEGE_PUBLIC'!$W:$W)</f>
        <v>5551</v>
      </c>
      <c r="R8" s="26">
        <f>SUMIF('3_COLLEGE_PUBLIC'!$BZ:$BZ,$BI8,'3_COLLEGE_PUBLIC'!$BC:$BC)</f>
        <v>2205</v>
      </c>
      <c r="S8" s="26">
        <f>SUMIF('3_COLLEGE_PUBLIC'!$BZ:$BZ,$BI8,'3_COLLEGE_PUBLIC'!$AF:$AF)</f>
        <v>1126</v>
      </c>
      <c r="T8" s="26">
        <f>SUMIF('3_COLLEGE_PUBLIC'!$BZ:$BZ,$BI8,'3_COLLEGE_PUBLIC'!$CA:$CA)</f>
        <v>42282</v>
      </c>
      <c r="U8" s="26">
        <f>SUMIF('3_COLLEGE_PUBLIC'!$BZ:$BZ,$BI8,'3_COLLEGE_PUBLIC'!$AJ:$AJ)</f>
        <v>198</v>
      </c>
      <c r="V8" s="26">
        <f>SUMIF('4_LYCEE_PUBLIC'!$EV:$EV,$BI8,'4_LYCEE_PUBLIC'!$AC:$AC)</f>
        <v>14607</v>
      </c>
      <c r="W8" s="26">
        <f>SUMIF('4_LYCEE_PUBLIC'!$EV:$EV,$BI8,'4_LYCEE_PUBLIC'!$BG:$BG)</f>
        <v>1085</v>
      </c>
      <c r="X8" s="26">
        <f>SUMIF('4_LYCEE_PUBLIC'!$EV:$EV,$BI8,'4_LYCEE_PUBLIC'!$EW:$EW)</f>
        <v>3454</v>
      </c>
      <c r="Y8" s="26">
        <f>SUMIF('4_LYCEE_PUBLIC'!$EV:$EV,$BI8,'4_LYCEE_PUBLIC'!$EX:$EX)</f>
        <v>2193</v>
      </c>
      <c r="Z8" s="26">
        <f>SUMIF('4_LYCEE_PUBLIC'!$EV:$EV,$BI8,'4_LYCEE_PUBLIC'!$DV:$DV)</f>
        <v>667</v>
      </c>
      <c r="AA8" s="26">
        <f>SUMIF('4_LYCEE_PUBLIC'!$EV:$EV,$BI8,'4_LYCEE_PUBLIC'!$BY:$BY)</f>
        <v>258</v>
      </c>
      <c r="AB8" s="26">
        <f>SUMIF('4_LYCEE_PUBLIC'!$EV:$EV,$BI8,'4_LYCEE_PUBLIC'!$EY:$EY)</f>
        <v>11420</v>
      </c>
      <c r="AC8" s="26">
        <f>SUMIF('4_LYCEE_PUBLIC'!$EV:$EV,$BI8,'4_LYCEE_PUBLIC'!$CC:$CC)</f>
        <v>31</v>
      </c>
      <c r="AD8" s="213"/>
      <c r="AE8" s="25" t="s">
        <v>73</v>
      </c>
      <c r="AF8" s="26">
        <f>SUMIF('5_PRESCOLAIRE_PRIVE'!$AS:$AS,$BI8,'5_PRESCOLAIRE_PRIVE'!$K:$K)</f>
        <v>12292</v>
      </c>
      <c r="AG8" s="26">
        <f>SUMIF('5_PRESCOLAIRE_PRIVE'!$AS:$AS,$BI8,'5_PRESCOLAIRE_PRIVE'!$T:$T)</f>
        <v>470</v>
      </c>
      <c r="AH8" s="26">
        <f>SUMIF('5_PRESCOLAIRE_PRIVE'!$AS:$AS,$BI8,'5_PRESCOLAIRE_PRIVE'!$AT:$AT)</f>
        <v>13005</v>
      </c>
      <c r="AI8" s="26">
        <f>SUMIF('5_PRESCOLAIRE_PRIVE'!$AS:$AS,$BI8,'5_PRESCOLAIRE_PRIVE'!$X:$X)</f>
        <v>489</v>
      </c>
      <c r="AJ8" s="26">
        <f>SUMIF('5_PRESCOLAIRE_PRIVE'!$AS:$AS,$BI8,'5_PRESCOLAIRE_PRIVE'!$AC:$AC)</f>
        <v>271</v>
      </c>
      <c r="AK8" s="26">
        <f>SUMIF('6_PRIMAIRE_PRIVE'!$BZ:$BZ,$BI8,'6_PRIMAIRE_PRIVE'!$M:$M)</f>
        <v>38872</v>
      </c>
      <c r="AL8" s="26">
        <f>SUMIF('6_PRIMAIRE_PRIVE'!$BZ:$BZ,$BI8,'6_PRIMAIRE_PRIVE'!$AA:$AA)</f>
        <v>2619</v>
      </c>
      <c r="AM8" s="26">
        <f>SUMIF('6_PRIMAIRE_PRIVE'!$BZ:$BZ,$BI8,'6_PRIMAIRE_PRIVE'!$BC:$BC)</f>
        <v>1330</v>
      </c>
      <c r="AN8" s="26">
        <f>SUMIF('6_PRIMAIRE_PRIVE'!$BZ:$BZ,$BI8,'6_PRIMAIRE_PRIVE'!$AK:$AK)</f>
        <v>1349</v>
      </c>
      <c r="AO8" s="26">
        <f>SUMIF('6_PRIMAIRE_PRIVE'!$BZ:$BZ,$BI8,'6_PRIMAIRE_PRIVE'!$CA:$CA)</f>
        <v>41739</v>
      </c>
      <c r="AP8" s="26">
        <f>SUMIF('6_PRIMAIRE_PRIVE'!$BZ:$BZ,$BI8,'6_PRIMAIRE_PRIVE'!$AO:$AO)</f>
        <v>307</v>
      </c>
      <c r="AQ8" s="212"/>
      <c r="AR8" s="25" t="s">
        <v>73</v>
      </c>
      <c r="AS8" s="26">
        <f>SUMIF('7_COLLEGE_PRIVE'!$BW:$BW,$BI8,'7_COLLEGE_PRIVE'!$K:$K)</f>
        <v>16389</v>
      </c>
      <c r="AT8" s="26">
        <f>SUMIF('7_COLLEGE_PRIVE'!$BW:$BW,$BI8,'7_COLLEGE_PRIVE'!$W:$W)</f>
        <v>1041</v>
      </c>
      <c r="AU8" s="26">
        <f>SUMIF('7_COLLEGE_PRIVE'!$BW:$BW,$BI8,'7_COLLEGE_PRIVE'!$AX:$AX)</f>
        <v>1192</v>
      </c>
      <c r="AV8" s="26">
        <f>SUMIF('7_COLLEGE_PRIVE'!$BW:$BW,$BI8,'7_COLLEGE_PRIVE'!$AF:$AF)</f>
        <v>602</v>
      </c>
      <c r="AW8" s="26">
        <f>SUMIF('7_COLLEGE_PRIVE'!$BW:$BW,$BI8,'7_COLLEGE_PRIVE'!$BX:$BX)</f>
        <v>19088</v>
      </c>
      <c r="AX8" s="26">
        <f>SUMIF('7_COLLEGE_PRIVE'!$BW:$BW,$BI8,'7_COLLEGE_PRIVE'!$AJ:$AJ)</f>
        <v>144</v>
      </c>
      <c r="AY8" s="26">
        <f>SUMIF('8_LYCEE_PRIVE'!$ES:$ES,$BI8,'8_LYCEE_PRIVE'!$AC:$AC)</f>
        <v>8415</v>
      </c>
      <c r="AZ8" s="26">
        <f>SUMIF('8_LYCEE_PRIVE'!$ES:$ES,$BI8,'8_LYCEE_PRIVE'!$BG:$BG)</f>
        <v>581</v>
      </c>
      <c r="BA8" s="26">
        <f>SUMIF('8_LYCEE_PRIVE'!$ES:$ES,$BI8,'8_LYCEE_PRIVE'!$ET:$ET)</f>
        <v>4617</v>
      </c>
      <c r="BB8" s="26">
        <f>SUMIF('8_LYCEE_PRIVE'!$ES:$ES,$BI8,'8_LYCEE_PRIVE'!$EU:$EU)</f>
        <v>3131</v>
      </c>
      <c r="BC8" s="26">
        <f>SUMIF('8_LYCEE_PRIVE'!$ES:$ES,$BI8,'8_LYCEE_PRIVE'!$DQ:$DQ)</f>
        <v>686</v>
      </c>
      <c r="BD8" s="26">
        <f>SUMIF('8_LYCEE_PRIVE'!$ES:$ES,$BI8,'8_LYCEE_PRIVE'!$BY:$BY)</f>
        <v>278</v>
      </c>
      <c r="BE8" s="26">
        <f>SUMIF('8_LYCEE_PRIVE'!$ES:$ES,$BI8,'8_LYCEE_PRIVE'!$EV:$EV)</f>
        <v>11011</v>
      </c>
      <c r="BF8" s="26">
        <f>SUMIF('8_LYCEE_PRIVE'!$ES:$ES,$BI8,'8_LYCEE_PRIVE'!$CC:$CC)</f>
        <v>60</v>
      </c>
      <c r="BH8" s="78" t="str">
        <f t="shared" si="0"/>
        <v>ALAOTRA-MANGORO</v>
      </c>
      <c r="BI8" s="78" t="str">
        <f t="shared" si="1"/>
        <v>ALAOTRA-MANGOROTOTAL</v>
      </c>
    </row>
    <row r="9" spans="1:61">
      <c r="A9" s="205" t="s">
        <v>96</v>
      </c>
      <c r="B9" s="8" t="s">
        <v>90</v>
      </c>
      <c r="C9" s="71">
        <f>SUMIF('1_PRESCOLAIRE_PUBLIC'!$AX:$AX,$BI9,'1_PRESCOLAIRE_PUBLIC'!$K:$K)</f>
        <v>17061</v>
      </c>
      <c r="D9" s="71">
        <f>SUMIF('1_PRESCOLAIRE_PUBLIC'!$AX:$AX,$BI9,'1_PRESCOLAIRE_PUBLIC'!$T:$T)</f>
        <v>647</v>
      </c>
      <c r="E9" s="71">
        <f>SUMIF('1_PRESCOLAIRE_PUBLIC'!$AX:$AX,$BI9,'1_PRESCOLAIRE_PUBLIC'!$AY:$AY)</f>
        <v>9422</v>
      </c>
      <c r="F9" s="71">
        <f>SUMIF('1_PRESCOLAIRE_PUBLIC'!$AX:$AX,$BI9,'1_PRESCOLAIRE_PUBLIC'!$AC:$AC)</f>
        <v>851</v>
      </c>
      <c r="G9" s="71">
        <f>SUMIF('1_PRESCOLAIRE_PUBLIC'!$AX:$AX,$BI9,'1_PRESCOLAIRE_PUBLIC'!$AH:$AH)</f>
        <v>661</v>
      </c>
      <c r="H9" s="71">
        <f>SUMIF('2_PRIMAIRE_PUBLIC'!$CE:$CE,$BI9,'2_PRIMAIRE_PUBLIC'!$M:$M)</f>
        <v>126172</v>
      </c>
      <c r="I9" s="71">
        <f>SUMIF('2_PRIMAIRE_PUBLIC'!$CE:$CE,$BI9,'2_PRIMAIRE_PUBLIC'!$AA:$AA)</f>
        <v>37495</v>
      </c>
      <c r="J9" s="71">
        <f>SUMIF('2_PRIMAIRE_PUBLIC'!$CE:$CE,$BI9,'2_PRIMAIRE_PUBLIC'!$BI:$BI)</f>
        <v>3599</v>
      </c>
      <c r="K9" s="71">
        <f>SUMIF('2_PRIMAIRE_PUBLIC'!$CE:$CE,$BI9,'2_PRIMAIRE_PUBLIC'!$AK:$AK)</f>
        <v>3742</v>
      </c>
      <c r="L9" s="71">
        <f>SUMIF('2_PRIMAIRE_PUBLIC'!$CE:$CE,$BI9,'2_PRIMAIRE_PUBLIC'!$CF:$CF)</f>
        <v>96289</v>
      </c>
      <c r="M9" s="71">
        <f>SUMIF('2_PRIMAIRE_PUBLIC'!$CE:$CE,$BI9,'2_PRIMAIRE_PUBLIC'!$AO:$AO)</f>
        <v>943</v>
      </c>
      <c r="N9" s="205" t="s">
        <v>96</v>
      </c>
      <c r="O9" s="8" t="s">
        <v>90</v>
      </c>
      <c r="P9" s="71">
        <f>SUMIF('3_COLLEGE_PUBLIC'!$BZ:$BZ,$BI9,'3_COLLEGE_PUBLIC'!$K:$K)</f>
        <v>24904</v>
      </c>
      <c r="Q9" s="71">
        <f>SUMIF('3_COLLEGE_PUBLIC'!$BZ:$BZ,$BI9,'3_COLLEGE_PUBLIC'!$W:$W)</f>
        <v>3319</v>
      </c>
      <c r="R9" s="71">
        <f>SUMIF('3_COLLEGE_PUBLIC'!$BZ:$BZ,$BI9,'3_COLLEGE_PUBLIC'!$BC:$BC)</f>
        <v>1448</v>
      </c>
      <c r="S9" s="71">
        <f>SUMIF('3_COLLEGE_PUBLIC'!$BZ:$BZ,$BI9,'3_COLLEGE_PUBLIC'!$AF:$AF)</f>
        <v>809</v>
      </c>
      <c r="T9" s="71">
        <f>SUMIF('3_COLLEGE_PUBLIC'!$BZ:$BZ,$BI9,'3_COLLEGE_PUBLIC'!$CA:$CA)</f>
        <v>22454</v>
      </c>
      <c r="U9" s="71">
        <f>SUMIF('3_COLLEGE_PUBLIC'!$BZ:$BZ,$BI9,'3_COLLEGE_PUBLIC'!$AJ:$AJ)</f>
        <v>155</v>
      </c>
      <c r="V9" s="4">
        <f>SUMIF('4_LYCEE_PUBLIC'!$EV:$EV,$BI9,'4_LYCEE_PUBLIC'!$AC:$AC)</f>
        <v>5622</v>
      </c>
      <c r="W9" s="4">
        <f>SUMIF('4_LYCEE_PUBLIC'!$EV:$EV,$BI9,'4_LYCEE_PUBLIC'!$BG:$BG)</f>
        <v>350</v>
      </c>
      <c r="X9" s="4">
        <f>SUMIF('4_LYCEE_PUBLIC'!$EV:$EV,$BI9,'4_LYCEE_PUBLIC'!$EW:$EW)</f>
        <v>1089</v>
      </c>
      <c r="Y9" s="4">
        <f>SUMIF('4_LYCEE_PUBLIC'!$EV:$EV,$BI9,'4_LYCEE_PUBLIC'!$EX:$EX)</f>
        <v>731</v>
      </c>
      <c r="Z9" s="4">
        <f>SUMIF('4_LYCEE_PUBLIC'!$EV:$EV,$BI9,'4_LYCEE_PUBLIC'!$DV:$DV)</f>
        <v>355</v>
      </c>
      <c r="AA9" s="4">
        <f>SUMIF('4_LYCEE_PUBLIC'!$EV:$EV,$BI9,'4_LYCEE_PUBLIC'!$BY:$BY)</f>
        <v>147</v>
      </c>
      <c r="AB9" s="4">
        <f>SUMIF('4_LYCEE_PUBLIC'!$EV:$EV,$BI9,'4_LYCEE_PUBLIC'!$EY:$EY)</f>
        <v>5431</v>
      </c>
      <c r="AC9" s="4">
        <f>SUMIF('4_LYCEE_PUBLIC'!$EV:$EV,$BI9,'4_LYCEE_PUBLIC'!$CC:$CC)</f>
        <v>24</v>
      </c>
      <c r="AD9" s="213" t="s">
        <v>96</v>
      </c>
      <c r="AE9" s="3" t="s">
        <v>90</v>
      </c>
      <c r="AF9" s="4">
        <f>SUMIF('5_PRESCOLAIRE_PRIVE'!$AS:$AS,$BI9,'5_PRESCOLAIRE_PRIVE'!$K:$K)</f>
        <v>2121</v>
      </c>
      <c r="AG9" s="4">
        <f>SUMIF('5_PRESCOLAIRE_PRIVE'!$AS:$AS,$BI9,'5_PRESCOLAIRE_PRIVE'!$T:$T)</f>
        <v>74</v>
      </c>
      <c r="AH9" s="4">
        <f>SUMIF('5_PRESCOLAIRE_PRIVE'!$AS:$AS,$BI9,'5_PRESCOLAIRE_PRIVE'!$AT:$AT)</f>
        <v>2235</v>
      </c>
      <c r="AI9" s="4">
        <f>SUMIF('5_PRESCOLAIRE_PRIVE'!$AS:$AS,$BI9,'5_PRESCOLAIRE_PRIVE'!$X:$X)</f>
        <v>69</v>
      </c>
      <c r="AJ9" s="4">
        <f>SUMIF('5_PRESCOLAIRE_PRIVE'!$AS:$AS,$BI9,'5_PRESCOLAIRE_PRIVE'!$AC:$AC)</f>
        <v>52</v>
      </c>
      <c r="AK9" s="1">
        <f>SUMIF('6_PRIMAIRE_PRIVE'!$BZ:$BZ,$BI9,'6_PRIMAIRE_PRIVE'!$M:$M)</f>
        <v>23723</v>
      </c>
      <c r="AL9" s="1">
        <f>SUMIF('6_PRIMAIRE_PRIVE'!$BZ:$BZ,$BI9,'6_PRIMAIRE_PRIVE'!$AA:$AA)</f>
        <v>4131</v>
      </c>
      <c r="AM9" s="1">
        <f>SUMIF('6_PRIMAIRE_PRIVE'!$BZ:$BZ,$BI9,'6_PRIMAIRE_PRIVE'!$BC:$BC)</f>
        <v>640</v>
      </c>
      <c r="AN9" s="1">
        <f>SUMIF('6_PRIMAIRE_PRIVE'!$BZ:$BZ,$BI9,'6_PRIMAIRE_PRIVE'!$AK:$AK)</f>
        <v>694</v>
      </c>
      <c r="AO9" s="1">
        <f>SUMIF('6_PRIMAIRE_PRIVE'!$BZ:$BZ,$BI9,'6_PRIMAIRE_PRIVE'!$CA:$CA)</f>
        <v>23918</v>
      </c>
      <c r="AP9" s="1">
        <f>SUMIF('6_PRIMAIRE_PRIVE'!$BZ:$BZ,$BI9,'6_PRIMAIRE_PRIVE'!$AO:$AO)</f>
        <v>193</v>
      </c>
      <c r="AQ9" s="212" t="s">
        <v>96</v>
      </c>
      <c r="AR9" s="3" t="s">
        <v>90</v>
      </c>
      <c r="AS9" s="1">
        <f>SUMIF('7_COLLEGE_PRIVE'!$BW:$BW,$BI9,'7_COLLEGE_PRIVE'!$K:$K)</f>
        <v>6144</v>
      </c>
      <c r="AT9" s="1">
        <f>SUMIF('7_COLLEGE_PRIVE'!$BW:$BW,$BI9,'7_COLLEGE_PRIVE'!$W:$W)</f>
        <v>502</v>
      </c>
      <c r="AU9" s="1">
        <f>SUMIF('7_COLLEGE_PRIVE'!$BW:$BW,$BI9,'7_COLLEGE_PRIVE'!$AX:$AX)</f>
        <v>419</v>
      </c>
      <c r="AV9" s="1">
        <f>SUMIF('7_COLLEGE_PRIVE'!$BW:$BW,$BI9,'7_COLLEGE_PRIVE'!$AF:$AF)</f>
        <v>233</v>
      </c>
      <c r="AW9" s="1">
        <f>SUMIF('7_COLLEGE_PRIVE'!$BW:$BW,$BI9,'7_COLLEGE_PRIVE'!$BX:$BX)</f>
        <v>8077</v>
      </c>
      <c r="AX9" s="1">
        <f>SUMIF('7_COLLEGE_PRIVE'!$BW:$BW,$BI9,'7_COLLEGE_PRIVE'!$AJ:$AJ)</f>
        <v>61</v>
      </c>
      <c r="AY9" s="1">
        <f>SUMIF('8_LYCEE_PRIVE'!$ES:$ES,$BI9,'8_LYCEE_PRIVE'!$AC:$AC)</f>
        <v>2087</v>
      </c>
      <c r="AZ9" s="1">
        <f>SUMIF('8_LYCEE_PRIVE'!$ES:$ES,$BI9,'8_LYCEE_PRIVE'!$BG:$BG)</f>
        <v>149</v>
      </c>
      <c r="BA9" s="1">
        <f>SUMIF('8_LYCEE_PRIVE'!$ES:$ES,$BI9,'8_LYCEE_PRIVE'!$ET:$ET)</f>
        <v>820</v>
      </c>
      <c r="BB9" s="1">
        <f>SUMIF('8_LYCEE_PRIVE'!$ES:$ES,$BI9,'8_LYCEE_PRIVE'!$EU:$EU)</f>
        <v>404</v>
      </c>
      <c r="BC9" s="1">
        <f>SUMIF('8_LYCEE_PRIVE'!$ES:$ES,$BI9,'8_LYCEE_PRIVE'!$DQ:$DQ)</f>
        <v>141</v>
      </c>
      <c r="BD9" s="1">
        <f>SUMIF('8_LYCEE_PRIVE'!$ES:$ES,$BI9,'8_LYCEE_PRIVE'!$BY:$BY)</f>
        <v>77</v>
      </c>
      <c r="BE9" s="1">
        <f>SUMIF('8_LYCEE_PRIVE'!$ES:$ES,$BI9,'8_LYCEE_PRIVE'!$EV:$EV)</f>
        <v>2451</v>
      </c>
      <c r="BF9" s="1">
        <f>SUMIF('8_LYCEE_PRIVE'!$ES:$ES,$BI9,'8_LYCEE_PRIVE'!$CC:$CC)</f>
        <v>20</v>
      </c>
      <c r="BH9" s="78" t="str">
        <f t="shared" si="0"/>
        <v>AMORON'I MANIA</v>
      </c>
      <c r="BI9" s="78" t="str">
        <f t="shared" si="1"/>
        <v>AMORON'I MANIARURAL</v>
      </c>
    </row>
    <row r="10" spans="1:61">
      <c r="A10" s="205"/>
      <c r="B10" s="8" t="s">
        <v>91</v>
      </c>
      <c r="C10" s="71">
        <f>SUMIF('1_PRESCOLAIRE_PUBLIC'!$AX:$AX,$BI10,'1_PRESCOLAIRE_PUBLIC'!$K:$K)</f>
        <v>3189</v>
      </c>
      <c r="D10" s="71">
        <f>SUMIF('1_PRESCOLAIRE_PUBLIC'!$AX:$AX,$BI10,'1_PRESCOLAIRE_PUBLIC'!$T:$T)</f>
        <v>94</v>
      </c>
      <c r="E10" s="71">
        <f>SUMIF('1_PRESCOLAIRE_PUBLIC'!$AX:$AX,$BI10,'1_PRESCOLAIRE_PUBLIC'!$AY:$AY)</f>
        <v>1875</v>
      </c>
      <c r="F10" s="71">
        <f>SUMIF('1_PRESCOLAIRE_PUBLIC'!$AX:$AX,$BI10,'1_PRESCOLAIRE_PUBLIC'!$AC:$AC)</f>
        <v>148</v>
      </c>
      <c r="G10" s="71">
        <f>SUMIF('1_PRESCOLAIRE_PUBLIC'!$AX:$AX,$BI10,'1_PRESCOLAIRE_PUBLIC'!$AH:$AH)</f>
        <v>85</v>
      </c>
      <c r="H10" s="71">
        <f>SUMIF('2_PRIMAIRE_PUBLIC'!$CE:$CE,$BI10,'2_PRIMAIRE_PUBLIC'!$M:$M)</f>
        <v>15814</v>
      </c>
      <c r="I10" s="71">
        <f>SUMIF('2_PRIMAIRE_PUBLIC'!$CE:$CE,$BI10,'2_PRIMAIRE_PUBLIC'!$AA:$AA)</f>
        <v>4674</v>
      </c>
      <c r="J10" s="71">
        <f>SUMIF('2_PRIMAIRE_PUBLIC'!$CE:$CE,$BI10,'2_PRIMAIRE_PUBLIC'!$BI:$BI)</f>
        <v>495</v>
      </c>
      <c r="K10" s="71">
        <f>SUMIF('2_PRIMAIRE_PUBLIC'!$CE:$CE,$BI10,'2_PRIMAIRE_PUBLIC'!$AK:$AK)</f>
        <v>428</v>
      </c>
      <c r="L10" s="71">
        <f>SUMIF('2_PRIMAIRE_PUBLIC'!$CE:$CE,$BI10,'2_PRIMAIRE_PUBLIC'!$CF:$CF)</f>
        <v>12873</v>
      </c>
      <c r="M10" s="71">
        <f>SUMIF('2_PRIMAIRE_PUBLIC'!$CE:$CE,$BI10,'2_PRIMAIRE_PUBLIC'!$AO:$AO)</f>
        <v>98</v>
      </c>
      <c r="N10" s="205"/>
      <c r="O10" s="8" t="s">
        <v>91</v>
      </c>
      <c r="P10" s="71">
        <f>SUMIF('3_COLLEGE_PUBLIC'!$BZ:$BZ,$BI10,'3_COLLEGE_PUBLIC'!$K:$K)</f>
        <v>4939</v>
      </c>
      <c r="Q10" s="71">
        <f>SUMIF('3_COLLEGE_PUBLIC'!$BZ:$BZ,$BI10,'3_COLLEGE_PUBLIC'!$W:$W)</f>
        <v>579</v>
      </c>
      <c r="R10" s="71">
        <f>SUMIF('3_COLLEGE_PUBLIC'!$BZ:$BZ,$BI10,'3_COLLEGE_PUBLIC'!$BC:$BC)</f>
        <v>286</v>
      </c>
      <c r="S10" s="71">
        <f>SUMIF('3_COLLEGE_PUBLIC'!$BZ:$BZ,$BI10,'3_COLLEGE_PUBLIC'!$AF:$AF)</f>
        <v>130</v>
      </c>
      <c r="T10" s="71">
        <f>SUMIF('3_COLLEGE_PUBLIC'!$BZ:$BZ,$BI10,'3_COLLEGE_PUBLIC'!$CA:$CA)</f>
        <v>4383</v>
      </c>
      <c r="U10" s="71">
        <f>SUMIF('3_COLLEGE_PUBLIC'!$BZ:$BZ,$BI10,'3_COLLEGE_PUBLIC'!$AJ:$AJ)</f>
        <v>15</v>
      </c>
      <c r="V10" s="4">
        <f>SUMIF('4_LYCEE_PUBLIC'!$EV:$EV,$BI10,'4_LYCEE_PUBLIC'!$AC:$AC)</f>
        <v>3141</v>
      </c>
      <c r="W10" s="4">
        <f>SUMIF('4_LYCEE_PUBLIC'!$EV:$EV,$BI10,'4_LYCEE_PUBLIC'!$BG:$BG)</f>
        <v>313</v>
      </c>
      <c r="X10" s="4">
        <f>SUMIF('4_LYCEE_PUBLIC'!$EV:$EV,$BI10,'4_LYCEE_PUBLIC'!$EW:$EW)</f>
        <v>688</v>
      </c>
      <c r="Y10" s="4">
        <f>SUMIF('4_LYCEE_PUBLIC'!$EV:$EV,$BI10,'4_LYCEE_PUBLIC'!$EX:$EX)</f>
        <v>399</v>
      </c>
      <c r="Z10" s="4">
        <f>SUMIF('4_LYCEE_PUBLIC'!$EV:$EV,$BI10,'4_LYCEE_PUBLIC'!$DV:$DV)</f>
        <v>159</v>
      </c>
      <c r="AA10" s="4">
        <f>SUMIF('4_LYCEE_PUBLIC'!$EV:$EV,$BI10,'4_LYCEE_PUBLIC'!$BY:$BY)</f>
        <v>73</v>
      </c>
      <c r="AB10" s="4">
        <f>SUMIF('4_LYCEE_PUBLIC'!$EV:$EV,$BI10,'4_LYCEE_PUBLIC'!$EY:$EY)</f>
        <v>3419</v>
      </c>
      <c r="AC10" s="4">
        <f>SUMIF('4_LYCEE_PUBLIC'!$EV:$EV,$BI10,'4_LYCEE_PUBLIC'!$CC:$CC)</f>
        <v>4</v>
      </c>
      <c r="AD10" s="213"/>
      <c r="AE10" s="3" t="s">
        <v>91</v>
      </c>
      <c r="AF10" s="4">
        <f>SUMIF('5_PRESCOLAIRE_PRIVE'!$AS:$AS,$BI10,'5_PRESCOLAIRE_PRIVE'!$K:$K)</f>
        <v>2351</v>
      </c>
      <c r="AG10" s="4">
        <f>SUMIF('5_PRESCOLAIRE_PRIVE'!$AS:$AS,$BI10,'5_PRESCOLAIRE_PRIVE'!$T:$T)</f>
        <v>66</v>
      </c>
      <c r="AH10" s="4">
        <f>SUMIF('5_PRESCOLAIRE_PRIVE'!$AS:$AS,$BI10,'5_PRESCOLAIRE_PRIVE'!$AT:$AT)</f>
        <v>2767</v>
      </c>
      <c r="AI10" s="4">
        <f>SUMIF('5_PRESCOLAIRE_PRIVE'!$AS:$AS,$BI10,'5_PRESCOLAIRE_PRIVE'!$X:$X)</f>
        <v>79</v>
      </c>
      <c r="AJ10" s="4">
        <f>SUMIF('5_PRESCOLAIRE_PRIVE'!$AS:$AS,$BI10,'5_PRESCOLAIRE_PRIVE'!$AC:$AC)</f>
        <v>25</v>
      </c>
      <c r="AK10" s="1">
        <f>SUMIF('6_PRIMAIRE_PRIVE'!$BZ:$BZ,$BI10,'6_PRIMAIRE_PRIVE'!$M:$M)</f>
        <v>5101</v>
      </c>
      <c r="AL10" s="1">
        <f>SUMIF('6_PRIMAIRE_PRIVE'!$BZ:$BZ,$BI10,'6_PRIMAIRE_PRIVE'!$AA:$AA)</f>
        <v>349</v>
      </c>
      <c r="AM10" s="1">
        <f>SUMIF('6_PRIMAIRE_PRIVE'!$BZ:$BZ,$BI10,'6_PRIMAIRE_PRIVE'!$BC:$BC)</f>
        <v>164</v>
      </c>
      <c r="AN10" s="1">
        <f>SUMIF('6_PRIMAIRE_PRIVE'!$BZ:$BZ,$BI10,'6_PRIMAIRE_PRIVE'!$AK:$AK)</f>
        <v>155</v>
      </c>
      <c r="AO10" s="1">
        <f>SUMIF('6_PRIMAIRE_PRIVE'!$BZ:$BZ,$BI10,'6_PRIMAIRE_PRIVE'!$CA:$CA)</f>
        <v>6146</v>
      </c>
      <c r="AP10" s="1">
        <f>SUMIF('6_PRIMAIRE_PRIVE'!$BZ:$BZ,$BI10,'6_PRIMAIRE_PRIVE'!$AO:$AO)</f>
        <v>32</v>
      </c>
      <c r="AQ10" s="212"/>
      <c r="AR10" s="3" t="s">
        <v>91</v>
      </c>
      <c r="AS10" s="1">
        <f>SUMIF('7_COLLEGE_PRIVE'!$BW:$BW,$BI10,'7_COLLEGE_PRIVE'!$K:$K)</f>
        <v>3710</v>
      </c>
      <c r="AT10" s="1">
        <f>SUMIF('7_COLLEGE_PRIVE'!$BW:$BW,$BI10,'7_COLLEGE_PRIVE'!$W:$W)</f>
        <v>308</v>
      </c>
      <c r="AU10" s="1">
        <f>SUMIF('7_COLLEGE_PRIVE'!$BW:$BW,$BI10,'7_COLLEGE_PRIVE'!$AX:$AX)</f>
        <v>197</v>
      </c>
      <c r="AV10" s="1">
        <f>SUMIF('7_COLLEGE_PRIVE'!$BW:$BW,$BI10,'7_COLLEGE_PRIVE'!$AF:$AF)</f>
        <v>112</v>
      </c>
      <c r="AW10" s="1">
        <f>SUMIF('7_COLLEGE_PRIVE'!$BW:$BW,$BI10,'7_COLLEGE_PRIVE'!$BX:$BX)</f>
        <v>4293</v>
      </c>
      <c r="AX10" s="1">
        <f>SUMIF('7_COLLEGE_PRIVE'!$BW:$BW,$BI10,'7_COLLEGE_PRIVE'!$AJ:$AJ)</f>
        <v>22</v>
      </c>
      <c r="AY10" s="1">
        <f>SUMIF('8_LYCEE_PRIVE'!$ES:$ES,$BI10,'8_LYCEE_PRIVE'!$AC:$AC)</f>
        <v>2269</v>
      </c>
      <c r="AZ10" s="1">
        <f>SUMIF('8_LYCEE_PRIVE'!$ES:$ES,$BI10,'8_LYCEE_PRIVE'!$BG:$BG)</f>
        <v>238</v>
      </c>
      <c r="BA10" s="1">
        <f>SUMIF('8_LYCEE_PRIVE'!$ES:$ES,$BI10,'8_LYCEE_PRIVE'!$ET:$ET)</f>
        <v>772</v>
      </c>
      <c r="BB10" s="1">
        <f>SUMIF('8_LYCEE_PRIVE'!$ES:$ES,$BI10,'8_LYCEE_PRIVE'!$EU:$EU)</f>
        <v>430</v>
      </c>
      <c r="BC10" s="1">
        <f>SUMIF('8_LYCEE_PRIVE'!$ES:$ES,$BI10,'8_LYCEE_PRIVE'!$DQ:$DQ)</f>
        <v>136</v>
      </c>
      <c r="BD10" s="1">
        <f>SUMIF('8_LYCEE_PRIVE'!$ES:$ES,$BI10,'8_LYCEE_PRIVE'!$BY:$BY)</f>
        <v>71</v>
      </c>
      <c r="BE10" s="1">
        <f>SUMIF('8_LYCEE_PRIVE'!$ES:$ES,$BI10,'8_LYCEE_PRIVE'!$EV:$EV)</f>
        <v>2954</v>
      </c>
      <c r="BF10" s="1">
        <f>SUMIF('8_LYCEE_PRIVE'!$ES:$ES,$BI10,'8_LYCEE_PRIVE'!$CC:$CC)</f>
        <v>13</v>
      </c>
      <c r="BH10" s="78" t="str">
        <f t="shared" si="0"/>
        <v>AMORON'I MANIA</v>
      </c>
      <c r="BI10" s="78" t="str">
        <f t="shared" si="1"/>
        <v>AMORON'I MANIAURBAIN</v>
      </c>
    </row>
    <row r="11" spans="1:61">
      <c r="A11" s="205"/>
      <c r="B11" s="25" t="s">
        <v>73</v>
      </c>
      <c r="C11" s="26">
        <f>SUMIF('1_PRESCOLAIRE_PUBLIC'!$AX:$AX,$BI11,'1_PRESCOLAIRE_PUBLIC'!$K:$K)</f>
        <v>20250</v>
      </c>
      <c r="D11" s="26">
        <f>SUMIF('1_PRESCOLAIRE_PUBLIC'!$AX:$AX,$BI11,'1_PRESCOLAIRE_PUBLIC'!$T:$T)</f>
        <v>741</v>
      </c>
      <c r="E11" s="26">
        <f>SUMIF('1_PRESCOLAIRE_PUBLIC'!$AX:$AX,$BI11,'1_PRESCOLAIRE_PUBLIC'!$AY:$AY)</f>
        <v>11297</v>
      </c>
      <c r="F11" s="26">
        <f>SUMIF('1_PRESCOLAIRE_PUBLIC'!$AX:$AX,$BI11,'1_PRESCOLAIRE_PUBLIC'!$AC:$AC)</f>
        <v>999</v>
      </c>
      <c r="G11" s="26">
        <f>SUMIF('1_PRESCOLAIRE_PUBLIC'!$AX:$AX,$BI11,'1_PRESCOLAIRE_PUBLIC'!$AH:$AH)</f>
        <v>746</v>
      </c>
      <c r="H11" s="26">
        <f>SUMIF('2_PRIMAIRE_PUBLIC'!$CE:$CE,$BI11,'2_PRIMAIRE_PUBLIC'!$M:$M)</f>
        <v>141986</v>
      </c>
      <c r="I11" s="26">
        <f>SUMIF('2_PRIMAIRE_PUBLIC'!$CE:$CE,$BI11,'2_PRIMAIRE_PUBLIC'!$AA:$AA)</f>
        <v>42169</v>
      </c>
      <c r="J11" s="26">
        <f>SUMIF('2_PRIMAIRE_PUBLIC'!$CE:$CE,$BI11,'2_PRIMAIRE_PUBLIC'!$BI:$BI)</f>
        <v>4094</v>
      </c>
      <c r="K11" s="26">
        <f>SUMIF('2_PRIMAIRE_PUBLIC'!$CE:$CE,$BI11,'2_PRIMAIRE_PUBLIC'!$AK:$AK)</f>
        <v>4170</v>
      </c>
      <c r="L11" s="26">
        <f>SUMIF('2_PRIMAIRE_PUBLIC'!$CE:$CE,$BI11,'2_PRIMAIRE_PUBLIC'!$CF:$CF)</f>
        <v>109162</v>
      </c>
      <c r="M11" s="26">
        <f>SUMIF('2_PRIMAIRE_PUBLIC'!$CE:$CE,$BI11,'2_PRIMAIRE_PUBLIC'!$AO:$AO)</f>
        <v>1041</v>
      </c>
      <c r="N11" s="205"/>
      <c r="O11" s="25" t="s">
        <v>73</v>
      </c>
      <c r="P11" s="26">
        <f>SUMIF('3_COLLEGE_PUBLIC'!$BZ:$BZ,$BI11,'3_COLLEGE_PUBLIC'!$K:$K)</f>
        <v>29843</v>
      </c>
      <c r="Q11" s="26">
        <f>SUMIF('3_COLLEGE_PUBLIC'!$BZ:$BZ,$BI11,'3_COLLEGE_PUBLIC'!$W:$W)</f>
        <v>3898</v>
      </c>
      <c r="R11" s="26">
        <f>SUMIF('3_COLLEGE_PUBLIC'!$BZ:$BZ,$BI11,'3_COLLEGE_PUBLIC'!$BC:$BC)</f>
        <v>1734</v>
      </c>
      <c r="S11" s="26">
        <f>SUMIF('3_COLLEGE_PUBLIC'!$BZ:$BZ,$BI11,'3_COLLEGE_PUBLIC'!$AF:$AF)</f>
        <v>939</v>
      </c>
      <c r="T11" s="26">
        <f>SUMIF('3_COLLEGE_PUBLIC'!$BZ:$BZ,$BI11,'3_COLLEGE_PUBLIC'!$CA:$CA)</f>
        <v>26837</v>
      </c>
      <c r="U11" s="26">
        <f>SUMIF('3_COLLEGE_PUBLIC'!$BZ:$BZ,$BI11,'3_COLLEGE_PUBLIC'!$AJ:$AJ)</f>
        <v>170</v>
      </c>
      <c r="V11" s="26">
        <f>SUMIF('4_LYCEE_PUBLIC'!$EV:$EV,$BI11,'4_LYCEE_PUBLIC'!$AC:$AC)</f>
        <v>8763</v>
      </c>
      <c r="W11" s="26">
        <f>SUMIF('4_LYCEE_PUBLIC'!$EV:$EV,$BI11,'4_LYCEE_PUBLIC'!$BG:$BG)</f>
        <v>663</v>
      </c>
      <c r="X11" s="26">
        <f>SUMIF('4_LYCEE_PUBLIC'!$EV:$EV,$BI11,'4_LYCEE_PUBLIC'!$EW:$EW)</f>
        <v>1777</v>
      </c>
      <c r="Y11" s="26">
        <f>SUMIF('4_LYCEE_PUBLIC'!$EV:$EV,$BI11,'4_LYCEE_PUBLIC'!$EX:$EX)</f>
        <v>1130</v>
      </c>
      <c r="Z11" s="26">
        <f>SUMIF('4_LYCEE_PUBLIC'!$EV:$EV,$BI11,'4_LYCEE_PUBLIC'!$DV:$DV)</f>
        <v>514</v>
      </c>
      <c r="AA11" s="26">
        <f>SUMIF('4_LYCEE_PUBLIC'!$EV:$EV,$BI11,'4_LYCEE_PUBLIC'!$BY:$BY)</f>
        <v>220</v>
      </c>
      <c r="AB11" s="26">
        <f>SUMIF('4_LYCEE_PUBLIC'!$EV:$EV,$BI11,'4_LYCEE_PUBLIC'!$EY:$EY)</f>
        <v>8850</v>
      </c>
      <c r="AC11" s="26">
        <f>SUMIF('4_LYCEE_PUBLIC'!$EV:$EV,$BI11,'4_LYCEE_PUBLIC'!$CC:$CC)</f>
        <v>28</v>
      </c>
      <c r="AD11" s="213"/>
      <c r="AE11" s="25" t="s">
        <v>73</v>
      </c>
      <c r="AF11" s="26">
        <f>SUMIF('5_PRESCOLAIRE_PRIVE'!$AS:$AS,$BI11,'5_PRESCOLAIRE_PRIVE'!$K:$K)</f>
        <v>4472</v>
      </c>
      <c r="AG11" s="26">
        <f>SUMIF('5_PRESCOLAIRE_PRIVE'!$AS:$AS,$BI11,'5_PRESCOLAIRE_PRIVE'!$T:$T)</f>
        <v>140</v>
      </c>
      <c r="AH11" s="26">
        <f>SUMIF('5_PRESCOLAIRE_PRIVE'!$AS:$AS,$BI11,'5_PRESCOLAIRE_PRIVE'!$AT:$AT)</f>
        <v>5002</v>
      </c>
      <c r="AI11" s="26">
        <f>SUMIF('5_PRESCOLAIRE_PRIVE'!$AS:$AS,$BI11,'5_PRESCOLAIRE_PRIVE'!$X:$X)</f>
        <v>148</v>
      </c>
      <c r="AJ11" s="26">
        <f>SUMIF('5_PRESCOLAIRE_PRIVE'!$AS:$AS,$BI11,'5_PRESCOLAIRE_PRIVE'!$AC:$AC)</f>
        <v>77</v>
      </c>
      <c r="AK11" s="26">
        <f>SUMIF('6_PRIMAIRE_PRIVE'!$BZ:$BZ,$BI11,'6_PRIMAIRE_PRIVE'!$M:$M)</f>
        <v>28824</v>
      </c>
      <c r="AL11" s="26">
        <f>SUMIF('6_PRIMAIRE_PRIVE'!$BZ:$BZ,$BI11,'6_PRIMAIRE_PRIVE'!$AA:$AA)</f>
        <v>4480</v>
      </c>
      <c r="AM11" s="26">
        <f>SUMIF('6_PRIMAIRE_PRIVE'!$BZ:$BZ,$BI11,'6_PRIMAIRE_PRIVE'!$BC:$BC)</f>
        <v>804</v>
      </c>
      <c r="AN11" s="26">
        <f>SUMIF('6_PRIMAIRE_PRIVE'!$BZ:$BZ,$BI11,'6_PRIMAIRE_PRIVE'!$AK:$AK)</f>
        <v>849</v>
      </c>
      <c r="AO11" s="26">
        <f>SUMIF('6_PRIMAIRE_PRIVE'!$BZ:$BZ,$BI11,'6_PRIMAIRE_PRIVE'!$CA:$CA)</f>
        <v>30064</v>
      </c>
      <c r="AP11" s="26">
        <f>SUMIF('6_PRIMAIRE_PRIVE'!$BZ:$BZ,$BI11,'6_PRIMAIRE_PRIVE'!$AO:$AO)</f>
        <v>225</v>
      </c>
      <c r="AQ11" s="212"/>
      <c r="AR11" s="25" t="s">
        <v>73</v>
      </c>
      <c r="AS11" s="26">
        <f>SUMIF('7_COLLEGE_PRIVE'!$BW:$BW,$BI11,'7_COLLEGE_PRIVE'!$K:$K)</f>
        <v>9854</v>
      </c>
      <c r="AT11" s="26">
        <f>SUMIF('7_COLLEGE_PRIVE'!$BW:$BW,$BI11,'7_COLLEGE_PRIVE'!$W:$W)</f>
        <v>810</v>
      </c>
      <c r="AU11" s="26">
        <f>SUMIF('7_COLLEGE_PRIVE'!$BW:$BW,$BI11,'7_COLLEGE_PRIVE'!$AX:$AX)</f>
        <v>616</v>
      </c>
      <c r="AV11" s="26">
        <f>SUMIF('7_COLLEGE_PRIVE'!$BW:$BW,$BI11,'7_COLLEGE_PRIVE'!$AF:$AF)</f>
        <v>345</v>
      </c>
      <c r="AW11" s="26">
        <f>SUMIF('7_COLLEGE_PRIVE'!$BW:$BW,$BI11,'7_COLLEGE_PRIVE'!$BX:$BX)</f>
        <v>12370</v>
      </c>
      <c r="AX11" s="26">
        <f>SUMIF('7_COLLEGE_PRIVE'!$BW:$BW,$BI11,'7_COLLEGE_PRIVE'!$AJ:$AJ)</f>
        <v>83</v>
      </c>
      <c r="AY11" s="26">
        <f>SUMIF('8_LYCEE_PRIVE'!$ES:$ES,$BI11,'8_LYCEE_PRIVE'!$AC:$AC)</f>
        <v>4356</v>
      </c>
      <c r="AZ11" s="26">
        <f>SUMIF('8_LYCEE_PRIVE'!$ES:$ES,$BI11,'8_LYCEE_PRIVE'!$BG:$BG)</f>
        <v>387</v>
      </c>
      <c r="BA11" s="26">
        <f>SUMIF('8_LYCEE_PRIVE'!$ES:$ES,$BI11,'8_LYCEE_PRIVE'!$ET:$ET)</f>
        <v>1592</v>
      </c>
      <c r="BB11" s="26">
        <f>SUMIF('8_LYCEE_PRIVE'!$ES:$ES,$BI11,'8_LYCEE_PRIVE'!$EU:$EU)</f>
        <v>834</v>
      </c>
      <c r="BC11" s="26">
        <f>SUMIF('8_LYCEE_PRIVE'!$ES:$ES,$BI11,'8_LYCEE_PRIVE'!$DQ:$DQ)</f>
        <v>277</v>
      </c>
      <c r="BD11" s="26">
        <f>SUMIF('8_LYCEE_PRIVE'!$ES:$ES,$BI11,'8_LYCEE_PRIVE'!$BY:$BY)</f>
        <v>148</v>
      </c>
      <c r="BE11" s="26">
        <f>SUMIF('8_LYCEE_PRIVE'!$ES:$ES,$BI11,'8_LYCEE_PRIVE'!$EV:$EV)</f>
        <v>5405</v>
      </c>
      <c r="BF11" s="26">
        <f>SUMIF('8_LYCEE_PRIVE'!$ES:$ES,$BI11,'8_LYCEE_PRIVE'!$CC:$CC)</f>
        <v>33</v>
      </c>
      <c r="BH11" s="78" t="str">
        <f t="shared" si="0"/>
        <v>AMORON'I MANIA</v>
      </c>
      <c r="BI11" s="78" t="str">
        <f t="shared" si="1"/>
        <v>AMORON'I MANIATOTAL</v>
      </c>
    </row>
    <row r="12" spans="1:61">
      <c r="A12" s="205" t="s">
        <v>97</v>
      </c>
      <c r="B12" s="8" t="s">
        <v>90</v>
      </c>
      <c r="C12" s="71">
        <f>SUMIF('1_PRESCOLAIRE_PUBLIC'!$AX:$AX,$BI12,'1_PRESCOLAIRE_PUBLIC'!$K:$K)</f>
        <v>28428</v>
      </c>
      <c r="D12" s="71">
        <f>SUMIF('1_PRESCOLAIRE_PUBLIC'!$AX:$AX,$BI12,'1_PRESCOLAIRE_PUBLIC'!$T:$T)</f>
        <v>1234</v>
      </c>
      <c r="E12" s="71">
        <f>SUMIF('1_PRESCOLAIRE_PUBLIC'!$AX:$AX,$BI12,'1_PRESCOLAIRE_PUBLIC'!$AY:$AY)</f>
        <v>26198</v>
      </c>
      <c r="F12" s="71">
        <f>SUMIF('1_PRESCOLAIRE_PUBLIC'!$AX:$AX,$BI12,'1_PRESCOLAIRE_PUBLIC'!$AC:$AC)</f>
        <v>1453</v>
      </c>
      <c r="G12" s="71">
        <f>SUMIF('1_PRESCOLAIRE_PUBLIC'!$AX:$AX,$BI12,'1_PRESCOLAIRE_PUBLIC'!$AH:$AH)</f>
        <v>1031</v>
      </c>
      <c r="H12" s="71">
        <f>SUMIF('2_PRIMAIRE_PUBLIC'!$CE:$CE,$BI12,'2_PRIMAIRE_PUBLIC'!$M:$M)</f>
        <v>187021</v>
      </c>
      <c r="I12" s="71">
        <f>SUMIF('2_PRIMAIRE_PUBLIC'!$CE:$CE,$BI12,'2_PRIMAIRE_PUBLIC'!$AA:$AA)</f>
        <v>39772</v>
      </c>
      <c r="J12" s="71">
        <f>SUMIF('2_PRIMAIRE_PUBLIC'!$CE:$CE,$BI12,'2_PRIMAIRE_PUBLIC'!$BI:$BI)</f>
        <v>6081</v>
      </c>
      <c r="K12" s="71">
        <f>SUMIF('2_PRIMAIRE_PUBLIC'!$CE:$CE,$BI12,'2_PRIMAIRE_PUBLIC'!$AK:$AK)</f>
        <v>5924</v>
      </c>
      <c r="L12" s="71">
        <f>SUMIF('2_PRIMAIRE_PUBLIC'!$CE:$CE,$BI12,'2_PRIMAIRE_PUBLIC'!$CF:$CF)</f>
        <v>167387</v>
      </c>
      <c r="M12" s="71">
        <f>SUMIF('2_PRIMAIRE_PUBLIC'!$CE:$CE,$BI12,'2_PRIMAIRE_PUBLIC'!$AO:$AO)</f>
        <v>1542</v>
      </c>
      <c r="N12" s="205" t="s">
        <v>97</v>
      </c>
      <c r="O12" s="8" t="s">
        <v>90</v>
      </c>
      <c r="P12" s="71">
        <f>SUMIF('3_COLLEGE_PUBLIC'!$BZ:$BZ,$BI12,'3_COLLEGE_PUBLIC'!$K:$K)</f>
        <v>70408</v>
      </c>
      <c r="Q12" s="71">
        <f>SUMIF('3_COLLEGE_PUBLIC'!$BZ:$BZ,$BI12,'3_COLLEGE_PUBLIC'!$W:$W)</f>
        <v>8605</v>
      </c>
      <c r="R12" s="71">
        <f>SUMIF('3_COLLEGE_PUBLIC'!$BZ:$BZ,$BI12,'3_COLLEGE_PUBLIC'!$BC:$BC)</f>
        <v>3311</v>
      </c>
      <c r="S12" s="71">
        <f>SUMIF('3_COLLEGE_PUBLIC'!$BZ:$BZ,$BI12,'3_COLLEGE_PUBLIC'!$AF:$AF)</f>
        <v>1685</v>
      </c>
      <c r="T12" s="71">
        <f>SUMIF('3_COLLEGE_PUBLIC'!$BZ:$BZ,$BI12,'3_COLLEGE_PUBLIC'!$CA:$CA)</f>
        <v>64638</v>
      </c>
      <c r="U12" s="71">
        <f>SUMIF('3_COLLEGE_PUBLIC'!$BZ:$BZ,$BI12,'3_COLLEGE_PUBLIC'!$AJ:$AJ)</f>
        <v>237</v>
      </c>
      <c r="V12" s="4">
        <f>SUMIF('4_LYCEE_PUBLIC'!$EV:$EV,$BI12,'4_LYCEE_PUBLIC'!$AC:$AC)</f>
        <v>25262</v>
      </c>
      <c r="W12" s="4">
        <f>SUMIF('4_LYCEE_PUBLIC'!$EV:$EV,$BI12,'4_LYCEE_PUBLIC'!$BG:$BG)</f>
        <v>2363</v>
      </c>
      <c r="X12" s="4">
        <f>SUMIF('4_LYCEE_PUBLIC'!$EV:$EV,$BI12,'4_LYCEE_PUBLIC'!$EW:$EW)</f>
        <v>6595</v>
      </c>
      <c r="Y12" s="4">
        <f>SUMIF('4_LYCEE_PUBLIC'!$EV:$EV,$BI12,'4_LYCEE_PUBLIC'!$EX:$EX)</f>
        <v>3164</v>
      </c>
      <c r="Z12" s="4">
        <f>SUMIF('4_LYCEE_PUBLIC'!$EV:$EV,$BI12,'4_LYCEE_PUBLIC'!$DV:$DV)</f>
        <v>1599</v>
      </c>
      <c r="AA12" s="4">
        <f>SUMIF('4_LYCEE_PUBLIC'!$EV:$EV,$BI12,'4_LYCEE_PUBLIC'!$BY:$BY)</f>
        <v>572</v>
      </c>
      <c r="AB12" s="4">
        <f>SUMIF('4_LYCEE_PUBLIC'!$EV:$EV,$BI12,'4_LYCEE_PUBLIC'!$EY:$EY)</f>
        <v>27448</v>
      </c>
      <c r="AC12" s="4">
        <f>SUMIF('4_LYCEE_PUBLIC'!$EV:$EV,$BI12,'4_LYCEE_PUBLIC'!$CC:$CC)</f>
        <v>77</v>
      </c>
      <c r="AD12" s="213" t="s">
        <v>97</v>
      </c>
      <c r="AE12" s="3" t="s">
        <v>90</v>
      </c>
      <c r="AF12" s="4">
        <f>SUMIF('5_PRESCOLAIRE_PRIVE'!$AS:$AS,$BI12,'5_PRESCOLAIRE_PRIVE'!$K:$K)</f>
        <v>65374</v>
      </c>
      <c r="AG12" s="4">
        <f>SUMIF('5_PRESCOLAIRE_PRIVE'!$AS:$AS,$BI12,'5_PRESCOLAIRE_PRIVE'!$T:$T)</f>
        <v>2604</v>
      </c>
      <c r="AH12" s="4">
        <f>SUMIF('5_PRESCOLAIRE_PRIVE'!$AS:$AS,$BI12,'5_PRESCOLAIRE_PRIVE'!$AT:$AT)</f>
        <v>72671</v>
      </c>
      <c r="AI12" s="4">
        <f>SUMIF('5_PRESCOLAIRE_PRIVE'!$AS:$AS,$BI12,'5_PRESCOLAIRE_PRIVE'!$X:$X)</f>
        <v>3319</v>
      </c>
      <c r="AJ12" s="4">
        <f>SUMIF('5_PRESCOLAIRE_PRIVE'!$AS:$AS,$BI12,'5_PRESCOLAIRE_PRIVE'!$AC:$AC)</f>
        <v>1141</v>
      </c>
      <c r="AK12" s="1">
        <f>SUMIF('6_PRIMAIRE_PRIVE'!$BZ:$BZ,$BI12,'6_PRIMAIRE_PRIVE'!$M:$M)</f>
        <v>166376</v>
      </c>
      <c r="AL12" s="1">
        <f>SUMIF('6_PRIMAIRE_PRIVE'!$BZ:$BZ,$BI12,'6_PRIMAIRE_PRIVE'!$AA:$AA)</f>
        <v>12380</v>
      </c>
      <c r="AM12" s="1">
        <f>SUMIF('6_PRIMAIRE_PRIVE'!$BZ:$BZ,$BI12,'6_PRIMAIRE_PRIVE'!$BC:$BC)</f>
        <v>6714</v>
      </c>
      <c r="AN12" s="1">
        <f>SUMIF('6_PRIMAIRE_PRIVE'!$BZ:$BZ,$BI12,'6_PRIMAIRE_PRIVE'!$AK:$AK)</f>
        <v>6618</v>
      </c>
      <c r="AO12" s="1">
        <f>SUMIF('6_PRIMAIRE_PRIVE'!$BZ:$BZ,$BI12,'6_PRIMAIRE_PRIVE'!$CA:$CA)</f>
        <v>195097</v>
      </c>
      <c r="AP12" s="1">
        <f>SUMIF('6_PRIMAIRE_PRIVE'!$BZ:$BZ,$BI12,'6_PRIMAIRE_PRIVE'!$AO:$AO)</f>
        <v>1522</v>
      </c>
      <c r="AQ12" s="212" t="s">
        <v>97</v>
      </c>
      <c r="AR12" s="3" t="s">
        <v>90</v>
      </c>
      <c r="AS12" s="1">
        <f>SUMIF('7_COLLEGE_PRIVE'!$BW:$BW,$BI12,'7_COLLEGE_PRIVE'!$K:$K)</f>
        <v>84295</v>
      </c>
      <c r="AT12" s="1">
        <f>SUMIF('7_COLLEGE_PRIVE'!$BW:$BW,$BI12,'7_COLLEGE_PRIVE'!$W:$W)</f>
        <v>5129</v>
      </c>
      <c r="AU12" s="1">
        <f>SUMIF('7_COLLEGE_PRIVE'!$BW:$BW,$BI12,'7_COLLEGE_PRIVE'!$AX:$AX)</f>
        <v>6903</v>
      </c>
      <c r="AV12" s="1">
        <f>SUMIF('7_COLLEGE_PRIVE'!$BW:$BW,$BI12,'7_COLLEGE_PRIVE'!$AF:$AF)</f>
        <v>3367</v>
      </c>
      <c r="AW12" s="1">
        <f>SUMIF('7_COLLEGE_PRIVE'!$BW:$BW,$BI12,'7_COLLEGE_PRIVE'!$BX:$BX)</f>
        <v>100513</v>
      </c>
      <c r="AX12" s="1">
        <f>SUMIF('7_COLLEGE_PRIVE'!$BW:$BW,$BI12,'7_COLLEGE_PRIVE'!$AJ:$AJ)</f>
        <v>801</v>
      </c>
      <c r="AY12" s="1">
        <f>SUMIF('8_LYCEE_PRIVE'!$ES:$ES,$BI12,'8_LYCEE_PRIVE'!$AC:$AC)</f>
        <v>34599</v>
      </c>
      <c r="AZ12" s="1">
        <f>SUMIF('8_LYCEE_PRIVE'!$ES:$ES,$BI12,'8_LYCEE_PRIVE'!$BG:$BG)</f>
        <v>2063</v>
      </c>
      <c r="BA12" s="1">
        <f>SUMIF('8_LYCEE_PRIVE'!$ES:$ES,$BI12,'8_LYCEE_PRIVE'!$ET:$ET)</f>
        <v>12537</v>
      </c>
      <c r="BB12" s="1">
        <f>SUMIF('8_LYCEE_PRIVE'!$ES:$ES,$BI12,'8_LYCEE_PRIVE'!$EU:$EU)</f>
        <v>6093</v>
      </c>
      <c r="BC12" s="1">
        <f>SUMIF('8_LYCEE_PRIVE'!$ES:$ES,$BI12,'8_LYCEE_PRIVE'!$DQ:$DQ)</f>
        <v>3112</v>
      </c>
      <c r="BD12" s="1">
        <f>SUMIF('8_LYCEE_PRIVE'!$ES:$ES,$BI12,'8_LYCEE_PRIVE'!$BY:$BY)</f>
        <v>1283</v>
      </c>
      <c r="BE12" s="1">
        <f>SUMIF('8_LYCEE_PRIVE'!$ES:$ES,$BI12,'8_LYCEE_PRIVE'!$EV:$EV)</f>
        <v>40483</v>
      </c>
      <c r="BF12" s="1">
        <f>SUMIF('8_LYCEE_PRIVE'!$ES:$ES,$BI12,'8_LYCEE_PRIVE'!$CC:$CC)</f>
        <v>323</v>
      </c>
      <c r="BH12" s="78" t="str">
        <f t="shared" si="0"/>
        <v>ANALAMANGA</v>
      </c>
      <c r="BI12" s="78" t="str">
        <f t="shared" si="1"/>
        <v>ANALAMANGARURAL</v>
      </c>
    </row>
    <row r="13" spans="1:61">
      <c r="A13" s="205"/>
      <c r="B13" s="8" t="s">
        <v>91</v>
      </c>
      <c r="C13" s="71">
        <f>SUMIF('1_PRESCOLAIRE_PUBLIC'!$AX:$AX,$BI13,'1_PRESCOLAIRE_PUBLIC'!$K:$K)</f>
        <v>8601</v>
      </c>
      <c r="D13" s="71">
        <f>SUMIF('1_PRESCOLAIRE_PUBLIC'!$AX:$AX,$BI13,'1_PRESCOLAIRE_PUBLIC'!$T:$T)</f>
        <v>246</v>
      </c>
      <c r="E13" s="71">
        <f>SUMIF('1_PRESCOLAIRE_PUBLIC'!$AX:$AX,$BI13,'1_PRESCOLAIRE_PUBLIC'!$AY:$AY)</f>
        <v>6662</v>
      </c>
      <c r="F13" s="71">
        <f>SUMIF('1_PRESCOLAIRE_PUBLIC'!$AX:$AX,$BI13,'1_PRESCOLAIRE_PUBLIC'!$AC:$AC)</f>
        <v>354</v>
      </c>
      <c r="G13" s="71">
        <f>SUMIF('1_PRESCOLAIRE_PUBLIC'!$AX:$AX,$BI13,'1_PRESCOLAIRE_PUBLIC'!$AH:$AH)</f>
        <v>159</v>
      </c>
      <c r="H13" s="71">
        <f>SUMIF('2_PRIMAIRE_PUBLIC'!$CE:$CE,$BI13,'2_PRIMAIRE_PUBLIC'!$M:$M)</f>
        <v>55829</v>
      </c>
      <c r="I13" s="71">
        <f>SUMIF('2_PRIMAIRE_PUBLIC'!$CE:$CE,$BI13,'2_PRIMAIRE_PUBLIC'!$AA:$AA)</f>
        <v>12158</v>
      </c>
      <c r="J13" s="71">
        <f>SUMIF('2_PRIMAIRE_PUBLIC'!$CE:$CE,$BI13,'2_PRIMAIRE_PUBLIC'!$BI:$BI)</f>
        <v>1265</v>
      </c>
      <c r="K13" s="71">
        <f>SUMIF('2_PRIMAIRE_PUBLIC'!$CE:$CE,$BI13,'2_PRIMAIRE_PUBLIC'!$AK:$AK)</f>
        <v>993</v>
      </c>
      <c r="L13" s="71">
        <f>SUMIF('2_PRIMAIRE_PUBLIC'!$CE:$CE,$BI13,'2_PRIMAIRE_PUBLIC'!$CF:$CF)</f>
        <v>40580</v>
      </c>
      <c r="M13" s="71">
        <f>SUMIF('2_PRIMAIRE_PUBLIC'!$CE:$CE,$BI13,'2_PRIMAIRE_PUBLIC'!$AO:$AO)</f>
        <v>175</v>
      </c>
      <c r="N13" s="205"/>
      <c r="O13" s="8" t="s">
        <v>91</v>
      </c>
      <c r="P13" s="71">
        <f>SUMIF('3_COLLEGE_PUBLIC'!$BZ:$BZ,$BI13,'3_COLLEGE_PUBLIC'!$K:$K)</f>
        <v>26576</v>
      </c>
      <c r="Q13" s="71">
        <f>SUMIF('3_COLLEGE_PUBLIC'!$BZ:$BZ,$BI13,'3_COLLEGE_PUBLIC'!$W:$W)</f>
        <v>3719</v>
      </c>
      <c r="R13" s="71">
        <f>SUMIF('3_COLLEGE_PUBLIC'!$BZ:$BZ,$BI13,'3_COLLEGE_PUBLIC'!$BC:$BC)</f>
        <v>914</v>
      </c>
      <c r="S13" s="71">
        <f>SUMIF('3_COLLEGE_PUBLIC'!$BZ:$BZ,$BI13,'3_COLLEGE_PUBLIC'!$AF:$AF)</f>
        <v>459</v>
      </c>
      <c r="T13" s="71">
        <f>SUMIF('3_COLLEGE_PUBLIC'!$BZ:$BZ,$BI13,'3_COLLEGE_PUBLIC'!$CA:$CA)</f>
        <v>21134</v>
      </c>
      <c r="U13" s="71">
        <f>SUMIF('3_COLLEGE_PUBLIC'!$BZ:$BZ,$BI13,'3_COLLEGE_PUBLIC'!$AJ:$AJ)</f>
        <v>33</v>
      </c>
      <c r="V13" s="4">
        <f>SUMIF('4_LYCEE_PUBLIC'!$EV:$EV,$BI13,'4_LYCEE_PUBLIC'!$AC:$AC)</f>
        <v>16565</v>
      </c>
      <c r="W13" s="4">
        <f>SUMIF('4_LYCEE_PUBLIC'!$EV:$EV,$BI13,'4_LYCEE_PUBLIC'!$BG:$BG)</f>
        <v>1695</v>
      </c>
      <c r="X13" s="4">
        <f>SUMIF('4_LYCEE_PUBLIC'!$EV:$EV,$BI13,'4_LYCEE_PUBLIC'!$EW:$EW)</f>
        <v>4617</v>
      </c>
      <c r="Y13" s="4">
        <f>SUMIF('4_LYCEE_PUBLIC'!$EV:$EV,$BI13,'4_LYCEE_PUBLIC'!$EX:$EX)</f>
        <v>2747</v>
      </c>
      <c r="Z13" s="4">
        <f>SUMIF('4_LYCEE_PUBLIC'!$EV:$EV,$BI13,'4_LYCEE_PUBLIC'!$DV:$DV)</f>
        <v>816</v>
      </c>
      <c r="AA13" s="4">
        <f>SUMIF('4_LYCEE_PUBLIC'!$EV:$EV,$BI13,'4_LYCEE_PUBLIC'!$BY:$BY)</f>
        <v>326</v>
      </c>
      <c r="AB13" s="4">
        <f>SUMIF('4_LYCEE_PUBLIC'!$EV:$EV,$BI13,'4_LYCEE_PUBLIC'!$EY:$EY)</f>
        <v>17639</v>
      </c>
      <c r="AC13" s="4">
        <f>SUMIF('4_LYCEE_PUBLIC'!$EV:$EV,$BI13,'4_LYCEE_PUBLIC'!$CC:$CC)</f>
        <v>11</v>
      </c>
      <c r="AD13" s="213"/>
      <c r="AE13" s="3" t="s">
        <v>91</v>
      </c>
      <c r="AF13" s="4">
        <f>SUMIF('5_PRESCOLAIRE_PRIVE'!$AS:$AS,$BI13,'5_PRESCOLAIRE_PRIVE'!$K:$K)</f>
        <v>36103</v>
      </c>
      <c r="AG13" s="4">
        <f>SUMIF('5_PRESCOLAIRE_PRIVE'!$AS:$AS,$BI13,'5_PRESCOLAIRE_PRIVE'!$T:$T)</f>
        <v>1328</v>
      </c>
      <c r="AH13" s="4">
        <f>SUMIF('5_PRESCOLAIRE_PRIVE'!$AS:$AS,$BI13,'5_PRESCOLAIRE_PRIVE'!$AT:$AT)</f>
        <v>41880</v>
      </c>
      <c r="AI13" s="4">
        <f>SUMIF('5_PRESCOLAIRE_PRIVE'!$AS:$AS,$BI13,'5_PRESCOLAIRE_PRIVE'!$X:$X)</f>
        <v>1638</v>
      </c>
      <c r="AJ13" s="4">
        <f>SUMIF('5_PRESCOLAIRE_PRIVE'!$AS:$AS,$BI13,'5_PRESCOLAIRE_PRIVE'!$AC:$AC)</f>
        <v>459</v>
      </c>
      <c r="AK13" s="1">
        <f>SUMIF('6_PRIMAIRE_PRIVE'!$BZ:$BZ,$BI13,'6_PRIMAIRE_PRIVE'!$M:$M)</f>
        <v>80875</v>
      </c>
      <c r="AL13" s="1">
        <f>SUMIF('6_PRIMAIRE_PRIVE'!$BZ:$BZ,$BI13,'6_PRIMAIRE_PRIVE'!$AA:$AA)</f>
        <v>4027</v>
      </c>
      <c r="AM13" s="1">
        <f>SUMIF('6_PRIMAIRE_PRIVE'!$BZ:$BZ,$BI13,'6_PRIMAIRE_PRIVE'!$BC:$BC)</f>
        <v>2908</v>
      </c>
      <c r="AN13" s="1">
        <f>SUMIF('6_PRIMAIRE_PRIVE'!$BZ:$BZ,$BI13,'6_PRIMAIRE_PRIVE'!$AK:$AK)</f>
        <v>2826</v>
      </c>
      <c r="AO13" s="1">
        <f>SUMIF('6_PRIMAIRE_PRIVE'!$BZ:$BZ,$BI13,'6_PRIMAIRE_PRIVE'!$CA:$CA)</f>
        <v>92105</v>
      </c>
      <c r="AP13" s="1">
        <f>SUMIF('6_PRIMAIRE_PRIVE'!$BZ:$BZ,$BI13,'6_PRIMAIRE_PRIVE'!$AO:$AO)</f>
        <v>526</v>
      </c>
      <c r="AQ13" s="212"/>
      <c r="AR13" s="3" t="s">
        <v>91</v>
      </c>
      <c r="AS13" s="1">
        <f>SUMIF('7_COLLEGE_PRIVE'!$BW:$BW,$BI13,'7_COLLEGE_PRIVE'!$K:$K)</f>
        <v>51030</v>
      </c>
      <c r="AT13" s="1">
        <f>SUMIF('7_COLLEGE_PRIVE'!$BW:$BW,$BI13,'7_COLLEGE_PRIVE'!$W:$W)</f>
        <v>2744</v>
      </c>
      <c r="AU13" s="1">
        <f>SUMIF('7_COLLEGE_PRIVE'!$BW:$BW,$BI13,'7_COLLEGE_PRIVE'!$AX:$AX)</f>
        <v>3352</v>
      </c>
      <c r="AV13" s="1">
        <f>SUMIF('7_COLLEGE_PRIVE'!$BW:$BW,$BI13,'7_COLLEGE_PRIVE'!$AF:$AF)</f>
        <v>1657</v>
      </c>
      <c r="AW13" s="1">
        <f>SUMIF('7_COLLEGE_PRIVE'!$BW:$BW,$BI13,'7_COLLEGE_PRIVE'!$BX:$BX)</f>
        <v>65139</v>
      </c>
      <c r="AX13" s="1">
        <f>SUMIF('7_COLLEGE_PRIVE'!$BW:$BW,$BI13,'7_COLLEGE_PRIVE'!$AJ:$AJ)</f>
        <v>346</v>
      </c>
      <c r="AY13" s="1">
        <f>SUMIF('8_LYCEE_PRIVE'!$ES:$ES,$BI13,'8_LYCEE_PRIVE'!$AC:$AC)</f>
        <v>24565</v>
      </c>
      <c r="AZ13" s="1">
        <f>SUMIF('8_LYCEE_PRIVE'!$ES:$ES,$BI13,'8_LYCEE_PRIVE'!$BG:$BG)</f>
        <v>1500</v>
      </c>
      <c r="BA13" s="1">
        <f>SUMIF('8_LYCEE_PRIVE'!$ES:$ES,$BI13,'8_LYCEE_PRIVE'!$ET:$ET)</f>
        <v>8757</v>
      </c>
      <c r="BB13" s="1">
        <f>SUMIF('8_LYCEE_PRIVE'!$ES:$ES,$BI13,'8_LYCEE_PRIVE'!$EU:$EU)</f>
        <v>5009</v>
      </c>
      <c r="BC13" s="1">
        <f>SUMIF('8_LYCEE_PRIVE'!$ES:$ES,$BI13,'8_LYCEE_PRIVE'!$DQ:$DQ)</f>
        <v>1826</v>
      </c>
      <c r="BD13" s="1">
        <f>SUMIF('8_LYCEE_PRIVE'!$ES:$ES,$BI13,'8_LYCEE_PRIVE'!$BY:$BY)</f>
        <v>817</v>
      </c>
      <c r="BE13" s="1">
        <f>SUMIF('8_LYCEE_PRIVE'!$ES:$ES,$BI13,'8_LYCEE_PRIVE'!$EV:$EV)</f>
        <v>29150</v>
      </c>
      <c r="BF13" s="1">
        <f>SUMIF('8_LYCEE_PRIVE'!$ES:$ES,$BI13,'8_LYCEE_PRIVE'!$CC:$CC)</f>
        <v>170</v>
      </c>
      <c r="BH13" s="78" t="str">
        <f t="shared" si="0"/>
        <v>ANALAMANGA</v>
      </c>
      <c r="BI13" s="78" t="str">
        <f t="shared" si="1"/>
        <v>ANALAMANGAURBAIN</v>
      </c>
    </row>
    <row r="14" spans="1:61">
      <c r="A14" s="205"/>
      <c r="B14" s="25" t="s">
        <v>73</v>
      </c>
      <c r="C14" s="26">
        <f>SUMIF('1_PRESCOLAIRE_PUBLIC'!$AX:$AX,$BI14,'1_PRESCOLAIRE_PUBLIC'!$K:$K)</f>
        <v>37029</v>
      </c>
      <c r="D14" s="26">
        <f>SUMIF('1_PRESCOLAIRE_PUBLIC'!$AX:$AX,$BI14,'1_PRESCOLAIRE_PUBLIC'!$T:$T)</f>
        <v>1480</v>
      </c>
      <c r="E14" s="26">
        <f>SUMIF('1_PRESCOLAIRE_PUBLIC'!$AX:$AX,$BI14,'1_PRESCOLAIRE_PUBLIC'!$AY:$AY)</f>
        <v>32860</v>
      </c>
      <c r="F14" s="26">
        <f>SUMIF('1_PRESCOLAIRE_PUBLIC'!$AX:$AX,$BI14,'1_PRESCOLAIRE_PUBLIC'!$AC:$AC)</f>
        <v>1807</v>
      </c>
      <c r="G14" s="26">
        <f>SUMIF('1_PRESCOLAIRE_PUBLIC'!$AX:$AX,$BI14,'1_PRESCOLAIRE_PUBLIC'!$AH:$AH)</f>
        <v>1190</v>
      </c>
      <c r="H14" s="26">
        <f>SUMIF('2_PRIMAIRE_PUBLIC'!$CE:$CE,$BI14,'2_PRIMAIRE_PUBLIC'!$M:$M)</f>
        <v>242850</v>
      </c>
      <c r="I14" s="26">
        <f>SUMIF('2_PRIMAIRE_PUBLIC'!$CE:$CE,$BI14,'2_PRIMAIRE_PUBLIC'!$AA:$AA)</f>
        <v>51930</v>
      </c>
      <c r="J14" s="26">
        <f>SUMIF('2_PRIMAIRE_PUBLIC'!$CE:$CE,$BI14,'2_PRIMAIRE_PUBLIC'!$BI:$BI)</f>
        <v>7346</v>
      </c>
      <c r="K14" s="26">
        <f>SUMIF('2_PRIMAIRE_PUBLIC'!$CE:$CE,$BI14,'2_PRIMAIRE_PUBLIC'!$AK:$AK)</f>
        <v>6917</v>
      </c>
      <c r="L14" s="26">
        <f>SUMIF('2_PRIMAIRE_PUBLIC'!$CE:$CE,$BI14,'2_PRIMAIRE_PUBLIC'!$CF:$CF)</f>
        <v>207967</v>
      </c>
      <c r="M14" s="26">
        <f>SUMIF('2_PRIMAIRE_PUBLIC'!$CE:$CE,$BI14,'2_PRIMAIRE_PUBLIC'!$AO:$AO)</f>
        <v>1717</v>
      </c>
      <c r="N14" s="205"/>
      <c r="O14" s="25" t="s">
        <v>73</v>
      </c>
      <c r="P14" s="26">
        <f>SUMIF('3_COLLEGE_PUBLIC'!$BZ:$BZ,$BI14,'3_COLLEGE_PUBLIC'!$K:$K)</f>
        <v>96984</v>
      </c>
      <c r="Q14" s="26">
        <f>SUMIF('3_COLLEGE_PUBLIC'!$BZ:$BZ,$BI14,'3_COLLEGE_PUBLIC'!$W:$W)</f>
        <v>12324</v>
      </c>
      <c r="R14" s="26">
        <f>SUMIF('3_COLLEGE_PUBLIC'!$BZ:$BZ,$BI14,'3_COLLEGE_PUBLIC'!$BC:$BC)</f>
        <v>4225</v>
      </c>
      <c r="S14" s="26">
        <f>SUMIF('3_COLLEGE_PUBLIC'!$BZ:$BZ,$BI14,'3_COLLEGE_PUBLIC'!$AF:$AF)</f>
        <v>2144</v>
      </c>
      <c r="T14" s="26">
        <f>SUMIF('3_COLLEGE_PUBLIC'!$BZ:$BZ,$BI14,'3_COLLEGE_PUBLIC'!$CA:$CA)</f>
        <v>85772</v>
      </c>
      <c r="U14" s="26">
        <f>SUMIF('3_COLLEGE_PUBLIC'!$BZ:$BZ,$BI14,'3_COLLEGE_PUBLIC'!$AJ:$AJ)</f>
        <v>270</v>
      </c>
      <c r="V14" s="26">
        <f>SUMIF('4_LYCEE_PUBLIC'!$EV:$EV,$BI14,'4_LYCEE_PUBLIC'!$AC:$AC)</f>
        <v>41827</v>
      </c>
      <c r="W14" s="26">
        <f>SUMIF('4_LYCEE_PUBLIC'!$EV:$EV,$BI14,'4_LYCEE_PUBLIC'!$BG:$BG)</f>
        <v>4058</v>
      </c>
      <c r="X14" s="26">
        <f>SUMIF('4_LYCEE_PUBLIC'!$EV:$EV,$BI14,'4_LYCEE_PUBLIC'!$EW:$EW)</f>
        <v>11212</v>
      </c>
      <c r="Y14" s="26">
        <f>SUMIF('4_LYCEE_PUBLIC'!$EV:$EV,$BI14,'4_LYCEE_PUBLIC'!$EX:$EX)</f>
        <v>5911</v>
      </c>
      <c r="Z14" s="26">
        <f>SUMIF('4_LYCEE_PUBLIC'!$EV:$EV,$BI14,'4_LYCEE_PUBLIC'!$DV:$DV)</f>
        <v>2415</v>
      </c>
      <c r="AA14" s="26">
        <f>SUMIF('4_LYCEE_PUBLIC'!$EV:$EV,$BI14,'4_LYCEE_PUBLIC'!$BY:$BY)</f>
        <v>898</v>
      </c>
      <c r="AB14" s="26">
        <f>SUMIF('4_LYCEE_PUBLIC'!$EV:$EV,$BI14,'4_LYCEE_PUBLIC'!$EY:$EY)</f>
        <v>45087</v>
      </c>
      <c r="AC14" s="26">
        <f>SUMIF('4_LYCEE_PUBLIC'!$EV:$EV,$BI14,'4_LYCEE_PUBLIC'!$CC:$CC)</f>
        <v>88</v>
      </c>
      <c r="AD14" s="213"/>
      <c r="AE14" s="25" t="s">
        <v>73</v>
      </c>
      <c r="AF14" s="26">
        <f>SUMIF('5_PRESCOLAIRE_PRIVE'!$AS:$AS,$BI14,'5_PRESCOLAIRE_PRIVE'!$K:$K)</f>
        <v>101477</v>
      </c>
      <c r="AG14" s="26">
        <f>SUMIF('5_PRESCOLAIRE_PRIVE'!$AS:$AS,$BI14,'5_PRESCOLAIRE_PRIVE'!$T:$T)</f>
        <v>3932</v>
      </c>
      <c r="AH14" s="26">
        <f>SUMIF('5_PRESCOLAIRE_PRIVE'!$AS:$AS,$BI14,'5_PRESCOLAIRE_PRIVE'!$AT:$AT)</f>
        <v>114551</v>
      </c>
      <c r="AI14" s="26">
        <f>SUMIF('5_PRESCOLAIRE_PRIVE'!$AS:$AS,$BI14,'5_PRESCOLAIRE_PRIVE'!$X:$X)</f>
        <v>4957</v>
      </c>
      <c r="AJ14" s="26">
        <f>SUMIF('5_PRESCOLAIRE_PRIVE'!$AS:$AS,$BI14,'5_PRESCOLAIRE_PRIVE'!$AC:$AC)</f>
        <v>1600</v>
      </c>
      <c r="AK14" s="26">
        <f>SUMIF('6_PRIMAIRE_PRIVE'!$BZ:$BZ,$BI14,'6_PRIMAIRE_PRIVE'!$M:$M)</f>
        <v>247251</v>
      </c>
      <c r="AL14" s="26">
        <f>SUMIF('6_PRIMAIRE_PRIVE'!$BZ:$BZ,$BI14,'6_PRIMAIRE_PRIVE'!$AA:$AA)</f>
        <v>16407</v>
      </c>
      <c r="AM14" s="26">
        <f>SUMIF('6_PRIMAIRE_PRIVE'!$BZ:$BZ,$BI14,'6_PRIMAIRE_PRIVE'!$BC:$BC)</f>
        <v>9622</v>
      </c>
      <c r="AN14" s="26">
        <f>SUMIF('6_PRIMAIRE_PRIVE'!$BZ:$BZ,$BI14,'6_PRIMAIRE_PRIVE'!$AK:$AK)</f>
        <v>9444</v>
      </c>
      <c r="AO14" s="26">
        <f>SUMIF('6_PRIMAIRE_PRIVE'!$BZ:$BZ,$BI14,'6_PRIMAIRE_PRIVE'!$CA:$CA)</f>
        <v>287202</v>
      </c>
      <c r="AP14" s="26">
        <f>SUMIF('6_PRIMAIRE_PRIVE'!$BZ:$BZ,$BI14,'6_PRIMAIRE_PRIVE'!$AO:$AO)</f>
        <v>2048</v>
      </c>
      <c r="AQ14" s="212"/>
      <c r="AR14" s="25" t="s">
        <v>73</v>
      </c>
      <c r="AS14" s="26">
        <f>SUMIF('7_COLLEGE_PRIVE'!$BW:$BW,$BI14,'7_COLLEGE_PRIVE'!$K:$K)</f>
        <v>135325</v>
      </c>
      <c r="AT14" s="26">
        <f>SUMIF('7_COLLEGE_PRIVE'!$BW:$BW,$BI14,'7_COLLEGE_PRIVE'!$W:$W)</f>
        <v>7873</v>
      </c>
      <c r="AU14" s="26">
        <f>SUMIF('7_COLLEGE_PRIVE'!$BW:$BW,$BI14,'7_COLLEGE_PRIVE'!$AX:$AX)</f>
        <v>10255</v>
      </c>
      <c r="AV14" s="26">
        <f>SUMIF('7_COLLEGE_PRIVE'!$BW:$BW,$BI14,'7_COLLEGE_PRIVE'!$AF:$AF)</f>
        <v>5024</v>
      </c>
      <c r="AW14" s="26">
        <f>SUMIF('7_COLLEGE_PRIVE'!$BW:$BW,$BI14,'7_COLLEGE_PRIVE'!$BX:$BX)</f>
        <v>165652</v>
      </c>
      <c r="AX14" s="26">
        <f>SUMIF('7_COLLEGE_PRIVE'!$BW:$BW,$BI14,'7_COLLEGE_PRIVE'!$AJ:$AJ)</f>
        <v>1147</v>
      </c>
      <c r="AY14" s="26">
        <f>SUMIF('8_LYCEE_PRIVE'!$ES:$ES,$BI14,'8_LYCEE_PRIVE'!$AC:$AC)</f>
        <v>59164</v>
      </c>
      <c r="AZ14" s="26">
        <f>SUMIF('8_LYCEE_PRIVE'!$ES:$ES,$BI14,'8_LYCEE_PRIVE'!$BG:$BG)</f>
        <v>3563</v>
      </c>
      <c r="BA14" s="26">
        <f>SUMIF('8_LYCEE_PRIVE'!$ES:$ES,$BI14,'8_LYCEE_PRIVE'!$ET:$ET)</f>
        <v>21294</v>
      </c>
      <c r="BB14" s="26">
        <f>SUMIF('8_LYCEE_PRIVE'!$ES:$ES,$BI14,'8_LYCEE_PRIVE'!$EU:$EU)</f>
        <v>11102</v>
      </c>
      <c r="BC14" s="26">
        <f>SUMIF('8_LYCEE_PRIVE'!$ES:$ES,$BI14,'8_LYCEE_PRIVE'!$DQ:$DQ)</f>
        <v>4938</v>
      </c>
      <c r="BD14" s="26">
        <f>SUMIF('8_LYCEE_PRIVE'!$ES:$ES,$BI14,'8_LYCEE_PRIVE'!$BY:$BY)</f>
        <v>2100</v>
      </c>
      <c r="BE14" s="26">
        <f>SUMIF('8_LYCEE_PRIVE'!$ES:$ES,$BI14,'8_LYCEE_PRIVE'!$EV:$EV)</f>
        <v>69633</v>
      </c>
      <c r="BF14" s="26">
        <f>SUMIF('8_LYCEE_PRIVE'!$ES:$ES,$BI14,'8_LYCEE_PRIVE'!$CC:$CC)</f>
        <v>493</v>
      </c>
      <c r="BH14" s="78" t="str">
        <f t="shared" si="0"/>
        <v>ANALAMANGA</v>
      </c>
      <c r="BI14" s="78" t="str">
        <f t="shared" si="1"/>
        <v>ANALAMANGATOTAL</v>
      </c>
    </row>
    <row r="15" spans="1:61">
      <c r="A15" s="205" t="s">
        <v>98</v>
      </c>
      <c r="B15" s="8" t="s">
        <v>90</v>
      </c>
      <c r="C15" s="71">
        <f>SUMIF('1_PRESCOLAIRE_PUBLIC'!$AX:$AX,$BI15,'1_PRESCOLAIRE_PUBLIC'!$K:$K)</f>
        <v>34991</v>
      </c>
      <c r="D15" s="71">
        <f>SUMIF('1_PRESCOLAIRE_PUBLIC'!$AX:$AX,$BI15,'1_PRESCOLAIRE_PUBLIC'!$T:$T)</f>
        <v>1144</v>
      </c>
      <c r="E15" s="71">
        <f>SUMIF('1_PRESCOLAIRE_PUBLIC'!$AX:$AX,$BI15,'1_PRESCOLAIRE_PUBLIC'!$AY:$AY)</f>
        <v>16429</v>
      </c>
      <c r="F15" s="71">
        <f>SUMIF('1_PRESCOLAIRE_PUBLIC'!$AX:$AX,$BI15,'1_PRESCOLAIRE_PUBLIC'!$AC:$AC)</f>
        <v>1408</v>
      </c>
      <c r="G15" s="71">
        <f>SUMIF('1_PRESCOLAIRE_PUBLIC'!$AX:$AX,$BI15,'1_PRESCOLAIRE_PUBLIC'!$AH:$AH)</f>
        <v>951</v>
      </c>
      <c r="H15" s="71">
        <f>SUMIF('2_PRIMAIRE_PUBLIC'!$CE:$CE,$BI15,'2_PRIMAIRE_PUBLIC'!$M:$M)</f>
        <v>170231</v>
      </c>
      <c r="I15" s="71">
        <f>SUMIF('2_PRIMAIRE_PUBLIC'!$CE:$CE,$BI15,'2_PRIMAIRE_PUBLIC'!$AA:$AA)</f>
        <v>47445</v>
      </c>
      <c r="J15" s="71">
        <f>SUMIF('2_PRIMAIRE_PUBLIC'!$CE:$CE,$BI15,'2_PRIMAIRE_PUBLIC'!$BI:$BI)</f>
        <v>5133</v>
      </c>
      <c r="K15" s="71">
        <f>SUMIF('2_PRIMAIRE_PUBLIC'!$CE:$CE,$BI15,'2_PRIMAIRE_PUBLIC'!$AK:$AK)</f>
        <v>5319</v>
      </c>
      <c r="L15" s="71">
        <f>SUMIF('2_PRIMAIRE_PUBLIC'!$CE:$CE,$BI15,'2_PRIMAIRE_PUBLIC'!$CF:$CF)</f>
        <v>135499</v>
      </c>
      <c r="M15" s="71">
        <f>SUMIF('2_PRIMAIRE_PUBLIC'!$CE:$CE,$BI15,'2_PRIMAIRE_PUBLIC'!$AO:$AO)</f>
        <v>1374</v>
      </c>
      <c r="N15" s="205" t="s">
        <v>98</v>
      </c>
      <c r="O15" s="8" t="s">
        <v>90</v>
      </c>
      <c r="P15" s="71">
        <f>SUMIF('3_COLLEGE_PUBLIC'!$BZ:$BZ,$BI15,'3_COLLEGE_PUBLIC'!$K:$K)</f>
        <v>35349</v>
      </c>
      <c r="Q15" s="71">
        <f>SUMIF('3_COLLEGE_PUBLIC'!$BZ:$BZ,$BI15,'3_COLLEGE_PUBLIC'!$W:$W)</f>
        <v>4214</v>
      </c>
      <c r="R15" s="71">
        <f>SUMIF('3_COLLEGE_PUBLIC'!$BZ:$BZ,$BI15,'3_COLLEGE_PUBLIC'!$BC:$BC)</f>
        <v>1793</v>
      </c>
      <c r="S15" s="71">
        <f>SUMIF('3_COLLEGE_PUBLIC'!$BZ:$BZ,$BI15,'3_COLLEGE_PUBLIC'!$AF:$AF)</f>
        <v>968</v>
      </c>
      <c r="T15" s="71">
        <f>SUMIF('3_COLLEGE_PUBLIC'!$BZ:$BZ,$BI15,'3_COLLEGE_PUBLIC'!$CA:$CA)</f>
        <v>34880</v>
      </c>
      <c r="U15" s="71">
        <f>SUMIF('3_COLLEGE_PUBLIC'!$BZ:$BZ,$BI15,'3_COLLEGE_PUBLIC'!$AJ:$AJ)</f>
        <v>166</v>
      </c>
      <c r="V15" s="4">
        <f>SUMIF('4_LYCEE_PUBLIC'!$EV:$EV,$BI15,'4_LYCEE_PUBLIC'!$AC:$AC)</f>
        <v>7397</v>
      </c>
      <c r="W15" s="4">
        <f>SUMIF('4_LYCEE_PUBLIC'!$EV:$EV,$BI15,'4_LYCEE_PUBLIC'!$BG:$BG)</f>
        <v>505</v>
      </c>
      <c r="X15" s="4">
        <f>SUMIF('4_LYCEE_PUBLIC'!$EV:$EV,$BI15,'4_LYCEE_PUBLIC'!$EW:$EW)</f>
        <v>1395</v>
      </c>
      <c r="Y15" s="4">
        <f>SUMIF('4_LYCEE_PUBLIC'!$EV:$EV,$BI15,'4_LYCEE_PUBLIC'!$EX:$EX)</f>
        <v>1001</v>
      </c>
      <c r="Z15" s="4">
        <f>SUMIF('4_LYCEE_PUBLIC'!$EV:$EV,$BI15,'4_LYCEE_PUBLIC'!$DV:$DV)</f>
        <v>289</v>
      </c>
      <c r="AA15" s="4">
        <f>SUMIF('4_LYCEE_PUBLIC'!$EV:$EV,$BI15,'4_LYCEE_PUBLIC'!$BY:$BY)</f>
        <v>128</v>
      </c>
      <c r="AB15" s="4">
        <f>SUMIF('4_LYCEE_PUBLIC'!$EV:$EV,$BI15,'4_LYCEE_PUBLIC'!$EY:$EY)</f>
        <v>6913</v>
      </c>
      <c r="AC15" s="4">
        <f>SUMIF('4_LYCEE_PUBLIC'!$EV:$EV,$BI15,'4_LYCEE_PUBLIC'!$CC:$CC)</f>
        <v>20</v>
      </c>
      <c r="AD15" s="213" t="s">
        <v>98</v>
      </c>
      <c r="AE15" s="3" t="s">
        <v>90</v>
      </c>
      <c r="AF15" s="4">
        <f>SUMIF('5_PRESCOLAIRE_PRIVE'!$AS:$AS,$BI15,'5_PRESCOLAIRE_PRIVE'!$K:$K)</f>
        <v>5353</v>
      </c>
      <c r="AG15" s="4">
        <f>SUMIF('5_PRESCOLAIRE_PRIVE'!$AS:$AS,$BI15,'5_PRESCOLAIRE_PRIVE'!$T:$T)</f>
        <v>147</v>
      </c>
      <c r="AH15" s="4">
        <f>SUMIF('5_PRESCOLAIRE_PRIVE'!$AS:$AS,$BI15,'5_PRESCOLAIRE_PRIVE'!$AT:$AT)</f>
        <v>4676</v>
      </c>
      <c r="AI15" s="4">
        <f>SUMIF('5_PRESCOLAIRE_PRIVE'!$AS:$AS,$BI15,'5_PRESCOLAIRE_PRIVE'!$X:$X)</f>
        <v>147</v>
      </c>
      <c r="AJ15" s="4">
        <f>SUMIF('5_PRESCOLAIRE_PRIVE'!$AS:$AS,$BI15,'5_PRESCOLAIRE_PRIVE'!$AC:$AC)</f>
        <v>80</v>
      </c>
      <c r="AK15" s="1">
        <f>SUMIF('6_PRIMAIRE_PRIVE'!$BZ:$BZ,$BI15,'6_PRIMAIRE_PRIVE'!$M:$M)</f>
        <v>15355</v>
      </c>
      <c r="AL15" s="1">
        <f>SUMIF('6_PRIMAIRE_PRIVE'!$BZ:$BZ,$BI15,'6_PRIMAIRE_PRIVE'!$AA:$AA)</f>
        <v>1780</v>
      </c>
      <c r="AM15" s="1">
        <f>SUMIF('6_PRIMAIRE_PRIVE'!$BZ:$BZ,$BI15,'6_PRIMAIRE_PRIVE'!$BC:$BC)</f>
        <v>389</v>
      </c>
      <c r="AN15" s="1">
        <f>SUMIF('6_PRIMAIRE_PRIVE'!$BZ:$BZ,$BI15,'6_PRIMAIRE_PRIVE'!$AK:$AK)</f>
        <v>457</v>
      </c>
      <c r="AO15" s="1">
        <f>SUMIF('6_PRIMAIRE_PRIVE'!$BZ:$BZ,$BI15,'6_PRIMAIRE_PRIVE'!$CA:$CA)</f>
        <v>15258</v>
      </c>
      <c r="AP15" s="1">
        <f>SUMIF('6_PRIMAIRE_PRIVE'!$BZ:$BZ,$BI15,'6_PRIMAIRE_PRIVE'!$AO:$AO)</f>
        <v>100</v>
      </c>
      <c r="AQ15" s="212" t="s">
        <v>98</v>
      </c>
      <c r="AR15" s="3" t="s">
        <v>90</v>
      </c>
      <c r="AS15" s="1">
        <f>SUMIF('7_COLLEGE_PRIVE'!$BW:$BW,$BI15,'7_COLLEGE_PRIVE'!$K:$K)</f>
        <v>8849</v>
      </c>
      <c r="AT15" s="1">
        <f>SUMIF('7_COLLEGE_PRIVE'!$BW:$BW,$BI15,'7_COLLEGE_PRIVE'!$W:$W)</f>
        <v>756</v>
      </c>
      <c r="AU15" s="1">
        <f>SUMIF('7_COLLEGE_PRIVE'!$BW:$BW,$BI15,'7_COLLEGE_PRIVE'!$AX:$AX)</f>
        <v>505</v>
      </c>
      <c r="AV15" s="1">
        <f>SUMIF('7_COLLEGE_PRIVE'!$BW:$BW,$BI15,'7_COLLEGE_PRIVE'!$AF:$AF)</f>
        <v>311</v>
      </c>
      <c r="AW15" s="1">
        <f>SUMIF('7_COLLEGE_PRIVE'!$BW:$BW,$BI15,'7_COLLEGE_PRIVE'!$BX:$BX)</f>
        <v>10135</v>
      </c>
      <c r="AX15" s="1">
        <f>SUMIF('7_COLLEGE_PRIVE'!$BW:$BW,$BI15,'7_COLLEGE_PRIVE'!$AJ:$AJ)</f>
        <v>78</v>
      </c>
      <c r="AY15" s="1">
        <f>SUMIF('8_LYCEE_PRIVE'!$ES:$ES,$BI15,'8_LYCEE_PRIVE'!$AC:$AC)</f>
        <v>2593</v>
      </c>
      <c r="AZ15" s="1">
        <f>SUMIF('8_LYCEE_PRIVE'!$ES:$ES,$BI15,'8_LYCEE_PRIVE'!$BG:$BG)</f>
        <v>150</v>
      </c>
      <c r="BA15" s="1">
        <f>SUMIF('8_LYCEE_PRIVE'!$ES:$ES,$BI15,'8_LYCEE_PRIVE'!$ET:$ET)</f>
        <v>770</v>
      </c>
      <c r="BB15" s="1">
        <f>SUMIF('8_LYCEE_PRIVE'!$ES:$ES,$BI15,'8_LYCEE_PRIVE'!$EU:$EU)</f>
        <v>449</v>
      </c>
      <c r="BC15" s="1">
        <f>SUMIF('8_LYCEE_PRIVE'!$ES:$ES,$BI15,'8_LYCEE_PRIVE'!$DQ:$DQ)</f>
        <v>144</v>
      </c>
      <c r="BD15" s="1">
        <f>SUMIF('8_LYCEE_PRIVE'!$ES:$ES,$BI15,'8_LYCEE_PRIVE'!$BY:$BY)</f>
        <v>75</v>
      </c>
      <c r="BE15" s="1">
        <f>SUMIF('8_LYCEE_PRIVE'!$ES:$ES,$BI15,'8_LYCEE_PRIVE'!$EV:$EV)</f>
        <v>2950</v>
      </c>
      <c r="BF15" s="1">
        <f>SUMIF('8_LYCEE_PRIVE'!$ES:$ES,$BI15,'8_LYCEE_PRIVE'!$CC:$CC)</f>
        <v>19</v>
      </c>
      <c r="BH15" s="78" t="str">
        <f t="shared" si="0"/>
        <v>ANALANJIROFO</v>
      </c>
      <c r="BI15" s="78" t="str">
        <f t="shared" si="1"/>
        <v>ANALANJIROFORURAL</v>
      </c>
    </row>
    <row r="16" spans="1:61">
      <c r="A16" s="205"/>
      <c r="B16" s="8" t="s">
        <v>91</v>
      </c>
      <c r="C16" s="71">
        <f>SUMIF('1_PRESCOLAIRE_PUBLIC'!$AX:$AX,$BI16,'1_PRESCOLAIRE_PUBLIC'!$K:$K)</f>
        <v>4785</v>
      </c>
      <c r="D16" s="71">
        <f>SUMIF('1_PRESCOLAIRE_PUBLIC'!$AX:$AX,$BI16,'1_PRESCOLAIRE_PUBLIC'!$T:$T)</f>
        <v>103</v>
      </c>
      <c r="E16" s="71">
        <f>SUMIF('1_PRESCOLAIRE_PUBLIC'!$AX:$AX,$BI16,'1_PRESCOLAIRE_PUBLIC'!$AY:$AY)</f>
        <v>2731</v>
      </c>
      <c r="F16" s="71">
        <f>SUMIF('1_PRESCOLAIRE_PUBLIC'!$AX:$AX,$BI16,'1_PRESCOLAIRE_PUBLIC'!$AC:$AC)</f>
        <v>196</v>
      </c>
      <c r="G16" s="71">
        <f>SUMIF('1_PRESCOLAIRE_PUBLIC'!$AX:$AX,$BI16,'1_PRESCOLAIRE_PUBLIC'!$AH:$AH)</f>
        <v>81</v>
      </c>
      <c r="H16" s="71">
        <f>SUMIF('2_PRIMAIRE_PUBLIC'!$CE:$CE,$BI16,'2_PRIMAIRE_PUBLIC'!$M:$M)</f>
        <v>20151</v>
      </c>
      <c r="I16" s="71">
        <f>SUMIF('2_PRIMAIRE_PUBLIC'!$CE:$CE,$BI16,'2_PRIMAIRE_PUBLIC'!$AA:$AA)</f>
        <v>4999</v>
      </c>
      <c r="J16" s="71">
        <f>SUMIF('2_PRIMAIRE_PUBLIC'!$CE:$CE,$BI16,'2_PRIMAIRE_PUBLIC'!$BI:$BI)</f>
        <v>527</v>
      </c>
      <c r="K16" s="71">
        <f>SUMIF('2_PRIMAIRE_PUBLIC'!$CE:$CE,$BI16,'2_PRIMAIRE_PUBLIC'!$AK:$AK)</f>
        <v>469</v>
      </c>
      <c r="L16" s="71">
        <f>SUMIF('2_PRIMAIRE_PUBLIC'!$CE:$CE,$BI16,'2_PRIMAIRE_PUBLIC'!$CF:$CF)</f>
        <v>14183</v>
      </c>
      <c r="M16" s="71">
        <f>SUMIF('2_PRIMAIRE_PUBLIC'!$CE:$CE,$BI16,'2_PRIMAIRE_PUBLIC'!$AO:$AO)</f>
        <v>87</v>
      </c>
      <c r="N16" s="205"/>
      <c r="O16" s="8" t="s">
        <v>91</v>
      </c>
      <c r="P16" s="71">
        <f>SUMIF('3_COLLEGE_PUBLIC'!$BZ:$BZ,$BI16,'3_COLLEGE_PUBLIC'!$K:$K)</f>
        <v>11229</v>
      </c>
      <c r="Q16" s="71">
        <f>SUMIF('3_COLLEGE_PUBLIC'!$BZ:$BZ,$BI16,'3_COLLEGE_PUBLIC'!$W:$W)</f>
        <v>1949</v>
      </c>
      <c r="R16" s="71">
        <f>SUMIF('3_COLLEGE_PUBLIC'!$BZ:$BZ,$BI16,'3_COLLEGE_PUBLIC'!$BC:$BC)</f>
        <v>550</v>
      </c>
      <c r="S16" s="71">
        <f>SUMIF('3_COLLEGE_PUBLIC'!$BZ:$BZ,$BI16,'3_COLLEGE_PUBLIC'!$AF:$AF)</f>
        <v>228</v>
      </c>
      <c r="T16" s="71">
        <f>SUMIF('3_COLLEGE_PUBLIC'!$BZ:$BZ,$BI16,'3_COLLEGE_PUBLIC'!$CA:$CA)</f>
        <v>9986</v>
      </c>
      <c r="U16" s="71">
        <f>SUMIF('3_COLLEGE_PUBLIC'!$BZ:$BZ,$BI16,'3_COLLEGE_PUBLIC'!$AJ:$AJ)</f>
        <v>18</v>
      </c>
      <c r="V16" s="4">
        <f>SUMIF('4_LYCEE_PUBLIC'!$EV:$EV,$BI16,'4_LYCEE_PUBLIC'!$AC:$AC)</f>
        <v>5981</v>
      </c>
      <c r="W16" s="4">
        <f>SUMIF('4_LYCEE_PUBLIC'!$EV:$EV,$BI16,'4_LYCEE_PUBLIC'!$BG:$BG)</f>
        <v>510</v>
      </c>
      <c r="X16" s="4">
        <f>SUMIF('4_LYCEE_PUBLIC'!$EV:$EV,$BI16,'4_LYCEE_PUBLIC'!$EW:$EW)</f>
        <v>1555</v>
      </c>
      <c r="Y16" s="4">
        <f>SUMIF('4_LYCEE_PUBLIC'!$EV:$EV,$BI16,'4_LYCEE_PUBLIC'!$EX:$EX)</f>
        <v>1136</v>
      </c>
      <c r="Z16" s="4">
        <f>SUMIF('4_LYCEE_PUBLIC'!$EV:$EV,$BI16,'4_LYCEE_PUBLIC'!$DV:$DV)</f>
        <v>241</v>
      </c>
      <c r="AA16" s="4">
        <f>SUMIF('4_LYCEE_PUBLIC'!$EV:$EV,$BI16,'4_LYCEE_PUBLIC'!$BY:$BY)</f>
        <v>93</v>
      </c>
      <c r="AB16" s="4">
        <f>SUMIF('4_LYCEE_PUBLIC'!$EV:$EV,$BI16,'4_LYCEE_PUBLIC'!$EY:$EY)</f>
        <v>5224</v>
      </c>
      <c r="AC16" s="4">
        <f>SUMIF('4_LYCEE_PUBLIC'!$EV:$EV,$BI16,'4_LYCEE_PUBLIC'!$CC:$CC)</f>
        <v>5</v>
      </c>
      <c r="AD16" s="213"/>
      <c r="AE16" s="3" t="s">
        <v>91</v>
      </c>
      <c r="AF16" s="4">
        <f>SUMIF('5_PRESCOLAIRE_PRIVE'!$AS:$AS,$BI16,'5_PRESCOLAIRE_PRIVE'!$K:$K)</f>
        <v>6858</v>
      </c>
      <c r="AG16" s="4">
        <f>SUMIF('5_PRESCOLAIRE_PRIVE'!$AS:$AS,$BI16,'5_PRESCOLAIRE_PRIVE'!$T:$T)</f>
        <v>192</v>
      </c>
      <c r="AH16" s="4">
        <f>SUMIF('5_PRESCOLAIRE_PRIVE'!$AS:$AS,$BI16,'5_PRESCOLAIRE_PRIVE'!$AT:$AT)</f>
        <v>6339</v>
      </c>
      <c r="AI16" s="4">
        <f>SUMIF('5_PRESCOLAIRE_PRIVE'!$AS:$AS,$BI16,'5_PRESCOLAIRE_PRIVE'!$X:$X)</f>
        <v>212</v>
      </c>
      <c r="AJ16" s="4">
        <f>SUMIF('5_PRESCOLAIRE_PRIVE'!$AS:$AS,$BI16,'5_PRESCOLAIRE_PRIVE'!$AC:$AC)</f>
        <v>63</v>
      </c>
      <c r="AK16" s="1">
        <f>SUMIF('6_PRIMAIRE_PRIVE'!$BZ:$BZ,$BI16,'6_PRIMAIRE_PRIVE'!$M:$M)</f>
        <v>12459</v>
      </c>
      <c r="AL16" s="1">
        <f>SUMIF('6_PRIMAIRE_PRIVE'!$BZ:$BZ,$BI16,'6_PRIMAIRE_PRIVE'!$AA:$AA)</f>
        <v>813</v>
      </c>
      <c r="AM16" s="1">
        <f>SUMIF('6_PRIMAIRE_PRIVE'!$BZ:$BZ,$BI16,'6_PRIMAIRE_PRIVE'!$BC:$BC)</f>
        <v>334</v>
      </c>
      <c r="AN16" s="1">
        <f>SUMIF('6_PRIMAIRE_PRIVE'!$BZ:$BZ,$BI16,'6_PRIMAIRE_PRIVE'!$AK:$AK)</f>
        <v>341</v>
      </c>
      <c r="AO16" s="1">
        <f>SUMIF('6_PRIMAIRE_PRIVE'!$BZ:$BZ,$BI16,'6_PRIMAIRE_PRIVE'!$CA:$CA)</f>
        <v>14715</v>
      </c>
      <c r="AP16" s="1">
        <f>SUMIF('6_PRIMAIRE_PRIVE'!$BZ:$BZ,$BI16,'6_PRIMAIRE_PRIVE'!$AO:$AO)</f>
        <v>58</v>
      </c>
      <c r="AQ16" s="212"/>
      <c r="AR16" s="3" t="s">
        <v>91</v>
      </c>
      <c r="AS16" s="1">
        <f>SUMIF('7_COLLEGE_PRIVE'!$BW:$BW,$BI16,'7_COLLEGE_PRIVE'!$K:$K)</f>
        <v>8609</v>
      </c>
      <c r="AT16" s="1">
        <f>SUMIF('7_COLLEGE_PRIVE'!$BW:$BW,$BI16,'7_COLLEGE_PRIVE'!$W:$W)</f>
        <v>813</v>
      </c>
      <c r="AU16" s="1">
        <f>SUMIF('7_COLLEGE_PRIVE'!$BW:$BW,$BI16,'7_COLLEGE_PRIVE'!$AX:$AX)</f>
        <v>478</v>
      </c>
      <c r="AV16" s="1">
        <f>SUMIF('7_COLLEGE_PRIVE'!$BW:$BW,$BI16,'7_COLLEGE_PRIVE'!$AF:$AF)</f>
        <v>241</v>
      </c>
      <c r="AW16" s="1">
        <f>SUMIF('7_COLLEGE_PRIVE'!$BW:$BW,$BI16,'7_COLLEGE_PRIVE'!$BX:$BX)</f>
        <v>10896</v>
      </c>
      <c r="AX16" s="1">
        <f>SUMIF('7_COLLEGE_PRIVE'!$BW:$BW,$BI16,'7_COLLEGE_PRIVE'!$AJ:$AJ)</f>
        <v>50</v>
      </c>
      <c r="AY16" s="1">
        <f>SUMIF('8_LYCEE_PRIVE'!$ES:$ES,$BI16,'8_LYCEE_PRIVE'!$AC:$AC)</f>
        <v>7904</v>
      </c>
      <c r="AZ16" s="1">
        <f>SUMIF('8_LYCEE_PRIVE'!$ES:$ES,$BI16,'8_LYCEE_PRIVE'!$BG:$BG)</f>
        <v>548</v>
      </c>
      <c r="BA16" s="1">
        <f>SUMIF('8_LYCEE_PRIVE'!$ES:$ES,$BI16,'8_LYCEE_PRIVE'!$ET:$ET)</f>
        <v>3146</v>
      </c>
      <c r="BB16" s="1">
        <f>SUMIF('8_LYCEE_PRIVE'!$ES:$ES,$BI16,'8_LYCEE_PRIVE'!$EU:$EU)</f>
        <v>1881</v>
      </c>
      <c r="BC16" s="1">
        <f>SUMIF('8_LYCEE_PRIVE'!$ES:$ES,$BI16,'8_LYCEE_PRIVE'!$DQ:$DQ)</f>
        <v>393</v>
      </c>
      <c r="BD16" s="1">
        <f>SUMIF('8_LYCEE_PRIVE'!$ES:$ES,$BI16,'8_LYCEE_PRIVE'!$BY:$BY)</f>
        <v>170</v>
      </c>
      <c r="BE16" s="1">
        <f>SUMIF('8_LYCEE_PRIVE'!$ES:$ES,$BI16,'8_LYCEE_PRIVE'!$EV:$EV)</f>
        <v>9714</v>
      </c>
      <c r="BF16" s="1">
        <f>SUMIF('8_LYCEE_PRIVE'!$ES:$ES,$BI16,'8_LYCEE_PRIVE'!$CC:$CC)</f>
        <v>33</v>
      </c>
      <c r="BH16" s="78" t="str">
        <f t="shared" si="0"/>
        <v>ANALANJIROFO</v>
      </c>
      <c r="BI16" s="78" t="str">
        <f t="shared" si="1"/>
        <v>ANALANJIROFOURBAIN</v>
      </c>
    </row>
    <row r="17" spans="1:61">
      <c r="A17" s="205"/>
      <c r="B17" s="25" t="s">
        <v>73</v>
      </c>
      <c r="C17" s="26">
        <f>SUMIF('1_PRESCOLAIRE_PUBLIC'!$AX:$AX,$BI17,'1_PRESCOLAIRE_PUBLIC'!$K:$K)</f>
        <v>39776</v>
      </c>
      <c r="D17" s="26">
        <f>SUMIF('1_PRESCOLAIRE_PUBLIC'!$AX:$AX,$BI17,'1_PRESCOLAIRE_PUBLIC'!$T:$T)</f>
        <v>1247</v>
      </c>
      <c r="E17" s="26">
        <f>SUMIF('1_PRESCOLAIRE_PUBLIC'!$AX:$AX,$BI17,'1_PRESCOLAIRE_PUBLIC'!$AY:$AY)</f>
        <v>19160</v>
      </c>
      <c r="F17" s="26">
        <f>SUMIF('1_PRESCOLAIRE_PUBLIC'!$AX:$AX,$BI17,'1_PRESCOLAIRE_PUBLIC'!$AC:$AC)</f>
        <v>1604</v>
      </c>
      <c r="G17" s="26">
        <f>SUMIF('1_PRESCOLAIRE_PUBLIC'!$AX:$AX,$BI17,'1_PRESCOLAIRE_PUBLIC'!$AH:$AH)</f>
        <v>1032</v>
      </c>
      <c r="H17" s="26">
        <f>SUMIF('2_PRIMAIRE_PUBLIC'!$CE:$CE,$BI17,'2_PRIMAIRE_PUBLIC'!$M:$M)</f>
        <v>190382</v>
      </c>
      <c r="I17" s="26">
        <f>SUMIF('2_PRIMAIRE_PUBLIC'!$CE:$CE,$BI17,'2_PRIMAIRE_PUBLIC'!$AA:$AA)</f>
        <v>52444</v>
      </c>
      <c r="J17" s="26">
        <f>SUMIF('2_PRIMAIRE_PUBLIC'!$CE:$CE,$BI17,'2_PRIMAIRE_PUBLIC'!$BI:$BI)</f>
        <v>5660</v>
      </c>
      <c r="K17" s="26">
        <f>SUMIF('2_PRIMAIRE_PUBLIC'!$CE:$CE,$BI17,'2_PRIMAIRE_PUBLIC'!$AK:$AK)</f>
        <v>5788</v>
      </c>
      <c r="L17" s="26">
        <f>SUMIF('2_PRIMAIRE_PUBLIC'!$CE:$CE,$BI17,'2_PRIMAIRE_PUBLIC'!$CF:$CF)</f>
        <v>149682</v>
      </c>
      <c r="M17" s="26">
        <f>SUMIF('2_PRIMAIRE_PUBLIC'!$CE:$CE,$BI17,'2_PRIMAIRE_PUBLIC'!$AO:$AO)</f>
        <v>1461</v>
      </c>
      <c r="N17" s="205"/>
      <c r="O17" s="25" t="s">
        <v>73</v>
      </c>
      <c r="P17" s="26">
        <f>SUMIF('3_COLLEGE_PUBLIC'!$BZ:$BZ,$BI17,'3_COLLEGE_PUBLIC'!$K:$K)</f>
        <v>46578</v>
      </c>
      <c r="Q17" s="26">
        <f>SUMIF('3_COLLEGE_PUBLIC'!$BZ:$BZ,$BI17,'3_COLLEGE_PUBLIC'!$W:$W)</f>
        <v>6163</v>
      </c>
      <c r="R17" s="26">
        <f>SUMIF('3_COLLEGE_PUBLIC'!$BZ:$BZ,$BI17,'3_COLLEGE_PUBLIC'!$BC:$BC)</f>
        <v>2343</v>
      </c>
      <c r="S17" s="26">
        <f>SUMIF('3_COLLEGE_PUBLIC'!$BZ:$BZ,$BI17,'3_COLLEGE_PUBLIC'!$AF:$AF)</f>
        <v>1196</v>
      </c>
      <c r="T17" s="26">
        <f>SUMIF('3_COLLEGE_PUBLIC'!$BZ:$BZ,$BI17,'3_COLLEGE_PUBLIC'!$CA:$CA)</f>
        <v>44866</v>
      </c>
      <c r="U17" s="26">
        <f>SUMIF('3_COLLEGE_PUBLIC'!$BZ:$BZ,$BI17,'3_COLLEGE_PUBLIC'!$AJ:$AJ)</f>
        <v>184</v>
      </c>
      <c r="V17" s="26">
        <f>SUMIF('4_LYCEE_PUBLIC'!$EV:$EV,$BI17,'4_LYCEE_PUBLIC'!$AC:$AC)</f>
        <v>13378</v>
      </c>
      <c r="W17" s="26">
        <f>SUMIF('4_LYCEE_PUBLIC'!$EV:$EV,$BI17,'4_LYCEE_PUBLIC'!$BG:$BG)</f>
        <v>1015</v>
      </c>
      <c r="X17" s="26">
        <f>SUMIF('4_LYCEE_PUBLIC'!$EV:$EV,$BI17,'4_LYCEE_PUBLIC'!$EW:$EW)</f>
        <v>2950</v>
      </c>
      <c r="Y17" s="26">
        <f>SUMIF('4_LYCEE_PUBLIC'!$EV:$EV,$BI17,'4_LYCEE_PUBLIC'!$EX:$EX)</f>
        <v>2137</v>
      </c>
      <c r="Z17" s="26">
        <f>SUMIF('4_LYCEE_PUBLIC'!$EV:$EV,$BI17,'4_LYCEE_PUBLIC'!$DV:$DV)</f>
        <v>530</v>
      </c>
      <c r="AA17" s="26">
        <f>SUMIF('4_LYCEE_PUBLIC'!$EV:$EV,$BI17,'4_LYCEE_PUBLIC'!$BY:$BY)</f>
        <v>221</v>
      </c>
      <c r="AB17" s="26">
        <f>SUMIF('4_LYCEE_PUBLIC'!$EV:$EV,$BI17,'4_LYCEE_PUBLIC'!$EY:$EY)</f>
        <v>12137</v>
      </c>
      <c r="AC17" s="26">
        <f>SUMIF('4_LYCEE_PUBLIC'!$EV:$EV,$BI17,'4_LYCEE_PUBLIC'!$CC:$CC)</f>
        <v>25</v>
      </c>
      <c r="AD17" s="213"/>
      <c r="AE17" s="25" t="s">
        <v>73</v>
      </c>
      <c r="AF17" s="26">
        <f>SUMIF('5_PRESCOLAIRE_PRIVE'!$AS:$AS,$BI17,'5_PRESCOLAIRE_PRIVE'!$K:$K)</f>
        <v>12211</v>
      </c>
      <c r="AG17" s="26">
        <f>SUMIF('5_PRESCOLAIRE_PRIVE'!$AS:$AS,$BI17,'5_PRESCOLAIRE_PRIVE'!$T:$T)</f>
        <v>339</v>
      </c>
      <c r="AH17" s="26">
        <f>SUMIF('5_PRESCOLAIRE_PRIVE'!$AS:$AS,$BI17,'5_PRESCOLAIRE_PRIVE'!$AT:$AT)</f>
        <v>11015</v>
      </c>
      <c r="AI17" s="26">
        <f>SUMIF('5_PRESCOLAIRE_PRIVE'!$AS:$AS,$BI17,'5_PRESCOLAIRE_PRIVE'!$X:$X)</f>
        <v>359</v>
      </c>
      <c r="AJ17" s="26">
        <f>SUMIF('5_PRESCOLAIRE_PRIVE'!$AS:$AS,$BI17,'5_PRESCOLAIRE_PRIVE'!$AC:$AC)</f>
        <v>143</v>
      </c>
      <c r="AK17" s="26">
        <f>SUMIF('6_PRIMAIRE_PRIVE'!$BZ:$BZ,$BI17,'6_PRIMAIRE_PRIVE'!$M:$M)</f>
        <v>27814</v>
      </c>
      <c r="AL17" s="26">
        <f>SUMIF('6_PRIMAIRE_PRIVE'!$BZ:$BZ,$BI17,'6_PRIMAIRE_PRIVE'!$AA:$AA)</f>
        <v>2593</v>
      </c>
      <c r="AM17" s="26">
        <f>SUMIF('6_PRIMAIRE_PRIVE'!$BZ:$BZ,$BI17,'6_PRIMAIRE_PRIVE'!$BC:$BC)</f>
        <v>723</v>
      </c>
      <c r="AN17" s="26">
        <f>SUMIF('6_PRIMAIRE_PRIVE'!$BZ:$BZ,$BI17,'6_PRIMAIRE_PRIVE'!$AK:$AK)</f>
        <v>798</v>
      </c>
      <c r="AO17" s="26">
        <f>SUMIF('6_PRIMAIRE_PRIVE'!$BZ:$BZ,$BI17,'6_PRIMAIRE_PRIVE'!$CA:$CA)</f>
        <v>29973</v>
      </c>
      <c r="AP17" s="26">
        <f>SUMIF('6_PRIMAIRE_PRIVE'!$BZ:$BZ,$BI17,'6_PRIMAIRE_PRIVE'!$AO:$AO)</f>
        <v>158</v>
      </c>
      <c r="AQ17" s="212"/>
      <c r="AR17" s="25" t="s">
        <v>73</v>
      </c>
      <c r="AS17" s="26">
        <f>SUMIF('7_COLLEGE_PRIVE'!$BW:$BW,$BI17,'7_COLLEGE_PRIVE'!$K:$K)</f>
        <v>17458</v>
      </c>
      <c r="AT17" s="26">
        <f>SUMIF('7_COLLEGE_PRIVE'!$BW:$BW,$BI17,'7_COLLEGE_PRIVE'!$W:$W)</f>
        <v>1569</v>
      </c>
      <c r="AU17" s="26">
        <f>SUMIF('7_COLLEGE_PRIVE'!$BW:$BW,$BI17,'7_COLLEGE_PRIVE'!$AX:$AX)</f>
        <v>983</v>
      </c>
      <c r="AV17" s="26">
        <f>SUMIF('7_COLLEGE_PRIVE'!$BW:$BW,$BI17,'7_COLLEGE_PRIVE'!$AF:$AF)</f>
        <v>552</v>
      </c>
      <c r="AW17" s="26">
        <f>SUMIF('7_COLLEGE_PRIVE'!$BW:$BW,$BI17,'7_COLLEGE_PRIVE'!$BX:$BX)</f>
        <v>21031</v>
      </c>
      <c r="AX17" s="26">
        <f>SUMIF('7_COLLEGE_PRIVE'!$BW:$BW,$BI17,'7_COLLEGE_PRIVE'!$AJ:$AJ)</f>
        <v>128</v>
      </c>
      <c r="AY17" s="26">
        <f>SUMIF('8_LYCEE_PRIVE'!$ES:$ES,$BI17,'8_LYCEE_PRIVE'!$AC:$AC)</f>
        <v>10497</v>
      </c>
      <c r="AZ17" s="26">
        <f>SUMIF('8_LYCEE_PRIVE'!$ES:$ES,$BI17,'8_LYCEE_PRIVE'!$BG:$BG)</f>
        <v>698</v>
      </c>
      <c r="BA17" s="26">
        <f>SUMIF('8_LYCEE_PRIVE'!$ES:$ES,$BI17,'8_LYCEE_PRIVE'!$ET:$ET)</f>
        <v>3916</v>
      </c>
      <c r="BB17" s="26">
        <f>SUMIF('8_LYCEE_PRIVE'!$ES:$ES,$BI17,'8_LYCEE_PRIVE'!$EU:$EU)</f>
        <v>2330</v>
      </c>
      <c r="BC17" s="26">
        <f>SUMIF('8_LYCEE_PRIVE'!$ES:$ES,$BI17,'8_LYCEE_PRIVE'!$DQ:$DQ)</f>
        <v>537</v>
      </c>
      <c r="BD17" s="26">
        <f>SUMIF('8_LYCEE_PRIVE'!$ES:$ES,$BI17,'8_LYCEE_PRIVE'!$BY:$BY)</f>
        <v>245</v>
      </c>
      <c r="BE17" s="26">
        <f>SUMIF('8_LYCEE_PRIVE'!$ES:$ES,$BI17,'8_LYCEE_PRIVE'!$EV:$EV)</f>
        <v>12664</v>
      </c>
      <c r="BF17" s="26">
        <f>SUMIF('8_LYCEE_PRIVE'!$ES:$ES,$BI17,'8_LYCEE_PRIVE'!$CC:$CC)</f>
        <v>52</v>
      </c>
      <c r="BH17" s="78" t="str">
        <f t="shared" si="0"/>
        <v>ANALANJIROFO</v>
      </c>
      <c r="BI17" s="78" t="str">
        <f t="shared" si="1"/>
        <v>ANALANJIROFOTOTAL</v>
      </c>
    </row>
    <row r="18" spans="1:61">
      <c r="A18" s="205" t="s">
        <v>99</v>
      </c>
      <c r="B18" s="8" t="s">
        <v>90</v>
      </c>
      <c r="C18" s="71">
        <f>SUMIF('1_PRESCOLAIRE_PUBLIC'!$AX:$AX,$BI18,'1_PRESCOLAIRE_PUBLIC'!$K:$K)</f>
        <v>70178</v>
      </c>
      <c r="D18" s="71">
        <f>SUMIF('1_PRESCOLAIRE_PUBLIC'!$AX:$AX,$BI18,'1_PRESCOLAIRE_PUBLIC'!$T:$T)</f>
        <v>907</v>
      </c>
      <c r="E18" s="71">
        <f>SUMIF('1_PRESCOLAIRE_PUBLIC'!$AX:$AX,$BI18,'1_PRESCOLAIRE_PUBLIC'!$AY:$AY)</f>
        <v>8010</v>
      </c>
      <c r="F18" s="71">
        <f>SUMIF('1_PRESCOLAIRE_PUBLIC'!$AX:$AX,$BI18,'1_PRESCOLAIRE_PUBLIC'!$AC:$AC)</f>
        <v>2928</v>
      </c>
      <c r="G18" s="71">
        <f>SUMIF('1_PRESCOLAIRE_PUBLIC'!$AX:$AX,$BI18,'1_PRESCOLAIRE_PUBLIC'!$AH:$AH)</f>
        <v>1052</v>
      </c>
      <c r="H18" s="71">
        <f>SUMIF('2_PRIMAIRE_PUBLIC'!$CE:$CE,$BI18,'2_PRIMAIRE_PUBLIC'!$M:$M)</f>
        <v>252128</v>
      </c>
      <c r="I18" s="71">
        <f>SUMIF('2_PRIMAIRE_PUBLIC'!$CE:$CE,$BI18,'2_PRIMAIRE_PUBLIC'!$AA:$AA)</f>
        <v>59564</v>
      </c>
      <c r="J18" s="71">
        <f>SUMIF('2_PRIMAIRE_PUBLIC'!$CE:$CE,$BI18,'2_PRIMAIRE_PUBLIC'!$BI:$BI)</f>
        <v>4081</v>
      </c>
      <c r="K18" s="71">
        <f>SUMIF('2_PRIMAIRE_PUBLIC'!$CE:$CE,$BI18,'2_PRIMAIRE_PUBLIC'!$AK:$AK)</f>
        <v>2661</v>
      </c>
      <c r="L18" s="71">
        <f>SUMIF('2_PRIMAIRE_PUBLIC'!$CE:$CE,$BI18,'2_PRIMAIRE_PUBLIC'!$CF:$CF)</f>
        <v>51213</v>
      </c>
      <c r="M18" s="71">
        <f>SUMIF('2_PRIMAIRE_PUBLIC'!$CE:$CE,$BI18,'2_PRIMAIRE_PUBLIC'!$AO:$AO)</f>
        <v>1428</v>
      </c>
      <c r="N18" s="205" t="s">
        <v>99</v>
      </c>
      <c r="O18" s="8" t="s">
        <v>90</v>
      </c>
      <c r="P18" s="71">
        <f>SUMIF('3_COLLEGE_PUBLIC'!$BZ:$BZ,$BI18,'3_COLLEGE_PUBLIC'!$K:$K)</f>
        <v>18420</v>
      </c>
      <c r="Q18" s="71">
        <f>SUMIF('3_COLLEGE_PUBLIC'!$BZ:$BZ,$BI18,'3_COLLEGE_PUBLIC'!$W:$W)</f>
        <v>2890</v>
      </c>
      <c r="R18" s="71">
        <f>SUMIF('3_COLLEGE_PUBLIC'!$BZ:$BZ,$BI18,'3_COLLEGE_PUBLIC'!$BC:$BC)</f>
        <v>1041</v>
      </c>
      <c r="S18" s="71">
        <f>SUMIF('3_COLLEGE_PUBLIC'!$BZ:$BZ,$BI18,'3_COLLEGE_PUBLIC'!$AF:$AF)</f>
        <v>266</v>
      </c>
      <c r="T18" s="71">
        <f>SUMIF('3_COLLEGE_PUBLIC'!$BZ:$BZ,$BI18,'3_COLLEGE_PUBLIC'!$CA:$CA)</f>
        <v>6676</v>
      </c>
      <c r="U18" s="71">
        <f>SUMIF('3_COLLEGE_PUBLIC'!$BZ:$BZ,$BI18,'3_COLLEGE_PUBLIC'!$AJ:$AJ)</f>
        <v>85</v>
      </c>
      <c r="V18" s="4">
        <f>SUMIF('4_LYCEE_PUBLIC'!$EV:$EV,$BI18,'4_LYCEE_PUBLIC'!$AC:$AC)</f>
        <v>3399</v>
      </c>
      <c r="W18" s="4">
        <f>SUMIF('4_LYCEE_PUBLIC'!$EV:$EV,$BI18,'4_LYCEE_PUBLIC'!$BG:$BG)</f>
        <v>549</v>
      </c>
      <c r="X18" s="4">
        <f>SUMIF('4_LYCEE_PUBLIC'!$EV:$EV,$BI18,'4_LYCEE_PUBLIC'!$EW:$EW)</f>
        <v>948</v>
      </c>
      <c r="Y18" s="4">
        <f>SUMIF('4_LYCEE_PUBLIC'!$EV:$EV,$BI18,'4_LYCEE_PUBLIC'!$EX:$EX)</f>
        <v>406</v>
      </c>
      <c r="Z18" s="4">
        <f>SUMIF('4_LYCEE_PUBLIC'!$EV:$EV,$BI18,'4_LYCEE_PUBLIC'!$DV:$DV)</f>
        <v>132</v>
      </c>
      <c r="AA18" s="4">
        <f>SUMIF('4_LYCEE_PUBLIC'!$EV:$EV,$BI18,'4_LYCEE_PUBLIC'!$BY:$BY)</f>
        <v>32</v>
      </c>
      <c r="AB18" s="4">
        <f>SUMIF('4_LYCEE_PUBLIC'!$EV:$EV,$BI18,'4_LYCEE_PUBLIC'!$EY:$EY)</f>
        <v>1552</v>
      </c>
      <c r="AC18" s="4">
        <f>SUMIF('4_LYCEE_PUBLIC'!$EV:$EV,$BI18,'4_LYCEE_PUBLIC'!$CC:$CC)</f>
        <v>11</v>
      </c>
      <c r="AD18" s="213" t="s">
        <v>99</v>
      </c>
      <c r="AE18" s="3" t="s">
        <v>90</v>
      </c>
      <c r="AF18" s="4">
        <f>SUMIF('5_PRESCOLAIRE_PRIVE'!$AS:$AS,$BI18,'5_PRESCOLAIRE_PRIVE'!$K:$K)</f>
        <v>902</v>
      </c>
      <c r="AG18" s="4">
        <f>SUMIF('5_PRESCOLAIRE_PRIVE'!$AS:$AS,$BI18,'5_PRESCOLAIRE_PRIVE'!$T:$T)</f>
        <v>15</v>
      </c>
      <c r="AH18" s="4">
        <f>SUMIF('5_PRESCOLAIRE_PRIVE'!$AS:$AS,$BI18,'5_PRESCOLAIRE_PRIVE'!$AT:$AT)</f>
        <v>588</v>
      </c>
      <c r="AI18" s="4">
        <f>SUMIF('5_PRESCOLAIRE_PRIVE'!$AS:$AS,$BI18,'5_PRESCOLAIRE_PRIVE'!$X:$X)</f>
        <v>18</v>
      </c>
      <c r="AJ18" s="4">
        <f>SUMIF('5_PRESCOLAIRE_PRIVE'!$AS:$AS,$BI18,'5_PRESCOLAIRE_PRIVE'!$AC:$AC)</f>
        <v>11</v>
      </c>
      <c r="AK18" s="1">
        <f>SUMIF('6_PRIMAIRE_PRIVE'!$BZ:$BZ,$BI18,'6_PRIMAIRE_PRIVE'!$M:$M)</f>
        <v>6005</v>
      </c>
      <c r="AL18" s="1">
        <f>SUMIF('6_PRIMAIRE_PRIVE'!$BZ:$BZ,$BI18,'6_PRIMAIRE_PRIVE'!$AA:$AA)</f>
        <v>754</v>
      </c>
      <c r="AM18" s="1">
        <f>SUMIF('6_PRIMAIRE_PRIVE'!$BZ:$BZ,$BI18,'6_PRIMAIRE_PRIVE'!$BC:$BC)</f>
        <v>99</v>
      </c>
      <c r="AN18" s="1">
        <f>SUMIF('6_PRIMAIRE_PRIVE'!$BZ:$BZ,$BI18,'6_PRIMAIRE_PRIVE'!$AK:$AK)</f>
        <v>89</v>
      </c>
      <c r="AO18" s="1">
        <f>SUMIF('6_PRIMAIRE_PRIVE'!$BZ:$BZ,$BI18,'6_PRIMAIRE_PRIVE'!$CA:$CA)</f>
        <v>4444</v>
      </c>
      <c r="AP18" s="1">
        <f>SUMIF('6_PRIMAIRE_PRIVE'!$BZ:$BZ,$BI18,'6_PRIMAIRE_PRIVE'!$AO:$AO)</f>
        <v>30</v>
      </c>
      <c r="AQ18" s="212" t="s">
        <v>99</v>
      </c>
      <c r="AR18" s="3" t="s">
        <v>90</v>
      </c>
      <c r="AS18" s="1">
        <f>SUMIF('7_COLLEGE_PRIVE'!$BW:$BW,$BI18,'7_COLLEGE_PRIVE'!$K:$K)</f>
        <v>1093</v>
      </c>
      <c r="AT18" s="1">
        <f>SUMIF('7_COLLEGE_PRIVE'!$BW:$BW,$BI18,'7_COLLEGE_PRIVE'!$W:$W)</f>
        <v>61</v>
      </c>
      <c r="AU18" s="1">
        <f>SUMIF('7_COLLEGE_PRIVE'!$BW:$BW,$BI18,'7_COLLEGE_PRIVE'!$AX:$AX)</f>
        <v>48</v>
      </c>
      <c r="AV18" s="1">
        <f>SUMIF('7_COLLEGE_PRIVE'!$BW:$BW,$BI18,'7_COLLEGE_PRIVE'!$AF:$AF)</f>
        <v>31</v>
      </c>
      <c r="AW18" s="1">
        <f>SUMIF('7_COLLEGE_PRIVE'!$BW:$BW,$BI18,'7_COLLEGE_PRIVE'!$BX:$BX)</f>
        <v>1203</v>
      </c>
      <c r="AX18" s="1">
        <f>SUMIF('7_COLLEGE_PRIVE'!$BW:$BW,$BI18,'7_COLLEGE_PRIVE'!$AJ:$AJ)</f>
        <v>7</v>
      </c>
      <c r="AY18" s="1">
        <f>SUMIF('8_LYCEE_PRIVE'!$ES:$ES,$BI18,'8_LYCEE_PRIVE'!$AC:$AC)</f>
        <v>132</v>
      </c>
      <c r="AZ18" s="1">
        <f>SUMIF('8_LYCEE_PRIVE'!$ES:$ES,$BI18,'8_LYCEE_PRIVE'!$BG:$BG)</f>
        <v>1</v>
      </c>
      <c r="BA18" s="1">
        <f>SUMIF('8_LYCEE_PRIVE'!$ES:$ES,$BI18,'8_LYCEE_PRIVE'!$ET:$ET)</f>
        <v>17</v>
      </c>
      <c r="BB18" s="1">
        <f>SUMIF('8_LYCEE_PRIVE'!$ES:$ES,$BI18,'8_LYCEE_PRIVE'!$EU:$EU)</f>
        <v>13</v>
      </c>
      <c r="BC18" s="1">
        <f>SUMIF('8_LYCEE_PRIVE'!$ES:$ES,$BI18,'8_LYCEE_PRIVE'!$DQ:$DQ)</f>
        <v>10</v>
      </c>
      <c r="BD18" s="1">
        <f>SUMIF('8_LYCEE_PRIVE'!$ES:$ES,$BI18,'8_LYCEE_PRIVE'!$BY:$BY)</f>
        <v>6</v>
      </c>
      <c r="BE18" s="1">
        <f>SUMIF('8_LYCEE_PRIVE'!$ES:$ES,$BI18,'8_LYCEE_PRIVE'!$EV:$EV)</f>
        <v>152</v>
      </c>
      <c r="BF18" s="1">
        <f>SUMIF('8_LYCEE_PRIVE'!$ES:$ES,$BI18,'8_LYCEE_PRIVE'!$CC:$CC)</f>
        <v>2</v>
      </c>
      <c r="BH18" s="78" t="str">
        <f t="shared" si="0"/>
        <v>ANDROY</v>
      </c>
      <c r="BI18" s="78" t="str">
        <f t="shared" si="1"/>
        <v>ANDROYRURAL</v>
      </c>
    </row>
    <row r="19" spans="1:61">
      <c r="A19" s="205"/>
      <c r="B19" s="8" t="s">
        <v>91</v>
      </c>
      <c r="C19" s="71">
        <f>SUMIF('1_PRESCOLAIRE_PUBLIC'!$AX:$AX,$BI19,'1_PRESCOLAIRE_PUBLIC'!$K:$K)</f>
        <v>4862</v>
      </c>
      <c r="D19" s="71">
        <f>SUMIF('1_PRESCOLAIRE_PUBLIC'!$AX:$AX,$BI19,'1_PRESCOLAIRE_PUBLIC'!$T:$T)</f>
        <v>49</v>
      </c>
      <c r="E19" s="71">
        <f>SUMIF('1_PRESCOLAIRE_PUBLIC'!$AX:$AX,$BI19,'1_PRESCOLAIRE_PUBLIC'!$AY:$AY)</f>
        <v>839</v>
      </c>
      <c r="F19" s="71">
        <f>SUMIF('1_PRESCOLAIRE_PUBLIC'!$AX:$AX,$BI19,'1_PRESCOLAIRE_PUBLIC'!$AC:$AC)</f>
        <v>227</v>
      </c>
      <c r="G19" s="71">
        <f>SUMIF('1_PRESCOLAIRE_PUBLIC'!$AX:$AX,$BI19,'1_PRESCOLAIRE_PUBLIC'!$AH:$AH)</f>
        <v>48</v>
      </c>
      <c r="H19" s="71">
        <f>SUMIF('2_PRIMAIRE_PUBLIC'!$CE:$CE,$BI19,'2_PRIMAIRE_PUBLIC'!$M:$M)</f>
        <v>20590</v>
      </c>
      <c r="I19" s="71">
        <f>SUMIF('2_PRIMAIRE_PUBLIC'!$CE:$CE,$BI19,'2_PRIMAIRE_PUBLIC'!$AA:$AA)</f>
        <v>5277</v>
      </c>
      <c r="J19" s="71">
        <f>SUMIF('2_PRIMAIRE_PUBLIC'!$CE:$CE,$BI19,'2_PRIMAIRE_PUBLIC'!$BI:$BI)</f>
        <v>333</v>
      </c>
      <c r="K19" s="71">
        <f>SUMIF('2_PRIMAIRE_PUBLIC'!$CE:$CE,$BI19,'2_PRIMAIRE_PUBLIC'!$AK:$AK)</f>
        <v>159</v>
      </c>
      <c r="L19" s="71">
        <f>SUMIF('2_PRIMAIRE_PUBLIC'!$CE:$CE,$BI19,'2_PRIMAIRE_PUBLIC'!$CF:$CF)</f>
        <v>5659</v>
      </c>
      <c r="M19" s="71">
        <f>SUMIF('2_PRIMAIRE_PUBLIC'!$CE:$CE,$BI19,'2_PRIMAIRE_PUBLIC'!$AO:$AO)</f>
        <v>58</v>
      </c>
      <c r="N19" s="205"/>
      <c r="O19" s="8" t="s">
        <v>91</v>
      </c>
      <c r="P19" s="71">
        <f>SUMIF('3_COLLEGE_PUBLIC'!$BZ:$BZ,$BI19,'3_COLLEGE_PUBLIC'!$K:$K)</f>
        <v>3868</v>
      </c>
      <c r="Q19" s="71">
        <f>SUMIF('3_COLLEGE_PUBLIC'!$BZ:$BZ,$BI19,'3_COLLEGE_PUBLIC'!$W:$W)</f>
        <v>345</v>
      </c>
      <c r="R19" s="71">
        <f>SUMIF('3_COLLEGE_PUBLIC'!$BZ:$BZ,$BI19,'3_COLLEGE_PUBLIC'!$BC:$BC)</f>
        <v>122</v>
      </c>
      <c r="S19" s="71">
        <f>SUMIF('3_COLLEGE_PUBLIC'!$BZ:$BZ,$BI19,'3_COLLEGE_PUBLIC'!$AF:$AF)</f>
        <v>44</v>
      </c>
      <c r="T19" s="71">
        <f>SUMIF('3_COLLEGE_PUBLIC'!$BZ:$BZ,$BI19,'3_COLLEGE_PUBLIC'!$CA:$CA)</f>
        <v>1890</v>
      </c>
      <c r="U19" s="71">
        <f>SUMIF('3_COLLEGE_PUBLIC'!$BZ:$BZ,$BI19,'3_COLLEGE_PUBLIC'!$AJ:$AJ)</f>
        <v>4</v>
      </c>
      <c r="V19" s="4">
        <f>SUMIF('4_LYCEE_PUBLIC'!$EV:$EV,$BI19,'4_LYCEE_PUBLIC'!$AC:$AC)</f>
        <v>2142</v>
      </c>
      <c r="W19" s="4">
        <f>SUMIF('4_LYCEE_PUBLIC'!$EV:$EV,$BI19,'4_LYCEE_PUBLIC'!$BG:$BG)</f>
        <v>140</v>
      </c>
      <c r="X19" s="4">
        <f>SUMIF('4_LYCEE_PUBLIC'!$EV:$EV,$BI19,'4_LYCEE_PUBLIC'!$EW:$EW)</f>
        <v>277</v>
      </c>
      <c r="Y19" s="4">
        <f>SUMIF('4_LYCEE_PUBLIC'!$EV:$EV,$BI19,'4_LYCEE_PUBLIC'!$EX:$EX)</f>
        <v>134</v>
      </c>
      <c r="Z19" s="4">
        <f>SUMIF('4_LYCEE_PUBLIC'!$EV:$EV,$BI19,'4_LYCEE_PUBLIC'!$DV:$DV)</f>
        <v>60</v>
      </c>
      <c r="AA19" s="4">
        <f>SUMIF('4_LYCEE_PUBLIC'!$EV:$EV,$BI19,'4_LYCEE_PUBLIC'!$BY:$BY)</f>
        <v>38</v>
      </c>
      <c r="AB19" s="4">
        <f>SUMIF('4_LYCEE_PUBLIC'!$EV:$EV,$BI19,'4_LYCEE_PUBLIC'!$EY:$EY)</f>
        <v>1561</v>
      </c>
      <c r="AC19" s="4">
        <f>SUMIF('4_LYCEE_PUBLIC'!$EV:$EV,$BI19,'4_LYCEE_PUBLIC'!$CC:$CC)</f>
        <v>3</v>
      </c>
      <c r="AD19" s="213"/>
      <c r="AE19" s="3" t="s">
        <v>91</v>
      </c>
      <c r="AF19" s="4">
        <f>SUMIF('5_PRESCOLAIRE_PRIVE'!$AS:$AS,$BI19,'5_PRESCOLAIRE_PRIVE'!$K:$K)</f>
        <v>853</v>
      </c>
      <c r="AG19" s="4">
        <f>SUMIF('5_PRESCOLAIRE_PRIVE'!$AS:$AS,$BI19,'5_PRESCOLAIRE_PRIVE'!$T:$T)</f>
        <v>17</v>
      </c>
      <c r="AH19" s="4">
        <f>SUMIF('5_PRESCOLAIRE_PRIVE'!$AS:$AS,$BI19,'5_PRESCOLAIRE_PRIVE'!$AT:$AT)</f>
        <v>899</v>
      </c>
      <c r="AI19" s="4">
        <f>SUMIF('5_PRESCOLAIRE_PRIVE'!$AS:$AS,$BI19,'5_PRESCOLAIRE_PRIVE'!$X:$X)</f>
        <v>15</v>
      </c>
      <c r="AJ19" s="4">
        <f>SUMIF('5_PRESCOLAIRE_PRIVE'!$AS:$AS,$BI19,'5_PRESCOLAIRE_PRIVE'!$AC:$AC)</f>
        <v>7</v>
      </c>
      <c r="AK19" s="1">
        <f>SUMIF('6_PRIMAIRE_PRIVE'!$BZ:$BZ,$BI19,'6_PRIMAIRE_PRIVE'!$M:$M)</f>
        <v>3748</v>
      </c>
      <c r="AL19" s="1">
        <f>SUMIF('6_PRIMAIRE_PRIVE'!$BZ:$BZ,$BI19,'6_PRIMAIRE_PRIVE'!$AA:$AA)</f>
        <v>321</v>
      </c>
      <c r="AM19" s="1">
        <f>SUMIF('6_PRIMAIRE_PRIVE'!$BZ:$BZ,$BI19,'6_PRIMAIRE_PRIVE'!$BC:$BC)</f>
        <v>63</v>
      </c>
      <c r="AN19" s="1">
        <f>SUMIF('6_PRIMAIRE_PRIVE'!$BZ:$BZ,$BI19,'6_PRIMAIRE_PRIVE'!$AK:$AK)</f>
        <v>61</v>
      </c>
      <c r="AO19" s="1">
        <f>SUMIF('6_PRIMAIRE_PRIVE'!$BZ:$BZ,$BI19,'6_PRIMAIRE_PRIVE'!$CA:$CA)</f>
        <v>3582</v>
      </c>
      <c r="AP19" s="1">
        <f>SUMIF('6_PRIMAIRE_PRIVE'!$BZ:$BZ,$BI19,'6_PRIMAIRE_PRIVE'!$AO:$AO)</f>
        <v>12</v>
      </c>
      <c r="AQ19" s="212"/>
      <c r="AR19" s="3" t="s">
        <v>91</v>
      </c>
      <c r="AS19" s="1">
        <f>SUMIF('7_COLLEGE_PRIVE'!$BW:$BW,$BI19,'7_COLLEGE_PRIVE'!$K:$K)</f>
        <v>1732</v>
      </c>
      <c r="AT19" s="1">
        <f>SUMIF('7_COLLEGE_PRIVE'!$BW:$BW,$BI19,'7_COLLEGE_PRIVE'!$W:$W)</f>
        <v>117</v>
      </c>
      <c r="AU19" s="1">
        <f>SUMIF('7_COLLEGE_PRIVE'!$BW:$BW,$BI19,'7_COLLEGE_PRIVE'!$AX:$AX)</f>
        <v>60</v>
      </c>
      <c r="AV19" s="1">
        <f>SUMIF('7_COLLEGE_PRIVE'!$BW:$BW,$BI19,'7_COLLEGE_PRIVE'!$AF:$AF)</f>
        <v>25</v>
      </c>
      <c r="AW19" s="1">
        <f>SUMIF('7_COLLEGE_PRIVE'!$BW:$BW,$BI19,'7_COLLEGE_PRIVE'!$BX:$BX)</f>
        <v>1704</v>
      </c>
      <c r="AX19" s="1">
        <f>SUMIF('7_COLLEGE_PRIVE'!$BW:$BW,$BI19,'7_COLLEGE_PRIVE'!$AJ:$AJ)</f>
        <v>8</v>
      </c>
      <c r="AY19" s="1">
        <f>SUMIF('8_LYCEE_PRIVE'!$ES:$ES,$BI19,'8_LYCEE_PRIVE'!$AC:$AC)</f>
        <v>1392</v>
      </c>
      <c r="AZ19" s="1">
        <f>SUMIF('8_LYCEE_PRIVE'!$ES:$ES,$BI19,'8_LYCEE_PRIVE'!$BG:$BG)</f>
        <v>89</v>
      </c>
      <c r="BA19" s="1">
        <f>SUMIF('8_LYCEE_PRIVE'!$ES:$ES,$BI19,'8_LYCEE_PRIVE'!$ET:$ET)</f>
        <v>451</v>
      </c>
      <c r="BB19" s="1">
        <f>SUMIF('8_LYCEE_PRIVE'!$ES:$ES,$BI19,'8_LYCEE_PRIVE'!$EU:$EU)</f>
        <v>355</v>
      </c>
      <c r="BC19" s="1">
        <f>SUMIF('8_LYCEE_PRIVE'!$ES:$ES,$BI19,'8_LYCEE_PRIVE'!$DQ:$DQ)</f>
        <v>47</v>
      </c>
      <c r="BD19" s="1">
        <f>SUMIF('8_LYCEE_PRIVE'!$ES:$ES,$BI19,'8_LYCEE_PRIVE'!$BY:$BY)</f>
        <v>27</v>
      </c>
      <c r="BE19" s="1">
        <f>SUMIF('8_LYCEE_PRIVE'!$ES:$ES,$BI19,'8_LYCEE_PRIVE'!$EV:$EV)</f>
        <v>1263</v>
      </c>
      <c r="BF19" s="1">
        <f>SUMIF('8_LYCEE_PRIVE'!$ES:$ES,$BI19,'8_LYCEE_PRIVE'!$CC:$CC)</f>
        <v>7</v>
      </c>
      <c r="BH19" s="78" t="str">
        <f t="shared" si="0"/>
        <v>ANDROY</v>
      </c>
      <c r="BI19" s="78" t="str">
        <f t="shared" si="1"/>
        <v>ANDROYURBAIN</v>
      </c>
    </row>
    <row r="20" spans="1:61">
      <c r="A20" s="205"/>
      <c r="B20" s="25" t="s">
        <v>73</v>
      </c>
      <c r="C20" s="26">
        <f>SUMIF('1_PRESCOLAIRE_PUBLIC'!$AX:$AX,$BI20,'1_PRESCOLAIRE_PUBLIC'!$K:$K)</f>
        <v>75040</v>
      </c>
      <c r="D20" s="26">
        <f>SUMIF('1_PRESCOLAIRE_PUBLIC'!$AX:$AX,$BI20,'1_PRESCOLAIRE_PUBLIC'!$T:$T)</f>
        <v>956</v>
      </c>
      <c r="E20" s="26">
        <f>SUMIF('1_PRESCOLAIRE_PUBLIC'!$AX:$AX,$BI20,'1_PRESCOLAIRE_PUBLIC'!$AY:$AY)</f>
        <v>8849</v>
      </c>
      <c r="F20" s="26">
        <f>SUMIF('1_PRESCOLAIRE_PUBLIC'!$AX:$AX,$BI20,'1_PRESCOLAIRE_PUBLIC'!$AC:$AC)</f>
        <v>3155</v>
      </c>
      <c r="G20" s="26">
        <f>SUMIF('1_PRESCOLAIRE_PUBLIC'!$AX:$AX,$BI20,'1_PRESCOLAIRE_PUBLIC'!$AH:$AH)</f>
        <v>1100</v>
      </c>
      <c r="H20" s="26">
        <f>SUMIF('2_PRIMAIRE_PUBLIC'!$CE:$CE,$BI20,'2_PRIMAIRE_PUBLIC'!$M:$M)</f>
        <v>272718</v>
      </c>
      <c r="I20" s="26">
        <f>SUMIF('2_PRIMAIRE_PUBLIC'!$CE:$CE,$BI20,'2_PRIMAIRE_PUBLIC'!$AA:$AA)</f>
        <v>64841</v>
      </c>
      <c r="J20" s="26">
        <f>SUMIF('2_PRIMAIRE_PUBLIC'!$CE:$CE,$BI20,'2_PRIMAIRE_PUBLIC'!$BI:$BI)</f>
        <v>4414</v>
      </c>
      <c r="K20" s="26">
        <f>SUMIF('2_PRIMAIRE_PUBLIC'!$CE:$CE,$BI20,'2_PRIMAIRE_PUBLIC'!$AK:$AK)</f>
        <v>2820</v>
      </c>
      <c r="L20" s="26">
        <f>SUMIF('2_PRIMAIRE_PUBLIC'!$CE:$CE,$BI20,'2_PRIMAIRE_PUBLIC'!$CF:$CF)</f>
        <v>56872</v>
      </c>
      <c r="M20" s="26">
        <f>SUMIF('2_PRIMAIRE_PUBLIC'!$CE:$CE,$BI20,'2_PRIMAIRE_PUBLIC'!$AO:$AO)</f>
        <v>1486</v>
      </c>
      <c r="N20" s="205"/>
      <c r="O20" s="25" t="s">
        <v>73</v>
      </c>
      <c r="P20" s="26">
        <f>SUMIF('3_COLLEGE_PUBLIC'!$BZ:$BZ,$BI20,'3_COLLEGE_PUBLIC'!$K:$K)</f>
        <v>22288</v>
      </c>
      <c r="Q20" s="26">
        <f>SUMIF('3_COLLEGE_PUBLIC'!$BZ:$BZ,$BI20,'3_COLLEGE_PUBLIC'!$W:$W)</f>
        <v>3235</v>
      </c>
      <c r="R20" s="26">
        <f>SUMIF('3_COLLEGE_PUBLIC'!$BZ:$BZ,$BI20,'3_COLLEGE_PUBLIC'!$BC:$BC)</f>
        <v>1163</v>
      </c>
      <c r="S20" s="26">
        <f>SUMIF('3_COLLEGE_PUBLIC'!$BZ:$BZ,$BI20,'3_COLLEGE_PUBLIC'!$AF:$AF)</f>
        <v>310</v>
      </c>
      <c r="T20" s="26">
        <f>SUMIF('3_COLLEGE_PUBLIC'!$BZ:$BZ,$BI20,'3_COLLEGE_PUBLIC'!$CA:$CA)</f>
        <v>8566</v>
      </c>
      <c r="U20" s="26">
        <f>SUMIF('3_COLLEGE_PUBLIC'!$BZ:$BZ,$BI20,'3_COLLEGE_PUBLIC'!$AJ:$AJ)</f>
        <v>89</v>
      </c>
      <c r="V20" s="26">
        <f>SUMIF('4_LYCEE_PUBLIC'!$EV:$EV,$BI20,'4_LYCEE_PUBLIC'!$AC:$AC)</f>
        <v>5541</v>
      </c>
      <c r="W20" s="26">
        <f>SUMIF('4_LYCEE_PUBLIC'!$EV:$EV,$BI20,'4_LYCEE_PUBLIC'!$BG:$BG)</f>
        <v>689</v>
      </c>
      <c r="X20" s="26">
        <f>SUMIF('4_LYCEE_PUBLIC'!$EV:$EV,$BI20,'4_LYCEE_PUBLIC'!$EW:$EW)</f>
        <v>1225</v>
      </c>
      <c r="Y20" s="26">
        <f>SUMIF('4_LYCEE_PUBLIC'!$EV:$EV,$BI20,'4_LYCEE_PUBLIC'!$EX:$EX)</f>
        <v>540</v>
      </c>
      <c r="Z20" s="26">
        <f>SUMIF('4_LYCEE_PUBLIC'!$EV:$EV,$BI20,'4_LYCEE_PUBLIC'!$DV:$DV)</f>
        <v>192</v>
      </c>
      <c r="AA20" s="26">
        <f>SUMIF('4_LYCEE_PUBLIC'!$EV:$EV,$BI20,'4_LYCEE_PUBLIC'!$BY:$BY)</f>
        <v>70</v>
      </c>
      <c r="AB20" s="26">
        <f>SUMIF('4_LYCEE_PUBLIC'!$EV:$EV,$BI20,'4_LYCEE_PUBLIC'!$EY:$EY)</f>
        <v>3113</v>
      </c>
      <c r="AC20" s="26">
        <f>SUMIF('4_LYCEE_PUBLIC'!$EV:$EV,$BI20,'4_LYCEE_PUBLIC'!$CC:$CC)</f>
        <v>14</v>
      </c>
      <c r="AD20" s="213"/>
      <c r="AE20" s="25" t="s">
        <v>73</v>
      </c>
      <c r="AF20" s="26">
        <f>SUMIF('5_PRESCOLAIRE_PRIVE'!$AS:$AS,$BI20,'5_PRESCOLAIRE_PRIVE'!$K:$K)</f>
        <v>1755</v>
      </c>
      <c r="AG20" s="26">
        <f>SUMIF('5_PRESCOLAIRE_PRIVE'!$AS:$AS,$BI20,'5_PRESCOLAIRE_PRIVE'!$T:$T)</f>
        <v>32</v>
      </c>
      <c r="AH20" s="26">
        <f>SUMIF('5_PRESCOLAIRE_PRIVE'!$AS:$AS,$BI20,'5_PRESCOLAIRE_PRIVE'!$AT:$AT)</f>
        <v>1487</v>
      </c>
      <c r="AI20" s="26">
        <f>SUMIF('5_PRESCOLAIRE_PRIVE'!$AS:$AS,$BI20,'5_PRESCOLAIRE_PRIVE'!$X:$X)</f>
        <v>33</v>
      </c>
      <c r="AJ20" s="26">
        <f>SUMIF('5_PRESCOLAIRE_PRIVE'!$AS:$AS,$BI20,'5_PRESCOLAIRE_PRIVE'!$AC:$AC)</f>
        <v>18</v>
      </c>
      <c r="AK20" s="26">
        <f>SUMIF('6_PRIMAIRE_PRIVE'!$BZ:$BZ,$BI20,'6_PRIMAIRE_PRIVE'!$M:$M)</f>
        <v>9753</v>
      </c>
      <c r="AL20" s="26">
        <f>SUMIF('6_PRIMAIRE_PRIVE'!$BZ:$BZ,$BI20,'6_PRIMAIRE_PRIVE'!$AA:$AA)</f>
        <v>1075</v>
      </c>
      <c r="AM20" s="26">
        <f>SUMIF('6_PRIMAIRE_PRIVE'!$BZ:$BZ,$BI20,'6_PRIMAIRE_PRIVE'!$BC:$BC)</f>
        <v>162</v>
      </c>
      <c r="AN20" s="26">
        <f>SUMIF('6_PRIMAIRE_PRIVE'!$BZ:$BZ,$BI20,'6_PRIMAIRE_PRIVE'!$AK:$AK)</f>
        <v>150</v>
      </c>
      <c r="AO20" s="26">
        <f>SUMIF('6_PRIMAIRE_PRIVE'!$BZ:$BZ,$BI20,'6_PRIMAIRE_PRIVE'!$CA:$CA)</f>
        <v>8026</v>
      </c>
      <c r="AP20" s="26">
        <f>SUMIF('6_PRIMAIRE_PRIVE'!$BZ:$BZ,$BI20,'6_PRIMAIRE_PRIVE'!$AO:$AO)</f>
        <v>42</v>
      </c>
      <c r="AQ20" s="212"/>
      <c r="AR20" s="25" t="s">
        <v>73</v>
      </c>
      <c r="AS20" s="26">
        <f>SUMIF('7_COLLEGE_PRIVE'!$BW:$BW,$BI20,'7_COLLEGE_PRIVE'!$K:$K)</f>
        <v>2825</v>
      </c>
      <c r="AT20" s="26">
        <f>SUMIF('7_COLLEGE_PRIVE'!$BW:$BW,$BI20,'7_COLLEGE_PRIVE'!$W:$W)</f>
        <v>178</v>
      </c>
      <c r="AU20" s="26">
        <f>SUMIF('7_COLLEGE_PRIVE'!$BW:$BW,$BI20,'7_COLLEGE_PRIVE'!$AX:$AX)</f>
        <v>108</v>
      </c>
      <c r="AV20" s="26">
        <f>SUMIF('7_COLLEGE_PRIVE'!$BW:$BW,$BI20,'7_COLLEGE_PRIVE'!$AF:$AF)</f>
        <v>56</v>
      </c>
      <c r="AW20" s="26">
        <f>SUMIF('7_COLLEGE_PRIVE'!$BW:$BW,$BI20,'7_COLLEGE_PRIVE'!$BX:$BX)</f>
        <v>2907</v>
      </c>
      <c r="AX20" s="26">
        <f>SUMIF('7_COLLEGE_PRIVE'!$BW:$BW,$BI20,'7_COLLEGE_PRIVE'!$AJ:$AJ)</f>
        <v>15</v>
      </c>
      <c r="AY20" s="26">
        <f>SUMIF('8_LYCEE_PRIVE'!$ES:$ES,$BI20,'8_LYCEE_PRIVE'!$AC:$AC)</f>
        <v>1524</v>
      </c>
      <c r="AZ20" s="26">
        <f>SUMIF('8_LYCEE_PRIVE'!$ES:$ES,$BI20,'8_LYCEE_PRIVE'!$BG:$BG)</f>
        <v>90</v>
      </c>
      <c r="BA20" s="26">
        <f>SUMIF('8_LYCEE_PRIVE'!$ES:$ES,$BI20,'8_LYCEE_PRIVE'!$ET:$ET)</f>
        <v>468</v>
      </c>
      <c r="BB20" s="26">
        <f>SUMIF('8_LYCEE_PRIVE'!$ES:$ES,$BI20,'8_LYCEE_PRIVE'!$EU:$EU)</f>
        <v>368</v>
      </c>
      <c r="BC20" s="26">
        <f>SUMIF('8_LYCEE_PRIVE'!$ES:$ES,$BI20,'8_LYCEE_PRIVE'!$DQ:$DQ)</f>
        <v>57</v>
      </c>
      <c r="BD20" s="26">
        <f>SUMIF('8_LYCEE_PRIVE'!$ES:$ES,$BI20,'8_LYCEE_PRIVE'!$BY:$BY)</f>
        <v>33</v>
      </c>
      <c r="BE20" s="26">
        <f>SUMIF('8_LYCEE_PRIVE'!$ES:$ES,$BI20,'8_LYCEE_PRIVE'!$EV:$EV)</f>
        <v>1415</v>
      </c>
      <c r="BF20" s="26">
        <f>SUMIF('8_LYCEE_PRIVE'!$ES:$ES,$BI20,'8_LYCEE_PRIVE'!$CC:$CC)</f>
        <v>9</v>
      </c>
      <c r="BH20" s="78" t="str">
        <f t="shared" si="0"/>
        <v>ANDROY</v>
      </c>
      <c r="BI20" s="78" t="str">
        <f t="shared" si="1"/>
        <v>ANDROYTOTAL</v>
      </c>
    </row>
    <row r="21" spans="1:61">
      <c r="A21" s="205" t="s">
        <v>6</v>
      </c>
      <c r="B21" s="8" t="s">
        <v>90</v>
      </c>
      <c r="C21" s="71">
        <f>SUMIF('1_PRESCOLAIRE_PUBLIC'!$AX:$AX,$BI21,'1_PRESCOLAIRE_PUBLIC'!$K:$K)</f>
        <v>29908</v>
      </c>
      <c r="D21" s="71">
        <f>SUMIF('1_PRESCOLAIRE_PUBLIC'!$AX:$AX,$BI21,'1_PRESCOLAIRE_PUBLIC'!$T:$T)</f>
        <v>411</v>
      </c>
      <c r="E21" s="71">
        <f>SUMIF('1_PRESCOLAIRE_PUBLIC'!$AX:$AX,$BI21,'1_PRESCOLAIRE_PUBLIC'!$AY:$AY)</f>
        <v>4617</v>
      </c>
      <c r="F21" s="71">
        <f>SUMIF('1_PRESCOLAIRE_PUBLIC'!$AX:$AX,$BI21,'1_PRESCOLAIRE_PUBLIC'!$AC:$AC)</f>
        <v>1306</v>
      </c>
      <c r="G21" s="71">
        <f>SUMIF('1_PRESCOLAIRE_PUBLIC'!$AX:$AX,$BI21,'1_PRESCOLAIRE_PUBLIC'!$AH:$AH)</f>
        <v>570</v>
      </c>
      <c r="H21" s="71">
        <f>SUMIF('2_PRIMAIRE_PUBLIC'!$CE:$CE,$BI21,'2_PRIMAIRE_PUBLIC'!$M:$M)</f>
        <v>143054</v>
      </c>
      <c r="I21" s="71">
        <f>SUMIF('2_PRIMAIRE_PUBLIC'!$CE:$CE,$BI21,'2_PRIMAIRE_PUBLIC'!$AA:$AA)</f>
        <v>31670</v>
      </c>
      <c r="J21" s="71">
        <f>SUMIF('2_PRIMAIRE_PUBLIC'!$CE:$CE,$BI21,'2_PRIMAIRE_PUBLIC'!$BI:$BI)</f>
        <v>2602</v>
      </c>
      <c r="K21" s="71">
        <f>SUMIF('2_PRIMAIRE_PUBLIC'!$CE:$CE,$BI21,'2_PRIMAIRE_PUBLIC'!$AK:$AK)</f>
        <v>1497</v>
      </c>
      <c r="L21" s="71">
        <f>SUMIF('2_PRIMAIRE_PUBLIC'!$CE:$CE,$BI21,'2_PRIMAIRE_PUBLIC'!$CF:$CF)</f>
        <v>42928</v>
      </c>
      <c r="M21" s="71">
        <f>SUMIF('2_PRIMAIRE_PUBLIC'!$CE:$CE,$BI21,'2_PRIMAIRE_PUBLIC'!$AO:$AO)</f>
        <v>774</v>
      </c>
      <c r="N21" s="205" t="s">
        <v>6</v>
      </c>
      <c r="O21" s="8" t="s">
        <v>90</v>
      </c>
      <c r="P21" s="71">
        <f>SUMIF('3_COLLEGE_PUBLIC'!$BZ:$BZ,$BI21,'3_COLLEGE_PUBLIC'!$K:$K)</f>
        <v>14235</v>
      </c>
      <c r="Q21" s="71">
        <f>SUMIF('3_COLLEGE_PUBLIC'!$BZ:$BZ,$BI21,'3_COLLEGE_PUBLIC'!$W:$W)</f>
        <v>1864</v>
      </c>
      <c r="R21" s="71">
        <f>SUMIF('3_COLLEGE_PUBLIC'!$BZ:$BZ,$BI21,'3_COLLEGE_PUBLIC'!$BC:$BC)</f>
        <v>1004</v>
      </c>
      <c r="S21" s="71">
        <f>SUMIF('3_COLLEGE_PUBLIC'!$BZ:$BZ,$BI21,'3_COLLEGE_PUBLIC'!$AF:$AF)</f>
        <v>234</v>
      </c>
      <c r="T21" s="71">
        <f>SUMIF('3_COLLEGE_PUBLIC'!$BZ:$BZ,$BI21,'3_COLLEGE_PUBLIC'!$CA:$CA)</f>
        <v>9113</v>
      </c>
      <c r="U21" s="71">
        <f>SUMIF('3_COLLEGE_PUBLIC'!$BZ:$BZ,$BI21,'3_COLLEGE_PUBLIC'!$AJ:$AJ)</f>
        <v>68</v>
      </c>
      <c r="V21" s="4">
        <f>SUMIF('4_LYCEE_PUBLIC'!$EV:$EV,$BI21,'4_LYCEE_PUBLIC'!$AC:$AC)</f>
        <v>3561</v>
      </c>
      <c r="W21" s="4">
        <f>SUMIF('4_LYCEE_PUBLIC'!$EV:$EV,$BI21,'4_LYCEE_PUBLIC'!$BG:$BG)</f>
        <v>352</v>
      </c>
      <c r="X21" s="4">
        <f>SUMIF('4_LYCEE_PUBLIC'!$EV:$EV,$BI21,'4_LYCEE_PUBLIC'!$EW:$EW)</f>
        <v>872</v>
      </c>
      <c r="Y21" s="4">
        <f>SUMIF('4_LYCEE_PUBLIC'!$EV:$EV,$BI21,'4_LYCEE_PUBLIC'!$EX:$EX)</f>
        <v>414</v>
      </c>
      <c r="Z21" s="4">
        <f>SUMIF('4_LYCEE_PUBLIC'!$EV:$EV,$BI21,'4_LYCEE_PUBLIC'!$DV:$DV)</f>
        <v>178</v>
      </c>
      <c r="AA21" s="4">
        <f>SUMIF('4_LYCEE_PUBLIC'!$EV:$EV,$BI21,'4_LYCEE_PUBLIC'!$BY:$BY)</f>
        <v>66</v>
      </c>
      <c r="AB21" s="4">
        <f>SUMIF('4_LYCEE_PUBLIC'!$EV:$EV,$BI21,'4_LYCEE_PUBLIC'!$EY:$EY)</f>
        <v>2711</v>
      </c>
      <c r="AC21" s="4">
        <f>SUMIF('4_LYCEE_PUBLIC'!$EV:$EV,$BI21,'4_LYCEE_PUBLIC'!$CC:$CC)</f>
        <v>16</v>
      </c>
      <c r="AD21" s="213" t="s">
        <v>6</v>
      </c>
      <c r="AE21" s="3" t="s">
        <v>90</v>
      </c>
      <c r="AF21" s="4">
        <f>SUMIF('5_PRESCOLAIRE_PRIVE'!$AS:$AS,$BI21,'5_PRESCOLAIRE_PRIVE'!$K:$K)</f>
        <v>1009</v>
      </c>
      <c r="AG21" s="4">
        <f>SUMIF('5_PRESCOLAIRE_PRIVE'!$AS:$AS,$BI21,'5_PRESCOLAIRE_PRIVE'!$T:$T)</f>
        <v>25</v>
      </c>
      <c r="AH21" s="4">
        <f>SUMIF('5_PRESCOLAIRE_PRIVE'!$AS:$AS,$BI21,'5_PRESCOLAIRE_PRIVE'!$AT:$AT)</f>
        <v>1104</v>
      </c>
      <c r="AI21" s="4">
        <f>SUMIF('5_PRESCOLAIRE_PRIVE'!$AS:$AS,$BI21,'5_PRESCOLAIRE_PRIVE'!$X:$X)</f>
        <v>26</v>
      </c>
      <c r="AJ21" s="4">
        <f>SUMIF('5_PRESCOLAIRE_PRIVE'!$AS:$AS,$BI21,'5_PRESCOLAIRE_PRIVE'!$AC:$AC)</f>
        <v>17</v>
      </c>
      <c r="AK21" s="1">
        <f>SUMIF('6_PRIMAIRE_PRIVE'!$BZ:$BZ,$BI21,'6_PRIMAIRE_PRIVE'!$M:$M)</f>
        <v>3940</v>
      </c>
      <c r="AL21" s="1">
        <f>SUMIF('6_PRIMAIRE_PRIVE'!$BZ:$BZ,$BI21,'6_PRIMAIRE_PRIVE'!$AA:$AA)</f>
        <v>384</v>
      </c>
      <c r="AM21" s="1">
        <f>SUMIF('6_PRIMAIRE_PRIVE'!$BZ:$BZ,$BI21,'6_PRIMAIRE_PRIVE'!$BC:$BC)</f>
        <v>122</v>
      </c>
      <c r="AN21" s="1">
        <f>SUMIF('6_PRIMAIRE_PRIVE'!$BZ:$BZ,$BI21,'6_PRIMAIRE_PRIVE'!$AK:$AK)</f>
        <v>119</v>
      </c>
      <c r="AO21" s="1">
        <f>SUMIF('6_PRIMAIRE_PRIVE'!$BZ:$BZ,$BI21,'6_PRIMAIRE_PRIVE'!$CA:$CA)</f>
        <v>4659</v>
      </c>
      <c r="AP21" s="1">
        <f>SUMIF('6_PRIMAIRE_PRIVE'!$BZ:$BZ,$BI21,'6_PRIMAIRE_PRIVE'!$AO:$AO)</f>
        <v>36</v>
      </c>
      <c r="AQ21" s="212" t="s">
        <v>6</v>
      </c>
      <c r="AR21" s="3" t="s">
        <v>90</v>
      </c>
      <c r="AS21" s="1">
        <f>SUMIF('7_COLLEGE_PRIVE'!$BW:$BW,$BI21,'7_COLLEGE_PRIVE'!$K:$K)</f>
        <v>1226</v>
      </c>
      <c r="AT21" s="1">
        <f>SUMIF('7_COLLEGE_PRIVE'!$BW:$BW,$BI21,'7_COLLEGE_PRIVE'!$W:$W)</f>
        <v>66</v>
      </c>
      <c r="AU21" s="1">
        <f>SUMIF('7_COLLEGE_PRIVE'!$BW:$BW,$BI21,'7_COLLEGE_PRIVE'!$AX:$AX)</f>
        <v>75</v>
      </c>
      <c r="AV21" s="1">
        <f>SUMIF('7_COLLEGE_PRIVE'!$BW:$BW,$BI21,'7_COLLEGE_PRIVE'!$AF:$AF)</f>
        <v>42</v>
      </c>
      <c r="AW21" s="1">
        <f>SUMIF('7_COLLEGE_PRIVE'!$BW:$BW,$BI21,'7_COLLEGE_PRIVE'!$BX:$BX)</f>
        <v>1918</v>
      </c>
      <c r="AX21" s="1">
        <f>SUMIF('7_COLLEGE_PRIVE'!$BW:$BW,$BI21,'7_COLLEGE_PRIVE'!$AJ:$AJ)</f>
        <v>9</v>
      </c>
      <c r="AY21" s="1">
        <f>SUMIF('8_LYCEE_PRIVE'!$ES:$ES,$BI21,'8_LYCEE_PRIVE'!$AC:$AC)</f>
        <v>183</v>
      </c>
      <c r="AZ21" s="1">
        <f>SUMIF('8_LYCEE_PRIVE'!$ES:$ES,$BI21,'8_LYCEE_PRIVE'!$BG:$BG)</f>
        <v>8</v>
      </c>
      <c r="BA21" s="1">
        <f>SUMIF('8_LYCEE_PRIVE'!$ES:$ES,$BI21,'8_LYCEE_PRIVE'!$ET:$ET)</f>
        <v>35</v>
      </c>
      <c r="BB21" s="1">
        <f>SUMIF('8_LYCEE_PRIVE'!$ES:$ES,$BI21,'8_LYCEE_PRIVE'!$EU:$EU)</f>
        <v>35</v>
      </c>
      <c r="BC21" s="1">
        <f>SUMIF('8_LYCEE_PRIVE'!$ES:$ES,$BI21,'8_LYCEE_PRIVE'!$DQ:$DQ)</f>
        <v>24</v>
      </c>
      <c r="BD21" s="1">
        <f>SUMIF('8_LYCEE_PRIVE'!$ES:$ES,$BI21,'8_LYCEE_PRIVE'!$BY:$BY)</f>
        <v>10</v>
      </c>
      <c r="BE21" s="1">
        <f>SUMIF('8_LYCEE_PRIVE'!$ES:$ES,$BI21,'8_LYCEE_PRIVE'!$EV:$EV)</f>
        <v>262</v>
      </c>
      <c r="BF21" s="1">
        <f>SUMIF('8_LYCEE_PRIVE'!$ES:$ES,$BI21,'8_LYCEE_PRIVE'!$CC:$CC)</f>
        <v>3</v>
      </c>
      <c r="BH21" s="78" t="str">
        <f t="shared" si="0"/>
        <v>ANOSY</v>
      </c>
      <c r="BI21" s="78" t="str">
        <f t="shared" si="1"/>
        <v>ANOSYRURAL</v>
      </c>
    </row>
    <row r="22" spans="1:61">
      <c r="A22" s="205"/>
      <c r="B22" s="8" t="s">
        <v>91</v>
      </c>
      <c r="C22" s="71">
        <f>SUMIF('1_PRESCOLAIRE_PUBLIC'!$AX:$AX,$BI22,'1_PRESCOLAIRE_PUBLIC'!$K:$K)</f>
        <v>3897</v>
      </c>
      <c r="D22" s="71">
        <f>SUMIF('1_PRESCOLAIRE_PUBLIC'!$AX:$AX,$BI22,'1_PRESCOLAIRE_PUBLIC'!$T:$T)</f>
        <v>47</v>
      </c>
      <c r="E22" s="71">
        <f>SUMIF('1_PRESCOLAIRE_PUBLIC'!$AX:$AX,$BI22,'1_PRESCOLAIRE_PUBLIC'!$AY:$AY)</f>
        <v>892</v>
      </c>
      <c r="F22" s="71">
        <f>SUMIF('1_PRESCOLAIRE_PUBLIC'!$AX:$AX,$BI22,'1_PRESCOLAIRE_PUBLIC'!$AC:$AC)</f>
        <v>266</v>
      </c>
      <c r="G22" s="71">
        <f>SUMIF('1_PRESCOLAIRE_PUBLIC'!$AX:$AX,$BI22,'1_PRESCOLAIRE_PUBLIC'!$AH:$AH)</f>
        <v>48</v>
      </c>
      <c r="H22" s="71">
        <f>SUMIF('2_PRIMAIRE_PUBLIC'!$CE:$CE,$BI22,'2_PRIMAIRE_PUBLIC'!$M:$M)</f>
        <v>20476</v>
      </c>
      <c r="I22" s="71">
        <f>SUMIF('2_PRIMAIRE_PUBLIC'!$CE:$CE,$BI22,'2_PRIMAIRE_PUBLIC'!$AA:$AA)</f>
        <v>4388</v>
      </c>
      <c r="J22" s="71">
        <f>SUMIF('2_PRIMAIRE_PUBLIC'!$CE:$CE,$BI22,'2_PRIMAIRE_PUBLIC'!$BI:$BI)</f>
        <v>544</v>
      </c>
      <c r="K22" s="71">
        <f>SUMIF('2_PRIMAIRE_PUBLIC'!$CE:$CE,$BI22,'2_PRIMAIRE_PUBLIC'!$AK:$AK)</f>
        <v>247</v>
      </c>
      <c r="L22" s="71">
        <f>SUMIF('2_PRIMAIRE_PUBLIC'!$CE:$CE,$BI22,'2_PRIMAIRE_PUBLIC'!$CF:$CF)</f>
        <v>9869</v>
      </c>
      <c r="M22" s="71">
        <f>SUMIF('2_PRIMAIRE_PUBLIC'!$CE:$CE,$BI22,'2_PRIMAIRE_PUBLIC'!$AO:$AO)</f>
        <v>49</v>
      </c>
      <c r="N22" s="205"/>
      <c r="O22" s="8" t="s">
        <v>91</v>
      </c>
      <c r="P22" s="71">
        <f>SUMIF('3_COLLEGE_PUBLIC'!$BZ:$BZ,$BI22,'3_COLLEGE_PUBLIC'!$K:$K)</f>
        <v>5241</v>
      </c>
      <c r="Q22" s="71">
        <f>SUMIF('3_COLLEGE_PUBLIC'!$BZ:$BZ,$BI22,'3_COLLEGE_PUBLIC'!$W:$W)</f>
        <v>700</v>
      </c>
      <c r="R22" s="71">
        <f>SUMIF('3_COLLEGE_PUBLIC'!$BZ:$BZ,$BI22,'3_COLLEGE_PUBLIC'!$BC:$BC)</f>
        <v>271</v>
      </c>
      <c r="S22" s="71">
        <f>SUMIF('3_COLLEGE_PUBLIC'!$BZ:$BZ,$BI22,'3_COLLEGE_PUBLIC'!$AF:$AF)</f>
        <v>72</v>
      </c>
      <c r="T22" s="71">
        <f>SUMIF('3_COLLEGE_PUBLIC'!$BZ:$BZ,$BI22,'3_COLLEGE_PUBLIC'!$CA:$CA)</f>
        <v>5619</v>
      </c>
      <c r="U22" s="71">
        <f>SUMIF('3_COLLEGE_PUBLIC'!$BZ:$BZ,$BI22,'3_COLLEGE_PUBLIC'!$AJ:$AJ)</f>
        <v>7</v>
      </c>
      <c r="V22" s="4">
        <f>SUMIF('4_LYCEE_PUBLIC'!$EV:$EV,$BI22,'4_LYCEE_PUBLIC'!$AC:$AC)</f>
        <v>2913</v>
      </c>
      <c r="W22" s="4">
        <f>SUMIF('4_LYCEE_PUBLIC'!$EV:$EV,$BI22,'4_LYCEE_PUBLIC'!$BG:$BG)</f>
        <v>282</v>
      </c>
      <c r="X22" s="4">
        <f>SUMIF('4_LYCEE_PUBLIC'!$EV:$EV,$BI22,'4_LYCEE_PUBLIC'!$EW:$EW)</f>
        <v>752</v>
      </c>
      <c r="Y22" s="4">
        <f>SUMIF('4_LYCEE_PUBLIC'!$EV:$EV,$BI22,'4_LYCEE_PUBLIC'!$EX:$EX)</f>
        <v>541</v>
      </c>
      <c r="Z22" s="4">
        <f>SUMIF('4_LYCEE_PUBLIC'!$EV:$EV,$BI22,'4_LYCEE_PUBLIC'!$DV:$DV)</f>
        <v>109</v>
      </c>
      <c r="AA22" s="4">
        <f>SUMIF('4_LYCEE_PUBLIC'!$EV:$EV,$BI22,'4_LYCEE_PUBLIC'!$BY:$BY)</f>
        <v>51</v>
      </c>
      <c r="AB22" s="4">
        <f>SUMIF('4_LYCEE_PUBLIC'!$EV:$EV,$BI22,'4_LYCEE_PUBLIC'!$EY:$EY)</f>
        <v>1898</v>
      </c>
      <c r="AC22" s="4">
        <f>SUMIF('4_LYCEE_PUBLIC'!$EV:$EV,$BI22,'4_LYCEE_PUBLIC'!$CC:$CC)</f>
        <v>3</v>
      </c>
      <c r="AD22" s="213"/>
      <c r="AE22" s="3" t="s">
        <v>91</v>
      </c>
      <c r="AF22" s="4">
        <f>SUMIF('5_PRESCOLAIRE_PRIVE'!$AS:$AS,$BI22,'5_PRESCOLAIRE_PRIVE'!$K:$K)</f>
        <v>2989</v>
      </c>
      <c r="AG22" s="4">
        <f>SUMIF('5_PRESCOLAIRE_PRIVE'!$AS:$AS,$BI22,'5_PRESCOLAIRE_PRIVE'!$T:$T)</f>
        <v>64</v>
      </c>
      <c r="AH22" s="4">
        <f>SUMIF('5_PRESCOLAIRE_PRIVE'!$AS:$AS,$BI22,'5_PRESCOLAIRE_PRIVE'!$AT:$AT)</f>
        <v>1816</v>
      </c>
      <c r="AI22" s="4">
        <f>SUMIF('5_PRESCOLAIRE_PRIVE'!$AS:$AS,$BI22,'5_PRESCOLAIRE_PRIVE'!$X:$X)</f>
        <v>90</v>
      </c>
      <c r="AJ22" s="4">
        <f>SUMIF('5_PRESCOLAIRE_PRIVE'!$AS:$AS,$BI22,'5_PRESCOLAIRE_PRIVE'!$AC:$AC)</f>
        <v>24</v>
      </c>
      <c r="AK22" s="1">
        <f>SUMIF('6_PRIMAIRE_PRIVE'!$BZ:$BZ,$BI22,'6_PRIMAIRE_PRIVE'!$M:$M)</f>
        <v>6735</v>
      </c>
      <c r="AL22" s="1">
        <f>SUMIF('6_PRIMAIRE_PRIVE'!$BZ:$BZ,$BI22,'6_PRIMAIRE_PRIVE'!$AA:$AA)</f>
        <v>344</v>
      </c>
      <c r="AM22" s="1">
        <f>SUMIF('6_PRIMAIRE_PRIVE'!$BZ:$BZ,$BI22,'6_PRIMAIRE_PRIVE'!$BC:$BC)</f>
        <v>178</v>
      </c>
      <c r="AN22" s="1">
        <f>SUMIF('6_PRIMAIRE_PRIVE'!$BZ:$BZ,$BI22,'6_PRIMAIRE_PRIVE'!$AK:$AK)</f>
        <v>180</v>
      </c>
      <c r="AO22" s="1">
        <f>SUMIF('6_PRIMAIRE_PRIVE'!$BZ:$BZ,$BI22,'6_PRIMAIRE_PRIVE'!$CA:$CA)</f>
        <v>6650</v>
      </c>
      <c r="AP22" s="1">
        <f>SUMIF('6_PRIMAIRE_PRIVE'!$BZ:$BZ,$BI22,'6_PRIMAIRE_PRIVE'!$AO:$AO)</f>
        <v>24</v>
      </c>
      <c r="AQ22" s="212"/>
      <c r="AR22" s="3" t="s">
        <v>91</v>
      </c>
      <c r="AS22" s="1">
        <f>SUMIF('7_COLLEGE_PRIVE'!$BW:$BW,$BI22,'7_COLLEGE_PRIVE'!$K:$K)</f>
        <v>3514</v>
      </c>
      <c r="AT22" s="1">
        <f>SUMIF('7_COLLEGE_PRIVE'!$BW:$BW,$BI22,'7_COLLEGE_PRIVE'!$W:$W)</f>
        <v>172</v>
      </c>
      <c r="AU22" s="1">
        <f>SUMIF('7_COLLEGE_PRIVE'!$BW:$BW,$BI22,'7_COLLEGE_PRIVE'!$AX:$AX)</f>
        <v>167</v>
      </c>
      <c r="AV22" s="1">
        <f>SUMIF('7_COLLEGE_PRIVE'!$BW:$BW,$BI22,'7_COLLEGE_PRIVE'!$AF:$AF)</f>
        <v>96</v>
      </c>
      <c r="AW22" s="1">
        <f>SUMIF('7_COLLEGE_PRIVE'!$BW:$BW,$BI22,'7_COLLEGE_PRIVE'!$BX:$BX)</f>
        <v>2877</v>
      </c>
      <c r="AX22" s="1">
        <f>SUMIF('7_COLLEGE_PRIVE'!$BW:$BW,$BI22,'7_COLLEGE_PRIVE'!$AJ:$AJ)</f>
        <v>19</v>
      </c>
      <c r="AY22" s="1">
        <f>SUMIF('8_LYCEE_PRIVE'!$ES:$ES,$BI22,'8_LYCEE_PRIVE'!$AC:$AC)</f>
        <v>2206</v>
      </c>
      <c r="AZ22" s="1">
        <f>SUMIF('8_LYCEE_PRIVE'!$ES:$ES,$BI22,'8_LYCEE_PRIVE'!$BG:$BG)</f>
        <v>70</v>
      </c>
      <c r="BA22" s="1">
        <f>SUMIF('8_LYCEE_PRIVE'!$ES:$ES,$BI22,'8_LYCEE_PRIVE'!$ET:$ET)</f>
        <v>698</v>
      </c>
      <c r="BB22" s="1">
        <f>SUMIF('8_LYCEE_PRIVE'!$ES:$ES,$BI22,'8_LYCEE_PRIVE'!$EU:$EU)</f>
        <v>542</v>
      </c>
      <c r="BC22" s="1">
        <f>SUMIF('8_LYCEE_PRIVE'!$ES:$ES,$BI22,'8_LYCEE_PRIVE'!$DQ:$DQ)</f>
        <v>93</v>
      </c>
      <c r="BD22" s="1">
        <f>SUMIF('8_LYCEE_PRIVE'!$ES:$ES,$BI22,'8_LYCEE_PRIVE'!$BY:$BY)</f>
        <v>54</v>
      </c>
      <c r="BE22" s="1">
        <f>SUMIF('8_LYCEE_PRIVE'!$ES:$ES,$BI22,'8_LYCEE_PRIVE'!$EV:$EV)</f>
        <v>2429</v>
      </c>
      <c r="BF22" s="1">
        <f>SUMIF('8_LYCEE_PRIVE'!$ES:$ES,$BI22,'8_LYCEE_PRIVE'!$CC:$CC)</f>
        <v>9</v>
      </c>
      <c r="BH22" s="78" t="str">
        <f t="shared" si="0"/>
        <v>ANOSY</v>
      </c>
      <c r="BI22" s="78" t="str">
        <f t="shared" si="1"/>
        <v>ANOSYURBAIN</v>
      </c>
    </row>
    <row r="23" spans="1:61">
      <c r="A23" s="205"/>
      <c r="B23" s="25" t="s">
        <v>73</v>
      </c>
      <c r="C23" s="26">
        <f>SUMIF('1_PRESCOLAIRE_PUBLIC'!$AX:$AX,$BI23,'1_PRESCOLAIRE_PUBLIC'!$K:$K)</f>
        <v>33805</v>
      </c>
      <c r="D23" s="26">
        <f>SUMIF('1_PRESCOLAIRE_PUBLIC'!$AX:$AX,$BI23,'1_PRESCOLAIRE_PUBLIC'!$T:$T)</f>
        <v>458</v>
      </c>
      <c r="E23" s="26">
        <f>SUMIF('1_PRESCOLAIRE_PUBLIC'!$AX:$AX,$BI23,'1_PRESCOLAIRE_PUBLIC'!$AY:$AY)</f>
        <v>5509</v>
      </c>
      <c r="F23" s="26">
        <f>SUMIF('1_PRESCOLAIRE_PUBLIC'!$AX:$AX,$BI23,'1_PRESCOLAIRE_PUBLIC'!$AC:$AC)</f>
        <v>1572</v>
      </c>
      <c r="G23" s="26">
        <f>SUMIF('1_PRESCOLAIRE_PUBLIC'!$AX:$AX,$BI23,'1_PRESCOLAIRE_PUBLIC'!$AH:$AH)</f>
        <v>618</v>
      </c>
      <c r="H23" s="26">
        <f>SUMIF('2_PRIMAIRE_PUBLIC'!$CE:$CE,$BI23,'2_PRIMAIRE_PUBLIC'!$M:$M)</f>
        <v>163530</v>
      </c>
      <c r="I23" s="26">
        <f>SUMIF('2_PRIMAIRE_PUBLIC'!$CE:$CE,$BI23,'2_PRIMAIRE_PUBLIC'!$AA:$AA)</f>
        <v>36058</v>
      </c>
      <c r="J23" s="26">
        <f>SUMIF('2_PRIMAIRE_PUBLIC'!$CE:$CE,$BI23,'2_PRIMAIRE_PUBLIC'!$BI:$BI)</f>
        <v>3146</v>
      </c>
      <c r="K23" s="26">
        <f>SUMIF('2_PRIMAIRE_PUBLIC'!$CE:$CE,$BI23,'2_PRIMAIRE_PUBLIC'!$AK:$AK)</f>
        <v>1744</v>
      </c>
      <c r="L23" s="26">
        <f>SUMIF('2_PRIMAIRE_PUBLIC'!$CE:$CE,$BI23,'2_PRIMAIRE_PUBLIC'!$CF:$CF)</f>
        <v>52797</v>
      </c>
      <c r="M23" s="26">
        <f>SUMIF('2_PRIMAIRE_PUBLIC'!$CE:$CE,$BI23,'2_PRIMAIRE_PUBLIC'!$AO:$AO)</f>
        <v>823</v>
      </c>
      <c r="N23" s="205"/>
      <c r="O23" s="25" t="s">
        <v>73</v>
      </c>
      <c r="P23" s="26">
        <f>SUMIF('3_COLLEGE_PUBLIC'!$BZ:$BZ,$BI23,'3_COLLEGE_PUBLIC'!$K:$K)</f>
        <v>19476</v>
      </c>
      <c r="Q23" s="26">
        <f>SUMIF('3_COLLEGE_PUBLIC'!$BZ:$BZ,$BI23,'3_COLLEGE_PUBLIC'!$W:$W)</f>
        <v>2564</v>
      </c>
      <c r="R23" s="26">
        <f>SUMIF('3_COLLEGE_PUBLIC'!$BZ:$BZ,$BI23,'3_COLLEGE_PUBLIC'!$BC:$BC)</f>
        <v>1275</v>
      </c>
      <c r="S23" s="26">
        <f>SUMIF('3_COLLEGE_PUBLIC'!$BZ:$BZ,$BI23,'3_COLLEGE_PUBLIC'!$AF:$AF)</f>
        <v>306</v>
      </c>
      <c r="T23" s="26">
        <f>SUMIF('3_COLLEGE_PUBLIC'!$BZ:$BZ,$BI23,'3_COLLEGE_PUBLIC'!$CA:$CA)</f>
        <v>14732</v>
      </c>
      <c r="U23" s="26">
        <f>SUMIF('3_COLLEGE_PUBLIC'!$BZ:$BZ,$BI23,'3_COLLEGE_PUBLIC'!$AJ:$AJ)</f>
        <v>75</v>
      </c>
      <c r="V23" s="26">
        <f>SUMIF('4_LYCEE_PUBLIC'!$EV:$EV,$BI23,'4_LYCEE_PUBLIC'!$AC:$AC)</f>
        <v>6474</v>
      </c>
      <c r="W23" s="26">
        <f>SUMIF('4_LYCEE_PUBLIC'!$EV:$EV,$BI23,'4_LYCEE_PUBLIC'!$BG:$BG)</f>
        <v>634</v>
      </c>
      <c r="X23" s="26">
        <f>SUMIF('4_LYCEE_PUBLIC'!$EV:$EV,$BI23,'4_LYCEE_PUBLIC'!$EW:$EW)</f>
        <v>1624</v>
      </c>
      <c r="Y23" s="26">
        <f>SUMIF('4_LYCEE_PUBLIC'!$EV:$EV,$BI23,'4_LYCEE_PUBLIC'!$EX:$EX)</f>
        <v>955</v>
      </c>
      <c r="Z23" s="26">
        <f>SUMIF('4_LYCEE_PUBLIC'!$EV:$EV,$BI23,'4_LYCEE_PUBLIC'!$DV:$DV)</f>
        <v>287</v>
      </c>
      <c r="AA23" s="26">
        <f>SUMIF('4_LYCEE_PUBLIC'!$EV:$EV,$BI23,'4_LYCEE_PUBLIC'!$BY:$BY)</f>
        <v>117</v>
      </c>
      <c r="AB23" s="26">
        <f>SUMIF('4_LYCEE_PUBLIC'!$EV:$EV,$BI23,'4_LYCEE_PUBLIC'!$EY:$EY)</f>
        <v>4609</v>
      </c>
      <c r="AC23" s="26">
        <f>SUMIF('4_LYCEE_PUBLIC'!$EV:$EV,$BI23,'4_LYCEE_PUBLIC'!$CC:$CC)</f>
        <v>19</v>
      </c>
      <c r="AD23" s="213"/>
      <c r="AE23" s="25" t="s">
        <v>73</v>
      </c>
      <c r="AF23" s="26">
        <f>SUMIF('5_PRESCOLAIRE_PRIVE'!$AS:$AS,$BI23,'5_PRESCOLAIRE_PRIVE'!$K:$K)</f>
        <v>3998</v>
      </c>
      <c r="AG23" s="26">
        <f>SUMIF('5_PRESCOLAIRE_PRIVE'!$AS:$AS,$BI23,'5_PRESCOLAIRE_PRIVE'!$T:$T)</f>
        <v>89</v>
      </c>
      <c r="AH23" s="26">
        <f>SUMIF('5_PRESCOLAIRE_PRIVE'!$AS:$AS,$BI23,'5_PRESCOLAIRE_PRIVE'!$AT:$AT)</f>
        <v>2920</v>
      </c>
      <c r="AI23" s="26">
        <f>SUMIF('5_PRESCOLAIRE_PRIVE'!$AS:$AS,$BI23,'5_PRESCOLAIRE_PRIVE'!$X:$X)</f>
        <v>116</v>
      </c>
      <c r="AJ23" s="26">
        <f>SUMIF('5_PRESCOLAIRE_PRIVE'!$AS:$AS,$BI23,'5_PRESCOLAIRE_PRIVE'!$AC:$AC)</f>
        <v>41</v>
      </c>
      <c r="AK23" s="26">
        <f>SUMIF('6_PRIMAIRE_PRIVE'!$BZ:$BZ,$BI23,'6_PRIMAIRE_PRIVE'!$M:$M)</f>
        <v>10675</v>
      </c>
      <c r="AL23" s="26">
        <f>SUMIF('6_PRIMAIRE_PRIVE'!$BZ:$BZ,$BI23,'6_PRIMAIRE_PRIVE'!$AA:$AA)</f>
        <v>728</v>
      </c>
      <c r="AM23" s="26">
        <f>SUMIF('6_PRIMAIRE_PRIVE'!$BZ:$BZ,$BI23,'6_PRIMAIRE_PRIVE'!$BC:$BC)</f>
        <v>300</v>
      </c>
      <c r="AN23" s="26">
        <f>SUMIF('6_PRIMAIRE_PRIVE'!$BZ:$BZ,$BI23,'6_PRIMAIRE_PRIVE'!$AK:$AK)</f>
        <v>299</v>
      </c>
      <c r="AO23" s="26">
        <f>SUMIF('6_PRIMAIRE_PRIVE'!$BZ:$BZ,$BI23,'6_PRIMAIRE_PRIVE'!$CA:$CA)</f>
        <v>11309</v>
      </c>
      <c r="AP23" s="26">
        <f>SUMIF('6_PRIMAIRE_PRIVE'!$BZ:$BZ,$BI23,'6_PRIMAIRE_PRIVE'!$AO:$AO)</f>
        <v>60</v>
      </c>
      <c r="AQ23" s="212"/>
      <c r="AR23" s="25" t="s">
        <v>73</v>
      </c>
      <c r="AS23" s="26">
        <f>SUMIF('7_COLLEGE_PRIVE'!$BW:$BW,$BI23,'7_COLLEGE_PRIVE'!$K:$K)</f>
        <v>4740</v>
      </c>
      <c r="AT23" s="26">
        <f>SUMIF('7_COLLEGE_PRIVE'!$BW:$BW,$BI23,'7_COLLEGE_PRIVE'!$W:$W)</f>
        <v>238</v>
      </c>
      <c r="AU23" s="26">
        <f>SUMIF('7_COLLEGE_PRIVE'!$BW:$BW,$BI23,'7_COLLEGE_PRIVE'!$AX:$AX)</f>
        <v>242</v>
      </c>
      <c r="AV23" s="26">
        <f>SUMIF('7_COLLEGE_PRIVE'!$BW:$BW,$BI23,'7_COLLEGE_PRIVE'!$AF:$AF)</f>
        <v>138</v>
      </c>
      <c r="AW23" s="26">
        <f>SUMIF('7_COLLEGE_PRIVE'!$BW:$BW,$BI23,'7_COLLEGE_PRIVE'!$BX:$BX)</f>
        <v>4795</v>
      </c>
      <c r="AX23" s="26">
        <f>SUMIF('7_COLLEGE_PRIVE'!$BW:$BW,$BI23,'7_COLLEGE_PRIVE'!$AJ:$AJ)</f>
        <v>28</v>
      </c>
      <c r="AY23" s="26">
        <f>SUMIF('8_LYCEE_PRIVE'!$ES:$ES,$BI23,'8_LYCEE_PRIVE'!$AC:$AC)</f>
        <v>2389</v>
      </c>
      <c r="AZ23" s="26">
        <f>SUMIF('8_LYCEE_PRIVE'!$ES:$ES,$BI23,'8_LYCEE_PRIVE'!$BG:$BG)</f>
        <v>78</v>
      </c>
      <c r="BA23" s="26">
        <f>SUMIF('8_LYCEE_PRIVE'!$ES:$ES,$BI23,'8_LYCEE_PRIVE'!$ET:$ET)</f>
        <v>733</v>
      </c>
      <c r="BB23" s="26">
        <f>SUMIF('8_LYCEE_PRIVE'!$ES:$ES,$BI23,'8_LYCEE_PRIVE'!$EU:$EU)</f>
        <v>577</v>
      </c>
      <c r="BC23" s="26">
        <f>SUMIF('8_LYCEE_PRIVE'!$ES:$ES,$BI23,'8_LYCEE_PRIVE'!$DQ:$DQ)</f>
        <v>117</v>
      </c>
      <c r="BD23" s="26">
        <f>SUMIF('8_LYCEE_PRIVE'!$ES:$ES,$BI23,'8_LYCEE_PRIVE'!$BY:$BY)</f>
        <v>64</v>
      </c>
      <c r="BE23" s="26">
        <f>SUMIF('8_LYCEE_PRIVE'!$ES:$ES,$BI23,'8_LYCEE_PRIVE'!$EV:$EV)</f>
        <v>2691</v>
      </c>
      <c r="BF23" s="26">
        <f>SUMIF('8_LYCEE_PRIVE'!$ES:$ES,$BI23,'8_LYCEE_PRIVE'!$CC:$CC)</f>
        <v>12</v>
      </c>
      <c r="BH23" s="78" t="str">
        <f t="shared" si="0"/>
        <v>ANOSY</v>
      </c>
      <c r="BI23" s="78" t="str">
        <f t="shared" si="1"/>
        <v>ANOSYTOTAL</v>
      </c>
    </row>
    <row r="24" spans="1:61">
      <c r="A24" s="205" t="s">
        <v>3</v>
      </c>
      <c r="B24" s="8" t="s">
        <v>90</v>
      </c>
      <c r="C24" s="71">
        <f>SUMIF('1_PRESCOLAIRE_PUBLIC'!$AX:$AX,$BI24,'1_PRESCOLAIRE_PUBLIC'!$K:$K)</f>
        <v>124772</v>
      </c>
      <c r="D24" s="71">
        <f>SUMIF('1_PRESCOLAIRE_PUBLIC'!$AX:$AX,$BI24,'1_PRESCOLAIRE_PUBLIC'!$T:$T)</f>
        <v>1301</v>
      </c>
      <c r="E24" s="71">
        <f>SUMIF('1_PRESCOLAIRE_PUBLIC'!$AX:$AX,$BI24,'1_PRESCOLAIRE_PUBLIC'!$AY:$AY)</f>
        <v>15566</v>
      </c>
      <c r="F24" s="71">
        <f>SUMIF('1_PRESCOLAIRE_PUBLIC'!$AX:$AX,$BI24,'1_PRESCOLAIRE_PUBLIC'!$AC:$AC)</f>
        <v>4266</v>
      </c>
      <c r="G24" s="71">
        <f>SUMIF('1_PRESCOLAIRE_PUBLIC'!$AX:$AX,$BI24,'1_PRESCOLAIRE_PUBLIC'!$AH:$AH)</f>
        <v>1606</v>
      </c>
      <c r="H24" s="71">
        <f>SUMIF('2_PRIMAIRE_PUBLIC'!$CE:$CE,$BI24,'2_PRIMAIRE_PUBLIC'!$M:$M)</f>
        <v>299366</v>
      </c>
      <c r="I24" s="71">
        <f>SUMIF('2_PRIMAIRE_PUBLIC'!$CE:$CE,$BI24,'2_PRIMAIRE_PUBLIC'!$AA:$AA)</f>
        <v>42216</v>
      </c>
      <c r="J24" s="71">
        <f>SUMIF('2_PRIMAIRE_PUBLIC'!$CE:$CE,$BI24,'2_PRIMAIRE_PUBLIC'!$BI:$BI)</f>
        <v>7008</v>
      </c>
      <c r="K24" s="71">
        <f>SUMIF('2_PRIMAIRE_PUBLIC'!$CE:$CE,$BI24,'2_PRIMAIRE_PUBLIC'!$AK:$AK)</f>
        <v>3810</v>
      </c>
      <c r="L24" s="71">
        <f>SUMIF('2_PRIMAIRE_PUBLIC'!$CE:$CE,$BI24,'2_PRIMAIRE_PUBLIC'!$CF:$CF)</f>
        <v>66265</v>
      </c>
      <c r="M24" s="71">
        <f>SUMIF('2_PRIMAIRE_PUBLIC'!$CE:$CE,$BI24,'2_PRIMAIRE_PUBLIC'!$AO:$AO)</f>
        <v>1805</v>
      </c>
      <c r="N24" s="205" t="s">
        <v>3</v>
      </c>
      <c r="O24" s="8" t="s">
        <v>90</v>
      </c>
      <c r="P24" s="71">
        <f>SUMIF('3_COLLEGE_PUBLIC'!$BZ:$BZ,$BI24,'3_COLLEGE_PUBLIC'!$K:$K)</f>
        <v>31529</v>
      </c>
      <c r="Q24" s="71">
        <f>SUMIF('3_COLLEGE_PUBLIC'!$BZ:$BZ,$BI24,'3_COLLEGE_PUBLIC'!$W:$W)</f>
        <v>3959</v>
      </c>
      <c r="R24" s="71">
        <f>SUMIF('3_COLLEGE_PUBLIC'!$BZ:$BZ,$BI24,'3_COLLEGE_PUBLIC'!$BC:$BC)</f>
        <v>1794</v>
      </c>
      <c r="S24" s="71">
        <f>SUMIF('3_COLLEGE_PUBLIC'!$BZ:$BZ,$BI24,'3_COLLEGE_PUBLIC'!$AF:$AF)</f>
        <v>456</v>
      </c>
      <c r="T24" s="71">
        <f>SUMIF('3_COLLEGE_PUBLIC'!$BZ:$BZ,$BI24,'3_COLLEGE_PUBLIC'!$CA:$CA)</f>
        <v>13588</v>
      </c>
      <c r="U24" s="71">
        <f>SUMIF('3_COLLEGE_PUBLIC'!$BZ:$BZ,$BI24,'3_COLLEGE_PUBLIC'!$AJ:$AJ)</f>
        <v>112</v>
      </c>
      <c r="V24" s="4">
        <f>SUMIF('4_LYCEE_PUBLIC'!$EV:$EV,$BI24,'4_LYCEE_PUBLIC'!$AC:$AC)</f>
        <v>8027</v>
      </c>
      <c r="W24" s="4">
        <f>SUMIF('4_LYCEE_PUBLIC'!$EV:$EV,$BI24,'4_LYCEE_PUBLIC'!$BG:$BG)</f>
        <v>1033</v>
      </c>
      <c r="X24" s="4">
        <f>SUMIF('4_LYCEE_PUBLIC'!$EV:$EV,$BI24,'4_LYCEE_PUBLIC'!$EW:$EW)</f>
        <v>2238</v>
      </c>
      <c r="Y24" s="4">
        <f>SUMIF('4_LYCEE_PUBLIC'!$EV:$EV,$BI24,'4_LYCEE_PUBLIC'!$EX:$EX)</f>
        <v>943</v>
      </c>
      <c r="Z24" s="4">
        <f>SUMIF('4_LYCEE_PUBLIC'!$EV:$EV,$BI24,'4_LYCEE_PUBLIC'!$DV:$DV)</f>
        <v>445</v>
      </c>
      <c r="AA24" s="4">
        <f>SUMIF('4_LYCEE_PUBLIC'!$EV:$EV,$BI24,'4_LYCEE_PUBLIC'!$BY:$BY)</f>
        <v>114</v>
      </c>
      <c r="AB24" s="4">
        <f>SUMIF('4_LYCEE_PUBLIC'!$EV:$EV,$BI24,'4_LYCEE_PUBLIC'!$EY:$EY)</f>
        <v>5075</v>
      </c>
      <c r="AC24" s="4">
        <f>SUMIF('4_LYCEE_PUBLIC'!$EV:$EV,$BI24,'4_LYCEE_PUBLIC'!$CC:$CC)</f>
        <v>28</v>
      </c>
      <c r="AD24" s="213" t="s">
        <v>3</v>
      </c>
      <c r="AE24" s="3" t="s">
        <v>90</v>
      </c>
      <c r="AF24" s="4">
        <f>SUMIF('5_PRESCOLAIRE_PRIVE'!$AS:$AS,$BI24,'5_PRESCOLAIRE_PRIVE'!$K:$K)</f>
        <v>5786</v>
      </c>
      <c r="AG24" s="4">
        <f>SUMIF('5_PRESCOLAIRE_PRIVE'!$AS:$AS,$BI24,'5_PRESCOLAIRE_PRIVE'!$T:$T)</f>
        <v>135</v>
      </c>
      <c r="AH24" s="4">
        <f>SUMIF('5_PRESCOLAIRE_PRIVE'!$AS:$AS,$BI24,'5_PRESCOLAIRE_PRIVE'!$AT:$AT)</f>
        <v>5211</v>
      </c>
      <c r="AI24" s="4">
        <f>SUMIF('5_PRESCOLAIRE_PRIVE'!$AS:$AS,$BI24,'5_PRESCOLAIRE_PRIVE'!$X:$X)</f>
        <v>147</v>
      </c>
      <c r="AJ24" s="4">
        <f>SUMIF('5_PRESCOLAIRE_PRIVE'!$AS:$AS,$BI24,'5_PRESCOLAIRE_PRIVE'!$AC:$AC)</f>
        <v>75</v>
      </c>
      <c r="AK24" s="1">
        <f>SUMIF('6_PRIMAIRE_PRIVE'!$BZ:$BZ,$BI24,'6_PRIMAIRE_PRIVE'!$M:$M)</f>
        <v>22337</v>
      </c>
      <c r="AL24" s="1">
        <f>SUMIF('6_PRIMAIRE_PRIVE'!$BZ:$BZ,$BI24,'6_PRIMAIRE_PRIVE'!$AA:$AA)</f>
        <v>1849</v>
      </c>
      <c r="AM24" s="1">
        <f>SUMIF('6_PRIMAIRE_PRIVE'!$BZ:$BZ,$BI24,'6_PRIMAIRE_PRIVE'!$BC:$BC)</f>
        <v>526</v>
      </c>
      <c r="AN24" s="1">
        <f>SUMIF('6_PRIMAIRE_PRIVE'!$BZ:$BZ,$BI24,'6_PRIMAIRE_PRIVE'!$AK:$AK)</f>
        <v>534</v>
      </c>
      <c r="AO24" s="1">
        <f>SUMIF('6_PRIMAIRE_PRIVE'!$BZ:$BZ,$BI24,'6_PRIMAIRE_PRIVE'!$CA:$CA)</f>
        <v>18686</v>
      </c>
      <c r="AP24" s="1">
        <f>SUMIF('6_PRIMAIRE_PRIVE'!$BZ:$BZ,$BI24,'6_PRIMAIRE_PRIVE'!$AO:$AO)</f>
        <v>142</v>
      </c>
      <c r="AQ24" s="212" t="s">
        <v>3</v>
      </c>
      <c r="AR24" s="3" t="s">
        <v>90</v>
      </c>
      <c r="AS24" s="1">
        <f>SUMIF('7_COLLEGE_PRIVE'!$BW:$BW,$BI24,'7_COLLEGE_PRIVE'!$K:$K)</f>
        <v>7752</v>
      </c>
      <c r="AT24" s="1">
        <f>SUMIF('7_COLLEGE_PRIVE'!$BW:$BW,$BI24,'7_COLLEGE_PRIVE'!$W:$W)</f>
        <v>415</v>
      </c>
      <c r="AU24" s="1">
        <f>SUMIF('7_COLLEGE_PRIVE'!$BW:$BW,$BI24,'7_COLLEGE_PRIVE'!$AX:$AX)</f>
        <v>330</v>
      </c>
      <c r="AV24" s="1">
        <f>SUMIF('7_COLLEGE_PRIVE'!$BW:$BW,$BI24,'7_COLLEGE_PRIVE'!$AF:$AF)</f>
        <v>207</v>
      </c>
      <c r="AW24" s="1">
        <f>SUMIF('7_COLLEGE_PRIVE'!$BW:$BW,$BI24,'7_COLLEGE_PRIVE'!$BX:$BX)</f>
        <v>7507</v>
      </c>
      <c r="AX24" s="1">
        <f>SUMIF('7_COLLEGE_PRIVE'!$BW:$BW,$BI24,'7_COLLEGE_PRIVE'!$AJ:$AJ)</f>
        <v>46</v>
      </c>
      <c r="AY24" s="1">
        <f>SUMIF('8_LYCEE_PRIVE'!$ES:$ES,$BI24,'8_LYCEE_PRIVE'!$AC:$AC)</f>
        <v>2560</v>
      </c>
      <c r="AZ24" s="1">
        <f>SUMIF('8_LYCEE_PRIVE'!$ES:$ES,$BI24,'8_LYCEE_PRIVE'!$BG:$BG)</f>
        <v>103</v>
      </c>
      <c r="BA24" s="1">
        <f>SUMIF('8_LYCEE_PRIVE'!$ES:$ES,$BI24,'8_LYCEE_PRIVE'!$ET:$ET)</f>
        <v>618</v>
      </c>
      <c r="BB24" s="1">
        <f>SUMIF('8_LYCEE_PRIVE'!$ES:$ES,$BI24,'8_LYCEE_PRIVE'!$EU:$EU)</f>
        <v>521</v>
      </c>
      <c r="BC24" s="1">
        <f>SUMIF('8_LYCEE_PRIVE'!$ES:$ES,$BI24,'8_LYCEE_PRIVE'!$DQ:$DQ)</f>
        <v>129</v>
      </c>
      <c r="BD24" s="1">
        <f>SUMIF('8_LYCEE_PRIVE'!$ES:$ES,$BI24,'8_LYCEE_PRIVE'!$BY:$BY)</f>
        <v>69</v>
      </c>
      <c r="BE24" s="1">
        <f>SUMIF('8_LYCEE_PRIVE'!$ES:$ES,$BI24,'8_LYCEE_PRIVE'!$EV:$EV)</f>
        <v>2144</v>
      </c>
      <c r="BF24" s="1">
        <f>SUMIF('8_LYCEE_PRIVE'!$ES:$ES,$BI24,'8_LYCEE_PRIVE'!$CC:$CC)</f>
        <v>16</v>
      </c>
      <c r="BH24" s="78" t="str">
        <f t="shared" si="0"/>
        <v>ATSIMO-ANDREFANA</v>
      </c>
      <c r="BI24" s="78" t="str">
        <f t="shared" si="1"/>
        <v>ATSIMO-ANDREFANARURAL</v>
      </c>
    </row>
    <row r="25" spans="1:61">
      <c r="A25" s="205"/>
      <c r="B25" s="8" t="s">
        <v>91</v>
      </c>
      <c r="C25" s="71">
        <f>SUMIF('1_PRESCOLAIRE_PUBLIC'!$AX:$AX,$BI25,'1_PRESCOLAIRE_PUBLIC'!$K:$K)</f>
        <v>9650</v>
      </c>
      <c r="D25" s="71">
        <f>SUMIF('1_PRESCOLAIRE_PUBLIC'!$AX:$AX,$BI25,'1_PRESCOLAIRE_PUBLIC'!$T:$T)</f>
        <v>108</v>
      </c>
      <c r="E25" s="71">
        <f>SUMIF('1_PRESCOLAIRE_PUBLIC'!$AX:$AX,$BI25,'1_PRESCOLAIRE_PUBLIC'!$AY:$AY)</f>
        <v>3166</v>
      </c>
      <c r="F25" s="71">
        <f>SUMIF('1_PRESCOLAIRE_PUBLIC'!$AX:$AX,$BI25,'1_PRESCOLAIRE_PUBLIC'!$AC:$AC)</f>
        <v>349</v>
      </c>
      <c r="G25" s="71">
        <f>SUMIF('1_PRESCOLAIRE_PUBLIC'!$AX:$AX,$BI25,'1_PRESCOLAIRE_PUBLIC'!$AH:$AH)</f>
        <v>107</v>
      </c>
      <c r="H25" s="71">
        <f>SUMIF('2_PRIMAIRE_PUBLIC'!$CE:$CE,$BI25,'2_PRIMAIRE_PUBLIC'!$M:$M)</f>
        <v>35457</v>
      </c>
      <c r="I25" s="71">
        <f>SUMIF('2_PRIMAIRE_PUBLIC'!$CE:$CE,$BI25,'2_PRIMAIRE_PUBLIC'!$AA:$AA)</f>
        <v>5195</v>
      </c>
      <c r="J25" s="71">
        <f>SUMIF('2_PRIMAIRE_PUBLIC'!$CE:$CE,$BI25,'2_PRIMAIRE_PUBLIC'!$BI:$BI)</f>
        <v>828</v>
      </c>
      <c r="K25" s="71">
        <f>SUMIF('2_PRIMAIRE_PUBLIC'!$CE:$CE,$BI25,'2_PRIMAIRE_PUBLIC'!$AK:$AK)</f>
        <v>425</v>
      </c>
      <c r="L25" s="71">
        <f>SUMIF('2_PRIMAIRE_PUBLIC'!$CE:$CE,$BI25,'2_PRIMAIRE_PUBLIC'!$CF:$CF)</f>
        <v>12624</v>
      </c>
      <c r="M25" s="71">
        <f>SUMIF('2_PRIMAIRE_PUBLIC'!$CE:$CE,$BI25,'2_PRIMAIRE_PUBLIC'!$AO:$AO)</f>
        <v>117</v>
      </c>
      <c r="N25" s="205"/>
      <c r="O25" s="8" t="s">
        <v>91</v>
      </c>
      <c r="P25" s="71">
        <f>SUMIF('3_COLLEGE_PUBLIC'!$BZ:$BZ,$BI25,'3_COLLEGE_PUBLIC'!$K:$K)</f>
        <v>9610</v>
      </c>
      <c r="Q25" s="71">
        <f>SUMIF('3_COLLEGE_PUBLIC'!$BZ:$BZ,$BI25,'3_COLLEGE_PUBLIC'!$W:$W)</f>
        <v>1068</v>
      </c>
      <c r="R25" s="71">
        <f>SUMIF('3_COLLEGE_PUBLIC'!$BZ:$BZ,$BI25,'3_COLLEGE_PUBLIC'!$BC:$BC)</f>
        <v>565</v>
      </c>
      <c r="S25" s="71">
        <f>SUMIF('3_COLLEGE_PUBLIC'!$BZ:$BZ,$BI25,'3_COLLEGE_PUBLIC'!$AF:$AF)</f>
        <v>106</v>
      </c>
      <c r="T25" s="71">
        <f>SUMIF('3_COLLEGE_PUBLIC'!$BZ:$BZ,$BI25,'3_COLLEGE_PUBLIC'!$CA:$CA)</f>
        <v>5861</v>
      </c>
      <c r="U25" s="71">
        <f>SUMIF('3_COLLEGE_PUBLIC'!$BZ:$BZ,$BI25,'3_COLLEGE_PUBLIC'!$AJ:$AJ)</f>
        <v>15</v>
      </c>
      <c r="V25" s="4">
        <f>SUMIF('4_LYCEE_PUBLIC'!$EV:$EV,$BI25,'4_LYCEE_PUBLIC'!$AC:$AC)</f>
        <v>6063</v>
      </c>
      <c r="W25" s="4">
        <f>SUMIF('4_LYCEE_PUBLIC'!$EV:$EV,$BI25,'4_LYCEE_PUBLIC'!$BG:$BG)</f>
        <v>409</v>
      </c>
      <c r="X25" s="4">
        <f>SUMIF('4_LYCEE_PUBLIC'!$EV:$EV,$BI25,'4_LYCEE_PUBLIC'!$EW:$EW)</f>
        <v>3599</v>
      </c>
      <c r="Y25" s="4">
        <f>SUMIF('4_LYCEE_PUBLIC'!$EV:$EV,$BI25,'4_LYCEE_PUBLIC'!$EX:$EX)</f>
        <v>1784</v>
      </c>
      <c r="Z25" s="4">
        <f>SUMIF('4_LYCEE_PUBLIC'!$EV:$EV,$BI25,'4_LYCEE_PUBLIC'!$DV:$DV)</f>
        <v>373</v>
      </c>
      <c r="AA25" s="4">
        <f>SUMIF('4_LYCEE_PUBLIC'!$EV:$EV,$BI25,'4_LYCEE_PUBLIC'!$BY:$BY)</f>
        <v>84</v>
      </c>
      <c r="AB25" s="4">
        <f>SUMIF('4_LYCEE_PUBLIC'!$EV:$EV,$BI25,'4_LYCEE_PUBLIC'!$EY:$EY)</f>
        <v>5576</v>
      </c>
      <c r="AC25" s="4">
        <f>SUMIF('4_LYCEE_PUBLIC'!$EV:$EV,$BI25,'4_LYCEE_PUBLIC'!$CC:$CC)</f>
        <v>7</v>
      </c>
      <c r="AD25" s="213"/>
      <c r="AE25" s="3" t="s">
        <v>91</v>
      </c>
      <c r="AF25" s="4">
        <f>SUMIF('5_PRESCOLAIRE_PRIVE'!$AS:$AS,$BI25,'5_PRESCOLAIRE_PRIVE'!$K:$K)</f>
        <v>7547</v>
      </c>
      <c r="AG25" s="4">
        <f>SUMIF('5_PRESCOLAIRE_PRIVE'!$AS:$AS,$BI25,'5_PRESCOLAIRE_PRIVE'!$T:$T)</f>
        <v>216</v>
      </c>
      <c r="AH25" s="4">
        <f>SUMIF('5_PRESCOLAIRE_PRIVE'!$AS:$AS,$BI25,'5_PRESCOLAIRE_PRIVE'!$AT:$AT)</f>
        <v>7652</v>
      </c>
      <c r="AI25" s="4">
        <f>SUMIF('5_PRESCOLAIRE_PRIVE'!$AS:$AS,$BI25,'5_PRESCOLAIRE_PRIVE'!$X:$X)</f>
        <v>250</v>
      </c>
      <c r="AJ25" s="4">
        <f>SUMIF('5_PRESCOLAIRE_PRIVE'!$AS:$AS,$BI25,'5_PRESCOLAIRE_PRIVE'!$AC:$AC)</f>
        <v>60</v>
      </c>
      <c r="AK25" s="1">
        <f>SUMIF('6_PRIMAIRE_PRIVE'!$BZ:$BZ,$BI25,'6_PRIMAIRE_PRIVE'!$M:$M)</f>
        <v>13220</v>
      </c>
      <c r="AL25" s="1">
        <f>SUMIF('6_PRIMAIRE_PRIVE'!$BZ:$BZ,$BI25,'6_PRIMAIRE_PRIVE'!$AA:$AA)</f>
        <v>857</v>
      </c>
      <c r="AM25" s="1">
        <f>SUMIF('6_PRIMAIRE_PRIVE'!$BZ:$BZ,$BI25,'6_PRIMAIRE_PRIVE'!$BC:$BC)</f>
        <v>383</v>
      </c>
      <c r="AN25" s="1">
        <f>SUMIF('6_PRIMAIRE_PRIVE'!$BZ:$BZ,$BI25,'6_PRIMAIRE_PRIVE'!$AK:$AK)</f>
        <v>393</v>
      </c>
      <c r="AO25" s="1">
        <f>SUMIF('6_PRIMAIRE_PRIVE'!$BZ:$BZ,$BI25,'6_PRIMAIRE_PRIVE'!$CA:$CA)</f>
        <v>15339</v>
      </c>
      <c r="AP25" s="1">
        <f>SUMIF('6_PRIMAIRE_PRIVE'!$BZ:$BZ,$BI25,'6_PRIMAIRE_PRIVE'!$AO:$AO)</f>
        <v>67</v>
      </c>
      <c r="AQ25" s="212"/>
      <c r="AR25" s="3" t="s">
        <v>91</v>
      </c>
      <c r="AS25" s="1">
        <f>SUMIF('7_COLLEGE_PRIVE'!$BW:$BW,$BI25,'7_COLLEGE_PRIVE'!$K:$K)</f>
        <v>7664</v>
      </c>
      <c r="AT25" s="1">
        <f>SUMIF('7_COLLEGE_PRIVE'!$BW:$BW,$BI25,'7_COLLEGE_PRIVE'!$W:$W)</f>
        <v>444</v>
      </c>
      <c r="AU25" s="1">
        <f>SUMIF('7_COLLEGE_PRIVE'!$BW:$BW,$BI25,'7_COLLEGE_PRIVE'!$AX:$AX)</f>
        <v>394</v>
      </c>
      <c r="AV25" s="1">
        <f>SUMIF('7_COLLEGE_PRIVE'!$BW:$BW,$BI25,'7_COLLEGE_PRIVE'!$AF:$AF)</f>
        <v>206</v>
      </c>
      <c r="AW25" s="1">
        <f>SUMIF('7_COLLEGE_PRIVE'!$BW:$BW,$BI25,'7_COLLEGE_PRIVE'!$BX:$BX)</f>
        <v>8452</v>
      </c>
      <c r="AX25" s="1">
        <f>SUMIF('7_COLLEGE_PRIVE'!$BW:$BW,$BI25,'7_COLLEGE_PRIVE'!$AJ:$AJ)</f>
        <v>45</v>
      </c>
      <c r="AY25" s="1">
        <f>SUMIF('8_LYCEE_PRIVE'!$ES:$ES,$BI25,'8_LYCEE_PRIVE'!$AC:$AC)</f>
        <v>4270</v>
      </c>
      <c r="AZ25" s="1">
        <f>SUMIF('8_LYCEE_PRIVE'!$ES:$ES,$BI25,'8_LYCEE_PRIVE'!$BG:$BG)</f>
        <v>138</v>
      </c>
      <c r="BA25" s="1">
        <f>SUMIF('8_LYCEE_PRIVE'!$ES:$ES,$BI25,'8_LYCEE_PRIVE'!$ET:$ET)</f>
        <v>825</v>
      </c>
      <c r="BB25" s="1">
        <f>SUMIF('8_LYCEE_PRIVE'!$ES:$ES,$BI25,'8_LYCEE_PRIVE'!$EU:$EU)</f>
        <v>615</v>
      </c>
      <c r="BC25" s="1">
        <f>SUMIF('8_LYCEE_PRIVE'!$ES:$ES,$BI25,'8_LYCEE_PRIVE'!$DQ:$DQ)</f>
        <v>209</v>
      </c>
      <c r="BD25" s="1">
        <f>SUMIF('8_LYCEE_PRIVE'!$ES:$ES,$BI25,'8_LYCEE_PRIVE'!$BY:$BY)</f>
        <v>121</v>
      </c>
      <c r="BE25" s="1">
        <f>SUMIF('8_LYCEE_PRIVE'!$ES:$ES,$BI25,'8_LYCEE_PRIVE'!$EV:$EV)</f>
        <v>4007</v>
      </c>
      <c r="BF25" s="1">
        <f>SUMIF('8_LYCEE_PRIVE'!$ES:$ES,$BI25,'8_LYCEE_PRIVE'!$CC:$CC)</f>
        <v>23</v>
      </c>
      <c r="BH25" s="78" t="str">
        <f t="shared" si="0"/>
        <v>ATSIMO-ANDREFANA</v>
      </c>
      <c r="BI25" s="78" t="str">
        <f t="shared" si="1"/>
        <v>ATSIMO-ANDREFANAURBAIN</v>
      </c>
    </row>
    <row r="26" spans="1:61">
      <c r="A26" s="205"/>
      <c r="B26" s="25" t="s">
        <v>73</v>
      </c>
      <c r="C26" s="26">
        <f>SUMIF('1_PRESCOLAIRE_PUBLIC'!$AX:$AX,$BI26,'1_PRESCOLAIRE_PUBLIC'!$K:$K)</f>
        <v>134422</v>
      </c>
      <c r="D26" s="26">
        <f>SUMIF('1_PRESCOLAIRE_PUBLIC'!$AX:$AX,$BI26,'1_PRESCOLAIRE_PUBLIC'!$T:$T)</f>
        <v>1409</v>
      </c>
      <c r="E26" s="26">
        <f>SUMIF('1_PRESCOLAIRE_PUBLIC'!$AX:$AX,$BI26,'1_PRESCOLAIRE_PUBLIC'!$AY:$AY)</f>
        <v>18732</v>
      </c>
      <c r="F26" s="26">
        <f>SUMIF('1_PRESCOLAIRE_PUBLIC'!$AX:$AX,$BI26,'1_PRESCOLAIRE_PUBLIC'!$AC:$AC)</f>
        <v>4615</v>
      </c>
      <c r="G26" s="26">
        <f>SUMIF('1_PRESCOLAIRE_PUBLIC'!$AX:$AX,$BI26,'1_PRESCOLAIRE_PUBLIC'!$AH:$AH)</f>
        <v>1713</v>
      </c>
      <c r="H26" s="26">
        <f>SUMIF('2_PRIMAIRE_PUBLIC'!$CE:$CE,$BI26,'2_PRIMAIRE_PUBLIC'!$M:$M)</f>
        <v>334823</v>
      </c>
      <c r="I26" s="26">
        <f>SUMIF('2_PRIMAIRE_PUBLIC'!$CE:$CE,$BI26,'2_PRIMAIRE_PUBLIC'!$AA:$AA)</f>
        <v>47411</v>
      </c>
      <c r="J26" s="26">
        <f>SUMIF('2_PRIMAIRE_PUBLIC'!$CE:$CE,$BI26,'2_PRIMAIRE_PUBLIC'!$BI:$BI)</f>
        <v>7836</v>
      </c>
      <c r="K26" s="26">
        <f>SUMIF('2_PRIMAIRE_PUBLIC'!$CE:$CE,$BI26,'2_PRIMAIRE_PUBLIC'!$AK:$AK)</f>
        <v>4235</v>
      </c>
      <c r="L26" s="26">
        <f>SUMIF('2_PRIMAIRE_PUBLIC'!$CE:$CE,$BI26,'2_PRIMAIRE_PUBLIC'!$CF:$CF)</f>
        <v>78889</v>
      </c>
      <c r="M26" s="26">
        <f>SUMIF('2_PRIMAIRE_PUBLIC'!$CE:$CE,$BI26,'2_PRIMAIRE_PUBLIC'!$AO:$AO)</f>
        <v>1922</v>
      </c>
      <c r="N26" s="205"/>
      <c r="O26" s="25" t="s">
        <v>73</v>
      </c>
      <c r="P26" s="26">
        <f>SUMIF('3_COLLEGE_PUBLIC'!$BZ:$BZ,$BI26,'3_COLLEGE_PUBLIC'!$K:$K)</f>
        <v>41139</v>
      </c>
      <c r="Q26" s="26">
        <f>SUMIF('3_COLLEGE_PUBLIC'!$BZ:$BZ,$BI26,'3_COLLEGE_PUBLIC'!$W:$W)</f>
        <v>5027</v>
      </c>
      <c r="R26" s="26">
        <f>SUMIF('3_COLLEGE_PUBLIC'!$BZ:$BZ,$BI26,'3_COLLEGE_PUBLIC'!$BC:$BC)</f>
        <v>2359</v>
      </c>
      <c r="S26" s="26">
        <f>SUMIF('3_COLLEGE_PUBLIC'!$BZ:$BZ,$BI26,'3_COLLEGE_PUBLIC'!$AF:$AF)</f>
        <v>562</v>
      </c>
      <c r="T26" s="26">
        <f>SUMIF('3_COLLEGE_PUBLIC'!$BZ:$BZ,$BI26,'3_COLLEGE_PUBLIC'!$CA:$CA)</f>
        <v>19449</v>
      </c>
      <c r="U26" s="26">
        <f>SUMIF('3_COLLEGE_PUBLIC'!$BZ:$BZ,$BI26,'3_COLLEGE_PUBLIC'!$AJ:$AJ)</f>
        <v>127</v>
      </c>
      <c r="V26" s="26">
        <f>SUMIF('4_LYCEE_PUBLIC'!$EV:$EV,$BI26,'4_LYCEE_PUBLIC'!$AC:$AC)</f>
        <v>14090</v>
      </c>
      <c r="W26" s="26">
        <f>SUMIF('4_LYCEE_PUBLIC'!$EV:$EV,$BI26,'4_LYCEE_PUBLIC'!$BG:$BG)</f>
        <v>1442</v>
      </c>
      <c r="X26" s="26">
        <f>SUMIF('4_LYCEE_PUBLIC'!$EV:$EV,$BI26,'4_LYCEE_PUBLIC'!$EW:$EW)</f>
        <v>5837</v>
      </c>
      <c r="Y26" s="26">
        <f>SUMIF('4_LYCEE_PUBLIC'!$EV:$EV,$BI26,'4_LYCEE_PUBLIC'!$EX:$EX)</f>
        <v>2727</v>
      </c>
      <c r="Z26" s="26">
        <f>SUMIF('4_LYCEE_PUBLIC'!$EV:$EV,$BI26,'4_LYCEE_PUBLIC'!$DV:$DV)</f>
        <v>818</v>
      </c>
      <c r="AA26" s="26">
        <f>SUMIF('4_LYCEE_PUBLIC'!$EV:$EV,$BI26,'4_LYCEE_PUBLIC'!$BY:$BY)</f>
        <v>198</v>
      </c>
      <c r="AB26" s="26">
        <f>SUMIF('4_LYCEE_PUBLIC'!$EV:$EV,$BI26,'4_LYCEE_PUBLIC'!$EY:$EY)</f>
        <v>10651</v>
      </c>
      <c r="AC26" s="26">
        <f>SUMIF('4_LYCEE_PUBLIC'!$EV:$EV,$BI26,'4_LYCEE_PUBLIC'!$CC:$CC)</f>
        <v>35</v>
      </c>
      <c r="AD26" s="213"/>
      <c r="AE26" s="25" t="s">
        <v>73</v>
      </c>
      <c r="AF26" s="26">
        <f>SUMIF('5_PRESCOLAIRE_PRIVE'!$AS:$AS,$BI26,'5_PRESCOLAIRE_PRIVE'!$K:$K)</f>
        <v>13333</v>
      </c>
      <c r="AG26" s="26">
        <f>SUMIF('5_PRESCOLAIRE_PRIVE'!$AS:$AS,$BI26,'5_PRESCOLAIRE_PRIVE'!$T:$T)</f>
        <v>351</v>
      </c>
      <c r="AH26" s="26">
        <f>SUMIF('5_PRESCOLAIRE_PRIVE'!$AS:$AS,$BI26,'5_PRESCOLAIRE_PRIVE'!$AT:$AT)</f>
        <v>12863</v>
      </c>
      <c r="AI26" s="26">
        <f>SUMIF('5_PRESCOLAIRE_PRIVE'!$AS:$AS,$BI26,'5_PRESCOLAIRE_PRIVE'!$X:$X)</f>
        <v>397</v>
      </c>
      <c r="AJ26" s="26">
        <f>SUMIF('5_PRESCOLAIRE_PRIVE'!$AS:$AS,$BI26,'5_PRESCOLAIRE_PRIVE'!$AC:$AC)</f>
        <v>135</v>
      </c>
      <c r="AK26" s="26">
        <f>SUMIF('6_PRIMAIRE_PRIVE'!$BZ:$BZ,$BI26,'6_PRIMAIRE_PRIVE'!$M:$M)</f>
        <v>35557</v>
      </c>
      <c r="AL26" s="26">
        <f>SUMIF('6_PRIMAIRE_PRIVE'!$BZ:$BZ,$BI26,'6_PRIMAIRE_PRIVE'!$AA:$AA)</f>
        <v>2706</v>
      </c>
      <c r="AM26" s="26">
        <f>SUMIF('6_PRIMAIRE_PRIVE'!$BZ:$BZ,$BI26,'6_PRIMAIRE_PRIVE'!$BC:$BC)</f>
        <v>909</v>
      </c>
      <c r="AN26" s="26">
        <f>SUMIF('6_PRIMAIRE_PRIVE'!$BZ:$BZ,$BI26,'6_PRIMAIRE_PRIVE'!$AK:$AK)</f>
        <v>927</v>
      </c>
      <c r="AO26" s="26">
        <f>SUMIF('6_PRIMAIRE_PRIVE'!$BZ:$BZ,$BI26,'6_PRIMAIRE_PRIVE'!$CA:$CA)</f>
        <v>34025</v>
      </c>
      <c r="AP26" s="26">
        <f>SUMIF('6_PRIMAIRE_PRIVE'!$BZ:$BZ,$BI26,'6_PRIMAIRE_PRIVE'!$AO:$AO)</f>
        <v>209</v>
      </c>
      <c r="AQ26" s="212"/>
      <c r="AR26" s="25" t="s">
        <v>73</v>
      </c>
      <c r="AS26" s="26">
        <f>SUMIF('7_COLLEGE_PRIVE'!$BW:$BW,$BI26,'7_COLLEGE_PRIVE'!$K:$K)</f>
        <v>15416</v>
      </c>
      <c r="AT26" s="26">
        <f>SUMIF('7_COLLEGE_PRIVE'!$BW:$BW,$BI26,'7_COLLEGE_PRIVE'!$W:$W)</f>
        <v>859</v>
      </c>
      <c r="AU26" s="26">
        <f>SUMIF('7_COLLEGE_PRIVE'!$BW:$BW,$BI26,'7_COLLEGE_PRIVE'!$AX:$AX)</f>
        <v>724</v>
      </c>
      <c r="AV26" s="26">
        <f>SUMIF('7_COLLEGE_PRIVE'!$BW:$BW,$BI26,'7_COLLEGE_PRIVE'!$AF:$AF)</f>
        <v>413</v>
      </c>
      <c r="AW26" s="26">
        <f>SUMIF('7_COLLEGE_PRIVE'!$BW:$BW,$BI26,'7_COLLEGE_PRIVE'!$BX:$BX)</f>
        <v>15959</v>
      </c>
      <c r="AX26" s="26">
        <f>SUMIF('7_COLLEGE_PRIVE'!$BW:$BW,$BI26,'7_COLLEGE_PRIVE'!$AJ:$AJ)</f>
        <v>91</v>
      </c>
      <c r="AY26" s="26">
        <f>SUMIF('8_LYCEE_PRIVE'!$ES:$ES,$BI26,'8_LYCEE_PRIVE'!$AC:$AC)</f>
        <v>6830</v>
      </c>
      <c r="AZ26" s="26">
        <f>SUMIF('8_LYCEE_PRIVE'!$ES:$ES,$BI26,'8_LYCEE_PRIVE'!$BG:$BG)</f>
        <v>241</v>
      </c>
      <c r="BA26" s="26">
        <f>SUMIF('8_LYCEE_PRIVE'!$ES:$ES,$BI26,'8_LYCEE_PRIVE'!$ET:$ET)</f>
        <v>1443</v>
      </c>
      <c r="BB26" s="26">
        <f>SUMIF('8_LYCEE_PRIVE'!$ES:$ES,$BI26,'8_LYCEE_PRIVE'!$EU:$EU)</f>
        <v>1136</v>
      </c>
      <c r="BC26" s="26">
        <f>SUMIF('8_LYCEE_PRIVE'!$ES:$ES,$BI26,'8_LYCEE_PRIVE'!$DQ:$DQ)</f>
        <v>338</v>
      </c>
      <c r="BD26" s="26">
        <f>SUMIF('8_LYCEE_PRIVE'!$ES:$ES,$BI26,'8_LYCEE_PRIVE'!$BY:$BY)</f>
        <v>190</v>
      </c>
      <c r="BE26" s="26">
        <f>SUMIF('8_LYCEE_PRIVE'!$ES:$ES,$BI26,'8_LYCEE_PRIVE'!$EV:$EV)</f>
        <v>6151</v>
      </c>
      <c r="BF26" s="26">
        <f>SUMIF('8_LYCEE_PRIVE'!$ES:$ES,$BI26,'8_LYCEE_PRIVE'!$CC:$CC)</f>
        <v>39</v>
      </c>
      <c r="BH26" s="78" t="str">
        <f t="shared" si="0"/>
        <v>ATSIMO-ANDREFANA</v>
      </c>
      <c r="BI26" s="78" t="str">
        <f t="shared" si="1"/>
        <v>ATSIMO-ANDREFANATOTAL</v>
      </c>
    </row>
    <row r="27" spans="1:61">
      <c r="A27" s="205" t="s">
        <v>100</v>
      </c>
      <c r="B27" s="8" t="s">
        <v>90</v>
      </c>
      <c r="C27" s="71">
        <f>SUMIF('1_PRESCOLAIRE_PUBLIC'!$AX:$AX,$BI27,'1_PRESCOLAIRE_PUBLIC'!$K:$K)</f>
        <v>38521</v>
      </c>
      <c r="D27" s="71">
        <f>SUMIF('1_PRESCOLAIRE_PUBLIC'!$AX:$AX,$BI27,'1_PRESCOLAIRE_PUBLIC'!$T:$T)</f>
        <v>731</v>
      </c>
      <c r="E27" s="71">
        <f>SUMIF('1_PRESCOLAIRE_PUBLIC'!$AX:$AX,$BI27,'1_PRESCOLAIRE_PUBLIC'!$AY:$AY)</f>
        <v>5313</v>
      </c>
      <c r="F27" s="71">
        <f>SUMIF('1_PRESCOLAIRE_PUBLIC'!$AX:$AX,$BI27,'1_PRESCOLAIRE_PUBLIC'!$AC:$AC)</f>
        <v>1940</v>
      </c>
      <c r="G27" s="71">
        <f>SUMIF('1_PRESCOLAIRE_PUBLIC'!$AX:$AX,$BI27,'1_PRESCOLAIRE_PUBLIC'!$AH:$AH)</f>
        <v>830</v>
      </c>
      <c r="H27" s="71">
        <f>SUMIF('2_PRIMAIRE_PUBLIC'!$CE:$CE,$BI27,'2_PRIMAIRE_PUBLIC'!$M:$M)</f>
        <v>251967</v>
      </c>
      <c r="I27" s="71">
        <f>SUMIF('2_PRIMAIRE_PUBLIC'!$CE:$CE,$BI27,'2_PRIMAIRE_PUBLIC'!$AA:$AA)</f>
        <v>74208</v>
      </c>
      <c r="J27" s="71">
        <f>SUMIF('2_PRIMAIRE_PUBLIC'!$CE:$CE,$BI27,'2_PRIMAIRE_PUBLIC'!$BI:$BI)</f>
        <v>5780</v>
      </c>
      <c r="K27" s="71">
        <f>SUMIF('2_PRIMAIRE_PUBLIC'!$CE:$CE,$BI27,'2_PRIMAIRE_PUBLIC'!$AK:$AK)</f>
        <v>4053</v>
      </c>
      <c r="L27" s="71">
        <f>SUMIF('2_PRIMAIRE_PUBLIC'!$CE:$CE,$BI27,'2_PRIMAIRE_PUBLIC'!$CF:$CF)</f>
        <v>103790</v>
      </c>
      <c r="M27" s="71">
        <f>SUMIF('2_PRIMAIRE_PUBLIC'!$CE:$CE,$BI27,'2_PRIMAIRE_PUBLIC'!$AO:$AO)</f>
        <v>1437</v>
      </c>
      <c r="N27" s="205" t="s">
        <v>100</v>
      </c>
      <c r="O27" s="8" t="s">
        <v>90</v>
      </c>
      <c r="P27" s="71">
        <f>SUMIF('3_COLLEGE_PUBLIC'!$BZ:$BZ,$BI27,'3_COLLEGE_PUBLIC'!$K:$K)</f>
        <v>31593</v>
      </c>
      <c r="Q27" s="71">
        <f>SUMIF('3_COLLEGE_PUBLIC'!$BZ:$BZ,$BI27,'3_COLLEGE_PUBLIC'!$W:$W)</f>
        <v>6039</v>
      </c>
      <c r="R27" s="71">
        <f>SUMIF('3_COLLEGE_PUBLIC'!$BZ:$BZ,$BI27,'3_COLLEGE_PUBLIC'!$BC:$BC)</f>
        <v>1588</v>
      </c>
      <c r="S27" s="71">
        <f>SUMIF('3_COLLEGE_PUBLIC'!$BZ:$BZ,$BI27,'3_COLLEGE_PUBLIC'!$AF:$AF)</f>
        <v>626</v>
      </c>
      <c r="T27" s="71">
        <f>SUMIF('3_COLLEGE_PUBLIC'!$BZ:$BZ,$BI27,'3_COLLEGE_PUBLIC'!$CA:$CA)</f>
        <v>19866</v>
      </c>
      <c r="U27" s="71">
        <f>SUMIF('3_COLLEGE_PUBLIC'!$BZ:$BZ,$BI27,'3_COLLEGE_PUBLIC'!$AJ:$AJ)</f>
        <v>158</v>
      </c>
      <c r="V27" s="4">
        <f>SUMIF('4_LYCEE_PUBLIC'!$EV:$EV,$BI27,'4_LYCEE_PUBLIC'!$AC:$AC)</f>
        <v>5120</v>
      </c>
      <c r="W27" s="4">
        <f>SUMIF('4_LYCEE_PUBLIC'!$EV:$EV,$BI27,'4_LYCEE_PUBLIC'!$BG:$BG)</f>
        <v>647</v>
      </c>
      <c r="X27" s="4">
        <f>SUMIF('4_LYCEE_PUBLIC'!$EV:$EV,$BI27,'4_LYCEE_PUBLIC'!$EW:$EW)</f>
        <v>1239</v>
      </c>
      <c r="Y27" s="4">
        <f>SUMIF('4_LYCEE_PUBLIC'!$EV:$EV,$BI27,'4_LYCEE_PUBLIC'!$EX:$EX)</f>
        <v>537</v>
      </c>
      <c r="Z27" s="4">
        <f>SUMIF('4_LYCEE_PUBLIC'!$EV:$EV,$BI27,'4_LYCEE_PUBLIC'!$DV:$DV)</f>
        <v>223</v>
      </c>
      <c r="AA27" s="4">
        <f>SUMIF('4_LYCEE_PUBLIC'!$EV:$EV,$BI27,'4_LYCEE_PUBLIC'!$BY:$BY)</f>
        <v>86</v>
      </c>
      <c r="AB27" s="4">
        <f>SUMIF('4_LYCEE_PUBLIC'!$EV:$EV,$BI27,'4_LYCEE_PUBLIC'!$EY:$EY)</f>
        <v>5199</v>
      </c>
      <c r="AC27" s="4">
        <f>SUMIF('4_LYCEE_PUBLIC'!$EV:$EV,$BI27,'4_LYCEE_PUBLIC'!$CC:$CC)</f>
        <v>21</v>
      </c>
      <c r="AD27" s="213" t="s">
        <v>100</v>
      </c>
      <c r="AE27" s="3" t="s">
        <v>90</v>
      </c>
      <c r="AF27" s="4">
        <f>SUMIF('5_PRESCOLAIRE_PRIVE'!$AS:$AS,$BI27,'5_PRESCOLAIRE_PRIVE'!$K:$K)</f>
        <v>1550</v>
      </c>
      <c r="AG27" s="4">
        <f>SUMIF('5_PRESCOLAIRE_PRIVE'!$AS:$AS,$BI27,'5_PRESCOLAIRE_PRIVE'!$T:$T)</f>
        <v>50</v>
      </c>
      <c r="AH27" s="4">
        <f>SUMIF('5_PRESCOLAIRE_PRIVE'!$AS:$AS,$BI27,'5_PRESCOLAIRE_PRIVE'!$AT:$AT)</f>
        <v>1237</v>
      </c>
      <c r="AI27" s="4">
        <f>SUMIF('5_PRESCOLAIRE_PRIVE'!$AS:$AS,$BI27,'5_PRESCOLAIRE_PRIVE'!$X:$X)</f>
        <v>50</v>
      </c>
      <c r="AJ27" s="4">
        <f>SUMIF('5_PRESCOLAIRE_PRIVE'!$AS:$AS,$BI27,'5_PRESCOLAIRE_PRIVE'!$AC:$AC)</f>
        <v>23</v>
      </c>
      <c r="AK27" s="1">
        <f>SUMIF('6_PRIMAIRE_PRIVE'!$BZ:$BZ,$BI27,'6_PRIMAIRE_PRIVE'!$M:$M)</f>
        <v>3752</v>
      </c>
      <c r="AL27" s="1">
        <f>SUMIF('6_PRIMAIRE_PRIVE'!$BZ:$BZ,$BI27,'6_PRIMAIRE_PRIVE'!$AA:$AA)</f>
        <v>385</v>
      </c>
      <c r="AM27" s="1">
        <f>SUMIF('6_PRIMAIRE_PRIVE'!$BZ:$BZ,$BI27,'6_PRIMAIRE_PRIVE'!$BC:$BC)</f>
        <v>126</v>
      </c>
      <c r="AN27" s="1">
        <f>SUMIF('6_PRIMAIRE_PRIVE'!$BZ:$BZ,$BI27,'6_PRIMAIRE_PRIVE'!$AK:$AK)</f>
        <v>111</v>
      </c>
      <c r="AO27" s="1">
        <f>SUMIF('6_PRIMAIRE_PRIVE'!$BZ:$BZ,$BI27,'6_PRIMAIRE_PRIVE'!$CA:$CA)</f>
        <v>3354</v>
      </c>
      <c r="AP27" s="1">
        <f>SUMIF('6_PRIMAIRE_PRIVE'!$BZ:$BZ,$BI27,'6_PRIMAIRE_PRIVE'!$AO:$AO)</f>
        <v>24</v>
      </c>
      <c r="AQ27" s="212" t="s">
        <v>100</v>
      </c>
      <c r="AR27" s="3" t="s">
        <v>90</v>
      </c>
      <c r="AS27" s="1">
        <f>SUMIF('7_COLLEGE_PRIVE'!$BW:$BW,$BI27,'7_COLLEGE_PRIVE'!$K:$K)</f>
        <v>1266</v>
      </c>
      <c r="AT27" s="1">
        <f>SUMIF('7_COLLEGE_PRIVE'!$BW:$BW,$BI27,'7_COLLEGE_PRIVE'!$W:$W)</f>
        <v>108</v>
      </c>
      <c r="AU27" s="1">
        <f>SUMIF('7_COLLEGE_PRIVE'!$BW:$BW,$BI27,'7_COLLEGE_PRIVE'!$AX:$AX)</f>
        <v>76</v>
      </c>
      <c r="AV27" s="1">
        <f>SUMIF('7_COLLEGE_PRIVE'!$BW:$BW,$BI27,'7_COLLEGE_PRIVE'!$AF:$AF)</f>
        <v>42</v>
      </c>
      <c r="AW27" s="1">
        <f>SUMIF('7_COLLEGE_PRIVE'!$BW:$BW,$BI27,'7_COLLEGE_PRIVE'!$BX:$BX)</f>
        <v>1742</v>
      </c>
      <c r="AX27" s="1">
        <f>SUMIF('7_COLLEGE_PRIVE'!$BW:$BW,$BI27,'7_COLLEGE_PRIVE'!$AJ:$AJ)</f>
        <v>14</v>
      </c>
      <c r="AY27" s="1">
        <f>SUMIF('8_LYCEE_PRIVE'!$ES:$ES,$BI27,'8_LYCEE_PRIVE'!$AC:$AC)</f>
        <v>647</v>
      </c>
      <c r="AZ27" s="1">
        <f>SUMIF('8_LYCEE_PRIVE'!$ES:$ES,$BI27,'8_LYCEE_PRIVE'!$BG:$BG)</f>
        <v>163</v>
      </c>
      <c r="BA27" s="1">
        <f>SUMIF('8_LYCEE_PRIVE'!$ES:$ES,$BI27,'8_LYCEE_PRIVE'!$ET:$ET)</f>
        <v>254</v>
      </c>
      <c r="BB27" s="1">
        <f>SUMIF('8_LYCEE_PRIVE'!$ES:$ES,$BI27,'8_LYCEE_PRIVE'!$EU:$EU)</f>
        <v>143</v>
      </c>
      <c r="BC27" s="1">
        <f>SUMIF('8_LYCEE_PRIVE'!$ES:$ES,$BI27,'8_LYCEE_PRIVE'!$DQ:$DQ)</f>
        <v>16</v>
      </c>
      <c r="BD27" s="1">
        <f>SUMIF('8_LYCEE_PRIVE'!$ES:$ES,$BI27,'8_LYCEE_PRIVE'!$BY:$BY)</f>
        <v>15</v>
      </c>
      <c r="BE27" s="1">
        <f>SUMIF('8_LYCEE_PRIVE'!$ES:$ES,$BI27,'8_LYCEE_PRIVE'!$EV:$EV)</f>
        <v>708</v>
      </c>
      <c r="BF27" s="1">
        <f>SUMIF('8_LYCEE_PRIVE'!$ES:$ES,$BI27,'8_LYCEE_PRIVE'!$CC:$CC)</f>
        <v>4</v>
      </c>
      <c r="BH27" s="78" t="str">
        <f t="shared" si="0"/>
        <v>ATSIMO-ATSINANANA</v>
      </c>
      <c r="BI27" s="78" t="str">
        <f t="shared" si="1"/>
        <v>ATSIMO-ATSINANANARURAL</v>
      </c>
    </row>
    <row r="28" spans="1:61">
      <c r="A28" s="205"/>
      <c r="B28" s="8" t="s">
        <v>91</v>
      </c>
      <c r="C28" s="71">
        <f>SUMIF('1_PRESCOLAIRE_PUBLIC'!$AX:$AX,$BI28,'1_PRESCOLAIRE_PUBLIC'!$K:$K)</f>
        <v>2113</v>
      </c>
      <c r="D28" s="71">
        <f>SUMIF('1_PRESCOLAIRE_PUBLIC'!$AX:$AX,$BI28,'1_PRESCOLAIRE_PUBLIC'!$T:$T)</f>
        <v>34</v>
      </c>
      <c r="E28" s="71">
        <f>SUMIF('1_PRESCOLAIRE_PUBLIC'!$AX:$AX,$BI28,'1_PRESCOLAIRE_PUBLIC'!$AY:$AY)</f>
        <v>861</v>
      </c>
      <c r="F28" s="71">
        <f>SUMIF('1_PRESCOLAIRE_PUBLIC'!$AX:$AX,$BI28,'1_PRESCOLAIRE_PUBLIC'!$AC:$AC)</f>
        <v>122</v>
      </c>
      <c r="G28" s="71">
        <f>SUMIF('1_PRESCOLAIRE_PUBLIC'!$AX:$AX,$BI28,'1_PRESCOLAIRE_PUBLIC'!$AH:$AH)</f>
        <v>21</v>
      </c>
      <c r="H28" s="71">
        <f>SUMIF('2_PRIMAIRE_PUBLIC'!$CE:$CE,$BI28,'2_PRIMAIRE_PUBLIC'!$M:$M)</f>
        <v>11922</v>
      </c>
      <c r="I28" s="71">
        <f>SUMIF('2_PRIMAIRE_PUBLIC'!$CE:$CE,$BI28,'2_PRIMAIRE_PUBLIC'!$AA:$AA)</f>
        <v>3664</v>
      </c>
      <c r="J28" s="71">
        <f>SUMIF('2_PRIMAIRE_PUBLIC'!$CE:$CE,$BI28,'2_PRIMAIRE_PUBLIC'!$BI:$BI)</f>
        <v>301</v>
      </c>
      <c r="K28" s="71">
        <f>SUMIF('2_PRIMAIRE_PUBLIC'!$CE:$CE,$BI28,'2_PRIMAIRE_PUBLIC'!$AK:$AK)</f>
        <v>199</v>
      </c>
      <c r="L28" s="71">
        <f>SUMIF('2_PRIMAIRE_PUBLIC'!$CE:$CE,$BI28,'2_PRIMAIRE_PUBLIC'!$CF:$CF)</f>
        <v>6236</v>
      </c>
      <c r="M28" s="71">
        <f>SUMIF('2_PRIMAIRE_PUBLIC'!$CE:$CE,$BI28,'2_PRIMAIRE_PUBLIC'!$AO:$AO)</f>
        <v>24</v>
      </c>
      <c r="N28" s="205"/>
      <c r="O28" s="8" t="s">
        <v>91</v>
      </c>
      <c r="P28" s="71">
        <f>SUMIF('3_COLLEGE_PUBLIC'!$BZ:$BZ,$BI28,'3_COLLEGE_PUBLIC'!$K:$K)</f>
        <v>3759</v>
      </c>
      <c r="Q28" s="71">
        <f>SUMIF('3_COLLEGE_PUBLIC'!$BZ:$BZ,$BI28,'3_COLLEGE_PUBLIC'!$W:$W)</f>
        <v>493</v>
      </c>
      <c r="R28" s="71">
        <f>SUMIF('3_COLLEGE_PUBLIC'!$BZ:$BZ,$BI28,'3_COLLEGE_PUBLIC'!$BC:$BC)</f>
        <v>161</v>
      </c>
      <c r="S28" s="71">
        <f>SUMIF('3_COLLEGE_PUBLIC'!$BZ:$BZ,$BI28,'3_COLLEGE_PUBLIC'!$AF:$AF)</f>
        <v>62</v>
      </c>
      <c r="T28" s="71">
        <f>SUMIF('3_COLLEGE_PUBLIC'!$BZ:$BZ,$BI28,'3_COLLEGE_PUBLIC'!$CA:$CA)</f>
        <v>3130</v>
      </c>
      <c r="U28" s="71">
        <f>SUMIF('3_COLLEGE_PUBLIC'!$BZ:$BZ,$BI28,'3_COLLEGE_PUBLIC'!$AJ:$AJ)</f>
        <v>6</v>
      </c>
      <c r="V28" s="4">
        <f>SUMIF('4_LYCEE_PUBLIC'!$EV:$EV,$BI28,'4_LYCEE_PUBLIC'!$AC:$AC)</f>
        <v>1936</v>
      </c>
      <c r="W28" s="4">
        <f>SUMIF('4_LYCEE_PUBLIC'!$EV:$EV,$BI28,'4_LYCEE_PUBLIC'!$BG:$BG)</f>
        <v>241</v>
      </c>
      <c r="X28" s="4">
        <f>SUMIF('4_LYCEE_PUBLIC'!$EV:$EV,$BI28,'4_LYCEE_PUBLIC'!$EW:$EW)</f>
        <v>409</v>
      </c>
      <c r="Y28" s="4">
        <f>SUMIF('4_LYCEE_PUBLIC'!$EV:$EV,$BI28,'4_LYCEE_PUBLIC'!$EX:$EX)</f>
        <v>201</v>
      </c>
      <c r="Z28" s="4">
        <f>SUMIF('4_LYCEE_PUBLIC'!$EV:$EV,$BI28,'4_LYCEE_PUBLIC'!$DV:$DV)</f>
        <v>77</v>
      </c>
      <c r="AA28" s="4">
        <f>SUMIF('4_LYCEE_PUBLIC'!$EV:$EV,$BI28,'4_LYCEE_PUBLIC'!$BY:$BY)</f>
        <v>32</v>
      </c>
      <c r="AB28" s="4">
        <f>SUMIF('4_LYCEE_PUBLIC'!$EV:$EV,$BI28,'4_LYCEE_PUBLIC'!$EY:$EY)</f>
        <v>923</v>
      </c>
      <c r="AC28" s="4">
        <f>SUMIF('4_LYCEE_PUBLIC'!$EV:$EV,$BI28,'4_LYCEE_PUBLIC'!$CC:$CC)</f>
        <v>2</v>
      </c>
      <c r="AD28" s="213"/>
      <c r="AE28" s="3" t="s">
        <v>91</v>
      </c>
      <c r="AF28" s="4">
        <f>SUMIF('5_PRESCOLAIRE_PRIVE'!$AS:$AS,$BI28,'5_PRESCOLAIRE_PRIVE'!$K:$K)</f>
        <v>1894</v>
      </c>
      <c r="AG28" s="4">
        <f>SUMIF('5_PRESCOLAIRE_PRIVE'!$AS:$AS,$BI28,'5_PRESCOLAIRE_PRIVE'!$T:$T)</f>
        <v>46</v>
      </c>
      <c r="AH28" s="4">
        <f>SUMIF('5_PRESCOLAIRE_PRIVE'!$AS:$AS,$BI28,'5_PRESCOLAIRE_PRIVE'!$AT:$AT)</f>
        <v>1929</v>
      </c>
      <c r="AI28" s="4">
        <f>SUMIF('5_PRESCOLAIRE_PRIVE'!$AS:$AS,$BI28,'5_PRESCOLAIRE_PRIVE'!$X:$X)</f>
        <v>71</v>
      </c>
      <c r="AJ28" s="4">
        <f>SUMIF('5_PRESCOLAIRE_PRIVE'!$AS:$AS,$BI28,'5_PRESCOLAIRE_PRIVE'!$AC:$AC)</f>
        <v>15</v>
      </c>
      <c r="AK28" s="1">
        <f>SUMIF('6_PRIMAIRE_PRIVE'!$BZ:$BZ,$BI28,'6_PRIMAIRE_PRIVE'!$M:$M)</f>
        <v>4995</v>
      </c>
      <c r="AL28" s="1">
        <f>SUMIF('6_PRIMAIRE_PRIVE'!$BZ:$BZ,$BI28,'6_PRIMAIRE_PRIVE'!$AA:$AA)</f>
        <v>225</v>
      </c>
      <c r="AM28" s="1">
        <f>SUMIF('6_PRIMAIRE_PRIVE'!$BZ:$BZ,$BI28,'6_PRIMAIRE_PRIVE'!$BC:$BC)</f>
        <v>140</v>
      </c>
      <c r="AN28" s="1">
        <f>SUMIF('6_PRIMAIRE_PRIVE'!$BZ:$BZ,$BI28,'6_PRIMAIRE_PRIVE'!$AK:$AK)</f>
        <v>129</v>
      </c>
      <c r="AO28" s="1">
        <f>SUMIF('6_PRIMAIRE_PRIVE'!$BZ:$BZ,$BI28,'6_PRIMAIRE_PRIVE'!$CA:$CA)</f>
        <v>8002</v>
      </c>
      <c r="AP28" s="1">
        <f>SUMIF('6_PRIMAIRE_PRIVE'!$BZ:$BZ,$BI28,'6_PRIMAIRE_PRIVE'!$AO:$AO)</f>
        <v>15</v>
      </c>
      <c r="AQ28" s="212"/>
      <c r="AR28" s="3" t="s">
        <v>91</v>
      </c>
      <c r="AS28" s="1">
        <f>SUMIF('7_COLLEGE_PRIVE'!$BW:$BW,$BI28,'7_COLLEGE_PRIVE'!$K:$K)</f>
        <v>3282</v>
      </c>
      <c r="AT28" s="1">
        <f>SUMIF('7_COLLEGE_PRIVE'!$BW:$BW,$BI28,'7_COLLEGE_PRIVE'!$W:$W)</f>
        <v>146</v>
      </c>
      <c r="AU28" s="1">
        <f>SUMIF('7_COLLEGE_PRIVE'!$BW:$BW,$BI28,'7_COLLEGE_PRIVE'!$AX:$AX)</f>
        <v>193</v>
      </c>
      <c r="AV28" s="1">
        <f>SUMIF('7_COLLEGE_PRIVE'!$BW:$BW,$BI28,'7_COLLEGE_PRIVE'!$AF:$AF)</f>
        <v>89</v>
      </c>
      <c r="AW28" s="1">
        <f>SUMIF('7_COLLEGE_PRIVE'!$BW:$BW,$BI28,'7_COLLEGE_PRIVE'!$BX:$BX)</f>
        <v>3534</v>
      </c>
      <c r="AX28" s="1">
        <f>SUMIF('7_COLLEGE_PRIVE'!$BW:$BW,$BI28,'7_COLLEGE_PRIVE'!$AJ:$AJ)</f>
        <v>14</v>
      </c>
      <c r="AY28" s="1">
        <f>SUMIF('8_LYCEE_PRIVE'!$ES:$ES,$BI28,'8_LYCEE_PRIVE'!$AC:$AC)</f>
        <v>1918</v>
      </c>
      <c r="AZ28" s="1">
        <f>SUMIF('8_LYCEE_PRIVE'!$ES:$ES,$BI28,'8_LYCEE_PRIVE'!$BG:$BG)</f>
        <v>67</v>
      </c>
      <c r="BA28" s="1">
        <f>SUMIF('8_LYCEE_PRIVE'!$ES:$ES,$BI28,'8_LYCEE_PRIVE'!$ET:$ET)</f>
        <v>829</v>
      </c>
      <c r="BB28" s="1">
        <f>SUMIF('8_LYCEE_PRIVE'!$ES:$ES,$BI28,'8_LYCEE_PRIVE'!$EU:$EU)</f>
        <v>470</v>
      </c>
      <c r="BC28" s="1">
        <f>SUMIF('8_LYCEE_PRIVE'!$ES:$ES,$BI28,'8_LYCEE_PRIVE'!$DQ:$DQ)</f>
        <v>111</v>
      </c>
      <c r="BD28" s="1">
        <f>SUMIF('8_LYCEE_PRIVE'!$ES:$ES,$BI28,'8_LYCEE_PRIVE'!$BY:$BY)</f>
        <v>52</v>
      </c>
      <c r="BE28" s="1">
        <f>SUMIF('8_LYCEE_PRIVE'!$ES:$ES,$BI28,'8_LYCEE_PRIVE'!$EV:$EV)</f>
        <v>4444</v>
      </c>
      <c r="BF28" s="1">
        <f>SUMIF('8_LYCEE_PRIVE'!$ES:$ES,$BI28,'8_LYCEE_PRIVE'!$CC:$CC)</f>
        <v>8</v>
      </c>
      <c r="BH28" s="78" t="str">
        <f t="shared" si="0"/>
        <v>ATSIMO-ATSINANANA</v>
      </c>
      <c r="BI28" s="78" t="str">
        <f t="shared" si="1"/>
        <v>ATSIMO-ATSINANANAURBAIN</v>
      </c>
    </row>
    <row r="29" spans="1:61">
      <c r="A29" s="205"/>
      <c r="B29" s="25" t="s">
        <v>73</v>
      </c>
      <c r="C29" s="26">
        <f>SUMIF('1_PRESCOLAIRE_PUBLIC'!$AX:$AX,$BI29,'1_PRESCOLAIRE_PUBLIC'!$K:$K)</f>
        <v>40634</v>
      </c>
      <c r="D29" s="26">
        <f>SUMIF('1_PRESCOLAIRE_PUBLIC'!$AX:$AX,$BI29,'1_PRESCOLAIRE_PUBLIC'!$T:$T)</f>
        <v>765</v>
      </c>
      <c r="E29" s="26">
        <f>SUMIF('1_PRESCOLAIRE_PUBLIC'!$AX:$AX,$BI29,'1_PRESCOLAIRE_PUBLIC'!$AY:$AY)</f>
        <v>6174</v>
      </c>
      <c r="F29" s="26">
        <f>SUMIF('1_PRESCOLAIRE_PUBLIC'!$AX:$AX,$BI29,'1_PRESCOLAIRE_PUBLIC'!$AC:$AC)</f>
        <v>2062</v>
      </c>
      <c r="G29" s="26">
        <f>SUMIF('1_PRESCOLAIRE_PUBLIC'!$AX:$AX,$BI29,'1_PRESCOLAIRE_PUBLIC'!$AH:$AH)</f>
        <v>851</v>
      </c>
      <c r="H29" s="26">
        <f>SUMIF('2_PRIMAIRE_PUBLIC'!$CE:$CE,$BI29,'2_PRIMAIRE_PUBLIC'!$M:$M)</f>
        <v>263889</v>
      </c>
      <c r="I29" s="26">
        <f>SUMIF('2_PRIMAIRE_PUBLIC'!$CE:$CE,$BI29,'2_PRIMAIRE_PUBLIC'!$AA:$AA)</f>
        <v>77872</v>
      </c>
      <c r="J29" s="26">
        <f>SUMIF('2_PRIMAIRE_PUBLIC'!$CE:$CE,$BI29,'2_PRIMAIRE_PUBLIC'!$BI:$BI)</f>
        <v>6081</v>
      </c>
      <c r="K29" s="26">
        <f>SUMIF('2_PRIMAIRE_PUBLIC'!$CE:$CE,$BI29,'2_PRIMAIRE_PUBLIC'!$AK:$AK)</f>
        <v>4252</v>
      </c>
      <c r="L29" s="26">
        <f>SUMIF('2_PRIMAIRE_PUBLIC'!$CE:$CE,$BI29,'2_PRIMAIRE_PUBLIC'!$CF:$CF)</f>
        <v>110026</v>
      </c>
      <c r="M29" s="26">
        <f>SUMIF('2_PRIMAIRE_PUBLIC'!$CE:$CE,$BI29,'2_PRIMAIRE_PUBLIC'!$AO:$AO)</f>
        <v>1461</v>
      </c>
      <c r="N29" s="205"/>
      <c r="O29" s="25" t="s">
        <v>73</v>
      </c>
      <c r="P29" s="26">
        <f>SUMIF('3_COLLEGE_PUBLIC'!$BZ:$BZ,$BI29,'3_COLLEGE_PUBLIC'!$K:$K)</f>
        <v>35352</v>
      </c>
      <c r="Q29" s="26">
        <f>SUMIF('3_COLLEGE_PUBLIC'!$BZ:$BZ,$BI29,'3_COLLEGE_PUBLIC'!$W:$W)</f>
        <v>6532</v>
      </c>
      <c r="R29" s="26">
        <f>SUMIF('3_COLLEGE_PUBLIC'!$BZ:$BZ,$BI29,'3_COLLEGE_PUBLIC'!$BC:$BC)</f>
        <v>1749</v>
      </c>
      <c r="S29" s="26">
        <f>SUMIF('3_COLLEGE_PUBLIC'!$BZ:$BZ,$BI29,'3_COLLEGE_PUBLIC'!$AF:$AF)</f>
        <v>688</v>
      </c>
      <c r="T29" s="26">
        <f>SUMIF('3_COLLEGE_PUBLIC'!$BZ:$BZ,$BI29,'3_COLLEGE_PUBLIC'!$CA:$CA)</f>
        <v>22996</v>
      </c>
      <c r="U29" s="26">
        <f>SUMIF('3_COLLEGE_PUBLIC'!$BZ:$BZ,$BI29,'3_COLLEGE_PUBLIC'!$AJ:$AJ)</f>
        <v>164</v>
      </c>
      <c r="V29" s="26">
        <f>SUMIF('4_LYCEE_PUBLIC'!$EV:$EV,$BI29,'4_LYCEE_PUBLIC'!$AC:$AC)</f>
        <v>7056</v>
      </c>
      <c r="W29" s="26">
        <f>SUMIF('4_LYCEE_PUBLIC'!$EV:$EV,$BI29,'4_LYCEE_PUBLIC'!$BG:$BG)</f>
        <v>888</v>
      </c>
      <c r="X29" s="26">
        <f>SUMIF('4_LYCEE_PUBLIC'!$EV:$EV,$BI29,'4_LYCEE_PUBLIC'!$EW:$EW)</f>
        <v>1648</v>
      </c>
      <c r="Y29" s="26">
        <f>SUMIF('4_LYCEE_PUBLIC'!$EV:$EV,$BI29,'4_LYCEE_PUBLIC'!$EX:$EX)</f>
        <v>738</v>
      </c>
      <c r="Z29" s="26">
        <f>SUMIF('4_LYCEE_PUBLIC'!$EV:$EV,$BI29,'4_LYCEE_PUBLIC'!$DV:$DV)</f>
        <v>300</v>
      </c>
      <c r="AA29" s="26">
        <f>SUMIF('4_LYCEE_PUBLIC'!$EV:$EV,$BI29,'4_LYCEE_PUBLIC'!$BY:$BY)</f>
        <v>118</v>
      </c>
      <c r="AB29" s="26">
        <f>SUMIF('4_LYCEE_PUBLIC'!$EV:$EV,$BI29,'4_LYCEE_PUBLIC'!$EY:$EY)</f>
        <v>6122</v>
      </c>
      <c r="AC29" s="26">
        <f>SUMIF('4_LYCEE_PUBLIC'!$EV:$EV,$BI29,'4_LYCEE_PUBLIC'!$CC:$CC)</f>
        <v>23</v>
      </c>
      <c r="AD29" s="213"/>
      <c r="AE29" s="25" t="s">
        <v>73</v>
      </c>
      <c r="AF29" s="26">
        <f>SUMIF('5_PRESCOLAIRE_PRIVE'!$AS:$AS,$BI29,'5_PRESCOLAIRE_PRIVE'!$K:$K)</f>
        <v>3444</v>
      </c>
      <c r="AG29" s="26">
        <f>SUMIF('5_PRESCOLAIRE_PRIVE'!$AS:$AS,$BI29,'5_PRESCOLAIRE_PRIVE'!$T:$T)</f>
        <v>96</v>
      </c>
      <c r="AH29" s="26">
        <f>SUMIF('5_PRESCOLAIRE_PRIVE'!$AS:$AS,$BI29,'5_PRESCOLAIRE_PRIVE'!$AT:$AT)</f>
        <v>3166</v>
      </c>
      <c r="AI29" s="26">
        <f>SUMIF('5_PRESCOLAIRE_PRIVE'!$AS:$AS,$BI29,'5_PRESCOLAIRE_PRIVE'!$X:$X)</f>
        <v>121</v>
      </c>
      <c r="AJ29" s="26">
        <f>SUMIF('5_PRESCOLAIRE_PRIVE'!$AS:$AS,$BI29,'5_PRESCOLAIRE_PRIVE'!$AC:$AC)</f>
        <v>38</v>
      </c>
      <c r="AK29" s="26">
        <f>SUMIF('6_PRIMAIRE_PRIVE'!$BZ:$BZ,$BI29,'6_PRIMAIRE_PRIVE'!$M:$M)</f>
        <v>8747</v>
      </c>
      <c r="AL29" s="26">
        <f>SUMIF('6_PRIMAIRE_PRIVE'!$BZ:$BZ,$BI29,'6_PRIMAIRE_PRIVE'!$AA:$AA)</f>
        <v>610</v>
      </c>
      <c r="AM29" s="26">
        <f>SUMIF('6_PRIMAIRE_PRIVE'!$BZ:$BZ,$BI29,'6_PRIMAIRE_PRIVE'!$BC:$BC)</f>
        <v>266</v>
      </c>
      <c r="AN29" s="26">
        <f>SUMIF('6_PRIMAIRE_PRIVE'!$BZ:$BZ,$BI29,'6_PRIMAIRE_PRIVE'!$AK:$AK)</f>
        <v>240</v>
      </c>
      <c r="AO29" s="26">
        <f>SUMIF('6_PRIMAIRE_PRIVE'!$BZ:$BZ,$BI29,'6_PRIMAIRE_PRIVE'!$CA:$CA)</f>
        <v>11356</v>
      </c>
      <c r="AP29" s="26">
        <f>SUMIF('6_PRIMAIRE_PRIVE'!$BZ:$BZ,$BI29,'6_PRIMAIRE_PRIVE'!$AO:$AO)</f>
        <v>39</v>
      </c>
      <c r="AQ29" s="212"/>
      <c r="AR29" s="25" t="s">
        <v>73</v>
      </c>
      <c r="AS29" s="26">
        <f>SUMIF('7_COLLEGE_PRIVE'!$BW:$BW,$BI29,'7_COLLEGE_PRIVE'!$K:$K)</f>
        <v>4548</v>
      </c>
      <c r="AT29" s="26">
        <f>SUMIF('7_COLLEGE_PRIVE'!$BW:$BW,$BI29,'7_COLLEGE_PRIVE'!$W:$W)</f>
        <v>254</v>
      </c>
      <c r="AU29" s="26">
        <f>SUMIF('7_COLLEGE_PRIVE'!$BW:$BW,$BI29,'7_COLLEGE_PRIVE'!$AX:$AX)</f>
        <v>269</v>
      </c>
      <c r="AV29" s="26">
        <f>SUMIF('7_COLLEGE_PRIVE'!$BW:$BW,$BI29,'7_COLLEGE_PRIVE'!$AF:$AF)</f>
        <v>131</v>
      </c>
      <c r="AW29" s="26">
        <f>SUMIF('7_COLLEGE_PRIVE'!$BW:$BW,$BI29,'7_COLLEGE_PRIVE'!$BX:$BX)</f>
        <v>5276</v>
      </c>
      <c r="AX29" s="26">
        <f>SUMIF('7_COLLEGE_PRIVE'!$BW:$BW,$BI29,'7_COLLEGE_PRIVE'!$AJ:$AJ)</f>
        <v>28</v>
      </c>
      <c r="AY29" s="26">
        <f>SUMIF('8_LYCEE_PRIVE'!$ES:$ES,$BI29,'8_LYCEE_PRIVE'!$AC:$AC)</f>
        <v>2565</v>
      </c>
      <c r="AZ29" s="26">
        <f>SUMIF('8_LYCEE_PRIVE'!$ES:$ES,$BI29,'8_LYCEE_PRIVE'!$BG:$BG)</f>
        <v>230</v>
      </c>
      <c r="BA29" s="26">
        <f>SUMIF('8_LYCEE_PRIVE'!$ES:$ES,$BI29,'8_LYCEE_PRIVE'!$ET:$ET)</f>
        <v>1083</v>
      </c>
      <c r="BB29" s="26">
        <f>SUMIF('8_LYCEE_PRIVE'!$ES:$ES,$BI29,'8_LYCEE_PRIVE'!$EU:$EU)</f>
        <v>613</v>
      </c>
      <c r="BC29" s="26">
        <f>SUMIF('8_LYCEE_PRIVE'!$ES:$ES,$BI29,'8_LYCEE_PRIVE'!$DQ:$DQ)</f>
        <v>127</v>
      </c>
      <c r="BD29" s="26">
        <f>SUMIF('8_LYCEE_PRIVE'!$ES:$ES,$BI29,'8_LYCEE_PRIVE'!$BY:$BY)</f>
        <v>67</v>
      </c>
      <c r="BE29" s="26">
        <f>SUMIF('8_LYCEE_PRIVE'!$ES:$ES,$BI29,'8_LYCEE_PRIVE'!$EV:$EV)</f>
        <v>5152</v>
      </c>
      <c r="BF29" s="26">
        <f>SUMIF('8_LYCEE_PRIVE'!$ES:$ES,$BI29,'8_LYCEE_PRIVE'!$CC:$CC)</f>
        <v>12</v>
      </c>
      <c r="BH29" s="78" t="str">
        <f t="shared" si="0"/>
        <v>ATSIMO-ATSINANANA</v>
      </c>
      <c r="BI29" s="78" t="str">
        <f t="shared" si="1"/>
        <v>ATSIMO-ATSINANANATOTAL</v>
      </c>
    </row>
    <row r="30" spans="1:61">
      <c r="A30" s="205" t="s">
        <v>101</v>
      </c>
      <c r="B30" s="8" t="s">
        <v>90</v>
      </c>
      <c r="C30" s="71">
        <f>SUMIF('1_PRESCOLAIRE_PUBLIC'!$AX:$AX,$BI30,'1_PRESCOLAIRE_PUBLIC'!$K:$K)</f>
        <v>33654</v>
      </c>
      <c r="D30" s="71">
        <f>SUMIF('1_PRESCOLAIRE_PUBLIC'!$AX:$AX,$BI30,'1_PRESCOLAIRE_PUBLIC'!$T:$T)</f>
        <v>1105</v>
      </c>
      <c r="E30" s="71">
        <f>SUMIF('1_PRESCOLAIRE_PUBLIC'!$AX:$AX,$BI30,'1_PRESCOLAIRE_PUBLIC'!$AY:$AY)</f>
        <v>12041</v>
      </c>
      <c r="F30" s="71">
        <f>SUMIF('1_PRESCOLAIRE_PUBLIC'!$AX:$AX,$BI30,'1_PRESCOLAIRE_PUBLIC'!$AC:$AC)</f>
        <v>2008</v>
      </c>
      <c r="G30" s="71">
        <f>SUMIF('1_PRESCOLAIRE_PUBLIC'!$AX:$AX,$BI30,'1_PRESCOLAIRE_PUBLIC'!$AH:$AH)</f>
        <v>987</v>
      </c>
      <c r="H30" s="71">
        <f>SUMIF('2_PRIMAIRE_PUBLIC'!$CE:$CE,$BI30,'2_PRIMAIRE_PUBLIC'!$M:$M)</f>
        <v>230868</v>
      </c>
      <c r="I30" s="71">
        <f>SUMIF('2_PRIMAIRE_PUBLIC'!$CE:$CE,$BI30,'2_PRIMAIRE_PUBLIC'!$AA:$AA)</f>
        <v>79595</v>
      </c>
      <c r="J30" s="71">
        <f>SUMIF('2_PRIMAIRE_PUBLIC'!$CE:$CE,$BI30,'2_PRIMAIRE_PUBLIC'!$BI:$BI)</f>
        <v>5485</v>
      </c>
      <c r="K30" s="71">
        <f>SUMIF('2_PRIMAIRE_PUBLIC'!$CE:$CE,$BI30,'2_PRIMAIRE_PUBLIC'!$AK:$AK)</f>
        <v>5769</v>
      </c>
      <c r="L30" s="71">
        <f>SUMIF('2_PRIMAIRE_PUBLIC'!$CE:$CE,$BI30,'2_PRIMAIRE_PUBLIC'!$CF:$CF)</f>
        <v>153145</v>
      </c>
      <c r="M30" s="71">
        <f>SUMIF('2_PRIMAIRE_PUBLIC'!$CE:$CE,$BI30,'2_PRIMAIRE_PUBLIC'!$AO:$AO)</f>
        <v>1706</v>
      </c>
      <c r="N30" s="205" t="s">
        <v>101</v>
      </c>
      <c r="O30" s="8" t="s">
        <v>90</v>
      </c>
      <c r="P30" s="71">
        <f>SUMIF('3_COLLEGE_PUBLIC'!$BZ:$BZ,$BI30,'3_COLLEGE_PUBLIC'!$K:$K)</f>
        <v>27068</v>
      </c>
      <c r="Q30" s="71">
        <f>SUMIF('3_COLLEGE_PUBLIC'!$BZ:$BZ,$BI30,'3_COLLEGE_PUBLIC'!$W:$W)</f>
        <v>4281</v>
      </c>
      <c r="R30" s="71">
        <f>SUMIF('3_COLLEGE_PUBLIC'!$BZ:$BZ,$BI30,'3_COLLEGE_PUBLIC'!$BC:$BC)</f>
        <v>1264</v>
      </c>
      <c r="S30" s="71">
        <f>SUMIF('3_COLLEGE_PUBLIC'!$BZ:$BZ,$BI30,'3_COLLEGE_PUBLIC'!$AF:$AF)</f>
        <v>668</v>
      </c>
      <c r="T30" s="71">
        <f>SUMIF('3_COLLEGE_PUBLIC'!$BZ:$BZ,$BI30,'3_COLLEGE_PUBLIC'!$CA:$CA)</f>
        <v>24249</v>
      </c>
      <c r="U30" s="71">
        <f>SUMIF('3_COLLEGE_PUBLIC'!$BZ:$BZ,$BI30,'3_COLLEGE_PUBLIC'!$AJ:$AJ)</f>
        <v>136</v>
      </c>
      <c r="V30" s="4">
        <f>SUMIF('4_LYCEE_PUBLIC'!$EV:$EV,$BI30,'4_LYCEE_PUBLIC'!$AC:$AC)</f>
        <v>5095</v>
      </c>
      <c r="W30" s="4">
        <f>SUMIF('4_LYCEE_PUBLIC'!$EV:$EV,$BI30,'4_LYCEE_PUBLIC'!$BG:$BG)</f>
        <v>334</v>
      </c>
      <c r="X30" s="4">
        <f>SUMIF('4_LYCEE_PUBLIC'!$EV:$EV,$BI30,'4_LYCEE_PUBLIC'!$EW:$EW)</f>
        <v>1349</v>
      </c>
      <c r="Y30" s="4">
        <f>SUMIF('4_LYCEE_PUBLIC'!$EV:$EV,$BI30,'4_LYCEE_PUBLIC'!$EX:$EX)</f>
        <v>904</v>
      </c>
      <c r="Z30" s="4">
        <f>SUMIF('4_LYCEE_PUBLIC'!$EV:$EV,$BI30,'4_LYCEE_PUBLIC'!$DV:$DV)</f>
        <v>264</v>
      </c>
      <c r="AA30" s="4">
        <f>SUMIF('4_LYCEE_PUBLIC'!$EV:$EV,$BI30,'4_LYCEE_PUBLIC'!$BY:$BY)</f>
        <v>95</v>
      </c>
      <c r="AB30" s="4">
        <f>SUMIF('4_LYCEE_PUBLIC'!$EV:$EV,$BI30,'4_LYCEE_PUBLIC'!$EY:$EY)</f>
        <v>5110</v>
      </c>
      <c r="AC30" s="4">
        <f>SUMIF('4_LYCEE_PUBLIC'!$EV:$EV,$BI30,'4_LYCEE_PUBLIC'!$CC:$CC)</f>
        <v>15</v>
      </c>
      <c r="AD30" s="213" t="s">
        <v>101</v>
      </c>
      <c r="AE30" s="3" t="s">
        <v>90</v>
      </c>
      <c r="AF30" s="4">
        <f>SUMIF('5_PRESCOLAIRE_PRIVE'!$AS:$AS,$BI30,'5_PRESCOLAIRE_PRIVE'!$K:$K)</f>
        <v>3134</v>
      </c>
      <c r="AG30" s="4">
        <f>SUMIF('5_PRESCOLAIRE_PRIVE'!$AS:$AS,$BI30,'5_PRESCOLAIRE_PRIVE'!$T:$T)</f>
        <v>115</v>
      </c>
      <c r="AH30" s="4">
        <f>SUMIF('5_PRESCOLAIRE_PRIVE'!$AS:$AS,$BI30,'5_PRESCOLAIRE_PRIVE'!$AT:$AT)</f>
        <v>3084</v>
      </c>
      <c r="AI30" s="4">
        <f>SUMIF('5_PRESCOLAIRE_PRIVE'!$AS:$AS,$BI30,'5_PRESCOLAIRE_PRIVE'!$X:$X)</f>
        <v>126</v>
      </c>
      <c r="AJ30" s="4">
        <f>SUMIF('5_PRESCOLAIRE_PRIVE'!$AS:$AS,$BI30,'5_PRESCOLAIRE_PRIVE'!$AC:$AC)</f>
        <v>59</v>
      </c>
      <c r="AK30" s="1">
        <f>SUMIF('6_PRIMAIRE_PRIVE'!$BZ:$BZ,$BI30,'6_PRIMAIRE_PRIVE'!$M:$M)</f>
        <v>9589</v>
      </c>
      <c r="AL30" s="1">
        <f>SUMIF('6_PRIMAIRE_PRIVE'!$BZ:$BZ,$BI30,'6_PRIMAIRE_PRIVE'!$AA:$AA)</f>
        <v>790</v>
      </c>
      <c r="AM30" s="1">
        <f>SUMIF('6_PRIMAIRE_PRIVE'!$BZ:$BZ,$BI30,'6_PRIMAIRE_PRIVE'!$BC:$BC)</f>
        <v>355</v>
      </c>
      <c r="AN30" s="1">
        <f>SUMIF('6_PRIMAIRE_PRIVE'!$BZ:$BZ,$BI30,'6_PRIMAIRE_PRIVE'!$AK:$AK)</f>
        <v>344</v>
      </c>
      <c r="AO30" s="1">
        <f>SUMIF('6_PRIMAIRE_PRIVE'!$BZ:$BZ,$BI30,'6_PRIMAIRE_PRIVE'!$CA:$CA)</f>
        <v>9390</v>
      </c>
      <c r="AP30" s="1">
        <f>SUMIF('6_PRIMAIRE_PRIVE'!$BZ:$BZ,$BI30,'6_PRIMAIRE_PRIVE'!$AO:$AO)</f>
        <v>88</v>
      </c>
      <c r="AQ30" s="212" t="s">
        <v>101</v>
      </c>
      <c r="AR30" s="3" t="s">
        <v>90</v>
      </c>
      <c r="AS30" s="1">
        <f>SUMIF('7_COLLEGE_PRIVE'!$BW:$BW,$BI30,'7_COLLEGE_PRIVE'!$K:$K)</f>
        <v>4332</v>
      </c>
      <c r="AT30" s="1">
        <f>SUMIF('7_COLLEGE_PRIVE'!$BW:$BW,$BI30,'7_COLLEGE_PRIVE'!$W:$W)</f>
        <v>337</v>
      </c>
      <c r="AU30" s="1">
        <f>SUMIF('7_COLLEGE_PRIVE'!$BW:$BW,$BI30,'7_COLLEGE_PRIVE'!$AX:$AX)</f>
        <v>351</v>
      </c>
      <c r="AV30" s="1">
        <f>SUMIF('7_COLLEGE_PRIVE'!$BW:$BW,$BI30,'7_COLLEGE_PRIVE'!$AF:$AF)</f>
        <v>161</v>
      </c>
      <c r="AW30" s="1">
        <f>SUMIF('7_COLLEGE_PRIVE'!$BW:$BW,$BI30,'7_COLLEGE_PRIVE'!$BX:$BX)</f>
        <v>5129</v>
      </c>
      <c r="AX30" s="1">
        <f>SUMIF('7_COLLEGE_PRIVE'!$BW:$BW,$BI30,'7_COLLEGE_PRIVE'!$AJ:$AJ)</f>
        <v>43</v>
      </c>
      <c r="AY30" s="1">
        <f>SUMIF('8_LYCEE_PRIVE'!$ES:$ES,$BI30,'8_LYCEE_PRIVE'!$AC:$AC)</f>
        <v>823</v>
      </c>
      <c r="AZ30" s="1">
        <f>SUMIF('8_LYCEE_PRIVE'!$ES:$ES,$BI30,'8_LYCEE_PRIVE'!$BG:$BG)</f>
        <v>22</v>
      </c>
      <c r="BA30" s="1">
        <f>SUMIF('8_LYCEE_PRIVE'!$ES:$ES,$BI30,'8_LYCEE_PRIVE'!$ET:$ET)</f>
        <v>324</v>
      </c>
      <c r="BB30" s="1">
        <f>SUMIF('8_LYCEE_PRIVE'!$ES:$ES,$BI30,'8_LYCEE_PRIVE'!$EU:$EU)</f>
        <v>177</v>
      </c>
      <c r="BC30" s="1">
        <f>SUMIF('8_LYCEE_PRIVE'!$ES:$ES,$BI30,'8_LYCEE_PRIVE'!$DQ:$DQ)</f>
        <v>80</v>
      </c>
      <c r="BD30" s="1">
        <f>SUMIF('8_LYCEE_PRIVE'!$ES:$ES,$BI30,'8_LYCEE_PRIVE'!$BY:$BY)</f>
        <v>36</v>
      </c>
      <c r="BE30" s="1">
        <f>SUMIF('8_LYCEE_PRIVE'!$ES:$ES,$BI30,'8_LYCEE_PRIVE'!$EV:$EV)</f>
        <v>741</v>
      </c>
      <c r="BF30" s="1">
        <f>SUMIF('8_LYCEE_PRIVE'!$ES:$ES,$BI30,'8_LYCEE_PRIVE'!$CC:$CC)</f>
        <v>12</v>
      </c>
      <c r="BH30" s="78" t="str">
        <f t="shared" si="0"/>
        <v>ATSINANANA</v>
      </c>
      <c r="BI30" s="78" t="str">
        <f t="shared" si="1"/>
        <v>ATSINANANARURAL</v>
      </c>
    </row>
    <row r="31" spans="1:61">
      <c r="A31" s="205"/>
      <c r="B31" s="8" t="s">
        <v>91</v>
      </c>
      <c r="C31" s="71">
        <f>SUMIF('1_PRESCOLAIRE_PUBLIC'!$AX:$AX,$BI31,'1_PRESCOLAIRE_PUBLIC'!$K:$K)</f>
        <v>5679</v>
      </c>
      <c r="D31" s="71">
        <f>SUMIF('1_PRESCOLAIRE_PUBLIC'!$AX:$AX,$BI31,'1_PRESCOLAIRE_PUBLIC'!$T:$T)</f>
        <v>153</v>
      </c>
      <c r="E31" s="71">
        <f>SUMIF('1_PRESCOLAIRE_PUBLIC'!$AX:$AX,$BI31,'1_PRESCOLAIRE_PUBLIC'!$AY:$AY)</f>
        <v>3923</v>
      </c>
      <c r="F31" s="71">
        <f>SUMIF('1_PRESCOLAIRE_PUBLIC'!$AX:$AX,$BI31,'1_PRESCOLAIRE_PUBLIC'!$AC:$AC)</f>
        <v>420</v>
      </c>
      <c r="G31" s="71">
        <f>SUMIF('1_PRESCOLAIRE_PUBLIC'!$AX:$AX,$BI31,'1_PRESCOLAIRE_PUBLIC'!$AH:$AH)</f>
        <v>78</v>
      </c>
      <c r="H31" s="71">
        <f>SUMIF('2_PRIMAIRE_PUBLIC'!$CE:$CE,$BI31,'2_PRIMAIRE_PUBLIC'!$M:$M)</f>
        <v>26880</v>
      </c>
      <c r="I31" s="71">
        <f>SUMIF('2_PRIMAIRE_PUBLIC'!$CE:$CE,$BI31,'2_PRIMAIRE_PUBLIC'!$AA:$AA)</f>
        <v>6848</v>
      </c>
      <c r="J31" s="71">
        <f>SUMIF('2_PRIMAIRE_PUBLIC'!$CE:$CE,$BI31,'2_PRIMAIRE_PUBLIC'!$BI:$BI)</f>
        <v>647</v>
      </c>
      <c r="K31" s="71">
        <f>SUMIF('2_PRIMAIRE_PUBLIC'!$CE:$CE,$BI31,'2_PRIMAIRE_PUBLIC'!$AK:$AK)</f>
        <v>465</v>
      </c>
      <c r="L31" s="71">
        <f>SUMIF('2_PRIMAIRE_PUBLIC'!$CE:$CE,$BI31,'2_PRIMAIRE_PUBLIC'!$CF:$CF)</f>
        <v>15418</v>
      </c>
      <c r="M31" s="71">
        <f>SUMIF('2_PRIMAIRE_PUBLIC'!$CE:$CE,$BI31,'2_PRIMAIRE_PUBLIC'!$AO:$AO)</f>
        <v>77</v>
      </c>
      <c r="N31" s="205"/>
      <c r="O31" s="8" t="s">
        <v>91</v>
      </c>
      <c r="P31" s="71">
        <f>SUMIF('3_COLLEGE_PUBLIC'!$BZ:$BZ,$BI31,'3_COLLEGE_PUBLIC'!$K:$K)</f>
        <v>16302</v>
      </c>
      <c r="Q31" s="71">
        <f>SUMIF('3_COLLEGE_PUBLIC'!$BZ:$BZ,$BI31,'3_COLLEGE_PUBLIC'!$W:$W)</f>
        <v>2512</v>
      </c>
      <c r="R31" s="71">
        <f>SUMIF('3_COLLEGE_PUBLIC'!$BZ:$BZ,$BI31,'3_COLLEGE_PUBLIC'!$BC:$BC)</f>
        <v>679</v>
      </c>
      <c r="S31" s="71">
        <f>SUMIF('3_COLLEGE_PUBLIC'!$BZ:$BZ,$BI31,'3_COLLEGE_PUBLIC'!$AF:$AF)</f>
        <v>225</v>
      </c>
      <c r="T31" s="71">
        <f>SUMIF('3_COLLEGE_PUBLIC'!$BZ:$BZ,$BI31,'3_COLLEGE_PUBLIC'!$CA:$CA)</f>
        <v>11304</v>
      </c>
      <c r="U31" s="71">
        <f>SUMIF('3_COLLEGE_PUBLIC'!$BZ:$BZ,$BI31,'3_COLLEGE_PUBLIC'!$AJ:$AJ)</f>
        <v>17</v>
      </c>
      <c r="V31" s="4">
        <f>SUMIF('4_LYCEE_PUBLIC'!$EV:$EV,$BI31,'4_LYCEE_PUBLIC'!$AC:$AC)</f>
        <v>5994</v>
      </c>
      <c r="W31" s="4">
        <f>SUMIF('4_LYCEE_PUBLIC'!$EV:$EV,$BI31,'4_LYCEE_PUBLIC'!$BG:$BG)</f>
        <v>469</v>
      </c>
      <c r="X31" s="4">
        <f>SUMIF('4_LYCEE_PUBLIC'!$EV:$EV,$BI31,'4_LYCEE_PUBLIC'!$EW:$EW)</f>
        <v>1930</v>
      </c>
      <c r="Y31" s="4">
        <f>SUMIF('4_LYCEE_PUBLIC'!$EV:$EV,$BI31,'4_LYCEE_PUBLIC'!$EX:$EX)</f>
        <v>1191</v>
      </c>
      <c r="Z31" s="4">
        <f>SUMIF('4_LYCEE_PUBLIC'!$EV:$EV,$BI31,'4_LYCEE_PUBLIC'!$DV:$DV)</f>
        <v>275</v>
      </c>
      <c r="AA31" s="4">
        <f>SUMIF('4_LYCEE_PUBLIC'!$EV:$EV,$BI31,'4_LYCEE_PUBLIC'!$BY:$BY)</f>
        <v>103</v>
      </c>
      <c r="AB31" s="4">
        <f>SUMIF('4_LYCEE_PUBLIC'!$EV:$EV,$BI31,'4_LYCEE_PUBLIC'!$EY:$EY)</f>
        <v>5544</v>
      </c>
      <c r="AC31" s="4">
        <f>SUMIF('4_LYCEE_PUBLIC'!$EV:$EV,$BI31,'4_LYCEE_PUBLIC'!$CC:$CC)</f>
        <v>4</v>
      </c>
      <c r="AD31" s="213"/>
      <c r="AE31" s="3" t="s">
        <v>91</v>
      </c>
      <c r="AF31" s="4">
        <f>SUMIF('5_PRESCOLAIRE_PRIVE'!$AS:$AS,$BI31,'5_PRESCOLAIRE_PRIVE'!$K:$K)</f>
        <v>17183</v>
      </c>
      <c r="AG31" s="4">
        <f>SUMIF('5_PRESCOLAIRE_PRIVE'!$AS:$AS,$BI31,'5_PRESCOLAIRE_PRIVE'!$T:$T)</f>
        <v>597</v>
      </c>
      <c r="AH31" s="4">
        <f>SUMIF('5_PRESCOLAIRE_PRIVE'!$AS:$AS,$BI31,'5_PRESCOLAIRE_PRIVE'!$AT:$AT)</f>
        <v>19679</v>
      </c>
      <c r="AI31" s="4">
        <f>SUMIF('5_PRESCOLAIRE_PRIVE'!$AS:$AS,$BI31,'5_PRESCOLAIRE_PRIVE'!$X:$X)</f>
        <v>732</v>
      </c>
      <c r="AJ31" s="4">
        <f>SUMIF('5_PRESCOLAIRE_PRIVE'!$AS:$AS,$BI31,'5_PRESCOLAIRE_PRIVE'!$AC:$AC)</f>
        <v>187</v>
      </c>
      <c r="AK31" s="1">
        <f>SUMIF('6_PRIMAIRE_PRIVE'!$BZ:$BZ,$BI31,'6_PRIMAIRE_PRIVE'!$M:$M)</f>
        <v>31728</v>
      </c>
      <c r="AL31" s="1">
        <f>SUMIF('6_PRIMAIRE_PRIVE'!$BZ:$BZ,$BI31,'6_PRIMAIRE_PRIVE'!$AA:$AA)</f>
        <v>1603</v>
      </c>
      <c r="AM31" s="1">
        <f>SUMIF('6_PRIMAIRE_PRIVE'!$BZ:$BZ,$BI31,'6_PRIMAIRE_PRIVE'!$BC:$BC)</f>
        <v>1055</v>
      </c>
      <c r="AN31" s="1">
        <f>SUMIF('6_PRIMAIRE_PRIVE'!$BZ:$BZ,$BI31,'6_PRIMAIRE_PRIVE'!$AK:$AK)</f>
        <v>1045</v>
      </c>
      <c r="AO31" s="1">
        <f>SUMIF('6_PRIMAIRE_PRIVE'!$BZ:$BZ,$BI31,'6_PRIMAIRE_PRIVE'!$CA:$CA)</f>
        <v>35998</v>
      </c>
      <c r="AP31" s="1">
        <f>SUMIF('6_PRIMAIRE_PRIVE'!$BZ:$BZ,$BI31,'6_PRIMAIRE_PRIVE'!$AO:$AO)</f>
        <v>187</v>
      </c>
      <c r="AQ31" s="212"/>
      <c r="AR31" s="3" t="s">
        <v>91</v>
      </c>
      <c r="AS31" s="1">
        <f>SUMIF('7_COLLEGE_PRIVE'!$BW:$BW,$BI31,'7_COLLEGE_PRIVE'!$K:$K)</f>
        <v>16173</v>
      </c>
      <c r="AT31" s="1">
        <f>SUMIF('7_COLLEGE_PRIVE'!$BW:$BW,$BI31,'7_COLLEGE_PRIVE'!$W:$W)</f>
        <v>1084</v>
      </c>
      <c r="AU31" s="1">
        <f>SUMIF('7_COLLEGE_PRIVE'!$BW:$BW,$BI31,'7_COLLEGE_PRIVE'!$AX:$AX)</f>
        <v>1136</v>
      </c>
      <c r="AV31" s="1">
        <f>SUMIF('7_COLLEGE_PRIVE'!$BW:$BW,$BI31,'7_COLLEGE_PRIVE'!$AF:$AF)</f>
        <v>470</v>
      </c>
      <c r="AW31" s="1">
        <f>SUMIF('7_COLLEGE_PRIVE'!$BW:$BW,$BI31,'7_COLLEGE_PRIVE'!$BX:$BX)</f>
        <v>20487</v>
      </c>
      <c r="AX31" s="1">
        <f>SUMIF('7_COLLEGE_PRIVE'!$BW:$BW,$BI31,'7_COLLEGE_PRIVE'!$AJ:$AJ)</f>
        <v>99</v>
      </c>
      <c r="AY31" s="1">
        <f>SUMIF('8_LYCEE_PRIVE'!$ES:$ES,$BI31,'8_LYCEE_PRIVE'!$AC:$AC)</f>
        <v>8104</v>
      </c>
      <c r="AZ31" s="1">
        <f>SUMIF('8_LYCEE_PRIVE'!$ES:$ES,$BI31,'8_LYCEE_PRIVE'!$BG:$BG)</f>
        <v>526</v>
      </c>
      <c r="BA31" s="1">
        <f>SUMIF('8_LYCEE_PRIVE'!$ES:$ES,$BI31,'8_LYCEE_PRIVE'!$ET:$ET)</f>
        <v>2759</v>
      </c>
      <c r="BB31" s="1">
        <f>SUMIF('8_LYCEE_PRIVE'!$ES:$ES,$BI31,'8_LYCEE_PRIVE'!$EU:$EU)</f>
        <v>1815</v>
      </c>
      <c r="BC31" s="1">
        <f>SUMIF('8_LYCEE_PRIVE'!$ES:$ES,$BI31,'8_LYCEE_PRIVE'!$DQ:$DQ)</f>
        <v>604</v>
      </c>
      <c r="BD31" s="1">
        <f>SUMIF('8_LYCEE_PRIVE'!$ES:$ES,$BI31,'8_LYCEE_PRIVE'!$BY:$BY)</f>
        <v>220</v>
      </c>
      <c r="BE31" s="1">
        <f>SUMIF('8_LYCEE_PRIVE'!$ES:$ES,$BI31,'8_LYCEE_PRIVE'!$EV:$EV)</f>
        <v>10035</v>
      </c>
      <c r="BF31" s="1">
        <f>SUMIF('8_LYCEE_PRIVE'!$ES:$ES,$BI31,'8_LYCEE_PRIVE'!$CC:$CC)</f>
        <v>41</v>
      </c>
      <c r="BH31" s="78" t="str">
        <f t="shared" si="0"/>
        <v>ATSINANANA</v>
      </c>
      <c r="BI31" s="78" t="str">
        <f t="shared" si="1"/>
        <v>ATSINANANAURBAIN</v>
      </c>
    </row>
    <row r="32" spans="1:61">
      <c r="A32" s="205"/>
      <c r="B32" s="25" t="s">
        <v>73</v>
      </c>
      <c r="C32" s="26">
        <f>SUMIF('1_PRESCOLAIRE_PUBLIC'!$AX:$AX,$BI32,'1_PRESCOLAIRE_PUBLIC'!$K:$K)</f>
        <v>39333</v>
      </c>
      <c r="D32" s="26">
        <f>SUMIF('1_PRESCOLAIRE_PUBLIC'!$AX:$AX,$BI32,'1_PRESCOLAIRE_PUBLIC'!$T:$T)</f>
        <v>1258</v>
      </c>
      <c r="E32" s="26">
        <f>SUMIF('1_PRESCOLAIRE_PUBLIC'!$AX:$AX,$BI32,'1_PRESCOLAIRE_PUBLIC'!$AY:$AY)</f>
        <v>15964</v>
      </c>
      <c r="F32" s="26">
        <f>SUMIF('1_PRESCOLAIRE_PUBLIC'!$AX:$AX,$BI32,'1_PRESCOLAIRE_PUBLIC'!$AC:$AC)</f>
        <v>2428</v>
      </c>
      <c r="G32" s="26">
        <f>SUMIF('1_PRESCOLAIRE_PUBLIC'!$AX:$AX,$BI32,'1_PRESCOLAIRE_PUBLIC'!$AH:$AH)</f>
        <v>1065</v>
      </c>
      <c r="H32" s="26">
        <f>SUMIF('2_PRIMAIRE_PUBLIC'!$CE:$CE,$BI32,'2_PRIMAIRE_PUBLIC'!$M:$M)</f>
        <v>257748</v>
      </c>
      <c r="I32" s="26">
        <f>SUMIF('2_PRIMAIRE_PUBLIC'!$CE:$CE,$BI32,'2_PRIMAIRE_PUBLIC'!$AA:$AA)</f>
        <v>86443</v>
      </c>
      <c r="J32" s="26">
        <f>SUMIF('2_PRIMAIRE_PUBLIC'!$CE:$CE,$BI32,'2_PRIMAIRE_PUBLIC'!$BI:$BI)</f>
        <v>6132</v>
      </c>
      <c r="K32" s="26">
        <f>SUMIF('2_PRIMAIRE_PUBLIC'!$CE:$CE,$BI32,'2_PRIMAIRE_PUBLIC'!$AK:$AK)</f>
        <v>6234</v>
      </c>
      <c r="L32" s="26">
        <f>SUMIF('2_PRIMAIRE_PUBLIC'!$CE:$CE,$BI32,'2_PRIMAIRE_PUBLIC'!$CF:$CF)</f>
        <v>168563</v>
      </c>
      <c r="M32" s="26">
        <f>SUMIF('2_PRIMAIRE_PUBLIC'!$CE:$CE,$BI32,'2_PRIMAIRE_PUBLIC'!$AO:$AO)</f>
        <v>1783</v>
      </c>
      <c r="N32" s="205"/>
      <c r="O32" s="25" t="s">
        <v>73</v>
      </c>
      <c r="P32" s="26">
        <f>SUMIF('3_COLLEGE_PUBLIC'!$BZ:$BZ,$BI32,'3_COLLEGE_PUBLIC'!$K:$K)</f>
        <v>43370</v>
      </c>
      <c r="Q32" s="26">
        <f>SUMIF('3_COLLEGE_PUBLIC'!$BZ:$BZ,$BI32,'3_COLLEGE_PUBLIC'!$W:$W)</f>
        <v>6793</v>
      </c>
      <c r="R32" s="26">
        <f>SUMIF('3_COLLEGE_PUBLIC'!$BZ:$BZ,$BI32,'3_COLLEGE_PUBLIC'!$BC:$BC)</f>
        <v>1943</v>
      </c>
      <c r="S32" s="26">
        <f>SUMIF('3_COLLEGE_PUBLIC'!$BZ:$BZ,$BI32,'3_COLLEGE_PUBLIC'!$AF:$AF)</f>
        <v>893</v>
      </c>
      <c r="T32" s="26">
        <f>SUMIF('3_COLLEGE_PUBLIC'!$BZ:$BZ,$BI32,'3_COLLEGE_PUBLIC'!$CA:$CA)</f>
        <v>35553</v>
      </c>
      <c r="U32" s="26">
        <f>SUMIF('3_COLLEGE_PUBLIC'!$BZ:$BZ,$BI32,'3_COLLEGE_PUBLIC'!$AJ:$AJ)</f>
        <v>153</v>
      </c>
      <c r="V32" s="26">
        <f>SUMIF('4_LYCEE_PUBLIC'!$EV:$EV,$BI32,'4_LYCEE_PUBLIC'!$AC:$AC)</f>
        <v>11089</v>
      </c>
      <c r="W32" s="26">
        <f>SUMIF('4_LYCEE_PUBLIC'!$EV:$EV,$BI32,'4_LYCEE_PUBLIC'!$BG:$BG)</f>
        <v>803</v>
      </c>
      <c r="X32" s="26">
        <f>SUMIF('4_LYCEE_PUBLIC'!$EV:$EV,$BI32,'4_LYCEE_PUBLIC'!$EW:$EW)</f>
        <v>3279</v>
      </c>
      <c r="Y32" s="26">
        <f>SUMIF('4_LYCEE_PUBLIC'!$EV:$EV,$BI32,'4_LYCEE_PUBLIC'!$EX:$EX)</f>
        <v>2095</v>
      </c>
      <c r="Z32" s="26">
        <f>SUMIF('4_LYCEE_PUBLIC'!$EV:$EV,$BI32,'4_LYCEE_PUBLIC'!$DV:$DV)</f>
        <v>539</v>
      </c>
      <c r="AA32" s="26">
        <f>SUMIF('4_LYCEE_PUBLIC'!$EV:$EV,$BI32,'4_LYCEE_PUBLIC'!$BY:$BY)</f>
        <v>198</v>
      </c>
      <c r="AB32" s="26">
        <f>SUMIF('4_LYCEE_PUBLIC'!$EV:$EV,$BI32,'4_LYCEE_PUBLIC'!$EY:$EY)</f>
        <v>10654</v>
      </c>
      <c r="AC32" s="26">
        <f>SUMIF('4_LYCEE_PUBLIC'!$EV:$EV,$BI32,'4_LYCEE_PUBLIC'!$CC:$CC)</f>
        <v>19</v>
      </c>
      <c r="AD32" s="213"/>
      <c r="AE32" s="25" t="s">
        <v>73</v>
      </c>
      <c r="AF32" s="26">
        <f>SUMIF('5_PRESCOLAIRE_PRIVE'!$AS:$AS,$BI32,'5_PRESCOLAIRE_PRIVE'!$K:$K)</f>
        <v>20317</v>
      </c>
      <c r="AG32" s="26">
        <f>SUMIF('5_PRESCOLAIRE_PRIVE'!$AS:$AS,$BI32,'5_PRESCOLAIRE_PRIVE'!$T:$T)</f>
        <v>712</v>
      </c>
      <c r="AH32" s="26">
        <f>SUMIF('5_PRESCOLAIRE_PRIVE'!$AS:$AS,$BI32,'5_PRESCOLAIRE_PRIVE'!$AT:$AT)</f>
        <v>22763</v>
      </c>
      <c r="AI32" s="26">
        <f>SUMIF('5_PRESCOLAIRE_PRIVE'!$AS:$AS,$BI32,'5_PRESCOLAIRE_PRIVE'!$X:$X)</f>
        <v>858</v>
      </c>
      <c r="AJ32" s="26">
        <f>SUMIF('5_PRESCOLAIRE_PRIVE'!$AS:$AS,$BI32,'5_PRESCOLAIRE_PRIVE'!$AC:$AC)</f>
        <v>246</v>
      </c>
      <c r="AK32" s="26">
        <f>SUMIF('6_PRIMAIRE_PRIVE'!$BZ:$BZ,$BI32,'6_PRIMAIRE_PRIVE'!$M:$M)</f>
        <v>41317</v>
      </c>
      <c r="AL32" s="26">
        <f>SUMIF('6_PRIMAIRE_PRIVE'!$BZ:$BZ,$BI32,'6_PRIMAIRE_PRIVE'!$AA:$AA)</f>
        <v>2393</v>
      </c>
      <c r="AM32" s="26">
        <f>SUMIF('6_PRIMAIRE_PRIVE'!$BZ:$BZ,$BI32,'6_PRIMAIRE_PRIVE'!$BC:$BC)</f>
        <v>1410</v>
      </c>
      <c r="AN32" s="26">
        <f>SUMIF('6_PRIMAIRE_PRIVE'!$BZ:$BZ,$BI32,'6_PRIMAIRE_PRIVE'!$AK:$AK)</f>
        <v>1389</v>
      </c>
      <c r="AO32" s="26">
        <f>SUMIF('6_PRIMAIRE_PRIVE'!$BZ:$BZ,$BI32,'6_PRIMAIRE_PRIVE'!$CA:$CA)</f>
        <v>45388</v>
      </c>
      <c r="AP32" s="26">
        <f>SUMIF('6_PRIMAIRE_PRIVE'!$BZ:$BZ,$BI32,'6_PRIMAIRE_PRIVE'!$AO:$AO)</f>
        <v>275</v>
      </c>
      <c r="AQ32" s="212"/>
      <c r="AR32" s="25" t="s">
        <v>73</v>
      </c>
      <c r="AS32" s="26">
        <f>SUMIF('7_COLLEGE_PRIVE'!$BW:$BW,$BI32,'7_COLLEGE_PRIVE'!$K:$K)</f>
        <v>20505</v>
      </c>
      <c r="AT32" s="26">
        <f>SUMIF('7_COLLEGE_PRIVE'!$BW:$BW,$BI32,'7_COLLEGE_PRIVE'!$W:$W)</f>
        <v>1421</v>
      </c>
      <c r="AU32" s="26">
        <f>SUMIF('7_COLLEGE_PRIVE'!$BW:$BW,$BI32,'7_COLLEGE_PRIVE'!$AX:$AX)</f>
        <v>1487</v>
      </c>
      <c r="AV32" s="26">
        <f>SUMIF('7_COLLEGE_PRIVE'!$BW:$BW,$BI32,'7_COLLEGE_PRIVE'!$AF:$AF)</f>
        <v>631</v>
      </c>
      <c r="AW32" s="26">
        <f>SUMIF('7_COLLEGE_PRIVE'!$BW:$BW,$BI32,'7_COLLEGE_PRIVE'!$BX:$BX)</f>
        <v>25616</v>
      </c>
      <c r="AX32" s="26">
        <f>SUMIF('7_COLLEGE_PRIVE'!$BW:$BW,$BI32,'7_COLLEGE_PRIVE'!$AJ:$AJ)</f>
        <v>142</v>
      </c>
      <c r="AY32" s="26">
        <f>SUMIF('8_LYCEE_PRIVE'!$ES:$ES,$BI32,'8_LYCEE_PRIVE'!$AC:$AC)</f>
        <v>8927</v>
      </c>
      <c r="AZ32" s="26">
        <f>SUMIF('8_LYCEE_PRIVE'!$ES:$ES,$BI32,'8_LYCEE_PRIVE'!$BG:$BG)</f>
        <v>548</v>
      </c>
      <c r="BA32" s="26">
        <f>SUMIF('8_LYCEE_PRIVE'!$ES:$ES,$BI32,'8_LYCEE_PRIVE'!$ET:$ET)</f>
        <v>3083</v>
      </c>
      <c r="BB32" s="26">
        <f>SUMIF('8_LYCEE_PRIVE'!$ES:$ES,$BI32,'8_LYCEE_PRIVE'!$EU:$EU)</f>
        <v>1992</v>
      </c>
      <c r="BC32" s="26">
        <f>SUMIF('8_LYCEE_PRIVE'!$ES:$ES,$BI32,'8_LYCEE_PRIVE'!$DQ:$DQ)</f>
        <v>684</v>
      </c>
      <c r="BD32" s="26">
        <f>SUMIF('8_LYCEE_PRIVE'!$ES:$ES,$BI32,'8_LYCEE_PRIVE'!$BY:$BY)</f>
        <v>256</v>
      </c>
      <c r="BE32" s="26">
        <f>SUMIF('8_LYCEE_PRIVE'!$ES:$ES,$BI32,'8_LYCEE_PRIVE'!$EV:$EV)</f>
        <v>10776</v>
      </c>
      <c r="BF32" s="26">
        <f>SUMIF('8_LYCEE_PRIVE'!$ES:$ES,$BI32,'8_LYCEE_PRIVE'!$CC:$CC)</f>
        <v>53</v>
      </c>
      <c r="BH32" s="78" t="str">
        <f t="shared" si="0"/>
        <v>ATSINANANA</v>
      </c>
      <c r="BI32" s="78" t="str">
        <f t="shared" si="1"/>
        <v>ATSINANANATOTAL</v>
      </c>
    </row>
    <row r="33" spans="1:61">
      <c r="A33" s="205" t="s">
        <v>102</v>
      </c>
      <c r="B33" s="8" t="s">
        <v>90</v>
      </c>
      <c r="C33" s="71">
        <f>SUMIF('1_PRESCOLAIRE_PUBLIC'!$AX:$AX,$BI33,'1_PRESCOLAIRE_PUBLIC'!$K:$K)</f>
        <v>6368</v>
      </c>
      <c r="D33" s="71">
        <f>SUMIF('1_PRESCOLAIRE_PUBLIC'!$AX:$AX,$BI33,'1_PRESCOLAIRE_PUBLIC'!$T:$T)</f>
        <v>105</v>
      </c>
      <c r="E33" s="71">
        <f>SUMIF('1_PRESCOLAIRE_PUBLIC'!$AX:$AX,$BI33,'1_PRESCOLAIRE_PUBLIC'!$AY:$AY)</f>
        <v>1536</v>
      </c>
      <c r="F33" s="71">
        <f>SUMIF('1_PRESCOLAIRE_PUBLIC'!$AX:$AX,$BI33,'1_PRESCOLAIRE_PUBLIC'!$AC:$AC)</f>
        <v>318</v>
      </c>
      <c r="G33" s="71">
        <f>SUMIF('1_PRESCOLAIRE_PUBLIC'!$AX:$AX,$BI33,'1_PRESCOLAIRE_PUBLIC'!$AH:$AH)</f>
        <v>207</v>
      </c>
      <c r="H33" s="71">
        <f>SUMIF('2_PRIMAIRE_PUBLIC'!$CE:$CE,$BI33,'2_PRIMAIRE_PUBLIC'!$M:$M)</f>
        <v>58278</v>
      </c>
      <c r="I33" s="71">
        <f>SUMIF('2_PRIMAIRE_PUBLIC'!$CE:$CE,$BI33,'2_PRIMAIRE_PUBLIC'!$AA:$AA)</f>
        <v>14640</v>
      </c>
      <c r="J33" s="71">
        <f>SUMIF('2_PRIMAIRE_PUBLIC'!$CE:$CE,$BI33,'2_PRIMAIRE_PUBLIC'!$BI:$BI)</f>
        <v>1495</v>
      </c>
      <c r="K33" s="71">
        <f>SUMIF('2_PRIMAIRE_PUBLIC'!$CE:$CE,$BI33,'2_PRIMAIRE_PUBLIC'!$AK:$AK)</f>
        <v>1169</v>
      </c>
      <c r="L33" s="71">
        <f>SUMIF('2_PRIMAIRE_PUBLIC'!$CE:$CE,$BI33,'2_PRIMAIRE_PUBLIC'!$CF:$CF)</f>
        <v>28205</v>
      </c>
      <c r="M33" s="71">
        <f>SUMIF('2_PRIMAIRE_PUBLIC'!$CE:$CE,$BI33,'2_PRIMAIRE_PUBLIC'!$AO:$AO)</f>
        <v>478</v>
      </c>
      <c r="N33" s="205" t="s">
        <v>102</v>
      </c>
      <c r="O33" s="8" t="s">
        <v>90</v>
      </c>
      <c r="P33" s="71">
        <f>SUMIF('3_COLLEGE_PUBLIC'!$BZ:$BZ,$BI33,'3_COLLEGE_PUBLIC'!$K:$K)</f>
        <v>7972</v>
      </c>
      <c r="Q33" s="71">
        <f>SUMIF('3_COLLEGE_PUBLIC'!$BZ:$BZ,$BI33,'3_COLLEGE_PUBLIC'!$W:$W)</f>
        <v>938</v>
      </c>
      <c r="R33" s="71">
        <f>SUMIF('3_COLLEGE_PUBLIC'!$BZ:$BZ,$BI33,'3_COLLEGE_PUBLIC'!$BC:$BC)</f>
        <v>392</v>
      </c>
      <c r="S33" s="71">
        <f>SUMIF('3_COLLEGE_PUBLIC'!$BZ:$BZ,$BI33,'3_COLLEGE_PUBLIC'!$AF:$AF)</f>
        <v>173</v>
      </c>
      <c r="T33" s="71">
        <f>SUMIF('3_COLLEGE_PUBLIC'!$BZ:$BZ,$BI33,'3_COLLEGE_PUBLIC'!$CA:$CA)</f>
        <v>6530</v>
      </c>
      <c r="U33" s="71">
        <f>SUMIF('3_COLLEGE_PUBLIC'!$BZ:$BZ,$BI33,'3_COLLEGE_PUBLIC'!$AJ:$AJ)</f>
        <v>43</v>
      </c>
      <c r="V33" s="4">
        <f>SUMIF('4_LYCEE_PUBLIC'!$EV:$EV,$BI33,'4_LYCEE_PUBLIC'!$AC:$AC)</f>
        <v>1555</v>
      </c>
      <c r="W33" s="4">
        <f>SUMIF('4_LYCEE_PUBLIC'!$EV:$EV,$BI33,'4_LYCEE_PUBLIC'!$BG:$BG)</f>
        <v>106</v>
      </c>
      <c r="X33" s="4">
        <f>SUMIF('4_LYCEE_PUBLIC'!$EV:$EV,$BI33,'4_LYCEE_PUBLIC'!$EW:$EW)</f>
        <v>349</v>
      </c>
      <c r="Y33" s="4">
        <f>SUMIF('4_LYCEE_PUBLIC'!$EV:$EV,$BI33,'4_LYCEE_PUBLIC'!$EX:$EX)</f>
        <v>221</v>
      </c>
      <c r="Z33" s="4">
        <f>SUMIF('4_LYCEE_PUBLIC'!$EV:$EV,$BI33,'4_LYCEE_PUBLIC'!$DV:$DV)</f>
        <v>101</v>
      </c>
      <c r="AA33" s="4">
        <f>SUMIF('4_LYCEE_PUBLIC'!$EV:$EV,$BI33,'4_LYCEE_PUBLIC'!$BY:$BY)</f>
        <v>34</v>
      </c>
      <c r="AB33" s="4">
        <f>SUMIF('4_LYCEE_PUBLIC'!$EV:$EV,$BI33,'4_LYCEE_PUBLIC'!$EY:$EY)</f>
        <v>1512</v>
      </c>
      <c r="AC33" s="4">
        <f>SUMIF('4_LYCEE_PUBLIC'!$EV:$EV,$BI33,'4_LYCEE_PUBLIC'!$CC:$CC)</f>
        <v>11</v>
      </c>
      <c r="AD33" s="213" t="s">
        <v>102</v>
      </c>
      <c r="AE33" s="3" t="s">
        <v>90</v>
      </c>
      <c r="AF33" s="4">
        <f>SUMIF('5_PRESCOLAIRE_PRIVE'!$AS:$AS,$BI33,'5_PRESCOLAIRE_PRIVE'!$K:$K)</f>
        <v>1006</v>
      </c>
      <c r="AG33" s="4">
        <f>SUMIF('5_PRESCOLAIRE_PRIVE'!$AS:$AS,$BI33,'5_PRESCOLAIRE_PRIVE'!$T:$T)</f>
        <v>41</v>
      </c>
      <c r="AH33" s="4">
        <f>SUMIF('5_PRESCOLAIRE_PRIVE'!$AS:$AS,$BI33,'5_PRESCOLAIRE_PRIVE'!$AT:$AT)</f>
        <v>991</v>
      </c>
      <c r="AI33" s="4">
        <f>SUMIF('5_PRESCOLAIRE_PRIVE'!$AS:$AS,$BI33,'5_PRESCOLAIRE_PRIVE'!$X:$X)</f>
        <v>36</v>
      </c>
      <c r="AJ33" s="4">
        <f>SUMIF('5_PRESCOLAIRE_PRIVE'!$AS:$AS,$BI33,'5_PRESCOLAIRE_PRIVE'!$AC:$AC)</f>
        <v>24</v>
      </c>
      <c r="AK33" s="1">
        <f>SUMIF('6_PRIMAIRE_PRIVE'!$BZ:$BZ,$BI33,'6_PRIMAIRE_PRIVE'!$M:$M)</f>
        <v>4383</v>
      </c>
      <c r="AL33" s="1">
        <f>SUMIF('6_PRIMAIRE_PRIVE'!$BZ:$BZ,$BI33,'6_PRIMAIRE_PRIVE'!$AA:$AA)</f>
        <v>454</v>
      </c>
      <c r="AM33" s="1">
        <f>SUMIF('6_PRIMAIRE_PRIVE'!$BZ:$BZ,$BI33,'6_PRIMAIRE_PRIVE'!$BC:$BC)</f>
        <v>126</v>
      </c>
      <c r="AN33" s="1">
        <f>SUMIF('6_PRIMAIRE_PRIVE'!$BZ:$BZ,$BI33,'6_PRIMAIRE_PRIVE'!$AK:$AK)</f>
        <v>134</v>
      </c>
      <c r="AO33" s="1">
        <f>SUMIF('6_PRIMAIRE_PRIVE'!$BZ:$BZ,$BI33,'6_PRIMAIRE_PRIVE'!$CA:$CA)</f>
        <v>5741</v>
      </c>
      <c r="AP33" s="1">
        <f>SUMIF('6_PRIMAIRE_PRIVE'!$BZ:$BZ,$BI33,'6_PRIMAIRE_PRIVE'!$AO:$AO)</f>
        <v>28</v>
      </c>
      <c r="AQ33" s="212" t="s">
        <v>102</v>
      </c>
      <c r="AR33" s="3" t="s">
        <v>90</v>
      </c>
      <c r="AS33" s="1">
        <f>SUMIF('7_COLLEGE_PRIVE'!$BW:$BW,$BI33,'7_COLLEGE_PRIVE'!$K:$K)</f>
        <v>1246</v>
      </c>
      <c r="AT33" s="1">
        <f>SUMIF('7_COLLEGE_PRIVE'!$BW:$BW,$BI33,'7_COLLEGE_PRIVE'!$W:$W)</f>
        <v>71</v>
      </c>
      <c r="AU33" s="1">
        <f>SUMIF('7_COLLEGE_PRIVE'!$BW:$BW,$BI33,'7_COLLEGE_PRIVE'!$AX:$AX)</f>
        <v>89</v>
      </c>
      <c r="AV33" s="1">
        <f>SUMIF('7_COLLEGE_PRIVE'!$BW:$BW,$BI33,'7_COLLEGE_PRIVE'!$AF:$AF)</f>
        <v>74</v>
      </c>
      <c r="AW33" s="1">
        <f>SUMIF('7_COLLEGE_PRIVE'!$BW:$BW,$BI33,'7_COLLEGE_PRIVE'!$BX:$BX)</f>
        <v>1778</v>
      </c>
      <c r="AX33" s="1">
        <f>SUMIF('7_COLLEGE_PRIVE'!$BW:$BW,$BI33,'7_COLLEGE_PRIVE'!$AJ:$AJ)</f>
        <v>16</v>
      </c>
      <c r="AY33" s="1">
        <f>SUMIF('8_LYCEE_PRIVE'!$ES:$ES,$BI33,'8_LYCEE_PRIVE'!$AC:$AC)</f>
        <v>0</v>
      </c>
      <c r="AZ33" s="1">
        <f>SUMIF('8_LYCEE_PRIVE'!$ES:$ES,$BI33,'8_LYCEE_PRIVE'!$BG:$BG)</f>
        <v>0</v>
      </c>
      <c r="BA33" s="1">
        <f>SUMIF('8_LYCEE_PRIVE'!$ES:$ES,$BI33,'8_LYCEE_PRIVE'!$ET:$ET)</f>
        <v>0</v>
      </c>
      <c r="BB33" s="1">
        <f>SUMIF('8_LYCEE_PRIVE'!$ES:$ES,$BI33,'8_LYCEE_PRIVE'!$EU:$EU)</f>
        <v>0</v>
      </c>
      <c r="BC33" s="1">
        <f>SUMIF('8_LYCEE_PRIVE'!$ES:$ES,$BI33,'8_LYCEE_PRIVE'!$DQ:$DQ)</f>
        <v>0</v>
      </c>
      <c r="BD33" s="1">
        <f>SUMIF('8_LYCEE_PRIVE'!$ES:$ES,$BI33,'8_LYCEE_PRIVE'!$BY:$BY)</f>
        <v>0</v>
      </c>
      <c r="BE33" s="1">
        <f>SUMIF('8_LYCEE_PRIVE'!$ES:$ES,$BI33,'8_LYCEE_PRIVE'!$EV:$EV)</f>
        <v>0</v>
      </c>
      <c r="BF33" s="1">
        <f>SUMIF('8_LYCEE_PRIVE'!$ES:$ES,$BI33,'8_LYCEE_PRIVE'!$CC:$CC)</f>
        <v>0</v>
      </c>
      <c r="BH33" s="78" t="str">
        <f t="shared" si="0"/>
        <v>BETSIBOKA</v>
      </c>
      <c r="BI33" s="78" t="str">
        <f t="shared" si="1"/>
        <v>BETSIBOKARURAL</v>
      </c>
    </row>
    <row r="34" spans="1:61">
      <c r="A34" s="205"/>
      <c r="B34" s="8" t="s">
        <v>91</v>
      </c>
      <c r="C34" s="71">
        <f>SUMIF('1_PRESCOLAIRE_PUBLIC'!$AX:$AX,$BI34,'1_PRESCOLAIRE_PUBLIC'!$K:$K)</f>
        <v>778</v>
      </c>
      <c r="D34" s="71">
        <f>SUMIF('1_PRESCOLAIRE_PUBLIC'!$AX:$AX,$BI34,'1_PRESCOLAIRE_PUBLIC'!$T:$T)</f>
        <v>13</v>
      </c>
      <c r="E34" s="71">
        <f>SUMIF('1_PRESCOLAIRE_PUBLIC'!$AX:$AX,$BI34,'1_PRESCOLAIRE_PUBLIC'!$AY:$AY)</f>
        <v>218</v>
      </c>
      <c r="F34" s="71">
        <f>SUMIF('1_PRESCOLAIRE_PUBLIC'!$AX:$AX,$BI34,'1_PRESCOLAIRE_PUBLIC'!$AC:$AC)</f>
        <v>58</v>
      </c>
      <c r="G34" s="71">
        <f>SUMIF('1_PRESCOLAIRE_PUBLIC'!$AX:$AX,$BI34,'1_PRESCOLAIRE_PUBLIC'!$AH:$AH)</f>
        <v>17</v>
      </c>
      <c r="H34" s="71">
        <f>SUMIF('2_PRIMAIRE_PUBLIC'!$CE:$CE,$BI34,'2_PRIMAIRE_PUBLIC'!$M:$M)</f>
        <v>6680</v>
      </c>
      <c r="I34" s="71">
        <f>SUMIF('2_PRIMAIRE_PUBLIC'!$CE:$CE,$BI34,'2_PRIMAIRE_PUBLIC'!$AA:$AA)</f>
        <v>1570</v>
      </c>
      <c r="J34" s="71">
        <f>SUMIF('2_PRIMAIRE_PUBLIC'!$CE:$CE,$BI34,'2_PRIMAIRE_PUBLIC'!$BI:$BI)</f>
        <v>138</v>
      </c>
      <c r="K34" s="71">
        <f>SUMIF('2_PRIMAIRE_PUBLIC'!$CE:$CE,$BI34,'2_PRIMAIRE_PUBLIC'!$AK:$AK)</f>
        <v>109</v>
      </c>
      <c r="L34" s="71">
        <f>SUMIF('2_PRIMAIRE_PUBLIC'!$CE:$CE,$BI34,'2_PRIMAIRE_PUBLIC'!$CF:$CF)</f>
        <v>4450</v>
      </c>
      <c r="M34" s="71">
        <f>SUMIF('2_PRIMAIRE_PUBLIC'!$CE:$CE,$BI34,'2_PRIMAIRE_PUBLIC'!$AO:$AO)</f>
        <v>32</v>
      </c>
      <c r="N34" s="205"/>
      <c r="O34" s="8" t="s">
        <v>91</v>
      </c>
      <c r="P34" s="71">
        <f>SUMIF('3_COLLEGE_PUBLIC'!$BZ:$BZ,$BI34,'3_COLLEGE_PUBLIC'!$K:$K)</f>
        <v>2201</v>
      </c>
      <c r="Q34" s="71">
        <f>SUMIF('3_COLLEGE_PUBLIC'!$BZ:$BZ,$BI34,'3_COLLEGE_PUBLIC'!$W:$W)</f>
        <v>313</v>
      </c>
      <c r="R34" s="71">
        <f>SUMIF('3_COLLEGE_PUBLIC'!$BZ:$BZ,$BI34,'3_COLLEGE_PUBLIC'!$BC:$BC)</f>
        <v>75</v>
      </c>
      <c r="S34" s="71">
        <f>SUMIF('3_COLLEGE_PUBLIC'!$BZ:$BZ,$BI34,'3_COLLEGE_PUBLIC'!$AF:$AF)</f>
        <v>41</v>
      </c>
      <c r="T34" s="71">
        <f>SUMIF('3_COLLEGE_PUBLIC'!$BZ:$BZ,$BI34,'3_COLLEGE_PUBLIC'!$CA:$CA)</f>
        <v>1758</v>
      </c>
      <c r="U34" s="71">
        <f>SUMIF('3_COLLEGE_PUBLIC'!$BZ:$BZ,$BI34,'3_COLLEGE_PUBLIC'!$AJ:$AJ)</f>
        <v>3</v>
      </c>
      <c r="V34" s="4">
        <f>SUMIF('4_LYCEE_PUBLIC'!$EV:$EV,$BI34,'4_LYCEE_PUBLIC'!$AC:$AC)</f>
        <v>1309</v>
      </c>
      <c r="W34" s="4">
        <f>SUMIF('4_LYCEE_PUBLIC'!$EV:$EV,$BI34,'4_LYCEE_PUBLIC'!$BG:$BG)</f>
        <v>197</v>
      </c>
      <c r="X34" s="4">
        <f>SUMIF('4_LYCEE_PUBLIC'!$EV:$EV,$BI34,'4_LYCEE_PUBLIC'!$EW:$EW)</f>
        <v>383</v>
      </c>
      <c r="Y34" s="4">
        <f>SUMIF('4_LYCEE_PUBLIC'!$EV:$EV,$BI34,'4_LYCEE_PUBLIC'!$EX:$EX)</f>
        <v>124</v>
      </c>
      <c r="Z34" s="4">
        <f>SUMIF('4_LYCEE_PUBLIC'!$EV:$EV,$BI34,'4_LYCEE_PUBLIC'!$DV:$DV)</f>
        <v>47</v>
      </c>
      <c r="AA34" s="4">
        <f>SUMIF('4_LYCEE_PUBLIC'!$EV:$EV,$BI34,'4_LYCEE_PUBLIC'!$BY:$BY)</f>
        <v>20</v>
      </c>
      <c r="AB34" s="4">
        <f>SUMIF('4_LYCEE_PUBLIC'!$EV:$EV,$BI34,'4_LYCEE_PUBLIC'!$EY:$EY)</f>
        <v>987</v>
      </c>
      <c r="AC34" s="4">
        <f>SUMIF('4_LYCEE_PUBLIC'!$EV:$EV,$BI34,'4_LYCEE_PUBLIC'!$CC:$CC)</f>
        <v>2</v>
      </c>
      <c r="AD34" s="213"/>
      <c r="AE34" s="3" t="s">
        <v>91</v>
      </c>
      <c r="AF34" s="4">
        <f>SUMIF('5_PRESCOLAIRE_PRIVE'!$AS:$AS,$BI34,'5_PRESCOLAIRE_PRIVE'!$K:$K)</f>
        <v>880</v>
      </c>
      <c r="AG34" s="4">
        <f>SUMIF('5_PRESCOLAIRE_PRIVE'!$AS:$AS,$BI34,'5_PRESCOLAIRE_PRIVE'!$T:$T)</f>
        <v>25</v>
      </c>
      <c r="AH34" s="4">
        <f>SUMIF('5_PRESCOLAIRE_PRIVE'!$AS:$AS,$BI34,'5_PRESCOLAIRE_PRIVE'!$AT:$AT)</f>
        <v>808</v>
      </c>
      <c r="AI34" s="4">
        <f>SUMIF('5_PRESCOLAIRE_PRIVE'!$AS:$AS,$BI34,'5_PRESCOLAIRE_PRIVE'!$X:$X)</f>
        <v>37</v>
      </c>
      <c r="AJ34" s="4">
        <f>SUMIF('5_PRESCOLAIRE_PRIVE'!$AS:$AS,$BI34,'5_PRESCOLAIRE_PRIVE'!$AC:$AC)</f>
        <v>11</v>
      </c>
      <c r="AK34" s="1">
        <f>SUMIF('6_PRIMAIRE_PRIVE'!$BZ:$BZ,$BI34,'6_PRIMAIRE_PRIVE'!$M:$M)</f>
        <v>3034</v>
      </c>
      <c r="AL34" s="1">
        <f>SUMIF('6_PRIMAIRE_PRIVE'!$BZ:$BZ,$BI34,'6_PRIMAIRE_PRIVE'!$AA:$AA)</f>
        <v>250</v>
      </c>
      <c r="AM34" s="1">
        <f>SUMIF('6_PRIMAIRE_PRIVE'!$BZ:$BZ,$BI34,'6_PRIMAIRE_PRIVE'!$BC:$BC)</f>
        <v>78</v>
      </c>
      <c r="AN34" s="1">
        <f>SUMIF('6_PRIMAIRE_PRIVE'!$BZ:$BZ,$BI34,'6_PRIMAIRE_PRIVE'!$AK:$AK)</f>
        <v>71</v>
      </c>
      <c r="AO34" s="1">
        <f>SUMIF('6_PRIMAIRE_PRIVE'!$BZ:$BZ,$BI34,'6_PRIMAIRE_PRIVE'!$CA:$CA)</f>
        <v>3139</v>
      </c>
      <c r="AP34" s="1">
        <f>SUMIF('6_PRIMAIRE_PRIVE'!$BZ:$BZ,$BI34,'6_PRIMAIRE_PRIVE'!$AO:$AO)</f>
        <v>10</v>
      </c>
      <c r="AQ34" s="212"/>
      <c r="AR34" s="3" t="s">
        <v>91</v>
      </c>
      <c r="AS34" s="1">
        <f>SUMIF('7_COLLEGE_PRIVE'!$BW:$BW,$BI34,'7_COLLEGE_PRIVE'!$K:$K)</f>
        <v>1415</v>
      </c>
      <c r="AT34" s="1">
        <f>SUMIF('7_COLLEGE_PRIVE'!$BW:$BW,$BI34,'7_COLLEGE_PRIVE'!$W:$W)</f>
        <v>58</v>
      </c>
      <c r="AU34" s="1">
        <f>SUMIF('7_COLLEGE_PRIVE'!$BW:$BW,$BI34,'7_COLLEGE_PRIVE'!$AX:$AX)</f>
        <v>72</v>
      </c>
      <c r="AV34" s="1">
        <f>SUMIF('7_COLLEGE_PRIVE'!$BW:$BW,$BI34,'7_COLLEGE_PRIVE'!$AF:$AF)</f>
        <v>36</v>
      </c>
      <c r="AW34" s="1">
        <f>SUMIF('7_COLLEGE_PRIVE'!$BW:$BW,$BI34,'7_COLLEGE_PRIVE'!$BX:$BX)</f>
        <v>1661</v>
      </c>
      <c r="AX34" s="1">
        <f>SUMIF('7_COLLEGE_PRIVE'!$BW:$BW,$BI34,'7_COLLEGE_PRIVE'!$AJ:$AJ)</f>
        <v>8</v>
      </c>
      <c r="AY34" s="1">
        <f>SUMIF('8_LYCEE_PRIVE'!$ES:$ES,$BI34,'8_LYCEE_PRIVE'!$AC:$AC)</f>
        <v>823</v>
      </c>
      <c r="AZ34" s="1">
        <f>SUMIF('8_LYCEE_PRIVE'!$ES:$ES,$BI34,'8_LYCEE_PRIVE'!$BG:$BG)</f>
        <v>88</v>
      </c>
      <c r="BA34" s="1">
        <f>SUMIF('8_LYCEE_PRIVE'!$ES:$ES,$BI34,'8_LYCEE_PRIVE'!$ET:$ET)</f>
        <v>282</v>
      </c>
      <c r="BB34" s="1">
        <f>SUMIF('8_LYCEE_PRIVE'!$ES:$ES,$BI34,'8_LYCEE_PRIVE'!$EU:$EU)</f>
        <v>168</v>
      </c>
      <c r="BC34" s="1">
        <f>SUMIF('8_LYCEE_PRIVE'!$ES:$ES,$BI34,'8_LYCEE_PRIVE'!$DQ:$DQ)</f>
        <v>49</v>
      </c>
      <c r="BD34" s="1">
        <f>SUMIF('8_LYCEE_PRIVE'!$ES:$ES,$BI34,'8_LYCEE_PRIVE'!$BY:$BY)</f>
        <v>22</v>
      </c>
      <c r="BE34" s="1">
        <f>SUMIF('8_LYCEE_PRIVE'!$ES:$ES,$BI34,'8_LYCEE_PRIVE'!$EV:$EV)</f>
        <v>874</v>
      </c>
      <c r="BF34" s="1">
        <f>SUMIF('8_LYCEE_PRIVE'!$ES:$ES,$BI34,'8_LYCEE_PRIVE'!$CC:$CC)</f>
        <v>5</v>
      </c>
      <c r="BH34" s="78" t="str">
        <f t="shared" si="0"/>
        <v>BETSIBOKA</v>
      </c>
      <c r="BI34" s="78" t="str">
        <f t="shared" si="1"/>
        <v>BETSIBOKAURBAIN</v>
      </c>
    </row>
    <row r="35" spans="1:61">
      <c r="A35" s="205"/>
      <c r="B35" s="25" t="s">
        <v>73</v>
      </c>
      <c r="C35" s="26">
        <f>SUMIF('1_PRESCOLAIRE_PUBLIC'!$AX:$AX,$BI35,'1_PRESCOLAIRE_PUBLIC'!$K:$K)</f>
        <v>7146</v>
      </c>
      <c r="D35" s="26">
        <f>SUMIF('1_PRESCOLAIRE_PUBLIC'!$AX:$AX,$BI35,'1_PRESCOLAIRE_PUBLIC'!$T:$T)</f>
        <v>118</v>
      </c>
      <c r="E35" s="26">
        <f>SUMIF('1_PRESCOLAIRE_PUBLIC'!$AX:$AX,$BI35,'1_PRESCOLAIRE_PUBLIC'!$AY:$AY)</f>
        <v>1754</v>
      </c>
      <c r="F35" s="26">
        <f>SUMIF('1_PRESCOLAIRE_PUBLIC'!$AX:$AX,$BI35,'1_PRESCOLAIRE_PUBLIC'!$AC:$AC)</f>
        <v>376</v>
      </c>
      <c r="G35" s="26">
        <f>SUMIF('1_PRESCOLAIRE_PUBLIC'!$AX:$AX,$BI35,'1_PRESCOLAIRE_PUBLIC'!$AH:$AH)</f>
        <v>224</v>
      </c>
      <c r="H35" s="26">
        <f>SUMIF('2_PRIMAIRE_PUBLIC'!$CE:$CE,$BI35,'2_PRIMAIRE_PUBLIC'!$M:$M)</f>
        <v>64958</v>
      </c>
      <c r="I35" s="26">
        <f>SUMIF('2_PRIMAIRE_PUBLIC'!$CE:$CE,$BI35,'2_PRIMAIRE_PUBLIC'!$AA:$AA)</f>
        <v>16210</v>
      </c>
      <c r="J35" s="26">
        <f>SUMIF('2_PRIMAIRE_PUBLIC'!$CE:$CE,$BI35,'2_PRIMAIRE_PUBLIC'!$BI:$BI)</f>
        <v>1633</v>
      </c>
      <c r="K35" s="26">
        <f>SUMIF('2_PRIMAIRE_PUBLIC'!$CE:$CE,$BI35,'2_PRIMAIRE_PUBLIC'!$AK:$AK)</f>
        <v>1278</v>
      </c>
      <c r="L35" s="26">
        <f>SUMIF('2_PRIMAIRE_PUBLIC'!$CE:$CE,$BI35,'2_PRIMAIRE_PUBLIC'!$CF:$CF)</f>
        <v>32655</v>
      </c>
      <c r="M35" s="26">
        <f>SUMIF('2_PRIMAIRE_PUBLIC'!$CE:$CE,$BI35,'2_PRIMAIRE_PUBLIC'!$AO:$AO)</f>
        <v>510</v>
      </c>
      <c r="N35" s="205"/>
      <c r="O35" s="25" t="s">
        <v>73</v>
      </c>
      <c r="P35" s="26">
        <f>SUMIF('3_COLLEGE_PUBLIC'!$BZ:$BZ,$BI35,'3_COLLEGE_PUBLIC'!$K:$K)</f>
        <v>10173</v>
      </c>
      <c r="Q35" s="26">
        <f>SUMIF('3_COLLEGE_PUBLIC'!$BZ:$BZ,$BI35,'3_COLLEGE_PUBLIC'!$W:$W)</f>
        <v>1251</v>
      </c>
      <c r="R35" s="26">
        <f>SUMIF('3_COLLEGE_PUBLIC'!$BZ:$BZ,$BI35,'3_COLLEGE_PUBLIC'!$BC:$BC)</f>
        <v>467</v>
      </c>
      <c r="S35" s="26">
        <f>SUMIF('3_COLLEGE_PUBLIC'!$BZ:$BZ,$BI35,'3_COLLEGE_PUBLIC'!$AF:$AF)</f>
        <v>214</v>
      </c>
      <c r="T35" s="26">
        <f>SUMIF('3_COLLEGE_PUBLIC'!$BZ:$BZ,$BI35,'3_COLLEGE_PUBLIC'!$CA:$CA)</f>
        <v>8288</v>
      </c>
      <c r="U35" s="26">
        <f>SUMIF('3_COLLEGE_PUBLIC'!$BZ:$BZ,$BI35,'3_COLLEGE_PUBLIC'!$AJ:$AJ)</f>
        <v>46</v>
      </c>
      <c r="V35" s="26">
        <f>SUMIF('4_LYCEE_PUBLIC'!$EV:$EV,$BI35,'4_LYCEE_PUBLIC'!$AC:$AC)</f>
        <v>2864</v>
      </c>
      <c r="W35" s="26">
        <f>SUMIF('4_LYCEE_PUBLIC'!$EV:$EV,$BI35,'4_LYCEE_PUBLIC'!$BG:$BG)</f>
        <v>303</v>
      </c>
      <c r="X35" s="26">
        <f>SUMIF('4_LYCEE_PUBLIC'!$EV:$EV,$BI35,'4_LYCEE_PUBLIC'!$EW:$EW)</f>
        <v>732</v>
      </c>
      <c r="Y35" s="26">
        <f>SUMIF('4_LYCEE_PUBLIC'!$EV:$EV,$BI35,'4_LYCEE_PUBLIC'!$EX:$EX)</f>
        <v>345</v>
      </c>
      <c r="Z35" s="26">
        <f>SUMIF('4_LYCEE_PUBLIC'!$EV:$EV,$BI35,'4_LYCEE_PUBLIC'!$DV:$DV)</f>
        <v>148</v>
      </c>
      <c r="AA35" s="26">
        <f>SUMIF('4_LYCEE_PUBLIC'!$EV:$EV,$BI35,'4_LYCEE_PUBLIC'!$BY:$BY)</f>
        <v>54</v>
      </c>
      <c r="AB35" s="26">
        <f>SUMIF('4_LYCEE_PUBLIC'!$EV:$EV,$BI35,'4_LYCEE_PUBLIC'!$EY:$EY)</f>
        <v>2499</v>
      </c>
      <c r="AC35" s="26">
        <f>SUMIF('4_LYCEE_PUBLIC'!$EV:$EV,$BI35,'4_LYCEE_PUBLIC'!$CC:$CC)</f>
        <v>13</v>
      </c>
      <c r="AD35" s="213"/>
      <c r="AE35" s="25" t="s">
        <v>73</v>
      </c>
      <c r="AF35" s="26">
        <f>SUMIF('5_PRESCOLAIRE_PRIVE'!$AS:$AS,$BI35,'5_PRESCOLAIRE_PRIVE'!$K:$K)</f>
        <v>1886</v>
      </c>
      <c r="AG35" s="26">
        <f>SUMIF('5_PRESCOLAIRE_PRIVE'!$AS:$AS,$BI35,'5_PRESCOLAIRE_PRIVE'!$T:$T)</f>
        <v>66</v>
      </c>
      <c r="AH35" s="26">
        <f>SUMIF('5_PRESCOLAIRE_PRIVE'!$AS:$AS,$BI35,'5_PRESCOLAIRE_PRIVE'!$AT:$AT)</f>
        <v>1799</v>
      </c>
      <c r="AI35" s="26">
        <f>SUMIF('5_PRESCOLAIRE_PRIVE'!$AS:$AS,$BI35,'5_PRESCOLAIRE_PRIVE'!$X:$X)</f>
        <v>73</v>
      </c>
      <c r="AJ35" s="26">
        <f>SUMIF('5_PRESCOLAIRE_PRIVE'!$AS:$AS,$BI35,'5_PRESCOLAIRE_PRIVE'!$AC:$AC)</f>
        <v>35</v>
      </c>
      <c r="AK35" s="26">
        <f>SUMIF('6_PRIMAIRE_PRIVE'!$BZ:$BZ,$BI35,'6_PRIMAIRE_PRIVE'!$M:$M)</f>
        <v>7417</v>
      </c>
      <c r="AL35" s="26">
        <f>SUMIF('6_PRIMAIRE_PRIVE'!$BZ:$BZ,$BI35,'6_PRIMAIRE_PRIVE'!$AA:$AA)</f>
        <v>704</v>
      </c>
      <c r="AM35" s="26">
        <f>SUMIF('6_PRIMAIRE_PRIVE'!$BZ:$BZ,$BI35,'6_PRIMAIRE_PRIVE'!$BC:$BC)</f>
        <v>204</v>
      </c>
      <c r="AN35" s="26">
        <f>SUMIF('6_PRIMAIRE_PRIVE'!$BZ:$BZ,$BI35,'6_PRIMAIRE_PRIVE'!$AK:$AK)</f>
        <v>205</v>
      </c>
      <c r="AO35" s="26">
        <f>SUMIF('6_PRIMAIRE_PRIVE'!$BZ:$BZ,$BI35,'6_PRIMAIRE_PRIVE'!$CA:$CA)</f>
        <v>8880</v>
      </c>
      <c r="AP35" s="26">
        <f>SUMIF('6_PRIMAIRE_PRIVE'!$BZ:$BZ,$BI35,'6_PRIMAIRE_PRIVE'!$AO:$AO)</f>
        <v>38</v>
      </c>
      <c r="AQ35" s="212"/>
      <c r="AR35" s="25" t="s">
        <v>73</v>
      </c>
      <c r="AS35" s="26">
        <f>SUMIF('7_COLLEGE_PRIVE'!$BW:$BW,$BI35,'7_COLLEGE_PRIVE'!$K:$K)</f>
        <v>2661</v>
      </c>
      <c r="AT35" s="26">
        <f>SUMIF('7_COLLEGE_PRIVE'!$BW:$BW,$BI35,'7_COLLEGE_PRIVE'!$W:$W)</f>
        <v>129</v>
      </c>
      <c r="AU35" s="26">
        <f>SUMIF('7_COLLEGE_PRIVE'!$BW:$BW,$BI35,'7_COLLEGE_PRIVE'!$AX:$AX)</f>
        <v>161</v>
      </c>
      <c r="AV35" s="26">
        <f>SUMIF('7_COLLEGE_PRIVE'!$BW:$BW,$BI35,'7_COLLEGE_PRIVE'!$AF:$AF)</f>
        <v>110</v>
      </c>
      <c r="AW35" s="26">
        <f>SUMIF('7_COLLEGE_PRIVE'!$BW:$BW,$BI35,'7_COLLEGE_PRIVE'!$BX:$BX)</f>
        <v>3439</v>
      </c>
      <c r="AX35" s="26">
        <f>SUMIF('7_COLLEGE_PRIVE'!$BW:$BW,$BI35,'7_COLLEGE_PRIVE'!$AJ:$AJ)</f>
        <v>24</v>
      </c>
      <c r="AY35" s="26">
        <f>SUMIF('8_LYCEE_PRIVE'!$ES:$ES,$BI35,'8_LYCEE_PRIVE'!$AC:$AC)</f>
        <v>823</v>
      </c>
      <c r="AZ35" s="26">
        <f>SUMIF('8_LYCEE_PRIVE'!$ES:$ES,$BI35,'8_LYCEE_PRIVE'!$BG:$BG)</f>
        <v>88</v>
      </c>
      <c r="BA35" s="26">
        <f>SUMIF('8_LYCEE_PRIVE'!$ES:$ES,$BI35,'8_LYCEE_PRIVE'!$ET:$ET)</f>
        <v>282</v>
      </c>
      <c r="BB35" s="26">
        <f>SUMIF('8_LYCEE_PRIVE'!$ES:$ES,$BI35,'8_LYCEE_PRIVE'!$EU:$EU)</f>
        <v>168</v>
      </c>
      <c r="BC35" s="26">
        <f>SUMIF('8_LYCEE_PRIVE'!$ES:$ES,$BI35,'8_LYCEE_PRIVE'!$DQ:$DQ)</f>
        <v>49</v>
      </c>
      <c r="BD35" s="26">
        <f>SUMIF('8_LYCEE_PRIVE'!$ES:$ES,$BI35,'8_LYCEE_PRIVE'!$BY:$BY)</f>
        <v>22</v>
      </c>
      <c r="BE35" s="26">
        <f>SUMIF('8_LYCEE_PRIVE'!$ES:$ES,$BI35,'8_LYCEE_PRIVE'!$EV:$EV)</f>
        <v>874</v>
      </c>
      <c r="BF35" s="26">
        <f>SUMIF('8_LYCEE_PRIVE'!$ES:$ES,$BI35,'8_LYCEE_PRIVE'!$CC:$CC)</f>
        <v>5</v>
      </c>
      <c r="BH35" s="78" t="str">
        <f t="shared" si="0"/>
        <v>BETSIBOKA</v>
      </c>
      <c r="BI35" s="78" t="str">
        <f t="shared" si="1"/>
        <v>BETSIBOKATOTAL</v>
      </c>
    </row>
    <row r="36" spans="1:61">
      <c r="A36" s="205" t="s">
        <v>103</v>
      </c>
      <c r="B36" s="8" t="s">
        <v>90</v>
      </c>
      <c r="C36" s="71">
        <f>SUMIF('1_PRESCOLAIRE_PUBLIC'!$AX:$AX,$BI36,'1_PRESCOLAIRE_PUBLIC'!$K:$K)</f>
        <v>8435</v>
      </c>
      <c r="D36" s="71">
        <f>SUMIF('1_PRESCOLAIRE_PUBLIC'!$AX:$AX,$BI36,'1_PRESCOLAIRE_PUBLIC'!$T:$T)</f>
        <v>265</v>
      </c>
      <c r="E36" s="71">
        <f>SUMIF('1_PRESCOLAIRE_PUBLIC'!$AX:$AX,$BI36,'1_PRESCOLAIRE_PUBLIC'!$AY:$AY)</f>
        <v>3234</v>
      </c>
      <c r="F36" s="71">
        <f>SUMIF('1_PRESCOLAIRE_PUBLIC'!$AX:$AX,$BI36,'1_PRESCOLAIRE_PUBLIC'!$AC:$AC)</f>
        <v>424</v>
      </c>
      <c r="G36" s="71">
        <f>SUMIF('1_PRESCOLAIRE_PUBLIC'!$AX:$AX,$BI36,'1_PRESCOLAIRE_PUBLIC'!$AH:$AH)</f>
        <v>283</v>
      </c>
      <c r="H36" s="71">
        <f>SUMIF('2_PRIMAIRE_PUBLIC'!$CE:$CE,$BI36,'2_PRIMAIRE_PUBLIC'!$M:$M)</f>
        <v>92750</v>
      </c>
      <c r="I36" s="71">
        <f>SUMIF('2_PRIMAIRE_PUBLIC'!$CE:$CE,$BI36,'2_PRIMAIRE_PUBLIC'!$AA:$AA)</f>
        <v>24232</v>
      </c>
      <c r="J36" s="71">
        <f>SUMIF('2_PRIMAIRE_PUBLIC'!$CE:$CE,$BI36,'2_PRIMAIRE_PUBLIC'!$BI:$BI)</f>
        <v>2162</v>
      </c>
      <c r="K36" s="71">
        <f>SUMIF('2_PRIMAIRE_PUBLIC'!$CE:$CE,$BI36,'2_PRIMAIRE_PUBLIC'!$AK:$AK)</f>
        <v>1715</v>
      </c>
      <c r="L36" s="71">
        <f>SUMIF('2_PRIMAIRE_PUBLIC'!$CE:$CE,$BI36,'2_PRIMAIRE_PUBLIC'!$CF:$CF)</f>
        <v>42864</v>
      </c>
      <c r="M36" s="71">
        <f>SUMIF('2_PRIMAIRE_PUBLIC'!$CE:$CE,$BI36,'2_PRIMAIRE_PUBLIC'!$AO:$AO)</f>
        <v>682</v>
      </c>
      <c r="N36" s="205" t="s">
        <v>103</v>
      </c>
      <c r="O36" s="8" t="s">
        <v>90</v>
      </c>
      <c r="P36" s="71">
        <f>SUMIF('3_COLLEGE_PUBLIC'!$BZ:$BZ,$BI36,'3_COLLEGE_PUBLIC'!$K:$K)</f>
        <v>11144</v>
      </c>
      <c r="Q36" s="71">
        <f>SUMIF('3_COLLEGE_PUBLIC'!$BZ:$BZ,$BI36,'3_COLLEGE_PUBLIC'!$W:$W)</f>
        <v>1041</v>
      </c>
      <c r="R36" s="71">
        <f>SUMIF('3_COLLEGE_PUBLIC'!$BZ:$BZ,$BI36,'3_COLLEGE_PUBLIC'!$BC:$BC)</f>
        <v>536</v>
      </c>
      <c r="S36" s="71">
        <f>SUMIF('3_COLLEGE_PUBLIC'!$BZ:$BZ,$BI36,'3_COLLEGE_PUBLIC'!$AF:$AF)</f>
        <v>217</v>
      </c>
      <c r="T36" s="71">
        <f>SUMIF('3_COLLEGE_PUBLIC'!$BZ:$BZ,$BI36,'3_COLLEGE_PUBLIC'!$CA:$CA)</f>
        <v>8877</v>
      </c>
      <c r="U36" s="71">
        <f>SUMIF('3_COLLEGE_PUBLIC'!$BZ:$BZ,$BI36,'3_COLLEGE_PUBLIC'!$AJ:$AJ)</f>
        <v>43</v>
      </c>
      <c r="V36" s="4">
        <f>SUMIF('4_LYCEE_PUBLIC'!$EV:$EV,$BI36,'4_LYCEE_PUBLIC'!$AC:$AC)</f>
        <v>3189</v>
      </c>
      <c r="W36" s="4">
        <f>SUMIF('4_LYCEE_PUBLIC'!$EV:$EV,$BI36,'4_LYCEE_PUBLIC'!$BG:$BG)</f>
        <v>256</v>
      </c>
      <c r="X36" s="4">
        <f>SUMIF('4_LYCEE_PUBLIC'!$EV:$EV,$BI36,'4_LYCEE_PUBLIC'!$EW:$EW)</f>
        <v>730</v>
      </c>
      <c r="Y36" s="4">
        <f>SUMIF('4_LYCEE_PUBLIC'!$EV:$EV,$BI36,'4_LYCEE_PUBLIC'!$EX:$EX)</f>
        <v>340</v>
      </c>
      <c r="Z36" s="4">
        <f>SUMIF('4_LYCEE_PUBLIC'!$EV:$EV,$BI36,'4_LYCEE_PUBLIC'!$DV:$DV)</f>
        <v>160</v>
      </c>
      <c r="AA36" s="4">
        <f>SUMIF('4_LYCEE_PUBLIC'!$EV:$EV,$BI36,'4_LYCEE_PUBLIC'!$BY:$BY)</f>
        <v>69</v>
      </c>
      <c r="AB36" s="4">
        <f>SUMIF('4_LYCEE_PUBLIC'!$EV:$EV,$BI36,'4_LYCEE_PUBLIC'!$EY:$EY)</f>
        <v>2903</v>
      </c>
      <c r="AC36" s="4">
        <f>SUMIF('4_LYCEE_PUBLIC'!$EV:$EV,$BI36,'4_LYCEE_PUBLIC'!$CC:$CC)</f>
        <v>9</v>
      </c>
      <c r="AD36" s="213" t="s">
        <v>103</v>
      </c>
      <c r="AE36" s="3" t="s">
        <v>90</v>
      </c>
      <c r="AF36" s="4">
        <f>SUMIF('5_PRESCOLAIRE_PRIVE'!$AS:$AS,$BI36,'5_PRESCOLAIRE_PRIVE'!$K:$K)</f>
        <v>2733</v>
      </c>
      <c r="AG36" s="4">
        <f>SUMIF('5_PRESCOLAIRE_PRIVE'!$AS:$AS,$BI36,'5_PRESCOLAIRE_PRIVE'!$T:$T)</f>
        <v>83</v>
      </c>
      <c r="AH36" s="4">
        <f>SUMIF('5_PRESCOLAIRE_PRIVE'!$AS:$AS,$BI36,'5_PRESCOLAIRE_PRIVE'!$AT:$AT)</f>
        <v>2934</v>
      </c>
      <c r="AI36" s="4">
        <f>SUMIF('5_PRESCOLAIRE_PRIVE'!$AS:$AS,$BI36,'5_PRESCOLAIRE_PRIVE'!$X:$X)</f>
        <v>91</v>
      </c>
      <c r="AJ36" s="4">
        <f>SUMIF('5_PRESCOLAIRE_PRIVE'!$AS:$AS,$BI36,'5_PRESCOLAIRE_PRIVE'!$AC:$AC)</f>
        <v>60</v>
      </c>
      <c r="AK36" s="1">
        <f>SUMIF('6_PRIMAIRE_PRIVE'!$BZ:$BZ,$BI36,'6_PRIMAIRE_PRIVE'!$M:$M)</f>
        <v>10606</v>
      </c>
      <c r="AL36" s="1">
        <f>SUMIF('6_PRIMAIRE_PRIVE'!$BZ:$BZ,$BI36,'6_PRIMAIRE_PRIVE'!$AA:$AA)</f>
        <v>907</v>
      </c>
      <c r="AM36" s="1">
        <f>SUMIF('6_PRIMAIRE_PRIVE'!$BZ:$BZ,$BI36,'6_PRIMAIRE_PRIVE'!$BC:$BC)</f>
        <v>282</v>
      </c>
      <c r="AN36" s="1">
        <f>SUMIF('6_PRIMAIRE_PRIVE'!$BZ:$BZ,$BI36,'6_PRIMAIRE_PRIVE'!$AK:$AK)</f>
        <v>293</v>
      </c>
      <c r="AO36" s="1">
        <f>SUMIF('6_PRIMAIRE_PRIVE'!$BZ:$BZ,$BI36,'6_PRIMAIRE_PRIVE'!$CA:$CA)</f>
        <v>9955</v>
      </c>
      <c r="AP36" s="1">
        <f>SUMIF('6_PRIMAIRE_PRIVE'!$BZ:$BZ,$BI36,'6_PRIMAIRE_PRIVE'!$AO:$AO)</f>
        <v>71</v>
      </c>
      <c r="AQ36" s="212" t="s">
        <v>103</v>
      </c>
      <c r="AR36" s="3" t="s">
        <v>90</v>
      </c>
      <c r="AS36" s="1">
        <f>SUMIF('7_COLLEGE_PRIVE'!$BW:$BW,$BI36,'7_COLLEGE_PRIVE'!$K:$K)</f>
        <v>4785</v>
      </c>
      <c r="AT36" s="1">
        <f>SUMIF('7_COLLEGE_PRIVE'!$BW:$BW,$BI36,'7_COLLEGE_PRIVE'!$W:$W)</f>
        <v>413</v>
      </c>
      <c r="AU36" s="1">
        <f>SUMIF('7_COLLEGE_PRIVE'!$BW:$BW,$BI36,'7_COLLEGE_PRIVE'!$AX:$AX)</f>
        <v>333</v>
      </c>
      <c r="AV36" s="1">
        <f>SUMIF('7_COLLEGE_PRIVE'!$BW:$BW,$BI36,'7_COLLEGE_PRIVE'!$AF:$AF)</f>
        <v>184</v>
      </c>
      <c r="AW36" s="1">
        <f>SUMIF('7_COLLEGE_PRIVE'!$BW:$BW,$BI36,'7_COLLEGE_PRIVE'!$BX:$BX)</f>
        <v>5620</v>
      </c>
      <c r="AX36" s="1">
        <f>SUMIF('7_COLLEGE_PRIVE'!$BW:$BW,$BI36,'7_COLLEGE_PRIVE'!$AJ:$AJ)</f>
        <v>51</v>
      </c>
      <c r="AY36" s="1">
        <f>SUMIF('8_LYCEE_PRIVE'!$ES:$ES,$BI36,'8_LYCEE_PRIVE'!$AC:$AC)</f>
        <v>1675</v>
      </c>
      <c r="AZ36" s="1">
        <f>SUMIF('8_LYCEE_PRIVE'!$ES:$ES,$BI36,'8_LYCEE_PRIVE'!$BG:$BG)</f>
        <v>116</v>
      </c>
      <c r="BA36" s="1">
        <f>SUMIF('8_LYCEE_PRIVE'!$ES:$ES,$BI36,'8_LYCEE_PRIVE'!$ET:$ET)</f>
        <v>473</v>
      </c>
      <c r="BB36" s="1">
        <f>SUMIF('8_LYCEE_PRIVE'!$ES:$ES,$BI36,'8_LYCEE_PRIVE'!$EU:$EU)</f>
        <v>275</v>
      </c>
      <c r="BC36" s="1">
        <f>SUMIF('8_LYCEE_PRIVE'!$ES:$ES,$BI36,'8_LYCEE_PRIVE'!$DQ:$DQ)</f>
        <v>149</v>
      </c>
      <c r="BD36" s="1">
        <f>SUMIF('8_LYCEE_PRIVE'!$ES:$ES,$BI36,'8_LYCEE_PRIVE'!$BY:$BY)</f>
        <v>77</v>
      </c>
      <c r="BE36" s="1">
        <f>SUMIF('8_LYCEE_PRIVE'!$ES:$ES,$BI36,'8_LYCEE_PRIVE'!$EV:$EV)</f>
        <v>2003</v>
      </c>
      <c r="BF36" s="1">
        <f>SUMIF('8_LYCEE_PRIVE'!$ES:$ES,$BI36,'8_LYCEE_PRIVE'!$CC:$CC)</f>
        <v>24</v>
      </c>
      <c r="BH36" s="78" t="str">
        <f t="shared" si="0"/>
        <v>BOENY</v>
      </c>
      <c r="BI36" s="78" t="str">
        <f t="shared" si="1"/>
        <v>BOENYRURAL</v>
      </c>
    </row>
    <row r="37" spans="1:61">
      <c r="A37" s="205"/>
      <c r="B37" s="8" t="s">
        <v>91</v>
      </c>
      <c r="C37" s="71">
        <f>SUMIF('1_PRESCOLAIRE_PUBLIC'!$AX:$AX,$BI37,'1_PRESCOLAIRE_PUBLIC'!$K:$K)</f>
        <v>2252</v>
      </c>
      <c r="D37" s="71">
        <f>SUMIF('1_PRESCOLAIRE_PUBLIC'!$AX:$AX,$BI37,'1_PRESCOLAIRE_PUBLIC'!$T:$T)</f>
        <v>67</v>
      </c>
      <c r="E37" s="71">
        <f>SUMIF('1_PRESCOLAIRE_PUBLIC'!$AX:$AX,$BI37,'1_PRESCOLAIRE_PUBLIC'!$AY:$AY)</f>
        <v>1541</v>
      </c>
      <c r="F37" s="71">
        <f>SUMIF('1_PRESCOLAIRE_PUBLIC'!$AX:$AX,$BI37,'1_PRESCOLAIRE_PUBLIC'!$AC:$AC)</f>
        <v>109</v>
      </c>
      <c r="G37" s="71">
        <f>SUMIF('1_PRESCOLAIRE_PUBLIC'!$AX:$AX,$BI37,'1_PRESCOLAIRE_PUBLIC'!$AH:$AH)</f>
        <v>42</v>
      </c>
      <c r="H37" s="71">
        <f>SUMIF('2_PRIMAIRE_PUBLIC'!$CE:$CE,$BI37,'2_PRIMAIRE_PUBLIC'!$M:$M)</f>
        <v>25510</v>
      </c>
      <c r="I37" s="71">
        <f>SUMIF('2_PRIMAIRE_PUBLIC'!$CE:$CE,$BI37,'2_PRIMAIRE_PUBLIC'!$AA:$AA)</f>
        <v>5163</v>
      </c>
      <c r="J37" s="71">
        <f>SUMIF('2_PRIMAIRE_PUBLIC'!$CE:$CE,$BI37,'2_PRIMAIRE_PUBLIC'!$BI:$BI)</f>
        <v>508</v>
      </c>
      <c r="K37" s="71">
        <f>SUMIF('2_PRIMAIRE_PUBLIC'!$CE:$CE,$BI37,'2_PRIMAIRE_PUBLIC'!$AK:$AK)</f>
        <v>429</v>
      </c>
      <c r="L37" s="71">
        <f>SUMIF('2_PRIMAIRE_PUBLIC'!$CE:$CE,$BI37,'2_PRIMAIRE_PUBLIC'!$CF:$CF)</f>
        <v>15395</v>
      </c>
      <c r="M37" s="71">
        <f>SUMIF('2_PRIMAIRE_PUBLIC'!$CE:$CE,$BI37,'2_PRIMAIRE_PUBLIC'!$AO:$AO)</f>
        <v>76</v>
      </c>
      <c r="N37" s="205"/>
      <c r="O37" s="8" t="s">
        <v>91</v>
      </c>
      <c r="P37" s="71">
        <f>SUMIF('3_COLLEGE_PUBLIC'!$BZ:$BZ,$BI37,'3_COLLEGE_PUBLIC'!$K:$K)</f>
        <v>10671</v>
      </c>
      <c r="Q37" s="71">
        <f>SUMIF('3_COLLEGE_PUBLIC'!$BZ:$BZ,$BI37,'3_COLLEGE_PUBLIC'!$W:$W)</f>
        <v>1745</v>
      </c>
      <c r="R37" s="71">
        <f>SUMIF('3_COLLEGE_PUBLIC'!$BZ:$BZ,$BI37,'3_COLLEGE_PUBLIC'!$BC:$BC)</f>
        <v>359</v>
      </c>
      <c r="S37" s="71">
        <f>SUMIF('3_COLLEGE_PUBLIC'!$BZ:$BZ,$BI37,'3_COLLEGE_PUBLIC'!$AF:$AF)</f>
        <v>150</v>
      </c>
      <c r="T37" s="71">
        <f>SUMIF('3_COLLEGE_PUBLIC'!$BZ:$BZ,$BI37,'3_COLLEGE_PUBLIC'!$CA:$CA)</f>
        <v>6179</v>
      </c>
      <c r="U37" s="71">
        <f>SUMIF('3_COLLEGE_PUBLIC'!$BZ:$BZ,$BI37,'3_COLLEGE_PUBLIC'!$AJ:$AJ)</f>
        <v>12</v>
      </c>
      <c r="V37" s="4">
        <f>SUMIF('4_LYCEE_PUBLIC'!$EV:$EV,$BI37,'4_LYCEE_PUBLIC'!$AC:$AC)</f>
        <v>3850</v>
      </c>
      <c r="W37" s="4">
        <f>SUMIF('4_LYCEE_PUBLIC'!$EV:$EV,$BI37,'4_LYCEE_PUBLIC'!$BG:$BG)</f>
        <v>353</v>
      </c>
      <c r="X37" s="4">
        <f>SUMIF('4_LYCEE_PUBLIC'!$EV:$EV,$BI37,'4_LYCEE_PUBLIC'!$EW:$EW)</f>
        <v>890</v>
      </c>
      <c r="Y37" s="4">
        <f>SUMIF('4_LYCEE_PUBLIC'!$EV:$EV,$BI37,'4_LYCEE_PUBLIC'!$EX:$EX)</f>
        <v>397</v>
      </c>
      <c r="Z37" s="4">
        <f>SUMIF('4_LYCEE_PUBLIC'!$EV:$EV,$BI37,'4_LYCEE_PUBLIC'!$DV:$DV)</f>
        <v>182</v>
      </c>
      <c r="AA37" s="4">
        <f>SUMIF('4_LYCEE_PUBLIC'!$EV:$EV,$BI37,'4_LYCEE_PUBLIC'!$BY:$BY)</f>
        <v>84</v>
      </c>
      <c r="AB37" s="4">
        <f>SUMIF('4_LYCEE_PUBLIC'!$EV:$EV,$BI37,'4_LYCEE_PUBLIC'!$EY:$EY)</f>
        <v>4069</v>
      </c>
      <c r="AC37" s="4">
        <f>SUMIF('4_LYCEE_PUBLIC'!$EV:$EV,$BI37,'4_LYCEE_PUBLIC'!$CC:$CC)</f>
        <v>6</v>
      </c>
      <c r="AD37" s="213"/>
      <c r="AE37" s="3" t="s">
        <v>91</v>
      </c>
      <c r="AF37" s="4">
        <f>SUMIF('5_PRESCOLAIRE_PRIVE'!$AS:$AS,$BI37,'5_PRESCOLAIRE_PRIVE'!$K:$K)</f>
        <v>11321</v>
      </c>
      <c r="AG37" s="4">
        <f>SUMIF('5_PRESCOLAIRE_PRIVE'!$AS:$AS,$BI37,'5_PRESCOLAIRE_PRIVE'!$T:$T)</f>
        <v>387</v>
      </c>
      <c r="AH37" s="4">
        <f>SUMIF('5_PRESCOLAIRE_PRIVE'!$AS:$AS,$BI37,'5_PRESCOLAIRE_PRIVE'!$AT:$AT)</f>
        <v>12303</v>
      </c>
      <c r="AI37" s="4">
        <f>SUMIF('5_PRESCOLAIRE_PRIVE'!$AS:$AS,$BI37,'5_PRESCOLAIRE_PRIVE'!$X:$X)</f>
        <v>478</v>
      </c>
      <c r="AJ37" s="4">
        <f>SUMIF('5_PRESCOLAIRE_PRIVE'!$AS:$AS,$BI37,'5_PRESCOLAIRE_PRIVE'!$AC:$AC)</f>
        <v>148</v>
      </c>
      <c r="AK37" s="1">
        <f>SUMIF('6_PRIMAIRE_PRIVE'!$BZ:$BZ,$BI37,'6_PRIMAIRE_PRIVE'!$M:$M)</f>
        <v>27175</v>
      </c>
      <c r="AL37" s="1">
        <f>SUMIF('6_PRIMAIRE_PRIVE'!$BZ:$BZ,$BI37,'6_PRIMAIRE_PRIVE'!$AA:$AA)</f>
        <v>1705</v>
      </c>
      <c r="AM37" s="1">
        <f>SUMIF('6_PRIMAIRE_PRIVE'!$BZ:$BZ,$BI37,'6_PRIMAIRE_PRIVE'!$BC:$BC)</f>
        <v>823</v>
      </c>
      <c r="AN37" s="1">
        <f>SUMIF('6_PRIMAIRE_PRIVE'!$BZ:$BZ,$BI37,'6_PRIMAIRE_PRIVE'!$AK:$AK)</f>
        <v>832</v>
      </c>
      <c r="AO37" s="1">
        <f>SUMIF('6_PRIMAIRE_PRIVE'!$BZ:$BZ,$BI37,'6_PRIMAIRE_PRIVE'!$CA:$CA)</f>
        <v>29182</v>
      </c>
      <c r="AP37" s="1">
        <f>SUMIF('6_PRIMAIRE_PRIVE'!$BZ:$BZ,$BI37,'6_PRIMAIRE_PRIVE'!$AO:$AO)</f>
        <v>155</v>
      </c>
      <c r="AQ37" s="212"/>
      <c r="AR37" s="3" t="s">
        <v>91</v>
      </c>
      <c r="AS37" s="1">
        <f>SUMIF('7_COLLEGE_PRIVE'!$BW:$BW,$BI37,'7_COLLEGE_PRIVE'!$K:$K)</f>
        <v>15016</v>
      </c>
      <c r="AT37" s="1">
        <f>SUMIF('7_COLLEGE_PRIVE'!$BW:$BW,$BI37,'7_COLLEGE_PRIVE'!$W:$W)</f>
        <v>957</v>
      </c>
      <c r="AU37" s="1">
        <f>SUMIF('7_COLLEGE_PRIVE'!$BW:$BW,$BI37,'7_COLLEGE_PRIVE'!$AX:$AX)</f>
        <v>817</v>
      </c>
      <c r="AV37" s="1">
        <f>SUMIF('7_COLLEGE_PRIVE'!$BW:$BW,$BI37,'7_COLLEGE_PRIVE'!$AF:$AF)</f>
        <v>446</v>
      </c>
      <c r="AW37" s="1">
        <f>SUMIF('7_COLLEGE_PRIVE'!$BW:$BW,$BI37,'7_COLLEGE_PRIVE'!$BX:$BX)</f>
        <v>16241</v>
      </c>
      <c r="AX37" s="1">
        <f>SUMIF('7_COLLEGE_PRIVE'!$BW:$BW,$BI37,'7_COLLEGE_PRIVE'!$AJ:$AJ)</f>
        <v>90</v>
      </c>
      <c r="AY37" s="1">
        <f>SUMIF('8_LYCEE_PRIVE'!$ES:$ES,$BI37,'8_LYCEE_PRIVE'!$AC:$AC)</f>
        <v>6398</v>
      </c>
      <c r="AZ37" s="1">
        <f>SUMIF('8_LYCEE_PRIVE'!$ES:$ES,$BI37,'8_LYCEE_PRIVE'!$BG:$BG)</f>
        <v>268</v>
      </c>
      <c r="BA37" s="1">
        <f>SUMIF('8_LYCEE_PRIVE'!$ES:$ES,$BI37,'8_LYCEE_PRIVE'!$ET:$ET)</f>
        <v>1759</v>
      </c>
      <c r="BB37" s="1">
        <f>SUMIF('8_LYCEE_PRIVE'!$ES:$ES,$BI37,'8_LYCEE_PRIVE'!$EU:$EU)</f>
        <v>1016</v>
      </c>
      <c r="BC37" s="1">
        <f>SUMIF('8_LYCEE_PRIVE'!$ES:$ES,$BI37,'8_LYCEE_PRIVE'!$DQ:$DQ)</f>
        <v>386</v>
      </c>
      <c r="BD37" s="1">
        <f>SUMIF('8_LYCEE_PRIVE'!$ES:$ES,$BI37,'8_LYCEE_PRIVE'!$BY:$BY)</f>
        <v>185</v>
      </c>
      <c r="BE37" s="1">
        <f>SUMIF('8_LYCEE_PRIVE'!$ES:$ES,$BI37,'8_LYCEE_PRIVE'!$EV:$EV)</f>
        <v>7498</v>
      </c>
      <c r="BF37" s="1">
        <f>SUMIF('8_LYCEE_PRIVE'!$ES:$ES,$BI37,'8_LYCEE_PRIVE'!$CC:$CC)</f>
        <v>40</v>
      </c>
      <c r="BH37" s="78" t="str">
        <f t="shared" si="0"/>
        <v>BOENY</v>
      </c>
      <c r="BI37" s="78" t="str">
        <f t="shared" si="1"/>
        <v>BOENYURBAIN</v>
      </c>
    </row>
    <row r="38" spans="1:61">
      <c r="A38" s="205"/>
      <c r="B38" s="25" t="s">
        <v>73</v>
      </c>
      <c r="C38" s="26">
        <f>SUMIF('1_PRESCOLAIRE_PUBLIC'!$AX:$AX,$BI38,'1_PRESCOLAIRE_PUBLIC'!$K:$K)</f>
        <v>10687</v>
      </c>
      <c r="D38" s="26">
        <f>SUMIF('1_PRESCOLAIRE_PUBLIC'!$AX:$AX,$BI38,'1_PRESCOLAIRE_PUBLIC'!$T:$T)</f>
        <v>332</v>
      </c>
      <c r="E38" s="26">
        <f>SUMIF('1_PRESCOLAIRE_PUBLIC'!$AX:$AX,$BI38,'1_PRESCOLAIRE_PUBLIC'!$AY:$AY)</f>
        <v>4775</v>
      </c>
      <c r="F38" s="26">
        <f>SUMIF('1_PRESCOLAIRE_PUBLIC'!$AX:$AX,$BI38,'1_PRESCOLAIRE_PUBLIC'!$AC:$AC)</f>
        <v>533</v>
      </c>
      <c r="G38" s="26">
        <f>SUMIF('1_PRESCOLAIRE_PUBLIC'!$AX:$AX,$BI38,'1_PRESCOLAIRE_PUBLIC'!$AH:$AH)</f>
        <v>325</v>
      </c>
      <c r="H38" s="26">
        <f>SUMIF('2_PRIMAIRE_PUBLIC'!$CE:$CE,$BI38,'2_PRIMAIRE_PUBLIC'!$M:$M)</f>
        <v>118260</v>
      </c>
      <c r="I38" s="26">
        <f>SUMIF('2_PRIMAIRE_PUBLIC'!$CE:$CE,$BI38,'2_PRIMAIRE_PUBLIC'!$AA:$AA)</f>
        <v>29395</v>
      </c>
      <c r="J38" s="26">
        <f>SUMIF('2_PRIMAIRE_PUBLIC'!$CE:$CE,$BI38,'2_PRIMAIRE_PUBLIC'!$BI:$BI)</f>
        <v>2670</v>
      </c>
      <c r="K38" s="26">
        <f>SUMIF('2_PRIMAIRE_PUBLIC'!$CE:$CE,$BI38,'2_PRIMAIRE_PUBLIC'!$AK:$AK)</f>
        <v>2144</v>
      </c>
      <c r="L38" s="26">
        <f>SUMIF('2_PRIMAIRE_PUBLIC'!$CE:$CE,$BI38,'2_PRIMAIRE_PUBLIC'!$CF:$CF)</f>
        <v>58259</v>
      </c>
      <c r="M38" s="26">
        <f>SUMIF('2_PRIMAIRE_PUBLIC'!$CE:$CE,$BI38,'2_PRIMAIRE_PUBLIC'!$AO:$AO)</f>
        <v>758</v>
      </c>
      <c r="N38" s="205"/>
      <c r="O38" s="25" t="s">
        <v>73</v>
      </c>
      <c r="P38" s="26">
        <f>SUMIF('3_COLLEGE_PUBLIC'!$BZ:$BZ,$BI38,'3_COLLEGE_PUBLIC'!$K:$K)</f>
        <v>21815</v>
      </c>
      <c r="Q38" s="26">
        <f>SUMIF('3_COLLEGE_PUBLIC'!$BZ:$BZ,$BI38,'3_COLLEGE_PUBLIC'!$W:$W)</f>
        <v>2786</v>
      </c>
      <c r="R38" s="26">
        <f>SUMIF('3_COLLEGE_PUBLIC'!$BZ:$BZ,$BI38,'3_COLLEGE_PUBLIC'!$BC:$BC)</f>
        <v>895</v>
      </c>
      <c r="S38" s="26">
        <f>SUMIF('3_COLLEGE_PUBLIC'!$BZ:$BZ,$BI38,'3_COLLEGE_PUBLIC'!$AF:$AF)</f>
        <v>367</v>
      </c>
      <c r="T38" s="26">
        <f>SUMIF('3_COLLEGE_PUBLIC'!$BZ:$BZ,$BI38,'3_COLLEGE_PUBLIC'!$CA:$CA)</f>
        <v>15056</v>
      </c>
      <c r="U38" s="26">
        <f>SUMIF('3_COLLEGE_PUBLIC'!$BZ:$BZ,$BI38,'3_COLLEGE_PUBLIC'!$AJ:$AJ)</f>
        <v>55</v>
      </c>
      <c r="V38" s="26">
        <f>SUMIF('4_LYCEE_PUBLIC'!$EV:$EV,$BI38,'4_LYCEE_PUBLIC'!$AC:$AC)</f>
        <v>7039</v>
      </c>
      <c r="W38" s="26">
        <f>SUMIF('4_LYCEE_PUBLIC'!$EV:$EV,$BI38,'4_LYCEE_PUBLIC'!$BG:$BG)</f>
        <v>609</v>
      </c>
      <c r="X38" s="26">
        <f>SUMIF('4_LYCEE_PUBLIC'!$EV:$EV,$BI38,'4_LYCEE_PUBLIC'!$EW:$EW)</f>
        <v>1620</v>
      </c>
      <c r="Y38" s="26">
        <f>SUMIF('4_LYCEE_PUBLIC'!$EV:$EV,$BI38,'4_LYCEE_PUBLIC'!$EX:$EX)</f>
        <v>737</v>
      </c>
      <c r="Z38" s="26">
        <f>SUMIF('4_LYCEE_PUBLIC'!$EV:$EV,$BI38,'4_LYCEE_PUBLIC'!$DV:$DV)</f>
        <v>342</v>
      </c>
      <c r="AA38" s="26">
        <f>SUMIF('4_LYCEE_PUBLIC'!$EV:$EV,$BI38,'4_LYCEE_PUBLIC'!$BY:$BY)</f>
        <v>153</v>
      </c>
      <c r="AB38" s="26">
        <f>SUMIF('4_LYCEE_PUBLIC'!$EV:$EV,$BI38,'4_LYCEE_PUBLIC'!$EY:$EY)</f>
        <v>6972</v>
      </c>
      <c r="AC38" s="26">
        <f>SUMIF('4_LYCEE_PUBLIC'!$EV:$EV,$BI38,'4_LYCEE_PUBLIC'!$CC:$CC)</f>
        <v>15</v>
      </c>
      <c r="AD38" s="213"/>
      <c r="AE38" s="25" t="s">
        <v>73</v>
      </c>
      <c r="AF38" s="26">
        <f>SUMIF('5_PRESCOLAIRE_PRIVE'!$AS:$AS,$BI38,'5_PRESCOLAIRE_PRIVE'!$K:$K)</f>
        <v>14054</v>
      </c>
      <c r="AG38" s="26">
        <f>SUMIF('5_PRESCOLAIRE_PRIVE'!$AS:$AS,$BI38,'5_PRESCOLAIRE_PRIVE'!$T:$T)</f>
        <v>470</v>
      </c>
      <c r="AH38" s="26">
        <f>SUMIF('5_PRESCOLAIRE_PRIVE'!$AS:$AS,$BI38,'5_PRESCOLAIRE_PRIVE'!$AT:$AT)</f>
        <v>15237</v>
      </c>
      <c r="AI38" s="26">
        <f>SUMIF('5_PRESCOLAIRE_PRIVE'!$AS:$AS,$BI38,'5_PRESCOLAIRE_PRIVE'!$X:$X)</f>
        <v>569</v>
      </c>
      <c r="AJ38" s="26">
        <f>SUMIF('5_PRESCOLAIRE_PRIVE'!$AS:$AS,$BI38,'5_PRESCOLAIRE_PRIVE'!$AC:$AC)</f>
        <v>208</v>
      </c>
      <c r="AK38" s="26">
        <f>SUMIF('6_PRIMAIRE_PRIVE'!$BZ:$BZ,$BI38,'6_PRIMAIRE_PRIVE'!$M:$M)</f>
        <v>37781</v>
      </c>
      <c r="AL38" s="26">
        <f>SUMIF('6_PRIMAIRE_PRIVE'!$BZ:$BZ,$BI38,'6_PRIMAIRE_PRIVE'!$AA:$AA)</f>
        <v>2612</v>
      </c>
      <c r="AM38" s="26">
        <f>SUMIF('6_PRIMAIRE_PRIVE'!$BZ:$BZ,$BI38,'6_PRIMAIRE_PRIVE'!$BC:$BC)</f>
        <v>1105</v>
      </c>
      <c r="AN38" s="26">
        <f>SUMIF('6_PRIMAIRE_PRIVE'!$BZ:$BZ,$BI38,'6_PRIMAIRE_PRIVE'!$AK:$AK)</f>
        <v>1125</v>
      </c>
      <c r="AO38" s="26">
        <f>SUMIF('6_PRIMAIRE_PRIVE'!$BZ:$BZ,$BI38,'6_PRIMAIRE_PRIVE'!$CA:$CA)</f>
        <v>39137</v>
      </c>
      <c r="AP38" s="26">
        <f>SUMIF('6_PRIMAIRE_PRIVE'!$BZ:$BZ,$BI38,'6_PRIMAIRE_PRIVE'!$AO:$AO)</f>
        <v>226</v>
      </c>
      <c r="AQ38" s="212"/>
      <c r="AR38" s="25" t="s">
        <v>73</v>
      </c>
      <c r="AS38" s="26">
        <f>SUMIF('7_COLLEGE_PRIVE'!$BW:$BW,$BI38,'7_COLLEGE_PRIVE'!$K:$K)</f>
        <v>19801</v>
      </c>
      <c r="AT38" s="26">
        <f>SUMIF('7_COLLEGE_PRIVE'!$BW:$BW,$BI38,'7_COLLEGE_PRIVE'!$W:$W)</f>
        <v>1370</v>
      </c>
      <c r="AU38" s="26">
        <f>SUMIF('7_COLLEGE_PRIVE'!$BW:$BW,$BI38,'7_COLLEGE_PRIVE'!$AX:$AX)</f>
        <v>1150</v>
      </c>
      <c r="AV38" s="26">
        <f>SUMIF('7_COLLEGE_PRIVE'!$BW:$BW,$BI38,'7_COLLEGE_PRIVE'!$AF:$AF)</f>
        <v>630</v>
      </c>
      <c r="AW38" s="26">
        <f>SUMIF('7_COLLEGE_PRIVE'!$BW:$BW,$BI38,'7_COLLEGE_PRIVE'!$BX:$BX)</f>
        <v>21861</v>
      </c>
      <c r="AX38" s="26">
        <f>SUMIF('7_COLLEGE_PRIVE'!$BW:$BW,$BI38,'7_COLLEGE_PRIVE'!$AJ:$AJ)</f>
        <v>141</v>
      </c>
      <c r="AY38" s="26">
        <f>SUMIF('8_LYCEE_PRIVE'!$ES:$ES,$BI38,'8_LYCEE_PRIVE'!$AC:$AC)</f>
        <v>8073</v>
      </c>
      <c r="AZ38" s="26">
        <f>SUMIF('8_LYCEE_PRIVE'!$ES:$ES,$BI38,'8_LYCEE_PRIVE'!$BG:$BG)</f>
        <v>384</v>
      </c>
      <c r="BA38" s="26">
        <f>SUMIF('8_LYCEE_PRIVE'!$ES:$ES,$BI38,'8_LYCEE_PRIVE'!$ET:$ET)</f>
        <v>2232</v>
      </c>
      <c r="BB38" s="26">
        <f>SUMIF('8_LYCEE_PRIVE'!$ES:$ES,$BI38,'8_LYCEE_PRIVE'!$EU:$EU)</f>
        <v>1291</v>
      </c>
      <c r="BC38" s="26">
        <f>SUMIF('8_LYCEE_PRIVE'!$ES:$ES,$BI38,'8_LYCEE_PRIVE'!$DQ:$DQ)</f>
        <v>535</v>
      </c>
      <c r="BD38" s="26">
        <f>SUMIF('8_LYCEE_PRIVE'!$ES:$ES,$BI38,'8_LYCEE_PRIVE'!$BY:$BY)</f>
        <v>262</v>
      </c>
      <c r="BE38" s="26">
        <f>SUMIF('8_LYCEE_PRIVE'!$ES:$ES,$BI38,'8_LYCEE_PRIVE'!$EV:$EV)</f>
        <v>9501</v>
      </c>
      <c r="BF38" s="26">
        <f>SUMIF('8_LYCEE_PRIVE'!$ES:$ES,$BI38,'8_LYCEE_PRIVE'!$CC:$CC)</f>
        <v>64</v>
      </c>
      <c r="BH38" s="78" t="str">
        <f t="shared" ref="BH38:BH69" si="2">IF(A38="",BH37,A38)</f>
        <v>BOENY</v>
      </c>
      <c r="BI38" s="78" t="str">
        <f t="shared" ref="BI38:BI69" si="3">BH38&amp;B38</f>
        <v>BOENYTOTAL</v>
      </c>
    </row>
    <row r="39" spans="1:61" ht="14.45" customHeight="1">
      <c r="A39" s="205" t="s">
        <v>106</v>
      </c>
      <c r="B39" s="8" t="s">
        <v>90</v>
      </c>
      <c r="C39" s="71">
        <f>SUMIF('1_PRESCOLAIRE_PUBLIC'!$AX:$AX,$BI39,'1_PRESCOLAIRE_PUBLIC'!$K:$K)</f>
        <v>4618</v>
      </c>
      <c r="D39" s="71">
        <f>SUMIF('1_PRESCOLAIRE_PUBLIC'!$AX:$AX,$BI39,'1_PRESCOLAIRE_PUBLIC'!$T:$T)</f>
        <v>179</v>
      </c>
      <c r="E39" s="71">
        <f>SUMIF('1_PRESCOLAIRE_PUBLIC'!$AX:$AX,$BI39,'1_PRESCOLAIRE_PUBLIC'!$AY:$AY)</f>
        <v>2904</v>
      </c>
      <c r="F39" s="71">
        <f>SUMIF('1_PRESCOLAIRE_PUBLIC'!$AX:$AX,$BI39,'1_PRESCOLAIRE_PUBLIC'!$AC:$AC)</f>
        <v>205</v>
      </c>
      <c r="G39" s="71">
        <f>SUMIF('1_PRESCOLAIRE_PUBLIC'!$AX:$AX,$BI39,'1_PRESCOLAIRE_PUBLIC'!$AH:$AH)</f>
        <v>171</v>
      </c>
      <c r="H39" s="71">
        <f>SUMIF('2_PRIMAIRE_PUBLIC'!$CE:$CE,$BI39,'2_PRIMAIRE_PUBLIC'!$M:$M)</f>
        <v>78585</v>
      </c>
      <c r="I39" s="71">
        <f>SUMIF('2_PRIMAIRE_PUBLIC'!$CE:$CE,$BI39,'2_PRIMAIRE_PUBLIC'!$AA:$AA)</f>
        <v>19169</v>
      </c>
      <c r="J39" s="71">
        <f>SUMIF('2_PRIMAIRE_PUBLIC'!$CE:$CE,$BI39,'2_PRIMAIRE_PUBLIC'!$BI:$BI)</f>
        <v>2337</v>
      </c>
      <c r="K39" s="71">
        <f>SUMIF('2_PRIMAIRE_PUBLIC'!$CE:$CE,$BI39,'2_PRIMAIRE_PUBLIC'!$AK:$AK)</f>
        <v>1994</v>
      </c>
      <c r="L39" s="71">
        <f>SUMIF('2_PRIMAIRE_PUBLIC'!$CE:$CE,$BI39,'2_PRIMAIRE_PUBLIC'!$CF:$CF)</f>
        <v>47449</v>
      </c>
      <c r="M39" s="71">
        <f>SUMIF('2_PRIMAIRE_PUBLIC'!$CE:$CE,$BI39,'2_PRIMAIRE_PUBLIC'!$AO:$AO)</f>
        <v>636</v>
      </c>
      <c r="N39" s="205" t="s">
        <v>106</v>
      </c>
      <c r="O39" s="8" t="s">
        <v>90</v>
      </c>
      <c r="P39" s="71">
        <f>SUMIF('3_COLLEGE_PUBLIC'!$BZ:$BZ,$BI39,'3_COLLEGE_PUBLIC'!$K:$K)</f>
        <v>12436</v>
      </c>
      <c r="Q39" s="71">
        <f>SUMIF('3_COLLEGE_PUBLIC'!$BZ:$BZ,$BI39,'3_COLLEGE_PUBLIC'!$W:$W)</f>
        <v>706</v>
      </c>
      <c r="R39" s="71">
        <f>SUMIF('3_COLLEGE_PUBLIC'!$BZ:$BZ,$BI39,'3_COLLEGE_PUBLIC'!$BC:$BC)</f>
        <v>644</v>
      </c>
      <c r="S39" s="71">
        <f>SUMIF('3_COLLEGE_PUBLIC'!$BZ:$BZ,$BI39,'3_COLLEGE_PUBLIC'!$AF:$AF)</f>
        <v>375</v>
      </c>
      <c r="T39" s="71">
        <f>SUMIF('3_COLLEGE_PUBLIC'!$BZ:$BZ,$BI39,'3_COLLEGE_PUBLIC'!$CA:$CA)</f>
        <v>10544</v>
      </c>
      <c r="U39" s="71">
        <f>SUMIF('3_COLLEGE_PUBLIC'!$BZ:$BZ,$BI39,'3_COLLEGE_PUBLIC'!$AJ:$AJ)</f>
        <v>75</v>
      </c>
      <c r="V39" s="4">
        <f>SUMIF('4_LYCEE_PUBLIC'!$EV:$EV,$BI39,'4_LYCEE_PUBLIC'!$AC:$AC)</f>
        <v>3861</v>
      </c>
      <c r="W39" s="4">
        <f>SUMIF('4_LYCEE_PUBLIC'!$EV:$EV,$BI39,'4_LYCEE_PUBLIC'!$BG:$BG)</f>
        <v>337</v>
      </c>
      <c r="X39" s="4">
        <f>SUMIF('4_LYCEE_PUBLIC'!$EV:$EV,$BI39,'4_LYCEE_PUBLIC'!$EW:$EW)</f>
        <v>1090</v>
      </c>
      <c r="Y39" s="4">
        <f>SUMIF('4_LYCEE_PUBLIC'!$EV:$EV,$BI39,'4_LYCEE_PUBLIC'!$EX:$EX)</f>
        <v>420</v>
      </c>
      <c r="Z39" s="4">
        <f>SUMIF('4_LYCEE_PUBLIC'!$EV:$EV,$BI39,'4_LYCEE_PUBLIC'!$DV:$DV)</f>
        <v>182</v>
      </c>
      <c r="AA39" s="4">
        <f>SUMIF('4_LYCEE_PUBLIC'!$EV:$EV,$BI39,'4_LYCEE_PUBLIC'!$BY:$BY)</f>
        <v>91</v>
      </c>
      <c r="AB39" s="4">
        <f>SUMIF('4_LYCEE_PUBLIC'!$EV:$EV,$BI39,'4_LYCEE_PUBLIC'!$EY:$EY)</f>
        <v>3725</v>
      </c>
      <c r="AC39" s="4">
        <f>SUMIF('4_LYCEE_PUBLIC'!$EV:$EV,$BI39,'4_LYCEE_PUBLIC'!$CC:$CC)</f>
        <v>13</v>
      </c>
      <c r="AD39" s="205" t="s">
        <v>106</v>
      </c>
      <c r="AE39" s="3" t="s">
        <v>90</v>
      </c>
      <c r="AF39" s="4">
        <f>SUMIF('5_PRESCOLAIRE_PRIVE'!$AS:$AS,$BI39,'5_PRESCOLAIRE_PRIVE'!$K:$K)</f>
        <v>3842</v>
      </c>
      <c r="AG39" s="4">
        <f>SUMIF('5_PRESCOLAIRE_PRIVE'!$AS:$AS,$BI39,'5_PRESCOLAIRE_PRIVE'!$T:$T)</f>
        <v>113</v>
      </c>
      <c r="AH39" s="4">
        <f>SUMIF('5_PRESCOLAIRE_PRIVE'!$AS:$AS,$BI39,'5_PRESCOLAIRE_PRIVE'!$AT:$AT)</f>
        <v>3909</v>
      </c>
      <c r="AI39" s="4">
        <f>SUMIF('5_PRESCOLAIRE_PRIVE'!$AS:$AS,$BI39,'5_PRESCOLAIRE_PRIVE'!$X:$X)</f>
        <v>126</v>
      </c>
      <c r="AJ39" s="4">
        <f>SUMIF('5_PRESCOLAIRE_PRIVE'!$AS:$AS,$BI39,'5_PRESCOLAIRE_PRIVE'!$AC:$AC)</f>
        <v>78</v>
      </c>
      <c r="AK39" s="1">
        <f>SUMIF('6_PRIMAIRE_PRIVE'!$BZ:$BZ,$BI39,'6_PRIMAIRE_PRIVE'!$M:$M)</f>
        <v>35368</v>
      </c>
      <c r="AL39" s="1">
        <f>SUMIF('6_PRIMAIRE_PRIVE'!$BZ:$BZ,$BI39,'6_PRIMAIRE_PRIVE'!$AA:$AA)</f>
        <v>5758</v>
      </c>
      <c r="AM39" s="1">
        <f>SUMIF('6_PRIMAIRE_PRIVE'!$BZ:$BZ,$BI39,'6_PRIMAIRE_PRIVE'!$BC:$BC)</f>
        <v>969</v>
      </c>
      <c r="AN39" s="1">
        <f>SUMIF('6_PRIMAIRE_PRIVE'!$BZ:$BZ,$BI39,'6_PRIMAIRE_PRIVE'!$AK:$AK)</f>
        <v>987</v>
      </c>
      <c r="AO39" s="1">
        <f>SUMIF('6_PRIMAIRE_PRIVE'!$BZ:$BZ,$BI39,'6_PRIMAIRE_PRIVE'!$CA:$CA)</f>
        <v>34372</v>
      </c>
      <c r="AP39" s="1">
        <f>SUMIF('6_PRIMAIRE_PRIVE'!$BZ:$BZ,$BI39,'6_PRIMAIRE_PRIVE'!$AO:$AO)</f>
        <v>261</v>
      </c>
      <c r="AQ39" s="212" t="s">
        <v>106</v>
      </c>
      <c r="AR39" s="3" t="s">
        <v>90</v>
      </c>
      <c r="AS39" s="1">
        <f>SUMIF('7_COLLEGE_PRIVE'!$BW:$BW,$BI39,'7_COLLEGE_PRIVE'!$K:$K)</f>
        <v>9276</v>
      </c>
      <c r="AT39" s="1">
        <f>SUMIF('7_COLLEGE_PRIVE'!$BW:$BW,$BI39,'7_COLLEGE_PRIVE'!$W:$W)</f>
        <v>557</v>
      </c>
      <c r="AU39" s="1">
        <f>SUMIF('7_COLLEGE_PRIVE'!$BW:$BW,$BI39,'7_COLLEGE_PRIVE'!$AX:$AX)</f>
        <v>501</v>
      </c>
      <c r="AV39" s="1">
        <f>SUMIF('7_COLLEGE_PRIVE'!$BW:$BW,$BI39,'7_COLLEGE_PRIVE'!$AF:$AF)</f>
        <v>332</v>
      </c>
      <c r="AW39" s="1">
        <f>SUMIF('7_COLLEGE_PRIVE'!$BW:$BW,$BI39,'7_COLLEGE_PRIVE'!$BX:$BX)</f>
        <v>10376</v>
      </c>
      <c r="AX39" s="1">
        <f>SUMIF('7_COLLEGE_PRIVE'!$BW:$BW,$BI39,'7_COLLEGE_PRIVE'!$AJ:$AJ)</f>
        <v>87</v>
      </c>
      <c r="AY39" s="1">
        <f>SUMIF('8_LYCEE_PRIVE'!$ES:$ES,$BI39,'8_LYCEE_PRIVE'!$AC:$AC)</f>
        <v>1773</v>
      </c>
      <c r="AZ39" s="1">
        <f>SUMIF('8_LYCEE_PRIVE'!$ES:$ES,$BI39,'8_LYCEE_PRIVE'!$BG:$BG)</f>
        <v>94</v>
      </c>
      <c r="BA39" s="1">
        <f>SUMIF('8_LYCEE_PRIVE'!$ES:$ES,$BI39,'8_LYCEE_PRIVE'!$ET:$ET)</f>
        <v>524</v>
      </c>
      <c r="BB39" s="1">
        <f>SUMIF('8_LYCEE_PRIVE'!$ES:$ES,$BI39,'8_LYCEE_PRIVE'!$EU:$EU)</f>
        <v>347</v>
      </c>
      <c r="BC39" s="1">
        <f>SUMIF('8_LYCEE_PRIVE'!$ES:$ES,$BI39,'8_LYCEE_PRIVE'!$DQ:$DQ)</f>
        <v>145</v>
      </c>
      <c r="BD39" s="1">
        <f>SUMIF('8_LYCEE_PRIVE'!$ES:$ES,$BI39,'8_LYCEE_PRIVE'!$BY:$BY)</f>
        <v>65</v>
      </c>
      <c r="BE39" s="1">
        <f>SUMIF('8_LYCEE_PRIVE'!$ES:$ES,$BI39,'8_LYCEE_PRIVE'!$EV:$EV)</f>
        <v>2065</v>
      </c>
      <c r="BF39" s="1">
        <f>SUMIF('8_LYCEE_PRIVE'!$ES:$ES,$BI39,'8_LYCEE_PRIVE'!$CC:$CC)</f>
        <v>16</v>
      </c>
      <c r="BH39" s="78" t="str">
        <f t="shared" si="2"/>
        <v>BONGOLAVA</v>
      </c>
      <c r="BI39" s="78" t="str">
        <f t="shared" si="3"/>
        <v>BONGOLAVARURAL</v>
      </c>
    </row>
    <row r="40" spans="1:61">
      <c r="A40" s="205"/>
      <c r="B40" s="8" t="s">
        <v>91</v>
      </c>
      <c r="C40" s="71">
        <f>SUMIF('1_PRESCOLAIRE_PUBLIC'!$AX:$AX,$BI40,'1_PRESCOLAIRE_PUBLIC'!$K:$K)</f>
        <v>260</v>
      </c>
      <c r="D40" s="71">
        <f>SUMIF('1_PRESCOLAIRE_PUBLIC'!$AX:$AX,$BI40,'1_PRESCOLAIRE_PUBLIC'!$T:$T)</f>
        <v>5</v>
      </c>
      <c r="E40" s="71">
        <f>SUMIF('1_PRESCOLAIRE_PUBLIC'!$AX:$AX,$BI40,'1_PRESCOLAIRE_PUBLIC'!$AY:$AY)</f>
        <v>178</v>
      </c>
      <c r="F40" s="71">
        <f>SUMIF('1_PRESCOLAIRE_PUBLIC'!$AX:$AX,$BI40,'1_PRESCOLAIRE_PUBLIC'!$AC:$AC)</f>
        <v>11</v>
      </c>
      <c r="G40" s="71">
        <f>SUMIF('1_PRESCOLAIRE_PUBLIC'!$AX:$AX,$BI40,'1_PRESCOLAIRE_PUBLIC'!$AH:$AH)</f>
        <v>5</v>
      </c>
      <c r="H40" s="71">
        <f>SUMIF('2_PRIMAIRE_PUBLIC'!$CE:$CE,$BI40,'2_PRIMAIRE_PUBLIC'!$M:$M)</f>
        <v>3925</v>
      </c>
      <c r="I40" s="71">
        <f>SUMIF('2_PRIMAIRE_PUBLIC'!$CE:$CE,$BI40,'2_PRIMAIRE_PUBLIC'!$AA:$AA)</f>
        <v>1148</v>
      </c>
      <c r="J40" s="71">
        <f>SUMIF('2_PRIMAIRE_PUBLIC'!$CE:$CE,$BI40,'2_PRIMAIRE_PUBLIC'!$BI:$BI)</f>
        <v>75</v>
      </c>
      <c r="K40" s="71">
        <f>SUMIF('2_PRIMAIRE_PUBLIC'!$CE:$CE,$BI40,'2_PRIMAIRE_PUBLIC'!$AK:$AK)</f>
        <v>58</v>
      </c>
      <c r="L40" s="71">
        <f>SUMIF('2_PRIMAIRE_PUBLIC'!$CE:$CE,$BI40,'2_PRIMAIRE_PUBLIC'!$CF:$CF)</f>
        <v>2825</v>
      </c>
      <c r="M40" s="71">
        <f>SUMIF('2_PRIMAIRE_PUBLIC'!$CE:$CE,$BI40,'2_PRIMAIRE_PUBLIC'!$AO:$AO)</f>
        <v>10</v>
      </c>
      <c r="N40" s="205"/>
      <c r="O40" s="8" t="s">
        <v>91</v>
      </c>
      <c r="P40" s="71">
        <f>SUMIF('3_COLLEGE_PUBLIC'!$BZ:$BZ,$BI40,'3_COLLEGE_PUBLIC'!$K:$K)</f>
        <v>2814</v>
      </c>
      <c r="Q40" s="71">
        <f>SUMIF('3_COLLEGE_PUBLIC'!$BZ:$BZ,$BI40,'3_COLLEGE_PUBLIC'!$W:$W)</f>
        <v>165</v>
      </c>
      <c r="R40" s="71">
        <f>SUMIF('3_COLLEGE_PUBLIC'!$BZ:$BZ,$BI40,'3_COLLEGE_PUBLIC'!$BC:$BC)</f>
        <v>74</v>
      </c>
      <c r="S40" s="71">
        <f>SUMIF('3_COLLEGE_PUBLIC'!$BZ:$BZ,$BI40,'3_COLLEGE_PUBLIC'!$AF:$AF)</f>
        <v>35</v>
      </c>
      <c r="T40" s="71">
        <f>SUMIF('3_COLLEGE_PUBLIC'!$BZ:$BZ,$BI40,'3_COLLEGE_PUBLIC'!$CA:$CA)</f>
        <v>1795</v>
      </c>
      <c r="U40" s="71">
        <f>SUMIF('3_COLLEGE_PUBLIC'!$BZ:$BZ,$BI40,'3_COLLEGE_PUBLIC'!$AJ:$AJ)</f>
        <v>2</v>
      </c>
      <c r="V40" s="4">
        <f>SUMIF('4_LYCEE_PUBLIC'!$EV:$EV,$BI40,'4_LYCEE_PUBLIC'!$AC:$AC)</f>
        <v>1340</v>
      </c>
      <c r="W40" s="4">
        <f>SUMIF('4_LYCEE_PUBLIC'!$EV:$EV,$BI40,'4_LYCEE_PUBLIC'!$BG:$BG)</f>
        <v>161</v>
      </c>
      <c r="X40" s="4">
        <f>SUMIF('4_LYCEE_PUBLIC'!$EV:$EV,$BI40,'4_LYCEE_PUBLIC'!$EW:$EW)</f>
        <v>330</v>
      </c>
      <c r="Y40" s="4">
        <f>SUMIF('4_LYCEE_PUBLIC'!$EV:$EV,$BI40,'4_LYCEE_PUBLIC'!$EX:$EX)</f>
        <v>147</v>
      </c>
      <c r="Z40" s="4">
        <f>SUMIF('4_LYCEE_PUBLIC'!$EV:$EV,$BI40,'4_LYCEE_PUBLIC'!$DV:$DV)</f>
        <v>61</v>
      </c>
      <c r="AA40" s="4">
        <f>SUMIF('4_LYCEE_PUBLIC'!$EV:$EV,$BI40,'4_LYCEE_PUBLIC'!$BY:$BY)</f>
        <v>27</v>
      </c>
      <c r="AB40" s="4">
        <f>SUMIF('4_LYCEE_PUBLIC'!$EV:$EV,$BI40,'4_LYCEE_PUBLIC'!$EY:$EY)</f>
        <v>1192</v>
      </c>
      <c r="AC40" s="4">
        <f>SUMIF('4_LYCEE_PUBLIC'!$EV:$EV,$BI40,'4_LYCEE_PUBLIC'!$CC:$CC)</f>
        <v>1</v>
      </c>
      <c r="AD40" s="205"/>
      <c r="AE40" s="3" t="s">
        <v>91</v>
      </c>
      <c r="AF40" s="4">
        <f>SUMIF('5_PRESCOLAIRE_PRIVE'!$AS:$AS,$BI40,'5_PRESCOLAIRE_PRIVE'!$K:$K)</f>
        <v>1615</v>
      </c>
      <c r="AG40" s="4">
        <f>SUMIF('5_PRESCOLAIRE_PRIVE'!$AS:$AS,$BI40,'5_PRESCOLAIRE_PRIVE'!$T:$T)</f>
        <v>46</v>
      </c>
      <c r="AH40" s="4">
        <f>SUMIF('5_PRESCOLAIRE_PRIVE'!$AS:$AS,$BI40,'5_PRESCOLAIRE_PRIVE'!$AT:$AT)</f>
        <v>1693</v>
      </c>
      <c r="AI40" s="4">
        <f>SUMIF('5_PRESCOLAIRE_PRIVE'!$AS:$AS,$BI40,'5_PRESCOLAIRE_PRIVE'!$X:$X)</f>
        <v>55</v>
      </c>
      <c r="AJ40" s="4">
        <f>SUMIF('5_PRESCOLAIRE_PRIVE'!$AS:$AS,$BI40,'5_PRESCOLAIRE_PRIVE'!$AC:$AC)</f>
        <v>18</v>
      </c>
      <c r="AK40" s="1">
        <f>SUMIF('6_PRIMAIRE_PRIVE'!$BZ:$BZ,$BI40,'6_PRIMAIRE_PRIVE'!$M:$M)</f>
        <v>3621</v>
      </c>
      <c r="AL40" s="1">
        <f>SUMIF('6_PRIMAIRE_PRIVE'!$BZ:$BZ,$BI40,'6_PRIMAIRE_PRIVE'!$AA:$AA)</f>
        <v>223</v>
      </c>
      <c r="AM40" s="1">
        <f>SUMIF('6_PRIMAIRE_PRIVE'!$BZ:$BZ,$BI40,'6_PRIMAIRE_PRIVE'!$BC:$BC)</f>
        <v>103</v>
      </c>
      <c r="AN40" s="1">
        <f>SUMIF('6_PRIMAIRE_PRIVE'!$BZ:$BZ,$BI40,'6_PRIMAIRE_PRIVE'!$AK:$AK)</f>
        <v>111</v>
      </c>
      <c r="AO40" s="1">
        <f>SUMIF('6_PRIMAIRE_PRIVE'!$BZ:$BZ,$BI40,'6_PRIMAIRE_PRIVE'!$CA:$CA)</f>
        <v>4462</v>
      </c>
      <c r="AP40" s="1">
        <f>SUMIF('6_PRIMAIRE_PRIVE'!$BZ:$BZ,$BI40,'6_PRIMAIRE_PRIVE'!$AO:$AO)</f>
        <v>20</v>
      </c>
      <c r="AQ40" s="212"/>
      <c r="AR40" s="3" t="s">
        <v>91</v>
      </c>
      <c r="AS40" s="1">
        <f>SUMIF('7_COLLEGE_PRIVE'!$BW:$BW,$BI40,'7_COLLEGE_PRIVE'!$K:$K)</f>
        <v>1704</v>
      </c>
      <c r="AT40" s="1">
        <f>SUMIF('7_COLLEGE_PRIVE'!$BW:$BW,$BI40,'7_COLLEGE_PRIVE'!$W:$W)</f>
        <v>37</v>
      </c>
      <c r="AU40" s="1">
        <f>SUMIF('7_COLLEGE_PRIVE'!$BW:$BW,$BI40,'7_COLLEGE_PRIVE'!$AX:$AX)</f>
        <v>132</v>
      </c>
      <c r="AV40" s="1">
        <f>SUMIF('7_COLLEGE_PRIVE'!$BW:$BW,$BI40,'7_COLLEGE_PRIVE'!$AF:$AF)</f>
        <v>68</v>
      </c>
      <c r="AW40" s="1">
        <f>SUMIF('7_COLLEGE_PRIVE'!$BW:$BW,$BI40,'7_COLLEGE_PRIVE'!$BX:$BX)</f>
        <v>2053</v>
      </c>
      <c r="AX40" s="1">
        <f>SUMIF('7_COLLEGE_PRIVE'!$BW:$BW,$BI40,'7_COLLEGE_PRIVE'!$AJ:$AJ)</f>
        <v>14</v>
      </c>
      <c r="AY40" s="1">
        <f>SUMIF('8_LYCEE_PRIVE'!$ES:$ES,$BI40,'8_LYCEE_PRIVE'!$AC:$AC)</f>
        <v>1865</v>
      </c>
      <c r="AZ40" s="1">
        <f>SUMIF('8_LYCEE_PRIVE'!$ES:$ES,$BI40,'8_LYCEE_PRIVE'!$BG:$BG)</f>
        <v>107</v>
      </c>
      <c r="BA40" s="1">
        <f>SUMIF('8_LYCEE_PRIVE'!$ES:$ES,$BI40,'8_LYCEE_PRIVE'!$ET:$ET)</f>
        <v>484</v>
      </c>
      <c r="BB40" s="1">
        <f>SUMIF('8_LYCEE_PRIVE'!$ES:$ES,$BI40,'8_LYCEE_PRIVE'!$EU:$EU)</f>
        <v>272</v>
      </c>
      <c r="BC40" s="1">
        <f>SUMIF('8_LYCEE_PRIVE'!$ES:$ES,$BI40,'8_LYCEE_PRIVE'!$DQ:$DQ)</f>
        <v>124</v>
      </c>
      <c r="BD40" s="1">
        <f>SUMIF('8_LYCEE_PRIVE'!$ES:$ES,$BI40,'8_LYCEE_PRIVE'!$BY:$BY)</f>
        <v>44</v>
      </c>
      <c r="BE40" s="1">
        <f>SUMIF('8_LYCEE_PRIVE'!$ES:$ES,$BI40,'8_LYCEE_PRIVE'!$EV:$EV)</f>
        <v>2121</v>
      </c>
      <c r="BF40" s="1">
        <f>SUMIF('8_LYCEE_PRIVE'!$ES:$ES,$BI40,'8_LYCEE_PRIVE'!$CC:$CC)</f>
        <v>9</v>
      </c>
      <c r="BH40" s="78" t="str">
        <f t="shared" si="2"/>
        <v>BONGOLAVA</v>
      </c>
      <c r="BI40" s="78" t="str">
        <f t="shared" si="3"/>
        <v>BONGOLAVAURBAIN</v>
      </c>
    </row>
    <row r="41" spans="1:61">
      <c r="A41" s="205"/>
      <c r="B41" s="25" t="s">
        <v>73</v>
      </c>
      <c r="C41" s="26">
        <f>SUMIF('1_PRESCOLAIRE_PUBLIC'!$AX:$AX,$BI41,'1_PRESCOLAIRE_PUBLIC'!$K:$K)</f>
        <v>4878</v>
      </c>
      <c r="D41" s="26">
        <f>SUMIF('1_PRESCOLAIRE_PUBLIC'!$AX:$AX,$BI41,'1_PRESCOLAIRE_PUBLIC'!$T:$T)</f>
        <v>184</v>
      </c>
      <c r="E41" s="26">
        <f>SUMIF('1_PRESCOLAIRE_PUBLIC'!$AX:$AX,$BI41,'1_PRESCOLAIRE_PUBLIC'!$AY:$AY)</f>
        <v>3082</v>
      </c>
      <c r="F41" s="26">
        <f>SUMIF('1_PRESCOLAIRE_PUBLIC'!$AX:$AX,$BI41,'1_PRESCOLAIRE_PUBLIC'!$AC:$AC)</f>
        <v>216</v>
      </c>
      <c r="G41" s="26">
        <f>SUMIF('1_PRESCOLAIRE_PUBLIC'!$AX:$AX,$BI41,'1_PRESCOLAIRE_PUBLIC'!$AH:$AH)</f>
        <v>176</v>
      </c>
      <c r="H41" s="26">
        <f>SUMIF('2_PRIMAIRE_PUBLIC'!$CE:$CE,$BI41,'2_PRIMAIRE_PUBLIC'!$M:$M)</f>
        <v>82510</v>
      </c>
      <c r="I41" s="26">
        <f>SUMIF('2_PRIMAIRE_PUBLIC'!$CE:$CE,$BI41,'2_PRIMAIRE_PUBLIC'!$AA:$AA)</f>
        <v>20317</v>
      </c>
      <c r="J41" s="26">
        <f>SUMIF('2_PRIMAIRE_PUBLIC'!$CE:$CE,$BI41,'2_PRIMAIRE_PUBLIC'!$BI:$BI)</f>
        <v>2412</v>
      </c>
      <c r="K41" s="26">
        <f>SUMIF('2_PRIMAIRE_PUBLIC'!$CE:$CE,$BI41,'2_PRIMAIRE_PUBLIC'!$AK:$AK)</f>
        <v>2052</v>
      </c>
      <c r="L41" s="26">
        <f>SUMIF('2_PRIMAIRE_PUBLIC'!$CE:$CE,$BI41,'2_PRIMAIRE_PUBLIC'!$CF:$CF)</f>
        <v>50274</v>
      </c>
      <c r="M41" s="26">
        <f>SUMIF('2_PRIMAIRE_PUBLIC'!$CE:$CE,$BI41,'2_PRIMAIRE_PUBLIC'!$AO:$AO)</f>
        <v>646</v>
      </c>
      <c r="N41" s="205"/>
      <c r="O41" s="25" t="s">
        <v>73</v>
      </c>
      <c r="P41" s="26">
        <f>SUMIF('3_COLLEGE_PUBLIC'!$BZ:$BZ,$BI41,'3_COLLEGE_PUBLIC'!$K:$K)</f>
        <v>15250</v>
      </c>
      <c r="Q41" s="26">
        <f>SUMIF('3_COLLEGE_PUBLIC'!$BZ:$BZ,$BI41,'3_COLLEGE_PUBLIC'!$W:$W)</f>
        <v>871</v>
      </c>
      <c r="R41" s="26">
        <f>SUMIF('3_COLLEGE_PUBLIC'!$BZ:$BZ,$BI41,'3_COLLEGE_PUBLIC'!$BC:$BC)</f>
        <v>718</v>
      </c>
      <c r="S41" s="26">
        <f>SUMIF('3_COLLEGE_PUBLIC'!$BZ:$BZ,$BI41,'3_COLLEGE_PUBLIC'!$AF:$AF)</f>
        <v>410</v>
      </c>
      <c r="T41" s="26">
        <f>SUMIF('3_COLLEGE_PUBLIC'!$BZ:$BZ,$BI41,'3_COLLEGE_PUBLIC'!$CA:$CA)</f>
        <v>12339</v>
      </c>
      <c r="U41" s="26">
        <f>SUMIF('3_COLLEGE_PUBLIC'!$BZ:$BZ,$BI41,'3_COLLEGE_PUBLIC'!$AJ:$AJ)</f>
        <v>77</v>
      </c>
      <c r="V41" s="26">
        <f>SUMIF('4_LYCEE_PUBLIC'!$EV:$EV,$BI41,'4_LYCEE_PUBLIC'!$AC:$AC)</f>
        <v>5201</v>
      </c>
      <c r="W41" s="26">
        <f>SUMIF('4_LYCEE_PUBLIC'!$EV:$EV,$BI41,'4_LYCEE_PUBLIC'!$BG:$BG)</f>
        <v>498</v>
      </c>
      <c r="X41" s="26">
        <f>SUMIF('4_LYCEE_PUBLIC'!$EV:$EV,$BI41,'4_LYCEE_PUBLIC'!$EW:$EW)</f>
        <v>1420</v>
      </c>
      <c r="Y41" s="26">
        <f>SUMIF('4_LYCEE_PUBLIC'!$EV:$EV,$BI41,'4_LYCEE_PUBLIC'!$EX:$EX)</f>
        <v>567</v>
      </c>
      <c r="Z41" s="26">
        <f>SUMIF('4_LYCEE_PUBLIC'!$EV:$EV,$BI41,'4_LYCEE_PUBLIC'!$DV:$DV)</f>
        <v>243</v>
      </c>
      <c r="AA41" s="26">
        <f>SUMIF('4_LYCEE_PUBLIC'!$EV:$EV,$BI41,'4_LYCEE_PUBLIC'!$BY:$BY)</f>
        <v>118</v>
      </c>
      <c r="AB41" s="26">
        <f>SUMIF('4_LYCEE_PUBLIC'!$EV:$EV,$BI41,'4_LYCEE_PUBLIC'!$EY:$EY)</f>
        <v>4917</v>
      </c>
      <c r="AC41" s="26">
        <f>SUMIF('4_LYCEE_PUBLIC'!$EV:$EV,$BI41,'4_LYCEE_PUBLIC'!$CC:$CC)</f>
        <v>14</v>
      </c>
      <c r="AD41" s="205"/>
      <c r="AE41" s="25" t="s">
        <v>73</v>
      </c>
      <c r="AF41" s="26">
        <f>SUMIF('5_PRESCOLAIRE_PRIVE'!$AS:$AS,$BI41,'5_PRESCOLAIRE_PRIVE'!$K:$K)</f>
        <v>5457</v>
      </c>
      <c r="AG41" s="26">
        <f>SUMIF('5_PRESCOLAIRE_PRIVE'!$AS:$AS,$BI41,'5_PRESCOLAIRE_PRIVE'!$T:$T)</f>
        <v>159</v>
      </c>
      <c r="AH41" s="26">
        <f>SUMIF('5_PRESCOLAIRE_PRIVE'!$AS:$AS,$BI41,'5_PRESCOLAIRE_PRIVE'!$AT:$AT)</f>
        <v>5602</v>
      </c>
      <c r="AI41" s="26">
        <f>SUMIF('5_PRESCOLAIRE_PRIVE'!$AS:$AS,$BI41,'5_PRESCOLAIRE_PRIVE'!$X:$X)</f>
        <v>181</v>
      </c>
      <c r="AJ41" s="26">
        <f>SUMIF('5_PRESCOLAIRE_PRIVE'!$AS:$AS,$BI41,'5_PRESCOLAIRE_PRIVE'!$AC:$AC)</f>
        <v>96</v>
      </c>
      <c r="AK41" s="26">
        <f>SUMIF('6_PRIMAIRE_PRIVE'!$BZ:$BZ,$BI41,'6_PRIMAIRE_PRIVE'!$M:$M)</f>
        <v>38989</v>
      </c>
      <c r="AL41" s="26">
        <f>SUMIF('6_PRIMAIRE_PRIVE'!$BZ:$BZ,$BI41,'6_PRIMAIRE_PRIVE'!$AA:$AA)</f>
        <v>5981</v>
      </c>
      <c r="AM41" s="26">
        <f>SUMIF('6_PRIMAIRE_PRIVE'!$BZ:$BZ,$BI41,'6_PRIMAIRE_PRIVE'!$BC:$BC)</f>
        <v>1072</v>
      </c>
      <c r="AN41" s="26">
        <f>SUMIF('6_PRIMAIRE_PRIVE'!$BZ:$BZ,$BI41,'6_PRIMAIRE_PRIVE'!$AK:$AK)</f>
        <v>1098</v>
      </c>
      <c r="AO41" s="26">
        <f>SUMIF('6_PRIMAIRE_PRIVE'!$BZ:$BZ,$BI41,'6_PRIMAIRE_PRIVE'!$CA:$CA)</f>
        <v>38834</v>
      </c>
      <c r="AP41" s="26">
        <f>SUMIF('6_PRIMAIRE_PRIVE'!$BZ:$BZ,$BI41,'6_PRIMAIRE_PRIVE'!$AO:$AO)</f>
        <v>281</v>
      </c>
      <c r="AQ41" s="212"/>
      <c r="AR41" s="25" t="s">
        <v>73</v>
      </c>
      <c r="AS41" s="26">
        <f>SUMIF('7_COLLEGE_PRIVE'!$BW:$BW,$BI41,'7_COLLEGE_PRIVE'!$K:$K)</f>
        <v>10980</v>
      </c>
      <c r="AT41" s="26">
        <f>SUMIF('7_COLLEGE_PRIVE'!$BW:$BW,$BI41,'7_COLLEGE_PRIVE'!$W:$W)</f>
        <v>594</v>
      </c>
      <c r="AU41" s="26">
        <f>SUMIF('7_COLLEGE_PRIVE'!$BW:$BW,$BI41,'7_COLLEGE_PRIVE'!$AX:$AX)</f>
        <v>633</v>
      </c>
      <c r="AV41" s="26">
        <f>SUMIF('7_COLLEGE_PRIVE'!$BW:$BW,$BI41,'7_COLLEGE_PRIVE'!$AF:$AF)</f>
        <v>400</v>
      </c>
      <c r="AW41" s="26">
        <f>SUMIF('7_COLLEGE_PRIVE'!$BW:$BW,$BI41,'7_COLLEGE_PRIVE'!$BX:$BX)</f>
        <v>12429</v>
      </c>
      <c r="AX41" s="26">
        <f>SUMIF('7_COLLEGE_PRIVE'!$BW:$BW,$BI41,'7_COLLEGE_PRIVE'!$AJ:$AJ)</f>
        <v>101</v>
      </c>
      <c r="AY41" s="26">
        <f>SUMIF('8_LYCEE_PRIVE'!$ES:$ES,$BI41,'8_LYCEE_PRIVE'!$AC:$AC)</f>
        <v>3638</v>
      </c>
      <c r="AZ41" s="26">
        <f>SUMIF('8_LYCEE_PRIVE'!$ES:$ES,$BI41,'8_LYCEE_PRIVE'!$BG:$BG)</f>
        <v>201</v>
      </c>
      <c r="BA41" s="26">
        <f>SUMIF('8_LYCEE_PRIVE'!$ES:$ES,$BI41,'8_LYCEE_PRIVE'!$ET:$ET)</f>
        <v>1008</v>
      </c>
      <c r="BB41" s="26">
        <f>SUMIF('8_LYCEE_PRIVE'!$ES:$ES,$BI41,'8_LYCEE_PRIVE'!$EU:$EU)</f>
        <v>619</v>
      </c>
      <c r="BC41" s="26">
        <f>SUMIF('8_LYCEE_PRIVE'!$ES:$ES,$BI41,'8_LYCEE_PRIVE'!$DQ:$DQ)</f>
        <v>269</v>
      </c>
      <c r="BD41" s="26">
        <f>SUMIF('8_LYCEE_PRIVE'!$ES:$ES,$BI41,'8_LYCEE_PRIVE'!$BY:$BY)</f>
        <v>109</v>
      </c>
      <c r="BE41" s="26">
        <f>SUMIF('8_LYCEE_PRIVE'!$ES:$ES,$BI41,'8_LYCEE_PRIVE'!$EV:$EV)</f>
        <v>4186</v>
      </c>
      <c r="BF41" s="26">
        <f>SUMIF('8_LYCEE_PRIVE'!$ES:$ES,$BI41,'8_LYCEE_PRIVE'!$CC:$CC)</f>
        <v>25</v>
      </c>
      <c r="BH41" s="78" t="str">
        <f t="shared" si="2"/>
        <v>BONGOLAVA</v>
      </c>
      <c r="BI41" s="78" t="str">
        <f t="shared" si="3"/>
        <v>BONGOLAVATOTAL</v>
      </c>
    </row>
    <row r="42" spans="1:61">
      <c r="A42" s="204" t="s">
        <v>118</v>
      </c>
      <c r="B42" s="204"/>
      <c r="C42" s="204"/>
      <c r="D42" s="204"/>
      <c r="E42" s="204"/>
      <c r="F42" s="204"/>
      <c r="G42" s="204"/>
      <c r="H42" s="204"/>
      <c r="I42" s="204"/>
      <c r="J42" s="204"/>
      <c r="K42" s="204"/>
      <c r="L42" s="204"/>
      <c r="M42" s="204"/>
      <c r="N42" s="204" t="s">
        <v>118</v>
      </c>
      <c r="O42" s="204"/>
      <c r="P42" s="204"/>
      <c r="Q42" s="204"/>
      <c r="R42" s="204"/>
      <c r="S42" s="204"/>
      <c r="T42" s="204"/>
      <c r="U42" s="204"/>
      <c r="V42" s="204"/>
      <c r="W42" s="204"/>
      <c r="X42" s="204"/>
      <c r="Y42" s="204"/>
      <c r="Z42" s="204"/>
      <c r="AA42" s="204"/>
      <c r="AB42" s="204"/>
      <c r="AC42" s="204"/>
      <c r="AD42" s="204" t="s">
        <v>123</v>
      </c>
      <c r="AE42" s="204"/>
      <c r="AF42" s="204"/>
      <c r="AG42" s="204"/>
      <c r="AH42" s="204"/>
      <c r="AI42" s="204"/>
      <c r="AJ42" s="204"/>
      <c r="AK42" s="204"/>
      <c r="AL42" s="204"/>
      <c r="AM42" s="204"/>
      <c r="AN42" s="204"/>
      <c r="AO42" s="204"/>
      <c r="AP42" s="204"/>
      <c r="AQ42" s="204" t="s">
        <v>123</v>
      </c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H42" s="78" t="str">
        <f t="shared" si="2"/>
        <v xml:space="preserve"> DONNEES DES ETABLISSEMENTS SCOLAIRES PUBLICS PAR DREN ET PAR MILIEU DE RESIDENCE </v>
      </c>
      <c r="BI42" s="78" t="str">
        <f t="shared" si="3"/>
        <v xml:space="preserve"> DONNEES DES ETABLISSEMENTS SCOLAIRES PUBLICS PAR DREN ET PAR MILIEU DE RESIDENCE </v>
      </c>
    </row>
    <row r="43" spans="1:61">
      <c r="A43" s="204" t="str">
        <f>"ANNEE SCOLAIRE "&amp;annee_scolaire</f>
        <v>ANNEE SCOLAIRE 2022-2023</v>
      </c>
      <c r="B43" s="204"/>
      <c r="C43" s="204"/>
      <c r="D43" s="204"/>
      <c r="E43" s="204"/>
      <c r="F43" s="204"/>
      <c r="G43" s="204"/>
      <c r="H43" s="204"/>
      <c r="I43" s="204"/>
      <c r="J43" s="204"/>
      <c r="K43" s="204"/>
      <c r="L43" s="204"/>
      <c r="M43" s="204"/>
      <c r="N43" s="204" t="str">
        <f>"ANNEE SCOLAIRE "&amp;annee_scolaire</f>
        <v>ANNEE SCOLAIRE 2022-2023</v>
      </c>
      <c r="O43" s="204"/>
      <c r="P43" s="204"/>
      <c r="Q43" s="204"/>
      <c r="R43" s="204"/>
      <c r="S43" s="204"/>
      <c r="T43" s="204"/>
      <c r="U43" s="204"/>
      <c r="V43" s="204"/>
      <c r="W43" s="204"/>
      <c r="X43" s="204"/>
      <c r="Y43" s="204"/>
      <c r="Z43" s="204"/>
      <c r="AA43" s="204"/>
      <c r="AB43" s="204"/>
      <c r="AC43" s="204"/>
      <c r="AD43" s="204" t="str">
        <f>"ANNEE SCOLAIRE "&amp;annee_scolaire</f>
        <v>ANNEE SCOLAIRE 2022-2023</v>
      </c>
      <c r="AE43" s="204"/>
      <c r="AF43" s="204"/>
      <c r="AG43" s="204"/>
      <c r="AH43" s="204"/>
      <c r="AI43" s="204"/>
      <c r="AJ43" s="204"/>
      <c r="AK43" s="204"/>
      <c r="AL43" s="204"/>
      <c r="AM43" s="204"/>
      <c r="AN43" s="204"/>
      <c r="AO43" s="204"/>
      <c r="AP43" s="204"/>
      <c r="AQ43" s="204" t="str">
        <f>"ANNEE SCOLAIRE "&amp;annee_scolaire</f>
        <v>ANNEE SCOLAIRE 2022-2023</v>
      </c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  <c r="BB43" s="204"/>
      <c r="BC43" s="204"/>
      <c r="BD43" s="204"/>
      <c r="BE43" s="204"/>
      <c r="BF43" s="204"/>
      <c r="BH43" s="78" t="str">
        <f t="shared" si="2"/>
        <v>ANNEE SCOLAIRE 2022-2023</v>
      </c>
      <c r="BI43" s="78" t="str">
        <f t="shared" si="3"/>
        <v>ANNEE SCOLAIRE 2022-2023</v>
      </c>
    </row>
    <row r="44" spans="1:61" ht="14.45" customHeight="1">
      <c r="A44" s="202" t="s">
        <v>1</v>
      </c>
      <c r="B44" s="202" t="s">
        <v>84</v>
      </c>
      <c r="C44" s="206" t="s">
        <v>119</v>
      </c>
      <c r="D44" s="206"/>
      <c r="E44" s="206"/>
      <c r="F44" s="206"/>
      <c r="G44" s="206"/>
      <c r="H44" s="206" t="s">
        <v>120</v>
      </c>
      <c r="I44" s="206"/>
      <c r="J44" s="206"/>
      <c r="K44" s="206"/>
      <c r="L44" s="206"/>
      <c r="M44" s="206"/>
      <c r="N44" s="202" t="s">
        <v>1</v>
      </c>
      <c r="O44" s="202" t="s">
        <v>84</v>
      </c>
      <c r="P44" s="206" t="s">
        <v>104</v>
      </c>
      <c r="Q44" s="206"/>
      <c r="R44" s="206"/>
      <c r="S44" s="206"/>
      <c r="T44" s="206"/>
      <c r="U44" s="206"/>
      <c r="V44" s="206" t="s">
        <v>105</v>
      </c>
      <c r="W44" s="206"/>
      <c r="X44" s="206"/>
      <c r="Y44" s="206"/>
      <c r="Z44" s="206"/>
      <c r="AA44" s="206"/>
      <c r="AB44" s="206"/>
      <c r="AC44" s="206"/>
      <c r="AD44" s="202" t="s">
        <v>1</v>
      </c>
      <c r="AE44" s="202" t="s">
        <v>84</v>
      </c>
      <c r="AF44" s="206" t="s">
        <v>124</v>
      </c>
      <c r="AG44" s="206"/>
      <c r="AH44" s="206"/>
      <c r="AI44" s="206"/>
      <c r="AJ44" s="206"/>
      <c r="AK44" s="206" t="s">
        <v>125</v>
      </c>
      <c r="AL44" s="206"/>
      <c r="AM44" s="206"/>
      <c r="AN44" s="206"/>
      <c r="AO44" s="206"/>
      <c r="AP44" s="206"/>
      <c r="AQ44" s="202" t="s">
        <v>1</v>
      </c>
      <c r="AR44" s="202" t="s">
        <v>84</v>
      </c>
      <c r="AS44" s="206" t="s">
        <v>126</v>
      </c>
      <c r="AT44" s="206"/>
      <c r="AU44" s="206"/>
      <c r="AV44" s="206"/>
      <c r="AW44" s="206"/>
      <c r="AX44" s="206"/>
      <c r="AY44" s="206" t="s">
        <v>127</v>
      </c>
      <c r="AZ44" s="206"/>
      <c r="BA44" s="206"/>
      <c r="BB44" s="206"/>
      <c r="BC44" s="206"/>
      <c r="BD44" s="206"/>
      <c r="BE44" s="206"/>
      <c r="BF44" s="206"/>
      <c r="BH44" s="78" t="str">
        <f t="shared" si="2"/>
        <v>DREN</v>
      </c>
      <c r="BI44" s="78" t="str">
        <f t="shared" si="3"/>
        <v>DRENMILIEU DE RESIDENCE</v>
      </c>
    </row>
    <row r="45" spans="1:61" ht="36">
      <c r="A45" s="202"/>
      <c r="B45" s="202"/>
      <c r="C45" s="70" t="s">
        <v>85</v>
      </c>
      <c r="D45" s="70" t="s">
        <v>86</v>
      </c>
      <c r="E45" s="70" t="s">
        <v>391</v>
      </c>
      <c r="F45" s="70" t="s">
        <v>87</v>
      </c>
      <c r="G45" s="70" t="s">
        <v>88</v>
      </c>
      <c r="H45" s="70" t="s">
        <v>85</v>
      </c>
      <c r="I45" s="70" t="s">
        <v>89</v>
      </c>
      <c r="J45" s="70" t="s">
        <v>87</v>
      </c>
      <c r="K45" s="70" t="s">
        <v>86</v>
      </c>
      <c r="L45" s="70" t="s">
        <v>391</v>
      </c>
      <c r="M45" s="70" t="s">
        <v>88</v>
      </c>
      <c r="N45" s="202"/>
      <c r="O45" s="202"/>
      <c r="P45" s="70" t="s">
        <v>85</v>
      </c>
      <c r="Q45" s="70" t="s">
        <v>89</v>
      </c>
      <c r="R45" s="70" t="s">
        <v>87</v>
      </c>
      <c r="S45" s="70" t="s">
        <v>86</v>
      </c>
      <c r="T45" s="70" t="s">
        <v>391</v>
      </c>
      <c r="U45" s="70" t="s">
        <v>88</v>
      </c>
      <c r="V45" s="69" t="s">
        <v>85</v>
      </c>
      <c r="W45" s="69" t="s">
        <v>89</v>
      </c>
      <c r="X45" s="70" t="str">
        <f>"Inscrits au BACC Session "&amp; LEFT(annee_scolaire,4)</f>
        <v>Inscrits au BACC Session 2022</v>
      </c>
      <c r="Y45" s="70" t="str">
        <f>"Admis au BACC Session "&amp; LEFT(annee_scolaire,4)</f>
        <v>Admis au BACC Session 2022</v>
      </c>
      <c r="Z45" s="69" t="s">
        <v>87</v>
      </c>
      <c r="AA45" s="69" t="s">
        <v>86</v>
      </c>
      <c r="AB45" s="70" t="s">
        <v>391</v>
      </c>
      <c r="AC45" s="69" t="s">
        <v>88</v>
      </c>
      <c r="AD45" s="202"/>
      <c r="AE45" s="202"/>
      <c r="AF45" s="70" t="s">
        <v>85</v>
      </c>
      <c r="AG45" s="70" t="s">
        <v>86</v>
      </c>
      <c r="AH45" s="70" t="s">
        <v>391</v>
      </c>
      <c r="AI45" s="70" t="s">
        <v>87</v>
      </c>
      <c r="AJ45" s="70" t="s">
        <v>88</v>
      </c>
      <c r="AK45" s="70" t="s">
        <v>85</v>
      </c>
      <c r="AL45" s="70" t="s">
        <v>89</v>
      </c>
      <c r="AM45" s="70" t="s">
        <v>87</v>
      </c>
      <c r="AN45" s="70" t="s">
        <v>86</v>
      </c>
      <c r="AO45" s="70" t="s">
        <v>391</v>
      </c>
      <c r="AP45" s="70" t="s">
        <v>88</v>
      </c>
      <c r="AQ45" s="202"/>
      <c r="AR45" s="202"/>
      <c r="AS45" s="70" t="s">
        <v>85</v>
      </c>
      <c r="AT45" s="70" t="s">
        <v>89</v>
      </c>
      <c r="AU45" s="70" t="s">
        <v>87</v>
      </c>
      <c r="AV45" s="70" t="s">
        <v>86</v>
      </c>
      <c r="AW45" s="70" t="s">
        <v>391</v>
      </c>
      <c r="AX45" s="70" t="s">
        <v>88</v>
      </c>
      <c r="AY45" s="69" t="s">
        <v>85</v>
      </c>
      <c r="AZ45" s="69" t="s">
        <v>89</v>
      </c>
      <c r="BA45" s="70" t="str">
        <f>"Inscrits au BACC Session "&amp; LEFT(annee_scolaire,4)</f>
        <v>Inscrits au BACC Session 2022</v>
      </c>
      <c r="BB45" s="70" t="str">
        <f>"Admis au BACC Session "&amp; LEFT(annee_scolaire,4)</f>
        <v>Admis au BACC Session 2022</v>
      </c>
      <c r="BC45" s="69" t="s">
        <v>87</v>
      </c>
      <c r="BD45" s="69" t="s">
        <v>86</v>
      </c>
      <c r="BE45" s="70" t="s">
        <v>391</v>
      </c>
      <c r="BF45" s="69" t="s">
        <v>88</v>
      </c>
      <c r="BH45" s="78" t="str">
        <f t="shared" si="2"/>
        <v>DREN</v>
      </c>
      <c r="BI45" s="78" t="str">
        <f t="shared" si="3"/>
        <v>DREN</v>
      </c>
    </row>
    <row r="46" spans="1:61" ht="14.45" customHeight="1">
      <c r="A46" s="205" t="s">
        <v>107</v>
      </c>
      <c r="B46" s="8" t="s">
        <v>90</v>
      </c>
      <c r="C46" s="71">
        <f>SUMIF('1_PRESCOLAIRE_PUBLIC'!$AX:$AX,$BI46,'1_PRESCOLAIRE_PUBLIC'!$K:$K)</f>
        <v>11150</v>
      </c>
      <c r="D46" s="71">
        <f>SUMIF('1_PRESCOLAIRE_PUBLIC'!$AX:$AX,$BI46,'1_PRESCOLAIRE_PUBLIC'!$T:$T)</f>
        <v>362</v>
      </c>
      <c r="E46" s="71">
        <f>SUMIF('1_PRESCOLAIRE_PUBLIC'!$AX:$AX,$BI46,'1_PRESCOLAIRE_PUBLIC'!$AY:$AY)</f>
        <v>4576</v>
      </c>
      <c r="F46" s="71">
        <f>SUMIF('1_PRESCOLAIRE_PUBLIC'!$AX:$AX,$BI46,'1_PRESCOLAIRE_PUBLIC'!$AC:$AC)</f>
        <v>516</v>
      </c>
      <c r="G46" s="71">
        <f>SUMIF('1_PRESCOLAIRE_PUBLIC'!$AX:$AX,$BI46,'1_PRESCOLAIRE_PUBLIC'!$AH:$AH)</f>
        <v>385</v>
      </c>
      <c r="H46" s="71">
        <f>SUMIF('2_PRIMAIRE_PUBLIC'!$CE:$CE,$BI46,'2_PRIMAIRE_PUBLIC'!$M:$M)</f>
        <v>94543</v>
      </c>
      <c r="I46" s="71">
        <f>SUMIF('2_PRIMAIRE_PUBLIC'!$CE:$CE,$BI46,'2_PRIMAIRE_PUBLIC'!$AA:$AA)</f>
        <v>22123</v>
      </c>
      <c r="J46" s="71">
        <f>SUMIF('2_PRIMAIRE_PUBLIC'!$CE:$CE,$BI46,'2_PRIMAIRE_PUBLIC'!$BI:$BI)</f>
        <v>2243</v>
      </c>
      <c r="K46" s="71">
        <f>SUMIF('2_PRIMAIRE_PUBLIC'!$CE:$CE,$BI46,'2_PRIMAIRE_PUBLIC'!$AK:$AK)</f>
        <v>2134</v>
      </c>
      <c r="L46" s="71">
        <f>SUMIF('2_PRIMAIRE_PUBLIC'!$CE:$CE,$BI46,'2_PRIMAIRE_PUBLIC'!$CF:$CF)</f>
        <v>62581</v>
      </c>
      <c r="M46" s="71">
        <f>SUMIF('2_PRIMAIRE_PUBLIC'!$CE:$CE,$BI46,'2_PRIMAIRE_PUBLIC'!$AO:$AO)</f>
        <v>799</v>
      </c>
      <c r="N46" s="205" t="s">
        <v>107</v>
      </c>
      <c r="O46" s="8" t="s">
        <v>90</v>
      </c>
      <c r="P46" s="71">
        <f>SUMIF('3_COLLEGE_PUBLIC'!$BZ:$BZ,$BI46,'3_COLLEGE_PUBLIC'!$K:$K)</f>
        <v>15822</v>
      </c>
      <c r="Q46" s="71">
        <f>SUMIF('3_COLLEGE_PUBLIC'!$BZ:$BZ,$BI46,'3_COLLEGE_PUBLIC'!$W:$W)</f>
        <v>1489</v>
      </c>
      <c r="R46" s="71">
        <f>SUMIF('3_COLLEGE_PUBLIC'!$BZ:$BZ,$BI46,'3_COLLEGE_PUBLIC'!$BC:$BC)</f>
        <v>745</v>
      </c>
      <c r="S46" s="71">
        <f>SUMIF('3_COLLEGE_PUBLIC'!$BZ:$BZ,$BI46,'3_COLLEGE_PUBLIC'!$AF:$AF)</f>
        <v>365</v>
      </c>
      <c r="T46" s="71">
        <f>SUMIF('3_COLLEGE_PUBLIC'!$BZ:$BZ,$BI46,'3_COLLEGE_PUBLIC'!$CA:$CA)</f>
        <v>13346</v>
      </c>
      <c r="U46" s="71">
        <f>SUMIF('3_COLLEGE_PUBLIC'!$BZ:$BZ,$BI46,'3_COLLEGE_PUBLIC'!$AJ:$AJ)</f>
        <v>87</v>
      </c>
      <c r="V46" s="4">
        <f>SUMIF('4_LYCEE_PUBLIC'!$EV:$EV,$BI46,'4_LYCEE_PUBLIC'!$AC:$AC)</f>
        <v>2754</v>
      </c>
      <c r="W46" s="4">
        <f>SUMIF('4_LYCEE_PUBLIC'!$EV:$EV,$BI46,'4_LYCEE_PUBLIC'!$BG:$BG)</f>
        <v>180</v>
      </c>
      <c r="X46" s="4">
        <f>SUMIF('4_LYCEE_PUBLIC'!$EV:$EV,$BI46,'4_LYCEE_PUBLIC'!$EW:$EW)</f>
        <v>720</v>
      </c>
      <c r="Y46" s="4">
        <f>SUMIF('4_LYCEE_PUBLIC'!$EV:$EV,$BI46,'4_LYCEE_PUBLIC'!$EX:$EX)</f>
        <v>315</v>
      </c>
      <c r="Z46" s="4">
        <f>SUMIF('4_LYCEE_PUBLIC'!$EV:$EV,$BI46,'4_LYCEE_PUBLIC'!$DV:$DV)</f>
        <v>164</v>
      </c>
      <c r="AA46" s="4">
        <f>SUMIF('4_LYCEE_PUBLIC'!$EV:$EV,$BI46,'4_LYCEE_PUBLIC'!$BY:$BY)</f>
        <v>61</v>
      </c>
      <c r="AB46" s="4">
        <f>SUMIF('4_LYCEE_PUBLIC'!$EV:$EV,$BI46,'4_LYCEE_PUBLIC'!$EY:$EY)</f>
        <v>2070</v>
      </c>
      <c r="AC46" s="4">
        <f>SUMIF('4_LYCEE_PUBLIC'!$EV:$EV,$BI46,'4_LYCEE_PUBLIC'!$CC:$CC)</f>
        <v>11</v>
      </c>
      <c r="AD46" s="205" t="s">
        <v>107</v>
      </c>
      <c r="AE46" s="3" t="s">
        <v>90</v>
      </c>
      <c r="AF46" s="4">
        <f>SUMIF('5_PRESCOLAIRE_PRIVE'!$AS:$AS,$BI46,'5_PRESCOLAIRE_PRIVE'!$K:$K)</f>
        <v>3109</v>
      </c>
      <c r="AG46" s="4">
        <f>SUMIF('5_PRESCOLAIRE_PRIVE'!$AS:$AS,$BI46,'5_PRESCOLAIRE_PRIVE'!$T:$T)</f>
        <v>131</v>
      </c>
      <c r="AH46" s="4">
        <f>SUMIF('5_PRESCOLAIRE_PRIVE'!$AS:$AS,$BI46,'5_PRESCOLAIRE_PRIVE'!$AT:$AT)</f>
        <v>2932</v>
      </c>
      <c r="AI46" s="4">
        <f>SUMIF('5_PRESCOLAIRE_PRIVE'!$AS:$AS,$BI46,'5_PRESCOLAIRE_PRIVE'!$X:$X)</f>
        <v>121</v>
      </c>
      <c r="AJ46" s="4">
        <f>SUMIF('5_PRESCOLAIRE_PRIVE'!$AS:$AS,$BI46,'5_PRESCOLAIRE_PRIVE'!$AC:$AC)</f>
        <v>89</v>
      </c>
      <c r="AK46" s="1">
        <f>SUMIF('6_PRIMAIRE_PRIVE'!$BZ:$BZ,$BI46,'6_PRIMAIRE_PRIVE'!$M:$M)</f>
        <v>13974</v>
      </c>
      <c r="AL46" s="1">
        <f>SUMIF('6_PRIMAIRE_PRIVE'!$BZ:$BZ,$BI46,'6_PRIMAIRE_PRIVE'!$AA:$AA)</f>
        <v>1303</v>
      </c>
      <c r="AM46" s="1">
        <f>SUMIF('6_PRIMAIRE_PRIVE'!$BZ:$BZ,$BI46,'6_PRIMAIRE_PRIVE'!$BC:$BC)</f>
        <v>406</v>
      </c>
      <c r="AN46" s="1">
        <f>SUMIF('6_PRIMAIRE_PRIVE'!$BZ:$BZ,$BI46,'6_PRIMAIRE_PRIVE'!$AK:$AK)</f>
        <v>452</v>
      </c>
      <c r="AO46" s="1">
        <f>SUMIF('6_PRIMAIRE_PRIVE'!$BZ:$BZ,$BI46,'6_PRIMAIRE_PRIVE'!$CA:$CA)</f>
        <v>0</v>
      </c>
      <c r="AP46" s="1">
        <f>SUMIF('6_PRIMAIRE_PRIVE'!$BZ:$BZ,$BI46,'6_PRIMAIRE_PRIVE'!$AO:$AO)</f>
        <v>117</v>
      </c>
      <c r="AQ46" s="212" t="s">
        <v>107</v>
      </c>
      <c r="AR46" s="3" t="s">
        <v>90</v>
      </c>
      <c r="AS46" s="1">
        <f>SUMIF('7_COLLEGE_PRIVE'!$BW:$BW,$BI46,'7_COLLEGE_PRIVE'!$K:$K)</f>
        <v>4528</v>
      </c>
      <c r="AT46" s="1">
        <f>SUMIF('7_COLLEGE_PRIVE'!$BW:$BW,$BI46,'7_COLLEGE_PRIVE'!$W:$W)</f>
        <v>193</v>
      </c>
      <c r="AU46" s="1">
        <f>SUMIF('7_COLLEGE_PRIVE'!$BW:$BW,$BI46,'7_COLLEGE_PRIVE'!$AX:$AX)</f>
        <v>264</v>
      </c>
      <c r="AV46" s="1">
        <f>SUMIF('7_COLLEGE_PRIVE'!$BW:$BW,$BI46,'7_COLLEGE_PRIVE'!$AF:$AF)</f>
        <v>171</v>
      </c>
      <c r="AW46" s="1">
        <f>SUMIF('7_COLLEGE_PRIVE'!$BW:$BW,$BI46,'7_COLLEGE_PRIVE'!$BX:$BX)</f>
        <v>4884</v>
      </c>
      <c r="AX46" s="1">
        <f>SUMIF('7_COLLEGE_PRIVE'!$BW:$BW,$BI46,'7_COLLEGE_PRIVE'!$AJ:$AJ)</f>
        <v>46</v>
      </c>
      <c r="AY46" s="1">
        <f>SUMIF('8_LYCEE_PRIVE'!$ES:$ES,$BI46,'8_LYCEE_PRIVE'!$AC:$AC)</f>
        <v>674</v>
      </c>
      <c r="AZ46" s="1">
        <f>SUMIF('8_LYCEE_PRIVE'!$ES:$ES,$BI46,'8_LYCEE_PRIVE'!$BG:$BG)</f>
        <v>43</v>
      </c>
      <c r="BA46" s="1">
        <f>SUMIF('8_LYCEE_PRIVE'!$ES:$ES,$BI46,'8_LYCEE_PRIVE'!$ET:$ET)</f>
        <v>251</v>
      </c>
      <c r="BB46" s="1">
        <f>SUMIF('8_LYCEE_PRIVE'!$ES:$ES,$BI46,'8_LYCEE_PRIVE'!$EU:$EU)</f>
        <v>151</v>
      </c>
      <c r="BC46" s="1">
        <f>SUMIF('8_LYCEE_PRIVE'!$ES:$ES,$BI46,'8_LYCEE_PRIVE'!$DQ:$DQ)</f>
        <v>62</v>
      </c>
      <c r="BD46" s="1">
        <f>SUMIF('8_LYCEE_PRIVE'!$ES:$ES,$BI46,'8_LYCEE_PRIVE'!$BY:$BY)</f>
        <v>30</v>
      </c>
      <c r="BE46" s="1">
        <f>SUMIF('8_LYCEE_PRIVE'!$ES:$ES,$BI46,'8_LYCEE_PRIVE'!$EV:$EV)</f>
        <v>883</v>
      </c>
      <c r="BF46" s="1">
        <f>SUMIF('8_LYCEE_PRIVE'!$ES:$ES,$BI46,'8_LYCEE_PRIVE'!$CC:$CC)</f>
        <v>8</v>
      </c>
      <c r="BH46" s="78" t="str">
        <f t="shared" si="2"/>
        <v>DIANA</v>
      </c>
      <c r="BI46" s="78" t="str">
        <f t="shared" si="3"/>
        <v>DIANARURAL</v>
      </c>
    </row>
    <row r="47" spans="1:61">
      <c r="A47" s="205"/>
      <c r="B47" s="8" t="s">
        <v>91</v>
      </c>
      <c r="C47" s="71">
        <f>SUMIF('1_PRESCOLAIRE_PUBLIC'!$AX:$AX,$BI47,'1_PRESCOLAIRE_PUBLIC'!$K:$K)</f>
        <v>5295</v>
      </c>
      <c r="D47" s="71">
        <f>SUMIF('1_PRESCOLAIRE_PUBLIC'!$AX:$AX,$BI47,'1_PRESCOLAIRE_PUBLIC'!$T:$T)</f>
        <v>123</v>
      </c>
      <c r="E47" s="71">
        <f>SUMIF('1_PRESCOLAIRE_PUBLIC'!$AX:$AX,$BI47,'1_PRESCOLAIRE_PUBLIC'!$AY:$AY)</f>
        <v>2841</v>
      </c>
      <c r="F47" s="71">
        <f>SUMIF('1_PRESCOLAIRE_PUBLIC'!$AX:$AX,$BI47,'1_PRESCOLAIRE_PUBLIC'!$AC:$AC)</f>
        <v>192</v>
      </c>
      <c r="G47" s="71">
        <f>SUMIF('1_PRESCOLAIRE_PUBLIC'!$AX:$AX,$BI47,'1_PRESCOLAIRE_PUBLIC'!$AH:$AH)</f>
        <v>90</v>
      </c>
      <c r="H47" s="71">
        <f>SUMIF('2_PRIMAIRE_PUBLIC'!$CE:$CE,$BI47,'2_PRIMAIRE_PUBLIC'!$M:$M)</f>
        <v>27511</v>
      </c>
      <c r="I47" s="71">
        <f>SUMIF('2_PRIMAIRE_PUBLIC'!$CE:$CE,$BI47,'2_PRIMAIRE_PUBLIC'!$AA:$AA)</f>
        <v>6117</v>
      </c>
      <c r="J47" s="71">
        <f>SUMIF('2_PRIMAIRE_PUBLIC'!$CE:$CE,$BI47,'2_PRIMAIRE_PUBLIC'!$BI:$BI)</f>
        <v>582</v>
      </c>
      <c r="K47" s="71">
        <f>SUMIF('2_PRIMAIRE_PUBLIC'!$CE:$CE,$BI47,'2_PRIMAIRE_PUBLIC'!$AK:$AK)</f>
        <v>540</v>
      </c>
      <c r="L47" s="71">
        <f>SUMIF('2_PRIMAIRE_PUBLIC'!$CE:$CE,$BI47,'2_PRIMAIRE_PUBLIC'!$CF:$CF)</f>
        <v>18695</v>
      </c>
      <c r="M47" s="71">
        <f>SUMIF('2_PRIMAIRE_PUBLIC'!$CE:$CE,$BI47,'2_PRIMAIRE_PUBLIC'!$AO:$AO)</f>
        <v>95</v>
      </c>
      <c r="N47" s="205"/>
      <c r="O47" s="8" t="s">
        <v>91</v>
      </c>
      <c r="P47" s="71">
        <f>SUMIF('3_COLLEGE_PUBLIC'!$BZ:$BZ,$BI47,'3_COLLEGE_PUBLIC'!$K:$K)</f>
        <v>11630</v>
      </c>
      <c r="Q47" s="71">
        <f>SUMIF('3_COLLEGE_PUBLIC'!$BZ:$BZ,$BI47,'3_COLLEGE_PUBLIC'!$W:$W)</f>
        <v>1413</v>
      </c>
      <c r="R47" s="71">
        <f>SUMIF('3_COLLEGE_PUBLIC'!$BZ:$BZ,$BI47,'3_COLLEGE_PUBLIC'!$BC:$BC)</f>
        <v>419</v>
      </c>
      <c r="S47" s="71">
        <f>SUMIF('3_COLLEGE_PUBLIC'!$BZ:$BZ,$BI47,'3_COLLEGE_PUBLIC'!$AF:$AF)</f>
        <v>234</v>
      </c>
      <c r="T47" s="71">
        <f>SUMIF('3_COLLEGE_PUBLIC'!$BZ:$BZ,$BI47,'3_COLLEGE_PUBLIC'!$CA:$CA)</f>
        <v>9320</v>
      </c>
      <c r="U47" s="71">
        <f>SUMIF('3_COLLEGE_PUBLIC'!$BZ:$BZ,$BI47,'3_COLLEGE_PUBLIC'!$AJ:$AJ)</f>
        <v>21</v>
      </c>
      <c r="V47" s="4">
        <f>SUMIF('4_LYCEE_PUBLIC'!$EV:$EV,$BI47,'4_LYCEE_PUBLIC'!$AC:$AC)</f>
        <v>9375</v>
      </c>
      <c r="W47" s="4">
        <f>SUMIF('4_LYCEE_PUBLIC'!$EV:$EV,$BI47,'4_LYCEE_PUBLIC'!$BG:$BG)</f>
        <v>682</v>
      </c>
      <c r="X47" s="4">
        <f>SUMIF('4_LYCEE_PUBLIC'!$EV:$EV,$BI47,'4_LYCEE_PUBLIC'!$EW:$EW)</f>
        <v>2253</v>
      </c>
      <c r="Y47" s="4">
        <f>SUMIF('4_LYCEE_PUBLIC'!$EV:$EV,$BI47,'4_LYCEE_PUBLIC'!$EX:$EX)</f>
        <v>1361</v>
      </c>
      <c r="Z47" s="4">
        <f>SUMIF('4_LYCEE_PUBLIC'!$EV:$EV,$BI47,'4_LYCEE_PUBLIC'!$DV:$DV)</f>
        <v>337</v>
      </c>
      <c r="AA47" s="4">
        <f>SUMIF('4_LYCEE_PUBLIC'!$EV:$EV,$BI47,'4_LYCEE_PUBLIC'!$BY:$BY)</f>
        <v>137</v>
      </c>
      <c r="AB47" s="4">
        <f>SUMIF('4_LYCEE_PUBLIC'!$EV:$EV,$BI47,'4_LYCEE_PUBLIC'!$EY:$EY)</f>
        <v>7507</v>
      </c>
      <c r="AC47" s="4">
        <f>SUMIF('4_LYCEE_PUBLIC'!$EV:$EV,$BI47,'4_LYCEE_PUBLIC'!$CC:$CC)</f>
        <v>8</v>
      </c>
      <c r="AD47" s="205"/>
      <c r="AE47" s="3" t="s">
        <v>91</v>
      </c>
      <c r="AF47" s="4">
        <f>SUMIF('5_PRESCOLAIRE_PRIVE'!$AS:$AS,$BI47,'5_PRESCOLAIRE_PRIVE'!$K:$K)</f>
        <v>14910</v>
      </c>
      <c r="AG47" s="4">
        <f>SUMIF('5_PRESCOLAIRE_PRIVE'!$AS:$AS,$BI47,'5_PRESCOLAIRE_PRIVE'!$T:$T)</f>
        <v>482</v>
      </c>
      <c r="AH47" s="4">
        <f>SUMIF('5_PRESCOLAIRE_PRIVE'!$AS:$AS,$BI47,'5_PRESCOLAIRE_PRIVE'!$AT:$AT)</f>
        <v>16817</v>
      </c>
      <c r="AI47" s="4">
        <f>SUMIF('5_PRESCOLAIRE_PRIVE'!$AS:$AS,$BI47,'5_PRESCOLAIRE_PRIVE'!$X:$X)</f>
        <v>588</v>
      </c>
      <c r="AJ47" s="4">
        <f>SUMIF('5_PRESCOLAIRE_PRIVE'!$AS:$AS,$BI47,'5_PRESCOLAIRE_PRIVE'!$AC:$AC)</f>
        <v>204</v>
      </c>
      <c r="AK47" s="1">
        <f>SUMIF('6_PRIMAIRE_PRIVE'!$BZ:$BZ,$BI47,'6_PRIMAIRE_PRIVE'!$M:$M)</f>
        <v>33270</v>
      </c>
      <c r="AL47" s="1">
        <f>SUMIF('6_PRIMAIRE_PRIVE'!$BZ:$BZ,$BI47,'6_PRIMAIRE_PRIVE'!$AA:$AA)</f>
        <v>1755</v>
      </c>
      <c r="AM47" s="1">
        <f>SUMIF('6_PRIMAIRE_PRIVE'!$BZ:$BZ,$BI47,'6_PRIMAIRE_PRIVE'!$BC:$BC)</f>
        <v>1087</v>
      </c>
      <c r="AN47" s="1">
        <f>SUMIF('6_PRIMAIRE_PRIVE'!$BZ:$BZ,$BI47,'6_PRIMAIRE_PRIVE'!$AK:$AK)</f>
        <v>1080</v>
      </c>
      <c r="AO47" s="1">
        <f>SUMIF('6_PRIMAIRE_PRIVE'!$BZ:$BZ,$BI47,'6_PRIMAIRE_PRIVE'!$CA:$CA)</f>
        <v>0</v>
      </c>
      <c r="AP47" s="1">
        <f>SUMIF('6_PRIMAIRE_PRIVE'!$BZ:$BZ,$BI47,'6_PRIMAIRE_PRIVE'!$AO:$AO)</f>
        <v>204</v>
      </c>
      <c r="AQ47" s="212"/>
      <c r="AR47" s="3" t="s">
        <v>91</v>
      </c>
      <c r="AS47" s="1">
        <f>SUMIF('7_COLLEGE_PRIVE'!$BW:$BW,$BI47,'7_COLLEGE_PRIVE'!$K:$K)</f>
        <v>19590</v>
      </c>
      <c r="AT47" s="1">
        <f>SUMIF('7_COLLEGE_PRIVE'!$BW:$BW,$BI47,'7_COLLEGE_PRIVE'!$W:$W)</f>
        <v>1061</v>
      </c>
      <c r="AU47" s="1">
        <f>SUMIF('7_COLLEGE_PRIVE'!$BW:$BW,$BI47,'7_COLLEGE_PRIVE'!$AX:$AX)</f>
        <v>1057</v>
      </c>
      <c r="AV47" s="1">
        <f>SUMIF('7_COLLEGE_PRIVE'!$BW:$BW,$BI47,'7_COLLEGE_PRIVE'!$AF:$AF)</f>
        <v>549</v>
      </c>
      <c r="AW47" s="1">
        <f>SUMIF('7_COLLEGE_PRIVE'!$BW:$BW,$BI47,'7_COLLEGE_PRIVE'!$BX:$BX)</f>
        <v>22574</v>
      </c>
      <c r="AX47" s="1">
        <f>SUMIF('7_COLLEGE_PRIVE'!$BW:$BW,$BI47,'7_COLLEGE_PRIVE'!$AJ:$AJ)</f>
        <v>121</v>
      </c>
      <c r="AY47" s="1">
        <f>SUMIF('8_LYCEE_PRIVE'!$ES:$ES,$BI47,'8_LYCEE_PRIVE'!$AC:$AC)</f>
        <v>6217</v>
      </c>
      <c r="AZ47" s="1">
        <f>SUMIF('8_LYCEE_PRIVE'!$ES:$ES,$BI47,'8_LYCEE_PRIVE'!$BG:$BG)</f>
        <v>190</v>
      </c>
      <c r="BA47" s="1">
        <f>SUMIF('8_LYCEE_PRIVE'!$ES:$ES,$BI47,'8_LYCEE_PRIVE'!$ET:$ET)</f>
        <v>2266</v>
      </c>
      <c r="BB47" s="1">
        <f>SUMIF('8_LYCEE_PRIVE'!$ES:$ES,$BI47,'8_LYCEE_PRIVE'!$EU:$EU)</f>
        <v>1746</v>
      </c>
      <c r="BC47" s="1">
        <f>SUMIF('8_LYCEE_PRIVE'!$ES:$ES,$BI47,'8_LYCEE_PRIVE'!$DQ:$DQ)</f>
        <v>357</v>
      </c>
      <c r="BD47" s="1">
        <f>SUMIF('8_LYCEE_PRIVE'!$ES:$ES,$BI47,'8_LYCEE_PRIVE'!$BY:$BY)</f>
        <v>158</v>
      </c>
      <c r="BE47" s="1">
        <f>SUMIF('8_LYCEE_PRIVE'!$ES:$ES,$BI47,'8_LYCEE_PRIVE'!$EV:$EV)</f>
        <v>7400</v>
      </c>
      <c r="BF47" s="1">
        <f>SUMIF('8_LYCEE_PRIVE'!$ES:$ES,$BI47,'8_LYCEE_PRIVE'!$CC:$CC)</f>
        <v>39</v>
      </c>
      <c r="BH47" s="78" t="str">
        <f t="shared" si="2"/>
        <v>DIANA</v>
      </c>
      <c r="BI47" s="78" t="str">
        <f t="shared" si="3"/>
        <v>DIANAURBAIN</v>
      </c>
    </row>
    <row r="48" spans="1:61">
      <c r="A48" s="205"/>
      <c r="B48" s="25" t="s">
        <v>73</v>
      </c>
      <c r="C48" s="26">
        <f>SUMIF('1_PRESCOLAIRE_PUBLIC'!$AX:$AX,$BI48,'1_PRESCOLAIRE_PUBLIC'!$K:$K)</f>
        <v>16445</v>
      </c>
      <c r="D48" s="26">
        <f>SUMIF('1_PRESCOLAIRE_PUBLIC'!$AX:$AX,$BI48,'1_PRESCOLAIRE_PUBLIC'!$T:$T)</f>
        <v>485</v>
      </c>
      <c r="E48" s="26">
        <f>SUMIF('1_PRESCOLAIRE_PUBLIC'!$AX:$AX,$BI48,'1_PRESCOLAIRE_PUBLIC'!$AY:$AY)</f>
        <v>7417</v>
      </c>
      <c r="F48" s="26">
        <f>SUMIF('1_PRESCOLAIRE_PUBLIC'!$AX:$AX,$BI48,'1_PRESCOLAIRE_PUBLIC'!$AC:$AC)</f>
        <v>708</v>
      </c>
      <c r="G48" s="26">
        <f>SUMIF('1_PRESCOLAIRE_PUBLIC'!$AX:$AX,$BI48,'1_PRESCOLAIRE_PUBLIC'!$AH:$AH)</f>
        <v>475</v>
      </c>
      <c r="H48" s="26">
        <f>SUMIF('2_PRIMAIRE_PUBLIC'!$CE:$CE,$BI48,'2_PRIMAIRE_PUBLIC'!$M:$M)</f>
        <v>122054</v>
      </c>
      <c r="I48" s="26">
        <f>SUMIF('2_PRIMAIRE_PUBLIC'!$CE:$CE,$BI48,'2_PRIMAIRE_PUBLIC'!$AA:$AA)</f>
        <v>28240</v>
      </c>
      <c r="J48" s="26">
        <f>SUMIF('2_PRIMAIRE_PUBLIC'!$CE:$CE,$BI48,'2_PRIMAIRE_PUBLIC'!$BI:$BI)</f>
        <v>2825</v>
      </c>
      <c r="K48" s="26">
        <f>SUMIF('2_PRIMAIRE_PUBLIC'!$CE:$CE,$BI48,'2_PRIMAIRE_PUBLIC'!$AK:$AK)</f>
        <v>2674</v>
      </c>
      <c r="L48" s="26">
        <f>SUMIF('2_PRIMAIRE_PUBLIC'!$CE:$CE,$BI48,'2_PRIMAIRE_PUBLIC'!$CF:$CF)</f>
        <v>81276</v>
      </c>
      <c r="M48" s="26">
        <f>SUMIF('2_PRIMAIRE_PUBLIC'!$CE:$CE,$BI48,'2_PRIMAIRE_PUBLIC'!$AO:$AO)</f>
        <v>894</v>
      </c>
      <c r="N48" s="205"/>
      <c r="O48" s="25" t="s">
        <v>73</v>
      </c>
      <c r="P48" s="26">
        <f>SUMIF('3_COLLEGE_PUBLIC'!$BZ:$BZ,$BI48,'3_COLLEGE_PUBLIC'!$K:$K)</f>
        <v>27452</v>
      </c>
      <c r="Q48" s="26">
        <f>SUMIF('3_COLLEGE_PUBLIC'!$BZ:$BZ,$BI48,'3_COLLEGE_PUBLIC'!$W:$W)</f>
        <v>2902</v>
      </c>
      <c r="R48" s="26">
        <f>SUMIF('3_COLLEGE_PUBLIC'!$BZ:$BZ,$BI48,'3_COLLEGE_PUBLIC'!$BC:$BC)</f>
        <v>1164</v>
      </c>
      <c r="S48" s="26">
        <f>SUMIF('3_COLLEGE_PUBLIC'!$BZ:$BZ,$BI48,'3_COLLEGE_PUBLIC'!$AF:$AF)</f>
        <v>599</v>
      </c>
      <c r="T48" s="26">
        <f>SUMIF('3_COLLEGE_PUBLIC'!$BZ:$BZ,$BI48,'3_COLLEGE_PUBLIC'!$CA:$CA)</f>
        <v>22666</v>
      </c>
      <c r="U48" s="26">
        <f>SUMIF('3_COLLEGE_PUBLIC'!$BZ:$BZ,$BI48,'3_COLLEGE_PUBLIC'!$AJ:$AJ)</f>
        <v>108</v>
      </c>
      <c r="V48" s="26">
        <f>SUMIF('4_LYCEE_PUBLIC'!$EV:$EV,$BI48,'4_LYCEE_PUBLIC'!$AC:$AC)</f>
        <v>12129</v>
      </c>
      <c r="W48" s="26">
        <f>SUMIF('4_LYCEE_PUBLIC'!$EV:$EV,$BI48,'4_LYCEE_PUBLIC'!$BG:$BG)</f>
        <v>862</v>
      </c>
      <c r="X48" s="26">
        <f>SUMIF('4_LYCEE_PUBLIC'!$EV:$EV,$BI48,'4_LYCEE_PUBLIC'!$EW:$EW)</f>
        <v>2973</v>
      </c>
      <c r="Y48" s="26">
        <f>SUMIF('4_LYCEE_PUBLIC'!$EV:$EV,$BI48,'4_LYCEE_PUBLIC'!$EX:$EX)</f>
        <v>1676</v>
      </c>
      <c r="Z48" s="26">
        <f>SUMIF('4_LYCEE_PUBLIC'!$EV:$EV,$BI48,'4_LYCEE_PUBLIC'!$DV:$DV)</f>
        <v>501</v>
      </c>
      <c r="AA48" s="26">
        <f>SUMIF('4_LYCEE_PUBLIC'!$EV:$EV,$BI48,'4_LYCEE_PUBLIC'!$BY:$BY)</f>
        <v>198</v>
      </c>
      <c r="AB48" s="26">
        <f>SUMIF('4_LYCEE_PUBLIC'!$EV:$EV,$BI48,'4_LYCEE_PUBLIC'!$EY:$EY)</f>
        <v>9577</v>
      </c>
      <c r="AC48" s="26">
        <f>SUMIF('4_LYCEE_PUBLIC'!$EV:$EV,$BI48,'4_LYCEE_PUBLIC'!$CC:$CC)</f>
        <v>19</v>
      </c>
      <c r="AD48" s="205"/>
      <c r="AE48" s="25" t="s">
        <v>73</v>
      </c>
      <c r="AF48" s="26">
        <f>SUMIF('5_PRESCOLAIRE_PRIVE'!$AS:$AS,$BI48,'5_PRESCOLAIRE_PRIVE'!$K:$K)</f>
        <v>18019</v>
      </c>
      <c r="AG48" s="26">
        <f>SUMIF('5_PRESCOLAIRE_PRIVE'!$AS:$AS,$BI48,'5_PRESCOLAIRE_PRIVE'!$T:$T)</f>
        <v>613</v>
      </c>
      <c r="AH48" s="26">
        <f>SUMIF('5_PRESCOLAIRE_PRIVE'!$AS:$AS,$BI48,'5_PRESCOLAIRE_PRIVE'!$AT:$AT)</f>
        <v>19749</v>
      </c>
      <c r="AI48" s="26">
        <f>SUMIF('5_PRESCOLAIRE_PRIVE'!$AS:$AS,$BI48,'5_PRESCOLAIRE_PRIVE'!$X:$X)</f>
        <v>709</v>
      </c>
      <c r="AJ48" s="26">
        <f>SUMIF('5_PRESCOLAIRE_PRIVE'!$AS:$AS,$BI48,'5_PRESCOLAIRE_PRIVE'!$AC:$AC)</f>
        <v>293</v>
      </c>
      <c r="AK48" s="26">
        <f>SUMIF('6_PRIMAIRE_PRIVE'!$BZ:$BZ,$BI48,'6_PRIMAIRE_PRIVE'!$M:$M)</f>
        <v>47244</v>
      </c>
      <c r="AL48" s="26">
        <f>SUMIF('6_PRIMAIRE_PRIVE'!$BZ:$BZ,$BI48,'6_PRIMAIRE_PRIVE'!$AA:$AA)</f>
        <v>3058</v>
      </c>
      <c r="AM48" s="26">
        <f>SUMIF('6_PRIMAIRE_PRIVE'!$BZ:$BZ,$BI48,'6_PRIMAIRE_PRIVE'!$BC:$BC)</f>
        <v>1493</v>
      </c>
      <c r="AN48" s="26">
        <f>SUMIF('6_PRIMAIRE_PRIVE'!$BZ:$BZ,$BI48,'6_PRIMAIRE_PRIVE'!$AK:$AK)</f>
        <v>1532</v>
      </c>
      <c r="AO48" s="26">
        <f>SUMIF('6_PRIMAIRE_PRIVE'!$BZ:$BZ,$BI48,'6_PRIMAIRE_PRIVE'!$CA:$CA)</f>
        <v>0</v>
      </c>
      <c r="AP48" s="26">
        <f>SUMIF('6_PRIMAIRE_PRIVE'!$BZ:$BZ,$BI48,'6_PRIMAIRE_PRIVE'!$AO:$AO)</f>
        <v>321</v>
      </c>
      <c r="AQ48" s="212"/>
      <c r="AR48" s="25" t="s">
        <v>73</v>
      </c>
      <c r="AS48" s="26">
        <f>SUMIF('7_COLLEGE_PRIVE'!$BW:$BW,$BI48,'7_COLLEGE_PRIVE'!$K:$K)</f>
        <v>24118</v>
      </c>
      <c r="AT48" s="26">
        <f>SUMIF('7_COLLEGE_PRIVE'!$BW:$BW,$BI48,'7_COLLEGE_PRIVE'!$W:$W)</f>
        <v>1254</v>
      </c>
      <c r="AU48" s="26">
        <f>SUMIF('7_COLLEGE_PRIVE'!$BW:$BW,$BI48,'7_COLLEGE_PRIVE'!$AX:$AX)</f>
        <v>1321</v>
      </c>
      <c r="AV48" s="26">
        <f>SUMIF('7_COLLEGE_PRIVE'!$BW:$BW,$BI48,'7_COLLEGE_PRIVE'!$AF:$AF)</f>
        <v>720</v>
      </c>
      <c r="AW48" s="26">
        <f>SUMIF('7_COLLEGE_PRIVE'!$BW:$BW,$BI48,'7_COLLEGE_PRIVE'!$BX:$BX)</f>
        <v>27458</v>
      </c>
      <c r="AX48" s="26">
        <f>SUMIF('7_COLLEGE_PRIVE'!$BW:$BW,$BI48,'7_COLLEGE_PRIVE'!$AJ:$AJ)</f>
        <v>167</v>
      </c>
      <c r="AY48" s="26">
        <f>SUMIF('8_LYCEE_PRIVE'!$ES:$ES,$BI48,'8_LYCEE_PRIVE'!$AC:$AC)</f>
        <v>6891</v>
      </c>
      <c r="AZ48" s="26">
        <f>SUMIF('8_LYCEE_PRIVE'!$ES:$ES,$BI48,'8_LYCEE_PRIVE'!$BG:$BG)</f>
        <v>233</v>
      </c>
      <c r="BA48" s="26">
        <f>SUMIF('8_LYCEE_PRIVE'!$ES:$ES,$BI48,'8_LYCEE_PRIVE'!$ET:$ET)</f>
        <v>2517</v>
      </c>
      <c r="BB48" s="26">
        <f>SUMIF('8_LYCEE_PRIVE'!$ES:$ES,$BI48,'8_LYCEE_PRIVE'!$EU:$EU)</f>
        <v>1897</v>
      </c>
      <c r="BC48" s="26">
        <f>SUMIF('8_LYCEE_PRIVE'!$ES:$ES,$BI48,'8_LYCEE_PRIVE'!$DQ:$DQ)</f>
        <v>419</v>
      </c>
      <c r="BD48" s="26">
        <f>SUMIF('8_LYCEE_PRIVE'!$ES:$ES,$BI48,'8_LYCEE_PRIVE'!$BY:$BY)</f>
        <v>188</v>
      </c>
      <c r="BE48" s="26">
        <f>SUMIF('8_LYCEE_PRIVE'!$ES:$ES,$BI48,'8_LYCEE_PRIVE'!$EV:$EV)</f>
        <v>8283</v>
      </c>
      <c r="BF48" s="26">
        <f>SUMIF('8_LYCEE_PRIVE'!$ES:$ES,$BI48,'8_LYCEE_PRIVE'!$CC:$CC)</f>
        <v>47</v>
      </c>
      <c r="BH48" s="78" t="str">
        <f t="shared" si="2"/>
        <v>DIANA</v>
      </c>
      <c r="BI48" s="78" t="str">
        <f t="shared" si="3"/>
        <v>DIANATOTAL</v>
      </c>
    </row>
    <row r="49" spans="1:61" ht="14.45" customHeight="1">
      <c r="A49" s="205" t="s">
        <v>2054</v>
      </c>
      <c r="B49" s="8" t="s">
        <v>90</v>
      </c>
      <c r="C49" s="71">
        <f>SUMIF('1_PRESCOLAIRE_PUBLIC'!$AX:$AX,$BI49,'1_PRESCOLAIRE_PUBLIC'!$K:$K)</f>
        <v>34057</v>
      </c>
      <c r="D49" s="71">
        <f>SUMIF('1_PRESCOLAIRE_PUBLIC'!$AX:$AX,$BI49,'1_PRESCOLAIRE_PUBLIC'!$T:$T)</f>
        <v>738</v>
      </c>
      <c r="E49" s="71">
        <f>SUMIF('1_PRESCOLAIRE_PUBLIC'!$AX:$AX,$BI49,'1_PRESCOLAIRE_PUBLIC'!$AY:$AY)</f>
        <v>10872</v>
      </c>
      <c r="F49" s="71">
        <f>SUMIF('1_PRESCOLAIRE_PUBLIC'!$AX:$AX,$BI49,'1_PRESCOLAIRE_PUBLIC'!$AC:$AC)</f>
        <v>1695</v>
      </c>
      <c r="G49" s="71">
        <f>SUMIF('1_PRESCOLAIRE_PUBLIC'!$AX:$AX,$BI49,'1_PRESCOLAIRE_PUBLIC'!$AH:$AH)</f>
        <v>812</v>
      </c>
      <c r="H49" s="71">
        <f>SUMIF('2_PRIMAIRE_PUBLIC'!$CE:$CE,$BI49,'2_PRIMAIRE_PUBLIC'!$M:$M)</f>
        <v>166484</v>
      </c>
      <c r="I49" s="71">
        <f>SUMIF('2_PRIMAIRE_PUBLIC'!$CE:$CE,$BI49,'2_PRIMAIRE_PUBLIC'!$AA:$AA)</f>
        <v>43475</v>
      </c>
      <c r="J49" s="71">
        <f>SUMIF('2_PRIMAIRE_PUBLIC'!$CE:$CE,$BI49,'2_PRIMAIRE_PUBLIC'!$BI:$BI)</f>
        <v>4533</v>
      </c>
      <c r="K49" s="71">
        <f>SUMIF('2_PRIMAIRE_PUBLIC'!$CE:$CE,$BI49,'2_PRIMAIRE_PUBLIC'!$AK:$AK)</f>
        <v>3280</v>
      </c>
      <c r="L49" s="71">
        <f>SUMIF('2_PRIMAIRE_PUBLIC'!$CE:$CE,$BI49,'2_PRIMAIRE_PUBLIC'!$CF:$CF)</f>
        <v>81016</v>
      </c>
      <c r="M49" s="71">
        <f>SUMIF('2_PRIMAIRE_PUBLIC'!$CE:$CE,$BI49,'2_PRIMAIRE_PUBLIC'!$AO:$AO)</f>
        <v>994</v>
      </c>
      <c r="N49" s="205" t="s">
        <v>2054</v>
      </c>
      <c r="O49" s="8" t="s">
        <v>90</v>
      </c>
      <c r="P49" s="71">
        <f>SUMIF('3_COLLEGE_PUBLIC'!$BZ:$BZ,$BI49,'3_COLLEGE_PUBLIC'!$K:$K)</f>
        <v>18462</v>
      </c>
      <c r="Q49" s="71">
        <f>SUMIF('3_COLLEGE_PUBLIC'!$BZ:$BZ,$BI49,'3_COLLEGE_PUBLIC'!$W:$W)</f>
        <v>2242</v>
      </c>
      <c r="R49" s="71">
        <f>SUMIF('3_COLLEGE_PUBLIC'!$BZ:$BZ,$BI49,'3_COLLEGE_PUBLIC'!$BC:$BC)</f>
        <v>1214</v>
      </c>
      <c r="S49" s="71">
        <f>SUMIF('3_COLLEGE_PUBLIC'!$BZ:$BZ,$BI49,'3_COLLEGE_PUBLIC'!$AF:$AF)</f>
        <v>486</v>
      </c>
      <c r="T49" s="71">
        <f>SUMIF('3_COLLEGE_PUBLIC'!$BZ:$BZ,$BI49,'3_COLLEGE_PUBLIC'!$CA:$CA)</f>
        <v>14970</v>
      </c>
      <c r="U49" s="71">
        <f>SUMIF('3_COLLEGE_PUBLIC'!$BZ:$BZ,$BI49,'3_COLLEGE_PUBLIC'!$AJ:$AJ)</f>
        <v>108</v>
      </c>
      <c r="V49" s="4">
        <f>SUMIF('4_LYCEE_PUBLIC'!$EV:$EV,$BI49,'4_LYCEE_PUBLIC'!$AC:$AC)</f>
        <v>4654</v>
      </c>
      <c r="W49" s="4">
        <f>SUMIF('4_LYCEE_PUBLIC'!$EV:$EV,$BI49,'4_LYCEE_PUBLIC'!$BG:$BG)</f>
        <v>540</v>
      </c>
      <c r="X49" s="4">
        <f>SUMIF('4_LYCEE_PUBLIC'!$EV:$EV,$BI49,'4_LYCEE_PUBLIC'!$EW:$EW)</f>
        <v>1320</v>
      </c>
      <c r="Y49" s="4">
        <f>SUMIF('4_LYCEE_PUBLIC'!$EV:$EV,$BI49,'4_LYCEE_PUBLIC'!$EX:$EX)</f>
        <v>435</v>
      </c>
      <c r="Z49" s="4">
        <f>SUMIF('4_LYCEE_PUBLIC'!$EV:$EV,$BI49,'4_LYCEE_PUBLIC'!$DV:$DV)</f>
        <v>223</v>
      </c>
      <c r="AA49" s="4">
        <f>SUMIF('4_LYCEE_PUBLIC'!$EV:$EV,$BI49,'4_LYCEE_PUBLIC'!$BY:$BY)</f>
        <v>78</v>
      </c>
      <c r="AB49" s="4">
        <f>SUMIF('4_LYCEE_PUBLIC'!$EV:$EV,$BI49,'4_LYCEE_PUBLIC'!$EY:$EY)</f>
        <v>3762</v>
      </c>
      <c r="AC49" s="4">
        <f>SUMIF('4_LYCEE_PUBLIC'!$EV:$EV,$BI49,'4_LYCEE_PUBLIC'!$CC:$CC)</f>
        <v>14</v>
      </c>
      <c r="AD49" s="205" t="s">
        <v>2054</v>
      </c>
      <c r="AE49" s="3" t="s">
        <v>90</v>
      </c>
      <c r="AF49" s="4">
        <f>SUMIF('5_PRESCOLAIRE_PRIVE'!$AS:$AS,$BI49,'5_PRESCOLAIRE_PRIVE'!$K:$K)</f>
        <v>3439</v>
      </c>
      <c r="AG49" s="4">
        <f>SUMIF('5_PRESCOLAIRE_PRIVE'!$AS:$AS,$BI49,'5_PRESCOLAIRE_PRIVE'!$T:$T)</f>
        <v>88</v>
      </c>
      <c r="AH49" s="4">
        <f>SUMIF('5_PRESCOLAIRE_PRIVE'!$AS:$AS,$BI49,'5_PRESCOLAIRE_PRIVE'!$AT:$AT)</f>
        <v>2603</v>
      </c>
      <c r="AI49" s="4">
        <f>SUMIF('5_PRESCOLAIRE_PRIVE'!$AS:$AS,$BI49,'5_PRESCOLAIRE_PRIVE'!$X:$X)</f>
        <v>101</v>
      </c>
      <c r="AJ49" s="4">
        <f>SUMIF('5_PRESCOLAIRE_PRIVE'!$AS:$AS,$BI49,'5_PRESCOLAIRE_PRIVE'!$AC:$AC)</f>
        <v>58</v>
      </c>
      <c r="AK49" s="1">
        <f>SUMIF('6_PRIMAIRE_PRIVE'!$BZ:$BZ,$BI49,'6_PRIMAIRE_PRIVE'!$M:$M)</f>
        <v>11036</v>
      </c>
      <c r="AL49" s="1">
        <f>SUMIF('6_PRIMAIRE_PRIVE'!$BZ:$BZ,$BI49,'6_PRIMAIRE_PRIVE'!$AA:$AA)</f>
        <v>1143</v>
      </c>
      <c r="AM49" s="1">
        <f>SUMIF('6_PRIMAIRE_PRIVE'!$BZ:$BZ,$BI49,'6_PRIMAIRE_PRIVE'!$BC:$BC)</f>
        <v>331</v>
      </c>
      <c r="AN49" s="1">
        <f>SUMIF('6_PRIMAIRE_PRIVE'!$BZ:$BZ,$BI49,'6_PRIMAIRE_PRIVE'!$AK:$AK)</f>
        <v>320</v>
      </c>
      <c r="AO49" s="1">
        <f>SUMIF('6_PRIMAIRE_PRIVE'!$BZ:$BZ,$BI49,'6_PRIMAIRE_PRIVE'!$CA:$CA)</f>
        <v>0</v>
      </c>
      <c r="AP49" s="1">
        <f>SUMIF('6_PRIMAIRE_PRIVE'!$BZ:$BZ,$BI49,'6_PRIMAIRE_PRIVE'!$AO:$AO)</f>
        <v>78</v>
      </c>
      <c r="AQ49" s="212" t="s">
        <v>2054</v>
      </c>
      <c r="AR49" s="3" t="s">
        <v>90</v>
      </c>
      <c r="AS49" s="1">
        <f>SUMIF('7_COLLEGE_PRIVE'!$BW:$BW,$BI49,'7_COLLEGE_PRIVE'!$K:$K)</f>
        <v>3212</v>
      </c>
      <c r="AT49" s="1">
        <f>SUMIF('7_COLLEGE_PRIVE'!$BW:$BW,$BI49,'7_COLLEGE_PRIVE'!$W:$W)</f>
        <v>220</v>
      </c>
      <c r="AU49" s="1">
        <f>SUMIF('7_COLLEGE_PRIVE'!$BW:$BW,$BI49,'7_COLLEGE_PRIVE'!$AX:$AX)</f>
        <v>157</v>
      </c>
      <c r="AV49" s="1">
        <f>SUMIF('7_COLLEGE_PRIVE'!$BW:$BW,$BI49,'7_COLLEGE_PRIVE'!$AF:$AF)</f>
        <v>114</v>
      </c>
      <c r="AW49" s="1">
        <f>SUMIF('7_COLLEGE_PRIVE'!$BW:$BW,$BI49,'7_COLLEGE_PRIVE'!$BX:$BX)</f>
        <v>3661</v>
      </c>
      <c r="AX49" s="1">
        <f>SUMIF('7_COLLEGE_PRIVE'!$BW:$BW,$BI49,'7_COLLEGE_PRIVE'!$AJ:$AJ)</f>
        <v>25</v>
      </c>
      <c r="AY49" s="1">
        <f>SUMIF('8_LYCEE_PRIVE'!$ES:$ES,$BI49,'8_LYCEE_PRIVE'!$AC:$AC)</f>
        <v>564</v>
      </c>
      <c r="AZ49" s="1">
        <f>SUMIF('8_LYCEE_PRIVE'!$ES:$ES,$BI49,'8_LYCEE_PRIVE'!$BG:$BG)</f>
        <v>30</v>
      </c>
      <c r="BA49" s="1">
        <f>SUMIF('8_LYCEE_PRIVE'!$ES:$ES,$BI49,'8_LYCEE_PRIVE'!$ET:$ET)</f>
        <v>105</v>
      </c>
      <c r="BB49" s="1">
        <f>SUMIF('8_LYCEE_PRIVE'!$ES:$ES,$BI49,'8_LYCEE_PRIVE'!$EU:$EU)</f>
        <v>45</v>
      </c>
      <c r="BC49" s="1">
        <f>SUMIF('8_LYCEE_PRIVE'!$ES:$ES,$BI49,'8_LYCEE_PRIVE'!$DQ:$DQ)</f>
        <v>18</v>
      </c>
      <c r="BD49" s="1">
        <f>SUMIF('8_LYCEE_PRIVE'!$ES:$ES,$BI49,'8_LYCEE_PRIVE'!$BY:$BY)</f>
        <v>11</v>
      </c>
      <c r="BE49" s="1">
        <f>SUMIF('8_LYCEE_PRIVE'!$ES:$ES,$BI49,'8_LYCEE_PRIVE'!$EV:$EV)</f>
        <v>563</v>
      </c>
      <c r="BF49" s="1">
        <f>SUMIF('8_LYCEE_PRIVE'!$ES:$ES,$BI49,'8_LYCEE_PRIVE'!$CC:$CC)</f>
        <v>3</v>
      </c>
      <c r="BH49" s="78" t="str">
        <f t="shared" si="2"/>
        <v>FITOVINANY</v>
      </c>
      <c r="BI49" s="78" t="str">
        <f t="shared" si="3"/>
        <v>FITOVINANYRURAL</v>
      </c>
    </row>
    <row r="50" spans="1:61">
      <c r="A50" s="205"/>
      <c r="B50" s="8" t="s">
        <v>91</v>
      </c>
      <c r="C50" s="71">
        <f>SUMIF('1_PRESCOLAIRE_PUBLIC'!$AX:$AX,$BI50,'1_PRESCOLAIRE_PUBLIC'!$K:$K)</f>
        <v>3591</v>
      </c>
      <c r="D50" s="71">
        <f>SUMIF('1_PRESCOLAIRE_PUBLIC'!$AX:$AX,$BI50,'1_PRESCOLAIRE_PUBLIC'!$T:$T)</f>
        <v>65</v>
      </c>
      <c r="E50" s="71">
        <f>SUMIF('1_PRESCOLAIRE_PUBLIC'!$AX:$AX,$BI50,'1_PRESCOLAIRE_PUBLIC'!$AY:$AY)</f>
        <v>1104</v>
      </c>
      <c r="F50" s="71">
        <f>SUMIF('1_PRESCOLAIRE_PUBLIC'!$AX:$AX,$BI50,'1_PRESCOLAIRE_PUBLIC'!$AC:$AC)</f>
        <v>202</v>
      </c>
      <c r="G50" s="71">
        <f>SUMIF('1_PRESCOLAIRE_PUBLIC'!$AX:$AX,$BI50,'1_PRESCOLAIRE_PUBLIC'!$AH:$AH)</f>
        <v>58</v>
      </c>
      <c r="H50" s="71">
        <f>SUMIF('2_PRIMAIRE_PUBLIC'!$CE:$CE,$BI50,'2_PRIMAIRE_PUBLIC'!$M:$M)</f>
        <v>17469</v>
      </c>
      <c r="I50" s="71">
        <f>SUMIF('2_PRIMAIRE_PUBLIC'!$CE:$CE,$BI50,'2_PRIMAIRE_PUBLIC'!$AA:$AA)</f>
        <v>5483</v>
      </c>
      <c r="J50" s="71">
        <f>SUMIF('2_PRIMAIRE_PUBLIC'!$CE:$CE,$BI50,'2_PRIMAIRE_PUBLIC'!$BI:$BI)</f>
        <v>474</v>
      </c>
      <c r="K50" s="71">
        <f>SUMIF('2_PRIMAIRE_PUBLIC'!$CE:$CE,$BI50,'2_PRIMAIRE_PUBLIC'!$AK:$AK)</f>
        <v>284</v>
      </c>
      <c r="L50" s="71">
        <f>SUMIF('2_PRIMAIRE_PUBLIC'!$CE:$CE,$BI50,'2_PRIMAIRE_PUBLIC'!$CF:$CF)</f>
        <v>9091</v>
      </c>
      <c r="M50" s="71">
        <f>SUMIF('2_PRIMAIRE_PUBLIC'!$CE:$CE,$BI50,'2_PRIMAIRE_PUBLIC'!$AO:$AO)</f>
        <v>64</v>
      </c>
      <c r="N50" s="205"/>
      <c r="O50" s="8" t="s">
        <v>91</v>
      </c>
      <c r="P50" s="71">
        <f>SUMIF('3_COLLEGE_PUBLIC'!$BZ:$BZ,$BI50,'3_COLLEGE_PUBLIC'!$K:$K)</f>
        <v>3080</v>
      </c>
      <c r="Q50" s="71">
        <f>SUMIF('3_COLLEGE_PUBLIC'!$BZ:$BZ,$BI50,'3_COLLEGE_PUBLIC'!$W:$W)</f>
        <v>367</v>
      </c>
      <c r="R50" s="71">
        <f>SUMIF('3_COLLEGE_PUBLIC'!$BZ:$BZ,$BI50,'3_COLLEGE_PUBLIC'!$BC:$BC)</f>
        <v>176</v>
      </c>
      <c r="S50" s="71">
        <f>SUMIF('3_COLLEGE_PUBLIC'!$BZ:$BZ,$BI50,'3_COLLEGE_PUBLIC'!$AF:$AF)</f>
        <v>76</v>
      </c>
      <c r="T50" s="71">
        <f>SUMIF('3_COLLEGE_PUBLIC'!$BZ:$BZ,$BI50,'3_COLLEGE_PUBLIC'!$CA:$CA)</f>
        <v>2244</v>
      </c>
      <c r="U50" s="71">
        <f>SUMIF('3_COLLEGE_PUBLIC'!$BZ:$BZ,$BI50,'3_COLLEGE_PUBLIC'!$AJ:$AJ)</f>
        <v>9</v>
      </c>
      <c r="V50" s="4">
        <f>SUMIF('4_LYCEE_PUBLIC'!$EV:$EV,$BI50,'4_LYCEE_PUBLIC'!$AC:$AC)</f>
        <v>2680</v>
      </c>
      <c r="W50" s="4">
        <f>SUMIF('4_LYCEE_PUBLIC'!$EV:$EV,$BI50,'4_LYCEE_PUBLIC'!$BG:$BG)</f>
        <v>507</v>
      </c>
      <c r="X50" s="4">
        <f>SUMIF('4_LYCEE_PUBLIC'!$EV:$EV,$BI50,'4_LYCEE_PUBLIC'!$EW:$EW)</f>
        <v>1186</v>
      </c>
      <c r="Y50" s="4">
        <f>SUMIF('4_LYCEE_PUBLIC'!$EV:$EV,$BI50,'4_LYCEE_PUBLIC'!$EX:$EX)</f>
        <v>392</v>
      </c>
      <c r="Z50" s="4">
        <f>SUMIF('4_LYCEE_PUBLIC'!$EV:$EV,$BI50,'4_LYCEE_PUBLIC'!$DV:$DV)</f>
        <v>129</v>
      </c>
      <c r="AA50" s="4">
        <f>SUMIF('4_LYCEE_PUBLIC'!$EV:$EV,$BI50,'4_LYCEE_PUBLIC'!$BY:$BY)</f>
        <v>60</v>
      </c>
      <c r="AB50" s="4">
        <f>SUMIF('4_LYCEE_PUBLIC'!$EV:$EV,$BI50,'4_LYCEE_PUBLIC'!$EY:$EY)</f>
        <v>3428</v>
      </c>
      <c r="AC50" s="4">
        <f>SUMIF('4_LYCEE_PUBLIC'!$EV:$EV,$BI50,'4_LYCEE_PUBLIC'!$CC:$CC)</f>
        <v>4</v>
      </c>
      <c r="AD50" s="205"/>
      <c r="AE50" s="3" t="s">
        <v>91</v>
      </c>
      <c r="AF50" s="4">
        <f>SUMIF('5_PRESCOLAIRE_PRIVE'!$AS:$AS,$BI50,'5_PRESCOLAIRE_PRIVE'!$K:$K)</f>
        <v>2688</v>
      </c>
      <c r="AG50" s="4">
        <f>SUMIF('5_PRESCOLAIRE_PRIVE'!$AS:$AS,$BI50,'5_PRESCOLAIRE_PRIVE'!$T:$T)</f>
        <v>68</v>
      </c>
      <c r="AH50" s="4">
        <f>SUMIF('5_PRESCOLAIRE_PRIVE'!$AS:$AS,$BI50,'5_PRESCOLAIRE_PRIVE'!$AT:$AT)</f>
        <v>3037</v>
      </c>
      <c r="AI50" s="4">
        <f>SUMIF('5_PRESCOLAIRE_PRIVE'!$AS:$AS,$BI50,'5_PRESCOLAIRE_PRIVE'!$X:$X)</f>
        <v>97</v>
      </c>
      <c r="AJ50" s="4">
        <f>SUMIF('5_PRESCOLAIRE_PRIVE'!$AS:$AS,$BI50,'5_PRESCOLAIRE_PRIVE'!$AC:$AC)</f>
        <v>27</v>
      </c>
      <c r="AK50" s="1">
        <f>SUMIF('6_PRIMAIRE_PRIVE'!$BZ:$BZ,$BI50,'6_PRIMAIRE_PRIVE'!$M:$M)</f>
        <v>5902</v>
      </c>
      <c r="AL50" s="1">
        <f>SUMIF('6_PRIMAIRE_PRIVE'!$BZ:$BZ,$BI50,'6_PRIMAIRE_PRIVE'!$AA:$AA)</f>
        <v>424</v>
      </c>
      <c r="AM50" s="1">
        <f>SUMIF('6_PRIMAIRE_PRIVE'!$BZ:$BZ,$BI50,'6_PRIMAIRE_PRIVE'!$BC:$BC)</f>
        <v>203</v>
      </c>
      <c r="AN50" s="1">
        <f>SUMIF('6_PRIMAIRE_PRIVE'!$BZ:$BZ,$BI50,'6_PRIMAIRE_PRIVE'!$AK:$AK)</f>
        <v>178</v>
      </c>
      <c r="AO50" s="1">
        <f>SUMIF('6_PRIMAIRE_PRIVE'!$BZ:$BZ,$BI50,'6_PRIMAIRE_PRIVE'!$CA:$CA)</f>
        <v>0</v>
      </c>
      <c r="AP50" s="1">
        <f>SUMIF('6_PRIMAIRE_PRIVE'!$BZ:$BZ,$BI50,'6_PRIMAIRE_PRIVE'!$AO:$AO)</f>
        <v>33</v>
      </c>
      <c r="AQ50" s="212"/>
      <c r="AR50" s="3" t="s">
        <v>91</v>
      </c>
      <c r="AS50" s="1">
        <f>SUMIF('7_COLLEGE_PRIVE'!$BW:$BW,$BI50,'7_COLLEGE_PRIVE'!$K:$K)</f>
        <v>3268</v>
      </c>
      <c r="AT50" s="1">
        <f>SUMIF('7_COLLEGE_PRIVE'!$BW:$BW,$BI50,'7_COLLEGE_PRIVE'!$W:$W)</f>
        <v>185</v>
      </c>
      <c r="AU50" s="1">
        <f>SUMIF('7_COLLEGE_PRIVE'!$BW:$BW,$BI50,'7_COLLEGE_PRIVE'!$AX:$AX)</f>
        <v>197</v>
      </c>
      <c r="AV50" s="1">
        <f>SUMIF('7_COLLEGE_PRIVE'!$BW:$BW,$BI50,'7_COLLEGE_PRIVE'!$AF:$AF)</f>
        <v>96</v>
      </c>
      <c r="AW50" s="1">
        <f>SUMIF('7_COLLEGE_PRIVE'!$BW:$BW,$BI50,'7_COLLEGE_PRIVE'!$BX:$BX)</f>
        <v>3781</v>
      </c>
      <c r="AX50" s="1">
        <f>SUMIF('7_COLLEGE_PRIVE'!$BW:$BW,$BI50,'7_COLLEGE_PRIVE'!$AJ:$AJ)</f>
        <v>23</v>
      </c>
      <c r="AY50" s="1">
        <f>SUMIF('8_LYCEE_PRIVE'!$ES:$ES,$BI50,'8_LYCEE_PRIVE'!$AC:$AC)</f>
        <v>1824</v>
      </c>
      <c r="AZ50" s="1">
        <f>SUMIF('8_LYCEE_PRIVE'!$ES:$ES,$BI50,'8_LYCEE_PRIVE'!$BG:$BG)</f>
        <v>184</v>
      </c>
      <c r="BA50" s="1">
        <f>SUMIF('8_LYCEE_PRIVE'!$ES:$ES,$BI50,'8_LYCEE_PRIVE'!$ET:$ET)</f>
        <v>624</v>
      </c>
      <c r="BB50" s="1">
        <f>SUMIF('8_LYCEE_PRIVE'!$ES:$ES,$BI50,'8_LYCEE_PRIVE'!$EU:$EU)</f>
        <v>418</v>
      </c>
      <c r="BC50" s="1">
        <f>SUMIF('8_LYCEE_PRIVE'!$ES:$ES,$BI50,'8_LYCEE_PRIVE'!$DQ:$DQ)</f>
        <v>153</v>
      </c>
      <c r="BD50" s="1">
        <f>SUMIF('8_LYCEE_PRIVE'!$ES:$ES,$BI50,'8_LYCEE_PRIVE'!$BY:$BY)</f>
        <v>55</v>
      </c>
      <c r="BE50" s="1">
        <f>SUMIF('8_LYCEE_PRIVE'!$ES:$ES,$BI50,'8_LYCEE_PRIVE'!$EV:$EV)</f>
        <v>2192</v>
      </c>
      <c r="BF50" s="1">
        <f>SUMIF('8_LYCEE_PRIVE'!$ES:$ES,$BI50,'8_LYCEE_PRIVE'!$CC:$CC)</f>
        <v>15</v>
      </c>
      <c r="BH50" s="78" t="str">
        <f t="shared" si="2"/>
        <v>FITOVINANY</v>
      </c>
      <c r="BI50" s="78" t="str">
        <f t="shared" si="3"/>
        <v>FITOVINANYURBAIN</v>
      </c>
    </row>
    <row r="51" spans="1:61">
      <c r="A51" s="205"/>
      <c r="B51" s="25" t="s">
        <v>73</v>
      </c>
      <c r="C51" s="26">
        <f>SUMIF('1_PRESCOLAIRE_PUBLIC'!$AX:$AX,$BI51,'1_PRESCOLAIRE_PUBLIC'!$K:$K)</f>
        <v>37648</v>
      </c>
      <c r="D51" s="26">
        <f>SUMIF('1_PRESCOLAIRE_PUBLIC'!$AX:$AX,$BI51,'1_PRESCOLAIRE_PUBLIC'!$T:$T)</f>
        <v>803</v>
      </c>
      <c r="E51" s="26">
        <f>SUMIF('1_PRESCOLAIRE_PUBLIC'!$AX:$AX,$BI51,'1_PRESCOLAIRE_PUBLIC'!$AY:$AY)</f>
        <v>11976</v>
      </c>
      <c r="F51" s="26">
        <f>SUMIF('1_PRESCOLAIRE_PUBLIC'!$AX:$AX,$BI51,'1_PRESCOLAIRE_PUBLIC'!$AC:$AC)</f>
        <v>1897</v>
      </c>
      <c r="G51" s="26">
        <f>SUMIF('1_PRESCOLAIRE_PUBLIC'!$AX:$AX,$BI51,'1_PRESCOLAIRE_PUBLIC'!$AH:$AH)</f>
        <v>870</v>
      </c>
      <c r="H51" s="26">
        <f>SUMIF('2_PRIMAIRE_PUBLIC'!$CE:$CE,$BI51,'2_PRIMAIRE_PUBLIC'!$M:$M)</f>
        <v>183953</v>
      </c>
      <c r="I51" s="26">
        <f>SUMIF('2_PRIMAIRE_PUBLIC'!$CE:$CE,$BI51,'2_PRIMAIRE_PUBLIC'!$AA:$AA)</f>
        <v>48958</v>
      </c>
      <c r="J51" s="26">
        <f>SUMIF('2_PRIMAIRE_PUBLIC'!$CE:$CE,$BI51,'2_PRIMAIRE_PUBLIC'!$BI:$BI)</f>
        <v>5007</v>
      </c>
      <c r="K51" s="26">
        <f>SUMIF('2_PRIMAIRE_PUBLIC'!$CE:$CE,$BI51,'2_PRIMAIRE_PUBLIC'!$AK:$AK)</f>
        <v>3564</v>
      </c>
      <c r="L51" s="26">
        <f>SUMIF('2_PRIMAIRE_PUBLIC'!$CE:$CE,$BI51,'2_PRIMAIRE_PUBLIC'!$CF:$CF)</f>
        <v>90107</v>
      </c>
      <c r="M51" s="26">
        <f>SUMIF('2_PRIMAIRE_PUBLIC'!$CE:$CE,$BI51,'2_PRIMAIRE_PUBLIC'!$AO:$AO)</f>
        <v>1058</v>
      </c>
      <c r="N51" s="205"/>
      <c r="O51" s="25" t="s">
        <v>73</v>
      </c>
      <c r="P51" s="26">
        <f>SUMIF('3_COLLEGE_PUBLIC'!$BZ:$BZ,$BI51,'3_COLLEGE_PUBLIC'!$K:$K)</f>
        <v>21542</v>
      </c>
      <c r="Q51" s="26">
        <f>SUMIF('3_COLLEGE_PUBLIC'!$BZ:$BZ,$BI51,'3_COLLEGE_PUBLIC'!$W:$W)</f>
        <v>2609</v>
      </c>
      <c r="R51" s="26">
        <f>SUMIF('3_COLLEGE_PUBLIC'!$BZ:$BZ,$BI51,'3_COLLEGE_PUBLIC'!$BC:$BC)</f>
        <v>1390</v>
      </c>
      <c r="S51" s="26">
        <f>SUMIF('3_COLLEGE_PUBLIC'!$BZ:$BZ,$BI51,'3_COLLEGE_PUBLIC'!$AF:$AF)</f>
        <v>562</v>
      </c>
      <c r="T51" s="26">
        <f>SUMIF('3_COLLEGE_PUBLIC'!$BZ:$BZ,$BI51,'3_COLLEGE_PUBLIC'!$CA:$CA)</f>
        <v>17214</v>
      </c>
      <c r="U51" s="26">
        <f>SUMIF('3_COLLEGE_PUBLIC'!$BZ:$BZ,$BI51,'3_COLLEGE_PUBLIC'!$AJ:$AJ)</f>
        <v>117</v>
      </c>
      <c r="V51" s="26">
        <f>SUMIF('4_LYCEE_PUBLIC'!$EV:$EV,$BI51,'4_LYCEE_PUBLIC'!$AC:$AC)</f>
        <v>7334</v>
      </c>
      <c r="W51" s="26">
        <f>SUMIF('4_LYCEE_PUBLIC'!$EV:$EV,$BI51,'4_LYCEE_PUBLIC'!$BG:$BG)</f>
        <v>1047</v>
      </c>
      <c r="X51" s="26">
        <f>SUMIF('4_LYCEE_PUBLIC'!$EV:$EV,$BI51,'4_LYCEE_PUBLIC'!$EW:$EW)</f>
        <v>2506</v>
      </c>
      <c r="Y51" s="26">
        <f>SUMIF('4_LYCEE_PUBLIC'!$EV:$EV,$BI51,'4_LYCEE_PUBLIC'!$EX:$EX)</f>
        <v>827</v>
      </c>
      <c r="Z51" s="26">
        <f>SUMIF('4_LYCEE_PUBLIC'!$EV:$EV,$BI51,'4_LYCEE_PUBLIC'!$DV:$DV)</f>
        <v>352</v>
      </c>
      <c r="AA51" s="26">
        <f>SUMIF('4_LYCEE_PUBLIC'!$EV:$EV,$BI51,'4_LYCEE_PUBLIC'!$BY:$BY)</f>
        <v>138</v>
      </c>
      <c r="AB51" s="26">
        <f>SUMIF('4_LYCEE_PUBLIC'!$EV:$EV,$BI51,'4_LYCEE_PUBLIC'!$EY:$EY)</f>
        <v>7190</v>
      </c>
      <c r="AC51" s="26">
        <f>SUMIF('4_LYCEE_PUBLIC'!$EV:$EV,$BI51,'4_LYCEE_PUBLIC'!$CC:$CC)</f>
        <v>18</v>
      </c>
      <c r="AD51" s="205"/>
      <c r="AE51" s="25" t="s">
        <v>73</v>
      </c>
      <c r="AF51" s="26">
        <f>SUMIF('5_PRESCOLAIRE_PRIVE'!$AS:$AS,$BI51,'5_PRESCOLAIRE_PRIVE'!$K:$K)</f>
        <v>6127</v>
      </c>
      <c r="AG51" s="26">
        <f>SUMIF('5_PRESCOLAIRE_PRIVE'!$AS:$AS,$BI51,'5_PRESCOLAIRE_PRIVE'!$T:$T)</f>
        <v>156</v>
      </c>
      <c r="AH51" s="26">
        <f>SUMIF('5_PRESCOLAIRE_PRIVE'!$AS:$AS,$BI51,'5_PRESCOLAIRE_PRIVE'!$AT:$AT)</f>
        <v>5640</v>
      </c>
      <c r="AI51" s="26">
        <f>SUMIF('5_PRESCOLAIRE_PRIVE'!$AS:$AS,$BI51,'5_PRESCOLAIRE_PRIVE'!$X:$X)</f>
        <v>198</v>
      </c>
      <c r="AJ51" s="26">
        <f>SUMIF('5_PRESCOLAIRE_PRIVE'!$AS:$AS,$BI51,'5_PRESCOLAIRE_PRIVE'!$AC:$AC)</f>
        <v>85</v>
      </c>
      <c r="AK51" s="26">
        <f>SUMIF('6_PRIMAIRE_PRIVE'!$BZ:$BZ,$BI51,'6_PRIMAIRE_PRIVE'!$M:$M)</f>
        <v>16938</v>
      </c>
      <c r="AL51" s="26">
        <f>SUMIF('6_PRIMAIRE_PRIVE'!$BZ:$BZ,$BI51,'6_PRIMAIRE_PRIVE'!$AA:$AA)</f>
        <v>1567</v>
      </c>
      <c r="AM51" s="26">
        <f>SUMIF('6_PRIMAIRE_PRIVE'!$BZ:$BZ,$BI51,'6_PRIMAIRE_PRIVE'!$BC:$BC)</f>
        <v>534</v>
      </c>
      <c r="AN51" s="26">
        <f>SUMIF('6_PRIMAIRE_PRIVE'!$BZ:$BZ,$BI51,'6_PRIMAIRE_PRIVE'!$AK:$AK)</f>
        <v>498</v>
      </c>
      <c r="AO51" s="26">
        <f>SUMIF('6_PRIMAIRE_PRIVE'!$BZ:$BZ,$BI51,'6_PRIMAIRE_PRIVE'!$CA:$CA)</f>
        <v>0</v>
      </c>
      <c r="AP51" s="26">
        <f>SUMIF('6_PRIMAIRE_PRIVE'!$BZ:$BZ,$BI51,'6_PRIMAIRE_PRIVE'!$AO:$AO)</f>
        <v>111</v>
      </c>
      <c r="AQ51" s="212"/>
      <c r="AR51" s="25" t="s">
        <v>73</v>
      </c>
      <c r="AS51" s="26">
        <f>SUMIF('7_COLLEGE_PRIVE'!$BW:$BW,$BI51,'7_COLLEGE_PRIVE'!$K:$K)</f>
        <v>6480</v>
      </c>
      <c r="AT51" s="26">
        <f>SUMIF('7_COLLEGE_PRIVE'!$BW:$BW,$BI51,'7_COLLEGE_PRIVE'!$W:$W)</f>
        <v>405</v>
      </c>
      <c r="AU51" s="26">
        <f>SUMIF('7_COLLEGE_PRIVE'!$BW:$BW,$BI51,'7_COLLEGE_PRIVE'!$AX:$AX)</f>
        <v>354</v>
      </c>
      <c r="AV51" s="26">
        <f>SUMIF('7_COLLEGE_PRIVE'!$BW:$BW,$BI51,'7_COLLEGE_PRIVE'!$AF:$AF)</f>
        <v>210</v>
      </c>
      <c r="AW51" s="26">
        <f>SUMIF('7_COLLEGE_PRIVE'!$BW:$BW,$BI51,'7_COLLEGE_PRIVE'!$BX:$BX)</f>
        <v>7442</v>
      </c>
      <c r="AX51" s="26">
        <f>SUMIF('7_COLLEGE_PRIVE'!$BW:$BW,$BI51,'7_COLLEGE_PRIVE'!$AJ:$AJ)</f>
        <v>48</v>
      </c>
      <c r="AY51" s="26">
        <f>SUMIF('8_LYCEE_PRIVE'!$ES:$ES,$BI51,'8_LYCEE_PRIVE'!$AC:$AC)</f>
        <v>2388</v>
      </c>
      <c r="AZ51" s="26">
        <f>SUMIF('8_LYCEE_PRIVE'!$ES:$ES,$BI51,'8_LYCEE_PRIVE'!$BG:$BG)</f>
        <v>214</v>
      </c>
      <c r="BA51" s="26">
        <f>SUMIF('8_LYCEE_PRIVE'!$ES:$ES,$BI51,'8_LYCEE_PRIVE'!$ET:$ET)</f>
        <v>729</v>
      </c>
      <c r="BB51" s="26">
        <f>SUMIF('8_LYCEE_PRIVE'!$ES:$ES,$BI51,'8_LYCEE_PRIVE'!$EU:$EU)</f>
        <v>463</v>
      </c>
      <c r="BC51" s="26">
        <f>SUMIF('8_LYCEE_PRIVE'!$ES:$ES,$BI51,'8_LYCEE_PRIVE'!$DQ:$DQ)</f>
        <v>171</v>
      </c>
      <c r="BD51" s="26">
        <f>SUMIF('8_LYCEE_PRIVE'!$ES:$ES,$BI51,'8_LYCEE_PRIVE'!$BY:$BY)</f>
        <v>66</v>
      </c>
      <c r="BE51" s="26">
        <f>SUMIF('8_LYCEE_PRIVE'!$ES:$ES,$BI51,'8_LYCEE_PRIVE'!$EV:$EV)</f>
        <v>2755</v>
      </c>
      <c r="BF51" s="26">
        <f>SUMIF('8_LYCEE_PRIVE'!$ES:$ES,$BI51,'8_LYCEE_PRIVE'!$CC:$CC)</f>
        <v>18</v>
      </c>
      <c r="BH51" s="78" t="str">
        <f t="shared" si="2"/>
        <v>FITOVINANY</v>
      </c>
      <c r="BI51" s="78" t="str">
        <f t="shared" si="3"/>
        <v>FITOVINANYTOTAL</v>
      </c>
    </row>
    <row r="52" spans="1:61" ht="14.45" customHeight="1">
      <c r="A52" s="205" t="s">
        <v>108</v>
      </c>
      <c r="B52" s="8" t="s">
        <v>90</v>
      </c>
      <c r="C52" s="71">
        <f>SUMIF('1_PRESCOLAIRE_PUBLIC'!$AX:$AX,$BI52,'1_PRESCOLAIRE_PUBLIC'!$K:$K)</f>
        <v>23965</v>
      </c>
      <c r="D52" s="71">
        <f>SUMIF('1_PRESCOLAIRE_PUBLIC'!$AX:$AX,$BI52,'1_PRESCOLAIRE_PUBLIC'!$T:$T)</f>
        <v>726</v>
      </c>
      <c r="E52" s="71">
        <f>SUMIF('1_PRESCOLAIRE_PUBLIC'!$AX:$AX,$BI52,'1_PRESCOLAIRE_PUBLIC'!$AY:$AY)</f>
        <v>9513</v>
      </c>
      <c r="F52" s="71">
        <f>SUMIF('1_PRESCOLAIRE_PUBLIC'!$AX:$AX,$BI52,'1_PRESCOLAIRE_PUBLIC'!$AC:$AC)</f>
        <v>1132</v>
      </c>
      <c r="G52" s="71">
        <f>SUMIF('1_PRESCOLAIRE_PUBLIC'!$AX:$AX,$BI52,'1_PRESCOLAIRE_PUBLIC'!$AH:$AH)</f>
        <v>786</v>
      </c>
      <c r="H52" s="71">
        <f>SUMIF('2_PRIMAIRE_PUBLIC'!$CE:$CE,$BI52,'2_PRIMAIRE_PUBLIC'!$M:$M)</f>
        <v>178452</v>
      </c>
      <c r="I52" s="71">
        <f>SUMIF('2_PRIMAIRE_PUBLIC'!$CE:$CE,$BI52,'2_PRIMAIRE_PUBLIC'!$AA:$AA)</f>
        <v>54299</v>
      </c>
      <c r="J52" s="71">
        <f>SUMIF('2_PRIMAIRE_PUBLIC'!$CE:$CE,$BI52,'2_PRIMAIRE_PUBLIC'!$BI:$BI)</f>
        <v>4916</v>
      </c>
      <c r="K52" s="71">
        <f>SUMIF('2_PRIMAIRE_PUBLIC'!$CE:$CE,$BI52,'2_PRIMAIRE_PUBLIC'!$AK:$AK)</f>
        <v>4601</v>
      </c>
      <c r="L52" s="71">
        <f>SUMIF('2_PRIMAIRE_PUBLIC'!$CE:$CE,$BI52,'2_PRIMAIRE_PUBLIC'!$CF:$CF)</f>
        <v>111966</v>
      </c>
      <c r="M52" s="71">
        <f>SUMIF('2_PRIMAIRE_PUBLIC'!$CE:$CE,$BI52,'2_PRIMAIRE_PUBLIC'!$AO:$AO)</f>
        <v>1088</v>
      </c>
      <c r="N52" s="205" t="s">
        <v>108</v>
      </c>
      <c r="O52" s="8" t="s">
        <v>90</v>
      </c>
      <c r="P52" s="71">
        <f>SUMIF('3_COLLEGE_PUBLIC'!$BZ:$BZ,$BI52,'3_COLLEGE_PUBLIC'!$K:$K)</f>
        <v>39412</v>
      </c>
      <c r="Q52" s="71">
        <f>SUMIF('3_COLLEGE_PUBLIC'!$BZ:$BZ,$BI52,'3_COLLEGE_PUBLIC'!$W:$W)</f>
        <v>5760</v>
      </c>
      <c r="R52" s="71">
        <f>SUMIF('3_COLLEGE_PUBLIC'!$BZ:$BZ,$BI52,'3_COLLEGE_PUBLIC'!$BC:$BC)</f>
        <v>2070</v>
      </c>
      <c r="S52" s="71">
        <f>SUMIF('3_COLLEGE_PUBLIC'!$BZ:$BZ,$BI52,'3_COLLEGE_PUBLIC'!$AF:$AF)</f>
        <v>1056</v>
      </c>
      <c r="T52" s="71">
        <f>SUMIF('3_COLLEGE_PUBLIC'!$BZ:$BZ,$BI52,'3_COLLEGE_PUBLIC'!$CA:$CA)</f>
        <v>29194</v>
      </c>
      <c r="U52" s="71">
        <f>SUMIF('3_COLLEGE_PUBLIC'!$BZ:$BZ,$BI52,'3_COLLEGE_PUBLIC'!$AJ:$AJ)</f>
        <v>183</v>
      </c>
      <c r="V52" s="4">
        <f>SUMIF('4_LYCEE_PUBLIC'!$EV:$EV,$BI52,'4_LYCEE_PUBLIC'!$AC:$AC)</f>
        <v>13423</v>
      </c>
      <c r="W52" s="4">
        <f>SUMIF('4_LYCEE_PUBLIC'!$EV:$EV,$BI52,'4_LYCEE_PUBLIC'!$BG:$BG)</f>
        <v>1859</v>
      </c>
      <c r="X52" s="4">
        <f>SUMIF('4_LYCEE_PUBLIC'!$EV:$EV,$BI52,'4_LYCEE_PUBLIC'!$EW:$EW)</f>
        <v>4039</v>
      </c>
      <c r="Y52" s="4">
        <f>SUMIF('4_LYCEE_PUBLIC'!$EV:$EV,$BI52,'4_LYCEE_PUBLIC'!$EX:$EX)</f>
        <v>1574</v>
      </c>
      <c r="Z52" s="4">
        <f>SUMIF('4_LYCEE_PUBLIC'!$EV:$EV,$BI52,'4_LYCEE_PUBLIC'!$DV:$DV)</f>
        <v>733</v>
      </c>
      <c r="AA52" s="4">
        <f>SUMIF('4_LYCEE_PUBLIC'!$EV:$EV,$BI52,'4_LYCEE_PUBLIC'!$BY:$BY)</f>
        <v>274</v>
      </c>
      <c r="AB52" s="4">
        <f>SUMIF('4_LYCEE_PUBLIC'!$EV:$EV,$BI52,'4_LYCEE_PUBLIC'!$EY:$EY)</f>
        <v>11477</v>
      </c>
      <c r="AC52" s="4">
        <f>SUMIF('4_LYCEE_PUBLIC'!$EV:$EV,$BI52,'4_LYCEE_PUBLIC'!$CC:$CC)</f>
        <v>50</v>
      </c>
      <c r="AD52" s="205" t="s">
        <v>108</v>
      </c>
      <c r="AE52" s="3" t="s">
        <v>90</v>
      </c>
      <c r="AF52" s="4">
        <f>SUMIF('5_PRESCOLAIRE_PRIVE'!$AS:$AS,$BI52,'5_PRESCOLAIRE_PRIVE'!$K:$K)</f>
        <v>4442</v>
      </c>
      <c r="AG52" s="4">
        <f>SUMIF('5_PRESCOLAIRE_PRIVE'!$AS:$AS,$BI52,'5_PRESCOLAIRE_PRIVE'!$T:$T)</f>
        <v>146</v>
      </c>
      <c r="AH52" s="4">
        <f>SUMIF('5_PRESCOLAIRE_PRIVE'!$AS:$AS,$BI52,'5_PRESCOLAIRE_PRIVE'!$AT:$AT)</f>
        <v>4083</v>
      </c>
      <c r="AI52" s="4">
        <f>SUMIF('5_PRESCOLAIRE_PRIVE'!$AS:$AS,$BI52,'5_PRESCOLAIRE_PRIVE'!$X:$X)</f>
        <v>148</v>
      </c>
      <c r="AJ52" s="4">
        <f>SUMIF('5_PRESCOLAIRE_PRIVE'!$AS:$AS,$BI52,'5_PRESCOLAIRE_PRIVE'!$AC:$AC)</f>
        <v>88</v>
      </c>
      <c r="AK52" s="1">
        <f>SUMIF('6_PRIMAIRE_PRIVE'!$BZ:$BZ,$BI52,'6_PRIMAIRE_PRIVE'!$M:$M)</f>
        <v>52712</v>
      </c>
      <c r="AL52" s="1">
        <f>SUMIF('6_PRIMAIRE_PRIVE'!$BZ:$BZ,$BI52,'6_PRIMAIRE_PRIVE'!$AA:$AA)</f>
        <v>8596</v>
      </c>
      <c r="AM52" s="1">
        <f>SUMIF('6_PRIMAIRE_PRIVE'!$BZ:$BZ,$BI52,'6_PRIMAIRE_PRIVE'!$BC:$BC)</f>
        <v>1364</v>
      </c>
      <c r="AN52" s="1">
        <f>SUMIF('6_PRIMAIRE_PRIVE'!$BZ:$BZ,$BI52,'6_PRIMAIRE_PRIVE'!$AK:$AK)</f>
        <v>1394</v>
      </c>
      <c r="AO52" s="1">
        <f>SUMIF('6_PRIMAIRE_PRIVE'!$BZ:$BZ,$BI52,'6_PRIMAIRE_PRIVE'!$CA:$CA)</f>
        <v>0</v>
      </c>
      <c r="AP52" s="1">
        <f>SUMIF('6_PRIMAIRE_PRIVE'!$BZ:$BZ,$BI52,'6_PRIMAIRE_PRIVE'!$AO:$AO)</f>
        <v>443</v>
      </c>
      <c r="AQ52" s="212" t="s">
        <v>108</v>
      </c>
      <c r="AR52" s="3" t="s">
        <v>90</v>
      </c>
      <c r="AS52" s="1">
        <f>SUMIF('7_COLLEGE_PRIVE'!$BW:$BW,$BI52,'7_COLLEGE_PRIVE'!$K:$K)</f>
        <v>11487</v>
      </c>
      <c r="AT52" s="1">
        <f>SUMIF('7_COLLEGE_PRIVE'!$BW:$BW,$BI52,'7_COLLEGE_PRIVE'!$W:$W)</f>
        <v>805</v>
      </c>
      <c r="AU52" s="1">
        <f>SUMIF('7_COLLEGE_PRIVE'!$BW:$BW,$BI52,'7_COLLEGE_PRIVE'!$AX:$AX)</f>
        <v>629</v>
      </c>
      <c r="AV52" s="1">
        <f>SUMIF('7_COLLEGE_PRIVE'!$BW:$BW,$BI52,'7_COLLEGE_PRIVE'!$AF:$AF)</f>
        <v>395</v>
      </c>
      <c r="AW52" s="1">
        <f>SUMIF('7_COLLEGE_PRIVE'!$BW:$BW,$BI52,'7_COLLEGE_PRIVE'!$BX:$BX)</f>
        <v>13917</v>
      </c>
      <c r="AX52" s="1">
        <f>SUMIF('7_COLLEGE_PRIVE'!$BW:$BW,$BI52,'7_COLLEGE_PRIVE'!$AJ:$AJ)</f>
        <v>88</v>
      </c>
      <c r="AY52" s="1">
        <f>SUMIF('8_LYCEE_PRIVE'!$ES:$ES,$BI52,'8_LYCEE_PRIVE'!$AC:$AC)</f>
        <v>2558</v>
      </c>
      <c r="AZ52" s="1">
        <f>SUMIF('8_LYCEE_PRIVE'!$ES:$ES,$BI52,'8_LYCEE_PRIVE'!$BG:$BG)</f>
        <v>203</v>
      </c>
      <c r="BA52" s="1">
        <f>SUMIF('8_LYCEE_PRIVE'!$ES:$ES,$BI52,'8_LYCEE_PRIVE'!$ET:$ET)</f>
        <v>1219</v>
      </c>
      <c r="BB52" s="1">
        <f>SUMIF('8_LYCEE_PRIVE'!$ES:$ES,$BI52,'8_LYCEE_PRIVE'!$EU:$EU)</f>
        <v>759</v>
      </c>
      <c r="BC52" s="1">
        <f>SUMIF('8_LYCEE_PRIVE'!$ES:$ES,$BI52,'8_LYCEE_PRIVE'!$DQ:$DQ)</f>
        <v>237</v>
      </c>
      <c r="BD52" s="1">
        <f>SUMIF('8_LYCEE_PRIVE'!$ES:$ES,$BI52,'8_LYCEE_PRIVE'!$BY:$BY)</f>
        <v>103</v>
      </c>
      <c r="BE52" s="1">
        <f>SUMIF('8_LYCEE_PRIVE'!$ES:$ES,$BI52,'8_LYCEE_PRIVE'!$EV:$EV)</f>
        <v>3391</v>
      </c>
      <c r="BF52" s="1">
        <f>SUMIF('8_LYCEE_PRIVE'!$ES:$ES,$BI52,'8_LYCEE_PRIVE'!$CC:$CC)</f>
        <v>29</v>
      </c>
      <c r="BH52" s="78" t="str">
        <f t="shared" si="2"/>
        <v>HAUTE MATSIATRA</v>
      </c>
      <c r="BI52" s="78" t="str">
        <f t="shared" si="3"/>
        <v>HAUTE MATSIATRARURAL</v>
      </c>
    </row>
    <row r="53" spans="1:61">
      <c r="A53" s="205"/>
      <c r="B53" s="8" t="s">
        <v>91</v>
      </c>
      <c r="C53" s="71">
        <f>SUMIF('1_PRESCOLAIRE_PUBLIC'!$AX:$AX,$BI53,'1_PRESCOLAIRE_PUBLIC'!$K:$K)</f>
        <v>3655</v>
      </c>
      <c r="D53" s="71">
        <f>SUMIF('1_PRESCOLAIRE_PUBLIC'!$AX:$AX,$BI53,'1_PRESCOLAIRE_PUBLIC'!$T:$T)</f>
        <v>92</v>
      </c>
      <c r="E53" s="71">
        <f>SUMIF('1_PRESCOLAIRE_PUBLIC'!$AX:$AX,$BI53,'1_PRESCOLAIRE_PUBLIC'!$AY:$AY)</f>
        <v>2599</v>
      </c>
      <c r="F53" s="71">
        <f>SUMIF('1_PRESCOLAIRE_PUBLIC'!$AX:$AX,$BI53,'1_PRESCOLAIRE_PUBLIC'!$AC:$AC)</f>
        <v>158</v>
      </c>
      <c r="G53" s="71">
        <f>SUMIF('1_PRESCOLAIRE_PUBLIC'!$AX:$AX,$BI53,'1_PRESCOLAIRE_PUBLIC'!$AH:$AH)</f>
        <v>56</v>
      </c>
      <c r="H53" s="71">
        <f>SUMIF('2_PRIMAIRE_PUBLIC'!$CE:$CE,$BI53,'2_PRIMAIRE_PUBLIC'!$M:$M)</f>
        <v>22671</v>
      </c>
      <c r="I53" s="71">
        <f>SUMIF('2_PRIMAIRE_PUBLIC'!$CE:$CE,$BI53,'2_PRIMAIRE_PUBLIC'!$AA:$AA)</f>
        <v>5554</v>
      </c>
      <c r="J53" s="71">
        <f>SUMIF('2_PRIMAIRE_PUBLIC'!$CE:$CE,$BI53,'2_PRIMAIRE_PUBLIC'!$BI:$BI)</f>
        <v>483</v>
      </c>
      <c r="K53" s="71">
        <f>SUMIF('2_PRIMAIRE_PUBLIC'!$CE:$CE,$BI53,'2_PRIMAIRE_PUBLIC'!$AK:$AK)</f>
        <v>395</v>
      </c>
      <c r="L53" s="71">
        <f>SUMIF('2_PRIMAIRE_PUBLIC'!$CE:$CE,$BI53,'2_PRIMAIRE_PUBLIC'!$CF:$CF)</f>
        <v>14940</v>
      </c>
      <c r="M53" s="71">
        <f>SUMIF('2_PRIMAIRE_PUBLIC'!$CE:$CE,$BI53,'2_PRIMAIRE_PUBLIC'!$AO:$AO)</f>
        <v>61</v>
      </c>
      <c r="N53" s="205"/>
      <c r="O53" s="8" t="s">
        <v>91</v>
      </c>
      <c r="P53" s="71">
        <f>SUMIF('3_COLLEGE_PUBLIC'!$BZ:$BZ,$BI53,'3_COLLEGE_PUBLIC'!$K:$K)</f>
        <v>8882</v>
      </c>
      <c r="Q53" s="71">
        <f>SUMIF('3_COLLEGE_PUBLIC'!$BZ:$BZ,$BI53,'3_COLLEGE_PUBLIC'!$W:$W)</f>
        <v>1534</v>
      </c>
      <c r="R53" s="71">
        <f>SUMIF('3_COLLEGE_PUBLIC'!$BZ:$BZ,$BI53,'3_COLLEGE_PUBLIC'!$BC:$BC)</f>
        <v>360</v>
      </c>
      <c r="S53" s="71">
        <f>SUMIF('3_COLLEGE_PUBLIC'!$BZ:$BZ,$BI53,'3_COLLEGE_PUBLIC'!$AF:$AF)</f>
        <v>175</v>
      </c>
      <c r="T53" s="71">
        <f>SUMIF('3_COLLEGE_PUBLIC'!$BZ:$BZ,$BI53,'3_COLLEGE_PUBLIC'!$CA:$CA)</f>
        <v>8117</v>
      </c>
      <c r="U53" s="71">
        <f>SUMIF('3_COLLEGE_PUBLIC'!$BZ:$BZ,$BI53,'3_COLLEGE_PUBLIC'!$AJ:$AJ)</f>
        <v>11</v>
      </c>
      <c r="V53" s="4">
        <f>SUMIF('4_LYCEE_PUBLIC'!$EV:$EV,$BI53,'4_LYCEE_PUBLIC'!$AC:$AC)</f>
        <v>5408</v>
      </c>
      <c r="W53" s="4">
        <f>SUMIF('4_LYCEE_PUBLIC'!$EV:$EV,$BI53,'4_LYCEE_PUBLIC'!$BG:$BG)</f>
        <v>457</v>
      </c>
      <c r="X53" s="4">
        <f>SUMIF('4_LYCEE_PUBLIC'!$EV:$EV,$BI53,'4_LYCEE_PUBLIC'!$EW:$EW)</f>
        <v>1108</v>
      </c>
      <c r="Y53" s="4">
        <f>SUMIF('4_LYCEE_PUBLIC'!$EV:$EV,$BI53,'4_LYCEE_PUBLIC'!$EX:$EX)</f>
        <v>624</v>
      </c>
      <c r="Z53" s="4">
        <f>SUMIF('4_LYCEE_PUBLIC'!$EV:$EV,$BI53,'4_LYCEE_PUBLIC'!$DV:$DV)</f>
        <v>240</v>
      </c>
      <c r="AA53" s="4">
        <f>SUMIF('4_LYCEE_PUBLIC'!$EV:$EV,$BI53,'4_LYCEE_PUBLIC'!$BY:$BY)</f>
        <v>105</v>
      </c>
      <c r="AB53" s="4">
        <f>SUMIF('4_LYCEE_PUBLIC'!$EV:$EV,$BI53,'4_LYCEE_PUBLIC'!$EY:$EY)</f>
        <v>5305</v>
      </c>
      <c r="AC53" s="4">
        <f>SUMIF('4_LYCEE_PUBLIC'!$EV:$EV,$BI53,'4_LYCEE_PUBLIC'!$CC:$CC)</f>
        <v>6</v>
      </c>
      <c r="AD53" s="205"/>
      <c r="AE53" s="3" t="s">
        <v>91</v>
      </c>
      <c r="AF53" s="4">
        <f>SUMIF('5_PRESCOLAIRE_PRIVE'!$AS:$AS,$BI53,'5_PRESCOLAIRE_PRIVE'!$K:$K)</f>
        <v>7511</v>
      </c>
      <c r="AG53" s="4">
        <f>SUMIF('5_PRESCOLAIRE_PRIVE'!$AS:$AS,$BI53,'5_PRESCOLAIRE_PRIVE'!$T:$T)</f>
        <v>290</v>
      </c>
      <c r="AH53" s="4">
        <f>SUMIF('5_PRESCOLAIRE_PRIVE'!$AS:$AS,$BI53,'5_PRESCOLAIRE_PRIVE'!$AT:$AT)</f>
        <v>8653</v>
      </c>
      <c r="AI53" s="4">
        <f>SUMIF('5_PRESCOLAIRE_PRIVE'!$AS:$AS,$BI53,'5_PRESCOLAIRE_PRIVE'!$X:$X)</f>
        <v>291</v>
      </c>
      <c r="AJ53" s="4">
        <f>SUMIF('5_PRESCOLAIRE_PRIVE'!$AS:$AS,$BI53,'5_PRESCOLAIRE_PRIVE'!$AC:$AC)</f>
        <v>99</v>
      </c>
      <c r="AK53" s="1">
        <f>SUMIF('6_PRIMAIRE_PRIVE'!$BZ:$BZ,$BI53,'6_PRIMAIRE_PRIVE'!$M:$M)</f>
        <v>15528</v>
      </c>
      <c r="AL53" s="1">
        <f>SUMIF('6_PRIMAIRE_PRIVE'!$BZ:$BZ,$BI53,'6_PRIMAIRE_PRIVE'!$AA:$AA)</f>
        <v>921</v>
      </c>
      <c r="AM53" s="1">
        <f>SUMIF('6_PRIMAIRE_PRIVE'!$BZ:$BZ,$BI53,'6_PRIMAIRE_PRIVE'!$BC:$BC)</f>
        <v>571</v>
      </c>
      <c r="AN53" s="1">
        <f>SUMIF('6_PRIMAIRE_PRIVE'!$BZ:$BZ,$BI53,'6_PRIMAIRE_PRIVE'!$AK:$AK)</f>
        <v>568</v>
      </c>
      <c r="AO53" s="1">
        <f>SUMIF('6_PRIMAIRE_PRIVE'!$BZ:$BZ,$BI53,'6_PRIMAIRE_PRIVE'!$CA:$CA)</f>
        <v>0</v>
      </c>
      <c r="AP53" s="1">
        <f>SUMIF('6_PRIMAIRE_PRIVE'!$BZ:$BZ,$BI53,'6_PRIMAIRE_PRIVE'!$AO:$AO)</f>
        <v>110</v>
      </c>
      <c r="AQ53" s="212"/>
      <c r="AR53" s="3" t="s">
        <v>91</v>
      </c>
      <c r="AS53" s="1">
        <f>SUMIF('7_COLLEGE_PRIVE'!$BW:$BW,$BI53,'7_COLLEGE_PRIVE'!$K:$K)</f>
        <v>11695</v>
      </c>
      <c r="AT53" s="1">
        <f>SUMIF('7_COLLEGE_PRIVE'!$BW:$BW,$BI53,'7_COLLEGE_PRIVE'!$W:$W)</f>
        <v>805</v>
      </c>
      <c r="AU53" s="1">
        <f>SUMIF('7_COLLEGE_PRIVE'!$BW:$BW,$BI53,'7_COLLEGE_PRIVE'!$AX:$AX)</f>
        <v>716</v>
      </c>
      <c r="AV53" s="1">
        <f>SUMIF('7_COLLEGE_PRIVE'!$BW:$BW,$BI53,'7_COLLEGE_PRIVE'!$AF:$AF)</f>
        <v>375</v>
      </c>
      <c r="AW53" s="1">
        <f>SUMIF('7_COLLEGE_PRIVE'!$BW:$BW,$BI53,'7_COLLEGE_PRIVE'!$BX:$BX)</f>
        <v>15067</v>
      </c>
      <c r="AX53" s="1">
        <f>SUMIF('7_COLLEGE_PRIVE'!$BW:$BW,$BI53,'7_COLLEGE_PRIVE'!$AJ:$AJ)</f>
        <v>74</v>
      </c>
      <c r="AY53" s="1">
        <f>SUMIF('8_LYCEE_PRIVE'!$ES:$ES,$BI53,'8_LYCEE_PRIVE'!$AC:$AC)</f>
        <v>7088</v>
      </c>
      <c r="AZ53" s="1">
        <f>SUMIF('8_LYCEE_PRIVE'!$ES:$ES,$BI53,'8_LYCEE_PRIVE'!$BG:$BG)</f>
        <v>396</v>
      </c>
      <c r="BA53" s="1">
        <f>SUMIF('8_LYCEE_PRIVE'!$ES:$ES,$BI53,'8_LYCEE_PRIVE'!$ET:$ET)</f>
        <v>2519</v>
      </c>
      <c r="BB53" s="1">
        <f>SUMIF('8_LYCEE_PRIVE'!$ES:$ES,$BI53,'8_LYCEE_PRIVE'!$EU:$EU)</f>
        <v>1842</v>
      </c>
      <c r="BC53" s="1">
        <f>SUMIF('8_LYCEE_PRIVE'!$ES:$ES,$BI53,'8_LYCEE_PRIVE'!$DQ:$DQ)</f>
        <v>518</v>
      </c>
      <c r="BD53" s="1">
        <f>SUMIF('8_LYCEE_PRIVE'!$ES:$ES,$BI53,'8_LYCEE_PRIVE'!$BY:$BY)</f>
        <v>249</v>
      </c>
      <c r="BE53" s="1">
        <f>SUMIF('8_LYCEE_PRIVE'!$ES:$ES,$BI53,'8_LYCEE_PRIVE'!$EV:$EV)</f>
        <v>8622</v>
      </c>
      <c r="BF53" s="1">
        <f>SUMIF('8_LYCEE_PRIVE'!$ES:$ES,$BI53,'8_LYCEE_PRIVE'!$CC:$CC)</f>
        <v>44</v>
      </c>
      <c r="BH53" s="78" t="str">
        <f t="shared" si="2"/>
        <v>HAUTE MATSIATRA</v>
      </c>
      <c r="BI53" s="78" t="str">
        <f t="shared" si="3"/>
        <v>HAUTE MATSIATRAURBAIN</v>
      </c>
    </row>
    <row r="54" spans="1:61">
      <c r="A54" s="205"/>
      <c r="B54" s="25" t="s">
        <v>73</v>
      </c>
      <c r="C54" s="26">
        <f>SUMIF('1_PRESCOLAIRE_PUBLIC'!$AX:$AX,$BI54,'1_PRESCOLAIRE_PUBLIC'!$K:$K)</f>
        <v>27620</v>
      </c>
      <c r="D54" s="26">
        <f>SUMIF('1_PRESCOLAIRE_PUBLIC'!$AX:$AX,$BI54,'1_PRESCOLAIRE_PUBLIC'!$T:$T)</f>
        <v>818</v>
      </c>
      <c r="E54" s="26">
        <f>SUMIF('1_PRESCOLAIRE_PUBLIC'!$AX:$AX,$BI54,'1_PRESCOLAIRE_PUBLIC'!$AY:$AY)</f>
        <v>12112</v>
      </c>
      <c r="F54" s="26">
        <f>SUMIF('1_PRESCOLAIRE_PUBLIC'!$AX:$AX,$BI54,'1_PRESCOLAIRE_PUBLIC'!$AC:$AC)</f>
        <v>1290</v>
      </c>
      <c r="G54" s="26">
        <f>SUMIF('1_PRESCOLAIRE_PUBLIC'!$AX:$AX,$BI54,'1_PRESCOLAIRE_PUBLIC'!$AH:$AH)</f>
        <v>842</v>
      </c>
      <c r="H54" s="26">
        <f>SUMIF('2_PRIMAIRE_PUBLIC'!$CE:$CE,$BI54,'2_PRIMAIRE_PUBLIC'!$M:$M)</f>
        <v>201123</v>
      </c>
      <c r="I54" s="26">
        <f>SUMIF('2_PRIMAIRE_PUBLIC'!$CE:$CE,$BI54,'2_PRIMAIRE_PUBLIC'!$AA:$AA)</f>
        <v>59853</v>
      </c>
      <c r="J54" s="26">
        <f>SUMIF('2_PRIMAIRE_PUBLIC'!$CE:$CE,$BI54,'2_PRIMAIRE_PUBLIC'!$BI:$BI)</f>
        <v>5399</v>
      </c>
      <c r="K54" s="26">
        <f>SUMIF('2_PRIMAIRE_PUBLIC'!$CE:$CE,$BI54,'2_PRIMAIRE_PUBLIC'!$AK:$AK)</f>
        <v>4996</v>
      </c>
      <c r="L54" s="26">
        <f>SUMIF('2_PRIMAIRE_PUBLIC'!$CE:$CE,$BI54,'2_PRIMAIRE_PUBLIC'!$CF:$CF)</f>
        <v>126906</v>
      </c>
      <c r="M54" s="26">
        <f>SUMIF('2_PRIMAIRE_PUBLIC'!$CE:$CE,$BI54,'2_PRIMAIRE_PUBLIC'!$AO:$AO)</f>
        <v>1149</v>
      </c>
      <c r="N54" s="205"/>
      <c r="O54" s="25" t="s">
        <v>73</v>
      </c>
      <c r="P54" s="26">
        <f>SUMIF('3_COLLEGE_PUBLIC'!$BZ:$BZ,$BI54,'3_COLLEGE_PUBLIC'!$K:$K)</f>
        <v>48294</v>
      </c>
      <c r="Q54" s="26">
        <f>SUMIF('3_COLLEGE_PUBLIC'!$BZ:$BZ,$BI54,'3_COLLEGE_PUBLIC'!$W:$W)</f>
        <v>7294</v>
      </c>
      <c r="R54" s="26">
        <f>SUMIF('3_COLLEGE_PUBLIC'!$BZ:$BZ,$BI54,'3_COLLEGE_PUBLIC'!$BC:$BC)</f>
        <v>2430</v>
      </c>
      <c r="S54" s="26">
        <f>SUMIF('3_COLLEGE_PUBLIC'!$BZ:$BZ,$BI54,'3_COLLEGE_PUBLIC'!$AF:$AF)</f>
        <v>1231</v>
      </c>
      <c r="T54" s="26">
        <f>SUMIF('3_COLLEGE_PUBLIC'!$BZ:$BZ,$BI54,'3_COLLEGE_PUBLIC'!$CA:$CA)</f>
        <v>37311</v>
      </c>
      <c r="U54" s="26">
        <f>SUMIF('3_COLLEGE_PUBLIC'!$BZ:$BZ,$BI54,'3_COLLEGE_PUBLIC'!$AJ:$AJ)</f>
        <v>194</v>
      </c>
      <c r="V54" s="26">
        <f>SUMIF('4_LYCEE_PUBLIC'!$EV:$EV,$BI54,'4_LYCEE_PUBLIC'!$AC:$AC)</f>
        <v>18831</v>
      </c>
      <c r="W54" s="26">
        <f>SUMIF('4_LYCEE_PUBLIC'!$EV:$EV,$BI54,'4_LYCEE_PUBLIC'!$BG:$BG)</f>
        <v>2316</v>
      </c>
      <c r="X54" s="26">
        <f>SUMIF('4_LYCEE_PUBLIC'!$EV:$EV,$BI54,'4_LYCEE_PUBLIC'!$EW:$EW)</f>
        <v>5147</v>
      </c>
      <c r="Y54" s="26">
        <f>SUMIF('4_LYCEE_PUBLIC'!$EV:$EV,$BI54,'4_LYCEE_PUBLIC'!$EX:$EX)</f>
        <v>2198</v>
      </c>
      <c r="Z54" s="26">
        <f>SUMIF('4_LYCEE_PUBLIC'!$EV:$EV,$BI54,'4_LYCEE_PUBLIC'!$DV:$DV)</f>
        <v>973</v>
      </c>
      <c r="AA54" s="26">
        <f>SUMIF('4_LYCEE_PUBLIC'!$EV:$EV,$BI54,'4_LYCEE_PUBLIC'!$BY:$BY)</f>
        <v>379</v>
      </c>
      <c r="AB54" s="26">
        <f>SUMIF('4_LYCEE_PUBLIC'!$EV:$EV,$BI54,'4_LYCEE_PUBLIC'!$EY:$EY)</f>
        <v>16782</v>
      </c>
      <c r="AC54" s="26">
        <f>SUMIF('4_LYCEE_PUBLIC'!$EV:$EV,$BI54,'4_LYCEE_PUBLIC'!$CC:$CC)</f>
        <v>56</v>
      </c>
      <c r="AD54" s="205"/>
      <c r="AE54" s="25" t="s">
        <v>73</v>
      </c>
      <c r="AF54" s="26">
        <f>SUMIF('5_PRESCOLAIRE_PRIVE'!$AS:$AS,$BI54,'5_PRESCOLAIRE_PRIVE'!$K:$K)</f>
        <v>11953</v>
      </c>
      <c r="AG54" s="26">
        <f>SUMIF('5_PRESCOLAIRE_PRIVE'!$AS:$AS,$BI54,'5_PRESCOLAIRE_PRIVE'!$T:$T)</f>
        <v>436</v>
      </c>
      <c r="AH54" s="26">
        <f>SUMIF('5_PRESCOLAIRE_PRIVE'!$AS:$AS,$BI54,'5_PRESCOLAIRE_PRIVE'!$AT:$AT)</f>
        <v>12736</v>
      </c>
      <c r="AI54" s="26">
        <f>SUMIF('5_PRESCOLAIRE_PRIVE'!$AS:$AS,$BI54,'5_PRESCOLAIRE_PRIVE'!$X:$X)</f>
        <v>439</v>
      </c>
      <c r="AJ54" s="26">
        <f>SUMIF('5_PRESCOLAIRE_PRIVE'!$AS:$AS,$BI54,'5_PRESCOLAIRE_PRIVE'!$AC:$AC)</f>
        <v>187</v>
      </c>
      <c r="AK54" s="26">
        <f>SUMIF('6_PRIMAIRE_PRIVE'!$BZ:$BZ,$BI54,'6_PRIMAIRE_PRIVE'!$M:$M)</f>
        <v>68240</v>
      </c>
      <c r="AL54" s="26">
        <f>SUMIF('6_PRIMAIRE_PRIVE'!$BZ:$BZ,$BI54,'6_PRIMAIRE_PRIVE'!$AA:$AA)</f>
        <v>9517</v>
      </c>
      <c r="AM54" s="26">
        <f>SUMIF('6_PRIMAIRE_PRIVE'!$BZ:$BZ,$BI54,'6_PRIMAIRE_PRIVE'!$BC:$BC)</f>
        <v>1935</v>
      </c>
      <c r="AN54" s="26">
        <f>SUMIF('6_PRIMAIRE_PRIVE'!$BZ:$BZ,$BI54,'6_PRIMAIRE_PRIVE'!$AK:$AK)</f>
        <v>1962</v>
      </c>
      <c r="AO54" s="26">
        <f>SUMIF('6_PRIMAIRE_PRIVE'!$BZ:$BZ,$BI54,'6_PRIMAIRE_PRIVE'!$CA:$CA)</f>
        <v>0</v>
      </c>
      <c r="AP54" s="26">
        <f>SUMIF('6_PRIMAIRE_PRIVE'!$BZ:$BZ,$BI54,'6_PRIMAIRE_PRIVE'!$AO:$AO)</f>
        <v>553</v>
      </c>
      <c r="AQ54" s="212"/>
      <c r="AR54" s="25" t="s">
        <v>73</v>
      </c>
      <c r="AS54" s="26">
        <f>SUMIF('7_COLLEGE_PRIVE'!$BW:$BW,$BI54,'7_COLLEGE_PRIVE'!$K:$K)</f>
        <v>23182</v>
      </c>
      <c r="AT54" s="26">
        <f>SUMIF('7_COLLEGE_PRIVE'!$BW:$BW,$BI54,'7_COLLEGE_PRIVE'!$W:$W)</f>
        <v>1610</v>
      </c>
      <c r="AU54" s="26">
        <f>SUMIF('7_COLLEGE_PRIVE'!$BW:$BW,$BI54,'7_COLLEGE_PRIVE'!$AX:$AX)</f>
        <v>1345</v>
      </c>
      <c r="AV54" s="26">
        <f>SUMIF('7_COLLEGE_PRIVE'!$BW:$BW,$BI54,'7_COLLEGE_PRIVE'!$AF:$AF)</f>
        <v>770</v>
      </c>
      <c r="AW54" s="26">
        <f>SUMIF('7_COLLEGE_PRIVE'!$BW:$BW,$BI54,'7_COLLEGE_PRIVE'!$BX:$BX)</f>
        <v>28984</v>
      </c>
      <c r="AX54" s="26">
        <f>SUMIF('7_COLLEGE_PRIVE'!$BW:$BW,$BI54,'7_COLLEGE_PRIVE'!$AJ:$AJ)</f>
        <v>162</v>
      </c>
      <c r="AY54" s="26">
        <f>SUMIF('8_LYCEE_PRIVE'!$ES:$ES,$BI54,'8_LYCEE_PRIVE'!$AC:$AC)</f>
        <v>9646</v>
      </c>
      <c r="AZ54" s="26">
        <f>SUMIF('8_LYCEE_PRIVE'!$ES:$ES,$BI54,'8_LYCEE_PRIVE'!$BG:$BG)</f>
        <v>599</v>
      </c>
      <c r="BA54" s="26">
        <f>SUMIF('8_LYCEE_PRIVE'!$ES:$ES,$BI54,'8_LYCEE_PRIVE'!$ET:$ET)</f>
        <v>3738</v>
      </c>
      <c r="BB54" s="26">
        <f>SUMIF('8_LYCEE_PRIVE'!$ES:$ES,$BI54,'8_LYCEE_PRIVE'!$EU:$EU)</f>
        <v>2601</v>
      </c>
      <c r="BC54" s="26">
        <f>SUMIF('8_LYCEE_PRIVE'!$ES:$ES,$BI54,'8_LYCEE_PRIVE'!$DQ:$DQ)</f>
        <v>755</v>
      </c>
      <c r="BD54" s="26">
        <f>SUMIF('8_LYCEE_PRIVE'!$ES:$ES,$BI54,'8_LYCEE_PRIVE'!$BY:$BY)</f>
        <v>352</v>
      </c>
      <c r="BE54" s="26">
        <f>SUMIF('8_LYCEE_PRIVE'!$ES:$ES,$BI54,'8_LYCEE_PRIVE'!$EV:$EV)</f>
        <v>12013</v>
      </c>
      <c r="BF54" s="26">
        <f>SUMIF('8_LYCEE_PRIVE'!$ES:$ES,$BI54,'8_LYCEE_PRIVE'!$CC:$CC)</f>
        <v>73</v>
      </c>
      <c r="BH54" s="78" t="str">
        <f t="shared" si="2"/>
        <v>HAUTE MATSIATRA</v>
      </c>
      <c r="BI54" s="78" t="str">
        <f t="shared" si="3"/>
        <v>HAUTE MATSIATRATOTAL</v>
      </c>
    </row>
    <row r="55" spans="1:61">
      <c r="A55" s="205" t="s">
        <v>109</v>
      </c>
      <c r="B55" s="8" t="s">
        <v>90</v>
      </c>
      <c r="C55" s="71">
        <f>SUMIF('1_PRESCOLAIRE_PUBLIC'!$AX:$AX,$BI55,'1_PRESCOLAIRE_PUBLIC'!$K:$K)</f>
        <v>12655</v>
      </c>
      <c r="D55" s="71">
        <f>SUMIF('1_PRESCOLAIRE_PUBLIC'!$AX:$AX,$BI55,'1_PRESCOLAIRE_PUBLIC'!$T:$T)</f>
        <v>289</v>
      </c>
      <c r="E55" s="71">
        <f>SUMIF('1_PRESCOLAIRE_PUBLIC'!$AX:$AX,$BI55,'1_PRESCOLAIRE_PUBLIC'!$AY:$AY)</f>
        <v>1453</v>
      </c>
      <c r="F55" s="71">
        <f>SUMIF('1_PRESCOLAIRE_PUBLIC'!$AX:$AX,$BI55,'1_PRESCOLAIRE_PUBLIC'!$AC:$AC)</f>
        <v>568</v>
      </c>
      <c r="G55" s="71">
        <f>SUMIF('1_PRESCOLAIRE_PUBLIC'!$AX:$AX,$BI55,'1_PRESCOLAIRE_PUBLIC'!$AH:$AH)</f>
        <v>384</v>
      </c>
      <c r="H55" s="71">
        <f>SUMIF('2_PRIMAIRE_PUBLIC'!$CE:$CE,$BI55,'2_PRIMAIRE_PUBLIC'!$M:$M)</f>
        <v>58837</v>
      </c>
      <c r="I55" s="71">
        <f>SUMIF('2_PRIMAIRE_PUBLIC'!$CE:$CE,$BI55,'2_PRIMAIRE_PUBLIC'!$AA:$AA)</f>
        <v>17654</v>
      </c>
      <c r="J55" s="71">
        <f>SUMIF('2_PRIMAIRE_PUBLIC'!$CE:$CE,$BI55,'2_PRIMAIRE_PUBLIC'!$BI:$BI)</f>
        <v>1549</v>
      </c>
      <c r="K55" s="71">
        <f>SUMIF('2_PRIMAIRE_PUBLIC'!$CE:$CE,$BI55,'2_PRIMAIRE_PUBLIC'!$AK:$AK)</f>
        <v>1270</v>
      </c>
      <c r="L55" s="71">
        <f>SUMIF('2_PRIMAIRE_PUBLIC'!$CE:$CE,$BI55,'2_PRIMAIRE_PUBLIC'!$CF:$CF)</f>
        <v>23387</v>
      </c>
      <c r="M55" s="71">
        <f>SUMIF('2_PRIMAIRE_PUBLIC'!$CE:$CE,$BI55,'2_PRIMAIRE_PUBLIC'!$AO:$AO)</f>
        <v>654</v>
      </c>
      <c r="N55" s="205" t="s">
        <v>109</v>
      </c>
      <c r="O55" s="8" t="s">
        <v>90</v>
      </c>
      <c r="P55" s="71">
        <f>SUMIF('3_COLLEGE_PUBLIC'!$BZ:$BZ,$BI55,'3_COLLEGE_PUBLIC'!$K:$K)</f>
        <v>4582</v>
      </c>
      <c r="Q55" s="71">
        <f>SUMIF('3_COLLEGE_PUBLIC'!$BZ:$BZ,$BI55,'3_COLLEGE_PUBLIC'!$W:$W)</f>
        <v>784</v>
      </c>
      <c r="R55" s="71">
        <f>SUMIF('3_COLLEGE_PUBLIC'!$BZ:$BZ,$BI55,'3_COLLEGE_PUBLIC'!$BC:$BC)</f>
        <v>261</v>
      </c>
      <c r="S55" s="71">
        <f>SUMIF('3_COLLEGE_PUBLIC'!$BZ:$BZ,$BI55,'3_COLLEGE_PUBLIC'!$AF:$AF)</f>
        <v>112</v>
      </c>
      <c r="T55" s="71">
        <f>SUMIF('3_COLLEGE_PUBLIC'!$BZ:$BZ,$BI55,'3_COLLEGE_PUBLIC'!$CA:$CA)</f>
        <v>3674</v>
      </c>
      <c r="U55" s="71">
        <f>SUMIF('3_COLLEGE_PUBLIC'!$BZ:$BZ,$BI55,'3_COLLEGE_PUBLIC'!$AJ:$AJ)</f>
        <v>25</v>
      </c>
      <c r="V55" s="4">
        <f>SUMIF('4_LYCEE_PUBLIC'!$EV:$EV,$BI55,'4_LYCEE_PUBLIC'!$AC:$AC)</f>
        <v>1266</v>
      </c>
      <c r="W55" s="4">
        <f>SUMIF('4_LYCEE_PUBLIC'!$EV:$EV,$BI55,'4_LYCEE_PUBLIC'!$BG:$BG)</f>
        <v>126</v>
      </c>
      <c r="X55" s="4">
        <f>SUMIF('4_LYCEE_PUBLIC'!$EV:$EV,$BI55,'4_LYCEE_PUBLIC'!$EW:$EW)</f>
        <v>198</v>
      </c>
      <c r="Y55" s="4">
        <f>SUMIF('4_LYCEE_PUBLIC'!$EV:$EV,$BI55,'4_LYCEE_PUBLIC'!$EX:$EX)</f>
        <v>140</v>
      </c>
      <c r="Z55" s="4">
        <f>SUMIF('4_LYCEE_PUBLIC'!$EV:$EV,$BI55,'4_LYCEE_PUBLIC'!$DV:$DV)</f>
        <v>70</v>
      </c>
      <c r="AA55" s="4">
        <f>SUMIF('4_LYCEE_PUBLIC'!$EV:$EV,$BI55,'4_LYCEE_PUBLIC'!$BY:$BY)</f>
        <v>23</v>
      </c>
      <c r="AB55" s="4">
        <f>SUMIF('4_LYCEE_PUBLIC'!$EV:$EV,$BI55,'4_LYCEE_PUBLIC'!$EY:$EY)</f>
        <v>1034</v>
      </c>
      <c r="AC55" s="4">
        <f>SUMIF('4_LYCEE_PUBLIC'!$EV:$EV,$BI55,'4_LYCEE_PUBLIC'!$CC:$CC)</f>
        <v>5</v>
      </c>
      <c r="AD55" s="205" t="s">
        <v>109</v>
      </c>
      <c r="AE55" s="3" t="s">
        <v>90</v>
      </c>
      <c r="AF55" s="4">
        <f>SUMIF('5_PRESCOLAIRE_PRIVE'!$AS:$AS,$BI55,'5_PRESCOLAIRE_PRIVE'!$K:$K)</f>
        <v>3460</v>
      </c>
      <c r="AG55" s="4">
        <f>SUMIF('5_PRESCOLAIRE_PRIVE'!$AS:$AS,$BI55,'5_PRESCOLAIRE_PRIVE'!$T:$T)</f>
        <v>85</v>
      </c>
      <c r="AH55" s="4">
        <f>SUMIF('5_PRESCOLAIRE_PRIVE'!$AS:$AS,$BI55,'5_PRESCOLAIRE_PRIVE'!$AT:$AT)</f>
        <v>2580</v>
      </c>
      <c r="AI55" s="4">
        <f>SUMIF('5_PRESCOLAIRE_PRIVE'!$AS:$AS,$BI55,'5_PRESCOLAIRE_PRIVE'!$X:$X)</f>
        <v>94</v>
      </c>
      <c r="AJ55" s="4">
        <f>SUMIF('5_PRESCOLAIRE_PRIVE'!$AS:$AS,$BI55,'5_PRESCOLAIRE_PRIVE'!$AC:$AC)</f>
        <v>44</v>
      </c>
      <c r="AK55" s="1">
        <f>SUMIF('6_PRIMAIRE_PRIVE'!$BZ:$BZ,$BI55,'6_PRIMAIRE_PRIVE'!$M:$M)</f>
        <v>8541</v>
      </c>
      <c r="AL55" s="1">
        <f>SUMIF('6_PRIMAIRE_PRIVE'!$BZ:$BZ,$BI55,'6_PRIMAIRE_PRIVE'!$AA:$AA)</f>
        <v>643</v>
      </c>
      <c r="AM55" s="1">
        <f>SUMIF('6_PRIMAIRE_PRIVE'!$BZ:$BZ,$BI55,'6_PRIMAIRE_PRIVE'!$BC:$BC)</f>
        <v>229</v>
      </c>
      <c r="AN55" s="1">
        <f>SUMIF('6_PRIMAIRE_PRIVE'!$BZ:$BZ,$BI55,'6_PRIMAIRE_PRIVE'!$AK:$AK)</f>
        <v>238</v>
      </c>
      <c r="AO55" s="1">
        <f>SUMIF('6_PRIMAIRE_PRIVE'!$BZ:$BZ,$BI55,'6_PRIMAIRE_PRIVE'!$CA:$CA)</f>
        <v>0</v>
      </c>
      <c r="AP55" s="1">
        <f>SUMIF('6_PRIMAIRE_PRIVE'!$BZ:$BZ,$BI55,'6_PRIMAIRE_PRIVE'!$AO:$AO)</f>
        <v>57</v>
      </c>
      <c r="AQ55" s="212" t="s">
        <v>109</v>
      </c>
      <c r="AR55" s="3" t="s">
        <v>90</v>
      </c>
      <c r="AS55" s="1">
        <f>SUMIF('7_COLLEGE_PRIVE'!$BW:$BW,$BI55,'7_COLLEGE_PRIVE'!$K:$K)</f>
        <v>3322</v>
      </c>
      <c r="AT55" s="1">
        <f>SUMIF('7_COLLEGE_PRIVE'!$BW:$BW,$BI55,'7_COLLEGE_PRIVE'!$W:$W)</f>
        <v>193</v>
      </c>
      <c r="AU55" s="1">
        <f>SUMIF('7_COLLEGE_PRIVE'!$BW:$BW,$BI55,'7_COLLEGE_PRIVE'!$AX:$AX)</f>
        <v>201</v>
      </c>
      <c r="AV55" s="1">
        <f>SUMIF('7_COLLEGE_PRIVE'!$BW:$BW,$BI55,'7_COLLEGE_PRIVE'!$AF:$AF)</f>
        <v>114</v>
      </c>
      <c r="AW55" s="1">
        <f>SUMIF('7_COLLEGE_PRIVE'!$BW:$BW,$BI55,'7_COLLEGE_PRIVE'!$BX:$BX)</f>
        <v>3731</v>
      </c>
      <c r="AX55" s="1">
        <f>SUMIF('7_COLLEGE_PRIVE'!$BW:$BW,$BI55,'7_COLLEGE_PRIVE'!$AJ:$AJ)</f>
        <v>28</v>
      </c>
      <c r="AY55" s="1">
        <f>SUMIF('8_LYCEE_PRIVE'!$ES:$ES,$BI55,'8_LYCEE_PRIVE'!$AC:$AC)</f>
        <v>918</v>
      </c>
      <c r="AZ55" s="1">
        <f>SUMIF('8_LYCEE_PRIVE'!$ES:$ES,$BI55,'8_LYCEE_PRIVE'!$BG:$BG)</f>
        <v>78</v>
      </c>
      <c r="BA55" s="1">
        <f>SUMIF('8_LYCEE_PRIVE'!$ES:$ES,$BI55,'8_LYCEE_PRIVE'!$ET:$ET)</f>
        <v>356</v>
      </c>
      <c r="BB55" s="1">
        <f>SUMIF('8_LYCEE_PRIVE'!$ES:$ES,$BI55,'8_LYCEE_PRIVE'!$EU:$EU)</f>
        <v>163</v>
      </c>
      <c r="BC55" s="1">
        <f>SUMIF('8_LYCEE_PRIVE'!$ES:$ES,$BI55,'8_LYCEE_PRIVE'!$DQ:$DQ)</f>
        <v>63</v>
      </c>
      <c r="BD55" s="1">
        <f>SUMIF('8_LYCEE_PRIVE'!$ES:$ES,$BI55,'8_LYCEE_PRIVE'!$BY:$BY)</f>
        <v>33</v>
      </c>
      <c r="BE55" s="1">
        <f>SUMIF('8_LYCEE_PRIVE'!$ES:$ES,$BI55,'8_LYCEE_PRIVE'!$EV:$EV)</f>
        <v>1357</v>
      </c>
      <c r="BF55" s="1">
        <f>SUMIF('8_LYCEE_PRIVE'!$ES:$ES,$BI55,'8_LYCEE_PRIVE'!$CC:$CC)</f>
        <v>9</v>
      </c>
      <c r="BH55" s="78" t="str">
        <f t="shared" si="2"/>
        <v>IHOROMBE</v>
      </c>
      <c r="BI55" s="78" t="str">
        <f t="shared" si="3"/>
        <v>IHOROMBERURAL</v>
      </c>
    </row>
    <row r="56" spans="1:61">
      <c r="A56" s="205"/>
      <c r="B56" s="8" t="s">
        <v>91</v>
      </c>
      <c r="C56" s="71">
        <f>SUMIF('1_PRESCOLAIRE_PUBLIC'!$AX:$AX,$BI56,'1_PRESCOLAIRE_PUBLIC'!$K:$K)</f>
        <v>858</v>
      </c>
      <c r="D56" s="71">
        <f>SUMIF('1_PRESCOLAIRE_PUBLIC'!$AX:$AX,$BI56,'1_PRESCOLAIRE_PUBLIC'!$T:$T)</f>
        <v>15</v>
      </c>
      <c r="E56" s="71">
        <f>SUMIF('1_PRESCOLAIRE_PUBLIC'!$AX:$AX,$BI56,'1_PRESCOLAIRE_PUBLIC'!$AY:$AY)</f>
        <v>407</v>
      </c>
      <c r="F56" s="71">
        <f>SUMIF('1_PRESCOLAIRE_PUBLIC'!$AX:$AX,$BI56,'1_PRESCOLAIRE_PUBLIC'!$AC:$AC)</f>
        <v>43</v>
      </c>
      <c r="G56" s="71">
        <f>SUMIF('1_PRESCOLAIRE_PUBLIC'!$AX:$AX,$BI56,'1_PRESCOLAIRE_PUBLIC'!$AH:$AH)</f>
        <v>12</v>
      </c>
      <c r="H56" s="71">
        <f>SUMIF('2_PRIMAIRE_PUBLIC'!$CE:$CE,$BI56,'2_PRIMAIRE_PUBLIC'!$M:$M)</f>
        <v>4817</v>
      </c>
      <c r="I56" s="71">
        <f>SUMIF('2_PRIMAIRE_PUBLIC'!$CE:$CE,$BI56,'2_PRIMAIRE_PUBLIC'!$AA:$AA)</f>
        <v>1490</v>
      </c>
      <c r="J56" s="71">
        <f>SUMIF('2_PRIMAIRE_PUBLIC'!$CE:$CE,$BI56,'2_PRIMAIRE_PUBLIC'!$BI:$BI)</f>
        <v>105</v>
      </c>
      <c r="K56" s="71">
        <f>SUMIF('2_PRIMAIRE_PUBLIC'!$CE:$CE,$BI56,'2_PRIMAIRE_PUBLIC'!$AK:$AK)</f>
        <v>68</v>
      </c>
      <c r="L56" s="71">
        <f>SUMIF('2_PRIMAIRE_PUBLIC'!$CE:$CE,$BI56,'2_PRIMAIRE_PUBLIC'!$CF:$CF)</f>
        <v>2674</v>
      </c>
      <c r="M56" s="71">
        <f>SUMIF('2_PRIMAIRE_PUBLIC'!$CE:$CE,$BI56,'2_PRIMAIRE_PUBLIC'!$AO:$AO)</f>
        <v>12</v>
      </c>
      <c r="N56" s="205"/>
      <c r="O56" s="8" t="s">
        <v>91</v>
      </c>
      <c r="P56" s="71">
        <f>SUMIF('3_COLLEGE_PUBLIC'!$BZ:$BZ,$BI56,'3_COLLEGE_PUBLIC'!$K:$K)</f>
        <v>2081</v>
      </c>
      <c r="Q56" s="71">
        <f>SUMIF('3_COLLEGE_PUBLIC'!$BZ:$BZ,$BI56,'3_COLLEGE_PUBLIC'!$W:$W)</f>
        <v>473</v>
      </c>
      <c r="R56" s="71">
        <f>SUMIF('3_COLLEGE_PUBLIC'!$BZ:$BZ,$BI56,'3_COLLEGE_PUBLIC'!$BC:$BC)</f>
        <v>54</v>
      </c>
      <c r="S56" s="71">
        <f>SUMIF('3_COLLEGE_PUBLIC'!$BZ:$BZ,$BI56,'3_COLLEGE_PUBLIC'!$AF:$AF)</f>
        <v>19</v>
      </c>
      <c r="T56" s="71">
        <f>SUMIF('3_COLLEGE_PUBLIC'!$BZ:$BZ,$BI56,'3_COLLEGE_PUBLIC'!$CA:$CA)</f>
        <v>550</v>
      </c>
      <c r="U56" s="71">
        <f>SUMIF('3_COLLEGE_PUBLIC'!$BZ:$BZ,$BI56,'3_COLLEGE_PUBLIC'!$AJ:$AJ)</f>
        <v>1</v>
      </c>
      <c r="V56" s="4">
        <f>SUMIF('4_LYCEE_PUBLIC'!$EV:$EV,$BI56,'4_LYCEE_PUBLIC'!$AC:$AC)</f>
        <v>1207</v>
      </c>
      <c r="W56" s="4">
        <f>SUMIF('4_LYCEE_PUBLIC'!$EV:$EV,$BI56,'4_LYCEE_PUBLIC'!$BG:$BG)</f>
        <v>245</v>
      </c>
      <c r="X56" s="4">
        <f>SUMIF('4_LYCEE_PUBLIC'!$EV:$EV,$BI56,'4_LYCEE_PUBLIC'!$EW:$EW)</f>
        <v>356</v>
      </c>
      <c r="Y56" s="4">
        <f>SUMIF('4_LYCEE_PUBLIC'!$EV:$EV,$BI56,'4_LYCEE_PUBLIC'!$EX:$EX)</f>
        <v>154</v>
      </c>
      <c r="Z56" s="4">
        <f>SUMIF('4_LYCEE_PUBLIC'!$EV:$EV,$BI56,'4_LYCEE_PUBLIC'!$DV:$DV)</f>
        <v>48</v>
      </c>
      <c r="AA56" s="4">
        <f>SUMIF('4_LYCEE_PUBLIC'!$EV:$EV,$BI56,'4_LYCEE_PUBLIC'!$BY:$BY)</f>
        <v>15</v>
      </c>
      <c r="AB56" s="4">
        <f>SUMIF('4_LYCEE_PUBLIC'!$EV:$EV,$BI56,'4_LYCEE_PUBLIC'!$EY:$EY)</f>
        <v>880</v>
      </c>
      <c r="AC56" s="4">
        <f>SUMIF('4_LYCEE_PUBLIC'!$EV:$EV,$BI56,'4_LYCEE_PUBLIC'!$CC:$CC)</f>
        <v>1</v>
      </c>
      <c r="AD56" s="205"/>
      <c r="AE56" s="3" t="s">
        <v>91</v>
      </c>
      <c r="AF56" s="4">
        <f>SUMIF('5_PRESCOLAIRE_PRIVE'!$AS:$AS,$BI56,'5_PRESCOLAIRE_PRIVE'!$K:$K)</f>
        <v>1522</v>
      </c>
      <c r="AG56" s="4">
        <f>SUMIF('5_PRESCOLAIRE_PRIVE'!$AS:$AS,$BI56,'5_PRESCOLAIRE_PRIVE'!$T:$T)</f>
        <v>47</v>
      </c>
      <c r="AH56" s="4">
        <f>SUMIF('5_PRESCOLAIRE_PRIVE'!$AS:$AS,$BI56,'5_PRESCOLAIRE_PRIVE'!$AT:$AT)</f>
        <v>1380</v>
      </c>
      <c r="AI56" s="4">
        <f>SUMIF('5_PRESCOLAIRE_PRIVE'!$AS:$AS,$BI56,'5_PRESCOLAIRE_PRIVE'!$X:$X)</f>
        <v>46</v>
      </c>
      <c r="AJ56" s="4">
        <f>SUMIF('5_PRESCOLAIRE_PRIVE'!$AS:$AS,$BI56,'5_PRESCOLAIRE_PRIVE'!$AC:$AC)</f>
        <v>13</v>
      </c>
      <c r="AK56" s="1">
        <f>SUMIF('6_PRIMAIRE_PRIVE'!$BZ:$BZ,$BI56,'6_PRIMAIRE_PRIVE'!$M:$M)</f>
        <v>2742</v>
      </c>
      <c r="AL56" s="1">
        <f>SUMIF('6_PRIMAIRE_PRIVE'!$BZ:$BZ,$BI56,'6_PRIMAIRE_PRIVE'!$AA:$AA)</f>
        <v>140</v>
      </c>
      <c r="AM56" s="1">
        <f>SUMIF('6_PRIMAIRE_PRIVE'!$BZ:$BZ,$BI56,'6_PRIMAIRE_PRIVE'!$BC:$BC)</f>
        <v>84</v>
      </c>
      <c r="AN56" s="1">
        <f>SUMIF('6_PRIMAIRE_PRIVE'!$BZ:$BZ,$BI56,'6_PRIMAIRE_PRIVE'!$AK:$AK)</f>
        <v>86</v>
      </c>
      <c r="AO56" s="1">
        <f>SUMIF('6_PRIMAIRE_PRIVE'!$BZ:$BZ,$BI56,'6_PRIMAIRE_PRIVE'!$CA:$CA)</f>
        <v>0</v>
      </c>
      <c r="AP56" s="1">
        <f>SUMIF('6_PRIMAIRE_PRIVE'!$BZ:$BZ,$BI56,'6_PRIMAIRE_PRIVE'!$AO:$AO)</f>
        <v>13</v>
      </c>
      <c r="AQ56" s="212"/>
      <c r="AR56" s="3" t="s">
        <v>91</v>
      </c>
      <c r="AS56" s="1">
        <f>SUMIF('7_COLLEGE_PRIVE'!$BW:$BW,$BI56,'7_COLLEGE_PRIVE'!$K:$K)</f>
        <v>2305</v>
      </c>
      <c r="AT56" s="1">
        <f>SUMIF('7_COLLEGE_PRIVE'!$BW:$BW,$BI56,'7_COLLEGE_PRIVE'!$W:$W)</f>
        <v>132</v>
      </c>
      <c r="AU56" s="1">
        <f>SUMIF('7_COLLEGE_PRIVE'!$BW:$BW,$BI56,'7_COLLEGE_PRIVE'!$AX:$AX)</f>
        <v>137</v>
      </c>
      <c r="AV56" s="1">
        <f>SUMIF('7_COLLEGE_PRIVE'!$BW:$BW,$BI56,'7_COLLEGE_PRIVE'!$AF:$AF)</f>
        <v>70</v>
      </c>
      <c r="AW56" s="1">
        <f>SUMIF('7_COLLEGE_PRIVE'!$BW:$BW,$BI56,'7_COLLEGE_PRIVE'!$BX:$BX)</f>
        <v>2420</v>
      </c>
      <c r="AX56" s="1">
        <f>SUMIF('7_COLLEGE_PRIVE'!$BW:$BW,$BI56,'7_COLLEGE_PRIVE'!$AJ:$AJ)</f>
        <v>13</v>
      </c>
      <c r="AY56" s="1">
        <f>SUMIF('8_LYCEE_PRIVE'!$ES:$ES,$BI56,'8_LYCEE_PRIVE'!$AC:$AC)</f>
        <v>1245</v>
      </c>
      <c r="AZ56" s="1">
        <f>SUMIF('8_LYCEE_PRIVE'!$ES:$ES,$BI56,'8_LYCEE_PRIVE'!$BG:$BG)</f>
        <v>65</v>
      </c>
      <c r="BA56" s="1">
        <f>SUMIF('8_LYCEE_PRIVE'!$ES:$ES,$BI56,'8_LYCEE_PRIVE'!$ET:$ET)</f>
        <v>379</v>
      </c>
      <c r="BB56" s="1">
        <f>SUMIF('8_LYCEE_PRIVE'!$ES:$ES,$BI56,'8_LYCEE_PRIVE'!$EU:$EU)</f>
        <v>286</v>
      </c>
      <c r="BC56" s="1">
        <f>SUMIF('8_LYCEE_PRIVE'!$ES:$ES,$BI56,'8_LYCEE_PRIVE'!$DQ:$DQ)</f>
        <v>96</v>
      </c>
      <c r="BD56" s="1">
        <f>SUMIF('8_LYCEE_PRIVE'!$ES:$ES,$BI56,'8_LYCEE_PRIVE'!$BY:$BY)</f>
        <v>34</v>
      </c>
      <c r="BE56" s="1">
        <f>SUMIF('8_LYCEE_PRIVE'!$ES:$ES,$BI56,'8_LYCEE_PRIVE'!$EV:$EV)</f>
        <v>1370</v>
      </c>
      <c r="BF56" s="1">
        <f>SUMIF('8_LYCEE_PRIVE'!$ES:$ES,$BI56,'8_LYCEE_PRIVE'!$CC:$CC)</f>
        <v>7</v>
      </c>
      <c r="BH56" s="78" t="str">
        <f t="shared" si="2"/>
        <v>IHOROMBE</v>
      </c>
      <c r="BI56" s="78" t="str">
        <f t="shared" si="3"/>
        <v>IHOROMBEURBAIN</v>
      </c>
    </row>
    <row r="57" spans="1:61">
      <c r="A57" s="205"/>
      <c r="B57" s="25" t="s">
        <v>73</v>
      </c>
      <c r="C57" s="26">
        <f>SUMIF('1_PRESCOLAIRE_PUBLIC'!$AX:$AX,$BI57,'1_PRESCOLAIRE_PUBLIC'!$K:$K)</f>
        <v>13513</v>
      </c>
      <c r="D57" s="26">
        <f>SUMIF('1_PRESCOLAIRE_PUBLIC'!$AX:$AX,$BI57,'1_PRESCOLAIRE_PUBLIC'!$T:$T)</f>
        <v>304</v>
      </c>
      <c r="E57" s="26">
        <f>SUMIF('1_PRESCOLAIRE_PUBLIC'!$AX:$AX,$BI57,'1_PRESCOLAIRE_PUBLIC'!$AY:$AY)</f>
        <v>1860</v>
      </c>
      <c r="F57" s="26">
        <f>SUMIF('1_PRESCOLAIRE_PUBLIC'!$AX:$AX,$BI57,'1_PRESCOLAIRE_PUBLIC'!$AC:$AC)</f>
        <v>611</v>
      </c>
      <c r="G57" s="26">
        <f>SUMIF('1_PRESCOLAIRE_PUBLIC'!$AX:$AX,$BI57,'1_PRESCOLAIRE_PUBLIC'!$AH:$AH)</f>
        <v>396</v>
      </c>
      <c r="H57" s="26">
        <f>SUMIF('2_PRIMAIRE_PUBLIC'!$CE:$CE,$BI57,'2_PRIMAIRE_PUBLIC'!$M:$M)</f>
        <v>63654</v>
      </c>
      <c r="I57" s="26">
        <f>SUMIF('2_PRIMAIRE_PUBLIC'!$CE:$CE,$BI57,'2_PRIMAIRE_PUBLIC'!$AA:$AA)</f>
        <v>19144</v>
      </c>
      <c r="J57" s="26">
        <f>SUMIF('2_PRIMAIRE_PUBLIC'!$CE:$CE,$BI57,'2_PRIMAIRE_PUBLIC'!$BI:$BI)</f>
        <v>1654</v>
      </c>
      <c r="K57" s="26">
        <f>SUMIF('2_PRIMAIRE_PUBLIC'!$CE:$CE,$BI57,'2_PRIMAIRE_PUBLIC'!$AK:$AK)</f>
        <v>1338</v>
      </c>
      <c r="L57" s="26">
        <f>SUMIF('2_PRIMAIRE_PUBLIC'!$CE:$CE,$BI57,'2_PRIMAIRE_PUBLIC'!$CF:$CF)</f>
        <v>26061</v>
      </c>
      <c r="M57" s="26">
        <f>SUMIF('2_PRIMAIRE_PUBLIC'!$CE:$CE,$BI57,'2_PRIMAIRE_PUBLIC'!$AO:$AO)</f>
        <v>666</v>
      </c>
      <c r="N57" s="205"/>
      <c r="O57" s="25" t="s">
        <v>73</v>
      </c>
      <c r="P57" s="26">
        <f>SUMIF('3_COLLEGE_PUBLIC'!$BZ:$BZ,$BI57,'3_COLLEGE_PUBLIC'!$K:$K)</f>
        <v>6663</v>
      </c>
      <c r="Q57" s="26">
        <f>SUMIF('3_COLLEGE_PUBLIC'!$BZ:$BZ,$BI57,'3_COLLEGE_PUBLIC'!$W:$W)</f>
        <v>1257</v>
      </c>
      <c r="R57" s="26">
        <f>SUMIF('3_COLLEGE_PUBLIC'!$BZ:$BZ,$BI57,'3_COLLEGE_PUBLIC'!$BC:$BC)</f>
        <v>315</v>
      </c>
      <c r="S57" s="26">
        <f>SUMIF('3_COLLEGE_PUBLIC'!$BZ:$BZ,$BI57,'3_COLLEGE_PUBLIC'!$AF:$AF)</f>
        <v>131</v>
      </c>
      <c r="T57" s="26">
        <f>SUMIF('3_COLLEGE_PUBLIC'!$BZ:$BZ,$BI57,'3_COLLEGE_PUBLIC'!$CA:$CA)</f>
        <v>4224</v>
      </c>
      <c r="U57" s="26">
        <f>SUMIF('3_COLLEGE_PUBLIC'!$BZ:$BZ,$BI57,'3_COLLEGE_PUBLIC'!$AJ:$AJ)</f>
        <v>26</v>
      </c>
      <c r="V57" s="26">
        <f>SUMIF('4_LYCEE_PUBLIC'!$EV:$EV,$BI57,'4_LYCEE_PUBLIC'!$AC:$AC)</f>
        <v>2473</v>
      </c>
      <c r="W57" s="26">
        <f>SUMIF('4_LYCEE_PUBLIC'!$EV:$EV,$BI57,'4_LYCEE_PUBLIC'!$BG:$BG)</f>
        <v>371</v>
      </c>
      <c r="X57" s="26">
        <f>SUMIF('4_LYCEE_PUBLIC'!$EV:$EV,$BI57,'4_LYCEE_PUBLIC'!$EW:$EW)</f>
        <v>554</v>
      </c>
      <c r="Y57" s="26">
        <f>SUMIF('4_LYCEE_PUBLIC'!$EV:$EV,$BI57,'4_LYCEE_PUBLIC'!$EX:$EX)</f>
        <v>294</v>
      </c>
      <c r="Z57" s="26">
        <f>SUMIF('4_LYCEE_PUBLIC'!$EV:$EV,$BI57,'4_LYCEE_PUBLIC'!$DV:$DV)</f>
        <v>118</v>
      </c>
      <c r="AA57" s="26">
        <f>SUMIF('4_LYCEE_PUBLIC'!$EV:$EV,$BI57,'4_LYCEE_PUBLIC'!$BY:$BY)</f>
        <v>38</v>
      </c>
      <c r="AB57" s="26">
        <f>SUMIF('4_LYCEE_PUBLIC'!$EV:$EV,$BI57,'4_LYCEE_PUBLIC'!$EY:$EY)</f>
        <v>1914</v>
      </c>
      <c r="AC57" s="26">
        <f>SUMIF('4_LYCEE_PUBLIC'!$EV:$EV,$BI57,'4_LYCEE_PUBLIC'!$CC:$CC)</f>
        <v>6</v>
      </c>
      <c r="AD57" s="205"/>
      <c r="AE57" s="25" t="s">
        <v>73</v>
      </c>
      <c r="AF57" s="26">
        <f>SUMIF('5_PRESCOLAIRE_PRIVE'!$AS:$AS,$BI57,'5_PRESCOLAIRE_PRIVE'!$K:$K)</f>
        <v>4982</v>
      </c>
      <c r="AG57" s="26">
        <f>SUMIF('5_PRESCOLAIRE_PRIVE'!$AS:$AS,$BI57,'5_PRESCOLAIRE_PRIVE'!$T:$T)</f>
        <v>132</v>
      </c>
      <c r="AH57" s="26">
        <f>SUMIF('5_PRESCOLAIRE_PRIVE'!$AS:$AS,$BI57,'5_PRESCOLAIRE_PRIVE'!$AT:$AT)</f>
        <v>3960</v>
      </c>
      <c r="AI57" s="26">
        <f>SUMIF('5_PRESCOLAIRE_PRIVE'!$AS:$AS,$BI57,'5_PRESCOLAIRE_PRIVE'!$X:$X)</f>
        <v>140</v>
      </c>
      <c r="AJ57" s="26">
        <f>SUMIF('5_PRESCOLAIRE_PRIVE'!$AS:$AS,$BI57,'5_PRESCOLAIRE_PRIVE'!$AC:$AC)</f>
        <v>57</v>
      </c>
      <c r="AK57" s="26">
        <f>SUMIF('6_PRIMAIRE_PRIVE'!$BZ:$BZ,$BI57,'6_PRIMAIRE_PRIVE'!$M:$M)</f>
        <v>11283</v>
      </c>
      <c r="AL57" s="26">
        <f>SUMIF('6_PRIMAIRE_PRIVE'!$BZ:$BZ,$BI57,'6_PRIMAIRE_PRIVE'!$AA:$AA)</f>
        <v>783</v>
      </c>
      <c r="AM57" s="26">
        <f>SUMIF('6_PRIMAIRE_PRIVE'!$BZ:$BZ,$BI57,'6_PRIMAIRE_PRIVE'!$BC:$BC)</f>
        <v>313</v>
      </c>
      <c r="AN57" s="26">
        <f>SUMIF('6_PRIMAIRE_PRIVE'!$BZ:$BZ,$BI57,'6_PRIMAIRE_PRIVE'!$AK:$AK)</f>
        <v>324</v>
      </c>
      <c r="AO57" s="26">
        <f>SUMIF('6_PRIMAIRE_PRIVE'!$BZ:$BZ,$BI57,'6_PRIMAIRE_PRIVE'!$CA:$CA)</f>
        <v>0</v>
      </c>
      <c r="AP57" s="26">
        <f>SUMIF('6_PRIMAIRE_PRIVE'!$BZ:$BZ,$BI57,'6_PRIMAIRE_PRIVE'!$AO:$AO)</f>
        <v>70</v>
      </c>
      <c r="AQ57" s="212"/>
      <c r="AR57" s="25" t="s">
        <v>73</v>
      </c>
      <c r="AS57" s="26">
        <f>SUMIF('7_COLLEGE_PRIVE'!$BW:$BW,$BI57,'7_COLLEGE_PRIVE'!$K:$K)</f>
        <v>5627</v>
      </c>
      <c r="AT57" s="26">
        <f>SUMIF('7_COLLEGE_PRIVE'!$BW:$BW,$BI57,'7_COLLEGE_PRIVE'!$W:$W)</f>
        <v>325</v>
      </c>
      <c r="AU57" s="26">
        <f>SUMIF('7_COLLEGE_PRIVE'!$BW:$BW,$BI57,'7_COLLEGE_PRIVE'!$AX:$AX)</f>
        <v>338</v>
      </c>
      <c r="AV57" s="26">
        <f>SUMIF('7_COLLEGE_PRIVE'!$BW:$BW,$BI57,'7_COLLEGE_PRIVE'!$AF:$AF)</f>
        <v>184</v>
      </c>
      <c r="AW57" s="26">
        <f>SUMIF('7_COLLEGE_PRIVE'!$BW:$BW,$BI57,'7_COLLEGE_PRIVE'!$BX:$BX)</f>
        <v>6151</v>
      </c>
      <c r="AX57" s="26">
        <f>SUMIF('7_COLLEGE_PRIVE'!$BW:$BW,$BI57,'7_COLLEGE_PRIVE'!$AJ:$AJ)</f>
        <v>41</v>
      </c>
      <c r="AY57" s="26">
        <f>SUMIF('8_LYCEE_PRIVE'!$ES:$ES,$BI57,'8_LYCEE_PRIVE'!$AC:$AC)</f>
        <v>2163</v>
      </c>
      <c r="AZ57" s="26">
        <f>SUMIF('8_LYCEE_PRIVE'!$ES:$ES,$BI57,'8_LYCEE_PRIVE'!$BG:$BG)</f>
        <v>143</v>
      </c>
      <c r="BA57" s="26">
        <f>SUMIF('8_LYCEE_PRIVE'!$ES:$ES,$BI57,'8_LYCEE_PRIVE'!$ET:$ET)</f>
        <v>735</v>
      </c>
      <c r="BB57" s="26">
        <f>SUMIF('8_LYCEE_PRIVE'!$ES:$ES,$BI57,'8_LYCEE_PRIVE'!$EU:$EU)</f>
        <v>449</v>
      </c>
      <c r="BC57" s="26">
        <f>SUMIF('8_LYCEE_PRIVE'!$ES:$ES,$BI57,'8_LYCEE_PRIVE'!$DQ:$DQ)</f>
        <v>159</v>
      </c>
      <c r="BD57" s="26">
        <f>SUMIF('8_LYCEE_PRIVE'!$ES:$ES,$BI57,'8_LYCEE_PRIVE'!$BY:$BY)</f>
        <v>67</v>
      </c>
      <c r="BE57" s="26">
        <f>SUMIF('8_LYCEE_PRIVE'!$ES:$ES,$BI57,'8_LYCEE_PRIVE'!$EV:$EV)</f>
        <v>2727</v>
      </c>
      <c r="BF57" s="26">
        <f>SUMIF('8_LYCEE_PRIVE'!$ES:$ES,$BI57,'8_LYCEE_PRIVE'!$CC:$CC)</f>
        <v>16</v>
      </c>
      <c r="BH57" s="78" t="str">
        <f t="shared" si="2"/>
        <v>IHOROMBE</v>
      </c>
      <c r="BI57" s="78" t="str">
        <f t="shared" si="3"/>
        <v>IHOROMBETOTAL</v>
      </c>
    </row>
    <row r="58" spans="1:61">
      <c r="A58" s="205" t="s">
        <v>110</v>
      </c>
      <c r="B58" s="8" t="s">
        <v>90</v>
      </c>
      <c r="C58" s="71">
        <f>SUMIF('1_PRESCOLAIRE_PUBLIC'!$AX:$AX,$BI58,'1_PRESCOLAIRE_PUBLIC'!$K:$K)</f>
        <v>6878</v>
      </c>
      <c r="D58" s="71">
        <f>SUMIF('1_PRESCOLAIRE_PUBLIC'!$AX:$AX,$BI58,'1_PRESCOLAIRE_PUBLIC'!$T:$T)</f>
        <v>307</v>
      </c>
      <c r="E58" s="71">
        <f>SUMIF('1_PRESCOLAIRE_PUBLIC'!$AX:$AX,$BI58,'1_PRESCOLAIRE_PUBLIC'!$AY:$AY)</f>
        <v>5175</v>
      </c>
      <c r="F58" s="71">
        <f>SUMIF('1_PRESCOLAIRE_PUBLIC'!$AX:$AX,$BI58,'1_PRESCOLAIRE_PUBLIC'!$AC:$AC)</f>
        <v>362</v>
      </c>
      <c r="G58" s="71">
        <f>SUMIF('1_PRESCOLAIRE_PUBLIC'!$AX:$AX,$BI58,'1_PRESCOLAIRE_PUBLIC'!$AH:$AH)</f>
        <v>284</v>
      </c>
      <c r="H58" s="71">
        <f>SUMIF('2_PRIMAIRE_PUBLIC'!$CE:$CE,$BI58,'2_PRIMAIRE_PUBLIC'!$M:$M)</f>
        <v>87230</v>
      </c>
      <c r="I58" s="71">
        <f>SUMIF('2_PRIMAIRE_PUBLIC'!$CE:$CE,$BI58,'2_PRIMAIRE_PUBLIC'!$AA:$AA)</f>
        <v>22105</v>
      </c>
      <c r="J58" s="71">
        <f>SUMIF('2_PRIMAIRE_PUBLIC'!$CE:$CE,$BI58,'2_PRIMAIRE_PUBLIC'!$BI:$BI)</f>
        <v>2679</v>
      </c>
      <c r="K58" s="71">
        <f>SUMIF('2_PRIMAIRE_PUBLIC'!$CE:$CE,$BI58,'2_PRIMAIRE_PUBLIC'!$AK:$AK)</f>
        <v>2417</v>
      </c>
      <c r="L58" s="71">
        <f>SUMIF('2_PRIMAIRE_PUBLIC'!$CE:$CE,$BI58,'2_PRIMAIRE_PUBLIC'!$CF:$CF)</f>
        <v>63977</v>
      </c>
      <c r="M58" s="71">
        <f>SUMIF('2_PRIMAIRE_PUBLIC'!$CE:$CE,$BI58,'2_PRIMAIRE_PUBLIC'!$AO:$AO)</f>
        <v>613</v>
      </c>
      <c r="N58" s="205" t="s">
        <v>110</v>
      </c>
      <c r="O58" s="8" t="s">
        <v>90</v>
      </c>
      <c r="P58" s="71">
        <f>SUMIF('3_COLLEGE_PUBLIC'!$BZ:$BZ,$BI58,'3_COLLEGE_PUBLIC'!$K:$K)</f>
        <v>18482</v>
      </c>
      <c r="Q58" s="71">
        <f>SUMIF('3_COLLEGE_PUBLIC'!$BZ:$BZ,$BI58,'3_COLLEGE_PUBLIC'!$W:$W)</f>
        <v>1883</v>
      </c>
      <c r="R58" s="71">
        <f>SUMIF('3_COLLEGE_PUBLIC'!$BZ:$BZ,$BI58,'3_COLLEGE_PUBLIC'!$BC:$BC)</f>
        <v>977</v>
      </c>
      <c r="S58" s="71">
        <f>SUMIF('3_COLLEGE_PUBLIC'!$BZ:$BZ,$BI58,'3_COLLEGE_PUBLIC'!$AF:$AF)</f>
        <v>492</v>
      </c>
      <c r="T58" s="71">
        <f>SUMIF('3_COLLEGE_PUBLIC'!$BZ:$BZ,$BI58,'3_COLLEGE_PUBLIC'!$CA:$CA)</f>
        <v>15799</v>
      </c>
      <c r="U58" s="71">
        <f>SUMIF('3_COLLEGE_PUBLIC'!$BZ:$BZ,$BI58,'3_COLLEGE_PUBLIC'!$AJ:$AJ)</f>
        <v>86</v>
      </c>
      <c r="V58" s="4">
        <f>SUMIF('4_LYCEE_PUBLIC'!$EV:$EV,$BI58,'4_LYCEE_PUBLIC'!$AC:$AC)</f>
        <v>3986</v>
      </c>
      <c r="W58" s="4">
        <f>SUMIF('4_LYCEE_PUBLIC'!$EV:$EV,$BI58,'4_LYCEE_PUBLIC'!$BG:$BG)</f>
        <v>403</v>
      </c>
      <c r="X58" s="4">
        <f>SUMIF('4_LYCEE_PUBLIC'!$EV:$EV,$BI58,'4_LYCEE_PUBLIC'!$EW:$EW)</f>
        <v>1032</v>
      </c>
      <c r="Y58" s="4">
        <f>SUMIF('4_LYCEE_PUBLIC'!$EV:$EV,$BI58,'4_LYCEE_PUBLIC'!$EX:$EX)</f>
        <v>435</v>
      </c>
      <c r="Z58" s="4">
        <f>SUMIF('4_LYCEE_PUBLIC'!$EV:$EV,$BI58,'4_LYCEE_PUBLIC'!$DV:$DV)</f>
        <v>252</v>
      </c>
      <c r="AA58" s="4">
        <f>SUMIF('4_LYCEE_PUBLIC'!$EV:$EV,$BI58,'4_LYCEE_PUBLIC'!$BY:$BY)</f>
        <v>89</v>
      </c>
      <c r="AB58" s="4">
        <f>SUMIF('4_LYCEE_PUBLIC'!$EV:$EV,$BI58,'4_LYCEE_PUBLIC'!$EY:$EY)</f>
        <v>3489</v>
      </c>
      <c r="AC58" s="4">
        <f>SUMIF('4_LYCEE_PUBLIC'!$EV:$EV,$BI58,'4_LYCEE_PUBLIC'!$CC:$CC)</f>
        <v>19</v>
      </c>
      <c r="AD58" s="205" t="s">
        <v>110</v>
      </c>
      <c r="AE58" s="3" t="s">
        <v>90</v>
      </c>
      <c r="AF58" s="4">
        <f>SUMIF('5_PRESCOLAIRE_PRIVE'!$AS:$AS,$BI58,'5_PRESCOLAIRE_PRIVE'!$K:$K)</f>
        <v>3740</v>
      </c>
      <c r="AG58" s="4">
        <f>SUMIF('5_PRESCOLAIRE_PRIVE'!$AS:$AS,$BI58,'5_PRESCOLAIRE_PRIVE'!$T:$T)</f>
        <v>133</v>
      </c>
      <c r="AH58" s="4">
        <f>SUMIF('5_PRESCOLAIRE_PRIVE'!$AS:$AS,$BI58,'5_PRESCOLAIRE_PRIVE'!$AT:$AT)</f>
        <v>3920</v>
      </c>
      <c r="AI58" s="4">
        <f>SUMIF('5_PRESCOLAIRE_PRIVE'!$AS:$AS,$BI58,'5_PRESCOLAIRE_PRIVE'!$X:$X)</f>
        <v>130</v>
      </c>
      <c r="AJ58" s="4">
        <f>SUMIF('5_PRESCOLAIRE_PRIVE'!$AS:$AS,$BI58,'5_PRESCOLAIRE_PRIVE'!$AC:$AC)</f>
        <v>79</v>
      </c>
      <c r="AK58" s="1">
        <f>SUMIF('6_PRIMAIRE_PRIVE'!$BZ:$BZ,$BI58,'6_PRIMAIRE_PRIVE'!$M:$M)</f>
        <v>48103</v>
      </c>
      <c r="AL58" s="1">
        <f>SUMIF('6_PRIMAIRE_PRIVE'!$BZ:$BZ,$BI58,'6_PRIMAIRE_PRIVE'!$AA:$AA)</f>
        <v>8632</v>
      </c>
      <c r="AM58" s="1">
        <f>SUMIF('6_PRIMAIRE_PRIVE'!$BZ:$BZ,$BI58,'6_PRIMAIRE_PRIVE'!$BC:$BC)</f>
        <v>1388</v>
      </c>
      <c r="AN58" s="1">
        <f>SUMIF('6_PRIMAIRE_PRIVE'!$BZ:$BZ,$BI58,'6_PRIMAIRE_PRIVE'!$AK:$AK)</f>
        <v>1416</v>
      </c>
      <c r="AO58" s="1">
        <f>SUMIF('6_PRIMAIRE_PRIVE'!$BZ:$BZ,$BI58,'6_PRIMAIRE_PRIVE'!$CA:$CA)</f>
        <v>0</v>
      </c>
      <c r="AP58" s="1">
        <f>SUMIF('6_PRIMAIRE_PRIVE'!$BZ:$BZ,$BI58,'6_PRIMAIRE_PRIVE'!$AO:$AO)</f>
        <v>414</v>
      </c>
      <c r="AQ58" s="212" t="s">
        <v>110</v>
      </c>
      <c r="AR58" s="3" t="s">
        <v>90</v>
      </c>
      <c r="AS58" s="1">
        <f>SUMIF('7_COLLEGE_PRIVE'!$BW:$BW,$BI58,'7_COLLEGE_PRIVE'!$K:$K)</f>
        <v>9569</v>
      </c>
      <c r="AT58" s="1">
        <f>SUMIF('7_COLLEGE_PRIVE'!$BW:$BW,$BI58,'7_COLLEGE_PRIVE'!$W:$W)</f>
        <v>720</v>
      </c>
      <c r="AU58" s="1">
        <f>SUMIF('7_COLLEGE_PRIVE'!$BW:$BW,$BI58,'7_COLLEGE_PRIVE'!$AX:$AX)</f>
        <v>554</v>
      </c>
      <c r="AV58" s="1">
        <f>SUMIF('7_COLLEGE_PRIVE'!$BW:$BW,$BI58,'7_COLLEGE_PRIVE'!$AF:$AF)</f>
        <v>351</v>
      </c>
      <c r="AW58" s="1">
        <f>SUMIF('7_COLLEGE_PRIVE'!$BW:$BW,$BI58,'7_COLLEGE_PRIVE'!$BX:$BX)</f>
        <v>11408</v>
      </c>
      <c r="AX58" s="1">
        <f>SUMIF('7_COLLEGE_PRIVE'!$BW:$BW,$BI58,'7_COLLEGE_PRIVE'!$AJ:$AJ)</f>
        <v>88</v>
      </c>
      <c r="AY58" s="1">
        <f>SUMIF('8_LYCEE_PRIVE'!$ES:$ES,$BI58,'8_LYCEE_PRIVE'!$AC:$AC)</f>
        <v>2886</v>
      </c>
      <c r="AZ58" s="1">
        <f>SUMIF('8_LYCEE_PRIVE'!$ES:$ES,$BI58,'8_LYCEE_PRIVE'!$BG:$BG)</f>
        <v>184</v>
      </c>
      <c r="BA58" s="1">
        <f>SUMIF('8_LYCEE_PRIVE'!$ES:$ES,$BI58,'8_LYCEE_PRIVE'!$ET:$ET)</f>
        <v>1033</v>
      </c>
      <c r="BB58" s="1">
        <f>SUMIF('8_LYCEE_PRIVE'!$ES:$ES,$BI58,'8_LYCEE_PRIVE'!$EU:$EU)</f>
        <v>477</v>
      </c>
      <c r="BC58" s="1">
        <f>SUMIF('8_LYCEE_PRIVE'!$ES:$ES,$BI58,'8_LYCEE_PRIVE'!$DQ:$DQ)</f>
        <v>189</v>
      </c>
      <c r="BD58" s="1">
        <f>SUMIF('8_LYCEE_PRIVE'!$ES:$ES,$BI58,'8_LYCEE_PRIVE'!$BY:$BY)</f>
        <v>98</v>
      </c>
      <c r="BE58" s="1">
        <f>SUMIF('8_LYCEE_PRIVE'!$ES:$ES,$BI58,'8_LYCEE_PRIVE'!$EV:$EV)</f>
        <v>3720</v>
      </c>
      <c r="BF58" s="1">
        <f>SUMIF('8_LYCEE_PRIVE'!$ES:$ES,$BI58,'8_LYCEE_PRIVE'!$CC:$CC)</f>
        <v>30</v>
      </c>
      <c r="BH58" s="78" t="str">
        <f t="shared" si="2"/>
        <v>ITASY</v>
      </c>
      <c r="BI58" s="78" t="str">
        <f t="shared" si="3"/>
        <v>ITASYRURAL</v>
      </c>
    </row>
    <row r="59" spans="1:61">
      <c r="A59" s="205"/>
      <c r="B59" s="8" t="s">
        <v>91</v>
      </c>
      <c r="C59" s="71">
        <f>SUMIF('1_PRESCOLAIRE_PUBLIC'!$AX:$AX,$BI59,'1_PRESCOLAIRE_PUBLIC'!$K:$K)</f>
        <v>1517</v>
      </c>
      <c r="D59" s="71">
        <f>SUMIF('1_PRESCOLAIRE_PUBLIC'!$AX:$AX,$BI59,'1_PRESCOLAIRE_PUBLIC'!$T:$T)</f>
        <v>57</v>
      </c>
      <c r="E59" s="71">
        <f>SUMIF('1_PRESCOLAIRE_PUBLIC'!$AX:$AX,$BI59,'1_PRESCOLAIRE_PUBLIC'!$AY:$AY)</f>
        <v>1362</v>
      </c>
      <c r="F59" s="71">
        <f>SUMIF('1_PRESCOLAIRE_PUBLIC'!$AX:$AX,$BI59,'1_PRESCOLAIRE_PUBLIC'!$AC:$AC)</f>
        <v>77</v>
      </c>
      <c r="G59" s="71">
        <f>SUMIF('1_PRESCOLAIRE_PUBLIC'!$AX:$AX,$BI59,'1_PRESCOLAIRE_PUBLIC'!$AH:$AH)</f>
        <v>43</v>
      </c>
      <c r="H59" s="71">
        <f>SUMIF('2_PRIMAIRE_PUBLIC'!$CE:$CE,$BI59,'2_PRIMAIRE_PUBLIC'!$M:$M)</f>
        <v>14050</v>
      </c>
      <c r="I59" s="71">
        <f>SUMIF('2_PRIMAIRE_PUBLIC'!$CE:$CE,$BI59,'2_PRIMAIRE_PUBLIC'!$AA:$AA)</f>
        <v>3528</v>
      </c>
      <c r="J59" s="71">
        <f>SUMIF('2_PRIMAIRE_PUBLIC'!$CE:$CE,$BI59,'2_PRIMAIRE_PUBLIC'!$BI:$BI)</f>
        <v>376</v>
      </c>
      <c r="K59" s="71">
        <f>SUMIF('2_PRIMAIRE_PUBLIC'!$CE:$CE,$BI59,'2_PRIMAIRE_PUBLIC'!$AK:$AK)</f>
        <v>308</v>
      </c>
      <c r="L59" s="71">
        <f>SUMIF('2_PRIMAIRE_PUBLIC'!$CE:$CE,$BI59,'2_PRIMAIRE_PUBLIC'!$CF:$CF)</f>
        <v>9086</v>
      </c>
      <c r="M59" s="71">
        <f>SUMIF('2_PRIMAIRE_PUBLIC'!$CE:$CE,$BI59,'2_PRIMAIRE_PUBLIC'!$AO:$AO)</f>
        <v>61</v>
      </c>
      <c r="N59" s="205"/>
      <c r="O59" s="8" t="s">
        <v>91</v>
      </c>
      <c r="P59" s="71">
        <f>SUMIF('3_COLLEGE_PUBLIC'!$BZ:$BZ,$BI59,'3_COLLEGE_PUBLIC'!$K:$K)</f>
        <v>4997</v>
      </c>
      <c r="Q59" s="71">
        <f>SUMIF('3_COLLEGE_PUBLIC'!$BZ:$BZ,$BI59,'3_COLLEGE_PUBLIC'!$W:$W)</f>
        <v>492</v>
      </c>
      <c r="R59" s="71">
        <f>SUMIF('3_COLLEGE_PUBLIC'!$BZ:$BZ,$BI59,'3_COLLEGE_PUBLIC'!$BC:$BC)</f>
        <v>230</v>
      </c>
      <c r="S59" s="71">
        <f>SUMIF('3_COLLEGE_PUBLIC'!$BZ:$BZ,$BI59,'3_COLLEGE_PUBLIC'!$AF:$AF)</f>
        <v>106</v>
      </c>
      <c r="T59" s="71">
        <f>SUMIF('3_COLLEGE_PUBLIC'!$BZ:$BZ,$BI59,'3_COLLEGE_PUBLIC'!$CA:$CA)</f>
        <v>4249</v>
      </c>
      <c r="U59" s="71">
        <f>SUMIF('3_COLLEGE_PUBLIC'!$BZ:$BZ,$BI59,'3_COLLEGE_PUBLIC'!$AJ:$AJ)</f>
        <v>11</v>
      </c>
      <c r="V59" s="4">
        <f>SUMIF('4_LYCEE_PUBLIC'!$EV:$EV,$BI59,'4_LYCEE_PUBLIC'!$AC:$AC)</f>
        <v>3564</v>
      </c>
      <c r="W59" s="4">
        <f>SUMIF('4_LYCEE_PUBLIC'!$EV:$EV,$BI59,'4_LYCEE_PUBLIC'!$BG:$BG)</f>
        <v>351</v>
      </c>
      <c r="X59" s="4">
        <f>SUMIF('4_LYCEE_PUBLIC'!$EV:$EV,$BI59,'4_LYCEE_PUBLIC'!$EW:$EW)</f>
        <v>1063</v>
      </c>
      <c r="Y59" s="4">
        <f>SUMIF('4_LYCEE_PUBLIC'!$EV:$EV,$BI59,'4_LYCEE_PUBLIC'!$EX:$EX)</f>
        <v>450</v>
      </c>
      <c r="Z59" s="4">
        <f>SUMIF('4_LYCEE_PUBLIC'!$EV:$EV,$BI59,'4_LYCEE_PUBLIC'!$DV:$DV)</f>
        <v>179</v>
      </c>
      <c r="AA59" s="4">
        <f>SUMIF('4_LYCEE_PUBLIC'!$EV:$EV,$BI59,'4_LYCEE_PUBLIC'!$BY:$BY)</f>
        <v>60</v>
      </c>
      <c r="AB59" s="4">
        <f>SUMIF('4_LYCEE_PUBLIC'!$EV:$EV,$BI59,'4_LYCEE_PUBLIC'!$EY:$EY)</f>
        <v>2926</v>
      </c>
      <c r="AC59" s="4">
        <f>SUMIF('4_LYCEE_PUBLIC'!$EV:$EV,$BI59,'4_LYCEE_PUBLIC'!$CC:$CC)</f>
        <v>4</v>
      </c>
      <c r="AD59" s="205"/>
      <c r="AE59" s="3" t="s">
        <v>91</v>
      </c>
      <c r="AF59" s="4">
        <f>SUMIF('5_PRESCOLAIRE_PRIVE'!$AS:$AS,$BI59,'5_PRESCOLAIRE_PRIVE'!$K:$K)</f>
        <v>3564</v>
      </c>
      <c r="AG59" s="4">
        <f>SUMIF('5_PRESCOLAIRE_PRIVE'!$AS:$AS,$BI59,'5_PRESCOLAIRE_PRIVE'!$T:$T)</f>
        <v>106</v>
      </c>
      <c r="AH59" s="4">
        <f>SUMIF('5_PRESCOLAIRE_PRIVE'!$AS:$AS,$BI59,'5_PRESCOLAIRE_PRIVE'!$AT:$AT)</f>
        <v>4150</v>
      </c>
      <c r="AI59" s="4">
        <f>SUMIF('5_PRESCOLAIRE_PRIVE'!$AS:$AS,$BI59,'5_PRESCOLAIRE_PRIVE'!$X:$X)</f>
        <v>114</v>
      </c>
      <c r="AJ59" s="4">
        <f>SUMIF('5_PRESCOLAIRE_PRIVE'!$AS:$AS,$BI59,'5_PRESCOLAIRE_PRIVE'!$AC:$AC)</f>
        <v>48</v>
      </c>
      <c r="AK59" s="1">
        <f>SUMIF('6_PRIMAIRE_PRIVE'!$BZ:$BZ,$BI59,'6_PRIMAIRE_PRIVE'!$M:$M)</f>
        <v>12102</v>
      </c>
      <c r="AL59" s="1">
        <f>SUMIF('6_PRIMAIRE_PRIVE'!$BZ:$BZ,$BI59,'6_PRIMAIRE_PRIVE'!$AA:$AA)</f>
        <v>1073</v>
      </c>
      <c r="AM59" s="1">
        <f>SUMIF('6_PRIMAIRE_PRIVE'!$BZ:$BZ,$BI59,'6_PRIMAIRE_PRIVE'!$BC:$BC)</f>
        <v>342</v>
      </c>
      <c r="AN59" s="1">
        <f>SUMIF('6_PRIMAIRE_PRIVE'!$BZ:$BZ,$BI59,'6_PRIMAIRE_PRIVE'!$AK:$AK)</f>
        <v>363</v>
      </c>
      <c r="AO59" s="1">
        <f>SUMIF('6_PRIMAIRE_PRIVE'!$BZ:$BZ,$BI59,'6_PRIMAIRE_PRIVE'!$CA:$CA)</f>
        <v>0</v>
      </c>
      <c r="AP59" s="1">
        <f>SUMIF('6_PRIMAIRE_PRIVE'!$BZ:$BZ,$BI59,'6_PRIMAIRE_PRIVE'!$AO:$AO)</f>
        <v>74</v>
      </c>
      <c r="AQ59" s="212"/>
      <c r="AR59" s="3" t="s">
        <v>91</v>
      </c>
      <c r="AS59" s="1">
        <f>SUMIF('7_COLLEGE_PRIVE'!$BW:$BW,$BI59,'7_COLLEGE_PRIVE'!$K:$K)</f>
        <v>5921</v>
      </c>
      <c r="AT59" s="1">
        <f>SUMIF('7_COLLEGE_PRIVE'!$BW:$BW,$BI59,'7_COLLEGE_PRIVE'!$W:$W)</f>
        <v>244</v>
      </c>
      <c r="AU59" s="1">
        <f>SUMIF('7_COLLEGE_PRIVE'!$BW:$BW,$BI59,'7_COLLEGE_PRIVE'!$AX:$AX)</f>
        <v>316</v>
      </c>
      <c r="AV59" s="1">
        <f>SUMIF('7_COLLEGE_PRIVE'!$BW:$BW,$BI59,'7_COLLEGE_PRIVE'!$AF:$AF)</f>
        <v>186</v>
      </c>
      <c r="AW59" s="1">
        <f>SUMIF('7_COLLEGE_PRIVE'!$BW:$BW,$BI59,'7_COLLEGE_PRIVE'!$BX:$BX)</f>
        <v>7328</v>
      </c>
      <c r="AX59" s="1">
        <f>SUMIF('7_COLLEGE_PRIVE'!$BW:$BW,$BI59,'7_COLLEGE_PRIVE'!$AJ:$AJ)</f>
        <v>39</v>
      </c>
      <c r="AY59" s="1">
        <f>SUMIF('8_LYCEE_PRIVE'!$ES:$ES,$BI59,'8_LYCEE_PRIVE'!$AC:$AC)</f>
        <v>3579</v>
      </c>
      <c r="AZ59" s="1">
        <f>SUMIF('8_LYCEE_PRIVE'!$ES:$ES,$BI59,'8_LYCEE_PRIVE'!$BG:$BG)</f>
        <v>260</v>
      </c>
      <c r="BA59" s="1">
        <f>SUMIF('8_LYCEE_PRIVE'!$ES:$ES,$BI59,'8_LYCEE_PRIVE'!$ET:$ET)</f>
        <v>1511</v>
      </c>
      <c r="BB59" s="1">
        <f>SUMIF('8_LYCEE_PRIVE'!$ES:$ES,$BI59,'8_LYCEE_PRIVE'!$EU:$EU)</f>
        <v>700</v>
      </c>
      <c r="BC59" s="1">
        <f>SUMIF('8_LYCEE_PRIVE'!$ES:$ES,$BI59,'8_LYCEE_PRIVE'!$DQ:$DQ)</f>
        <v>191</v>
      </c>
      <c r="BD59" s="1">
        <f>SUMIF('8_LYCEE_PRIVE'!$ES:$ES,$BI59,'8_LYCEE_PRIVE'!$BY:$BY)</f>
        <v>105</v>
      </c>
      <c r="BE59" s="1">
        <f>SUMIF('8_LYCEE_PRIVE'!$ES:$ES,$BI59,'8_LYCEE_PRIVE'!$EV:$EV)</f>
        <v>4408</v>
      </c>
      <c r="BF59" s="1">
        <f>SUMIF('8_LYCEE_PRIVE'!$ES:$ES,$BI59,'8_LYCEE_PRIVE'!$CC:$CC)</f>
        <v>22</v>
      </c>
      <c r="BH59" s="78" t="str">
        <f t="shared" si="2"/>
        <v>ITASY</v>
      </c>
      <c r="BI59" s="78" t="str">
        <f t="shared" si="3"/>
        <v>ITASYURBAIN</v>
      </c>
    </row>
    <row r="60" spans="1:61">
      <c r="A60" s="205"/>
      <c r="B60" s="25" t="s">
        <v>73</v>
      </c>
      <c r="C60" s="26">
        <f>SUMIF('1_PRESCOLAIRE_PUBLIC'!$AX:$AX,$BI60,'1_PRESCOLAIRE_PUBLIC'!$K:$K)</f>
        <v>8395</v>
      </c>
      <c r="D60" s="26">
        <f>SUMIF('1_PRESCOLAIRE_PUBLIC'!$AX:$AX,$BI60,'1_PRESCOLAIRE_PUBLIC'!$T:$T)</f>
        <v>364</v>
      </c>
      <c r="E60" s="26">
        <f>SUMIF('1_PRESCOLAIRE_PUBLIC'!$AX:$AX,$BI60,'1_PRESCOLAIRE_PUBLIC'!$AY:$AY)</f>
        <v>6537</v>
      </c>
      <c r="F60" s="26">
        <f>SUMIF('1_PRESCOLAIRE_PUBLIC'!$AX:$AX,$BI60,'1_PRESCOLAIRE_PUBLIC'!$AC:$AC)</f>
        <v>439</v>
      </c>
      <c r="G60" s="26">
        <f>SUMIF('1_PRESCOLAIRE_PUBLIC'!$AX:$AX,$BI60,'1_PRESCOLAIRE_PUBLIC'!$AH:$AH)</f>
        <v>327</v>
      </c>
      <c r="H60" s="26">
        <f>SUMIF('2_PRIMAIRE_PUBLIC'!$CE:$CE,$BI60,'2_PRIMAIRE_PUBLIC'!$M:$M)</f>
        <v>101280</v>
      </c>
      <c r="I60" s="26">
        <f>SUMIF('2_PRIMAIRE_PUBLIC'!$CE:$CE,$BI60,'2_PRIMAIRE_PUBLIC'!$AA:$AA)</f>
        <v>25633</v>
      </c>
      <c r="J60" s="26">
        <f>SUMIF('2_PRIMAIRE_PUBLIC'!$CE:$CE,$BI60,'2_PRIMAIRE_PUBLIC'!$BI:$BI)</f>
        <v>3055</v>
      </c>
      <c r="K60" s="26">
        <f>SUMIF('2_PRIMAIRE_PUBLIC'!$CE:$CE,$BI60,'2_PRIMAIRE_PUBLIC'!$AK:$AK)</f>
        <v>2725</v>
      </c>
      <c r="L60" s="26">
        <f>SUMIF('2_PRIMAIRE_PUBLIC'!$CE:$CE,$BI60,'2_PRIMAIRE_PUBLIC'!$CF:$CF)</f>
        <v>73063</v>
      </c>
      <c r="M60" s="26">
        <f>SUMIF('2_PRIMAIRE_PUBLIC'!$CE:$CE,$BI60,'2_PRIMAIRE_PUBLIC'!$AO:$AO)</f>
        <v>674</v>
      </c>
      <c r="N60" s="205"/>
      <c r="O60" s="25" t="s">
        <v>73</v>
      </c>
      <c r="P60" s="26">
        <f>SUMIF('3_COLLEGE_PUBLIC'!$BZ:$BZ,$BI60,'3_COLLEGE_PUBLIC'!$K:$K)</f>
        <v>23479</v>
      </c>
      <c r="Q60" s="26">
        <f>SUMIF('3_COLLEGE_PUBLIC'!$BZ:$BZ,$BI60,'3_COLLEGE_PUBLIC'!$W:$W)</f>
        <v>2375</v>
      </c>
      <c r="R60" s="26">
        <f>SUMIF('3_COLLEGE_PUBLIC'!$BZ:$BZ,$BI60,'3_COLLEGE_PUBLIC'!$BC:$BC)</f>
        <v>1207</v>
      </c>
      <c r="S60" s="26">
        <f>SUMIF('3_COLLEGE_PUBLIC'!$BZ:$BZ,$BI60,'3_COLLEGE_PUBLIC'!$AF:$AF)</f>
        <v>598</v>
      </c>
      <c r="T60" s="26">
        <f>SUMIF('3_COLLEGE_PUBLIC'!$BZ:$BZ,$BI60,'3_COLLEGE_PUBLIC'!$CA:$CA)</f>
        <v>20048</v>
      </c>
      <c r="U60" s="26">
        <f>SUMIF('3_COLLEGE_PUBLIC'!$BZ:$BZ,$BI60,'3_COLLEGE_PUBLIC'!$AJ:$AJ)</f>
        <v>97</v>
      </c>
      <c r="V60" s="26">
        <f>SUMIF('4_LYCEE_PUBLIC'!$EV:$EV,$BI60,'4_LYCEE_PUBLIC'!$AC:$AC)</f>
        <v>7550</v>
      </c>
      <c r="W60" s="26">
        <f>SUMIF('4_LYCEE_PUBLIC'!$EV:$EV,$BI60,'4_LYCEE_PUBLIC'!$BG:$BG)</f>
        <v>754</v>
      </c>
      <c r="X60" s="26">
        <f>SUMIF('4_LYCEE_PUBLIC'!$EV:$EV,$BI60,'4_LYCEE_PUBLIC'!$EW:$EW)</f>
        <v>2095</v>
      </c>
      <c r="Y60" s="26">
        <f>SUMIF('4_LYCEE_PUBLIC'!$EV:$EV,$BI60,'4_LYCEE_PUBLIC'!$EX:$EX)</f>
        <v>885</v>
      </c>
      <c r="Z60" s="26">
        <f>SUMIF('4_LYCEE_PUBLIC'!$EV:$EV,$BI60,'4_LYCEE_PUBLIC'!$DV:$DV)</f>
        <v>431</v>
      </c>
      <c r="AA60" s="26">
        <f>SUMIF('4_LYCEE_PUBLIC'!$EV:$EV,$BI60,'4_LYCEE_PUBLIC'!$BY:$BY)</f>
        <v>149</v>
      </c>
      <c r="AB60" s="26">
        <f>SUMIF('4_LYCEE_PUBLIC'!$EV:$EV,$BI60,'4_LYCEE_PUBLIC'!$EY:$EY)</f>
        <v>6415</v>
      </c>
      <c r="AC60" s="26">
        <f>SUMIF('4_LYCEE_PUBLIC'!$EV:$EV,$BI60,'4_LYCEE_PUBLIC'!$CC:$CC)</f>
        <v>23</v>
      </c>
      <c r="AD60" s="205"/>
      <c r="AE60" s="25" t="s">
        <v>73</v>
      </c>
      <c r="AF60" s="26">
        <f>SUMIF('5_PRESCOLAIRE_PRIVE'!$AS:$AS,$BI60,'5_PRESCOLAIRE_PRIVE'!$K:$K)</f>
        <v>7304</v>
      </c>
      <c r="AG60" s="26">
        <f>SUMIF('5_PRESCOLAIRE_PRIVE'!$AS:$AS,$BI60,'5_PRESCOLAIRE_PRIVE'!$T:$T)</f>
        <v>239</v>
      </c>
      <c r="AH60" s="26">
        <f>SUMIF('5_PRESCOLAIRE_PRIVE'!$AS:$AS,$BI60,'5_PRESCOLAIRE_PRIVE'!$AT:$AT)</f>
        <v>8070</v>
      </c>
      <c r="AI60" s="26">
        <f>SUMIF('5_PRESCOLAIRE_PRIVE'!$AS:$AS,$BI60,'5_PRESCOLAIRE_PRIVE'!$X:$X)</f>
        <v>244</v>
      </c>
      <c r="AJ60" s="26">
        <f>SUMIF('5_PRESCOLAIRE_PRIVE'!$AS:$AS,$BI60,'5_PRESCOLAIRE_PRIVE'!$AC:$AC)</f>
        <v>127</v>
      </c>
      <c r="AK60" s="26">
        <f>SUMIF('6_PRIMAIRE_PRIVE'!$BZ:$BZ,$BI60,'6_PRIMAIRE_PRIVE'!$M:$M)</f>
        <v>60205</v>
      </c>
      <c r="AL60" s="26">
        <f>SUMIF('6_PRIMAIRE_PRIVE'!$BZ:$BZ,$BI60,'6_PRIMAIRE_PRIVE'!$AA:$AA)</f>
        <v>9705</v>
      </c>
      <c r="AM60" s="26">
        <f>SUMIF('6_PRIMAIRE_PRIVE'!$BZ:$BZ,$BI60,'6_PRIMAIRE_PRIVE'!$BC:$BC)</f>
        <v>1730</v>
      </c>
      <c r="AN60" s="26">
        <f>SUMIF('6_PRIMAIRE_PRIVE'!$BZ:$BZ,$BI60,'6_PRIMAIRE_PRIVE'!$AK:$AK)</f>
        <v>1779</v>
      </c>
      <c r="AO60" s="26">
        <f>SUMIF('6_PRIMAIRE_PRIVE'!$BZ:$BZ,$BI60,'6_PRIMAIRE_PRIVE'!$CA:$CA)</f>
        <v>0</v>
      </c>
      <c r="AP60" s="26">
        <f>SUMIF('6_PRIMAIRE_PRIVE'!$BZ:$BZ,$BI60,'6_PRIMAIRE_PRIVE'!$AO:$AO)</f>
        <v>488</v>
      </c>
      <c r="AQ60" s="212"/>
      <c r="AR60" s="25" t="s">
        <v>73</v>
      </c>
      <c r="AS60" s="26">
        <f>SUMIF('7_COLLEGE_PRIVE'!$BW:$BW,$BI60,'7_COLLEGE_PRIVE'!$K:$K)</f>
        <v>15490</v>
      </c>
      <c r="AT60" s="26">
        <f>SUMIF('7_COLLEGE_PRIVE'!$BW:$BW,$BI60,'7_COLLEGE_PRIVE'!$W:$W)</f>
        <v>964</v>
      </c>
      <c r="AU60" s="26">
        <f>SUMIF('7_COLLEGE_PRIVE'!$BW:$BW,$BI60,'7_COLLEGE_PRIVE'!$AX:$AX)</f>
        <v>870</v>
      </c>
      <c r="AV60" s="26">
        <f>SUMIF('7_COLLEGE_PRIVE'!$BW:$BW,$BI60,'7_COLLEGE_PRIVE'!$AF:$AF)</f>
        <v>537</v>
      </c>
      <c r="AW60" s="26">
        <f>SUMIF('7_COLLEGE_PRIVE'!$BW:$BW,$BI60,'7_COLLEGE_PRIVE'!$BX:$BX)</f>
        <v>18736</v>
      </c>
      <c r="AX60" s="26">
        <f>SUMIF('7_COLLEGE_PRIVE'!$BW:$BW,$BI60,'7_COLLEGE_PRIVE'!$AJ:$AJ)</f>
        <v>127</v>
      </c>
      <c r="AY60" s="26">
        <f>SUMIF('8_LYCEE_PRIVE'!$ES:$ES,$BI60,'8_LYCEE_PRIVE'!$AC:$AC)</f>
        <v>6465</v>
      </c>
      <c r="AZ60" s="26">
        <f>SUMIF('8_LYCEE_PRIVE'!$ES:$ES,$BI60,'8_LYCEE_PRIVE'!$BG:$BG)</f>
        <v>444</v>
      </c>
      <c r="BA60" s="26">
        <f>SUMIF('8_LYCEE_PRIVE'!$ES:$ES,$BI60,'8_LYCEE_PRIVE'!$ET:$ET)</f>
        <v>2544</v>
      </c>
      <c r="BB60" s="26">
        <f>SUMIF('8_LYCEE_PRIVE'!$ES:$ES,$BI60,'8_LYCEE_PRIVE'!$EU:$EU)</f>
        <v>1177</v>
      </c>
      <c r="BC60" s="26">
        <f>SUMIF('8_LYCEE_PRIVE'!$ES:$ES,$BI60,'8_LYCEE_PRIVE'!$DQ:$DQ)</f>
        <v>380</v>
      </c>
      <c r="BD60" s="26">
        <f>SUMIF('8_LYCEE_PRIVE'!$ES:$ES,$BI60,'8_LYCEE_PRIVE'!$BY:$BY)</f>
        <v>203</v>
      </c>
      <c r="BE60" s="26">
        <f>SUMIF('8_LYCEE_PRIVE'!$ES:$ES,$BI60,'8_LYCEE_PRIVE'!$EV:$EV)</f>
        <v>8128</v>
      </c>
      <c r="BF60" s="26">
        <f>SUMIF('8_LYCEE_PRIVE'!$ES:$ES,$BI60,'8_LYCEE_PRIVE'!$CC:$CC)</f>
        <v>52</v>
      </c>
      <c r="BH60" s="78" t="str">
        <f t="shared" si="2"/>
        <v>ITASY</v>
      </c>
      <c r="BI60" s="78" t="str">
        <f t="shared" si="3"/>
        <v>ITASYTOTAL</v>
      </c>
    </row>
    <row r="61" spans="1:61">
      <c r="A61" s="205" t="s">
        <v>111</v>
      </c>
      <c r="B61" s="8" t="s">
        <v>90</v>
      </c>
      <c r="C61" s="71">
        <f>SUMIF('1_PRESCOLAIRE_PUBLIC'!$AX:$AX,$BI61,'1_PRESCOLAIRE_PUBLIC'!$K:$K)</f>
        <v>3911</v>
      </c>
      <c r="D61" s="71">
        <f>SUMIF('1_PRESCOLAIRE_PUBLIC'!$AX:$AX,$BI61,'1_PRESCOLAIRE_PUBLIC'!$T:$T)</f>
        <v>72</v>
      </c>
      <c r="E61" s="71">
        <f>SUMIF('1_PRESCOLAIRE_PUBLIC'!$AX:$AX,$BI61,'1_PRESCOLAIRE_PUBLIC'!$AY:$AY)</f>
        <v>1135</v>
      </c>
      <c r="F61" s="71">
        <f>SUMIF('1_PRESCOLAIRE_PUBLIC'!$AX:$AX,$BI61,'1_PRESCOLAIRE_PUBLIC'!$AC:$AC)</f>
        <v>177</v>
      </c>
      <c r="G61" s="71">
        <f>SUMIF('1_PRESCOLAIRE_PUBLIC'!$AX:$AX,$BI61,'1_PRESCOLAIRE_PUBLIC'!$AH:$AH)</f>
        <v>119</v>
      </c>
      <c r="H61" s="71">
        <f>SUMIF('2_PRIMAIRE_PUBLIC'!$CE:$CE,$BI61,'2_PRIMAIRE_PUBLIC'!$M:$M)</f>
        <v>52858</v>
      </c>
      <c r="I61" s="71">
        <f>SUMIF('2_PRIMAIRE_PUBLIC'!$CE:$CE,$BI61,'2_PRIMAIRE_PUBLIC'!$AA:$AA)</f>
        <v>13119</v>
      </c>
      <c r="J61" s="71">
        <f>SUMIF('2_PRIMAIRE_PUBLIC'!$CE:$CE,$BI61,'2_PRIMAIRE_PUBLIC'!$BI:$BI)</f>
        <v>1072</v>
      </c>
      <c r="K61" s="71">
        <f>SUMIF('2_PRIMAIRE_PUBLIC'!$CE:$CE,$BI61,'2_PRIMAIRE_PUBLIC'!$AK:$AK)</f>
        <v>738</v>
      </c>
      <c r="L61" s="71">
        <f>SUMIF('2_PRIMAIRE_PUBLIC'!$CE:$CE,$BI61,'2_PRIMAIRE_PUBLIC'!$CF:$CF)</f>
        <v>14409</v>
      </c>
      <c r="M61" s="71">
        <f>SUMIF('2_PRIMAIRE_PUBLIC'!$CE:$CE,$BI61,'2_PRIMAIRE_PUBLIC'!$AO:$AO)</f>
        <v>418</v>
      </c>
      <c r="N61" s="205" t="s">
        <v>111</v>
      </c>
      <c r="O61" s="8" t="s">
        <v>90</v>
      </c>
      <c r="P61" s="71">
        <f>SUMIF('3_COLLEGE_PUBLIC'!$BZ:$BZ,$BI61,'3_COLLEGE_PUBLIC'!$K:$K)</f>
        <v>3690</v>
      </c>
      <c r="Q61" s="71">
        <f>SUMIF('3_COLLEGE_PUBLIC'!$BZ:$BZ,$BI61,'3_COLLEGE_PUBLIC'!$W:$W)</f>
        <v>398</v>
      </c>
      <c r="R61" s="71">
        <f>SUMIF('3_COLLEGE_PUBLIC'!$BZ:$BZ,$BI61,'3_COLLEGE_PUBLIC'!$BC:$BC)</f>
        <v>171</v>
      </c>
      <c r="S61" s="71">
        <f>SUMIF('3_COLLEGE_PUBLIC'!$BZ:$BZ,$BI61,'3_COLLEGE_PUBLIC'!$AF:$AF)</f>
        <v>69</v>
      </c>
      <c r="T61" s="71">
        <f>SUMIF('3_COLLEGE_PUBLIC'!$BZ:$BZ,$BI61,'3_COLLEGE_PUBLIC'!$CA:$CA)</f>
        <v>2667</v>
      </c>
      <c r="U61" s="71">
        <f>SUMIF('3_COLLEGE_PUBLIC'!$BZ:$BZ,$BI61,'3_COLLEGE_PUBLIC'!$AJ:$AJ)</f>
        <v>17</v>
      </c>
      <c r="V61" s="4">
        <f>SUMIF('4_LYCEE_PUBLIC'!$EV:$EV,$BI61,'4_LYCEE_PUBLIC'!$AC:$AC)</f>
        <v>1008</v>
      </c>
      <c r="W61" s="4">
        <f>SUMIF('4_LYCEE_PUBLIC'!$EV:$EV,$BI61,'4_LYCEE_PUBLIC'!$BG:$BG)</f>
        <v>60</v>
      </c>
      <c r="X61" s="4">
        <f>SUMIF('4_LYCEE_PUBLIC'!$EV:$EV,$BI61,'4_LYCEE_PUBLIC'!$EW:$EW)</f>
        <v>165</v>
      </c>
      <c r="Y61" s="4">
        <f>SUMIF('4_LYCEE_PUBLIC'!$EV:$EV,$BI61,'4_LYCEE_PUBLIC'!$EX:$EX)</f>
        <v>135</v>
      </c>
      <c r="Z61" s="4">
        <f>SUMIF('4_LYCEE_PUBLIC'!$EV:$EV,$BI61,'4_LYCEE_PUBLIC'!$DV:$DV)</f>
        <v>35</v>
      </c>
      <c r="AA61" s="4">
        <f>SUMIF('4_LYCEE_PUBLIC'!$EV:$EV,$BI61,'4_LYCEE_PUBLIC'!$BY:$BY)</f>
        <v>11</v>
      </c>
      <c r="AB61" s="4">
        <f>SUMIF('4_LYCEE_PUBLIC'!$EV:$EV,$BI61,'4_LYCEE_PUBLIC'!$EY:$EY)</f>
        <v>686</v>
      </c>
      <c r="AC61" s="4">
        <f>SUMIF('4_LYCEE_PUBLIC'!$EV:$EV,$BI61,'4_LYCEE_PUBLIC'!$CC:$CC)</f>
        <v>3</v>
      </c>
      <c r="AD61" s="205" t="s">
        <v>111</v>
      </c>
      <c r="AE61" s="3" t="s">
        <v>90</v>
      </c>
      <c r="AF61" s="4">
        <f>SUMIF('5_PRESCOLAIRE_PRIVE'!$AS:$AS,$BI61,'5_PRESCOLAIRE_PRIVE'!$K:$K)</f>
        <v>741</v>
      </c>
      <c r="AG61" s="4">
        <f>SUMIF('5_PRESCOLAIRE_PRIVE'!$AS:$AS,$BI61,'5_PRESCOLAIRE_PRIVE'!$T:$T)</f>
        <v>14</v>
      </c>
      <c r="AH61" s="4">
        <f>SUMIF('5_PRESCOLAIRE_PRIVE'!$AS:$AS,$BI61,'5_PRESCOLAIRE_PRIVE'!$AT:$AT)</f>
        <v>738</v>
      </c>
      <c r="AI61" s="4">
        <f>SUMIF('5_PRESCOLAIRE_PRIVE'!$AS:$AS,$BI61,'5_PRESCOLAIRE_PRIVE'!$X:$X)</f>
        <v>22</v>
      </c>
      <c r="AJ61" s="4">
        <f>SUMIF('5_PRESCOLAIRE_PRIVE'!$AS:$AS,$BI61,'5_PRESCOLAIRE_PRIVE'!$AC:$AC)</f>
        <v>11</v>
      </c>
      <c r="AK61" s="1">
        <f>SUMIF('6_PRIMAIRE_PRIVE'!$BZ:$BZ,$BI61,'6_PRIMAIRE_PRIVE'!$M:$M)</f>
        <v>2396</v>
      </c>
      <c r="AL61" s="1">
        <f>SUMIF('6_PRIMAIRE_PRIVE'!$BZ:$BZ,$BI61,'6_PRIMAIRE_PRIVE'!$AA:$AA)</f>
        <v>215</v>
      </c>
      <c r="AM61" s="1">
        <f>SUMIF('6_PRIMAIRE_PRIVE'!$BZ:$BZ,$BI61,'6_PRIMAIRE_PRIVE'!$BC:$BC)</f>
        <v>71</v>
      </c>
      <c r="AN61" s="1">
        <f>SUMIF('6_PRIMAIRE_PRIVE'!$BZ:$BZ,$BI61,'6_PRIMAIRE_PRIVE'!$AK:$AK)</f>
        <v>65</v>
      </c>
      <c r="AO61" s="1">
        <f>SUMIF('6_PRIMAIRE_PRIVE'!$BZ:$BZ,$BI61,'6_PRIMAIRE_PRIVE'!$CA:$CA)</f>
        <v>4929</v>
      </c>
      <c r="AP61" s="1">
        <f>SUMIF('6_PRIMAIRE_PRIVE'!$BZ:$BZ,$BI61,'6_PRIMAIRE_PRIVE'!$AO:$AO)</f>
        <v>18</v>
      </c>
      <c r="AQ61" s="212" t="s">
        <v>111</v>
      </c>
      <c r="AR61" s="3" t="s">
        <v>90</v>
      </c>
      <c r="AS61" s="1">
        <f>SUMIF('7_COLLEGE_PRIVE'!$BW:$BW,$BI61,'7_COLLEGE_PRIVE'!$K:$K)</f>
        <v>544</v>
      </c>
      <c r="AT61" s="1">
        <f>SUMIF('7_COLLEGE_PRIVE'!$BW:$BW,$BI61,'7_COLLEGE_PRIVE'!$W:$W)</f>
        <v>15</v>
      </c>
      <c r="AU61" s="1">
        <f>SUMIF('7_COLLEGE_PRIVE'!$BW:$BW,$BI61,'7_COLLEGE_PRIVE'!$AX:$AX)</f>
        <v>34</v>
      </c>
      <c r="AV61" s="1">
        <f>SUMIF('7_COLLEGE_PRIVE'!$BW:$BW,$BI61,'7_COLLEGE_PRIVE'!$AF:$AF)</f>
        <v>16</v>
      </c>
      <c r="AW61" s="1">
        <f>SUMIF('7_COLLEGE_PRIVE'!$BW:$BW,$BI61,'7_COLLEGE_PRIVE'!$BX:$BX)</f>
        <v>594</v>
      </c>
      <c r="AX61" s="1">
        <f>SUMIF('7_COLLEGE_PRIVE'!$BW:$BW,$BI61,'7_COLLEGE_PRIVE'!$AJ:$AJ)</f>
        <v>4</v>
      </c>
      <c r="AY61" s="1">
        <f>SUMIF('8_LYCEE_PRIVE'!$ES:$ES,$BI61,'8_LYCEE_PRIVE'!$AC:$AC)</f>
        <v>0</v>
      </c>
      <c r="AZ61" s="1">
        <f>SUMIF('8_LYCEE_PRIVE'!$ES:$ES,$BI61,'8_LYCEE_PRIVE'!$BG:$BG)</f>
        <v>0</v>
      </c>
      <c r="BA61" s="1">
        <f>SUMIF('8_LYCEE_PRIVE'!$ES:$ES,$BI61,'8_LYCEE_PRIVE'!$ET:$ET)</f>
        <v>0</v>
      </c>
      <c r="BB61" s="1">
        <f>SUMIF('8_LYCEE_PRIVE'!$ES:$ES,$BI61,'8_LYCEE_PRIVE'!$EU:$EU)</f>
        <v>0</v>
      </c>
      <c r="BC61" s="1">
        <f>SUMIF('8_LYCEE_PRIVE'!$ES:$ES,$BI61,'8_LYCEE_PRIVE'!$DQ:$DQ)</f>
        <v>0</v>
      </c>
      <c r="BD61" s="1">
        <f>SUMIF('8_LYCEE_PRIVE'!$ES:$ES,$BI61,'8_LYCEE_PRIVE'!$BY:$BY)</f>
        <v>0</v>
      </c>
      <c r="BE61" s="1">
        <f>SUMIF('8_LYCEE_PRIVE'!$ES:$ES,$BI61,'8_LYCEE_PRIVE'!$EV:$EV)</f>
        <v>0</v>
      </c>
      <c r="BF61" s="1">
        <f>SUMIF('8_LYCEE_PRIVE'!$ES:$ES,$BI61,'8_LYCEE_PRIVE'!$CC:$CC)</f>
        <v>0</v>
      </c>
      <c r="BH61" s="78" t="str">
        <f t="shared" si="2"/>
        <v>MELAKY</v>
      </c>
      <c r="BI61" s="78" t="str">
        <f t="shared" si="3"/>
        <v>MELAKYRURAL</v>
      </c>
    </row>
    <row r="62" spans="1:61">
      <c r="A62" s="205"/>
      <c r="B62" s="8" t="s">
        <v>91</v>
      </c>
      <c r="C62" s="71">
        <f>SUMIF('1_PRESCOLAIRE_PUBLIC'!$AX:$AX,$BI62,'1_PRESCOLAIRE_PUBLIC'!$K:$K)</f>
        <v>868</v>
      </c>
      <c r="D62" s="71">
        <f>SUMIF('1_PRESCOLAIRE_PUBLIC'!$AX:$AX,$BI62,'1_PRESCOLAIRE_PUBLIC'!$T:$T)</f>
        <v>16</v>
      </c>
      <c r="E62" s="71">
        <f>SUMIF('1_PRESCOLAIRE_PUBLIC'!$AX:$AX,$BI62,'1_PRESCOLAIRE_PUBLIC'!$AY:$AY)</f>
        <v>246</v>
      </c>
      <c r="F62" s="71">
        <f>SUMIF('1_PRESCOLAIRE_PUBLIC'!$AX:$AX,$BI62,'1_PRESCOLAIRE_PUBLIC'!$AC:$AC)</f>
        <v>42</v>
      </c>
      <c r="G62" s="71">
        <f>SUMIF('1_PRESCOLAIRE_PUBLIC'!$AX:$AX,$BI62,'1_PRESCOLAIRE_PUBLIC'!$AH:$AH)</f>
        <v>22</v>
      </c>
      <c r="H62" s="71">
        <f>SUMIF('2_PRIMAIRE_PUBLIC'!$CE:$CE,$BI62,'2_PRIMAIRE_PUBLIC'!$M:$M)</f>
        <v>6111</v>
      </c>
      <c r="I62" s="71">
        <f>SUMIF('2_PRIMAIRE_PUBLIC'!$CE:$CE,$BI62,'2_PRIMAIRE_PUBLIC'!$AA:$AA)</f>
        <v>1722</v>
      </c>
      <c r="J62" s="71">
        <f>SUMIF('2_PRIMAIRE_PUBLIC'!$CE:$CE,$BI62,'2_PRIMAIRE_PUBLIC'!$BI:$BI)</f>
        <v>128</v>
      </c>
      <c r="K62" s="71">
        <f>SUMIF('2_PRIMAIRE_PUBLIC'!$CE:$CE,$BI62,'2_PRIMAIRE_PUBLIC'!$AK:$AK)</f>
        <v>77</v>
      </c>
      <c r="L62" s="71">
        <f>SUMIF('2_PRIMAIRE_PUBLIC'!$CE:$CE,$BI62,'2_PRIMAIRE_PUBLIC'!$CF:$CF)</f>
        <v>2365</v>
      </c>
      <c r="M62" s="71">
        <f>SUMIF('2_PRIMAIRE_PUBLIC'!$CE:$CE,$BI62,'2_PRIMAIRE_PUBLIC'!$AO:$AO)</f>
        <v>27</v>
      </c>
      <c r="N62" s="205"/>
      <c r="O62" s="8" t="s">
        <v>91</v>
      </c>
      <c r="P62" s="71">
        <f>SUMIF('3_COLLEGE_PUBLIC'!$BZ:$BZ,$BI62,'3_COLLEGE_PUBLIC'!$K:$K)</f>
        <v>2005</v>
      </c>
      <c r="Q62" s="71">
        <f>SUMIF('3_COLLEGE_PUBLIC'!$BZ:$BZ,$BI62,'3_COLLEGE_PUBLIC'!$W:$W)</f>
        <v>246</v>
      </c>
      <c r="R62" s="71">
        <f>SUMIF('3_COLLEGE_PUBLIC'!$BZ:$BZ,$BI62,'3_COLLEGE_PUBLIC'!$BC:$BC)</f>
        <v>69</v>
      </c>
      <c r="S62" s="71">
        <f>SUMIF('3_COLLEGE_PUBLIC'!$BZ:$BZ,$BI62,'3_COLLEGE_PUBLIC'!$AF:$AF)</f>
        <v>39</v>
      </c>
      <c r="T62" s="71">
        <f>SUMIF('3_COLLEGE_PUBLIC'!$BZ:$BZ,$BI62,'3_COLLEGE_PUBLIC'!$CA:$CA)</f>
        <v>1314</v>
      </c>
      <c r="U62" s="71">
        <f>SUMIF('3_COLLEGE_PUBLIC'!$BZ:$BZ,$BI62,'3_COLLEGE_PUBLIC'!$AJ:$AJ)</f>
        <v>3</v>
      </c>
      <c r="V62" s="4">
        <f>SUMIF('4_LYCEE_PUBLIC'!$EV:$EV,$BI62,'4_LYCEE_PUBLIC'!$AC:$AC)</f>
        <v>834</v>
      </c>
      <c r="W62" s="4">
        <f>SUMIF('4_LYCEE_PUBLIC'!$EV:$EV,$BI62,'4_LYCEE_PUBLIC'!$BG:$BG)</f>
        <v>39</v>
      </c>
      <c r="X62" s="4">
        <f>SUMIF('4_LYCEE_PUBLIC'!$EV:$EV,$BI62,'4_LYCEE_PUBLIC'!$EW:$EW)</f>
        <v>239</v>
      </c>
      <c r="Y62" s="4">
        <f>SUMIF('4_LYCEE_PUBLIC'!$EV:$EV,$BI62,'4_LYCEE_PUBLIC'!$EX:$EX)</f>
        <v>177</v>
      </c>
      <c r="Z62" s="4">
        <f>SUMIF('4_LYCEE_PUBLIC'!$EV:$EV,$BI62,'4_LYCEE_PUBLIC'!$DV:$DV)</f>
        <v>39</v>
      </c>
      <c r="AA62" s="4">
        <f>SUMIF('4_LYCEE_PUBLIC'!$EV:$EV,$BI62,'4_LYCEE_PUBLIC'!$BY:$BY)</f>
        <v>14</v>
      </c>
      <c r="AB62" s="4">
        <f>SUMIF('4_LYCEE_PUBLIC'!$EV:$EV,$BI62,'4_LYCEE_PUBLIC'!$EY:$EY)</f>
        <v>758</v>
      </c>
      <c r="AC62" s="4">
        <f>SUMIF('4_LYCEE_PUBLIC'!$EV:$EV,$BI62,'4_LYCEE_PUBLIC'!$CC:$CC)</f>
        <v>2</v>
      </c>
      <c r="AD62" s="205"/>
      <c r="AE62" s="3" t="s">
        <v>91</v>
      </c>
      <c r="AF62" s="4">
        <f>SUMIF('5_PRESCOLAIRE_PRIVE'!$AS:$AS,$BI62,'5_PRESCOLAIRE_PRIVE'!$K:$K)</f>
        <v>910</v>
      </c>
      <c r="AG62" s="4">
        <f>SUMIF('5_PRESCOLAIRE_PRIVE'!$AS:$AS,$BI62,'5_PRESCOLAIRE_PRIVE'!$T:$T)</f>
        <v>27</v>
      </c>
      <c r="AH62" s="4">
        <f>SUMIF('5_PRESCOLAIRE_PRIVE'!$AS:$AS,$BI62,'5_PRESCOLAIRE_PRIVE'!$AT:$AT)</f>
        <v>960</v>
      </c>
      <c r="AI62" s="4">
        <f>SUMIF('5_PRESCOLAIRE_PRIVE'!$AS:$AS,$BI62,'5_PRESCOLAIRE_PRIVE'!$X:$X)</f>
        <v>42</v>
      </c>
      <c r="AJ62" s="4">
        <f>SUMIF('5_PRESCOLAIRE_PRIVE'!$AS:$AS,$BI62,'5_PRESCOLAIRE_PRIVE'!$AC:$AC)</f>
        <v>8</v>
      </c>
      <c r="AK62" s="1">
        <f>SUMIF('6_PRIMAIRE_PRIVE'!$BZ:$BZ,$BI62,'6_PRIMAIRE_PRIVE'!$M:$M)</f>
        <v>1868</v>
      </c>
      <c r="AL62" s="1">
        <f>SUMIF('6_PRIMAIRE_PRIVE'!$BZ:$BZ,$BI62,'6_PRIMAIRE_PRIVE'!$AA:$AA)</f>
        <v>150</v>
      </c>
      <c r="AM62" s="1">
        <f>SUMIF('6_PRIMAIRE_PRIVE'!$BZ:$BZ,$BI62,'6_PRIMAIRE_PRIVE'!$BC:$BC)</f>
        <v>64</v>
      </c>
      <c r="AN62" s="1">
        <f>SUMIF('6_PRIMAIRE_PRIVE'!$BZ:$BZ,$BI62,'6_PRIMAIRE_PRIVE'!$AK:$AK)</f>
        <v>67</v>
      </c>
      <c r="AO62" s="1">
        <f>SUMIF('6_PRIMAIRE_PRIVE'!$BZ:$BZ,$BI62,'6_PRIMAIRE_PRIVE'!$CA:$CA)</f>
        <v>2297</v>
      </c>
      <c r="AP62" s="1">
        <f>SUMIF('6_PRIMAIRE_PRIVE'!$BZ:$BZ,$BI62,'6_PRIMAIRE_PRIVE'!$AO:$AO)</f>
        <v>9</v>
      </c>
      <c r="AQ62" s="212"/>
      <c r="AR62" s="3" t="s">
        <v>91</v>
      </c>
      <c r="AS62" s="1">
        <f>SUMIF('7_COLLEGE_PRIVE'!$BW:$BW,$BI62,'7_COLLEGE_PRIVE'!$K:$K)</f>
        <v>1032</v>
      </c>
      <c r="AT62" s="1">
        <f>SUMIF('7_COLLEGE_PRIVE'!$BW:$BW,$BI62,'7_COLLEGE_PRIVE'!$W:$W)</f>
        <v>52</v>
      </c>
      <c r="AU62" s="1">
        <f>SUMIF('7_COLLEGE_PRIVE'!$BW:$BW,$BI62,'7_COLLEGE_PRIVE'!$AX:$AX)</f>
        <v>96</v>
      </c>
      <c r="AV62" s="1">
        <f>SUMIF('7_COLLEGE_PRIVE'!$BW:$BW,$BI62,'7_COLLEGE_PRIVE'!$AF:$AF)</f>
        <v>32</v>
      </c>
      <c r="AW62" s="1">
        <f>SUMIF('7_COLLEGE_PRIVE'!$BW:$BW,$BI62,'7_COLLEGE_PRIVE'!$BX:$BX)</f>
        <v>1160</v>
      </c>
      <c r="AX62" s="1">
        <f>SUMIF('7_COLLEGE_PRIVE'!$BW:$BW,$BI62,'7_COLLEGE_PRIVE'!$AJ:$AJ)</f>
        <v>7</v>
      </c>
      <c r="AY62" s="1">
        <f>SUMIF('8_LYCEE_PRIVE'!$ES:$ES,$BI62,'8_LYCEE_PRIVE'!$AC:$AC)</f>
        <v>552</v>
      </c>
      <c r="AZ62" s="1">
        <f>SUMIF('8_LYCEE_PRIVE'!$ES:$ES,$BI62,'8_LYCEE_PRIVE'!$BG:$BG)</f>
        <v>20</v>
      </c>
      <c r="BA62" s="1">
        <f>SUMIF('8_LYCEE_PRIVE'!$ES:$ES,$BI62,'8_LYCEE_PRIVE'!$ET:$ET)</f>
        <v>101</v>
      </c>
      <c r="BB62" s="1">
        <f>SUMIF('8_LYCEE_PRIVE'!$ES:$ES,$BI62,'8_LYCEE_PRIVE'!$EU:$EU)</f>
        <v>69</v>
      </c>
      <c r="BC62" s="1">
        <f>SUMIF('8_LYCEE_PRIVE'!$ES:$ES,$BI62,'8_LYCEE_PRIVE'!$DQ:$DQ)</f>
        <v>67</v>
      </c>
      <c r="BD62" s="1">
        <f>SUMIF('8_LYCEE_PRIVE'!$ES:$ES,$BI62,'8_LYCEE_PRIVE'!$BY:$BY)</f>
        <v>17</v>
      </c>
      <c r="BE62" s="1">
        <f>SUMIF('8_LYCEE_PRIVE'!$ES:$ES,$BI62,'8_LYCEE_PRIVE'!$EV:$EV)</f>
        <v>398</v>
      </c>
      <c r="BF62" s="1">
        <f>SUMIF('8_LYCEE_PRIVE'!$ES:$ES,$BI62,'8_LYCEE_PRIVE'!$CC:$CC)</f>
        <v>6</v>
      </c>
      <c r="BH62" s="78" t="str">
        <f t="shared" si="2"/>
        <v>MELAKY</v>
      </c>
      <c r="BI62" s="78" t="str">
        <f t="shared" si="3"/>
        <v>MELAKYURBAIN</v>
      </c>
    </row>
    <row r="63" spans="1:61">
      <c r="A63" s="205"/>
      <c r="B63" s="25" t="s">
        <v>73</v>
      </c>
      <c r="C63" s="26">
        <f>SUMIF('1_PRESCOLAIRE_PUBLIC'!$AX:$AX,$BI63,'1_PRESCOLAIRE_PUBLIC'!$K:$K)</f>
        <v>4779</v>
      </c>
      <c r="D63" s="26">
        <f>SUMIF('1_PRESCOLAIRE_PUBLIC'!$AX:$AX,$BI63,'1_PRESCOLAIRE_PUBLIC'!$T:$T)</f>
        <v>88</v>
      </c>
      <c r="E63" s="26">
        <f>SUMIF('1_PRESCOLAIRE_PUBLIC'!$AX:$AX,$BI63,'1_PRESCOLAIRE_PUBLIC'!$AY:$AY)</f>
        <v>1381</v>
      </c>
      <c r="F63" s="26">
        <f>SUMIF('1_PRESCOLAIRE_PUBLIC'!$AX:$AX,$BI63,'1_PRESCOLAIRE_PUBLIC'!$AC:$AC)</f>
        <v>219</v>
      </c>
      <c r="G63" s="26">
        <f>SUMIF('1_PRESCOLAIRE_PUBLIC'!$AX:$AX,$BI63,'1_PRESCOLAIRE_PUBLIC'!$AH:$AH)</f>
        <v>141</v>
      </c>
      <c r="H63" s="26">
        <f>SUMIF('2_PRIMAIRE_PUBLIC'!$CE:$CE,$BI63,'2_PRIMAIRE_PUBLIC'!$M:$M)</f>
        <v>58969</v>
      </c>
      <c r="I63" s="26">
        <f>SUMIF('2_PRIMAIRE_PUBLIC'!$CE:$CE,$BI63,'2_PRIMAIRE_PUBLIC'!$AA:$AA)</f>
        <v>14841</v>
      </c>
      <c r="J63" s="26">
        <f>SUMIF('2_PRIMAIRE_PUBLIC'!$CE:$CE,$BI63,'2_PRIMAIRE_PUBLIC'!$BI:$BI)</f>
        <v>1200</v>
      </c>
      <c r="K63" s="26">
        <f>SUMIF('2_PRIMAIRE_PUBLIC'!$CE:$CE,$BI63,'2_PRIMAIRE_PUBLIC'!$AK:$AK)</f>
        <v>815</v>
      </c>
      <c r="L63" s="26">
        <f>SUMIF('2_PRIMAIRE_PUBLIC'!$CE:$CE,$BI63,'2_PRIMAIRE_PUBLIC'!$CF:$CF)</f>
        <v>16774</v>
      </c>
      <c r="M63" s="26">
        <f>SUMIF('2_PRIMAIRE_PUBLIC'!$CE:$CE,$BI63,'2_PRIMAIRE_PUBLIC'!$AO:$AO)</f>
        <v>445</v>
      </c>
      <c r="N63" s="205"/>
      <c r="O63" s="25" t="s">
        <v>73</v>
      </c>
      <c r="P63" s="26">
        <f>SUMIF('3_COLLEGE_PUBLIC'!$BZ:$BZ,$BI63,'3_COLLEGE_PUBLIC'!$K:$K)</f>
        <v>5695</v>
      </c>
      <c r="Q63" s="26">
        <f>SUMIF('3_COLLEGE_PUBLIC'!$BZ:$BZ,$BI63,'3_COLLEGE_PUBLIC'!$W:$W)</f>
        <v>644</v>
      </c>
      <c r="R63" s="26">
        <f>SUMIF('3_COLLEGE_PUBLIC'!$BZ:$BZ,$BI63,'3_COLLEGE_PUBLIC'!$BC:$BC)</f>
        <v>240</v>
      </c>
      <c r="S63" s="26">
        <f>SUMIF('3_COLLEGE_PUBLIC'!$BZ:$BZ,$BI63,'3_COLLEGE_PUBLIC'!$AF:$AF)</f>
        <v>108</v>
      </c>
      <c r="T63" s="26">
        <f>SUMIF('3_COLLEGE_PUBLIC'!$BZ:$BZ,$BI63,'3_COLLEGE_PUBLIC'!$CA:$CA)</f>
        <v>3981</v>
      </c>
      <c r="U63" s="26">
        <f>SUMIF('3_COLLEGE_PUBLIC'!$BZ:$BZ,$BI63,'3_COLLEGE_PUBLIC'!$AJ:$AJ)</f>
        <v>20</v>
      </c>
      <c r="V63" s="26">
        <f>SUMIF('4_LYCEE_PUBLIC'!$EV:$EV,$BI63,'4_LYCEE_PUBLIC'!$AC:$AC)</f>
        <v>1842</v>
      </c>
      <c r="W63" s="26">
        <f>SUMIF('4_LYCEE_PUBLIC'!$EV:$EV,$BI63,'4_LYCEE_PUBLIC'!$BG:$BG)</f>
        <v>99</v>
      </c>
      <c r="X63" s="26">
        <f>SUMIF('4_LYCEE_PUBLIC'!$EV:$EV,$BI63,'4_LYCEE_PUBLIC'!$EW:$EW)</f>
        <v>404</v>
      </c>
      <c r="Y63" s="26">
        <f>SUMIF('4_LYCEE_PUBLIC'!$EV:$EV,$BI63,'4_LYCEE_PUBLIC'!$EX:$EX)</f>
        <v>312</v>
      </c>
      <c r="Z63" s="26">
        <f>SUMIF('4_LYCEE_PUBLIC'!$EV:$EV,$BI63,'4_LYCEE_PUBLIC'!$DV:$DV)</f>
        <v>74</v>
      </c>
      <c r="AA63" s="26">
        <f>SUMIF('4_LYCEE_PUBLIC'!$EV:$EV,$BI63,'4_LYCEE_PUBLIC'!$BY:$BY)</f>
        <v>25</v>
      </c>
      <c r="AB63" s="26">
        <f>SUMIF('4_LYCEE_PUBLIC'!$EV:$EV,$BI63,'4_LYCEE_PUBLIC'!$EY:$EY)</f>
        <v>1444</v>
      </c>
      <c r="AC63" s="26">
        <f>SUMIF('4_LYCEE_PUBLIC'!$EV:$EV,$BI63,'4_LYCEE_PUBLIC'!$CC:$CC)</f>
        <v>5</v>
      </c>
      <c r="AD63" s="205"/>
      <c r="AE63" s="25" t="s">
        <v>73</v>
      </c>
      <c r="AF63" s="26">
        <f>SUMIF('5_PRESCOLAIRE_PRIVE'!$AS:$AS,$BI63,'5_PRESCOLAIRE_PRIVE'!$K:$K)</f>
        <v>1651</v>
      </c>
      <c r="AG63" s="26">
        <f>SUMIF('5_PRESCOLAIRE_PRIVE'!$AS:$AS,$BI63,'5_PRESCOLAIRE_PRIVE'!$T:$T)</f>
        <v>41</v>
      </c>
      <c r="AH63" s="26">
        <f>SUMIF('5_PRESCOLAIRE_PRIVE'!$AS:$AS,$BI63,'5_PRESCOLAIRE_PRIVE'!$AT:$AT)</f>
        <v>1698</v>
      </c>
      <c r="AI63" s="26">
        <f>SUMIF('5_PRESCOLAIRE_PRIVE'!$AS:$AS,$BI63,'5_PRESCOLAIRE_PRIVE'!$X:$X)</f>
        <v>64</v>
      </c>
      <c r="AJ63" s="26">
        <f>SUMIF('5_PRESCOLAIRE_PRIVE'!$AS:$AS,$BI63,'5_PRESCOLAIRE_PRIVE'!$AC:$AC)</f>
        <v>19</v>
      </c>
      <c r="AK63" s="26">
        <f>SUMIF('6_PRIMAIRE_PRIVE'!$BZ:$BZ,$BI63,'6_PRIMAIRE_PRIVE'!$M:$M)</f>
        <v>4264</v>
      </c>
      <c r="AL63" s="26">
        <f>SUMIF('6_PRIMAIRE_PRIVE'!$BZ:$BZ,$BI63,'6_PRIMAIRE_PRIVE'!$AA:$AA)</f>
        <v>365</v>
      </c>
      <c r="AM63" s="26">
        <f>SUMIF('6_PRIMAIRE_PRIVE'!$BZ:$BZ,$BI63,'6_PRIMAIRE_PRIVE'!$BC:$BC)</f>
        <v>135</v>
      </c>
      <c r="AN63" s="26">
        <f>SUMIF('6_PRIMAIRE_PRIVE'!$BZ:$BZ,$BI63,'6_PRIMAIRE_PRIVE'!$AK:$AK)</f>
        <v>132</v>
      </c>
      <c r="AO63" s="26">
        <f>SUMIF('6_PRIMAIRE_PRIVE'!$BZ:$BZ,$BI63,'6_PRIMAIRE_PRIVE'!$CA:$CA)</f>
        <v>7226</v>
      </c>
      <c r="AP63" s="26">
        <f>SUMIF('6_PRIMAIRE_PRIVE'!$BZ:$BZ,$BI63,'6_PRIMAIRE_PRIVE'!$AO:$AO)</f>
        <v>27</v>
      </c>
      <c r="AQ63" s="212"/>
      <c r="AR63" s="25" t="s">
        <v>73</v>
      </c>
      <c r="AS63" s="26">
        <f>SUMIF('7_COLLEGE_PRIVE'!$BW:$BW,$BI63,'7_COLLEGE_PRIVE'!$K:$K)</f>
        <v>1576</v>
      </c>
      <c r="AT63" s="26">
        <f>SUMIF('7_COLLEGE_PRIVE'!$BW:$BW,$BI63,'7_COLLEGE_PRIVE'!$W:$W)</f>
        <v>67</v>
      </c>
      <c r="AU63" s="26">
        <f>SUMIF('7_COLLEGE_PRIVE'!$BW:$BW,$BI63,'7_COLLEGE_PRIVE'!$AX:$AX)</f>
        <v>130</v>
      </c>
      <c r="AV63" s="26">
        <f>SUMIF('7_COLLEGE_PRIVE'!$BW:$BW,$BI63,'7_COLLEGE_PRIVE'!$AF:$AF)</f>
        <v>48</v>
      </c>
      <c r="AW63" s="26">
        <f>SUMIF('7_COLLEGE_PRIVE'!$BW:$BW,$BI63,'7_COLLEGE_PRIVE'!$BX:$BX)</f>
        <v>1754</v>
      </c>
      <c r="AX63" s="26">
        <f>SUMIF('7_COLLEGE_PRIVE'!$BW:$BW,$BI63,'7_COLLEGE_PRIVE'!$AJ:$AJ)</f>
        <v>11</v>
      </c>
      <c r="AY63" s="26">
        <f>SUMIF('8_LYCEE_PRIVE'!$ES:$ES,$BI63,'8_LYCEE_PRIVE'!$AC:$AC)</f>
        <v>552</v>
      </c>
      <c r="AZ63" s="26">
        <f>SUMIF('8_LYCEE_PRIVE'!$ES:$ES,$BI63,'8_LYCEE_PRIVE'!$BG:$BG)</f>
        <v>20</v>
      </c>
      <c r="BA63" s="26">
        <f>SUMIF('8_LYCEE_PRIVE'!$ES:$ES,$BI63,'8_LYCEE_PRIVE'!$ET:$ET)</f>
        <v>101</v>
      </c>
      <c r="BB63" s="26">
        <f>SUMIF('8_LYCEE_PRIVE'!$ES:$ES,$BI63,'8_LYCEE_PRIVE'!$EU:$EU)</f>
        <v>69</v>
      </c>
      <c r="BC63" s="26">
        <f>SUMIF('8_LYCEE_PRIVE'!$ES:$ES,$BI63,'8_LYCEE_PRIVE'!$DQ:$DQ)</f>
        <v>67</v>
      </c>
      <c r="BD63" s="26">
        <f>SUMIF('8_LYCEE_PRIVE'!$ES:$ES,$BI63,'8_LYCEE_PRIVE'!$BY:$BY)</f>
        <v>17</v>
      </c>
      <c r="BE63" s="26">
        <f>SUMIF('8_LYCEE_PRIVE'!$ES:$ES,$BI63,'8_LYCEE_PRIVE'!$EV:$EV)</f>
        <v>398</v>
      </c>
      <c r="BF63" s="26">
        <f>SUMIF('8_LYCEE_PRIVE'!$ES:$ES,$BI63,'8_LYCEE_PRIVE'!$CC:$CC)</f>
        <v>6</v>
      </c>
      <c r="BH63" s="78" t="str">
        <f t="shared" si="2"/>
        <v>MELAKY</v>
      </c>
      <c r="BI63" s="78" t="str">
        <f t="shared" si="3"/>
        <v>MELAKYTOTAL</v>
      </c>
    </row>
    <row r="64" spans="1:61" ht="14.45" customHeight="1">
      <c r="A64" s="205" t="s">
        <v>112</v>
      </c>
      <c r="B64" s="8" t="s">
        <v>90</v>
      </c>
      <c r="C64" s="71">
        <f>SUMIF('1_PRESCOLAIRE_PUBLIC'!$AX:$AX,$BI64,'1_PRESCOLAIRE_PUBLIC'!$K:$K)</f>
        <v>14559</v>
      </c>
      <c r="D64" s="71">
        <f>SUMIF('1_PRESCOLAIRE_PUBLIC'!$AX:$AX,$BI64,'1_PRESCOLAIRE_PUBLIC'!$T:$T)</f>
        <v>263</v>
      </c>
      <c r="E64" s="71">
        <f>SUMIF('1_PRESCOLAIRE_PUBLIC'!$AX:$AX,$BI64,'1_PRESCOLAIRE_PUBLIC'!$AY:$AY)</f>
        <v>1492</v>
      </c>
      <c r="F64" s="71">
        <f>SUMIF('1_PRESCOLAIRE_PUBLIC'!$AX:$AX,$BI64,'1_PRESCOLAIRE_PUBLIC'!$AC:$AC)</f>
        <v>730</v>
      </c>
      <c r="G64" s="71">
        <f>SUMIF('1_PRESCOLAIRE_PUBLIC'!$AX:$AX,$BI64,'1_PRESCOLAIRE_PUBLIC'!$AH:$AH)</f>
        <v>269</v>
      </c>
      <c r="H64" s="71">
        <f>SUMIF('2_PRIMAIRE_PUBLIC'!$CE:$CE,$BI64,'2_PRIMAIRE_PUBLIC'!$M:$M)</f>
        <v>86162</v>
      </c>
      <c r="I64" s="71">
        <f>SUMIF('2_PRIMAIRE_PUBLIC'!$CE:$CE,$BI64,'2_PRIMAIRE_PUBLIC'!$AA:$AA)</f>
        <v>18759</v>
      </c>
      <c r="J64" s="71">
        <f>SUMIF('2_PRIMAIRE_PUBLIC'!$CE:$CE,$BI64,'2_PRIMAIRE_PUBLIC'!$BI:$BI)</f>
        <v>1974</v>
      </c>
      <c r="K64" s="71">
        <f>SUMIF('2_PRIMAIRE_PUBLIC'!$CE:$CE,$BI64,'2_PRIMAIRE_PUBLIC'!$AK:$AK)</f>
        <v>1250</v>
      </c>
      <c r="L64" s="71">
        <f>SUMIF('2_PRIMAIRE_PUBLIC'!$CE:$CE,$BI64,'2_PRIMAIRE_PUBLIC'!$CF:$CF)</f>
        <v>25874</v>
      </c>
      <c r="M64" s="71">
        <f>SUMIF('2_PRIMAIRE_PUBLIC'!$CE:$CE,$BI64,'2_PRIMAIRE_PUBLIC'!$AO:$AO)</f>
        <v>553</v>
      </c>
      <c r="N64" s="205" t="s">
        <v>112</v>
      </c>
      <c r="O64" s="8" t="s">
        <v>90</v>
      </c>
      <c r="P64" s="71">
        <f>SUMIF('3_COLLEGE_PUBLIC'!$BZ:$BZ,$BI64,'3_COLLEGE_PUBLIC'!$K:$K)</f>
        <v>8391</v>
      </c>
      <c r="Q64" s="71">
        <f>SUMIF('3_COLLEGE_PUBLIC'!$BZ:$BZ,$BI64,'3_COLLEGE_PUBLIC'!$W:$W)</f>
        <v>778</v>
      </c>
      <c r="R64" s="71">
        <f>SUMIF('3_COLLEGE_PUBLIC'!$BZ:$BZ,$BI64,'3_COLLEGE_PUBLIC'!$BC:$BC)</f>
        <v>544</v>
      </c>
      <c r="S64" s="71">
        <f>SUMIF('3_COLLEGE_PUBLIC'!$BZ:$BZ,$BI64,'3_COLLEGE_PUBLIC'!$AF:$AF)</f>
        <v>163</v>
      </c>
      <c r="T64" s="71">
        <f>SUMIF('3_COLLEGE_PUBLIC'!$BZ:$BZ,$BI64,'3_COLLEGE_PUBLIC'!$CA:$CA)</f>
        <v>5313</v>
      </c>
      <c r="U64" s="71">
        <f>SUMIF('3_COLLEGE_PUBLIC'!$BZ:$BZ,$BI64,'3_COLLEGE_PUBLIC'!$AJ:$AJ)</f>
        <v>40</v>
      </c>
      <c r="V64" s="4">
        <f>SUMIF('4_LYCEE_PUBLIC'!$EV:$EV,$BI64,'4_LYCEE_PUBLIC'!$AC:$AC)</f>
        <v>1974</v>
      </c>
      <c r="W64" s="4">
        <f>SUMIF('4_LYCEE_PUBLIC'!$EV:$EV,$BI64,'4_LYCEE_PUBLIC'!$BG:$BG)</f>
        <v>221</v>
      </c>
      <c r="X64" s="4">
        <f>SUMIF('4_LYCEE_PUBLIC'!$EV:$EV,$BI64,'4_LYCEE_PUBLIC'!$EW:$EW)</f>
        <v>593</v>
      </c>
      <c r="Y64" s="4">
        <f>SUMIF('4_LYCEE_PUBLIC'!$EV:$EV,$BI64,'4_LYCEE_PUBLIC'!$EX:$EX)</f>
        <v>253</v>
      </c>
      <c r="Z64" s="4">
        <f>SUMIF('4_LYCEE_PUBLIC'!$EV:$EV,$BI64,'4_LYCEE_PUBLIC'!$DV:$DV)</f>
        <v>119</v>
      </c>
      <c r="AA64" s="4">
        <f>SUMIF('4_LYCEE_PUBLIC'!$EV:$EV,$BI64,'4_LYCEE_PUBLIC'!$BY:$BY)</f>
        <v>33</v>
      </c>
      <c r="AB64" s="4">
        <f>SUMIF('4_LYCEE_PUBLIC'!$EV:$EV,$BI64,'4_LYCEE_PUBLIC'!$EY:$EY)</f>
        <v>1652</v>
      </c>
      <c r="AC64" s="4">
        <f>SUMIF('4_LYCEE_PUBLIC'!$EV:$EV,$BI64,'4_LYCEE_PUBLIC'!$CC:$CC)</f>
        <v>7</v>
      </c>
      <c r="AD64" s="205" t="s">
        <v>112</v>
      </c>
      <c r="AE64" s="3" t="s">
        <v>90</v>
      </c>
      <c r="AF64" s="4">
        <f>SUMIF('5_PRESCOLAIRE_PRIVE'!$AS:$AS,$BI64,'5_PRESCOLAIRE_PRIVE'!$K:$K)</f>
        <v>3550</v>
      </c>
      <c r="AG64" s="4">
        <f>SUMIF('5_PRESCOLAIRE_PRIVE'!$AS:$AS,$BI64,'5_PRESCOLAIRE_PRIVE'!$T:$T)</f>
        <v>97</v>
      </c>
      <c r="AH64" s="4">
        <f>SUMIF('5_PRESCOLAIRE_PRIVE'!$AS:$AS,$BI64,'5_PRESCOLAIRE_PRIVE'!$AT:$AT)</f>
        <v>2679</v>
      </c>
      <c r="AI64" s="4">
        <f>SUMIF('5_PRESCOLAIRE_PRIVE'!$AS:$AS,$BI64,'5_PRESCOLAIRE_PRIVE'!$X:$X)</f>
        <v>104</v>
      </c>
      <c r="AJ64" s="4">
        <f>SUMIF('5_PRESCOLAIRE_PRIVE'!$AS:$AS,$BI64,'5_PRESCOLAIRE_PRIVE'!$AC:$AC)</f>
        <v>64</v>
      </c>
      <c r="AK64" s="1">
        <f>SUMIF('6_PRIMAIRE_PRIVE'!$BZ:$BZ,$BI64,'6_PRIMAIRE_PRIVE'!$M:$M)</f>
        <v>12455</v>
      </c>
      <c r="AL64" s="1">
        <f>SUMIF('6_PRIMAIRE_PRIVE'!$BZ:$BZ,$BI64,'6_PRIMAIRE_PRIVE'!$AA:$AA)</f>
        <v>1200</v>
      </c>
      <c r="AM64" s="1">
        <f>SUMIF('6_PRIMAIRE_PRIVE'!$BZ:$BZ,$BI64,'6_PRIMAIRE_PRIVE'!$BC:$BC)</f>
        <v>326</v>
      </c>
      <c r="AN64" s="1">
        <f>SUMIF('6_PRIMAIRE_PRIVE'!$BZ:$BZ,$BI64,'6_PRIMAIRE_PRIVE'!$AK:$AK)</f>
        <v>353</v>
      </c>
      <c r="AO64" s="1">
        <f>SUMIF('6_PRIMAIRE_PRIVE'!$BZ:$BZ,$BI64,'6_PRIMAIRE_PRIVE'!$CA:$CA)</f>
        <v>11535</v>
      </c>
      <c r="AP64" s="1">
        <f>SUMIF('6_PRIMAIRE_PRIVE'!$BZ:$BZ,$BI64,'6_PRIMAIRE_PRIVE'!$AO:$AO)</f>
        <v>77</v>
      </c>
      <c r="AQ64" s="212" t="s">
        <v>112</v>
      </c>
      <c r="AR64" s="3" t="s">
        <v>90</v>
      </c>
      <c r="AS64" s="1">
        <f>SUMIF('7_COLLEGE_PRIVE'!$BW:$BW,$BI64,'7_COLLEGE_PRIVE'!$K:$K)</f>
        <v>3942</v>
      </c>
      <c r="AT64" s="1">
        <f>SUMIF('7_COLLEGE_PRIVE'!$BW:$BW,$BI64,'7_COLLEGE_PRIVE'!$W:$W)</f>
        <v>251</v>
      </c>
      <c r="AU64" s="1">
        <f>SUMIF('7_COLLEGE_PRIVE'!$BW:$BW,$BI64,'7_COLLEGE_PRIVE'!$AX:$AX)</f>
        <v>205</v>
      </c>
      <c r="AV64" s="1">
        <f>SUMIF('7_COLLEGE_PRIVE'!$BW:$BW,$BI64,'7_COLLEGE_PRIVE'!$AF:$AF)</f>
        <v>135</v>
      </c>
      <c r="AW64" s="1">
        <f>SUMIF('7_COLLEGE_PRIVE'!$BW:$BW,$BI64,'7_COLLEGE_PRIVE'!$BX:$BX)</f>
        <v>4673</v>
      </c>
      <c r="AX64" s="1">
        <f>SUMIF('7_COLLEGE_PRIVE'!$BW:$BW,$BI64,'7_COLLEGE_PRIVE'!$AJ:$AJ)</f>
        <v>32</v>
      </c>
      <c r="AY64" s="1">
        <f>SUMIF('8_LYCEE_PRIVE'!$ES:$ES,$BI64,'8_LYCEE_PRIVE'!$AC:$AC)</f>
        <v>1092</v>
      </c>
      <c r="AZ64" s="1">
        <f>SUMIF('8_LYCEE_PRIVE'!$ES:$ES,$BI64,'8_LYCEE_PRIVE'!$BG:$BG)</f>
        <v>71</v>
      </c>
      <c r="BA64" s="1">
        <f>SUMIF('8_LYCEE_PRIVE'!$ES:$ES,$BI64,'8_LYCEE_PRIVE'!$ET:$ET)</f>
        <v>371</v>
      </c>
      <c r="BB64" s="1">
        <f>SUMIF('8_LYCEE_PRIVE'!$ES:$ES,$BI64,'8_LYCEE_PRIVE'!$EU:$EU)</f>
        <v>221</v>
      </c>
      <c r="BC64" s="1">
        <f>SUMIF('8_LYCEE_PRIVE'!$ES:$ES,$BI64,'8_LYCEE_PRIVE'!$DQ:$DQ)</f>
        <v>44</v>
      </c>
      <c r="BD64" s="1">
        <f>SUMIF('8_LYCEE_PRIVE'!$ES:$ES,$BI64,'8_LYCEE_PRIVE'!$BY:$BY)</f>
        <v>29</v>
      </c>
      <c r="BE64" s="1">
        <f>SUMIF('8_LYCEE_PRIVE'!$ES:$ES,$BI64,'8_LYCEE_PRIVE'!$EV:$EV)</f>
        <v>1229</v>
      </c>
      <c r="BF64" s="1">
        <f>SUMIF('8_LYCEE_PRIVE'!$ES:$ES,$BI64,'8_LYCEE_PRIVE'!$CC:$CC)</f>
        <v>8</v>
      </c>
      <c r="BH64" s="78" t="str">
        <f t="shared" si="2"/>
        <v>MENABE</v>
      </c>
      <c r="BI64" s="78" t="str">
        <f t="shared" si="3"/>
        <v>MENABERURAL</v>
      </c>
    </row>
    <row r="65" spans="1:61">
      <c r="A65" s="205"/>
      <c r="B65" s="8" t="s">
        <v>91</v>
      </c>
      <c r="C65" s="71">
        <f>SUMIF('1_PRESCOLAIRE_PUBLIC'!$AX:$AX,$BI65,'1_PRESCOLAIRE_PUBLIC'!$K:$K)</f>
        <v>3273</v>
      </c>
      <c r="D65" s="71">
        <f>SUMIF('1_PRESCOLAIRE_PUBLIC'!$AX:$AX,$BI65,'1_PRESCOLAIRE_PUBLIC'!$T:$T)</f>
        <v>46</v>
      </c>
      <c r="E65" s="71">
        <f>SUMIF('1_PRESCOLAIRE_PUBLIC'!$AX:$AX,$BI65,'1_PRESCOLAIRE_PUBLIC'!$AY:$AY)</f>
        <v>690</v>
      </c>
      <c r="F65" s="71">
        <f>SUMIF('1_PRESCOLAIRE_PUBLIC'!$AX:$AX,$BI65,'1_PRESCOLAIRE_PUBLIC'!$AC:$AC)</f>
        <v>172</v>
      </c>
      <c r="G65" s="71">
        <f>SUMIF('1_PRESCOLAIRE_PUBLIC'!$AX:$AX,$BI65,'1_PRESCOLAIRE_PUBLIC'!$AH:$AH)</f>
        <v>40</v>
      </c>
      <c r="H65" s="71">
        <f>SUMIF('2_PRIMAIRE_PUBLIC'!$CE:$CE,$BI65,'2_PRIMAIRE_PUBLIC'!$M:$M)</f>
        <v>13436</v>
      </c>
      <c r="I65" s="71">
        <f>SUMIF('2_PRIMAIRE_PUBLIC'!$CE:$CE,$BI65,'2_PRIMAIRE_PUBLIC'!$AA:$AA)</f>
        <v>3247</v>
      </c>
      <c r="J65" s="71">
        <f>SUMIF('2_PRIMAIRE_PUBLIC'!$CE:$CE,$BI65,'2_PRIMAIRE_PUBLIC'!$BI:$BI)</f>
        <v>315</v>
      </c>
      <c r="K65" s="71">
        <f>SUMIF('2_PRIMAIRE_PUBLIC'!$CE:$CE,$BI65,'2_PRIMAIRE_PUBLIC'!$AK:$AK)</f>
        <v>203</v>
      </c>
      <c r="L65" s="71">
        <f>SUMIF('2_PRIMAIRE_PUBLIC'!$CE:$CE,$BI65,'2_PRIMAIRE_PUBLIC'!$CF:$CF)</f>
        <v>6444</v>
      </c>
      <c r="M65" s="71">
        <f>SUMIF('2_PRIMAIRE_PUBLIC'!$CE:$CE,$BI65,'2_PRIMAIRE_PUBLIC'!$AO:$AO)</f>
        <v>52</v>
      </c>
      <c r="N65" s="205"/>
      <c r="O65" s="8" t="s">
        <v>91</v>
      </c>
      <c r="P65" s="71">
        <f>SUMIF('3_COLLEGE_PUBLIC'!$BZ:$BZ,$BI65,'3_COLLEGE_PUBLIC'!$K:$K)</f>
        <v>3882</v>
      </c>
      <c r="Q65" s="71">
        <f>SUMIF('3_COLLEGE_PUBLIC'!$BZ:$BZ,$BI65,'3_COLLEGE_PUBLIC'!$W:$W)</f>
        <v>442</v>
      </c>
      <c r="R65" s="71">
        <f>SUMIF('3_COLLEGE_PUBLIC'!$BZ:$BZ,$BI65,'3_COLLEGE_PUBLIC'!$BC:$BC)</f>
        <v>179</v>
      </c>
      <c r="S65" s="71">
        <f>SUMIF('3_COLLEGE_PUBLIC'!$BZ:$BZ,$BI65,'3_COLLEGE_PUBLIC'!$AF:$AF)</f>
        <v>73</v>
      </c>
      <c r="T65" s="71">
        <f>SUMIF('3_COLLEGE_PUBLIC'!$BZ:$BZ,$BI65,'3_COLLEGE_PUBLIC'!$CA:$CA)</f>
        <v>3290</v>
      </c>
      <c r="U65" s="71">
        <f>SUMIF('3_COLLEGE_PUBLIC'!$BZ:$BZ,$BI65,'3_COLLEGE_PUBLIC'!$AJ:$AJ)</f>
        <v>6</v>
      </c>
      <c r="V65" s="4">
        <f>SUMIF('4_LYCEE_PUBLIC'!$EV:$EV,$BI65,'4_LYCEE_PUBLIC'!$AC:$AC)</f>
        <v>2292</v>
      </c>
      <c r="W65" s="4">
        <f>SUMIF('4_LYCEE_PUBLIC'!$EV:$EV,$BI65,'4_LYCEE_PUBLIC'!$BG:$BG)</f>
        <v>354</v>
      </c>
      <c r="X65" s="4">
        <f>SUMIF('4_LYCEE_PUBLIC'!$EV:$EV,$BI65,'4_LYCEE_PUBLIC'!$EW:$EW)</f>
        <v>700</v>
      </c>
      <c r="Y65" s="4">
        <f>SUMIF('4_LYCEE_PUBLIC'!$EV:$EV,$BI65,'4_LYCEE_PUBLIC'!$EX:$EX)</f>
        <v>307</v>
      </c>
      <c r="Z65" s="4">
        <f>SUMIF('4_LYCEE_PUBLIC'!$EV:$EV,$BI65,'4_LYCEE_PUBLIC'!$DV:$DV)</f>
        <v>97</v>
      </c>
      <c r="AA65" s="4">
        <f>SUMIF('4_LYCEE_PUBLIC'!$EV:$EV,$BI65,'4_LYCEE_PUBLIC'!$BY:$BY)</f>
        <v>40</v>
      </c>
      <c r="AB65" s="4">
        <f>SUMIF('4_LYCEE_PUBLIC'!$EV:$EV,$BI65,'4_LYCEE_PUBLIC'!$EY:$EY)</f>
        <v>2000</v>
      </c>
      <c r="AC65" s="4">
        <f>SUMIF('4_LYCEE_PUBLIC'!$EV:$EV,$BI65,'4_LYCEE_PUBLIC'!$CC:$CC)</f>
        <v>4</v>
      </c>
      <c r="AD65" s="205"/>
      <c r="AE65" s="3" t="s">
        <v>91</v>
      </c>
      <c r="AF65" s="4">
        <f>SUMIF('5_PRESCOLAIRE_PRIVE'!$AS:$AS,$BI65,'5_PRESCOLAIRE_PRIVE'!$K:$K)</f>
        <v>2914</v>
      </c>
      <c r="AG65" s="4">
        <f>SUMIF('5_PRESCOLAIRE_PRIVE'!$AS:$AS,$BI65,'5_PRESCOLAIRE_PRIVE'!$T:$T)</f>
        <v>91</v>
      </c>
      <c r="AH65" s="4">
        <f>SUMIF('5_PRESCOLAIRE_PRIVE'!$AS:$AS,$BI65,'5_PRESCOLAIRE_PRIVE'!$AT:$AT)</f>
        <v>3213</v>
      </c>
      <c r="AI65" s="4">
        <f>SUMIF('5_PRESCOLAIRE_PRIVE'!$AS:$AS,$BI65,'5_PRESCOLAIRE_PRIVE'!$X:$X)</f>
        <v>103</v>
      </c>
      <c r="AJ65" s="4">
        <f>SUMIF('5_PRESCOLAIRE_PRIVE'!$AS:$AS,$BI65,'5_PRESCOLAIRE_PRIVE'!$AC:$AC)</f>
        <v>38</v>
      </c>
      <c r="AK65" s="1">
        <f>SUMIF('6_PRIMAIRE_PRIVE'!$BZ:$BZ,$BI65,'6_PRIMAIRE_PRIVE'!$M:$M)</f>
        <v>6531</v>
      </c>
      <c r="AL65" s="1">
        <f>SUMIF('6_PRIMAIRE_PRIVE'!$BZ:$BZ,$BI65,'6_PRIMAIRE_PRIVE'!$AA:$AA)</f>
        <v>412</v>
      </c>
      <c r="AM65" s="1">
        <f>SUMIF('6_PRIMAIRE_PRIVE'!$BZ:$BZ,$BI65,'6_PRIMAIRE_PRIVE'!$BC:$BC)</f>
        <v>205</v>
      </c>
      <c r="AN65" s="1">
        <f>SUMIF('6_PRIMAIRE_PRIVE'!$BZ:$BZ,$BI65,'6_PRIMAIRE_PRIVE'!$AK:$AK)</f>
        <v>199</v>
      </c>
      <c r="AO65" s="1">
        <f>SUMIF('6_PRIMAIRE_PRIVE'!$BZ:$BZ,$BI65,'6_PRIMAIRE_PRIVE'!$CA:$CA)</f>
        <v>7518</v>
      </c>
      <c r="AP65" s="1">
        <f>SUMIF('6_PRIMAIRE_PRIVE'!$BZ:$BZ,$BI65,'6_PRIMAIRE_PRIVE'!$AO:$AO)</f>
        <v>38</v>
      </c>
      <c r="AQ65" s="212"/>
      <c r="AR65" s="3" t="s">
        <v>91</v>
      </c>
      <c r="AS65" s="1">
        <f>SUMIF('7_COLLEGE_PRIVE'!$BW:$BW,$BI65,'7_COLLEGE_PRIVE'!$K:$K)</f>
        <v>4314</v>
      </c>
      <c r="AT65" s="1">
        <f>SUMIF('7_COLLEGE_PRIVE'!$BW:$BW,$BI65,'7_COLLEGE_PRIVE'!$W:$W)</f>
        <v>250</v>
      </c>
      <c r="AU65" s="1">
        <f>SUMIF('7_COLLEGE_PRIVE'!$BW:$BW,$BI65,'7_COLLEGE_PRIVE'!$AX:$AX)</f>
        <v>187</v>
      </c>
      <c r="AV65" s="1">
        <f>SUMIF('7_COLLEGE_PRIVE'!$BW:$BW,$BI65,'7_COLLEGE_PRIVE'!$AF:$AF)</f>
        <v>131</v>
      </c>
      <c r="AW65" s="1">
        <f>SUMIF('7_COLLEGE_PRIVE'!$BW:$BW,$BI65,'7_COLLEGE_PRIVE'!$BX:$BX)</f>
        <v>5127</v>
      </c>
      <c r="AX65" s="1">
        <f>SUMIF('7_COLLEGE_PRIVE'!$BW:$BW,$BI65,'7_COLLEGE_PRIVE'!$AJ:$AJ)</f>
        <v>26</v>
      </c>
      <c r="AY65" s="1">
        <f>SUMIF('8_LYCEE_PRIVE'!$ES:$ES,$BI65,'8_LYCEE_PRIVE'!$AC:$AC)</f>
        <v>2100</v>
      </c>
      <c r="AZ65" s="1">
        <f>SUMIF('8_LYCEE_PRIVE'!$ES:$ES,$BI65,'8_LYCEE_PRIVE'!$BG:$BG)</f>
        <v>116</v>
      </c>
      <c r="BA65" s="1">
        <f>SUMIF('8_LYCEE_PRIVE'!$ES:$ES,$BI65,'8_LYCEE_PRIVE'!$ET:$ET)</f>
        <v>884</v>
      </c>
      <c r="BB65" s="1">
        <f>SUMIF('8_LYCEE_PRIVE'!$ES:$ES,$BI65,'8_LYCEE_PRIVE'!$EU:$EU)</f>
        <v>616</v>
      </c>
      <c r="BC65" s="1">
        <f>SUMIF('8_LYCEE_PRIVE'!$ES:$ES,$BI65,'8_LYCEE_PRIVE'!$DQ:$DQ)</f>
        <v>83</v>
      </c>
      <c r="BD65" s="1">
        <f>SUMIF('8_LYCEE_PRIVE'!$ES:$ES,$BI65,'8_LYCEE_PRIVE'!$BY:$BY)</f>
        <v>64</v>
      </c>
      <c r="BE65" s="1">
        <f>SUMIF('8_LYCEE_PRIVE'!$ES:$ES,$BI65,'8_LYCEE_PRIVE'!$EV:$EV)</f>
        <v>2751</v>
      </c>
      <c r="BF65" s="1">
        <f>SUMIF('8_LYCEE_PRIVE'!$ES:$ES,$BI65,'8_LYCEE_PRIVE'!$CC:$CC)</f>
        <v>15</v>
      </c>
      <c r="BH65" s="78" t="str">
        <f t="shared" si="2"/>
        <v>MENABE</v>
      </c>
      <c r="BI65" s="78" t="str">
        <f t="shared" si="3"/>
        <v>MENABEURBAIN</v>
      </c>
    </row>
    <row r="66" spans="1:61">
      <c r="A66" s="205"/>
      <c r="B66" s="25" t="s">
        <v>73</v>
      </c>
      <c r="C66" s="26">
        <f>SUMIF('1_PRESCOLAIRE_PUBLIC'!$AX:$AX,$BI66,'1_PRESCOLAIRE_PUBLIC'!$K:$K)</f>
        <v>17832</v>
      </c>
      <c r="D66" s="26">
        <f>SUMIF('1_PRESCOLAIRE_PUBLIC'!$AX:$AX,$BI66,'1_PRESCOLAIRE_PUBLIC'!$T:$T)</f>
        <v>309</v>
      </c>
      <c r="E66" s="26">
        <f>SUMIF('1_PRESCOLAIRE_PUBLIC'!$AX:$AX,$BI66,'1_PRESCOLAIRE_PUBLIC'!$AY:$AY)</f>
        <v>2182</v>
      </c>
      <c r="F66" s="26">
        <f>SUMIF('1_PRESCOLAIRE_PUBLIC'!$AX:$AX,$BI66,'1_PRESCOLAIRE_PUBLIC'!$AC:$AC)</f>
        <v>902</v>
      </c>
      <c r="G66" s="26">
        <f>SUMIF('1_PRESCOLAIRE_PUBLIC'!$AX:$AX,$BI66,'1_PRESCOLAIRE_PUBLIC'!$AH:$AH)</f>
        <v>309</v>
      </c>
      <c r="H66" s="26">
        <f>SUMIF('2_PRIMAIRE_PUBLIC'!$CE:$CE,$BI66,'2_PRIMAIRE_PUBLIC'!$M:$M)</f>
        <v>99598</v>
      </c>
      <c r="I66" s="26">
        <f>SUMIF('2_PRIMAIRE_PUBLIC'!$CE:$CE,$BI66,'2_PRIMAIRE_PUBLIC'!$AA:$AA)</f>
        <v>22006</v>
      </c>
      <c r="J66" s="26">
        <f>SUMIF('2_PRIMAIRE_PUBLIC'!$CE:$CE,$BI66,'2_PRIMAIRE_PUBLIC'!$BI:$BI)</f>
        <v>2289</v>
      </c>
      <c r="K66" s="26">
        <f>SUMIF('2_PRIMAIRE_PUBLIC'!$CE:$CE,$BI66,'2_PRIMAIRE_PUBLIC'!$AK:$AK)</f>
        <v>1453</v>
      </c>
      <c r="L66" s="26">
        <f>SUMIF('2_PRIMAIRE_PUBLIC'!$CE:$CE,$BI66,'2_PRIMAIRE_PUBLIC'!$CF:$CF)</f>
        <v>32318</v>
      </c>
      <c r="M66" s="26">
        <f>SUMIF('2_PRIMAIRE_PUBLIC'!$CE:$CE,$BI66,'2_PRIMAIRE_PUBLIC'!$AO:$AO)</f>
        <v>605</v>
      </c>
      <c r="N66" s="205"/>
      <c r="O66" s="25" t="s">
        <v>73</v>
      </c>
      <c r="P66" s="26">
        <f>SUMIF('3_COLLEGE_PUBLIC'!$BZ:$BZ,$BI66,'3_COLLEGE_PUBLIC'!$K:$K)</f>
        <v>12273</v>
      </c>
      <c r="Q66" s="26">
        <f>SUMIF('3_COLLEGE_PUBLIC'!$BZ:$BZ,$BI66,'3_COLLEGE_PUBLIC'!$W:$W)</f>
        <v>1220</v>
      </c>
      <c r="R66" s="26">
        <f>SUMIF('3_COLLEGE_PUBLIC'!$BZ:$BZ,$BI66,'3_COLLEGE_PUBLIC'!$BC:$BC)</f>
        <v>723</v>
      </c>
      <c r="S66" s="26">
        <f>SUMIF('3_COLLEGE_PUBLIC'!$BZ:$BZ,$BI66,'3_COLLEGE_PUBLIC'!$AF:$AF)</f>
        <v>236</v>
      </c>
      <c r="T66" s="26">
        <f>SUMIF('3_COLLEGE_PUBLIC'!$BZ:$BZ,$BI66,'3_COLLEGE_PUBLIC'!$CA:$CA)</f>
        <v>8603</v>
      </c>
      <c r="U66" s="26">
        <f>SUMIF('3_COLLEGE_PUBLIC'!$BZ:$BZ,$BI66,'3_COLLEGE_PUBLIC'!$AJ:$AJ)</f>
        <v>46</v>
      </c>
      <c r="V66" s="26">
        <f>SUMIF('4_LYCEE_PUBLIC'!$EV:$EV,$BI66,'4_LYCEE_PUBLIC'!$AC:$AC)</f>
        <v>4266</v>
      </c>
      <c r="W66" s="26">
        <f>SUMIF('4_LYCEE_PUBLIC'!$EV:$EV,$BI66,'4_LYCEE_PUBLIC'!$BG:$BG)</f>
        <v>575</v>
      </c>
      <c r="X66" s="26">
        <f>SUMIF('4_LYCEE_PUBLIC'!$EV:$EV,$BI66,'4_LYCEE_PUBLIC'!$EW:$EW)</f>
        <v>1293</v>
      </c>
      <c r="Y66" s="26">
        <f>SUMIF('4_LYCEE_PUBLIC'!$EV:$EV,$BI66,'4_LYCEE_PUBLIC'!$EX:$EX)</f>
        <v>560</v>
      </c>
      <c r="Z66" s="26">
        <f>SUMIF('4_LYCEE_PUBLIC'!$EV:$EV,$BI66,'4_LYCEE_PUBLIC'!$DV:$DV)</f>
        <v>216</v>
      </c>
      <c r="AA66" s="26">
        <f>SUMIF('4_LYCEE_PUBLIC'!$EV:$EV,$BI66,'4_LYCEE_PUBLIC'!$BY:$BY)</f>
        <v>73</v>
      </c>
      <c r="AB66" s="26">
        <f>SUMIF('4_LYCEE_PUBLIC'!$EV:$EV,$BI66,'4_LYCEE_PUBLIC'!$EY:$EY)</f>
        <v>3652</v>
      </c>
      <c r="AC66" s="26">
        <f>SUMIF('4_LYCEE_PUBLIC'!$EV:$EV,$BI66,'4_LYCEE_PUBLIC'!$CC:$CC)</f>
        <v>11</v>
      </c>
      <c r="AD66" s="205"/>
      <c r="AE66" s="25" t="s">
        <v>73</v>
      </c>
      <c r="AF66" s="26">
        <f>SUMIF('5_PRESCOLAIRE_PRIVE'!$AS:$AS,$BI66,'5_PRESCOLAIRE_PRIVE'!$K:$K)</f>
        <v>6464</v>
      </c>
      <c r="AG66" s="26">
        <f>SUMIF('5_PRESCOLAIRE_PRIVE'!$AS:$AS,$BI66,'5_PRESCOLAIRE_PRIVE'!$T:$T)</f>
        <v>188</v>
      </c>
      <c r="AH66" s="26">
        <f>SUMIF('5_PRESCOLAIRE_PRIVE'!$AS:$AS,$BI66,'5_PRESCOLAIRE_PRIVE'!$AT:$AT)</f>
        <v>5892</v>
      </c>
      <c r="AI66" s="26">
        <f>SUMIF('5_PRESCOLAIRE_PRIVE'!$AS:$AS,$BI66,'5_PRESCOLAIRE_PRIVE'!$X:$X)</f>
        <v>207</v>
      </c>
      <c r="AJ66" s="26">
        <f>SUMIF('5_PRESCOLAIRE_PRIVE'!$AS:$AS,$BI66,'5_PRESCOLAIRE_PRIVE'!$AC:$AC)</f>
        <v>102</v>
      </c>
      <c r="AK66" s="26">
        <f>SUMIF('6_PRIMAIRE_PRIVE'!$BZ:$BZ,$BI66,'6_PRIMAIRE_PRIVE'!$M:$M)</f>
        <v>18986</v>
      </c>
      <c r="AL66" s="26">
        <f>SUMIF('6_PRIMAIRE_PRIVE'!$BZ:$BZ,$BI66,'6_PRIMAIRE_PRIVE'!$AA:$AA)</f>
        <v>1612</v>
      </c>
      <c r="AM66" s="26">
        <f>SUMIF('6_PRIMAIRE_PRIVE'!$BZ:$BZ,$BI66,'6_PRIMAIRE_PRIVE'!$BC:$BC)</f>
        <v>531</v>
      </c>
      <c r="AN66" s="26">
        <f>SUMIF('6_PRIMAIRE_PRIVE'!$BZ:$BZ,$BI66,'6_PRIMAIRE_PRIVE'!$AK:$AK)</f>
        <v>552</v>
      </c>
      <c r="AO66" s="26">
        <f>SUMIF('6_PRIMAIRE_PRIVE'!$BZ:$BZ,$BI66,'6_PRIMAIRE_PRIVE'!$CA:$CA)</f>
        <v>19053</v>
      </c>
      <c r="AP66" s="26">
        <f>SUMIF('6_PRIMAIRE_PRIVE'!$BZ:$BZ,$BI66,'6_PRIMAIRE_PRIVE'!$AO:$AO)</f>
        <v>115</v>
      </c>
      <c r="AQ66" s="212"/>
      <c r="AR66" s="25" t="s">
        <v>73</v>
      </c>
      <c r="AS66" s="26">
        <f>SUMIF('7_COLLEGE_PRIVE'!$BW:$BW,$BI66,'7_COLLEGE_PRIVE'!$K:$K)</f>
        <v>8256</v>
      </c>
      <c r="AT66" s="26">
        <f>SUMIF('7_COLLEGE_PRIVE'!$BW:$BW,$BI66,'7_COLLEGE_PRIVE'!$W:$W)</f>
        <v>501</v>
      </c>
      <c r="AU66" s="26">
        <f>SUMIF('7_COLLEGE_PRIVE'!$BW:$BW,$BI66,'7_COLLEGE_PRIVE'!$AX:$AX)</f>
        <v>392</v>
      </c>
      <c r="AV66" s="26">
        <f>SUMIF('7_COLLEGE_PRIVE'!$BW:$BW,$BI66,'7_COLLEGE_PRIVE'!$AF:$AF)</f>
        <v>266</v>
      </c>
      <c r="AW66" s="26">
        <f>SUMIF('7_COLLEGE_PRIVE'!$BW:$BW,$BI66,'7_COLLEGE_PRIVE'!$BX:$BX)</f>
        <v>9800</v>
      </c>
      <c r="AX66" s="26">
        <f>SUMIF('7_COLLEGE_PRIVE'!$BW:$BW,$BI66,'7_COLLEGE_PRIVE'!$AJ:$AJ)</f>
        <v>58</v>
      </c>
      <c r="AY66" s="26">
        <f>SUMIF('8_LYCEE_PRIVE'!$ES:$ES,$BI66,'8_LYCEE_PRIVE'!$AC:$AC)</f>
        <v>3192</v>
      </c>
      <c r="AZ66" s="26">
        <f>SUMIF('8_LYCEE_PRIVE'!$ES:$ES,$BI66,'8_LYCEE_PRIVE'!$BG:$BG)</f>
        <v>187</v>
      </c>
      <c r="BA66" s="26">
        <f>SUMIF('8_LYCEE_PRIVE'!$ES:$ES,$BI66,'8_LYCEE_PRIVE'!$ET:$ET)</f>
        <v>1255</v>
      </c>
      <c r="BB66" s="26">
        <f>SUMIF('8_LYCEE_PRIVE'!$ES:$ES,$BI66,'8_LYCEE_PRIVE'!$EU:$EU)</f>
        <v>837</v>
      </c>
      <c r="BC66" s="26">
        <f>SUMIF('8_LYCEE_PRIVE'!$ES:$ES,$BI66,'8_LYCEE_PRIVE'!$DQ:$DQ)</f>
        <v>127</v>
      </c>
      <c r="BD66" s="26">
        <f>SUMIF('8_LYCEE_PRIVE'!$ES:$ES,$BI66,'8_LYCEE_PRIVE'!$BY:$BY)</f>
        <v>93</v>
      </c>
      <c r="BE66" s="26">
        <f>SUMIF('8_LYCEE_PRIVE'!$ES:$ES,$BI66,'8_LYCEE_PRIVE'!$EV:$EV)</f>
        <v>3980</v>
      </c>
      <c r="BF66" s="26">
        <f>SUMIF('8_LYCEE_PRIVE'!$ES:$ES,$BI66,'8_LYCEE_PRIVE'!$CC:$CC)</f>
        <v>23</v>
      </c>
      <c r="BH66" s="78" t="str">
        <f t="shared" si="2"/>
        <v>MENABE</v>
      </c>
      <c r="BI66" s="78" t="str">
        <f t="shared" si="3"/>
        <v>MENABETOTAL</v>
      </c>
    </row>
    <row r="67" spans="1:61" ht="14.45" customHeight="1">
      <c r="A67" s="205" t="s">
        <v>113</v>
      </c>
      <c r="B67" s="8" t="s">
        <v>90</v>
      </c>
      <c r="C67" s="71">
        <f>SUMIF('1_PRESCOLAIRE_PUBLIC'!$AX:$AX,$BI67,'1_PRESCOLAIRE_PUBLIC'!$K:$K)</f>
        <v>11066</v>
      </c>
      <c r="D67" s="71">
        <f>SUMIF('1_PRESCOLAIRE_PUBLIC'!$AX:$AX,$BI67,'1_PRESCOLAIRE_PUBLIC'!$T:$T)</f>
        <v>352</v>
      </c>
      <c r="E67" s="71">
        <f>SUMIF('1_PRESCOLAIRE_PUBLIC'!$AX:$AX,$BI67,'1_PRESCOLAIRE_PUBLIC'!$AY:$AY)</f>
        <v>6194</v>
      </c>
      <c r="F67" s="71">
        <f>SUMIF('1_PRESCOLAIRE_PUBLIC'!$AX:$AX,$BI67,'1_PRESCOLAIRE_PUBLIC'!$AC:$AC)</f>
        <v>367</v>
      </c>
      <c r="G67" s="71">
        <f>SUMIF('1_PRESCOLAIRE_PUBLIC'!$AX:$AX,$BI67,'1_PRESCOLAIRE_PUBLIC'!$AH:$AH)</f>
        <v>300</v>
      </c>
      <c r="H67" s="71">
        <f>SUMIF('2_PRIMAIRE_PUBLIC'!$CE:$CE,$BI67,'2_PRIMAIRE_PUBLIC'!$M:$M)</f>
        <v>189243</v>
      </c>
      <c r="I67" s="71">
        <f>SUMIF('2_PRIMAIRE_PUBLIC'!$CE:$CE,$BI67,'2_PRIMAIRE_PUBLIC'!$AA:$AA)</f>
        <v>53580</v>
      </c>
      <c r="J67" s="71">
        <f>SUMIF('2_PRIMAIRE_PUBLIC'!$CE:$CE,$BI67,'2_PRIMAIRE_PUBLIC'!$BI:$BI)</f>
        <v>4472</v>
      </c>
      <c r="K67" s="71">
        <f>SUMIF('2_PRIMAIRE_PUBLIC'!$CE:$CE,$BI67,'2_PRIMAIRE_PUBLIC'!$AK:$AK)</f>
        <v>4563</v>
      </c>
      <c r="L67" s="71">
        <f>SUMIF('2_PRIMAIRE_PUBLIC'!$CE:$CE,$BI67,'2_PRIMAIRE_PUBLIC'!$CF:$CF)</f>
        <v>141214</v>
      </c>
      <c r="M67" s="71">
        <f>SUMIF('2_PRIMAIRE_PUBLIC'!$CE:$CE,$BI67,'2_PRIMAIRE_PUBLIC'!$AO:$AO)</f>
        <v>1358</v>
      </c>
      <c r="N67" s="205" t="s">
        <v>113</v>
      </c>
      <c r="O67" s="8" t="s">
        <v>90</v>
      </c>
      <c r="P67" s="71">
        <f>SUMIF('3_COLLEGE_PUBLIC'!$BZ:$BZ,$BI67,'3_COLLEGE_PUBLIC'!$K:$K)</f>
        <v>32994</v>
      </c>
      <c r="Q67" s="71">
        <f>SUMIF('3_COLLEGE_PUBLIC'!$BZ:$BZ,$BI67,'3_COLLEGE_PUBLIC'!$W:$W)</f>
        <v>3639</v>
      </c>
      <c r="R67" s="71">
        <f>SUMIF('3_COLLEGE_PUBLIC'!$BZ:$BZ,$BI67,'3_COLLEGE_PUBLIC'!$BC:$BC)</f>
        <v>1538</v>
      </c>
      <c r="S67" s="71">
        <f>SUMIF('3_COLLEGE_PUBLIC'!$BZ:$BZ,$BI67,'3_COLLEGE_PUBLIC'!$AF:$AF)</f>
        <v>716</v>
      </c>
      <c r="T67" s="71">
        <f>SUMIF('3_COLLEGE_PUBLIC'!$BZ:$BZ,$BI67,'3_COLLEGE_PUBLIC'!$CA:$CA)</f>
        <v>28854</v>
      </c>
      <c r="U67" s="71">
        <f>SUMIF('3_COLLEGE_PUBLIC'!$BZ:$BZ,$BI67,'3_COLLEGE_PUBLIC'!$AJ:$AJ)</f>
        <v>136</v>
      </c>
      <c r="V67" s="4">
        <f>SUMIF('4_LYCEE_PUBLIC'!$EV:$EV,$BI67,'4_LYCEE_PUBLIC'!$AC:$AC)</f>
        <v>5677</v>
      </c>
      <c r="W67" s="4">
        <f>SUMIF('4_LYCEE_PUBLIC'!$EV:$EV,$BI67,'4_LYCEE_PUBLIC'!$BG:$BG)</f>
        <v>253</v>
      </c>
      <c r="X67" s="4">
        <f>SUMIF('4_LYCEE_PUBLIC'!$EV:$EV,$BI67,'4_LYCEE_PUBLIC'!$EW:$EW)</f>
        <v>803</v>
      </c>
      <c r="Y67" s="4">
        <f>SUMIF('4_LYCEE_PUBLIC'!$EV:$EV,$BI67,'4_LYCEE_PUBLIC'!$EX:$EX)</f>
        <v>509</v>
      </c>
      <c r="Z67" s="4">
        <f>SUMIF('4_LYCEE_PUBLIC'!$EV:$EV,$BI67,'4_LYCEE_PUBLIC'!$DV:$DV)</f>
        <v>257</v>
      </c>
      <c r="AA67" s="4">
        <f>SUMIF('4_LYCEE_PUBLIC'!$EV:$EV,$BI67,'4_LYCEE_PUBLIC'!$BY:$BY)</f>
        <v>82</v>
      </c>
      <c r="AB67" s="4">
        <f>SUMIF('4_LYCEE_PUBLIC'!$EV:$EV,$BI67,'4_LYCEE_PUBLIC'!$EY:$EY)</f>
        <v>4945</v>
      </c>
      <c r="AC67" s="4">
        <f>SUMIF('4_LYCEE_PUBLIC'!$EV:$EV,$BI67,'4_LYCEE_PUBLIC'!$CC:$CC)</f>
        <v>15</v>
      </c>
      <c r="AD67" s="205" t="s">
        <v>113</v>
      </c>
      <c r="AE67" s="3" t="s">
        <v>90</v>
      </c>
      <c r="AF67" s="4">
        <f>SUMIF('5_PRESCOLAIRE_PRIVE'!$AS:$AS,$BI67,'5_PRESCOLAIRE_PRIVE'!$K:$K)</f>
        <v>9499</v>
      </c>
      <c r="AG67" s="4">
        <f>SUMIF('5_PRESCOLAIRE_PRIVE'!$AS:$AS,$BI67,'5_PRESCOLAIRE_PRIVE'!$T:$T)</f>
        <v>350</v>
      </c>
      <c r="AH67" s="4">
        <f>SUMIF('5_PRESCOLAIRE_PRIVE'!$AS:$AS,$BI67,'5_PRESCOLAIRE_PRIVE'!$AT:$AT)</f>
        <v>9273</v>
      </c>
      <c r="AI67" s="4">
        <f>SUMIF('5_PRESCOLAIRE_PRIVE'!$AS:$AS,$BI67,'5_PRESCOLAIRE_PRIVE'!$X:$X)</f>
        <v>334</v>
      </c>
      <c r="AJ67" s="4">
        <f>SUMIF('5_PRESCOLAIRE_PRIVE'!$AS:$AS,$BI67,'5_PRESCOLAIRE_PRIVE'!$AC:$AC)</f>
        <v>263</v>
      </c>
      <c r="AK67" s="1">
        <f>SUMIF('6_PRIMAIRE_PRIVE'!$BZ:$BZ,$BI67,'6_PRIMAIRE_PRIVE'!$M:$M)</f>
        <v>33914</v>
      </c>
      <c r="AL67" s="1">
        <f>SUMIF('6_PRIMAIRE_PRIVE'!$BZ:$BZ,$BI67,'6_PRIMAIRE_PRIVE'!$AA:$AA)</f>
        <v>3667</v>
      </c>
      <c r="AM67" s="1">
        <f>SUMIF('6_PRIMAIRE_PRIVE'!$BZ:$BZ,$BI67,'6_PRIMAIRE_PRIVE'!$BC:$BC)</f>
        <v>1033</v>
      </c>
      <c r="AN67" s="1">
        <f>SUMIF('6_PRIMAIRE_PRIVE'!$BZ:$BZ,$BI67,'6_PRIMAIRE_PRIVE'!$AK:$AK)</f>
        <v>1210</v>
      </c>
      <c r="AO67" s="1">
        <f>SUMIF('6_PRIMAIRE_PRIVE'!$BZ:$BZ,$BI67,'6_PRIMAIRE_PRIVE'!$CA:$CA)</f>
        <v>38006</v>
      </c>
      <c r="AP67" s="1">
        <f>SUMIF('6_PRIMAIRE_PRIVE'!$BZ:$BZ,$BI67,'6_PRIMAIRE_PRIVE'!$AO:$AO)</f>
        <v>318</v>
      </c>
      <c r="AQ67" s="212" t="s">
        <v>113</v>
      </c>
      <c r="AR67" s="3" t="s">
        <v>90</v>
      </c>
      <c r="AS67" s="1">
        <f>SUMIF('7_COLLEGE_PRIVE'!$BW:$BW,$BI67,'7_COLLEGE_PRIVE'!$K:$K)</f>
        <v>12570</v>
      </c>
      <c r="AT67" s="1">
        <f>SUMIF('7_COLLEGE_PRIVE'!$BW:$BW,$BI67,'7_COLLEGE_PRIVE'!$W:$W)</f>
        <v>696</v>
      </c>
      <c r="AU67" s="1">
        <f>SUMIF('7_COLLEGE_PRIVE'!$BW:$BW,$BI67,'7_COLLEGE_PRIVE'!$AX:$AX)</f>
        <v>877</v>
      </c>
      <c r="AV67" s="1">
        <f>SUMIF('7_COLLEGE_PRIVE'!$BW:$BW,$BI67,'7_COLLEGE_PRIVE'!$AF:$AF)</f>
        <v>549</v>
      </c>
      <c r="AW67" s="1">
        <f>SUMIF('7_COLLEGE_PRIVE'!$BW:$BW,$BI67,'7_COLLEGE_PRIVE'!$BX:$BX)</f>
        <v>15130</v>
      </c>
      <c r="AX67" s="1">
        <f>SUMIF('7_COLLEGE_PRIVE'!$BW:$BW,$BI67,'7_COLLEGE_PRIVE'!$AJ:$AJ)</f>
        <v>156</v>
      </c>
      <c r="AY67" s="1">
        <f>SUMIF('8_LYCEE_PRIVE'!$ES:$ES,$BI67,'8_LYCEE_PRIVE'!$AC:$AC)</f>
        <v>1031</v>
      </c>
      <c r="AZ67" s="1">
        <f>SUMIF('8_LYCEE_PRIVE'!$ES:$ES,$BI67,'8_LYCEE_PRIVE'!$BG:$BG)</f>
        <v>58</v>
      </c>
      <c r="BA67" s="1">
        <f>SUMIF('8_LYCEE_PRIVE'!$ES:$ES,$BI67,'8_LYCEE_PRIVE'!$ET:$ET)</f>
        <v>164</v>
      </c>
      <c r="BB67" s="1">
        <f>SUMIF('8_LYCEE_PRIVE'!$ES:$ES,$BI67,'8_LYCEE_PRIVE'!$EU:$EU)</f>
        <v>96</v>
      </c>
      <c r="BC67" s="1">
        <f>SUMIF('8_LYCEE_PRIVE'!$ES:$ES,$BI67,'8_LYCEE_PRIVE'!$DQ:$DQ)</f>
        <v>62</v>
      </c>
      <c r="BD67" s="1">
        <f>SUMIF('8_LYCEE_PRIVE'!$ES:$ES,$BI67,'8_LYCEE_PRIVE'!$BY:$BY)</f>
        <v>21</v>
      </c>
      <c r="BE67" s="1">
        <f>SUMIF('8_LYCEE_PRIVE'!$ES:$ES,$BI67,'8_LYCEE_PRIVE'!$EV:$EV)</f>
        <v>1068</v>
      </c>
      <c r="BF67" s="1">
        <f>SUMIF('8_LYCEE_PRIVE'!$ES:$ES,$BI67,'8_LYCEE_PRIVE'!$CC:$CC)</f>
        <v>8</v>
      </c>
      <c r="BH67" s="78" t="str">
        <f t="shared" si="2"/>
        <v>SAVA</v>
      </c>
      <c r="BI67" s="78" t="str">
        <f t="shared" si="3"/>
        <v>SAVARURAL</v>
      </c>
    </row>
    <row r="68" spans="1:61">
      <c r="A68" s="205"/>
      <c r="B68" s="8" t="s">
        <v>91</v>
      </c>
      <c r="C68" s="71">
        <f>SUMIF('1_PRESCOLAIRE_PUBLIC'!$AX:$AX,$BI68,'1_PRESCOLAIRE_PUBLIC'!$K:$K)</f>
        <v>2442</v>
      </c>
      <c r="D68" s="71">
        <f>SUMIF('1_PRESCOLAIRE_PUBLIC'!$AX:$AX,$BI68,'1_PRESCOLAIRE_PUBLIC'!$T:$T)</f>
        <v>65</v>
      </c>
      <c r="E68" s="71">
        <f>SUMIF('1_PRESCOLAIRE_PUBLIC'!$AX:$AX,$BI68,'1_PRESCOLAIRE_PUBLIC'!$AY:$AY)</f>
        <v>1116</v>
      </c>
      <c r="F68" s="71">
        <f>SUMIF('1_PRESCOLAIRE_PUBLIC'!$AX:$AX,$BI68,'1_PRESCOLAIRE_PUBLIC'!$AC:$AC)</f>
        <v>73</v>
      </c>
      <c r="G68" s="71">
        <f>SUMIF('1_PRESCOLAIRE_PUBLIC'!$AX:$AX,$BI68,'1_PRESCOLAIRE_PUBLIC'!$AH:$AH)</f>
        <v>36</v>
      </c>
      <c r="H68" s="71">
        <f>SUMIF('2_PRIMAIRE_PUBLIC'!$CE:$CE,$BI68,'2_PRIMAIRE_PUBLIC'!$M:$M)</f>
        <v>20050</v>
      </c>
      <c r="I68" s="71">
        <f>SUMIF('2_PRIMAIRE_PUBLIC'!$CE:$CE,$BI68,'2_PRIMAIRE_PUBLIC'!$AA:$AA)</f>
        <v>4911</v>
      </c>
      <c r="J68" s="71">
        <f>SUMIF('2_PRIMAIRE_PUBLIC'!$CE:$CE,$BI68,'2_PRIMAIRE_PUBLIC'!$BI:$BI)</f>
        <v>422</v>
      </c>
      <c r="K68" s="71">
        <f>SUMIF('2_PRIMAIRE_PUBLIC'!$CE:$CE,$BI68,'2_PRIMAIRE_PUBLIC'!$AK:$AK)</f>
        <v>339</v>
      </c>
      <c r="L68" s="71">
        <f>SUMIF('2_PRIMAIRE_PUBLIC'!$CE:$CE,$BI68,'2_PRIMAIRE_PUBLIC'!$CF:$CF)</f>
        <v>13297</v>
      </c>
      <c r="M68" s="71">
        <f>SUMIF('2_PRIMAIRE_PUBLIC'!$CE:$CE,$BI68,'2_PRIMAIRE_PUBLIC'!$AO:$AO)</f>
        <v>49</v>
      </c>
      <c r="N68" s="205"/>
      <c r="O68" s="8" t="s">
        <v>91</v>
      </c>
      <c r="P68" s="71">
        <f>SUMIF('3_COLLEGE_PUBLIC'!$BZ:$BZ,$BI68,'3_COLLEGE_PUBLIC'!$K:$K)</f>
        <v>12278</v>
      </c>
      <c r="Q68" s="71">
        <f>SUMIF('3_COLLEGE_PUBLIC'!$BZ:$BZ,$BI68,'3_COLLEGE_PUBLIC'!$W:$W)</f>
        <v>1702</v>
      </c>
      <c r="R68" s="71">
        <f>SUMIF('3_COLLEGE_PUBLIC'!$BZ:$BZ,$BI68,'3_COLLEGE_PUBLIC'!$BC:$BC)</f>
        <v>376</v>
      </c>
      <c r="S68" s="71">
        <f>SUMIF('3_COLLEGE_PUBLIC'!$BZ:$BZ,$BI68,'3_COLLEGE_PUBLIC'!$AF:$AF)</f>
        <v>140</v>
      </c>
      <c r="T68" s="71">
        <f>SUMIF('3_COLLEGE_PUBLIC'!$BZ:$BZ,$BI68,'3_COLLEGE_PUBLIC'!$CA:$CA)</f>
        <v>8612</v>
      </c>
      <c r="U68" s="71">
        <f>SUMIF('3_COLLEGE_PUBLIC'!$BZ:$BZ,$BI68,'3_COLLEGE_PUBLIC'!$AJ:$AJ)</f>
        <v>8</v>
      </c>
      <c r="V68" s="4">
        <f>SUMIF('4_LYCEE_PUBLIC'!$EV:$EV,$BI68,'4_LYCEE_PUBLIC'!$AC:$AC)</f>
        <v>9667</v>
      </c>
      <c r="W68" s="4">
        <f>SUMIF('4_LYCEE_PUBLIC'!$EV:$EV,$BI68,'4_LYCEE_PUBLIC'!$BG:$BG)</f>
        <v>690</v>
      </c>
      <c r="X68" s="4">
        <f>SUMIF('4_LYCEE_PUBLIC'!$EV:$EV,$BI68,'4_LYCEE_PUBLIC'!$EW:$EW)</f>
        <v>1478</v>
      </c>
      <c r="Y68" s="4">
        <f>SUMIF('4_LYCEE_PUBLIC'!$EV:$EV,$BI68,'4_LYCEE_PUBLIC'!$EX:$EX)</f>
        <v>1010</v>
      </c>
      <c r="Z68" s="4">
        <f>SUMIF('4_LYCEE_PUBLIC'!$EV:$EV,$BI68,'4_LYCEE_PUBLIC'!$DV:$DV)</f>
        <v>225</v>
      </c>
      <c r="AA68" s="4">
        <f>SUMIF('4_LYCEE_PUBLIC'!$EV:$EV,$BI68,'4_LYCEE_PUBLIC'!$BY:$BY)</f>
        <v>115</v>
      </c>
      <c r="AB68" s="4">
        <f>SUMIF('4_LYCEE_PUBLIC'!$EV:$EV,$BI68,'4_LYCEE_PUBLIC'!$EY:$EY)</f>
        <v>7850</v>
      </c>
      <c r="AC68" s="4">
        <f>SUMIF('4_LYCEE_PUBLIC'!$EV:$EV,$BI68,'4_LYCEE_PUBLIC'!$CC:$CC)</f>
        <v>4</v>
      </c>
      <c r="AD68" s="205"/>
      <c r="AE68" s="3" t="s">
        <v>91</v>
      </c>
      <c r="AF68" s="4">
        <f>SUMIF('5_PRESCOLAIRE_PRIVE'!$AS:$AS,$BI68,'5_PRESCOLAIRE_PRIVE'!$K:$K)</f>
        <v>9526</v>
      </c>
      <c r="AG68" s="4">
        <f>SUMIF('5_PRESCOLAIRE_PRIVE'!$AS:$AS,$BI68,'5_PRESCOLAIRE_PRIVE'!$T:$T)</f>
        <v>271</v>
      </c>
      <c r="AH68" s="4">
        <f>SUMIF('5_PRESCOLAIRE_PRIVE'!$AS:$AS,$BI68,'5_PRESCOLAIRE_PRIVE'!$AT:$AT)</f>
        <v>9947</v>
      </c>
      <c r="AI68" s="4">
        <f>SUMIF('5_PRESCOLAIRE_PRIVE'!$AS:$AS,$BI68,'5_PRESCOLAIRE_PRIVE'!$X:$X)</f>
        <v>302</v>
      </c>
      <c r="AJ68" s="4">
        <f>SUMIF('5_PRESCOLAIRE_PRIVE'!$AS:$AS,$BI68,'5_PRESCOLAIRE_PRIVE'!$AC:$AC)</f>
        <v>110</v>
      </c>
      <c r="AK68" s="1">
        <f>SUMIF('6_PRIMAIRE_PRIVE'!$BZ:$BZ,$BI68,'6_PRIMAIRE_PRIVE'!$M:$M)</f>
        <v>18633</v>
      </c>
      <c r="AL68" s="1">
        <f>SUMIF('6_PRIMAIRE_PRIVE'!$BZ:$BZ,$BI68,'6_PRIMAIRE_PRIVE'!$AA:$AA)</f>
        <v>1402</v>
      </c>
      <c r="AM68" s="1">
        <f>SUMIF('6_PRIMAIRE_PRIVE'!$BZ:$BZ,$BI68,'6_PRIMAIRE_PRIVE'!$BC:$BC)</f>
        <v>536</v>
      </c>
      <c r="AN68" s="1">
        <f>SUMIF('6_PRIMAIRE_PRIVE'!$BZ:$BZ,$BI68,'6_PRIMAIRE_PRIVE'!$AK:$AK)</f>
        <v>598</v>
      </c>
      <c r="AO68" s="1">
        <f>SUMIF('6_PRIMAIRE_PRIVE'!$BZ:$BZ,$BI68,'6_PRIMAIRE_PRIVE'!$CA:$CA)</f>
        <v>21605</v>
      </c>
      <c r="AP68" s="1">
        <f>SUMIF('6_PRIMAIRE_PRIVE'!$BZ:$BZ,$BI68,'6_PRIMAIRE_PRIVE'!$AO:$AO)</f>
        <v>112</v>
      </c>
      <c r="AQ68" s="212"/>
      <c r="AR68" s="3" t="s">
        <v>91</v>
      </c>
      <c r="AS68" s="1">
        <f>SUMIF('7_COLLEGE_PRIVE'!$BW:$BW,$BI68,'7_COLLEGE_PRIVE'!$K:$K)</f>
        <v>11271</v>
      </c>
      <c r="AT68" s="1">
        <f>SUMIF('7_COLLEGE_PRIVE'!$BW:$BW,$BI68,'7_COLLEGE_PRIVE'!$W:$W)</f>
        <v>852</v>
      </c>
      <c r="AU68" s="1">
        <f>SUMIF('7_COLLEGE_PRIVE'!$BW:$BW,$BI68,'7_COLLEGE_PRIVE'!$AX:$AX)</f>
        <v>617</v>
      </c>
      <c r="AV68" s="1">
        <f>SUMIF('7_COLLEGE_PRIVE'!$BW:$BW,$BI68,'7_COLLEGE_PRIVE'!$AF:$AF)</f>
        <v>331</v>
      </c>
      <c r="AW68" s="1">
        <f>SUMIF('7_COLLEGE_PRIVE'!$BW:$BW,$BI68,'7_COLLEGE_PRIVE'!$BX:$BX)</f>
        <v>14845</v>
      </c>
      <c r="AX68" s="1">
        <f>SUMIF('7_COLLEGE_PRIVE'!$BW:$BW,$BI68,'7_COLLEGE_PRIVE'!$AJ:$AJ)</f>
        <v>78</v>
      </c>
      <c r="AY68" s="1">
        <f>SUMIF('8_LYCEE_PRIVE'!$ES:$ES,$BI68,'8_LYCEE_PRIVE'!$AC:$AC)</f>
        <v>5095</v>
      </c>
      <c r="AZ68" s="1">
        <f>SUMIF('8_LYCEE_PRIVE'!$ES:$ES,$BI68,'8_LYCEE_PRIVE'!$BG:$BG)</f>
        <v>202</v>
      </c>
      <c r="BA68" s="1">
        <f>SUMIF('8_LYCEE_PRIVE'!$ES:$ES,$BI68,'8_LYCEE_PRIVE'!$ET:$ET)</f>
        <v>2076</v>
      </c>
      <c r="BB68" s="1">
        <f>SUMIF('8_LYCEE_PRIVE'!$ES:$ES,$BI68,'8_LYCEE_PRIVE'!$EU:$EU)</f>
        <v>1494</v>
      </c>
      <c r="BC68" s="1">
        <f>SUMIF('8_LYCEE_PRIVE'!$ES:$ES,$BI68,'8_LYCEE_PRIVE'!$DQ:$DQ)</f>
        <v>317</v>
      </c>
      <c r="BD68" s="1">
        <f>SUMIF('8_LYCEE_PRIVE'!$ES:$ES,$BI68,'8_LYCEE_PRIVE'!$BY:$BY)</f>
        <v>127</v>
      </c>
      <c r="BE68" s="1">
        <f>SUMIF('8_LYCEE_PRIVE'!$ES:$ES,$BI68,'8_LYCEE_PRIVE'!$EV:$EV)</f>
        <v>5609</v>
      </c>
      <c r="BF68" s="1">
        <f>SUMIF('8_LYCEE_PRIVE'!$ES:$ES,$BI68,'8_LYCEE_PRIVE'!$CC:$CC)</f>
        <v>28</v>
      </c>
      <c r="BH68" s="78" t="str">
        <f t="shared" si="2"/>
        <v>SAVA</v>
      </c>
      <c r="BI68" s="78" t="str">
        <f t="shared" si="3"/>
        <v>SAVAURBAIN</v>
      </c>
    </row>
    <row r="69" spans="1:61">
      <c r="A69" s="205"/>
      <c r="B69" s="25" t="s">
        <v>73</v>
      </c>
      <c r="C69" s="26">
        <f>SUMIF('1_PRESCOLAIRE_PUBLIC'!$AX:$AX,$BI69,'1_PRESCOLAIRE_PUBLIC'!$K:$K)</f>
        <v>13508</v>
      </c>
      <c r="D69" s="26">
        <f>SUMIF('1_PRESCOLAIRE_PUBLIC'!$AX:$AX,$BI69,'1_PRESCOLAIRE_PUBLIC'!$T:$T)</f>
        <v>417</v>
      </c>
      <c r="E69" s="26">
        <f>SUMIF('1_PRESCOLAIRE_PUBLIC'!$AX:$AX,$BI69,'1_PRESCOLAIRE_PUBLIC'!$AY:$AY)</f>
        <v>7310</v>
      </c>
      <c r="F69" s="26">
        <f>SUMIF('1_PRESCOLAIRE_PUBLIC'!$AX:$AX,$BI69,'1_PRESCOLAIRE_PUBLIC'!$AC:$AC)</f>
        <v>440</v>
      </c>
      <c r="G69" s="26">
        <f>SUMIF('1_PRESCOLAIRE_PUBLIC'!$AX:$AX,$BI69,'1_PRESCOLAIRE_PUBLIC'!$AH:$AH)</f>
        <v>336</v>
      </c>
      <c r="H69" s="26">
        <f>SUMIF('2_PRIMAIRE_PUBLIC'!$CE:$CE,$BI69,'2_PRIMAIRE_PUBLIC'!$M:$M)</f>
        <v>209293</v>
      </c>
      <c r="I69" s="26">
        <f>SUMIF('2_PRIMAIRE_PUBLIC'!$CE:$CE,$BI69,'2_PRIMAIRE_PUBLIC'!$AA:$AA)</f>
        <v>58491</v>
      </c>
      <c r="J69" s="26">
        <f>SUMIF('2_PRIMAIRE_PUBLIC'!$CE:$CE,$BI69,'2_PRIMAIRE_PUBLIC'!$BI:$BI)</f>
        <v>4894</v>
      </c>
      <c r="K69" s="26">
        <f>SUMIF('2_PRIMAIRE_PUBLIC'!$CE:$CE,$BI69,'2_PRIMAIRE_PUBLIC'!$AK:$AK)</f>
        <v>4902</v>
      </c>
      <c r="L69" s="26">
        <f>SUMIF('2_PRIMAIRE_PUBLIC'!$CE:$CE,$BI69,'2_PRIMAIRE_PUBLIC'!$CF:$CF)</f>
        <v>154511</v>
      </c>
      <c r="M69" s="26">
        <f>SUMIF('2_PRIMAIRE_PUBLIC'!$CE:$CE,$BI69,'2_PRIMAIRE_PUBLIC'!$AO:$AO)</f>
        <v>1407</v>
      </c>
      <c r="N69" s="205"/>
      <c r="O69" s="25" t="s">
        <v>73</v>
      </c>
      <c r="P69" s="26">
        <f>SUMIF('3_COLLEGE_PUBLIC'!$BZ:$BZ,$BI69,'3_COLLEGE_PUBLIC'!$K:$K)</f>
        <v>45272</v>
      </c>
      <c r="Q69" s="26">
        <f>SUMIF('3_COLLEGE_PUBLIC'!$BZ:$BZ,$BI69,'3_COLLEGE_PUBLIC'!$W:$W)</f>
        <v>5341</v>
      </c>
      <c r="R69" s="26">
        <f>SUMIF('3_COLLEGE_PUBLIC'!$BZ:$BZ,$BI69,'3_COLLEGE_PUBLIC'!$BC:$BC)</f>
        <v>1914</v>
      </c>
      <c r="S69" s="26">
        <f>SUMIF('3_COLLEGE_PUBLIC'!$BZ:$BZ,$BI69,'3_COLLEGE_PUBLIC'!$AF:$AF)</f>
        <v>856</v>
      </c>
      <c r="T69" s="26">
        <f>SUMIF('3_COLLEGE_PUBLIC'!$BZ:$BZ,$BI69,'3_COLLEGE_PUBLIC'!$CA:$CA)</f>
        <v>37466</v>
      </c>
      <c r="U69" s="26">
        <f>SUMIF('3_COLLEGE_PUBLIC'!$BZ:$BZ,$BI69,'3_COLLEGE_PUBLIC'!$AJ:$AJ)</f>
        <v>144</v>
      </c>
      <c r="V69" s="26">
        <f>SUMIF('4_LYCEE_PUBLIC'!$EV:$EV,$BI69,'4_LYCEE_PUBLIC'!$AC:$AC)</f>
        <v>15344</v>
      </c>
      <c r="W69" s="26">
        <f>SUMIF('4_LYCEE_PUBLIC'!$EV:$EV,$BI69,'4_LYCEE_PUBLIC'!$BG:$BG)</f>
        <v>943</v>
      </c>
      <c r="X69" s="26">
        <f>SUMIF('4_LYCEE_PUBLIC'!$EV:$EV,$BI69,'4_LYCEE_PUBLIC'!$EW:$EW)</f>
        <v>2281</v>
      </c>
      <c r="Y69" s="26">
        <f>SUMIF('4_LYCEE_PUBLIC'!$EV:$EV,$BI69,'4_LYCEE_PUBLIC'!$EX:$EX)</f>
        <v>1519</v>
      </c>
      <c r="Z69" s="26">
        <f>SUMIF('4_LYCEE_PUBLIC'!$EV:$EV,$BI69,'4_LYCEE_PUBLIC'!$DV:$DV)</f>
        <v>482</v>
      </c>
      <c r="AA69" s="26">
        <f>SUMIF('4_LYCEE_PUBLIC'!$EV:$EV,$BI69,'4_LYCEE_PUBLIC'!$BY:$BY)</f>
        <v>197</v>
      </c>
      <c r="AB69" s="26">
        <f>SUMIF('4_LYCEE_PUBLIC'!$EV:$EV,$BI69,'4_LYCEE_PUBLIC'!$EY:$EY)</f>
        <v>12795</v>
      </c>
      <c r="AC69" s="26">
        <f>SUMIF('4_LYCEE_PUBLIC'!$EV:$EV,$BI69,'4_LYCEE_PUBLIC'!$CC:$CC)</f>
        <v>19</v>
      </c>
      <c r="AD69" s="205"/>
      <c r="AE69" s="25" t="s">
        <v>73</v>
      </c>
      <c r="AF69" s="26">
        <f>SUMIF('5_PRESCOLAIRE_PRIVE'!$AS:$AS,$BI69,'5_PRESCOLAIRE_PRIVE'!$K:$K)</f>
        <v>19025</v>
      </c>
      <c r="AG69" s="26">
        <f>SUMIF('5_PRESCOLAIRE_PRIVE'!$AS:$AS,$BI69,'5_PRESCOLAIRE_PRIVE'!$T:$T)</f>
        <v>621</v>
      </c>
      <c r="AH69" s="26">
        <f>SUMIF('5_PRESCOLAIRE_PRIVE'!$AS:$AS,$BI69,'5_PRESCOLAIRE_PRIVE'!$AT:$AT)</f>
        <v>19220</v>
      </c>
      <c r="AI69" s="26">
        <f>SUMIF('5_PRESCOLAIRE_PRIVE'!$AS:$AS,$BI69,'5_PRESCOLAIRE_PRIVE'!$X:$X)</f>
        <v>636</v>
      </c>
      <c r="AJ69" s="26">
        <f>SUMIF('5_PRESCOLAIRE_PRIVE'!$AS:$AS,$BI69,'5_PRESCOLAIRE_PRIVE'!$AC:$AC)</f>
        <v>373</v>
      </c>
      <c r="AK69" s="26">
        <f>SUMIF('6_PRIMAIRE_PRIVE'!$BZ:$BZ,$BI69,'6_PRIMAIRE_PRIVE'!$M:$M)</f>
        <v>52547</v>
      </c>
      <c r="AL69" s="26">
        <f>SUMIF('6_PRIMAIRE_PRIVE'!$BZ:$BZ,$BI69,'6_PRIMAIRE_PRIVE'!$AA:$AA)</f>
        <v>5069</v>
      </c>
      <c r="AM69" s="26">
        <f>SUMIF('6_PRIMAIRE_PRIVE'!$BZ:$BZ,$BI69,'6_PRIMAIRE_PRIVE'!$BC:$BC)</f>
        <v>1569</v>
      </c>
      <c r="AN69" s="26">
        <f>SUMIF('6_PRIMAIRE_PRIVE'!$BZ:$BZ,$BI69,'6_PRIMAIRE_PRIVE'!$AK:$AK)</f>
        <v>1808</v>
      </c>
      <c r="AO69" s="26">
        <f>SUMIF('6_PRIMAIRE_PRIVE'!$BZ:$BZ,$BI69,'6_PRIMAIRE_PRIVE'!$CA:$CA)</f>
        <v>59611</v>
      </c>
      <c r="AP69" s="26">
        <f>SUMIF('6_PRIMAIRE_PRIVE'!$BZ:$BZ,$BI69,'6_PRIMAIRE_PRIVE'!$AO:$AO)</f>
        <v>430</v>
      </c>
      <c r="AQ69" s="212"/>
      <c r="AR69" s="25" t="s">
        <v>73</v>
      </c>
      <c r="AS69" s="26">
        <f>SUMIF('7_COLLEGE_PRIVE'!$BW:$BW,$BI69,'7_COLLEGE_PRIVE'!$K:$K)</f>
        <v>23841</v>
      </c>
      <c r="AT69" s="26">
        <f>SUMIF('7_COLLEGE_PRIVE'!$BW:$BW,$BI69,'7_COLLEGE_PRIVE'!$W:$W)</f>
        <v>1548</v>
      </c>
      <c r="AU69" s="26">
        <f>SUMIF('7_COLLEGE_PRIVE'!$BW:$BW,$BI69,'7_COLLEGE_PRIVE'!$AX:$AX)</f>
        <v>1494</v>
      </c>
      <c r="AV69" s="26">
        <f>SUMIF('7_COLLEGE_PRIVE'!$BW:$BW,$BI69,'7_COLLEGE_PRIVE'!$AF:$AF)</f>
        <v>880</v>
      </c>
      <c r="AW69" s="26">
        <f>SUMIF('7_COLLEGE_PRIVE'!$BW:$BW,$BI69,'7_COLLEGE_PRIVE'!$BX:$BX)</f>
        <v>29975</v>
      </c>
      <c r="AX69" s="26">
        <f>SUMIF('7_COLLEGE_PRIVE'!$BW:$BW,$BI69,'7_COLLEGE_PRIVE'!$AJ:$AJ)</f>
        <v>234</v>
      </c>
      <c r="AY69" s="26">
        <f>SUMIF('8_LYCEE_PRIVE'!$ES:$ES,$BI69,'8_LYCEE_PRIVE'!$AC:$AC)</f>
        <v>6126</v>
      </c>
      <c r="AZ69" s="26">
        <f>SUMIF('8_LYCEE_PRIVE'!$ES:$ES,$BI69,'8_LYCEE_PRIVE'!$BG:$BG)</f>
        <v>260</v>
      </c>
      <c r="BA69" s="26">
        <f>SUMIF('8_LYCEE_PRIVE'!$ES:$ES,$BI69,'8_LYCEE_PRIVE'!$ET:$ET)</f>
        <v>2240</v>
      </c>
      <c r="BB69" s="26">
        <f>SUMIF('8_LYCEE_PRIVE'!$ES:$ES,$BI69,'8_LYCEE_PRIVE'!$EU:$EU)</f>
        <v>1590</v>
      </c>
      <c r="BC69" s="26">
        <f>SUMIF('8_LYCEE_PRIVE'!$ES:$ES,$BI69,'8_LYCEE_PRIVE'!$DQ:$DQ)</f>
        <v>379</v>
      </c>
      <c r="BD69" s="26">
        <f>SUMIF('8_LYCEE_PRIVE'!$ES:$ES,$BI69,'8_LYCEE_PRIVE'!$BY:$BY)</f>
        <v>148</v>
      </c>
      <c r="BE69" s="26">
        <f>SUMIF('8_LYCEE_PRIVE'!$ES:$ES,$BI69,'8_LYCEE_PRIVE'!$EV:$EV)</f>
        <v>6677</v>
      </c>
      <c r="BF69" s="26">
        <f>SUMIF('8_LYCEE_PRIVE'!$ES:$ES,$BI69,'8_LYCEE_PRIVE'!$CC:$CC)</f>
        <v>36</v>
      </c>
      <c r="BH69" s="78" t="str">
        <f t="shared" si="2"/>
        <v>SAVA</v>
      </c>
      <c r="BI69" s="78" t="str">
        <f t="shared" si="3"/>
        <v>SAVATOTAL</v>
      </c>
    </row>
    <row r="70" spans="1:61">
      <c r="A70" s="205" t="s">
        <v>114</v>
      </c>
      <c r="B70" s="8" t="s">
        <v>90</v>
      </c>
      <c r="C70" s="71">
        <f>SUMIF('1_PRESCOLAIRE_PUBLIC'!$AX:$AX,$BI70,'1_PRESCOLAIRE_PUBLIC'!$K:$K)</f>
        <v>50010</v>
      </c>
      <c r="D70" s="71">
        <f>SUMIF('1_PRESCOLAIRE_PUBLIC'!$AX:$AX,$BI70,'1_PRESCOLAIRE_PUBLIC'!$T:$T)</f>
        <v>1511</v>
      </c>
      <c r="E70" s="71">
        <f>SUMIF('1_PRESCOLAIRE_PUBLIC'!$AX:$AX,$BI70,'1_PRESCOLAIRE_PUBLIC'!$AY:$AY)</f>
        <v>12617</v>
      </c>
      <c r="F70" s="71">
        <f>SUMIF('1_PRESCOLAIRE_PUBLIC'!$AX:$AX,$BI70,'1_PRESCOLAIRE_PUBLIC'!$AC:$AC)</f>
        <v>2624</v>
      </c>
      <c r="G70" s="71">
        <f>SUMIF('1_PRESCOLAIRE_PUBLIC'!$AX:$AX,$BI70,'1_PRESCOLAIRE_PUBLIC'!$AH:$AH)</f>
        <v>1711</v>
      </c>
      <c r="H70" s="71">
        <f>SUMIF('2_PRIMAIRE_PUBLIC'!$CE:$CE,$BI70,'2_PRIMAIRE_PUBLIC'!$M:$M)</f>
        <v>284268</v>
      </c>
      <c r="I70" s="71">
        <f>SUMIF('2_PRIMAIRE_PUBLIC'!$CE:$CE,$BI70,'2_PRIMAIRE_PUBLIC'!$AA:$AA)</f>
        <v>73866</v>
      </c>
      <c r="J70" s="71">
        <f>SUMIF('2_PRIMAIRE_PUBLIC'!$CE:$CE,$BI70,'2_PRIMAIRE_PUBLIC'!$BI:$BI)</f>
        <v>9456</v>
      </c>
      <c r="K70" s="71">
        <f>SUMIF('2_PRIMAIRE_PUBLIC'!$CE:$CE,$BI70,'2_PRIMAIRE_PUBLIC'!$AK:$AK)</f>
        <v>7372</v>
      </c>
      <c r="L70" s="71">
        <f>SUMIF('2_PRIMAIRE_PUBLIC'!$CE:$CE,$BI70,'2_PRIMAIRE_PUBLIC'!$CF:$CF)</f>
        <v>189297</v>
      </c>
      <c r="M70" s="71">
        <f>SUMIF('2_PRIMAIRE_PUBLIC'!$CE:$CE,$BI70,'2_PRIMAIRE_PUBLIC'!$AO:$AO)</f>
        <v>2453</v>
      </c>
      <c r="N70" s="205" t="s">
        <v>114</v>
      </c>
      <c r="O70" s="8" t="s">
        <v>90</v>
      </c>
      <c r="P70" s="71">
        <f>SUMIF('3_COLLEGE_PUBLIC'!$BZ:$BZ,$BI70,'3_COLLEGE_PUBLIC'!$K:$K)</f>
        <v>50300</v>
      </c>
      <c r="Q70" s="71">
        <f>SUMIF('3_COLLEGE_PUBLIC'!$BZ:$BZ,$BI70,'3_COLLEGE_PUBLIC'!$W:$W)</f>
        <v>4390</v>
      </c>
      <c r="R70" s="71">
        <f>SUMIF('3_COLLEGE_PUBLIC'!$BZ:$BZ,$BI70,'3_COLLEGE_PUBLIC'!$BC:$BC)</f>
        <v>3042</v>
      </c>
      <c r="S70" s="71">
        <f>SUMIF('3_COLLEGE_PUBLIC'!$BZ:$BZ,$BI70,'3_COLLEGE_PUBLIC'!$AF:$AF)</f>
        <v>1220</v>
      </c>
      <c r="T70" s="71">
        <f>SUMIF('3_COLLEGE_PUBLIC'!$BZ:$BZ,$BI70,'3_COLLEGE_PUBLIC'!$CA:$CA)</f>
        <v>42363</v>
      </c>
      <c r="U70" s="71">
        <f>SUMIF('3_COLLEGE_PUBLIC'!$BZ:$BZ,$BI70,'3_COLLEGE_PUBLIC'!$AJ:$AJ)</f>
        <v>299</v>
      </c>
      <c r="V70" s="4">
        <f>SUMIF('4_LYCEE_PUBLIC'!$EV:$EV,$BI70,'4_LYCEE_PUBLIC'!$AC:$AC)</f>
        <v>9928</v>
      </c>
      <c r="W70" s="4">
        <f>SUMIF('4_LYCEE_PUBLIC'!$EV:$EV,$BI70,'4_LYCEE_PUBLIC'!$BG:$BG)</f>
        <v>887</v>
      </c>
      <c r="X70" s="4">
        <f>SUMIF('4_LYCEE_PUBLIC'!$EV:$EV,$BI70,'4_LYCEE_PUBLIC'!$EW:$EW)</f>
        <v>2686</v>
      </c>
      <c r="Y70" s="4">
        <f>SUMIF('4_LYCEE_PUBLIC'!$EV:$EV,$BI70,'4_LYCEE_PUBLIC'!$EX:$EX)</f>
        <v>1250</v>
      </c>
      <c r="Z70" s="4">
        <f>SUMIF('4_LYCEE_PUBLIC'!$EV:$EV,$BI70,'4_LYCEE_PUBLIC'!$DV:$DV)</f>
        <v>534</v>
      </c>
      <c r="AA70" s="4">
        <f>SUMIF('4_LYCEE_PUBLIC'!$EV:$EV,$BI70,'4_LYCEE_PUBLIC'!$BY:$BY)</f>
        <v>191</v>
      </c>
      <c r="AB70" s="4">
        <f>SUMIF('4_LYCEE_PUBLIC'!$EV:$EV,$BI70,'4_LYCEE_PUBLIC'!$EY:$EY)</f>
        <v>8355</v>
      </c>
      <c r="AC70" s="4">
        <f>SUMIF('4_LYCEE_PUBLIC'!$EV:$EV,$BI70,'4_LYCEE_PUBLIC'!$CC:$CC)</f>
        <v>39</v>
      </c>
      <c r="AD70" s="205" t="s">
        <v>114</v>
      </c>
      <c r="AE70" s="3" t="s">
        <v>90</v>
      </c>
      <c r="AF70" s="4">
        <f>SUMIF('5_PRESCOLAIRE_PRIVE'!$AS:$AS,$BI70,'5_PRESCOLAIRE_PRIVE'!$K:$K)</f>
        <v>5583</v>
      </c>
      <c r="AG70" s="4">
        <f>SUMIF('5_PRESCOLAIRE_PRIVE'!$AS:$AS,$BI70,'5_PRESCOLAIRE_PRIVE'!$T:$T)</f>
        <v>178</v>
      </c>
      <c r="AH70" s="4">
        <f>SUMIF('5_PRESCOLAIRE_PRIVE'!$AS:$AS,$BI70,'5_PRESCOLAIRE_PRIVE'!$AT:$AT)</f>
        <v>4959</v>
      </c>
      <c r="AI70" s="4">
        <f>SUMIF('5_PRESCOLAIRE_PRIVE'!$AS:$AS,$BI70,'5_PRESCOLAIRE_PRIVE'!$X:$X)</f>
        <v>185</v>
      </c>
      <c r="AJ70" s="4">
        <f>SUMIF('5_PRESCOLAIRE_PRIVE'!$AS:$AS,$BI70,'5_PRESCOLAIRE_PRIVE'!$AC:$AC)</f>
        <v>151</v>
      </c>
      <c r="AK70" s="1">
        <f>SUMIF('6_PRIMAIRE_PRIVE'!$BZ:$BZ,$BI70,'6_PRIMAIRE_PRIVE'!$M:$M)</f>
        <v>27995</v>
      </c>
      <c r="AL70" s="1">
        <f>SUMIF('6_PRIMAIRE_PRIVE'!$BZ:$BZ,$BI70,'6_PRIMAIRE_PRIVE'!$AA:$AA)</f>
        <v>2884</v>
      </c>
      <c r="AM70" s="1">
        <f>SUMIF('6_PRIMAIRE_PRIVE'!$BZ:$BZ,$BI70,'6_PRIMAIRE_PRIVE'!$BC:$BC)</f>
        <v>806</v>
      </c>
      <c r="AN70" s="1">
        <f>SUMIF('6_PRIMAIRE_PRIVE'!$BZ:$BZ,$BI70,'6_PRIMAIRE_PRIVE'!$AK:$AK)</f>
        <v>793</v>
      </c>
      <c r="AO70" s="1">
        <f>SUMIF('6_PRIMAIRE_PRIVE'!$BZ:$BZ,$BI70,'6_PRIMAIRE_PRIVE'!$CA:$CA)</f>
        <v>27797</v>
      </c>
      <c r="AP70" s="1">
        <f>SUMIF('6_PRIMAIRE_PRIVE'!$BZ:$BZ,$BI70,'6_PRIMAIRE_PRIVE'!$AO:$AO)</f>
        <v>214</v>
      </c>
      <c r="AQ70" s="212" t="s">
        <v>114</v>
      </c>
      <c r="AR70" s="3" t="s">
        <v>90</v>
      </c>
      <c r="AS70" s="1">
        <f>SUMIF('7_COLLEGE_PRIVE'!$BW:$BW,$BI70,'7_COLLEGE_PRIVE'!$K:$K)</f>
        <v>14211</v>
      </c>
      <c r="AT70" s="1">
        <f>SUMIF('7_COLLEGE_PRIVE'!$BW:$BW,$BI70,'7_COLLEGE_PRIVE'!$W:$W)</f>
        <v>1028</v>
      </c>
      <c r="AU70" s="1">
        <f>SUMIF('7_COLLEGE_PRIVE'!$BW:$BW,$BI70,'7_COLLEGE_PRIVE'!$AX:$AX)</f>
        <v>725</v>
      </c>
      <c r="AV70" s="1">
        <f>SUMIF('7_COLLEGE_PRIVE'!$BW:$BW,$BI70,'7_COLLEGE_PRIVE'!$AF:$AF)</f>
        <v>482</v>
      </c>
      <c r="AW70" s="1">
        <f>SUMIF('7_COLLEGE_PRIVE'!$BW:$BW,$BI70,'7_COLLEGE_PRIVE'!$BX:$BX)</f>
        <v>15954</v>
      </c>
      <c r="AX70" s="1">
        <f>SUMIF('7_COLLEGE_PRIVE'!$BW:$BW,$BI70,'7_COLLEGE_PRIVE'!$AJ:$AJ)</f>
        <v>131</v>
      </c>
      <c r="AY70" s="1">
        <f>SUMIF('8_LYCEE_PRIVE'!$ES:$ES,$BI70,'8_LYCEE_PRIVE'!$AC:$AC)</f>
        <v>2397</v>
      </c>
      <c r="AZ70" s="1">
        <f>SUMIF('8_LYCEE_PRIVE'!$ES:$ES,$BI70,'8_LYCEE_PRIVE'!$BG:$BG)</f>
        <v>176</v>
      </c>
      <c r="BA70" s="1">
        <f>SUMIF('8_LYCEE_PRIVE'!$ES:$ES,$BI70,'8_LYCEE_PRIVE'!$ET:$ET)</f>
        <v>757</v>
      </c>
      <c r="BB70" s="1">
        <f>SUMIF('8_LYCEE_PRIVE'!$ES:$ES,$BI70,'8_LYCEE_PRIVE'!$EU:$EU)</f>
        <v>487</v>
      </c>
      <c r="BC70" s="1">
        <f>SUMIF('8_LYCEE_PRIVE'!$ES:$ES,$BI70,'8_LYCEE_PRIVE'!$DQ:$DQ)</f>
        <v>139</v>
      </c>
      <c r="BD70" s="1">
        <f>SUMIF('8_LYCEE_PRIVE'!$ES:$ES,$BI70,'8_LYCEE_PRIVE'!$BY:$BY)</f>
        <v>74</v>
      </c>
      <c r="BE70" s="1">
        <f>SUMIF('8_LYCEE_PRIVE'!$ES:$ES,$BI70,'8_LYCEE_PRIVE'!$EV:$EV)</f>
        <v>2602</v>
      </c>
      <c r="BF70" s="1">
        <f>SUMIF('8_LYCEE_PRIVE'!$ES:$ES,$BI70,'8_LYCEE_PRIVE'!$CC:$CC)</f>
        <v>21</v>
      </c>
      <c r="BH70" s="78" t="str">
        <f t="shared" ref="BH70:BH81" si="4">IF(A70="",BH69,A70)</f>
        <v>SOFIA</v>
      </c>
      <c r="BI70" s="78" t="str">
        <f t="shared" ref="BI70:BI81" si="5">BH70&amp;B70</f>
        <v>SOFIARURAL</v>
      </c>
    </row>
    <row r="71" spans="1:61">
      <c r="A71" s="205"/>
      <c r="B71" s="8" t="s">
        <v>91</v>
      </c>
      <c r="C71" s="71">
        <f>SUMIF('1_PRESCOLAIRE_PUBLIC'!$AX:$AX,$BI71,'1_PRESCOLAIRE_PUBLIC'!$K:$K)</f>
        <v>2621</v>
      </c>
      <c r="D71" s="71">
        <f>SUMIF('1_PRESCOLAIRE_PUBLIC'!$AX:$AX,$BI71,'1_PRESCOLAIRE_PUBLIC'!$T:$T)</f>
        <v>68</v>
      </c>
      <c r="E71" s="71">
        <f>SUMIF('1_PRESCOLAIRE_PUBLIC'!$AX:$AX,$BI71,'1_PRESCOLAIRE_PUBLIC'!$AY:$AY)</f>
        <v>869</v>
      </c>
      <c r="F71" s="71">
        <f>SUMIF('1_PRESCOLAIRE_PUBLIC'!$AX:$AX,$BI71,'1_PRESCOLAIRE_PUBLIC'!$AC:$AC)</f>
        <v>157</v>
      </c>
      <c r="G71" s="71">
        <f>SUMIF('1_PRESCOLAIRE_PUBLIC'!$AX:$AX,$BI71,'1_PRESCOLAIRE_PUBLIC'!$AH:$AH)</f>
        <v>62</v>
      </c>
      <c r="H71" s="71">
        <f>SUMIF('2_PRIMAIRE_PUBLIC'!$CE:$CE,$BI71,'2_PRIMAIRE_PUBLIC'!$M:$M)</f>
        <v>19585</v>
      </c>
      <c r="I71" s="71">
        <f>SUMIF('2_PRIMAIRE_PUBLIC'!$CE:$CE,$BI71,'2_PRIMAIRE_PUBLIC'!$AA:$AA)</f>
        <v>4669</v>
      </c>
      <c r="J71" s="71">
        <f>SUMIF('2_PRIMAIRE_PUBLIC'!$CE:$CE,$BI71,'2_PRIMAIRE_PUBLIC'!$BI:$BI)</f>
        <v>513</v>
      </c>
      <c r="K71" s="71">
        <f>SUMIF('2_PRIMAIRE_PUBLIC'!$CE:$CE,$BI71,'2_PRIMAIRE_PUBLIC'!$AK:$AK)</f>
        <v>425</v>
      </c>
      <c r="L71" s="71">
        <f>SUMIF('2_PRIMAIRE_PUBLIC'!$CE:$CE,$BI71,'2_PRIMAIRE_PUBLIC'!$CF:$CF)</f>
        <v>11197</v>
      </c>
      <c r="M71" s="71">
        <f>SUMIF('2_PRIMAIRE_PUBLIC'!$CE:$CE,$BI71,'2_PRIMAIRE_PUBLIC'!$AO:$AO)</f>
        <v>74</v>
      </c>
      <c r="N71" s="205"/>
      <c r="O71" s="8" t="s">
        <v>91</v>
      </c>
      <c r="P71" s="71">
        <f>SUMIF('3_COLLEGE_PUBLIC'!$BZ:$BZ,$BI71,'3_COLLEGE_PUBLIC'!$K:$K)</f>
        <v>11977</v>
      </c>
      <c r="Q71" s="71">
        <f>SUMIF('3_COLLEGE_PUBLIC'!$BZ:$BZ,$BI71,'3_COLLEGE_PUBLIC'!$W:$W)</f>
        <v>1929</v>
      </c>
      <c r="R71" s="71">
        <f>SUMIF('3_COLLEGE_PUBLIC'!$BZ:$BZ,$BI71,'3_COLLEGE_PUBLIC'!$BC:$BC)</f>
        <v>493</v>
      </c>
      <c r="S71" s="71">
        <f>SUMIF('3_COLLEGE_PUBLIC'!$BZ:$BZ,$BI71,'3_COLLEGE_PUBLIC'!$AF:$AF)</f>
        <v>181</v>
      </c>
      <c r="T71" s="71">
        <f>SUMIF('3_COLLEGE_PUBLIC'!$BZ:$BZ,$BI71,'3_COLLEGE_PUBLIC'!$CA:$CA)</f>
        <v>9281</v>
      </c>
      <c r="U71" s="71">
        <f>SUMIF('3_COLLEGE_PUBLIC'!$BZ:$BZ,$BI71,'3_COLLEGE_PUBLIC'!$AJ:$AJ)</f>
        <v>12</v>
      </c>
      <c r="V71" s="4">
        <f>SUMIF('4_LYCEE_PUBLIC'!$EV:$EV,$BI71,'4_LYCEE_PUBLIC'!$AC:$AC)</f>
        <v>8327</v>
      </c>
      <c r="W71" s="4">
        <f>SUMIF('4_LYCEE_PUBLIC'!$EV:$EV,$BI71,'4_LYCEE_PUBLIC'!$BG:$BG)</f>
        <v>803</v>
      </c>
      <c r="X71" s="4">
        <f>SUMIF('4_LYCEE_PUBLIC'!$EV:$EV,$BI71,'4_LYCEE_PUBLIC'!$EW:$EW)</f>
        <v>2887</v>
      </c>
      <c r="Y71" s="4">
        <f>SUMIF('4_LYCEE_PUBLIC'!$EV:$EV,$BI71,'4_LYCEE_PUBLIC'!$EX:$EX)</f>
        <v>1049</v>
      </c>
      <c r="Z71" s="4">
        <f>SUMIF('4_LYCEE_PUBLIC'!$EV:$EV,$BI71,'4_LYCEE_PUBLIC'!$DV:$DV)</f>
        <v>360</v>
      </c>
      <c r="AA71" s="4">
        <f>SUMIF('4_LYCEE_PUBLIC'!$EV:$EV,$BI71,'4_LYCEE_PUBLIC'!$BY:$BY)</f>
        <v>140</v>
      </c>
      <c r="AB71" s="4">
        <f>SUMIF('4_LYCEE_PUBLIC'!$EV:$EV,$BI71,'4_LYCEE_PUBLIC'!$EY:$EY)</f>
        <v>7549</v>
      </c>
      <c r="AC71" s="4">
        <f>SUMIF('4_LYCEE_PUBLIC'!$EV:$EV,$BI71,'4_LYCEE_PUBLIC'!$CC:$CC)</f>
        <v>7</v>
      </c>
      <c r="AD71" s="205"/>
      <c r="AE71" s="3" t="s">
        <v>91</v>
      </c>
      <c r="AF71" s="4">
        <f>SUMIF('5_PRESCOLAIRE_PRIVE'!$AS:$AS,$BI71,'5_PRESCOLAIRE_PRIVE'!$K:$K)</f>
        <v>6107</v>
      </c>
      <c r="AG71" s="4">
        <f>SUMIF('5_PRESCOLAIRE_PRIVE'!$AS:$AS,$BI71,'5_PRESCOLAIRE_PRIVE'!$T:$T)</f>
        <v>153</v>
      </c>
      <c r="AH71" s="4">
        <f>SUMIF('5_PRESCOLAIRE_PRIVE'!$AS:$AS,$BI71,'5_PRESCOLAIRE_PRIVE'!$AT:$AT)</f>
        <v>5360</v>
      </c>
      <c r="AI71" s="4">
        <f>SUMIF('5_PRESCOLAIRE_PRIVE'!$AS:$AS,$BI71,'5_PRESCOLAIRE_PRIVE'!$X:$X)</f>
        <v>189</v>
      </c>
      <c r="AJ71" s="4">
        <f>SUMIF('5_PRESCOLAIRE_PRIVE'!$AS:$AS,$BI71,'5_PRESCOLAIRE_PRIVE'!$AC:$AC)</f>
        <v>71</v>
      </c>
      <c r="AK71" s="1">
        <f>SUMIF('6_PRIMAIRE_PRIVE'!$BZ:$BZ,$BI71,'6_PRIMAIRE_PRIVE'!$M:$M)</f>
        <v>17264</v>
      </c>
      <c r="AL71" s="1">
        <f>SUMIF('6_PRIMAIRE_PRIVE'!$BZ:$BZ,$BI71,'6_PRIMAIRE_PRIVE'!$AA:$AA)</f>
        <v>1242</v>
      </c>
      <c r="AM71" s="1">
        <f>SUMIF('6_PRIMAIRE_PRIVE'!$BZ:$BZ,$BI71,'6_PRIMAIRE_PRIVE'!$BC:$BC)</f>
        <v>449</v>
      </c>
      <c r="AN71" s="1">
        <f>SUMIF('6_PRIMAIRE_PRIVE'!$BZ:$BZ,$BI71,'6_PRIMAIRE_PRIVE'!$AK:$AK)</f>
        <v>451</v>
      </c>
      <c r="AO71" s="1">
        <f>SUMIF('6_PRIMAIRE_PRIVE'!$BZ:$BZ,$BI71,'6_PRIMAIRE_PRIVE'!$CA:$CA)</f>
        <v>18040</v>
      </c>
      <c r="AP71" s="1">
        <f>SUMIF('6_PRIMAIRE_PRIVE'!$BZ:$BZ,$BI71,'6_PRIMAIRE_PRIVE'!$AO:$AO)</f>
        <v>81</v>
      </c>
      <c r="AQ71" s="212"/>
      <c r="AR71" s="3" t="s">
        <v>91</v>
      </c>
      <c r="AS71" s="1">
        <f>SUMIF('7_COLLEGE_PRIVE'!$BW:$BW,$BI71,'7_COLLEGE_PRIVE'!$K:$K)</f>
        <v>14045</v>
      </c>
      <c r="AT71" s="1">
        <f>SUMIF('7_COLLEGE_PRIVE'!$BW:$BW,$BI71,'7_COLLEGE_PRIVE'!$W:$W)</f>
        <v>1252</v>
      </c>
      <c r="AU71" s="1">
        <f>SUMIF('7_COLLEGE_PRIVE'!$BW:$BW,$BI71,'7_COLLEGE_PRIVE'!$AX:$AX)</f>
        <v>617</v>
      </c>
      <c r="AV71" s="1">
        <f>SUMIF('7_COLLEGE_PRIVE'!$BW:$BW,$BI71,'7_COLLEGE_PRIVE'!$AF:$AF)</f>
        <v>344</v>
      </c>
      <c r="AW71" s="1">
        <f>SUMIF('7_COLLEGE_PRIVE'!$BW:$BW,$BI71,'7_COLLEGE_PRIVE'!$BX:$BX)</f>
        <v>16297</v>
      </c>
      <c r="AX71" s="1">
        <f>SUMIF('7_COLLEGE_PRIVE'!$BW:$BW,$BI71,'7_COLLEGE_PRIVE'!$AJ:$AJ)</f>
        <v>70</v>
      </c>
      <c r="AY71" s="1">
        <f>SUMIF('8_LYCEE_PRIVE'!$ES:$ES,$BI71,'8_LYCEE_PRIVE'!$AC:$AC)</f>
        <v>7716</v>
      </c>
      <c r="AZ71" s="1">
        <f>SUMIF('8_LYCEE_PRIVE'!$ES:$ES,$BI71,'8_LYCEE_PRIVE'!$BG:$BG)</f>
        <v>737</v>
      </c>
      <c r="BA71" s="1">
        <f>SUMIF('8_LYCEE_PRIVE'!$ES:$ES,$BI71,'8_LYCEE_PRIVE'!$ET:$ET)</f>
        <v>3120</v>
      </c>
      <c r="BB71" s="1">
        <f>SUMIF('8_LYCEE_PRIVE'!$ES:$ES,$BI71,'8_LYCEE_PRIVE'!$EU:$EU)</f>
        <v>1741</v>
      </c>
      <c r="BC71" s="1">
        <f>SUMIF('8_LYCEE_PRIVE'!$ES:$ES,$BI71,'8_LYCEE_PRIVE'!$DQ:$DQ)</f>
        <v>358</v>
      </c>
      <c r="BD71" s="1">
        <f>SUMIF('8_LYCEE_PRIVE'!$ES:$ES,$BI71,'8_LYCEE_PRIVE'!$BY:$BY)</f>
        <v>182</v>
      </c>
      <c r="BE71" s="1">
        <f>SUMIF('8_LYCEE_PRIVE'!$ES:$ES,$BI71,'8_LYCEE_PRIVE'!$EV:$EV)</f>
        <v>8067</v>
      </c>
      <c r="BF71" s="1">
        <f>SUMIF('8_LYCEE_PRIVE'!$ES:$ES,$BI71,'8_LYCEE_PRIVE'!$CC:$CC)</f>
        <v>39</v>
      </c>
      <c r="BH71" s="78" t="str">
        <f t="shared" si="4"/>
        <v>SOFIA</v>
      </c>
      <c r="BI71" s="78" t="str">
        <f t="shared" si="5"/>
        <v>SOFIAURBAIN</v>
      </c>
    </row>
    <row r="72" spans="1:61">
      <c r="A72" s="205"/>
      <c r="B72" s="25" t="s">
        <v>73</v>
      </c>
      <c r="C72" s="26">
        <f>SUMIF('1_PRESCOLAIRE_PUBLIC'!$AX:$AX,$BI72,'1_PRESCOLAIRE_PUBLIC'!$K:$K)</f>
        <v>52631</v>
      </c>
      <c r="D72" s="26">
        <f>SUMIF('1_PRESCOLAIRE_PUBLIC'!$AX:$AX,$BI72,'1_PRESCOLAIRE_PUBLIC'!$T:$T)</f>
        <v>1579</v>
      </c>
      <c r="E72" s="26">
        <f>SUMIF('1_PRESCOLAIRE_PUBLIC'!$AX:$AX,$BI72,'1_PRESCOLAIRE_PUBLIC'!$AY:$AY)</f>
        <v>13486</v>
      </c>
      <c r="F72" s="26">
        <f>SUMIF('1_PRESCOLAIRE_PUBLIC'!$AX:$AX,$BI72,'1_PRESCOLAIRE_PUBLIC'!$AC:$AC)</f>
        <v>2781</v>
      </c>
      <c r="G72" s="26">
        <f>SUMIF('1_PRESCOLAIRE_PUBLIC'!$AX:$AX,$BI72,'1_PRESCOLAIRE_PUBLIC'!$AH:$AH)</f>
        <v>1773</v>
      </c>
      <c r="H72" s="26">
        <f>SUMIF('2_PRIMAIRE_PUBLIC'!$CE:$CE,$BI72,'2_PRIMAIRE_PUBLIC'!$M:$M)</f>
        <v>303853</v>
      </c>
      <c r="I72" s="26">
        <f>SUMIF('2_PRIMAIRE_PUBLIC'!$CE:$CE,$BI72,'2_PRIMAIRE_PUBLIC'!$AA:$AA)</f>
        <v>78535</v>
      </c>
      <c r="J72" s="26">
        <f>SUMIF('2_PRIMAIRE_PUBLIC'!$CE:$CE,$BI72,'2_PRIMAIRE_PUBLIC'!$BI:$BI)</f>
        <v>9969</v>
      </c>
      <c r="K72" s="26">
        <f>SUMIF('2_PRIMAIRE_PUBLIC'!$CE:$CE,$BI72,'2_PRIMAIRE_PUBLIC'!$AK:$AK)</f>
        <v>7797</v>
      </c>
      <c r="L72" s="26">
        <f>SUMIF('2_PRIMAIRE_PUBLIC'!$CE:$CE,$BI72,'2_PRIMAIRE_PUBLIC'!$CF:$CF)</f>
        <v>200494</v>
      </c>
      <c r="M72" s="26">
        <f>SUMIF('2_PRIMAIRE_PUBLIC'!$CE:$CE,$BI72,'2_PRIMAIRE_PUBLIC'!$AO:$AO)</f>
        <v>2527</v>
      </c>
      <c r="N72" s="205"/>
      <c r="O72" s="25" t="s">
        <v>73</v>
      </c>
      <c r="P72" s="26">
        <f>SUMIF('3_COLLEGE_PUBLIC'!$BZ:$BZ,$BI72,'3_COLLEGE_PUBLIC'!$K:$K)</f>
        <v>62277</v>
      </c>
      <c r="Q72" s="26">
        <f>SUMIF('3_COLLEGE_PUBLIC'!$BZ:$BZ,$BI72,'3_COLLEGE_PUBLIC'!$W:$W)</f>
        <v>6319</v>
      </c>
      <c r="R72" s="26">
        <f>SUMIF('3_COLLEGE_PUBLIC'!$BZ:$BZ,$BI72,'3_COLLEGE_PUBLIC'!$BC:$BC)</f>
        <v>3535</v>
      </c>
      <c r="S72" s="26">
        <f>SUMIF('3_COLLEGE_PUBLIC'!$BZ:$BZ,$BI72,'3_COLLEGE_PUBLIC'!$AF:$AF)</f>
        <v>1401</v>
      </c>
      <c r="T72" s="26">
        <f>SUMIF('3_COLLEGE_PUBLIC'!$BZ:$BZ,$BI72,'3_COLLEGE_PUBLIC'!$CA:$CA)</f>
        <v>51644</v>
      </c>
      <c r="U72" s="26">
        <f>SUMIF('3_COLLEGE_PUBLIC'!$BZ:$BZ,$BI72,'3_COLLEGE_PUBLIC'!$AJ:$AJ)</f>
        <v>311</v>
      </c>
      <c r="V72" s="26">
        <f>SUMIF('4_LYCEE_PUBLIC'!$EV:$EV,$BI72,'4_LYCEE_PUBLIC'!$AC:$AC)</f>
        <v>18255</v>
      </c>
      <c r="W72" s="26">
        <f>SUMIF('4_LYCEE_PUBLIC'!$EV:$EV,$BI72,'4_LYCEE_PUBLIC'!$BG:$BG)</f>
        <v>1690</v>
      </c>
      <c r="X72" s="26">
        <f>SUMIF('4_LYCEE_PUBLIC'!$EV:$EV,$BI72,'4_LYCEE_PUBLIC'!$EW:$EW)</f>
        <v>5573</v>
      </c>
      <c r="Y72" s="26">
        <f>SUMIF('4_LYCEE_PUBLIC'!$EV:$EV,$BI72,'4_LYCEE_PUBLIC'!$EX:$EX)</f>
        <v>2299</v>
      </c>
      <c r="Z72" s="26">
        <f>SUMIF('4_LYCEE_PUBLIC'!$EV:$EV,$BI72,'4_LYCEE_PUBLIC'!$DV:$DV)</f>
        <v>894</v>
      </c>
      <c r="AA72" s="26">
        <f>SUMIF('4_LYCEE_PUBLIC'!$EV:$EV,$BI72,'4_LYCEE_PUBLIC'!$BY:$BY)</f>
        <v>331</v>
      </c>
      <c r="AB72" s="26">
        <f>SUMIF('4_LYCEE_PUBLIC'!$EV:$EV,$BI72,'4_LYCEE_PUBLIC'!$EY:$EY)</f>
        <v>15904</v>
      </c>
      <c r="AC72" s="26">
        <f>SUMIF('4_LYCEE_PUBLIC'!$EV:$EV,$BI72,'4_LYCEE_PUBLIC'!$CC:$CC)</f>
        <v>46</v>
      </c>
      <c r="AD72" s="205"/>
      <c r="AE72" s="25" t="s">
        <v>73</v>
      </c>
      <c r="AF72" s="26">
        <f>SUMIF('5_PRESCOLAIRE_PRIVE'!$AS:$AS,$BI72,'5_PRESCOLAIRE_PRIVE'!$K:$K)</f>
        <v>11690</v>
      </c>
      <c r="AG72" s="26">
        <f>SUMIF('5_PRESCOLAIRE_PRIVE'!$AS:$AS,$BI72,'5_PRESCOLAIRE_PRIVE'!$T:$T)</f>
        <v>331</v>
      </c>
      <c r="AH72" s="26">
        <f>SUMIF('5_PRESCOLAIRE_PRIVE'!$AS:$AS,$BI72,'5_PRESCOLAIRE_PRIVE'!$AT:$AT)</f>
        <v>10319</v>
      </c>
      <c r="AI72" s="26">
        <f>SUMIF('5_PRESCOLAIRE_PRIVE'!$AS:$AS,$BI72,'5_PRESCOLAIRE_PRIVE'!$X:$X)</f>
        <v>374</v>
      </c>
      <c r="AJ72" s="26">
        <f>SUMIF('5_PRESCOLAIRE_PRIVE'!$AS:$AS,$BI72,'5_PRESCOLAIRE_PRIVE'!$AC:$AC)</f>
        <v>222</v>
      </c>
      <c r="AK72" s="26">
        <f>SUMIF('6_PRIMAIRE_PRIVE'!$BZ:$BZ,$BI72,'6_PRIMAIRE_PRIVE'!$M:$M)</f>
        <v>45259</v>
      </c>
      <c r="AL72" s="26">
        <f>SUMIF('6_PRIMAIRE_PRIVE'!$BZ:$BZ,$BI72,'6_PRIMAIRE_PRIVE'!$AA:$AA)</f>
        <v>4126</v>
      </c>
      <c r="AM72" s="26">
        <f>SUMIF('6_PRIMAIRE_PRIVE'!$BZ:$BZ,$BI72,'6_PRIMAIRE_PRIVE'!$BC:$BC)</f>
        <v>1255</v>
      </c>
      <c r="AN72" s="26">
        <f>SUMIF('6_PRIMAIRE_PRIVE'!$BZ:$BZ,$BI72,'6_PRIMAIRE_PRIVE'!$AK:$AK)</f>
        <v>1244</v>
      </c>
      <c r="AO72" s="26">
        <f>SUMIF('6_PRIMAIRE_PRIVE'!$BZ:$BZ,$BI72,'6_PRIMAIRE_PRIVE'!$CA:$CA)</f>
        <v>45837</v>
      </c>
      <c r="AP72" s="26">
        <f>SUMIF('6_PRIMAIRE_PRIVE'!$BZ:$BZ,$BI72,'6_PRIMAIRE_PRIVE'!$AO:$AO)</f>
        <v>295</v>
      </c>
      <c r="AQ72" s="212"/>
      <c r="AR72" s="25" t="s">
        <v>73</v>
      </c>
      <c r="AS72" s="26">
        <f>SUMIF('7_COLLEGE_PRIVE'!$BW:$BW,$BI72,'7_COLLEGE_PRIVE'!$K:$K)</f>
        <v>28256</v>
      </c>
      <c r="AT72" s="26">
        <f>SUMIF('7_COLLEGE_PRIVE'!$BW:$BW,$BI72,'7_COLLEGE_PRIVE'!$W:$W)</f>
        <v>2280</v>
      </c>
      <c r="AU72" s="26">
        <f>SUMIF('7_COLLEGE_PRIVE'!$BW:$BW,$BI72,'7_COLLEGE_PRIVE'!$AX:$AX)</f>
        <v>1342</v>
      </c>
      <c r="AV72" s="26">
        <f>SUMIF('7_COLLEGE_PRIVE'!$BW:$BW,$BI72,'7_COLLEGE_PRIVE'!$AF:$AF)</f>
        <v>826</v>
      </c>
      <c r="AW72" s="26">
        <f>SUMIF('7_COLLEGE_PRIVE'!$BW:$BW,$BI72,'7_COLLEGE_PRIVE'!$BX:$BX)</f>
        <v>32251</v>
      </c>
      <c r="AX72" s="26">
        <f>SUMIF('7_COLLEGE_PRIVE'!$BW:$BW,$BI72,'7_COLLEGE_PRIVE'!$AJ:$AJ)</f>
        <v>201</v>
      </c>
      <c r="AY72" s="26">
        <f>SUMIF('8_LYCEE_PRIVE'!$ES:$ES,$BI72,'8_LYCEE_PRIVE'!$AC:$AC)</f>
        <v>10113</v>
      </c>
      <c r="AZ72" s="26">
        <f>SUMIF('8_LYCEE_PRIVE'!$ES:$ES,$BI72,'8_LYCEE_PRIVE'!$BG:$BG)</f>
        <v>913</v>
      </c>
      <c r="BA72" s="26">
        <f>SUMIF('8_LYCEE_PRIVE'!$ES:$ES,$BI72,'8_LYCEE_PRIVE'!$ET:$ET)</f>
        <v>3877</v>
      </c>
      <c r="BB72" s="26">
        <f>SUMIF('8_LYCEE_PRIVE'!$ES:$ES,$BI72,'8_LYCEE_PRIVE'!$EU:$EU)</f>
        <v>2228</v>
      </c>
      <c r="BC72" s="26">
        <f>SUMIF('8_LYCEE_PRIVE'!$ES:$ES,$BI72,'8_LYCEE_PRIVE'!$DQ:$DQ)</f>
        <v>497</v>
      </c>
      <c r="BD72" s="26">
        <f>SUMIF('8_LYCEE_PRIVE'!$ES:$ES,$BI72,'8_LYCEE_PRIVE'!$BY:$BY)</f>
        <v>256</v>
      </c>
      <c r="BE72" s="26">
        <f>SUMIF('8_LYCEE_PRIVE'!$ES:$ES,$BI72,'8_LYCEE_PRIVE'!$EV:$EV)</f>
        <v>10669</v>
      </c>
      <c r="BF72" s="26">
        <f>SUMIF('8_LYCEE_PRIVE'!$ES:$ES,$BI72,'8_LYCEE_PRIVE'!$CC:$CC)</f>
        <v>60</v>
      </c>
      <c r="BH72" s="78" t="str">
        <f t="shared" si="4"/>
        <v>SOFIA</v>
      </c>
      <c r="BI72" s="78" t="str">
        <f t="shared" si="5"/>
        <v>SOFIATOTAL</v>
      </c>
    </row>
    <row r="73" spans="1:61" ht="14.45" customHeight="1">
      <c r="A73" s="205" t="s">
        <v>115</v>
      </c>
      <c r="B73" s="8" t="s">
        <v>90</v>
      </c>
      <c r="C73" s="71">
        <f>SUMIF('1_PRESCOLAIRE_PUBLIC'!$AX:$AX,$BI73,'1_PRESCOLAIRE_PUBLIC'!$K:$K)</f>
        <v>10512</v>
      </c>
      <c r="D73" s="71">
        <f>SUMIF('1_PRESCOLAIRE_PUBLIC'!$AX:$AX,$BI73,'1_PRESCOLAIRE_PUBLIC'!$T:$T)</f>
        <v>461</v>
      </c>
      <c r="E73" s="71">
        <f>SUMIF('1_PRESCOLAIRE_PUBLIC'!$AX:$AX,$BI73,'1_PRESCOLAIRE_PUBLIC'!$AY:$AY)</f>
        <v>8861</v>
      </c>
      <c r="F73" s="71">
        <f>SUMIF('1_PRESCOLAIRE_PUBLIC'!$AX:$AX,$BI73,'1_PRESCOLAIRE_PUBLIC'!$AC:$AC)</f>
        <v>475</v>
      </c>
      <c r="G73" s="71">
        <f>SUMIF('1_PRESCOLAIRE_PUBLIC'!$AX:$AX,$BI73,'1_PRESCOLAIRE_PUBLIC'!$AH:$AH)</f>
        <v>419</v>
      </c>
      <c r="H73" s="71">
        <f>SUMIF('2_PRIMAIRE_PUBLIC'!$CE:$CE,$BI73,'2_PRIMAIRE_PUBLIC'!$M:$M)</f>
        <v>221132</v>
      </c>
      <c r="I73" s="71">
        <f>SUMIF('2_PRIMAIRE_PUBLIC'!$CE:$CE,$BI73,'2_PRIMAIRE_PUBLIC'!$AA:$AA)</f>
        <v>49279</v>
      </c>
      <c r="J73" s="71">
        <f>SUMIF('2_PRIMAIRE_PUBLIC'!$CE:$CE,$BI73,'2_PRIMAIRE_PUBLIC'!$BI:$BI)</f>
        <v>5321</v>
      </c>
      <c r="K73" s="71">
        <f>SUMIF('2_PRIMAIRE_PUBLIC'!$CE:$CE,$BI73,'2_PRIMAIRE_PUBLIC'!$AK:$AK)</f>
        <v>5449</v>
      </c>
      <c r="L73" s="71">
        <f>SUMIF('2_PRIMAIRE_PUBLIC'!$CE:$CE,$BI73,'2_PRIMAIRE_PUBLIC'!$CF:$CF)</f>
        <v>165444</v>
      </c>
      <c r="M73" s="71">
        <f>SUMIF('2_PRIMAIRE_PUBLIC'!$CE:$CE,$BI73,'2_PRIMAIRE_PUBLIC'!$AO:$AO)</f>
        <v>1316</v>
      </c>
      <c r="N73" s="205" t="s">
        <v>115</v>
      </c>
      <c r="O73" s="8" t="s">
        <v>90</v>
      </c>
      <c r="P73" s="71">
        <f>SUMIF('3_COLLEGE_PUBLIC'!$BZ:$BZ,$BI73,'3_COLLEGE_PUBLIC'!$K:$K)</f>
        <v>42973</v>
      </c>
      <c r="Q73" s="71">
        <f>SUMIF('3_COLLEGE_PUBLIC'!$BZ:$BZ,$BI73,'3_COLLEGE_PUBLIC'!$W:$W)</f>
        <v>3252</v>
      </c>
      <c r="R73" s="71">
        <f>SUMIF('3_COLLEGE_PUBLIC'!$BZ:$BZ,$BI73,'3_COLLEGE_PUBLIC'!$BC:$BC)</f>
        <v>2032</v>
      </c>
      <c r="S73" s="71">
        <f>SUMIF('3_COLLEGE_PUBLIC'!$BZ:$BZ,$BI73,'3_COLLEGE_PUBLIC'!$AF:$AF)</f>
        <v>1021</v>
      </c>
      <c r="T73" s="71">
        <f>SUMIF('3_COLLEGE_PUBLIC'!$BZ:$BZ,$BI73,'3_COLLEGE_PUBLIC'!$CA:$CA)</f>
        <v>37711</v>
      </c>
      <c r="U73" s="71">
        <f>SUMIF('3_COLLEGE_PUBLIC'!$BZ:$BZ,$BI73,'3_COLLEGE_PUBLIC'!$AJ:$AJ)</f>
        <v>180</v>
      </c>
      <c r="V73" s="4">
        <f>SUMIF('4_LYCEE_PUBLIC'!$EV:$EV,$BI73,'4_LYCEE_PUBLIC'!$AC:$AC)</f>
        <v>10226</v>
      </c>
      <c r="W73" s="4">
        <f>SUMIF('4_LYCEE_PUBLIC'!$EV:$EV,$BI73,'4_LYCEE_PUBLIC'!$BG:$BG)</f>
        <v>926</v>
      </c>
      <c r="X73" s="4">
        <f>SUMIF('4_LYCEE_PUBLIC'!$EV:$EV,$BI73,'4_LYCEE_PUBLIC'!$EW:$EW)</f>
        <v>2410</v>
      </c>
      <c r="Y73" s="4">
        <f>SUMIF('4_LYCEE_PUBLIC'!$EV:$EV,$BI73,'4_LYCEE_PUBLIC'!$EX:$EX)</f>
        <v>832</v>
      </c>
      <c r="Z73" s="4">
        <f>SUMIF('4_LYCEE_PUBLIC'!$EV:$EV,$BI73,'4_LYCEE_PUBLIC'!$DV:$DV)</f>
        <v>546</v>
      </c>
      <c r="AA73" s="4">
        <f>SUMIF('4_LYCEE_PUBLIC'!$EV:$EV,$BI73,'4_LYCEE_PUBLIC'!$BY:$BY)</f>
        <v>200</v>
      </c>
      <c r="AB73" s="4">
        <f>SUMIF('4_LYCEE_PUBLIC'!$EV:$EV,$BI73,'4_LYCEE_PUBLIC'!$EY:$EY)</f>
        <v>9811</v>
      </c>
      <c r="AC73" s="4">
        <f>SUMIF('4_LYCEE_PUBLIC'!$EV:$EV,$BI73,'4_LYCEE_PUBLIC'!$CC:$CC)</f>
        <v>34</v>
      </c>
      <c r="AD73" s="205" t="s">
        <v>115</v>
      </c>
      <c r="AE73" s="3" t="s">
        <v>90</v>
      </c>
      <c r="AF73" s="4">
        <f>SUMIF('5_PRESCOLAIRE_PRIVE'!$AS:$AS,$BI73,'5_PRESCOLAIRE_PRIVE'!$K:$K)</f>
        <v>5281</v>
      </c>
      <c r="AG73" s="4">
        <f>SUMIF('5_PRESCOLAIRE_PRIVE'!$AS:$AS,$BI73,'5_PRESCOLAIRE_PRIVE'!$T:$T)</f>
        <v>189</v>
      </c>
      <c r="AH73" s="4">
        <f>SUMIF('5_PRESCOLAIRE_PRIVE'!$AS:$AS,$BI73,'5_PRESCOLAIRE_PRIVE'!$AT:$AT)</f>
        <v>5393</v>
      </c>
      <c r="AI73" s="4">
        <f>SUMIF('5_PRESCOLAIRE_PRIVE'!$AS:$AS,$BI73,'5_PRESCOLAIRE_PRIVE'!$X:$X)</f>
        <v>182</v>
      </c>
      <c r="AJ73" s="4">
        <f>SUMIF('5_PRESCOLAIRE_PRIVE'!$AS:$AS,$BI73,'5_PRESCOLAIRE_PRIVE'!$AC:$AC)</f>
        <v>113</v>
      </c>
      <c r="AK73" s="1">
        <f>SUMIF('6_PRIMAIRE_PRIVE'!$BZ:$BZ,$BI73,'6_PRIMAIRE_PRIVE'!$M:$M)</f>
        <v>109493</v>
      </c>
      <c r="AL73" s="1">
        <f>SUMIF('6_PRIMAIRE_PRIVE'!$BZ:$BZ,$BI73,'6_PRIMAIRE_PRIVE'!$AA:$AA)</f>
        <v>16067</v>
      </c>
      <c r="AM73" s="1">
        <f>SUMIF('6_PRIMAIRE_PRIVE'!$BZ:$BZ,$BI73,'6_PRIMAIRE_PRIVE'!$BC:$BC)</f>
        <v>2777</v>
      </c>
      <c r="AN73" s="1">
        <f>SUMIF('6_PRIMAIRE_PRIVE'!$BZ:$BZ,$BI73,'6_PRIMAIRE_PRIVE'!$AK:$AK)</f>
        <v>2977</v>
      </c>
      <c r="AO73" s="1">
        <f>SUMIF('6_PRIMAIRE_PRIVE'!$BZ:$BZ,$BI73,'6_PRIMAIRE_PRIVE'!$CA:$CA)</f>
        <v>112340</v>
      </c>
      <c r="AP73" s="1">
        <f>SUMIF('6_PRIMAIRE_PRIVE'!$BZ:$BZ,$BI73,'6_PRIMAIRE_PRIVE'!$AO:$AO)</f>
        <v>914</v>
      </c>
      <c r="AQ73" s="212" t="s">
        <v>115</v>
      </c>
      <c r="AR73" s="3" t="s">
        <v>90</v>
      </c>
      <c r="AS73" s="1">
        <f>SUMIF('7_COLLEGE_PRIVE'!$BW:$BW,$BI73,'7_COLLEGE_PRIVE'!$K:$K)</f>
        <v>25038</v>
      </c>
      <c r="AT73" s="1">
        <f>SUMIF('7_COLLEGE_PRIVE'!$BW:$BW,$BI73,'7_COLLEGE_PRIVE'!$W:$W)</f>
        <v>1540</v>
      </c>
      <c r="AU73" s="1">
        <f>SUMIF('7_COLLEGE_PRIVE'!$BW:$BW,$BI73,'7_COLLEGE_PRIVE'!$AX:$AX)</f>
        <v>1483</v>
      </c>
      <c r="AV73" s="1">
        <f>SUMIF('7_COLLEGE_PRIVE'!$BW:$BW,$BI73,'7_COLLEGE_PRIVE'!$AF:$AF)</f>
        <v>919</v>
      </c>
      <c r="AW73" s="1">
        <f>SUMIF('7_COLLEGE_PRIVE'!$BW:$BW,$BI73,'7_COLLEGE_PRIVE'!$BX:$BX)</f>
        <v>28572</v>
      </c>
      <c r="AX73" s="1">
        <f>SUMIF('7_COLLEGE_PRIVE'!$BW:$BW,$BI73,'7_COLLEGE_PRIVE'!$AJ:$AJ)</f>
        <v>228</v>
      </c>
      <c r="AY73" s="1">
        <f>SUMIF('8_LYCEE_PRIVE'!$ES:$ES,$BI73,'8_LYCEE_PRIVE'!$AC:$AC)</f>
        <v>9027</v>
      </c>
      <c r="AZ73" s="1">
        <f>SUMIF('8_LYCEE_PRIVE'!$ES:$ES,$BI73,'8_LYCEE_PRIVE'!$BG:$BG)</f>
        <v>614</v>
      </c>
      <c r="BA73" s="1">
        <f>SUMIF('8_LYCEE_PRIVE'!$ES:$ES,$BI73,'8_LYCEE_PRIVE'!$ET:$ET)</f>
        <v>2825</v>
      </c>
      <c r="BB73" s="1">
        <f>SUMIF('8_LYCEE_PRIVE'!$ES:$ES,$BI73,'8_LYCEE_PRIVE'!$EU:$EU)</f>
        <v>1292</v>
      </c>
      <c r="BC73" s="1">
        <f>SUMIF('8_LYCEE_PRIVE'!$ES:$ES,$BI73,'8_LYCEE_PRIVE'!$DQ:$DQ)</f>
        <v>637</v>
      </c>
      <c r="BD73" s="1">
        <f>SUMIF('8_LYCEE_PRIVE'!$ES:$ES,$BI73,'8_LYCEE_PRIVE'!$BY:$BY)</f>
        <v>309</v>
      </c>
      <c r="BE73" s="1">
        <f>SUMIF('8_LYCEE_PRIVE'!$ES:$ES,$BI73,'8_LYCEE_PRIVE'!$EV:$EV)</f>
        <v>10309</v>
      </c>
      <c r="BF73" s="1">
        <f>SUMIF('8_LYCEE_PRIVE'!$ES:$ES,$BI73,'8_LYCEE_PRIVE'!$CC:$CC)</f>
        <v>79</v>
      </c>
      <c r="BH73" s="78" t="str">
        <f t="shared" si="4"/>
        <v>VAKINANKARATRA</v>
      </c>
      <c r="BI73" s="78" t="str">
        <f t="shared" si="5"/>
        <v>VAKINANKARATRARURAL</v>
      </c>
    </row>
    <row r="74" spans="1:61">
      <c r="A74" s="205"/>
      <c r="B74" s="8" t="s">
        <v>91</v>
      </c>
      <c r="C74" s="71">
        <f>SUMIF('1_PRESCOLAIRE_PUBLIC'!$AX:$AX,$BI74,'1_PRESCOLAIRE_PUBLIC'!$K:$K)</f>
        <v>2862</v>
      </c>
      <c r="D74" s="71">
        <f>SUMIF('1_PRESCOLAIRE_PUBLIC'!$AX:$AX,$BI74,'1_PRESCOLAIRE_PUBLIC'!$T:$T)</f>
        <v>90</v>
      </c>
      <c r="E74" s="71">
        <f>SUMIF('1_PRESCOLAIRE_PUBLIC'!$AX:$AX,$BI74,'1_PRESCOLAIRE_PUBLIC'!$AY:$AY)</f>
        <v>2153</v>
      </c>
      <c r="F74" s="71">
        <f>SUMIF('1_PRESCOLAIRE_PUBLIC'!$AX:$AX,$BI74,'1_PRESCOLAIRE_PUBLIC'!$AC:$AC)</f>
        <v>110</v>
      </c>
      <c r="G74" s="71">
        <f>SUMIF('1_PRESCOLAIRE_PUBLIC'!$AX:$AX,$BI74,'1_PRESCOLAIRE_PUBLIC'!$AH:$AH)</f>
        <v>69</v>
      </c>
      <c r="H74" s="71">
        <f>SUMIF('2_PRIMAIRE_PUBLIC'!$CE:$CE,$BI74,'2_PRIMAIRE_PUBLIC'!$M:$M)</f>
        <v>21740</v>
      </c>
      <c r="I74" s="71">
        <f>SUMIF('2_PRIMAIRE_PUBLIC'!$CE:$CE,$BI74,'2_PRIMAIRE_PUBLIC'!$AA:$AA)</f>
        <v>5180</v>
      </c>
      <c r="J74" s="71">
        <f>SUMIF('2_PRIMAIRE_PUBLIC'!$CE:$CE,$BI74,'2_PRIMAIRE_PUBLIC'!$BI:$BI)</f>
        <v>510</v>
      </c>
      <c r="K74" s="71">
        <f>SUMIF('2_PRIMAIRE_PUBLIC'!$CE:$CE,$BI74,'2_PRIMAIRE_PUBLIC'!$AK:$AK)</f>
        <v>434</v>
      </c>
      <c r="L74" s="71">
        <f>SUMIF('2_PRIMAIRE_PUBLIC'!$CE:$CE,$BI74,'2_PRIMAIRE_PUBLIC'!$CF:$CF)</f>
        <v>16428</v>
      </c>
      <c r="M74" s="71">
        <f>SUMIF('2_PRIMAIRE_PUBLIC'!$CE:$CE,$BI74,'2_PRIMAIRE_PUBLIC'!$AO:$AO)</f>
        <v>72</v>
      </c>
      <c r="N74" s="205"/>
      <c r="O74" s="8" t="s">
        <v>91</v>
      </c>
      <c r="P74" s="71">
        <f>SUMIF('3_COLLEGE_PUBLIC'!$BZ:$BZ,$BI74,'3_COLLEGE_PUBLIC'!$K:$K)</f>
        <v>10523</v>
      </c>
      <c r="Q74" s="71">
        <f>SUMIF('3_COLLEGE_PUBLIC'!$BZ:$BZ,$BI74,'3_COLLEGE_PUBLIC'!$W:$W)</f>
        <v>1294</v>
      </c>
      <c r="R74" s="71">
        <f>SUMIF('3_COLLEGE_PUBLIC'!$BZ:$BZ,$BI74,'3_COLLEGE_PUBLIC'!$BC:$BC)</f>
        <v>396</v>
      </c>
      <c r="S74" s="71">
        <f>SUMIF('3_COLLEGE_PUBLIC'!$BZ:$BZ,$BI74,'3_COLLEGE_PUBLIC'!$AF:$AF)</f>
        <v>197</v>
      </c>
      <c r="T74" s="71">
        <f>SUMIF('3_COLLEGE_PUBLIC'!$BZ:$BZ,$BI74,'3_COLLEGE_PUBLIC'!$CA:$CA)</f>
        <v>9559</v>
      </c>
      <c r="U74" s="71">
        <f>SUMIF('3_COLLEGE_PUBLIC'!$BZ:$BZ,$BI74,'3_COLLEGE_PUBLIC'!$AJ:$AJ)</f>
        <v>10</v>
      </c>
      <c r="V74" s="4">
        <f>SUMIF('4_LYCEE_PUBLIC'!$EV:$EV,$BI74,'4_LYCEE_PUBLIC'!$AC:$AC)</f>
        <v>5577</v>
      </c>
      <c r="W74" s="4">
        <f>SUMIF('4_LYCEE_PUBLIC'!$EV:$EV,$BI74,'4_LYCEE_PUBLIC'!$BG:$BG)</f>
        <v>597</v>
      </c>
      <c r="X74" s="4">
        <f>SUMIF('4_LYCEE_PUBLIC'!$EV:$EV,$BI74,'4_LYCEE_PUBLIC'!$EW:$EW)</f>
        <v>1691</v>
      </c>
      <c r="Y74" s="4">
        <f>SUMIF('4_LYCEE_PUBLIC'!$EV:$EV,$BI74,'4_LYCEE_PUBLIC'!$EX:$EX)</f>
        <v>896</v>
      </c>
      <c r="Z74" s="4">
        <f>SUMIF('4_LYCEE_PUBLIC'!$EV:$EV,$BI74,'4_LYCEE_PUBLIC'!$DV:$DV)</f>
        <v>240</v>
      </c>
      <c r="AA74" s="4">
        <f>SUMIF('4_LYCEE_PUBLIC'!$EV:$EV,$BI74,'4_LYCEE_PUBLIC'!$BY:$BY)</f>
        <v>83</v>
      </c>
      <c r="AB74" s="4">
        <f>SUMIF('4_LYCEE_PUBLIC'!$EV:$EV,$BI74,'4_LYCEE_PUBLIC'!$EY:$EY)</f>
        <v>4260</v>
      </c>
      <c r="AC74" s="4">
        <f>SUMIF('4_LYCEE_PUBLIC'!$EV:$EV,$BI74,'4_LYCEE_PUBLIC'!$CC:$CC)</f>
        <v>4</v>
      </c>
      <c r="AD74" s="205"/>
      <c r="AE74" s="3" t="s">
        <v>91</v>
      </c>
      <c r="AF74" s="4">
        <f>SUMIF('5_PRESCOLAIRE_PRIVE'!$AS:$AS,$BI74,'5_PRESCOLAIRE_PRIVE'!$K:$K)</f>
        <v>11852</v>
      </c>
      <c r="AG74" s="4">
        <f>SUMIF('5_PRESCOLAIRE_PRIVE'!$AS:$AS,$BI74,'5_PRESCOLAIRE_PRIVE'!$T:$T)</f>
        <v>422</v>
      </c>
      <c r="AH74" s="4">
        <f>SUMIF('5_PRESCOLAIRE_PRIVE'!$AS:$AS,$BI74,'5_PRESCOLAIRE_PRIVE'!$AT:$AT)</f>
        <v>16347</v>
      </c>
      <c r="AI74" s="4">
        <f>SUMIF('5_PRESCOLAIRE_PRIVE'!$AS:$AS,$BI74,'5_PRESCOLAIRE_PRIVE'!$X:$X)</f>
        <v>454</v>
      </c>
      <c r="AJ74" s="4">
        <f>SUMIF('5_PRESCOLAIRE_PRIVE'!$AS:$AS,$BI74,'5_PRESCOLAIRE_PRIVE'!$AC:$AC)</f>
        <v>157</v>
      </c>
      <c r="AK74" s="1">
        <f>SUMIF('6_PRIMAIRE_PRIVE'!$BZ:$BZ,$BI74,'6_PRIMAIRE_PRIVE'!$M:$M)</f>
        <v>26793</v>
      </c>
      <c r="AL74" s="1">
        <f>SUMIF('6_PRIMAIRE_PRIVE'!$BZ:$BZ,$BI74,'6_PRIMAIRE_PRIVE'!$AA:$AA)</f>
        <v>1654</v>
      </c>
      <c r="AM74" s="1">
        <f>SUMIF('6_PRIMAIRE_PRIVE'!$BZ:$BZ,$BI74,'6_PRIMAIRE_PRIVE'!$BC:$BC)</f>
        <v>989</v>
      </c>
      <c r="AN74" s="1">
        <f>SUMIF('6_PRIMAIRE_PRIVE'!$BZ:$BZ,$BI74,'6_PRIMAIRE_PRIVE'!$AK:$AK)</f>
        <v>992</v>
      </c>
      <c r="AO74" s="1">
        <f>SUMIF('6_PRIMAIRE_PRIVE'!$BZ:$BZ,$BI74,'6_PRIMAIRE_PRIVE'!$CA:$CA)</f>
        <v>29950</v>
      </c>
      <c r="AP74" s="1">
        <f>SUMIF('6_PRIMAIRE_PRIVE'!$BZ:$BZ,$BI74,'6_PRIMAIRE_PRIVE'!$AO:$AO)</f>
        <v>191</v>
      </c>
      <c r="AQ74" s="212"/>
      <c r="AR74" s="3" t="s">
        <v>91</v>
      </c>
      <c r="AS74" s="1">
        <f>SUMIF('7_COLLEGE_PRIVE'!$BW:$BW,$BI74,'7_COLLEGE_PRIVE'!$K:$K)</f>
        <v>16117</v>
      </c>
      <c r="AT74" s="1">
        <f>SUMIF('7_COLLEGE_PRIVE'!$BW:$BW,$BI74,'7_COLLEGE_PRIVE'!$W:$W)</f>
        <v>1006</v>
      </c>
      <c r="AU74" s="1">
        <f>SUMIF('7_COLLEGE_PRIVE'!$BW:$BW,$BI74,'7_COLLEGE_PRIVE'!$AX:$AX)</f>
        <v>1175</v>
      </c>
      <c r="AV74" s="1">
        <f>SUMIF('7_COLLEGE_PRIVE'!$BW:$BW,$BI74,'7_COLLEGE_PRIVE'!$AF:$AF)</f>
        <v>559</v>
      </c>
      <c r="AW74" s="1">
        <f>SUMIF('7_COLLEGE_PRIVE'!$BW:$BW,$BI74,'7_COLLEGE_PRIVE'!$BX:$BX)</f>
        <v>20608</v>
      </c>
      <c r="AX74" s="1">
        <f>SUMIF('7_COLLEGE_PRIVE'!$BW:$BW,$BI74,'7_COLLEGE_PRIVE'!$AJ:$AJ)</f>
        <v>118</v>
      </c>
      <c r="AY74" s="1">
        <f>SUMIF('8_LYCEE_PRIVE'!$ES:$ES,$BI74,'8_LYCEE_PRIVE'!$AC:$AC)</f>
        <v>8198</v>
      </c>
      <c r="AZ74" s="1">
        <f>SUMIF('8_LYCEE_PRIVE'!$ES:$ES,$BI74,'8_LYCEE_PRIVE'!$BG:$BG)</f>
        <v>674</v>
      </c>
      <c r="BA74" s="1">
        <f>SUMIF('8_LYCEE_PRIVE'!$ES:$ES,$BI74,'8_LYCEE_PRIVE'!$ET:$ET)</f>
        <v>3028</v>
      </c>
      <c r="BB74" s="1">
        <f>SUMIF('8_LYCEE_PRIVE'!$ES:$ES,$BI74,'8_LYCEE_PRIVE'!$EU:$EU)</f>
        <v>1112</v>
      </c>
      <c r="BC74" s="1">
        <f>SUMIF('8_LYCEE_PRIVE'!$ES:$ES,$BI74,'8_LYCEE_PRIVE'!$DQ:$DQ)</f>
        <v>737</v>
      </c>
      <c r="BD74" s="1">
        <f>SUMIF('8_LYCEE_PRIVE'!$ES:$ES,$BI74,'8_LYCEE_PRIVE'!$BY:$BY)</f>
        <v>254</v>
      </c>
      <c r="BE74" s="1">
        <f>SUMIF('8_LYCEE_PRIVE'!$ES:$ES,$BI74,'8_LYCEE_PRIVE'!$EV:$EV)</f>
        <v>10166</v>
      </c>
      <c r="BF74" s="1">
        <f>SUMIF('8_LYCEE_PRIVE'!$ES:$ES,$BI74,'8_LYCEE_PRIVE'!$CC:$CC)</f>
        <v>57</v>
      </c>
      <c r="BH74" s="78" t="str">
        <f t="shared" si="4"/>
        <v>VAKINANKARATRA</v>
      </c>
      <c r="BI74" s="78" t="str">
        <f t="shared" si="5"/>
        <v>VAKINANKARATRAURBAIN</v>
      </c>
    </row>
    <row r="75" spans="1:61">
      <c r="A75" s="205"/>
      <c r="B75" s="25" t="s">
        <v>73</v>
      </c>
      <c r="C75" s="26">
        <f>SUMIF('1_PRESCOLAIRE_PUBLIC'!$AX:$AX,$BI75,'1_PRESCOLAIRE_PUBLIC'!$K:$K)</f>
        <v>13374</v>
      </c>
      <c r="D75" s="26">
        <f>SUMIF('1_PRESCOLAIRE_PUBLIC'!$AX:$AX,$BI75,'1_PRESCOLAIRE_PUBLIC'!$T:$T)</f>
        <v>551</v>
      </c>
      <c r="E75" s="26">
        <f>SUMIF('1_PRESCOLAIRE_PUBLIC'!$AX:$AX,$BI75,'1_PRESCOLAIRE_PUBLIC'!$AY:$AY)</f>
        <v>11014</v>
      </c>
      <c r="F75" s="26">
        <f>SUMIF('1_PRESCOLAIRE_PUBLIC'!$AX:$AX,$BI75,'1_PRESCOLAIRE_PUBLIC'!$AC:$AC)</f>
        <v>585</v>
      </c>
      <c r="G75" s="26">
        <f>SUMIF('1_PRESCOLAIRE_PUBLIC'!$AX:$AX,$BI75,'1_PRESCOLAIRE_PUBLIC'!$AH:$AH)</f>
        <v>488</v>
      </c>
      <c r="H75" s="26">
        <f>SUMIF('2_PRIMAIRE_PUBLIC'!$CE:$CE,$BI75,'2_PRIMAIRE_PUBLIC'!$M:$M)</f>
        <v>242872</v>
      </c>
      <c r="I75" s="26">
        <f>SUMIF('2_PRIMAIRE_PUBLIC'!$CE:$CE,$BI75,'2_PRIMAIRE_PUBLIC'!$AA:$AA)</f>
        <v>54459</v>
      </c>
      <c r="J75" s="26">
        <f>SUMIF('2_PRIMAIRE_PUBLIC'!$CE:$CE,$BI75,'2_PRIMAIRE_PUBLIC'!$BI:$BI)</f>
        <v>5831</v>
      </c>
      <c r="K75" s="26">
        <f>SUMIF('2_PRIMAIRE_PUBLIC'!$CE:$CE,$BI75,'2_PRIMAIRE_PUBLIC'!$AK:$AK)</f>
        <v>5883</v>
      </c>
      <c r="L75" s="26">
        <f>SUMIF('2_PRIMAIRE_PUBLIC'!$CE:$CE,$BI75,'2_PRIMAIRE_PUBLIC'!$CF:$CF)</f>
        <v>181872</v>
      </c>
      <c r="M75" s="26">
        <f>SUMIF('2_PRIMAIRE_PUBLIC'!$CE:$CE,$BI75,'2_PRIMAIRE_PUBLIC'!$AO:$AO)</f>
        <v>1388</v>
      </c>
      <c r="N75" s="205"/>
      <c r="O75" s="25" t="s">
        <v>73</v>
      </c>
      <c r="P75" s="26">
        <f>SUMIF('3_COLLEGE_PUBLIC'!$BZ:$BZ,$BI75,'3_COLLEGE_PUBLIC'!$K:$K)</f>
        <v>53496</v>
      </c>
      <c r="Q75" s="26">
        <f>SUMIF('3_COLLEGE_PUBLIC'!$BZ:$BZ,$BI75,'3_COLLEGE_PUBLIC'!$W:$W)</f>
        <v>4546</v>
      </c>
      <c r="R75" s="26">
        <f>SUMIF('3_COLLEGE_PUBLIC'!$BZ:$BZ,$BI75,'3_COLLEGE_PUBLIC'!$BC:$BC)</f>
        <v>2428</v>
      </c>
      <c r="S75" s="26">
        <f>SUMIF('3_COLLEGE_PUBLIC'!$BZ:$BZ,$BI75,'3_COLLEGE_PUBLIC'!$AF:$AF)</f>
        <v>1218</v>
      </c>
      <c r="T75" s="26">
        <f>SUMIF('3_COLLEGE_PUBLIC'!$BZ:$BZ,$BI75,'3_COLLEGE_PUBLIC'!$CA:$CA)</f>
        <v>47270</v>
      </c>
      <c r="U75" s="26">
        <f>SUMIF('3_COLLEGE_PUBLIC'!$BZ:$BZ,$BI75,'3_COLLEGE_PUBLIC'!$AJ:$AJ)</f>
        <v>190</v>
      </c>
      <c r="V75" s="26">
        <f>SUMIF('4_LYCEE_PUBLIC'!$EV:$EV,$BI75,'4_LYCEE_PUBLIC'!$AC:$AC)</f>
        <v>15803</v>
      </c>
      <c r="W75" s="26">
        <f>SUMIF('4_LYCEE_PUBLIC'!$EV:$EV,$BI75,'4_LYCEE_PUBLIC'!$BG:$BG)</f>
        <v>1523</v>
      </c>
      <c r="X75" s="26">
        <f>SUMIF('4_LYCEE_PUBLIC'!$EV:$EV,$BI75,'4_LYCEE_PUBLIC'!$EW:$EW)</f>
        <v>4101</v>
      </c>
      <c r="Y75" s="26">
        <f>SUMIF('4_LYCEE_PUBLIC'!$EV:$EV,$BI75,'4_LYCEE_PUBLIC'!$EX:$EX)</f>
        <v>1728</v>
      </c>
      <c r="Z75" s="26">
        <f>SUMIF('4_LYCEE_PUBLIC'!$EV:$EV,$BI75,'4_LYCEE_PUBLIC'!$DV:$DV)</f>
        <v>786</v>
      </c>
      <c r="AA75" s="26">
        <f>SUMIF('4_LYCEE_PUBLIC'!$EV:$EV,$BI75,'4_LYCEE_PUBLIC'!$BY:$BY)</f>
        <v>283</v>
      </c>
      <c r="AB75" s="26">
        <f>SUMIF('4_LYCEE_PUBLIC'!$EV:$EV,$BI75,'4_LYCEE_PUBLIC'!$EY:$EY)</f>
        <v>14071</v>
      </c>
      <c r="AC75" s="26">
        <f>SUMIF('4_LYCEE_PUBLIC'!$EV:$EV,$BI75,'4_LYCEE_PUBLIC'!$CC:$CC)</f>
        <v>38</v>
      </c>
      <c r="AD75" s="205"/>
      <c r="AE75" s="25" t="s">
        <v>73</v>
      </c>
      <c r="AF75" s="26">
        <f>SUMIF('5_PRESCOLAIRE_PRIVE'!$AS:$AS,$BI75,'5_PRESCOLAIRE_PRIVE'!$K:$K)</f>
        <v>17133</v>
      </c>
      <c r="AG75" s="26">
        <f>SUMIF('5_PRESCOLAIRE_PRIVE'!$AS:$AS,$BI75,'5_PRESCOLAIRE_PRIVE'!$T:$T)</f>
        <v>611</v>
      </c>
      <c r="AH75" s="26">
        <f>SUMIF('5_PRESCOLAIRE_PRIVE'!$AS:$AS,$BI75,'5_PRESCOLAIRE_PRIVE'!$AT:$AT)</f>
        <v>21740</v>
      </c>
      <c r="AI75" s="26">
        <f>SUMIF('5_PRESCOLAIRE_PRIVE'!$AS:$AS,$BI75,'5_PRESCOLAIRE_PRIVE'!$X:$X)</f>
        <v>636</v>
      </c>
      <c r="AJ75" s="26">
        <f>SUMIF('5_PRESCOLAIRE_PRIVE'!$AS:$AS,$BI75,'5_PRESCOLAIRE_PRIVE'!$AC:$AC)</f>
        <v>270</v>
      </c>
      <c r="AK75" s="26">
        <f>SUMIF('6_PRIMAIRE_PRIVE'!$BZ:$BZ,$BI75,'6_PRIMAIRE_PRIVE'!$M:$M)</f>
        <v>136286</v>
      </c>
      <c r="AL75" s="26">
        <f>SUMIF('6_PRIMAIRE_PRIVE'!$BZ:$BZ,$BI75,'6_PRIMAIRE_PRIVE'!$AA:$AA)</f>
        <v>17721</v>
      </c>
      <c r="AM75" s="26">
        <f>SUMIF('6_PRIMAIRE_PRIVE'!$BZ:$BZ,$BI75,'6_PRIMAIRE_PRIVE'!$BC:$BC)</f>
        <v>3766</v>
      </c>
      <c r="AN75" s="26">
        <f>SUMIF('6_PRIMAIRE_PRIVE'!$BZ:$BZ,$BI75,'6_PRIMAIRE_PRIVE'!$AK:$AK)</f>
        <v>3969</v>
      </c>
      <c r="AO75" s="26">
        <f>SUMIF('6_PRIMAIRE_PRIVE'!$BZ:$BZ,$BI75,'6_PRIMAIRE_PRIVE'!$CA:$CA)</f>
        <v>142290</v>
      </c>
      <c r="AP75" s="26">
        <f>SUMIF('6_PRIMAIRE_PRIVE'!$BZ:$BZ,$BI75,'6_PRIMAIRE_PRIVE'!$AO:$AO)</f>
        <v>1105</v>
      </c>
      <c r="AQ75" s="212"/>
      <c r="AR75" s="25" t="s">
        <v>73</v>
      </c>
      <c r="AS75" s="26">
        <f>SUMIF('7_COLLEGE_PRIVE'!$BW:$BW,$BI75,'7_COLLEGE_PRIVE'!$K:$K)</f>
        <v>41155</v>
      </c>
      <c r="AT75" s="26">
        <f>SUMIF('7_COLLEGE_PRIVE'!$BW:$BW,$BI75,'7_COLLEGE_PRIVE'!$W:$W)</f>
        <v>2546</v>
      </c>
      <c r="AU75" s="26">
        <f>SUMIF('7_COLLEGE_PRIVE'!$BW:$BW,$BI75,'7_COLLEGE_PRIVE'!$AX:$AX)</f>
        <v>2658</v>
      </c>
      <c r="AV75" s="26">
        <f>SUMIF('7_COLLEGE_PRIVE'!$BW:$BW,$BI75,'7_COLLEGE_PRIVE'!$AF:$AF)</f>
        <v>1478</v>
      </c>
      <c r="AW75" s="26">
        <f>SUMIF('7_COLLEGE_PRIVE'!$BW:$BW,$BI75,'7_COLLEGE_PRIVE'!$BX:$BX)</f>
        <v>49180</v>
      </c>
      <c r="AX75" s="26">
        <f>SUMIF('7_COLLEGE_PRIVE'!$BW:$BW,$BI75,'7_COLLEGE_PRIVE'!$AJ:$AJ)</f>
        <v>346</v>
      </c>
      <c r="AY75" s="26">
        <f>SUMIF('8_LYCEE_PRIVE'!$ES:$ES,$BI75,'8_LYCEE_PRIVE'!$AC:$AC)</f>
        <v>17225</v>
      </c>
      <c r="AZ75" s="26">
        <f>SUMIF('8_LYCEE_PRIVE'!$ES:$ES,$BI75,'8_LYCEE_PRIVE'!$BG:$BG)</f>
        <v>1288</v>
      </c>
      <c r="BA75" s="26">
        <f>SUMIF('8_LYCEE_PRIVE'!$ES:$ES,$BI75,'8_LYCEE_PRIVE'!$ET:$ET)</f>
        <v>5853</v>
      </c>
      <c r="BB75" s="26">
        <f>SUMIF('8_LYCEE_PRIVE'!$ES:$ES,$BI75,'8_LYCEE_PRIVE'!$EU:$EU)</f>
        <v>2404</v>
      </c>
      <c r="BC75" s="26">
        <f>SUMIF('8_LYCEE_PRIVE'!$ES:$ES,$BI75,'8_LYCEE_PRIVE'!$DQ:$DQ)</f>
        <v>1374</v>
      </c>
      <c r="BD75" s="26">
        <f>SUMIF('8_LYCEE_PRIVE'!$ES:$ES,$BI75,'8_LYCEE_PRIVE'!$BY:$BY)</f>
        <v>563</v>
      </c>
      <c r="BE75" s="26">
        <f>SUMIF('8_LYCEE_PRIVE'!$ES:$ES,$BI75,'8_LYCEE_PRIVE'!$EV:$EV)</f>
        <v>20475</v>
      </c>
      <c r="BF75" s="26">
        <f>SUMIF('8_LYCEE_PRIVE'!$ES:$ES,$BI75,'8_LYCEE_PRIVE'!$CC:$CC)</f>
        <v>136</v>
      </c>
      <c r="BH75" s="78" t="str">
        <f t="shared" si="4"/>
        <v>VAKINANKARATRA</v>
      </c>
      <c r="BI75" s="78" t="str">
        <f t="shared" si="5"/>
        <v>VAKINANKARATRATOTAL</v>
      </c>
    </row>
    <row r="76" spans="1:61" ht="14.45" customHeight="1">
      <c r="A76" s="205" t="s">
        <v>2056</v>
      </c>
      <c r="B76" s="8" t="s">
        <v>90</v>
      </c>
      <c r="C76" s="71">
        <f>SUMIF('1_PRESCOLAIRE_PUBLIC'!$AX:$AX,$BI76,'1_PRESCOLAIRE_PUBLIC'!$K:$K)</f>
        <v>16144</v>
      </c>
      <c r="D76" s="71">
        <f>SUMIF('1_PRESCOLAIRE_PUBLIC'!$AX:$AX,$BI76,'1_PRESCOLAIRE_PUBLIC'!$T:$T)</f>
        <v>418</v>
      </c>
      <c r="E76" s="71">
        <f>SUMIF('1_PRESCOLAIRE_PUBLIC'!$AX:$AX,$BI76,'1_PRESCOLAIRE_PUBLIC'!$AY:$AY)</f>
        <v>5443</v>
      </c>
      <c r="F76" s="71">
        <f>SUMIF('1_PRESCOLAIRE_PUBLIC'!$AX:$AX,$BI76,'1_PRESCOLAIRE_PUBLIC'!$AC:$AC)</f>
        <v>799</v>
      </c>
      <c r="G76" s="71">
        <f>SUMIF('1_PRESCOLAIRE_PUBLIC'!$AX:$AX,$BI76,'1_PRESCOLAIRE_PUBLIC'!$AH:$AH)</f>
        <v>532</v>
      </c>
      <c r="H76" s="71">
        <f>SUMIF('2_PRIMAIRE_PUBLIC'!$CE:$CE,$BI76,'2_PRIMAIRE_PUBLIC'!$M:$M)</f>
        <v>197851</v>
      </c>
      <c r="I76" s="71">
        <f>SUMIF('2_PRIMAIRE_PUBLIC'!$CE:$CE,$BI76,'2_PRIMAIRE_PUBLIC'!$AA:$AA)</f>
        <v>66946</v>
      </c>
      <c r="J76" s="71">
        <f>SUMIF('2_PRIMAIRE_PUBLIC'!$CE:$CE,$BI76,'2_PRIMAIRE_PUBLIC'!$BI:$BI)</f>
        <v>4731</v>
      </c>
      <c r="K76" s="71">
        <f>SUMIF('2_PRIMAIRE_PUBLIC'!$CE:$CE,$BI76,'2_PRIMAIRE_PUBLIC'!$AK:$AK)</f>
        <v>3304</v>
      </c>
      <c r="L76" s="71">
        <f>SUMIF('2_PRIMAIRE_PUBLIC'!$CE:$CE,$BI76,'2_PRIMAIRE_PUBLIC'!$CF:$CF)</f>
        <v>94907</v>
      </c>
      <c r="M76" s="71">
        <f>SUMIF('2_PRIMAIRE_PUBLIC'!$CE:$CE,$BI76,'2_PRIMAIRE_PUBLIC'!$AO:$AO)</f>
        <v>1437</v>
      </c>
      <c r="N76" s="205" t="s">
        <v>2056</v>
      </c>
      <c r="O76" s="8" t="s">
        <v>90</v>
      </c>
      <c r="P76" s="71">
        <f>SUMIF('3_COLLEGE_PUBLIC'!$BZ:$BZ,$BI76,'3_COLLEGE_PUBLIC'!$K:$K)</f>
        <v>19373</v>
      </c>
      <c r="Q76" s="71">
        <f>SUMIF('3_COLLEGE_PUBLIC'!$BZ:$BZ,$BI76,'3_COLLEGE_PUBLIC'!$W:$W)</f>
        <v>3454</v>
      </c>
      <c r="R76" s="71">
        <f>SUMIF('3_COLLEGE_PUBLIC'!$BZ:$BZ,$BI76,'3_COLLEGE_PUBLIC'!$BC:$BC)</f>
        <v>978</v>
      </c>
      <c r="S76" s="71">
        <f>SUMIF('3_COLLEGE_PUBLIC'!$BZ:$BZ,$BI76,'3_COLLEGE_PUBLIC'!$AF:$AF)</f>
        <v>402</v>
      </c>
      <c r="T76" s="71">
        <f>SUMIF('3_COLLEGE_PUBLIC'!$BZ:$BZ,$BI76,'3_COLLEGE_PUBLIC'!$CA:$CA)</f>
        <v>14361</v>
      </c>
      <c r="U76" s="71">
        <f>SUMIF('3_COLLEGE_PUBLIC'!$BZ:$BZ,$BI76,'3_COLLEGE_PUBLIC'!$AJ:$AJ)</f>
        <v>126</v>
      </c>
      <c r="V76" s="4">
        <f>SUMIF('4_LYCEE_PUBLIC'!$EV:$EV,$BI76,'4_LYCEE_PUBLIC'!$AC:$AC)</f>
        <v>3818</v>
      </c>
      <c r="W76" s="4">
        <f>SUMIF('4_LYCEE_PUBLIC'!$EV:$EV,$BI76,'4_LYCEE_PUBLIC'!$BG:$BG)</f>
        <v>755</v>
      </c>
      <c r="X76" s="4">
        <f>SUMIF('4_LYCEE_PUBLIC'!$EV:$EV,$BI76,'4_LYCEE_PUBLIC'!$EW:$EW)</f>
        <v>1204</v>
      </c>
      <c r="Y76" s="4">
        <f>SUMIF('4_LYCEE_PUBLIC'!$EV:$EV,$BI76,'4_LYCEE_PUBLIC'!$EX:$EX)</f>
        <v>347</v>
      </c>
      <c r="Z76" s="4">
        <f>SUMIF('4_LYCEE_PUBLIC'!$EV:$EV,$BI76,'4_LYCEE_PUBLIC'!$DV:$DV)</f>
        <v>207</v>
      </c>
      <c r="AA76" s="4">
        <f>SUMIF('4_LYCEE_PUBLIC'!$EV:$EV,$BI76,'4_LYCEE_PUBLIC'!$BY:$BY)</f>
        <v>71</v>
      </c>
      <c r="AB76" s="4">
        <f>SUMIF('4_LYCEE_PUBLIC'!$EV:$EV,$BI76,'4_LYCEE_PUBLIC'!$EY:$EY)</f>
        <v>3230</v>
      </c>
      <c r="AC76" s="4">
        <f>SUMIF('4_LYCEE_PUBLIC'!$EV:$EV,$BI76,'4_LYCEE_PUBLIC'!$CC:$CC)</f>
        <v>16</v>
      </c>
      <c r="AD76" s="205" t="s">
        <v>2056</v>
      </c>
      <c r="AE76" s="3" t="s">
        <v>90</v>
      </c>
      <c r="AF76" s="4">
        <f>SUMIF('5_PRESCOLAIRE_PRIVE'!$AS:$AS,$BI76,'5_PRESCOLAIRE_PRIVE'!$K:$K)</f>
        <v>2515</v>
      </c>
      <c r="AG76" s="4">
        <f>SUMIF('5_PRESCOLAIRE_PRIVE'!$AS:$AS,$BI76,'5_PRESCOLAIRE_PRIVE'!$T:$T)</f>
        <v>67</v>
      </c>
      <c r="AH76" s="4">
        <f>SUMIF('5_PRESCOLAIRE_PRIVE'!$AS:$AS,$BI76,'5_PRESCOLAIRE_PRIVE'!$AT:$AT)</f>
        <v>2437</v>
      </c>
      <c r="AI76" s="4">
        <f>SUMIF('5_PRESCOLAIRE_PRIVE'!$AS:$AS,$BI76,'5_PRESCOLAIRE_PRIVE'!$X:$X)</f>
        <v>69</v>
      </c>
      <c r="AJ76" s="4">
        <f>SUMIF('5_PRESCOLAIRE_PRIVE'!$AS:$AS,$BI76,'5_PRESCOLAIRE_PRIVE'!$AC:$AC)</f>
        <v>39</v>
      </c>
      <c r="AK76" s="1">
        <f>SUMIF('6_PRIMAIRE_PRIVE'!$BZ:$BZ,$BI76,'6_PRIMAIRE_PRIVE'!$M:$M)</f>
        <v>7560</v>
      </c>
      <c r="AL76" s="1">
        <f>SUMIF('6_PRIMAIRE_PRIVE'!$BZ:$BZ,$BI76,'6_PRIMAIRE_PRIVE'!$AA:$AA)</f>
        <v>786</v>
      </c>
      <c r="AM76" s="1">
        <f>SUMIF('6_PRIMAIRE_PRIVE'!$BZ:$BZ,$BI76,'6_PRIMAIRE_PRIVE'!$BC:$BC)</f>
        <v>207</v>
      </c>
      <c r="AN76" s="1">
        <f>SUMIF('6_PRIMAIRE_PRIVE'!$BZ:$BZ,$BI76,'6_PRIMAIRE_PRIVE'!$AK:$AK)</f>
        <v>207</v>
      </c>
      <c r="AO76" s="1">
        <f>SUMIF('6_PRIMAIRE_PRIVE'!$BZ:$BZ,$BI76,'6_PRIMAIRE_PRIVE'!$CA:$CA)</f>
        <v>7351</v>
      </c>
      <c r="AP76" s="1">
        <f>SUMIF('6_PRIMAIRE_PRIVE'!$BZ:$BZ,$BI76,'6_PRIMAIRE_PRIVE'!$AO:$AO)</f>
        <v>50</v>
      </c>
      <c r="AQ76" s="212" t="s">
        <v>2056</v>
      </c>
      <c r="AR76" s="3" t="s">
        <v>90</v>
      </c>
      <c r="AS76" s="1">
        <f>SUMIF('7_COLLEGE_PRIVE'!$BW:$BW,$BI76,'7_COLLEGE_PRIVE'!$K:$K)</f>
        <v>2764</v>
      </c>
      <c r="AT76" s="1">
        <f>SUMIF('7_COLLEGE_PRIVE'!$BW:$BW,$BI76,'7_COLLEGE_PRIVE'!$W:$W)</f>
        <v>171</v>
      </c>
      <c r="AU76" s="1">
        <f>SUMIF('7_COLLEGE_PRIVE'!$BW:$BW,$BI76,'7_COLLEGE_PRIVE'!$AX:$AX)</f>
        <v>132</v>
      </c>
      <c r="AV76" s="1">
        <f>SUMIF('7_COLLEGE_PRIVE'!$BW:$BW,$BI76,'7_COLLEGE_PRIVE'!$AF:$AF)</f>
        <v>87</v>
      </c>
      <c r="AW76" s="1">
        <f>SUMIF('7_COLLEGE_PRIVE'!$BW:$BW,$BI76,'7_COLLEGE_PRIVE'!$BX:$BX)</f>
        <v>2684</v>
      </c>
      <c r="AX76" s="1">
        <f>SUMIF('7_COLLEGE_PRIVE'!$BW:$BW,$BI76,'7_COLLEGE_PRIVE'!$AJ:$AJ)</f>
        <v>20</v>
      </c>
      <c r="AY76" s="1">
        <f>SUMIF('8_LYCEE_PRIVE'!$ES:$ES,$BI76,'8_LYCEE_PRIVE'!$AC:$AC)</f>
        <v>1099</v>
      </c>
      <c r="AZ76" s="1">
        <f>SUMIF('8_LYCEE_PRIVE'!$ES:$ES,$BI76,'8_LYCEE_PRIVE'!$BG:$BG)</f>
        <v>100</v>
      </c>
      <c r="BA76" s="1">
        <f>SUMIF('8_LYCEE_PRIVE'!$ES:$ES,$BI76,'8_LYCEE_PRIVE'!$ET:$ET)</f>
        <v>364</v>
      </c>
      <c r="BB76" s="1">
        <f>SUMIF('8_LYCEE_PRIVE'!$ES:$ES,$BI76,'8_LYCEE_PRIVE'!$EU:$EU)</f>
        <v>64</v>
      </c>
      <c r="BC76" s="1">
        <f>SUMIF('8_LYCEE_PRIVE'!$ES:$ES,$BI76,'8_LYCEE_PRIVE'!$DQ:$DQ)</f>
        <v>63</v>
      </c>
      <c r="BD76" s="1">
        <f>SUMIF('8_LYCEE_PRIVE'!$ES:$ES,$BI76,'8_LYCEE_PRIVE'!$BY:$BY)</f>
        <v>29</v>
      </c>
      <c r="BE76" s="1">
        <f>SUMIF('8_LYCEE_PRIVE'!$ES:$ES,$BI76,'8_LYCEE_PRIVE'!$EV:$EV)</f>
        <v>1170</v>
      </c>
      <c r="BF76" s="1">
        <f>SUMIF('8_LYCEE_PRIVE'!$ES:$ES,$BI76,'8_LYCEE_PRIVE'!$CC:$CC)</f>
        <v>7</v>
      </c>
      <c r="BH76" s="78" t="str">
        <f t="shared" si="4"/>
        <v>VATOVAVY</v>
      </c>
      <c r="BI76" s="78" t="str">
        <f t="shared" si="5"/>
        <v>VATOVAVYRURAL</v>
      </c>
    </row>
    <row r="77" spans="1:61">
      <c r="A77" s="205"/>
      <c r="B77" s="8" t="s">
        <v>91</v>
      </c>
      <c r="C77" s="71">
        <f>SUMIF('1_PRESCOLAIRE_PUBLIC'!$AX:$AX,$BI77,'1_PRESCOLAIRE_PUBLIC'!$K:$K)</f>
        <v>1380</v>
      </c>
      <c r="D77" s="71">
        <f>SUMIF('1_PRESCOLAIRE_PUBLIC'!$AX:$AX,$BI77,'1_PRESCOLAIRE_PUBLIC'!$T:$T)</f>
        <v>33</v>
      </c>
      <c r="E77" s="71">
        <f>SUMIF('1_PRESCOLAIRE_PUBLIC'!$AX:$AX,$BI77,'1_PRESCOLAIRE_PUBLIC'!$AY:$AY)</f>
        <v>618</v>
      </c>
      <c r="F77" s="71">
        <f>SUMIF('1_PRESCOLAIRE_PUBLIC'!$AX:$AX,$BI77,'1_PRESCOLAIRE_PUBLIC'!$AC:$AC)</f>
        <v>88</v>
      </c>
      <c r="G77" s="71">
        <f>SUMIF('1_PRESCOLAIRE_PUBLIC'!$AX:$AX,$BI77,'1_PRESCOLAIRE_PUBLIC'!$AH:$AH)</f>
        <v>34</v>
      </c>
      <c r="H77" s="71">
        <f>SUMIF('2_PRIMAIRE_PUBLIC'!$CE:$CE,$BI77,'2_PRIMAIRE_PUBLIC'!$M:$M)</f>
        <v>7907</v>
      </c>
      <c r="I77" s="71">
        <f>SUMIF('2_PRIMAIRE_PUBLIC'!$CE:$CE,$BI77,'2_PRIMAIRE_PUBLIC'!$AA:$AA)</f>
        <v>2355</v>
      </c>
      <c r="J77" s="71">
        <f>SUMIF('2_PRIMAIRE_PUBLIC'!$CE:$CE,$BI77,'2_PRIMAIRE_PUBLIC'!$BI:$BI)</f>
        <v>203</v>
      </c>
      <c r="K77" s="71">
        <f>SUMIF('2_PRIMAIRE_PUBLIC'!$CE:$CE,$BI77,'2_PRIMAIRE_PUBLIC'!$AK:$AK)</f>
        <v>151</v>
      </c>
      <c r="L77" s="71">
        <f>SUMIF('2_PRIMAIRE_PUBLIC'!$CE:$CE,$BI77,'2_PRIMAIRE_PUBLIC'!$CF:$CF)</f>
        <v>4615</v>
      </c>
      <c r="M77" s="71">
        <f>SUMIF('2_PRIMAIRE_PUBLIC'!$CE:$CE,$BI77,'2_PRIMAIRE_PUBLIC'!$AO:$AO)</f>
        <v>43</v>
      </c>
      <c r="N77" s="205"/>
      <c r="O77" s="8" t="s">
        <v>91</v>
      </c>
      <c r="P77" s="71">
        <f>SUMIF('3_COLLEGE_PUBLIC'!$BZ:$BZ,$BI77,'3_COLLEGE_PUBLIC'!$K:$K)</f>
        <v>2898</v>
      </c>
      <c r="Q77" s="71">
        <f>SUMIF('3_COLLEGE_PUBLIC'!$BZ:$BZ,$BI77,'3_COLLEGE_PUBLIC'!$W:$W)</f>
        <v>309</v>
      </c>
      <c r="R77" s="71">
        <f>SUMIF('3_COLLEGE_PUBLIC'!$BZ:$BZ,$BI77,'3_COLLEGE_PUBLIC'!$BC:$BC)</f>
        <v>96</v>
      </c>
      <c r="S77" s="71">
        <f>SUMIF('3_COLLEGE_PUBLIC'!$BZ:$BZ,$BI77,'3_COLLEGE_PUBLIC'!$AF:$AF)</f>
        <v>32</v>
      </c>
      <c r="T77" s="71">
        <f>SUMIF('3_COLLEGE_PUBLIC'!$BZ:$BZ,$BI77,'3_COLLEGE_PUBLIC'!$CA:$CA)</f>
        <v>1702</v>
      </c>
      <c r="U77" s="71">
        <f>SUMIF('3_COLLEGE_PUBLIC'!$BZ:$BZ,$BI77,'3_COLLEGE_PUBLIC'!$AJ:$AJ)</f>
        <v>2</v>
      </c>
      <c r="V77" s="4">
        <f>SUMIF('4_LYCEE_PUBLIC'!$EV:$EV,$BI77,'4_LYCEE_PUBLIC'!$AC:$AC)</f>
        <v>2475</v>
      </c>
      <c r="W77" s="4">
        <f>SUMIF('4_LYCEE_PUBLIC'!$EV:$EV,$BI77,'4_LYCEE_PUBLIC'!$BG:$BG)</f>
        <v>169</v>
      </c>
      <c r="X77" s="4">
        <f>SUMIF('4_LYCEE_PUBLIC'!$EV:$EV,$BI77,'4_LYCEE_PUBLIC'!$EW:$EW)</f>
        <v>494</v>
      </c>
      <c r="Y77" s="4">
        <f>SUMIF('4_LYCEE_PUBLIC'!$EV:$EV,$BI77,'4_LYCEE_PUBLIC'!$EX:$EX)</f>
        <v>210</v>
      </c>
      <c r="Z77" s="4">
        <f>SUMIF('4_LYCEE_PUBLIC'!$EV:$EV,$BI77,'4_LYCEE_PUBLIC'!$DV:$DV)</f>
        <v>70</v>
      </c>
      <c r="AA77" s="4">
        <f>SUMIF('4_LYCEE_PUBLIC'!$EV:$EV,$BI77,'4_LYCEE_PUBLIC'!$BY:$BY)</f>
        <v>27</v>
      </c>
      <c r="AB77" s="4">
        <f>SUMIF('4_LYCEE_PUBLIC'!$EV:$EV,$BI77,'4_LYCEE_PUBLIC'!$EY:$EY)</f>
        <v>1230</v>
      </c>
      <c r="AC77" s="4">
        <f>SUMIF('4_LYCEE_PUBLIC'!$EV:$EV,$BI77,'4_LYCEE_PUBLIC'!$CC:$CC)</f>
        <v>2</v>
      </c>
      <c r="AD77" s="205"/>
      <c r="AE77" s="3" t="s">
        <v>91</v>
      </c>
      <c r="AF77" s="4">
        <f>SUMIF('5_PRESCOLAIRE_PRIVE'!$AS:$AS,$BI77,'5_PRESCOLAIRE_PRIVE'!$K:$K)</f>
        <v>1591</v>
      </c>
      <c r="AG77" s="4">
        <f>SUMIF('5_PRESCOLAIRE_PRIVE'!$AS:$AS,$BI77,'5_PRESCOLAIRE_PRIVE'!$T:$T)</f>
        <v>43</v>
      </c>
      <c r="AH77" s="4">
        <f>SUMIF('5_PRESCOLAIRE_PRIVE'!$AS:$AS,$BI77,'5_PRESCOLAIRE_PRIVE'!$AT:$AT)</f>
        <v>1134</v>
      </c>
      <c r="AI77" s="4">
        <f>SUMIF('5_PRESCOLAIRE_PRIVE'!$AS:$AS,$BI77,'5_PRESCOLAIRE_PRIVE'!$X:$X)</f>
        <v>51</v>
      </c>
      <c r="AJ77" s="4">
        <f>SUMIF('5_PRESCOLAIRE_PRIVE'!$AS:$AS,$BI77,'5_PRESCOLAIRE_PRIVE'!$AC:$AC)</f>
        <v>11</v>
      </c>
      <c r="AK77" s="1">
        <f>SUMIF('6_PRIMAIRE_PRIVE'!$BZ:$BZ,$BI77,'6_PRIMAIRE_PRIVE'!$M:$M)</f>
        <v>2884</v>
      </c>
      <c r="AL77" s="1">
        <f>SUMIF('6_PRIMAIRE_PRIVE'!$BZ:$BZ,$BI77,'6_PRIMAIRE_PRIVE'!$AA:$AA)</f>
        <v>153</v>
      </c>
      <c r="AM77" s="1">
        <f>SUMIF('6_PRIMAIRE_PRIVE'!$BZ:$BZ,$BI77,'6_PRIMAIRE_PRIVE'!$BC:$BC)</f>
        <v>88</v>
      </c>
      <c r="AN77" s="1">
        <f>SUMIF('6_PRIMAIRE_PRIVE'!$BZ:$BZ,$BI77,'6_PRIMAIRE_PRIVE'!$AK:$AK)</f>
        <v>74</v>
      </c>
      <c r="AO77" s="1">
        <f>SUMIF('6_PRIMAIRE_PRIVE'!$BZ:$BZ,$BI77,'6_PRIMAIRE_PRIVE'!$CA:$CA)</f>
        <v>2813</v>
      </c>
      <c r="AP77" s="1">
        <f>SUMIF('6_PRIMAIRE_PRIVE'!$BZ:$BZ,$BI77,'6_PRIMAIRE_PRIVE'!$AO:$AO)</f>
        <v>10</v>
      </c>
      <c r="AQ77" s="212"/>
      <c r="AR77" s="3" t="s">
        <v>91</v>
      </c>
      <c r="AS77" s="1">
        <f>SUMIF('7_COLLEGE_PRIVE'!$BW:$BW,$BI77,'7_COLLEGE_PRIVE'!$K:$K)</f>
        <v>1823</v>
      </c>
      <c r="AT77" s="1">
        <f>SUMIF('7_COLLEGE_PRIVE'!$BW:$BW,$BI77,'7_COLLEGE_PRIVE'!$W:$W)</f>
        <v>106</v>
      </c>
      <c r="AU77" s="1">
        <f>SUMIF('7_COLLEGE_PRIVE'!$BW:$BW,$BI77,'7_COLLEGE_PRIVE'!$AX:$AX)</f>
        <v>106</v>
      </c>
      <c r="AV77" s="1">
        <f>SUMIF('7_COLLEGE_PRIVE'!$BW:$BW,$BI77,'7_COLLEGE_PRIVE'!$AF:$AF)</f>
        <v>52</v>
      </c>
      <c r="AW77" s="1">
        <f>SUMIF('7_COLLEGE_PRIVE'!$BW:$BW,$BI77,'7_COLLEGE_PRIVE'!$BX:$BX)</f>
        <v>1867</v>
      </c>
      <c r="AX77" s="1">
        <f>SUMIF('7_COLLEGE_PRIVE'!$BW:$BW,$BI77,'7_COLLEGE_PRIVE'!$AJ:$AJ)</f>
        <v>10</v>
      </c>
      <c r="AY77" s="1">
        <f>SUMIF('8_LYCEE_PRIVE'!$ES:$ES,$BI77,'8_LYCEE_PRIVE'!$AC:$AC)</f>
        <v>839</v>
      </c>
      <c r="AZ77" s="1">
        <f>SUMIF('8_LYCEE_PRIVE'!$ES:$ES,$BI77,'8_LYCEE_PRIVE'!$BG:$BG)</f>
        <v>56</v>
      </c>
      <c r="BA77" s="1">
        <f>SUMIF('8_LYCEE_PRIVE'!$ES:$ES,$BI77,'8_LYCEE_PRIVE'!$ET:$ET)</f>
        <v>223</v>
      </c>
      <c r="BB77" s="1">
        <f>SUMIF('8_LYCEE_PRIVE'!$ES:$ES,$BI77,'8_LYCEE_PRIVE'!$EU:$EU)</f>
        <v>150</v>
      </c>
      <c r="BC77" s="1">
        <f>SUMIF('8_LYCEE_PRIVE'!$ES:$ES,$BI77,'8_LYCEE_PRIVE'!$DQ:$DQ)</f>
        <v>84</v>
      </c>
      <c r="BD77" s="1">
        <f>SUMIF('8_LYCEE_PRIVE'!$ES:$ES,$BI77,'8_LYCEE_PRIVE'!$BY:$BY)</f>
        <v>29</v>
      </c>
      <c r="BE77" s="1">
        <f>SUMIF('8_LYCEE_PRIVE'!$ES:$ES,$BI77,'8_LYCEE_PRIVE'!$EV:$EV)</f>
        <v>966</v>
      </c>
      <c r="BF77" s="1">
        <f>SUMIF('8_LYCEE_PRIVE'!$ES:$ES,$BI77,'8_LYCEE_PRIVE'!$CC:$CC)</f>
        <v>6</v>
      </c>
      <c r="BH77" s="78" t="str">
        <f t="shared" si="4"/>
        <v>VATOVAVY</v>
      </c>
      <c r="BI77" s="78" t="str">
        <f t="shared" si="5"/>
        <v>VATOVAVYURBAIN</v>
      </c>
    </row>
    <row r="78" spans="1:61">
      <c r="A78" s="205"/>
      <c r="B78" s="25" t="s">
        <v>73</v>
      </c>
      <c r="C78" s="26">
        <f>SUMIF('1_PRESCOLAIRE_PUBLIC'!$AX:$AX,$BI78,'1_PRESCOLAIRE_PUBLIC'!$K:$K)</f>
        <v>17524</v>
      </c>
      <c r="D78" s="26">
        <f>SUMIF('1_PRESCOLAIRE_PUBLIC'!$AX:$AX,$BI78,'1_PRESCOLAIRE_PUBLIC'!$T:$T)</f>
        <v>451</v>
      </c>
      <c r="E78" s="26">
        <f>SUMIF('1_PRESCOLAIRE_PUBLIC'!$AX:$AX,$BI78,'1_PRESCOLAIRE_PUBLIC'!$AY:$AY)</f>
        <v>6061</v>
      </c>
      <c r="F78" s="26">
        <f>SUMIF('1_PRESCOLAIRE_PUBLIC'!$AX:$AX,$BI78,'1_PRESCOLAIRE_PUBLIC'!$AC:$AC)</f>
        <v>887</v>
      </c>
      <c r="G78" s="26">
        <f>SUMIF('1_PRESCOLAIRE_PUBLIC'!$AX:$AX,$BI78,'1_PRESCOLAIRE_PUBLIC'!$AH:$AH)</f>
        <v>566</v>
      </c>
      <c r="H78" s="26">
        <f>SUMIF('2_PRIMAIRE_PUBLIC'!$CE:$CE,$BI78,'2_PRIMAIRE_PUBLIC'!$M:$M)</f>
        <v>205758</v>
      </c>
      <c r="I78" s="26">
        <f>SUMIF('2_PRIMAIRE_PUBLIC'!$CE:$CE,$BI78,'2_PRIMAIRE_PUBLIC'!$AA:$AA)</f>
        <v>69301</v>
      </c>
      <c r="J78" s="26">
        <f>SUMIF('2_PRIMAIRE_PUBLIC'!$CE:$CE,$BI78,'2_PRIMAIRE_PUBLIC'!$BI:$BI)</f>
        <v>4934</v>
      </c>
      <c r="K78" s="26">
        <f>SUMIF('2_PRIMAIRE_PUBLIC'!$CE:$CE,$BI78,'2_PRIMAIRE_PUBLIC'!$AK:$AK)</f>
        <v>3455</v>
      </c>
      <c r="L78" s="26">
        <f>SUMIF('2_PRIMAIRE_PUBLIC'!$CE:$CE,$BI78,'2_PRIMAIRE_PUBLIC'!$CF:$CF)</f>
        <v>99522</v>
      </c>
      <c r="M78" s="26">
        <f>SUMIF('2_PRIMAIRE_PUBLIC'!$CE:$CE,$BI78,'2_PRIMAIRE_PUBLIC'!$AO:$AO)</f>
        <v>1480</v>
      </c>
      <c r="N78" s="205"/>
      <c r="O78" s="25" t="s">
        <v>73</v>
      </c>
      <c r="P78" s="26">
        <f>SUMIF('3_COLLEGE_PUBLIC'!$BZ:$BZ,$BI78,'3_COLLEGE_PUBLIC'!$K:$K)</f>
        <v>22271</v>
      </c>
      <c r="Q78" s="26">
        <f>SUMIF('3_COLLEGE_PUBLIC'!$BZ:$BZ,$BI78,'3_COLLEGE_PUBLIC'!$W:$W)</f>
        <v>3763</v>
      </c>
      <c r="R78" s="26">
        <f>SUMIF('3_COLLEGE_PUBLIC'!$BZ:$BZ,$BI78,'3_COLLEGE_PUBLIC'!$BC:$BC)</f>
        <v>1074</v>
      </c>
      <c r="S78" s="26">
        <f>SUMIF('3_COLLEGE_PUBLIC'!$BZ:$BZ,$BI78,'3_COLLEGE_PUBLIC'!$AF:$AF)</f>
        <v>434</v>
      </c>
      <c r="T78" s="26">
        <f>SUMIF('3_COLLEGE_PUBLIC'!$BZ:$BZ,$BI78,'3_COLLEGE_PUBLIC'!$CA:$CA)</f>
        <v>16063</v>
      </c>
      <c r="U78" s="26">
        <f>SUMIF('3_COLLEGE_PUBLIC'!$BZ:$BZ,$BI78,'3_COLLEGE_PUBLIC'!$AJ:$AJ)</f>
        <v>128</v>
      </c>
      <c r="V78" s="26">
        <f>SUMIF('4_LYCEE_PUBLIC'!$EV:$EV,$BI78,'4_LYCEE_PUBLIC'!$AC:$AC)</f>
        <v>6293</v>
      </c>
      <c r="W78" s="26">
        <f>SUMIF('4_LYCEE_PUBLIC'!$EV:$EV,$BI78,'4_LYCEE_PUBLIC'!$BG:$BG)</f>
        <v>924</v>
      </c>
      <c r="X78" s="26">
        <f>SUMIF('4_LYCEE_PUBLIC'!$EV:$EV,$BI78,'4_LYCEE_PUBLIC'!$EW:$EW)</f>
        <v>1698</v>
      </c>
      <c r="Y78" s="26">
        <f>SUMIF('4_LYCEE_PUBLIC'!$EV:$EV,$BI78,'4_LYCEE_PUBLIC'!$EX:$EX)</f>
        <v>557</v>
      </c>
      <c r="Z78" s="26">
        <f>SUMIF('4_LYCEE_PUBLIC'!$EV:$EV,$BI78,'4_LYCEE_PUBLIC'!$DV:$DV)</f>
        <v>277</v>
      </c>
      <c r="AA78" s="26">
        <f>SUMIF('4_LYCEE_PUBLIC'!$EV:$EV,$BI78,'4_LYCEE_PUBLIC'!$BY:$BY)</f>
        <v>98</v>
      </c>
      <c r="AB78" s="26">
        <f>SUMIF('4_LYCEE_PUBLIC'!$EV:$EV,$BI78,'4_LYCEE_PUBLIC'!$EY:$EY)</f>
        <v>4460</v>
      </c>
      <c r="AC78" s="26">
        <f>SUMIF('4_LYCEE_PUBLIC'!$EV:$EV,$BI78,'4_LYCEE_PUBLIC'!$CC:$CC)</f>
        <v>18</v>
      </c>
      <c r="AD78" s="205"/>
      <c r="AE78" s="25" t="s">
        <v>73</v>
      </c>
      <c r="AF78" s="26">
        <f>SUMIF('5_PRESCOLAIRE_PRIVE'!$AS:$AS,$BI78,'5_PRESCOLAIRE_PRIVE'!$K:$K)</f>
        <v>4106</v>
      </c>
      <c r="AG78" s="26">
        <f>SUMIF('5_PRESCOLAIRE_PRIVE'!$AS:$AS,$BI78,'5_PRESCOLAIRE_PRIVE'!$T:$T)</f>
        <v>110</v>
      </c>
      <c r="AH78" s="26">
        <f>SUMIF('5_PRESCOLAIRE_PRIVE'!$AS:$AS,$BI78,'5_PRESCOLAIRE_PRIVE'!$AT:$AT)</f>
        <v>3571</v>
      </c>
      <c r="AI78" s="26">
        <f>SUMIF('5_PRESCOLAIRE_PRIVE'!$AS:$AS,$BI78,'5_PRESCOLAIRE_PRIVE'!$X:$X)</f>
        <v>120</v>
      </c>
      <c r="AJ78" s="26">
        <f>SUMIF('5_PRESCOLAIRE_PRIVE'!$AS:$AS,$BI78,'5_PRESCOLAIRE_PRIVE'!$AC:$AC)</f>
        <v>50</v>
      </c>
      <c r="AK78" s="26">
        <f>SUMIF('6_PRIMAIRE_PRIVE'!$BZ:$BZ,$BI78,'6_PRIMAIRE_PRIVE'!$M:$M)</f>
        <v>10444</v>
      </c>
      <c r="AL78" s="26">
        <f>SUMIF('6_PRIMAIRE_PRIVE'!$BZ:$BZ,$BI78,'6_PRIMAIRE_PRIVE'!$AA:$AA)</f>
        <v>939</v>
      </c>
      <c r="AM78" s="26">
        <f>SUMIF('6_PRIMAIRE_PRIVE'!$BZ:$BZ,$BI78,'6_PRIMAIRE_PRIVE'!$BC:$BC)</f>
        <v>295</v>
      </c>
      <c r="AN78" s="26">
        <f>SUMIF('6_PRIMAIRE_PRIVE'!$BZ:$BZ,$BI78,'6_PRIMAIRE_PRIVE'!$AK:$AK)</f>
        <v>281</v>
      </c>
      <c r="AO78" s="26">
        <f>SUMIF('6_PRIMAIRE_PRIVE'!$BZ:$BZ,$BI78,'6_PRIMAIRE_PRIVE'!$CA:$CA)</f>
        <v>10164</v>
      </c>
      <c r="AP78" s="26">
        <f>SUMIF('6_PRIMAIRE_PRIVE'!$BZ:$BZ,$BI78,'6_PRIMAIRE_PRIVE'!$AO:$AO)</f>
        <v>60</v>
      </c>
      <c r="AQ78" s="212"/>
      <c r="AR78" s="25" t="s">
        <v>73</v>
      </c>
      <c r="AS78" s="26">
        <f>SUMIF('7_COLLEGE_PRIVE'!$BW:$BW,$BI78,'7_COLLEGE_PRIVE'!$K:$K)</f>
        <v>4587</v>
      </c>
      <c r="AT78" s="26">
        <f>SUMIF('7_COLLEGE_PRIVE'!$BW:$BW,$BI78,'7_COLLEGE_PRIVE'!$W:$W)</f>
        <v>277</v>
      </c>
      <c r="AU78" s="26">
        <f>SUMIF('7_COLLEGE_PRIVE'!$BW:$BW,$BI78,'7_COLLEGE_PRIVE'!$AX:$AX)</f>
        <v>238</v>
      </c>
      <c r="AV78" s="26">
        <f>SUMIF('7_COLLEGE_PRIVE'!$BW:$BW,$BI78,'7_COLLEGE_PRIVE'!$AF:$AF)</f>
        <v>139</v>
      </c>
      <c r="AW78" s="26">
        <f>SUMIF('7_COLLEGE_PRIVE'!$BW:$BW,$BI78,'7_COLLEGE_PRIVE'!$BX:$BX)</f>
        <v>4551</v>
      </c>
      <c r="AX78" s="26">
        <f>SUMIF('7_COLLEGE_PRIVE'!$BW:$BW,$BI78,'7_COLLEGE_PRIVE'!$AJ:$AJ)</f>
        <v>30</v>
      </c>
      <c r="AY78" s="26">
        <f>SUMIF('8_LYCEE_PRIVE'!$ES:$ES,$BI78,'8_LYCEE_PRIVE'!$AC:$AC)</f>
        <v>1938</v>
      </c>
      <c r="AZ78" s="26">
        <f>SUMIF('8_LYCEE_PRIVE'!$ES:$ES,$BI78,'8_LYCEE_PRIVE'!$BG:$BG)</f>
        <v>156</v>
      </c>
      <c r="BA78" s="26">
        <f>SUMIF('8_LYCEE_PRIVE'!$ES:$ES,$BI78,'8_LYCEE_PRIVE'!$ET:$ET)</f>
        <v>587</v>
      </c>
      <c r="BB78" s="26">
        <f>SUMIF('8_LYCEE_PRIVE'!$ES:$ES,$BI78,'8_LYCEE_PRIVE'!$EU:$EU)</f>
        <v>214</v>
      </c>
      <c r="BC78" s="26">
        <f>SUMIF('8_LYCEE_PRIVE'!$ES:$ES,$BI78,'8_LYCEE_PRIVE'!$DQ:$DQ)</f>
        <v>147</v>
      </c>
      <c r="BD78" s="26">
        <f>SUMIF('8_LYCEE_PRIVE'!$ES:$ES,$BI78,'8_LYCEE_PRIVE'!$BY:$BY)</f>
        <v>58</v>
      </c>
      <c r="BE78" s="26">
        <f>SUMIF('8_LYCEE_PRIVE'!$ES:$ES,$BI78,'8_LYCEE_PRIVE'!$EV:$EV)</f>
        <v>2136</v>
      </c>
      <c r="BF78" s="26">
        <f>SUMIF('8_LYCEE_PRIVE'!$ES:$ES,$BI78,'8_LYCEE_PRIVE'!$CC:$CC)</f>
        <v>13</v>
      </c>
      <c r="BH78" s="78" t="str">
        <f t="shared" si="4"/>
        <v>VATOVAVY</v>
      </c>
      <c r="BI78" s="78" t="str">
        <f t="shared" si="5"/>
        <v>VATOVAVYTOTAL</v>
      </c>
    </row>
    <row r="79" spans="1:61" ht="14.45" customHeight="1">
      <c r="A79" s="214" t="s">
        <v>393</v>
      </c>
      <c r="B79" s="73" t="s">
        <v>90</v>
      </c>
      <c r="C79" s="6">
        <f>C6+C9+C12+C15+C18+C21+C24+C27+C30+C33+C36+C39+C46+C49+C52+C55+C58+C61+C64+C67+C70+C73+C76</f>
        <v>609804</v>
      </c>
      <c r="D79" s="6">
        <f t="shared" ref="D79:M79" si="6">D6+D9+D12+D15+D18+D21+D24+D27+D30+D33+D36+D39+D46+D49+D52+D55+D58+D61+D64+D67+D70+D73+D76</f>
        <v>14229</v>
      </c>
      <c r="E79" s="6">
        <f t="shared" si="6"/>
        <v>184154</v>
      </c>
      <c r="F79" s="6">
        <f t="shared" si="6"/>
        <v>27393</v>
      </c>
      <c r="G79" s="6">
        <f t="shared" si="6"/>
        <v>14997</v>
      </c>
      <c r="H79" s="6">
        <f t="shared" si="6"/>
        <v>3672652</v>
      </c>
      <c r="I79" s="6">
        <f t="shared" si="6"/>
        <v>948299</v>
      </c>
      <c r="J79" s="6">
        <f t="shared" si="6"/>
        <v>93605</v>
      </c>
      <c r="K79" s="6">
        <f t="shared" si="6"/>
        <v>78569</v>
      </c>
      <c r="L79" s="6">
        <f t="shared" si="6"/>
        <v>2041693</v>
      </c>
      <c r="M79" s="6">
        <f t="shared" si="6"/>
        <v>25683</v>
      </c>
      <c r="N79" s="215" t="s">
        <v>393</v>
      </c>
      <c r="O79" s="73" t="s">
        <v>90</v>
      </c>
      <c r="P79" s="6">
        <f t="shared" ref="P79:AC79" si="7">P6+P9+P12+P15+P18+P21+P24+P27+P30+P33+P36+P39+P46+P49+P52+P55+P58+P61+P64+P67+P70+P73+P76</f>
        <v>578455</v>
      </c>
      <c r="Q79" s="6">
        <f t="shared" si="7"/>
        <v>70381</v>
      </c>
      <c r="R79" s="6">
        <f t="shared" si="7"/>
        <v>30247</v>
      </c>
      <c r="S79" s="6">
        <f t="shared" si="7"/>
        <v>13546</v>
      </c>
      <c r="T79" s="6">
        <f t="shared" si="7"/>
        <v>465782</v>
      </c>
      <c r="U79" s="6">
        <f t="shared" si="7"/>
        <v>2748</v>
      </c>
      <c r="V79" s="6">
        <f t="shared" si="7"/>
        <v>140068</v>
      </c>
      <c r="W79" s="6">
        <f t="shared" si="7"/>
        <v>13754</v>
      </c>
      <c r="X79" s="6">
        <f t="shared" si="7"/>
        <v>35097</v>
      </c>
      <c r="Y79" s="6">
        <f t="shared" si="7"/>
        <v>16492</v>
      </c>
      <c r="Z79" s="6">
        <f t="shared" si="7"/>
        <v>7516</v>
      </c>
      <c r="AA79" s="6">
        <f t="shared" si="7"/>
        <v>2715</v>
      </c>
      <c r="AB79" s="6">
        <f t="shared" si="7"/>
        <v>126036</v>
      </c>
      <c r="AC79" s="6">
        <f t="shared" si="7"/>
        <v>485</v>
      </c>
      <c r="AD79" s="215" t="s">
        <v>394</v>
      </c>
      <c r="AE79" s="73" t="s">
        <v>90</v>
      </c>
      <c r="AF79" s="6">
        <f t="shared" ref="AF79:AP79" si="8">AF6+AF9+AF12+AF15+AF18+AF21+AF24+AF27+AF30+AF33+AF36+AF39+AF46+AF49+AF52+AF55+AF58+AF61+AF64+AF67+AF70+AF73+AF76</f>
        <v>145504</v>
      </c>
      <c r="AG79" s="6">
        <f t="shared" si="8"/>
        <v>5169</v>
      </c>
      <c r="AH79" s="6">
        <f t="shared" si="8"/>
        <v>148113</v>
      </c>
      <c r="AI79" s="6">
        <f t="shared" si="8"/>
        <v>5935</v>
      </c>
      <c r="AJ79" s="6">
        <f t="shared" si="8"/>
        <v>2811</v>
      </c>
      <c r="AK79" s="6">
        <f t="shared" si="8"/>
        <v>656388</v>
      </c>
      <c r="AL79" s="6">
        <f t="shared" si="8"/>
        <v>76820</v>
      </c>
      <c r="AM79" s="6">
        <f t="shared" si="8"/>
        <v>20196</v>
      </c>
      <c r="AN79" s="6">
        <f t="shared" si="8"/>
        <v>20747</v>
      </c>
      <c r="AO79" s="6">
        <f t="shared" si="8"/>
        <v>556708</v>
      </c>
      <c r="AP79" s="6">
        <f t="shared" si="8"/>
        <v>5419</v>
      </c>
      <c r="AQ79" s="215" t="s">
        <v>394</v>
      </c>
      <c r="AR79" s="73" t="s">
        <v>90</v>
      </c>
      <c r="AS79" s="6">
        <f t="shared" ref="AS79:BF79" si="9">AS6+AS9+AS12+AS15+AS18+AS21+AS24+AS27+AS30+AS33+AS36+AS39+AS46+AS49+AS52+AS55+AS58+AS61+AS64+AS67+AS70+AS73+AS76</f>
        <v>231322</v>
      </c>
      <c r="AT79" s="6">
        <f t="shared" si="9"/>
        <v>14875</v>
      </c>
      <c r="AU79" s="6">
        <f t="shared" si="9"/>
        <v>15607</v>
      </c>
      <c r="AV79" s="6">
        <f t="shared" si="9"/>
        <v>8716</v>
      </c>
      <c r="AW79" s="6">
        <f t="shared" si="9"/>
        <v>271147</v>
      </c>
      <c r="AX79" s="6">
        <f t="shared" si="9"/>
        <v>2159</v>
      </c>
      <c r="AY79" s="6">
        <f t="shared" si="9"/>
        <v>74019</v>
      </c>
      <c r="AZ79" s="6">
        <f t="shared" si="9"/>
        <v>4754</v>
      </c>
      <c r="BA79" s="6">
        <f t="shared" si="9"/>
        <v>26300</v>
      </c>
      <c r="BB79" s="6">
        <f t="shared" si="9"/>
        <v>13915</v>
      </c>
      <c r="BC79" s="6">
        <f t="shared" si="9"/>
        <v>5839</v>
      </c>
      <c r="BD79" s="6">
        <f t="shared" si="9"/>
        <v>2624</v>
      </c>
      <c r="BE79" s="6">
        <f t="shared" si="9"/>
        <v>86883</v>
      </c>
      <c r="BF79" s="6">
        <f t="shared" si="9"/>
        <v>680</v>
      </c>
      <c r="BH79" s="78" t="str">
        <f t="shared" si="4"/>
        <v>MADAGASCAR
SECTEUR PUBLIC</v>
      </c>
      <c r="BI79" s="78" t="str">
        <f t="shared" si="5"/>
        <v>MADAGASCAR
SECTEUR PUBLICRURAL</v>
      </c>
    </row>
    <row r="80" spans="1:61">
      <c r="A80" s="207"/>
      <c r="B80" s="73" t="s">
        <v>91</v>
      </c>
      <c r="C80" s="6">
        <f t="shared" ref="C80:M81" si="10">C7+C10+C13+C16+C19+C22+C25+C28+C31+C34+C37+C40+C47+C50+C53+C56+C59+C62+C65+C68+C71+C74+C77</f>
        <v>76811</v>
      </c>
      <c r="D80" s="6">
        <f t="shared" si="10"/>
        <v>1661</v>
      </c>
      <c r="E80" s="6">
        <f t="shared" si="10"/>
        <v>38543</v>
      </c>
      <c r="F80" s="6">
        <f t="shared" si="10"/>
        <v>3687</v>
      </c>
      <c r="G80" s="6">
        <f t="shared" si="10"/>
        <v>1266</v>
      </c>
      <c r="H80" s="6">
        <f t="shared" si="10"/>
        <v>436152</v>
      </c>
      <c r="I80" s="6">
        <f t="shared" si="10"/>
        <v>103544</v>
      </c>
      <c r="J80" s="6">
        <f t="shared" si="10"/>
        <v>10201</v>
      </c>
      <c r="K80" s="6">
        <f t="shared" si="10"/>
        <v>7576</v>
      </c>
      <c r="L80" s="6">
        <f t="shared" si="10"/>
        <v>260818</v>
      </c>
      <c r="M80" s="6">
        <f t="shared" si="10"/>
        <v>1493</v>
      </c>
      <c r="N80" s="216"/>
      <c r="O80" s="73" t="s">
        <v>91</v>
      </c>
      <c r="P80" s="6">
        <f t="shared" ref="P80:AC80" si="11">P7+P10+P13+P16+P19+P22+P25+P28+P31+P34+P37+P40+P47+P50+P53+P56+P59+P62+P65+P68+P71+P74+P77</f>
        <v>180404</v>
      </c>
      <c r="Q80" s="6">
        <f t="shared" si="11"/>
        <v>24884</v>
      </c>
      <c r="R80" s="6">
        <f t="shared" si="11"/>
        <v>7249</v>
      </c>
      <c r="S80" s="6">
        <f t="shared" si="11"/>
        <v>2983</v>
      </c>
      <c r="T80" s="6">
        <f t="shared" si="11"/>
        <v>137444</v>
      </c>
      <c r="U80" s="6">
        <f t="shared" si="11"/>
        <v>241</v>
      </c>
      <c r="V80" s="6">
        <f t="shared" si="11"/>
        <v>107981</v>
      </c>
      <c r="W80" s="6">
        <f t="shared" si="11"/>
        <v>10037</v>
      </c>
      <c r="X80" s="6">
        <f t="shared" si="11"/>
        <v>30306</v>
      </c>
      <c r="Y80" s="6">
        <f t="shared" si="11"/>
        <v>16438</v>
      </c>
      <c r="Z80" s="6">
        <f t="shared" si="11"/>
        <v>4583</v>
      </c>
      <c r="AA80" s="6">
        <f t="shared" si="11"/>
        <v>1817</v>
      </c>
      <c r="AB80" s="6">
        <f t="shared" si="11"/>
        <v>95199</v>
      </c>
      <c r="AC80" s="6">
        <f t="shared" si="11"/>
        <v>98</v>
      </c>
      <c r="AD80" s="216"/>
      <c r="AE80" s="73" t="s">
        <v>91</v>
      </c>
      <c r="AF80" s="6">
        <f t="shared" ref="AF80:AP80" si="12">AF7+AF10+AF13+AF16+AF19+AF22+AF25+AF28+AF31+AF34+AF37+AF40+AF47+AF50+AF53+AF56+AF59+AF62+AF65+AF68+AF71+AF74+AF77</f>
        <v>157646</v>
      </c>
      <c r="AG80" s="6">
        <f t="shared" si="12"/>
        <v>5165</v>
      </c>
      <c r="AH80" s="6">
        <f t="shared" si="12"/>
        <v>173892</v>
      </c>
      <c r="AI80" s="6">
        <f t="shared" si="12"/>
        <v>6133</v>
      </c>
      <c r="AJ80" s="6">
        <f t="shared" si="12"/>
        <v>1882</v>
      </c>
      <c r="AK80" s="6">
        <f t="shared" si="12"/>
        <v>348305</v>
      </c>
      <c r="AL80" s="6">
        <f t="shared" si="12"/>
        <v>20550</v>
      </c>
      <c r="AM80" s="6">
        <f t="shared" si="12"/>
        <v>11267</v>
      </c>
      <c r="AN80" s="6">
        <f t="shared" si="12"/>
        <v>11207</v>
      </c>
      <c r="AO80" s="6">
        <f t="shared" si="12"/>
        <v>313406</v>
      </c>
      <c r="AP80" s="6">
        <f t="shared" si="12"/>
        <v>2064</v>
      </c>
      <c r="AQ80" s="216"/>
      <c r="AR80" s="73" t="s">
        <v>91</v>
      </c>
      <c r="AS80" s="6">
        <f t="shared" ref="AS80:BF80" si="13">AS7+AS10+AS13+AS16+AS19+AS22+AS25+AS28+AS31+AS34+AS37+AS40+AS47+AS50+AS53+AS56+AS59+AS62+AS65+AS68+AS71+AS74+AS77</f>
        <v>211748</v>
      </c>
      <c r="AT80" s="6">
        <f t="shared" si="13"/>
        <v>13238</v>
      </c>
      <c r="AU80" s="6">
        <f t="shared" si="13"/>
        <v>12695</v>
      </c>
      <c r="AV80" s="6">
        <f t="shared" si="13"/>
        <v>6374</v>
      </c>
      <c r="AW80" s="6">
        <f t="shared" si="13"/>
        <v>255558</v>
      </c>
      <c r="AX80" s="6">
        <f t="shared" si="13"/>
        <v>1338</v>
      </c>
      <c r="AY80" s="6">
        <f t="shared" si="13"/>
        <v>109881</v>
      </c>
      <c r="AZ80" s="6">
        <f t="shared" si="13"/>
        <v>6792</v>
      </c>
      <c r="BA80" s="6">
        <f t="shared" si="13"/>
        <v>39627</v>
      </c>
      <c r="BB80" s="6">
        <f t="shared" si="13"/>
        <v>24175</v>
      </c>
      <c r="BC80" s="6">
        <f t="shared" si="13"/>
        <v>7250</v>
      </c>
      <c r="BD80" s="6">
        <f t="shared" si="13"/>
        <v>3161</v>
      </c>
      <c r="BE80" s="6">
        <f t="shared" si="13"/>
        <v>130817</v>
      </c>
      <c r="BF80" s="6">
        <f t="shared" si="13"/>
        <v>657</v>
      </c>
      <c r="BH80" s="78" t="str">
        <f t="shared" si="4"/>
        <v>MADAGASCAR
SECTEUR PUBLIC</v>
      </c>
      <c r="BI80" s="78" t="str">
        <f t="shared" si="5"/>
        <v>MADAGASCAR
SECTEUR PUBLICURBAIN</v>
      </c>
    </row>
    <row r="81" spans="1:61">
      <c r="A81" s="207"/>
      <c r="B81" s="74" t="s">
        <v>73</v>
      </c>
      <c r="C81" s="72">
        <f t="shared" si="10"/>
        <v>686615</v>
      </c>
      <c r="D81" s="72">
        <f t="shared" si="10"/>
        <v>15890</v>
      </c>
      <c r="E81" s="72">
        <f t="shared" si="10"/>
        <v>222697</v>
      </c>
      <c r="F81" s="72">
        <f t="shared" si="10"/>
        <v>31080</v>
      </c>
      <c r="G81" s="72">
        <f t="shared" si="10"/>
        <v>16263</v>
      </c>
      <c r="H81" s="72">
        <f t="shared" si="10"/>
        <v>4108804</v>
      </c>
      <c r="I81" s="72">
        <f t="shared" si="10"/>
        <v>1051843</v>
      </c>
      <c r="J81" s="72">
        <f t="shared" si="10"/>
        <v>103806</v>
      </c>
      <c r="K81" s="72">
        <f t="shared" si="10"/>
        <v>86145</v>
      </c>
      <c r="L81" s="72">
        <f t="shared" si="10"/>
        <v>2302511</v>
      </c>
      <c r="M81" s="72">
        <f t="shared" si="10"/>
        <v>27176</v>
      </c>
      <c r="N81" s="217"/>
      <c r="O81" s="74" t="s">
        <v>73</v>
      </c>
      <c r="P81" s="72">
        <f t="shared" ref="P81:AC81" si="14">P8+P11+P14+P17+P20+P23+P26+P29+P32+P35+P38+P41+P48+P51+P54+P57+P60+P63+P66+P69+P72+P75+P78</f>
        <v>758859</v>
      </c>
      <c r="Q81" s="72">
        <f t="shared" si="14"/>
        <v>95265</v>
      </c>
      <c r="R81" s="72">
        <f t="shared" si="14"/>
        <v>37496</v>
      </c>
      <c r="S81" s="72">
        <f t="shared" si="14"/>
        <v>16529</v>
      </c>
      <c r="T81" s="72">
        <f t="shared" si="14"/>
        <v>603226</v>
      </c>
      <c r="U81" s="72">
        <f t="shared" si="14"/>
        <v>2989</v>
      </c>
      <c r="V81" s="72">
        <f t="shared" si="14"/>
        <v>248049</v>
      </c>
      <c r="W81" s="72">
        <f t="shared" si="14"/>
        <v>23791</v>
      </c>
      <c r="X81" s="72">
        <f t="shared" si="14"/>
        <v>65403</v>
      </c>
      <c r="Y81" s="72">
        <f t="shared" si="14"/>
        <v>32930</v>
      </c>
      <c r="Z81" s="72">
        <f t="shared" si="14"/>
        <v>12099</v>
      </c>
      <c r="AA81" s="72">
        <f t="shared" si="14"/>
        <v>4532</v>
      </c>
      <c r="AB81" s="72">
        <f t="shared" si="14"/>
        <v>221235</v>
      </c>
      <c r="AC81" s="72">
        <f t="shared" si="14"/>
        <v>583</v>
      </c>
      <c r="AD81" s="217"/>
      <c r="AE81" s="74" t="s">
        <v>73</v>
      </c>
      <c r="AF81" s="72">
        <f t="shared" ref="AF81:AP81" si="15">AF8+AF11+AF14+AF17+AF20+AF23+AF26+AF29+AF32+AF35+AF38+AF41+AF48+AF51+AF54+AF57+AF60+AF63+AF66+AF69+AF72+AF75+AF78</f>
        <v>303150</v>
      </c>
      <c r="AG81" s="72">
        <f t="shared" si="15"/>
        <v>10334</v>
      </c>
      <c r="AH81" s="72">
        <f t="shared" si="15"/>
        <v>322005</v>
      </c>
      <c r="AI81" s="72">
        <f t="shared" si="15"/>
        <v>12068</v>
      </c>
      <c r="AJ81" s="72">
        <f t="shared" si="15"/>
        <v>4693</v>
      </c>
      <c r="AK81" s="72">
        <f t="shared" si="15"/>
        <v>1004693</v>
      </c>
      <c r="AL81" s="72">
        <f t="shared" si="15"/>
        <v>97370</v>
      </c>
      <c r="AM81" s="72">
        <f t="shared" si="15"/>
        <v>31463</v>
      </c>
      <c r="AN81" s="72">
        <f t="shared" si="15"/>
        <v>31954</v>
      </c>
      <c r="AO81" s="72">
        <f t="shared" si="15"/>
        <v>870114</v>
      </c>
      <c r="AP81" s="72">
        <f t="shared" si="15"/>
        <v>7483</v>
      </c>
      <c r="AQ81" s="217"/>
      <c r="AR81" s="74" t="s">
        <v>73</v>
      </c>
      <c r="AS81" s="72">
        <f t="shared" ref="AS81:BF81" si="16">AS8+AS11+AS14+AS17+AS20+AS23+AS26+AS29+AS32+AS35+AS38+AS41+AS48+AS51+AS54+AS57+AS60+AS63+AS66+AS69+AS72+AS75+AS78</f>
        <v>443070</v>
      </c>
      <c r="AT81" s="72">
        <f t="shared" si="16"/>
        <v>28113</v>
      </c>
      <c r="AU81" s="72">
        <f t="shared" si="16"/>
        <v>28302</v>
      </c>
      <c r="AV81" s="72">
        <f t="shared" si="16"/>
        <v>15090</v>
      </c>
      <c r="AW81" s="72">
        <f t="shared" si="16"/>
        <v>526705</v>
      </c>
      <c r="AX81" s="72">
        <f t="shared" si="16"/>
        <v>3497</v>
      </c>
      <c r="AY81" s="72">
        <f t="shared" si="16"/>
        <v>183900</v>
      </c>
      <c r="AZ81" s="72">
        <f t="shared" si="16"/>
        <v>11546</v>
      </c>
      <c r="BA81" s="72">
        <f t="shared" si="16"/>
        <v>65927</v>
      </c>
      <c r="BB81" s="72">
        <f t="shared" si="16"/>
        <v>38090</v>
      </c>
      <c r="BC81" s="72">
        <f t="shared" si="16"/>
        <v>13089</v>
      </c>
      <c r="BD81" s="72">
        <f t="shared" si="16"/>
        <v>5785</v>
      </c>
      <c r="BE81" s="72">
        <f t="shared" si="16"/>
        <v>217700</v>
      </c>
      <c r="BF81" s="72">
        <f t="shared" si="16"/>
        <v>1337</v>
      </c>
      <c r="BH81" s="78" t="str">
        <f t="shared" si="4"/>
        <v>MADAGASCAR
SECTEUR PUBLIC</v>
      </c>
      <c r="BI81" s="78" t="str">
        <f t="shared" si="5"/>
        <v>MADAGASCAR
SECTEUR PUBLICTOTAL</v>
      </c>
    </row>
    <row r="121" spans="60:61" customFormat="1">
      <c r="BH121" s="77"/>
      <c r="BI121" s="77"/>
    </row>
    <row r="122" spans="60:61" customFormat="1">
      <c r="BH122" s="77"/>
      <c r="BI122" s="77"/>
    </row>
    <row r="123" spans="60:61" customFormat="1">
      <c r="BH123" s="77"/>
      <c r="BI123" s="77"/>
    </row>
  </sheetData>
  <autoFilter ref="A5:BI5" xr:uid="{00000000-0009-0000-0000-000014000000}"/>
  <mergeCells count="148">
    <mergeCell ref="A79:A81"/>
    <mergeCell ref="N79:N81"/>
    <mergeCell ref="AD79:AD81"/>
    <mergeCell ref="AQ79:AQ81"/>
    <mergeCell ref="P4:U4"/>
    <mergeCell ref="N42:AC42"/>
    <mergeCell ref="N43:AC43"/>
    <mergeCell ref="P44:U44"/>
    <mergeCell ref="V44:AC44"/>
    <mergeCell ref="AQ52:AQ54"/>
    <mergeCell ref="AD55:AD57"/>
    <mergeCell ref="AQ55:AQ57"/>
    <mergeCell ref="AD39:AD41"/>
    <mergeCell ref="AQ39:AQ41"/>
    <mergeCell ref="AD30:AD32"/>
    <mergeCell ref="AQ30:AQ32"/>
    <mergeCell ref="AD33:AD35"/>
    <mergeCell ref="AQ33:AQ35"/>
    <mergeCell ref="AD36:AD38"/>
    <mergeCell ref="AQ36:AQ38"/>
    <mergeCell ref="AD49:AD51"/>
    <mergeCell ref="AQ49:AQ51"/>
    <mergeCell ref="AD52:AD54"/>
    <mergeCell ref="A58:A60"/>
    <mergeCell ref="A1:M1"/>
    <mergeCell ref="A2:M2"/>
    <mergeCell ref="A3:M3"/>
    <mergeCell ref="H4:M4"/>
    <mergeCell ref="A42:M42"/>
    <mergeCell ref="AD27:AD29"/>
    <mergeCell ref="AQ27:AQ29"/>
    <mergeCell ref="AD12:AD14"/>
    <mergeCell ref="AQ12:AQ14"/>
    <mergeCell ref="AD15:AD17"/>
    <mergeCell ref="AQ15:AQ17"/>
    <mergeCell ref="AD18:AD20"/>
    <mergeCell ref="AQ18:AQ20"/>
    <mergeCell ref="AD6:AD8"/>
    <mergeCell ref="AQ6:AQ8"/>
    <mergeCell ref="AD9:AD11"/>
    <mergeCell ref="AQ9:AQ11"/>
    <mergeCell ref="AD4:AD5"/>
    <mergeCell ref="AE4:AE5"/>
    <mergeCell ref="AQ4:AQ5"/>
    <mergeCell ref="AQ1:BF1"/>
    <mergeCell ref="AQ2:BF2"/>
    <mergeCell ref="AD1:AP1"/>
    <mergeCell ref="AD2:AP2"/>
    <mergeCell ref="N58:N60"/>
    <mergeCell ref="A49:A51"/>
    <mergeCell ref="N49:N51"/>
    <mergeCell ref="A52:A54"/>
    <mergeCell ref="AD21:AD23"/>
    <mergeCell ref="AQ21:AQ23"/>
    <mergeCell ref="AD24:AD26"/>
    <mergeCell ref="AQ24:AQ26"/>
    <mergeCell ref="A46:A48"/>
    <mergeCell ref="N46:N48"/>
    <mergeCell ref="AD46:AD48"/>
    <mergeCell ref="AQ46:AQ48"/>
    <mergeCell ref="A44:A45"/>
    <mergeCell ref="B44:B45"/>
    <mergeCell ref="N44:N45"/>
    <mergeCell ref="O44:O45"/>
    <mergeCell ref="A36:A38"/>
    <mergeCell ref="N36:N38"/>
    <mergeCell ref="AD76:AD78"/>
    <mergeCell ref="AQ76:AQ78"/>
    <mergeCell ref="AD67:AD69"/>
    <mergeCell ref="AQ67:AQ69"/>
    <mergeCell ref="AD70:AD72"/>
    <mergeCell ref="AQ70:AQ72"/>
    <mergeCell ref="AD73:AD75"/>
    <mergeCell ref="AQ73:AQ75"/>
    <mergeCell ref="AD58:AD60"/>
    <mergeCell ref="AQ58:AQ60"/>
    <mergeCell ref="AD61:AD63"/>
    <mergeCell ref="AQ61:AQ63"/>
    <mergeCell ref="AD64:AD66"/>
    <mergeCell ref="AQ64:AQ66"/>
    <mergeCell ref="AS44:AX44"/>
    <mergeCell ref="AY44:BF44"/>
    <mergeCell ref="AF44:AJ44"/>
    <mergeCell ref="AK44:AP44"/>
    <mergeCell ref="AD44:AD45"/>
    <mergeCell ref="AE44:AE45"/>
    <mergeCell ref="AQ44:AQ45"/>
    <mergeCell ref="AR44:AR45"/>
    <mergeCell ref="AQ42:BF42"/>
    <mergeCell ref="AQ43:BF43"/>
    <mergeCell ref="AD42:AP42"/>
    <mergeCell ref="AD43:AP43"/>
    <mergeCell ref="A76:A78"/>
    <mergeCell ref="N76:N78"/>
    <mergeCell ref="A67:A69"/>
    <mergeCell ref="N67:N69"/>
    <mergeCell ref="A70:A72"/>
    <mergeCell ref="N70:N72"/>
    <mergeCell ref="A73:A75"/>
    <mergeCell ref="N73:N75"/>
    <mergeCell ref="C4:G4"/>
    <mergeCell ref="C44:G44"/>
    <mergeCell ref="A61:A63"/>
    <mergeCell ref="N61:N63"/>
    <mergeCell ref="A64:A66"/>
    <mergeCell ref="N64:N66"/>
    <mergeCell ref="A27:A29"/>
    <mergeCell ref="N27:N29"/>
    <mergeCell ref="A30:A32"/>
    <mergeCell ref="A43:M43"/>
    <mergeCell ref="H44:M44"/>
    <mergeCell ref="N52:N54"/>
    <mergeCell ref="A55:A57"/>
    <mergeCell ref="N55:N57"/>
    <mergeCell ref="A39:A41"/>
    <mergeCell ref="N39:N41"/>
    <mergeCell ref="N1:AC1"/>
    <mergeCell ref="N2:AC2"/>
    <mergeCell ref="N3:AC3"/>
    <mergeCell ref="V4:AC4"/>
    <mergeCell ref="AR4:AR5"/>
    <mergeCell ref="AQ3:BF3"/>
    <mergeCell ref="AS4:AX4"/>
    <mergeCell ref="AY4:BF4"/>
    <mergeCell ref="AD3:AP3"/>
    <mergeCell ref="AF4:AJ4"/>
    <mergeCell ref="AK4:AP4"/>
    <mergeCell ref="O4:O5"/>
    <mergeCell ref="A4:A5"/>
    <mergeCell ref="B4:B5"/>
    <mergeCell ref="N4:N5"/>
    <mergeCell ref="N30:N32"/>
    <mergeCell ref="A33:A35"/>
    <mergeCell ref="N33:N35"/>
    <mergeCell ref="N21:N23"/>
    <mergeCell ref="A24:A26"/>
    <mergeCell ref="N24:N26"/>
    <mergeCell ref="A9:A11"/>
    <mergeCell ref="A18:A20"/>
    <mergeCell ref="N18:N20"/>
    <mergeCell ref="A21:A23"/>
    <mergeCell ref="N9:N11"/>
    <mergeCell ref="A12:A14"/>
    <mergeCell ref="N12:N14"/>
    <mergeCell ref="A15:A17"/>
    <mergeCell ref="N15:N17"/>
    <mergeCell ref="A6:A8"/>
    <mergeCell ref="N6:N8"/>
  </mergeCells>
  <printOptions horizontalCentered="1"/>
  <pageMargins left="0.23622047244094491" right="0.23622047244094491" top="0.35433070866141736" bottom="0.35433070866141736" header="0.11811023622047245" footer="0.11811023622047245"/>
  <pageSetup paperSize="9" scale="80" firstPageNumber="17" orientation="landscape" horizontalDpi="300" verticalDpi="300" r:id="rId1"/>
  <headerFooter>
    <oddFooter>&amp;R&amp;8&amp;P</oddFooter>
  </headerFooter>
  <rowBreaks count="1" manualBreakCount="1">
    <brk id="41" max="16383" man="1"/>
  </rowBreaks>
  <colBreaks count="3" manualBreakCount="3">
    <brk id="13" max="77" man="1"/>
    <brk id="29" max="1048575" man="1"/>
    <brk id="42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Feuil34">
    <tabColor rgb="FFFFC000"/>
  </sheetPr>
  <dimension ref="A1:AY455"/>
  <sheetViews>
    <sheetView view="pageBreakPreview" zoomScale="90" zoomScaleNormal="90" zoomScaleSheetLayoutView="90" workbookViewId="0">
      <selection sqref="A1:Q1"/>
    </sheetView>
  </sheetViews>
  <sheetFormatPr baseColWidth="10" defaultRowHeight="15"/>
  <cols>
    <col min="1" max="1" width="14.5703125" customWidth="1"/>
    <col min="2" max="2" width="8.28515625" customWidth="1"/>
    <col min="3" max="17" width="11.7109375" customWidth="1"/>
    <col min="18" max="18" width="14.5703125" customWidth="1"/>
    <col min="19" max="19" width="8.28515625" customWidth="1"/>
    <col min="31" max="31" width="11.5703125"/>
    <col min="32" max="32" width="11.5703125" style="67"/>
    <col min="35" max="35" width="14.5703125" customWidth="1"/>
    <col min="36" max="36" width="14.85546875" customWidth="1"/>
    <col min="37" max="47" width="15.28515625" customWidth="1"/>
    <col min="49" max="49" width="11.5703125" style="75"/>
    <col min="50" max="50" width="11.5703125" style="76"/>
    <col min="51" max="51" width="11.5703125" style="77"/>
  </cols>
  <sheetData>
    <row r="1" spans="1:51" ht="21">
      <c r="A1" s="211" t="s">
        <v>128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 t="s">
        <v>129</v>
      </c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 t="s">
        <v>130</v>
      </c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</row>
    <row r="2" spans="1:51">
      <c r="A2" s="206" t="s">
        <v>2216</v>
      </c>
      <c r="B2" s="206"/>
      <c r="C2" s="206"/>
      <c r="D2" s="206"/>
      <c r="E2" s="206"/>
      <c r="F2" s="206"/>
      <c r="G2" s="206"/>
      <c r="H2" s="206"/>
      <c r="I2" s="206"/>
      <c r="J2" s="206"/>
      <c r="K2" s="206"/>
      <c r="L2" s="206"/>
      <c r="M2" s="206"/>
      <c r="N2" s="206"/>
      <c r="O2" s="206"/>
      <c r="P2" s="206"/>
      <c r="Q2" s="206"/>
      <c r="R2" s="206" t="s">
        <v>131</v>
      </c>
      <c r="S2" s="206"/>
      <c r="T2" s="206"/>
      <c r="U2" s="206"/>
      <c r="V2" s="206"/>
      <c r="W2" s="206"/>
      <c r="X2" s="206"/>
      <c r="Y2" s="206"/>
      <c r="Z2" s="206"/>
      <c r="AA2" s="206"/>
      <c r="AB2" s="206"/>
      <c r="AC2" s="206"/>
      <c r="AD2" s="206"/>
      <c r="AE2" s="206"/>
      <c r="AF2" s="206"/>
      <c r="AG2" s="206"/>
      <c r="AH2" s="206"/>
      <c r="AI2" s="206" t="s">
        <v>132</v>
      </c>
      <c r="AJ2" s="206"/>
      <c r="AK2" s="206"/>
      <c r="AL2" s="206"/>
      <c r="AM2" s="206"/>
      <c r="AN2" s="206"/>
      <c r="AO2" s="206"/>
      <c r="AP2" s="206"/>
      <c r="AQ2" s="206"/>
      <c r="AR2" s="206"/>
      <c r="AS2" s="206"/>
      <c r="AT2" s="206"/>
      <c r="AU2" s="206"/>
    </row>
    <row r="3" spans="1:51">
      <c r="A3" s="206" t="str">
        <f>"ANNEE SCOLAIRE "&amp;annee_scolaire</f>
        <v>ANNEE SCOLAIRE 2022-2023</v>
      </c>
      <c r="B3" s="206"/>
      <c r="C3" s="206"/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18" t="str">
        <f>"ANNEE SCOLAIRE "&amp;annee_scolaire</f>
        <v>ANNEE SCOLAIRE 2022-2023</v>
      </c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18"/>
      <c r="AI3" s="206" t="str">
        <f>"ANNEE SCOLAIRE "&amp;annee_scolaire</f>
        <v>ANNEE SCOLAIRE 2022-2023</v>
      </c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</row>
    <row r="4" spans="1:51" ht="14.45" customHeight="1">
      <c r="A4" s="202" t="s">
        <v>1</v>
      </c>
      <c r="B4" s="202" t="s">
        <v>84</v>
      </c>
      <c r="C4" s="210" t="s">
        <v>239</v>
      </c>
      <c r="D4" s="210"/>
      <c r="E4" s="218" t="s">
        <v>43</v>
      </c>
      <c r="F4" s="218"/>
      <c r="G4" s="218" t="s">
        <v>44</v>
      </c>
      <c r="H4" s="218"/>
      <c r="I4" s="218" t="s">
        <v>45</v>
      </c>
      <c r="J4" s="218"/>
      <c r="K4" s="218" t="s">
        <v>47</v>
      </c>
      <c r="L4" s="218"/>
      <c r="M4" s="218" t="s">
        <v>133</v>
      </c>
      <c r="N4" s="218"/>
      <c r="O4" s="218"/>
      <c r="P4" s="218"/>
      <c r="Q4" s="218"/>
      <c r="R4" s="202" t="s">
        <v>1</v>
      </c>
      <c r="S4" s="219" t="s">
        <v>84</v>
      </c>
      <c r="T4" s="208" t="s">
        <v>134</v>
      </c>
      <c r="U4" s="208"/>
      <c r="V4" s="208"/>
      <c r="W4" s="208"/>
      <c r="X4" s="208" t="s">
        <v>135</v>
      </c>
      <c r="Y4" s="208"/>
      <c r="Z4" s="208"/>
      <c r="AA4" s="208"/>
      <c r="AB4" s="208"/>
      <c r="AC4" s="208"/>
      <c r="AD4" s="208"/>
      <c r="AE4" s="208"/>
      <c r="AF4" s="220" t="s">
        <v>136</v>
      </c>
      <c r="AG4" s="221"/>
      <c r="AH4" s="209" t="s">
        <v>137</v>
      </c>
      <c r="AI4" s="202" t="s">
        <v>1</v>
      </c>
      <c r="AJ4" s="202" t="s">
        <v>84</v>
      </c>
      <c r="AK4" s="224" t="s">
        <v>138</v>
      </c>
      <c r="AL4" s="224"/>
      <c r="AM4" s="224"/>
      <c r="AN4" s="224"/>
      <c r="AO4" s="224"/>
      <c r="AP4" s="224"/>
      <c r="AQ4" s="224"/>
      <c r="AR4" s="224"/>
      <c r="AS4" s="224"/>
      <c r="AT4" s="224"/>
      <c r="AU4" s="224"/>
      <c r="AW4" s="78"/>
    </row>
    <row r="5" spans="1:51">
      <c r="A5" s="202"/>
      <c r="B5" s="202"/>
      <c r="C5" s="210" t="s">
        <v>139</v>
      </c>
      <c r="D5" s="210" t="s">
        <v>48</v>
      </c>
      <c r="E5" s="210" t="s">
        <v>139</v>
      </c>
      <c r="F5" s="210" t="s">
        <v>48</v>
      </c>
      <c r="G5" s="210" t="s">
        <v>139</v>
      </c>
      <c r="H5" s="210" t="s">
        <v>48</v>
      </c>
      <c r="I5" s="210" t="s">
        <v>139</v>
      </c>
      <c r="J5" s="210" t="s">
        <v>48</v>
      </c>
      <c r="K5" s="210" t="s">
        <v>139</v>
      </c>
      <c r="L5" s="210" t="s">
        <v>48</v>
      </c>
      <c r="M5" s="210" t="s">
        <v>240</v>
      </c>
      <c r="N5" s="210" t="s">
        <v>43</v>
      </c>
      <c r="O5" s="210" t="s">
        <v>44</v>
      </c>
      <c r="P5" s="210" t="s">
        <v>45</v>
      </c>
      <c r="Q5" s="210" t="s">
        <v>47</v>
      </c>
      <c r="R5" s="202"/>
      <c r="S5" s="219"/>
      <c r="T5" s="209" t="s">
        <v>140</v>
      </c>
      <c r="U5" s="209" t="s">
        <v>237</v>
      </c>
      <c r="V5" s="209" t="s">
        <v>141</v>
      </c>
      <c r="W5" s="209" t="s">
        <v>142</v>
      </c>
      <c r="X5" s="209" t="s">
        <v>273</v>
      </c>
      <c r="Y5" s="209" t="s">
        <v>276</v>
      </c>
      <c r="Z5" s="209" t="s">
        <v>274</v>
      </c>
      <c r="AA5" s="209" t="s">
        <v>275</v>
      </c>
      <c r="AB5" s="209" t="s">
        <v>0</v>
      </c>
      <c r="AC5" s="209" t="s">
        <v>47</v>
      </c>
      <c r="AD5" s="209" t="s">
        <v>143</v>
      </c>
      <c r="AE5" s="209" t="s">
        <v>238</v>
      </c>
      <c r="AF5" s="222"/>
      <c r="AG5" s="223"/>
      <c r="AH5" s="209"/>
      <c r="AI5" s="202"/>
      <c r="AJ5" s="202"/>
      <c r="AK5" s="209" t="s">
        <v>41</v>
      </c>
      <c r="AL5" s="209" t="s">
        <v>42</v>
      </c>
      <c r="AM5" s="209" t="s">
        <v>335</v>
      </c>
      <c r="AN5" s="209" t="s">
        <v>278</v>
      </c>
      <c r="AO5" s="209" t="s">
        <v>336</v>
      </c>
      <c r="AP5" s="209" t="s">
        <v>337</v>
      </c>
      <c r="AQ5" s="209" t="s">
        <v>338</v>
      </c>
      <c r="AR5" s="209" t="s">
        <v>144</v>
      </c>
      <c r="AS5" s="209" t="s">
        <v>145</v>
      </c>
      <c r="AT5" s="209" t="s">
        <v>57</v>
      </c>
      <c r="AU5" s="209" t="s">
        <v>58</v>
      </c>
      <c r="AW5" s="78"/>
    </row>
    <row r="6" spans="1:51">
      <c r="A6" s="202"/>
      <c r="B6" s="202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02"/>
      <c r="S6" s="219"/>
      <c r="T6" s="209"/>
      <c r="U6" s="209"/>
      <c r="V6" s="209"/>
      <c r="W6" s="209"/>
      <c r="X6" s="209"/>
      <c r="Y6" s="209"/>
      <c r="Z6" s="209"/>
      <c r="AA6" s="209"/>
      <c r="AB6" s="209"/>
      <c r="AC6" s="209"/>
      <c r="AD6" s="209"/>
      <c r="AE6" s="209"/>
      <c r="AF6" s="14" t="s">
        <v>47</v>
      </c>
      <c r="AG6" s="126" t="s">
        <v>143</v>
      </c>
      <c r="AH6" s="209"/>
      <c r="AI6" s="202"/>
      <c r="AJ6" s="202"/>
      <c r="AK6" s="209"/>
      <c r="AL6" s="209"/>
      <c r="AM6" s="209"/>
      <c r="AN6" s="209"/>
      <c r="AO6" s="209"/>
      <c r="AP6" s="209"/>
      <c r="AQ6" s="209"/>
      <c r="AR6" s="209"/>
      <c r="AS6" s="209"/>
      <c r="AT6" s="209"/>
      <c r="AU6" s="209"/>
      <c r="AW6" s="78" t="s">
        <v>1</v>
      </c>
      <c r="AY6" s="78" t="s">
        <v>390</v>
      </c>
    </row>
    <row r="7" spans="1:51" ht="14.45" customHeight="1">
      <c r="A7" s="205" t="s">
        <v>95</v>
      </c>
      <c r="B7" s="8" t="s">
        <v>90</v>
      </c>
      <c r="C7" s="71">
        <v>0</v>
      </c>
      <c r="D7" s="71">
        <v>0</v>
      </c>
      <c r="E7" s="71">
        <v>652</v>
      </c>
      <c r="F7" s="71">
        <v>357</v>
      </c>
      <c r="G7" s="71">
        <v>3092</v>
      </c>
      <c r="H7" s="71">
        <v>1564</v>
      </c>
      <c r="I7" s="71">
        <v>14219</v>
      </c>
      <c r="J7" s="71">
        <v>7141</v>
      </c>
      <c r="K7" s="125">
        <v>17963</v>
      </c>
      <c r="L7" s="125">
        <v>9062</v>
      </c>
      <c r="M7" s="71">
        <v>0</v>
      </c>
      <c r="N7" s="71">
        <v>46</v>
      </c>
      <c r="O7" s="71">
        <v>162</v>
      </c>
      <c r="P7" s="71">
        <v>652</v>
      </c>
      <c r="Q7" s="125">
        <v>860</v>
      </c>
      <c r="R7" s="205" t="s">
        <v>95</v>
      </c>
      <c r="S7" s="8" t="s">
        <v>90</v>
      </c>
      <c r="T7" s="125">
        <v>701</v>
      </c>
      <c r="U7" s="71">
        <v>279</v>
      </c>
      <c r="V7" s="71">
        <v>14</v>
      </c>
      <c r="W7" s="71">
        <v>250</v>
      </c>
      <c r="X7" s="71">
        <v>7</v>
      </c>
      <c r="Y7" s="71">
        <v>128</v>
      </c>
      <c r="Z7" s="71">
        <v>9</v>
      </c>
      <c r="AA7" s="71">
        <v>682</v>
      </c>
      <c r="AB7" s="71">
        <v>15</v>
      </c>
      <c r="AC7" s="16">
        <v>841</v>
      </c>
      <c r="AD7" s="71">
        <v>782</v>
      </c>
      <c r="AE7" s="71">
        <v>416</v>
      </c>
      <c r="AF7" s="71">
        <v>105</v>
      </c>
      <c r="AG7" s="71">
        <v>62</v>
      </c>
      <c r="AH7" s="71">
        <v>647</v>
      </c>
      <c r="AI7" s="205" t="s">
        <v>95</v>
      </c>
      <c r="AJ7" s="8" t="s">
        <v>90</v>
      </c>
      <c r="AK7" s="71">
        <v>3912</v>
      </c>
      <c r="AL7" s="71">
        <v>2356</v>
      </c>
      <c r="AM7" s="71">
        <v>606</v>
      </c>
      <c r="AN7" s="71">
        <v>1860</v>
      </c>
      <c r="AO7" s="71">
        <v>595</v>
      </c>
      <c r="AP7" s="71">
        <v>245</v>
      </c>
      <c r="AQ7" s="71">
        <v>110</v>
      </c>
      <c r="AR7" s="71">
        <v>145</v>
      </c>
      <c r="AS7" s="71">
        <v>880</v>
      </c>
      <c r="AT7" s="71">
        <v>519</v>
      </c>
      <c r="AU7" s="71">
        <v>488</v>
      </c>
      <c r="AW7" s="78" t="s">
        <v>95</v>
      </c>
      <c r="AX7" s="78" t="s">
        <v>2339</v>
      </c>
      <c r="AY7" s="78">
        <v>11553</v>
      </c>
    </row>
    <row r="8" spans="1:51">
      <c r="A8" s="205"/>
      <c r="B8" s="8" t="s">
        <v>91</v>
      </c>
      <c r="C8" s="71">
        <v>0</v>
      </c>
      <c r="D8" s="71">
        <v>0</v>
      </c>
      <c r="E8" s="71">
        <v>146</v>
      </c>
      <c r="F8" s="71">
        <v>73</v>
      </c>
      <c r="G8" s="71">
        <v>744</v>
      </c>
      <c r="H8" s="71">
        <v>411</v>
      </c>
      <c r="I8" s="71">
        <v>1493</v>
      </c>
      <c r="J8" s="71">
        <v>746</v>
      </c>
      <c r="K8" s="125">
        <v>2383</v>
      </c>
      <c r="L8" s="125">
        <v>1230</v>
      </c>
      <c r="M8" s="71">
        <v>0</v>
      </c>
      <c r="N8" s="71">
        <v>10</v>
      </c>
      <c r="O8" s="71">
        <v>33</v>
      </c>
      <c r="P8" s="71">
        <v>61</v>
      </c>
      <c r="Q8" s="125">
        <v>104</v>
      </c>
      <c r="R8" s="205"/>
      <c r="S8" s="8" t="s">
        <v>91</v>
      </c>
      <c r="T8" s="125">
        <v>72</v>
      </c>
      <c r="U8" s="71">
        <v>37</v>
      </c>
      <c r="V8" s="71">
        <v>17</v>
      </c>
      <c r="W8" s="71">
        <v>14</v>
      </c>
      <c r="X8" s="71">
        <v>4</v>
      </c>
      <c r="Y8" s="71">
        <v>34</v>
      </c>
      <c r="Z8" s="71">
        <v>2</v>
      </c>
      <c r="AA8" s="71">
        <v>73</v>
      </c>
      <c r="AB8" s="71">
        <v>0</v>
      </c>
      <c r="AC8" s="16">
        <v>113</v>
      </c>
      <c r="AD8" s="71">
        <v>102</v>
      </c>
      <c r="AE8" s="71">
        <v>84</v>
      </c>
      <c r="AF8" s="71">
        <v>83</v>
      </c>
      <c r="AG8" s="71">
        <v>57</v>
      </c>
      <c r="AH8" s="71">
        <v>53</v>
      </c>
      <c r="AI8" s="205"/>
      <c r="AJ8" s="8" t="s">
        <v>91</v>
      </c>
      <c r="AK8" s="71">
        <v>1193</v>
      </c>
      <c r="AL8" s="71">
        <v>333</v>
      </c>
      <c r="AM8" s="71">
        <v>54</v>
      </c>
      <c r="AN8" s="71">
        <v>112</v>
      </c>
      <c r="AO8" s="71">
        <v>25</v>
      </c>
      <c r="AP8" s="71">
        <v>19</v>
      </c>
      <c r="AQ8" s="71">
        <v>6</v>
      </c>
      <c r="AR8" s="71">
        <v>28</v>
      </c>
      <c r="AS8" s="71">
        <v>91</v>
      </c>
      <c r="AT8" s="71">
        <v>59</v>
      </c>
      <c r="AU8" s="71">
        <v>59</v>
      </c>
      <c r="AW8" s="78" t="s">
        <v>95</v>
      </c>
      <c r="AX8" s="78" t="s">
        <v>2340</v>
      </c>
      <c r="AY8" s="78">
        <v>1652</v>
      </c>
    </row>
    <row r="9" spans="1:51">
      <c r="A9" s="205"/>
      <c r="B9" s="25" t="s">
        <v>73</v>
      </c>
      <c r="C9" s="26">
        <v>0</v>
      </c>
      <c r="D9" s="26">
        <v>0</v>
      </c>
      <c r="E9" s="26">
        <v>798</v>
      </c>
      <c r="F9" s="26">
        <v>430</v>
      </c>
      <c r="G9" s="26">
        <v>3836</v>
      </c>
      <c r="H9" s="26">
        <v>1975</v>
      </c>
      <c r="I9" s="26">
        <v>15712</v>
      </c>
      <c r="J9" s="26">
        <v>7887</v>
      </c>
      <c r="K9" s="26">
        <v>20346</v>
      </c>
      <c r="L9" s="26">
        <v>10292</v>
      </c>
      <c r="M9" s="26">
        <v>0</v>
      </c>
      <c r="N9" s="26">
        <v>56</v>
      </c>
      <c r="O9" s="26">
        <v>195</v>
      </c>
      <c r="P9" s="26">
        <v>713</v>
      </c>
      <c r="Q9" s="26">
        <v>964</v>
      </c>
      <c r="R9" s="205"/>
      <c r="S9" s="25" t="s">
        <v>73</v>
      </c>
      <c r="T9" s="26">
        <v>773</v>
      </c>
      <c r="U9" s="26">
        <v>316</v>
      </c>
      <c r="V9" s="26">
        <v>31</v>
      </c>
      <c r="W9" s="26">
        <v>264</v>
      </c>
      <c r="X9" s="26">
        <v>11</v>
      </c>
      <c r="Y9" s="26">
        <v>162</v>
      </c>
      <c r="Z9" s="26">
        <v>11</v>
      </c>
      <c r="AA9" s="26">
        <v>755</v>
      </c>
      <c r="AB9" s="26">
        <v>15</v>
      </c>
      <c r="AC9" s="26">
        <v>954</v>
      </c>
      <c r="AD9" s="26">
        <v>884</v>
      </c>
      <c r="AE9" s="26">
        <v>500</v>
      </c>
      <c r="AF9" s="26">
        <v>188</v>
      </c>
      <c r="AG9" s="26">
        <v>119</v>
      </c>
      <c r="AH9" s="26">
        <v>700</v>
      </c>
      <c r="AI9" s="205"/>
      <c r="AJ9" s="25" t="s">
        <v>73</v>
      </c>
      <c r="AK9" s="26">
        <v>5105</v>
      </c>
      <c r="AL9" s="26">
        <v>2689</v>
      </c>
      <c r="AM9" s="26">
        <v>660</v>
      </c>
      <c r="AN9" s="26">
        <v>1972</v>
      </c>
      <c r="AO9" s="26">
        <v>620</v>
      </c>
      <c r="AP9" s="26">
        <v>264</v>
      </c>
      <c r="AQ9" s="26">
        <v>116</v>
      </c>
      <c r="AR9" s="26">
        <v>173</v>
      </c>
      <c r="AS9" s="26">
        <v>971</v>
      </c>
      <c r="AT9" s="26">
        <v>578</v>
      </c>
      <c r="AU9" s="26">
        <v>547</v>
      </c>
      <c r="AW9" s="78" t="s">
        <v>95</v>
      </c>
      <c r="AX9" s="78" t="s">
        <v>2341</v>
      </c>
      <c r="AY9" s="78">
        <v>13205</v>
      </c>
    </row>
    <row r="10" spans="1:51" ht="14.45" customHeight="1">
      <c r="A10" s="205" t="s">
        <v>96</v>
      </c>
      <c r="B10" s="8" t="s">
        <v>90</v>
      </c>
      <c r="C10" s="71">
        <v>13</v>
      </c>
      <c r="D10" s="71">
        <v>7</v>
      </c>
      <c r="E10" s="71">
        <v>1311</v>
      </c>
      <c r="F10" s="71">
        <v>717</v>
      </c>
      <c r="G10" s="71">
        <v>4203</v>
      </c>
      <c r="H10" s="71">
        <v>2221</v>
      </c>
      <c r="I10" s="71">
        <v>11534</v>
      </c>
      <c r="J10" s="71">
        <v>5830</v>
      </c>
      <c r="K10" s="125">
        <v>17061</v>
      </c>
      <c r="L10" s="125">
        <v>8775</v>
      </c>
      <c r="M10" s="71">
        <v>2</v>
      </c>
      <c r="N10" s="71">
        <v>167</v>
      </c>
      <c r="O10" s="71">
        <v>319</v>
      </c>
      <c r="P10" s="71">
        <v>666</v>
      </c>
      <c r="Q10" s="125">
        <v>1154</v>
      </c>
      <c r="R10" s="205" t="s">
        <v>96</v>
      </c>
      <c r="S10" s="8" t="s">
        <v>90</v>
      </c>
      <c r="T10" s="125">
        <v>647</v>
      </c>
      <c r="U10" s="71">
        <v>86</v>
      </c>
      <c r="V10" s="71">
        <v>0</v>
      </c>
      <c r="W10" s="71">
        <v>168</v>
      </c>
      <c r="X10" s="71">
        <v>1</v>
      </c>
      <c r="Y10" s="71">
        <v>150</v>
      </c>
      <c r="Z10" s="71">
        <v>15</v>
      </c>
      <c r="AA10" s="71">
        <v>684</v>
      </c>
      <c r="AB10" s="71">
        <v>1</v>
      </c>
      <c r="AC10" s="16">
        <v>851</v>
      </c>
      <c r="AD10" s="71">
        <v>731</v>
      </c>
      <c r="AE10" s="71">
        <v>523</v>
      </c>
      <c r="AF10" s="71">
        <v>30</v>
      </c>
      <c r="AG10" s="71">
        <v>22</v>
      </c>
      <c r="AH10" s="71">
        <v>661</v>
      </c>
      <c r="AI10" s="205" t="s">
        <v>96</v>
      </c>
      <c r="AJ10" s="8" t="s">
        <v>90</v>
      </c>
      <c r="AK10" s="71">
        <v>2051</v>
      </c>
      <c r="AL10" s="71">
        <v>908</v>
      </c>
      <c r="AM10" s="71">
        <v>102</v>
      </c>
      <c r="AN10" s="71">
        <v>1687</v>
      </c>
      <c r="AO10" s="71">
        <v>644</v>
      </c>
      <c r="AP10" s="71">
        <v>357</v>
      </c>
      <c r="AQ10" s="71">
        <v>107</v>
      </c>
      <c r="AR10" s="71">
        <v>119</v>
      </c>
      <c r="AS10" s="71">
        <v>870</v>
      </c>
      <c r="AT10" s="71">
        <v>338</v>
      </c>
      <c r="AU10" s="71">
        <v>324</v>
      </c>
      <c r="AW10" s="78" t="s">
        <v>96</v>
      </c>
      <c r="AX10" s="78" t="s">
        <v>2358</v>
      </c>
      <c r="AY10" s="78">
        <v>9422</v>
      </c>
    </row>
    <row r="11" spans="1:51">
      <c r="A11" s="205"/>
      <c r="B11" s="8" t="s">
        <v>91</v>
      </c>
      <c r="C11" s="71">
        <v>18</v>
      </c>
      <c r="D11" s="71">
        <v>8</v>
      </c>
      <c r="E11" s="71">
        <v>294</v>
      </c>
      <c r="F11" s="71">
        <v>156</v>
      </c>
      <c r="G11" s="71">
        <v>1038</v>
      </c>
      <c r="H11" s="71">
        <v>535</v>
      </c>
      <c r="I11" s="71">
        <v>1839</v>
      </c>
      <c r="J11" s="71">
        <v>909</v>
      </c>
      <c r="K11" s="125">
        <v>3189</v>
      </c>
      <c r="L11" s="125">
        <v>1608</v>
      </c>
      <c r="M11" s="71">
        <v>2</v>
      </c>
      <c r="N11" s="71">
        <v>17</v>
      </c>
      <c r="O11" s="71">
        <v>54</v>
      </c>
      <c r="P11" s="71">
        <v>94</v>
      </c>
      <c r="Q11" s="125">
        <v>167</v>
      </c>
      <c r="R11" s="205"/>
      <c r="S11" s="8" t="s">
        <v>91</v>
      </c>
      <c r="T11" s="125">
        <v>94</v>
      </c>
      <c r="U11" s="71">
        <v>19</v>
      </c>
      <c r="V11" s="71">
        <v>9</v>
      </c>
      <c r="W11" s="71">
        <v>23</v>
      </c>
      <c r="X11" s="71">
        <v>1</v>
      </c>
      <c r="Y11" s="71">
        <v>36</v>
      </c>
      <c r="Z11" s="71">
        <v>8</v>
      </c>
      <c r="AA11" s="71">
        <v>101</v>
      </c>
      <c r="AB11" s="71">
        <v>2</v>
      </c>
      <c r="AC11" s="16">
        <v>148</v>
      </c>
      <c r="AD11" s="71">
        <v>142</v>
      </c>
      <c r="AE11" s="71">
        <v>92</v>
      </c>
      <c r="AF11" s="71">
        <v>37</v>
      </c>
      <c r="AG11" s="71">
        <v>32</v>
      </c>
      <c r="AH11" s="71">
        <v>85</v>
      </c>
      <c r="AI11" s="205"/>
      <c r="AJ11" s="8" t="s">
        <v>91</v>
      </c>
      <c r="AK11" s="71">
        <v>661</v>
      </c>
      <c r="AL11" s="71">
        <v>304</v>
      </c>
      <c r="AM11" s="71">
        <v>0</v>
      </c>
      <c r="AN11" s="71">
        <v>285</v>
      </c>
      <c r="AO11" s="71">
        <v>155</v>
      </c>
      <c r="AP11" s="71">
        <v>26</v>
      </c>
      <c r="AQ11" s="71">
        <v>15</v>
      </c>
      <c r="AR11" s="71">
        <v>36</v>
      </c>
      <c r="AS11" s="71">
        <v>118</v>
      </c>
      <c r="AT11" s="71">
        <v>77</v>
      </c>
      <c r="AU11" s="71">
        <v>73</v>
      </c>
      <c r="AW11" s="78" t="s">
        <v>96</v>
      </c>
      <c r="AX11" s="78" t="s">
        <v>2359</v>
      </c>
      <c r="AY11" s="78">
        <v>1875</v>
      </c>
    </row>
    <row r="12" spans="1:51">
      <c r="A12" s="205"/>
      <c r="B12" s="25" t="s">
        <v>73</v>
      </c>
      <c r="C12" s="26">
        <v>31</v>
      </c>
      <c r="D12" s="26">
        <v>15</v>
      </c>
      <c r="E12" s="26">
        <v>1605</v>
      </c>
      <c r="F12" s="26">
        <v>873</v>
      </c>
      <c r="G12" s="26">
        <v>5241</v>
      </c>
      <c r="H12" s="26">
        <v>2756</v>
      </c>
      <c r="I12" s="26">
        <v>13373</v>
      </c>
      <c r="J12" s="26">
        <v>6739</v>
      </c>
      <c r="K12" s="26">
        <v>20250</v>
      </c>
      <c r="L12" s="26">
        <v>10383</v>
      </c>
      <c r="M12" s="26">
        <v>4</v>
      </c>
      <c r="N12" s="26">
        <v>184</v>
      </c>
      <c r="O12" s="26">
        <v>373</v>
      </c>
      <c r="P12" s="26">
        <v>760</v>
      </c>
      <c r="Q12" s="26">
        <v>1321</v>
      </c>
      <c r="R12" s="205"/>
      <c r="S12" s="25" t="s">
        <v>73</v>
      </c>
      <c r="T12" s="26">
        <v>741</v>
      </c>
      <c r="U12" s="26">
        <v>105</v>
      </c>
      <c r="V12" s="26">
        <v>9</v>
      </c>
      <c r="W12" s="26">
        <v>191</v>
      </c>
      <c r="X12" s="26">
        <v>2</v>
      </c>
      <c r="Y12" s="26">
        <v>186</v>
      </c>
      <c r="Z12" s="26">
        <v>23</v>
      </c>
      <c r="AA12" s="26">
        <v>785</v>
      </c>
      <c r="AB12" s="26">
        <v>3</v>
      </c>
      <c r="AC12" s="26">
        <v>999</v>
      </c>
      <c r="AD12" s="26">
        <v>873</v>
      </c>
      <c r="AE12" s="26">
        <v>615</v>
      </c>
      <c r="AF12" s="26">
        <v>67</v>
      </c>
      <c r="AG12" s="26">
        <v>54</v>
      </c>
      <c r="AH12" s="26">
        <v>746</v>
      </c>
      <c r="AI12" s="205"/>
      <c r="AJ12" s="25" t="s">
        <v>73</v>
      </c>
      <c r="AK12" s="26">
        <v>2712</v>
      </c>
      <c r="AL12" s="26">
        <v>1212</v>
      </c>
      <c r="AM12" s="26">
        <v>102</v>
      </c>
      <c r="AN12" s="26">
        <v>1972</v>
      </c>
      <c r="AO12" s="26">
        <v>799</v>
      </c>
      <c r="AP12" s="26">
        <v>383</v>
      </c>
      <c r="AQ12" s="26">
        <v>122</v>
      </c>
      <c r="AR12" s="26">
        <v>155</v>
      </c>
      <c r="AS12" s="26">
        <v>988</v>
      </c>
      <c r="AT12" s="26">
        <v>415</v>
      </c>
      <c r="AU12" s="26">
        <v>397</v>
      </c>
      <c r="AW12" s="78" t="s">
        <v>96</v>
      </c>
      <c r="AX12" s="78" t="s">
        <v>2360</v>
      </c>
      <c r="AY12" s="78">
        <v>11297</v>
      </c>
    </row>
    <row r="13" spans="1:51">
      <c r="A13" s="205" t="s">
        <v>97</v>
      </c>
      <c r="B13" s="8" t="s">
        <v>90</v>
      </c>
      <c r="C13" s="71">
        <v>0</v>
      </c>
      <c r="D13" s="71">
        <v>0</v>
      </c>
      <c r="E13" s="71">
        <v>2141</v>
      </c>
      <c r="F13" s="71">
        <v>1078</v>
      </c>
      <c r="G13" s="71">
        <v>9163</v>
      </c>
      <c r="H13" s="71">
        <v>4608</v>
      </c>
      <c r="I13" s="71">
        <v>17124</v>
      </c>
      <c r="J13" s="71">
        <v>8352</v>
      </c>
      <c r="K13" s="125">
        <v>28428</v>
      </c>
      <c r="L13" s="125">
        <v>14038</v>
      </c>
      <c r="M13" s="71">
        <v>0</v>
      </c>
      <c r="N13" s="71">
        <v>302</v>
      </c>
      <c r="O13" s="71">
        <v>742</v>
      </c>
      <c r="P13" s="71">
        <v>1028</v>
      </c>
      <c r="Q13" s="125">
        <v>2072</v>
      </c>
      <c r="R13" s="205" t="s">
        <v>97</v>
      </c>
      <c r="S13" s="8" t="s">
        <v>90</v>
      </c>
      <c r="T13" s="125">
        <v>1234</v>
      </c>
      <c r="U13" s="71">
        <v>761</v>
      </c>
      <c r="V13" s="71">
        <v>190</v>
      </c>
      <c r="W13" s="71">
        <v>123</v>
      </c>
      <c r="X13" s="71">
        <v>21</v>
      </c>
      <c r="Y13" s="71">
        <v>431</v>
      </c>
      <c r="Z13" s="71">
        <v>73</v>
      </c>
      <c r="AA13" s="71">
        <v>864</v>
      </c>
      <c r="AB13" s="71">
        <v>64</v>
      </c>
      <c r="AC13" s="16">
        <v>1453</v>
      </c>
      <c r="AD13" s="71">
        <v>1335</v>
      </c>
      <c r="AE13" s="71">
        <v>1059</v>
      </c>
      <c r="AF13" s="71">
        <v>310</v>
      </c>
      <c r="AG13" s="71">
        <v>139</v>
      </c>
      <c r="AH13" s="71">
        <v>1031</v>
      </c>
      <c r="AI13" s="205" t="s">
        <v>97</v>
      </c>
      <c r="AJ13" s="8" t="s">
        <v>90</v>
      </c>
      <c r="AK13" s="71">
        <v>14613</v>
      </c>
      <c r="AL13" s="71">
        <v>5582</v>
      </c>
      <c r="AM13" s="71">
        <v>409</v>
      </c>
      <c r="AN13" s="71">
        <v>3271</v>
      </c>
      <c r="AO13" s="71">
        <v>723</v>
      </c>
      <c r="AP13" s="71">
        <v>440</v>
      </c>
      <c r="AQ13" s="71">
        <v>141</v>
      </c>
      <c r="AR13" s="71">
        <v>589</v>
      </c>
      <c r="AS13" s="71">
        <v>1483</v>
      </c>
      <c r="AT13" s="71">
        <v>1034</v>
      </c>
      <c r="AU13" s="71">
        <v>998</v>
      </c>
      <c r="AW13" s="78" t="s">
        <v>97</v>
      </c>
      <c r="AX13" s="78" t="s">
        <v>2373</v>
      </c>
      <c r="AY13" s="78">
        <v>26198</v>
      </c>
    </row>
    <row r="14" spans="1:51">
      <c r="A14" s="205"/>
      <c r="B14" s="8" t="s">
        <v>91</v>
      </c>
      <c r="C14" s="71">
        <v>0</v>
      </c>
      <c r="D14" s="71">
        <v>0</v>
      </c>
      <c r="E14" s="71">
        <v>403</v>
      </c>
      <c r="F14" s="71">
        <v>194</v>
      </c>
      <c r="G14" s="71">
        <v>3272</v>
      </c>
      <c r="H14" s="71">
        <v>1632</v>
      </c>
      <c r="I14" s="71">
        <v>4926</v>
      </c>
      <c r="J14" s="71">
        <v>2447</v>
      </c>
      <c r="K14" s="125">
        <v>8601</v>
      </c>
      <c r="L14" s="125">
        <v>4273</v>
      </c>
      <c r="M14" s="71">
        <v>0</v>
      </c>
      <c r="N14" s="71">
        <v>49</v>
      </c>
      <c r="O14" s="71">
        <v>163</v>
      </c>
      <c r="P14" s="71">
        <v>212</v>
      </c>
      <c r="Q14" s="125">
        <v>424</v>
      </c>
      <c r="R14" s="205"/>
      <c r="S14" s="8" t="s">
        <v>91</v>
      </c>
      <c r="T14" s="125">
        <v>246</v>
      </c>
      <c r="U14" s="71">
        <v>135</v>
      </c>
      <c r="V14" s="71">
        <v>142</v>
      </c>
      <c r="W14" s="71">
        <v>14</v>
      </c>
      <c r="X14" s="71">
        <v>7</v>
      </c>
      <c r="Y14" s="71">
        <v>113</v>
      </c>
      <c r="Z14" s="71">
        <v>18</v>
      </c>
      <c r="AA14" s="71">
        <v>207</v>
      </c>
      <c r="AB14" s="71">
        <v>9</v>
      </c>
      <c r="AC14" s="16">
        <v>354</v>
      </c>
      <c r="AD14" s="71">
        <v>325</v>
      </c>
      <c r="AE14" s="71">
        <v>130</v>
      </c>
      <c r="AF14" s="71">
        <v>250</v>
      </c>
      <c r="AG14" s="71">
        <v>146</v>
      </c>
      <c r="AH14" s="71">
        <v>159</v>
      </c>
      <c r="AI14" s="205"/>
      <c r="AJ14" s="8" t="s">
        <v>91</v>
      </c>
      <c r="AK14" s="71">
        <v>5622</v>
      </c>
      <c r="AL14" s="71">
        <v>2958</v>
      </c>
      <c r="AM14" s="71">
        <v>223</v>
      </c>
      <c r="AN14" s="71">
        <v>262</v>
      </c>
      <c r="AO14" s="71">
        <v>44</v>
      </c>
      <c r="AP14" s="71">
        <v>9</v>
      </c>
      <c r="AQ14" s="71">
        <v>25</v>
      </c>
      <c r="AR14" s="71">
        <v>176</v>
      </c>
      <c r="AS14" s="71">
        <v>266</v>
      </c>
      <c r="AT14" s="71">
        <v>237</v>
      </c>
      <c r="AU14" s="71">
        <v>198</v>
      </c>
      <c r="AW14" s="78" t="s">
        <v>97</v>
      </c>
      <c r="AX14" s="78" t="s">
        <v>2374</v>
      </c>
      <c r="AY14" s="78">
        <v>6662</v>
      </c>
    </row>
    <row r="15" spans="1:51">
      <c r="A15" s="205"/>
      <c r="B15" s="25" t="s">
        <v>73</v>
      </c>
      <c r="C15" s="26">
        <v>0</v>
      </c>
      <c r="D15" s="26">
        <v>0</v>
      </c>
      <c r="E15" s="26">
        <v>2544</v>
      </c>
      <c r="F15" s="26">
        <v>1272</v>
      </c>
      <c r="G15" s="26">
        <v>12435</v>
      </c>
      <c r="H15" s="26">
        <v>6240</v>
      </c>
      <c r="I15" s="26">
        <v>22050</v>
      </c>
      <c r="J15" s="26">
        <v>10799</v>
      </c>
      <c r="K15" s="26">
        <v>37029</v>
      </c>
      <c r="L15" s="26">
        <v>18311</v>
      </c>
      <c r="M15" s="26">
        <v>0</v>
      </c>
      <c r="N15" s="26">
        <v>351</v>
      </c>
      <c r="O15" s="26">
        <v>905</v>
      </c>
      <c r="P15" s="26">
        <v>1240</v>
      </c>
      <c r="Q15" s="26">
        <v>2496</v>
      </c>
      <c r="R15" s="205"/>
      <c r="S15" s="25" t="s">
        <v>73</v>
      </c>
      <c r="T15" s="26">
        <v>1480</v>
      </c>
      <c r="U15" s="26">
        <v>896</v>
      </c>
      <c r="V15" s="26">
        <v>332</v>
      </c>
      <c r="W15" s="26">
        <v>137</v>
      </c>
      <c r="X15" s="26">
        <v>28</v>
      </c>
      <c r="Y15" s="26">
        <v>544</v>
      </c>
      <c r="Z15" s="26">
        <v>91</v>
      </c>
      <c r="AA15" s="26">
        <v>1071</v>
      </c>
      <c r="AB15" s="26">
        <v>73</v>
      </c>
      <c r="AC15" s="26">
        <v>1807</v>
      </c>
      <c r="AD15" s="26">
        <v>1660</v>
      </c>
      <c r="AE15" s="26">
        <v>1189</v>
      </c>
      <c r="AF15" s="26">
        <v>560</v>
      </c>
      <c r="AG15" s="26">
        <v>285</v>
      </c>
      <c r="AH15" s="26">
        <v>1190</v>
      </c>
      <c r="AI15" s="205"/>
      <c r="AJ15" s="25" t="s">
        <v>73</v>
      </c>
      <c r="AK15" s="26">
        <v>20235</v>
      </c>
      <c r="AL15" s="26">
        <v>8540</v>
      </c>
      <c r="AM15" s="26">
        <v>632</v>
      </c>
      <c r="AN15" s="26">
        <v>3533</v>
      </c>
      <c r="AO15" s="26">
        <v>767</v>
      </c>
      <c r="AP15" s="26">
        <v>449</v>
      </c>
      <c r="AQ15" s="26">
        <v>166</v>
      </c>
      <c r="AR15" s="26">
        <v>765</v>
      </c>
      <c r="AS15" s="26">
        <v>1749</v>
      </c>
      <c r="AT15" s="26">
        <v>1271</v>
      </c>
      <c r="AU15" s="26">
        <v>1196</v>
      </c>
      <c r="AW15" s="78" t="s">
        <v>97</v>
      </c>
      <c r="AX15" s="78" t="s">
        <v>2375</v>
      </c>
      <c r="AY15" s="78">
        <v>32860</v>
      </c>
    </row>
    <row r="16" spans="1:51">
      <c r="A16" s="205" t="s">
        <v>98</v>
      </c>
      <c r="B16" s="8" t="s">
        <v>90</v>
      </c>
      <c r="C16" s="71">
        <v>2</v>
      </c>
      <c r="D16" s="71">
        <v>2</v>
      </c>
      <c r="E16" s="71">
        <v>9927</v>
      </c>
      <c r="F16" s="71">
        <v>5102</v>
      </c>
      <c r="G16" s="71">
        <v>12001</v>
      </c>
      <c r="H16" s="71">
        <v>6140</v>
      </c>
      <c r="I16" s="71">
        <v>13061</v>
      </c>
      <c r="J16" s="71">
        <v>6581</v>
      </c>
      <c r="K16" s="125">
        <v>34991</v>
      </c>
      <c r="L16" s="125">
        <v>17825</v>
      </c>
      <c r="M16" s="71">
        <v>1</v>
      </c>
      <c r="N16" s="71">
        <v>883</v>
      </c>
      <c r="O16" s="71">
        <v>948</v>
      </c>
      <c r="P16" s="71">
        <v>962</v>
      </c>
      <c r="Q16" s="125">
        <v>2794</v>
      </c>
      <c r="R16" s="205" t="s">
        <v>98</v>
      </c>
      <c r="S16" s="8" t="s">
        <v>90</v>
      </c>
      <c r="T16" s="125">
        <v>1144</v>
      </c>
      <c r="U16" s="71">
        <v>167</v>
      </c>
      <c r="V16" s="71">
        <v>3</v>
      </c>
      <c r="W16" s="71">
        <v>284</v>
      </c>
      <c r="X16" s="71">
        <v>5</v>
      </c>
      <c r="Y16" s="71">
        <v>164</v>
      </c>
      <c r="Z16" s="71">
        <v>144</v>
      </c>
      <c r="AA16" s="71">
        <v>1095</v>
      </c>
      <c r="AB16" s="71">
        <v>0</v>
      </c>
      <c r="AC16" s="16">
        <v>1408</v>
      </c>
      <c r="AD16" s="71">
        <v>1284</v>
      </c>
      <c r="AE16" s="71">
        <v>719</v>
      </c>
      <c r="AF16" s="71">
        <v>45</v>
      </c>
      <c r="AG16" s="71">
        <v>16</v>
      </c>
      <c r="AH16" s="71">
        <v>951</v>
      </c>
      <c r="AI16" s="205" t="s">
        <v>98</v>
      </c>
      <c r="AJ16" s="8" t="s">
        <v>90</v>
      </c>
      <c r="AK16" s="71">
        <v>7316</v>
      </c>
      <c r="AL16" s="71">
        <v>3443</v>
      </c>
      <c r="AM16" s="71">
        <v>352</v>
      </c>
      <c r="AN16" s="71">
        <v>2745</v>
      </c>
      <c r="AO16" s="71">
        <v>644</v>
      </c>
      <c r="AP16" s="71">
        <v>226</v>
      </c>
      <c r="AQ16" s="71">
        <v>87</v>
      </c>
      <c r="AR16" s="71">
        <v>211</v>
      </c>
      <c r="AS16" s="71">
        <v>1319</v>
      </c>
      <c r="AT16" s="71">
        <v>371</v>
      </c>
      <c r="AU16" s="71">
        <v>309</v>
      </c>
      <c r="AW16" s="78" t="s">
        <v>98</v>
      </c>
      <c r="AX16" s="78" t="s">
        <v>2400</v>
      </c>
      <c r="AY16" s="78">
        <v>16429</v>
      </c>
    </row>
    <row r="17" spans="1:51">
      <c r="A17" s="205"/>
      <c r="B17" s="8" t="s">
        <v>91</v>
      </c>
      <c r="C17" s="71">
        <v>2</v>
      </c>
      <c r="D17" s="71">
        <v>2</v>
      </c>
      <c r="E17" s="71">
        <v>1397</v>
      </c>
      <c r="F17" s="71">
        <v>716</v>
      </c>
      <c r="G17" s="71">
        <v>1544</v>
      </c>
      <c r="H17" s="71">
        <v>773</v>
      </c>
      <c r="I17" s="71">
        <v>1842</v>
      </c>
      <c r="J17" s="71">
        <v>909</v>
      </c>
      <c r="K17" s="125">
        <v>4785</v>
      </c>
      <c r="L17" s="125">
        <v>2400</v>
      </c>
      <c r="M17" s="71">
        <v>1</v>
      </c>
      <c r="N17" s="71">
        <v>92</v>
      </c>
      <c r="O17" s="71">
        <v>97</v>
      </c>
      <c r="P17" s="71">
        <v>98</v>
      </c>
      <c r="Q17" s="125">
        <v>288</v>
      </c>
      <c r="R17" s="205"/>
      <c r="S17" s="8" t="s">
        <v>91</v>
      </c>
      <c r="T17" s="125">
        <v>103</v>
      </c>
      <c r="U17" s="71">
        <v>34</v>
      </c>
      <c r="V17" s="71">
        <v>23</v>
      </c>
      <c r="W17" s="71">
        <v>27</v>
      </c>
      <c r="X17" s="71">
        <v>4</v>
      </c>
      <c r="Y17" s="71">
        <v>58</v>
      </c>
      <c r="Z17" s="71">
        <v>44</v>
      </c>
      <c r="AA17" s="71">
        <v>90</v>
      </c>
      <c r="AB17" s="71">
        <v>0</v>
      </c>
      <c r="AC17" s="16">
        <v>196</v>
      </c>
      <c r="AD17" s="71">
        <v>187</v>
      </c>
      <c r="AE17" s="71">
        <v>98</v>
      </c>
      <c r="AF17" s="71">
        <v>71</v>
      </c>
      <c r="AG17" s="71">
        <v>53</v>
      </c>
      <c r="AH17" s="71">
        <v>81</v>
      </c>
      <c r="AI17" s="205"/>
      <c r="AJ17" s="8" t="s">
        <v>91</v>
      </c>
      <c r="AK17" s="71">
        <v>1815</v>
      </c>
      <c r="AL17" s="71">
        <v>890</v>
      </c>
      <c r="AM17" s="71">
        <v>99</v>
      </c>
      <c r="AN17" s="71">
        <v>302</v>
      </c>
      <c r="AO17" s="71">
        <v>32</v>
      </c>
      <c r="AP17" s="71">
        <v>23</v>
      </c>
      <c r="AQ17" s="71">
        <v>5</v>
      </c>
      <c r="AR17" s="71">
        <v>56</v>
      </c>
      <c r="AS17" s="71">
        <v>139</v>
      </c>
      <c r="AT17" s="71">
        <v>87</v>
      </c>
      <c r="AU17" s="71">
        <v>78</v>
      </c>
      <c r="AW17" s="78" t="s">
        <v>98</v>
      </c>
      <c r="AX17" s="78" t="s">
        <v>2401</v>
      </c>
      <c r="AY17" s="78">
        <v>2731</v>
      </c>
    </row>
    <row r="18" spans="1:51">
      <c r="A18" s="205"/>
      <c r="B18" s="25" t="s">
        <v>73</v>
      </c>
      <c r="C18" s="26">
        <v>4</v>
      </c>
      <c r="D18" s="26">
        <v>4</v>
      </c>
      <c r="E18" s="26">
        <v>11324</v>
      </c>
      <c r="F18" s="26">
        <v>5818</v>
      </c>
      <c r="G18" s="26">
        <v>13545</v>
      </c>
      <c r="H18" s="26">
        <v>6913</v>
      </c>
      <c r="I18" s="26">
        <v>14903</v>
      </c>
      <c r="J18" s="26">
        <v>7490</v>
      </c>
      <c r="K18" s="26">
        <v>39776</v>
      </c>
      <c r="L18" s="26">
        <v>20225</v>
      </c>
      <c r="M18" s="26">
        <v>2</v>
      </c>
      <c r="N18" s="26">
        <v>975</v>
      </c>
      <c r="O18" s="26">
        <v>1045</v>
      </c>
      <c r="P18" s="26">
        <v>1060</v>
      </c>
      <c r="Q18" s="26">
        <v>3082</v>
      </c>
      <c r="R18" s="205"/>
      <c r="S18" s="25" t="s">
        <v>73</v>
      </c>
      <c r="T18" s="26">
        <v>1247</v>
      </c>
      <c r="U18" s="26">
        <v>201</v>
      </c>
      <c r="V18" s="26">
        <v>26</v>
      </c>
      <c r="W18" s="26">
        <v>311</v>
      </c>
      <c r="X18" s="26">
        <v>9</v>
      </c>
      <c r="Y18" s="26">
        <v>222</v>
      </c>
      <c r="Z18" s="26">
        <v>188</v>
      </c>
      <c r="AA18" s="26">
        <v>1185</v>
      </c>
      <c r="AB18" s="26">
        <v>0</v>
      </c>
      <c r="AC18" s="26">
        <v>1604</v>
      </c>
      <c r="AD18" s="26">
        <v>1471</v>
      </c>
      <c r="AE18" s="26">
        <v>817</v>
      </c>
      <c r="AF18" s="26">
        <v>116</v>
      </c>
      <c r="AG18" s="26">
        <v>69</v>
      </c>
      <c r="AH18" s="26">
        <v>1032</v>
      </c>
      <c r="AI18" s="205"/>
      <c r="AJ18" s="25" t="s">
        <v>73</v>
      </c>
      <c r="AK18" s="26">
        <v>9131</v>
      </c>
      <c r="AL18" s="26">
        <v>4333</v>
      </c>
      <c r="AM18" s="26">
        <v>451</v>
      </c>
      <c r="AN18" s="26">
        <v>3047</v>
      </c>
      <c r="AO18" s="26">
        <v>676</v>
      </c>
      <c r="AP18" s="26">
        <v>249</v>
      </c>
      <c r="AQ18" s="26">
        <v>92</v>
      </c>
      <c r="AR18" s="26">
        <v>267</v>
      </c>
      <c r="AS18" s="26">
        <v>1458</v>
      </c>
      <c r="AT18" s="26">
        <v>458</v>
      </c>
      <c r="AU18" s="26">
        <v>387</v>
      </c>
      <c r="AW18" s="78" t="s">
        <v>98</v>
      </c>
      <c r="AX18" s="78" t="s">
        <v>2402</v>
      </c>
      <c r="AY18" s="78">
        <v>19160</v>
      </c>
    </row>
    <row r="19" spans="1:51">
      <c r="A19" s="205" t="s">
        <v>99</v>
      </c>
      <c r="B19" s="8" t="s">
        <v>90</v>
      </c>
      <c r="C19" s="71">
        <v>2</v>
      </c>
      <c r="D19" s="71">
        <v>0</v>
      </c>
      <c r="E19" s="71">
        <v>11814</v>
      </c>
      <c r="F19" s="71">
        <v>6428</v>
      </c>
      <c r="G19" s="71">
        <v>28171</v>
      </c>
      <c r="H19" s="71">
        <v>14951</v>
      </c>
      <c r="I19" s="71">
        <v>30191</v>
      </c>
      <c r="J19" s="71">
        <v>16282</v>
      </c>
      <c r="K19" s="125">
        <v>70178</v>
      </c>
      <c r="L19" s="125">
        <v>37661</v>
      </c>
      <c r="M19" s="71">
        <v>1</v>
      </c>
      <c r="N19" s="71">
        <v>567</v>
      </c>
      <c r="O19" s="71">
        <v>1217</v>
      </c>
      <c r="P19" s="71">
        <v>1363</v>
      </c>
      <c r="Q19" s="125">
        <v>3148</v>
      </c>
      <c r="R19" s="205" t="s">
        <v>99</v>
      </c>
      <c r="S19" s="8" t="s">
        <v>90</v>
      </c>
      <c r="T19" s="125">
        <v>907</v>
      </c>
      <c r="U19" s="71">
        <v>71</v>
      </c>
      <c r="V19" s="71">
        <v>4</v>
      </c>
      <c r="W19" s="71">
        <v>126</v>
      </c>
      <c r="X19" s="71">
        <v>2</v>
      </c>
      <c r="Y19" s="71">
        <v>176</v>
      </c>
      <c r="Z19" s="71">
        <v>197</v>
      </c>
      <c r="AA19" s="71">
        <v>2521</v>
      </c>
      <c r="AB19" s="71">
        <v>32</v>
      </c>
      <c r="AC19" s="16">
        <v>2928</v>
      </c>
      <c r="AD19" s="71">
        <v>1878</v>
      </c>
      <c r="AE19" s="71">
        <v>268</v>
      </c>
      <c r="AF19" s="71">
        <v>61</v>
      </c>
      <c r="AG19" s="71">
        <v>30</v>
      </c>
      <c r="AH19" s="71">
        <v>1052</v>
      </c>
      <c r="AI19" s="205" t="s">
        <v>99</v>
      </c>
      <c r="AJ19" s="8" t="s">
        <v>90</v>
      </c>
      <c r="AK19" s="71">
        <v>759</v>
      </c>
      <c r="AL19" s="71">
        <v>473</v>
      </c>
      <c r="AM19" s="71">
        <v>130</v>
      </c>
      <c r="AN19" s="71">
        <v>3171</v>
      </c>
      <c r="AO19" s="71">
        <v>201</v>
      </c>
      <c r="AP19" s="71">
        <v>14</v>
      </c>
      <c r="AQ19" s="71">
        <v>24</v>
      </c>
      <c r="AR19" s="71">
        <v>172</v>
      </c>
      <c r="AS19" s="71">
        <v>1167</v>
      </c>
      <c r="AT19" s="71">
        <v>360</v>
      </c>
      <c r="AU19" s="71">
        <v>340</v>
      </c>
      <c r="AW19" s="78" t="s">
        <v>99</v>
      </c>
      <c r="AX19" s="78" t="s">
        <v>2421</v>
      </c>
      <c r="AY19" s="78">
        <v>8010</v>
      </c>
    </row>
    <row r="20" spans="1:51">
      <c r="A20" s="205"/>
      <c r="B20" s="8" t="s">
        <v>91</v>
      </c>
      <c r="C20" s="71">
        <v>0</v>
      </c>
      <c r="D20" s="71">
        <v>0</v>
      </c>
      <c r="E20" s="71">
        <v>191</v>
      </c>
      <c r="F20" s="71">
        <v>102</v>
      </c>
      <c r="G20" s="71">
        <v>2376</v>
      </c>
      <c r="H20" s="71">
        <v>1291</v>
      </c>
      <c r="I20" s="71">
        <v>2295</v>
      </c>
      <c r="J20" s="71">
        <v>1216</v>
      </c>
      <c r="K20" s="125">
        <v>4862</v>
      </c>
      <c r="L20" s="125">
        <v>2609</v>
      </c>
      <c r="M20" s="71">
        <v>0</v>
      </c>
      <c r="N20" s="71">
        <v>7</v>
      </c>
      <c r="O20" s="71">
        <v>103</v>
      </c>
      <c r="P20" s="71">
        <v>122</v>
      </c>
      <c r="Q20" s="125">
        <v>232</v>
      </c>
      <c r="R20" s="205"/>
      <c r="S20" s="8" t="s">
        <v>91</v>
      </c>
      <c r="T20" s="125">
        <v>49</v>
      </c>
      <c r="U20" s="71">
        <v>9</v>
      </c>
      <c r="V20" s="71">
        <v>0</v>
      </c>
      <c r="W20" s="71">
        <v>18</v>
      </c>
      <c r="X20" s="71">
        <v>2</v>
      </c>
      <c r="Y20" s="71">
        <v>31</v>
      </c>
      <c r="Z20" s="71">
        <v>14</v>
      </c>
      <c r="AA20" s="71">
        <v>175</v>
      </c>
      <c r="AB20" s="71">
        <v>5</v>
      </c>
      <c r="AC20" s="16">
        <v>227</v>
      </c>
      <c r="AD20" s="71">
        <v>177</v>
      </c>
      <c r="AE20" s="71">
        <v>19</v>
      </c>
      <c r="AF20" s="71">
        <v>32</v>
      </c>
      <c r="AG20" s="71">
        <v>27</v>
      </c>
      <c r="AH20" s="71">
        <v>48</v>
      </c>
      <c r="AI20" s="205"/>
      <c r="AJ20" s="8" t="s">
        <v>91</v>
      </c>
      <c r="AK20" s="71">
        <v>433</v>
      </c>
      <c r="AL20" s="71">
        <v>250</v>
      </c>
      <c r="AM20" s="71">
        <v>91</v>
      </c>
      <c r="AN20" s="71">
        <v>128</v>
      </c>
      <c r="AO20" s="71">
        <v>13</v>
      </c>
      <c r="AP20" s="71">
        <v>5</v>
      </c>
      <c r="AQ20" s="71">
        <v>0</v>
      </c>
      <c r="AR20" s="71">
        <v>27</v>
      </c>
      <c r="AS20" s="71">
        <v>71</v>
      </c>
      <c r="AT20" s="71">
        <v>43</v>
      </c>
      <c r="AU20" s="71">
        <v>38</v>
      </c>
      <c r="AW20" s="78" t="s">
        <v>99</v>
      </c>
      <c r="AX20" s="78" t="s">
        <v>2422</v>
      </c>
      <c r="AY20" s="78">
        <v>839</v>
      </c>
    </row>
    <row r="21" spans="1:51">
      <c r="A21" s="205"/>
      <c r="B21" s="25" t="s">
        <v>73</v>
      </c>
      <c r="C21" s="26">
        <v>2</v>
      </c>
      <c r="D21" s="26">
        <v>0</v>
      </c>
      <c r="E21" s="26">
        <v>12005</v>
      </c>
      <c r="F21" s="26">
        <v>6530</v>
      </c>
      <c r="G21" s="26">
        <v>30547</v>
      </c>
      <c r="H21" s="26">
        <v>16242</v>
      </c>
      <c r="I21" s="26">
        <v>32486</v>
      </c>
      <c r="J21" s="26">
        <v>17498</v>
      </c>
      <c r="K21" s="26">
        <v>75040</v>
      </c>
      <c r="L21" s="26">
        <v>40270</v>
      </c>
      <c r="M21" s="26">
        <v>1</v>
      </c>
      <c r="N21" s="26">
        <v>574</v>
      </c>
      <c r="O21" s="26">
        <v>1320</v>
      </c>
      <c r="P21" s="26">
        <v>1485</v>
      </c>
      <c r="Q21" s="26">
        <v>3380</v>
      </c>
      <c r="R21" s="205"/>
      <c r="S21" s="25" t="s">
        <v>73</v>
      </c>
      <c r="T21" s="26">
        <v>956</v>
      </c>
      <c r="U21" s="26">
        <v>80</v>
      </c>
      <c r="V21" s="26">
        <v>4</v>
      </c>
      <c r="W21" s="26">
        <v>144</v>
      </c>
      <c r="X21" s="26">
        <v>4</v>
      </c>
      <c r="Y21" s="26">
        <v>207</v>
      </c>
      <c r="Z21" s="26">
        <v>211</v>
      </c>
      <c r="AA21" s="26">
        <v>2696</v>
      </c>
      <c r="AB21" s="26">
        <v>37</v>
      </c>
      <c r="AC21" s="26">
        <v>3155</v>
      </c>
      <c r="AD21" s="26">
        <v>2055</v>
      </c>
      <c r="AE21" s="26">
        <v>287</v>
      </c>
      <c r="AF21" s="26">
        <v>93</v>
      </c>
      <c r="AG21" s="26">
        <v>57</v>
      </c>
      <c r="AH21" s="26">
        <v>1100</v>
      </c>
      <c r="AI21" s="205"/>
      <c r="AJ21" s="25" t="s">
        <v>73</v>
      </c>
      <c r="AK21" s="26">
        <v>1192</v>
      </c>
      <c r="AL21" s="26">
        <v>723</v>
      </c>
      <c r="AM21" s="26">
        <v>221</v>
      </c>
      <c r="AN21" s="26">
        <v>3299</v>
      </c>
      <c r="AO21" s="26">
        <v>214</v>
      </c>
      <c r="AP21" s="26">
        <v>19</v>
      </c>
      <c r="AQ21" s="26">
        <v>24</v>
      </c>
      <c r="AR21" s="26">
        <v>199</v>
      </c>
      <c r="AS21" s="26">
        <v>1238</v>
      </c>
      <c r="AT21" s="26">
        <v>403</v>
      </c>
      <c r="AU21" s="26">
        <v>378</v>
      </c>
      <c r="AW21" s="78" t="s">
        <v>99</v>
      </c>
      <c r="AX21" s="78" t="s">
        <v>2423</v>
      </c>
      <c r="AY21" s="78">
        <v>8849</v>
      </c>
    </row>
    <row r="22" spans="1:51">
      <c r="A22" s="205" t="s">
        <v>6</v>
      </c>
      <c r="B22" s="8" t="s">
        <v>90</v>
      </c>
      <c r="C22" s="71">
        <v>2</v>
      </c>
      <c r="D22" s="71">
        <v>2</v>
      </c>
      <c r="E22" s="71">
        <v>3890</v>
      </c>
      <c r="F22" s="71">
        <v>2098</v>
      </c>
      <c r="G22" s="71">
        <v>9308</v>
      </c>
      <c r="H22" s="71">
        <v>4919</v>
      </c>
      <c r="I22" s="71">
        <v>16708</v>
      </c>
      <c r="J22" s="71">
        <v>8994</v>
      </c>
      <c r="K22" s="125">
        <v>29908</v>
      </c>
      <c r="L22" s="125">
        <v>16013</v>
      </c>
      <c r="M22" s="71">
        <v>1</v>
      </c>
      <c r="N22" s="71">
        <v>189</v>
      </c>
      <c r="O22" s="71">
        <v>435</v>
      </c>
      <c r="P22" s="71">
        <v>670</v>
      </c>
      <c r="Q22" s="125">
        <v>1295</v>
      </c>
      <c r="R22" s="205" t="s">
        <v>6</v>
      </c>
      <c r="S22" s="8" t="s">
        <v>90</v>
      </c>
      <c r="T22" s="125">
        <v>411</v>
      </c>
      <c r="U22" s="71">
        <v>61</v>
      </c>
      <c r="V22" s="71">
        <v>2</v>
      </c>
      <c r="W22" s="71">
        <v>182</v>
      </c>
      <c r="X22" s="71">
        <v>0</v>
      </c>
      <c r="Y22" s="71">
        <v>88</v>
      </c>
      <c r="Z22" s="71">
        <v>92</v>
      </c>
      <c r="AA22" s="71">
        <v>1124</v>
      </c>
      <c r="AB22" s="71">
        <v>2</v>
      </c>
      <c r="AC22" s="16">
        <v>1306</v>
      </c>
      <c r="AD22" s="71">
        <v>954</v>
      </c>
      <c r="AE22" s="71">
        <v>277</v>
      </c>
      <c r="AF22" s="71">
        <v>85</v>
      </c>
      <c r="AG22" s="71">
        <v>32</v>
      </c>
      <c r="AH22" s="71">
        <v>570</v>
      </c>
      <c r="AI22" s="205" t="s">
        <v>6</v>
      </c>
      <c r="AJ22" s="8" t="s">
        <v>90</v>
      </c>
      <c r="AK22" s="71">
        <v>1954</v>
      </c>
      <c r="AL22" s="71">
        <v>1449</v>
      </c>
      <c r="AM22" s="71">
        <v>162</v>
      </c>
      <c r="AN22" s="71">
        <v>767</v>
      </c>
      <c r="AO22" s="71">
        <v>117</v>
      </c>
      <c r="AP22" s="71">
        <v>129</v>
      </c>
      <c r="AQ22" s="71">
        <v>20</v>
      </c>
      <c r="AR22" s="71">
        <v>176</v>
      </c>
      <c r="AS22" s="71">
        <v>645</v>
      </c>
      <c r="AT22" s="71">
        <v>267</v>
      </c>
      <c r="AU22" s="71">
        <v>261</v>
      </c>
      <c r="AW22" s="78" t="s">
        <v>6</v>
      </c>
      <c r="AX22" s="78" t="s">
        <v>2436</v>
      </c>
      <c r="AY22" s="78">
        <v>4617</v>
      </c>
    </row>
    <row r="23" spans="1:51">
      <c r="A23" s="205"/>
      <c r="B23" s="8" t="s">
        <v>91</v>
      </c>
      <c r="C23" s="71">
        <v>0</v>
      </c>
      <c r="D23" s="71">
        <v>0</v>
      </c>
      <c r="E23" s="71">
        <v>768</v>
      </c>
      <c r="F23" s="71">
        <v>394</v>
      </c>
      <c r="G23" s="71">
        <v>1340</v>
      </c>
      <c r="H23" s="71">
        <v>712</v>
      </c>
      <c r="I23" s="71">
        <v>1789</v>
      </c>
      <c r="J23" s="71">
        <v>925</v>
      </c>
      <c r="K23" s="125">
        <v>3897</v>
      </c>
      <c r="L23" s="125">
        <v>2031</v>
      </c>
      <c r="M23" s="71">
        <v>0</v>
      </c>
      <c r="N23" s="71">
        <v>47</v>
      </c>
      <c r="O23" s="71">
        <v>77</v>
      </c>
      <c r="P23" s="71">
        <v>98</v>
      </c>
      <c r="Q23" s="125">
        <v>222</v>
      </c>
      <c r="R23" s="205"/>
      <c r="S23" s="8" t="s">
        <v>91</v>
      </c>
      <c r="T23" s="125">
        <v>47</v>
      </c>
      <c r="U23" s="71">
        <v>23</v>
      </c>
      <c r="V23" s="71">
        <v>6</v>
      </c>
      <c r="W23" s="71">
        <v>10</v>
      </c>
      <c r="X23" s="71">
        <v>0</v>
      </c>
      <c r="Y23" s="71">
        <v>59</v>
      </c>
      <c r="Z23" s="71">
        <v>42</v>
      </c>
      <c r="AA23" s="71">
        <v>165</v>
      </c>
      <c r="AB23" s="71">
        <v>0</v>
      </c>
      <c r="AC23" s="16">
        <v>266</v>
      </c>
      <c r="AD23" s="71">
        <v>246</v>
      </c>
      <c r="AE23" s="71">
        <v>68</v>
      </c>
      <c r="AF23" s="71">
        <v>47</v>
      </c>
      <c r="AG23" s="71">
        <v>25</v>
      </c>
      <c r="AH23" s="71">
        <v>48</v>
      </c>
      <c r="AI23" s="205"/>
      <c r="AJ23" s="8" t="s">
        <v>91</v>
      </c>
      <c r="AK23" s="71">
        <v>548</v>
      </c>
      <c r="AL23" s="71">
        <v>347</v>
      </c>
      <c r="AM23" s="71">
        <v>30</v>
      </c>
      <c r="AN23" s="71">
        <v>137</v>
      </c>
      <c r="AO23" s="71">
        <v>12</v>
      </c>
      <c r="AP23" s="71">
        <v>1</v>
      </c>
      <c r="AQ23" s="71">
        <v>0</v>
      </c>
      <c r="AR23" s="71">
        <v>21</v>
      </c>
      <c r="AS23" s="71">
        <v>71</v>
      </c>
      <c r="AT23" s="71">
        <v>46</v>
      </c>
      <c r="AU23" s="71">
        <v>38</v>
      </c>
      <c r="AW23" s="78" t="s">
        <v>6</v>
      </c>
      <c r="AX23" s="78" t="s">
        <v>2437</v>
      </c>
      <c r="AY23" s="78">
        <v>892</v>
      </c>
    </row>
    <row r="24" spans="1:51">
      <c r="A24" s="205"/>
      <c r="B24" s="25" t="s">
        <v>73</v>
      </c>
      <c r="C24" s="26">
        <v>2</v>
      </c>
      <c r="D24" s="26">
        <v>2</v>
      </c>
      <c r="E24" s="26">
        <v>4658</v>
      </c>
      <c r="F24" s="26">
        <v>2492</v>
      </c>
      <c r="G24" s="26">
        <v>10648</v>
      </c>
      <c r="H24" s="26">
        <v>5631</v>
      </c>
      <c r="I24" s="26">
        <v>18497</v>
      </c>
      <c r="J24" s="26">
        <v>9919</v>
      </c>
      <c r="K24" s="26">
        <v>33805</v>
      </c>
      <c r="L24" s="26">
        <v>18044</v>
      </c>
      <c r="M24" s="26">
        <v>1</v>
      </c>
      <c r="N24" s="26">
        <v>236</v>
      </c>
      <c r="O24" s="26">
        <v>512</v>
      </c>
      <c r="P24" s="26">
        <v>768</v>
      </c>
      <c r="Q24" s="26">
        <v>1517</v>
      </c>
      <c r="R24" s="205"/>
      <c r="S24" s="25" t="s">
        <v>73</v>
      </c>
      <c r="T24" s="26">
        <v>458</v>
      </c>
      <c r="U24" s="26">
        <v>84</v>
      </c>
      <c r="V24" s="26">
        <v>8</v>
      </c>
      <c r="W24" s="26">
        <v>192</v>
      </c>
      <c r="X24" s="26">
        <v>0</v>
      </c>
      <c r="Y24" s="26">
        <v>147</v>
      </c>
      <c r="Z24" s="26">
        <v>134</v>
      </c>
      <c r="AA24" s="26">
        <v>1289</v>
      </c>
      <c r="AB24" s="26">
        <v>2</v>
      </c>
      <c r="AC24" s="26">
        <v>1572</v>
      </c>
      <c r="AD24" s="26">
        <v>1200</v>
      </c>
      <c r="AE24" s="26">
        <v>345</v>
      </c>
      <c r="AF24" s="26">
        <v>132</v>
      </c>
      <c r="AG24" s="26">
        <v>57</v>
      </c>
      <c r="AH24" s="26">
        <v>618</v>
      </c>
      <c r="AI24" s="205"/>
      <c r="AJ24" s="25" t="s">
        <v>73</v>
      </c>
      <c r="AK24" s="26">
        <v>2502</v>
      </c>
      <c r="AL24" s="26">
        <v>1796</v>
      </c>
      <c r="AM24" s="26">
        <v>192</v>
      </c>
      <c r="AN24" s="26">
        <v>904</v>
      </c>
      <c r="AO24" s="26">
        <v>129</v>
      </c>
      <c r="AP24" s="26">
        <v>130</v>
      </c>
      <c r="AQ24" s="26">
        <v>20</v>
      </c>
      <c r="AR24" s="26">
        <v>197</v>
      </c>
      <c r="AS24" s="26">
        <v>716</v>
      </c>
      <c r="AT24" s="26">
        <v>313</v>
      </c>
      <c r="AU24" s="26">
        <v>299</v>
      </c>
      <c r="AW24" s="78" t="s">
        <v>6</v>
      </c>
      <c r="AX24" s="78" t="s">
        <v>2438</v>
      </c>
      <c r="AY24" s="78">
        <v>5509</v>
      </c>
    </row>
    <row r="25" spans="1:51" ht="14.45" customHeight="1">
      <c r="A25" s="205" t="s">
        <v>3</v>
      </c>
      <c r="B25" s="8" t="s">
        <v>90</v>
      </c>
      <c r="C25" s="71">
        <v>34</v>
      </c>
      <c r="D25" s="71">
        <v>2</v>
      </c>
      <c r="E25" s="71">
        <v>3702</v>
      </c>
      <c r="F25" s="71">
        <v>1987</v>
      </c>
      <c r="G25" s="71">
        <v>59268</v>
      </c>
      <c r="H25" s="71">
        <v>32322</v>
      </c>
      <c r="I25" s="71">
        <v>61768</v>
      </c>
      <c r="J25" s="71">
        <v>33746</v>
      </c>
      <c r="K25" s="125">
        <v>124772</v>
      </c>
      <c r="L25" s="125">
        <v>68057</v>
      </c>
      <c r="M25" s="71">
        <v>1</v>
      </c>
      <c r="N25" s="71">
        <v>159</v>
      </c>
      <c r="O25" s="71">
        <v>2121</v>
      </c>
      <c r="P25" s="71">
        <v>2252</v>
      </c>
      <c r="Q25" s="125">
        <v>4533</v>
      </c>
      <c r="R25" s="205" t="s">
        <v>3</v>
      </c>
      <c r="S25" s="8" t="s">
        <v>90</v>
      </c>
      <c r="T25" s="125">
        <v>1301</v>
      </c>
      <c r="U25" s="71">
        <v>466</v>
      </c>
      <c r="V25" s="71">
        <v>2</v>
      </c>
      <c r="W25" s="71">
        <v>643</v>
      </c>
      <c r="X25" s="71">
        <v>12</v>
      </c>
      <c r="Y25" s="71">
        <v>327</v>
      </c>
      <c r="Z25" s="71">
        <v>37</v>
      </c>
      <c r="AA25" s="71">
        <v>3831</v>
      </c>
      <c r="AB25" s="71">
        <v>59</v>
      </c>
      <c r="AC25" s="16">
        <v>4266</v>
      </c>
      <c r="AD25" s="71">
        <v>2718</v>
      </c>
      <c r="AE25" s="71">
        <v>763</v>
      </c>
      <c r="AF25" s="71">
        <v>324</v>
      </c>
      <c r="AG25" s="71">
        <v>129</v>
      </c>
      <c r="AH25" s="71">
        <v>1606</v>
      </c>
      <c r="AI25" s="205" t="s">
        <v>3</v>
      </c>
      <c r="AJ25" s="8" t="s">
        <v>90</v>
      </c>
      <c r="AK25" s="71">
        <v>3343</v>
      </c>
      <c r="AL25" s="71">
        <v>1467</v>
      </c>
      <c r="AM25" s="71">
        <v>270</v>
      </c>
      <c r="AN25" s="71">
        <v>4613</v>
      </c>
      <c r="AO25" s="71">
        <v>560</v>
      </c>
      <c r="AP25" s="71">
        <v>143</v>
      </c>
      <c r="AQ25" s="71">
        <v>95</v>
      </c>
      <c r="AR25" s="71">
        <v>175</v>
      </c>
      <c r="AS25" s="71">
        <v>2771</v>
      </c>
      <c r="AT25" s="71">
        <v>875</v>
      </c>
      <c r="AU25" s="71">
        <v>722</v>
      </c>
      <c r="AW25" s="78" t="s">
        <v>3</v>
      </c>
      <c r="AX25" s="78" t="s">
        <v>2448</v>
      </c>
      <c r="AY25" s="78">
        <v>15566</v>
      </c>
    </row>
    <row r="26" spans="1:51">
      <c r="A26" s="205"/>
      <c r="B26" s="8" t="s">
        <v>91</v>
      </c>
      <c r="C26" s="71">
        <v>0</v>
      </c>
      <c r="D26" s="71">
        <v>0</v>
      </c>
      <c r="E26" s="71">
        <v>108</v>
      </c>
      <c r="F26" s="71">
        <v>64</v>
      </c>
      <c r="G26" s="71">
        <v>4646</v>
      </c>
      <c r="H26" s="71">
        <v>2530</v>
      </c>
      <c r="I26" s="71">
        <v>4896</v>
      </c>
      <c r="J26" s="71">
        <v>2571</v>
      </c>
      <c r="K26" s="125">
        <v>9650</v>
      </c>
      <c r="L26" s="125">
        <v>5165</v>
      </c>
      <c r="M26" s="71">
        <v>0</v>
      </c>
      <c r="N26" s="71">
        <v>4</v>
      </c>
      <c r="O26" s="71">
        <v>174</v>
      </c>
      <c r="P26" s="71">
        <v>180</v>
      </c>
      <c r="Q26" s="125">
        <v>358</v>
      </c>
      <c r="R26" s="205"/>
      <c r="S26" s="8" t="s">
        <v>91</v>
      </c>
      <c r="T26" s="125">
        <v>108</v>
      </c>
      <c r="U26" s="71">
        <v>38</v>
      </c>
      <c r="V26" s="71">
        <v>35</v>
      </c>
      <c r="W26" s="71">
        <v>15</v>
      </c>
      <c r="X26" s="71">
        <v>5</v>
      </c>
      <c r="Y26" s="71">
        <v>81</v>
      </c>
      <c r="Z26" s="71">
        <v>6</v>
      </c>
      <c r="AA26" s="71">
        <v>255</v>
      </c>
      <c r="AB26" s="71">
        <v>2</v>
      </c>
      <c r="AC26" s="16">
        <v>349</v>
      </c>
      <c r="AD26" s="71">
        <v>278</v>
      </c>
      <c r="AE26" s="71">
        <v>97</v>
      </c>
      <c r="AF26" s="71">
        <v>175</v>
      </c>
      <c r="AG26" s="71">
        <v>136</v>
      </c>
      <c r="AH26" s="71">
        <v>107</v>
      </c>
      <c r="AI26" s="205"/>
      <c r="AJ26" s="8" t="s">
        <v>91</v>
      </c>
      <c r="AK26" s="71">
        <v>1734</v>
      </c>
      <c r="AL26" s="71">
        <v>876</v>
      </c>
      <c r="AM26" s="71">
        <v>39</v>
      </c>
      <c r="AN26" s="71">
        <v>656</v>
      </c>
      <c r="AO26" s="71">
        <v>2</v>
      </c>
      <c r="AP26" s="71">
        <v>0</v>
      </c>
      <c r="AQ26" s="71">
        <v>15</v>
      </c>
      <c r="AR26" s="71">
        <v>81</v>
      </c>
      <c r="AS26" s="71">
        <v>231</v>
      </c>
      <c r="AT26" s="71">
        <v>135</v>
      </c>
      <c r="AU26" s="71">
        <v>96</v>
      </c>
      <c r="AW26" s="78" t="s">
        <v>3</v>
      </c>
      <c r="AX26" s="78" t="s">
        <v>2449</v>
      </c>
      <c r="AY26" s="78">
        <v>3166</v>
      </c>
    </row>
    <row r="27" spans="1:51">
      <c r="A27" s="205"/>
      <c r="B27" s="25" t="s">
        <v>73</v>
      </c>
      <c r="C27" s="26">
        <v>34</v>
      </c>
      <c r="D27" s="26">
        <v>2</v>
      </c>
      <c r="E27" s="26">
        <v>3810</v>
      </c>
      <c r="F27" s="26">
        <v>2051</v>
      </c>
      <c r="G27" s="26">
        <v>63914</v>
      </c>
      <c r="H27" s="26">
        <v>34852</v>
      </c>
      <c r="I27" s="26">
        <v>66664</v>
      </c>
      <c r="J27" s="26">
        <v>36317</v>
      </c>
      <c r="K27" s="26">
        <v>134422</v>
      </c>
      <c r="L27" s="26">
        <v>73222</v>
      </c>
      <c r="M27" s="26">
        <v>1</v>
      </c>
      <c r="N27" s="26">
        <v>163</v>
      </c>
      <c r="O27" s="26">
        <v>2295</v>
      </c>
      <c r="P27" s="26">
        <v>2432</v>
      </c>
      <c r="Q27" s="26">
        <v>4891</v>
      </c>
      <c r="R27" s="205"/>
      <c r="S27" s="25" t="s">
        <v>73</v>
      </c>
      <c r="T27" s="26">
        <v>1409</v>
      </c>
      <c r="U27" s="26">
        <v>504</v>
      </c>
      <c r="V27" s="26">
        <v>37</v>
      </c>
      <c r="W27" s="26">
        <v>658</v>
      </c>
      <c r="X27" s="26">
        <v>17</v>
      </c>
      <c r="Y27" s="26">
        <v>408</v>
      </c>
      <c r="Z27" s="26">
        <v>43</v>
      </c>
      <c r="AA27" s="26">
        <v>4086</v>
      </c>
      <c r="AB27" s="26">
        <v>61</v>
      </c>
      <c r="AC27" s="26">
        <v>4615</v>
      </c>
      <c r="AD27" s="26">
        <v>2996</v>
      </c>
      <c r="AE27" s="26">
        <v>860</v>
      </c>
      <c r="AF27" s="26">
        <v>499</v>
      </c>
      <c r="AG27" s="26">
        <v>265</v>
      </c>
      <c r="AH27" s="26">
        <v>1713</v>
      </c>
      <c r="AI27" s="205"/>
      <c r="AJ27" s="25" t="s">
        <v>73</v>
      </c>
      <c r="AK27" s="26">
        <v>5077</v>
      </c>
      <c r="AL27" s="26">
        <v>2343</v>
      </c>
      <c r="AM27" s="26">
        <v>309</v>
      </c>
      <c r="AN27" s="26">
        <v>5269</v>
      </c>
      <c r="AO27" s="26">
        <v>562</v>
      </c>
      <c r="AP27" s="26">
        <v>143</v>
      </c>
      <c r="AQ27" s="26">
        <v>110</v>
      </c>
      <c r="AR27" s="26">
        <v>256</v>
      </c>
      <c r="AS27" s="26">
        <v>3002</v>
      </c>
      <c r="AT27" s="26">
        <v>1010</v>
      </c>
      <c r="AU27" s="26">
        <v>818</v>
      </c>
      <c r="AW27" s="78" t="s">
        <v>3</v>
      </c>
      <c r="AX27" s="78" t="s">
        <v>2450</v>
      </c>
      <c r="AY27" s="78">
        <v>18732</v>
      </c>
    </row>
    <row r="28" spans="1:51" ht="14.45" customHeight="1">
      <c r="A28" s="205" t="s">
        <v>100</v>
      </c>
      <c r="B28" s="8" t="s">
        <v>90</v>
      </c>
      <c r="C28" s="71">
        <v>111</v>
      </c>
      <c r="D28" s="71">
        <v>55</v>
      </c>
      <c r="E28" s="71">
        <v>6181</v>
      </c>
      <c r="F28" s="71">
        <v>3161</v>
      </c>
      <c r="G28" s="71">
        <v>13167</v>
      </c>
      <c r="H28" s="71">
        <v>6916</v>
      </c>
      <c r="I28" s="71">
        <v>19062</v>
      </c>
      <c r="J28" s="71">
        <v>9934</v>
      </c>
      <c r="K28" s="125">
        <v>38521</v>
      </c>
      <c r="L28" s="125">
        <v>20066</v>
      </c>
      <c r="M28" s="71">
        <v>4</v>
      </c>
      <c r="N28" s="71">
        <v>449</v>
      </c>
      <c r="O28" s="71">
        <v>819</v>
      </c>
      <c r="P28" s="71">
        <v>1090</v>
      </c>
      <c r="Q28" s="125">
        <v>2362</v>
      </c>
      <c r="R28" s="205" t="s">
        <v>100</v>
      </c>
      <c r="S28" s="8" t="s">
        <v>90</v>
      </c>
      <c r="T28" s="125">
        <v>731</v>
      </c>
      <c r="U28" s="71">
        <v>118</v>
      </c>
      <c r="V28" s="71">
        <v>1</v>
      </c>
      <c r="W28" s="71">
        <v>291</v>
      </c>
      <c r="X28" s="71">
        <v>3</v>
      </c>
      <c r="Y28" s="71">
        <v>171</v>
      </c>
      <c r="Z28" s="71">
        <v>77</v>
      </c>
      <c r="AA28" s="71">
        <v>1689</v>
      </c>
      <c r="AB28" s="71">
        <v>0</v>
      </c>
      <c r="AC28" s="16">
        <v>1940</v>
      </c>
      <c r="AD28" s="71">
        <v>1486</v>
      </c>
      <c r="AE28" s="71">
        <v>382</v>
      </c>
      <c r="AF28" s="71">
        <v>43</v>
      </c>
      <c r="AG28" s="71">
        <v>13</v>
      </c>
      <c r="AH28" s="71">
        <v>830</v>
      </c>
      <c r="AI28" s="205" t="s">
        <v>100</v>
      </c>
      <c r="AJ28" s="8" t="s">
        <v>90</v>
      </c>
      <c r="AK28" s="71">
        <v>2357</v>
      </c>
      <c r="AL28" s="71">
        <v>1288</v>
      </c>
      <c r="AM28" s="71">
        <v>93</v>
      </c>
      <c r="AN28" s="71">
        <v>857</v>
      </c>
      <c r="AO28" s="71">
        <v>251</v>
      </c>
      <c r="AP28" s="71">
        <v>74</v>
      </c>
      <c r="AQ28" s="71">
        <v>20</v>
      </c>
      <c r="AR28" s="71">
        <v>87</v>
      </c>
      <c r="AS28" s="71">
        <v>1077</v>
      </c>
      <c r="AT28" s="71">
        <v>150</v>
      </c>
      <c r="AU28" s="71">
        <v>109</v>
      </c>
      <c r="AW28" s="78" t="s">
        <v>100</v>
      </c>
      <c r="AX28" s="78" t="s">
        <v>2478</v>
      </c>
      <c r="AY28" s="78">
        <v>5313</v>
      </c>
    </row>
    <row r="29" spans="1:51">
      <c r="A29" s="205"/>
      <c r="B29" s="8" t="s">
        <v>91</v>
      </c>
      <c r="C29" s="71">
        <v>0</v>
      </c>
      <c r="D29" s="71">
        <v>0</v>
      </c>
      <c r="E29" s="71">
        <v>654</v>
      </c>
      <c r="F29" s="71">
        <v>340</v>
      </c>
      <c r="G29" s="71">
        <v>515</v>
      </c>
      <c r="H29" s="71">
        <v>257</v>
      </c>
      <c r="I29" s="71">
        <v>944</v>
      </c>
      <c r="J29" s="71">
        <v>460</v>
      </c>
      <c r="K29" s="125">
        <v>2113</v>
      </c>
      <c r="L29" s="125">
        <v>1057</v>
      </c>
      <c r="M29" s="71">
        <v>0</v>
      </c>
      <c r="N29" s="71">
        <v>43</v>
      </c>
      <c r="O29" s="71">
        <v>28</v>
      </c>
      <c r="P29" s="71">
        <v>52</v>
      </c>
      <c r="Q29" s="125">
        <v>123</v>
      </c>
      <c r="R29" s="205"/>
      <c r="S29" s="8" t="s">
        <v>91</v>
      </c>
      <c r="T29" s="125">
        <v>34</v>
      </c>
      <c r="U29" s="71">
        <v>8</v>
      </c>
      <c r="V29" s="71">
        <v>4</v>
      </c>
      <c r="W29" s="71">
        <v>3</v>
      </c>
      <c r="X29" s="71">
        <v>0</v>
      </c>
      <c r="Y29" s="71">
        <v>35</v>
      </c>
      <c r="Z29" s="71">
        <v>4</v>
      </c>
      <c r="AA29" s="71">
        <v>83</v>
      </c>
      <c r="AB29" s="71">
        <v>0</v>
      </c>
      <c r="AC29" s="16">
        <v>122</v>
      </c>
      <c r="AD29" s="71">
        <v>117</v>
      </c>
      <c r="AE29" s="71">
        <v>16</v>
      </c>
      <c r="AF29" s="71">
        <v>32</v>
      </c>
      <c r="AG29" s="71">
        <v>19</v>
      </c>
      <c r="AH29" s="71">
        <v>21</v>
      </c>
      <c r="AI29" s="205"/>
      <c r="AJ29" s="8" t="s">
        <v>91</v>
      </c>
      <c r="AK29" s="71">
        <v>543</v>
      </c>
      <c r="AL29" s="71">
        <v>262</v>
      </c>
      <c r="AM29" s="71">
        <v>0</v>
      </c>
      <c r="AN29" s="71">
        <v>156</v>
      </c>
      <c r="AO29" s="71">
        <v>2</v>
      </c>
      <c r="AP29" s="71">
        <v>0</v>
      </c>
      <c r="AQ29" s="71">
        <v>0</v>
      </c>
      <c r="AR29" s="71">
        <v>15</v>
      </c>
      <c r="AS29" s="71">
        <v>43</v>
      </c>
      <c r="AT29" s="71">
        <v>21</v>
      </c>
      <c r="AU29" s="71">
        <v>13</v>
      </c>
      <c r="AW29" s="78" t="s">
        <v>100</v>
      </c>
      <c r="AX29" s="78" t="s">
        <v>2479</v>
      </c>
      <c r="AY29" s="78">
        <v>861</v>
      </c>
    </row>
    <row r="30" spans="1:51">
      <c r="A30" s="205"/>
      <c r="B30" s="25" t="s">
        <v>73</v>
      </c>
      <c r="C30" s="26">
        <v>111</v>
      </c>
      <c r="D30" s="26">
        <v>55</v>
      </c>
      <c r="E30" s="26">
        <v>6835</v>
      </c>
      <c r="F30" s="26">
        <v>3501</v>
      </c>
      <c r="G30" s="26">
        <v>13682</v>
      </c>
      <c r="H30" s="26">
        <v>7173</v>
      </c>
      <c r="I30" s="26">
        <v>20006</v>
      </c>
      <c r="J30" s="26">
        <v>10394</v>
      </c>
      <c r="K30" s="26">
        <v>40634</v>
      </c>
      <c r="L30" s="26">
        <v>21123</v>
      </c>
      <c r="M30" s="26">
        <v>4</v>
      </c>
      <c r="N30" s="26">
        <v>492</v>
      </c>
      <c r="O30" s="26">
        <v>847</v>
      </c>
      <c r="P30" s="26">
        <v>1142</v>
      </c>
      <c r="Q30" s="26">
        <v>2485</v>
      </c>
      <c r="R30" s="205"/>
      <c r="S30" s="25" t="s">
        <v>73</v>
      </c>
      <c r="T30" s="26">
        <v>765</v>
      </c>
      <c r="U30" s="26">
        <v>126</v>
      </c>
      <c r="V30" s="26">
        <v>5</v>
      </c>
      <c r="W30" s="26">
        <v>294</v>
      </c>
      <c r="X30" s="26">
        <v>3</v>
      </c>
      <c r="Y30" s="26">
        <v>206</v>
      </c>
      <c r="Z30" s="26">
        <v>81</v>
      </c>
      <c r="AA30" s="26">
        <v>1772</v>
      </c>
      <c r="AB30" s="26">
        <v>0</v>
      </c>
      <c r="AC30" s="26">
        <v>2062</v>
      </c>
      <c r="AD30" s="26">
        <v>1603</v>
      </c>
      <c r="AE30" s="26">
        <v>398</v>
      </c>
      <c r="AF30" s="26">
        <v>75</v>
      </c>
      <c r="AG30" s="26">
        <v>32</v>
      </c>
      <c r="AH30" s="26">
        <v>851</v>
      </c>
      <c r="AI30" s="205"/>
      <c r="AJ30" s="25" t="s">
        <v>73</v>
      </c>
      <c r="AK30" s="26">
        <v>2900</v>
      </c>
      <c r="AL30" s="26">
        <v>1550</v>
      </c>
      <c r="AM30" s="26">
        <v>93</v>
      </c>
      <c r="AN30" s="26">
        <v>1013</v>
      </c>
      <c r="AO30" s="26">
        <v>253</v>
      </c>
      <c r="AP30" s="26">
        <v>74</v>
      </c>
      <c r="AQ30" s="26">
        <v>20</v>
      </c>
      <c r="AR30" s="26">
        <v>102</v>
      </c>
      <c r="AS30" s="26">
        <v>1120</v>
      </c>
      <c r="AT30" s="26">
        <v>171</v>
      </c>
      <c r="AU30" s="26">
        <v>122</v>
      </c>
      <c r="AW30" s="78" t="s">
        <v>100</v>
      </c>
      <c r="AX30" s="78" t="s">
        <v>2480</v>
      </c>
      <c r="AY30" s="78">
        <v>6174</v>
      </c>
    </row>
    <row r="31" spans="1:51">
      <c r="A31" s="205" t="s">
        <v>101</v>
      </c>
      <c r="B31" s="8" t="s">
        <v>90</v>
      </c>
      <c r="C31" s="71">
        <v>0</v>
      </c>
      <c r="D31" s="71">
        <v>0</v>
      </c>
      <c r="E31" s="71">
        <v>8508</v>
      </c>
      <c r="F31" s="71">
        <v>4505</v>
      </c>
      <c r="G31" s="71">
        <v>10741</v>
      </c>
      <c r="H31" s="71">
        <v>5617</v>
      </c>
      <c r="I31" s="71">
        <v>14405</v>
      </c>
      <c r="J31" s="71">
        <v>7419</v>
      </c>
      <c r="K31" s="125">
        <v>33654</v>
      </c>
      <c r="L31" s="125">
        <v>17541</v>
      </c>
      <c r="M31" s="71">
        <v>0</v>
      </c>
      <c r="N31" s="71">
        <v>849</v>
      </c>
      <c r="O31" s="71">
        <v>951</v>
      </c>
      <c r="P31" s="71">
        <v>1079</v>
      </c>
      <c r="Q31" s="125">
        <v>2879</v>
      </c>
      <c r="R31" s="205" t="s">
        <v>101</v>
      </c>
      <c r="S31" s="8" t="s">
        <v>90</v>
      </c>
      <c r="T31" s="125">
        <v>1105</v>
      </c>
      <c r="U31" s="71">
        <v>216</v>
      </c>
      <c r="V31" s="71">
        <v>9</v>
      </c>
      <c r="W31" s="71">
        <v>288</v>
      </c>
      <c r="X31" s="71">
        <v>4</v>
      </c>
      <c r="Y31" s="71">
        <v>144</v>
      </c>
      <c r="Z31" s="71">
        <v>1006</v>
      </c>
      <c r="AA31" s="71">
        <v>853</v>
      </c>
      <c r="AB31" s="71">
        <v>1</v>
      </c>
      <c r="AC31" s="16">
        <v>2008</v>
      </c>
      <c r="AD31" s="71">
        <v>1486</v>
      </c>
      <c r="AE31" s="71">
        <v>1621</v>
      </c>
      <c r="AF31" s="71">
        <v>66</v>
      </c>
      <c r="AG31" s="71">
        <v>39</v>
      </c>
      <c r="AH31" s="71">
        <v>987</v>
      </c>
      <c r="AI31" s="205" t="s">
        <v>101</v>
      </c>
      <c r="AJ31" s="8" t="s">
        <v>90</v>
      </c>
      <c r="AK31" s="71">
        <v>4379</v>
      </c>
      <c r="AL31" s="71">
        <v>1983</v>
      </c>
      <c r="AM31" s="71">
        <v>508</v>
      </c>
      <c r="AN31" s="71">
        <v>1686</v>
      </c>
      <c r="AO31" s="71">
        <v>549</v>
      </c>
      <c r="AP31" s="71">
        <v>305</v>
      </c>
      <c r="AQ31" s="71">
        <v>183</v>
      </c>
      <c r="AR31" s="71">
        <v>108</v>
      </c>
      <c r="AS31" s="71">
        <v>1301</v>
      </c>
      <c r="AT31" s="71">
        <v>611</v>
      </c>
      <c r="AU31" s="71">
        <v>516</v>
      </c>
      <c r="AW31" s="78" t="s">
        <v>101</v>
      </c>
      <c r="AX31" s="78" t="s">
        <v>2496</v>
      </c>
      <c r="AY31" s="78">
        <v>12041</v>
      </c>
    </row>
    <row r="32" spans="1:51">
      <c r="A32" s="205"/>
      <c r="B32" s="8" t="s">
        <v>91</v>
      </c>
      <c r="C32" s="71">
        <v>68</v>
      </c>
      <c r="D32" s="71">
        <v>37</v>
      </c>
      <c r="E32" s="71">
        <v>1566</v>
      </c>
      <c r="F32" s="71">
        <v>802</v>
      </c>
      <c r="G32" s="71">
        <v>1952</v>
      </c>
      <c r="H32" s="71">
        <v>959</v>
      </c>
      <c r="I32" s="71">
        <v>2093</v>
      </c>
      <c r="J32" s="71">
        <v>1070</v>
      </c>
      <c r="K32" s="125">
        <v>5679</v>
      </c>
      <c r="L32" s="125">
        <v>2868</v>
      </c>
      <c r="M32" s="71">
        <v>5</v>
      </c>
      <c r="N32" s="71">
        <v>143</v>
      </c>
      <c r="O32" s="71">
        <v>140</v>
      </c>
      <c r="P32" s="71">
        <v>145</v>
      </c>
      <c r="Q32" s="125">
        <v>433</v>
      </c>
      <c r="R32" s="205"/>
      <c r="S32" s="8" t="s">
        <v>91</v>
      </c>
      <c r="T32" s="125">
        <v>153</v>
      </c>
      <c r="U32" s="71">
        <v>59</v>
      </c>
      <c r="V32" s="71">
        <v>38</v>
      </c>
      <c r="W32" s="71">
        <v>22</v>
      </c>
      <c r="X32" s="71">
        <v>7</v>
      </c>
      <c r="Y32" s="71">
        <v>108</v>
      </c>
      <c r="Z32" s="71">
        <v>219</v>
      </c>
      <c r="AA32" s="71">
        <v>86</v>
      </c>
      <c r="AB32" s="71">
        <v>0</v>
      </c>
      <c r="AC32" s="16">
        <v>420</v>
      </c>
      <c r="AD32" s="71">
        <v>381</v>
      </c>
      <c r="AE32" s="71">
        <v>386</v>
      </c>
      <c r="AF32" s="71">
        <v>137</v>
      </c>
      <c r="AG32" s="71">
        <v>92</v>
      </c>
      <c r="AH32" s="71">
        <v>78</v>
      </c>
      <c r="AI32" s="205"/>
      <c r="AJ32" s="8" t="s">
        <v>91</v>
      </c>
      <c r="AK32" s="71">
        <v>2623</v>
      </c>
      <c r="AL32" s="71">
        <v>749</v>
      </c>
      <c r="AM32" s="71">
        <v>83</v>
      </c>
      <c r="AN32" s="71">
        <v>258</v>
      </c>
      <c r="AO32" s="71">
        <v>20</v>
      </c>
      <c r="AP32" s="71">
        <v>49</v>
      </c>
      <c r="AQ32" s="71">
        <v>89</v>
      </c>
      <c r="AR32" s="71">
        <v>62</v>
      </c>
      <c r="AS32" s="71">
        <v>187</v>
      </c>
      <c r="AT32" s="71">
        <v>137</v>
      </c>
      <c r="AU32" s="71">
        <v>100</v>
      </c>
      <c r="AW32" s="78" t="s">
        <v>101</v>
      </c>
      <c r="AX32" s="78" t="s">
        <v>2497</v>
      </c>
      <c r="AY32" s="78">
        <v>3923</v>
      </c>
    </row>
    <row r="33" spans="1:51">
      <c r="A33" s="205"/>
      <c r="B33" s="25" t="s">
        <v>73</v>
      </c>
      <c r="C33" s="26">
        <v>68</v>
      </c>
      <c r="D33" s="26">
        <v>37</v>
      </c>
      <c r="E33" s="26">
        <v>10074</v>
      </c>
      <c r="F33" s="26">
        <v>5307</v>
      </c>
      <c r="G33" s="26">
        <v>12693</v>
      </c>
      <c r="H33" s="26">
        <v>6576</v>
      </c>
      <c r="I33" s="26">
        <v>16498</v>
      </c>
      <c r="J33" s="26">
        <v>8489</v>
      </c>
      <c r="K33" s="26">
        <v>39333</v>
      </c>
      <c r="L33" s="26">
        <v>20409</v>
      </c>
      <c r="M33" s="26">
        <v>5</v>
      </c>
      <c r="N33" s="26">
        <v>992</v>
      </c>
      <c r="O33" s="26">
        <v>1091</v>
      </c>
      <c r="P33" s="26">
        <v>1224</v>
      </c>
      <c r="Q33" s="26">
        <v>3312</v>
      </c>
      <c r="R33" s="205"/>
      <c r="S33" s="25" t="s">
        <v>73</v>
      </c>
      <c r="T33" s="26">
        <v>1258</v>
      </c>
      <c r="U33" s="26">
        <v>275</v>
      </c>
      <c r="V33" s="26">
        <v>47</v>
      </c>
      <c r="W33" s="26">
        <v>310</v>
      </c>
      <c r="X33" s="26">
        <v>11</v>
      </c>
      <c r="Y33" s="26">
        <v>252</v>
      </c>
      <c r="Z33" s="26">
        <v>1225</v>
      </c>
      <c r="AA33" s="26">
        <v>939</v>
      </c>
      <c r="AB33" s="26">
        <v>1</v>
      </c>
      <c r="AC33" s="26">
        <v>2428</v>
      </c>
      <c r="AD33" s="26">
        <v>1867</v>
      </c>
      <c r="AE33" s="26">
        <v>2007</v>
      </c>
      <c r="AF33" s="26">
        <v>203</v>
      </c>
      <c r="AG33" s="26">
        <v>131</v>
      </c>
      <c r="AH33" s="26">
        <v>1065</v>
      </c>
      <c r="AI33" s="205"/>
      <c r="AJ33" s="25" t="s">
        <v>73</v>
      </c>
      <c r="AK33" s="26">
        <v>7002</v>
      </c>
      <c r="AL33" s="26">
        <v>2732</v>
      </c>
      <c r="AM33" s="26">
        <v>591</v>
      </c>
      <c r="AN33" s="26">
        <v>1944</v>
      </c>
      <c r="AO33" s="26">
        <v>569</v>
      </c>
      <c r="AP33" s="26">
        <v>354</v>
      </c>
      <c r="AQ33" s="26">
        <v>272</v>
      </c>
      <c r="AR33" s="26">
        <v>170</v>
      </c>
      <c r="AS33" s="26">
        <v>1488</v>
      </c>
      <c r="AT33" s="26">
        <v>748</v>
      </c>
      <c r="AU33" s="26">
        <v>616</v>
      </c>
      <c r="AW33" s="78" t="s">
        <v>101</v>
      </c>
      <c r="AX33" s="78" t="s">
        <v>2498</v>
      </c>
      <c r="AY33" s="78">
        <v>15964</v>
      </c>
    </row>
    <row r="34" spans="1:51">
      <c r="A34" s="205" t="s">
        <v>102</v>
      </c>
      <c r="B34" s="8" t="s">
        <v>90</v>
      </c>
      <c r="C34" s="71">
        <v>2</v>
      </c>
      <c r="D34" s="71">
        <v>2</v>
      </c>
      <c r="E34" s="71">
        <v>1225</v>
      </c>
      <c r="F34" s="71">
        <v>673</v>
      </c>
      <c r="G34" s="71">
        <v>2057</v>
      </c>
      <c r="H34" s="71">
        <v>1088</v>
      </c>
      <c r="I34" s="71">
        <v>3084</v>
      </c>
      <c r="J34" s="71">
        <v>1572</v>
      </c>
      <c r="K34" s="125">
        <v>6368</v>
      </c>
      <c r="L34" s="125">
        <v>3335</v>
      </c>
      <c r="M34" s="71">
        <v>1</v>
      </c>
      <c r="N34" s="71">
        <v>127</v>
      </c>
      <c r="O34" s="71">
        <v>173</v>
      </c>
      <c r="P34" s="71">
        <v>208</v>
      </c>
      <c r="Q34" s="125">
        <v>509</v>
      </c>
      <c r="R34" s="205" t="s">
        <v>102</v>
      </c>
      <c r="S34" s="8" t="s">
        <v>90</v>
      </c>
      <c r="T34" s="125">
        <v>105</v>
      </c>
      <c r="U34" s="71">
        <v>34</v>
      </c>
      <c r="V34" s="71">
        <v>0</v>
      </c>
      <c r="W34" s="71">
        <v>88</v>
      </c>
      <c r="X34" s="71">
        <v>1</v>
      </c>
      <c r="Y34" s="71">
        <v>28</v>
      </c>
      <c r="Z34" s="71">
        <v>91</v>
      </c>
      <c r="AA34" s="71">
        <v>187</v>
      </c>
      <c r="AB34" s="71">
        <v>11</v>
      </c>
      <c r="AC34" s="16">
        <v>318</v>
      </c>
      <c r="AD34" s="71">
        <v>297</v>
      </c>
      <c r="AE34" s="71">
        <v>159</v>
      </c>
      <c r="AF34" s="71">
        <v>22</v>
      </c>
      <c r="AG34" s="71">
        <v>11</v>
      </c>
      <c r="AH34" s="71">
        <v>207</v>
      </c>
      <c r="AI34" s="205" t="s">
        <v>102</v>
      </c>
      <c r="AJ34" s="8" t="s">
        <v>90</v>
      </c>
      <c r="AK34" s="71">
        <v>611</v>
      </c>
      <c r="AL34" s="71">
        <v>139</v>
      </c>
      <c r="AM34" s="71">
        <v>25</v>
      </c>
      <c r="AN34" s="71">
        <v>231</v>
      </c>
      <c r="AO34" s="71">
        <v>62</v>
      </c>
      <c r="AP34" s="71">
        <v>43</v>
      </c>
      <c r="AQ34" s="71">
        <v>16</v>
      </c>
      <c r="AR34" s="71">
        <v>8</v>
      </c>
      <c r="AS34" s="71">
        <v>229</v>
      </c>
      <c r="AT34" s="71">
        <v>67</v>
      </c>
      <c r="AU34" s="71">
        <v>61</v>
      </c>
      <c r="AW34" s="78" t="s">
        <v>102</v>
      </c>
      <c r="AX34" s="78" t="s">
        <v>2520</v>
      </c>
      <c r="AY34" s="78">
        <v>1536</v>
      </c>
    </row>
    <row r="35" spans="1:51">
      <c r="A35" s="205"/>
      <c r="B35" s="8" t="s">
        <v>91</v>
      </c>
      <c r="C35" s="71">
        <v>0</v>
      </c>
      <c r="D35" s="71">
        <v>0</v>
      </c>
      <c r="E35" s="71">
        <v>140</v>
      </c>
      <c r="F35" s="71">
        <v>74</v>
      </c>
      <c r="G35" s="71">
        <v>267</v>
      </c>
      <c r="H35" s="71">
        <v>164</v>
      </c>
      <c r="I35" s="71">
        <v>371</v>
      </c>
      <c r="J35" s="71">
        <v>199</v>
      </c>
      <c r="K35" s="125">
        <v>778</v>
      </c>
      <c r="L35" s="125">
        <v>437</v>
      </c>
      <c r="M35" s="71">
        <v>0</v>
      </c>
      <c r="N35" s="71">
        <v>18</v>
      </c>
      <c r="O35" s="71">
        <v>21</v>
      </c>
      <c r="P35" s="71">
        <v>29</v>
      </c>
      <c r="Q35" s="125">
        <v>68</v>
      </c>
      <c r="R35" s="205"/>
      <c r="S35" s="8" t="s">
        <v>91</v>
      </c>
      <c r="T35" s="125">
        <v>13</v>
      </c>
      <c r="U35" s="71">
        <v>6</v>
      </c>
      <c r="V35" s="71">
        <v>1</v>
      </c>
      <c r="W35" s="71">
        <v>5</v>
      </c>
      <c r="X35" s="71">
        <v>0</v>
      </c>
      <c r="Y35" s="71">
        <v>20</v>
      </c>
      <c r="Z35" s="71">
        <v>9</v>
      </c>
      <c r="AA35" s="71">
        <v>21</v>
      </c>
      <c r="AB35" s="71">
        <v>8</v>
      </c>
      <c r="AC35" s="16">
        <v>58</v>
      </c>
      <c r="AD35" s="71">
        <v>55</v>
      </c>
      <c r="AE35" s="71">
        <v>41</v>
      </c>
      <c r="AF35" s="71">
        <v>15</v>
      </c>
      <c r="AG35" s="71">
        <v>11</v>
      </c>
      <c r="AH35" s="71">
        <v>17</v>
      </c>
      <c r="AI35" s="205"/>
      <c r="AJ35" s="8" t="s">
        <v>91</v>
      </c>
      <c r="AK35" s="71">
        <v>162</v>
      </c>
      <c r="AL35" s="71">
        <v>49</v>
      </c>
      <c r="AM35" s="71">
        <v>0</v>
      </c>
      <c r="AN35" s="71">
        <v>28</v>
      </c>
      <c r="AO35" s="71">
        <v>0</v>
      </c>
      <c r="AP35" s="71">
        <v>0</v>
      </c>
      <c r="AQ35" s="71">
        <v>0</v>
      </c>
      <c r="AR35" s="71">
        <v>4</v>
      </c>
      <c r="AS35" s="71">
        <v>20</v>
      </c>
      <c r="AT35" s="71">
        <v>13</v>
      </c>
      <c r="AU35" s="71">
        <v>13</v>
      </c>
      <c r="AW35" s="78" t="s">
        <v>102</v>
      </c>
      <c r="AX35" s="78" t="s">
        <v>2521</v>
      </c>
      <c r="AY35" s="78">
        <v>218</v>
      </c>
    </row>
    <row r="36" spans="1:51">
      <c r="A36" s="205"/>
      <c r="B36" s="25" t="s">
        <v>73</v>
      </c>
      <c r="C36" s="26">
        <v>2</v>
      </c>
      <c r="D36" s="26">
        <v>2</v>
      </c>
      <c r="E36" s="26">
        <v>1365</v>
      </c>
      <c r="F36" s="26">
        <v>747</v>
      </c>
      <c r="G36" s="26">
        <v>2324</v>
      </c>
      <c r="H36" s="26">
        <v>1252</v>
      </c>
      <c r="I36" s="26">
        <v>3455</v>
      </c>
      <c r="J36" s="26">
        <v>1771</v>
      </c>
      <c r="K36" s="26">
        <v>7146</v>
      </c>
      <c r="L36" s="26">
        <v>3772</v>
      </c>
      <c r="M36" s="26">
        <v>1</v>
      </c>
      <c r="N36" s="26">
        <v>145</v>
      </c>
      <c r="O36" s="26">
        <v>194</v>
      </c>
      <c r="P36" s="26">
        <v>237</v>
      </c>
      <c r="Q36" s="26">
        <v>577</v>
      </c>
      <c r="R36" s="205"/>
      <c r="S36" s="25" t="s">
        <v>73</v>
      </c>
      <c r="T36" s="26">
        <v>118</v>
      </c>
      <c r="U36" s="26">
        <v>40</v>
      </c>
      <c r="V36" s="26">
        <v>1</v>
      </c>
      <c r="W36" s="26">
        <v>93</v>
      </c>
      <c r="X36" s="26">
        <v>1</v>
      </c>
      <c r="Y36" s="26">
        <v>48</v>
      </c>
      <c r="Z36" s="26">
        <v>100</v>
      </c>
      <c r="AA36" s="26">
        <v>208</v>
      </c>
      <c r="AB36" s="26">
        <v>19</v>
      </c>
      <c r="AC36" s="26">
        <v>376</v>
      </c>
      <c r="AD36" s="26">
        <v>352</v>
      </c>
      <c r="AE36" s="26">
        <v>200</v>
      </c>
      <c r="AF36" s="26">
        <v>37</v>
      </c>
      <c r="AG36" s="26">
        <v>22</v>
      </c>
      <c r="AH36" s="26">
        <v>224</v>
      </c>
      <c r="AI36" s="205"/>
      <c r="AJ36" s="25" t="s">
        <v>73</v>
      </c>
      <c r="AK36" s="26">
        <v>773</v>
      </c>
      <c r="AL36" s="26">
        <v>188</v>
      </c>
      <c r="AM36" s="26">
        <v>25</v>
      </c>
      <c r="AN36" s="26">
        <v>259</v>
      </c>
      <c r="AO36" s="26">
        <v>62</v>
      </c>
      <c r="AP36" s="26">
        <v>43</v>
      </c>
      <c r="AQ36" s="26">
        <v>16</v>
      </c>
      <c r="AR36" s="26">
        <v>12</v>
      </c>
      <c r="AS36" s="26">
        <v>249</v>
      </c>
      <c r="AT36" s="26">
        <v>80</v>
      </c>
      <c r="AU36" s="26">
        <v>74</v>
      </c>
      <c r="AW36" s="78" t="s">
        <v>102</v>
      </c>
      <c r="AX36" s="78" t="s">
        <v>2522</v>
      </c>
      <c r="AY36" s="78">
        <v>1754</v>
      </c>
    </row>
    <row r="37" spans="1:51">
      <c r="A37" s="205" t="s">
        <v>103</v>
      </c>
      <c r="B37" s="8" t="s">
        <v>90</v>
      </c>
      <c r="C37" s="71">
        <v>18</v>
      </c>
      <c r="D37" s="71">
        <v>12</v>
      </c>
      <c r="E37" s="71">
        <v>1071</v>
      </c>
      <c r="F37" s="71">
        <v>604</v>
      </c>
      <c r="G37" s="71">
        <v>2634</v>
      </c>
      <c r="H37" s="71">
        <v>1435</v>
      </c>
      <c r="I37" s="71">
        <v>4712</v>
      </c>
      <c r="J37" s="71">
        <v>2455</v>
      </c>
      <c r="K37" s="125">
        <v>8435</v>
      </c>
      <c r="L37" s="125">
        <v>4506</v>
      </c>
      <c r="M37" s="71">
        <v>1</v>
      </c>
      <c r="N37" s="71">
        <v>135</v>
      </c>
      <c r="O37" s="71">
        <v>204</v>
      </c>
      <c r="P37" s="71">
        <v>299</v>
      </c>
      <c r="Q37" s="125">
        <v>639</v>
      </c>
      <c r="R37" s="205" t="s">
        <v>103</v>
      </c>
      <c r="S37" s="8" t="s">
        <v>90</v>
      </c>
      <c r="T37" s="125">
        <v>265</v>
      </c>
      <c r="U37" s="71">
        <v>61</v>
      </c>
      <c r="V37" s="71">
        <v>6</v>
      </c>
      <c r="W37" s="71">
        <v>33</v>
      </c>
      <c r="X37" s="71">
        <v>2</v>
      </c>
      <c r="Y37" s="71">
        <v>60</v>
      </c>
      <c r="Z37" s="71">
        <v>4</v>
      </c>
      <c r="AA37" s="71">
        <v>357</v>
      </c>
      <c r="AB37" s="71">
        <v>1</v>
      </c>
      <c r="AC37" s="16">
        <v>424</v>
      </c>
      <c r="AD37" s="71">
        <v>335</v>
      </c>
      <c r="AE37" s="71">
        <v>126</v>
      </c>
      <c r="AF37" s="71">
        <v>70</v>
      </c>
      <c r="AG37" s="71">
        <v>30</v>
      </c>
      <c r="AH37" s="71">
        <v>283</v>
      </c>
      <c r="AI37" s="205" t="s">
        <v>103</v>
      </c>
      <c r="AJ37" s="8" t="s">
        <v>90</v>
      </c>
      <c r="AK37" s="71">
        <v>1751</v>
      </c>
      <c r="AL37" s="71">
        <v>908</v>
      </c>
      <c r="AM37" s="71">
        <v>112</v>
      </c>
      <c r="AN37" s="71">
        <v>570</v>
      </c>
      <c r="AO37" s="71">
        <v>15</v>
      </c>
      <c r="AP37" s="71">
        <v>29</v>
      </c>
      <c r="AQ37" s="71">
        <v>14</v>
      </c>
      <c r="AR37" s="71">
        <v>55</v>
      </c>
      <c r="AS37" s="71">
        <v>363</v>
      </c>
      <c r="AT37" s="71">
        <v>188</v>
      </c>
      <c r="AU37" s="71">
        <v>152</v>
      </c>
      <c r="AW37" s="78" t="s">
        <v>103</v>
      </c>
      <c r="AX37" s="78" t="s">
        <v>2532</v>
      </c>
      <c r="AY37" s="78">
        <v>3234</v>
      </c>
    </row>
    <row r="38" spans="1:51">
      <c r="A38" s="205"/>
      <c r="B38" s="8" t="s">
        <v>91</v>
      </c>
      <c r="C38" s="71">
        <v>0</v>
      </c>
      <c r="D38" s="71">
        <v>0</v>
      </c>
      <c r="E38" s="71">
        <v>194</v>
      </c>
      <c r="F38" s="71">
        <v>109</v>
      </c>
      <c r="G38" s="71">
        <v>437</v>
      </c>
      <c r="H38" s="71">
        <v>233</v>
      </c>
      <c r="I38" s="71">
        <v>1621</v>
      </c>
      <c r="J38" s="71">
        <v>854</v>
      </c>
      <c r="K38" s="125">
        <v>2252</v>
      </c>
      <c r="L38" s="125">
        <v>1196</v>
      </c>
      <c r="M38" s="71">
        <v>0</v>
      </c>
      <c r="N38" s="71">
        <v>19</v>
      </c>
      <c r="O38" s="71">
        <v>29</v>
      </c>
      <c r="P38" s="71">
        <v>79</v>
      </c>
      <c r="Q38" s="125">
        <v>127</v>
      </c>
      <c r="R38" s="205"/>
      <c r="S38" s="8" t="s">
        <v>91</v>
      </c>
      <c r="T38" s="125">
        <v>67</v>
      </c>
      <c r="U38" s="71">
        <v>39</v>
      </c>
      <c r="V38" s="71">
        <v>25</v>
      </c>
      <c r="W38" s="71">
        <v>1</v>
      </c>
      <c r="X38" s="71">
        <v>3</v>
      </c>
      <c r="Y38" s="71">
        <v>26</v>
      </c>
      <c r="Z38" s="71">
        <v>3</v>
      </c>
      <c r="AA38" s="71">
        <v>70</v>
      </c>
      <c r="AB38" s="71">
        <v>7</v>
      </c>
      <c r="AC38" s="16">
        <v>109</v>
      </c>
      <c r="AD38" s="71">
        <v>96</v>
      </c>
      <c r="AE38" s="71">
        <v>19</v>
      </c>
      <c r="AF38" s="71">
        <v>88</v>
      </c>
      <c r="AG38" s="71">
        <v>62</v>
      </c>
      <c r="AH38" s="71">
        <v>42</v>
      </c>
      <c r="AI38" s="205"/>
      <c r="AJ38" s="8" t="s">
        <v>91</v>
      </c>
      <c r="AK38" s="71">
        <v>1201</v>
      </c>
      <c r="AL38" s="71">
        <v>895</v>
      </c>
      <c r="AM38" s="71">
        <v>2</v>
      </c>
      <c r="AN38" s="71">
        <v>122</v>
      </c>
      <c r="AO38" s="71">
        <v>8</v>
      </c>
      <c r="AP38" s="71">
        <v>10</v>
      </c>
      <c r="AQ38" s="71">
        <v>6</v>
      </c>
      <c r="AR38" s="71">
        <v>35</v>
      </c>
      <c r="AS38" s="71">
        <v>87</v>
      </c>
      <c r="AT38" s="71">
        <v>69</v>
      </c>
      <c r="AU38" s="71">
        <v>52</v>
      </c>
      <c r="AW38" s="78" t="s">
        <v>103</v>
      </c>
      <c r="AX38" s="78" t="s">
        <v>2533</v>
      </c>
      <c r="AY38" s="78">
        <v>1541</v>
      </c>
    </row>
    <row r="39" spans="1:51">
      <c r="A39" s="205"/>
      <c r="B39" s="25" t="s">
        <v>73</v>
      </c>
      <c r="C39" s="26">
        <v>18</v>
      </c>
      <c r="D39" s="26">
        <v>12</v>
      </c>
      <c r="E39" s="26">
        <v>1265</v>
      </c>
      <c r="F39" s="26">
        <v>713</v>
      </c>
      <c r="G39" s="26">
        <v>3071</v>
      </c>
      <c r="H39" s="26">
        <v>1668</v>
      </c>
      <c r="I39" s="26">
        <v>6333</v>
      </c>
      <c r="J39" s="26">
        <v>3309</v>
      </c>
      <c r="K39" s="26">
        <v>10687</v>
      </c>
      <c r="L39" s="26">
        <v>5702</v>
      </c>
      <c r="M39" s="26">
        <v>1</v>
      </c>
      <c r="N39" s="26">
        <v>154</v>
      </c>
      <c r="O39" s="26">
        <v>233</v>
      </c>
      <c r="P39" s="26">
        <v>378</v>
      </c>
      <c r="Q39" s="26">
        <v>766</v>
      </c>
      <c r="R39" s="205"/>
      <c r="S39" s="25" t="s">
        <v>73</v>
      </c>
      <c r="T39" s="26">
        <v>332</v>
      </c>
      <c r="U39" s="26">
        <v>100</v>
      </c>
      <c r="V39" s="26">
        <v>31</v>
      </c>
      <c r="W39" s="26">
        <v>34</v>
      </c>
      <c r="X39" s="26">
        <v>5</v>
      </c>
      <c r="Y39" s="26">
        <v>86</v>
      </c>
      <c r="Z39" s="26">
        <v>7</v>
      </c>
      <c r="AA39" s="26">
        <v>427</v>
      </c>
      <c r="AB39" s="26">
        <v>8</v>
      </c>
      <c r="AC39" s="26">
        <v>533</v>
      </c>
      <c r="AD39" s="26">
        <v>431</v>
      </c>
      <c r="AE39" s="26">
        <v>145</v>
      </c>
      <c r="AF39" s="26">
        <v>158</v>
      </c>
      <c r="AG39" s="26">
        <v>92</v>
      </c>
      <c r="AH39" s="26">
        <v>325</v>
      </c>
      <c r="AI39" s="205"/>
      <c r="AJ39" s="25" t="s">
        <v>73</v>
      </c>
      <c r="AK39" s="26">
        <v>2952</v>
      </c>
      <c r="AL39" s="26">
        <v>1803</v>
      </c>
      <c r="AM39" s="26">
        <v>114</v>
      </c>
      <c r="AN39" s="26">
        <v>692</v>
      </c>
      <c r="AO39" s="26">
        <v>23</v>
      </c>
      <c r="AP39" s="26">
        <v>39</v>
      </c>
      <c r="AQ39" s="26">
        <v>20</v>
      </c>
      <c r="AR39" s="26">
        <v>90</v>
      </c>
      <c r="AS39" s="26">
        <v>450</v>
      </c>
      <c r="AT39" s="26">
        <v>257</v>
      </c>
      <c r="AU39" s="26">
        <v>204</v>
      </c>
      <c r="AW39" s="78" t="s">
        <v>103</v>
      </c>
      <c r="AX39" s="78" t="s">
        <v>2534</v>
      </c>
      <c r="AY39" s="78">
        <v>4775</v>
      </c>
    </row>
    <row r="40" spans="1:51">
      <c r="A40" s="205" t="s">
        <v>106</v>
      </c>
      <c r="B40" s="8" t="s">
        <v>90</v>
      </c>
      <c r="C40" s="71">
        <v>0</v>
      </c>
      <c r="D40" s="71">
        <v>0</v>
      </c>
      <c r="E40" s="71">
        <v>453</v>
      </c>
      <c r="F40" s="71">
        <v>249</v>
      </c>
      <c r="G40" s="71">
        <v>1557</v>
      </c>
      <c r="H40" s="71">
        <v>819</v>
      </c>
      <c r="I40" s="71">
        <v>2608</v>
      </c>
      <c r="J40" s="71">
        <v>1309</v>
      </c>
      <c r="K40" s="125">
        <v>4618</v>
      </c>
      <c r="L40" s="125">
        <v>2377</v>
      </c>
      <c r="M40" s="71">
        <v>0</v>
      </c>
      <c r="N40" s="71">
        <v>64</v>
      </c>
      <c r="O40" s="71">
        <v>131</v>
      </c>
      <c r="P40" s="71">
        <v>166</v>
      </c>
      <c r="Q40" s="125">
        <v>361</v>
      </c>
      <c r="R40" s="205" t="s">
        <v>106</v>
      </c>
      <c r="S40" s="8" t="s">
        <v>90</v>
      </c>
      <c r="T40" s="125">
        <v>179</v>
      </c>
      <c r="U40" s="71">
        <v>73</v>
      </c>
      <c r="V40" s="71">
        <v>3</v>
      </c>
      <c r="W40" s="71">
        <v>32</v>
      </c>
      <c r="X40" s="71">
        <v>2</v>
      </c>
      <c r="Y40" s="71">
        <v>50</v>
      </c>
      <c r="Z40" s="71">
        <v>21</v>
      </c>
      <c r="AA40" s="71">
        <v>131</v>
      </c>
      <c r="AB40" s="71">
        <v>1</v>
      </c>
      <c r="AC40" s="16">
        <v>205</v>
      </c>
      <c r="AD40" s="71">
        <v>183</v>
      </c>
      <c r="AE40" s="71">
        <v>90</v>
      </c>
      <c r="AF40" s="71">
        <v>26</v>
      </c>
      <c r="AG40" s="71">
        <v>8</v>
      </c>
      <c r="AH40" s="71">
        <v>171</v>
      </c>
      <c r="AI40" s="205" t="s">
        <v>106</v>
      </c>
      <c r="AJ40" s="8" t="s">
        <v>90</v>
      </c>
      <c r="AK40" s="71">
        <v>873</v>
      </c>
      <c r="AL40" s="71">
        <v>326</v>
      </c>
      <c r="AM40" s="71">
        <v>46</v>
      </c>
      <c r="AN40" s="71">
        <v>551</v>
      </c>
      <c r="AO40" s="71">
        <v>156</v>
      </c>
      <c r="AP40" s="71">
        <v>65</v>
      </c>
      <c r="AQ40" s="71">
        <v>31</v>
      </c>
      <c r="AR40" s="71">
        <v>26</v>
      </c>
      <c r="AS40" s="71">
        <v>201</v>
      </c>
      <c r="AT40" s="71">
        <v>118</v>
      </c>
      <c r="AU40" s="71">
        <v>110</v>
      </c>
      <c r="AW40" s="78" t="s">
        <v>106</v>
      </c>
      <c r="AX40" s="78" t="s">
        <v>2553</v>
      </c>
      <c r="AY40" s="78">
        <v>2904</v>
      </c>
    </row>
    <row r="41" spans="1:51">
      <c r="A41" s="205"/>
      <c r="B41" s="8" t="s">
        <v>91</v>
      </c>
      <c r="C41" s="71">
        <v>0</v>
      </c>
      <c r="D41" s="71">
        <v>0</v>
      </c>
      <c r="E41" s="71">
        <v>7</v>
      </c>
      <c r="F41" s="71">
        <v>6</v>
      </c>
      <c r="G41" s="71">
        <v>100</v>
      </c>
      <c r="H41" s="71">
        <v>51</v>
      </c>
      <c r="I41" s="71">
        <v>153</v>
      </c>
      <c r="J41" s="71">
        <v>73</v>
      </c>
      <c r="K41" s="125">
        <v>260</v>
      </c>
      <c r="L41" s="125">
        <v>130</v>
      </c>
      <c r="M41" s="71">
        <v>0</v>
      </c>
      <c r="N41" s="71">
        <v>1</v>
      </c>
      <c r="O41" s="71">
        <v>4</v>
      </c>
      <c r="P41" s="71">
        <v>9</v>
      </c>
      <c r="Q41" s="125">
        <v>14</v>
      </c>
      <c r="R41" s="205"/>
      <c r="S41" s="8" t="s">
        <v>91</v>
      </c>
      <c r="T41" s="125">
        <v>5</v>
      </c>
      <c r="U41" s="71">
        <v>1</v>
      </c>
      <c r="V41" s="71">
        <v>4</v>
      </c>
      <c r="W41" s="71">
        <v>1</v>
      </c>
      <c r="X41" s="71">
        <v>0</v>
      </c>
      <c r="Y41" s="71">
        <v>5</v>
      </c>
      <c r="Z41" s="71">
        <v>1</v>
      </c>
      <c r="AA41" s="71">
        <v>5</v>
      </c>
      <c r="AB41" s="71">
        <v>0</v>
      </c>
      <c r="AC41" s="16">
        <v>11</v>
      </c>
      <c r="AD41" s="71">
        <v>10</v>
      </c>
      <c r="AE41" s="71">
        <v>11</v>
      </c>
      <c r="AF41" s="71">
        <v>7</v>
      </c>
      <c r="AG41" s="71">
        <v>4</v>
      </c>
      <c r="AH41" s="71">
        <v>5</v>
      </c>
      <c r="AI41" s="205"/>
      <c r="AJ41" s="8" t="s">
        <v>91</v>
      </c>
      <c r="AK41" s="71">
        <v>164</v>
      </c>
      <c r="AL41" s="71">
        <v>28</v>
      </c>
      <c r="AM41" s="71">
        <v>0</v>
      </c>
      <c r="AN41" s="71">
        <v>7</v>
      </c>
      <c r="AO41" s="71">
        <v>0</v>
      </c>
      <c r="AP41" s="71">
        <v>0</v>
      </c>
      <c r="AQ41" s="71">
        <v>0</v>
      </c>
      <c r="AR41" s="71">
        <v>4</v>
      </c>
      <c r="AS41" s="71">
        <v>7</v>
      </c>
      <c r="AT41" s="71">
        <v>9</v>
      </c>
      <c r="AU41" s="71">
        <v>6</v>
      </c>
      <c r="AW41" s="78" t="s">
        <v>106</v>
      </c>
      <c r="AX41" s="78" t="s">
        <v>2554</v>
      </c>
      <c r="AY41" s="78">
        <v>178</v>
      </c>
    </row>
    <row r="42" spans="1:51">
      <c r="A42" s="205"/>
      <c r="B42" s="25" t="s">
        <v>73</v>
      </c>
      <c r="C42" s="26">
        <v>0</v>
      </c>
      <c r="D42" s="26">
        <v>0</v>
      </c>
      <c r="E42" s="26">
        <v>460</v>
      </c>
      <c r="F42" s="26">
        <v>255</v>
      </c>
      <c r="G42" s="26">
        <v>1657</v>
      </c>
      <c r="H42" s="26">
        <v>870</v>
      </c>
      <c r="I42" s="26">
        <v>2761</v>
      </c>
      <c r="J42" s="26">
        <v>1382</v>
      </c>
      <c r="K42" s="26">
        <v>4878</v>
      </c>
      <c r="L42" s="26">
        <v>2507</v>
      </c>
      <c r="M42" s="26">
        <v>0</v>
      </c>
      <c r="N42" s="26">
        <v>65</v>
      </c>
      <c r="O42" s="26">
        <v>135</v>
      </c>
      <c r="P42" s="26">
        <v>175</v>
      </c>
      <c r="Q42" s="26">
        <v>375</v>
      </c>
      <c r="R42" s="205"/>
      <c r="S42" s="25" t="s">
        <v>73</v>
      </c>
      <c r="T42" s="26">
        <v>184</v>
      </c>
      <c r="U42" s="26">
        <v>74</v>
      </c>
      <c r="V42" s="26">
        <v>7</v>
      </c>
      <c r="W42" s="26">
        <v>33</v>
      </c>
      <c r="X42" s="26">
        <v>2</v>
      </c>
      <c r="Y42" s="26">
        <v>55</v>
      </c>
      <c r="Z42" s="26">
        <v>22</v>
      </c>
      <c r="AA42" s="26">
        <v>136</v>
      </c>
      <c r="AB42" s="26">
        <v>1</v>
      </c>
      <c r="AC42" s="26">
        <v>216</v>
      </c>
      <c r="AD42" s="26">
        <v>193</v>
      </c>
      <c r="AE42" s="26">
        <v>101</v>
      </c>
      <c r="AF42" s="26">
        <v>33</v>
      </c>
      <c r="AG42" s="26">
        <v>12</v>
      </c>
      <c r="AH42" s="26">
        <v>176</v>
      </c>
      <c r="AI42" s="205"/>
      <c r="AJ42" s="25" t="s">
        <v>73</v>
      </c>
      <c r="AK42" s="26">
        <v>1037</v>
      </c>
      <c r="AL42" s="26">
        <v>354</v>
      </c>
      <c r="AM42" s="26">
        <v>46</v>
      </c>
      <c r="AN42" s="26">
        <v>558</v>
      </c>
      <c r="AO42" s="26">
        <v>156</v>
      </c>
      <c r="AP42" s="26">
        <v>65</v>
      </c>
      <c r="AQ42" s="26">
        <v>31</v>
      </c>
      <c r="AR42" s="26">
        <v>30</v>
      </c>
      <c r="AS42" s="26">
        <v>208</v>
      </c>
      <c r="AT42" s="26">
        <v>127</v>
      </c>
      <c r="AU42" s="26">
        <v>116</v>
      </c>
      <c r="AW42" s="78" t="s">
        <v>106</v>
      </c>
      <c r="AX42" s="78" t="s">
        <v>2555</v>
      </c>
      <c r="AY42" s="78">
        <v>3082</v>
      </c>
    </row>
    <row r="43" spans="1:51">
      <c r="A43" s="206" t="s">
        <v>2216</v>
      </c>
      <c r="B43" s="206"/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 t="s">
        <v>131</v>
      </c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H43" s="206"/>
      <c r="AI43" s="206" t="s">
        <v>132</v>
      </c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W43" s="78" t="str">
        <f>IF(A43="",AW42,A43)</f>
        <v>REPARTITION DES EFFECTIFS DES ELEVES ET DES SECTIONS DU PRESCOLAIRE PUBLIC PAR DREN, PAR MILIEU DE RESIDENCE ET PAR GENRE</v>
      </c>
      <c r="AX43" s="78" t="str">
        <f>AW43&amp;B43</f>
        <v>REPARTITION DES EFFECTIFS DES ELEVES ET DES SECTIONS DU PRESCOLAIRE PUBLIC PAR DREN, PAR MILIEU DE RESIDENCE ET PAR GENRE</v>
      </c>
      <c r="AY43" s="78">
        <f>AK43+AM43+2*AN43+3*AO43+4*AP43+5*AQ43</f>
        <v>0</v>
      </c>
    </row>
    <row r="44" spans="1:51">
      <c r="A44" s="206" t="str">
        <f>"ANNEE SCOLAIRE "&amp;annee_scolaire</f>
        <v>ANNEE SCOLAIRE 2022-2023</v>
      </c>
      <c r="B44" s="206"/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18" t="str">
        <f>"ANNEE SCOLAIRE "&amp;annee_scolaire</f>
        <v>ANNEE SCOLAIRE 2022-2023</v>
      </c>
      <c r="S44" s="218"/>
      <c r="T44" s="218"/>
      <c r="U44" s="218"/>
      <c r="V44" s="218"/>
      <c r="W44" s="218"/>
      <c r="X44" s="218"/>
      <c r="Y44" s="218"/>
      <c r="Z44" s="218"/>
      <c r="AA44" s="218"/>
      <c r="AB44" s="218"/>
      <c r="AC44" s="218"/>
      <c r="AD44" s="218"/>
      <c r="AE44" s="218"/>
      <c r="AF44" s="218"/>
      <c r="AG44" s="218"/>
      <c r="AH44" s="218"/>
      <c r="AI44" s="206" t="str">
        <f>"ANNEE SCOLAIRE "&amp;annee_scolaire</f>
        <v>ANNEE SCOLAIRE 2022-2023</v>
      </c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W44" s="78" t="str">
        <f>IF(A44="",AW43,A44)</f>
        <v>ANNEE SCOLAIRE 2022-2023</v>
      </c>
      <c r="AX44" s="78" t="str">
        <f>AW44&amp;B44</f>
        <v>ANNEE SCOLAIRE 2022-2023</v>
      </c>
      <c r="AY44" s="78">
        <f>AK44+AM44+2*AN44+3*AO44+4*AP44+5*AQ44</f>
        <v>0</v>
      </c>
    </row>
    <row r="45" spans="1:51">
      <c r="A45" s="202" t="s">
        <v>1</v>
      </c>
      <c r="B45" s="202" t="s">
        <v>84</v>
      </c>
      <c r="C45" s="210" t="s">
        <v>239</v>
      </c>
      <c r="D45" s="210"/>
      <c r="E45" s="218" t="s">
        <v>43</v>
      </c>
      <c r="F45" s="218"/>
      <c r="G45" s="218" t="s">
        <v>44</v>
      </c>
      <c r="H45" s="218"/>
      <c r="I45" s="218" t="s">
        <v>45</v>
      </c>
      <c r="J45" s="218"/>
      <c r="K45" s="218" t="s">
        <v>47</v>
      </c>
      <c r="L45" s="218"/>
      <c r="M45" s="218" t="s">
        <v>133</v>
      </c>
      <c r="N45" s="218"/>
      <c r="O45" s="218"/>
      <c r="P45" s="218"/>
      <c r="Q45" s="218"/>
      <c r="R45" s="202" t="s">
        <v>1</v>
      </c>
      <c r="S45" s="219" t="s">
        <v>84</v>
      </c>
      <c r="T45" s="208" t="s">
        <v>134</v>
      </c>
      <c r="U45" s="208"/>
      <c r="V45" s="208"/>
      <c r="W45" s="208"/>
      <c r="X45" s="208" t="s">
        <v>135</v>
      </c>
      <c r="Y45" s="208"/>
      <c r="Z45" s="208"/>
      <c r="AA45" s="208"/>
      <c r="AB45" s="208"/>
      <c r="AC45" s="208"/>
      <c r="AD45" s="208"/>
      <c r="AE45" s="208"/>
      <c r="AF45" s="220" t="s">
        <v>136</v>
      </c>
      <c r="AG45" s="221"/>
      <c r="AH45" s="209" t="s">
        <v>137</v>
      </c>
      <c r="AI45" s="202" t="s">
        <v>1</v>
      </c>
      <c r="AJ45" s="202" t="s">
        <v>84</v>
      </c>
      <c r="AK45" s="224" t="s">
        <v>138</v>
      </c>
      <c r="AL45" s="224"/>
      <c r="AM45" s="224"/>
      <c r="AN45" s="224"/>
      <c r="AO45" s="224"/>
      <c r="AP45" s="224"/>
      <c r="AQ45" s="224"/>
      <c r="AR45" s="224"/>
      <c r="AS45" s="224"/>
      <c r="AT45" s="224"/>
      <c r="AU45" s="224"/>
      <c r="AW45" s="78" t="str">
        <f>IF(A45="",AW44,A45)</f>
        <v>DREN</v>
      </c>
      <c r="AX45" s="78" t="str">
        <f>AW45&amp;B45</f>
        <v>DRENMILIEU DE RESIDENCE</v>
      </c>
      <c r="AY45" s="78" t="e">
        <f>AK45+AM45+2*AN45+3*AO45+4*AP45+5*AQ45</f>
        <v>#VALUE!</v>
      </c>
    </row>
    <row r="46" spans="1:51">
      <c r="A46" s="202"/>
      <c r="B46" s="202"/>
      <c r="C46" s="210" t="s">
        <v>139</v>
      </c>
      <c r="D46" s="210" t="s">
        <v>48</v>
      </c>
      <c r="E46" s="210" t="s">
        <v>139</v>
      </c>
      <c r="F46" s="210" t="s">
        <v>48</v>
      </c>
      <c r="G46" s="210" t="s">
        <v>139</v>
      </c>
      <c r="H46" s="210" t="s">
        <v>48</v>
      </c>
      <c r="I46" s="210" t="s">
        <v>139</v>
      </c>
      <c r="J46" s="210" t="s">
        <v>48</v>
      </c>
      <c r="K46" s="210" t="s">
        <v>139</v>
      </c>
      <c r="L46" s="210" t="s">
        <v>48</v>
      </c>
      <c r="M46" s="210" t="s">
        <v>240</v>
      </c>
      <c r="N46" s="210" t="s">
        <v>43</v>
      </c>
      <c r="O46" s="210" t="s">
        <v>44</v>
      </c>
      <c r="P46" s="210" t="s">
        <v>45</v>
      </c>
      <c r="Q46" s="210" t="s">
        <v>47</v>
      </c>
      <c r="R46" s="202"/>
      <c r="S46" s="219"/>
      <c r="T46" s="209" t="s">
        <v>140</v>
      </c>
      <c r="U46" s="209" t="s">
        <v>237</v>
      </c>
      <c r="V46" s="209" t="s">
        <v>141</v>
      </c>
      <c r="W46" s="209" t="s">
        <v>142</v>
      </c>
      <c r="X46" s="209" t="s">
        <v>273</v>
      </c>
      <c r="Y46" s="209" t="s">
        <v>276</v>
      </c>
      <c r="Z46" s="209" t="s">
        <v>274</v>
      </c>
      <c r="AA46" s="209" t="s">
        <v>275</v>
      </c>
      <c r="AB46" s="209" t="s">
        <v>0</v>
      </c>
      <c r="AC46" s="209" t="s">
        <v>47</v>
      </c>
      <c r="AD46" s="209" t="s">
        <v>143</v>
      </c>
      <c r="AE46" s="209" t="s">
        <v>238</v>
      </c>
      <c r="AF46" s="222"/>
      <c r="AG46" s="223"/>
      <c r="AH46" s="209"/>
      <c r="AI46" s="202"/>
      <c r="AJ46" s="202"/>
      <c r="AK46" s="209" t="s">
        <v>41</v>
      </c>
      <c r="AL46" s="209" t="s">
        <v>42</v>
      </c>
      <c r="AM46" s="209" t="s">
        <v>335</v>
      </c>
      <c r="AN46" s="209" t="s">
        <v>278</v>
      </c>
      <c r="AO46" s="209" t="s">
        <v>336</v>
      </c>
      <c r="AP46" s="209" t="s">
        <v>337</v>
      </c>
      <c r="AQ46" s="209" t="s">
        <v>338</v>
      </c>
      <c r="AR46" s="209" t="s">
        <v>144</v>
      </c>
      <c r="AS46" s="209" t="s">
        <v>145</v>
      </c>
      <c r="AT46" s="209" t="s">
        <v>57</v>
      </c>
      <c r="AU46" s="209" t="s">
        <v>58</v>
      </c>
      <c r="AW46" s="78" t="str">
        <f>IF(A46="",AW45,A46)</f>
        <v>DREN</v>
      </c>
      <c r="AX46" s="78" t="str">
        <f>AW46&amp;B46</f>
        <v>DREN</v>
      </c>
      <c r="AY46" s="78" t="e">
        <f>AK46+AM46+2*AN46+3*AO46+4*AP46+5*AQ46</f>
        <v>#VALUE!</v>
      </c>
    </row>
    <row r="47" spans="1:51">
      <c r="A47" s="202"/>
      <c r="B47" s="202"/>
      <c r="C47" s="210"/>
      <c r="D47" s="210"/>
      <c r="E47" s="210"/>
      <c r="F47" s="210"/>
      <c r="G47" s="210"/>
      <c r="H47" s="210"/>
      <c r="I47" s="210"/>
      <c r="J47" s="210"/>
      <c r="K47" s="210"/>
      <c r="L47" s="210"/>
      <c r="M47" s="210"/>
      <c r="N47" s="210"/>
      <c r="O47" s="210"/>
      <c r="P47" s="210"/>
      <c r="Q47" s="210"/>
      <c r="R47" s="202"/>
      <c r="S47" s="219"/>
      <c r="T47" s="209"/>
      <c r="U47" s="209"/>
      <c r="V47" s="209"/>
      <c r="W47" s="209"/>
      <c r="X47" s="209"/>
      <c r="Y47" s="209"/>
      <c r="Z47" s="209"/>
      <c r="AA47" s="209"/>
      <c r="AB47" s="209"/>
      <c r="AC47" s="209"/>
      <c r="AD47" s="209"/>
      <c r="AE47" s="209"/>
      <c r="AF47" s="14" t="s">
        <v>47</v>
      </c>
      <c r="AG47" s="126" t="s">
        <v>143</v>
      </c>
      <c r="AH47" s="209"/>
      <c r="AI47" s="202"/>
      <c r="AJ47" s="202"/>
      <c r="AK47" s="209"/>
      <c r="AL47" s="209"/>
      <c r="AM47" s="209"/>
      <c r="AN47" s="209"/>
      <c r="AO47" s="209"/>
      <c r="AP47" s="209"/>
      <c r="AQ47" s="209"/>
      <c r="AR47" s="209"/>
      <c r="AS47" s="209"/>
      <c r="AT47" s="209"/>
      <c r="AU47" s="209"/>
      <c r="AW47" s="78" t="str">
        <f>IF(A47="",AW46,A47)</f>
        <v>DREN</v>
      </c>
      <c r="AX47" s="78" t="str">
        <f>AW47&amp;B47</f>
        <v>DREN</v>
      </c>
      <c r="AY47" s="78">
        <f>AK47+AM47+2*AN47+3*AO47+4*AP47+5*AQ47</f>
        <v>0</v>
      </c>
    </row>
    <row r="48" spans="1:51">
      <c r="A48" s="205" t="s">
        <v>107</v>
      </c>
      <c r="B48" s="8" t="s">
        <v>90</v>
      </c>
      <c r="C48" s="71">
        <v>15</v>
      </c>
      <c r="D48" s="71">
        <v>8</v>
      </c>
      <c r="E48" s="71">
        <v>2427</v>
      </c>
      <c r="F48" s="71">
        <v>1262</v>
      </c>
      <c r="G48" s="71">
        <v>3906</v>
      </c>
      <c r="H48" s="71">
        <v>2133</v>
      </c>
      <c r="I48" s="71">
        <v>4802</v>
      </c>
      <c r="J48" s="71">
        <v>2486</v>
      </c>
      <c r="K48" s="125">
        <v>11150</v>
      </c>
      <c r="L48" s="125">
        <v>5889</v>
      </c>
      <c r="M48" s="71">
        <v>5</v>
      </c>
      <c r="N48" s="71">
        <v>274</v>
      </c>
      <c r="O48" s="71">
        <v>344</v>
      </c>
      <c r="P48" s="71">
        <v>377</v>
      </c>
      <c r="Q48" s="125">
        <v>1000</v>
      </c>
      <c r="R48" s="205" t="s">
        <v>107</v>
      </c>
      <c r="S48" s="8" t="s">
        <v>90</v>
      </c>
      <c r="T48" s="125">
        <v>362</v>
      </c>
      <c r="U48" s="71">
        <v>98</v>
      </c>
      <c r="V48" s="71">
        <v>8</v>
      </c>
      <c r="W48" s="71">
        <v>57</v>
      </c>
      <c r="X48" s="71">
        <v>0</v>
      </c>
      <c r="Y48" s="71">
        <v>76</v>
      </c>
      <c r="Z48" s="71">
        <v>8</v>
      </c>
      <c r="AA48" s="71">
        <v>428</v>
      </c>
      <c r="AB48" s="71">
        <v>4</v>
      </c>
      <c r="AC48" s="16">
        <v>516</v>
      </c>
      <c r="AD48" s="71">
        <v>470</v>
      </c>
      <c r="AE48" s="71">
        <v>183</v>
      </c>
      <c r="AF48" s="71">
        <v>37</v>
      </c>
      <c r="AG48" s="71">
        <v>20</v>
      </c>
      <c r="AH48" s="71">
        <v>385</v>
      </c>
      <c r="AI48" s="205" t="s">
        <v>107</v>
      </c>
      <c r="AJ48" s="8" t="s">
        <v>90</v>
      </c>
      <c r="AK48" s="71">
        <v>1202</v>
      </c>
      <c r="AL48" s="71">
        <v>573</v>
      </c>
      <c r="AM48" s="71">
        <v>56</v>
      </c>
      <c r="AN48" s="71">
        <v>1226</v>
      </c>
      <c r="AO48" s="71">
        <v>176</v>
      </c>
      <c r="AP48" s="71">
        <v>72</v>
      </c>
      <c r="AQ48" s="71">
        <v>10</v>
      </c>
      <c r="AR48" s="71">
        <v>84</v>
      </c>
      <c r="AS48" s="71">
        <v>478</v>
      </c>
      <c r="AT48" s="71">
        <v>99</v>
      </c>
      <c r="AU48" s="71">
        <v>96</v>
      </c>
      <c r="AW48" s="78" t="s">
        <v>107</v>
      </c>
      <c r="AX48" s="78" t="s">
        <v>2562</v>
      </c>
      <c r="AY48" s="78">
        <v>4576</v>
      </c>
    </row>
    <row r="49" spans="1:51">
      <c r="A49" s="205"/>
      <c r="B49" s="8" t="s">
        <v>91</v>
      </c>
      <c r="C49" s="71">
        <v>7</v>
      </c>
      <c r="D49" s="71">
        <v>3</v>
      </c>
      <c r="E49" s="71">
        <v>1310</v>
      </c>
      <c r="F49" s="71">
        <v>686</v>
      </c>
      <c r="G49" s="71">
        <v>1846</v>
      </c>
      <c r="H49" s="71">
        <v>922</v>
      </c>
      <c r="I49" s="71">
        <v>2132</v>
      </c>
      <c r="J49" s="71">
        <v>1080</v>
      </c>
      <c r="K49" s="125">
        <v>5295</v>
      </c>
      <c r="L49" s="125">
        <v>2691</v>
      </c>
      <c r="M49" s="71">
        <v>2</v>
      </c>
      <c r="N49" s="71">
        <v>82</v>
      </c>
      <c r="O49" s="71">
        <v>94</v>
      </c>
      <c r="P49" s="71">
        <v>98</v>
      </c>
      <c r="Q49" s="125">
        <v>276</v>
      </c>
      <c r="R49" s="205"/>
      <c r="S49" s="8" t="s">
        <v>91</v>
      </c>
      <c r="T49" s="125">
        <v>123</v>
      </c>
      <c r="U49" s="71">
        <v>65</v>
      </c>
      <c r="V49" s="71">
        <v>28</v>
      </c>
      <c r="W49" s="71">
        <v>12</v>
      </c>
      <c r="X49" s="71">
        <v>0</v>
      </c>
      <c r="Y49" s="71">
        <v>56</v>
      </c>
      <c r="Z49" s="71">
        <v>16</v>
      </c>
      <c r="AA49" s="71">
        <v>119</v>
      </c>
      <c r="AB49" s="71">
        <v>1</v>
      </c>
      <c r="AC49" s="16">
        <v>192</v>
      </c>
      <c r="AD49" s="71">
        <v>186</v>
      </c>
      <c r="AE49" s="71">
        <v>135</v>
      </c>
      <c r="AF49" s="71">
        <v>78</v>
      </c>
      <c r="AG49" s="71">
        <v>54</v>
      </c>
      <c r="AH49" s="71">
        <v>90</v>
      </c>
      <c r="AI49" s="205"/>
      <c r="AJ49" s="8" t="s">
        <v>91</v>
      </c>
      <c r="AK49" s="71">
        <v>2022</v>
      </c>
      <c r="AL49" s="71">
        <v>763</v>
      </c>
      <c r="AM49" s="71">
        <v>63</v>
      </c>
      <c r="AN49" s="71">
        <v>168</v>
      </c>
      <c r="AO49" s="71">
        <v>84</v>
      </c>
      <c r="AP49" s="71">
        <v>22</v>
      </c>
      <c r="AQ49" s="71">
        <v>16</v>
      </c>
      <c r="AR49" s="71">
        <v>64</v>
      </c>
      <c r="AS49" s="71">
        <v>163</v>
      </c>
      <c r="AT49" s="71">
        <v>87</v>
      </c>
      <c r="AU49" s="71">
        <v>83</v>
      </c>
      <c r="AW49" s="78" t="s">
        <v>107</v>
      </c>
      <c r="AX49" s="78" t="s">
        <v>2563</v>
      </c>
      <c r="AY49" s="78">
        <v>2841</v>
      </c>
    </row>
    <row r="50" spans="1:51">
      <c r="A50" s="205"/>
      <c r="B50" s="25" t="s">
        <v>73</v>
      </c>
      <c r="C50" s="26">
        <v>22</v>
      </c>
      <c r="D50" s="26">
        <v>11</v>
      </c>
      <c r="E50" s="26">
        <v>3737</v>
      </c>
      <c r="F50" s="26">
        <v>1948</v>
      </c>
      <c r="G50" s="26">
        <v>5752</v>
      </c>
      <c r="H50" s="26">
        <v>3055</v>
      </c>
      <c r="I50" s="26">
        <v>6934</v>
      </c>
      <c r="J50" s="26">
        <v>3566</v>
      </c>
      <c r="K50" s="26">
        <v>16445</v>
      </c>
      <c r="L50" s="26">
        <v>8580</v>
      </c>
      <c r="M50" s="26">
        <v>7</v>
      </c>
      <c r="N50" s="26">
        <v>356</v>
      </c>
      <c r="O50" s="26">
        <v>438</v>
      </c>
      <c r="P50" s="26">
        <v>475</v>
      </c>
      <c r="Q50" s="26">
        <v>1276</v>
      </c>
      <c r="R50" s="205"/>
      <c r="S50" s="25" t="s">
        <v>73</v>
      </c>
      <c r="T50" s="26">
        <v>485</v>
      </c>
      <c r="U50" s="26">
        <v>163</v>
      </c>
      <c r="V50" s="26">
        <v>36</v>
      </c>
      <c r="W50" s="26">
        <v>69</v>
      </c>
      <c r="X50" s="26">
        <v>0</v>
      </c>
      <c r="Y50" s="26">
        <v>132</v>
      </c>
      <c r="Z50" s="26">
        <v>24</v>
      </c>
      <c r="AA50" s="26">
        <v>547</v>
      </c>
      <c r="AB50" s="26">
        <v>5</v>
      </c>
      <c r="AC50" s="26">
        <v>708</v>
      </c>
      <c r="AD50" s="26">
        <v>656</v>
      </c>
      <c r="AE50" s="26">
        <v>318</v>
      </c>
      <c r="AF50" s="26">
        <v>115</v>
      </c>
      <c r="AG50" s="26">
        <v>74</v>
      </c>
      <c r="AH50" s="26">
        <v>475</v>
      </c>
      <c r="AI50" s="205"/>
      <c r="AJ50" s="25" t="s">
        <v>73</v>
      </c>
      <c r="AK50" s="26">
        <v>3224</v>
      </c>
      <c r="AL50" s="26">
        <v>1336</v>
      </c>
      <c r="AM50" s="26">
        <v>119</v>
      </c>
      <c r="AN50" s="26">
        <v>1394</v>
      </c>
      <c r="AO50" s="26">
        <v>260</v>
      </c>
      <c r="AP50" s="26">
        <v>94</v>
      </c>
      <c r="AQ50" s="26">
        <v>26</v>
      </c>
      <c r="AR50" s="26">
        <v>148</v>
      </c>
      <c r="AS50" s="26">
        <v>641</v>
      </c>
      <c r="AT50" s="26">
        <v>186</v>
      </c>
      <c r="AU50" s="26">
        <v>179</v>
      </c>
      <c r="AW50" s="78" t="s">
        <v>107</v>
      </c>
      <c r="AX50" s="78" t="s">
        <v>2564</v>
      </c>
      <c r="AY50" s="78">
        <v>7417</v>
      </c>
    </row>
    <row r="51" spans="1:51" ht="14.45" customHeight="1">
      <c r="A51" s="205" t="s">
        <v>2054</v>
      </c>
      <c r="B51" s="8" t="s">
        <v>90</v>
      </c>
      <c r="C51" s="71">
        <v>88</v>
      </c>
      <c r="D51" s="71">
        <v>38</v>
      </c>
      <c r="E51" s="71">
        <v>4633</v>
      </c>
      <c r="F51" s="71">
        <v>2412</v>
      </c>
      <c r="G51" s="71">
        <v>11784</v>
      </c>
      <c r="H51" s="71">
        <v>6184</v>
      </c>
      <c r="I51" s="71">
        <v>17552</v>
      </c>
      <c r="J51" s="71">
        <v>9055</v>
      </c>
      <c r="K51" s="125">
        <v>34057</v>
      </c>
      <c r="L51" s="125">
        <v>17689</v>
      </c>
      <c r="M51" s="71">
        <v>6</v>
      </c>
      <c r="N51" s="71">
        <v>306</v>
      </c>
      <c r="O51" s="71">
        <v>680</v>
      </c>
      <c r="P51" s="71">
        <v>966</v>
      </c>
      <c r="Q51" s="125">
        <v>1958</v>
      </c>
      <c r="R51" s="205" t="s">
        <v>2054</v>
      </c>
      <c r="S51" s="8" t="s">
        <v>90</v>
      </c>
      <c r="T51" s="125">
        <v>738</v>
      </c>
      <c r="U51" s="71">
        <v>95</v>
      </c>
      <c r="V51" s="71">
        <v>0</v>
      </c>
      <c r="W51" s="71">
        <v>257</v>
      </c>
      <c r="X51" s="71">
        <v>3</v>
      </c>
      <c r="Y51" s="71">
        <v>117</v>
      </c>
      <c r="Z51" s="71">
        <v>50</v>
      </c>
      <c r="AA51" s="71">
        <v>1521</v>
      </c>
      <c r="AB51" s="71">
        <v>4</v>
      </c>
      <c r="AC51" s="16">
        <v>1695</v>
      </c>
      <c r="AD51" s="71">
        <v>1063</v>
      </c>
      <c r="AE51" s="71">
        <v>415</v>
      </c>
      <c r="AF51" s="71">
        <v>53</v>
      </c>
      <c r="AG51" s="71">
        <v>20</v>
      </c>
      <c r="AH51" s="71">
        <v>812</v>
      </c>
      <c r="AI51" s="205" t="s">
        <v>2054</v>
      </c>
      <c r="AJ51" s="8" t="s">
        <v>90</v>
      </c>
      <c r="AK51" s="71">
        <v>563</v>
      </c>
      <c r="AL51" s="71">
        <v>951</v>
      </c>
      <c r="AM51" s="71">
        <v>1037</v>
      </c>
      <c r="AN51" s="71">
        <v>2355</v>
      </c>
      <c r="AO51" s="71">
        <v>751</v>
      </c>
      <c r="AP51" s="71">
        <v>411</v>
      </c>
      <c r="AQ51" s="71">
        <v>133</v>
      </c>
      <c r="AR51" s="71">
        <v>65</v>
      </c>
      <c r="AS51" s="71">
        <v>970</v>
      </c>
      <c r="AT51" s="71">
        <v>328</v>
      </c>
      <c r="AU51" s="71">
        <v>310</v>
      </c>
      <c r="AW51" s="78" t="s">
        <v>2054</v>
      </c>
      <c r="AX51" s="78" t="s">
        <v>2580</v>
      </c>
      <c r="AY51" s="78">
        <v>10872</v>
      </c>
    </row>
    <row r="52" spans="1:51">
      <c r="A52" s="205"/>
      <c r="B52" s="8" t="s">
        <v>91</v>
      </c>
      <c r="C52" s="71">
        <v>0</v>
      </c>
      <c r="D52" s="71">
        <v>0</v>
      </c>
      <c r="E52" s="71">
        <v>815</v>
      </c>
      <c r="F52" s="71">
        <v>433</v>
      </c>
      <c r="G52" s="71">
        <v>1157</v>
      </c>
      <c r="H52" s="71">
        <v>573</v>
      </c>
      <c r="I52" s="71">
        <v>1619</v>
      </c>
      <c r="J52" s="71">
        <v>829</v>
      </c>
      <c r="K52" s="125">
        <v>3591</v>
      </c>
      <c r="L52" s="125">
        <v>1835</v>
      </c>
      <c r="M52" s="71">
        <v>0</v>
      </c>
      <c r="N52" s="71">
        <v>53</v>
      </c>
      <c r="O52" s="71">
        <v>66</v>
      </c>
      <c r="P52" s="71">
        <v>97</v>
      </c>
      <c r="Q52" s="125">
        <v>216</v>
      </c>
      <c r="R52" s="205"/>
      <c r="S52" s="8" t="s">
        <v>91</v>
      </c>
      <c r="T52" s="125">
        <v>65</v>
      </c>
      <c r="U52" s="71">
        <v>16</v>
      </c>
      <c r="V52" s="71">
        <v>5</v>
      </c>
      <c r="W52" s="71">
        <v>50</v>
      </c>
      <c r="X52" s="71">
        <v>1</v>
      </c>
      <c r="Y52" s="71">
        <v>34</v>
      </c>
      <c r="Z52" s="71">
        <v>18</v>
      </c>
      <c r="AA52" s="71">
        <v>148</v>
      </c>
      <c r="AB52" s="71">
        <v>1</v>
      </c>
      <c r="AC52" s="16">
        <v>202</v>
      </c>
      <c r="AD52" s="71">
        <v>169</v>
      </c>
      <c r="AE52" s="71">
        <v>86</v>
      </c>
      <c r="AF52" s="71">
        <v>40</v>
      </c>
      <c r="AG52" s="71">
        <v>19</v>
      </c>
      <c r="AH52" s="71">
        <v>58</v>
      </c>
      <c r="AI52" s="205"/>
      <c r="AJ52" s="8" t="s">
        <v>91</v>
      </c>
      <c r="AK52" s="71">
        <v>316</v>
      </c>
      <c r="AL52" s="71">
        <v>252</v>
      </c>
      <c r="AM52" s="71">
        <v>246</v>
      </c>
      <c r="AN52" s="71">
        <v>201</v>
      </c>
      <c r="AO52" s="71">
        <v>20</v>
      </c>
      <c r="AP52" s="71">
        <v>20</v>
      </c>
      <c r="AQ52" s="71">
        <v>0</v>
      </c>
      <c r="AR52" s="71">
        <v>16</v>
      </c>
      <c r="AS52" s="71">
        <v>71</v>
      </c>
      <c r="AT52" s="71">
        <v>24</v>
      </c>
      <c r="AU52" s="71">
        <v>27</v>
      </c>
      <c r="AW52" s="78" t="s">
        <v>2054</v>
      </c>
      <c r="AX52" s="78" t="s">
        <v>2581</v>
      </c>
      <c r="AY52" s="78">
        <v>1104</v>
      </c>
    </row>
    <row r="53" spans="1:51">
      <c r="A53" s="205"/>
      <c r="B53" s="25" t="s">
        <v>73</v>
      </c>
      <c r="C53" s="26">
        <v>88</v>
      </c>
      <c r="D53" s="26">
        <v>38</v>
      </c>
      <c r="E53" s="26">
        <v>5448</v>
      </c>
      <c r="F53" s="26">
        <v>2845</v>
      </c>
      <c r="G53" s="26">
        <v>12941</v>
      </c>
      <c r="H53" s="26">
        <v>6757</v>
      </c>
      <c r="I53" s="26">
        <v>19171</v>
      </c>
      <c r="J53" s="26">
        <v>9884</v>
      </c>
      <c r="K53" s="26">
        <v>37648</v>
      </c>
      <c r="L53" s="26">
        <v>19524</v>
      </c>
      <c r="M53" s="26">
        <v>6</v>
      </c>
      <c r="N53" s="26">
        <v>359</v>
      </c>
      <c r="O53" s="26">
        <v>746</v>
      </c>
      <c r="P53" s="26">
        <v>1063</v>
      </c>
      <c r="Q53" s="26">
        <v>2174</v>
      </c>
      <c r="R53" s="205"/>
      <c r="S53" s="25" t="s">
        <v>73</v>
      </c>
      <c r="T53" s="26">
        <v>803</v>
      </c>
      <c r="U53" s="26">
        <v>111</v>
      </c>
      <c r="V53" s="26">
        <v>5</v>
      </c>
      <c r="W53" s="26">
        <v>307</v>
      </c>
      <c r="X53" s="26">
        <v>4</v>
      </c>
      <c r="Y53" s="26">
        <v>151</v>
      </c>
      <c r="Z53" s="26">
        <v>68</v>
      </c>
      <c r="AA53" s="26">
        <v>1669</v>
      </c>
      <c r="AB53" s="26">
        <v>5</v>
      </c>
      <c r="AC53" s="26">
        <v>1897</v>
      </c>
      <c r="AD53" s="26">
        <v>1232</v>
      </c>
      <c r="AE53" s="26">
        <v>501</v>
      </c>
      <c r="AF53" s="26">
        <v>93</v>
      </c>
      <c r="AG53" s="26">
        <v>39</v>
      </c>
      <c r="AH53" s="26">
        <v>870</v>
      </c>
      <c r="AI53" s="205"/>
      <c r="AJ53" s="25" t="s">
        <v>73</v>
      </c>
      <c r="AK53" s="26">
        <v>879</v>
      </c>
      <c r="AL53" s="26">
        <v>1203</v>
      </c>
      <c r="AM53" s="26">
        <v>1283</v>
      </c>
      <c r="AN53" s="26">
        <v>2556</v>
      </c>
      <c r="AO53" s="26">
        <v>771</v>
      </c>
      <c r="AP53" s="26">
        <v>431</v>
      </c>
      <c r="AQ53" s="26">
        <v>133</v>
      </c>
      <c r="AR53" s="26">
        <v>81</v>
      </c>
      <c r="AS53" s="26">
        <v>1041</v>
      </c>
      <c r="AT53" s="26">
        <v>352</v>
      </c>
      <c r="AU53" s="26">
        <v>337</v>
      </c>
      <c r="AW53" s="78" t="s">
        <v>2054</v>
      </c>
      <c r="AX53" s="78" t="s">
        <v>2582</v>
      </c>
      <c r="AY53" s="78">
        <v>11976</v>
      </c>
    </row>
    <row r="54" spans="1:51" ht="14.45" customHeight="1">
      <c r="A54" s="205" t="s">
        <v>108</v>
      </c>
      <c r="B54" s="8" t="s">
        <v>90</v>
      </c>
      <c r="C54" s="71">
        <v>21</v>
      </c>
      <c r="D54" s="71">
        <v>21</v>
      </c>
      <c r="E54" s="71">
        <v>2402</v>
      </c>
      <c r="F54" s="71">
        <v>1322</v>
      </c>
      <c r="G54" s="71">
        <v>6361</v>
      </c>
      <c r="H54" s="71">
        <v>3391</v>
      </c>
      <c r="I54" s="71">
        <v>15181</v>
      </c>
      <c r="J54" s="71">
        <v>7874</v>
      </c>
      <c r="K54" s="125">
        <v>23965</v>
      </c>
      <c r="L54" s="125">
        <v>12608</v>
      </c>
      <c r="M54" s="71">
        <v>1</v>
      </c>
      <c r="N54" s="71">
        <v>244</v>
      </c>
      <c r="O54" s="71">
        <v>427</v>
      </c>
      <c r="P54" s="71">
        <v>784</v>
      </c>
      <c r="Q54" s="125">
        <v>1456</v>
      </c>
      <c r="R54" s="205" t="s">
        <v>108</v>
      </c>
      <c r="S54" s="8" t="s">
        <v>90</v>
      </c>
      <c r="T54" s="125">
        <v>726</v>
      </c>
      <c r="U54" s="71">
        <v>120</v>
      </c>
      <c r="V54" s="71">
        <v>9</v>
      </c>
      <c r="W54" s="71">
        <v>215</v>
      </c>
      <c r="X54" s="71">
        <v>3</v>
      </c>
      <c r="Y54" s="71">
        <v>107</v>
      </c>
      <c r="Z54" s="71">
        <v>9</v>
      </c>
      <c r="AA54" s="71">
        <v>1008</v>
      </c>
      <c r="AB54" s="71">
        <v>5</v>
      </c>
      <c r="AC54" s="16">
        <v>1132</v>
      </c>
      <c r="AD54" s="71">
        <v>966</v>
      </c>
      <c r="AE54" s="71">
        <v>449</v>
      </c>
      <c r="AF54" s="71">
        <v>117</v>
      </c>
      <c r="AG54" s="71">
        <v>67</v>
      </c>
      <c r="AH54" s="71">
        <v>786</v>
      </c>
      <c r="AI54" s="205" t="s">
        <v>108</v>
      </c>
      <c r="AJ54" s="8" t="s">
        <v>90</v>
      </c>
      <c r="AK54" s="71">
        <v>1916</v>
      </c>
      <c r="AL54" s="71">
        <v>761</v>
      </c>
      <c r="AM54" s="71">
        <v>225</v>
      </c>
      <c r="AN54" s="71">
        <v>2172</v>
      </c>
      <c r="AO54" s="71">
        <v>500</v>
      </c>
      <c r="AP54" s="71">
        <v>292</v>
      </c>
      <c r="AQ54" s="71">
        <v>72</v>
      </c>
      <c r="AR54" s="71">
        <v>121</v>
      </c>
      <c r="AS54" s="71">
        <v>912</v>
      </c>
      <c r="AT54" s="71">
        <v>357</v>
      </c>
      <c r="AU54" s="71">
        <v>333</v>
      </c>
      <c r="AW54" s="78" t="s">
        <v>108</v>
      </c>
      <c r="AX54" s="78" t="s">
        <v>2592</v>
      </c>
      <c r="AY54" s="78">
        <v>9513</v>
      </c>
    </row>
    <row r="55" spans="1:51">
      <c r="A55" s="205"/>
      <c r="B55" s="8" t="s">
        <v>91</v>
      </c>
      <c r="C55" s="71">
        <v>0</v>
      </c>
      <c r="D55" s="71">
        <v>0</v>
      </c>
      <c r="E55" s="71">
        <v>732</v>
      </c>
      <c r="F55" s="71">
        <v>361</v>
      </c>
      <c r="G55" s="71">
        <v>1130</v>
      </c>
      <c r="H55" s="71">
        <v>610</v>
      </c>
      <c r="I55" s="71">
        <v>1793</v>
      </c>
      <c r="J55" s="71">
        <v>917</v>
      </c>
      <c r="K55" s="125">
        <v>3655</v>
      </c>
      <c r="L55" s="125">
        <v>1888</v>
      </c>
      <c r="M55" s="71">
        <v>0</v>
      </c>
      <c r="N55" s="71">
        <v>40</v>
      </c>
      <c r="O55" s="71">
        <v>54</v>
      </c>
      <c r="P55" s="71">
        <v>76</v>
      </c>
      <c r="Q55" s="125">
        <v>170</v>
      </c>
      <c r="R55" s="205"/>
      <c r="S55" s="8" t="s">
        <v>91</v>
      </c>
      <c r="T55" s="125">
        <v>92</v>
      </c>
      <c r="U55" s="71">
        <v>56</v>
      </c>
      <c r="V55" s="71">
        <v>45</v>
      </c>
      <c r="W55" s="71">
        <v>15</v>
      </c>
      <c r="X55" s="71">
        <v>5</v>
      </c>
      <c r="Y55" s="71">
        <v>82</v>
      </c>
      <c r="Z55" s="71">
        <v>1</v>
      </c>
      <c r="AA55" s="71">
        <v>66</v>
      </c>
      <c r="AB55" s="71">
        <v>4</v>
      </c>
      <c r="AC55" s="16">
        <v>158</v>
      </c>
      <c r="AD55" s="71">
        <v>152</v>
      </c>
      <c r="AE55" s="71">
        <v>95</v>
      </c>
      <c r="AF55" s="71">
        <v>93</v>
      </c>
      <c r="AG55" s="71">
        <v>63</v>
      </c>
      <c r="AH55" s="71">
        <v>56</v>
      </c>
      <c r="AI55" s="205"/>
      <c r="AJ55" s="8" t="s">
        <v>91</v>
      </c>
      <c r="AK55" s="71">
        <v>1801</v>
      </c>
      <c r="AL55" s="71">
        <v>676</v>
      </c>
      <c r="AM55" s="71">
        <v>0</v>
      </c>
      <c r="AN55" s="71">
        <v>228</v>
      </c>
      <c r="AO55" s="71">
        <v>79</v>
      </c>
      <c r="AP55" s="71">
        <v>10</v>
      </c>
      <c r="AQ55" s="71">
        <v>13</v>
      </c>
      <c r="AR55" s="71">
        <v>51</v>
      </c>
      <c r="AS55" s="71">
        <v>100</v>
      </c>
      <c r="AT55" s="71">
        <v>61</v>
      </c>
      <c r="AU55" s="71">
        <v>54</v>
      </c>
      <c r="AW55" s="78" t="s">
        <v>108</v>
      </c>
      <c r="AX55" s="78" t="s">
        <v>2593</v>
      </c>
      <c r="AY55" s="78">
        <v>2599</v>
      </c>
    </row>
    <row r="56" spans="1:51">
      <c r="A56" s="205"/>
      <c r="B56" s="25" t="s">
        <v>73</v>
      </c>
      <c r="C56" s="26">
        <v>21</v>
      </c>
      <c r="D56" s="26">
        <v>21</v>
      </c>
      <c r="E56" s="26">
        <v>3134</v>
      </c>
      <c r="F56" s="26">
        <v>1683</v>
      </c>
      <c r="G56" s="26">
        <v>7491</v>
      </c>
      <c r="H56" s="26">
        <v>4001</v>
      </c>
      <c r="I56" s="26">
        <v>16974</v>
      </c>
      <c r="J56" s="26">
        <v>8791</v>
      </c>
      <c r="K56" s="26">
        <v>27620</v>
      </c>
      <c r="L56" s="26">
        <v>14496</v>
      </c>
      <c r="M56" s="26">
        <v>1</v>
      </c>
      <c r="N56" s="26">
        <v>284</v>
      </c>
      <c r="O56" s="26">
        <v>481</v>
      </c>
      <c r="P56" s="26">
        <v>860</v>
      </c>
      <c r="Q56" s="26">
        <v>1626</v>
      </c>
      <c r="R56" s="205"/>
      <c r="S56" s="25" t="s">
        <v>73</v>
      </c>
      <c r="T56" s="26">
        <v>818</v>
      </c>
      <c r="U56" s="26">
        <v>176</v>
      </c>
      <c r="V56" s="26">
        <v>54</v>
      </c>
      <c r="W56" s="26">
        <v>230</v>
      </c>
      <c r="X56" s="26">
        <v>8</v>
      </c>
      <c r="Y56" s="26">
        <v>189</v>
      </c>
      <c r="Z56" s="26">
        <v>10</v>
      </c>
      <c r="AA56" s="26">
        <v>1074</v>
      </c>
      <c r="AB56" s="26">
        <v>9</v>
      </c>
      <c r="AC56" s="26">
        <v>1290</v>
      </c>
      <c r="AD56" s="26">
        <v>1118</v>
      </c>
      <c r="AE56" s="26">
        <v>544</v>
      </c>
      <c r="AF56" s="26">
        <v>210</v>
      </c>
      <c r="AG56" s="26">
        <v>130</v>
      </c>
      <c r="AH56" s="26">
        <v>842</v>
      </c>
      <c r="AI56" s="205"/>
      <c r="AJ56" s="25" t="s">
        <v>73</v>
      </c>
      <c r="AK56" s="26">
        <v>3717</v>
      </c>
      <c r="AL56" s="26">
        <v>1437</v>
      </c>
      <c r="AM56" s="26">
        <v>225</v>
      </c>
      <c r="AN56" s="26">
        <v>2400</v>
      </c>
      <c r="AO56" s="26">
        <v>579</v>
      </c>
      <c r="AP56" s="26">
        <v>302</v>
      </c>
      <c r="AQ56" s="26">
        <v>85</v>
      </c>
      <c r="AR56" s="26">
        <v>172</v>
      </c>
      <c r="AS56" s="26">
        <v>1012</v>
      </c>
      <c r="AT56" s="26">
        <v>418</v>
      </c>
      <c r="AU56" s="26">
        <v>387</v>
      </c>
      <c r="AW56" s="78" t="s">
        <v>108</v>
      </c>
      <c r="AX56" s="78" t="s">
        <v>2594</v>
      </c>
      <c r="AY56" s="78">
        <v>12112</v>
      </c>
    </row>
    <row r="57" spans="1:51">
      <c r="A57" s="205" t="s">
        <v>109</v>
      </c>
      <c r="B57" s="8" t="s">
        <v>90</v>
      </c>
      <c r="C57" s="71">
        <v>0</v>
      </c>
      <c r="D57" s="71">
        <v>0</v>
      </c>
      <c r="E57" s="71">
        <v>776</v>
      </c>
      <c r="F57" s="71">
        <v>405</v>
      </c>
      <c r="G57" s="71">
        <v>2494</v>
      </c>
      <c r="H57" s="71">
        <v>1270</v>
      </c>
      <c r="I57" s="71">
        <v>9385</v>
      </c>
      <c r="J57" s="71">
        <v>4787</v>
      </c>
      <c r="K57" s="125">
        <v>12655</v>
      </c>
      <c r="L57" s="125">
        <v>6462</v>
      </c>
      <c r="M57" s="71">
        <v>0</v>
      </c>
      <c r="N57" s="71">
        <v>66</v>
      </c>
      <c r="O57" s="71">
        <v>157</v>
      </c>
      <c r="P57" s="71">
        <v>446</v>
      </c>
      <c r="Q57" s="125">
        <v>669</v>
      </c>
      <c r="R57" s="205" t="s">
        <v>109</v>
      </c>
      <c r="S57" s="8" t="s">
        <v>90</v>
      </c>
      <c r="T57" s="125">
        <v>289</v>
      </c>
      <c r="U57" s="71">
        <v>66</v>
      </c>
      <c r="V57" s="71">
        <v>0</v>
      </c>
      <c r="W57" s="71">
        <v>151</v>
      </c>
      <c r="X57" s="71">
        <v>1</v>
      </c>
      <c r="Y57" s="71">
        <v>65</v>
      </c>
      <c r="Z57" s="71">
        <v>3</v>
      </c>
      <c r="AA57" s="71">
        <v>499</v>
      </c>
      <c r="AB57" s="71">
        <v>0</v>
      </c>
      <c r="AC57" s="16">
        <v>568</v>
      </c>
      <c r="AD57" s="71">
        <v>359</v>
      </c>
      <c r="AE57" s="71">
        <v>355</v>
      </c>
      <c r="AF57" s="71">
        <v>14</v>
      </c>
      <c r="AG57" s="71">
        <v>8</v>
      </c>
      <c r="AH57" s="71">
        <v>384</v>
      </c>
      <c r="AI57" s="205" t="s">
        <v>109</v>
      </c>
      <c r="AJ57" s="8" t="s">
        <v>90</v>
      </c>
      <c r="AK57" s="71">
        <v>624</v>
      </c>
      <c r="AL57" s="71">
        <v>285</v>
      </c>
      <c r="AM57" s="71">
        <v>43</v>
      </c>
      <c r="AN57" s="71">
        <v>253</v>
      </c>
      <c r="AO57" s="71">
        <v>40</v>
      </c>
      <c r="AP57" s="71">
        <v>10</v>
      </c>
      <c r="AQ57" s="71">
        <v>24</v>
      </c>
      <c r="AR57" s="71">
        <v>33</v>
      </c>
      <c r="AS57" s="71">
        <v>448</v>
      </c>
      <c r="AT57" s="71">
        <v>123</v>
      </c>
      <c r="AU57" s="71">
        <v>111</v>
      </c>
      <c r="AW57" s="78" t="s">
        <v>109</v>
      </c>
      <c r="AX57" s="78" t="s">
        <v>2616</v>
      </c>
      <c r="AY57" s="78">
        <v>1453</v>
      </c>
    </row>
    <row r="58" spans="1:51">
      <c r="A58" s="205"/>
      <c r="B58" s="8" t="s">
        <v>91</v>
      </c>
      <c r="C58" s="71">
        <v>0</v>
      </c>
      <c r="D58" s="71">
        <v>0</v>
      </c>
      <c r="E58" s="71">
        <v>79</v>
      </c>
      <c r="F58" s="71">
        <v>45</v>
      </c>
      <c r="G58" s="71">
        <v>324</v>
      </c>
      <c r="H58" s="71">
        <v>169</v>
      </c>
      <c r="I58" s="71">
        <v>455</v>
      </c>
      <c r="J58" s="71">
        <v>228</v>
      </c>
      <c r="K58" s="125">
        <v>858</v>
      </c>
      <c r="L58" s="125">
        <v>442</v>
      </c>
      <c r="M58" s="71">
        <v>0</v>
      </c>
      <c r="N58" s="71">
        <v>4</v>
      </c>
      <c r="O58" s="71">
        <v>14</v>
      </c>
      <c r="P58" s="71">
        <v>25</v>
      </c>
      <c r="Q58" s="125">
        <v>43</v>
      </c>
      <c r="R58" s="205"/>
      <c r="S58" s="8" t="s">
        <v>91</v>
      </c>
      <c r="T58" s="125">
        <v>15</v>
      </c>
      <c r="U58" s="71">
        <v>8</v>
      </c>
      <c r="V58" s="71">
        <v>3</v>
      </c>
      <c r="W58" s="71">
        <v>2</v>
      </c>
      <c r="X58" s="71">
        <v>0</v>
      </c>
      <c r="Y58" s="71">
        <v>15</v>
      </c>
      <c r="Z58" s="71">
        <v>0</v>
      </c>
      <c r="AA58" s="71">
        <v>28</v>
      </c>
      <c r="AB58" s="71">
        <v>0</v>
      </c>
      <c r="AC58" s="16">
        <v>43</v>
      </c>
      <c r="AD58" s="71">
        <v>40</v>
      </c>
      <c r="AE58" s="71">
        <v>30</v>
      </c>
      <c r="AF58" s="71">
        <v>14</v>
      </c>
      <c r="AG58" s="71">
        <v>10</v>
      </c>
      <c r="AH58" s="71">
        <v>12</v>
      </c>
      <c r="AI58" s="205"/>
      <c r="AJ58" s="8" t="s">
        <v>91</v>
      </c>
      <c r="AK58" s="71">
        <v>347</v>
      </c>
      <c r="AL58" s="71">
        <v>101</v>
      </c>
      <c r="AM58" s="71">
        <v>8</v>
      </c>
      <c r="AN58" s="71">
        <v>26</v>
      </c>
      <c r="AO58" s="71">
        <v>0</v>
      </c>
      <c r="AP58" s="71">
        <v>0</v>
      </c>
      <c r="AQ58" s="71">
        <v>0</v>
      </c>
      <c r="AR58" s="71">
        <v>4</v>
      </c>
      <c r="AS58" s="71">
        <v>18</v>
      </c>
      <c r="AT58" s="71">
        <v>12</v>
      </c>
      <c r="AU58" s="71">
        <v>9</v>
      </c>
      <c r="AW58" s="78" t="s">
        <v>109</v>
      </c>
      <c r="AX58" s="78" t="s">
        <v>2617</v>
      </c>
      <c r="AY58" s="78">
        <v>407</v>
      </c>
    </row>
    <row r="59" spans="1:51">
      <c r="A59" s="205"/>
      <c r="B59" s="25" t="s">
        <v>73</v>
      </c>
      <c r="C59" s="26">
        <v>0</v>
      </c>
      <c r="D59" s="26">
        <v>0</v>
      </c>
      <c r="E59" s="26">
        <v>855</v>
      </c>
      <c r="F59" s="26">
        <v>450</v>
      </c>
      <c r="G59" s="26">
        <v>2818</v>
      </c>
      <c r="H59" s="26">
        <v>1439</v>
      </c>
      <c r="I59" s="26">
        <v>9840</v>
      </c>
      <c r="J59" s="26">
        <v>5015</v>
      </c>
      <c r="K59" s="26">
        <v>13513</v>
      </c>
      <c r="L59" s="26">
        <v>6904</v>
      </c>
      <c r="M59" s="26">
        <v>0</v>
      </c>
      <c r="N59" s="26">
        <v>70</v>
      </c>
      <c r="O59" s="26">
        <v>171</v>
      </c>
      <c r="P59" s="26">
        <v>471</v>
      </c>
      <c r="Q59" s="26">
        <v>712</v>
      </c>
      <c r="R59" s="205"/>
      <c r="S59" s="25" t="s">
        <v>73</v>
      </c>
      <c r="T59" s="26">
        <v>304</v>
      </c>
      <c r="U59" s="26">
        <v>74</v>
      </c>
      <c r="V59" s="26">
        <v>3</v>
      </c>
      <c r="W59" s="26">
        <v>153</v>
      </c>
      <c r="X59" s="26">
        <v>1</v>
      </c>
      <c r="Y59" s="26">
        <v>80</v>
      </c>
      <c r="Z59" s="26">
        <v>3</v>
      </c>
      <c r="AA59" s="26">
        <v>527</v>
      </c>
      <c r="AB59" s="26">
        <v>0</v>
      </c>
      <c r="AC59" s="26">
        <v>611</v>
      </c>
      <c r="AD59" s="26">
        <v>399</v>
      </c>
      <c r="AE59" s="26">
        <v>385</v>
      </c>
      <c r="AF59" s="26">
        <v>28</v>
      </c>
      <c r="AG59" s="26">
        <v>18</v>
      </c>
      <c r="AH59" s="26">
        <v>396</v>
      </c>
      <c r="AI59" s="205"/>
      <c r="AJ59" s="25" t="s">
        <v>73</v>
      </c>
      <c r="AK59" s="26">
        <v>971</v>
      </c>
      <c r="AL59" s="26">
        <v>386</v>
      </c>
      <c r="AM59" s="26">
        <v>51</v>
      </c>
      <c r="AN59" s="26">
        <v>279</v>
      </c>
      <c r="AO59" s="26">
        <v>40</v>
      </c>
      <c r="AP59" s="26">
        <v>10</v>
      </c>
      <c r="AQ59" s="26">
        <v>24</v>
      </c>
      <c r="AR59" s="26">
        <v>37</v>
      </c>
      <c r="AS59" s="26">
        <v>466</v>
      </c>
      <c r="AT59" s="26">
        <v>135</v>
      </c>
      <c r="AU59" s="26">
        <v>120</v>
      </c>
      <c r="AW59" s="78" t="s">
        <v>109</v>
      </c>
      <c r="AX59" s="78" t="s">
        <v>2618</v>
      </c>
      <c r="AY59" s="78">
        <v>1860</v>
      </c>
    </row>
    <row r="60" spans="1:51">
      <c r="A60" s="205" t="s">
        <v>110</v>
      </c>
      <c r="B60" s="8" t="s">
        <v>90</v>
      </c>
      <c r="C60" s="71">
        <v>55</v>
      </c>
      <c r="D60" s="71">
        <v>29</v>
      </c>
      <c r="E60" s="71">
        <v>348</v>
      </c>
      <c r="F60" s="71">
        <v>184</v>
      </c>
      <c r="G60" s="71">
        <v>2110</v>
      </c>
      <c r="H60" s="71">
        <v>1107</v>
      </c>
      <c r="I60" s="71">
        <v>4365</v>
      </c>
      <c r="J60" s="71">
        <v>2207</v>
      </c>
      <c r="K60" s="125">
        <v>6878</v>
      </c>
      <c r="L60" s="125">
        <v>3527</v>
      </c>
      <c r="M60" s="71">
        <v>1</v>
      </c>
      <c r="N60" s="71">
        <v>48</v>
      </c>
      <c r="O60" s="71">
        <v>162</v>
      </c>
      <c r="P60" s="71">
        <v>266</v>
      </c>
      <c r="Q60" s="125">
        <v>477</v>
      </c>
      <c r="R60" s="205" t="s">
        <v>110</v>
      </c>
      <c r="S60" s="8" t="s">
        <v>90</v>
      </c>
      <c r="T60" s="125">
        <v>307</v>
      </c>
      <c r="U60" s="71">
        <v>90</v>
      </c>
      <c r="V60" s="71">
        <v>16</v>
      </c>
      <c r="W60" s="71">
        <v>42</v>
      </c>
      <c r="X60" s="71">
        <v>4</v>
      </c>
      <c r="Y60" s="71">
        <v>98</v>
      </c>
      <c r="Z60" s="71">
        <v>14</v>
      </c>
      <c r="AA60" s="71">
        <v>245</v>
      </c>
      <c r="AB60" s="71">
        <v>1</v>
      </c>
      <c r="AC60" s="16">
        <v>362</v>
      </c>
      <c r="AD60" s="71">
        <v>318</v>
      </c>
      <c r="AE60" s="71">
        <v>223</v>
      </c>
      <c r="AF60" s="71">
        <v>37</v>
      </c>
      <c r="AG60" s="71">
        <v>20</v>
      </c>
      <c r="AH60" s="71">
        <v>284</v>
      </c>
      <c r="AI60" s="205" t="s">
        <v>110</v>
      </c>
      <c r="AJ60" s="8" t="s">
        <v>90</v>
      </c>
      <c r="AK60" s="71">
        <v>1491</v>
      </c>
      <c r="AL60" s="71">
        <v>594</v>
      </c>
      <c r="AM60" s="71">
        <v>23</v>
      </c>
      <c r="AN60" s="71">
        <v>813</v>
      </c>
      <c r="AO60" s="71">
        <v>334</v>
      </c>
      <c r="AP60" s="71">
        <v>207</v>
      </c>
      <c r="AQ60" s="71">
        <v>41</v>
      </c>
      <c r="AR60" s="71">
        <v>96</v>
      </c>
      <c r="AS60" s="71">
        <v>376</v>
      </c>
      <c r="AT60" s="71">
        <v>226</v>
      </c>
      <c r="AU60" s="71">
        <v>204</v>
      </c>
      <c r="AW60" s="78" t="s">
        <v>110</v>
      </c>
      <c r="AX60" s="78" t="s">
        <v>2628</v>
      </c>
      <c r="AY60" s="78">
        <v>5175</v>
      </c>
    </row>
    <row r="61" spans="1:51">
      <c r="A61" s="205"/>
      <c r="B61" s="8" t="s">
        <v>91</v>
      </c>
      <c r="C61" s="71">
        <v>0</v>
      </c>
      <c r="D61" s="71">
        <v>0</v>
      </c>
      <c r="E61" s="71">
        <v>86</v>
      </c>
      <c r="F61" s="71">
        <v>40</v>
      </c>
      <c r="G61" s="71">
        <v>587</v>
      </c>
      <c r="H61" s="71">
        <v>311</v>
      </c>
      <c r="I61" s="71">
        <v>844</v>
      </c>
      <c r="J61" s="71">
        <v>443</v>
      </c>
      <c r="K61" s="125">
        <v>1517</v>
      </c>
      <c r="L61" s="125">
        <v>794</v>
      </c>
      <c r="M61" s="71">
        <v>0</v>
      </c>
      <c r="N61" s="71">
        <v>14</v>
      </c>
      <c r="O61" s="71">
        <v>41</v>
      </c>
      <c r="P61" s="71">
        <v>47</v>
      </c>
      <c r="Q61" s="125">
        <v>102</v>
      </c>
      <c r="R61" s="205"/>
      <c r="S61" s="8" t="s">
        <v>91</v>
      </c>
      <c r="T61" s="125">
        <v>57</v>
      </c>
      <c r="U61" s="71">
        <v>22</v>
      </c>
      <c r="V61" s="71">
        <v>15</v>
      </c>
      <c r="W61" s="71">
        <v>9</v>
      </c>
      <c r="X61" s="71">
        <v>0</v>
      </c>
      <c r="Y61" s="71">
        <v>21</v>
      </c>
      <c r="Z61" s="71">
        <v>1</v>
      </c>
      <c r="AA61" s="71">
        <v>55</v>
      </c>
      <c r="AB61" s="71">
        <v>0</v>
      </c>
      <c r="AC61" s="16">
        <v>77</v>
      </c>
      <c r="AD61" s="71">
        <v>75</v>
      </c>
      <c r="AE61" s="71">
        <v>47</v>
      </c>
      <c r="AF61" s="71">
        <v>18</v>
      </c>
      <c r="AG61" s="71">
        <v>9</v>
      </c>
      <c r="AH61" s="71">
        <v>43</v>
      </c>
      <c r="AI61" s="205"/>
      <c r="AJ61" s="8" t="s">
        <v>91</v>
      </c>
      <c r="AK61" s="71">
        <v>685</v>
      </c>
      <c r="AL61" s="71">
        <v>190</v>
      </c>
      <c r="AM61" s="71">
        <v>0</v>
      </c>
      <c r="AN61" s="71">
        <v>101</v>
      </c>
      <c r="AO61" s="71">
        <v>96</v>
      </c>
      <c r="AP61" s="71">
        <v>13</v>
      </c>
      <c r="AQ61" s="71">
        <v>27</v>
      </c>
      <c r="AR61" s="71">
        <v>18</v>
      </c>
      <c r="AS61" s="71">
        <v>65</v>
      </c>
      <c r="AT61" s="71">
        <v>45</v>
      </c>
      <c r="AU61" s="71">
        <v>45</v>
      </c>
      <c r="AW61" s="78" t="s">
        <v>110</v>
      </c>
      <c r="AX61" s="78" t="s">
        <v>2629</v>
      </c>
      <c r="AY61" s="78">
        <v>1362</v>
      </c>
    </row>
    <row r="62" spans="1:51">
      <c r="A62" s="205"/>
      <c r="B62" s="25" t="s">
        <v>73</v>
      </c>
      <c r="C62" s="26">
        <v>55</v>
      </c>
      <c r="D62" s="26">
        <v>29</v>
      </c>
      <c r="E62" s="26">
        <v>434</v>
      </c>
      <c r="F62" s="26">
        <v>224</v>
      </c>
      <c r="G62" s="26">
        <v>2697</v>
      </c>
      <c r="H62" s="26">
        <v>1418</v>
      </c>
      <c r="I62" s="26">
        <v>5209</v>
      </c>
      <c r="J62" s="26">
        <v>2650</v>
      </c>
      <c r="K62" s="26">
        <v>8395</v>
      </c>
      <c r="L62" s="26">
        <v>4321</v>
      </c>
      <c r="M62" s="26">
        <v>1</v>
      </c>
      <c r="N62" s="26">
        <v>62</v>
      </c>
      <c r="O62" s="26">
        <v>203</v>
      </c>
      <c r="P62" s="26">
        <v>313</v>
      </c>
      <c r="Q62" s="26">
        <v>579</v>
      </c>
      <c r="R62" s="205"/>
      <c r="S62" s="25" t="s">
        <v>73</v>
      </c>
      <c r="T62" s="26">
        <v>364</v>
      </c>
      <c r="U62" s="26">
        <v>112</v>
      </c>
      <c r="V62" s="26">
        <v>31</v>
      </c>
      <c r="W62" s="26">
        <v>51</v>
      </c>
      <c r="X62" s="26">
        <v>4</v>
      </c>
      <c r="Y62" s="26">
        <v>119</v>
      </c>
      <c r="Z62" s="26">
        <v>15</v>
      </c>
      <c r="AA62" s="26">
        <v>300</v>
      </c>
      <c r="AB62" s="26">
        <v>1</v>
      </c>
      <c r="AC62" s="26">
        <v>439</v>
      </c>
      <c r="AD62" s="26">
        <v>393</v>
      </c>
      <c r="AE62" s="26">
        <v>270</v>
      </c>
      <c r="AF62" s="26">
        <v>55</v>
      </c>
      <c r="AG62" s="26">
        <v>29</v>
      </c>
      <c r="AH62" s="26">
        <v>327</v>
      </c>
      <c r="AI62" s="205"/>
      <c r="AJ62" s="25" t="s">
        <v>73</v>
      </c>
      <c r="AK62" s="26">
        <v>2176</v>
      </c>
      <c r="AL62" s="26">
        <v>784</v>
      </c>
      <c r="AM62" s="26">
        <v>23</v>
      </c>
      <c r="AN62" s="26">
        <v>914</v>
      </c>
      <c r="AO62" s="26">
        <v>430</v>
      </c>
      <c r="AP62" s="26">
        <v>220</v>
      </c>
      <c r="AQ62" s="26">
        <v>68</v>
      </c>
      <c r="AR62" s="26">
        <v>114</v>
      </c>
      <c r="AS62" s="26">
        <v>441</v>
      </c>
      <c r="AT62" s="26">
        <v>271</v>
      </c>
      <c r="AU62" s="26">
        <v>249</v>
      </c>
      <c r="AW62" s="78" t="s">
        <v>110</v>
      </c>
      <c r="AX62" s="78" t="s">
        <v>2630</v>
      </c>
      <c r="AY62" s="78">
        <v>6537</v>
      </c>
    </row>
    <row r="63" spans="1:51">
      <c r="A63" s="205" t="s">
        <v>111</v>
      </c>
      <c r="B63" s="8" t="s">
        <v>90</v>
      </c>
      <c r="C63" s="71">
        <v>0</v>
      </c>
      <c r="D63" s="71">
        <v>0</v>
      </c>
      <c r="E63" s="71">
        <v>928</v>
      </c>
      <c r="F63" s="71">
        <v>510</v>
      </c>
      <c r="G63" s="71">
        <v>1251</v>
      </c>
      <c r="H63" s="71">
        <v>687</v>
      </c>
      <c r="I63" s="71">
        <v>1732</v>
      </c>
      <c r="J63" s="71">
        <v>912</v>
      </c>
      <c r="K63" s="125">
        <v>3911</v>
      </c>
      <c r="L63" s="125">
        <v>2109</v>
      </c>
      <c r="M63" s="71">
        <v>0</v>
      </c>
      <c r="N63" s="71">
        <v>93</v>
      </c>
      <c r="O63" s="71">
        <v>100</v>
      </c>
      <c r="P63" s="71">
        <v>115</v>
      </c>
      <c r="Q63" s="125">
        <v>308</v>
      </c>
      <c r="R63" s="205" t="s">
        <v>111</v>
      </c>
      <c r="S63" s="8" t="s">
        <v>90</v>
      </c>
      <c r="T63" s="125">
        <v>72</v>
      </c>
      <c r="U63" s="71">
        <v>23</v>
      </c>
      <c r="V63" s="71">
        <v>0</v>
      </c>
      <c r="W63" s="71">
        <v>35</v>
      </c>
      <c r="X63" s="71">
        <v>0</v>
      </c>
      <c r="Y63" s="71">
        <v>76</v>
      </c>
      <c r="Z63" s="71">
        <v>0</v>
      </c>
      <c r="AA63" s="71">
        <v>101</v>
      </c>
      <c r="AB63" s="71">
        <v>0</v>
      </c>
      <c r="AC63" s="16">
        <v>177</v>
      </c>
      <c r="AD63" s="71">
        <v>148</v>
      </c>
      <c r="AE63" s="71">
        <v>50</v>
      </c>
      <c r="AF63" s="71">
        <v>30</v>
      </c>
      <c r="AG63" s="71">
        <v>19</v>
      </c>
      <c r="AH63" s="71">
        <v>119</v>
      </c>
      <c r="AI63" s="205" t="s">
        <v>111</v>
      </c>
      <c r="AJ63" s="8" t="s">
        <v>90</v>
      </c>
      <c r="AK63" s="71">
        <v>807</v>
      </c>
      <c r="AL63" s="71">
        <v>443</v>
      </c>
      <c r="AM63" s="71">
        <v>29</v>
      </c>
      <c r="AN63" s="71">
        <v>108</v>
      </c>
      <c r="AO63" s="71">
        <v>13</v>
      </c>
      <c r="AP63" s="71">
        <v>11</v>
      </c>
      <c r="AQ63" s="71">
        <v>0</v>
      </c>
      <c r="AR63" s="71">
        <v>21</v>
      </c>
      <c r="AS63" s="71">
        <v>155</v>
      </c>
      <c r="AT63" s="71">
        <v>29</v>
      </c>
      <c r="AU63" s="71">
        <v>26</v>
      </c>
      <c r="AW63" s="78" t="s">
        <v>111</v>
      </c>
      <c r="AX63" s="78" t="s">
        <v>2640</v>
      </c>
      <c r="AY63" s="78">
        <v>1135</v>
      </c>
    </row>
    <row r="64" spans="1:51">
      <c r="A64" s="205"/>
      <c r="B64" s="8" t="s">
        <v>91</v>
      </c>
      <c r="C64" s="71">
        <v>0</v>
      </c>
      <c r="D64" s="71">
        <v>0</v>
      </c>
      <c r="E64" s="71">
        <v>218</v>
      </c>
      <c r="F64" s="71">
        <v>127</v>
      </c>
      <c r="G64" s="71">
        <v>295</v>
      </c>
      <c r="H64" s="71">
        <v>162</v>
      </c>
      <c r="I64" s="71">
        <v>355</v>
      </c>
      <c r="J64" s="71">
        <v>193</v>
      </c>
      <c r="K64" s="125">
        <v>868</v>
      </c>
      <c r="L64" s="125">
        <v>482</v>
      </c>
      <c r="M64" s="71">
        <v>0</v>
      </c>
      <c r="N64" s="71">
        <v>22</v>
      </c>
      <c r="O64" s="71">
        <v>23</v>
      </c>
      <c r="P64" s="71">
        <v>24</v>
      </c>
      <c r="Q64" s="125">
        <v>69</v>
      </c>
      <c r="R64" s="205"/>
      <c r="S64" s="8" t="s">
        <v>91</v>
      </c>
      <c r="T64" s="125">
        <v>16</v>
      </c>
      <c r="U64" s="71">
        <v>4</v>
      </c>
      <c r="V64" s="71">
        <v>0</v>
      </c>
      <c r="W64" s="71">
        <v>4</v>
      </c>
      <c r="X64" s="71">
        <v>0</v>
      </c>
      <c r="Y64" s="71">
        <v>25</v>
      </c>
      <c r="Z64" s="71">
        <v>0</v>
      </c>
      <c r="AA64" s="71">
        <v>17</v>
      </c>
      <c r="AB64" s="71">
        <v>0</v>
      </c>
      <c r="AC64" s="16">
        <v>42</v>
      </c>
      <c r="AD64" s="71">
        <v>42</v>
      </c>
      <c r="AE64" s="71">
        <v>11</v>
      </c>
      <c r="AF64" s="71">
        <v>13</v>
      </c>
      <c r="AG64" s="71">
        <v>11</v>
      </c>
      <c r="AH64" s="71">
        <v>22</v>
      </c>
      <c r="AI64" s="205"/>
      <c r="AJ64" s="8" t="s">
        <v>91</v>
      </c>
      <c r="AK64" s="71">
        <v>174</v>
      </c>
      <c r="AL64" s="71">
        <v>86</v>
      </c>
      <c r="AM64" s="71">
        <v>40</v>
      </c>
      <c r="AN64" s="71">
        <v>16</v>
      </c>
      <c r="AO64" s="71">
        <v>0</v>
      </c>
      <c r="AP64" s="71">
        <v>0</v>
      </c>
      <c r="AQ64" s="71">
        <v>0</v>
      </c>
      <c r="AR64" s="71">
        <v>5</v>
      </c>
      <c r="AS64" s="71">
        <v>29</v>
      </c>
      <c r="AT64" s="71">
        <v>4</v>
      </c>
      <c r="AU64" s="71">
        <v>5</v>
      </c>
      <c r="AW64" s="78" t="s">
        <v>111</v>
      </c>
      <c r="AX64" s="78" t="s">
        <v>2641</v>
      </c>
      <c r="AY64" s="78">
        <v>246</v>
      </c>
    </row>
    <row r="65" spans="1:51">
      <c r="A65" s="205"/>
      <c r="B65" s="25" t="s">
        <v>73</v>
      </c>
      <c r="C65" s="26">
        <v>0</v>
      </c>
      <c r="D65" s="26">
        <v>0</v>
      </c>
      <c r="E65" s="26">
        <v>1146</v>
      </c>
      <c r="F65" s="26">
        <v>637</v>
      </c>
      <c r="G65" s="26">
        <v>1546</v>
      </c>
      <c r="H65" s="26">
        <v>849</v>
      </c>
      <c r="I65" s="26">
        <v>2087</v>
      </c>
      <c r="J65" s="26">
        <v>1105</v>
      </c>
      <c r="K65" s="26">
        <v>4779</v>
      </c>
      <c r="L65" s="26">
        <v>2591</v>
      </c>
      <c r="M65" s="26">
        <v>0</v>
      </c>
      <c r="N65" s="26">
        <v>115</v>
      </c>
      <c r="O65" s="26">
        <v>123</v>
      </c>
      <c r="P65" s="26">
        <v>139</v>
      </c>
      <c r="Q65" s="26">
        <v>377</v>
      </c>
      <c r="R65" s="205"/>
      <c r="S65" s="25" t="s">
        <v>73</v>
      </c>
      <c r="T65" s="26">
        <v>88</v>
      </c>
      <c r="U65" s="26">
        <v>27</v>
      </c>
      <c r="V65" s="26">
        <v>0</v>
      </c>
      <c r="W65" s="26">
        <v>39</v>
      </c>
      <c r="X65" s="26">
        <v>0</v>
      </c>
      <c r="Y65" s="26">
        <v>101</v>
      </c>
      <c r="Z65" s="26">
        <v>0</v>
      </c>
      <c r="AA65" s="26">
        <v>118</v>
      </c>
      <c r="AB65" s="26">
        <v>0</v>
      </c>
      <c r="AC65" s="26">
        <v>219</v>
      </c>
      <c r="AD65" s="26">
        <v>190</v>
      </c>
      <c r="AE65" s="26">
        <v>61</v>
      </c>
      <c r="AF65" s="26">
        <v>43</v>
      </c>
      <c r="AG65" s="26">
        <v>30</v>
      </c>
      <c r="AH65" s="26">
        <v>141</v>
      </c>
      <c r="AI65" s="205"/>
      <c r="AJ65" s="25" t="s">
        <v>73</v>
      </c>
      <c r="AK65" s="26">
        <v>981</v>
      </c>
      <c r="AL65" s="26">
        <v>529</v>
      </c>
      <c r="AM65" s="26">
        <v>69</v>
      </c>
      <c r="AN65" s="26">
        <v>124</v>
      </c>
      <c r="AO65" s="26">
        <v>13</v>
      </c>
      <c r="AP65" s="26">
        <v>11</v>
      </c>
      <c r="AQ65" s="26">
        <v>0</v>
      </c>
      <c r="AR65" s="26">
        <v>26</v>
      </c>
      <c r="AS65" s="26">
        <v>184</v>
      </c>
      <c r="AT65" s="26">
        <v>33</v>
      </c>
      <c r="AU65" s="26">
        <v>31</v>
      </c>
      <c r="AW65" s="78" t="s">
        <v>111</v>
      </c>
      <c r="AX65" s="78" t="s">
        <v>2642</v>
      </c>
      <c r="AY65" s="78">
        <v>1381</v>
      </c>
    </row>
    <row r="66" spans="1:51">
      <c r="A66" s="205" t="s">
        <v>112</v>
      </c>
      <c r="B66" s="8" t="s">
        <v>90</v>
      </c>
      <c r="C66" s="71">
        <v>153</v>
      </c>
      <c r="D66" s="71">
        <v>88</v>
      </c>
      <c r="E66" s="71">
        <v>3437</v>
      </c>
      <c r="F66" s="71">
        <v>1866</v>
      </c>
      <c r="G66" s="71">
        <v>5052</v>
      </c>
      <c r="H66" s="71">
        <v>2718</v>
      </c>
      <c r="I66" s="71">
        <v>5917</v>
      </c>
      <c r="J66" s="71">
        <v>3158</v>
      </c>
      <c r="K66" s="125">
        <v>14559</v>
      </c>
      <c r="L66" s="125">
        <v>7830</v>
      </c>
      <c r="M66" s="71">
        <v>6</v>
      </c>
      <c r="N66" s="71">
        <v>218</v>
      </c>
      <c r="O66" s="71">
        <v>283</v>
      </c>
      <c r="P66" s="71">
        <v>321</v>
      </c>
      <c r="Q66" s="125">
        <v>828</v>
      </c>
      <c r="R66" s="205" t="s">
        <v>112</v>
      </c>
      <c r="S66" s="8" t="s">
        <v>90</v>
      </c>
      <c r="T66" s="125">
        <v>263</v>
      </c>
      <c r="U66" s="71">
        <v>63</v>
      </c>
      <c r="V66" s="71">
        <v>3</v>
      </c>
      <c r="W66" s="71">
        <v>43</v>
      </c>
      <c r="X66" s="71">
        <v>1</v>
      </c>
      <c r="Y66" s="71">
        <v>65</v>
      </c>
      <c r="Z66" s="71">
        <v>10</v>
      </c>
      <c r="AA66" s="71">
        <v>653</v>
      </c>
      <c r="AB66" s="71">
        <v>1</v>
      </c>
      <c r="AC66" s="16">
        <v>730</v>
      </c>
      <c r="AD66" s="71">
        <v>550</v>
      </c>
      <c r="AE66" s="71">
        <v>57</v>
      </c>
      <c r="AF66" s="71">
        <v>80</v>
      </c>
      <c r="AG66" s="71">
        <v>46</v>
      </c>
      <c r="AH66" s="71">
        <v>269</v>
      </c>
      <c r="AI66" s="205" t="s">
        <v>112</v>
      </c>
      <c r="AJ66" s="8" t="s">
        <v>90</v>
      </c>
      <c r="AK66" s="71">
        <v>332</v>
      </c>
      <c r="AL66" s="71">
        <v>192</v>
      </c>
      <c r="AM66" s="71">
        <v>141</v>
      </c>
      <c r="AN66" s="71">
        <v>406</v>
      </c>
      <c r="AO66" s="71">
        <v>52</v>
      </c>
      <c r="AP66" s="71">
        <v>4</v>
      </c>
      <c r="AQ66" s="71">
        <v>7</v>
      </c>
      <c r="AR66" s="71">
        <v>34</v>
      </c>
      <c r="AS66" s="71">
        <v>331</v>
      </c>
      <c r="AT66" s="71">
        <v>121</v>
      </c>
      <c r="AU66" s="71">
        <v>107</v>
      </c>
      <c r="AW66" s="78" t="s">
        <v>112</v>
      </c>
      <c r="AX66" s="78" t="s">
        <v>2658</v>
      </c>
      <c r="AY66" s="78">
        <v>1492</v>
      </c>
    </row>
    <row r="67" spans="1:51">
      <c r="A67" s="205"/>
      <c r="B67" s="8" t="s">
        <v>91</v>
      </c>
      <c r="C67" s="71">
        <v>0</v>
      </c>
      <c r="D67" s="71">
        <v>0</v>
      </c>
      <c r="E67" s="71">
        <v>1044</v>
      </c>
      <c r="F67" s="71">
        <v>575</v>
      </c>
      <c r="G67" s="71">
        <v>999</v>
      </c>
      <c r="H67" s="71">
        <v>512</v>
      </c>
      <c r="I67" s="71">
        <v>1230</v>
      </c>
      <c r="J67" s="71">
        <v>615</v>
      </c>
      <c r="K67" s="125">
        <v>3273</v>
      </c>
      <c r="L67" s="125">
        <v>1702</v>
      </c>
      <c r="M67" s="71">
        <v>0</v>
      </c>
      <c r="N67" s="71">
        <v>59</v>
      </c>
      <c r="O67" s="71">
        <v>51</v>
      </c>
      <c r="P67" s="71">
        <v>67</v>
      </c>
      <c r="Q67" s="125">
        <v>177</v>
      </c>
      <c r="R67" s="205"/>
      <c r="S67" s="8" t="s">
        <v>91</v>
      </c>
      <c r="T67" s="125">
        <v>46</v>
      </c>
      <c r="U67" s="71">
        <v>18</v>
      </c>
      <c r="V67" s="71">
        <v>4</v>
      </c>
      <c r="W67" s="71">
        <v>11</v>
      </c>
      <c r="X67" s="71">
        <v>0</v>
      </c>
      <c r="Y67" s="71">
        <v>32</v>
      </c>
      <c r="Z67" s="71">
        <v>7</v>
      </c>
      <c r="AA67" s="71">
        <v>133</v>
      </c>
      <c r="AB67" s="71">
        <v>0</v>
      </c>
      <c r="AC67" s="16">
        <v>172</v>
      </c>
      <c r="AD67" s="71">
        <v>137</v>
      </c>
      <c r="AE67" s="71">
        <v>24</v>
      </c>
      <c r="AF67" s="71">
        <v>50</v>
      </c>
      <c r="AG67" s="71">
        <v>39</v>
      </c>
      <c r="AH67" s="71">
        <v>40</v>
      </c>
      <c r="AI67" s="205"/>
      <c r="AJ67" s="8" t="s">
        <v>91</v>
      </c>
      <c r="AK67" s="71">
        <v>158</v>
      </c>
      <c r="AL67" s="71">
        <v>71</v>
      </c>
      <c r="AM67" s="71">
        <v>0</v>
      </c>
      <c r="AN67" s="71">
        <v>107</v>
      </c>
      <c r="AO67" s="71">
        <v>2</v>
      </c>
      <c r="AP67" s="71">
        <v>78</v>
      </c>
      <c r="AQ67" s="71">
        <v>0</v>
      </c>
      <c r="AR67" s="71">
        <v>14</v>
      </c>
      <c r="AS67" s="71">
        <v>56</v>
      </c>
      <c r="AT67" s="71">
        <v>39</v>
      </c>
      <c r="AU67" s="71">
        <v>36</v>
      </c>
      <c r="AW67" s="78" t="s">
        <v>112</v>
      </c>
      <c r="AX67" s="78" t="s">
        <v>2659</v>
      </c>
      <c r="AY67" s="78">
        <v>690</v>
      </c>
    </row>
    <row r="68" spans="1:51">
      <c r="A68" s="205"/>
      <c r="B68" s="25" t="s">
        <v>73</v>
      </c>
      <c r="C68" s="26">
        <v>153</v>
      </c>
      <c r="D68" s="26">
        <v>88</v>
      </c>
      <c r="E68" s="26">
        <v>4481</v>
      </c>
      <c r="F68" s="26">
        <v>2441</v>
      </c>
      <c r="G68" s="26">
        <v>6051</v>
      </c>
      <c r="H68" s="26">
        <v>3230</v>
      </c>
      <c r="I68" s="26">
        <v>7147</v>
      </c>
      <c r="J68" s="26">
        <v>3773</v>
      </c>
      <c r="K68" s="26">
        <v>17832</v>
      </c>
      <c r="L68" s="26">
        <v>9532</v>
      </c>
      <c r="M68" s="26">
        <v>6</v>
      </c>
      <c r="N68" s="26">
        <v>277</v>
      </c>
      <c r="O68" s="26">
        <v>334</v>
      </c>
      <c r="P68" s="26">
        <v>388</v>
      </c>
      <c r="Q68" s="26">
        <v>1005</v>
      </c>
      <c r="R68" s="205"/>
      <c r="S68" s="25" t="s">
        <v>73</v>
      </c>
      <c r="T68" s="26">
        <v>309</v>
      </c>
      <c r="U68" s="26">
        <v>81</v>
      </c>
      <c r="V68" s="26">
        <v>7</v>
      </c>
      <c r="W68" s="26">
        <v>54</v>
      </c>
      <c r="X68" s="26">
        <v>1</v>
      </c>
      <c r="Y68" s="26">
        <v>97</v>
      </c>
      <c r="Z68" s="26">
        <v>17</v>
      </c>
      <c r="AA68" s="26">
        <v>786</v>
      </c>
      <c r="AB68" s="26">
        <v>1</v>
      </c>
      <c r="AC68" s="26">
        <v>902</v>
      </c>
      <c r="AD68" s="26">
        <v>687</v>
      </c>
      <c r="AE68" s="26">
        <v>81</v>
      </c>
      <c r="AF68" s="26">
        <v>130</v>
      </c>
      <c r="AG68" s="26">
        <v>85</v>
      </c>
      <c r="AH68" s="26">
        <v>309</v>
      </c>
      <c r="AI68" s="205"/>
      <c r="AJ68" s="25" t="s">
        <v>73</v>
      </c>
      <c r="AK68" s="26">
        <v>490</v>
      </c>
      <c r="AL68" s="26">
        <v>263</v>
      </c>
      <c r="AM68" s="26">
        <v>141</v>
      </c>
      <c r="AN68" s="26">
        <v>513</v>
      </c>
      <c r="AO68" s="26">
        <v>54</v>
      </c>
      <c r="AP68" s="26">
        <v>82</v>
      </c>
      <c r="AQ68" s="26">
        <v>7</v>
      </c>
      <c r="AR68" s="26">
        <v>48</v>
      </c>
      <c r="AS68" s="26">
        <v>387</v>
      </c>
      <c r="AT68" s="26">
        <v>160</v>
      </c>
      <c r="AU68" s="26">
        <v>143</v>
      </c>
      <c r="AW68" s="78" t="s">
        <v>112</v>
      </c>
      <c r="AX68" s="78" t="s">
        <v>2660</v>
      </c>
      <c r="AY68" s="78">
        <v>2182</v>
      </c>
    </row>
    <row r="69" spans="1:51">
      <c r="A69" s="205" t="s">
        <v>113</v>
      </c>
      <c r="B69" s="8" t="s">
        <v>90</v>
      </c>
      <c r="C69" s="71">
        <v>65</v>
      </c>
      <c r="D69" s="71">
        <v>32</v>
      </c>
      <c r="E69" s="71">
        <v>2082</v>
      </c>
      <c r="F69" s="71">
        <v>1092</v>
      </c>
      <c r="G69" s="71">
        <v>3692</v>
      </c>
      <c r="H69" s="71">
        <v>1933</v>
      </c>
      <c r="I69" s="71">
        <v>5227</v>
      </c>
      <c r="J69" s="71">
        <v>2758</v>
      </c>
      <c r="K69" s="125">
        <v>11066</v>
      </c>
      <c r="L69" s="125">
        <v>5815</v>
      </c>
      <c r="M69" s="71">
        <v>3</v>
      </c>
      <c r="N69" s="71">
        <v>161</v>
      </c>
      <c r="O69" s="71">
        <v>230</v>
      </c>
      <c r="P69" s="71">
        <v>284</v>
      </c>
      <c r="Q69" s="125">
        <v>678</v>
      </c>
      <c r="R69" s="205" t="s">
        <v>113</v>
      </c>
      <c r="S69" s="8" t="s">
        <v>90</v>
      </c>
      <c r="T69" s="125">
        <v>352</v>
      </c>
      <c r="U69" s="71">
        <v>87</v>
      </c>
      <c r="V69" s="71">
        <v>1</v>
      </c>
      <c r="W69" s="71">
        <v>77</v>
      </c>
      <c r="X69" s="71">
        <v>8</v>
      </c>
      <c r="Y69" s="71">
        <v>67</v>
      </c>
      <c r="Z69" s="71">
        <v>20</v>
      </c>
      <c r="AA69" s="71">
        <v>272</v>
      </c>
      <c r="AB69" s="71">
        <v>0</v>
      </c>
      <c r="AC69" s="16">
        <v>367</v>
      </c>
      <c r="AD69" s="71">
        <v>302</v>
      </c>
      <c r="AE69" s="71">
        <v>75</v>
      </c>
      <c r="AF69" s="71">
        <v>48</v>
      </c>
      <c r="AG69" s="71">
        <v>6</v>
      </c>
      <c r="AH69" s="71">
        <v>300</v>
      </c>
      <c r="AI69" s="205" t="s">
        <v>113</v>
      </c>
      <c r="AJ69" s="8" t="s">
        <v>90</v>
      </c>
      <c r="AK69" s="71">
        <v>526</v>
      </c>
      <c r="AL69" s="71">
        <v>502</v>
      </c>
      <c r="AM69" s="71">
        <v>176</v>
      </c>
      <c r="AN69" s="71">
        <v>1676</v>
      </c>
      <c r="AO69" s="71">
        <v>239</v>
      </c>
      <c r="AP69" s="71">
        <v>152</v>
      </c>
      <c r="AQ69" s="71">
        <v>163</v>
      </c>
      <c r="AR69" s="71">
        <v>56</v>
      </c>
      <c r="AS69" s="71">
        <v>401</v>
      </c>
      <c r="AT69" s="71">
        <v>98</v>
      </c>
      <c r="AU69" s="71">
        <v>81</v>
      </c>
      <c r="AW69" s="78" t="s">
        <v>113</v>
      </c>
      <c r="AX69" s="78" t="s">
        <v>2676</v>
      </c>
      <c r="AY69" s="78">
        <v>6194</v>
      </c>
    </row>
    <row r="70" spans="1:51">
      <c r="A70" s="205"/>
      <c r="B70" s="8" t="s">
        <v>91</v>
      </c>
      <c r="C70" s="71">
        <v>0</v>
      </c>
      <c r="D70" s="71">
        <v>0</v>
      </c>
      <c r="E70" s="71">
        <v>738</v>
      </c>
      <c r="F70" s="71">
        <v>388</v>
      </c>
      <c r="G70" s="71">
        <v>778</v>
      </c>
      <c r="H70" s="71">
        <v>422</v>
      </c>
      <c r="I70" s="71">
        <v>926</v>
      </c>
      <c r="J70" s="71">
        <v>490</v>
      </c>
      <c r="K70" s="125">
        <v>2442</v>
      </c>
      <c r="L70" s="125">
        <v>1300</v>
      </c>
      <c r="M70" s="71">
        <v>0</v>
      </c>
      <c r="N70" s="71">
        <v>29</v>
      </c>
      <c r="O70" s="71">
        <v>30</v>
      </c>
      <c r="P70" s="71">
        <v>36</v>
      </c>
      <c r="Q70" s="125">
        <v>95</v>
      </c>
      <c r="R70" s="205"/>
      <c r="S70" s="8" t="s">
        <v>91</v>
      </c>
      <c r="T70" s="125">
        <v>65</v>
      </c>
      <c r="U70" s="71">
        <v>32</v>
      </c>
      <c r="V70" s="71">
        <v>11</v>
      </c>
      <c r="W70" s="71">
        <v>6</v>
      </c>
      <c r="X70" s="71">
        <v>6</v>
      </c>
      <c r="Y70" s="71">
        <v>28</v>
      </c>
      <c r="Z70" s="71">
        <v>3</v>
      </c>
      <c r="AA70" s="71">
        <v>36</v>
      </c>
      <c r="AB70" s="71">
        <v>0</v>
      </c>
      <c r="AC70" s="16">
        <v>73</v>
      </c>
      <c r="AD70" s="71">
        <v>67</v>
      </c>
      <c r="AE70" s="71">
        <v>34</v>
      </c>
      <c r="AF70" s="71">
        <v>43</v>
      </c>
      <c r="AG70" s="71">
        <v>22</v>
      </c>
      <c r="AH70" s="71">
        <v>36</v>
      </c>
      <c r="AI70" s="205"/>
      <c r="AJ70" s="8" t="s">
        <v>91</v>
      </c>
      <c r="AK70" s="71">
        <v>416</v>
      </c>
      <c r="AL70" s="71">
        <v>197</v>
      </c>
      <c r="AM70" s="71">
        <v>18</v>
      </c>
      <c r="AN70" s="71">
        <v>159</v>
      </c>
      <c r="AO70" s="71">
        <v>48</v>
      </c>
      <c r="AP70" s="71">
        <v>20</v>
      </c>
      <c r="AQ70" s="71">
        <v>28</v>
      </c>
      <c r="AR70" s="71">
        <v>28</v>
      </c>
      <c r="AS70" s="71">
        <v>69</v>
      </c>
      <c r="AT70" s="71">
        <v>38</v>
      </c>
      <c r="AU70" s="71">
        <v>32</v>
      </c>
      <c r="AW70" s="78" t="s">
        <v>113</v>
      </c>
      <c r="AX70" s="78" t="s">
        <v>2677</v>
      </c>
      <c r="AY70" s="78">
        <v>1116</v>
      </c>
    </row>
    <row r="71" spans="1:51">
      <c r="A71" s="205"/>
      <c r="B71" s="25" t="s">
        <v>73</v>
      </c>
      <c r="C71" s="26">
        <v>65</v>
      </c>
      <c r="D71" s="26">
        <v>32</v>
      </c>
      <c r="E71" s="26">
        <v>2820</v>
      </c>
      <c r="F71" s="26">
        <v>1480</v>
      </c>
      <c r="G71" s="26">
        <v>4470</v>
      </c>
      <c r="H71" s="26">
        <v>2355</v>
      </c>
      <c r="I71" s="26">
        <v>6153</v>
      </c>
      <c r="J71" s="26">
        <v>3248</v>
      </c>
      <c r="K71" s="26">
        <v>13508</v>
      </c>
      <c r="L71" s="26">
        <v>7115</v>
      </c>
      <c r="M71" s="26">
        <v>3</v>
      </c>
      <c r="N71" s="26">
        <v>190</v>
      </c>
      <c r="O71" s="26">
        <v>260</v>
      </c>
      <c r="P71" s="26">
        <v>320</v>
      </c>
      <c r="Q71" s="26">
        <v>773</v>
      </c>
      <c r="R71" s="205"/>
      <c r="S71" s="25" t="s">
        <v>73</v>
      </c>
      <c r="T71" s="26">
        <v>417</v>
      </c>
      <c r="U71" s="26">
        <v>119</v>
      </c>
      <c r="V71" s="26">
        <v>12</v>
      </c>
      <c r="W71" s="26">
        <v>83</v>
      </c>
      <c r="X71" s="26">
        <v>14</v>
      </c>
      <c r="Y71" s="26">
        <v>95</v>
      </c>
      <c r="Z71" s="26">
        <v>23</v>
      </c>
      <c r="AA71" s="26">
        <v>308</v>
      </c>
      <c r="AB71" s="26">
        <v>0</v>
      </c>
      <c r="AC71" s="26">
        <v>440</v>
      </c>
      <c r="AD71" s="26">
        <v>369</v>
      </c>
      <c r="AE71" s="26">
        <v>109</v>
      </c>
      <c r="AF71" s="26">
        <v>91</v>
      </c>
      <c r="AG71" s="26">
        <v>28</v>
      </c>
      <c r="AH71" s="26">
        <v>336</v>
      </c>
      <c r="AI71" s="205"/>
      <c r="AJ71" s="25" t="s">
        <v>73</v>
      </c>
      <c r="AK71" s="26">
        <v>942</v>
      </c>
      <c r="AL71" s="26">
        <v>699</v>
      </c>
      <c r="AM71" s="26">
        <v>194</v>
      </c>
      <c r="AN71" s="26">
        <v>1835</v>
      </c>
      <c r="AO71" s="26">
        <v>287</v>
      </c>
      <c r="AP71" s="26">
        <v>172</v>
      </c>
      <c r="AQ71" s="26">
        <v>191</v>
      </c>
      <c r="AR71" s="26">
        <v>84</v>
      </c>
      <c r="AS71" s="26">
        <v>470</v>
      </c>
      <c r="AT71" s="26">
        <v>136</v>
      </c>
      <c r="AU71" s="26">
        <v>113</v>
      </c>
      <c r="AW71" s="78" t="s">
        <v>113</v>
      </c>
      <c r="AX71" s="78" t="s">
        <v>2678</v>
      </c>
      <c r="AY71" s="78">
        <v>7310</v>
      </c>
    </row>
    <row r="72" spans="1:51">
      <c r="A72" s="205" t="s">
        <v>114</v>
      </c>
      <c r="B72" s="8" t="s">
        <v>90</v>
      </c>
      <c r="C72" s="71">
        <v>66</v>
      </c>
      <c r="D72" s="71">
        <v>31</v>
      </c>
      <c r="E72" s="71">
        <v>10591</v>
      </c>
      <c r="F72" s="71">
        <v>5563</v>
      </c>
      <c r="G72" s="71">
        <v>16090</v>
      </c>
      <c r="H72" s="71">
        <v>8418</v>
      </c>
      <c r="I72" s="71">
        <v>23263</v>
      </c>
      <c r="J72" s="71">
        <v>11902</v>
      </c>
      <c r="K72" s="125">
        <v>50010</v>
      </c>
      <c r="L72" s="125">
        <v>25914</v>
      </c>
      <c r="M72" s="71">
        <v>5</v>
      </c>
      <c r="N72" s="71">
        <v>1122</v>
      </c>
      <c r="O72" s="71">
        <v>1391</v>
      </c>
      <c r="P72" s="71">
        <v>1747</v>
      </c>
      <c r="Q72" s="125">
        <v>4265</v>
      </c>
      <c r="R72" s="205" t="s">
        <v>114</v>
      </c>
      <c r="S72" s="8" t="s">
        <v>90</v>
      </c>
      <c r="T72" s="125">
        <v>1511</v>
      </c>
      <c r="U72" s="71">
        <v>292</v>
      </c>
      <c r="V72" s="71">
        <v>8</v>
      </c>
      <c r="W72" s="71">
        <v>271</v>
      </c>
      <c r="X72" s="71">
        <v>8</v>
      </c>
      <c r="Y72" s="71">
        <v>217</v>
      </c>
      <c r="Z72" s="71">
        <v>34</v>
      </c>
      <c r="AA72" s="71">
        <v>2346</v>
      </c>
      <c r="AB72" s="71">
        <v>19</v>
      </c>
      <c r="AC72" s="16">
        <v>2624</v>
      </c>
      <c r="AD72" s="71">
        <v>2121</v>
      </c>
      <c r="AE72" s="71">
        <v>1125</v>
      </c>
      <c r="AF72" s="71">
        <v>97</v>
      </c>
      <c r="AG72" s="71">
        <v>29</v>
      </c>
      <c r="AH72" s="71">
        <v>1711</v>
      </c>
      <c r="AI72" s="205" t="s">
        <v>114</v>
      </c>
      <c r="AJ72" s="8" t="s">
        <v>90</v>
      </c>
      <c r="AK72" s="71">
        <v>2359</v>
      </c>
      <c r="AL72" s="71">
        <v>1186</v>
      </c>
      <c r="AM72" s="71">
        <v>176</v>
      </c>
      <c r="AN72" s="71">
        <v>3275</v>
      </c>
      <c r="AO72" s="71">
        <v>862</v>
      </c>
      <c r="AP72" s="71">
        <v>159</v>
      </c>
      <c r="AQ72" s="71">
        <v>62</v>
      </c>
      <c r="AR72" s="71">
        <v>134</v>
      </c>
      <c r="AS72" s="71">
        <v>2051</v>
      </c>
      <c r="AT72" s="71">
        <v>578</v>
      </c>
      <c r="AU72" s="71">
        <v>505</v>
      </c>
      <c r="AW72" s="78" t="s">
        <v>114</v>
      </c>
      <c r="AX72" s="78" t="s">
        <v>2691</v>
      </c>
      <c r="AY72" s="78">
        <v>12617</v>
      </c>
    </row>
    <row r="73" spans="1:51">
      <c r="A73" s="205"/>
      <c r="B73" s="8" t="s">
        <v>91</v>
      </c>
      <c r="C73" s="71">
        <v>0</v>
      </c>
      <c r="D73" s="71">
        <v>0</v>
      </c>
      <c r="E73" s="71">
        <v>670</v>
      </c>
      <c r="F73" s="71">
        <v>337</v>
      </c>
      <c r="G73" s="71">
        <v>758</v>
      </c>
      <c r="H73" s="71">
        <v>392</v>
      </c>
      <c r="I73" s="71">
        <v>1193</v>
      </c>
      <c r="J73" s="71">
        <v>595</v>
      </c>
      <c r="K73" s="125">
        <v>2621</v>
      </c>
      <c r="L73" s="125">
        <v>1324</v>
      </c>
      <c r="M73" s="71">
        <v>0</v>
      </c>
      <c r="N73" s="71">
        <v>64</v>
      </c>
      <c r="O73" s="71">
        <v>56</v>
      </c>
      <c r="P73" s="71">
        <v>73</v>
      </c>
      <c r="Q73" s="125">
        <v>193</v>
      </c>
      <c r="R73" s="205"/>
      <c r="S73" s="8" t="s">
        <v>91</v>
      </c>
      <c r="T73" s="125">
        <v>68</v>
      </c>
      <c r="U73" s="71">
        <v>28</v>
      </c>
      <c r="V73" s="71">
        <v>9</v>
      </c>
      <c r="W73" s="71">
        <v>19</v>
      </c>
      <c r="X73" s="71">
        <v>1</v>
      </c>
      <c r="Y73" s="71">
        <v>37</v>
      </c>
      <c r="Z73" s="71">
        <v>4</v>
      </c>
      <c r="AA73" s="71">
        <v>115</v>
      </c>
      <c r="AB73" s="71">
        <v>0</v>
      </c>
      <c r="AC73" s="16">
        <v>157</v>
      </c>
      <c r="AD73" s="71">
        <v>146</v>
      </c>
      <c r="AE73" s="71">
        <v>82</v>
      </c>
      <c r="AF73" s="71">
        <v>105</v>
      </c>
      <c r="AG73" s="71">
        <v>73</v>
      </c>
      <c r="AH73" s="71">
        <v>62</v>
      </c>
      <c r="AI73" s="205"/>
      <c r="AJ73" s="8" t="s">
        <v>91</v>
      </c>
      <c r="AK73" s="71">
        <v>582</v>
      </c>
      <c r="AL73" s="71">
        <v>321</v>
      </c>
      <c r="AM73" s="71">
        <v>4</v>
      </c>
      <c r="AN73" s="71">
        <v>104</v>
      </c>
      <c r="AO73" s="71">
        <v>25</v>
      </c>
      <c r="AP73" s="71">
        <v>0</v>
      </c>
      <c r="AQ73" s="71">
        <v>0</v>
      </c>
      <c r="AR73" s="71">
        <v>18</v>
      </c>
      <c r="AS73" s="71">
        <v>84</v>
      </c>
      <c r="AT73" s="71">
        <v>39</v>
      </c>
      <c r="AU73" s="71">
        <v>36</v>
      </c>
      <c r="AW73" s="78" t="s">
        <v>114</v>
      </c>
      <c r="AX73" s="78" t="s">
        <v>2692</v>
      </c>
      <c r="AY73" s="78">
        <v>869</v>
      </c>
    </row>
    <row r="74" spans="1:51">
      <c r="A74" s="205"/>
      <c r="B74" s="25" t="s">
        <v>73</v>
      </c>
      <c r="C74" s="26">
        <v>66</v>
      </c>
      <c r="D74" s="26">
        <v>31</v>
      </c>
      <c r="E74" s="26">
        <v>11261</v>
      </c>
      <c r="F74" s="26">
        <v>5900</v>
      </c>
      <c r="G74" s="26">
        <v>16848</v>
      </c>
      <c r="H74" s="26">
        <v>8810</v>
      </c>
      <c r="I74" s="26">
        <v>24456</v>
      </c>
      <c r="J74" s="26">
        <v>12497</v>
      </c>
      <c r="K74" s="26">
        <v>52631</v>
      </c>
      <c r="L74" s="26">
        <v>27238</v>
      </c>
      <c r="M74" s="26">
        <v>5</v>
      </c>
      <c r="N74" s="26">
        <v>1186</v>
      </c>
      <c r="O74" s="26">
        <v>1447</v>
      </c>
      <c r="P74" s="26">
        <v>1820</v>
      </c>
      <c r="Q74" s="26">
        <v>4458</v>
      </c>
      <c r="R74" s="205"/>
      <c r="S74" s="25" t="s">
        <v>73</v>
      </c>
      <c r="T74" s="26">
        <v>1579</v>
      </c>
      <c r="U74" s="26">
        <v>320</v>
      </c>
      <c r="V74" s="26">
        <v>17</v>
      </c>
      <c r="W74" s="26">
        <v>290</v>
      </c>
      <c r="X74" s="26">
        <v>9</v>
      </c>
      <c r="Y74" s="26">
        <v>254</v>
      </c>
      <c r="Z74" s="26">
        <v>38</v>
      </c>
      <c r="AA74" s="26">
        <v>2461</v>
      </c>
      <c r="AB74" s="26">
        <v>19</v>
      </c>
      <c r="AC74" s="26">
        <v>2781</v>
      </c>
      <c r="AD74" s="26">
        <v>2267</v>
      </c>
      <c r="AE74" s="26">
        <v>1207</v>
      </c>
      <c r="AF74" s="26">
        <v>202</v>
      </c>
      <c r="AG74" s="26">
        <v>102</v>
      </c>
      <c r="AH74" s="26">
        <v>1773</v>
      </c>
      <c r="AI74" s="205"/>
      <c r="AJ74" s="25" t="s">
        <v>73</v>
      </c>
      <c r="AK74" s="26">
        <v>2941</v>
      </c>
      <c r="AL74" s="26">
        <v>1507</v>
      </c>
      <c r="AM74" s="26">
        <v>180</v>
      </c>
      <c r="AN74" s="26">
        <v>3379</v>
      </c>
      <c r="AO74" s="26">
        <v>887</v>
      </c>
      <c r="AP74" s="26">
        <v>159</v>
      </c>
      <c r="AQ74" s="26">
        <v>62</v>
      </c>
      <c r="AR74" s="26">
        <v>152</v>
      </c>
      <c r="AS74" s="26">
        <v>2135</v>
      </c>
      <c r="AT74" s="26">
        <v>617</v>
      </c>
      <c r="AU74" s="26">
        <v>541</v>
      </c>
      <c r="AW74" s="78" t="s">
        <v>114</v>
      </c>
      <c r="AX74" s="78" t="s">
        <v>2693</v>
      </c>
      <c r="AY74" s="78">
        <v>13486</v>
      </c>
    </row>
    <row r="75" spans="1:51" ht="14.45" customHeight="1">
      <c r="A75" s="205" t="s">
        <v>115</v>
      </c>
      <c r="B75" s="8" t="s">
        <v>90</v>
      </c>
      <c r="C75" s="71">
        <v>0</v>
      </c>
      <c r="D75" s="71">
        <v>0</v>
      </c>
      <c r="E75" s="71">
        <v>201</v>
      </c>
      <c r="F75" s="71">
        <v>112</v>
      </c>
      <c r="G75" s="71">
        <v>1432</v>
      </c>
      <c r="H75" s="71">
        <v>757</v>
      </c>
      <c r="I75" s="71">
        <v>8879</v>
      </c>
      <c r="J75" s="71">
        <v>4388</v>
      </c>
      <c r="K75" s="125">
        <v>10512</v>
      </c>
      <c r="L75" s="125">
        <v>5257</v>
      </c>
      <c r="M75" s="71">
        <v>0</v>
      </c>
      <c r="N75" s="71">
        <v>24</v>
      </c>
      <c r="O75" s="71">
        <v>94</v>
      </c>
      <c r="P75" s="71">
        <v>414</v>
      </c>
      <c r="Q75" s="125">
        <v>532</v>
      </c>
      <c r="R75" s="205" t="s">
        <v>115</v>
      </c>
      <c r="S75" s="8" t="s">
        <v>90</v>
      </c>
      <c r="T75" s="125">
        <v>461</v>
      </c>
      <c r="U75" s="71">
        <v>225</v>
      </c>
      <c r="V75" s="71">
        <v>14</v>
      </c>
      <c r="W75" s="71">
        <v>55</v>
      </c>
      <c r="X75" s="71">
        <v>4</v>
      </c>
      <c r="Y75" s="71">
        <v>156</v>
      </c>
      <c r="Z75" s="71">
        <v>10</v>
      </c>
      <c r="AA75" s="71">
        <v>300</v>
      </c>
      <c r="AB75" s="71">
        <v>5</v>
      </c>
      <c r="AC75" s="16">
        <v>475</v>
      </c>
      <c r="AD75" s="71">
        <v>421</v>
      </c>
      <c r="AE75" s="71">
        <v>362</v>
      </c>
      <c r="AF75" s="71">
        <v>72</v>
      </c>
      <c r="AG75" s="71">
        <v>24</v>
      </c>
      <c r="AH75" s="71">
        <v>419</v>
      </c>
      <c r="AI75" s="205" t="s">
        <v>115</v>
      </c>
      <c r="AJ75" s="8" t="s">
        <v>90</v>
      </c>
      <c r="AK75" s="71">
        <v>4149</v>
      </c>
      <c r="AL75" s="71">
        <v>1547</v>
      </c>
      <c r="AM75" s="71">
        <v>103</v>
      </c>
      <c r="AN75" s="71">
        <v>1441</v>
      </c>
      <c r="AO75" s="71">
        <v>304</v>
      </c>
      <c r="AP75" s="71">
        <v>120</v>
      </c>
      <c r="AQ75" s="71">
        <v>67</v>
      </c>
      <c r="AR75" s="71">
        <v>219</v>
      </c>
      <c r="AS75" s="71">
        <v>496</v>
      </c>
      <c r="AT75" s="71">
        <v>349</v>
      </c>
      <c r="AU75" s="71">
        <v>324</v>
      </c>
      <c r="AW75" s="78" t="s">
        <v>115</v>
      </c>
      <c r="AX75" s="78" t="s">
        <v>2715</v>
      </c>
      <c r="AY75" s="78">
        <v>8861</v>
      </c>
    </row>
    <row r="76" spans="1:51">
      <c r="A76" s="205"/>
      <c r="B76" s="8" t="s">
        <v>91</v>
      </c>
      <c r="C76" s="71">
        <v>0</v>
      </c>
      <c r="D76" s="71">
        <v>0</v>
      </c>
      <c r="E76" s="71">
        <v>146</v>
      </c>
      <c r="F76" s="71">
        <v>75</v>
      </c>
      <c r="G76" s="71">
        <v>891</v>
      </c>
      <c r="H76" s="71">
        <v>448</v>
      </c>
      <c r="I76" s="71">
        <v>1825</v>
      </c>
      <c r="J76" s="71">
        <v>929</v>
      </c>
      <c r="K76" s="125">
        <v>2862</v>
      </c>
      <c r="L76" s="125">
        <v>1452</v>
      </c>
      <c r="M76" s="71">
        <v>0</v>
      </c>
      <c r="N76" s="71">
        <v>7</v>
      </c>
      <c r="O76" s="71">
        <v>38</v>
      </c>
      <c r="P76" s="71">
        <v>73</v>
      </c>
      <c r="Q76" s="125">
        <v>118</v>
      </c>
      <c r="R76" s="205"/>
      <c r="S76" s="8" t="s">
        <v>91</v>
      </c>
      <c r="T76" s="125">
        <v>90</v>
      </c>
      <c r="U76" s="71">
        <v>56</v>
      </c>
      <c r="V76" s="71">
        <v>34</v>
      </c>
      <c r="W76" s="71">
        <v>8</v>
      </c>
      <c r="X76" s="71">
        <v>0</v>
      </c>
      <c r="Y76" s="71">
        <v>65</v>
      </c>
      <c r="Z76" s="71">
        <v>4</v>
      </c>
      <c r="AA76" s="71">
        <v>40</v>
      </c>
      <c r="AB76" s="71">
        <v>1</v>
      </c>
      <c r="AC76" s="16">
        <v>110</v>
      </c>
      <c r="AD76" s="71">
        <v>100</v>
      </c>
      <c r="AE76" s="71">
        <v>94</v>
      </c>
      <c r="AF76" s="71">
        <v>90</v>
      </c>
      <c r="AG76" s="71">
        <v>33</v>
      </c>
      <c r="AH76" s="71">
        <v>69</v>
      </c>
      <c r="AI76" s="205"/>
      <c r="AJ76" s="8" t="s">
        <v>91</v>
      </c>
      <c r="AK76" s="71">
        <v>1273</v>
      </c>
      <c r="AL76" s="71">
        <v>418</v>
      </c>
      <c r="AM76" s="71">
        <v>23</v>
      </c>
      <c r="AN76" s="71">
        <v>334</v>
      </c>
      <c r="AO76" s="71">
        <v>39</v>
      </c>
      <c r="AP76" s="71">
        <v>18</v>
      </c>
      <c r="AQ76" s="71">
        <v>0</v>
      </c>
      <c r="AR76" s="71">
        <v>51</v>
      </c>
      <c r="AS76" s="71">
        <v>122</v>
      </c>
      <c r="AT76" s="71">
        <v>90</v>
      </c>
      <c r="AU76" s="71">
        <v>87</v>
      </c>
      <c r="AW76" s="78" t="s">
        <v>115</v>
      </c>
      <c r="AX76" s="78" t="s">
        <v>2716</v>
      </c>
      <c r="AY76" s="78">
        <v>2153</v>
      </c>
    </row>
    <row r="77" spans="1:51">
      <c r="A77" s="205"/>
      <c r="B77" s="25" t="s">
        <v>73</v>
      </c>
      <c r="C77" s="26">
        <v>0</v>
      </c>
      <c r="D77" s="26">
        <v>0</v>
      </c>
      <c r="E77" s="26">
        <v>347</v>
      </c>
      <c r="F77" s="26">
        <v>187</v>
      </c>
      <c r="G77" s="26">
        <v>2323</v>
      </c>
      <c r="H77" s="26">
        <v>1205</v>
      </c>
      <c r="I77" s="26">
        <v>10704</v>
      </c>
      <c r="J77" s="26">
        <v>5317</v>
      </c>
      <c r="K77" s="26">
        <v>13374</v>
      </c>
      <c r="L77" s="26">
        <v>6709</v>
      </c>
      <c r="M77" s="26">
        <v>0</v>
      </c>
      <c r="N77" s="26">
        <v>31</v>
      </c>
      <c r="O77" s="26">
        <v>132</v>
      </c>
      <c r="P77" s="26">
        <v>487</v>
      </c>
      <c r="Q77" s="26">
        <v>650</v>
      </c>
      <c r="R77" s="205"/>
      <c r="S77" s="25" t="s">
        <v>73</v>
      </c>
      <c r="T77" s="26">
        <v>551</v>
      </c>
      <c r="U77" s="26">
        <v>281</v>
      </c>
      <c r="V77" s="26">
        <v>48</v>
      </c>
      <c r="W77" s="26">
        <v>63</v>
      </c>
      <c r="X77" s="26">
        <v>4</v>
      </c>
      <c r="Y77" s="26">
        <v>221</v>
      </c>
      <c r="Z77" s="26">
        <v>14</v>
      </c>
      <c r="AA77" s="26">
        <v>340</v>
      </c>
      <c r="AB77" s="26">
        <v>6</v>
      </c>
      <c r="AC77" s="26">
        <v>585</v>
      </c>
      <c r="AD77" s="26">
        <v>521</v>
      </c>
      <c r="AE77" s="26">
        <v>456</v>
      </c>
      <c r="AF77" s="26">
        <v>162</v>
      </c>
      <c r="AG77" s="26">
        <v>57</v>
      </c>
      <c r="AH77" s="26">
        <v>488</v>
      </c>
      <c r="AI77" s="205"/>
      <c r="AJ77" s="25" t="s">
        <v>73</v>
      </c>
      <c r="AK77" s="26">
        <v>5422</v>
      </c>
      <c r="AL77" s="26">
        <v>1965</v>
      </c>
      <c r="AM77" s="26">
        <v>126</v>
      </c>
      <c r="AN77" s="26">
        <v>1775</v>
      </c>
      <c r="AO77" s="26">
        <v>343</v>
      </c>
      <c r="AP77" s="26">
        <v>138</v>
      </c>
      <c r="AQ77" s="26">
        <v>67</v>
      </c>
      <c r="AR77" s="26">
        <v>270</v>
      </c>
      <c r="AS77" s="26">
        <v>618</v>
      </c>
      <c r="AT77" s="26">
        <v>439</v>
      </c>
      <c r="AU77" s="26">
        <v>411</v>
      </c>
      <c r="AW77" s="78" t="s">
        <v>115</v>
      </c>
      <c r="AX77" s="78" t="s">
        <v>2717</v>
      </c>
      <c r="AY77" s="78">
        <v>11014</v>
      </c>
    </row>
    <row r="78" spans="1:51" ht="14.45" customHeight="1">
      <c r="A78" s="205" t="s">
        <v>2056</v>
      </c>
      <c r="B78" s="8" t="s">
        <v>90</v>
      </c>
      <c r="C78" s="71">
        <v>1</v>
      </c>
      <c r="D78" s="71">
        <v>0</v>
      </c>
      <c r="E78" s="71">
        <v>1360</v>
      </c>
      <c r="F78" s="71">
        <v>721</v>
      </c>
      <c r="G78" s="71">
        <v>5075</v>
      </c>
      <c r="H78" s="71">
        <v>2646</v>
      </c>
      <c r="I78" s="71">
        <v>9708</v>
      </c>
      <c r="J78" s="71">
        <v>4994</v>
      </c>
      <c r="K78" s="125">
        <v>16144</v>
      </c>
      <c r="L78" s="125">
        <v>8361</v>
      </c>
      <c r="M78" s="71">
        <v>1</v>
      </c>
      <c r="N78" s="71">
        <v>139</v>
      </c>
      <c r="O78" s="71">
        <v>336</v>
      </c>
      <c r="P78" s="71">
        <v>556</v>
      </c>
      <c r="Q78" s="125">
        <v>1032</v>
      </c>
      <c r="R78" s="205" t="s">
        <v>2056</v>
      </c>
      <c r="S78" s="8" t="s">
        <v>90</v>
      </c>
      <c r="T78" s="125">
        <v>418</v>
      </c>
      <c r="U78" s="71">
        <v>75</v>
      </c>
      <c r="V78" s="71">
        <v>2</v>
      </c>
      <c r="W78" s="71">
        <v>265</v>
      </c>
      <c r="X78" s="71">
        <v>1</v>
      </c>
      <c r="Y78" s="71">
        <v>76</v>
      </c>
      <c r="Z78" s="71">
        <v>15</v>
      </c>
      <c r="AA78" s="71">
        <v>706</v>
      </c>
      <c r="AB78" s="71">
        <v>1</v>
      </c>
      <c r="AC78" s="16">
        <v>799</v>
      </c>
      <c r="AD78" s="71">
        <v>529</v>
      </c>
      <c r="AE78" s="71">
        <v>288</v>
      </c>
      <c r="AF78" s="71">
        <v>36</v>
      </c>
      <c r="AG78" s="71">
        <v>18</v>
      </c>
      <c r="AH78" s="71">
        <v>532</v>
      </c>
      <c r="AI78" s="205" t="s">
        <v>2056</v>
      </c>
      <c r="AJ78" s="8" t="s">
        <v>90</v>
      </c>
      <c r="AK78" s="71">
        <v>475</v>
      </c>
      <c r="AL78" s="71">
        <v>240</v>
      </c>
      <c r="AM78" s="71">
        <v>141</v>
      </c>
      <c r="AN78" s="71">
        <v>1085</v>
      </c>
      <c r="AO78" s="71">
        <v>511</v>
      </c>
      <c r="AP78" s="71">
        <v>211</v>
      </c>
      <c r="AQ78" s="71">
        <v>56</v>
      </c>
      <c r="AR78" s="71">
        <v>45</v>
      </c>
      <c r="AS78" s="71">
        <v>601</v>
      </c>
      <c r="AT78" s="71">
        <v>224</v>
      </c>
      <c r="AU78" s="71">
        <v>218</v>
      </c>
      <c r="AW78" s="78" t="s">
        <v>2056</v>
      </c>
      <c r="AX78" s="78" t="s">
        <v>2739</v>
      </c>
      <c r="AY78" s="78">
        <v>5443</v>
      </c>
    </row>
    <row r="79" spans="1:51">
      <c r="A79" s="205"/>
      <c r="B79" s="8" t="s">
        <v>91</v>
      </c>
      <c r="C79" s="71">
        <v>0</v>
      </c>
      <c r="D79" s="71">
        <v>0</v>
      </c>
      <c r="E79" s="71">
        <v>225</v>
      </c>
      <c r="F79" s="71">
        <v>112</v>
      </c>
      <c r="G79" s="71">
        <v>407</v>
      </c>
      <c r="H79" s="71">
        <v>210</v>
      </c>
      <c r="I79" s="71">
        <v>748</v>
      </c>
      <c r="J79" s="71">
        <v>378</v>
      </c>
      <c r="K79" s="125">
        <v>1380</v>
      </c>
      <c r="L79" s="125">
        <v>700</v>
      </c>
      <c r="M79" s="71">
        <v>0</v>
      </c>
      <c r="N79" s="71">
        <v>18</v>
      </c>
      <c r="O79" s="71">
        <v>27</v>
      </c>
      <c r="P79" s="71">
        <v>43</v>
      </c>
      <c r="Q79" s="125">
        <v>88</v>
      </c>
      <c r="R79" s="205"/>
      <c r="S79" s="8" t="s">
        <v>91</v>
      </c>
      <c r="T79" s="125">
        <v>33</v>
      </c>
      <c r="U79" s="71">
        <v>20</v>
      </c>
      <c r="V79" s="71">
        <v>2</v>
      </c>
      <c r="W79" s="71">
        <v>6</v>
      </c>
      <c r="X79" s="71">
        <v>1</v>
      </c>
      <c r="Y79" s="71">
        <v>13</v>
      </c>
      <c r="Z79" s="71">
        <v>1</v>
      </c>
      <c r="AA79" s="71">
        <v>73</v>
      </c>
      <c r="AB79" s="71">
        <v>0</v>
      </c>
      <c r="AC79" s="16">
        <v>88</v>
      </c>
      <c r="AD79" s="71">
        <v>78</v>
      </c>
      <c r="AE79" s="71">
        <v>25</v>
      </c>
      <c r="AF79" s="71">
        <v>25</v>
      </c>
      <c r="AG79" s="71">
        <v>18</v>
      </c>
      <c r="AH79" s="71">
        <v>34</v>
      </c>
      <c r="AI79" s="205"/>
      <c r="AJ79" s="8" t="s">
        <v>91</v>
      </c>
      <c r="AK79" s="71">
        <v>80</v>
      </c>
      <c r="AL79" s="71">
        <v>20</v>
      </c>
      <c r="AM79" s="71">
        <v>0</v>
      </c>
      <c r="AN79" s="71">
        <v>162</v>
      </c>
      <c r="AO79" s="71">
        <v>62</v>
      </c>
      <c r="AP79" s="71">
        <v>7</v>
      </c>
      <c r="AQ79" s="71">
        <v>0</v>
      </c>
      <c r="AR79" s="71">
        <v>11</v>
      </c>
      <c r="AS79" s="71">
        <v>38</v>
      </c>
      <c r="AT79" s="71">
        <v>37</v>
      </c>
      <c r="AU79" s="71">
        <v>31</v>
      </c>
      <c r="AW79" s="78" t="s">
        <v>2056</v>
      </c>
      <c r="AX79" s="78" t="s">
        <v>2740</v>
      </c>
      <c r="AY79" s="78">
        <v>618</v>
      </c>
    </row>
    <row r="80" spans="1:51">
      <c r="A80" s="205"/>
      <c r="B80" s="25" t="s">
        <v>73</v>
      </c>
      <c r="C80" s="26">
        <v>1</v>
      </c>
      <c r="D80" s="26">
        <v>0</v>
      </c>
      <c r="E80" s="26">
        <v>1585</v>
      </c>
      <c r="F80" s="26">
        <v>833</v>
      </c>
      <c r="G80" s="26">
        <v>5482</v>
      </c>
      <c r="H80" s="26">
        <v>2856</v>
      </c>
      <c r="I80" s="26">
        <v>10456</v>
      </c>
      <c r="J80" s="26">
        <v>5372</v>
      </c>
      <c r="K80" s="26">
        <v>17524</v>
      </c>
      <c r="L80" s="26">
        <v>9061</v>
      </c>
      <c r="M80" s="26">
        <v>1</v>
      </c>
      <c r="N80" s="26">
        <v>157</v>
      </c>
      <c r="O80" s="26">
        <v>363</v>
      </c>
      <c r="P80" s="26">
        <v>599</v>
      </c>
      <c r="Q80" s="26">
        <v>1120</v>
      </c>
      <c r="R80" s="205"/>
      <c r="S80" s="25" t="s">
        <v>73</v>
      </c>
      <c r="T80" s="26">
        <v>451</v>
      </c>
      <c r="U80" s="26">
        <v>95</v>
      </c>
      <c r="V80" s="26">
        <v>4</v>
      </c>
      <c r="W80" s="26">
        <v>271</v>
      </c>
      <c r="X80" s="26">
        <v>2</v>
      </c>
      <c r="Y80" s="26">
        <v>89</v>
      </c>
      <c r="Z80" s="26">
        <v>16</v>
      </c>
      <c r="AA80" s="26">
        <v>779</v>
      </c>
      <c r="AB80" s="26">
        <v>1</v>
      </c>
      <c r="AC80" s="26">
        <v>887</v>
      </c>
      <c r="AD80" s="26">
        <v>607</v>
      </c>
      <c r="AE80" s="26">
        <v>313</v>
      </c>
      <c r="AF80" s="26">
        <v>61</v>
      </c>
      <c r="AG80" s="26">
        <v>36</v>
      </c>
      <c r="AH80" s="26">
        <v>566</v>
      </c>
      <c r="AI80" s="205"/>
      <c r="AJ80" s="25" t="s">
        <v>73</v>
      </c>
      <c r="AK80" s="26">
        <v>555</v>
      </c>
      <c r="AL80" s="26">
        <v>260</v>
      </c>
      <c r="AM80" s="26">
        <v>141</v>
      </c>
      <c r="AN80" s="26">
        <v>1247</v>
      </c>
      <c r="AO80" s="26">
        <v>573</v>
      </c>
      <c r="AP80" s="26">
        <v>218</v>
      </c>
      <c r="AQ80" s="26">
        <v>56</v>
      </c>
      <c r="AR80" s="26">
        <v>56</v>
      </c>
      <c r="AS80" s="26">
        <v>639</v>
      </c>
      <c r="AT80" s="26">
        <v>261</v>
      </c>
      <c r="AU80" s="26">
        <v>249</v>
      </c>
      <c r="AW80" s="78" t="s">
        <v>2056</v>
      </c>
      <c r="AX80" s="78" t="s">
        <v>2741</v>
      </c>
      <c r="AY80" s="78">
        <v>6061</v>
      </c>
    </row>
    <row r="81" spans="1:51">
      <c r="A81" s="225" t="s">
        <v>146</v>
      </c>
      <c r="B81" s="97" t="s">
        <v>90</v>
      </c>
      <c r="C81" s="34">
        <f t="shared" ref="C81:Q81" si="0">C7+C10+C13+C16+C19+C22+C25+C28+C31+C34+C37+C40+C48+C51+C54+C57+C60+C63+C66+C69+C72+C75+C78</f>
        <v>648</v>
      </c>
      <c r="D81" s="34">
        <f t="shared" si="0"/>
        <v>329</v>
      </c>
      <c r="E81" s="34">
        <f t="shared" si="0"/>
        <v>80060</v>
      </c>
      <c r="F81" s="34">
        <f t="shared" si="0"/>
        <v>42408</v>
      </c>
      <c r="G81" s="34">
        <f t="shared" si="0"/>
        <v>214609</v>
      </c>
      <c r="H81" s="34">
        <f t="shared" si="0"/>
        <v>113844</v>
      </c>
      <c r="I81" s="34">
        <f t="shared" si="0"/>
        <v>314487</v>
      </c>
      <c r="J81" s="34">
        <f t="shared" si="0"/>
        <v>164136</v>
      </c>
      <c r="K81" s="34">
        <f t="shared" si="0"/>
        <v>609804</v>
      </c>
      <c r="L81" s="34">
        <f t="shared" si="0"/>
        <v>320717</v>
      </c>
      <c r="M81" s="34">
        <f t="shared" si="0"/>
        <v>40</v>
      </c>
      <c r="N81" s="34">
        <f t="shared" si="0"/>
        <v>6632</v>
      </c>
      <c r="O81" s="34">
        <f t="shared" si="0"/>
        <v>12426</v>
      </c>
      <c r="P81" s="34">
        <f t="shared" si="0"/>
        <v>16711</v>
      </c>
      <c r="Q81" s="34">
        <f t="shared" si="0"/>
        <v>35809</v>
      </c>
      <c r="R81" s="225" t="s">
        <v>146</v>
      </c>
      <c r="S81" s="97" t="s">
        <v>90</v>
      </c>
      <c r="T81" s="34">
        <f t="shared" ref="T81:AH81" si="1">T7+T10+T13+T16+T19+T22+T25+T28+T31+T34+T37+T40+T48+T51+T54+T57+T60+T63+T66+T69+T72+T75+T78</f>
        <v>14229</v>
      </c>
      <c r="U81" s="34">
        <f t="shared" si="1"/>
        <v>3627</v>
      </c>
      <c r="V81" s="34">
        <f t="shared" si="1"/>
        <v>295</v>
      </c>
      <c r="W81" s="34">
        <f t="shared" si="1"/>
        <v>3976</v>
      </c>
      <c r="X81" s="34">
        <f t="shared" si="1"/>
        <v>93</v>
      </c>
      <c r="Y81" s="34">
        <f t="shared" si="1"/>
        <v>3037</v>
      </c>
      <c r="Z81" s="34">
        <f t="shared" si="1"/>
        <v>1939</v>
      </c>
      <c r="AA81" s="34">
        <f t="shared" si="1"/>
        <v>22097</v>
      </c>
      <c r="AB81" s="34">
        <f t="shared" si="1"/>
        <v>227</v>
      </c>
      <c r="AC81" s="34">
        <f t="shared" si="1"/>
        <v>27393</v>
      </c>
      <c r="AD81" s="34">
        <f t="shared" si="1"/>
        <v>20716</v>
      </c>
      <c r="AE81" s="34">
        <f t="shared" si="1"/>
        <v>9985</v>
      </c>
      <c r="AF81" s="34">
        <f t="shared" si="1"/>
        <v>1808</v>
      </c>
      <c r="AG81" s="34">
        <f t="shared" si="1"/>
        <v>808</v>
      </c>
      <c r="AH81" s="34">
        <f t="shared" si="1"/>
        <v>14997</v>
      </c>
      <c r="AI81" s="225" t="s">
        <v>146</v>
      </c>
      <c r="AJ81" s="97" t="s">
        <v>90</v>
      </c>
      <c r="AK81" s="34">
        <f t="shared" ref="AK81:AU81" si="2">AK7+AK10+AK13+AK16+AK19+AK22+AK25+AK28+AK31+AK34+AK37+AK40+AK48+AK51+AK54+AK57+AK60+AK63+AK66+AK69+AK72+AK75+AK78</f>
        <v>58363</v>
      </c>
      <c r="AL81" s="34">
        <f t="shared" si="2"/>
        <v>27596</v>
      </c>
      <c r="AM81" s="34">
        <f t="shared" si="2"/>
        <v>4965</v>
      </c>
      <c r="AN81" s="34">
        <f t="shared" si="2"/>
        <v>36819</v>
      </c>
      <c r="AO81" s="34">
        <f t="shared" si="2"/>
        <v>8299</v>
      </c>
      <c r="AP81" s="34">
        <f t="shared" si="2"/>
        <v>3719</v>
      </c>
      <c r="AQ81" s="34">
        <f t="shared" si="2"/>
        <v>1483</v>
      </c>
      <c r="AR81" s="34">
        <f t="shared" si="2"/>
        <v>2779</v>
      </c>
      <c r="AS81" s="34">
        <f t="shared" si="2"/>
        <v>19525</v>
      </c>
      <c r="AT81" s="34">
        <f t="shared" si="2"/>
        <v>7430</v>
      </c>
      <c r="AU81" s="34">
        <f t="shared" si="2"/>
        <v>6705</v>
      </c>
      <c r="AW81" s="78" t="str">
        <f>IF(A81="",AW80,A81)</f>
        <v xml:space="preserve">MADAGASCAR </v>
      </c>
      <c r="AX81" s="78" t="str">
        <f>AW81&amp;B81</f>
        <v>MADAGASCAR RURAL</v>
      </c>
      <c r="AY81" s="78">
        <f>AK81+AM81+2*AN81+3*AO81+4*AP81+5*AQ81</f>
        <v>184154</v>
      </c>
    </row>
    <row r="82" spans="1:51">
      <c r="A82" s="225"/>
      <c r="B82" s="94" t="s">
        <v>91</v>
      </c>
      <c r="C82" s="34">
        <f t="shared" ref="C82:Q82" si="3">C8+C11+C14+C17+C20+C23+C26+C29+C32+C35+C38+C41+C49+C52+C55+C58+C61+C64+C67+C70+C73+C76+C79</f>
        <v>95</v>
      </c>
      <c r="D82" s="34">
        <f t="shared" si="3"/>
        <v>50</v>
      </c>
      <c r="E82" s="34">
        <f t="shared" si="3"/>
        <v>11931</v>
      </c>
      <c r="F82" s="34">
        <f t="shared" si="3"/>
        <v>6209</v>
      </c>
      <c r="G82" s="34">
        <f t="shared" si="3"/>
        <v>27403</v>
      </c>
      <c r="H82" s="34">
        <f t="shared" si="3"/>
        <v>14279</v>
      </c>
      <c r="I82" s="34">
        <f t="shared" si="3"/>
        <v>37382</v>
      </c>
      <c r="J82" s="34">
        <f t="shared" si="3"/>
        <v>19076</v>
      </c>
      <c r="K82" s="34">
        <f t="shared" si="3"/>
        <v>76811</v>
      </c>
      <c r="L82" s="34">
        <f t="shared" si="3"/>
        <v>39614</v>
      </c>
      <c r="M82" s="34">
        <f t="shared" si="3"/>
        <v>10</v>
      </c>
      <c r="N82" s="34">
        <f t="shared" si="3"/>
        <v>842</v>
      </c>
      <c r="O82" s="34">
        <f t="shared" si="3"/>
        <v>1417</v>
      </c>
      <c r="P82" s="34">
        <f t="shared" si="3"/>
        <v>1838</v>
      </c>
      <c r="Q82" s="34">
        <f t="shared" si="3"/>
        <v>4107</v>
      </c>
      <c r="R82" s="225"/>
      <c r="S82" s="94" t="s">
        <v>91</v>
      </c>
      <c r="T82" s="34">
        <f t="shared" ref="T82:AH82" si="4">T8+T11+T14+T17+T20+T23+T26+T29+T32+T35+T38+T41+T49+T52+T55+T58+T61+T64+T67+T70+T73+T76+T79</f>
        <v>1661</v>
      </c>
      <c r="U82" s="34">
        <f t="shared" si="4"/>
        <v>733</v>
      </c>
      <c r="V82" s="34">
        <f t="shared" si="4"/>
        <v>460</v>
      </c>
      <c r="W82" s="34">
        <f t="shared" si="4"/>
        <v>295</v>
      </c>
      <c r="X82" s="34">
        <f t="shared" si="4"/>
        <v>47</v>
      </c>
      <c r="Y82" s="34">
        <f t="shared" si="4"/>
        <v>1014</v>
      </c>
      <c r="Z82" s="34">
        <f t="shared" si="4"/>
        <v>425</v>
      </c>
      <c r="AA82" s="34">
        <f t="shared" si="4"/>
        <v>2161</v>
      </c>
      <c r="AB82" s="34">
        <f t="shared" si="4"/>
        <v>40</v>
      </c>
      <c r="AC82" s="34">
        <f t="shared" si="4"/>
        <v>3687</v>
      </c>
      <c r="AD82" s="34">
        <f t="shared" si="4"/>
        <v>3308</v>
      </c>
      <c r="AE82" s="34">
        <f t="shared" si="4"/>
        <v>1724</v>
      </c>
      <c r="AF82" s="34">
        <f t="shared" si="4"/>
        <v>1543</v>
      </c>
      <c r="AG82" s="34">
        <f t="shared" si="4"/>
        <v>1015</v>
      </c>
      <c r="AH82" s="34">
        <f t="shared" si="4"/>
        <v>1266</v>
      </c>
      <c r="AI82" s="225"/>
      <c r="AJ82" s="94" t="s">
        <v>91</v>
      </c>
      <c r="AK82" s="34">
        <f t="shared" ref="AK82:AU82" si="5">AK8+AK11+AK14+AK17+AK20+AK23+AK26+AK29+AK32+AK35+AK38+AK41+AK49+AK52+AK55+AK58+AK61+AK64+AK67+AK70+AK73+AK76+AK79</f>
        <v>24553</v>
      </c>
      <c r="AL82" s="34">
        <f t="shared" si="5"/>
        <v>11036</v>
      </c>
      <c r="AM82" s="34">
        <f t="shared" si="5"/>
        <v>1023</v>
      </c>
      <c r="AN82" s="34">
        <f t="shared" si="5"/>
        <v>4059</v>
      </c>
      <c r="AO82" s="34">
        <f t="shared" si="5"/>
        <v>768</v>
      </c>
      <c r="AP82" s="34">
        <f t="shared" si="5"/>
        <v>330</v>
      </c>
      <c r="AQ82" s="34">
        <f t="shared" si="5"/>
        <v>245</v>
      </c>
      <c r="AR82" s="34">
        <f t="shared" si="5"/>
        <v>825</v>
      </c>
      <c r="AS82" s="34">
        <f t="shared" si="5"/>
        <v>2146</v>
      </c>
      <c r="AT82" s="34">
        <f t="shared" si="5"/>
        <v>1409</v>
      </c>
      <c r="AU82" s="34">
        <f t="shared" si="5"/>
        <v>1209</v>
      </c>
      <c r="AW82" s="78" t="str">
        <f>IF(A82="",AW81,A82)</f>
        <v xml:space="preserve">MADAGASCAR </v>
      </c>
      <c r="AX82" s="78" t="str">
        <f>AW82&amp;B82</f>
        <v>MADAGASCAR URBAIN</v>
      </c>
      <c r="AY82" s="78">
        <f>AK82+AM82+2*AN82+3*AO82+4*AP82+5*AQ82</f>
        <v>38543</v>
      </c>
    </row>
    <row r="83" spans="1:51">
      <c r="A83" s="225"/>
      <c r="B83" s="94" t="s">
        <v>73</v>
      </c>
      <c r="C83" s="34">
        <f t="shared" ref="C83:Q83" si="6">C9+C12+C15+C18+C21+C24+C27+C30+C33+C36+C39+C42+C50+C53+C56+C59+C62+C65+C68+C71+C74+C77+C80</f>
        <v>743</v>
      </c>
      <c r="D83" s="34">
        <f t="shared" si="6"/>
        <v>379</v>
      </c>
      <c r="E83" s="34">
        <f t="shared" si="6"/>
        <v>91991</v>
      </c>
      <c r="F83" s="34">
        <f t="shared" si="6"/>
        <v>48617</v>
      </c>
      <c r="G83" s="34">
        <f t="shared" si="6"/>
        <v>242012</v>
      </c>
      <c r="H83" s="34">
        <f t="shared" si="6"/>
        <v>128123</v>
      </c>
      <c r="I83" s="34">
        <f t="shared" si="6"/>
        <v>351869</v>
      </c>
      <c r="J83" s="34">
        <f t="shared" si="6"/>
        <v>183212</v>
      </c>
      <c r="K83" s="34">
        <f t="shared" si="6"/>
        <v>686615</v>
      </c>
      <c r="L83" s="34">
        <f t="shared" si="6"/>
        <v>360331</v>
      </c>
      <c r="M83" s="34">
        <f t="shared" si="6"/>
        <v>50</v>
      </c>
      <c r="N83" s="34">
        <f t="shared" si="6"/>
        <v>7474</v>
      </c>
      <c r="O83" s="34">
        <f t="shared" si="6"/>
        <v>13843</v>
      </c>
      <c r="P83" s="34">
        <f t="shared" si="6"/>
        <v>18549</v>
      </c>
      <c r="Q83" s="34">
        <f t="shared" si="6"/>
        <v>39916</v>
      </c>
      <c r="R83" s="225"/>
      <c r="S83" s="94" t="s">
        <v>73</v>
      </c>
      <c r="T83" s="34">
        <f t="shared" ref="T83:AH83" si="7">T9+T12+T15+T18+T21+T24+T27+T30+T33+T36+T39+T42+T50+T53+T56+T59+T62+T65+T68+T71+T74+T77+T80</f>
        <v>15890</v>
      </c>
      <c r="U83" s="34">
        <f t="shared" si="7"/>
        <v>4360</v>
      </c>
      <c r="V83" s="34">
        <f t="shared" si="7"/>
        <v>755</v>
      </c>
      <c r="W83" s="34">
        <f t="shared" si="7"/>
        <v>4271</v>
      </c>
      <c r="X83" s="34">
        <f t="shared" si="7"/>
        <v>140</v>
      </c>
      <c r="Y83" s="34">
        <f t="shared" si="7"/>
        <v>4051</v>
      </c>
      <c r="Z83" s="34">
        <f t="shared" si="7"/>
        <v>2364</v>
      </c>
      <c r="AA83" s="34">
        <f t="shared" si="7"/>
        <v>24258</v>
      </c>
      <c r="AB83" s="34">
        <f t="shared" si="7"/>
        <v>267</v>
      </c>
      <c r="AC83" s="34">
        <f t="shared" si="7"/>
        <v>31080</v>
      </c>
      <c r="AD83" s="34">
        <f t="shared" si="7"/>
        <v>24024</v>
      </c>
      <c r="AE83" s="34">
        <f t="shared" si="7"/>
        <v>11709</v>
      </c>
      <c r="AF83" s="34">
        <f t="shared" si="7"/>
        <v>3351</v>
      </c>
      <c r="AG83" s="34">
        <f t="shared" si="7"/>
        <v>1823</v>
      </c>
      <c r="AH83" s="34">
        <f t="shared" si="7"/>
        <v>16263</v>
      </c>
      <c r="AI83" s="225"/>
      <c r="AJ83" s="94" t="s">
        <v>73</v>
      </c>
      <c r="AK83" s="34">
        <f t="shared" ref="AK83:AU83" si="8">AK9+AK12+AK15+AK18+AK21+AK24+AK27+AK30+AK33+AK36+AK39+AK42+AK50+AK53+AK56+AK59+AK62+AK65+AK68+AK71+AK74+AK77+AK80</f>
        <v>82916</v>
      </c>
      <c r="AL83" s="34">
        <f t="shared" si="8"/>
        <v>38632</v>
      </c>
      <c r="AM83" s="34">
        <f t="shared" si="8"/>
        <v>5988</v>
      </c>
      <c r="AN83" s="34">
        <f t="shared" si="8"/>
        <v>40878</v>
      </c>
      <c r="AO83" s="34">
        <f t="shared" si="8"/>
        <v>9067</v>
      </c>
      <c r="AP83" s="34">
        <f t="shared" si="8"/>
        <v>4049</v>
      </c>
      <c r="AQ83" s="34">
        <f t="shared" si="8"/>
        <v>1728</v>
      </c>
      <c r="AR83" s="34">
        <f t="shared" si="8"/>
        <v>3604</v>
      </c>
      <c r="AS83" s="34">
        <f t="shared" si="8"/>
        <v>21671</v>
      </c>
      <c r="AT83" s="34">
        <f t="shared" si="8"/>
        <v>8839</v>
      </c>
      <c r="AU83" s="34">
        <f t="shared" si="8"/>
        <v>7914</v>
      </c>
      <c r="AW83" s="78" t="str">
        <f>IF(A83="",AW82,A83)</f>
        <v xml:space="preserve">MADAGASCAR </v>
      </c>
      <c r="AX83" s="78" t="str">
        <f>AW83&amp;B83</f>
        <v>MADAGASCAR TOTAL</v>
      </c>
      <c r="AY83" s="78">
        <f>AK83+AM83+2*AN83+3*AO83+4*AP83+5*AQ83</f>
        <v>222697</v>
      </c>
    </row>
    <row r="84" spans="1:51">
      <c r="A84" s="206" t="s">
        <v>2217</v>
      </c>
      <c r="B84" s="206"/>
      <c r="C84" s="206"/>
      <c r="D84" s="206"/>
      <c r="E84" s="206"/>
      <c r="F84" s="206"/>
      <c r="G84" s="206"/>
      <c r="H84" s="206"/>
      <c r="I84" s="206"/>
      <c r="J84" s="206"/>
      <c r="K84" s="206"/>
      <c r="L84" s="206"/>
      <c r="M84" s="206"/>
      <c r="N84" s="206"/>
      <c r="O84" s="206"/>
      <c r="P84" s="206"/>
      <c r="Q84" s="206"/>
      <c r="R84" s="218" t="s">
        <v>147</v>
      </c>
      <c r="S84" s="218"/>
      <c r="T84" s="218"/>
      <c r="U84" s="218"/>
      <c r="V84" s="218"/>
      <c r="W84" s="218"/>
      <c r="X84" s="218"/>
      <c r="Y84" s="218"/>
      <c r="Z84" s="218"/>
      <c r="AA84" s="218"/>
      <c r="AB84" s="218"/>
      <c r="AC84" s="218"/>
      <c r="AD84" s="218"/>
      <c r="AE84" s="218"/>
      <c r="AF84" s="218"/>
      <c r="AG84" s="218"/>
      <c r="AH84" s="218"/>
      <c r="AI84" s="218" t="s">
        <v>148</v>
      </c>
      <c r="AJ84" s="218"/>
      <c r="AK84" s="218"/>
      <c r="AL84" s="218"/>
      <c r="AM84" s="218"/>
      <c r="AN84" s="218"/>
      <c r="AO84" s="218"/>
      <c r="AP84" s="218"/>
      <c r="AQ84" s="218"/>
      <c r="AR84" s="218"/>
      <c r="AS84" s="218"/>
      <c r="AT84" s="218"/>
      <c r="AU84" s="218"/>
      <c r="AW84" s="78" t="str">
        <f>IF(A84="",AW83,A84)</f>
        <v>REPARTITION DES EFFECTIFS DES ELEVES ET DES SECTIONS DU PRESCOLAIRE PUBLIC PAR CISCO, PAR MILIEU DE RESIDENCE ET PAR GENRE</v>
      </c>
      <c r="AX84" s="78" t="str">
        <f>AW84&amp;B84</f>
        <v>REPARTITION DES EFFECTIFS DES ELEVES ET DES SECTIONS DU PRESCOLAIRE PUBLIC PAR CISCO, PAR MILIEU DE RESIDENCE ET PAR GENRE</v>
      </c>
      <c r="AY84" s="78">
        <f>AK84+AM84+2*AN84+3*AO84+4*AP84+5*AQ84</f>
        <v>0</v>
      </c>
    </row>
    <row r="85" spans="1:51">
      <c r="A85" s="206" t="str">
        <f>"ANNEE SCOLAIRE "&amp;annee_scolaire</f>
        <v>ANNEE SCOLAIRE 2022-2023</v>
      </c>
      <c r="B85" s="206"/>
      <c r="C85" s="206"/>
      <c r="D85" s="206"/>
      <c r="E85" s="206"/>
      <c r="F85" s="206"/>
      <c r="G85" s="206"/>
      <c r="H85" s="206"/>
      <c r="I85" s="206"/>
      <c r="J85" s="206"/>
      <c r="K85" s="206"/>
      <c r="L85" s="206"/>
      <c r="M85" s="206"/>
      <c r="N85" s="206"/>
      <c r="O85" s="206"/>
      <c r="P85" s="206"/>
      <c r="Q85" s="206"/>
      <c r="R85" s="218" t="str">
        <f>"ANNEE SCOLAIRE "&amp;annee_scolaire</f>
        <v>ANNEE SCOLAIRE 2022-2023</v>
      </c>
      <c r="S85" s="218"/>
      <c r="T85" s="218"/>
      <c r="U85" s="218"/>
      <c r="V85" s="218"/>
      <c r="W85" s="218"/>
      <c r="X85" s="218"/>
      <c r="Y85" s="218"/>
      <c r="Z85" s="218"/>
      <c r="AA85" s="218"/>
      <c r="AB85" s="218"/>
      <c r="AC85" s="218"/>
      <c r="AD85" s="218"/>
      <c r="AE85" s="218"/>
      <c r="AF85" s="218"/>
      <c r="AG85" s="218"/>
      <c r="AH85" s="218"/>
      <c r="AI85" s="218" t="str">
        <f>"ANNEE SCOLAIRE "&amp;annee_scolaire</f>
        <v>ANNEE SCOLAIRE 2022-2023</v>
      </c>
      <c r="AJ85" s="218"/>
      <c r="AK85" s="218"/>
      <c r="AL85" s="218"/>
      <c r="AM85" s="218"/>
      <c r="AN85" s="218"/>
      <c r="AO85" s="218"/>
      <c r="AP85" s="218"/>
      <c r="AQ85" s="218"/>
      <c r="AR85" s="218"/>
      <c r="AS85" s="218"/>
      <c r="AT85" s="218"/>
      <c r="AU85" s="218"/>
      <c r="AW85" s="78" t="str">
        <f>IF(A85="",AW84,A85)</f>
        <v>ANNEE SCOLAIRE 2022-2023</v>
      </c>
      <c r="AX85" s="78" t="str">
        <f>AW85&amp;B85</f>
        <v>ANNEE SCOLAIRE 2022-2023</v>
      </c>
      <c r="AY85" s="78">
        <f>AK85+AM85+2*AN85+3*AO85+4*AP85+5*AQ85</f>
        <v>0</v>
      </c>
    </row>
    <row r="86" spans="1:51" ht="14.45" customHeight="1">
      <c r="A86" s="202" t="s">
        <v>2</v>
      </c>
      <c r="B86" s="202" t="s">
        <v>84</v>
      </c>
      <c r="C86" s="210" t="s">
        <v>239</v>
      </c>
      <c r="D86" s="210"/>
      <c r="E86" s="218" t="s">
        <v>43</v>
      </c>
      <c r="F86" s="218"/>
      <c r="G86" s="218" t="s">
        <v>44</v>
      </c>
      <c r="H86" s="218"/>
      <c r="I86" s="218" t="s">
        <v>45</v>
      </c>
      <c r="J86" s="218"/>
      <c r="K86" s="218" t="s">
        <v>47</v>
      </c>
      <c r="L86" s="218"/>
      <c r="M86" s="218" t="s">
        <v>133</v>
      </c>
      <c r="N86" s="218"/>
      <c r="O86" s="218"/>
      <c r="P86" s="218"/>
      <c r="Q86" s="218"/>
      <c r="R86" s="202" t="s">
        <v>2</v>
      </c>
      <c r="S86" s="219" t="s">
        <v>84</v>
      </c>
      <c r="T86" s="208" t="s">
        <v>134</v>
      </c>
      <c r="U86" s="208"/>
      <c r="V86" s="208"/>
      <c r="W86" s="208"/>
      <c r="X86" s="208" t="s">
        <v>135</v>
      </c>
      <c r="Y86" s="208"/>
      <c r="Z86" s="208"/>
      <c r="AA86" s="208"/>
      <c r="AB86" s="208"/>
      <c r="AC86" s="208"/>
      <c r="AD86" s="208"/>
      <c r="AE86" s="208"/>
      <c r="AF86" s="220" t="s">
        <v>136</v>
      </c>
      <c r="AG86" s="221"/>
      <c r="AH86" s="209" t="s">
        <v>137</v>
      </c>
      <c r="AI86" s="202" t="s">
        <v>2</v>
      </c>
      <c r="AJ86" s="202" t="s">
        <v>84</v>
      </c>
      <c r="AK86" s="224" t="s">
        <v>138</v>
      </c>
      <c r="AL86" s="224"/>
      <c r="AM86" s="224"/>
      <c r="AN86" s="224"/>
      <c r="AO86" s="224"/>
      <c r="AP86" s="224"/>
      <c r="AQ86" s="224"/>
      <c r="AR86" s="224"/>
      <c r="AS86" s="224"/>
      <c r="AT86" s="224"/>
      <c r="AU86" s="224"/>
      <c r="AW86" s="78"/>
    </row>
    <row r="87" spans="1:51">
      <c r="A87" s="202"/>
      <c r="B87" s="202"/>
      <c r="C87" s="210" t="s">
        <v>139</v>
      </c>
      <c r="D87" s="210" t="s">
        <v>48</v>
      </c>
      <c r="E87" s="210" t="s">
        <v>139</v>
      </c>
      <c r="F87" s="210" t="s">
        <v>48</v>
      </c>
      <c r="G87" s="210" t="s">
        <v>139</v>
      </c>
      <c r="H87" s="210" t="s">
        <v>48</v>
      </c>
      <c r="I87" s="210" t="s">
        <v>139</v>
      </c>
      <c r="J87" s="210" t="s">
        <v>48</v>
      </c>
      <c r="K87" s="210" t="s">
        <v>139</v>
      </c>
      <c r="L87" s="210" t="s">
        <v>48</v>
      </c>
      <c r="M87" s="210" t="s">
        <v>240</v>
      </c>
      <c r="N87" s="210" t="s">
        <v>43</v>
      </c>
      <c r="O87" s="210" t="s">
        <v>44</v>
      </c>
      <c r="P87" s="210" t="s">
        <v>45</v>
      </c>
      <c r="Q87" s="210" t="s">
        <v>47</v>
      </c>
      <c r="R87" s="202"/>
      <c r="S87" s="219"/>
      <c r="T87" s="209" t="s">
        <v>140</v>
      </c>
      <c r="U87" s="209" t="s">
        <v>237</v>
      </c>
      <c r="V87" s="209" t="s">
        <v>141</v>
      </c>
      <c r="W87" s="209" t="s">
        <v>142</v>
      </c>
      <c r="X87" s="209" t="s">
        <v>273</v>
      </c>
      <c r="Y87" s="209" t="s">
        <v>276</v>
      </c>
      <c r="Z87" s="209" t="s">
        <v>274</v>
      </c>
      <c r="AA87" s="209" t="s">
        <v>275</v>
      </c>
      <c r="AB87" s="209" t="s">
        <v>0</v>
      </c>
      <c r="AC87" s="209" t="s">
        <v>47</v>
      </c>
      <c r="AD87" s="209" t="s">
        <v>143</v>
      </c>
      <c r="AE87" s="209" t="s">
        <v>238</v>
      </c>
      <c r="AF87" s="222"/>
      <c r="AG87" s="223"/>
      <c r="AH87" s="209"/>
      <c r="AI87" s="202"/>
      <c r="AJ87" s="202"/>
      <c r="AK87" s="209" t="s">
        <v>41</v>
      </c>
      <c r="AL87" s="209" t="s">
        <v>42</v>
      </c>
      <c r="AM87" s="209" t="s">
        <v>335</v>
      </c>
      <c r="AN87" s="209" t="s">
        <v>278</v>
      </c>
      <c r="AO87" s="209" t="s">
        <v>336</v>
      </c>
      <c r="AP87" s="209" t="s">
        <v>337</v>
      </c>
      <c r="AQ87" s="209" t="s">
        <v>338</v>
      </c>
      <c r="AR87" s="209" t="s">
        <v>144</v>
      </c>
      <c r="AS87" s="209" t="s">
        <v>145</v>
      </c>
      <c r="AT87" s="209" t="s">
        <v>57</v>
      </c>
      <c r="AU87" s="209" t="s">
        <v>58</v>
      </c>
      <c r="AW87" s="78"/>
    </row>
    <row r="88" spans="1:51">
      <c r="A88" s="202"/>
      <c r="B88" s="202"/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  <c r="O88" s="210"/>
      <c r="P88" s="210"/>
      <c r="Q88" s="210"/>
      <c r="R88" s="202"/>
      <c r="S88" s="219"/>
      <c r="T88" s="209"/>
      <c r="U88" s="209"/>
      <c r="V88" s="209"/>
      <c r="W88" s="209"/>
      <c r="X88" s="209"/>
      <c r="Y88" s="209"/>
      <c r="Z88" s="209"/>
      <c r="AA88" s="209"/>
      <c r="AB88" s="209"/>
      <c r="AC88" s="209"/>
      <c r="AD88" s="209"/>
      <c r="AE88" s="209"/>
      <c r="AF88" s="14" t="s">
        <v>47</v>
      </c>
      <c r="AG88" s="126" t="s">
        <v>143</v>
      </c>
      <c r="AH88" s="209"/>
      <c r="AI88" s="202"/>
      <c r="AJ88" s="202"/>
      <c r="AK88" s="209"/>
      <c r="AL88" s="209"/>
      <c r="AM88" s="209"/>
      <c r="AN88" s="209"/>
      <c r="AO88" s="209"/>
      <c r="AP88" s="209"/>
      <c r="AQ88" s="209"/>
      <c r="AR88" s="209"/>
      <c r="AS88" s="209"/>
      <c r="AT88" s="209"/>
      <c r="AU88" s="209"/>
      <c r="AW88" s="78" t="s">
        <v>2</v>
      </c>
      <c r="AY88" s="78" t="s">
        <v>390</v>
      </c>
    </row>
    <row r="89" spans="1:51" s="100" customFormat="1">
      <c r="A89" s="7" t="s">
        <v>95</v>
      </c>
      <c r="B89" s="7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7" t="s">
        <v>95</v>
      </c>
      <c r="S89" s="18"/>
      <c r="T89" s="23"/>
      <c r="U89" s="23"/>
      <c r="V89" s="23"/>
      <c r="W89" s="23"/>
      <c r="X89" s="23"/>
      <c r="Y89" s="23"/>
      <c r="Z89" s="23"/>
      <c r="AA89" s="23"/>
      <c r="AB89" s="23"/>
      <c r="AC89" s="18"/>
      <c r="AD89" s="23"/>
      <c r="AE89" s="23"/>
      <c r="AF89" s="18"/>
      <c r="AG89" s="23"/>
      <c r="AH89" s="18"/>
      <c r="AI89" s="7" t="s">
        <v>95</v>
      </c>
      <c r="AJ89" s="7"/>
      <c r="AK89" s="7"/>
      <c r="AL89" s="7"/>
      <c r="AM89" s="12"/>
      <c r="AN89" s="8"/>
      <c r="AO89" s="8"/>
      <c r="AP89" s="8"/>
      <c r="AQ89" s="8"/>
      <c r="AR89" s="8"/>
      <c r="AS89" s="8"/>
      <c r="AT89" s="8"/>
      <c r="AU89" s="8"/>
      <c r="AW89" s="78" t="s">
        <v>95</v>
      </c>
      <c r="AX89" s="78" t="s">
        <v>95</v>
      </c>
      <c r="AY89" s="78">
        <v>0</v>
      </c>
    </row>
    <row r="90" spans="1:51" ht="14.45" customHeight="1">
      <c r="A90" s="205" t="s">
        <v>149</v>
      </c>
      <c r="B90" s="8" t="s">
        <v>90</v>
      </c>
      <c r="C90" s="71">
        <v>0</v>
      </c>
      <c r="D90" s="71">
        <v>0</v>
      </c>
      <c r="E90" s="71">
        <v>224</v>
      </c>
      <c r="F90" s="71">
        <v>121</v>
      </c>
      <c r="G90" s="71">
        <v>642</v>
      </c>
      <c r="H90" s="71">
        <v>312</v>
      </c>
      <c r="I90" s="71">
        <v>3391</v>
      </c>
      <c r="J90" s="71">
        <v>1727</v>
      </c>
      <c r="K90" s="125">
        <v>4257</v>
      </c>
      <c r="L90" s="125">
        <v>2160</v>
      </c>
      <c r="M90" s="71">
        <v>0</v>
      </c>
      <c r="N90" s="71">
        <v>16</v>
      </c>
      <c r="O90" s="71">
        <v>34</v>
      </c>
      <c r="P90" s="71">
        <v>158</v>
      </c>
      <c r="Q90" s="125">
        <v>208</v>
      </c>
      <c r="R90" s="205" t="s">
        <v>149</v>
      </c>
      <c r="S90" s="8" t="s">
        <v>90</v>
      </c>
      <c r="T90" s="125">
        <v>172</v>
      </c>
      <c r="U90" s="71">
        <v>78</v>
      </c>
      <c r="V90" s="71">
        <v>2</v>
      </c>
      <c r="W90" s="71">
        <v>20</v>
      </c>
      <c r="X90" s="71">
        <v>0</v>
      </c>
      <c r="Y90" s="71">
        <v>23</v>
      </c>
      <c r="Z90" s="71">
        <v>4</v>
      </c>
      <c r="AA90" s="71">
        <v>172</v>
      </c>
      <c r="AB90" s="71">
        <v>0</v>
      </c>
      <c r="AC90" s="16">
        <v>199</v>
      </c>
      <c r="AD90" s="71">
        <v>177</v>
      </c>
      <c r="AE90" s="71">
        <v>67</v>
      </c>
      <c r="AF90" s="71">
        <v>23</v>
      </c>
      <c r="AG90" s="71">
        <v>10</v>
      </c>
      <c r="AH90" s="71">
        <v>152</v>
      </c>
      <c r="AI90" s="205" t="s">
        <v>149</v>
      </c>
      <c r="AJ90" s="8" t="s">
        <v>90</v>
      </c>
      <c r="AK90" s="71">
        <v>720</v>
      </c>
      <c r="AL90" s="71">
        <v>389</v>
      </c>
      <c r="AM90" s="71">
        <v>56</v>
      </c>
      <c r="AN90" s="71">
        <v>537</v>
      </c>
      <c r="AO90" s="71">
        <v>116</v>
      </c>
      <c r="AP90" s="71">
        <v>75</v>
      </c>
      <c r="AQ90" s="71">
        <v>70</v>
      </c>
      <c r="AR90" s="71">
        <v>28</v>
      </c>
      <c r="AS90" s="71">
        <v>202</v>
      </c>
      <c r="AT90" s="71">
        <v>158</v>
      </c>
      <c r="AU90" s="71">
        <v>144</v>
      </c>
      <c r="AW90" s="78" t="s">
        <v>149</v>
      </c>
      <c r="AX90" s="78" t="s">
        <v>2342</v>
      </c>
      <c r="AY90" s="78">
        <v>2848</v>
      </c>
    </row>
    <row r="91" spans="1:51">
      <c r="A91" s="205"/>
      <c r="B91" s="8" t="s">
        <v>91</v>
      </c>
      <c r="C91" s="71">
        <v>0</v>
      </c>
      <c r="D91" s="71">
        <v>0</v>
      </c>
      <c r="E91" s="71">
        <v>65</v>
      </c>
      <c r="F91" s="71">
        <v>32</v>
      </c>
      <c r="G91" s="71">
        <v>169</v>
      </c>
      <c r="H91" s="71">
        <v>100</v>
      </c>
      <c r="I91" s="71">
        <v>297</v>
      </c>
      <c r="J91" s="71">
        <v>152</v>
      </c>
      <c r="K91" s="125">
        <v>531</v>
      </c>
      <c r="L91" s="125">
        <v>284</v>
      </c>
      <c r="M91" s="71">
        <v>0</v>
      </c>
      <c r="N91" s="71">
        <v>2</v>
      </c>
      <c r="O91" s="71">
        <v>6</v>
      </c>
      <c r="P91" s="71">
        <v>10</v>
      </c>
      <c r="Q91" s="125">
        <v>18</v>
      </c>
      <c r="R91" s="205"/>
      <c r="S91" s="8" t="s">
        <v>91</v>
      </c>
      <c r="T91" s="125">
        <v>17</v>
      </c>
      <c r="U91" s="71">
        <v>11</v>
      </c>
      <c r="V91" s="71">
        <v>7</v>
      </c>
      <c r="W91" s="71">
        <v>1</v>
      </c>
      <c r="X91" s="71">
        <v>0</v>
      </c>
      <c r="Y91" s="71">
        <v>8</v>
      </c>
      <c r="Z91" s="71">
        <v>0</v>
      </c>
      <c r="AA91" s="71">
        <v>10</v>
      </c>
      <c r="AB91" s="71">
        <v>0</v>
      </c>
      <c r="AC91" s="16">
        <v>18</v>
      </c>
      <c r="AD91" s="71">
        <v>18</v>
      </c>
      <c r="AE91" s="71">
        <v>9</v>
      </c>
      <c r="AF91" s="71">
        <v>36</v>
      </c>
      <c r="AG91" s="71">
        <v>25</v>
      </c>
      <c r="AH91" s="71">
        <v>9</v>
      </c>
      <c r="AI91" s="205"/>
      <c r="AJ91" s="8" t="s">
        <v>91</v>
      </c>
      <c r="AK91" s="71">
        <v>396</v>
      </c>
      <c r="AL91" s="71">
        <v>66</v>
      </c>
      <c r="AM91" s="71">
        <v>0</v>
      </c>
      <c r="AN91" s="71">
        <v>31</v>
      </c>
      <c r="AO91" s="71">
        <v>10</v>
      </c>
      <c r="AP91" s="71">
        <v>3</v>
      </c>
      <c r="AQ91" s="71">
        <v>0</v>
      </c>
      <c r="AR91" s="71">
        <v>6</v>
      </c>
      <c r="AS91" s="71">
        <v>18</v>
      </c>
      <c r="AT91" s="71">
        <v>16</v>
      </c>
      <c r="AU91" s="71">
        <v>16</v>
      </c>
      <c r="AW91" s="78" t="s">
        <v>149</v>
      </c>
      <c r="AX91" s="78" t="s">
        <v>2343</v>
      </c>
      <c r="AY91" s="78">
        <v>500</v>
      </c>
    </row>
    <row r="92" spans="1:51">
      <c r="A92" s="205"/>
      <c r="B92" s="25" t="s">
        <v>73</v>
      </c>
      <c r="C92" s="26">
        <v>0</v>
      </c>
      <c r="D92" s="26">
        <v>0</v>
      </c>
      <c r="E92" s="26">
        <v>289</v>
      </c>
      <c r="F92" s="26">
        <v>153</v>
      </c>
      <c r="G92" s="26">
        <v>811</v>
      </c>
      <c r="H92" s="26">
        <v>412</v>
      </c>
      <c r="I92" s="26">
        <v>3688</v>
      </c>
      <c r="J92" s="26">
        <v>1879</v>
      </c>
      <c r="K92" s="26">
        <v>4788</v>
      </c>
      <c r="L92" s="26">
        <v>2444</v>
      </c>
      <c r="M92" s="26">
        <v>0</v>
      </c>
      <c r="N92" s="26">
        <v>18</v>
      </c>
      <c r="O92" s="26">
        <v>40</v>
      </c>
      <c r="P92" s="26">
        <v>168</v>
      </c>
      <c r="Q92" s="26">
        <v>226</v>
      </c>
      <c r="R92" s="205"/>
      <c r="S92" s="25" t="s">
        <v>73</v>
      </c>
      <c r="T92" s="26">
        <v>189</v>
      </c>
      <c r="U92" s="26">
        <v>89</v>
      </c>
      <c r="V92" s="26">
        <v>9</v>
      </c>
      <c r="W92" s="26">
        <v>21</v>
      </c>
      <c r="X92" s="26">
        <v>0</v>
      </c>
      <c r="Y92" s="26">
        <v>31</v>
      </c>
      <c r="Z92" s="26">
        <v>4</v>
      </c>
      <c r="AA92" s="26">
        <v>182</v>
      </c>
      <c r="AB92" s="26">
        <v>0</v>
      </c>
      <c r="AC92" s="26">
        <v>217</v>
      </c>
      <c r="AD92" s="26">
        <v>195</v>
      </c>
      <c r="AE92" s="26">
        <v>76</v>
      </c>
      <c r="AF92" s="26">
        <v>59</v>
      </c>
      <c r="AG92" s="26">
        <v>35</v>
      </c>
      <c r="AH92" s="26">
        <v>161</v>
      </c>
      <c r="AI92" s="205"/>
      <c r="AJ92" s="25" t="s">
        <v>73</v>
      </c>
      <c r="AK92" s="26">
        <v>1116</v>
      </c>
      <c r="AL92" s="26">
        <v>455</v>
      </c>
      <c r="AM92" s="26">
        <v>56</v>
      </c>
      <c r="AN92" s="26">
        <v>568</v>
      </c>
      <c r="AO92" s="26">
        <v>126</v>
      </c>
      <c r="AP92" s="26">
        <v>78</v>
      </c>
      <c r="AQ92" s="26">
        <v>70</v>
      </c>
      <c r="AR92" s="26">
        <v>34</v>
      </c>
      <c r="AS92" s="26">
        <v>220</v>
      </c>
      <c r="AT92" s="26">
        <v>174</v>
      </c>
      <c r="AU92" s="26">
        <v>160</v>
      </c>
      <c r="AW92" s="78" t="s">
        <v>149</v>
      </c>
      <c r="AX92" s="78" t="s">
        <v>2344</v>
      </c>
      <c r="AY92" s="78">
        <v>3348</v>
      </c>
    </row>
    <row r="93" spans="1:51" ht="14.45" customHeight="1">
      <c r="A93" s="205" t="s">
        <v>150</v>
      </c>
      <c r="B93" s="8" t="s">
        <v>90</v>
      </c>
      <c r="C93" s="71">
        <v>0</v>
      </c>
      <c r="D93" s="71">
        <v>0</v>
      </c>
      <c r="E93" s="71">
        <v>186</v>
      </c>
      <c r="F93" s="71">
        <v>105</v>
      </c>
      <c r="G93" s="71">
        <v>1266</v>
      </c>
      <c r="H93" s="71">
        <v>644</v>
      </c>
      <c r="I93" s="71">
        <v>3148</v>
      </c>
      <c r="J93" s="71">
        <v>1571</v>
      </c>
      <c r="K93" s="125">
        <v>4600</v>
      </c>
      <c r="L93" s="125">
        <v>2320</v>
      </c>
      <c r="M93" s="71">
        <v>0</v>
      </c>
      <c r="N93" s="71">
        <v>13</v>
      </c>
      <c r="O93" s="71">
        <v>64</v>
      </c>
      <c r="P93" s="71">
        <v>134</v>
      </c>
      <c r="Q93" s="125">
        <v>211</v>
      </c>
      <c r="R93" s="205" t="s">
        <v>150</v>
      </c>
      <c r="S93" s="8" t="s">
        <v>90</v>
      </c>
      <c r="T93" s="125">
        <v>166</v>
      </c>
      <c r="U93" s="71">
        <v>66</v>
      </c>
      <c r="V93" s="71">
        <v>1</v>
      </c>
      <c r="W93" s="71">
        <v>48</v>
      </c>
      <c r="X93" s="71">
        <v>1</v>
      </c>
      <c r="Y93" s="71">
        <v>25</v>
      </c>
      <c r="Z93" s="71">
        <v>2</v>
      </c>
      <c r="AA93" s="71">
        <v>165</v>
      </c>
      <c r="AB93" s="71">
        <v>3</v>
      </c>
      <c r="AC93" s="16">
        <v>196</v>
      </c>
      <c r="AD93" s="71">
        <v>185</v>
      </c>
      <c r="AE93" s="71">
        <v>120</v>
      </c>
      <c r="AF93" s="71">
        <v>23</v>
      </c>
      <c r="AG93" s="71">
        <v>13</v>
      </c>
      <c r="AH93" s="71">
        <v>138</v>
      </c>
      <c r="AI93" s="205" t="s">
        <v>150</v>
      </c>
      <c r="AJ93" s="8" t="s">
        <v>90</v>
      </c>
      <c r="AK93" s="71">
        <v>777</v>
      </c>
      <c r="AL93" s="71">
        <v>376</v>
      </c>
      <c r="AM93" s="71">
        <v>288</v>
      </c>
      <c r="AN93" s="71">
        <v>570</v>
      </c>
      <c r="AO93" s="71">
        <v>164</v>
      </c>
      <c r="AP93" s="71">
        <v>65</v>
      </c>
      <c r="AQ93" s="71">
        <v>10</v>
      </c>
      <c r="AR93" s="71">
        <v>41</v>
      </c>
      <c r="AS93" s="71">
        <v>197</v>
      </c>
      <c r="AT93" s="71">
        <v>131</v>
      </c>
      <c r="AU93" s="71">
        <v>134</v>
      </c>
      <c r="AW93" s="78" t="s">
        <v>150</v>
      </c>
      <c r="AX93" s="78" t="s">
        <v>2345</v>
      </c>
      <c r="AY93" s="78">
        <v>3007</v>
      </c>
    </row>
    <row r="94" spans="1:51">
      <c r="A94" s="205"/>
      <c r="B94" s="8" t="s">
        <v>91</v>
      </c>
      <c r="C94" s="71">
        <v>0</v>
      </c>
      <c r="D94" s="71">
        <v>0</v>
      </c>
      <c r="E94" s="71">
        <v>9</v>
      </c>
      <c r="F94" s="71">
        <v>6</v>
      </c>
      <c r="G94" s="71">
        <v>134</v>
      </c>
      <c r="H94" s="71">
        <v>82</v>
      </c>
      <c r="I94" s="71">
        <v>397</v>
      </c>
      <c r="J94" s="71">
        <v>206</v>
      </c>
      <c r="K94" s="125">
        <v>540</v>
      </c>
      <c r="L94" s="125">
        <v>294</v>
      </c>
      <c r="M94" s="71">
        <v>0</v>
      </c>
      <c r="N94" s="71">
        <v>1</v>
      </c>
      <c r="O94" s="71">
        <v>8</v>
      </c>
      <c r="P94" s="71">
        <v>17</v>
      </c>
      <c r="Q94" s="125">
        <v>26</v>
      </c>
      <c r="R94" s="205"/>
      <c r="S94" s="8" t="s">
        <v>91</v>
      </c>
      <c r="T94" s="125">
        <v>20</v>
      </c>
      <c r="U94" s="71">
        <v>14</v>
      </c>
      <c r="V94" s="71">
        <v>0</v>
      </c>
      <c r="W94" s="71">
        <v>3</v>
      </c>
      <c r="X94" s="71">
        <v>1</v>
      </c>
      <c r="Y94" s="71">
        <v>1</v>
      </c>
      <c r="Z94" s="71">
        <v>0</v>
      </c>
      <c r="AA94" s="71">
        <v>21</v>
      </c>
      <c r="AB94" s="71">
        <v>0</v>
      </c>
      <c r="AC94" s="16">
        <v>23</v>
      </c>
      <c r="AD94" s="71">
        <v>22</v>
      </c>
      <c r="AE94" s="71">
        <v>22</v>
      </c>
      <c r="AF94" s="71">
        <v>3</v>
      </c>
      <c r="AG94" s="71">
        <v>1</v>
      </c>
      <c r="AH94" s="71">
        <v>17</v>
      </c>
      <c r="AI94" s="205"/>
      <c r="AJ94" s="8" t="s">
        <v>91</v>
      </c>
      <c r="AK94" s="71">
        <v>294</v>
      </c>
      <c r="AL94" s="71">
        <v>91</v>
      </c>
      <c r="AM94" s="71">
        <v>10</v>
      </c>
      <c r="AN94" s="71">
        <v>36</v>
      </c>
      <c r="AO94" s="71">
        <v>11</v>
      </c>
      <c r="AP94" s="71">
        <v>6</v>
      </c>
      <c r="AQ94" s="71">
        <v>0</v>
      </c>
      <c r="AR94" s="71">
        <v>6</v>
      </c>
      <c r="AS94" s="71">
        <v>23</v>
      </c>
      <c r="AT94" s="71">
        <v>21</v>
      </c>
      <c r="AU94" s="71">
        <v>21</v>
      </c>
      <c r="AW94" s="78" t="s">
        <v>150</v>
      </c>
      <c r="AX94" s="78" t="s">
        <v>2346</v>
      </c>
      <c r="AY94" s="78">
        <v>433</v>
      </c>
    </row>
    <row r="95" spans="1:51">
      <c r="A95" s="205"/>
      <c r="B95" s="25" t="s">
        <v>73</v>
      </c>
      <c r="C95" s="26">
        <v>0</v>
      </c>
      <c r="D95" s="26">
        <v>0</v>
      </c>
      <c r="E95" s="26">
        <v>195</v>
      </c>
      <c r="F95" s="26">
        <v>111</v>
      </c>
      <c r="G95" s="26">
        <v>1400</v>
      </c>
      <c r="H95" s="26">
        <v>726</v>
      </c>
      <c r="I95" s="26">
        <v>3545</v>
      </c>
      <c r="J95" s="26">
        <v>1777</v>
      </c>
      <c r="K95" s="26">
        <v>5140</v>
      </c>
      <c r="L95" s="26">
        <v>2614</v>
      </c>
      <c r="M95" s="26">
        <v>0</v>
      </c>
      <c r="N95" s="26">
        <v>14</v>
      </c>
      <c r="O95" s="26">
        <v>72</v>
      </c>
      <c r="P95" s="26">
        <v>151</v>
      </c>
      <c r="Q95" s="26">
        <v>237</v>
      </c>
      <c r="R95" s="205"/>
      <c r="S95" s="25" t="s">
        <v>73</v>
      </c>
      <c r="T95" s="26">
        <v>186</v>
      </c>
      <c r="U95" s="26">
        <v>80</v>
      </c>
      <c r="V95" s="26">
        <v>1</v>
      </c>
      <c r="W95" s="26">
        <v>51</v>
      </c>
      <c r="X95" s="26">
        <v>2</v>
      </c>
      <c r="Y95" s="26">
        <v>26</v>
      </c>
      <c r="Z95" s="26">
        <v>2</v>
      </c>
      <c r="AA95" s="26">
        <v>186</v>
      </c>
      <c r="AB95" s="26">
        <v>3</v>
      </c>
      <c r="AC95" s="26">
        <v>219</v>
      </c>
      <c r="AD95" s="26">
        <v>207</v>
      </c>
      <c r="AE95" s="26">
        <v>142</v>
      </c>
      <c r="AF95" s="26">
        <v>26</v>
      </c>
      <c r="AG95" s="26">
        <v>14</v>
      </c>
      <c r="AH95" s="26">
        <v>155</v>
      </c>
      <c r="AI95" s="205"/>
      <c r="AJ95" s="25" t="s">
        <v>73</v>
      </c>
      <c r="AK95" s="26">
        <v>1071</v>
      </c>
      <c r="AL95" s="26">
        <v>467</v>
      </c>
      <c r="AM95" s="26">
        <v>298</v>
      </c>
      <c r="AN95" s="26">
        <v>606</v>
      </c>
      <c r="AO95" s="26">
        <v>175</v>
      </c>
      <c r="AP95" s="26">
        <v>71</v>
      </c>
      <c r="AQ95" s="26">
        <v>10</v>
      </c>
      <c r="AR95" s="26">
        <v>47</v>
      </c>
      <c r="AS95" s="26">
        <v>220</v>
      </c>
      <c r="AT95" s="26">
        <v>152</v>
      </c>
      <c r="AU95" s="26">
        <v>155</v>
      </c>
      <c r="AW95" s="78" t="s">
        <v>150</v>
      </c>
      <c r="AX95" s="78" t="s">
        <v>2347</v>
      </c>
      <c r="AY95" s="78">
        <v>3440</v>
      </c>
    </row>
    <row r="96" spans="1:51">
      <c r="A96" s="205" t="s">
        <v>151</v>
      </c>
      <c r="B96" s="8" t="s">
        <v>90</v>
      </c>
      <c r="C96" s="71">
        <v>0</v>
      </c>
      <c r="D96" s="71">
        <v>0</v>
      </c>
      <c r="E96" s="71">
        <v>21</v>
      </c>
      <c r="F96" s="71">
        <v>10</v>
      </c>
      <c r="G96" s="71">
        <v>215</v>
      </c>
      <c r="H96" s="71">
        <v>109</v>
      </c>
      <c r="I96" s="71">
        <v>781</v>
      </c>
      <c r="J96" s="71">
        <v>407</v>
      </c>
      <c r="K96" s="125">
        <v>1017</v>
      </c>
      <c r="L96" s="125">
        <v>526</v>
      </c>
      <c r="M96" s="71">
        <v>0</v>
      </c>
      <c r="N96" s="71">
        <v>1</v>
      </c>
      <c r="O96" s="71">
        <v>9</v>
      </c>
      <c r="P96" s="71">
        <v>26</v>
      </c>
      <c r="Q96" s="125">
        <v>36</v>
      </c>
      <c r="R96" s="205" t="s">
        <v>151</v>
      </c>
      <c r="S96" s="8" t="s">
        <v>90</v>
      </c>
      <c r="T96" s="125">
        <v>24</v>
      </c>
      <c r="U96" s="71">
        <v>1</v>
      </c>
      <c r="V96" s="71">
        <v>0</v>
      </c>
      <c r="W96" s="71">
        <v>31</v>
      </c>
      <c r="X96" s="71">
        <v>5</v>
      </c>
      <c r="Y96" s="71">
        <v>18</v>
      </c>
      <c r="Z96" s="71">
        <v>2</v>
      </c>
      <c r="AA96" s="71">
        <v>27</v>
      </c>
      <c r="AB96" s="71">
        <v>0</v>
      </c>
      <c r="AC96" s="16">
        <v>52</v>
      </c>
      <c r="AD96" s="71">
        <v>39</v>
      </c>
      <c r="AE96" s="71">
        <v>40</v>
      </c>
      <c r="AF96" s="71">
        <v>7</v>
      </c>
      <c r="AG96" s="71">
        <v>3</v>
      </c>
      <c r="AH96" s="71">
        <v>26</v>
      </c>
      <c r="AI96" s="205" t="s">
        <v>151</v>
      </c>
      <c r="AJ96" s="8" t="s">
        <v>90</v>
      </c>
      <c r="AK96" s="71">
        <v>199</v>
      </c>
      <c r="AL96" s="71">
        <v>76</v>
      </c>
      <c r="AM96" s="71">
        <v>30</v>
      </c>
      <c r="AN96" s="71">
        <v>96</v>
      </c>
      <c r="AO96" s="71">
        <v>14</v>
      </c>
      <c r="AP96" s="71">
        <v>0</v>
      </c>
      <c r="AQ96" s="71">
        <v>0</v>
      </c>
      <c r="AR96" s="71">
        <v>1</v>
      </c>
      <c r="AS96" s="71">
        <v>35</v>
      </c>
      <c r="AT96" s="71">
        <v>11</v>
      </c>
      <c r="AU96" s="71">
        <v>9</v>
      </c>
      <c r="AW96" s="78" t="s">
        <v>151</v>
      </c>
      <c r="AX96" s="78" t="s">
        <v>2348</v>
      </c>
      <c r="AY96" s="78">
        <v>463</v>
      </c>
    </row>
    <row r="97" spans="1:51">
      <c r="A97" s="205"/>
      <c r="B97" s="8" t="s">
        <v>91</v>
      </c>
      <c r="C97" s="71">
        <v>0</v>
      </c>
      <c r="D97" s="71">
        <v>0</v>
      </c>
      <c r="E97" s="71">
        <v>41</v>
      </c>
      <c r="F97" s="71">
        <v>21</v>
      </c>
      <c r="G97" s="71">
        <v>228</v>
      </c>
      <c r="H97" s="71">
        <v>131</v>
      </c>
      <c r="I97" s="71">
        <v>522</v>
      </c>
      <c r="J97" s="71">
        <v>265</v>
      </c>
      <c r="K97" s="125">
        <v>791</v>
      </c>
      <c r="L97" s="125">
        <v>417</v>
      </c>
      <c r="M97" s="71">
        <v>0</v>
      </c>
      <c r="N97" s="71">
        <v>3</v>
      </c>
      <c r="O97" s="71">
        <v>9</v>
      </c>
      <c r="P97" s="71">
        <v>22</v>
      </c>
      <c r="Q97" s="125">
        <v>34</v>
      </c>
      <c r="R97" s="205"/>
      <c r="S97" s="8" t="s">
        <v>91</v>
      </c>
      <c r="T97" s="125">
        <v>21</v>
      </c>
      <c r="U97" s="71">
        <v>3</v>
      </c>
      <c r="V97" s="71">
        <v>0</v>
      </c>
      <c r="W97" s="71">
        <v>10</v>
      </c>
      <c r="X97" s="71">
        <v>3</v>
      </c>
      <c r="Y97" s="71">
        <v>16</v>
      </c>
      <c r="Z97" s="71">
        <v>0</v>
      </c>
      <c r="AA97" s="71">
        <v>27</v>
      </c>
      <c r="AB97" s="71">
        <v>0</v>
      </c>
      <c r="AC97" s="16">
        <v>46</v>
      </c>
      <c r="AD97" s="71">
        <v>36</v>
      </c>
      <c r="AE97" s="71">
        <v>33</v>
      </c>
      <c r="AF97" s="71">
        <v>9</v>
      </c>
      <c r="AG97" s="71">
        <v>6</v>
      </c>
      <c r="AH97" s="71">
        <v>19</v>
      </c>
      <c r="AI97" s="205"/>
      <c r="AJ97" s="8" t="s">
        <v>91</v>
      </c>
      <c r="AK97" s="71">
        <v>69</v>
      </c>
      <c r="AL97" s="71">
        <v>19</v>
      </c>
      <c r="AM97" s="71">
        <v>35</v>
      </c>
      <c r="AN97" s="71">
        <v>22</v>
      </c>
      <c r="AO97" s="71">
        <v>4</v>
      </c>
      <c r="AP97" s="71">
        <v>10</v>
      </c>
      <c r="AQ97" s="71">
        <v>6</v>
      </c>
      <c r="AR97" s="71">
        <v>1</v>
      </c>
      <c r="AS97" s="71">
        <v>34</v>
      </c>
      <c r="AT97" s="71">
        <v>8</v>
      </c>
      <c r="AU97" s="71">
        <v>9</v>
      </c>
      <c r="AW97" s="78" t="s">
        <v>151</v>
      </c>
      <c r="AX97" s="78" t="s">
        <v>2349</v>
      </c>
      <c r="AY97" s="78">
        <v>230</v>
      </c>
    </row>
    <row r="98" spans="1:51">
      <c r="A98" s="205"/>
      <c r="B98" s="25" t="s">
        <v>73</v>
      </c>
      <c r="C98" s="26">
        <v>0</v>
      </c>
      <c r="D98" s="26">
        <v>0</v>
      </c>
      <c r="E98" s="26">
        <v>62</v>
      </c>
      <c r="F98" s="26">
        <v>31</v>
      </c>
      <c r="G98" s="26">
        <v>443</v>
      </c>
      <c r="H98" s="26">
        <v>240</v>
      </c>
      <c r="I98" s="26">
        <v>1303</v>
      </c>
      <c r="J98" s="26">
        <v>672</v>
      </c>
      <c r="K98" s="26">
        <v>1808</v>
      </c>
      <c r="L98" s="26">
        <v>943</v>
      </c>
      <c r="M98" s="26">
        <v>0</v>
      </c>
      <c r="N98" s="26">
        <v>4</v>
      </c>
      <c r="O98" s="26">
        <v>18</v>
      </c>
      <c r="P98" s="26">
        <v>48</v>
      </c>
      <c r="Q98" s="26">
        <v>70</v>
      </c>
      <c r="R98" s="205"/>
      <c r="S98" s="25" t="s">
        <v>73</v>
      </c>
      <c r="T98" s="26">
        <v>45</v>
      </c>
      <c r="U98" s="26">
        <v>4</v>
      </c>
      <c r="V98" s="26">
        <v>0</v>
      </c>
      <c r="W98" s="26">
        <v>41</v>
      </c>
      <c r="X98" s="26">
        <v>8</v>
      </c>
      <c r="Y98" s="26">
        <v>34</v>
      </c>
      <c r="Z98" s="26">
        <v>2</v>
      </c>
      <c r="AA98" s="26">
        <v>54</v>
      </c>
      <c r="AB98" s="26">
        <v>0</v>
      </c>
      <c r="AC98" s="26">
        <v>98</v>
      </c>
      <c r="AD98" s="26">
        <v>75</v>
      </c>
      <c r="AE98" s="26">
        <v>73</v>
      </c>
      <c r="AF98" s="26">
        <v>16</v>
      </c>
      <c r="AG98" s="26">
        <v>9</v>
      </c>
      <c r="AH98" s="26">
        <v>45</v>
      </c>
      <c r="AI98" s="205"/>
      <c r="AJ98" s="25" t="s">
        <v>73</v>
      </c>
      <c r="AK98" s="26">
        <v>268</v>
      </c>
      <c r="AL98" s="26">
        <v>95</v>
      </c>
      <c r="AM98" s="26">
        <v>65</v>
      </c>
      <c r="AN98" s="26">
        <v>118</v>
      </c>
      <c r="AO98" s="26">
        <v>18</v>
      </c>
      <c r="AP98" s="26">
        <v>10</v>
      </c>
      <c r="AQ98" s="26">
        <v>6</v>
      </c>
      <c r="AR98" s="26">
        <v>2</v>
      </c>
      <c r="AS98" s="26">
        <v>69</v>
      </c>
      <c r="AT98" s="26">
        <v>19</v>
      </c>
      <c r="AU98" s="26">
        <v>18</v>
      </c>
      <c r="AW98" s="78" t="s">
        <v>151</v>
      </c>
      <c r="AX98" s="78" t="s">
        <v>2350</v>
      </c>
      <c r="AY98" s="78">
        <v>693</v>
      </c>
    </row>
    <row r="99" spans="1:51" ht="14.45" customHeight="1">
      <c r="A99" s="205" t="s">
        <v>152</v>
      </c>
      <c r="B99" s="8" t="s">
        <v>90</v>
      </c>
      <c r="C99" s="71">
        <v>0</v>
      </c>
      <c r="D99" s="71">
        <v>0</v>
      </c>
      <c r="E99" s="71">
        <v>56</v>
      </c>
      <c r="F99" s="71">
        <v>29</v>
      </c>
      <c r="G99" s="71">
        <v>394</v>
      </c>
      <c r="H99" s="71">
        <v>194</v>
      </c>
      <c r="I99" s="71">
        <v>2461</v>
      </c>
      <c r="J99" s="71">
        <v>1234</v>
      </c>
      <c r="K99" s="125">
        <v>2911</v>
      </c>
      <c r="L99" s="125">
        <v>1457</v>
      </c>
      <c r="M99" s="71">
        <v>0</v>
      </c>
      <c r="N99" s="71">
        <v>6</v>
      </c>
      <c r="O99" s="71">
        <v>23</v>
      </c>
      <c r="P99" s="71">
        <v>122</v>
      </c>
      <c r="Q99" s="125">
        <v>151</v>
      </c>
      <c r="R99" s="205" t="s">
        <v>152</v>
      </c>
      <c r="S99" s="8" t="s">
        <v>90</v>
      </c>
      <c r="T99" s="125">
        <v>96</v>
      </c>
      <c r="U99" s="71">
        <v>2</v>
      </c>
      <c r="V99" s="71">
        <v>0</v>
      </c>
      <c r="W99" s="71">
        <v>82</v>
      </c>
      <c r="X99" s="71">
        <v>0</v>
      </c>
      <c r="Y99" s="71">
        <v>6</v>
      </c>
      <c r="Z99" s="71">
        <v>0</v>
      </c>
      <c r="AA99" s="71">
        <v>134</v>
      </c>
      <c r="AB99" s="71">
        <v>0</v>
      </c>
      <c r="AC99" s="16">
        <v>140</v>
      </c>
      <c r="AD99" s="71">
        <v>132</v>
      </c>
      <c r="AE99" s="71">
        <v>79</v>
      </c>
      <c r="AF99" s="71">
        <v>4</v>
      </c>
      <c r="AG99" s="71">
        <v>4</v>
      </c>
      <c r="AH99" s="71">
        <v>122</v>
      </c>
      <c r="AI99" s="205" t="s">
        <v>152</v>
      </c>
      <c r="AJ99" s="8" t="s">
        <v>90</v>
      </c>
      <c r="AK99" s="71">
        <v>68</v>
      </c>
      <c r="AL99" s="71">
        <v>33</v>
      </c>
      <c r="AM99" s="71">
        <v>36</v>
      </c>
      <c r="AN99" s="71">
        <v>301</v>
      </c>
      <c r="AO99" s="71">
        <v>144</v>
      </c>
      <c r="AP99" s="71">
        <v>38</v>
      </c>
      <c r="AQ99" s="71">
        <v>10</v>
      </c>
      <c r="AR99" s="71">
        <v>15</v>
      </c>
      <c r="AS99" s="71">
        <v>157</v>
      </c>
      <c r="AT99" s="71">
        <v>49</v>
      </c>
      <c r="AU99" s="71">
        <v>43</v>
      </c>
      <c r="AW99" s="78" t="s">
        <v>152</v>
      </c>
      <c r="AX99" s="78" t="s">
        <v>2351</v>
      </c>
      <c r="AY99" s="78">
        <v>1340</v>
      </c>
    </row>
    <row r="100" spans="1:51">
      <c r="A100" s="205"/>
      <c r="B100" s="8" t="s">
        <v>91</v>
      </c>
      <c r="C100" s="71">
        <v>0</v>
      </c>
      <c r="D100" s="71">
        <v>0</v>
      </c>
      <c r="E100" s="71">
        <v>0</v>
      </c>
      <c r="F100" s="71">
        <v>0</v>
      </c>
      <c r="G100" s="71">
        <v>0</v>
      </c>
      <c r="H100" s="71">
        <v>0</v>
      </c>
      <c r="I100" s="71">
        <v>0</v>
      </c>
      <c r="J100" s="71">
        <v>0</v>
      </c>
      <c r="K100" s="125">
        <v>0</v>
      </c>
      <c r="L100" s="125">
        <v>0</v>
      </c>
      <c r="M100" s="71">
        <v>0</v>
      </c>
      <c r="N100" s="71">
        <v>0</v>
      </c>
      <c r="O100" s="71">
        <v>0</v>
      </c>
      <c r="P100" s="71">
        <v>0</v>
      </c>
      <c r="Q100" s="125">
        <v>0</v>
      </c>
      <c r="R100" s="205"/>
      <c r="S100" s="8" t="s">
        <v>91</v>
      </c>
      <c r="T100" s="125">
        <v>0</v>
      </c>
      <c r="U100" s="71">
        <v>0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16">
        <v>0</v>
      </c>
      <c r="AD100" s="71">
        <v>0</v>
      </c>
      <c r="AE100" s="71">
        <v>0</v>
      </c>
      <c r="AF100" s="71">
        <v>0</v>
      </c>
      <c r="AG100" s="71">
        <v>0</v>
      </c>
      <c r="AH100" s="71">
        <v>0</v>
      </c>
      <c r="AI100" s="205"/>
      <c r="AJ100" s="8" t="s">
        <v>91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  <c r="AP100" s="71">
        <v>0</v>
      </c>
      <c r="AQ100" s="71">
        <v>0</v>
      </c>
      <c r="AR100" s="71">
        <v>0</v>
      </c>
      <c r="AS100" s="71">
        <v>0</v>
      </c>
      <c r="AT100" s="71">
        <v>0</v>
      </c>
      <c r="AU100" s="71">
        <v>0</v>
      </c>
      <c r="AW100" s="78" t="s">
        <v>152</v>
      </c>
      <c r="AX100" s="78" t="s">
        <v>2352</v>
      </c>
      <c r="AY100" s="78">
        <v>0</v>
      </c>
    </row>
    <row r="101" spans="1:51">
      <c r="A101" s="205"/>
      <c r="B101" s="25" t="s">
        <v>73</v>
      </c>
      <c r="C101" s="26">
        <v>0</v>
      </c>
      <c r="D101" s="26">
        <v>0</v>
      </c>
      <c r="E101" s="26">
        <v>56</v>
      </c>
      <c r="F101" s="26">
        <v>29</v>
      </c>
      <c r="G101" s="26">
        <v>394</v>
      </c>
      <c r="H101" s="26">
        <v>194</v>
      </c>
      <c r="I101" s="26">
        <v>2461</v>
      </c>
      <c r="J101" s="26">
        <v>1234</v>
      </c>
      <c r="K101" s="26">
        <v>2911</v>
      </c>
      <c r="L101" s="26">
        <v>1457</v>
      </c>
      <c r="M101" s="26">
        <v>0</v>
      </c>
      <c r="N101" s="26">
        <v>6</v>
      </c>
      <c r="O101" s="26">
        <v>23</v>
      </c>
      <c r="P101" s="26">
        <v>122</v>
      </c>
      <c r="Q101" s="26">
        <v>151</v>
      </c>
      <c r="R101" s="205"/>
      <c r="S101" s="25" t="s">
        <v>73</v>
      </c>
      <c r="T101" s="26">
        <v>96</v>
      </c>
      <c r="U101" s="26">
        <v>2</v>
      </c>
      <c r="V101" s="26">
        <v>0</v>
      </c>
      <c r="W101" s="26">
        <v>82</v>
      </c>
      <c r="X101" s="26">
        <v>0</v>
      </c>
      <c r="Y101" s="26">
        <v>6</v>
      </c>
      <c r="Z101" s="26">
        <v>0</v>
      </c>
      <c r="AA101" s="26">
        <v>134</v>
      </c>
      <c r="AB101" s="26">
        <v>0</v>
      </c>
      <c r="AC101" s="26">
        <v>140</v>
      </c>
      <c r="AD101" s="26">
        <v>132</v>
      </c>
      <c r="AE101" s="26">
        <v>79</v>
      </c>
      <c r="AF101" s="26">
        <v>4</v>
      </c>
      <c r="AG101" s="26">
        <v>4</v>
      </c>
      <c r="AH101" s="26">
        <v>122</v>
      </c>
      <c r="AI101" s="205"/>
      <c r="AJ101" s="25" t="s">
        <v>73</v>
      </c>
      <c r="AK101" s="26">
        <v>68</v>
      </c>
      <c r="AL101" s="26">
        <v>33</v>
      </c>
      <c r="AM101" s="26">
        <v>36</v>
      </c>
      <c r="AN101" s="26">
        <v>301</v>
      </c>
      <c r="AO101" s="26">
        <v>144</v>
      </c>
      <c r="AP101" s="26">
        <v>38</v>
      </c>
      <c r="AQ101" s="26">
        <v>10</v>
      </c>
      <c r="AR101" s="26">
        <v>15</v>
      </c>
      <c r="AS101" s="26">
        <v>157</v>
      </c>
      <c r="AT101" s="26">
        <v>49</v>
      </c>
      <c r="AU101" s="26">
        <v>43</v>
      </c>
      <c r="AW101" s="78" t="s">
        <v>152</v>
      </c>
      <c r="AX101" s="78" t="s">
        <v>2353</v>
      </c>
      <c r="AY101" s="78">
        <v>1340</v>
      </c>
    </row>
    <row r="102" spans="1:51">
      <c r="A102" s="205" t="s">
        <v>153</v>
      </c>
      <c r="B102" s="8" t="s">
        <v>90</v>
      </c>
      <c r="C102" s="71">
        <v>0</v>
      </c>
      <c r="D102" s="71">
        <v>0</v>
      </c>
      <c r="E102" s="71">
        <v>165</v>
      </c>
      <c r="F102" s="71">
        <v>92</v>
      </c>
      <c r="G102" s="71">
        <v>575</v>
      </c>
      <c r="H102" s="71">
        <v>305</v>
      </c>
      <c r="I102" s="71">
        <v>4438</v>
      </c>
      <c r="J102" s="71">
        <v>2202</v>
      </c>
      <c r="K102" s="125">
        <v>5178</v>
      </c>
      <c r="L102" s="125">
        <v>2599</v>
      </c>
      <c r="M102" s="71">
        <v>0</v>
      </c>
      <c r="N102" s="71">
        <v>10</v>
      </c>
      <c r="O102" s="71">
        <v>32</v>
      </c>
      <c r="P102" s="71">
        <v>212</v>
      </c>
      <c r="Q102" s="125">
        <v>254</v>
      </c>
      <c r="R102" s="205" t="s">
        <v>153</v>
      </c>
      <c r="S102" s="8" t="s">
        <v>90</v>
      </c>
      <c r="T102" s="125">
        <v>243</v>
      </c>
      <c r="U102" s="71">
        <v>132</v>
      </c>
      <c r="V102" s="71">
        <v>11</v>
      </c>
      <c r="W102" s="71">
        <v>69</v>
      </c>
      <c r="X102" s="71">
        <v>1</v>
      </c>
      <c r="Y102" s="71">
        <v>56</v>
      </c>
      <c r="Z102" s="71">
        <v>1</v>
      </c>
      <c r="AA102" s="71">
        <v>184</v>
      </c>
      <c r="AB102" s="71">
        <v>12</v>
      </c>
      <c r="AC102" s="16">
        <v>254</v>
      </c>
      <c r="AD102" s="71">
        <v>249</v>
      </c>
      <c r="AE102" s="71">
        <v>110</v>
      </c>
      <c r="AF102" s="71">
        <v>48</v>
      </c>
      <c r="AG102" s="71">
        <v>32</v>
      </c>
      <c r="AH102" s="71">
        <v>209</v>
      </c>
      <c r="AI102" s="205" t="s">
        <v>153</v>
      </c>
      <c r="AJ102" s="8" t="s">
        <v>90</v>
      </c>
      <c r="AK102" s="71">
        <v>2148</v>
      </c>
      <c r="AL102" s="71">
        <v>1482</v>
      </c>
      <c r="AM102" s="71">
        <v>196</v>
      </c>
      <c r="AN102" s="71">
        <v>356</v>
      </c>
      <c r="AO102" s="71">
        <v>157</v>
      </c>
      <c r="AP102" s="71">
        <v>67</v>
      </c>
      <c r="AQ102" s="71">
        <v>20</v>
      </c>
      <c r="AR102" s="71">
        <v>60</v>
      </c>
      <c r="AS102" s="71">
        <v>289</v>
      </c>
      <c r="AT102" s="71">
        <v>170</v>
      </c>
      <c r="AU102" s="71">
        <v>158</v>
      </c>
      <c r="AW102" s="78" t="s">
        <v>153</v>
      </c>
      <c r="AX102" s="78" t="s">
        <v>2354</v>
      </c>
      <c r="AY102" s="78">
        <v>3895</v>
      </c>
    </row>
    <row r="103" spans="1:51">
      <c r="A103" s="205"/>
      <c r="B103" s="8" t="s">
        <v>91</v>
      </c>
      <c r="C103" s="71">
        <v>0</v>
      </c>
      <c r="D103" s="71">
        <v>0</v>
      </c>
      <c r="E103" s="71">
        <v>31</v>
      </c>
      <c r="F103" s="71">
        <v>14</v>
      </c>
      <c r="G103" s="71">
        <v>213</v>
      </c>
      <c r="H103" s="71">
        <v>98</v>
      </c>
      <c r="I103" s="71">
        <v>277</v>
      </c>
      <c r="J103" s="71">
        <v>123</v>
      </c>
      <c r="K103" s="125">
        <v>521</v>
      </c>
      <c r="L103" s="125">
        <v>235</v>
      </c>
      <c r="M103" s="71">
        <v>0</v>
      </c>
      <c r="N103" s="71">
        <v>4</v>
      </c>
      <c r="O103" s="71">
        <v>10</v>
      </c>
      <c r="P103" s="71">
        <v>12</v>
      </c>
      <c r="Q103" s="125">
        <v>26</v>
      </c>
      <c r="R103" s="205"/>
      <c r="S103" s="8" t="s">
        <v>91</v>
      </c>
      <c r="T103" s="125">
        <v>14</v>
      </c>
      <c r="U103" s="71">
        <v>9</v>
      </c>
      <c r="V103" s="71">
        <v>10</v>
      </c>
      <c r="W103" s="71">
        <v>0</v>
      </c>
      <c r="X103" s="71">
        <v>0</v>
      </c>
      <c r="Y103" s="71">
        <v>9</v>
      </c>
      <c r="Z103" s="71">
        <v>2</v>
      </c>
      <c r="AA103" s="71">
        <v>15</v>
      </c>
      <c r="AB103" s="71">
        <v>0</v>
      </c>
      <c r="AC103" s="16">
        <v>26</v>
      </c>
      <c r="AD103" s="71">
        <v>26</v>
      </c>
      <c r="AE103" s="71">
        <v>20</v>
      </c>
      <c r="AF103" s="71">
        <v>35</v>
      </c>
      <c r="AG103" s="71">
        <v>25</v>
      </c>
      <c r="AH103" s="71">
        <v>8</v>
      </c>
      <c r="AI103" s="205"/>
      <c r="AJ103" s="8" t="s">
        <v>91</v>
      </c>
      <c r="AK103" s="71">
        <v>434</v>
      </c>
      <c r="AL103" s="71">
        <v>157</v>
      </c>
      <c r="AM103" s="71">
        <v>9</v>
      </c>
      <c r="AN103" s="71">
        <v>23</v>
      </c>
      <c r="AO103" s="71">
        <v>0</v>
      </c>
      <c r="AP103" s="71">
        <v>0</v>
      </c>
      <c r="AQ103" s="71">
        <v>0</v>
      </c>
      <c r="AR103" s="71">
        <v>15</v>
      </c>
      <c r="AS103" s="71">
        <v>16</v>
      </c>
      <c r="AT103" s="71">
        <v>14</v>
      </c>
      <c r="AU103" s="71">
        <v>13</v>
      </c>
      <c r="AW103" s="78" t="s">
        <v>153</v>
      </c>
      <c r="AX103" s="78" t="s">
        <v>2355</v>
      </c>
      <c r="AY103" s="78">
        <v>489</v>
      </c>
    </row>
    <row r="104" spans="1:51">
      <c r="A104" s="205"/>
      <c r="B104" s="25" t="s">
        <v>73</v>
      </c>
      <c r="C104" s="26">
        <v>0</v>
      </c>
      <c r="D104" s="26">
        <v>0</v>
      </c>
      <c r="E104" s="26">
        <v>196</v>
      </c>
      <c r="F104" s="26">
        <v>106</v>
      </c>
      <c r="G104" s="26">
        <v>788</v>
      </c>
      <c r="H104" s="26">
        <v>403</v>
      </c>
      <c r="I104" s="26">
        <v>4715</v>
      </c>
      <c r="J104" s="26">
        <v>2325</v>
      </c>
      <c r="K104" s="26">
        <v>5699</v>
      </c>
      <c r="L104" s="26">
        <v>2834</v>
      </c>
      <c r="M104" s="26">
        <v>0</v>
      </c>
      <c r="N104" s="26">
        <v>14</v>
      </c>
      <c r="O104" s="26">
        <v>42</v>
      </c>
      <c r="P104" s="26">
        <v>224</v>
      </c>
      <c r="Q104" s="26">
        <v>280</v>
      </c>
      <c r="R104" s="205"/>
      <c r="S104" s="25" t="s">
        <v>73</v>
      </c>
      <c r="T104" s="26">
        <v>257</v>
      </c>
      <c r="U104" s="26">
        <v>141</v>
      </c>
      <c r="V104" s="26">
        <v>21</v>
      </c>
      <c r="W104" s="26">
        <v>69</v>
      </c>
      <c r="X104" s="26">
        <v>1</v>
      </c>
      <c r="Y104" s="26">
        <v>65</v>
      </c>
      <c r="Z104" s="26">
        <v>3</v>
      </c>
      <c r="AA104" s="26">
        <v>199</v>
      </c>
      <c r="AB104" s="26">
        <v>12</v>
      </c>
      <c r="AC104" s="26">
        <v>280</v>
      </c>
      <c r="AD104" s="26">
        <v>275</v>
      </c>
      <c r="AE104" s="26">
        <v>130</v>
      </c>
      <c r="AF104" s="26">
        <v>83</v>
      </c>
      <c r="AG104" s="26">
        <v>57</v>
      </c>
      <c r="AH104" s="26">
        <v>217</v>
      </c>
      <c r="AI104" s="205"/>
      <c r="AJ104" s="25" t="s">
        <v>73</v>
      </c>
      <c r="AK104" s="26">
        <v>2582</v>
      </c>
      <c r="AL104" s="26">
        <v>1639</v>
      </c>
      <c r="AM104" s="26">
        <v>205</v>
      </c>
      <c r="AN104" s="26">
        <v>379</v>
      </c>
      <c r="AO104" s="26">
        <v>157</v>
      </c>
      <c r="AP104" s="26">
        <v>67</v>
      </c>
      <c r="AQ104" s="26">
        <v>20</v>
      </c>
      <c r="AR104" s="26">
        <v>75</v>
      </c>
      <c r="AS104" s="26">
        <v>305</v>
      </c>
      <c r="AT104" s="26">
        <v>184</v>
      </c>
      <c r="AU104" s="26">
        <v>171</v>
      </c>
      <c r="AW104" s="78" t="s">
        <v>153</v>
      </c>
      <c r="AX104" s="78" t="s">
        <v>2356</v>
      </c>
      <c r="AY104" s="78">
        <v>4384</v>
      </c>
    </row>
    <row r="105" spans="1:51" s="100" customFormat="1">
      <c r="A105" s="7" t="s">
        <v>96</v>
      </c>
      <c r="B105" s="8"/>
      <c r="C105" s="8"/>
      <c r="D105" s="8"/>
      <c r="E105" s="8"/>
      <c r="F105" s="8"/>
      <c r="G105" s="8"/>
      <c r="H105" s="8"/>
      <c r="I105" s="8"/>
      <c r="J105" s="8"/>
      <c r="K105" s="7"/>
      <c r="L105" s="7"/>
      <c r="M105" s="22"/>
      <c r="N105" s="22"/>
      <c r="O105" s="22"/>
      <c r="P105" s="22"/>
      <c r="Q105" s="7"/>
      <c r="R105" s="7" t="s">
        <v>96</v>
      </c>
      <c r="S105" s="8"/>
      <c r="T105" s="17"/>
      <c r="U105" s="17"/>
      <c r="V105" s="17"/>
      <c r="W105" s="17"/>
      <c r="X105" s="17"/>
      <c r="Y105" s="17"/>
      <c r="Z105" s="17"/>
      <c r="AA105" s="17"/>
      <c r="AB105" s="23"/>
      <c r="AC105" s="19"/>
      <c r="AD105" s="17"/>
      <c r="AE105" s="17"/>
      <c r="AF105" s="18"/>
      <c r="AG105" s="23"/>
      <c r="AH105" s="19"/>
      <c r="AI105" s="7" t="s">
        <v>96</v>
      </c>
      <c r="AJ105" s="8"/>
      <c r="AK105" s="8"/>
      <c r="AL105" s="8"/>
      <c r="AM105" s="11"/>
      <c r="AN105" s="22"/>
      <c r="AO105" s="22"/>
      <c r="AP105" s="22"/>
      <c r="AQ105" s="22"/>
      <c r="AR105" s="22"/>
      <c r="AS105" s="22"/>
      <c r="AT105" s="22"/>
      <c r="AU105" s="22"/>
      <c r="AW105" s="78" t="s">
        <v>96</v>
      </c>
      <c r="AX105" s="78" t="s">
        <v>96</v>
      </c>
      <c r="AY105" s="78">
        <v>0</v>
      </c>
    </row>
    <row r="106" spans="1:51" ht="14.45" customHeight="1">
      <c r="A106" s="205" t="s">
        <v>154</v>
      </c>
      <c r="B106" s="8" t="s">
        <v>90</v>
      </c>
      <c r="C106" s="71">
        <v>0</v>
      </c>
      <c r="D106" s="71">
        <v>0</v>
      </c>
      <c r="E106" s="71">
        <v>474</v>
      </c>
      <c r="F106" s="71">
        <v>259</v>
      </c>
      <c r="G106" s="71">
        <v>1476</v>
      </c>
      <c r="H106" s="71">
        <v>787</v>
      </c>
      <c r="I106" s="71">
        <v>2292</v>
      </c>
      <c r="J106" s="71">
        <v>1212</v>
      </c>
      <c r="K106" s="125">
        <v>4242</v>
      </c>
      <c r="L106" s="125">
        <v>2258</v>
      </c>
      <c r="M106" s="71">
        <v>0</v>
      </c>
      <c r="N106" s="71">
        <v>43</v>
      </c>
      <c r="O106" s="71">
        <v>100</v>
      </c>
      <c r="P106" s="71">
        <v>135</v>
      </c>
      <c r="Q106" s="125">
        <v>278</v>
      </c>
      <c r="R106" s="205" t="s">
        <v>154</v>
      </c>
      <c r="S106" s="8" t="s">
        <v>90</v>
      </c>
      <c r="T106" s="125">
        <v>119</v>
      </c>
      <c r="U106" s="71">
        <v>6</v>
      </c>
      <c r="V106" s="71">
        <v>0</v>
      </c>
      <c r="W106" s="71">
        <v>63</v>
      </c>
      <c r="X106" s="71">
        <v>0</v>
      </c>
      <c r="Y106" s="71">
        <v>32</v>
      </c>
      <c r="Z106" s="71">
        <v>2</v>
      </c>
      <c r="AA106" s="71">
        <v>163</v>
      </c>
      <c r="AB106" s="71">
        <v>0</v>
      </c>
      <c r="AC106" s="16">
        <v>197</v>
      </c>
      <c r="AD106" s="71">
        <v>150</v>
      </c>
      <c r="AE106" s="71">
        <v>111</v>
      </c>
      <c r="AF106" s="71">
        <v>8</v>
      </c>
      <c r="AG106" s="71">
        <v>5</v>
      </c>
      <c r="AH106" s="71">
        <v>139</v>
      </c>
      <c r="AI106" s="205" t="s">
        <v>154</v>
      </c>
      <c r="AJ106" s="8" t="s">
        <v>90</v>
      </c>
      <c r="AK106" s="71">
        <v>111</v>
      </c>
      <c r="AL106" s="71">
        <v>57</v>
      </c>
      <c r="AM106" s="71">
        <v>3</v>
      </c>
      <c r="AN106" s="71">
        <v>329</v>
      </c>
      <c r="AO106" s="71">
        <v>155</v>
      </c>
      <c r="AP106" s="71">
        <v>73</v>
      </c>
      <c r="AQ106" s="71">
        <v>19</v>
      </c>
      <c r="AR106" s="71">
        <v>14</v>
      </c>
      <c r="AS106" s="71">
        <v>162</v>
      </c>
      <c r="AT106" s="71">
        <v>56</v>
      </c>
      <c r="AU106" s="71">
        <v>51</v>
      </c>
      <c r="AW106" s="78" t="s">
        <v>154</v>
      </c>
      <c r="AX106" s="78" t="s">
        <v>2361</v>
      </c>
      <c r="AY106" s="78">
        <v>1624</v>
      </c>
    </row>
    <row r="107" spans="1:51">
      <c r="A107" s="205"/>
      <c r="B107" s="8" t="s">
        <v>91</v>
      </c>
      <c r="C107" s="71">
        <v>0</v>
      </c>
      <c r="D107" s="71">
        <v>0</v>
      </c>
      <c r="E107" s="71">
        <v>133</v>
      </c>
      <c r="F107" s="71">
        <v>79</v>
      </c>
      <c r="G107" s="71">
        <v>589</v>
      </c>
      <c r="H107" s="71">
        <v>305</v>
      </c>
      <c r="I107" s="71">
        <v>805</v>
      </c>
      <c r="J107" s="71">
        <v>425</v>
      </c>
      <c r="K107" s="125">
        <v>1527</v>
      </c>
      <c r="L107" s="125">
        <v>809</v>
      </c>
      <c r="M107" s="71">
        <v>0</v>
      </c>
      <c r="N107" s="71">
        <v>10</v>
      </c>
      <c r="O107" s="71">
        <v>35</v>
      </c>
      <c r="P107" s="71">
        <v>46</v>
      </c>
      <c r="Q107" s="125">
        <v>91</v>
      </c>
      <c r="R107" s="205"/>
      <c r="S107" s="8" t="s">
        <v>91</v>
      </c>
      <c r="T107" s="125">
        <v>36</v>
      </c>
      <c r="U107" s="71">
        <v>4</v>
      </c>
      <c r="V107" s="71">
        <v>0</v>
      </c>
      <c r="W107" s="71">
        <v>18</v>
      </c>
      <c r="X107" s="71">
        <v>0</v>
      </c>
      <c r="Y107" s="71">
        <v>12</v>
      </c>
      <c r="Z107" s="71">
        <v>2</v>
      </c>
      <c r="AA107" s="71">
        <v>59</v>
      </c>
      <c r="AB107" s="71">
        <v>0</v>
      </c>
      <c r="AC107" s="16">
        <v>73</v>
      </c>
      <c r="AD107" s="71">
        <v>71</v>
      </c>
      <c r="AE107" s="71">
        <v>38</v>
      </c>
      <c r="AF107" s="71">
        <v>4</v>
      </c>
      <c r="AG107" s="71">
        <v>3</v>
      </c>
      <c r="AH107" s="71">
        <v>43</v>
      </c>
      <c r="AI107" s="205"/>
      <c r="AJ107" s="8" t="s">
        <v>91</v>
      </c>
      <c r="AK107" s="71">
        <v>181</v>
      </c>
      <c r="AL107" s="71">
        <v>88</v>
      </c>
      <c r="AM107" s="71">
        <v>0</v>
      </c>
      <c r="AN107" s="71">
        <v>124</v>
      </c>
      <c r="AO107" s="71">
        <v>50</v>
      </c>
      <c r="AP107" s="71">
        <v>12</v>
      </c>
      <c r="AQ107" s="71">
        <v>0</v>
      </c>
      <c r="AR107" s="71">
        <v>5</v>
      </c>
      <c r="AS107" s="71">
        <v>49</v>
      </c>
      <c r="AT107" s="71">
        <v>27</v>
      </c>
      <c r="AU107" s="71">
        <v>24</v>
      </c>
      <c r="AW107" s="78" t="s">
        <v>154</v>
      </c>
      <c r="AX107" s="78" t="s">
        <v>2362</v>
      </c>
      <c r="AY107" s="78">
        <v>627</v>
      </c>
    </row>
    <row r="108" spans="1:51">
      <c r="A108" s="205"/>
      <c r="B108" s="25" t="s">
        <v>73</v>
      </c>
      <c r="C108" s="26">
        <v>0</v>
      </c>
      <c r="D108" s="26">
        <v>0</v>
      </c>
      <c r="E108" s="26">
        <v>607</v>
      </c>
      <c r="F108" s="26">
        <v>338</v>
      </c>
      <c r="G108" s="26">
        <v>2065</v>
      </c>
      <c r="H108" s="26">
        <v>1092</v>
      </c>
      <c r="I108" s="26">
        <v>3097</v>
      </c>
      <c r="J108" s="26">
        <v>1637</v>
      </c>
      <c r="K108" s="26">
        <v>5769</v>
      </c>
      <c r="L108" s="26">
        <v>3067</v>
      </c>
      <c r="M108" s="26">
        <v>0</v>
      </c>
      <c r="N108" s="26">
        <v>53</v>
      </c>
      <c r="O108" s="26">
        <v>135</v>
      </c>
      <c r="P108" s="26">
        <v>181</v>
      </c>
      <c r="Q108" s="26">
        <v>369</v>
      </c>
      <c r="R108" s="205"/>
      <c r="S108" s="25" t="s">
        <v>73</v>
      </c>
      <c r="T108" s="26">
        <v>155</v>
      </c>
      <c r="U108" s="26">
        <v>10</v>
      </c>
      <c r="V108" s="26">
        <v>0</v>
      </c>
      <c r="W108" s="26">
        <v>81</v>
      </c>
      <c r="X108" s="26">
        <v>0</v>
      </c>
      <c r="Y108" s="26">
        <v>44</v>
      </c>
      <c r="Z108" s="26">
        <v>4</v>
      </c>
      <c r="AA108" s="26">
        <v>222</v>
      </c>
      <c r="AB108" s="26">
        <v>0</v>
      </c>
      <c r="AC108" s="26">
        <v>270</v>
      </c>
      <c r="AD108" s="26">
        <v>221</v>
      </c>
      <c r="AE108" s="26">
        <v>149</v>
      </c>
      <c r="AF108" s="26">
        <v>12</v>
      </c>
      <c r="AG108" s="26">
        <v>8</v>
      </c>
      <c r="AH108" s="26">
        <v>182</v>
      </c>
      <c r="AI108" s="205"/>
      <c r="AJ108" s="25" t="s">
        <v>73</v>
      </c>
      <c r="AK108" s="26">
        <v>292</v>
      </c>
      <c r="AL108" s="26">
        <v>145</v>
      </c>
      <c r="AM108" s="26">
        <v>3</v>
      </c>
      <c r="AN108" s="26">
        <v>453</v>
      </c>
      <c r="AO108" s="26">
        <v>205</v>
      </c>
      <c r="AP108" s="26">
        <v>85</v>
      </c>
      <c r="AQ108" s="26">
        <v>19</v>
      </c>
      <c r="AR108" s="26">
        <v>19</v>
      </c>
      <c r="AS108" s="26">
        <v>211</v>
      </c>
      <c r="AT108" s="26">
        <v>83</v>
      </c>
      <c r="AU108" s="26">
        <v>75</v>
      </c>
      <c r="AW108" s="78" t="s">
        <v>154</v>
      </c>
      <c r="AX108" s="78" t="s">
        <v>2363</v>
      </c>
      <c r="AY108" s="78">
        <v>2251</v>
      </c>
    </row>
    <row r="109" spans="1:51">
      <c r="A109" s="205" t="s">
        <v>155</v>
      </c>
      <c r="B109" s="8" t="s">
        <v>90</v>
      </c>
      <c r="C109" s="71">
        <v>0</v>
      </c>
      <c r="D109" s="71">
        <v>0</v>
      </c>
      <c r="E109" s="71">
        <v>276</v>
      </c>
      <c r="F109" s="71">
        <v>139</v>
      </c>
      <c r="G109" s="71">
        <v>968</v>
      </c>
      <c r="H109" s="71">
        <v>504</v>
      </c>
      <c r="I109" s="71">
        <v>4151</v>
      </c>
      <c r="J109" s="71">
        <v>2067</v>
      </c>
      <c r="K109" s="125">
        <v>5395</v>
      </c>
      <c r="L109" s="125">
        <v>2710</v>
      </c>
      <c r="M109" s="71">
        <v>0</v>
      </c>
      <c r="N109" s="71">
        <v>23</v>
      </c>
      <c r="O109" s="71">
        <v>57</v>
      </c>
      <c r="P109" s="71">
        <v>213</v>
      </c>
      <c r="Q109" s="125">
        <v>293</v>
      </c>
      <c r="R109" s="205" t="s">
        <v>155</v>
      </c>
      <c r="S109" s="8" t="s">
        <v>90</v>
      </c>
      <c r="T109" s="125">
        <v>201</v>
      </c>
      <c r="U109" s="71">
        <v>23</v>
      </c>
      <c r="V109" s="71">
        <v>0</v>
      </c>
      <c r="W109" s="71">
        <v>26</v>
      </c>
      <c r="X109" s="71">
        <v>0</v>
      </c>
      <c r="Y109" s="71">
        <v>44</v>
      </c>
      <c r="Z109" s="71">
        <v>8</v>
      </c>
      <c r="AA109" s="71">
        <v>202</v>
      </c>
      <c r="AB109" s="71">
        <v>0</v>
      </c>
      <c r="AC109" s="16">
        <v>254</v>
      </c>
      <c r="AD109" s="71">
        <v>237</v>
      </c>
      <c r="AE109" s="71">
        <v>152</v>
      </c>
      <c r="AF109" s="71">
        <v>10</v>
      </c>
      <c r="AG109" s="71">
        <v>8</v>
      </c>
      <c r="AH109" s="71">
        <v>198</v>
      </c>
      <c r="AI109" s="205" t="s">
        <v>155</v>
      </c>
      <c r="AJ109" s="8" t="s">
        <v>90</v>
      </c>
      <c r="AK109" s="71">
        <v>349</v>
      </c>
      <c r="AL109" s="71">
        <v>171</v>
      </c>
      <c r="AM109" s="71">
        <v>27</v>
      </c>
      <c r="AN109" s="71">
        <v>503</v>
      </c>
      <c r="AO109" s="71">
        <v>169</v>
      </c>
      <c r="AP109" s="71">
        <v>65</v>
      </c>
      <c r="AQ109" s="71">
        <v>17</v>
      </c>
      <c r="AR109" s="71">
        <v>31</v>
      </c>
      <c r="AS109" s="71">
        <v>212</v>
      </c>
      <c r="AT109" s="71">
        <v>73</v>
      </c>
      <c r="AU109" s="71">
        <v>70</v>
      </c>
      <c r="AW109" s="78" t="s">
        <v>155</v>
      </c>
      <c r="AX109" s="78" t="s">
        <v>2364</v>
      </c>
      <c r="AY109" s="78">
        <v>2234</v>
      </c>
    </row>
    <row r="110" spans="1:51">
      <c r="A110" s="205"/>
      <c r="B110" s="8" t="s">
        <v>91</v>
      </c>
      <c r="C110" s="71">
        <v>18</v>
      </c>
      <c r="D110" s="71">
        <v>8</v>
      </c>
      <c r="E110" s="71">
        <v>139</v>
      </c>
      <c r="F110" s="71">
        <v>66</v>
      </c>
      <c r="G110" s="71">
        <v>292</v>
      </c>
      <c r="H110" s="71">
        <v>153</v>
      </c>
      <c r="I110" s="71">
        <v>420</v>
      </c>
      <c r="J110" s="71">
        <v>193</v>
      </c>
      <c r="K110" s="125">
        <v>869</v>
      </c>
      <c r="L110" s="125">
        <v>420</v>
      </c>
      <c r="M110" s="71">
        <v>2</v>
      </c>
      <c r="N110" s="71">
        <v>6</v>
      </c>
      <c r="O110" s="71">
        <v>11</v>
      </c>
      <c r="P110" s="71">
        <v>19</v>
      </c>
      <c r="Q110" s="125">
        <v>38</v>
      </c>
      <c r="R110" s="205"/>
      <c r="S110" s="8" t="s">
        <v>91</v>
      </c>
      <c r="T110" s="125">
        <v>20</v>
      </c>
      <c r="U110" s="71">
        <v>11</v>
      </c>
      <c r="V110" s="71">
        <v>8</v>
      </c>
      <c r="W110" s="71">
        <v>0</v>
      </c>
      <c r="X110" s="71">
        <v>0</v>
      </c>
      <c r="Y110" s="71">
        <v>14</v>
      </c>
      <c r="Z110" s="71">
        <v>2</v>
      </c>
      <c r="AA110" s="71">
        <v>19</v>
      </c>
      <c r="AB110" s="71">
        <v>2</v>
      </c>
      <c r="AC110" s="16">
        <v>37</v>
      </c>
      <c r="AD110" s="71">
        <v>36</v>
      </c>
      <c r="AE110" s="71">
        <v>29</v>
      </c>
      <c r="AF110" s="71">
        <v>25</v>
      </c>
      <c r="AG110" s="71">
        <v>22</v>
      </c>
      <c r="AH110" s="71">
        <v>13</v>
      </c>
      <c r="AI110" s="205"/>
      <c r="AJ110" s="8" t="s">
        <v>91</v>
      </c>
      <c r="AK110" s="71">
        <v>166</v>
      </c>
      <c r="AL110" s="71">
        <v>67</v>
      </c>
      <c r="AM110" s="71">
        <v>0</v>
      </c>
      <c r="AN110" s="71">
        <v>78</v>
      </c>
      <c r="AO110" s="71">
        <v>39</v>
      </c>
      <c r="AP110" s="71">
        <v>9</v>
      </c>
      <c r="AQ110" s="71">
        <v>11</v>
      </c>
      <c r="AR110" s="71">
        <v>13</v>
      </c>
      <c r="AS110" s="71">
        <v>20</v>
      </c>
      <c r="AT110" s="71">
        <v>16</v>
      </c>
      <c r="AU110" s="71">
        <v>16</v>
      </c>
      <c r="AW110" s="78" t="s">
        <v>155</v>
      </c>
      <c r="AX110" s="78" t="s">
        <v>2365</v>
      </c>
      <c r="AY110" s="78">
        <v>530</v>
      </c>
    </row>
    <row r="111" spans="1:51">
      <c r="A111" s="205"/>
      <c r="B111" s="25" t="s">
        <v>73</v>
      </c>
      <c r="C111" s="26">
        <v>18</v>
      </c>
      <c r="D111" s="26">
        <v>8</v>
      </c>
      <c r="E111" s="26">
        <v>415</v>
      </c>
      <c r="F111" s="26">
        <v>205</v>
      </c>
      <c r="G111" s="26">
        <v>1260</v>
      </c>
      <c r="H111" s="26">
        <v>657</v>
      </c>
      <c r="I111" s="26">
        <v>4571</v>
      </c>
      <c r="J111" s="26">
        <v>2260</v>
      </c>
      <c r="K111" s="26">
        <v>6264</v>
      </c>
      <c r="L111" s="26">
        <v>3130</v>
      </c>
      <c r="M111" s="26">
        <v>2</v>
      </c>
      <c r="N111" s="26">
        <v>29</v>
      </c>
      <c r="O111" s="26">
        <v>68</v>
      </c>
      <c r="P111" s="26">
        <v>232</v>
      </c>
      <c r="Q111" s="26">
        <v>331</v>
      </c>
      <c r="R111" s="205"/>
      <c r="S111" s="25" t="s">
        <v>73</v>
      </c>
      <c r="T111" s="26">
        <v>221</v>
      </c>
      <c r="U111" s="26">
        <v>34</v>
      </c>
      <c r="V111" s="26">
        <v>8</v>
      </c>
      <c r="W111" s="26">
        <v>26</v>
      </c>
      <c r="X111" s="26">
        <v>0</v>
      </c>
      <c r="Y111" s="26">
        <v>58</v>
      </c>
      <c r="Z111" s="26">
        <v>10</v>
      </c>
      <c r="AA111" s="26">
        <v>221</v>
      </c>
      <c r="AB111" s="26">
        <v>2</v>
      </c>
      <c r="AC111" s="26">
        <v>291</v>
      </c>
      <c r="AD111" s="26">
        <v>273</v>
      </c>
      <c r="AE111" s="26">
        <v>181</v>
      </c>
      <c r="AF111" s="26">
        <v>35</v>
      </c>
      <c r="AG111" s="26">
        <v>30</v>
      </c>
      <c r="AH111" s="26">
        <v>211</v>
      </c>
      <c r="AI111" s="205"/>
      <c r="AJ111" s="25" t="s">
        <v>73</v>
      </c>
      <c r="AK111" s="26">
        <v>515</v>
      </c>
      <c r="AL111" s="26">
        <v>238</v>
      </c>
      <c r="AM111" s="26">
        <v>27</v>
      </c>
      <c r="AN111" s="26">
        <v>581</v>
      </c>
      <c r="AO111" s="26">
        <v>208</v>
      </c>
      <c r="AP111" s="26">
        <v>74</v>
      </c>
      <c r="AQ111" s="26">
        <v>28</v>
      </c>
      <c r="AR111" s="26">
        <v>44</v>
      </c>
      <c r="AS111" s="26">
        <v>232</v>
      </c>
      <c r="AT111" s="26">
        <v>89</v>
      </c>
      <c r="AU111" s="26">
        <v>86</v>
      </c>
      <c r="AW111" s="78" t="s">
        <v>155</v>
      </c>
      <c r="AX111" s="78" t="s">
        <v>2366</v>
      </c>
      <c r="AY111" s="78">
        <v>2764</v>
      </c>
    </row>
    <row r="112" spans="1:51">
      <c r="A112" s="205" t="s">
        <v>156</v>
      </c>
      <c r="B112" s="8" t="s">
        <v>90</v>
      </c>
      <c r="C112" s="71">
        <v>0</v>
      </c>
      <c r="D112" s="71">
        <v>0</v>
      </c>
      <c r="E112" s="71">
        <v>66</v>
      </c>
      <c r="F112" s="71">
        <v>35</v>
      </c>
      <c r="G112" s="71">
        <v>650</v>
      </c>
      <c r="H112" s="71">
        <v>334</v>
      </c>
      <c r="I112" s="71">
        <v>3696</v>
      </c>
      <c r="J112" s="71">
        <v>1826</v>
      </c>
      <c r="K112" s="125">
        <v>4412</v>
      </c>
      <c r="L112" s="125">
        <v>2195</v>
      </c>
      <c r="M112" s="71">
        <v>0</v>
      </c>
      <c r="N112" s="71">
        <v>10</v>
      </c>
      <c r="O112" s="71">
        <v>43</v>
      </c>
      <c r="P112" s="71">
        <v>186</v>
      </c>
      <c r="Q112" s="125">
        <v>239</v>
      </c>
      <c r="R112" s="205" t="s">
        <v>156</v>
      </c>
      <c r="S112" s="8" t="s">
        <v>90</v>
      </c>
      <c r="T112" s="125">
        <v>218</v>
      </c>
      <c r="U112" s="71">
        <v>36</v>
      </c>
      <c r="V112" s="71">
        <v>0</v>
      </c>
      <c r="W112" s="71">
        <v>27</v>
      </c>
      <c r="X112" s="71">
        <v>1</v>
      </c>
      <c r="Y112" s="71">
        <v>42</v>
      </c>
      <c r="Z112" s="71">
        <v>5</v>
      </c>
      <c r="AA112" s="71">
        <v>162</v>
      </c>
      <c r="AB112" s="71">
        <v>0</v>
      </c>
      <c r="AC112" s="16">
        <v>210</v>
      </c>
      <c r="AD112" s="71">
        <v>177</v>
      </c>
      <c r="AE112" s="71">
        <v>118</v>
      </c>
      <c r="AF112" s="71">
        <v>8</v>
      </c>
      <c r="AG112" s="71">
        <v>7</v>
      </c>
      <c r="AH112" s="71">
        <v>198</v>
      </c>
      <c r="AI112" s="205" t="s">
        <v>156</v>
      </c>
      <c r="AJ112" s="8" t="s">
        <v>90</v>
      </c>
      <c r="AK112" s="71">
        <v>1239</v>
      </c>
      <c r="AL112" s="71">
        <v>591</v>
      </c>
      <c r="AM112" s="71">
        <v>69</v>
      </c>
      <c r="AN112" s="71">
        <v>525</v>
      </c>
      <c r="AO112" s="71">
        <v>247</v>
      </c>
      <c r="AP112" s="71">
        <v>159</v>
      </c>
      <c r="AQ112" s="71">
        <v>71</v>
      </c>
      <c r="AR112" s="71">
        <v>58</v>
      </c>
      <c r="AS112" s="71">
        <v>345</v>
      </c>
      <c r="AT112" s="71">
        <v>155</v>
      </c>
      <c r="AU112" s="71">
        <v>152</v>
      </c>
      <c r="AW112" s="78" t="s">
        <v>156</v>
      </c>
      <c r="AX112" s="78" t="s">
        <v>2367</v>
      </c>
      <c r="AY112" s="78">
        <v>4090</v>
      </c>
    </row>
    <row r="113" spans="1:51">
      <c r="A113" s="205"/>
      <c r="B113" s="8" t="s">
        <v>91</v>
      </c>
      <c r="C113" s="71">
        <v>0</v>
      </c>
      <c r="D113" s="71">
        <v>0</v>
      </c>
      <c r="E113" s="71">
        <v>22</v>
      </c>
      <c r="F113" s="71">
        <v>11</v>
      </c>
      <c r="G113" s="71">
        <v>157</v>
      </c>
      <c r="H113" s="71">
        <v>77</v>
      </c>
      <c r="I113" s="71">
        <v>614</v>
      </c>
      <c r="J113" s="71">
        <v>291</v>
      </c>
      <c r="K113" s="125">
        <v>793</v>
      </c>
      <c r="L113" s="125">
        <v>379</v>
      </c>
      <c r="M113" s="71">
        <v>0</v>
      </c>
      <c r="N113" s="71">
        <v>1</v>
      </c>
      <c r="O113" s="71">
        <v>8</v>
      </c>
      <c r="P113" s="71">
        <v>29</v>
      </c>
      <c r="Q113" s="125">
        <v>38</v>
      </c>
      <c r="R113" s="205"/>
      <c r="S113" s="8" t="s">
        <v>91</v>
      </c>
      <c r="T113" s="125">
        <v>38</v>
      </c>
      <c r="U113" s="71">
        <v>4</v>
      </c>
      <c r="V113" s="71">
        <v>1</v>
      </c>
      <c r="W113" s="71">
        <v>5</v>
      </c>
      <c r="X113" s="71">
        <v>1</v>
      </c>
      <c r="Y113" s="71">
        <v>10</v>
      </c>
      <c r="Z113" s="71">
        <v>4</v>
      </c>
      <c r="AA113" s="71">
        <v>23</v>
      </c>
      <c r="AB113" s="71">
        <v>0</v>
      </c>
      <c r="AC113" s="16">
        <v>38</v>
      </c>
      <c r="AD113" s="71">
        <v>35</v>
      </c>
      <c r="AE113" s="71">
        <v>25</v>
      </c>
      <c r="AF113" s="71">
        <v>8</v>
      </c>
      <c r="AG113" s="71">
        <v>7</v>
      </c>
      <c r="AH113" s="71">
        <v>29</v>
      </c>
      <c r="AI113" s="205"/>
      <c r="AJ113" s="8" t="s">
        <v>91</v>
      </c>
      <c r="AK113" s="71">
        <v>314</v>
      </c>
      <c r="AL113" s="71">
        <v>149</v>
      </c>
      <c r="AM113" s="71">
        <v>0</v>
      </c>
      <c r="AN113" s="71">
        <v>83</v>
      </c>
      <c r="AO113" s="71">
        <v>66</v>
      </c>
      <c r="AP113" s="71">
        <v>5</v>
      </c>
      <c r="AQ113" s="71">
        <v>4</v>
      </c>
      <c r="AR113" s="71">
        <v>18</v>
      </c>
      <c r="AS113" s="71">
        <v>49</v>
      </c>
      <c r="AT113" s="71">
        <v>34</v>
      </c>
      <c r="AU113" s="71">
        <v>33</v>
      </c>
      <c r="AW113" s="78" t="s">
        <v>156</v>
      </c>
      <c r="AX113" s="78" t="s">
        <v>2368</v>
      </c>
      <c r="AY113" s="78">
        <v>718</v>
      </c>
    </row>
    <row r="114" spans="1:51">
      <c r="A114" s="205"/>
      <c r="B114" s="25" t="s">
        <v>73</v>
      </c>
      <c r="C114" s="26">
        <v>0</v>
      </c>
      <c r="D114" s="26">
        <v>0</v>
      </c>
      <c r="E114" s="26">
        <v>88</v>
      </c>
      <c r="F114" s="26">
        <v>46</v>
      </c>
      <c r="G114" s="26">
        <v>807</v>
      </c>
      <c r="H114" s="26">
        <v>411</v>
      </c>
      <c r="I114" s="26">
        <v>4310</v>
      </c>
      <c r="J114" s="26">
        <v>2117</v>
      </c>
      <c r="K114" s="26">
        <v>5205</v>
      </c>
      <c r="L114" s="26">
        <v>2574</v>
      </c>
      <c r="M114" s="26">
        <v>0</v>
      </c>
      <c r="N114" s="26">
        <v>11</v>
      </c>
      <c r="O114" s="26">
        <v>51</v>
      </c>
      <c r="P114" s="26">
        <v>215</v>
      </c>
      <c r="Q114" s="26">
        <v>277</v>
      </c>
      <c r="R114" s="205"/>
      <c r="S114" s="25" t="s">
        <v>73</v>
      </c>
      <c r="T114" s="26">
        <v>256</v>
      </c>
      <c r="U114" s="26">
        <v>40</v>
      </c>
      <c r="V114" s="26">
        <v>1</v>
      </c>
      <c r="W114" s="26">
        <v>32</v>
      </c>
      <c r="X114" s="26">
        <v>2</v>
      </c>
      <c r="Y114" s="26">
        <v>52</v>
      </c>
      <c r="Z114" s="26">
        <v>9</v>
      </c>
      <c r="AA114" s="26">
        <v>185</v>
      </c>
      <c r="AB114" s="26">
        <v>0</v>
      </c>
      <c r="AC114" s="26">
        <v>248</v>
      </c>
      <c r="AD114" s="26">
        <v>212</v>
      </c>
      <c r="AE114" s="26">
        <v>143</v>
      </c>
      <c r="AF114" s="26">
        <v>16</v>
      </c>
      <c r="AG114" s="26">
        <v>14</v>
      </c>
      <c r="AH114" s="26">
        <v>227</v>
      </c>
      <c r="AI114" s="205"/>
      <c r="AJ114" s="25" t="s">
        <v>73</v>
      </c>
      <c r="AK114" s="26">
        <v>1553</v>
      </c>
      <c r="AL114" s="26">
        <v>740</v>
      </c>
      <c r="AM114" s="26">
        <v>69</v>
      </c>
      <c r="AN114" s="26">
        <v>608</v>
      </c>
      <c r="AO114" s="26">
        <v>313</v>
      </c>
      <c r="AP114" s="26">
        <v>164</v>
      </c>
      <c r="AQ114" s="26">
        <v>75</v>
      </c>
      <c r="AR114" s="26">
        <v>76</v>
      </c>
      <c r="AS114" s="26">
        <v>394</v>
      </c>
      <c r="AT114" s="26">
        <v>189</v>
      </c>
      <c r="AU114" s="26">
        <v>185</v>
      </c>
      <c r="AW114" s="78" t="s">
        <v>156</v>
      </c>
      <c r="AX114" s="78" t="s">
        <v>2369</v>
      </c>
      <c r="AY114" s="78">
        <v>4808</v>
      </c>
    </row>
    <row r="115" spans="1:51" ht="14.45" customHeight="1">
      <c r="A115" s="205" t="s">
        <v>157</v>
      </c>
      <c r="B115" s="8" t="s">
        <v>90</v>
      </c>
      <c r="C115" s="71">
        <v>13</v>
      </c>
      <c r="D115" s="71">
        <v>7</v>
      </c>
      <c r="E115" s="71">
        <v>495</v>
      </c>
      <c r="F115" s="71">
        <v>284</v>
      </c>
      <c r="G115" s="71">
        <v>1109</v>
      </c>
      <c r="H115" s="71">
        <v>596</v>
      </c>
      <c r="I115" s="71">
        <v>1395</v>
      </c>
      <c r="J115" s="71">
        <v>725</v>
      </c>
      <c r="K115" s="125">
        <v>3012</v>
      </c>
      <c r="L115" s="125">
        <v>1612</v>
      </c>
      <c r="M115" s="71">
        <v>2</v>
      </c>
      <c r="N115" s="71">
        <v>91</v>
      </c>
      <c r="O115" s="71">
        <v>119</v>
      </c>
      <c r="P115" s="71">
        <v>132</v>
      </c>
      <c r="Q115" s="125">
        <v>344</v>
      </c>
      <c r="R115" s="205" t="s">
        <v>157</v>
      </c>
      <c r="S115" s="8" t="s">
        <v>90</v>
      </c>
      <c r="T115" s="125">
        <v>109</v>
      </c>
      <c r="U115" s="71">
        <v>21</v>
      </c>
      <c r="V115" s="71">
        <v>0</v>
      </c>
      <c r="W115" s="71">
        <v>52</v>
      </c>
      <c r="X115" s="71">
        <v>0</v>
      </c>
      <c r="Y115" s="71">
        <v>32</v>
      </c>
      <c r="Z115" s="71">
        <v>0</v>
      </c>
      <c r="AA115" s="71">
        <v>157</v>
      </c>
      <c r="AB115" s="71">
        <v>1</v>
      </c>
      <c r="AC115" s="16">
        <v>190</v>
      </c>
      <c r="AD115" s="71">
        <v>167</v>
      </c>
      <c r="AE115" s="71">
        <v>142</v>
      </c>
      <c r="AF115" s="71">
        <v>4</v>
      </c>
      <c r="AG115" s="71">
        <v>2</v>
      </c>
      <c r="AH115" s="71">
        <v>126</v>
      </c>
      <c r="AI115" s="205" t="s">
        <v>157</v>
      </c>
      <c r="AJ115" s="8" t="s">
        <v>90</v>
      </c>
      <c r="AK115" s="71">
        <v>352</v>
      </c>
      <c r="AL115" s="71">
        <v>89</v>
      </c>
      <c r="AM115" s="71">
        <v>3</v>
      </c>
      <c r="AN115" s="71">
        <v>330</v>
      </c>
      <c r="AO115" s="71">
        <v>73</v>
      </c>
      <c r="AP115" s="71">
        <v>60</v>
      </c>
      <c r="AQ115" s="71">
        <v>0</v>
      </c>
      <c r="AR115" s="71">
        <v>16</v>
      </c>
      <c r="AS115" s="71">
        <v>151</v>
      </c>
      <c r="AT115" s="71">
        <v>54</v>
      </c>
      <c r="AU115" s="71">
        <v>51</v>
      </c>
      <c r="AW115" s="78" t="s">
        <v>157</v>
      </c>
      <c r="AX115" s="78" t="s">
        <v>2370</v>
      </c>
      <c r="AY115" s="78">
        <v>1474</v>
      </c>
    </row>
    <row r="116" spans="1:51">
      <c r="A116" s="205"/>
      <c r="B116" s="8" t="s">
        <v>91</v>
      </c>
      <c r="C116" s="71">
        <v>0</v>
      </c>
      <c r="D116" s="71">
        <v>0</v>
      </c>
      <c r="E116" s="71">
        <v>0</v>
      </c>
      <c r="F116" s="71">
        <v>0</v>
      </c>
      <c r="G116" s="71">
        <v>0</v>
      </c>
      <c r="H116" s="71">
        <v>0</v>
      </c>
      <c r="I116" s="71">
        <v>0</v>
      </c>
      <c r="J116" s="71">
        <v>0</v>
      </c>
      <c r="K116" s="125">
        <v>0</v>
      </c>
      <c r="L116" s="125">
        <v>0</v>
      </c>
      <c r="M116" s="71">
        <v>0</v>
      </c>
      <c r="N116" s="71">
        <v>0</v>
      </c>
      <c r="O116" s="71">
        <v>0</v>
      </c>
      <c r="P116" s="71">
        <v>0</v>
      </c>
      <c r="Q116" s="125">
        <v>0</v>
      </c>
      <c r="R116" s="205"/>
      <c r="S116" s="8" t="s">
        <v>91</v>
      </c>
      <c r="T116" s="125">
        <v>0</v>
      </c>
      <c r="U116" s="71">
        <v>0</v>
      </c>
      <c r="V116" s="71">
        <v>0</v>
      </c>
      <c r="W116" s="71">
        <v>0</v>
      </c>
      <c r="X116" s="71">
        <v>0</v>
      </c>
      <c r="Y116" s="71">
        <v>0</v>
      </c>
      <c r="Z116" s="71">
        <v>0</v>
      </c>
      <c r="AA116" s="71">
        <v>0</v>
      </c>
      <c r="AB116" s="71">
        <v>0</v>
      </c>
      <c r="AC116" s="16">
        <v>0</v>
      </c>
      <c r="AD116" s="71">
        <v>0</v>
      </c>
      <c r="AE116" s="71">
        <v>0</v>
      </c>
      <c r="AF116" s="71">
        <v>0</v>
      </c>
      <c r="AG116" s="71">
        <v>0</v>
      </c>
      <c r="AH116" s="71">
        <v>0</v>
      </c>
      <c r="AI116" s="205"/>
      <c r="AJ116" s="8" t="s">
        <v>91</v>
      </c>
      <c r="AK116" s="71">
        <v>0</v>
      </c>
      <c r="AL116" s="71">
        <v>0</v>
      </c>
      <c r="AM116" s="71">
        <v>0</v>
      </c>
      <c r="AN116" s="71">
        <v>0</v>
      </c>
      <c r="AO116" s="71">
        <v>0</v>
      </c>
      <c r="AP116" s="71">
        <v>0</v>
      </c>
      <c r="AQ116" s="71">
        <v>0</v>
      </c>
      <c r="AR116" s="71">
        <v>0</v>
      </c>
      <c r="AS116" s="71">
        <v>0</v>
      </c>
      <c r="AT116" s="71">
        <v>0</v>
      </c>
      <c r="AU116" s="71">
        <v>0</v>
      </c>
      <c r="AW116" s="78" t="s">
        <v>157</v>
      </c>
      <c r="AX116" s="78" t="s">
        <v>2371</v>
      </c>
      <c r="AY116" s="78">
        <v>0</v>
      </c>
    </row>
    <row r="117" spans="1:51">
      <c r="A117" s="205"/>
      <c r="B117" s="25" t="s">
        <v>73</v>
      </c>
      <c r="C117" s="26">
        <v>13</v>
      </c>
      <c r="D117" s="26">
        <v>7</v>
      </c>
      <c r="E117" s="26">
        <v>495</v>
      </c>
      <c r="F117" s="26">
        <v>284</v>
      </c>
      <c r="G117" s="26">
        <v>1109</v>
      </c>
      <c r="H117" s="26">
        <v>596</v>
      </c>
      <c r="I117" s="26">
        <v>1395</v>
      </c>
      <c r="J117" s="26">
        <v>725</v>
      </c>
      <c r="K117" s="26">
        <v>3012</v>
      </c>
      <c r="L117" s="26">
        <v>1612</v>
      </c>
      <c r="M117" s="26">
        <v>2</v>
      </c>
      <c r="N117" s="26">
        <v>91</v>
      </c>
      <c r="O117" s="26">
        <v>119</v>
      </c>
      <c r="P117" s="26">
        <v>132</v>
      </c>
      <c r="Q117" s="26">
        <v>344</v>
      </c>
      <c r="R117" s="205"/>
      <c r="S117" s="25" t="s">
        <v>73</v>
      </c>
      <c r="T117" s="26">
        <v>109</v>
      </c>
      <c r="U117" s="26">
        <v>21</v>
      </c>
      <c r="V117" s="26">
        <v>0</v>
      </c>
      <c r="W117" s="26">
        <v>52</v>
      </c>
      <c r="X117" s="26">
        <v>0</v>
      </c>
      <c r="Y117" s="26">
        <v>32</v>
      </c>
      <c r="Z117" s="26">
        <v>0</v>
      </c>
      <c r="AA117" s="26">
        <v>157</v>
      </c>
      <c r="AB117" s="26">
        <v>1</v>
      </c>
      <c r="AC117" s="26">
        <v>190</v>
      </c>
      <c r="AD117" s="26">
        <v>167</v>
      </c>
      <c r="AE117" s="26">
        <v>142</v>
      </c>
      <c r="AF117" s="26">
        <v>4</v>
      </c>
      <c r="AG117" s="26">
        <v>2</v>
      </c>
      <c r="AH117" s="26">
        <v>126</v>
      </c>
      <c r="AI117" s="205"/>
      <c r="AJ117" s="25" t="s">
        <v>73</v>
      </c>
      <c r="AK117" s="26">
        <v>352</v>
      </c>
      <c r="AL117" s="26">
        <v>89</v>
      </c>
      <c r="AM117" s="26">
        <v>3</v>
      </c>
      <c r="AN117" s="26">
        <v>330</v>
      </c>
      <c r="AO117" s="26">
        <v>73</v>
      </c>
      <c r="AP117" s="26">
        <v>60</v>
      </c>
      <c r="AQ117" s="26">
        <v>0</v>
      </c>
      <c r="AR117" s="26">
        <v>16</v>
      </c>
      <c r="AS117" s="26">
        <v>151</v>
      </c>
      <c r="AT117" s="26">
        <v>54</v>
      </c>
      <c r="AU117" s="26">
        <v>51</v>
      </c>
      <c r="AW117" s="78" t="s">
        <v>157</v>
      </c>
      <c r="AX117" s="78" t="s">
        <v>2372</v>
      </c>
      <c r="AY117" s="78">
        <v>1474</v>
      </c>
    </row>
    <row r="118" spans="1:51" s="100" customFormat="1">
      <c r="A118" s="7" t="s">
        <v>97</v>
      </c>
      <c r="B118" s="8"/>
      <c r="C118" s="8"/>
      <c r="D118" s="8"/>
      <c r="E118" s="8"/>
      <c r="F118" s="8"/>
      <c r="G118" s="8"/>
      <c r="H118" s="8"/>
      <c r="I118" s="8"/>
      <c r="J118" s="8"/>
      <c r="K118" s="7"/>
      <c r="L118" s="7"/>
      <c r="M118" s="22"/>
      <c r="N118" s="22"/>
      <c r="O118" s="22"/>
      <c r="P118" s="22"/>
      <c r="Q118" s="7"/>
      <c r="R118" s="7" t="s">
        <v>97</v>
      </c>
      <c r="S118" s="23"/>
      <c r="T118" s="17"/>
      <c r="U118" s="17"/>
      <c r="V118" s="17"/>
      <c r="W118" s="17"/>
      <c r="X118" s="17"/>
      <c r="Y118" s="17"/>
      <c r="Z118" s="17"/>
      <c r="AA118" s="17"/>
      <c r="AB118" s="23"/>
      <c r="AC118" s="19"/>
      <c r="AD118" s="17"/>
      <c r="AE118" s="17"/>
      <c r="AF118" s="18"/>
      <c r="AG118" s="23"/>
      <c r="AH118" s="19"/>
      <c r="AI118" s="7" t="s">
        <v>97</v>
      </c>
      <c r="AJ118" s="8"/>
      <c r="AK118" s="8"/>
      <c r="AL118" s="8"/>
      <c r="AM118" s="11"/>
      <c r="AN118" s="22"/>
      <c r="AO118" s="22"/>
      <c r="AP118" s="22"/>
      <c r="AQ118" s="22"/>
      <c r="AR118" s="22"/>
      <c r="AS118" s="22"/>
      <c r="AT118" s="22"/>
      <c r="AU118" s="22"/>
      <c r="AW118" s="78" t="str">
        <f>IF(A118="",AW117,A118)</f>
        <v>ANALAMANGA</v>
      </c>
      <c r="AX118" s="78" t="str">
        <f>AW118&amp;B118</f>
        <v>ANALAMANGA</v>
      </c>
      <c r="AY118" s="78">
        <f>AK118+AM118+2*AN118+3*AO118+4*AP118+5*AQ118</f>
        <v>0</v>
      </c>
    </row>
    <row r="119" spans="1:51" ht="14.45" customHeight="1">
      <c r="A119" s="205" t="s">
        <v>158</v>
      </c>
      <c r="B119" s="8" t="s">
        <v>90</v>
      </c>
      <c r="C119" s="71">
        <v>0</v>
      </c>
      <c r="D119" s="71">
        <v>0</v>
      </c>
      <c r="E119" s="71">
        <v>159</v>
      </c>
      <c r="F119" s="71">
        <v>80</v>
      </c>
      <c r="G119" s="71">
        <v>533</v>
      </c>
      <c r="H119" s="71">
        <v>269</v>
      </c>
      <c r="I119" s="71">
        <v>2702</v>
      </c>
      <c r="J119" s="71">
        <v>1331</v>
      </c>
      <c r="K119" s="125">
        <v>3394</v>
      </c>
      <c r="L119" s="125">
        <v>1680</v>
      </c>
      <c r="M119" s="71">
        <v>0</v>
      </c>
      <c r="N119" s="71">
        <v>9</v>
      </c>
      <c r="O119" s="71">
        <v>35</v>
      </c>
      <c r="P119" s="71">
        <v>116</v>
      </c>
      <c r="Q119" s="125">
        <v>160</v>
      </c>
      <c r="R119" s="205" t="s">
        <v>158</v>
      </c>
      <c r="S119" s="8" t="s">
        <v>90</v>
      </c>
      <c r="T119" s="125">
        <v>135</v>
      </c>
      <c r="U119" s="71">
        <v>73</v>
      </c>
      <c r="V119" s="71">
        <v>35</v>
      </c>
      <c r="W119" s="71">
        <v>9</v>
      </c>
      <c r="X119" s="71">
        <v>11</v>
      </c>
      <c r="Y119" s="71">
        <v>117</v>
      </c>
      <c r="Z119" s="71">
        <v>7</v>
      </c>
      <c r="AA119" s="71">
        <v>85</v>
      </c>
      <c r="AB119" s="71">
        <v>8</v>
      </c>
      <c r="AC119" s="16">
        <v>228</v>
      </c>
      <c r="AD119" s="71">
        <v>195</v>
      </c>
      <c r="AE119" s="71">
        <v>167</v>
      </c>
      <c r="AF119" s="71">
        <v>47</v>
      </c>
      <c r="AG119" s="71">
        <v>18</v>
      </c>
      <c r="AH119" s="71">
        <v>116</v>
      </c>
      <c r="AI119" s="205" t="s">
        <v>158</v>
      </c>
      <c r="AJ119" s="8" t="s">
        <v>90</v>
      </c>
      <c r="AK119" s="71">
        <v>2497</v>
      </c>
      <c r="AL119" s="71">
        <v>916</v>
      </c>
      <c r="AM119" s="71">
        <v>40</v>
      </c>
      <c r="AN119" s="71">
        <v>474</v>
      </c>
      <c r="AO119" s="71">
        <v>65</v>
      </c>
      <c r="AP119" s="71">
        <v>39</v>
      </c>
      <c r="AQ119" s="71">
        <v>3</v>
      </c>
      <c r="AR119" s="71">
        <v>63</v>
      </c>
      <c r="AS119" s="71">
        <v>142</v>
      </c>
      <c r="AT119" s="71">
        <v>109</v>
      </c>
      <c r="AU119" s="71">
        <v>112</v>
      </c>
      <c r="AW119" s="78" t="s">
        <v>158</v>
      </c>
      <c r="AX119" s="78" t="s">
        <v>2376</v>
      </c>
      <c r="AY119" s="78">
        <v>3851</v>
      </c>
    </row>
    <row r="120" spans="1:51">
      <c r="A120" s="205"/>
      <c r="B120" s="8" t="s">
        <v>91</v>
      </c>
      <c r="C120" s="71">
        <v>0</v>
      </c>
      <c r="D120" s="71">
        <v>0</v>
      </c>
      <c r="E120" s="71">
        <v>0</v>
      </c>
      <c r="F120" s="71">
        <v>0</v>
      </c>
      <c r="G120" s="71">
        <v>0</v>
      </c>
      <c r="H120" s="71">
        <v>0</v>
      </c>
      <c r="I120" s="71">
        <v>147</v>
      </c>
      <c r="J120" s="71">
        <v>74</v>
      </c>
      <c r="K120" s="125">
        <v>147</v>
      </c>
      <c r="L120" s="125">
        <v>74</v>
      </c>
      <c r="M120" s="71">
        <v>0</v>
      </c>
      <c r="N120" s="71">
        <v>0</v>
      </c>
      <c r="O120" s="71">
        <v>0</v>
      </c>
      <c r="P120" s="71">
        <v>5</v>
      </c>
      <c r="Q120" s="125">
        <v>5</v>
      </c>
      <c r="R120" s="205"/>
      <c r="S120" s="8" t="s">
        <v>91</v>
      </c>
      <c r="T120" s="125">
        <v>5</v>
      </c>
      <c r="U120" s="71">
        <v>3</v>
      </c>
      <c r="V120" s="71">
        <v>0</v>
      </c>
      <c r="W120" s="71">
        <v>0</v>
      </c>
      <c r="X120" s="71">
        <v>0</v>
      </c>
      <c r="Y120" s="71">
        <v>3</v>
      </c>
      <c r="Z120" s="71">
        <v>0</v>
      </c>
      <c r="AA120" s="71">
        <v>4</v>
      </c>
      <c r="AB120" s="71">
        <v>0</v>
      </c>
      <c r="AC120" s="16">
        <v>7</v>
      </c>
      <c r="AD120" s="71">
        <v>7</v>
      </c>
      <c r="AE120" s="71">
        <v>6</v>
      </c>
      <c r="AF120" s="71">
        <v>9</v>
      </c>
      <c r="AG120" s="71">
        <v>7</v>
      </c>
      <c r="AH120" s="71">
        <v>4</v>
      </c>
      <c r="AI120" s="205"/>
      <c r="AJ120" s="8" t="s">
        <v>91</v>
      </c>
      <c r="AK120" s="71">
        <v>87</v>
      </c>
      <c r="AL120" s="71">
        <v>27</v>
      </c>
      <c r="AM120" s="71">
        <v>36</v>
      </c>
      <c r="AN120" s="71">
        <v>8</v>
      </c>
      <c r="AO120" s="71">
        <v>0</v>
      </c>
      <c r="AP120" s="71">
        <v>0</v>
      </c>
      <c r="AQ120" s="71">
        <v>0</v>
      </c>
      <c r="AR120" s="71">
        <v>4</v>
      </c>
      <c r="AS120" s="71">
        <v>4</v>
      </c>
      <c r="AT120" s="71">
        <v>3</v>
      </c>
      <c r="AU120" s="71">
        <v>3</v>
      </c>
      <c r="AW120" s="78" t="s">
        <v>158</v>
      </c>
      <c r="AX120" s="78" t="s">
        <v>2377</v>
      </c>
      <c r="AY120" s="78">
        <v>139</v>
      </c>
    </row>
    <row r="121" spans="1:51">
      <c r="A121" s="205"/>
      <c r="B121" s="25" t="s">
        <v>73</v>
      </c>
      <c r="C121" s="26">
        <v>0</v>
      </c>
      <c r="D121" s="26">
        <v>0</v>
      </c>
      <c r="E121" s="26">
        <v>159</v>
      </c>
      <c r="F121" s="26">
        <v>80</v>
      </c>
      <c r="G121" s="26">
        <v>533</v>
      </c>
      <c r="H121" s="26">
        <v>269</v>
      </c>
      <c r="I121" s="26">
        <v>2849</v>
      </c>
      <c r="J121" s="26">
        <v>1405</v>
      </c>
      <c r="K121" s="26">
        <v>3541</v>
      </c>
      <c r="L121" s="26">
        <v>1754</v>
      </c>
      <c r="M121" s="26">
        <v>0</v>
      </c>
      <c r="N121" s="26">
        <v>9</v>
      </c>
      <c r="O121" s="26">
        <v>35</v>
      </c>
      <c r="P121" s="26">
        <v>121</v>
      </c>
      <c r="Q121" s="26">
        <v>165</v>
      </c>
      <c r="R121" s="205"/>
      <c r="S121" s="25" t="s">
        <v>73</v>
      </c>
      <c r="T121" s="26">
        <v>140</v>
      </c>
      <c r="U121" s="26">
        <v>76</v>
      </c>
      <c r="V121" s="26">
        <v>35</v>
      </c>
      <c r="W121" s="26">
        <v>9</v>
      </c>
      <c r="X121" s="26">
        <v>11</v>
      </c>
      <c r="Y121" s="26">
        <v>120</v>
      </c>
      <c r="Z121" s="26">
        <v>7</v>
      </c>
      <c r="AA121" s="26">
        <v>89</v>
      </c>
      <c r="AB121" s="26">
        <v>8</v>
      </c>
      <c r="AC121" s="26">
        <v>235</v>
      </c>
      <c r="AD121" s="26">
        <v>202</v>
      </c>
      <c r="AE121" s="26">
        <v>173</v>
      </c>
      <c r="AF121" s="26">
        <v>56</v>
      </c>
      <c r="AG121" s="26">
        <v>25</v>
      </c>
      <c r="AH121" s="26">
        <v>120</v>
      </c>
      <c r="AI121" s="205"/>
      <c r="AJ121" s="25" t="s">
        <v>73</v>
      </c>
      <c r="AK121" s="26">
        <v>2584</v>
      </c>
      <c r="AL121" s="26">
        <v>943</v>
      </c>
      <c r="AM121" s="26">
        <v>76</v>
      </c>
      <c r="AN121" s="26">
        <v>482</v>
      </c>
      <c r="AO121" s="26">
        <v>65</v>
      </c>
      <c r="AP121" s="26">
        <v>39</v>
      </c>
      <c r="AQ121" s="26">
        <v>3</v>
      </c>
      <c r="AR121" s="26">
        <v>67</v>
      </c>
      <c r="AS121" s="26">
        <v>146</v>
      </c>
      <c r="AT121" s="26">
        <v>112</v>
      </c>
      <c r="AU121" s="26">
        <v>115</v>
      </c>
      <c r="AW121" s="78" t="s">
        <v>158</v>
      </c>
      <c r="AX121" s="78" t="s">
        <v>2378</v>
      </c>
      <c r="AY121" s="78">
        <v>3990</v>
      </c>
    </row>
    <row r="122" spans="1:51">
      <c r="A122" s="205" t="s">
        <v>159</v>
      </c>
      <c r="B122" s="8" t="s">
        <v>90</v>
      </c>
      <c r="C122" s="71">
        <v>0</v>
      </c>
      <c r="D122" s="71">
        <v>0</v>
      </c>
      <c r="E122" s="71">
        <v>75</v>
      </c>
      <c r="F122" s="71">
        <v>42</v>
      </c>
      <c r="G122" s="71">
        <v>400</v>
      </c>
      <c r="H122" s="71">
        <v>208</v>
      </c>
      <c r="I122" s="71">
        <v>1469</v>
      </c>
      <c r="J122" s="71">
        <v>726</v>
      </c>
      <c r="K122" s="125">
        <v>1944</v>
      </c>
      <c r="L122" s="125">
        <v>976</v>
      </c>
      <c r="M122" s="71">
        <v>0</v>
      </c>
      <c r="N122" s="71">
        <v>21</v>
      </c>
      <c r="O122" s="71">
        <v>51</v>
      </c>
      <c r="P122" s="71">
        <v>98</v>
      </c>
      <c r="Q122" s="125">
        <v>170</v>
      </c>
      <c r="R122" s="205" t="s">
        <v>159</v>
      </c>
      <c r="S122" s="8" t="s">
        <v>90</v>
      </c>
      <c r="T122" s="125">
        <v>107</v>
      </c>
      <c r="U122" s="71">
        <v>69</v>
      </c>
      <c r="V122" s="71">
        <v>2</v>
      </c>
      <c r="W122" s="71">
        <v>8</v>
      </c>
      <c r="X122" s="71">
        <v>1</v>
      </c>
      <c r="Y122" s="71">
        <v>27</v>
      </c>
      <c r="Z122" s="71">
        <v>11</v>
      </c>
      <c r="AA122" s="71">
        <v>65</v>
      </c>
      <c r="AB122" s="71">
        <v>0</v>
      </c>
      <c r="AC122" s="16">
        <v>104</v>
      </c>
      <c r="AD122" s="71">
        <v>93</v>
      </c>
      <c r="AE122" s="71">
        <v>91</v>
      </c>
      <c r="AF122" s="71">
        <v>0</v>
      </c>
      <c r="AG122" s="71">
        <v>0</v>
      </c>
      <c r="AH122" s="71">
        <v>102</v>
      </c>
      <c r="AI122" s="205" t="s">
        <v>159</v>
      </c>
      <c r="AJ122" s="8" t="s">
        <v>90</v>
      </c>
      <c r="AK122" s="71">
        <v>761</v>
      </c>
      <c r="AL122" s="71">
        <v>242</v>
      </c>
      <c r="AM122" s="71">
        <v>27</v>
      </c>
      <c r="AN122" s="71">
        <v>215</v>
      </c>
      <c r="AO122" s="71">
        <v>119</v>
      </c>
      <c r="AP122" s="71">
        <v>37</v>
      </c>
      <c r="AQ122" s="71">
        <v>15</v>
      </c>
      <c r="AR122" s="71">
        <v>54</v>
      </c>
      <c r="AS122" s="71">
        <v>118</v>
      </c>
      <c r="AT122" s="71">
        <v>85</v>
      </c>
      <c r="AU122" s="71">
        <v>83</v>
      </c>
      <c r="AW122" s="78" t="s">
        <v>159</v>
      </c>
      <c r="AX122" s="78" t="s">
        <v>2379</v>
      </c>
      <c r="AY122" s="78">
        <v>1798</v>
      </c>
    </row>
    <row r="123" spans="1:51">
      <c r="A123" s="205"/>
      <c r="B123" s="8" t="s">
        <v>91</v>
      </c>
      <c r="C123" s="71">
        <v>0</v>
      </c>
      <c r="D123" s="71">
        <v>0</v>
      </c>
      <c r="E123" s="71">
        <v>0</v>
      </c>
      <c r="F123" s="71">
        <v>0</v>
      </c>
      <c r="G123" s="71">
        <v>0</v>
      </c>
      <c r="H123" s="71">
        <v>0</v>
      </c>
      <c r="I123" s="71">
        <v>0</v>
      </c>
      <c r="J123" s="71">
        <v>0</v>
      </c>
      <c r="K123" s="125">
        <v>0</v>
      </c>
      <c r="L123" s="125">
        <v>0</v>
      </c>
      <c r="M123" s="71">
        <v>0</v>
      </c>
      <c r="N123" s="71">
        <v>0</v>
      </c>
      <c r="O123" s="71">
        <v>0</v>
      </c>
      <c r="P123" s="71">
        <v>0</v>
      </c>
      <c r="Q123" s="125">
        <v>0</v>
      </c>
      <c r="R123" s="205"/>
      <c r="S123" s="8" t="s">
        <v>91</v>
      </c>
      <c r="T123" s="125">
        <v>0</v>
      </c>
      <c r="U123" s="71">
        <v>0</v>
      </c>
      <c r="V123" s="71">
        <v>0</v>
      </c>
      <c r="W123" s="71">
        <v>0</v>
      </c>
      <c r="X123" s="71">
        <v>0</v>
      </c>
      <c r="Y123" s="71">
        <v>0</v>
      </c>
      <c r="Z123" s="71">
        <v>0</v>
      </c>
      <c r="AA123" s="71">
        <v>0</v>
      </c>
      <c r="AB123" s="71">
        <v>0</v>
      </c>
      <c r="AC123" s="16">
        <v>0</v>
      </c>
      <c r="AD123" s="71">
        <v>0</v>
      </c>
      <c r="AE123" s="71">
        <v>0</v>
      </c>
      <c r="AF123" s="71">
        <v>0</v>
      </c>
      <c r="AG123" s="71">
        <v>0</v>
      </c>
      <c r="AH123" s="71">
        <v>0</v>
      </c>
      <c r="AI123" s="205"/>
      <c r="AJ123" s="8" t="s">
        <v>91</v>
      </c>
      <c r="AK123" s="71">
        <v>0</v>
      </c>
      <c r="AL123" s="71">
        <v>0</v>
      </c>
      <c r="AM123" s="71">
        <v>0</v>
      </c>
      <c r="AN123" s="71">
        <v>0</v>
      </c>
      <c r="AO123" s="71">
        <v>0</v>
      </c>
      <c r="AP123" s="71">
        <v>0</v>
      </c>
      <c r="AQ123" s="71">
        <v>0</v>
      </c>
      <c r="AR123" s="71">
        <v>0</v>
      </c>
      <c r="AS123" s="71">
        <v>0</v>
      </c>
      <c r="AT123" s="71">
        <v>0</v>
      </c>
      <c r="AU123" s="71">
        <v>0</v>
      </c>
      <c r="AW123" s="78" t="s">
        <v>159</v>
      </c>
      <c r="AX123" s="78" t="s">
        <v>2380</v>
      </c>
      <c r="AY123" s="78">
        <v>0</v>
      </c>
    </row>
    <row r="124" spans="1:51">
      <c r="A124" s="205"/>
      <c r="B124" s="25" t="s">
        <v>73</v>
      </c>
      <c r="C124" s="26">
        <v>0</v>
      </c>
      <c r="D124" s="26">
        <v>0</v>
      </c>
      <c r="E124" s="26">
        <v>75</v>
      </c>
      <c r="F124" s="26">
        <v>42</v>
      </c>
      <c r="G124" s="26">
        <v>400</v>
      </c>
      <c r="H124" s="26">
        <v>208</v>
      </c>
      <c r="I124" s="26">
        <v>1469</v>
      </c>
      <c r="J124" s="26">
        <v>726</v>
      </c>
      <c r="K124" s="26">
        <v>1944</v>
      </c>
      <c r="L124" s="26">
        <v>976</v>
      </c>
      <c r="M124" s="26">
        <v>0</v>
      </c>
      <c r="N124" s="26">
        <v>21</v>
      </c>
      <c r="O124" s="26">
        <v>51</v>
      </c>
      <c r="P124" s="26">
        <v>98</v>
      </c>
      <c r="Q124" s="26">
        <v>170</v>
      </c>
      <c r="R124" s="205"/>
      <c r="S124" s="25" t="s">
        <v>73</v>
      </c>
      <c r="T124" s="26">
        <v>107</v>
      </c>
      <c r="U124" s="26">
        <v>69</v>
      </c>
      <c r="V124" s="26">
        <v>2</v>
      </c>
      <c r="W124" s="26">
        <v>8</v>
      </c>
      <c r="X124" s="26">
        <v>1</v>
      </c>
      <c r="Y124" s="26">
        <v>27</v>
      </c>
      <c r="Z124" s="26">
        <v>11</v>
      </c>
      <c r="AA124" s="26">
        <v>65</v>
      </c>
      <c r="AB124" s="26">
        <v>0</v>
      </c>
      <c r="AC124" s="26">
        <v>104</v>
      </c>
      <c r="AD124" s="26">
        <v>93</v>
      </c>
      <c r="AE124" s="26">
        <v>91</v>
      </c>
      <c r="AF124" s="26">
        <v>0</v>
      </c>
      <c r="AG124" s="26">
        <v>0</v>
      </c>
      <c r="AH124" s="26">
        <v>102</v>
      </c>
      <c r="AI124" s="205"/>
      <c r="AJ124" s="25" t="s">
        <v>73</v>
      </c>
      <c r="AK124" s="26">
        <v>761</v>
      </c>
      <c r="AL124" s="26">
        <v>242</v>
      </c>
      <c r="AM124" s="26">
        <v>27</v>
      </c>
      <c r="AN124" s="26">
        <v>215</v>
      </c>
      <c r="AO124" s="26">
        <v>119</v>
      </c>
      <c r="AP124" s="26">
        <v>37</v>
      </c>
      <c r="AQ124" s="26">
        <v>15</v>
      </c>
      <c r="AR124" s="26">
        <v>54</v>
      </c>
      <c r="AS124" s="26">
        <v>118</v>
      </c>
      <c r="AT124" s="26">
        <v>85</v>
      </c>
      <c r="AU124" s="26">
        <v>83</v>
      </c>
      <c r="AW124" s="78" t="s">
        <v>159</v>
      </c>
      <c r="AX124" s="78" t="s">
        <v>2381</v>
      </c>
      <c r="AY124" s="78">
        <v>1798</v>
      </c>
    </row>
    <row r="125" spans="1:51">
      <c r="A125" s="205" t="s">
        <v>160</v>
      </c>
      <c r="B125" s="8" t="s">
        <v>90</v>
      </c>
      <c r="C125" s="71">
        <v>0</v>
      </c>
      <c r="D125" s="71">
        <v>0</v>
      </c>
      <c r="E125" s="71">
        <v>550</v>
      </c>
      <c r="F125" s="71">
        <v>279</v>
      </c>
      <c r="G125" s="71">
        <v>2051</v>
      </c>
      <c r="H125" s="71">
        <v>1036</v>
      </c>
      <c r="I125" s="71">
        <v>3529</v>
      </c>
      <c r="J125" s="71">
        <v>1751</v>
      </c>
      <c r="K125" s="125">
        <v>6130</v>
      </c>
      <c r="L125" s="125">
        <v>3066</v>
      </c>
      <c r="M125" s="71">
        <v>0</v>
      </c>
      <c r="N125" s="71">
        <v>91</v>
      </c>
      <c r="O125" s="71">
        <v>196</v>
      </c>
      <c r="P125" s="71">
        <v>242</v>
      </c>
      <c r="Q125" s="125">
        <v>529</v>
      </c>
      <c r="R125" s="205" t="s">
        <v>160</v>
      </c>
      <c r="S125" s="8" t="s">
        <v>90</v>
      </c>
      <c r="T125" s="125">
        <v>293</v>
      </c>
      <c r="U125" s="71">
        <v>146</v>
      </c>
      <c r="V125" s="71">
        <v>0</v>
      </c>
      <c r="W125" s="71">
        <v>27</v>
      </c>
      <c r="X125" s="71">
        <v>0</v>
      </c>
      <c r="Y125" s="71">
        <v>27</v>
      </c>
      <c r="Z125" s="71">
        <v>46</v>
      </c>
      <c r="AA125" s="71">
        <v>234</v>
      </c>
      <c r="AB125" s="71">
        <v>8</v>
      </c>
      <c r="AC125" s="16">
        <v>315</v>
      </c>
      <c r="AD125" s="71">
        <v>288</v>
      </c>
      <c r="AE125" s="71">
        <v>206</v>
      </c>
      <c r="AF125" s="71">
        <v>5</v>
      </c>
      <c r="AG125" s="71">
        <v>4</v>
      </c>
      <c r="AH125" s="71">
        <v>241</v>
      </c>
      <c r="AI125" s="205" t="s">
        <v>160</v>
      </c>
      <c r="AJ125" s="8" t="s">
        <v>90</v>
      </c>
      <c r="AK125" s="71">
        <v>752</v>
      </c>
      <c r="AL125" s="71">
        <v>337</v>
      </c>
      <c r="AM125" s="71">
        <v>52</v>
      </c>
      <c r="AN125" s="71">
        <v>775</v>
      </c>
      <c r="AO125" s="71">
        <v>359</v>
      </c>
      <c r="AP125" s="71">
        <v>157</v>
      </c>
      <c r="AQ125" s="71">
        <v>17</v>
      </c>
      <c r="AR125" s="71">
        <v>29</v>
      </c>
      <c r="AS125" s="71">
        <v>345</v>
      </c>
      <c r="AT125" s="71">
        <v>161</v>
      </c>
      <c r="AU125" s="71">
        <v>168</v>
      </c>
      <c r="AW125" s="78" t="s">
        <v>160</v>
      </c>
      <c r="AX125" s="78" t="s">
        <v>2382</v>
      </c>
      <c r="AY125" s="78">
        <v>4144</v>
      </c>
    </row>
    <row r="126" spans="1:51">
      <c r="A126" s="205"/>
      <c r="B126" s="8" t="s">
        <v>91</v>
      </c>
      <c r="C126" s="71">
        <v>0</v>
      </c>
      <c r="D126" s="71">
        <v>0</v>
      </c>
      <c r="E126" s="71">
        <v>106</v>
      </c>
      <c r="F126" s="71">
        <v>48</v>
      </c>
      <c r="G126" s="71">
        <v>344</v>
      </c>
      <c r="H126" s="71">
        <v>171</v>
      </c>
      <c r="I126" s="71">
        <v>479</v>
      </c>
      <c r="J126" s="71">
        <v>226</v>
      </c>
      <c r="K126" s="125">
        <v>929</v>
      </c>
      <c r="L126" s="125">
        <v>445</v>
      </c>
      <c r="M126" s="71">
        <v>0</v>
      </c>
      <c r="N126" s="71">
        <v>20</v>
      </c>
      <c r="O126" s="71">
        <v>32</v>
      </c>
      <c r="P126" s="71">
        <v>36</v>
      </c>
      <c r="Q126" s="125">
        <v>88</v>
      </c>
      <c r="R126" s="205"/>
      <c r="S126" s="8" t="s">
        <v>91</v>
      </c>
      <c r="T126" s="125">
        <v>48</v>
      </c>
      <c r="U126" s="71">
        <v>34</v>
      </c>
      <c r="V126" s="71">
        <v>2</v>
      </c>
      <c r="W126" s="71">
        <v>3</v>
      </c>
      <c r="X126" s="71">
        <v>0</v>
      </c>
      <c r="Y126" s="71">
        <v>10</v>
      </c>
      <c r="Z126" s="71">
        <v>8</v>
      </c>
      <c r="AA126" s="71">
        <v>33</v>
      </c>
      <c r="AB126" s="71">
        <v>2</v>
      </c>
      <c r="AC126" s="16">
        <v>53</v>
      </c>
      <c r="AD126" s="71">
        <v>49</v>
      </c>
      <c r="AE126" s="71">
        <v>33</v>
      </c>
      <c r="AF126" s="71">
        <v>2</v>
      </c>
      <c r="AG126" s="71">
        <v>1</v>
      </c>
      <c r="AH126" s="71">
        <v>34</v>
      </c>
      <c r="AI126" s="205"/>
      <c r="AJ126" s="8" t="s">
        <v>91</v>
      </c>
      <c r="AK126" s="71">
        <v>207</v>
      </c>
      <c r="AL126" s="71">
        <v>160</v>
      </c>
      <c r="AM126" s="71">
        <v>8</v>
      </c>
      <c r="AN126" s="71">
        <v>130</v>
      </c>
      <c r="AO126" s="71">
        <v>34</v>
      </c>
      <c r="AP126" s="71">
        <v>3</v>
      </c>
      <c r="AQ126" s="71">
        <v>8</v>
      </c>
      <c r="AR126" s="71">
        <v>3</v>
      </c>
      <c r="AS126" s="71">
        <v>58</v>
      </c>
      <c r="AT126" s="71">
        <v>34</v>
      </c>
      <c r="AU126" s="71">
        <v>33</v>
      </c>
      <c r="AW126" s="78" t="s">
        <v>160</v>
      </c>
      <c r="AX126" s="78" t="s">
        <v>2383</v>
      </c>
      <c r="AY126" s="78">
        <v>629</v>
      </c>
    </row>
    <row r="127" spans="1:51">
      <c r="A127" s="205"/>
      <c r="B127" s="25" t="s">
        <v>73</v>
      </c>
      <c r="C127" s="26">
        <v>0</v>
      </c>
      <c r="D127" s="26">
        <v>0</v>
      </c>
      <c r="E127" s="26">
        <v>656</v>
      </c>
      <c r="F127" s="26">
        <v>327</v>
      </c>
      <c r="G127" s="26">
        <v>2395</v>
      </c>
      <c r="H127" s="26">
        <v>1207</v>
      </c>
      <c r="I127" s="26">
        <v>4008</v>
      </c>
      <c r="J127" s="26">
        <v>1977</v>
      </c>
      <c r="K127" s="26">
        <v>7059</v>
      </c>
      <c r="L127" s="26">
        <v>3511</v>
      </c>
      <c r="M127" s="26">
        <v>0</v>
      </c>
      <c r="N127" s="26">
        <v>111</v>
      </c>
      <c r="O127" s="26">
        <v>228</v>
      </c>
      <c r="P127" s="26">
        <v>278</v>
      </c>
      <c r="Q127" s="26">
        <v>617</v>
      </c>
      <c r="R127" s="205"/>
      <c r="S127" s="25" t="s">
        <v>73</v>
      </c>
      <c r="T127" s="26">
        <v>341</v>
      </c>
      <c r="U127" s="26">
        <v>180</v>
      </c>
      <c r="V127" s="26">
        <v>2</v>
      </c>
      <c r="W127" s="26">
        <v>30</v>
      </c>
      <c r="X127" s="26">
        <v>0</v>
      </c>
      <c r="Y127" s="26">
        <v>37</v>
      </c>
      <c r="Z127" s="26">
        <v>54</v>
      </c>
      <c r="AA127" s="26">
        <v>267</v>
      </c>
      <c r="AB127" s="26">
        <v>10</v>
      </c>
      <c r="AC127" s="26">
        <v>368</v>
      </c>
      <c r="AD127" s="26">
        <v>337</v>
      </c>
      <c r="AE127" s="26">
        <v>239</v>
      </c>
      <c r="AF127" s="26">
        <v>7</v>
      </c>
      <c r="AG127" s="26">
        <v>5</v>
      </c>
      <c r="AH127" s="26">
        <v>275</v>
      </c>
      <c r="AI127" s="205"/>
      <c r="AJ127" s="25" t="s">
        <v>73</v>
      </c>
      <c r="AK127" s="26">
        <v>959</v>
      </c>
      <c r="AL127" s="26">
        <v>497</v>
      </c>
      <c r="AM127" s="26">
        <v>60</v>
      </c>
      <c r="AN127" s="26">
        <v>905</v>
      </c>
      <c r="AO127" s="26">
        <v>393</v>
      </c>
      <c r="AP127" s="26">
        <v>160</v>
      </c>
      <c r="AQ127" s="26">
        <v>25</v>
      </c>
      <c r="AR127" s="26">
        <v>32</v>
      </c>
      <c r="AS127" s="26">
        <v>403</v>
      </c>
      <c r="AT127" s="26">
        <v>195</v>
      </c>
      <c r="AU127" s="26">
        <v>201</v>
      </c>
      <c r="AW127" s="78" t="s">
        <v>160</v>
      </c>
      <c r="AX127" s="78" t="s">
        <v>2384</v>
      </c>
      <c r="AY127" s="78">
        <v>4773</v>
      </c>
    </row>
    <row r="128" spans="1:51">
      <c r="A128" s="205" t="s">
        <v>161</v>
      </c>
      <c r="B128" s="8" t="s">
        <v>90</v>
      </c>
      <c r="C128" s="71">
        <v>0</v>
      </c>
      <c r="D128" s="71">
        <v>0</v>
      </c>
      <c r="E128" s="71">
        <v>276</v>
      </c>
      <c r="F128" s="71">
        <v>151</v>
      </c>
      <c r="G128" s="71">
        <v>735</v>
      </c>
      <c r="H128" s="71">
        <v>335</v>
      </c>
      <c r="I128" s="71">
        <v>1679</v>
      </c>
      <c r="J128" s="71">
        <v>827</v>
      </c>
      <c r="K128" s="125">
        <v>2690</v>
      </c>
      <c r="L128" s="125">
        <v>1313</v>
      </c>
      <c r="M128" s="71">
        <v>0</v>
      </c>
      <c r="N128" s="71">
        <v>33</v>
      </c>
      <c r="O128" s="71">
        <v>60</v>
      </c>
      <c r="P128" s="71">
        <v>102</v>
      </c>
      <c r="Q128" s="125">
        <v>195</v>
      </c>
      <c r="R128" s="205" t="s">
        <v>161</v>
      </c>
      <c r="S128" s="8" t="s">
        <v>90</v>
      </c>
      <c r="T128" s="125">
        <v>119</v>
      </c>
      <c r="U128" s="71">
        <v>76</v>
      </c>
      <c r="V128" s="71">
        <v>0</v>
      </c>
      <c r="W128" s="71">
        <v>9</v>
      </c>
      <c r="X128" s="71">
        <v>2</v>
      </c>
      <c r="Y128" s="71">
        <v>21</v>
      </c>
      <c r="Z128" s="71">
        <v>1</v>
      </c>
      <c r="AA128" s="71">
        <v>103</v>
      </c>
      <c r="AB128" s="71">
        <v>6</v>
      </c>
      <c r="AC128" s="16">
        <v>133</v>
      </c>
      <c r="AD128" s="71">
        <v>117</v>
      </c>
      <c r="AE128" s="71">
        <v>91</v>
      </c>
      <c r="AF128" s="71">
        <v>13</v>
      </c>
      <c r="AG128" s="71">
        <v>6</v>
      </c>
      <c r="AH128" s="71">
        <v>101</v>
      </c>
      <c r="AI128" s="205" t="s">
        <v>161</v>
      </c>
      <c r="AJ128" s="8" t="s">
        <v>90</v>
      </c>
      <c r="AK128" s="71">
        <v>958</v>
      </c>
      <c r="AL128" s="71">
        <v>204</v>
      </c>
      <c r="AM128" s="71">
        <v>91</v>
      </c>
      <c r="AN128" s="71">
        <v>375</v>
      </c>
      <c r="AO128" s="71">
        <v>62</v>
      </c>
      <c r="AP128" s="71">
        <v>62</v>
      </c>
      <c r="AQ128" s="71">
        <v>46</v>
      </c>
      <c r="AR128" s="71">
        <v>27</v>
      </c>
      <c r="AS128" s="71">
        <v>192</v>
      </c>
      <c r="AT128" s="71">
        <v>96</v>
      </c>
      <c r="AU128" s="71">
        <v>88</v>
      </c>
      <c r="AW128" s="78" t="s">
        <v>161</v>
      </c>
      <c r="AX128" s="78" t="s">
        <v>2385</v>
      </c>
      <c r="AY128" s="78">
        <v>2463</v>
      </c>
    </row>
    <row r="129" spans="1:51">
      <c r="A129" s="205"/>
      <c r="B129" s="8" t="s">
        <v>91</v>
      </c>
      <c r="C129" s="71">
        <v>0</v>
      </c>
      <c r="D129" s="71">
        <v>0</v>
      </c>
      <c r="E129" s="71">
        <v>113</v>
      </c>
      <c r="F129" s="71">
        <v>60</v>
      </c>
      <c r="G129" s="71">
        <v>205</v>
      </c>
      <c r="H129" s="71">
        <v>109</v>
      </c>
      <c r="I129" s="71">
        <v>288</v>
      </c>
      <c r="J129" s="71">
        <v>148</v>
      </c>
      <c r="K129" s="125">
        <v>606</v>
      </c>
      <c r="L129" s="125">
        <v>317</v>
      </c>
      <c r="M129" s="71">
        <v>0</v>
      </c>
      <c r="N129" s="71">
        <v>13</v>
      </c>
      <c r="O129" s="71">
        <v>17</v>
      </c>
      <c r="P129" s="71">
        <v>20</v>
      </c>
      <c r="Q129" s="125">
        <v>50</v>
      </c>
      <c r="R129" s="205"/>
      <c r="S129" s="8" t="s">
        <v>91</v>
      </c>
      <c r="T129" s="125">
        <v>27</v>
      </c>
      <c r="U129" s="71">
        <v>7</v>
      </c>
      <c r="V129" s="71">
        <v>7</v>
      </c>
      <c r="W129" s="71">
        <v>7</v>
      </c>
      <c r="X129" s="71">
        <v>0</v>
      </c>
      <c r="Y129" s="71">
        <v>9</v>
      </c>
      <c r="Z129" s="71">
        <v>0</v>
      </c>
      <c r="AA129" s="71">
        <v>21</v>
      </c>
      <c r="AB129" s="71">
        <v>0</v>
      </c>
      <c r="AC129" s="16">
        <v>30</v>
      </c>
      <c r="AD129" s="71">
        <v>29</v>
      </c>
      <c r="AE129" s="71">
        <v>17</v>
      </c>
      <c r="AF129" s="71">
        <v>13</v>
      </c>
      <c r="AG129" s="71">
        <v>10</v>
      </c>
      <c r="AH129" s="71">
        <v>21</v>
      </c>
      <c r="AI129" s="205"/>
      <c r="AJ129" s="8" t="s">
        <v>91</v>
      </c>
      <c r="AK129" s="71">
        <v>406</v>
      </c>
      <c r="AL129" s="71">
        <v>167</v>
      </c>
      <c r="AM129" s="71">
        <v>49</v>
      </c>
      <c r="AN129" s="71">
        <v>14</v>
      </c>
      <c r="AO129" s="71">
        <v>9</v>
      </c>
      <c r="AP129" s="71">
        <v>5</v>
      </c>
      <c r="AQ129" s="71">
        <v>4</v>
      </c>
      <c r="AR129" s="71">
        <v>2</v>
      </c>
      <c r="AS129" s="71">
        <v>29</v>
      </c>
      <c r="AT129" s="71">
        <v>10</v>
      </c>
      <c r="AU129" s="71">
        <v>9</v>
      </c>
      <c r="AW129" s="78" t="s">
        <v>161</v>
      </c>
      <c r="AX129" s="78" t="s">
        <v>2386</v>
      </c>
      <c r="AY129" s="78">
        <v>550</v>
      </c>
    </row>
    <row r="130" spans="1:51">
      <c r="A130" s="205"/>
      <c r="B130" s="25" t="s">
        <v>73</v>
      </c>
      <c r="C130" s="26">
        <v>0</v>
      </c>
      <c r="D130" s="26">
        <v>0</v>
      </c>
      <c r="E130" s="26">
        <v>389</v>
      </c>
      <c r="F130" s="26">
        <v>211</v>
      </c>
      <c r="G130" s="26">
        <v>940</v>
      </c>
      <c r="H130" s="26">
        <v>444</v>
      </c>
      <c r="I130" s="26">
        <v>1967</v>
      </c>
      <c r="J130" s="26">
        <v>975</v>
      </c>
      <c r="K130" s="26">
        <v>3296</v>
      </c>
      <c r="L130" s="26">
        <v>1630</v>
      </c>
      <c r="M130" s="26">
        <v>0</v>
      </c>
      <c r="N130" s="26">
        <v>46</v>
      </c>
      <c r="O130" s="26">
        <v>77</v>
      </c>
      <c r="P130" s="26">
        <v>122</v>
      </c>
      <c r="Q130" s="26">
        <v>245</v>
      </c>
      <c r="R130" s="205"/>
      <c r="S130" s="25" t="s">
        <v>73</v>
      </c>
      <c r="T130" s="26">
        <v>146</v>
      </c>
      <c r="U130" s="26">
        <v>83</v>
      </c>
      <c r="V130" s="26">
        <v>7</v>
      </c>
      <c r="W130" s="26">
        <v>16</v>
      </c>
      <c r="X130" s="26">
        <v>2</v>
      </c>
      <c r="Y130" s="26">
        <v>30</v>
      </c>
      <c r="Z130" s="26">
        <v>1</v>
      </c>
      <c r="AA130" s="26">
        <v>124</v>
      </c>
      <c r="AB130" s="26">
        <v>6</v>
      </c>
      <c r="AC130" s="26">
        <v>163</v>
      </c>
      <c r="AD130" s="26">
        <v>146</v>
      </c>
      <c r="AE130" s="26">
        <v>108</v>
      </c>
      <c r="AF130" s="26">
        <v>26</v>
      </c>
      <c r="AG130" s="26">
        <v>16</v>
      </c>
      <c r="AH130" s="26">
        <v>122</v>
      </c>
      <c r="AI130" s="205"/>
      <c r="AJ130" s="25" t="s">
        <v>73</v>
      </c>
      <c r="AK130" s="26">
        <v>1364</v>
      </c>
      <c r="AL130" s="26">
        <v>371</v>
      </c>
      <c r="AM130" s="26">
        <v>140</v>
      </c>
      <c r="AN130" s="26">
        <v>389</v>
      </c>
      <c r="AO130" s="26">
        <v>71</v>
      </c>
      <c r="AP130" s="26">
        <v>67</v>
      </c>
      <c r="AQ130" s="26">
        <v>50</v>
      </c>
      <c r="AR130" s="26">
        <v>29</v>
      </c>
      <c r="AS130" s="26">
        <v>221</v>
      </c>
      <c r="AT130" s="26">
        <v>106</v>
      </c>
      <c r="AU130" s="26">
        <v>97</v>
      </c>
      <c r="AW130" s="78" t="s">
        <v>161</v>
      </c>
      <c r="AX130" s="78" t="s">
        <v>2387</v>
      </c>
      <c r="AY130" s="78">
        <v>3013</v>
      </c>
    </row>
    <row r="131" spans="1:51" ht="14.45" customHeight="1">
      <c r="A131" s="205" t="s">
        <v>162</v>
      </c>
      <c r="B131" s="8" t="s">
        <v>90</v>
      </c>
      <c r="C131" s="71">
        <v>0</v>
      </c>
      <c r="D131" s="71">
        <v>0</v>
      </c>
      <c r="E131" s="71">
        <v>341</v>
      </c>
      <c r="F131" s="71">
        <v>173</v>
      </c>
      <c r="G131" s="71">
        <v>2308</v>
      </c>
      <c r="H131" s="71">
        <v>1187</v>
      </c>
      <c r="I131" s="71">
        <v>3197</v>
      </c>
      <c r="J131" s="71">
        <v>1534</v>
      </c>
      <c r="K131" s="125">
        <v>5846</v>
      </c>
      <c r="L131" s="125">
        <v>2894</v>
      </c>
      <c r="M131" s="71">
        <v>0</v>
      </c>
      <c r="N131" s="71">
        <v>31</v>
      </c>
      <c r="O131" s="71">
        <v>113</v>
      </c>
      <c r="P131" s="71">
        <v>136</v>
      </c>
      <c r="Q131" s="125">
        <v>280</v>
      </c>
      <c r="R131" s="205" t="s">
        <v>162</v>
      </c>
      <c r="S131" s="8" t="s">
        <v>90</v>
      </c>
      <c r="T131" s="125">
        <v>180</v>
      </c>
      <c r="U131" s="71">
        <v>121</v>
      </c>
      <c r="V131" s="71">
        <v>73</v>
      </c>
      <c r="W131" s="71">
        <v>14</v>
      </c>
      <c r="X131" s="71">
        <v>3</v>
      </c>
      <c r="Y131" s="71">
        <v>82</v>
      </c>
      <c r="Z131" s="71">
        <v>5</v>
      </c>
      <c r="AA131" s="71">
        <v>137</v>
      </c>
      <c r="AB131" s="71">
        <v>12</v>
      </c>
      <c r="AC131" s="16">
        <v>239</v>
      </c>
      <c r="AD131" s="71">
        <v>224</v>
      </c>
      <c r="AE131" s="71">
        <v>171</v>
      </c>
      <c r="AF131" s="71">
        <v>138</v>
      </c>
      <c r="AG131" s="71">
        <v>65</v>
      </c>
      <c r="AH131" s="71">
        <v>127</v>
      </c>
      <c r="AI131" s="205" t="s">
        <v>162</v>
      </c>
      <c r="AJ131" s="8" t="s">
        <v>90</v>
      </c>
      <c r="AK131" s="71">
        <v>4302</v>
      </c>
      <c r="AL131" s="71">
        <v>1908</v>
      </c>
      <c r="AM131" s="71">
        <v>70</v>
      </c>
      <c r="AN131" s="71">
        <v>338</v>
      </c>
      <c r="AO131" s="71">
        <v>9</v>
      </c>
      <c r="AP131" s="71">
        <v>41</v>
      </c>
      <c r="AQ131" s="71">
        <v>8</v>
      </c>
      <c r="AR131" s="71">
        <v>134</v>
      </c>
      <c r="AS131" s="71">
        <v>232</v>
      </c>
      <c r="AT131" s="71">
        <v>198</v>
      </c>
      <c r="AU131" s="71">
        <v>166</v>
      </c>
      <c r="AW131" s="78" t="s">
        <v>162</v>
      </c>
      <c r="AX131" s="78" t="s">
        <v>2388</v>
      </c>
      <c r="AY131" s="78">
        <v>5279</v>
      </c>
    </row>
    <row r="132" spans="1:51">
      <c r="A132" s="205"/>
      <c r="B132" s="8" t="s">
        <v>91</v>
      </c>
      <c r="C132" s="71">
        <v>0</v>
      </c>
      <c r="D132" s="71">
        <v>0</v>
      </c>
      <c r="E132" s="71">
        <v>0</v>
      </c>
      <c r="F132" s="71">
        <v>0</v>
      </c>
      <c r="G132" s="71">
        <v>0</v>
      </c>
      <c r="H132" s="71">
        <v>0</v>
      </c>
      <c r="I132" s="71">
        <v>0</v>
      </c>
      <c r="J132" s="71">
        <v>0</v>
      </c>
      <c r="K132" s="125">
        <v>0</v>
      </c>
      <c r="L132" s="125">
        <v>0</v>
      </c>
      <c r="M132" s="71">
        <v>0</v>
      </c>
      <c r="N132" s="71">
        <v>0</v>
      </c>
      <c r="O132" s="71">
        <v>0</v>
      </c>
      <c r="P132" s="71">
        <v>0</v>
      </c>
      <c r="Q132" s="125">
        <v>0</v>
      </c>
      <c r="R132" s="205"/>
      <c r="S132" s="8" t="s">
        <v>91</v>
      </c>
      <c r="T132" s="125">
        <v>0</v>
      </c>
      <c r="U132" s="71">
        <v>0</v>
      </c>
      <c r="V132" s="71">
        <v>0</v>
      </c>
      <c r="W132" s="71">
        <v>0</v>
      </c>
      <c r="X132" s="71">
        <v>0</v>
      </c>
      <c r="Y132" s="71">
        <v>0</v>
      </c>
      <c r="Z132" s="71">
        <v>0</v>
      </c>
      <c r="AA132" s="71">
        <v>0</v>
      </c>
      <c r="AB132" s="71">
        <v>0</v>
      </c>
      <c r="AC132" s="16">
        <v>0</v>
      </c>
      <c r="AD132" s="71">
        <v>0</v>
      </c>
      <c r="AE132" s="71">
        <v>0</v>
      </c>
      <c r="AF132" s="71">
        <v>0</v>
      </c>
      <c r="AG132" s="71">
        <v>0</v>
      </c>
      <c r="AH132" s="71">
        <v>0</v>
      </c>
      <c r="AI132" s="205"/>
      <c r="AJ132" s="8" t="s">
        <v>91</v>
      </c>
      <c r="AK132" s="71">
        <v>0</v>
      </c>
      <c r="AL132" s="71">
        <v>0</v>
      </c>
      <c r="AM132" s="71">
        <v>0</v>
      </c>
      <c r="AN132" s="71">
        <v>0</v>
      </c>
      <c r="AO132" s="71">
        <v>0</v>
      </c>
      <c r="AP132" s="71">
        <v>0</v>
      </c>
      <c r="AQ132" s="71">
        <v>0</v>
      </c>
      <c r="AR132" s="71">
        <v>0</v>
      </c>
      <c r="AS132" s="71">
        <v>0</v>
      </c>
      <c r="AT132" s="71">
        <v>0</v>
      </c>
      <c r="AU132" s="71">
        <v>0</v>
      </c>
      <c r="AW132" s="78" t="s">
        <v>162</v>
      </c>
      <c r="AX132" s="78" t="s">
        <v>2389</v>
      </c>
      <c r="AY132" s="78">
        <v>0</v>
      </c>
    </row>
    <row r="133" spans="1:51">
      <c r="A133" s="205"/>
      <c r="B133" s="25" t="s">
        <v>73</v>
      </c>
      <c r="C133" s="26">
        <v>0</v>
      </c>
      <c r="D133" s="26">
        <v>0</v>
      </c>
      <c r="E133" s="26">
        <v>341</v>
      </c>
      <c r="F133" s="26">
        <v>173</v>
      </c>
      <c r="G133" s="26">
        <v>2308</v>
      </c>
      <c r="H133" s="26">
        <v>1187</v>
      </c>
      <c r="I133" s="26">
        <v>3197</v>
      </c>
      <c r="J133" s="26">
        <v>1534</v>
      </c>
      <c r="K133" s="26">
        <v>5846</v>
      </c>
      <c r="L133" s="26">
        <v>2894</v>
      </c>
      <c r="M133" s="26">
        <v>0</v>
      </c>
      <c r="N133" s="26">
        <v>31</v>
      </c>
      <c r="O133" s="26">
        <v>113</v>
      </c>
      <c r="P133" s="26">
        <v>136</v>
      </c>
      <c r="Q133" s="26">
        <v>280</v>
      </c>
      <c r="R133" s="205"/>
      <c r="S133" s="25" t="s">
        <v>73</v>
      </c>
      <c r="T133" s="26">
        <v>180</v>
      </c>
      <c r="U133" s="26">
        <v>121</v>
      </c>
      <c r="V133" s="26">
        <v>73</v>
      </c>
      <c r="W133" s="26">
        <v>14</v>
      </c>
      <c r="X133" s="26">
        <v>3</v>
      </c>
      <c r="Y133" s="26">
        <v>82</v>
      </c>
      <c r="Z133" s="26">
        <v>5</v>
      </c>
      <c r="AA133" s="26">
        <v>137</v>
      </c>
      <c r="AB133" s="26">
        <v>12</v>
      </c>
      <c r="AC133" s="26">
        <v>239</v>
      </c>
      <c r="AD133" s="26">
        <v>224</v>
      </c>
      <c r="AE133" s="26">
        <v>171</v>
      </c>
      <c r="AF133" s="26">
        <v>138</v>
      </c>
      <c r="AG133" s="26">
        <v>65</v>
      </c>
      <c r="AH133" s="26">
        <v>127</v>
      </c>
      <c r="AI133" s="205"/>
      <c r="AJ133" s="25" t="s">
        <v>73</v>
      </c>
      <c r="AK133" s="26">
        <v>4302</v>
      </c>
      <c r="AL133" s="26">
        <v>1908</v>
      </c>
      <c r="AM133" s="26">
        <v>70</v>
      </c>
      <c r="AN133" s="26">
        <v>338</v>
      </c>
      <c r="AO133" s="26">
        <v>9</v>
      </c>
      <c r="AP133" s="26">
        <v>41</v>
      </c>
      <c r="AQ133" s="26">
        <v>8</v>
      </c>
      <c r="AR133" s="26">
        <v>134</v>
      </c>
      <c r="AS133" s="26">
        <v>232</v>
      </c>
      <c r="AT133" s="26">
        <v>198</v>
      </c>
      <c r="AU133" s="26">
        <v>166</v>
      </c>
      <c r="AW133" s="78" t="s">
        <v>162</v>
      </c>
      <c r="AX133" s="78" t="s">
        <v>2390</v>
      </c>
      <c r="AY133" s="78">
        <v>5279</v>
      </c>
    </row>
    <row r="134" spans="1:51" ht="14.45" customHeight="1">
      <c r="A134" s="205" t="s">
        <v>163</v>
      </c>
      <c r="B134" s="8" t="s">
        <v>90</v>
      </c>
      <c r="C134" s="71">
        <v>0</v>
      </c>
      <c r="D134" s="71">
        <v>0</v>
      </c>
      <c r="E134" s="71">
        <v>265</v>
      </c>
      <c r="F134" s="71">
        <v>126</v>
      </c>
      <c r="G134" s="71">
        <v>1517</v>
      </c>
      <c r="H134" s="71">
        <v>778</v>
      </c>
      <c r="I134" s="71">
        <v>2401</v>
      </c>
      <c r="J134" s="71">
        <v>1146</v>
      </c>
      <c r="K134" s="125">
        <v>4183</v>
      </c>
      <c r="L134" s="125">
        <v>2050</v>
      </c>
      <c r="M134" s="71">
        <v>0</v>
      </c>
      <c r="N134" s="71">
        <v>31</v>
      </c>
      <c r="O134" s="71">
        <v>110</v>
      </c>
      <c r="P134" s="71">
        <v>140</v>
      </c>
      <c r="Q134" s="125">
        <v>281</v>
      </c>
      <c r="R134" s="205" t="s">
        <v>163</v>
      </c>
      <c r="S134" s="8" t="s">
        <v>90</v>
      </c>
      <c r="T134" s="125">
        <v>161</v>
      </c>
      <c r="U134" s="71">
        <v>99</v>
      </c>
      <c r="V134" s="71">
        <v>53</v>
      </c>
      <c r="W134" s="71">
        <v>46</v>
      </c>
      <c r="X134" s="71">
        <v>4</v>
      </c>
      <c r="Y134" s="71">
        <v>86</v>
      </c>
      <c r="Z134" s="71">
        <v>1</v>
      </c>
      <c r="AA134" s="71">
        <v>92</v>
      </c>
      <c r="AB134" s="71">
        <v>2</v>
      </c>
      <c r="AC134" s="16">
        <v>185</v>
      </c>
      <c r="AD134" s="71">
        <v>177</v>
      </c>
      <c r="AE134" s="71">
        <v>146</v>
      </c>
      <c r="AF134" s="71">
        <v>99</v>
      </c>
      <c r="AG134" s="71">
        <v>40</v>
      </c>
      <c r="AH134" s="71">
        <v>139</v>
      </c>
      <c r="AI134" s="205" t="s">
        <v>163</v>
      </c>
      <c r="AJ134" s="8" t="s">
        <v>90</v>
      </c>
      <c r="AK134" s="71">
        <v>3055</v>
      </c>
      <c r="AL134" s="71">
        <v>936</v>
      </c>
      <c r="AM134" s="71">
        <v>37</v>
      </c>
      <c r="AN134" s="71">
        <v>409</v>
      </c>
      <c r="AO134" s="71">
        <v>52</v>
      </c>
      <c r="AP134" s="71">
        <v>53</v>
      </c>
      <c r="AQ134" s="71">
        <v>23</v>
      </c>
      <c r="AR134" s="71">
        <v>119</v>
      </c>
      <c r="AS134" s="71">
        <v>178</v>
      </c>
      <c r="AT134" s="71">
        <v>158</v>
      </c>
      <c r="AU134" s="71">
        <v>151</v>
      </c>
      <c r="AW134" s="78" t="s">
        <v>163</v>
      </c>
      <c r="AX134" s="78" t="s">
        <v>2391</v>
      </c>
      <c r="AY134" s="78">
        <v>4393</v>
      </c>
    </row>
    <row r="135" spans="1:51">
      <c r="A135" s="205"/>
      <c r="B135" s="8" t="s">
        <v>91</v>
      </c>
      <c r="C135" s="71">
        <v>0</v>
      </c>
      <c r="D135" s="71">
        <v>0</v>
      </c>
      <c r="E135" s="71">
        <v>0</v>
      </c>
      <c r="F135" s="71">
        <v>0</v>
      </c>
      <c r="G135" s="71">
        <v>0</v>
      </c>
      <c r="H135" s="71">
        <v>0</v>
      </c>
      <c r="I135" s="71">
        <v>0</v>
      </c>
      <c r="J135" s="71">
        <v>0</v>
      </c>
      <c r="K135" s="125">
        <v>0</v>
      </c>
      <c r="L135" s="125">
        <v>0</v>
      </c>
      <c r="M135" s="71">
        <v>0</v>
      </c>
      <c r="N135" s="71">
        <v>0</v>
      </c>
      <c r="O135" s="71">
        <v>0</v>
      </c>
      <c r="P135" s="71">
        <v>0</v>
      </c>
      <c r="Q135" s="125">
        <v>0</v>
      </c>
      <c r="R135" s="205"/>
      <c r="S135" s="8" t="s">
        <v>91</v>
      </c>
      <c r="T135" s="125">
        <v>0</v>
      </c>
      <c r="U135" s="71">
        <v>0</v>
      </c>
      <c r="V135" s="71">
        <v>0</v>
      </c>
      <c r="W135" s="71">
        <v>0</v>
      </c>
      <c r="X135" s="71">
        <v>0</v>
      </c>
      <c r="Y135" s="71">
        <v>0</v>
      </c>
      <c r="Z135" s="71">
        <v>0</v>
      </c>
      <c r="AA135" s="71">
        <v>0</v>
      </c>
      <c r="AB135" s="71">
        <v>0</v>
      </c>
      <c r="AC135" s="16">
        <v>0</v>
      </c>
      <c r="AD135" s="71">
        <v>0</v>
      </c>
      <c r="AE135" s="71">
        <v>0</v>
      </c>
      <c r="AF135" s="71">
        <v>0</v>
      </c>
      <c r="AG135" s="71">
        <v>0</v>
      </c>
      <c r="AH135" s="71">
        <v>0</v>
      </c>
      <c r="AI135" s="205"/>
      <c r="AJ135" s="8" t="s">
        <v>91</v>
      </c>
      <c r="AK135" s="71">
        <v>0</v>
      </c>
      <c r="AL135" s="71">
        <v>0</v>
      </c>
      <c r="AM135" s="71">
        <v>0</v>
      </c>
      <c r="AN135" s="71">
        <v>0</v>
      </c>
      <c r="AO135" s="71">
        <v>0</v>
      </c>
      <c r="AP135" s="71">
        <v>0</v>
      </c>
      <c r="AQ135" s="71">
        <v>0</v>
      </c>
      <c r="AR135" s="71">
        <v>0</v>
      </c>
      <c r="AS135" s="71">
        <v>0</v>
      </c>
      <c r="AT135" s="71">
        <v>0</v>
      </c>
      <c r="AU135" s="71">
        <v>0</v>
      </c>
      <c r="AW135" s="78" t="s">
        <v>163</v>
      </c>
      <c r="AX135" s="78" t="s">
        <v>2392</v>
      </c>
      <c r="AY135" s="78">
        <v>0</v>
      </c>
    </row>
    <row r="136" spans="1:51">
      <c r="A136" s="205"/>
      <c r="B136" s="25" t="s">
        <v>73</v>
      </c>
      <c r="C136" s="26">
        <v>0</v>
      </c>
      <c r="D136" s="26">
        <v>0</v>
      </c>
      <c r="E136" s="26">
        <v>265</v>
      </c>
      <c r="F136" s="26">
        <v>126</v>
      </c>
      <c r="G136" s="26">
        <v>1517</v>
      </c>
      <c r="H136" s="26">
        <v>778</v>
      </c>
      <c r="I136" s="26">
        <v>2401</v>
      </c>
      <c r="J136" s="26">
        <v>1146</v>
      </c>
      <c r="K136" s="26">
        <v>4183</v>
      </c>
      <c r="L136" s="26">
        <v>2050</v>
      </c>
      <c r="M136" s="26">
        <v>0</v>
      </c>
      <c r="N136" s="26">
        <v>31</v>
      </c>
      <c r="O136" s="26">
        <v>110</v>
      </c>
      <c r="P136" s="26">
        <v>140</v>
      </c>
      <c r="Q136" s="26">
        <v>281</v>
      </c>
      <c r="R136" s="205"/>
      <c r="S136" s="25" t="s">
        <v>73</v>
      </c>
      <c r="T136" s="26">
        <v>161</v>
      </c>
      <c r="U136" s="26">
        <v>99</v>
      </c>
      <c r="V136" s="26">
        <v>53</v>
      </c>
      <c r="W136" s="26">
        <v>46</v>
      </c>
      <c r="X136" s="26">
        <v>4</v>
      </c>
      <c r="Y136" s="26">
        <v>86</v>
      </c>
      <c r="Z136" s="26">
        <v>1</v>
      </c>
      <c r="AA136" s="26">
        <v>92</v>
      </c>
      <c r="AB136" s="26">
        <v>2</v>
      </c>
      <c r="AC136" s="26">
        <v>185</v>
      </c>
      <c r="AD136" s="26">
        <v>177</v>
      </c>
      <c r="AE136" s="26">
        <v>146</v>
      </c>
      <c r="AF136" s="26">
        <v>99</v>
      </c>
      <c r="AG136" s="26">
        <v>40</v>
      </c>
      <c r="AH136" s="26">
        <v>139</v>
      </c>
      <c r="AI136" s="205"/>
      <c r="AJ136" s="25" t="s">
        <v>73</v>
      </c>
      <c r="AK136" s="26">
        <v>3055</v>
      </c>
      <c r="AL136" s="26">
        <v>936</v>
      </c>
      <c r="AM136" s="26">
        <v>37</v>
      </c>
      <c r="AN136" s="26">
        <v>409</v>
      </c>
      <c r="AO136" s="26">
        <v>52</v>
      </c>
      <c r="AP136" s="26">
        <v>53</v>
      </c>
      <c r="AQ136" s="26">
        <v>23</v>
      </c>
      <c r="AR136" s="26">
        <v>119</v>
      </c>
      <c r="AS136" s="26">
        <v>178</v>
      </c>
      <c r="AT136" s="26">
        <v>158</v>
      </c>
      <c r="AU136" s="26">
        <v>151</v>
      </c>
      <c r="AW136" s="78" t="s">
        <v>163</v>
      </c>
      <c r="AX136" s="78" t="s">
        <v>2393</v>
      </c>
      <c r="AY136" s="78">
        <v>4393</v>
      </c>
    </row>
    <row r="137" spans="1:51" ht="14.45" customHeight="1">
      <c r="A137" s="205" t="s">
        <v>164</v>
      </c>
      <c r="B137" s="8" t="s">
        <v>90</v>
      </c>
      <c r="C137" s="71">
        <v>0</v>
      </c>
      <c r="D137" s="71">
        <v>0</v>
      </c>
      <c r="E137" s="71">
        <v>0</v>
      </c>
      <c r="F137" s="71">
        <v>0</v>
      </c>
      <c r="G137" s="71">
        <v>0</v>
      </c>
      <c r="H137" s="71">
        <v>0</v>
      </c>
      <c r="I137" s="71">
        <v>0</v>
      </c>
      <c r="J137" s="71">
        <v>0</v>
      </c>
      <c r="K137" s="125">
        <v>0</v>
      </c>
      <c r="L137" s="125">
        <v>0</v>
      </c>
      <c r="M137" s="71">
        <v>0</v>
      </c>
      <c r="N137" s="71">
        <v>0</v>
      </c>
      <c r="O137" s="71">
        <v>0</v>
      </c>
      <c r="P137" s="71">
        <v>0</v>
      </c>
      <c r="Q137" s="125">
        <v>0</v>
      </c>
      <c r="R137" s="205" t="s">
        <v>164</v>
      </c>
      <c r="S137" s="8" t="s">
        <v>90</v>
      </c>
      <c r="T137" s="125">
        <v>0</v>
      </c>
      <c r="U137" s="71">
        <v>0</v>
      </c>
      <c r="V137" s="71">
        <v>0</v>
      </c>
      <c r="W137" s="71">
        <v>0</v>
      </c>
      <c r="X137" s="71">
        <v>0</v>
      </c>
      <c r="Y137" s="71">
        <v>0</v>
      </c>
      <c r="Z137" s="71">
        <v>0</v>
      </c>
      <c r="AA137" s="71">
        <v>0</v>
      </c>
      <c r="AB137" s="71">
        <v>0</v>
      </c>
      <c r="AC137" s="16">
        <v>0</v>
      </c>
      <c r="AD137" s="71">
        <v>0</v>
      </c>
      <c r="AE137" s="71">
        <v>0</v>
      </c>
      <c r="AF137" s="71">
        <v>0</v>
      </c>
      <c r="AG137" s="71">
        <v>0</v>
      </c>
      <c r="AH137" s="71">
        <v>0</v>
      </c>
      <c r="AI137" s="205" t="s">
        <v>164</v>
      </c>
      <c r="AJ137" s="8" t="s">
        <v>90</v>
      </c>
      <c r="AK137" s="71">
        <v>0</v>
      </c>
      <c r="AL137" s="71">
        <v>0</v>
      </c>
      <c r="AM137" s="71">
        <v>0</v>
      </c>
      <c r="AN137" s="71">
        <v>0</v>
      </c>
      <c r="AO137" s="71">
        <v>0</v>
      </c>
      <c r="AP137" s="71">
        <v>0</v>
      </c>
      <c r="AQ137" s="71">
        <v>0</v>
      </c>
      <c r="AR137" s="71">
        <v>0</v>
      </c>
      <c r="AS137" s="71">
        <v>0</v>
      </c>
      <c r="AT137" s="71">
        <v>0</v>
      </c>
      <c r="AU137" s="71">
        <v>0</v>
      </c>
      <c r="AW137" s="78" t="s">
        <v>164</v>
      </c>
      <c r="AX137" s="78" t="s">
        <v>2394</v>
      </c>
      <c r="AY137" s="78">
        <v>0</v>
      </c>
    </row>
    <row r="138" spans="1:51">
      <c r="A138" s="205"/>
      <c r="B138" s="8" t="s">
        <v>91</v>
      </c>
      <c r="C138" s="71">
        <v>0</v>
      </c>
      <c r="D138" s="71">
        <v>0</v>
      </c>
      <c r="E138" s="71">
        <v>132</v>
      </c>
      <c r="F138" s="71">
        <v>62</v>
      </c>
      <c r="G138" s="71">
        <v>2588</v>
      </c>
      <c r="H138" s="71">
        <v>1282</v>
      </c>
      <c r="I138" s="71">
        <v>3772</v>
      </c>
      <c r="J138" s="71">
        <v>1876</v>
      </c>
      <c r="K138" s="125">
        <v>6492</v>
      </c>
      <c r="L138" s="125">
        <v>3220</v>
      </c>
      <c r="M138" s="71">
        <v>0</v>
      </c>
      <c r="N138" s="71">
        <v>10</v>
      </c>
      <c r="O138" s="71">
        <v>103</v>
      </c>
      <c r="P138" s="71">
        <v>137</v>
      </c>
      <c r="Q138" s="125">
        <v>250</v>
      </c>
      <c r="R138" s="205"/>
      <c r="S138" s="8" t="s">
        <v>91</v>
      </c>
      <c r="T138" s="125">
        <v>146</v>
      </c>
      <c r="U138" s="71">
        <v>72</v>
      </c>
      <c r="V138" s="71">
        <v>128</v>
      </c>
      <c r="W138" s="71">
        <v>4</v>
      </c>
      <c r="X138" s="71">
        <v>7</v>
      </c>
      <c r="Y138" s="71">
        <v>81</v>
      </c>
      <c r="Z138" s="71">
        <v>10</v>
      </c>
      <c r="AA138" s="71">
        <v>141</v>
      </c>
      <c r="AB138" s="71">
        <v>4</v>
      </c>
      <c r="AC138" s="16">
        <v>243</v>
      </c>
      <c r="AD138" s="71">
        <v>220</v>
      </c>
      <c r="AE138" s="71">
        <v>55</v>
      </c>
      <c r="AF138" s="71">
        <v>221</v>
      </c>
      <c r="AG138" s="71">
        <v>126</v>
      </c>
      <c r="AH138" s="71">
        <v>84</v>
      </c>
      <c r="AI138" s="205"/>
      <c r="AJ138" s="8" t="s">
        <v>91</v>
      </c>
      <c r="AK138" s="71">
        <v>4565</v>
      </c>
      <c r="AL138" s="71">
        <v>2438</v>
      </c>
      <c r="AM138" s="71">
        <v>130</v>
      </c>
      <c r="AN138" s="71">
        <v>91</v>
      </c>
      <c r="AO138" s="71">
        <v>0</v>
      </c>
      <c r="AP138" s="71">
        <v>0</v>
      </c>
      <c r="AQ138" s="71">
        <v>13</v>
      </c>
      <c r="AR138" s="71">
        <v>150</v>
      </c>
      <c r="AS138" s="71">
        <v>153</v>
      </c>
      <c r="AT138" s="71">
        <v>168</v>
      </c>
      <c r="AU138" s="71">
        <v>131</v>
      </c>
      <c r="AW138" s="78" t="s">
        <v>164</v>
      </c>
      <c r="AX138" s="78" t="s">
        <v>2395</v>
      </c>
      <c r="AY138" s="78">
        <v>4942</v>
      </c>
    </row>
    <row r="139" spans="1:51">
      <c r="A139" s="205"/>
      <c r="B139" s="25" t="s">
        <v>73</v>
      </c>
      <c r="C139" s="26">
        <v>0</v>
      </c>
      <c r="D139" s="26">
        <v>0</v>
      </c>
      <c r="E139" s="26">
        <v>132</v>
      </c>
      <c r="F139" s="26">
        <v>62</v>
      </c>
      <c r="G139" s="26">
        <v>2588</v>
      </c>
      <c r="H139" s="26">
        <v>1282</v>
      </c>
      <c r="I139" s="26">
        <v>3772</v>
      </c>
      <c r="J139" s="26">
        <v>1876</v>
      </c>
      <c r="K139" s="26">
        <v>6492</v>
      </c>
      <c r="L139" s="26">
        <v>3220</v>
      </c>
      <c r="M139" s="26">
        <v>0</v>
      </c>
      <c r="N139" s="26">
        <v>10</v>
      </c>
      <c r="O139" s="26">
        <v>103</v>
      </c>
      <c r="P139" s="26">
        <v>137</v>
      </c>
      <c r="Q139" s="26">
        <v>250</v>
      </c>
      <c r="R139" s="205"/>
      <c r="S139" s="25" t="s">
        <v>73</v>
      </c>
      <c r="T139" s="26">
        <v>146</v>
      </c>
      <c r="U139" s="26">
        <v>72</v>
      </c>
      <c r="V139" s="26">
        <v>128</v>
      </c>
      <c r="W139" s="26">
        <v>4</v>
      </c>
      <c r="X139" s="26">
        <v>7</v>
      </c>
      <c r="Y139" s="26">
        <v>81</v>
      </c>
      <c r="Z139" s="26">
        <v>10</v>
      </c>
      <c r="AA139" s="26">
        <v>141</v>
      </c>
      <c r="AB139" s="26">
        <v>4</v>
      </c>
      <c r="AC139" s="26">
        <v>243</v>
      </c>
      <c r="AD139" s="26">
        <v>220</v>
      </c>
      <c r="AE139" s="26">
        <v>55</v>
      </c>
      <c r="AF139" s="26">
        <v>221</v>
      </c>
      <c r="AG139" s="26">
        <v>126</v>
      </c>
      <c r="AH139" s="26">
        <v>84</v>
      </c>
      <c r="AI139" s="205"/>
      <c r="AJ139" s="25" t="s">
        <v>73</v>
      </c>
      <c r="AK139" s="26">
        <v>4565</v>
      </c>
      <c r="AL139" s="26">
        <v>2438</v>
      </c>
      <c r="AM139" s="26">
        <v>130</v>
      </c>
      <c r="AN139" s="26">
        <v>91</v>
      </c>
      <c r="AO139" s="26">
        <v>0</v>
      </c>
      <c r="AP139" s="26">
        <v>0</v>
      </c>
      <c r="AQ139" s="26">
        <v>13</v>
      </c>
      <c r="AR139" s="26">
        <v>150</v>
      </c>
      <c r="AS139" s="26">
        <v>153</v>
      </c>
      <c r="AT139" s="26">
        <v>168</v>
      </c>
      <c r="AU139" s="26">
        <v>131</v>
      </c>
      <c r="AW139" s="78" t="s">
        <v>164</v>
      </c>
      <c r="AX139" s="78" t="s">
        <v>2396</v>
      </c>
      <c r="AY139" s="78">
        <v>4942</v>
      </c>
    </row>
    <row r="140" spans="1:51" ht="14.45" customHeight="1">
      <c r="A140" s="205" t="s">
        <v>165</v>
      </c>
      <c r="B140" s="8" t="s">
        <v>90</v>
      </c>
      <c r="C140" s="71">
        <v>0</v>
      </c>
      <c r="D140" s="71">
        <v>0</v>
      </c>
      <c r="E140" s="71">
        <v>475</v>
      </c>
      <c r="F140" s="71">
        <v>227</v>
      </c>
      <c r="G140" s="71">
        <v>1619</v>
      </c>
      <c r="H140" s="71">
        <v>795</v>
      </c>
      <c r="I140" s="71">
        <v>2147</v>
      </c>
      <c r="J140" s="71">
        <v>1037</v>
      </c>
      <c r="K140" s="125">
        <v>4241</v>
      </c>
      <c r="L140" s="125">
        <v>2059</v>
      </c>
      <c r="M140" s="71">
        <v>0</v>
      </c>
      <c r="N140" s="71">
        <v>86</v>
      </c>
      <c r="O140" s="71">
        <v>177</v>
      </c>
      <c r="P140" s="71">
        <v>194</v>
      </c>
      <c r="Q140" s="125">
        <v>457</v>
      </c>
      <c r="R140" s="205" t="s">
        <v>165</v>
      </c>
      <c r="S140" s="8" t="s">
        <v>90</v>
      </c>
      <c r="T140" s="125">
        <v>239</v>
      </c>
      <c r="U140" s="71">
        <v>177</v>
      </c>
      <c r="V140" s="71">
        <v>27</v>
      </c>
      <c r="W140" s="71">
        <v>10</v>
      </c>
      <c r="X140" s="71">
        <v>0</v>
      </c>
      <c r="Y140" s="71">
        <v>71</v>
      </c>
      <c r="Z140" s="71">
        <v>2</v>
      </c>
      <c r="AA140" s="71">
        <v>148</v>
      </c>
      <c r="AB140" s="71">
        <v>28</v>
      </c>
      <c r="AC140" s="16">
        <v>249</v>
      </c>
      <c r="AD140" s="71">
        <v>241</v>
      </c>
      <c r="AE140" s="71">
        <v>187</v>
      </c>
      <c r="AF140" s="71">
        <v>8</v>
      </c>
      <c r="AG140" s="71">
        <v>6</v>
      </c>
      <c r="AH140" s="71">
        <v>205</v>
      </c>
      <c r="AI140" s="205" t="s">
        <v>165</v>
      </c>
      <c r="AJ140" s="8" t="s">
        <v>90</v>
      </c>
      <c r="AK140" s="71">
        <v>2288</v>
      </c>
      <c r="AL140" s="71">
        <v>1039</v>
      </c>
      <c r="AM140" s="71">
        <v>92</v>
      </c>
      <c r="AN140" s="71">
        <v>685</v>
      </c>
      <c r="AO140" s="71">
        <v>57</v>
      </c>
      <c r="AP140" s="71">
        <v>51</v>
      </c>
      <c r="AQ140" s="71">
        <v>29</v>
      </c>
      <c r="AR140" s="71">
        <v>163</v>
      </c>
      <c r="AS140" s="71">
        <v>276</v>
      </c>
      <c r="AT140" s="71">
        <v>227</v>
      </c>
      <c r="AU140" s="71">
        <v>230</v>
      </c>
      <c r="AW140" s="78" t="s">
        <v>165</v>
      </c>
      <c r="AX140" s="78" t="s">
        <v>2397</v>
      </c>
      <c r="AY140" s="78">
        <v>4270</v>
      </c>
    </row>
    <row r="141" spans="1:51">
      <c r="A141" s="205"/>
      <c r="B141" s="8" t="s">
        <v>91</v>
      </c>
      <c r="C141" s="71">
        <v>0</v>
      </c>
      <c r="D141" s="71">
        <v>0</v>
      </c>
      <c r="E141" s="71">
        <v>52</v>
      </c>
      <c r="F141" s="71">
        <v>24</v>
      </c>
      <c r="G141" s="71">
        <v>135</v>
      </c>
      <c r="H141" s="71">
        <v>70</v>
      </c>
      <c r="I141" s="71">
        <v>240</v>
      </c>
      <c r="J141" s="71">
        <v>123</v>
      </c>
      <c r="K141" s="125">
        <v>427</v>
      </c>
      <c r="L141" s="125">
        <v>217</v>
      </c>
      <c r="M141" s="71">
        <v>0</v>
      </c>
      <c r="N141" s="71">
        <v>6</v>
      </c>
      <c r="O141" s="71">
        <v>11</v>
      </c>
      <c r="P141" s="71">
        <v>14</v>
      </c>
      <c r="Q141" s="125">
        <v>31</v>
      </c>
      <c r="R141" s="205"/>
      <c r="S141" s="8" t="s">
        <v>91</v>
      </c>
      <c r="T141" s="125">
        <v>20</v>
      </c>
      <c r="U141" s="71">
        <v>19</v>
      </c>
      <c r="V141" s="71">
        <v>5</v>
      </c>
      <c r="W141" s="71">
        <v>0</v>
      </c>
      <c r="X141" s="71">
        <v>0</v>
      </c>
      <c r="Y141" s="71">
        <v>10</v>
      </c>
      <c r="Z141" s="71">
        <v>0</v>
      </c>
      <c r="AA141" s="71">
        <v>8</v>
      </c>
      <c r="AB141" s="71">
        <v>3</v>
      </c>
      <c r="AC141" s="16">
        <v>21</v>
      </c>
      <c r="AD141" s="71">
        <v>20</v>
      </c>
      <c r="AE141" s="71">
        <v>19</v>
      </c>
      <c r="AF141" s="71">
        <v>5</v>
      </c>
      <c r="AG141" s="71">
        <v>2</v>
      </c>
      <c r="AH141" s="71">
        <v>16</v>
      </c>
      <c r="AI141" s="205"/>
      <c r="AJ141" s="8" t="s">
        <v>91</v>
      </c>
      <c r="AK141" s="71">
        <v>357</v>
      </c>
      <c r="AL141" s="71">
        <v>166</v>
      </c>
      <c r="AM141" s="71">
        <v>0</v>
      </c>
      <c r="AN141" s="71">
        <v>19</v>
      </c>
      <c r="AO141" s="71">
        <v>1</v>
      </c>
      <c r="AP141" s="71">
        <v>1</v>
      </c>
      <c r="AQ141" s="71">
        <v>0</v>
      </c>
      <c r="AR141" s="71">
        <v>17</v>
      </c>
      <c r="AS141" s="71">
        <v>22</v>
      </c>
      <c r="AT141" s="71">
        <v>22</v>
      </c>
      <c r="AU141" s="71">
        <v>22</v>
      </c>
      <c r="AW141" s="78" t="s">
        <v>165</v>
      </c>
      <c r="AX141" s="78" t="s">
        <v>2398</v>
      </c>
      <c r="AY141" s="78">
        <v>402</v>
      </c>
    </row>
    <row r="142" spans="1:51">
      <c r="A142" s="205"/>
      <c r="B142" s="25" t="s">
        <v>73</v>
      </c>
      <c r="C142" s="26">
        <v>0</v>
      </c>
      <c r="D142" s="26">
        <v>0</v>
      </c>
      <c r="E142" s="26">
        <v>527</v>
      </c>
      <c r="F142" s="26">
        <v>251</v>
      </c>
      <c r="G142" s="26">
        <v>1754</v>
      </c>
      <c r="H142" s="26">
        <v>865</v>
      </c>
      <c r="I142" s="26">
        <v>2387</v>
      </c>
      <c r="J142" s="26">
        <v>1160</v>
      </c>
      <c r="K142" s="26">
        <v>4668</v>
      </c>
      <c r="L142" s="26">
        <v>2276</v>
      </c>
      <c r="M142" s="26">
        <v>0</v>
      </c>
      <c r="N142" s="26">
        <v>92</v>
      </c>
      <c r="O142" s="26">
        <v>188</v>
      </c>
      <c r="P142" s="26">
        <v>208</v>
      </c>
      <c r="Q142" s="26">
        <v>488</v>
      </c>
      <c r="R142" s="205"/>
      <c r="S142" s="25" t="s">
        <v>73</v>
      </c>
      <c r="T142" s="26">
        <v>259</v>
      </c>
      <c r="U142" s="26">
        <v>196</v>
      </c>
      <c r="V142" s="26">
        <v>32</v>
      </c>
      <c r="W142" s="26">
        <v>10</v>
      </c>
      <c r="X142" s="26">
        <v>0</v>
      </c>
      <c r="Y142" s="26">
        <v>81</v>
      </c>
      <c r="Z142" s="26">
        <v>2</v>
      </c>
      <c r="AA142" s="26">
        <v>156</v>
      </c>
      <c r="AB142" s="26">
        <v>31</v>
      </c>
      <c r="AC142" s="26">
        <v>270</v>
      </c>
      <c r="AD142" s="26">
        <v>261</v>
      </c>
      <c r="AE142" s="26">
        <v>206</v>
      </c>
      <c r="AF142" s="26">
        <v>13</v>
      </c>
      <c r="AG142" s="26">
        <v>8</v>
      </c>
      <c r="AH142" s="26">
        <v>221</v>
      </c>
      <c r="AI142" s="205"/>
      <c r="AJ142" s="25" t="s">
        <v>73</v>
      </c>
      <c r="AK142" s="26">
        <v>2645</v>
      </c>
      <c r="AL142" s="26">
        <v>1205</v>
      </c>
      <c r="AM142" s="26">
        <v>92</v>
      </c>
      <c r="AN142" s="26">
        <v>704</v>
      </c>
      <c r="AO142" s="26">
        <v>58</v>
      </c>
      <c r="AP142" s="26">
        <v>52</v>
      </c>
      <c r="AQ142" s="26">
        <v>29</v>
      </c>
      <c r="AR142" s="26">
        <v>180</v>
      </c>
      <c r="AS142" s="26">
        <v>298</v>
      </c>
      <c r="AT142" s="26">
        <v>249</v>
      </c>
      <c r="AU142" s="26">
        <v>252</v>
      </c>
      <c r="AW142" s="78" t="s">
        <v>165</v>
      </c>
      <c r="AX142" s="78" t="s">
        <v>2399</v>
      </c>
      <c r="AY142" s="78">
        <v>4672</v>
      </c>
    </row>
    <row r="143" spans="1:51" s="100" customFormat="1">
      <c r="A143" s="7" t="s">
        <v>98</v>
      </c>
      <c r="B143" s="8"/>
      <c r="C143" s="8"/>
      <c r="D143" s="8"/>
      <c r="E143" s="8"/>
      <c r="F143" s="8"/>
      <c r="G143" s="8"/>
      <c r="H143" s="8"/>
      <c r="I143" s="8"/>
      <c r="J143" s="8"/>
      <c r="K143" s="7"/>
      <c r="L143" s="7"/>
      <c r="M143" s="22"/>
      <c r="N143" s="22"/>
      <c r="O143" s="22"/>
      <c r="P143" s="22"/>
      <c r="Q143" s="7"/>
      <c r="R143" s="7" t="s">
        <v>98</v>
      </c>
      <c r="S143" s="8"/>
      <c r="T143" s="20"/>
      <c r="U143" s="20"/>
      <c r="V143" s="17"/>
      <c r="W143" s="17"/>
      <c r="X143" s="23"/>
      <c r="Y143" s="17"/>
      <c r="Z143" s="17"/>
      <c r="AA143" s="17"/>
      <c r="AB143" s="17"/>
      <c r="AC143" s="18"/>
      <c r="AD143" s="23"/>
      <c r="AE143" s="23"/>
      <c r="AF143" s="19"/>
      <c r="AG143" s="17"/>
      <c r="AH143" s="18"/>
      <c r="AI143" s="7" t="s">
        <v>98</v>
      </c>
      <c r="AJ143" s="8"/>
      <c r="AK143" s="8"/>
      <c r="AL143" s="8"/>
      <c r="AM143" s="22"/>
      <c r="AN143" s="11"/>
      <c r="AO143" s="22"/>
      <c r="AP143" s="22"/>
      <c r="AQ143" s="22"/>
      <c r="AR143" s="22"/>
      <c r="AS143" s="22"/>
      <c r="AT143" s="22"/>
      <c r="AU143" s="22"/>
      <c r="AW143" s="78" t="str">
        <f>IF(A143="",AW142,A143)</f>
        <v>ANALANJIROFO</v>
      </c>
      <c r="AX143" s="78" t="str">
        <f>AW143&amp;B143</f>
        <v>ANALANJIROFO</v>
      </c>
      <c r="AY143" s="78">
        <f>AK143+AM143+2*AN143+3*AO143+4*AP143+5*AQ143</f>
        <v>0</v>
      </c>
    </row>
    <row r="144" spans="1:51">
      <c r="A144" s="205" t="s">
        <v>2057</v>
      </c>
      <c r="B144" s="8" t="s">
        <v>90</v>
      </c>
      <c r="C144" s="71">
        <v>2</v>
      </c>
      <c r="D144" s="71">
        <v>2</v>
      </c>
      <c r="E144" s="71">
        <v>2236</v>
      </c>
      <c r="F144" s="71">
        <v>1151</v>
      </c>
      <c r="G144" s="71">
        <v>2917</v>
      </c>
      <c r="H144" s="71">
        <v>1470</v>
      </c>
      <c r="I144" s="71">
        <v>3364</v>
      </c>
      <c r="J144" s="71">
        <v>1707</v>
      </c>
      <c r="K144" s="125">
        <v>8519</v>
      </c>
      <c r="L144" s="125">
        <v>4330</v>
      </c>
      <c r="M144" s="71">
        <v>1</v>
      </c>
      <c r="N144" s="71">
        <v>249</v>
      </c>
      <c r="O144" s="71">
        <v>286</v>
      </c>
      <c r="P144" s="71">
        <v>297</v>
      </c>
      <c r="Q144" s="125">
        <v>833</v>
      </c>
      <c r="R144" s="205" t="s">
        <v>2057</v>
      </c>
      <c r="S144" s="8" t="s">
        <v>90</v>
      </c>
      <c r="T144" s="125">
        <v>262</v>
      </c>
      <c r="U144" s="71">
        <v>29</v>
      </c>
      <c r="V144" s="71">
        <v>0</v>
      </c>
      <c r="W144" s="71">
        <v>101</v>
      </c>
      <c r="X144" s="71">
        <v>0</v>
      </c>
      <c r="Y144" s="71">
        <v>34</v>
      </c>
      <c r="Z144" s="71">
        <v>21</v>
      </c>
      <c r="AA144" s="71">
        <v>367</v>
      </c>
      <c r="AB144" s="71">
        <v>0</v>
      </c>
      <c r="AC144" s="16">
        <v>422</v>
      </c>
      <c r="AD144" s="71">
        <v>372</v>
      </c>
      <c r="AE144" s="71">
        <v>112</v>
      </c>
      <c r="AF144" s="71">
        <v>20</v>
      </c>
      <c r="AG144" s="71">
        <v>6</v>
      </c>
      <c r="AH144" s="71">
        <v>297</v>
      </c>
      <c r="AI144" s="205" t="s">
        <v>2057</v>
      </c>
      <c r="AJ144" s="8" t="s">
        <v>90</v>
      </c>
      <c r="AK144" s="71">
        <v>1171</v>
      </c>
      <c r="AL144" s="71">
        <v>523</v>
      </c>
      <c r="AM144" s="71">
        <v>102</v>
      </c>
      <c r="AN144" s="71">
        <v>911</v>
      </c>
      <c r="AO144" s="71">
        <v>272</v>
      </c>
      <c r="AP144" s="71">
        <v>92</v>
      </c>
      <c r="AQ144" s="71">
        <v>62</v>
      </c>
      <c r="AR144" s="71">
        <v>33</v>
      </c>
      <c r="AS144" s="71">
        <v>358</v>
      </c>
      <c r="AT144" s="71">
        <v>93</v>
      </c>
      <c r="AU144" s="71">
        <v>75</v>
      </c>
      <c r="AW144" s="78" t="s">
        <v>2057</v>
      </c>
      <c r="AX144" s="78" t="s">
        <v>2403</v>
      </c>
      <c r="AY144" s="78">
        <v>4589</v>
      </c>
    </row>
    <row r="145" spans="1:51">
      <c r="A145" s="205"/>
      <c r="B145" s="8" t="s">
        <v>91</v>
      </c>
      <c r="C145" s="71">
        <v>0</v>
      </c>
      <c r="D145" s="71">
        <v>0</v>
      </c>
      <c r="E145" s="71">
        <v>191</v>
      </c>
      <c r="F145" s="71">
        <v>95</v>
      </c>
      <c r="G145" s="71">
        <v>210</v>
      </c>
      <c r="H145" s="71">
        <v>103</v>
      </c>
      <c r="I145" s="71">
        <v>263</v>
      </c>
      <c r="J145" s="71">
        <v>118</v>
      </c>
      <c r="K145" s="125">
        <v>664</v>
      </c>
      <c r="L145" s="125">
        <v>316</v>
      </c>
      <c r="M145" s="71">
        <v>0</v>
      </c>
      <c r="N145" s="71">
        <v>18</v>
      </c>
      <c r="O145" s="71">
        <v>16</v>
      </c>
      <c r="P145" s="71">
        <v>17</v>
      </c>
      <c r="Q145" s="125">
        <v>51</v>
      </c>
      <c r="R145" s="205"/>
      <c r="S145" s="8" t="s">
        <v>91</v>
      </c>
      <c r="T145" s="125">
        <v>13</v>
      </c>
      <c r="U145" s="71">
        <v>5</v>
      </c>
      <c r="V145" s="71">
        <v>11</v>
      </c>
      <c r="W145" s="71">
        <v>0</v>
      </c>
      <c r="X145" s="71">
        <v>3</v>
      </c>
      <c r="Y145" s="71">
        <v>23</v>
      </c>
      <c r="Z145" s="71">
        <v>4</v>
      </c>
      <c r="AA145" s="71">
        <v>21</v>
      </c>
      <c r="AB145" s="71">
        <v>0</v>
      </c>
      <c r="AC145" s="16">
        <v>51</v>
      </c>
      <c r="AD145" s="71">
        <v>47</v>
      </c>
      <c r="AE145" s="71">
        <v>15</v>
      </c>
      <c r="AF145" s="71">
        <v>53</v>
      </c>
      <c r="AG145" s="71">
        <v>42</v>
      </c>
      <c r="AH145" s="71">
        <v>6</v>
      </c>
      <c r="AI145" s="205"/>
      <c r="AJ145" s="8" t="s">
        <v>91</v>
      </c>
      <c r="AK145" s="71">
        <v>240</v>
      </c>
      <c r="AL145" s="71">
        <v>177</v>
      </c>
      <c r="AM145" s="71">
        <v>51</v>
      </c>
      <c r="AN145" s="71">
        <v>86</v>
      </c>
      <c r="AO145" s="71">
        <v>9</v>
      </c>
      <c r="AP145" s="71">
        <v>0</v>
      </c>
      <c r="AQ145" s="71">
        <v>0</v>
      </c>
      <c r="AR145" s="71">
        <v>8</v>
      </c>
      <c r="AS145" s="71">
        <v>17</v>
      </c>
      <c r="AT145" s="71">
        <v>17</v>
      </c>
      <c r="AU145" s="71">
        <v>11</v>
      </c>
      <c r="AW145" s="78" t="s">
        <v>2057</v>
      </c>
      <c r="AX145" s="78" t="s">
        <v>2404</v>
      </c>
      <c r="AY145" s="78">
        <v>490</v>
      </c>
    </row>
    <row r="146" spans="1:51">
      <c r="A146" s="205"/>
      <c r="B146" s="25" t="s">
        <v>73</v>
      </c>
      <c r="C146" s="26">
        <v>2</v>
      </c>
      <c r="D146" s="26">
        <v>2</v>
      </c>
      <c r="E146" s="26">
        <v>2427</v>
      </c>
      <c r="F146" s="26">
        <v>1246</v>
      </c>
      <c r="G146" s="26">
        <v>3127</v>
      </c>
      <c r="H146" s="26">
        <v>1573</v>
      </c>
      <c r="I146" s="26">
        <v>3627</v>
      </c>
      <c r="J146" s="26">
        <v>1825</v>
      </c>
      <c r="K146" s="26">
        <v>9183</v>
      </c>
      <c r="L146" s="26">
        <v>4646</v>
      </c>
      <c r="M146" s="26">
        <v>1</v>
      </c>
      <c r="N146" s="26">
        <v>267</v>
      </c>
      <c r="O146" s="26">
        <v>302</v>
      </c>
      <c r="P146" s="26">
        <v>314</v>
      </c>
      <c r="Q146" s="26">
        <v>884</v>
      </c>
      <c r="R146" s="205"/>
      <c r="S146" s="25" t="s">
        <v>73</v>
      </c>
      <c r="T146" s="26">
        <v>275</v>
      </c>
      <c r="U146" s="26">
        <v>34</v>
      </c>
      <c r="V146" s="26">
        <v>11</v>
      </c>
      <c r="W146" s="26">
        <v>101</v>
      </c>
      <c r="X146" s="26">
        <v>3</v>
      </c>
      <c r="Y146" s="26">
        <v>57</v>
      </c>
      <c r="Z146" s="26">
        <v>25</v>
      </c>
      <c r="AA146" s="26">
        <v>388</v>
      </c>
      <c r="AB146" s="26">
        <v>0</v>
      </c>
      <c r="AC146" s="26">
        <v>473</v>
      </c>
      <c r="AD146" s="26">
        <v>419</v>
      </c>
      <c r="AE146" s="26">
        <v>127</v>
      </c>
      <c r="AF146" s="26">
        <v>73</v>
      </c>
      <c r="AG146" s="26">
        <v>48</v>
      </c>
      <c r="AH146" s="26">
        <v>303</v>
      </c>
      <c r="AI146" s="205"/>
      <c r="AJ146" s="25" t="s">
        <v>73</v>
      </c>
      <c r="AK146" s="26">
        <v>1411</v>
      </c>
      <c r="AL146" s="26">
        <v>700</v>
      </c>
      <c r="AM146" s="26">
        <v>153</v>
      </c>
      <c r="AN146" s="26">
        <v>997</v>
      </c>
      <c r="AO146" s="26">
        <v>281</v>
      </c>
      <c r="AP146" s="26">
        <v>92</v>
      </c>
      <c r="AQ146" s="26">
        <v>62</v>
      </c>
      <c r="AR146" s="26">
        <v>41</v>
      </c>
      <c r="AS146" s="26">
        <v>375</v>
      </c>
      <c r="AT146" s="26">
        <v>110</v>
      </c>
      <c r="AU146" s="26">
        <v>86</v>
      </c>
      <c r="AW146" s="78" t="s">
        <v>2057</v>
      </c>
      <c r="AX146" s="78" t="s">
        <v>2405</v>
      </c>
      <c r="AY146" s="78">
        <v>5079</v>
      </c>
    </row>
    <row r="147" spans="1:51" ht="14.45" customHeight="1">
      <c r="A147" s="205" t="s">
        <v>2058</v>
      </c>
      <c r="B147" s="8" t="s">
        <v>90</v>
      </c>
      <c r="C147" s="71">
        <v>0</v>
      </c>
      <c r="D147" s="71">
        <v>0</v>
      </c>
      <c r="E147" s="71">
        <v>2382</v>
      </c>
      <c r="F147" s="71">
        <v>1192</v>
      </c>
      <c r="G147" s="71">
        <v>2550</v>
      </c>
      <c r="H147" s="71">
        <v>1307</v>
      </c>
      <c r="I147" s="71">
        <v>2581</v>
      </c>
      <c r="J147" s="71">
        <v>1287</v>
      </c>
      <c r="K147" s="125">
        <v>7513</v>
      </c>
      <c r="L147" s="125">
        <v>3786</v>
      </c>
      <c r="M147" s="71">
        <v>0</v>
      </c>
      <c r="N147" s="71">
        <v>163</v>
      </c>
      <c r="O147" s="71">
        <v>170</v>
      </c>
      <c r="P147" s="71">
        <v>169</v>
      </c>
      <c r="Q147" s="125">
        <v>502</v>
      </c>
      <c r="R147" s="205" t="s">
        <v>2058</v>
      </c>
      <c r="S147" s="8" t="s">
        <v>90</v>
      </c>
      <c r="T147" s="125">
        <v>229</v>
      </c>
      <c r="U147" s="71">
        <v>39</v>
      </c>
      <c r="V147" s="71">
        <v>0</v>
      </c>
      <c r="W147" s="71">
        <v>27</v>
      </c>
      <c r="X147" s="71">
        <v>4</v>
      </c>
      <c r="Y147" s="71">
        <v>32</v>
      </c>
      <c r="Z147" s="71">
        <v>42</v>
      </c>
      <c r="AA147" s="71">
        <v>155</v>
      </c>
      <c r="AB147" s="71">
        <v>0</v>
      </c>
      <c r="AC147" s="16">
        <v>233</v>
      </c>
      <c r="AD147" s="71">
        <v>218</v>
      </c>
      <c r="AE147" s="71">
        <v>137</v>
      </c>
      <c r="AF147" s="71">
        <v>6</v>
      </c>
      <c r="AG147" s="71">
        <v>2</v>
      </c>
      <c r="AH147" s="71">
        <v>168</v>
      </c>
      <c r="AI147" s="205" t="s">
        <v>2058</v>
      </c>
      <c r="AJ147" s="8" t="s">
        <v>90</v>
      </c>
      <c r="AK147" s="71">
        <v>2456</v>
      </c>
      <c r="AL147" s="71">
        <v>1090</v>
      </c>
      <c r="AM147" s="71">
        <v>140</v>
      </c>
      <c r="AN147" s="71">
        <v>369</v>
      </c>
      <c r="AO147" s="71">
        <v>166</v>
      </c>
      <c r="AP147" s="71">
        <v>64</v>
      </c>
      <c r="AQ147" s="71">
        <v>5</v>
      </c>
      <c r="AR147" s="71">
        <v>73</v>
      </c>
      <c r="AS147" s="71">
        <v>271</v>
      </c>
      <c r="AT147" s="71">
        <v>124</v>
      </c>
      <c r="AU147" s="71">
        <v>95</v>
      </c>
      <c r="AW147" s="78" t="s">
        <v>2058</v>
      </c>
      <c r="AX147" s="78" t="s">
        <v>2406</v>
      </c>
      <c r="AY147" s="78">
        <v>4113</v>
      </c>
    </row>
    <row r="148" spans="1:51">
      <c r="A148" s="205"/>
      <c r="B148" s="8" t="s">
        <v>91</v>
      </c>
      <c r="C148" s="71">
        <v>2</v>
      </c>
      <c r="D148" s="71">
        <v>2</v>
      </c>
      <c r="E148" s="71">
        <v>317</v>
      </c>
      <c r="F148" s="71">
        <v>162</v>
      </c>
      <c r="G148" s="71">
        <v>300</v>
      </c>
      <c r="H148" s="71">
        <v>151</v>
      </c>
      <c r="I148" s="71">
        <v>363</v>
      </c>
      <c r="J148" s="71">
        <v>168</v>
      </c>
      <c r="K148" s="125">
        <v>982</v>
      </c>
      <c r="L148" s="125">
        <v>483</v>
      </c>
      <c r="M148" s="71">
        <v>1</v>
      </c>
      <c r="N148" s="71">
        <v>15</v>
      </c>
      <c r="O148" s="71">
        <v>16</v>
      </c>
      <c r="P148" s="71">
        <v>16</v>
      </c>
      <c r="Q148" s="125">
        <v>48</v>
      </c>
      <c r="R148" s="205"/>
      <c r="S148" s="8" t="s">
        <v>91</v>
      </c>
      <c r="T148" s="125">
        <v>17</v>
      </c>
      <c r="U148" s="71">
        <v>9</v>
      </c>
      <c r="V148" s="71">
        <v>0</v>
      </c>
      <c r="W148" s="71">
        <v>6</v>
      </c>
      <c r="X148" s="71">
        <v>0</v>
      </c>
      <c r="Y148" s="71">
        <v>9</v>
      </c>
      <c r="Z148" s="71">
        <v>9</v>
      </c>
      <c r="AA148" s="71">
        <v>8</v>
      </c>
      <c r="AB148" s="71">
        <v>0</v>
      </c>
      <c r="AC148" s="16">
        <v>26</v>
      </c>
      <c r="AD148" s="71">
        <v>26</v>
      </c>
      <c r="AE148" s="71">
        <v>17</v>
      </c>
      <c r="AF148" s="71">
        <v>4</v>
      </c>
      <c r="AG148" s="71">
        <v>3</v>
      </c>
      <c r="AH148" s="71">
        <v>15</v>
      </c>
      <c r="AI148" s="205"/>
      <c r="AJ148" s="8" t="s">
        <v>91</v>
      </c>
      <c r="AK148" s="71">
        <v>454</v>
      </c>
      <c r="AL148" s="71">
        <v>218</v>
      </c>
      <c r="AM148" s="71">
        <v>36</v>
      </c>
      <c r="AN148" s="71">
        <v>22</v>
      </c>
      <c r="AO148" s="71">
        <v>11</v>
      </c>
      <c r="AP148" s="71">
        <v>2</v>
      </c>
      <c r="AQ148" s="71">
        <v>0</v>
      </c>
      <c r="AR148" s="71">
        <v>12</v>
      </c>
      <c r="AS148" s="71">
        <v>23</v>
      </c>
      <c r="AT148" s="71">
        <v>15</v>
      </c>
      <c r="AU148" s="71">
        <v>15</v>
      </c>
      <c r="AW148" s="78" t="s">
        <v>2058</v>
      </c>
      <c r="AX148" s="78" t="s">
        <v>2407</v>
      </c>
      <c r="AY148" s="78">
        <v>575</v>
      </c>
    </row>
    <row r="149" spans="1:51">
      <c r="A149" s="205"/>
      <c r="B149" s="25" t="s">
        <v>73</v>
      </c>
      <c r="C149" s="26">
        <v>2</v>
      </c>
      <c r="D149" s="26">
        <v>2</v>
      </c>
      <c r="E149" s="26">
        <v>2699</v>
      </c>
      <c r="F149" s="26">
        <v>1354</v>
      </c>
      <c r="G149" s="26">
        <v>2850</v>
      </c>
      <c r="H149" s="26">
        <v>1458</v>
      </c>
      <c r="I149" s="26">
        <v>2944</v>
      </c>
      <c r="J149" s="26">
        <v>1455</v>
      </c>
      <c r="K149" s="26">
        <v>8495</v>
      </c>
      <c r="L149" s="26">
        <v>4269</v>
      </c>
      <c r="M149" s="26">
        <v>1</v>
      </c>
      <c r="N149" s="26">
        <v>178</v>
      </c>
      <c r="O149" s="26">
        <v>186</v>
      </c>
      <c r="P149" s="26">
        <v>185</v>
      </c>
      <c r="Q149" s="26">
        <v>550</v>
      </c>
      <c r="R149" s="205"/>
      <c r="S149" s="25" t="s">
        <v>73</v>
      </c>
      <c r="T149" s="26">
        <v>246</v>
      </c>
      <c r="U149" s="26">
        <v>48</v>
      </c>
      <c r="V149" s="26">
        <v>0</v>
      </c>
      <c r="W149" s="26">
        <v>33</v>
      </c>
      <c r="X149" s="26">
        <v>4</v>
      </c>
      <c r="Y149" s="26">
        <v>41</v>
      </c>
      <c r="Z149" s="26">
        <v>51</v>
      </c>
      <c r="AA149" s="26">
        <v>163</v>
      </c>
      <c r="AB149" s="26">
        <v>0</v>
      </c>
      <c r="AC149" s="26">
        <v>259</v>
      </c>
      <c r="AD149" s="26">
        <v>244</v>
      </c>
      <c r="AE149" s="26">
        <v>154</v>
      </c>
      <c r="AF149" s="26">
        <v>10</v>
      </c>
      <c r="AG149" s="26">
        <v>5</v>
      </c>
      <c r="AH149" s="26">
        <v>183</v>
      </c>
      <c r="AI149" s="205"/>
      <c r="AJ149" s="25" t="s">
        <v>73</v>
      </c>
      <c r="AK149" s="26">
        <v>2910</v>
      </c>
      <c r="AL149" s="26">
        <v>1308</v>
      </c>
      <c r="AM149" s="26">
        <v>176</v>
      </c>
      <c r="AN149" s="26">
        <v>391</v>
      </c>
      <c r="AO149" s="26">
        <v>177</v>
      </c>
      <c r="AP149" s="26">
        <v>66</v>
      </c>
      <c r="AQ149" s="26">
        <v>5</v>
      </c>
      <c r="AR149" s="26">
        <v>85</v>
      </c>
      <c r="AS149" s="26">
        <v>294</v>
      </c>
      <c r="AT149" s="26">
        <v>139</v>
      </c>
      <c r="AU149" s="26">
        <v>110</v>
      </c>
      <c r="AW149" s="78" t="s">
        <v>2058</v>
      </c>
      <c r="AX149" s="78" t="s">
        <v>2408</v>
      </c>
      <c r="AY149" s="78">
        <v>4688</v>
      </c>
    </row>
    <row r="150" spans="1:51" ht="14.45" customHeight="1">
      <c r="A150" s="205" t="s">
        <v>166</v>
      </c>
      <c r="B150" s="8" t="s">
        <v>90</v>
      </c>
      <c r="C150" s="71">
        <v>0</v>
      </c>
      <c r="D150" s="71">
        <v>0</v>
      </c>
      <c r="E150" s="71">
        <v>1254</v>
      </c>
      <c r="F150" s="71">
        <v>648</v>
      </c>
      <c r="G150" s="71">
        <v>2307</v>
      </c>
      <c r="H150" s="71">
        <v>1164</v>
      </c>
      <c r="I150" s="71">
        <v>2257</v>
      </c>
      <c r="J150" s="71">
        <v>1138</v>
      </c>
      <c r="K150" s="125">
        <v>5818</v>
      </c>
      <c r="L150" s="125">
        <v>2950</v>
      </c>
      <c r="M150" s="71">
        <v>0</v>
      </c>
      <c r="N150" s="71">
        <v>115</v>
      </c>
      <c r="O150" s="71">
        <v>134</v>
      </c>
      <c r="P150" s="71">
        <v>133</v>
      </c>
      <c r="Q150" s="125">
        <v>382</v>
      </c>
      <c r="R150" s="205" t="s">
        <v>166</v>
      </c>
      <c r="S150" s="8" t="s">
        <v>90</v>
      </c>
      <c r="T150" s="125">
        <v>197</v>
      </c>
      <c r="U150" s="71">
        <v>12</v>
      </c>
      <c r="V150" s="71">
        <v>0</v>
      </c>
      <c r="W150" s="71">
        <v>111</v>
      </c>
      <c r="X150" s="71">
        <v>0</v>
      </c>
      <c r="Y150" s="71">
        <v>36</v>
      </c>
      <c r="Z150" s="71">
        <v>24</v>
      </c>
      <c r="AA150" s="71">
        <v>162</v>
      </c>
      <c r="AB150" s="71">
        <v>0</v>
      </c>
      <c r="AC150" s="16">
        <v>222</v>
      </c>
      <c r="AD150" s="71">
        <v>205</v>
      </c>
      <c r="AE150" s="71">
        <v>137</v>
      </c>
      <c r="AF150" s="71">
        <v>0</v>
      </c>
      <c r="AG150" s="71">
        <v>0</v>
      </c>
      <c r="AH150" s="71">
        <v>130</v>
      </c>
      <c r="AI150" s="205" t="s">
        <v>166</v>
      </c>
      <c r="AJ150" s="8" t="s">
        <v>90</v>
      </c>
      <c r="AK150" s="71">
        <v>868</v>
      </c>
      <c r="AL150" s="71">
        <v>512</v>
      </c>
      <c r="AM150" s="71">
        <v>69</v>
      </c>
      <c r="AN150" s="71">
        <v>873</v>
      </c>
      <c r="AO150" s="71">
        <v>145</v>
      </c>
      <c r="AP150" s="71">
        <v>35</v>
      </c>
      <c r="AQ150" s="71">
        <v>9</v>
      </c>
      <c r="AR150" s="71">
        <v>25</v>
      </c>
      <c r="AS150" s="71">
        <v>216</v>
      </c>
      <c r="AT150" s="71">
        <v>40</v>
      </c>
      <c r="AU150" s="71">
        <v>40</v>
      </c>
      <c r="AW150" s="78" t="s">
        <v>166</v>
      </c>
      <c r="AX150" s="78" t="s">
        <v>2409</v>
      </c>
      <c r="AY150" s="78">
        <v>3303</v>
      </c>
    </row>
    <row r="151" spans="1:51">
      <c r="A151" s="205"/>
      <c r="B151" s="8" t="s">
        <v>91</v>
      </c>
      <c r="C151" s="71">
        <v>0</v>
      </c>
      <c r="D151" s="71">
        <v>0</v>
      </c>
      <c r="E151" s="71">
        <v>221</v>
      </c>
      <c r="F151" s="71">
        <v>108</v>
      </c>
      <c r="G151" s="71">
        <v>262</v>
      </c>
      <c r="H151" s="71">
        <v>127</v>
      </c>
      <c r="I151" s="71">
        <v>275</v>
      </c>
      <c r="J151" s="71">
        <v>137</v>
      </c>
      <c r="K151" s="125">
        <v>758</v>
      </c>
      <c r="L151" s="125">
        <v>372</v>
      </c>
      <c r="M151" s="71">
        <v>0</v>
      </c>
      <c r="N151" s="71">
        <v>13</v>
      </c>
      <c r="O151" s="71">
        <v>14</v>
      </c>
      <c r="P151" s="71">
        <v>14</v>
      </c>
      <c r="Q151" s="125">
        <v>41</v>
      </c>
      <c r="R151" s="205"/>
      <c r="S151" s="8" t="s">
        <v>91</v>
      </c>
      <c r="T151" s="125">
        <v>16</v>
      </c>
      <c r="U151" s="71">
        <v>6</v>
      </c>
      <c r="V151" s="71">
        <v>0</v>
      </c>
      <c r="W151" s="71">
        <v>9</v>
      </c>
      <c r="X151" s="71">
        <v>0</v>
      </c>
      <c r="Y151" s="71">
        <v>8</v>
      </c>
      <c r="Z151" s="71">
        <v>5</v>
      </c>
      <c r="AA151" s="71">
        <v>10</v>
      </c>
      <c r="AB151" s="71">
        <v>0</v>
      </c>
      <c r="AC151" s="16">
        <v>23</v>
      </c>
      <c r="AD151" s="71">
        <v>23</v>
      </c>
      <c r="AE151" s="71">
        <v>15</v>
      </c>
      <c r="AF151" s="71">
        <v>6</v>
      </c>
      <c r="AG151" s="71">
        <v>6</v>
      </c>
      <c r="AH151" s="71">
        <v>14</v>
      </c>
      <c r="AI151" s="205"/>
      <c r="AJ151" s="8" t="s">
        <v>91</v>
      </c>
      <c r="AK151" s="71">
        <v>306</v>
      </c>
      <c r="AL151" s="71">
        <v>149</v>
      </c>
      <c r="AM151" s="71">
        <v>1</v>
      </c>
      <c r="AN151" s="71">
        <v>64</v>
      </c>
      <c r="AO151" s="71">
        <v>12</v>
      </c>
      <c r="AP151" s="71">
        <v>6</v>
      </c>
      <c r="AQ151" s="71">
        <v>0</v>
      </c>
      <c r="AR151" s="71">
        <v>9</v>
      </c>
      <c r="AS151" s="71">
        <v>22</v>
      </c>
      <c r="AT151" s="71">
        <v>16</v>
      </c>
      <c r="AU151" s="71">
        <v>15</v>
      </c>
      <c r="AW151" s="78" t="s">
        <v>166</v>
      </c>
      <c r="AX151" s="78" t="s">
        <v>2410</v>
      </c>
      <c r="AY151" s="78">
        <v>495</v>
      </c>
    </row>
    <row r="152" spans="1:51">
      <c r="A152" s="205"/>
      <c r="B152" s="25" t="s">
        <v>73</v>
      </c>
      <c r="C152" s="26">
        <v>0</v>
      </c>
      <c r="D152" s="26">
        <v>0</v>
      </c>
      <c r="E152" s="26">
        <v>1475</v>
      </c>
      <c r="F152" s="26">
        <v>756</v>
      </c>
      <c r="G152" s="26">
        <v>2569</v>
      </c>
      <c r="H152" s="26">
        <v>1291</v>
      </c>
      <c r="I152" s="26">
        <v>2532</v>
      </c>
      <c r="J152" s="26">
        <v>1275</v>
      </c>
      <c r="K152" s="26">
        <v>6576</v>
      </c>
      <c r="L152" s="26">
        <v>3322</v>
      </c>
      <c r="M152" s="26">
        <v>0</v>
      </c>
      <c r="N152" s="26">
        <v>128</v>
      </c>
      <c r="O152" s="26">
        <v>148</v>
      </c>
      <c r="P152" s="26">
        <v>147</v>
      </c>
      <c r="Q152" s="26">
        <v>423</v>
      </c>
      <c r="R152" s="205"/>
      <c r="S152" s="25" t="s">
        <v>73</v>
      </c>
      <c r="T152" s="26">
        <v>213</v>
      </c>
      <c r="U152" s="26">
        <v>18</v>
      </c>
      <c r="V152" s="26">
        <v>0</v>
      </c>
      <c r="W152" s="26">
        <v>120</v>
      </c>
      <c r="X152" s="26">
        <v>0</v>
      </c>
      <c r="Y152" s="26">
        <v>44</v>
      </c>
      <c r="Z152" s="26">
        <v>29</v>
      </c>
      <c r="AA152" s="26">
        <v>172</v>
      </c>
      <c r="AB152" s="26">
        <v>0</v>
      </c>
      <c r="AC152" s="26">
        <v>245</v>
      </c>
      <c r="AD152" s="26">
        <v>228</v>
      </c>
      <c r="AE152" s="26">
        <v>152</v>
      </c>
      <c r="AF152" s="26">
        <v>6</v>
      </c>
      <c r="AG152" s="26">
        <v>6</v>
      </c>
      <c r="AH152" s="26">
        <v>144</v>
      </c>
      <c r="AI152" s="205"/>
      <c r="AJ152" s="25" t="s">
        <v>73</v>
      </c>
      <c r="AK152" s="26">
        <v>1174</v>
      </c>
      <c r="AL152" s="26">
        <v>661</v>
      </c>
      <c r="AM152" s="26">
        <v>70</v>
      </c>
      <c r="AN152" s="26">
        <v>937</v>
      </c>
      <c r="AO152" s="26">
        <v>157</v>
      </c>
      <c r="AP152" s="26">
        <v>41</v>
      </c>
      <c r="AQ152" s="26">
        <v>9</v>
      </c>
      <c r="AR152" s="26">
        <v>34</v>
      </c>
      <c r="AS152" s="26">
        <v>238</v>
      </c>
      <c r="AT152" s="26">
        <v>56</v>
      </c>
      <c r="AU152" s="26">
        <v>55</v>
      </c>
      <c r="AW152" s="78" t="s">
        <v>166</v>
      </c>
      <c r="AX152" s="78" t="s">
        <v>2411</v>
      </c>
      <c r="AY152" s="78">
        <v>3798</v>
      </c>
    </row>
    <row r="153" spans="1:51">
      <c r="A153" s="205" t="s">
        <v>2059</v>
      </c>
      <c r="B153" s="8" t="s">
        <v>90</v>
      </c>
      <c r="C153" s="71">
        <v>0</v>
      </c>
      <c r="D153" s="71">
        <v>0</v>
      </c>
      <c r="E153" s="71">
        <v>0</v>
      </c>
      <c r="F153" s="71">
        <v>0</v>
      </c>
      <c r="G153" s="71">
        <v>0</v>
      </c>
      <c r="H153" s="71">
        <v>0</v>
      </c>
      <c r="I153" s="71">
        <v>0</v>
      </c>
      <c r="J153" s="71">
        <v>0</v>
      </c>
      <c r="K153" s="125">
        <v>0</v>
      </c>
      <c r="L153" s="125">
        <v>0</v>
      </c>
      <c r="M153" s="71">
        <v>0</v>
      </c>
      <c r="N153" s="71">
        <v>0</v>
      </c>
      <c r="O153" s="71">
        <v>0</v>
      </c>
      <c r="P153" s="71">
        <v>0</v>
      </c>
      <c r="Q153" s="125">
        <v>0</v>
      </c>
      <c r="R153" s="205" t="s">
        <v>2059</v>
      </c>
      <c r="S153" s="8" t="s">
        <v>90</v>
      </c>
      <c r="T153" s="125">
        <v>0</v>
      </c>
      <c r="U153" s="71">
        <v>0</v>
      </c>
      <c r="V153" s="71">
        <v>0</v>
      </c>
      <c r="W153" s="71">
        <v>0</v>
      </c>
      <c r="X153" s="71">
        <v>0</v>
      </c>
      <c r="Y153" s="71">
        <v>0</v>
      </c>
      <c r="Z153" s="71">
        <v>0</v>
      </c>
      <c r="AA153" s="71">
        <v>0</v>
      </c>
      <c r="AB153" s="71">
        <v>0</v>
      </c>
      <c r="AC153" s="16">
        <v>0</v>
      </c>
      <c r="AD153" s="71">
        <v>0</v>
      </c>
      <c r="AE153" s="71">
        <v>0</v>
      </c>
      <c r="AF153" s="71">
        <v>0</v>
      </c>
      <c r="AG153" s="71">
        <v>0</v>
      </c>
      <c r="AH153" s="71">
        <v>0</v>
      </c>
      <c r="AI153" s="205" t="s">
        <v>2059</v>
      </c>
      <c r="AJ153" s="8" t="s">
        <v>90</v>
      </c>
      <c r="AK153" s="71">
        <v>0</v>
      </c>
      <c r="AL153" s="71">
        <v>0</v>
      </c>
      <c r="AM153" s="71">
        <v>0</v>
      </c>
      <c r="AN153" s="71">
        <v>0</v>
      </c>
      <c r="AO153" s="71">
        <v>0</v>
      </c>
      <c r="AP153" s="71">
        <v>0</v>
      </c>
      <c r="AQ153" s="71">
        <v>0</v>
      </c>
      <c r="AR153" s="71">
        <v>0</v>
      </c>
      <c r="AS153" s="71">
        <v>0</v>
      </c>
      <c r="AT153" s="71">
        <v>0</v>
      </c>
      <c r="AU153" s="71">
        <v>0</v>
      </c>
      <c r="AW153" s="78" t="s">
        <v>2059</v>
      </c>
      <c r="AX153" s="78" t="s">
        <v>2412</v>
      </c>
      <c r="AY153" s="78">
        <v>0</v>
      </c>
    </row>
    <row r="154" spans="1:51">
      <c r="A154" s="205"/>
      <c r="B154" s="8" t="s">
        <v>91</v>
      </c>
      <c r="C154" s="71">
        <v>0</v>
      </c>
      <c r="D154" s="71">
        <v>0</v>
      </c>
      <c r="E154" s="71">
        <v>275</v>
      </c>
      <c r="F154" s="71">
        <v>144</v>
      </c>
      <c r="G154" s="71">
        <v>336</v>
      </c>
      <c r="H154" s="71">
        <v>165</v>
      </c>
      <c r="I154" s="71">
        <v>383</v>
      </c>
      <c r="J154" s="71">
        <v>185</v>
      </c>
      <c r="K154" s="125">
        <v>994</v>
      </c>
      <c r="L154" s="125">
        <v>494</v>
      </c>
      <c r="M154" s="71">
        <v>0</v>
      </c>
      <c r="N154" s="71">
        <v>18</v>
      </c>
      <c r="O154" s="71">
        <v>19</v>
      </c>
      <c r="P154" s="71">
        <v>19</v>
      </c>
      <c r="Q154" s="125">
        <v>56</v>
      </c>
      <c r="R154" s="205"/>
      <c r="S154" s="8" t="s">
        <v>91</v>
      </c>
      <c r="T154" s="125">
        <v>24</v>
      </c>
      <c r="U154" s="71">
        <v>13</v>
      </c>
      <c r="V154" s="71">
        <v>9</v>
      </c>
      <c r="W154" s="71">
        <v>10</v>
      </c>
      <c r="X154" s="71">
        <v>1</v>
      </c>
      <c r="Y154" s="71">
        <v>7</v>
      </c>
      <c r="Z154" s="71">
        <v>11</v>
      </c>
      <c r="AA154" s="71">
        <v>27</v>
      </c>
      <c r="AB154" s="71">
        <v>0</v>
      </c>
      <c r="AC154" s="16">
        <v>46</v>
      </c>
      <c r="AD154" s="71">
        <v>43</v>
      </c>
      <c r="AE154" s="71">
        <v>35</v>
      </c>
      <c r="AF154" s="71">
        <v>1</v>
      </c>
      <c r="AG154" s="71">
        <v>0</v>
      </c>
      <c r="AH154" s="71">
        <v>18</v>
      </c>
      <c r="AI154" s="205"/>
      <c r="AJ154" s="8" t="s">
        <v>91</v>
      </c>
      <c r="AK154" s="71">
        <v>349</v>
      </c>
      <c r="AL154" s="71">
        <v>129</v>
      </c>
      <c r="AM154" s="71">
        <v>11</v>
      </c>
      <c r="AN154" s="71">
        <v>130</v>
      </c>
      <c r="AO154" s="71">
        <v>0</v>
      </c>
      <c r="AP154" s="71">
        <v>10</v>
      </c>
      <c r="AQ154" s="71">
        <v>0</v>
      </c>
      <c r="AR154" s="71">
        <v>16</v>
      </c>
      <c r="AS154" s="71">
        <v>43</v>
      </c>
      <c r="AT154" s="71">
        <v>30</v>
      </c>
      <c r="AU154" s="71">
        <v>29</v>
      </c>
      <c r="AW154" s="78" t="s">
        <v>2059</v>
      </c>
      <c r="AX154" s="78" t="s">
        <v>2413</v>
      </c>
      <c r="AY154" s="78">
        <v>660</v>
      </c>
    </row>
    <row r="155" spans="1:51">
      <c r="A155" s="205"/>
      <c r="B155" s="25" t="s">
        <v>73</v>
      </c>
      <c r="C155" s="26">
        <v>0</v>
      </c>
      <c r="D155" s="26">
        <v>0</v>
      </c>
      <c r="E155" s="26">
        <v>275</v>
      </c>
      <c r="F155" s="26">
        <v>144</v>
      </c>
      <c r="G155" s="26">
        <v>336</v>
      </c>
      <c r="H155" s="26">
        <v>165</v>
      </c>
      <c r="I155" s="26">
        <v>383</v>
      </c>
      <c r="J155" s="26">
        <v>185</v>
      </c>
      <c r="K155" s="26">
        <v>994</v>
      </c>
      <c r="L155" s="26">
        <v>494</v>
      </c>
      <c r="M155" s="26">
        <v>0</v>
      </c>
      <c r="N155" s="26">
        <v>18</v>
      </c>
      <c r="O155" s="26">
        <v>19</v>
      </c>
      <c r="P155" s="26">
        <v>19</v>
      </c>
      <c r="Q155" s="26">
        <v>56</v>
      </c>
      <c r="R155" s="205"/>
      <c r="S155" s="25" t="s">
        <v>73</v>
      </c>
      <c r="T155" s="26">
        <v>24</v>
      </c>
      <c r="U155" s="26">
        <v>13</v>
      </c>
      <c r="V155" s="26">
        <v>9</v>
      </c>
      <c r="W155" s="26">
        <v>10</v>
      </c>
      <c r="X155" s="26">
        <v>1</v>
      </c>
      <c r="Y155" s="26">
        <v>7</v>
      </c>
      <c r="Z155" s="26">
        <v>11</v>
      </c>
      <c r="AA155" s="26">
        <v>27</v>
      </c>
      <c r="AB155" s="26">
        <v>0</v>
      </c>
      <c r="AC155" s="26">
        <v>46</v>
      </c>
      <c r="AD155" s="26">
        <v>43</v>
      </c>
      <c r="AE155" s="26">
        <v>35</v>
      </c>
      <c r="AF155" s="26">
        <v>1</v>
      </c>
      <c r="AG155" s="26">
        <v>0</v>
      </c>
      <c r="AH155" s="26">
        <v>18</v>
      </c>
      <c r="AI155" s="205"/>
      <c r="AJ155" s="25" t="s">
        <v>73</v>
      </c>
      <c r="AK155" s="26">
        <v>349</v>
      </c>
      <c r="AL155" s="26">
        <v>129</v>
      </c>
      <c r="AM155" s="26">
        <v>11</v>
      </c>
      <c r="AN155" s="26">
        <v>130</v>
      </c>
      <c r="AO155" s="26">
        <v>0</v>
      </c>
      <c r="AP155" s="26">
        <v>10</v>
      </c>
      <c r="AQ155" s="26">
        <v>0</v>
      </c>
      <c r="AR155" s="26">
        <v>16</v>
      </c>
      <c r="AS155" s="26">
        <v>43</v>
      </c>
      <c r="AT155" s="26">
        <v>30</v>
      </c>
      <c r="AU155" s="26">
        <v>29</v>
      </c>
      <c r="AW155" s="78" t="s">
        <v>2059</v>
      </c>
      <c r="AX155" s="78" t="s">
        <v>2414</v>
      </c>
      <c r="AY155" s="78">
        <v>660</v>
      </c>
    </row>
    <row r="156" spans="1:51" ht="14.45" customHeight="1">
      <c r="A156" s="205" t="s">
        <v>167</v>
      </c>
      <c r="B156" s="8" t="s">
        <v>90</v>
      </c>
      <c r="C156" s="71">
        <v>0</v>
      </c>
      <c r="D156" s="71">
        <v>0</v>
      </c>
      <c r="E156" s="71">
        <v>2115</v>
      </c>
      <c r="F156" s="71">
        <v>1088</v>
      </c>
      <c r="G156" s="71">
        <v>2275</v>
      </c>
      <c r="H156" s="71">
        <v>1198</v>
      </c>
      <c r="I156" s="71">
        <v>2576</v>
      </c>
      <c r="J156" s="71">
        <v>1294</v>
      </c>
      <c r="K156" s="125">
        <v>6966</v>
      </c>
      <c r="L156" s="125">
        <v>3580</v>
      </c>
      <c r="M156" s="71">
        <v>0</v>
      </c>
      <c r="N156" s="71">
        <v>193</v>
      </c>
      <c r="O156" s="71">
        <v>195</v>
      </c>
      <c r="P156" s="71">
        <v>197</v>
      </c>
      <c r="Q156" s="125">
        <v>585</v>
      </c>
      <c r="R156" s="205" t="s">
        <v>167</v>
      </c>
      <c r="S156" s="8" t="s">
        <v>90</v>
      </c>
      <c r="T156" s="125">
        <v>238</v>
      </c>
      <c r="U156" s="71">
        <v>45</v>
      </c>
      <c r="V156" s="71">
        <v>3</v>
      </c>
      <c r="W156" s="71">
        <v>37</v>
      </c>
      <c r="X156" s="71">
        <v>0</v>
      </c>
      <c r="Y156" s="71">
        <v>32</v>
      </c>
      <c r="Z156" s="71">
        <v>15</v>
      </c>
      <c r="AA156" s="71">
        <v>275</v>
      </c>
      <c r="AB156" s="71">
        <v>0</v>
      </c>
      <c r="AC156" s="16">
        <v>322</v>
      </c>
      <c r="AD156" s="71">
        <v>297</v>
      </c>
      <c r="AE156" s="71">
        <v>291</v>
      </c>
      <c r="AF156" s="71">
        <v>7</v>
      </c>
      <c r="AG156" s="71">
        <v>5</v>
      </c>
      <c r="AH156" s="71">
        <v>190</v>
      </c>
      <c r="AI156" s="205" t="s">
        <v>167</v>
      </c>
      <c r="AJ156" s="8" t="s">
        <v>90</v>
      </c>
      <c r="AK156" s="71">
        <v>950</v>
      </c>
      <c r="AL156" s="71">
        <v>422</v>
      </c>
      <c r="AM156" s="71">
        <v>31</v>
      </c>
      <c r="AN156" s="71">
        <v>382</v>
      </c>
      <c r="AO156" s="71">
        <v>47</v>
      </c>
      <c r="AP156" s="71">
        <v>4</v>
      </c>
      <c r="AQ156" s="71">
        <v>6</v>
      </c>
      <c r="AR156" s="71">
        <v>31</v>
      </c>
      <c r="AS156" s="71">
        <v>275</v>
      </c>
      <c r="AT156" s="71">
        <v>68</v>
      </c>
      <c r="AU156" s="71">
        <v>66</v>
      </c>
      <c r="AW156" s="78" t="s">
        <v>167</v>
      </c>
      <c r="AX156" s="78" t="s">
        <v>2415</v>
      </c>
      <c r="AY156" s="78">
        <v>1932</v>
      </c>
    </row>
    <row r="157" spans="1:51">
      <c r="A157" s="205"/>
      <c r="B157" s="8" t="s">
        <v>91</v>
      </c>
      <c r="C157" s="71">
        <v>0</v>
      </c>
      <c r="D157" s="71">
        <v>0</v>
      </c>
      <c r="E157" s="71">
        <v>0</v>
      </c>
      <c r="F157" s="71">
        <v>0</v>
      </c>
      <c r="G157" s="71">
        <v>0</v>
      </c>
      <c r="H157" s="71">
        <v>0</v>
      </c>
      <c r="I157" s="71">
        <v>0</v>
      </c>
      <c r="J157" s="71">
        <v>0</v>
      </c>
      <c r="K157" s="125">
        <v>0</v>
      </c>
      <c r="L157" s="125">
        <v>0</v>
      </c>
      <c r="M157" s="71">
        <v>0</v>
      </c>
      <c r="N157" s="71">
        <v>0</v>
      </c>
      <c r="O157" s="71">
        <v>0</v>
      </c>
      <c r="P157" s="71">
        <v>0</v>
      </c>
      <c r="Q157" s="125">
        <v>0</v>
      </c>
      <c r="R157" s="205"/>
      <c r="S157" s="8" t="s">
        <v>91</v>
      </c>
      <c r="T157" s="125">
        <v>0</v>
      </c>
      <c r="U157" s="71">
        <v>0</v>
      </c>
      <c r="V157" s="71">
        <v>0</v>
      </c>
      <c r="W157" s="71">
        <v>0</v>
      </c>
      <c r="X157" s="71">
        <v>0</v>
      </c>
      <c r="Y157" s="71">
        <v>0</v>
      </c>
      <c r="Z157" s="71">
        <v>0</v>
      </c>
      <c r="AA157" s="71">
        <v>0</v>
      </c>
      <c r="AB157" s="71">
        <v>0</v>
      </c>
      <c r="AC157" s="16">
        <v>0</v>
      </c>
      <c r="AD157" s="71">
        <v>0</v>
      </c>
      <c r="AE157" s="71">
        <v>0</v>
      </c>
      <c r="AF157" s="71">
        <v>0</v>
      </c>
      <c r="AG157" s="71">
        <v>0</v>
      </c>
      <c r="AH157" s="71">
        <v>0</v>
      </c>
      <c r="AI157" s="205"/>
      <c r="AJ157" s="8" t="s">
        <v>91</v>
      </c>
      <c r="AK157" s="71">
        <v>0</v>
      </c>
      <c r="AL157" s="71">
        <v>0</v>
      </c>
      <c r="AM157" s="71">
        <v>0</v>
      </c>
      <c r="AN157" s="71">
        <v>0</v>
      </c>
      <c r="AO157" s="71">
        <v>0</v>
      </c>
      <c r="AP157" s="71">
        <v>0</v>
      </c>
      <c r="AQ157" s="71">
        <v>0</v>
      </c>
      <c r="AR157" s="71">
        <v>0</v>
      </c>
      <c r="AS157" s="71">
        <v>0</v>
      </c>
      <c r="AT157" s="71">
        <v>0</v>
      </c>
      <c r="AU157" s="71">
        <v>0</v>
      </c>
      <c r="AW157" s="78" t="s">
        <v>167</v>
      </c>
      <c r="AX157" s="78" t="s">
        <v>2416</v>
      </c>
      <c r="AY157" s="78">
        <v>0</v>
      </c>
    </row>
    <row r="158" spans="1:51">
      <c r="A158" s="205"/>
      <c r="B158" s="25" t="s">
        <v>73</v>
      </c>
      <c r="C158" s="26">
        <v>0</v>
      </c>
      <c r="D158" s="26">
        <v>0</v>
      </c>
      <c r="E158" s="26">
        <v>2115</v>
      </c>
      <c r="F158" s="26">
        <v>1088</v>
      </c>
      <c r="G158" s="26">
        <v>2275</v>
      </c>
      <c r="H158" s="26">
        <v>1198</v>
      </c>
      <c r="I158" s="26">
        <v>2576</v>
      </c>
      <c r="J158" s="26">
        <v>1294</v>
      </c>
      <c r="K158" s="26">
        <v>6966</v>
      </c>
      <c r="L158" s="26">
        <v>3580</v>
      </c>
      <c r="M158" s="26">
        <v>0</v>
      </c>
      <c r="N158" s="26">
        <v>193</v>
      </c>
      <c r="O158" s="26">
        <v>195</v>
      </c>
      <c r="P158" s="26">
        <v>197</v>
      </c>
      <c r="Q158" s="26">
        <v>585</v>
      </c>
      <c r="R158" s="205"/>
      <c r="S158" s="25" t="s">
        <v>73</v>
      </c>
      <c r="T158" s="26">
        <v>238</v>
      </c>
      <c r="U158" s="26">
        <v>45</v>
      </c>
      <c r="V158" s="26">
        <v>3</v>
      </c>
      <c r="W158" s="26">
        <v>37</v>
      </c>
      <c r="X158" s="26">
        <v>0</v>
      </c>
      <c r="Y158" s="26">
        <v>32</v>
      </c>
      <c r="Z158" s="26">
        <v>15</v>
      </c>
      <c r="AA158" s="26">
        <v>275</v>
      </c>
      <c r="AB158" s="26">
        <v>0</v>
      </c>
      <c r="AC158" s="26">
        <v>322</v>
      </c>
      <c r="AD158" s="26">
        <v>297</v>
      </c>
      <c r="AE158" s="26">
        <v>291</v>
      </c>
      <c r="AF158" s="26">
        <v>7</v>
      </c>
      <c r="AG158" s="26">
        <v>5</v>
      </c>
      <c r="AH158" s="26">
        <v>190</v>
      </c>
      <c r="AI158" s="205"/>
      <c r="AJ158" s="25" t="s">
        <v>73</v>
      </c>
      <c r="AK158" s="26">
        <v>950</v>
      </c>
      <c r="AL158" s="26">
        <v>422</v>
      </c>
      <c r="AM158" s="26">
        <v>31</v>
      </c>
      <c r="AN158" s="26">
        <v>382</v>
      </c>
      <c r="AO158" s="26">
        <v>47</v>
      </c>
      <c r="AP158" s="26">
        <v>4</v>
      </c>
      <c r="AQ158" s="26">
        <v>6</v>
      </c>
      <c r="AR158" s="26">
        <v>31</v>
      </c>
      <c r="AS158" s="26">
        <v>275</v>
      </c>
      <c r="AT158" s="26">
        <v>68</v>
      </c>
      <c r="AU158" s="26">
        <v>66</v>
      </c>
      <c r="AW158" s="78" t="s">
        <v>167</v>
      </c>
      <c r="AX158" s="78" t="s">
        <v>2417</v>
      </c>
      <c r="AY158" s="78">
        <v>1932</v>
      </c>
    </row>
    <row r="159" spans="1:51">
      <c r="A159" s="205" t="s">
        <v>168</v>
      </c>
      <c r="B159" s="8" t="s">
        <v>90</v>
      </c>
      <c r="C159" s="71">
        <v>0</v>
      </c>
      <c r="D159" s="71">
        <v>0</v>
      </c>
      <c r="E159" s="71">
        <v>1940</v>
      </c>
      <c r="F159" s="71">
        <v>1023</v>
      </c>
      <c r="G159" s="71">
        <v>1952</v>
      </c>
      <c r="H159" s="71">
        <v>1001</v>
      </c>
      <c r="I159" s="71">
        <v>2283</v>
      </c>
      <c r="J159" s="71">
        <v>1155</v>
      </c>
      <c r="K159" s="125">
        <v>6175</v>
      </c>
      <c r="L159" s="125">
        <v>3179</v>
      </c>
      <c r="M159" s="71">
        <v>0</v>
      </c>
      <c r="N159" s="71">
        <v>163</v>
      </c>
      <c r="O159" s="71">
        <v>163</v>
      </c>
      <c r="P159" s="71">
        <v>166</v>
      </c>
      <c r="Q159" s="125">
        <v>492</v>
      </c>
      <c r="R159" s="205" t="s">
        <v>168</v>
      </c>
      <c r="S159" s="8" t="s">
        <v>90</v>
      </c>
      <c r="T159" s="125">
        <v>218</v>
      </c>
      <c r="U159" s="71">
        <v>42</v>
      </c>
      <c r="V159" s="71">
        <v>0</v>
      </c>
      <c r="W159" s="71">
        <v>8</v>
      </c>
      <c r="X159" s="71">
        <v>1</v>
      </c>
      <c r="Y159" s="71">
        <v>30</v>
      </c>
      <c r="Z159" s="71">
        <v>42</v>
      </c>
      <c r="AA159" s="71">
        <v>136</v>
      </c>
      <c r="AB159" s="71">
        <v>0</v>
      </c>
      <c r="AC159" s="16">
        <v>209</v>
      </c>
      <c r="AD159" s="71">
        <v>192</v>
      </c>
      <c r="AE159" s="71">
        <v>42</v>
      </c>
      <c r="AF159" s="71">
        <v>12</v>
      </c>
      <c r="AG159" s="71">
        <v>3</v>
      </c>
      <c r="AH159" s="71">
        <v>166</v>
      </c>
      <c r="AI159" s="205" t="s">
        <v>168</v>
      </c>
      <c r="AJ159" s="8" t="s">
        <v>90</v>
      </c>
      <c r="AK159" s="71">
        <v>1871</v>
      </c>
      <c r="AL159" s="71">
        <v>896</v>
      </c>
      <c r="AM159" s="71">
        <v>10</v>
      </c>
      <c r="AN159" s="71">
        <v>210</v>
      </c>
      <c r="AO159" s="71">
        <v>14</v>
      </c>
      <c r="AP159" s="71">
        <v>31</v>
      </c>
      <c r="AQ159" s="71">
        <v>5</v>
      </c>
      <c r="AR159" s="71">
        <v>49</v>
      </c>
      <c r="AS159" s="71">
        <v>199</v>
      </c>
      <c r="AT159" s="71">
        <v>46</v>
      </c>
      <c r="AU159" s="71">
        <v>33</v>
      </c>
      <c r="AW159" s="78" t="s">
        <v>168</v>
      </c>
      <c r="AX159" s="78" t="s">
        <v>2418</v>
      </c>
      <c r="AY159" s="78">
        <v>2492</v>
      </c>
    </row>
    <row r="160" spans="1:51">
      <c r="A160" s="205"/>
      <c r="B160" s="8" t="s">
        <v>91</v>
      </c>
      <c r="C160" s="71">
        <v>0</v>
      </c>
      <c r="D160" s="71">
        <v>0</v>
      </c>
      <c r="E160" s="71">
        <v>393</v>
      </c>
      <c r="F160" s="71">
        <v>207</v>
      </c>
      <c r="G160" s="71">
        <v>436</v>
      </c>
      <c r="H160" s="71">
        <v>227</v>
      </c>
      <c r="I160" s="71">
        <v>558</v>
      </c>
      <c r="J160" s="71">
        <v>301</v>
      </c>
      <c r="K160" s="125">
        <v>1387</v>
      </c>
      <c r="L160" s="125">
        <v>735</v>
      </c>
      <c r="M160" s="71">
        <v>0</v>
      </c>
      <c r="N160" s="71">
        <v>28</v>
      </c>
      <c r="O160" s="71">
        <v>32</v>
      </c>
      <c r="P160" s="71">
        <v>32</v>
      </c>
      <c r="Q160" s="125">
        <v>92</v>
      </c>
      <c r="R160" s="205"/>
      <c r="S160" s="8" t="s">
        <v>91</v>
      </c>
      <c r="T160" s="125">
        <v>33</v>
      </c>
      <c r="U160" s="71">
        <v>1</v>
      </c>
      <c r="V160" s="71">
        <v>3</v>
      </c>
      <c r="W160" s="71">
        <v>2</v>
      </c>
      <c r="X160" s="71">
        <v>0</v>
      </c>
      <c r="Y160" s="71">
        <v>11</v>
      </c>
      <c r="Z160" s="71">
        <v>15</v>
      </c>
      <c r="AA160" s="71">
        <v>24</v>
      </c>
      <c r="AB160" s="71">
        <v>0</v>
      </c>
      <c r="AC160" s="16">
        <v>50</v>
      </c>
      <c r="AD160" s="71">
        <v>48</v>
      </c>
      <c r="AE160" s="71">
        <v>16</v>
      </c>
      <c r="AF160" s="71">
        <v>7</v>
      </c>
      <c r="AG160" s="71">
        <v>2</v>
      </c>
      <c r="AH160" s="71">
        <v>28</v>
      </c>
      <c r="AI160" s="205"/>
      <c r="AJ160" s="8" t="s">
        <v>91</v>
      </c>
      <c r="AK160" s="71">
        <v>466</v>
      </c>
      <c r="AL160" s="71">
        <v>217</v>
      </c>
      <c r="AM160" s="71">
        <v>0</v>
      </c>
      <c r="AN160" s="71">
        <v>0</v>
      </c>
      <c r="AO160" s="71">
        <v>0</v>
      </c>
      <c r="AP160" s="71">
        <v>5</v>
      </c>
      <c r="AQ160" s="71">
        <v>5</v>
      </c>
      <c r="AR160" s="71">
        <v>11</v>
      </c>
      <c r="AS160" s="71">
        <v>34</v>
      </c>
      <c r="AT160" s="71">
        <v>9</v>
      </c>
      <c r="AU160" s="71">
        <v>8</v>
      </c>
      <c r="AW160" s="78" t="s">
        <v>168</v>
      </c>
      <c r="AX160" s="78" t="s">
        <v>2419</v>
      </c>
      <c r="AY160" s="78">
        <v>511</v>
      </c>
    </row>
    <row r="161" spans="1:51">
      <c r="A161" s="205"/>
      <c r="B161" s="25" t="s">
        <v>73</v>
      </c>
      <c r="C161" s="26">
        <v>0</v>
      </c>
      <c r="D161" s="26">
        <v>0</v>
      </c>
      <c r="E161" s="26">
        <v>2333</v>
      </c>
      <c r="F161" s="26">
        <v>1230</v>
      </c>
      <c r="G161" s="26">
        <v>2388</v>
      </c>
      <c r="H161" s="26">
        <v>1228</v>
      </c>
      <c r="I161" s="26">
        <v>2841</v>
      </c>
      <c r="J161" s="26">
        <v>1456</v>
      </c>
      <c r="K161" s="26">
        <v>7562</v>
      </c>
      <c r="L161" s="26">
        <v>3914</v>
      </c>
      <c r="M161" s="26">
        <v>0</v>
      </c>
      <c r="N161" s="26">
        <v>191</v>
      </c>
      <c r="O161" s="26">
        <v>195</v>
      </c>
      <c r="P161" s="26">
        <v>198</v>
      </c>
      <c r="Q161" s="26">
        <v>584</v>
      </c>
      <c r="R161" s="205"/>
      <c r="S161" s="25" t="s">
        <v>73</v>
      </c>
      <c r="T161" s="26">
        <v>251</v>
      </c>
      <c r="U161" s="26">
        <v>43</v>
      </c>
      <c r="V161" s="26">
        <v>3</v>
      </c>
      <c r="W161" s="26">
        <v>10</v>
      </c>
      <c r="X161" s="26">
        <v>1</v>
      </c>
      <c r="Y161" s="26">
        <v>41</v>
      </c>
      <c r="Z161" s="26">
        <v>57</v>
      </c>
      <c r="AA161" s="26">
        <v>160</v>
      </c>
      <c r="AB161" s="26">
        <v>0</v>
      </c>
      <c r="AC161" s="26">
        <v>259</v>
      </c>
      <c r="AD161" s="26">
        <v>240</v>
      </c>
      <c r="AE161" s="26">
        <v>58</v>
      </c>
      <c r="AF161" s="26">
        <v>19</v>
      </c>
      <c r="AG161" s="26">
        <v>5</v>
      </c>
      <c r="AH161" s="26">
        <v>194</v>
      </c>
      <c r="AI161" s="205"/>
      <c r="AJ161" s="25" t="s">
        <v>73</v>
      </c>
      <c r="AK161" s="26">
        <v>2337</v>
      </c>
      <c r="AL161" s="26">
        <v>1113</v>
      </c>
      <c r="AM161" s="26">
        <v>10</v>
      </c>
      <c r="AN161" s="26">
        <v>210</v>
      </c>
      <c r="AO161" s="26">
        <v>14</v>
      </c>
      <c r="AP161" s="26">
        <v>36</v>
      </c>
      <c r="AQ161" s="26">
        <v>10</v>
      </c>
      <c r="AR161" s="26">
        <v>60</v>
      </c>
      <c r="AS161" s="26">
        <v>233</v>
      </c>
      <c r="AT161" s="26">
        <v>55</v>
      </c>
      <c r="AU161" s="26">
        <v>41</v>
      </c>
      <c r="AW161" s="78" t="s">
        <v>168</v>
      </c>
      <c r="AX161" s="78" t="s">
        <v>2420</v>
      </c>
      <c r="AY161" s="78">
        <v>3003</v>
      </c>
    </row>
    <row r="162" spans="1:51" s="100" customFormat="1">
      <c r="A162" s="7" t="s">
        <v>99</v>
      </c>
      <c r="B162" s="8"/>
      <c r="C162" s="8"/>
      <c r="D162" s="8"/>
      <c r="E162" s="8"/>
      <c r="F162" s="8"/>
      <c r="G162" s="8"/>
      <c r="H162" s="8"/>
      <c r="I162" s="8"/>
      <c r="J162" s="8"/>
      <c r="K162" s="7"/>
      <c r="L162" s="7"/>
      <c r="M162" s="22"/>
      <c r="N162" s="22"/>
      <c r="O162" s="22"/>
      <c r="P162" s="22"/>
      <c r="Q162" s="7"/>
      <c r="R162" s="7" t="s">
        <v>99</v>
      </c>
      <c r="S162" s="23"/>
      <c r="T162" s="20"/>
      <c r="U162" s="20"/>
      <c r="V162" s="17"/>
      <c r="W162" s="17"/>
      <c r="X162" s="23"/>
      <c r="Y162" s="17"/>
      <c r="Z162" s="17"/>
      <c r="AA162" s="17"/>
      <c r="AB162" s="17"/>
      <c r="AC162" s="18"/>
      <c r="AD162" s="23"/>
      <c r="AE162" s="23"/>
      <c r="AF162" s="19"/>
      <c r="AG162" s="17"/>
      <c r="AH162" s="18"/>
      <c r="AI162" s="7" t="s">
        <v>99</v>
      </c>
      <c r="AJ162" s="8"/>
      <c r="AK162" s="8"/>
      <c r="AL162" s="8"/>
      <c r="AM162" s="22"/>
      <c r="AN162" s="11"/>
      <c r="AO162" s="22"/>
      <c r="AP162" s="22"/>
      <c r="AQ162" s="22"/>
      <c r="AR162" s="22"/>
      <c r="AS162" s="22"/>
      <c r="AT162" s="22"/>
      <c r="AU162" s="22"/>
      <c r="AW162" s="78" t="str">
        <f>IF(A162="",AW161,A162)</f>
        <v>ANDROY</v>
      </c>
      <c r="AX162" s="78" t="str">
        <f>AW162&amp;B162</f>
        <v>ANDROY</v>
      </c>
      <c r="AY162" s="78">
        <f>AK162+AM162+2*AN162+3*AO162+4*AP162+5*AQ162</f>
        <v>0</v>
      </c>
    </row>
    <row r="163" spans="1:51">
      <c r="A163" s="205" t="s">
        <v>169</v>
      </c>
      <c r="B163" s="8" t="s">
        <v>90</v>
      </c>
      <c r="C163" s="71">
        <v>0</v>
      </c>
      <c r="D163" s="71">
        <v>0</v>
      </c>
      <c r="E163" s="71">
        <v>54</v>
      </c>
      <c r="F163" s="71">
        <v>29</v>
      </c>
      <c r="G163" s="71">
        <v>11354</v>
      </c>
      <c r="H163" s="71">
        <v>6038</v>
      </c>
      <c r="I163" s="71">
        <v>13990</v>
      </c>
      <c r="J163" s="71">
        <v>7634</v>
      </c>
      <c r="K163" s="125">
        <v>25398</v>
      </c>
      <c r="L163" s="125">
        <v>13701</v>
      </c>
      <c r="M163" s="71">
        <v>0</v>
      </c>
      <c r="N163" s="71">
        <v>5</v>
      </c>
      <c r="O163" s="71">
        <v>519</v>
      </c>
      <c r="P163" s="71">
        <v>677</v>
      </c>
      <c r="Q163" s="125">
        <v>1201</v>
      </c>
      <c r="R163" s="205" t="s">
        <v>169</v>
      </c>
      <c r="S163" s="8" t="s">
        <v>90</v>
      </c>
      <c r="T163" s="125">
        <v>337</v>
      </c>
      <c r="U163" s="71">
        <v>49</v>
      </c>
      <c r="V163" s="71">
        <v>2</v>
      </c>
      <c r="W163" s="71">
        <v>22</v>
      </c>
      <c r="X163" s="71">
        <v>1</v>
      </c>
      <c r="Y163" s="71">
        <v>61</v>
      </c>
      <c r="Z163" s="71">
        <v>37</v>
      </c>
      <c r="AA163" s="71">
        <v>1059</v>
      </c>
      <c r="AB163" s="71">
        <v>1</v>
      </c>
      <c r="AC163" s="16">
        <v>1159</v>
      </c>
      <c r="AD163" s="71">
        <v>655</v>
      </c>
      <c r="AE163" s="71">
        <v>14</v>
      </c>
      <c r="AF163" s="71">
        <v>23</v>
      </c>
      <c r="AG163" s="71">
        <v>9</v>
      </c>
      <c r="AH163" s="71">
        <v>317</v>
      </c>
      <c r="AI163" s="205" t="s">
        <v>169</v>
      </c>
      <c r="AJ163" s="8" t="s">
        <v>90</v>
      </c>
      <c r="AK163" s="71">
        <v>308</v>
      </c>
      <c r="AL163" s="71">
        <v>125</v>
      </c>
      <c r="AM163" s="71">
        <v>54</v>
      </c>
      <c r="AN163" s="71">
        <v>2650</v>
      </c>
      <c r="AO163" s="71">
        <v>120</v>
      </c>
      <c r="AP163" s="71">
        <v>12</v>
      </c>
      <c r="AQ163" s="71">
        <v>21</v>
      </c>
      <c r="AR163" s="71">
        <v>143</v>
      </c>
      <c r="AS163" s="71">
        <v>375</v>
      </c>
      <c r="AT163" s="71">
        <v>224</v>
      </c>
      <c r="AU163" s="71">
        <v>218</v>
      </c>
      <c r="AW163" s="78" t="s">
        <v>169</v>
      </c>
      <c r="AX163" s="78" t="s">
        <v>2424</v>
      </c>
      <c r="AY163" s="78">
        <v>6175</v>
      </c>
    </row>
    <row r="164" spans="1:51">
      <c r="A164" s="205"/>
      <c r="B164" s="8" t="s">
        <v>91</v>
      </c>
      <c r="C164" s="71">
        <v>0</v>
      </c>
      <c r="D164" s="71">
        <v>0</v>
      </c>
      <c r="E164" s="71">
        <v>0</v>
      </c>
      <c r="F164" s="71">
        <v>0</v>
      </c>
      <c r="G164" s="71">
        <v>1943</v>
      </c>
      <c r="H164" s="71">
        <v>1034</v>
      </c>
      <c r="I164" s="71">
        <v>1880</v>
      </c>
      <c r="J164" s="71">
        <v>1006</v>
      </c>
      <c r="K164" s="125">
        <v>3823</v>
      </c>
      <c r="L164" s="125">
        <v>2040</v>
      </c>
      <c r="M164" s="71">
        <v>0</v>
      </c>
      <c r="N164" s="71">
        <v>0</v>
      </c>
      <c r="O164" s="71">
        <v>91</v>
      </c>
      <c r="P164" s="71">
        <v>109</v>
      </c>
      <c r="Q164" s="125">
        <v>200</v>
      </c>
      <c r="R164" s="205"/>
      <c r="S164" s="8" t="s">
        <v>91</v>
      </c>
      <c r="T164" s="125">
        <v>37</v>
      </c>
      <c r="U164" s="71">
        <v>8</v>
      </c>
      <c r="V164" s="71">
        <v>0</v>
      </c>
      <c r="W164" s="71">
        <v>16</v>
      </c>
      <c r="X164" s="71">
        <v>2</v>
      </c>
      <c r="Y164" s="71">
        <v>17</v>
      </c>
      <c r="Z164" s="71">
        <v>14</v>
      </c>
      <c r="AA164" s="71">
        <v>165</v>
      </c>
      <c r="AB164" s="71">
        <v>0</v>
      </c>
      <c r="AC164" s="16">
        <v>198</v>
      </c>
      <c r="AD164" s="71">
        <v>150</v>
      </c>
      <c r="AE164" s="71">
        <v>6</v>
      </c>
      <c r="AF164" s="71">
        <v>24</v>
      </c>
      <c r="AG164" s="71">
        <v>20</v>
      </c>
      <c r="AH164" s="71">
        <v>35</v>
      </c>
      <c r="AI164" s="205"/>
      <c r="AJ164" s="8" t="s">
        <v>91</v>
      </c>
      <c r="AK164" s="71">
        <v>319</v>
      </c>
      <c r="AL164" s="71">
        <v>205</v>
      </c>
      <c r="AM164" s="71">
        <v>22</v>
      </c>
      <c r="AN164" s="71">
        <v>118</v>
      </c>
      <c r="AO164" s="71">
        <v>13</v>
      </c>
      <c r="AP164" s="71">
        <v>5</v>
      </c>
      <c r="AQ164" s="71">
        <v>0</v>
      </c>
      <c r="AR164" s="71">
        <v>24</v>
      </c>
      <c r="AS164" s="71">
        <v>56</v>
      </c>
      <c r="AT164" s="71">
        <v>38</v>
      </c>
      <c r="AU164" s="71">
        <v>35</v>
      </c>
      <c r="AW164" s="78" t="s">
        <v>169</v>
      </c>
      <c r="AX164" s="78" t="s">
        <v>2425</v>
      </c>
      <c r="AY164" s="78">
        <v>636</v>
      </c>
    </row>
    <row r="165" spans="1:51">
      <c r="A165" s="205"/>
      <c r="B165" s="25" t="s">
        <v>73</v>
      </c>
      <c r="C165" s="26">
        <v>0</v>
      </c>
      <c r="D165" s="26">
        <v>0</v>
      </c>
      <c r="E165" s="26">
        <v>54</v>
      </c>
      <c r="F165" s="26">
        <v>29</v>
      </c>
      <c r="G165" s="26">
        <v>13297</v>
      </c>
      <c r="H165" s="26">
        <v>7072</v>
      </c>
      <c r="I165" s="26">
        <v>15870</v>
      </c>
      <c r="J165" s="26">
        <v>8640</v>
      </c>
      <c r="K165" s="26">
        <v>29221</v>
      </c>
      <c r="L165" s="26">
        <v>15741</v>
      </c>
      <c r="M165" s="26">
        <v>0</v>
      </c>
      <c r="N165" s="26">
        <v>5</v>
      </c>
      <c r="O165" s="26">
        <v>610</v>
      </c>
      <c r="P165" s="26">
        <v>786</v>
      </c>
      <c r="Q165" s="26">
        <v>1401</v>
      </c>
      <c r="R165" s="205"/>
      <c r="S165" s="25" t="s">
        <v>73</v>
      </c>
      <c r="T165" s="26">
        <v>374</v>
      </c>
      <c r="U165" s="26">
        <v>57</v>
      </c>
      <c r="V165" s="26">
        <v>2</v>
      </c>
      <c r="W165" s="26">
        <v>38</v>
      </c>
      <c r="X165" s="26">
        <v>3</v>
      </c>
      <c r="Y165" s="26">
        <v>78</v>
      </c>
      <c r="Z165" s="26">
        <v>51</v>
      </c>
      <c r="AA165" s="26">
        <v>1224</v>
      </c>
      <c r="AB165" s="26">
        <v>1</v>
      </c>
      <c r="AC165" s="26">
        <v>1357</v>
      </c>
      <c r="AD165" s="26">
        <v>805</v>
      </c>
      <c r="AE165" s="26">
        <v>20</v>
      </c>
      <c r="AF165" s="26">
        <v>47</v>
      </c>
      <c r="AG165" s="26">
        <v>29</v>
      </c>
      <c r="AH165" s="26">
        <v>352</v>
      </c>
      <c r="AI165" s="205"/>
      <c r="AJ165" s="25" t="s">
        <v>73</v>
      </c>
      <c r="AK165" s="26">
        <v>627</v>
      </c>
      <c r="AL165" s="26">
        <v>330</v>
      </c>
      <c r="AM165" s="26">
        <v>76</v>
      </c>
      <c r="AN165" s="26">
        <v>2768</v>
      </c>
      <c r="AO165" s="26">
        <v>133</v>
      </c>
      <c r="AP165" s="26">
        <v>17</v>
      </c>
      <c r="AQ165" s="26">
        <v>21</v>
      </c>
      <c r="AR165" s="26">
        <v>167</v>
      </c>
      <c r="AS165" s="26">
        <v>431</v>
      </c>
      <c r="AT165" s="26">
        <v>262</v>
      </c>
      <c r="AU165" s="26">
        <v>253</v>
      </c>
      <c r="AW165" s="78" t="s">
        <v>169</v>
      </c>
      <c r="AX165" s="78" t="s">
        <v>2426</v>
      </c>
      <c r="AY165" s="78">
        <v>6811</v>
      </c>
    </row>
    <row r="166" spans="1:51">
      <c r="A166" s="205" t="s">
        <v>7</v>
      </c>
      <c r="B166" s="8" t="s">
        <v>90</v>
      </c>
      <c r="C166" s="71">
        <v>0</v>
      </c>
      <c r="D166" s="71">
        <v>0</v>
      </c>
      <c r="E166" s="71">
        <v>2682</v>
      </c>
      <c r="F166" s="71">
        <v>1454</v>
      </c>
      <c r="G166" s="71">
        <v>5338</v>
      </c>
      <c r="H166" s="71">
        <v>2749</v>
      </c>
      <c r="I166" s="71">
        <v>5145</v>
      </c>
      <c r="J166" s="71">
        <v>2653</v>
      </c>
      <c r="K166" s="125">
        <v>13165</v>
      </c>
      <c r="L166" s="125">
        <v>6856</v>
      </c>
      <c r="M166" s="71">
        <v>0</v>
      </c>
      <c r="N166" s="71">
        <v>144</v>
      </c>
      <c r="O166" s="71">
        <v>237</v>
      </c>
      <c r="P166" s="71">
        <v>235</v>
      </c>
      <c r="Q166" s="125">
        <v>616</v>
      </c>
      <c r="R166" s="205" t="s">
        <v>7</v>
      </c>
      <c r="S166" s="8" t="s">
        <v>90</v>
      </c>
      <c r="T166" s="125">
        <v>96</v>
      </c>
      <c r="U166" s="71">
        <v>13</v>
      </c>
      <c r="V166" s="71">
        <v>0</v>
      </c>
      <c r="W166" s="71">
        <v>54</v>
      </c>
      <c r="X166" s="71">
        <v>1</v>
      </c>
      <c r="Y166" s="71">
        <v>43</v>
      </c>
      <c r="Z166" s="71">
        <v>6</v>
      </c>
      <c r="AA166" s="71">
        <v>376</v>
      </c>
      <c r="AB166" s="71">
        <v>23</v>
      </c>
      <c r="AC166" s="16">
        <v>449</v>
      </c>
      <c r="AD166" s="71">
        <v>271</v>
      </c>
      <c r="AE166" s="71">
        <v>137</v>
      </c>
      <c r="AF166" s="71">
        <v>4</v>
      </c>
      <c r="AG166" s="71">
        <v>2</v>
      </c>
      <c r="AH166" s="71">
        <v>239</v>
      </c>
      <c r="AI166" s="205" t="s">
        <v>7</v>
      </c>
      <c r="AJ166" s="8" t="s">
        <v>90</v>
      </c>
      <c r="AK166" s="71">
        <v>281</v>
      </c>
      <c r="AL166" s="71">
        <v>251</v>
      </c>
      <c r="AM166" s="71">
        <v>60</v>
      </c>
      <c r="AN166" s="71">
        <v>276</v>
      </c>
      <c r="AO166" s="71">
        <v>33</v>
      </c>
      <c r="AP166" s="71">
        <v>0</v>
      </c>
      <c r="AQ166" s="71">
        <v>0</v>
      </c>
      <c r="AR166" s="71">
        <v>15</v>
      </c>
      <c r="AS166" s="71">
        <v>271</v>
      </c>
      <c r="AT166" s="71">
        <v>44</v>
      </c>
      <c r="AU166" s="71">
        <v>40</v>
      </c>
      <c r="AW166" s="78" t="s">
        <v>7</v>
      </c>
      <c r="AX166" s="78" t="s">
        <v>2427</v>
      </c>
      <c r="AY166" s="78">
        <v>992</v>
      </c>
    </row>
    <row r="167" spans="1:51">
      <c r="A167" s="205"/>
      <c r="B167" s="8" t="s">
        <v>91</v>
      </c>
      <c r="C167" s="71">
        <v>0</v>
      </c>
      <c r="D167" s="71">
        <v>0</v>
      </c>
      <c r="E167" s="71">
        <v>191</v>
      </c>
      <c r="F167" s="71">
        <v>102</v>
      </c>
      <c r="G167" s="71">
        <v>433</v>
      </c>
      <c r="H167" s="71">
        <v>257</v>
      </c>
      <c r="I167" s="71">
        <v>415</v>
      </c>
      <c r="J167" s="71">
        <v>210</v>
      </c>
      <c r="K167" s="125">
        <v>1039</v>
      </c>
      <c r="L167" s="125">
        <v>569</v>
      </c>
      <c r="M167" s="71">
        <v>0</v>
      </c>
      <c r="N167" s="71">
        <v>7</v>
      </c>
      <c r="O167" s="71">
        <v>12</v>
      </c>
      <c r="P167" s="71">
        <v>13</v>
      </c>
      <c r="Q167" s="125">
        <v>32</v>
      </c>
      <c r="R167" s="205"/>
      <c r="S167" s="8" t="s">
        <v>91</v>
      </c>
      <c r="T167" s="125">
        <v>12</v>
      </c>
      <c r="U167" s="71">
        <v>1</v>
      </c>
      <c r="V167" s="71">
        <v>0</v>
      </c>
      <c r="W167" s="71">
        <v>2</v>
      </c>
      <c r="X167" s="71">
        <v>0</v>
      </c>
      <c r="Y167" s="71">
        <v>14</v>
      </c>
      <c r="Z167" s="71">
        <v>0</v>
      </c>
      <c r="AA167" s="71">
        <v>10</v>
      </c>
      <c r="AB167" s="71">
        <v>5</v>
      </c>
      <c r="AC167" s="16">
        <v>29</v>
      </c>
      <c r="AD167" s="71">
        <v>27</v>
      </c>
      <c r="AE167" s="71">
        <v>13</v>
      </c>
      <c r="AF167" s="71">
        <v>8</v>
      </c>
      <c r="AG167" s="71">
        <v>7</v>
      </c>
      <c r="AH167" s="71">
        <v>13</v>
      </c>
      <c r="AI167" s="205"/>
      <c r="AJ167" s="8" t="s">
        <v>91</v>
      </c>
      <c r="AK167" s="71">
        <v>114</v>
      </c>
      <c r="AL167" s="71">
        <v>45</v>
      </c>
      <c r="AM167" s="71">
        <v>69</v>
      </c>
      <c r="AN167" s="71">
        <v>10</v>
      </c>
      <c r="AO167" s="71">
        <v>0</v>
      </c>
      <c r="AP167" s="71">
        <v>0</v>
      </c>
      <c r="AQ167" s="71">
        <v>0</v>
      </c>
      <c r="AR167" s="71">
        <v>3</v>
      </c>
      <c r="AS167" s="71">
        <v>15</v>
      </c>
      <c r="AT167" s="71">
        <v>5</v>
      </c>
      <c r="AU167" s="71">
        <v>3</v>
      </c>
      <c r="AW167" s="78" t="s">
        <v>7</v>
      </c>
      <c r="AX167" s="78" t="s">
        <v>2428</v>
      </c>
      <c r="AY167" s="78">
        <v>203</v>
      </c>
    </row>
    <row r="168" spans="1:51">
      <c r="A168" s="205"/>
      <c r="B168" s="25" t="s">
        <v>73</v>
      </c>
      <c r="C168" s="26">
        <v>0</v>
      </c>
      <c r="D168" s="26">
        <v>0</v>
      </c>
      <c r="E168" s="26">
        <v>2873</v>
      </c>
      <c r="F168" s="26">
        <v>1556</v>
      </c>
      <c r="G168" s="26">
        <v>5771</v>
      </c>
      <c r="H168" s="26">
        <v>3006</v>
      </c>
      <c r="I168" s="26">
        <v>5560</v>
      </c>
      <c r="J168" s="26">
        <v>2863</v>
      </c>
      <c r="K168" s="26">
        <v>14204</v>
      </c>
      <c r="L168" s="26">
        <v>7425</v>
      </c>
      <c r="M168" s="26">
        <v>0</v>
      </c>
      <c r="N168" s="26">
        <v>151</v>
      </c>
      <c r="O168" s="26">
        <v>249</v>
      </c>
      <c r="P168" s="26">
        <v>248</v>
      </c>
      <c r="Q168" s="26">
        <v>648</v>
      </c>
      <c r="R168" s="205"/>
      <c r="S168" s="25" t="s">
        <v>73</v>
      </c>
      <c r="T168" s="26">
        <v>108</v>
      </c>
      <c r="U168" s="26">
        <v>14</v>
      </c>
      <c r="V168" s="26">
        <v>0</v>
      </c>
      <c r="W168" s="26">
        <v>56</v>
      </c>
      <c r="X168" s="26">
        <v>1</v>
      </c>
      <c r="Y168" s="26">
        <v>57</v>
      </c>
      <c r="Z168" s="26">
        <v>6</v>
      </c>
      <c r="AA168" s="26">
        <v>386</v>
      </c>
      <c r="AB168" s="26">
        <v>28</v>
      </c>
      <c r="AC168" s="26">
        <v>478</v>
      </c>
      <c r="AD168" s="26">
        <v>298</v>
      </c>
      <c r="AE168" s="26">
        <v>150</v>
      </c>
      <c r="AF168" s="26">
        <v>12</v>
      </c>
      <c r="AG168" s="26">
        <v>9</v>
      </c>
      <c r="AH168" s="26">
        <v>252</v>
      </c>
      <c r="AI168" s="205"/>
      <c r="AJ168" s="25" t="s">
        <v>73</v>
      </c>
      <c r="AK168" s="26">
        <v>395</v>
      </c>
      <c r="AL168" s="26">
        <v>296</v>
      </c>
      <c r="AM168" s="26">
        <v>129</v>
      </c>
      <c r="AN168" s="26">
        <v>286</v>
      </c>
      <c r="AO168" s="26">
        <v>33</v>
      </c>
      <c r="AP168" s="26">
        <v>0</v>
      </c>
      <c r="AQ168" s="26">
        <v>0</v>
      </c>
      <c r="AR168" s="26">
        <v>18</v>
      </c>
      <c r="AS168" s="26">
        <v>286</v>
      </c>
      <c r="AT168" s="26">
        <v>49</v>
      </c>
      <c r="AU168" s="26">
        <v>43</v>
      </c>
      <c r="AW168" s="78" t="s">
        <v>7</v>
      </c>
      <c r="AX168" s="78" t="s">
        <v>2429</v>
      </c>
      <c r="AY168" s="78">
        <v>1195</v>
      </c>
    </row>
    <row r="169" spans="1:51">
      <c r="A169" s="205" t="s">
        <v>170</v>
      </c>
      <c r="B169" s="8" t="s">
        <v>90</v>
      </c>
      <c r="C169" s="71">
        <v>0</v>
      </c>
      <c r="D169" s="71">
        <v>0</v>
      </c>
      <c r="E169" s="71">
        <v>2271</v>
      </c>
      <c r="F169" s="71">
        <v>1209</v>
      </c>
      <c r="G169" s="71">
        <v>3684</v>
      </c>
      <c r="H169" s="71">
        <v>1986</v>
      </c>
      <c r="I169" s="71">
        <v>2968</v>
      </c>
      <c r="J169" s="71">
        <v>1557</v>
      </c>
      <c r="K169" s="125">
        <v>8923</v>
      </c>
      <c r="L169" s="125">
        <v>4752</v>
      </c>
      <c r="M169" s="71">
        <v>0</v>
      </c>
      <c r="N169" s="71">
        <v>91</v>
      </c>
      <c r="O169" s="71">
        <v>127</v>
      </c>
      <c r="P169" s="71">
        <v>108</v>
      </c>
      <c r="Q169" s="125">
        <v>326</v>
      </c>
      <c r="R169" s="205" t="s">
        <v>170</v>
      </c>
      <c r="S169" s="8" t="s">
        <v>90</v>
      </c>
      <c r="T169" s="125">
        <v>124</v>
      </c>
      <c r="U169" s="71">
        <v>5</v>
      </c>
      <c r="V169" s="71">
        <v>2</v>
      </c>
      <c r="W169" s="71">
        <v>7</v>
      </c>
      <c r="X169" s="71">
        <v>0</v>
      </c>
      <c r="Y169" s="71">
        <v>18</v>
      </c>
      <c r="Z169" s="71">
        <v>5</v>
      </c>
      <c r="AA169" s="71">
        <v>314</v>
      </c>
      <c r="AB169" s="71">
        <v>8</v>
      </c>
      <c r="AC169" s="16">
        <v>345</v>
      </c>
      <c r="AD169" s="71">
        <v>226</v>
      </c>
      <c r="AE169" s="71">
        <v>51</v>
      </c>
      <c r="AF169" s="71">
        <v>3</v>
      </c>
      <c r="AG169" s="71">
        <v>3</v>
      </c>
      <c r="AH169" s="71">
        <v>168</v>
      </c>
      <c r="AI169" s="205" t="s">
        <v>170</v>
      </c>
      <c r="AJ169" s="8" t="s">
        <v>90</v>
      </c>
      <c r="AK169" s="71">
        <v>103</v>
      </c>
      <c r="AL169" s="71">
        <v>36</v>
      </c>
      <c r="AM169" s="71">
        <v>10</v>
      </c>
      <c r="AN169" s="71">
        <v>68</v>
      </c>
      <c r="AO169" s="71">
        <v>25</v>
      </c>
      <c r="AP169" s="71">
        <v>0</v>
      </c>
      <c r="AQ169" s="71">
        <v>0</v>
      </c>
      <c r="AR169" s="71">
        <v>1</v>
      </c>
      <c r="AS169" s="71">
        <v>168</v>
      </c>
      <c r="AT169" s="71">
        <v>32</v>
      </c>
      <c r="AU169" s="71">
        <v>26</v>
      </c>
      <c r="AW169" s="78" t="s">
        <v>170</v>
      </c>
      <c r="AX169" s="78" t="s">
        <v>2430</v>
      </c>
      <c r="AY169" s="78">
        <v>324</v>
      </c>
    </row>
    <row r="170" spans="1:51">
      <c r="A170" s="205"/>
      <c r="B170" s="8" t="s">
        <v>91</v>
      </c>
      <c r="C170" s="71">
        <v>0</v>
      </c>
      <c r="D170" s="71">
        <v>0</v>
      </c>
      <c r="E170" s="71">
        <v>0</v>
      </c>
      <c r="F170" s="71">
        <v>0</v>
      </c>
      <c r="G170" s="71">
        <v>0</v>
      </c>
      <c r="H170" s="71">
        <v>0</v>
      </c>
      <c r="I170" s="71">
        <v>0</v>
      </c>
      <c r="J170" s="71">
        <v>0</v>
      </c>
      <c r="K170" s="125">
        <v>0</v>
      </c>
      <c r="L170" s="125">
        <v>0</v>
      </c>
      <c r="M170" s="71">
        <v>0</v>
      </c>
      <c r="N170" s="71">
        <v>0</v>
      </c>
      <c r="O170" s="71">
        <v>0</v>
      </c>
      <c r="P170" s="71">
        <v>0</v>
      </c>
      <c r="Q170" s="125">
        <v>0</v>
      </c>
      <c r="R170" s="205"/>
      <c r="S170" s="8" t="s">
        <v>91</v>
      </c>
      <c r="T170" s="125">
        <v>0</v>
      </c>
      <c r="U170" s="71">
        <v>0</v>
      </c>
      <c r="V170" s="71">
        <v>0</v>
      </c>
      <c r="W170" s="71">
        <v>0</v>
      </c>
      <c r="X170" s="71">
        <v>0</v>
      </c>
      <c r="Y170" s="71">
        <v>0</v>
      </c>
      <c r="Z170" s="71">
        <v>0</v>
      </c>
      <c r="AA170" s="71">
        <v>0</v>
      </c>
      <c r="AB170" s="71">
        <v>0</v>
      </c>
      <c r="AC170" s="16">
        <v>0</v>
      </c>
      <c r="AD170" s="71">
        <v>0</v>
      </c>
      <c r="AE170" s="71">
        <v>0</v>
      </c>
      <c r="AF170" s="71">
        <v>0</v>
      </c>
      <c r="AG170" s="71">
        <v>0</v>
      </c>
      <c r="AH170" s="71">
        <v>0</v>
      </c>
      <c r="AI170" s="205"/>
      <c r="AJ170" s="8" t="s">
        <v>91</v>
      </c>
      <c r="AK170" s="71">
        <v>0</v>
      </c>
      <c r="AL170" s="71">
        <v>0</v>
      </c>
      <c r="AM170" s="71">
        <v>0</v>
      </c>
      <c r="AN170" s="71">
        <v>0</v>
      </c>
      <c r="AO170" s="71">
        <v>0</v>
      </c>
      <c r="AP170" s="71">
        <v>0</v>
      </c>
      <c r="AQ170" s="71">
        <v>0</v>
      </c>
      <c r="AR170" s="71">
        <v>0</v>
      </c>
      <c r="AS170" s="71">
        <v>0</v>
      </c>
      <c r="AT170" s="71">
        <v>0</v>
      </c>
      <c r="AU170" s="71">
        <v>0</v>
      </c>
      <c r="AW170" s="78" t="s">
        <v>170</v>
      </c>
      <c r="AX170" s="78" t="s">
        <v>2431</v>
      </c>
      <c r="AY170" s="78">
        <v>0</v>
      </c>
    </row>
    <row r="171" spans="1:51">
      <c r="A171" s="205"/>
      <c r="B171" s="25" t="s">
        <v>73</v>
      </c>
      <c r="C171" s="26">
        <v>0</v>
      </c>
      <c r="D171" s="26">
        <v>0</v>
      </c>
      <c r="E171" s="26">
        <v>2271</v>
      </c>
      <c r="F171" s="26">
        <v>1209</v>
      </c>
      <c r="G171" s="26">
        <v>3684</v>
      </c>
      <c r="H171" s="26">
        <v>1986</v>
      </c>
      <c r="I171" s="26">
        <v>2968</v>
      </c>
      <c r="J171" s="26">
        <v>1557</v>
      </c>
      <c r="K171" s="26">
        <v>8923</v>
      </c>
      <c r="L171" s="26">
        <v>4752</v>
      </c>
      <c r="M171" s="26">
        <v>0</v>
      </c>
      <c r="N171" s="26">
        <v>91</v>
      </c>
      <c r="O171" s="26">
        <v>127</v>
      </c>
      <c r="P171" s="26">
        <v>108</v>
      </c>
      <c r="Q171" s="26">
        <v>326</v>
      </c>
      <c r="R171" s="205"/>
      <c r="S171" s="25" t="s">
        <v>73</v>
      </c>
      <c r="T171" s="26">
        <v>124</v>
      </c>
      <c r="U171" s="26">
        <v>5</v>
      </c>
      <c r="V171" s="26">
        <v>2</v>
      </c>
      <c r="W171" s="26">
        <v>7</v>
      </c>
      <c r="X171" s="26">
        <v>0</v>
      </c>
      <c r="Y171" s="26">
        <v>18</v>
      </c>
      <c r="Z171" s="26">
        <v>5</v>
      </c>
      <c r="AA171" s="26">
        <v>314</v>
      </c>
      <c r="AB171" s="26">
        <v>8</v>
      </c>
      <c r="AC171" s="26">
        <v>345</v>
      </c>
      <c r="AD171" s="26">
        <v>226</v>
      </c>
      <c r="AE171" s="26">
        <v>51</v>
      </c>
      <c r="AF171" s="26">
        <v>3</v>
      </c>
      <c r="AG171" s="26">
        <v>3</v>
      </c>
      <c r="AH171" s="26">
        <v>168</v>
      </c>
      <c r="AI171" s="205"/>
      <c r="AJ171" s="25" t="s">
        <v>73</v>
      </c>
      <c r="AK171" s="26">
        <v>103</v>
      </c>
      <c r="AL171" s="26">
        <v>36</v>
      </c>
      <c r="AM171" s="26">
        <v>10</v>
      </c>
      <c r="AN171" s="26">
        <v>68</v>
      </c>
      <c r="AO171" s="26">
        <v>25</v>
      </c>
      <c r="AP171" s="26">
        <v>0</v>
      </c>
      <c r="AQ171" s="26">
        <v>0</v>
      </c>
      <c r="AR171" s="26">
        <v>1</v>
      </c>
      <c r="AS171" s="26">
        <v>168</v>
      </c>
      <c r="AT171" s="26">
        <v>32</v>
      </c>
      <c r="AU171" s="26">
        <v>26</v>
      </c>
      <c r="AW171" s="78" t="s">
        <v>170</v>
      </c>
      <c r="AX171" s="78" t="s">
        <v>2432</v>
      </c>
      <c r="AY171" s="78">
        <v>324</v>
      </c>
    </row>
    <row r="172" spans="1:51">
      <c r="A172" s="205" t="s">
        <v>171</v>
      </c>
      <c r="B172" s="8" t="s">
        <v>90</v>
      </c>
      <c r="C172" s="71">
        <v>2</v>
      </c>
      <c r="D172" s="71">
        <v>0</v>
      </c>
      <c r="E172" s="71">
        <v>6807</v>
      </c>
      <c r="F172" s="71">
        <v>3736</v>
      </c>
      <c r="G172" s="71">
        <v>7795</v>
      </c>
      <c r="H172" s="71">
        <v>4178</v>
      </c>
      <c r="I172" s="71">
        <v>8088</v>
      </c>
      <c r="J172" s="71">
        <v>4438</v>
      </c>
      <c r="K172" s="125">
        <v>22692</v>
      </c>
      <c r="L172" s="125">
        <v>12352</v>
      </c>
      <c r="M172" s="71">
        <v>1</v>
      </c>
      <c r="N172" s="71">
        <v>327</v>
      </c>
      <c r="O172" s="71">
        <v>334</v>
      </c>
      <c r="P172" s="71">
        <v>343</v>
      </c>
      <c r="Q172" s="125">
        <v>1005</v>
      </c>
      <c r="R172" s="205" t="s">
        <v>171</v>
      </c>
      <c r="S172" s="8" t="s">
        <v>90</v>
      </c>
      <c r="T172" s="125">
        <v>350</v>
      </c>
      <c r="U172" s="71">
        <v>4</v>
      </c>
      <c r="V172" s="71">
        <v>0</v>
      </c>
      <c r="W172" s="71">
        <v>43</v>
      </c>
      <c r="X172" s="71">
        <v>0</v>
      </c>
      <c r="Y172" s="71">
        <v>54</v>
      </c>
      <c r="Z172" s="71">
        <v>149</v>
      </c>
      <c r="AA172" s="71">
        <v>772</v>
      </c>
      <c r="AB172" s="71">
        <v>0</v>
      </c>
      <c r="AC172" s="16">
        <v>975</v>
      </c>
      <c r="AD172" s="71">
        <v>726</v>
      </c>
      <c r="AE172" s="71">
        <v>66</v>
      </c>
      <c r="AF172" s="71">
        <v>31</v>
      </c>
      <c r="AG172" s="71">
        <v>16</v>
      </c>
      <c r="AH172" s="71">
        <v>328</v>
      </c>
      <c r="AI172" s="205" t="s">
        <v>171</v>
      </c>
      <c r="AJ172" s="8" t="s">
        <v>90</v>
      </c>
      <c r="AK172" s="71">
        <v>67</v>
      </c>
      <c r="AL172" s="71">
        <v>61</v>
      </c>
      <c r="AM172" s="71">
        <v>6</v>
      </c>
      <c r="AN172" s="71">
        <v>177</v>
      </c>
      <c r="AO172" s="71">
        <v>23</v>
      </c>
      <c r="AP172" s="71">
        <v>2</v>
      </c>
      <c r="AQ172" s="71">
        <v>3</v>
      </c>
      <c r="AR172" s="71">
        <v>13</v>
      </c>
      <c r="AS172" s="71">
        <v>353</v>
      </c>
      <c r="AT172" s="71">
        <v>60</v>
      </c>
      <c r="AU172" s="71">
        <v>56</v>
      </c>
      <c r="AW172" s="78" t="s">
        <v>171</v>
      </c>
      <c r="AX172" s="78" t="s">
        <v>2433</v>
      </c>
      <c r="AY172" s="78">
        <v>519</v>
      </c>
    </row>
    <row r="173" spans="1:51">
      <c r="A173" s="205"/>
      <c r="B173" s="8" t="s">
        <v>91</v>
      </c>
      <c r="C173" s="71">
        <v>0</v>
      </c>
      <c r="D173" s="71">
        <v>0</v>
      </c>
      <c r="E173" s="71">
        <v>0</v>
      </c>
      <c r="F173" s="71">
        <v>0</v>
      </c>
      <c r="G173" s="71">
        <v>0</v>
      </c>
      <c r="H173" s="71">
        <v>0</v>
      </c>
      <c r="I173" s="71">
        <v>0</v>
      </c>
      <c r="J173" s="71">
        <v>0</v>
      </c>
      <c r="K173" s="125">
        <v>0</v>
      </c>
      <c r="L173" s="125">
        <v>0</v>
      </c>
      <c r="M173" s="71">
        <v>0</v>
      </c>
      <c r="N173" s="71">
        <v>0</v>
      </c>
      <c r="O173" s="71">
        <v>0</v>
      </c>
      <c r="P173" s="71">
        <v>0</v>
      </c>
      <c r="Q173" s="125">
        <v>0</v>
      </c>
      <c r="R173" s="205"/>
      <c r="S173" s="8" t="s">
        <v>91</v>
      </c>
      <c r="T173" s="125">
        <v>0</v>
      </c>
      <c r="U173" s="71">
        <v>0</v>
      </c>
      <c r="V173" s="71">
        <v>0</v>
      </c>
      <c r="W173" s="71">
        <v>0</v>
      </c>
      <c r="X173" s="71">
        <v>0</v>
      </c>
      <c r="Y173" s="71">
        <v>0</v>
      </c>
      <c r="Z173" s="71">
        <v>0</v>
      </c>
      <c r="AA173" s="71">
        <v>0</v>
      </c>
      <c r="AB173" s="71">
        <v>0</v>
      </c>
      <c r="AC173" s="16">
        <v>0</v>
      </c>
      <c r="AD173" s="71">
        <v>0</v>
      </c>
      <c r="AE173" s="71">
        <v>0</v>
      </c>
      <c r="AF173" s="71">
        <v>0</v>
      </c>
      <c r="AG173" s="71">
        <v>0</v>
      </c>
      <c r="AH173" s="71">
        <v>0</v>
      </c>
      <c r="AI173" s="205"/>
      <c r="AJ173" s="8" t="s">
        <v>91</v>
      </c>
      <c r="AK173" s="71">
        <v>0</v>
      </c>
      <c r="AL173" s="71">
        <v>0</v>
      </c>
      <c r="AM173" s="71">
        <v>0</v>
      </c>
      <c r="AN173" s="71">
        <v>0</v>
      </c>
      <c r="AO173" s="71">
        <v>0</v>
      </c>
      <c r="AP173" s="71">
        <v>0</v>
      </c>
      <c r="AQ173" s="71">
        <v>0</v>
      </c>
      <c r="AR173" s="71">
        <v>0</v>
      </c>
      <c r="AS173" s="71">
        <v>0</v>
      </c>
      <c r="AT173" s="71">
        <v>0</v>
      </c>
      <c r="AU173" s="71">
        <v>0</v>
      </c>
      <c r="AW173" s="78" t="s">
        <v>171</v>
      </c>
      <c r="AX173" s="78" t="s">
        <v>2434</v>
      </c>
      <c r="AY173" s="78">
        <v>0</v>
      </c>
    </row>
    <row r="174" spans="1:51">
      <c r="A174" s="205"/>
      <c r="B174" s="25" t="s">
        <v>73</v>
      </c>
      <c r="C174" s="26">
        <v>2</v>
      </c>
      <c r="D174" s="26">
        <v>0</v>
      </c>
      <c r="E174" s="26">
        <v>6807</v>
      </c>
      <c r="F174" s="26">
        <v>3736</v>
      </c>
      <c r="G174" s="26">
        <v>7795</v>
      </c>
      <c r="H174" s="26">
        <v>4178</v>
      </c>
      <c r="I174" s="26">
        <v>8088</v>
      </c>
      <c r="J174" s="26">
        <v>4438</v>
      </c>
      <c r="K174" s="26">
        <v>22692</v>
      </c>
      <c r="L174" s="26">
        <v>12352</v>
      </c>
      <c r="M174" s="26">
        <v>1</v>
      </c>
      <c r="N174" s="26">
        <v>327</v>
      </c>
      <c r="O174" s="26">
        <v>334</v>
      </c>
      <c r="P174" s="26">
        <v>343</v>
      </c>
      <c r="Q174" s="26">
        <v>1005</v>
      </c>
      <c r="R174" s="205"/>
      <c r="S174" s="25" t="s">
        <v>73</v>
      </c>
      <c r="T174" s="26">
        <v>350</v>
      </c>
      <c r="U174" s="26">
        <v>4</v>
      </c>
      <c r="V174" s="26">
        <v>0</v>
      </c>
      <c r="W174" s="26">
        <v>43</v>
      </c>
      <c r="X174" s="26">
        <v>0</v>
      </c>
      <c r="Y174" s="26">
        <v>54</v>
      </c>
      <c r="Z174" s="26">
        <v>149</v>
      </c>
      <c r="AA174" s="26">
        <v>772</v>
      </c>
      <c r="AB174" s="26">
        <v>0</v>
      </c>
      <c r="AC174" s="26">
        <v>975</v>
      </c>
      <c r="AD174" s="26">
        <v>726</v>
      </c>
      <c r="AE174" s="26">
        <v>66</v>
      </c>
      <c r="AF174" s="26">
        <v>31</v>
      </c>
      <c r="AG174" s="26">
        <v>16</v>
      </c>
      <c r="AH174" s="26">
        <v>328</v>
      </c>
      <c r="AI174" s="205"/>
      <c r="AJ174" s="25" t="s">
        <v>73</v>
      </c>
      <c r="AK174" s="26">
        <v>67</v>
      </c>
      <c r="AL174" s="26">
        <v>61</v>
      </c>
      <c r="AM174" s="26">
        <v>6</v>
      </c>
      <c r="AN174" s="26">
        <v>177</v>
      </c>
      <c r="AO174" s="26">
        <v>23</v>
      </c>
      <c r="AP174" s="26">
        <v>2</v>
      </c>
      <c r="AQ174" s="26">
        <v>3</v>
      </c>
      <c r="AR174" s="26">
        <v>13</v>
      </c>
      <c r="AS174" s="26">
        <v>353</v>
      </c>
      <c r="AT174" s="26">
        <v>60</v>
      </c>
      <c r="AU174" s="26">
        <v>56</v>
      </c>
      <c r="AW174" s="78" t="s">
        <v>171</v>
      </c>
      <c r="AX174" s="78" t="s">
        <v>2435</v>
      </c>
      <c r="AY174" s="78">
        <v>519</v>
      </c>
    </row>
    <row r="175" spans="1:51" s="100" customFormat="1">
      <c r="A175" s="7" t="s">
        <v>6</v>
      </c>
      <c r="B175" s="22"/>
      <c r="C175" s="10"/>
      <c r="D175" s="12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7" t="s">
        <v>6</v>
      </c>
      <c r="S175" s="22"/>
      <c r="T175" s="19"/>
      <c r="U175" s="19"/>
      <c r="V175" s="19"/>
      <c r="W175" s="21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7" t="s">
        <v>6</v>
      </c>
      <c r="AJ175" s="22"/>
      <c r="AK175" s="22"/>
      <c r="AL175" s="22"/>
      <c r="AM175" s="10"/>
      <c r="AN175" s="10"/>
      <c r="AO175" s="12"/>
      <c r="AP175" s="12"/>
      <c r="AQ175" s="10"/>
      <c r="AR175" s="10"/>
      <c r="AS175" s="10"/>
      <c r="AT175" s="10"/>
      <c r="AU175" s="10"/>
      <c r="AW175" s="78" t="str">
        <f>IF(A175="",AW174,A175)</f>
        <v>ANOSY</v>
      </c>
      <c r="AX175" s="78" t="str">
        <f>AW175&amp;B175</f>
        <v>ANOSY</v>
      </c>
      <c r="AY175" s="78">
        <f>AK175+AM175+2*AN175+3*AO175+4*AP175+5*AQ175</f>
        <v>0</v>
      </c>
    </row>
    <row r="176" spans="1:51" ht="14.45" customHeight="1">
      <c r="A176" s="205" t="s">
        <v>1573</v>
      </c>
      <c r="B176" s="8" t="s">
        <v>90</v>
      </c>
      <c r="C176" s="71">
        <v>0</v>
      </c>
      <c r="D176" s="71">
        <v>0</v>
      </c>
      <c r="E176" s="71">
        <v>1180</v>
      </c>
      <c r="F176" s="71">
        <v>663</v>
      </c>
      <c r="G176" s="71">
        <v>3502</v>
      </c>
      <c r="H176" s="71">
        <v>1914</v>
      </c>
      <c r="I176" s="71">
        <v>6996</v>
      </c>
      <c r="J176" s="71">
        <v>3857</v>
      </c>
      <c r="K176" s="125">
        <v>11678</v>
      </c>
      <c r="L176" s="125">
        <v>6434</v>
      </c>
      <c r="M176" s="71">
        <v>0</v>
      </c>
      <c r="N176" s="71">
        <v>66</v>
      </c>
      <c r="O176" s="71">
        <v>181</v>
      </c>
      <c r="P176" s="71">
        <v>303</v>
      </c>
      <c r="Q176" s="125">
        <v>550</v>
      </c>
      <c r="R176" s="205" t="s">
        <v>1573</v>
      </c>
      <c r="S176" s="8" t="s">
        <v>90</v>
      </c>
      <c r="T176" s="125">
        <v>190</v>
      </c>
      <c r="U176" s="71">
        <v>22</v>
      </c>
      <c r="V176" s="71">
        <v>0</v>
      </c>
      <c r="W176" s="71">
        <v>32</v>
      </c>
      <c r="X176" s="71">
        <v>0</v>
      </c>
      <c r="Y176" s="71">
        <v>40</v>
      </c>
      <c r="Z176" s="71">
        <v>46</v>
      </c>
      <c r="AA176" s="71">
        <v>374</v>
      </c>
      <c r="AB176" s="71">
        <v>0</v>
      </c>
      <c r="AC176" s="16">
        <v>460</v>
      </c>
      <c r="AD176" s="71">
        <v>366</v>
      </c>
      <c r="AE176" s="71">
        <v>75</v>
      </c>
      <c r="AF176" s="71">
        <v>23</v>
      </c>
      <c r="AG176" s="71">
        <v>9</v>
      </c>
      <c r="AH176" s="71">
        <v>191</v>
      </c>
      <c r="AI176" s="205" t="s">
        <v>1573</v>
      </c>
      <c r="AJ176" s="8" t="s">
        <v>90</v>
      </c>
      <c r="AK176" s="71">
        <v>144</v>
      </c>
      <c r="AL176" s="71">
        <v>119</v>
      </c>
      <c r="AM176" s="71">
        <v>33</v>
      </c>
      <c r="AN176" s="71">
        <v>317</v>
      </c>
      <c r="AO176" s="71">
        <v>61</v>
      </c>
      <c r="AP176" s="71">
        <v>25</v>
      </c>
      <c r="AQ176" s="71">
        <v>9</v>
      </c>
      <c r="AR176" s="71">
        <v>20</v>
      </c>
      <c r="AS176" s="71">
        <v>212</v>
      </c>
      <c r="AT176" s="71">
        <v>56</v>
      </c>
      <c r="AU176" s="71">
        <v>52</v>
      </c>
      <c r="AW176" s="78" t="s">
        <v>1573</v>
      </c>
      <c r="AX176" s="78" t="s">
        <v>2439</v>
      </c>
      <c r="AY176" s="78">
        <v>1139</v>
      </c>
    </row>
    <row r="177" spans="1:51">
      <c r="A177" s="205"/>
      <c r="B177" s="8" t="s">
        <v>91</v>
      </c>
      <c r="C177" s="71">
        <v>0</v>
      </c>
      <c r="D177" s="71">
        <v>0</v>
      </c>
      <c r="E177" s="71">
        <v>387</v>
      </c>
      <c r="F177" s="71">
        <v>209</v>
      </c>
      <c r="G177" s="71">
        <v>738</v>
      </c>
      <c r="H177" s="71">
        <v>399</v>
      </c>
      <c r="I177" s="71">
        <v>1011</v>
      </c>
      <c r="J177" s="71">
        <v>541</v>
      </c>
      <c r="K177" s="125">
        <v>2136</v>
      </c>
      <c r="L177" s="125">
        <v>1149</v>
      </c>
      <c r="M177" s="71">
        <v>0</v>
      </c>
      <c r="N177" s="71">
        <v>34</v>
      </c>
      <c r="O177" s="71">
        <v>55</v>
      </c>
      <c r="P177" s="71">
        <v>68</v>
      </c>
      <c r="Q177" s="125">
        <v>157</v>
      </c>
      <c r="R177" s="205"/>
      <c r="S177" s="8" t="s">
        <v>91</v>
      </c>
      <c r="T177" s="125">
        <v>28</v>
      </c>
      <c r="U177" s="71">
        <v>13</v>
      </c>
      <c r="V177" s="71">
        <v>2</v>
      </c>
      <c r="W177" s="71">
        <v>2</v>
      </c>
      <c r="X177" s="71">
        <v>0</v>
      </c>
      <c r="Y177" s="71">
        <v>36</v>
      </c>
      <c r="Z177" s="71">
        <v>24</v>
      </c>
      <c r="AA177" s="71">
        <v>90</v>
      </c>
      <c r="AB177" s="71">
        <v>0</v>
      </c>
      <c r="AC177" s="16">
        <v>150</v>
      </c>
      <c r="AD177" s="71">
        <v>136</v>
      </c>
      <c r="AE177" s="71">
        <v>27</v>
      </c>
      <c r="AF177" s="71">
        <v>20</v>
      </c>
      <c r="AG177" s="71">
        <v>6</v>
      </c>
      <c r="AH177" s="71">
        <v>27</v>
      </c>
      <c r="AI177" s="205"/>
      <c r="AJ177" s="8" t="s">
        <v>91</v>
      </c>
      <c r="AK177" s="71">
        <v>109</v>
      </c>
      <c r="AL177" s="71">
        <v>116</v>
      </c>
      <c r="AM177" s="71">
        <v>30</v>
      </c>
      <c r="AN177" s="71">
        <v>135</v>
      </c>
      <c r="AO177" s="71">
        <v>12</v>
      </c>
      <c r="AP177" s="71">
        <v>1</v>
      </c>
      <c r="AQ177" s="71">
        <v>0</v>
      </c>
      <c r="AR177" s="71">
        <v>6</v>
      </c>
      <c r="AS177" s="71">
        <v>34</v>
      </c>
      <c r="AT177" s="71">
        <v>19</v>
      </c>
      <c r="AU177" s="71">
        <v>14</v>
      </c>
      <c r="AW177" s="78" t="s">
        <v>1573</v>
      </c>
      <c r="AX177" s="78" t="s">
        <v>2440</v>
      </c>
      <c r="AY177" s="78">
        <v>449</v>
      </c>
    </row>
    <row r="178" spans="1:51">
      <c r="A178" s="205"/>
      <c r="B178" s="25" t="s">
        <v>73</v>
      </c>
      <c r="C178" s="26">
        <v>0</v>
      </c>
      <c r="D178" s="26">
        <v>0</v>
      </c>
      <c r="E178" s="26">
        <v>1567</v>
      </c>
      <c r="F178" s="26">
        <v>872</v>
      </c>
      <c r="G178" s="26">
        <v>4240</v>
      </c>
      <c r="H178" s="26">
        <v>2313</v>
      </c>
      <c r="I178" s="26">
        <v>8007</v>
      </c>
      <c r="J178" s="26">
        <v>4398</v>
      </c>
      <c r="K178" s="26">
        <v>13814</v>
      </c>
      <c r="L178" s="26">
        <v>7583</v>
      </c>
      <c r="M178" s="26">
        <v>0</v>
      </c>
      <c r="N178" s="26">
        <v>100</v>
      </c>
      <c r="O178" s="26">
        <v>236</v>
      </c>
      <c r="P178" s="26">
        <v>371</v>
      </c>
      <c r="Q178" s="26">
        <v>707</v>
      </c>
      <c r="R178" s="205"/>
      <c r="S178" s="25" t="s">
        <v>73</v>
      </c>
      <c r="T178" s="26">
        <v>218</v>
      </c>
      <c r="U178" s="26">
        <v>35</v>
      </c>
      <c r="V178" s="26">
        <v>2</v>
      </c>
      <c r="W178" s="26">
        <v>34</v>
      </c>
      <c r="X178" s="26">
        <v>0</v>
      </c>
      <c r="Y178" s="26">
        <v>76</v>
      </c>
      <c r="Z178" s="26">
        <v>70</v>
      </c>
      <c r="AA178" s="26">
        <v>464</v>
      </c>
      <c r="AB178" s="26">
        <v>0</v>
      </c>
      <c r="AC178" s="26">
        <v>610</v>
      </c>
      <c r="AD178" s="26">
        <v>502</v>
      </c>
      <c r="AE178" s="26">
        <v>102</v>
      </c>
      <c r="AF178" s="26">
        <v>43</v>
      </c>
      <c r="AG178" s="26">
        <v>15</v>
      </c>
      <c r="AH178" s="26">
        <v>218</v>
      </c>
      <c r="AI178" s="205"/>
      <c r="AJ178" s="25" t="s">
        <v>73</v>
      </c>
      <c r="AK178" s="26">
        <v>253</v>
      </c>
      <c r="AL178" s="26">
        <v>235</v>
      </c>
      <c r="AM178" s="26">
        <v>63</v>
      </c>
      <c r="AN178" s="26">
        <v>452</v>
      </c>
      <c r="AO178" s="26">
        <v>73</v>
      </c>
      <c r="AP178" s="26">
        <v>26</v>
      </c>
      <c r="AQ178" s="26">
        <v>9</v>
      </c>
      <c r="AR178" s="26">
        <v>26</v>
      </c>
      <c r="AS178" s="26">
        <v>246</v>
      </c>
      <c r="AT178" s="26">
        <v>75</v>
      </c>
      <c r="AU178" s="26">
        <v>66</v>
      </c>
      <c r="AW178" s="78" t="s">
        <v>1573</v>
      </c>
      <c r="AX178" s="78" t="s">
        <v>2441</v>
      </c>
      <c r="AY178" s="78">
        <v>1588</v>
      </c>
    </row>
    <row r="179" spans="1:51">
      <c r="A179" s="205" t="s">
        <v>172</v>
      </c>
      <c r="B179" s="8" t="s">
        <v>90</v>
      </c>
      <c r="C179" s="71">
        <v>0</v>
      </c>
      <c r="D179" s="71">
        <v>0</v>
      </c>
      <c r="E179" s="71">
        <v>563</v>
      </c>
      <c r="F179" s="71">
        <v>307</v>
      </c>
      <c r="G179" s="71">
        <v>2730</v>
      </c>
      <c r="H179" s="71">
        <v>1442</v>
      </c>
      <c r="I179" s="71">
        <v>3388</v>
      </c>
      <c r="J179" s="71">
        <v>1802</v>
      </c>
      <c r="K179" s="125">
        <v>6681</v>
      </c>
      <c r="L179" s="125">
        <v>3551</v>
      </c>
      <c r="M179" s="71">
        <v>0</v>
      </c>
      <c r="N179" s="71">
        <v>38</v>
      </c>
      <c r="O179" s="71">
        <v>114</v>
      </c>
      <c r="P179" s="71">
        <v>134</v>
      </c>
      <c r="Q179" s="125">
        <v>286</v>
      </c>
      <c r="R179" s="205" t="s">
        <v>172</v>
      </c>
      <c r="S179" s="8" t="s">
        <v>90</v>
      </c>
      <c r="T179" s="125">
        <v>31</v>
      </c>
      <c r="U179" s="71">
        <v>7</v>
      </c>
      <c r="V179" s="71">
        <v>0</v>
      </c>
      <c r="W179" s="71">
        <v>98</v>
      </c>
      <c r="X179" s="71">
        <v>0</v>
      </c>
      <c r="Y179" s="71">
        <v>20</v>
      </c>
      <c r="Z179" s="71">
        <v>18</v>
      </c>
      <c r="AA179" s="71">
        <v>244</v>
      </c>
      <c r="AB179" s="71">
        <v>0</v>
      </c>
      <c r="AC179" s="16">
        <v>282</v>
      </c>
      <c r="AD179" s="71">
        <v>204</v>
      </c>
      <c r="AE179" s="71">
        <v>97</v>
      </c>
      <c r="AF179" s="71">
        <v>10</v>
      </c>
      <c r="AG179" s="71">
        <v>5</v>
      </c>
      <c r="AH179" s="71">
        <v>139</v>
      </c>
      <c r="AI179" s="205" t="s">
        <v>172</v>
      </c>
      <c r="AJ179" s="8" t="s">
        <v>90</v>
      </c>
      <c r="AK179" s="71">
        <v>90</v>
      </c>
      <c r="AL179" s="71">
        <v>59</v>
      </c>
      <c r="AM179" s="71">
        <v>8</v>
      </c>
      <c r="AN179" s="71">
        <v>83</v>
      </c>
      <c r="AO179" s="71">
        <v>4</v>
      </c>
      <c r="AP179" s="71">
        <v>0</v>
      </c>
      <c r="AQ179" s="71">
        <v>0</v>
      </c>
      <c r="AR179" s="71">
        <v>9</v>
      </c>
      <c r="AS179" s="71">
        <v>156</v>
      </c>
      <c r="AT179" s="71">
        <v>26</v>
      </c>
      <c r="AU179" s="71">
        <v>25</v>
      </c>
      <c r="AW179" s="78" t="s">
        <v>172</v>
      </c>
      <c r="AX179" s="78" t="s">
        <v>2442</v>
      </c>
      <c r="AY179" s="78">
        <v>276</v>
      </c>
    </row>
    <row r="180" spans="1:51">
      <c r="A180" s="205"/>
      <c r="B180" s="8" t="s">
        <v>91</v>
      </c>
      <c r="C180" s="71">
        <v>0</v>
      </c>
      <c r="D180" s="71">
        <v>0</v>
      </c>
      <c r="E180" s="71">
        <v>95</v>
      </c>
      <c r="F180" s="71">
        <v>43</v>
      </c>
      <c r="G180" s="71">
        <v>196</v>
      </c>
      <c r="H180" s="71">
        <v>110</v>
      </c>
      <c r="I180" s="71">
        <v>212</v>
      </c>
      <c r="J180" s="71">
        <v>96</v>
      </c>
      <c r="K180" s="125">
        <v>503</v>
      </c>
      <c r="L180" s="125">
        <v>249</v>
      </c>
      <c r="M180" s="71">
        <v>0</v>
      </c>
      <c r="N180" s="71">
        <v>5</v>
      </c>
      <c r="O180" s="71">
        <v>7</v>
      </c>
      <c r="P180" s="71">
        <v>8</v>
      </c>
      <c r="Q180" s="125">
        <v>20</v>
      </c>
      <c r="R180" s="205"/>
      <c r="S180" s="8" t="s">
        <v>91</v>
      </c>
      <c r="T180" s="125">
        <v>3</v>
      </c>
      <c r="U180" s="71">
        <v>3</v>
      </c>
      <c r="V180" s="71">
        <v>0</v>
      </c>
      <c r="W180" s="71">
        <v>8</v>
      </c>
      <c r="X180" s="71">
        <v>0</v>
      </c>
      <c r="Y180" s="71">
        <v>6</v>
      </c>
      <c r="Z180" s="71">
        <v>2</v>
      </c>
      <c r="AA180" s="71">
        <v>32</v>
      </c>
      <c r="AB180" s="71">
        <v>0</v>
      </c>
      <c r="AC180" s="16">
        <v>40</v>
      </c>
      <c r="AD180" s="71">
        <v>36</v>
      </c>
      <c r="AE180" s="71">
        <v>18</v>
      </c>
      <c r="AF180" s="71">
        <v>6</v>
      </c>
      <c r="AG180" s="71">
        <v>5</v>
      </c>
      <c r="AH180" s="71">
        <v>8</v>
      </c>
      <c r="AI180" s="205"/>
      <c r="AJ180" s="8" t="s">
        <v>91</v>
      </c>
      <c r="AK180" s="71">
        <v>0</v>
      </c>
      <c r="AL180" s="71">
        <v>0</v>
      </c>
      <c r="AM180" s="71">
        <v>0</v>
      </c>
      <c r="AN180" s="71">
        <v>2</v>
      </c>
      <c r="AO180" s="71">
        <v>0</v>
      </c>
      <c r="AP180" s="71">
        <v>0</v>
      </c>
      <c r="AQ180" s="71">
        <v>0</v>
      </c>
      <c r="AR180" s="71">
        <v>0</v>
      </c>
      <c r="AS180" s="71">
        <v>11</v>
      </c>
      <c r="AT180" s="71">
        <v>6</v>
      </c>
      <c r="AU180" s="71">
        <v>7</v>
      </c>
      <c r="AW180" s="78" t="s">
        <v>172</v>
      </c>
      <c r="AX180" s="78" t="s">
        <v>2443</v>
      </c>
      <c r="AY180" s="78">
        <v>4</v>
      </c>
    </row>
    <row r="181" spans="1:51">
      <c r="A181" s="205"/>
      <c r="B181" s="25" t="s">
        <v>73</v>
      </c>
      <c r="C181" s="26">
        <v>0</v>
      </c>
      <c r="D181" s="26">
        <v>0</v>
      </c>
      <c r="E181" s="26">
        <v>658</v>
      </c>
      <c r="F181" s="26">
        <v>350</v>
      </c>
      <c r="G181" s="26">
        <v>2926</v>
      </c>
      <c r="H181" s="26">
        <v>1552</v>
      </c>
      <c r="I181" s="26">
        <v>3600</v>
      </c>
      <c r="J181" s="26">
        <v>1898</v>
      </c>
      <c r="K181" s="26">
        <v>7184</v>
      </c>
      <c r="L181" s="26">
        <v>3800</v>
      </c>
      <c r="M181" s="26">
        <v>0</v>
      </c>
      <c r="N181" s="26">
        <v>43</v>
      </c>
      <c r="O181" s="26">
        <v>121</v>
      </c>
      <c r="P181" s="26">
        <v>142</v>
      </c>
      <c r="Q181" s="26">
        <v>306</v>
      </c>
      <c r="R181" s="205"/>
      <c r="S181" s="25" t="s">
        <v>73</v>
      </c>
      <c r="T181" s="26">
        <v>34</v>
      </c>
      <c r="U181" s="26">
        <v>10</v>
      </c>
      <c r="V181" s="26">
        <v>0</v>
      </c>
      <c r="W181" s="26">
        <v>106</v>
      </c>
      <c r="X181" s="26">
        <v>0</v>
      </c>
      <c r="Y181" s="26">
        <v>26</v>
      </c>
      <c r="Z181" s="26">
        <v>20</v>
      </c>
      <c r="AA181" s="26">
        <v>276</v>
      </c>
      <c r="AB181" s="26">
        <v>0</v>
      </c>
      <c r="AC181" s="26">
        <v>322</v>
      </c>
      <c r="AD181" s="26">
        <v>240</v>
      </c>
      <c r="AE181" s="26">
        <v>115</v>
      </c>
      <c r="AF181" s="26">
        <v>16</v>
      </c>
      <c r="AG181" s="26">
        <v>10</v>
      </c>
      <c r="AH181" s="26">
        <v>147</v>
      </c>
      <c r="AI181" s="205"/>
      <c r="AJ181" s="25" t="s">
        <v>73</v>
      </c>
      <c r="AK181" s="26">
        <v>90</v>
      </c>
      <c r="AL181" s="26">
        <v>59</v>
      </c>
      <c r="AM181" s="26">
        <v>8</v>
      </c>
      <c r="AN181" s="26">
        <v>85</v>
      </c>
      <c r="AO181" s="26">
        <v>4</v>
      </c>
      <c r="AP181" s="26">
        <v>0</v>
      </c>
      <c r="AQ181" s="26">
        <v>0</v>
      </c>
      <c r="AR181" s="26">
        <v>9</v>
      </c>
      <c r="AS181" s="26">
        <v>167</v>
      </c>
      <c r="AT181" s="26">
        <v>32</v>
      </c>
      <c r="AU181" s="26">
        <v>32</v>
      </c>
      <c r="AW181" s="78" t="s">
        <v>172</v>
      </c>
      <c r="AX181" s="78" t="s">
        <v>2444</v>
      </c>
      <c r="AY181" s="78">
        <v>280</v>
      </c>
    </row>
    <row r="182" spans="1:51">
      <c r="A182" s="205" t="s">
        <v>2060</v>
      </c>
      <c r="B182" s="8" t="s">
        <v>90</v>
      </c>
      <c r="C182" s="71">
        <v>2</v>
      </c>
      <c r="D182" s="71">
        <v>2</v>
      </c>
      <c r="E182" s="71">
        <v>2147</v>
      </c>
      <c r="F182" s="71">
        <v>1128</v>
      </c>
      <c r="G182" s="71">
        <v>3076</v>
      </c>
      <c r="H182" s="71">
        <v>1563</v>
      </c>
      <c r="I182" s="71">
        <v>6324</v>
      </c>
      <c r="J182" s="71">
        <v>3335</v>
      </c>
      <c r="K182" s="125">
        <v>11549</v>
      </c>
      <c r="L182" s="125">
        <v>6028</v>
      </c>
      <c r="M182" s="71">
        <v>1</v>
      </c>
      <c r="N182" s="71">
        <v>85</v>
      </c>
      <c r="O182" s="71">
        <v>140</v>
      </c>
      <c r="P182" s="71">
        <v>233</v>
      </c>
      <c r="Q182" s="125">
        <v>459</v>
      </c>
      <c r="R182" s="205" t="s">
        <v>2060</v>
      </c>
      <c r="S182" s="8" t="s">
        <v>90</v>
      </c>
      <c r="T182" s="125">
        <v>190</v>
      </c>
      <c r="U182" s="71">
        <v>32</v>
      </c>
      <c r="V182" s="71">
        <v>2</v>
      </c>
      <c r="W182" s="71">
        <v>52</v>
      </c>
      <c r="X182" s="71">
        <v>0</v>
      </c>
      <c r="Y182" s="71">
        <v>28</v>
      </c>
      <c r="Z182" s="71">
        <v>28</v>
      </c>
      <c r="AA182" s="71">
        <v>506</v>
      </c>
      <c r="AB182" s="71">
        <v>2</v>
      </c>
      <c r="AC182" s="16">
        <v>564</v>
      </c>
      <c r="AD182" s="71">
        <v>384</v>
      </c>
      <c r="AE182" s="71">
        <v>105</v>
      </c>
      <c r="AF182" s="71">
        <v>52</v>
      </c>
      <c r="AG182" s="71">
        <v>18</v>
      </c>
      <c r="AH182" s="71">
        <v>240</v>
      </c>
      <c r="AI182" s="205" t="s">
        <v>2060</v>
      </c>
      <c r="AJ182" s="8" t="s">
        <v>90</v>
      </c>
      <c r="AK182" s="71">
        <v>1720</v>
      </c>
      <c r="AL182" s="71">
        <v>1271</v>
      </c>
      <c r="AM182" s="71">
        <v>121</v>
      </c>
      <c r="AN182" s="71">
        <v>367</v>
      </c>
      <c r="AO182" s="71">
        <v>52</v>
      </c>
      <c r="AP182" s="71">
        <v>104</v>
      </c>
      <c r="AQ182" s="71">
        <v>11</v>
      </c>
      <c r="AR182" s="71">
        <v>147</v>
      </c>
      <c r="AS182" s="71">
        <v>277</v>
      </c>
      <c r="AT182" s="71">
        <v>185</v>
      </c>
      <c r="AU182" s="71">
        <v>184</v>
      </c>
      <c r="AW182" s="78" t="s">
        <v>2060</v>
      </c>
      <c r="AX182" s="78" t="s">
        <v>2445</v>
      </c>
      <c r="AY182" s="78">
        <v>3202</v>
      </c>
    </row>
    <row r="183" spans="1:51">
      <c r="A183" s="205"/>
      <c r="B183" s="8" t="s">
        <v>91</v>
      </c>
      <c r="C183" s="71">
        <v>0</v>
      </c>
      <c r="D183" s="71">
        <v>0</v>
      </c>
      <c r="E183" s="71">
        <v>286</v>
      </c>
      <c r="F183" s="71">
        <v>142</v>
      </c>
      <c r="G183" s="71">
        <v>406</v>
      </c>
      <c r="H183" s="71">
        <v>203</v>
      </c>
      <c r="I183" s="71">
        <v>566</v>
      </c>
      <c r="J183" s="71">
        <v>288</v>
      </c>
      <c r="K183" s="125">
        <v>1258</v>
      </c>
      <c r="L183" s="125">
        <v>633</v>
      </c>
      <c r="M183" s="71">
        <v>0</v>
      </c>
      <c r="N183" s="71">
        <v>8</v>
      </c>
      <c r="O183" s="71">
        <v>15</v>
      </c>
      <c r="P183" s="71">
        <v>22</v>
      </c>
      <c r="Q183" s="125">
        <v>45</v>
      </c>
      <c r="R183" s="205"/>
      <c r="S183" s="8" t="s">
        <v>91</v>
      </c>
      <c r="T183" s="125">
        <v>16</v>
      </c>
      <c r="U183" s="71">
        <v>7</v>
      </c>
      <c r="V183" s="71">
        <v>4</v>
      </c>
      <c r="W183" s="71">
        <v>0</v>
      </c>
      <c r="X183" s="71">
        <v>0</v>
      </c>
      <c r="Y183" s="71">
        <v>17</v>
      </c>
      <c r="Z183" s="71">
        <v>16</v>
      </c>
      <c r="AA183" s="71">
        <v>43</v>
      </c>
      <c r="AB183" s="71">
        <v>0</v>
      </c>
      <c r="AC183" s="16">
        <v>76</v>
      </c>
      <c r="AD183" s="71">
        <v>74</v>
      </c>
      <c r="AE183" s="71">
        <v>23</v>
      </c>
      <c r="AF183" s="71">
        <v>21</v>
      </c>
      <c r="AG183" s="71">
        <v>14</v>
      </c>
      <c r="AH183" s="71">
        <v>13</v>
      </c>
      <c r="AI183" s="205"/>
      <c r="AJ183" s="8" t="s">
        <v>91</v>
      </c>
      <c r="AK183" s="71">
        <v>439</v>
      </c>
      <c r="AL183" s="71">
        <v>231</v>
      </c>
      <c r="AM183" s="71">
        <v>0</v>
      </c>
      <c r="AN183" s="71">
        <v>0</v>
      </c>
      <c r="AO183" s="71">
        <v>0</v>
      </c>
      <c r="AP183" s="71">
        <v>0</v>
      </c>
      <c r="AQ183" s="71">
        <v>0</v>
      </c>
      <c r="AR183" s="71">
        <v>15</v>
      </c>
      <c r="AS183" s="71">
        <v>26</v>
      </c>
      <c r="AT183" s="71">
        <v>21</v>
      </c>
      <c r="AU183" s="71">
        <v>17</v>
      </c>
      <c r="AW183" s="78" t="s">
        <v>2060</v>
      </c>
      <c r="AX183" s="78" t="s">
        <v>2446</v>
      </c>
      <c r="AY183" s="78">
        <v>439</v>
      </c>
    </row>
    <row r="184" spans="1:51">
      <c r="A184" s="205"/>
      <c r="B184" s="25" t="s">
        <v>73</v>
      </c>
      <c r="C184" s="26">
        <v>2</v>
      </c>
      <c r="D184" s="26">
        <v>2</v>
      </c>
      <c r="E184" s="26">
        <v>2433</v>
      </c>
      <c r="F184" s="26">
        <v>1270</v>
      </c>
      <c r="G184" s="26">
        <v>3482</v>
      </c>
      <c r="H184" s="26">
        <v>1766</v>
      </c>
      <c r="I184" s="26">
        <v>6890</v>
      </c>
      <c r="J184" s="26">
        <v>3623</v>
      </c>
      <c r="K184" s="26">
        <v>12807</v>
      </c>
      <c r="L184" s="26">
        <v>6661</v>
      </c>
      <c r="M184" s="26">
        <v>1</v>
      </c>
      <c r="N184" s="26">
        <v>93</v>
      </c>
      <c r="O184" s="26">
        <v>155</v>
      </c>
      <c r="P184" s="26">
        <v>255</v>
      </c>
      <c r="Q184" s="26">
        <v>504</v>
      </c>
      <c r="R184" s="205"/>
      <c r="S184" s="25" t="s">
        <v>73</v>
      </c>
      <c r="T184" s="26">
        <v>206</v>
      </c>
      <c r="U184" s="26">
        <v>39</v>
      </c>
      <c r="V184" s="26">
        <v>6</v>
      </c>
      <c r="W184" s="26">
        <v>52</v>
      </c>
      <c r="X184" s="26">
        <v>0</v>
      </c>
      <c r="Y184" s="26">
        <v>45</v>
      </c>
      <c r="Z184" s="26">
        <v>44</v>
      </c>
      <c r="AA184" s="26">
        <v>549</v>
      </c>
      <c r="AB184" s="26">
        <v>2</v>
      </c>
      <c r="AC184" s="26">
        <v>640</v>
      </c>
      <c r="AD184" s="26">
        <v>458</v>
      </c>
      <c r="AE184" s="26">
        <v>128</v>
      </c>
      <c r="AF184" s="26">
        <v>73</v>
      </c>
      <c r="AG184" s="26">
        <v>32</v>
      </c>
      <c r="AH184" s="26">
        <v>253</v>
      </c>
      <c r="AI184" s="205"/>
      <c r="AJ184" s="25" t="s">
        <v>73</v>
      </c>
      <c r="AK184" s="26">
        <v>2159</v>
      </c>
      <c r="AL184" s="26">
        <v>1502</v>
      </c>
      <c r="AM184" s="26">
        <v>121</v>
      </c>
      <c r="AN184" s="26">
        <v>367</v>
      </c>
      <c r="AO184" s="26">
        <v>52</v>
      </c>
      <c r="AP184" s="26">
        <v>104</v>
      </c>
      <c r="AQ184" s="26">
        <v>11</v>
      </c>
      <c r="AR184" s="26">
        <v>162</v>
      </c>
      <c r="AS184" s="26">
        <v>303</v>
      </c>
      <c r="AT184" s="26">
        <v>206</v>
      </c>
      <c r="AU184" s="26">
        <v>201</v>
      </c>
      <c r="AW184" s="78" t="s">
        <v>2060</v>
      </c>
      <c r="AX184" s="78" t="s">
        <v>2447</v>
      </c>
      <c r="AY184" s="78">
        <v>3641</v>
      </c>
    </row>
    <row r="185" spans="1:51" s="100" customFormat="1">
      <c r="A185" s="7" t="s">
        <v>3</v>
      </c>
      <c r="B185" s="8"/>
      <c r="C185" s="22"/>
      <c r="D185" s="11"/>
      <c r="E185" s="22"/>
      <c r="F185" s="22"/>
      <c r="G185" s="22"/>
      <c r="H185" s="22"/>
      <c r="I185" s="22"/>
      <c r="J185" s="22"/>
      <c r="K185" s="7"/>
      <c r="L185" s="7"/>
      <c r="M185" s="8"/>
      <c r="N185" s="8"/>
      <c r="O185" s="22"/>
      <c r="P185" s="22"/>
      <c r="Q185" s="7"/>
      <c r="R185" s="7" t="s">
        <v>3</v>
      </c>
      <c r="S185" s="23"/>
      <c r="T185" s="17"/>
      <c r="U185" s="17"/>
      <c r="V185" s="23"/>
      <c r="W185" s="20"/>
      <c r="X185" s="17"/>
      <c r="Y185" s="17"/>
      <c r="Z185" s="23"/>
      <c r="AA185" s="17"/>
      <c r="AB185" s="17"/>
      <c r="AC185" s="19"/>
      <c r="AD185" s="17"/>
      <c r="AE185" s="17"/>
      <c r="AF185" s="19"/>
      <c r="AG185" s="17"/>
      <c r="AH185" s="19"/>
      <c r="AI185" s="7" t="s">
        <v>3</v>
      </c>
      <c r="AJ185" s="8"/>
      <c r="AK185" s="8"/>
      <c r="AL185" s="8"/>
      <c r="AM185" s="22"/>
      <c r="AN185" s="8"/>
      <c r="AO185" s="11"/>
      <c r="AP185" s="11"/>
      <c r="AQ185" s="22"/>
      <c r="AR185" s="22"/>
      <c r="AS185" s="22"/>
      <c r="AT185" s="22"/>
      <c r="AU185" s="22"/>
      <c r="AW185" s="78" t="str">
        <f>IF(A185="",AW184,A185)</f>
        <v>ATSIMO-ANDREFANA</v>
      </c>
      <c r="AX185" s="78" t="str">
        <f>AW185&amp;B185</f>
        <v>ATSIMO-ANDREFANA</v>
      </c>
      <c r="AY185" s="78">
        <f>AK185+AM185+2*AN185+3*AO185+4*AP185+5*AQ185</f>
        <v>0</v>
      </c>
    </row>
    <row r="186" spans="1:51">
      <c r="A186" s="205" t="s">
        <v>10</v>
      </c>
      <c r="B186" s="8" t="s">
        <v>90</v>
      </c>
      <c r="C186" s="71">
        <v>0</v>
      </c>
      <c r="D186" s="71">
        <v>0</v>
      </c>
      <c r="E186" s="71">
        <v>306</v>
      </c>
      <c r="F186" s="71">
        <v>181</v>
      </c>
      <c r="G186" s="71">
        <v>14426</v>
      </c>
      <c r="H186" s="71">
        <v>7855</v>
      </c>
      <c r="I186" s="71">
        <v>14435</v>
      </c>
      <c r="J186" s="71">
        <v>7950</v>
      </c>
      <c r="K186" s="125">
        <v>29167</v>
      </c>
      <c r="L186" s="125">
        <v>15986</v>
      </c>
      <c r="M186" s="71">
        <v>0</v>
      </c>
      <c r="N186" s="71">
        <v>14</v>
      </c>
      <c r="O186" s="71">
        <v>425</v>
      </c>
      <c r="P186" s="71">
        <v>453</v>
      </c>
      <c r="Q186" s="125">
        <v>892</v>
      </c>
      <c r="R186" s="205" t="s">
        <v>10</v>
      </c>
      <c r="S186" s="8" t="s">
        <v>90</v>
      </c>
      <c r="T186" s="125">
        <v>314</v>
      </c>
      <c r="U186" s="71">
        <v>39</v>
      </c>
      <c r="V186" s="71">
        <v>0</v>
      </c>
      <c r="W186" s="71">
        <v>58</v>
      </c>
      <c r="X186" s="71">
        <v>7</v>
      </c>
      <c r="Y186" s="71">
        <v>56</v>
      </c>
      <c r="Z186" s="71">
        <v>20</v>
      </c>
      <c r="AA186" s="71">
        <v>664</v>
      </c>
      <c r="AB186" s="71">
        <v>7</v>
      </c>
      <c r="AC186" s="16">
        <v>754</v>
      </c>
      <c r="AD186" s="71">
        <v>412</v>
      </c>
      <c r="AE186" s="71">
        <v>16</v>
      </c>
      <c r="AF186" s="71">
        <v>19</v>
      </c>
      <c r="AG186" s="71">
        <v>11</v>
      </c>
      <c r="AH186" s="71">
        <v>438</v>
      </c>
      <c r="AI186" s="205" t="s">
        <v>10</v>
      </c>
      <c r="AJ186" s="8" t="s">
        <v>90</v>
      </c>
      <c r="AK186" s="71">
        <v>178</v>
      </c>
      <c r="AL186" s="71">
        <v>155</v>
      </c>
      <c r="AM186" s="71">
        <v>62</v>
      </c>
      <c r="AN186" s="71">
        <v>913</v>
      </c>
      <c r="AO186" s="71">
        <v>112</v>
      </c>
      <c r="AP186" s="71">
        <v>41</v>
      </c>
      <c r="AQ186" s="71">
        <v>70</v>
      </c>
      <c r="AR186" s="71">
        <v>33</v>
      </c>
      <c r="AS186" s="71">
        <v>695</v>
      </c>
      <c r="AT186" s="71">
        <v>281</v>
      </c>
      <c r="AU186" s="71">
        <v>249</v>
      </c>
      <c r="AW186" s="78" t="s">
        <v>10</v>
      </c>
      <c r="AX186" s="78" t="s">
        <v>2451</v>
      </c>
      <c r="AY186" s="78">
        <v>2916</v>
      </c>
    </row>
    <row r="187" spans="1:51">
      <c r="A187" s="205"/>
      <c r="B187" s="8" t="s">
        <v>91</v>
      </c>
      <c r="C187" s="71">
        <v>0</v>
      </c>
      <c r="D187" s="71">
        <v>0</v>
      </c>
      <c r="E187" s="71">
        <v>0</v>
      </c>
      <c r="F187" s="71">
        <v>0</v>
      </c>
      <c r="G187" s="71">
        <v>1142</v>
      </c>
      <c r="H187" s="71">
        <v>627</v>
      </c>
      <c r="I187" s="71">
        <v>1290</v>
      </c>
      <c r="J187" s="71">
        <v>649</v>
      </c>
      <c r="K187" s="125">
        <v>2432</v>
      </c>
      <c r="L187" s="125">
        <v>1276</v>
      </c>
      <c r="M187" s="71">
        <v>0</v>
      </c>
      <c r="N187" s="71">
        <v>0</v>
      </c>
      <c r="O187" s="71">
        <v>35</v>
      </c>
      <c r="P187" s="71">
        <v>33</v>
      </c>
      <c r="Q187" s="125">
        <v>68</v>
      </c>
      <c r="R187" s="205"/>
      <c r="S187" s="8" t="s">
        <v>91</v>
      </c>
      <c r="T187" s="125">
        <v>36</v>
      </c>
      <c r="U187" s="71">
        <v>4</v>
      </c>
      <c r="V187" s="71">
        <v>1</v>
      </c>
      <c r="W187" s="71">
        <v>4</v>
      </c>
      <c r="X187" s="71">
        <v>2</v>
      </c>
      <c r="Y187" s="71">
        <v>16</v>
      </c>
      <c r="Z187" s="71">
        <v>3</v>
      </c>
      <c r="AA187" s="71">
        <v>44</v>
      </c>
      <c r="AB187" s="71">
        <v>0</v>
      </c>
      <c r="AC187" s="16">
        <v>65</v>
      </c>
      <c r="AD187" s="71">
        <v>39</v>
      </c>
      <c r="AE187" s="71">
        <v>1</v>
      </c>
      <c r="AF187" s="71">
        <v>8</v>
      </c>
      <c r="AG187" s="71">
        <v>6</v>
      </c>
      <c r="AH187" s="71">
        <v>33</v>
      </c>
      <c r="AI187" s="205"/>
      <c r="AJ187" s="8" t="s">
        <v>91</v>
      </c>
      <c r="AK187" s="71">
        <v>85</v>
      </c>
      <c r="AL187" s="71">
        <v>60</v>
      </c>
      <c r="AM187" s="71">
        <v>13</v>
      </c>
      <c r="AN187" s="71">
        <v>533</v>
      </c>
      <c r="AO187" s="71">
        <v>2</v>
      </c>
      <c r="AP187" s="71">
        <v>0</v>
      </c>
      <c r="AQ187" s="71">
        <v>3</v>
      </c>
      <c r="AR187" s="71">
        <v>26</v>
      </c>
      <c r="AS187" s="71">
        <v>67</v>
      </c>
      <c r="AT187" s="71">
        <v>36</v>
      </c>
      <c r="AU187" s="71">
        <v>33</v>
      </c>
      <c r="AW187" s="78" t="s">
        <v>10</v>
      </c>
      <c r="AX187" s="78" t="s">
        <v>2452</v>
      </c>
      <c r="AY187" s="78">
        <v>1185</v>
      </c>
    </row>
    <row r="188" spans="1:51">
      <c r="A188" s="205"/>
      <c r="B188" s="25" t="s">
        <v>73</v>
      </c>
      <c r="C188" s="26">
        <v>0</v>
      </c>
      <c r="D188" s="26">
        <v>0</v>
      </c>
      <c r="E188" s="26">
        <v>306</v>
      </c>
      <c r="F188" s="26">
        <v>181</v>
      </c>
      <c r="G188" s="26">
        <v>15568</v>
      </c>
      <c r="H188" s="26">
        <v>8482</v>
      </c>
      <c r="I188" s="26">
        <v>15725</v>
      </c>
      <c r="J188" s="26">
        <v>8599</v>
      </c>
      <c r="K188" s="26">
        <v>31599</v>
      </c>
      <c r="L188" s="26">
        <v>17262</v>
      </c>
      <c r="M188" s="26">
        <v>0</v>
      </c>
      <c r="N188" s="26">
        <v>14</v>
      </c>
      <c r="O188" s="26">
        <v>460</v>
      </c>
      <c r="P188" s="26">
        <v>486</v>
      </c>
      <c r="Q188" s="26">
        <v>960</v>
      </c>
      <c r="R188" s="205"/>
      <c r="S188" s="25" t="s">
        <v>73</v>
      </c>
      <c r="T188" s="26">
        <v>350</v>
      </c>
      <c r="U188" s="26">
        <v>43</v>
      </c>
      <c r="V188" s="26">
        <v>1</v>
      </c>
      <c r="W188" s="26">
        <v>62</v>
      </c>
      <c r="X188" s="26">
        <v>9</v>
      </c>
      <c r="Y188" s="26">
        <v>72</v>
      </c>
      <c r="Z188" s="26">
        <v>23</v>
      </c>
      <c r="AA188" s="26">
        <v>708</v>
      </c>
      <c r="AB188" s="26">
        <v>7</v>
      </c>
      <c r="AC188" s="26">
        <v>819</v>
      </c>
      <c r="AD188" s="26">
        <v>451</v>
      </c>
      <c r="AE188" s="26">
        <v>17</v>
      </c>
      <c r="AF188" s="26">
        <v>27</v>
      </c>
      <c r="AG188" s="26">
        <v>17</v>
      </c>
      <c r="AH188" s="26">
        <v>471</v>
      </c>
      <c r="AI188" s="205"/>
      <c r="AJ188" s="25" t="s">
        <v>73</v>
      </c>
      <c r="AK188" s="26">
        <v>263</v>
      </c>
      <c r="AL188" s="26">
        <v>215</v>
      </c>
      <c r="AM188" s="26">
        <v>75</v>
      </c>
      <c r="AN188" s="26">
        <v>1446</v>
      </c>
      <c r="AO188" s="26">
        <v>114</v>
      </c>
      <c r="AP188" s="26">
        <v>41</v>
      </c>
      <c r="AQ188" s="26">
        <v>73</v>
      </c>
      <c r="AR188" s="26">
        <v>59</v>
      </c>
      <c r="AS188" s="26">
        <v>762</v>
      </c>
      <c r="AT188" s="26">
        <v>317</v>
      </c>
      <c r="AU188" s="26">
        <v>282</v>
      </c>
      <c r="AW188" s="78" t="s">
        <v>10</v>
      </c>
      <c r="AX188" s="78" t="s">
        <v>2453</v>
      </c>
      <c r="AY188" s="78">
        <v>4101</v>
      </c>
    </row>
    <row r="189" spans="1:51">
      <c r="A189" s="205" t="s">
        <v>11</v>
      </c>
      <c r="B189" s="8" t="s">
        <v>90</v>
      </c>
      <c r="C189" s="71">
        <v>0</v>
      </c>
      <c r="D189" s="71">
        <v>0</v>
      </c>
      <c r="E189" s="71">
        <v>0</v>
      </c>
      <c r="F189" s="71">
        <v>0</v>
      </c>
      <c r="G189" s="71">
        <v>3809</v>
      </c>
      <c r="H189" s="71">
        <v>1931</v>
      </c>
      <c r="I189" s="71">
        <v>4188</v>
      </c>
      <c r="J189" s="71">
        <v>2187</v>
      </c>
      <c r="K189" s="125">
        <v>7997</v>
      </c>
      <c r="L189" s="125">
        <v>4118</v>
      </c>
      <c r="M189" s="71">
        <v>0</v>
      </c>
      <c r="N189" s="71">
        <v>0</v>
      </c>
      <c r="O189" s="71">
        <v>162</v>
      </c>
      <c r="P189" s="71">
        <v>178</v>
      </c>
      <c r="Q189" s="125">
        <v>340</v>
      </c>
      <c r="R189" s="205" t="s">
        <v>11</v>
      </c>
      <c r="S189" s="8" t="s">
        <v>90</v>
      </c>
      <c r="T189" s="125">
        <v>45</v>
      </c>
      <c r="U189" s="71">
        <v>4</v>
      </c>
      <c r="V189" s="71">
        <v>0</v>
      </c>
      <c r="W189" s="71">
        <v>389</v>
      </c>
      <c r="X189" s="71">
        <v>0</v>
      </c>
      <c r="Y189" s="71">
        <v>45</v>
      </c>
      <c r="Z189" s="71">
        <v>0</v>
      </c>
      <c r="AA189" s="71">
        <v>294</v>
      </c>
      <c r="AB189" s="71">
        <v>0</v>
      </c>
      <c r="AC189" s="16">
        <v>339</v>
      </c>
      <c r="AD189" s="71">
        <v>211</v>
      </c>
      <c r="AE189" s="71">
        <v>12</v>
      </c>
      <c r="AF189" s="71">
        <v>3</v>
      </c>
      <c r="AG189" s="71">
        <v>1</v>
      </c>
      <c r="AH189" s="71">
        <v>108</v>
      </c>
      <c r="AI189" s="205" t="s">
        <v>11</v>
      </c>
      <c r="AJ189" s="8" t="s">
        <v>90</v>
      </c>
      <c r="AK189" s="71">
        <v>287</v>
      </c>
      <c r="AL189" s="71">
        <v>148</v>
      </c>
      <c r="AM189" s="71">
        <v>1</v>
      </c>
      <c r="AN189" s="71">
        <v>39</v>
      </c>
      <c r="AO189" s="71">
        <v>6</v>
      </c>
      <c r="AP189" s="71">
        <v>0</v>
      </c>
      <c r="AQ189" s="71">
        <v>0</v>
      </c>
      <c r="AR189" s="71">
        <v>6</v>
      </c>
      <c r="AS189" s="71">
        <v>340</v>
      </c>
      <c r="AT189" s="71">
        <v>78</v>
      </c>
      <c r="AU189" s="71">
        <v>57</v>
      </c>
      <c r="AW189" s="78" t="s">
        <v>11</v>
      </c>
      <c r="AX189" s="78" t="s">
        <v>2454</v>
      </c>
      <c r="AY189" s="78">
        <v>384</v>
      </c>
    </row>
    <row r="190" spans="1:51">
      <c r="A190" s="205"/>
      <c r="B190" s="8" t="s">
        <v>91</v>
      </c>
      <c r="C190" s="71">
        <v>0</v>
      </c>
      <c r="D190" s="71">
        <v>0</v>
      </c>
      <c r="E190" s="71">
        <v>0</v>
      </c>
      <c r="F190" s="71">
        <v>0</v>
      </c>
      <c r="G190" s="71">
        <v>0</v>
      </c>
      <c r="H190" s="71">
        <v>0</v>
      </c>
      <c r="I190" s="71">
        <v>0</v>
      </c>
      <c r="J190" s="71">
        <v>0</v>
      </c>
      <c r="K190" s="125">
        <v>0</v>
      </c>
      <c r="L190" s="125">
        <v>0</v>
      </c>
      <c r="M190" s="71">
        <v>0</v>
      </c>
      <c r="N190" s="71">
        <v>0</v>
      </c>
      <c r="O190" s="71">
        <v>0</v>
      </c>
      <c r="P190" s="71">
        <v>0</v>
      </c>
      <c r="Q190" s="125">
        <v>0</v>
      </c>
      <c r="R190" s="205"/>
      <c r="S190" s="8" t="s">
        <v>91</v>
      </c>
      <c r="T190" s="125">
        <v>0</v>
      </c>
      <c r="U190" s="71">
        <v>0</v>
      </c>
      <c r="V190" s="71">
        <v>0</v>
      </c>
      <c r="W190" s="71">
        <v>0</v>
      </c>
      <c r="X190" s="71">
        <v>0</v>
      </c>
      <c r="Y190" s="71">
        <v>0</v>
      </c>
      <c r="Z190" s="71">
        <v>0</v>
      </c>
      <c r="AA190" s="71">
        <v>0</v>
      </c>
      <c r="AB190" s="71">
        <v>0</v>
      </c>
      <c r="AC190" s="16">
        <v>0</v>
      </c>
      <c r="AD190" s="71">
        <v>0</v>
      </c>
      <c r="AE190" s="71">
        <v>0</v>
      </c>
      <c r="AF190" s="71">
        <v>0</v>
      </c>
      <c r="AG190" s="71">
        <v>0</v>
      </c>
      <c r="AH190" s="71">
        <v>0</v>
      </c>
      <c r="AI190" s="205"/>
      <c r="AJ190" s="8" t="s">
        <v>91</v>
      </c>
      <c r="AK190" s="71">
        <v>0</v>
      </c>
      <c r="AL190" s="71">
        <v>0</v>
      </c>
      <c r="AM190" s="71">
        <v>0</v>
      </c>
      <c r="AN190" s="71">
        <v>0</v>
      </c>
      <c r="AO190" s="71">
        <v>0</v>
      </c>
      <c r="AP190" s="71">
        <v>0</v>
      </c>
      <c r="AQ190" s="71">
        <v>0</v>
      </c>
      <c r="AR190" s="71">
        <v>0</v>
      </c>
      <c r="AS190" s="71">
        <v>0</v>
      </c>
      <c r="AT190" s="71">
        <v>0</v>
      </c>
      <c r="AU190" s="71">
        <v>0</v>
      </c>
      <c r="AW190" s="78" t="s">
        <v>11</v>
      </c>
      <c r="AX190" s="78" t="s">
        <v>2455</v>
      </c>
      <c r="AY190" s="78">
        <v>0</v>
      </c>
    </row>
    <row r="191" spans="1:51">
      <c r="A191" s="205"/>
      <c r="B191" s="25" t="s">
        <v>73</v>
      </c>
      <c r="C191" s="26">
        <v>0</v>
      </c>
      <c r="D191" s="26">
        <v>0</v>
      </c>
      <c r="E191" s="26">
        <v>0</v>
      </c>
      <c r="F191" s="26">
        <v>0</v>
      </c>
      <c r="G191" s="26">
        <v>3809</v>
      </c>
      <c r="H191" s="26">
        <v>1931</v>
      </c>
      <c r="I191" s="26">
        <v>4188</v>
      </c>
      <c r="J191" s="26">
        <v>2187</v>
      </c>
      <c r="K191" s="26">
        <v>7997</v>
      </c>
      <c r="L191" s="26">
        <v>4118</v>
      </c>
      <c r="M191" s="26">
        <v>0</v>
      </c>
      <c r="N191" s="26">
        <v>0</v>
      </c>
      <c r="O191" s="26">
        <v>162</v>
      </c>
      <c r="P191" s="26">
        <v>178</v>
      </c>
      <c r="Q191" s="26">
        <v>340</v>
      </c>
      <c r="R191" s="205"/>
      <c r="S191" s="25" t="s">
        <v>73</v>
      </c>
      <c r="T191" s="26">
        <v>45</v>
      </c>
      <c r="U191" s="26">
        <v>4</v>
      </c>
      <c r="V191" s="26">
        <v>0</v>
      </c>
      <c r="W191" s="26">
        <v>389</v>
      </c>
      <c r="X191" s="26">
        <v>0</v>
      </c>
      <c r="Y191" s="26">
        <v>45</v>
      </c>
      <c r="Z191" s="26">
        <v>0</v>
      </c>
      <c r="AA191" s="26">
        <v>294</v>
      </c>
      <c r="AB191" s="26">
        <v>0</v>
      </c>
      <c r="AC191" s="26">
        <v>339</v>
      </c>
      <c r="AD191" s="26">
        <v>211</v>
      </c>
      <c r="AE191" s="26">
        <v>12</v>
      </c>
      <c r="AF191" s="26">
        <v>3</v>
      </c>
      <c r="AG191" s="26">
        <v>1</v>
      </c>
      <c r="AH191" s="26">
        <v>108</v>
      </c>
      <c r="AI191" s="205"/>
      <c r="AJ191" s="25" t="s">
        <v>73</v>
      </c>
      <c r="AK191" s="26">
        <v>287</v>
      </c>
      <c r="AL191" s="26">
        <v>148</v>
      </c>
      <c r="AM191" s="26">
        <v>1</v>
      </c>
      <c r="AN191" s="26">
        <v>39</v>
      </c>
      <c r="AO191" s="26">
        <v>6</v>
      </c>
      <c r="AP191" s="26">
        <v>0</v>
      </c>
      <c r="AQ191" s="26">
        <v>0</v>
      </c>
      <c r="AR191" s="26">
        <v>6</v>
      </c>
      <c r="AS191" s="26">
        <v>340</v>
      </c>
      <c r="AT191" s="26">
        <v>78</v>
      </c>
      <c r="AU191" s="26">
        <v>57</v>
      </c>
      <c r="AW191" s="78" t="s">
        <v>11</v>
      </c>
      <c r="AX191" s="78" t="s">
        <v>2456</v>
      </c>
      <c r="AY191" s="78">
        <v>384</v>
      </c>
    </row>
    <row r="192" spans="1:51">
      <c r="A192" s="205" t="s">
        <v>12</v>
      </c>
      <c r="B192" s="8" t="s">
        <v>90</v>
      </c>
      <c r="C192" s="71">
        <v>0</v>
      </c>
      <c r="D192" s="71">
        <v>0</v>
      </c>
      <c r="E192" s="71">
        <v>83</v>
      </c>
      <c r="F192" s="71">
        <v>43</v>
      </c>
      <c r="G192" s="71">
        <v>1781</v>
      </c>
      <c r="H192" s="71">
        <v>1000</v>
      </c>
      <c r="I192" s="71">
        <v>1667</v>
      </c>
      <c r="J192" s="71">
        <v>878</v>
      </c>
      <c r="K192" s="125">
        <v>3531</v>
      </c>
      <c r="L192" s="125">
        <v>1921</v>
      </c>
      <c r="M192" s="71">
        <v>0</v>
      </c>
      <c r="N192" s="71">
        <v>3</v>
      </c>
      <c r="O192" s="71">
        <v>78</v>
      </c>
      <c r="P192" s="71">
        <v>72</v>
      </c>
      <c r="Q192" s="125">
        <v>153</v>
      </c>
      <c r="R192" s="205" t="s">
        <v>12</v>
      </c>
      <c r="S192" s="8" t="s">
        <v>90</v>
      </c>
      <c r="T192" s="125">
        <v>9</v>
      </c>
      <c r="U192" s="71">
        <v>5</v>
      </c>
      <c r="V192" s="71">
        <v>1</v>
      </c>
      <c r="W192" s="71">
        <v>0</v>
      </c>
      <c r="X192" s="71">
        <v>0</v>
      </c>
      <c r="Y192" s="71">
        <v>15</v>
      </c>
      <c r="Z192" s="71">
        <v>0</v>
      </c>
      <c r="AA192" s="71">
        <v>128</v>
      </c>
      <c r="AB192" s="71">
        <v>0</v>
      </c>
      <c r="AC192" s="16">
        <v>143</v>
      </c>
      <c r="AD192" s="71">
        <v>95</v>
      </c>
      <c r="AE192" s="71">
        <v>40</v>
      </c>
      <c r="AF192" s="71">
        <v>2</v>
      </c>
      <c r="AG192" s="71">
        <v>1</v>
      </c>
      <c r="AH192" s="71">
        <v>61</v>
      </c>
      <c r="AI192" s="205" t="s">
        <v>12</v>
      </c>
      <c r="AJ192" s="8" t="s">
        <v>90</v>
      </c>
      <c r="AK192" s="71">
        <v>136</v>
      </c>
      <c r="AL192" s="71">
        <v>88</v>
      </c>
      <c r="AM192" s="71">
        <v>0</v>
      </c>
      <c r="AN192" s="71">
        <v>0</v>
      </c>
      <c r="AO192" s="71">
        <v>0</v>
      </c>
      <c r="AP192" s="71">
        <v>0</v>
      </c>
      <c r="AQ192" s="71">
        <v>0</v>
      </c>
      <c r="AR192" s="71">
        <v>2</v>
      </c>
      <c r="AS192" s="71">
        <v>118</v>
      </c>
      <c r="AT192" s="71">
        <v>3</v>
      </c>
      <c r="AU192" s="71">
        <v>2</v>
      </c>
      <c r="AW192" s="78" t="s">
        <v>12</v>
      </c>
      <c r="AX192" s="78" t="s">
        <v>2457</v>
      </c>
      <c r="AY192" s="78">
        <v>136</v>
      </c>
    </row>
    <row r="193" spans="1:51">
      <c r="A193" s="205"/>
      <c r="B193" s="8" t="s">
        <v>91</v>
      </c>
      <c r="C193" s="71">
        <v>0</v>
      </c>
      <c r="D193" s="71">
        <v>0</v>
      </c>
      <c r="E193" s="71">
        <v>0</v>
      </c>
      <c r="F193" s="71">
        <v>0</v>
      </c>
      <c r="G193" s="71">
        <v>0</v>
      </c>
      <c r="H193" s="71">
        <v>0</v>
      </c>
      <c r="I193" s="71">
        <v>0</v>
      </c>
      <c r="J193" s="71">
        <v>0</v>
      </c>
      <c r="K193" s="125">
        <v>0</v>
      </c>
      <c r="L193" s="125">
        <v>0</v>
      </c>
      <c r="M193" s="71">
        <v>0</v>
      </c>
      <c r="N193" s="71">
        <v>0</v>
      </c>
      <c r="O193" s="71">
        <v>0</v>
      </c>
      <c r="P193" s="71">
        <v>0</v>
      </c>
      <c r="Q193" s="125">
        <v>0</v>
      </c>
      <c r="R193" s="205"/>
      <c r="S193" s="8" t="s">
        <v>91</v>
      </c>
      <c r="T193" s="125">
        <v>0</v>
      </c>
      <c r="U193" s="71">
        <v>0</v>
      </c>
      <c r="V193" s="71">
        <v>0</v>
      </c>
      <c r="W193" s="71">
        <v>0</v>
      </c>
      <c r="X193" s="71">
        <v>0</v>
      </c>
      <c r="Y193" s="71">
        <v>0</v>
      </c>
      <c r="Z193" s="71">
        <v>0</v>
      </c>
      <c r="AA193" s="71">
        <v>0</v>
      </c>
      <c r="AB193" s="71">
        <v>0</v>
      </c>
      <c r="AC193" s="16">
        <v>0</v>
      </c>
      <c r="AD193" s="71">
        <v>0</v>
      </c>
      <c r="AE193" s="71">
        <v>0</v>
      </c>
      <c r="AF193" s="71">
        <v>0</v>
      </c>
      <c r="AG193" s="71">
        <v>0</v>
      </c>
      <c r="AH193" s="71">
        <v>0</v>
      </c>
      <c r="AI193" s="205"/>
      <c r="AJ193" s="8" t="s">
        <v>91</v>
      </c>
      <c r="AK193" s="71">
        <v>0</v>
      </c>
      <c r="AL193" s="71">
        <v>0</v>
      </c>
      <c r="AM193" s="71">
        <v>0</v>
      </c>
      <c r="AN193" s="71">
        <v>0</v>
      </c>
      <c r="AO193" s="71">
        <v>0</v>
      </c>
      <c r="AP193" s="71">
        <v>0</v>
      </c>
      <c r="AQ193" s="71">
        <v>0</v>
      </c>
      <c r="AR193" s="71">
        <v>0</v>
      </c>
      <c r="AS193" s="71">
        <v>0</v>
      </c>
      <c r="AT193" s="71">
        <v>0</v>
      </c>
      <c r="AU193" s="71">
        <v>0</v>
      </c>
      <c r="AW193" s="78" t="s">
        <v>12</v>
      </c>
      <c r="AX193" s="78" t="s">
        <v>2458</v>
      </c>
      <c r="AY193" s="78">
        <v>0</v>
      </c>
    </row>
    <row r="194" spans="1:51">
      <c r="A194" s="205"/>
      <c r="B194" s="25" t="s">
        <v>73</v>
      </c>
      <c r="C194" s="26">
        <v>0</v>
      </c>
      <c r="D194" s="26">
        <v>0</v>
      </c>
      <c r="E194" s="26">
        <v>83</v>
      </c>
      <c r="F194" s="26">
        <v>43</v>
      </c>
      <c r="G194" s="26">
        <v>1781</v>
      </c>
      <c r="H194" s="26">
        <v>1000</v>
      </c>
      <c r="I194" s="26">
        <v>1667</v>
      </c>
      <c r="J194" s="26">
        <v>878</v>
      </c>
      <c r="K194" s="26">
        <v>3531</v>
      </c>
      <c r="L194" s="26">
        <v>1921</v>
      </c>
      <c r="M194" s="26">
        <v>0</v>
      </c>
      <c r="N194" s="26">
        <v>3</v>
      </c>
      <c r="O194" s="26">
        <v>78</v>
      </c>
      <c r="P194" s="26">
        <v>72</v>
      </c>
      <c r="Q194" s="26">
        <v>153</v>
      </c>
      <c r="R194" s="205"/>
      <c r="S194" s="25" t="s">
        <v>73</v>
      </c>
      <c r="T194" s="26">
        <v>9</v>
      </c>
      <c r="U194" s="26">
        <v>5</v>
      </c>
      <c r="V194" s="26">
        <v>1</v>
      </c>
      <c r="W194" s="26">
        <v>0</v>
      </c>
      <c r="X194" s="26">
        <v>0</v>
      </c>
      <c r="Y194" s="26">
        <v>15</v>
      </c>
      <c r="Z194" s="26">
        <v>0</v>
      </c>
      <c r="AA194" s="26">
        <v>128</v>
      </c>
      <c r="AB194" s="26">
        <v>0</v>
      </c>
      <c r="AC194" s="26">
        <v>143</v>
      </c>
      <c r="AD194" s="26">
        <v>95</v>
      </c>
      <c r="AE194" s="26">
        <v>40</v>
      </c>
      <c r="AF194" s="26">
        <v>2</v>
      </c>
      <c r="AG194" s="26">
        <v>1</v>
      </c>
      <c r="AH194" s="26">
        <v>61</v>
      </c>
      <c r="AI194" s="205"/>
      <c r="AJ194" s="25" t="s">
        <v>73</v>
      </c>
      <c r="AK194" s="26">
        <v>136</v>
      </c>
      <c r="AL194" s="26">
        <v>88</v>
      </c>
      <c r="AM194" s="26">
        <v>0</v>
      </c>
      <c r="AN194" s="26">
        <v>0</v>
      </c>
      <c r="AO194" s="26">
        <v>0</v>
      </c>
      <c r="AP194" s="26">
        <v>0</v>
      </c>
      <c r="AQ194" s="26">
        <v>0</v>
      </c>
      <c r="AR194" s="26">
        <v>2</v>
      </c>
      <c r="AS194" s="26">
        <v>118</v>
      </c>
      <c r="AT194" s="26">
        <v>3</v>
      </c>
      <c r="AU194" s="26">
        <v>2</v>
      </c>
      <c r="AW194" s="78" t="s">
        <v>12</v>
      </c>
      <c r="AX194" s="78" t="s">
        <v>2459</v>
      </c>
      <c r="AY194" s="78">
        <v>136</v>
      </c>
    </row>
    <row r="195" spans="1:51">
      <c r="A195" s="205" t="s">
        <v>13</v>
      </c>
      <c r="B195" s="8" t="s">
        <v>90</v>
      </c>
      <c r="C195" s="71">
        <v>0</v>
      </c>
      <c r="D195" s="71">
        <v>0</v>
      </c>
      <c r="E195" s="71">
        <v>2005</v>
      </c>
      <c r="F195" s="71">
        <v>1044</v>
      </c>
      <c r="G195" s="71">
        <v>1179</v>
      </c>
      <c r="H195" s="71">
        <v>626</v>
      </c>
      <c r="I195" s="71">
        <v>2232</v>
      </c>
      <c r="J195" s="71">
        <v>1196</v>
      </c>
      <c r="K195" s="125">
        <v>5416</v>
      </c>
      <c r="L195" s="125">
        <v>2866</v>
      </c>
      <c r="M195" s="71">
        <v>0</v>
      </c>
      <c r="N195" s="71">
        <v>96</v>
      </c>
      <c r="O195" s="71">
        <v>61</v>
      </c>
      <c r="P195" s="71">
        <v>108</v>
      </c>
      <c r="Q195" s="125">
        <v>265</v>
      </c>
      <c r="R195" s="205" t="s">
        <v>13</v>
      </c>
      <c r="S195" s="8" t="s">
        <v>90</v>
      </c>
      <c r="T195" s="125">
        <v>48</v>
      </c>
      <c r="U195" s="71">
        <v>3</v>
      </c>
      <c r="V195" s="71">
        <v>0</v>
      </c>
      <c r="W195" s="71">
        <v>35</v>
      </c>
      <c r="X195" s="71">
        <v>0</v>
      </c>
      <c r="Y195" s="71">
        <v>21</v>
      </c>
      <c r="Z195" s="71">
        <v>0</v>
      </c>
      <c r="AA195" s="71">
        <v>224</v>
      </c>
      <c r="AB195" s="71">
        <v>0</v>
      </c>
      <c r="AC195" s="16">
        <v>245</v>
      </c>
      <c r="AD195" s="71">
        <v>148</v>
      </c>
      <c r="AE195" s="71">
        <v>104</v>
      </c>
      <c r="AF195" s="71">
        <v>6</v>
      </c>
      <c r="AG195" s="71">
        <v>3</v>
      </c>
      <c r="AH195" s="71">
        <v>100</v>
      </c>
      <c r="AI195" s="205" t="s">
        <v>13</v>
      </c>
      <c r="AJ195" s="8" t="s">
        <v>90</v>
      </c>
      <c r="AK195" s="71">
        <v>272</v>
      </c>
      <c r="AL195" s="71">
        <v>90</v>
      </c>
      <c r="AM195" s="71">
        <v>16</v>
      </c>
      <c r="AN195" s="71">
        <v>32</v>
      </c>
      <c r="AO195" s="71">
        <v>0</v>
      </c>
      <c r="AP195" s="71">
        <v>0</v>
      </c>
      <c r="AQ195" s="71">
        <v>0</v>
      </c>
      <c r="AR195" s="71">
        <v>4</v>
      </c>
      <c r="AS195" s="71">
        <v>202</v>
      </c>
      <c r="AT195" s="71">
        <v>17</v>
      </c>
      <c r="AU195" s="71">
        <v>16</v>
      </c>
      <c r="AW195" s="78" t="s">
        <v>13</v>
      </c>
      <c r="AX195" s="78" t="s">
        <v>2460</v>
      </c>
      <c r="AY195" s="78">
        <v>352</v>
      </c>
    </row>
    <row r="196" spans="1:51">
      <c r="A196" s="205"/>
      <c r="B196" s="8" t="s">
        <v>91</v>
      </c>
      <c r="C196" s="71">
        <v>0</v>
      </c>
      <c r="D196" s="71">
        <v>0</v>
      </c>
      <c r="E196" s="71">
        <v>0</v>
      </c>
      <c r="F196" s="71">
        <v>0</v>
      </c>
      <c r="G196" s="71">
        <v>0</v>
      </c>
      <c r="H196" s="71">
        <v>0</v>
      </c>
      <c r="I196" s="71">
        <v>0</v>
      </c>
      <c r="J196" s="71">
        <v>0</v>
      </c>
      <c r="K196" s="125">
        <v>0</v>
      </c>
      <c r="L196" s="125">
        <v>0</v>
      </c>
      <c r="M196" s="71">
        <v>0</v>
      </c>
      <c r="N196" s="71">
        <v>0</v>
      </c>
      <c r="O196" s="71">
        <v>0</v>
      </c>
      <c r="P196" s="71">
        <v>0</v>
      </c>
      <c r="Q196" s="125">
        <v>0</v>
      </c>
      <c r="R196" s="205"/>
      <c r="S196" s="8" t="s">
        <v>91</v>
      </c>
      <c r="T196" s="125">
        <v>0</v>
      </c>
      <c r="U196" s="71">
        <v>0</v>
      </c>
      <c r="V196" s="71">
        <v>0</v>
      </c>
      <c r="W196" s="71">
        <v>0</v>
      </c>
      <c r="X196" s="71">
        <v>0</v>
      </c>
      <c r="Y196" s="71">
        <v>0</v>
      </c>
      <c r="Z196" s="71">
        <v>0</v>
      </c>
      <c r="AA196" s="71">
        <v>0</v>
      </c>
      <c r="AB196" s="71">
        <v>0</v>
      </c>
      <c r="AC196" s="16">
        <v>0</v>
      </c>
      <c r="AD196" s="71">
        <v>0</v>
      </c>
      <c r="AE196" s="71">
        <v>0</v>
      </c>
      <c r="AF196" s="71">
        <v>0</v>
      </c>
      <c r="AG196" s="71">
        <v>0</v>
      </c>
      <c r="AH196" s="71">
        <v>0</v>
      </c>
      <c r="AI196" s="205"/>
      <c r="AJ196" s="8" t="s">
        <v>91</v>
      </c>
      <c r="AK196" s="71">
        <v>0</v>
      </c>
      <c r="AL196" s="71">
        <v>0</v>
      </c>
      <c r="AM196" s="71">
        <v>0</v>
      </c>
      <c r="AN196" s="71">
        <v>0</v>
      </c>
      <c r="AO196" s="71">
        <v>0</v>
      </c>
      <c r="AP196" s="71">
        <v>0</v>
      </c>
      <c r="AQ196" s="71">
        <v>0</v>
      </c>
      <c r="AR196" s="71">
        <v>0</v>
      </c>
      <c r="AS196" s="71">
        <v>0</v>
      </c>
      <c r="AT196" s="71">
        <v>0</v>
      </c>
      <c r="AU196" s="71">
        <v>0</v>
      </c>
      <c r="AW196" s="78" t="s">
        <v>13</v>
      </c>
      <c r="AX196" s="78" t="s">
        <v>2461</v>
      </c>
      <c r="AY196" s="78">
        <v>0</v>
      </c>
    </row>
    <row r="197" spans="1:51">
      <c r="A197" s="205"/>
      <c r="B197" s="25" t="s">
        <v>73</v>
      </c>
      <c r="C197" s="26">
        <v>0</v>
      </c>
      <c r="D197" s="26">
        <v>0</v>
      </c>
      <c r="E197" s="26">
        <v>2005</v>
      </c>
      <c r="F197" s="26">
        <v>1044</v>
      </c>
      <c r="G197" s="26">
        <v>1179</v>
      </c>
      <c r="H197" s="26">
        <v>626</v>
      </c>
      <c r="I197" s="26">
        <v>2232</v>
      </c>
      <c r="J197" s="26">
        <v>1196</v>
      </c>
      <c r="K197" s="26">
        <v>5416</v>
      </c>
      <c r="L197" s="26">
        <v>2866</v>
      </c>
      <c r="M197" s="26">
        <v>0</v>
      </c>
      <c r="N197" s="26">
        <v>96</v>
      </c>
      <c r="O197" s="26">
        <v>61</v>
      </c>
      <c r="P197" s="26">
        <v>108</v>
      </c>
      <c r="Q197" s="26">
        <v>265</v>
      </c>
      <c r="R197" s="205"/>
      <c r="S197" s="25" t="s">
        <v>73</v>
      </c>
      <c r="T197" s="26">
        <v>48</v>
      </c>
      <c r="U197" s="26">
        <v>3</v>
      </c>
      <c r="V197" s="26">
        <v>0</v>
      </c>
      <c r="W197" s="26">
        <v>35</v>
      </c>
      <c r="X197" s="26">
        <v>0</v>
      </c>
      <c r="Y197" s="26">
        <v>21</v>
      </c>
      <c r="Z197" s="26">
        <v>0</v>
      </c>
      <c r="AA197" s="26">
        <v>224</v>
      </c>
      <c r="AB197" s="26">
        <v>0</v>
      </c>
      <c r="AC197" s="26">
        <v>245</v>
      </c>
      <c r="AD197" s="26">
        <v>148</v>
      </c>
      <c r="AE197" s="26">
        <v>104</v>
      </c>
      <c r="AF197" s="26">
        <v>6</v>
      </c>
      <c r="AG197" s="26">
        <v>3</v>
      </c>
      <c r="AH197" s="26">
        <v>100</v>
      </c>
      <c r="AI197" s="205"/>
      <c r="AJ197" s="25" t="s">
        <v>73</v>
      </c>
      <c r="AK197" s="26">
        <v>272</v>
      </c>
      <c r="AL197" s="26">
        <v>90</v>
      </c>
      <c r="AM197" s="26">
        <v>16</v>
      </c>
      <c r="AN197" s="26">
        <v>32</v>
      </c>
      <c r="AO197" s="26">
        <v>0</v>
      </c>
      <c r="AP197" s="26">
        <v>0</v>
      </c>
      <c r="AQ197" s="26">
        <v>0</v>
      </c>
      <c r="AR197" s="26">
        <v>4</v>
      </c>
      <c r="AS197" s="26">
        <v>202</v>
      </c>
      <c r="AT197" s="26">
        <v>17</v>
      </c>
      <c r="AU197" s="26">
        <v>16</v>
      </c>
      <c r="AW197" s="78" t="s">
        <v>13</v>
      </c>
      <c r="AX197" s="78" t="s">
        <v>2462</v>
      </c>
      <c r="AY197" s="78">
        <v>352</v>
      </c>
    </row>
    <row r="198" spans="1:51">
      <c r="A198" s="205" t="s">
        <v>14</v>
      </c>
      <c r="B198" s="8" t="s">
        <v>90</v>
      </c>
      <c r="C198" s="71">
        <v>0</v>
      </c>
      <c r="D198" s="71">
        <v>0</v>
      </c>
      <c r="E198" s="71">
        <v>0</v>
      </c>
      <c r="F198" s="71">
        <v>0</v>
      </c>
      <c r="G198" s="71">
        <v>14214</v>
      </c>
      <c r="H198" s="71">
        <v>7958</v>
      </c>
      <c r="I198" s="71">
        <v>14306</v>
      </c>
      <c r="J198" s="71">
        <v>8001</v>
      </c>
      <c r="K198" s="125">
        <v>28520</v>
      </c>
      <c r="L198" s="125">
        <v>15959</v>
      </c>
      <c r="M198" s="71">
        <v>0</v>
      </c>
      <c r="N198" s="71">
        <v>0</v>
      </c>
      <c r="O198" s="71">
        <v>475</v>
      </c>
      <c r="P198" s="71">
        <v>480</v>
      </c>
      <c r="Q198" s="125">
        <v>955</v>
      </c>
      <c r="R198" s="205" t="s">
        <v>14</v>
      </c>
      <c r="S198" s="8" t="s">
        <v>90</v>
      </c>
      <c r="T198" s="125">
        <v>285</v>
      </c>
      <c r="U198" s="71">
        <v>40</v>
      </c>
      <c r="V198" s="71">
        <v>0</v>
      </c>
      <c r="W198" s="71">
        <v>19</v>
      </c>
      <c r="X198" s="71">
        <v>0</v>
      </c>
      <c r="Y198" s="71">
        <v>50</v>
      </c>
      <c r="Z198" s="71">
        <v>1</v>
      </c>
      <c r="AA198" s="71">
        <v>833</v>
      </c>
      <c r="AB198" s="71">
        <v>25</v>
      </c>
      <c r="AC198" s="16">
        <v>909</v>
      </c>
      <c r="AD198" s="71">
        <v>565</v>
      </c>
      <c r="AE198" s="71">
        <v>177</v>
      </c>
      <c r="AF198" s="71">
        <v>37</v>
      </c>
      <c r="AG198" s="71">
        <v>16</v>
      </c>
      <c r="AH198" s="71">
        <v>322</v>
      </c>
      <c r="AI198" s="205" t="s">
        <v>14</v>
      </c>
      <c r="AJ198" s="8" t="s">
        <v>90</v>
      </c>
      <c r="AK198" s="71">
        <v>246</v>
      </c>
      <c r="AL198" s="71">
        <v>80</v>
      </c>
      <c r="AM198" s="71">
        <v>7</v>
      </c>
      <c r="AN198" s="71">
        <v>663</v>
      </c>
      <c r="AO198" s="71">
        <v>11</v>
      </c>
      <c r="AP198" s="71">
        <v>27</v>
      </c>
      <c r="AQ198" s="71">
        <v>0</v>
      </c>
      <c r="AR198" s="71">
        <v>14</v>
      </c>
      <c r="AS198" s="71">
        <v>460</v>
      </c>
      <c r="AT198" s="71">
        <v>165</v>
      </c>
      <c r="AU198" s="71">
        <v>147</v>
      </c>
      <c r="AW198" s="78" t="s">
        <v>14</v>
      </c>
      <c r="AX198" s="78" t="s">
        <v>2463</v>
      </c>
      <c r="AY198" s="78">
        <v>1720</v>
      </c>
    </row>
    <row r="199" spans="1:51">
      <c r="A199" s="205"/>
      <c r="B199" s="8" t="s">
        <v>91</v>
      </c>
      <c r="C199" s="71">
        <v>0</v>
      </c>
      <c r="D199" s="71">
        <v>0</v>
      </c>
      <c r="E199" s="71">
        <v>31</v>
      </c>
      <c r="F199" s="71">
        <v>17</v>
      </c>
      <c r="G199" s="71">
        <v>1757</v>
      </c>
      <c r="H199" s="71">
        <v>973</v>
      </c>
      <c r="I199" s="71">
        <v>1904</v>
      </c>
      <c r="J199" s="71">
        <v>986</v>
      </c>
      <c r="K199" s="125">
        <v>3692</v>
      </c>
      <c r="L199" s="125">
        <v>1976</v>
      </c>
      <c r="M199" s="71">
        <v>0</v>
      </c>
      <c r="N199" s="71">
        <v>1</v>
      </c>
      <c r="O199" s="71">
        <v>65</v>
      </c>
      <c r="P199" s="71">
        <v>75</v>
      </c>
      <c r="Q199" s="125">
        <v>141</v>
      </c>
      <c r="R199" s="205"/>
      <c r="S199" s="8" t="s">
        <v>91</v>
      </c>
      <c r="T199" s="125">
        <v>30</v>
      </c>
      <c r="U199" s="71">
        <v>8</v>
      </c>
      <c r="V199" s="71">
        <v>0</v>
      </c>
      <c r="W199" s="71">
        <v>2</v>
      </c>
      <c r="X199" s="71">
        <v>2</v>
      </c>
      <c r="Y199" s="71">
        <v>29</v>
      </c>
      <c r="Z199" s="71">
        <v>0</v>
      </c>
      <c r="AA199" s="71">
        <v>105</v>
      </c>
      <c r="AB199" s="71">
        <v>1</v>
      </c>
      <c r="AC199" s="16">
        <v>137</v>
      </c>
      <c r="AD199" s="71">
        <v>116</v>
      </c>
      <c r="AE199" s="71">
        <v>30</v>
      </c>
      <c r="AF199" s="71">
        <v>8</v>
      </c>
      <c r="AG199" s="71">
        <v>3</v>
      </c>
      <c r="AH199" s="71">
        <v>35</v>
      </c>
      <c r="AI199" s="205"/>
      <c r="AJ199" s="8" t="s">
        <v>91</v>
      </c>
      <c r="AK199" s="71">
        <v>72</v>
      </c>
      <c r="AL199" s="71">
        <v>37</v>
      </c>
      <c r="AM199" s="71">
        <v>0</v>
      </c>
      <c r="AN199" s="71">
        <v>123</v>
      </c>
      <c r="AO199" s="71">
        <v>0</v>
      </c>
      <c r="AP199" s="71">
        <v>0</v>
      </c>
      <c r="AQ199" s="71">
        <v>0</v>
      </c>
      <c r="AR199" s="71">
        <v>0</v>
      </c>
      <c r="AS199" s="71">
        <v>48</v>
      </c>
      <c r="AT199" s="71">
        <v>9</v>
      </c>
      <c r="AU199" s="71">
        <v>8</v>
      </c>
      <c r="AW199" s="78" t="s">
        <v>14</v>
      </c>
      <c r="AX199" s="78" t="s">
        <v>2464</v>
      </c>
      <c r="AY199" s="78">
        <v>318</v>
      </c>
    </row>
    <row r="200" spans="1:51">
      <c r="A200" s="205"/>
      <c r="B200" s="25" t="s">
        <v>73</v>
      </c>
      <c r="C200" s="26">
        <v>0</v>
      </c>
      <c r="D200" s="26">
        <v>0</v>
      </c>
      <c r="E200" s="26">
        <v>31</v>
      </c>
      <c r="F200" s="26">
        <v>17</v>
      </c>
      <c r="G200" s="26">
        <v>15971</v>
      </c>
      <c r="H200" s="26">
        <v>8931</v>
      </c>
      <c r="I200" s="26">
        <v>16210</v>
      </c>
      <c r="J200" s="26">
        <v>8987</v>
      </c>
      <c r="K200" s="26">
        <v>32212</v>
      </c>
      <c r="L200" s="26">
        <v>17935</v>
      </c>
      <c r="M200" s="26">
        <v>0</v>
      </c>
      <c r="N200" s="26">
        <v>1</v>
      </c>
      <c r="O200" s="26">
        <v>540</v>
      </c>
      <c r="P200" s="26">
        <v>555</v>
      </c>
      <c r="Q200" s="26">
        <v>1096</v>
      </c>
      <c r="R200" s="205"/>
      <c r="S200" s="25" t="s">
        <v>73</v>
      </c>
      <c r="T200" s="26">
        <v>315</v>
      </c>
      <c r="U200" s="26">
        <v>48</v>
      </c>
      <c r="V200" s="26">
        <v>0</v>
      </c>
      <c r="W200" s="26">
        <v>21</v>
      </c>
      <c r="X200" s="26">
        <v>2</v>
      </c>
      <c r="Y200" s="26">
        <v>79</v>
      </c>
      <c r="Z200" s="26">
        <v>1</v>
      </c>
      <c r="AA200" s="26">
        <v>938</v>
      </c>
      <c r="AB200" s="26">
        <v>26</v>
      </c>
      <c r="AC200" s="26">
        <v>1046</v>
      </c>
      <c r="AD200" s="26">
        <v>681</v>
      </c>
      <c r="AE200" s="26">
        <v>207</v>
      </c>
      <c r="AF200" s="26">
        <v>45</v>
      </c>
      <c r="AG200" s="26">
        <v>19</v>
      </c>
      <c r="AH200" s="26">
        <v>357</v>
      </c>
      <c r="AI200" s="205"/>
      <c r="AJ200" s="25" t="s">
        <v>73</v>
      </c>
      <c r="AK200" s="26">
        <v>318</v>
      </c>
      <c r="AL200" s="26">
        <v>117</v>
      </c>
      <c r="AM200" s="26">
        <v>7</v>
      </c>
      <c r="AN200" s="26">
        <v>786</v>
      </c>
      <c r="AO200" s="26">
        <v>11</v>
      </c>
      <c r="AP200" s="26">
        <v>27</v>
      </c>
      <c r="AQ200" s="26">
        <v>0</v>
      </c>
      <c r="AR200" s="26">
        <v>14</v>
      </c>
      <c r="AS200" s="26">
        <v>508</v>
      </c>
      <c r="AT200" s="26">
        <v>174</v>
      </c>
      <c r="AU200" s="26">
        <v>155</v>
      </c>
      <c r="AW200" s="78" t="s">
        <v>14</v>
      </c>
      <c r="AX200" s="78" t="s">
        <v>2465</v>
      </c>
      <c r="AY200" s="78">
        <v>2038</v>
      </c>
    </row>
    <row r="201" spans="1:51">
      <c r="A201" s="205" t="s">
        <v>15</v>
      </c>
      <c r="B201" s="8" t="s">
        <v>90</v>
      </c>
      <c r="C201" s="71">
        <v>0</v>
      </c>
      <c r="D201" s="71">
        <v>0</v>
      </c>
      <c r="E201" s="71">
        <v>31</v>
      </c>
      <c r="F201" s="71">
        <v>16</v>
      </c>
      <c r="G201" s="71">
        <v>5898</v>
      </c>
      <c r="H201" s="71">
        <v>3350</v>
      </c>
      <c r="I201" s="71">
        <v>5752</v>
      </c>
      <c r="J201" s="71">
        <v>3265</v>
      </c>
      <c r="K201" s="125">
        <v>11681</v>
      </c>
      <c r="L201" s="125">
        <v>6631</v>
      </c>
      <c r="M201" s="71">
        <v>0</v>
      </c>
      <c r="N201" s="71">
        <v>1</v>
      </c>
      <c r="O201" s="71">
        <v>274</v>
      </c>
      <c r="P201" s="71">
        <v>260</v>
      </c>
      <c r="Q201" s="125">
        <v>535</v>
      </c>
      <c r="R201" s="205" t="s">
        <v>15</v>
      </c>
      <c r="S201" s="8" t="s">
        <v>90</v>
      </c>
      <c r="T201" s="125">
        <v>35</v>
      </c>
      <c r="U201" s="71">
        <v>12</v>
      </c>
      <c r="V201" s="71">
        <v>0</v>
      </c>
      <c r="W201" s="71">
        <v>36</v>
      </c>
      <c r="X201" s="71">
        <v>0</v>
      </c>
      <c r="Y201" s="71">
        <v>21</v>
      </c>
      <c r="Z201" s="71">
        <v>0</v>
      </c>
      <c r="AA201" s="71">
        <v>497</v>
      </c>
      <c r="AB201" s="71">
        <v>0</v>
      </c>
      <c r="AC201" s="16">
        <v>518</v>
      </c>
      <c r="AD201" s="71">
        <v>357</v>
      </c>
      <c r="AE201" s="71">
        <v>80</v>
      </c>
      <c r="AF201" s="71">
        <v>16</v>
      </c>
      <c r="AG201" s="71">
        <v>8</v>
      </c>
      <c r="AH201" s="71">
        <v>151</v>
      </c>
      <c r="AI201" s="205" t="s">
        <v>15</v>
      </c>
      <c r="AJ201" s="8" t="s">
        <v>90</v>
      </c>
      <c r="AK201" s="71">
        <v>492</v>
      </c>
      <c r="AL201" s="71">
        <v>248</v>
      </c>
      <c r="AM201" s="71">
        <v>0</v>
      </c>
      <c r="AN201" s="71">
        <v>67</v>
      </c>
      <c r="AO201" s="71">
        <v>209</v>
      </c>
      <c r="AP201" s="71">
        <v>55</v>
      </c>
      <c r="AQ201" s="71">
        <v>3</v>
      </c>
      <c r="AR201" s="71">
        <v>36</v>
      </c>
      <c r="AS201" s="71">
        <v>333</v>
      </c>
      <c r="AT201" s="71">
        <v>97</v>
      </c>
      <c r="AU201" s="71">
        <v>53</v>
      </c>
      <c r="AW201" s="78" t="s">
        <v>15</v>
      </c>
      <c r="AX201" s="78" t="s">
        <v>2466</v>
      </c>
      <c r="AY201" s="78">
        <v>1488</v>
      </c>
    </row>
    <row r="202" spans="1:51">
      <c r="A202" s="205"/>
      <c r="B202" s="8" t="s">
        <v>91</v>
      </c>
      <c r="C202" s="71">
        <v>0</v>
      </c>
      <c r="D202" s="71">
        <v>0</v>
      </c>
      <c r="E202" s="71">
        <v>0</v>
      </c>
      <c r="F202" s="71">
        <v>0</v>
      </c>
      <c r="G202" s="71">
        <v>650</v>
      </c>
      <c r="H202" s="71">
        <v>357</v>
      </c>
      <c r="I202" s="71">
        <v>621</v>
      </c>
      <c r="J202" s="71">
        <v>359</v>
      </c>
      <c r="K202" s="125">
        <v>1271</v>
      </c>
      <c r="L202" s="125">
        <v>716</v>
      </c>
      <c r="M202" s="71">
        <v>0</v>
      </c>
      <c r="N202" s="71">
        <v>0</v>
      </c>
      <c r="O202" s="71">
        <v>35</v>
      </c>
      <c r="P202" s="71">
        <v>29</v>
      </c>
      <c r="Q202" s="125">
        <v>64</v>
      </c>
      <c r="R202" s="205"/>
      <c r="S202" s="8" t="s">
        <v>91</v>
      </c>
      <c r="T202" s="125">
        <v>2</v>
      </c>
      <c r="U202" s="71">
        <v>2</v>
      </c>
      <c r="V202" s="71">
        <v>2</v>
      </c>
      <c r="W202" s="71">
        <v>2</v>
      </c>
      <c r="X202" s="71">
        <v>0</v>
      </c>
      <c r="Y202" s="71">
        <v>4</v>
      </c>
      <c r="Z202" s="71">
        <v>0</v>
      </c>
      <c r="AA202" s="71">
        <v>58</v>
      </c>
      <c r="AB202" s="71">
        <v>0</v>
      </c>
      <c r="AC202" s="16">
        <v>62</v>
      </c>
      <c r="AD202" s="71">
        <v>48</v>
      </c>
      <c r="AE202" s="71">
        <v>20</v>
      </c>
      <c r="AF202" s="71">
        <v>9</v>
      </c>
      <c r="AG202" s="71">
        <v>7</v>
      </c>
      <c r="AH202" s="71">
        <v>16</v>
      </c>
      <c r="AI202" s="205"/>
      <c r="AJ202" s="8" t="s">
        <v>91</v>
      </c>
      <c r="AK202" s="71">
        <v>102</v>
      </c>
      <c r="AL202" s="71">
        <v>53</v>
      </c>
      <c r="AM202" s="71">
        <v>0</v>
      </c>
      <c r="AN202" s="71">
        <v>0</v>
      </c>
      <c r="AO202" s="71">
        <v>0</v>
      </c>
      <c r="AP202" s="71">
        <v>0</v>
      </c>
      <c r="AQ202" s="71">
        <v>10</v>
      </c>
      <c r="AR202" s="71">
        <v>11</v>
      </c>
      <c r="AS202" s="71">
        <v>36</v>
      </c>
      <c r="AT202" s="71">
        <v>13</v>
      </c>
      <c r="AU202" s="71">
        <v>8</v>
      </c>
      <c r="AW202" s="78" t="s">
        <v>15</v>
      </c>
      <c r="AX202" s="78" t="s">
        <v>2467</v>
      </c>
      <c r="AY202" s="78">
        <v>152</v>
      </c>
    </row>
    <row r="203" spans="1:51">
      <c r="A203" s="205"/>
      <c r="B203" s="25" t="s">
        <v>73</v>
      </c>
      <c r="C203" s="26">
        <v>0</v>
      </c>
      <c r="D203" s="26">
        <v>0</v>
      </c>
      <c r="E203" s="26">
        <v>31</v>
      </c>
      <c r="F203" s="26">
        <v>16</v>
      </c>
      <c r="G203" s="26">
        <v>6548</v>
      </c>
      <c r="H203" s="26">
        <v>3707</v>
      </c>
      <c r="I203" s="26">
        <v>6373</v>
      </c>
      <c r="J203" s="26">
        <v>3624</v>
      </c>
      <c r="K203" s="26">
        <v>12952</v>
      </c>
      <c r="L203" s="26">
        <v>7347</v>
      </c>
      <c r="M203" s="26">
        <v>0</v>
      </c>
      <c r="N203" s="26">
        <v>1</v>
      </c>
      <c r="O203" s="26">
        <v>309</v>
      </c>
      <c r="P203" s="26">
        <v>289</v>
      </c>
      <c r="Q203" s="26">
        <v>599</v>
      </c>
      <c r="R203" s="205"/>
      <c r="S203" s="25" t="s">
        <v>73</v>
      </c>
      <c r="T203" s="26">
        <v>37</v>
      </c>
      <c r="U203" s="26">
        <v>14</v>
      </c>
      <c r="V203" s="26">
        <v>2</v>
      </c>
      <c r="W203" s="26">
        <v>38</v>
      </c>
      <c r="X203" s="26">
        <v>0</v>
      </c>
      <c r="Y203" s="26">
        <v>25</v>
      </c>
      <c r="Z203" s="26">
        <v>0</v>
      </c>
      <c r="AA203" s="26">
        <v>555</v>
      </c>
      <c r="AB203" s="26">
        <v>0</v>
      </c>
      <c r="AC203" s="26">
        <v>580</v>
      </c>
      <c r="AD203" s="26">
        <v>405</v>
      </c>
      <c r="AE203" s="26">
        <v>100</v>
      </c>
      <c r="AF203" s="26">
        <v>25</v>
      </c>
      <c r="AG203" s="26">
        <v>15</v>
      </c>
      <c r="AH203" s="26">
        <v>167</v>
      </c>
      <c r="AI203" s="205"/>
      <c r="AJ203" s="25" t="s">
        <v>73</v>
      </c>
      <c r="AK203" s="26">
        <v>594</v>
      </c>
      <c r="AL203" s="26">
        <v>301</v>
      </c>
      <c r="AM203" s="26">
        <v>0</v>
      </c>
      <c r="AN203" s="26">
        <v>67</v>
      </c>
      <c r="AO203" s="26">
        <v>209</v>
      </c>
      <c r="AP203" s="26">
        <v>55</v>
      </c>
      <c r="AQ203" s="26">
        <v>13</v>
      </c>
      <c r="AR203" s="26">
        <v>47</v>
      </c>
      <c r="AS203" s="26">
        <v>369</v>
      </c>
      <c r="AT203" s="26">
        <v>110</v>
      </c>
      <c r="AU203" s="26">
        <v>61</v>
      </c>
      <c r="AW203" s="78" t="s">
        <v>15</v>
      </c>
      <c r="AX203" s="78" t="s">
        <v>2468</v>
      </c>
      <c r="AY203" s="78">
        <v>1640</v>
      </c>
    </row>
    <row r="204" spans="1:51">
      <c r="A204" s="205" t="s">
        <v>16</v>
      </c>
      <c r="B204" s="8" t="s">
        <v>90</v>
      </c>
      <c r="C204" s="71">
        <v>0</v>
      </c>
      <c r="D204" s="71">
        <v>0</v>
      </c>
      <c r="E204" s="71">
        <v>51</v>
      </c>
      <c r="F204" s="71">
        <v>20</v>
      </c>
      <c r="G204" s="71">
        <v>3846</v>
      </c>
      <c r="H204" s="71">
        <v>2016</v>
      </c>
      <c r="I204" s="71">
        <v>4508</v>
      </c>
      <c r="J204" s="71">
        <v>2406</v>
      </c>
      <c r="K204" s="125">
        <v>8405</v>
      </c>
      <c r="L204" s="125">
        <v>4442</v>
      </c>
      <c r="M204" s="71">
        <v>0</v>
      </c>
      <c r="N204" s="71">
        <v>2</v>
      </c>
      <c r="O204" s="71">
        <v>158</v>
      </c>
      <c r="P204" s="71">
        <v>190</v>
      </c>
      <c r="Q204" s="125">
        <v>350</v>
      </c>
      <c r="R204" s="205" t="s">
        <v>16</v>
      </c>
      <c r="S204" s="8" t="s">
        <v>90</v>
      </c>
      <c r="T204" s="125">
        <v>92</v>
      </c>
      <c r="U204" s="71">
        <v>23</v>
      </c>
      <c r="V204" s="71">
        <v>0</v>
      </c>
      <c r="W204" s="71">
        <v>67</v>
      </c>
      <c r="X204" s="71">
        <v>3</v>
      </c>
      <c r="Y204" s="71">
        <v>34</v>
      </c>
      <c r="Z204" s="71">
        <v>3</v>
      </c>
      <c r="AA204" s="71">
        <v>269</v>
      </c>
      <c r="AB204" s="71">
        <v>0</v>
      </c>
      <c r="AC204" s="16">
        <v>309</v>
      </c>
      <c r="AD204" s="71">
        <v>201</v>
      </c>
      <c r="AE204" s="71">
        <v>5</v>
      </c>
      <c r="AF204" s="71">
        <v>33</v>
      </c>
      <c r="AG204" s="71">
        <v>23</v>
      </c>
      <c r="AH204" s="71">
        <v>148</v>
      </c>
      <c r="AI204" s="205" t="s">
        <v>16</v>
      </c>
      <c r="AJ204" s="8" t="s">
        <v>90</v>
      </c>
      <c r="AK204" s="71">
        <v>257</v>
      </c>
      <c r="AL204" s="71">
        <v>95</v>
      </c>
      <c r="AM204" s="71">
        <v>1</v>
      </c>
      <c r="AN204" s="71">
        <v>140</v>
      </c>
      <c r="AO204" s="71">
        <v>54</v>
      </c>
      <c r="AP204" s="71">
        <v>0</v>
      </c>
      <c r="AQ204" s="71">
        <v>0</v>
      </c>
      <c r="AR204" s="71">
        <v>9</v>
      </c>
      <c r="AS204" s="71">
        <v>204</v>
      </c>
      <c r="AT204" s="71">
        <v>52</v>
      </c>
      <c r="AU204" s="71">
        <v>39</v>
      </c>
      <c r="AW204" s="78" t="s">
        <v>16</v>
      </c>
      <c r="AX204" s="78" t="s">
        <v>2469</v>
      </c>
      <c r="AY204" s="78">
        <v>700</v>
      </c>
    </row>
    <row r="205" spans="1:51">
      <c r="A205" s="205"/>
      <c r="B205" s="8" t="s">
        <v>91</v>
      </c>
      <c r="C205" s="71">
        <v>0</v>
      </c>
      <c r="D205" s="71">
        <v>0</v>
      </c>
      <c r="E205" s="71">
        <v>0</v>
      </c>
      <c r="F205" s="71">
        <v>0</v>
      </c>
      <c r="G205" s="71">
        <v>0</v>
      </c>
      <c r="H205" s="71">
        <v>0</v>
      </c>
      <c r="I205" s="71">
        <v>0</v>
      </c>
      <c r="J205" s="71">
        <v>0</v>
      </c>
      <c r="K205" s="125">
        <v>0</v>
      </c>
      <c r="L205" s="125">
        <v>0</v>
      </c>
      <c r="M205" s="71">
        <v>0</v>
      </c>
      <c r="N205" s="71">
        <v>0</v>
      </c>
      <c r="O205" s="71">
        <v>0</v>
      </c>
      <c r="P205" s="71">
        <v>0</v>
      </c>
      <c r="Q205" s="125">
        <v>0</v>
      </c>
      <c r="R205" s="205"/>
      <c r="S205" s="8" t="s">
        <v>91</v>
      </c>
      <c r="T205" s="125">
        <v>0</v>
      </c>
      <c r="U205" s="71">
        <v>0</v>
      </c>
      <c r="V205" s="71">
        <v>0</v>
      </c>
      <c r="W205" s="71">
        <v>0</v>
      </c>
      <c r="X205" s="71">
        <v>0</v>
      </c>
      <c r="Y205" s="71">
        <v>0</v>
      </c>
      <c r="Z205" s="71">
        <v>0</v>
      </c>
      <c r="AA205" s="71">
        <v>0</v>
      </c>
      <c r="AB205" s="71">
        <v>0</v>
      </c>
      <c r="AC205" s="16">
        <v>0</v>
      </c>
      <c r="AD205" s="71">
        <v>0</v>
      </c>
      <c r="AE205" s="71">
        <v>0</v>
      </c>
      <c r="AF205" s="71">
        <v>0</v>
      </c>
      <c r="AG205" s="71">
        <v>0</v>
      </c>
      <c r="AH205" s="71">
        <v>0</v>
      </c>
      <c r="AI205" s="205"/>
      <c r="AJ205" s="8" t="s">
        <v>91</v>
      </c>
      <c r="AK205" s="71">
        <v>0</v>
      </c>
      <c r="AL205" s="71">
        <v>0</v>
      </c>
      <c r="AM205" s="71">
        <v>0</v>
      </c>
      <c r="AN205" s="71">
        <v>0</v>
      </c>
      <c r="AO205" s="71">
        <v>0</v>
      </c>
      <c r="AP205" s="71">
        <v>0</v>
      </c>
      <c r="AQ205" s="71">
        <v>0</v>
      </c>
      <c r="AR205" s="71">
        <v>0</v>
      </c>
      <c r="AS205" s="71">
        <v>0</v>
      </c>
      <c r="AT205" s="71">
        <v>0</v>
      </c>
      <c r="AU205" s="71">
        <v>0</v>
      </c>
      <c r="AW205" s="78" t="s">
        <v>16</v>
      </c>
      <c r="AX205" s="78" t="s">
        <v>2470</v>
      </c>
      <c r="AY205" s="78">
        <v>0</v>
      </c>
    </row>
    <row r="206" spans="1:51">
      <c r="A206" s="205"/>
      <c r="B206" s="25" t="s">
        <v>73</v>
      </c>
      <c r="C206" s="26">
        <v>0</v>
      </c>
      <c r="D206" s="26">
        <v>0</v>
      </c>
      <c r="E206" s="26">
        <v>51</v>
      </c>
      <c r="F206" s="26">
        <v>20</v>
      </c>
      <c r="G206" s="26">
        <v>3846</v>
      </c>
      <c r="H206" s="26">
        <v>2016</v>
      </c>
      <c r="I206" s="26">
        <v>4508</v>
      </c>
      <c r="J206" s="26">
        <v>2406</v>
      </c>
      <c r="K206" s="26">
        <v>8405</v>
      </c>
      <c r="L206" s="26">
        <v>4442</v>
      </c>
      <c r="M206" s="26">
        <v>0</v>
      </c>
      <c r="N206" s="26">
        <v>2</v>
      </c>
      <c r="O206" s="26">
        <v>158</v>
      </c>
      <c r="P206" s="26">
        <v>190</v>
      </c>
      <c r="Q206" s="26">
        <v>350</v>
      </c>
      <c r="R206" s="205"/>
      <c r="S206" s="25" t="s">
        <v>73</v>
      </c>
      <c r="T206" s="26">
        <v>92</v>
      </c>
      <c r="U206" s="26">
        <v>23</v>
      </c>
      <c r="V206" s="26">
        <v>0</v>
      </c>
      <c r="W206" s="26">
        <v>67</v>
      </c>
      <c r="X206" s="26">
        <v>3</v>
      </c>
      <c r="Y206" s="26">
        <v>34</v>
      </c>
      <c r="Z206" s="26">
        <v>3</v>
      </c>
      <c r="AA206" s="26">
        <v>269</v>
      </c>
      <c r="AB206" s="26">
        <v>0</v>
      </c>
      <c r="AC206" s="26">
        <v>309</v>
      </c>
      <c r="AD206" s="26">
        <v>201</v>
      </c>
      <c r="AE206" s="26">
        <v>5</v>
      </c>
      <c r="AF206" s="26">
        <v>33</v>
      </c>
      <c r="AG206" s="26">
        <v>23</v>
      </c>
      <c r="AH206" s="26">
        <v>148</v>
      </c>
      <c r="AI206" s="205"/>
      <c r="AJ206" s="25" t="s">
        <v>73</v>
      </c>
      <c r="AK206" s="26">
        <v>257</v>
      </c>
      <c r="AL206" s="26">
        <v>95</v>
      </c>
      <c r="AM206" s="26">
        <v>1</v>
      </c>
      <c r="AN206" s="26">
        <v>140</v>
      </c>
      <c r="AO206" s="26">
        <v>54</v>
      </c>
      <c r="AP206" s="26">
        <v>0</v>
      </c>
      <c r="AQ206" s="26">
        <v>0</v>
      </c>
      <c r="AR206" s="26">
        <v>9</v>
      </c>
      <c r="AS206" s="26">
        <v>204</v>
      </c>
      <c r="AT206" s="26">
        <v>52</v>
      </c>
      <c r="AU206" s="26">
        <v>39</v>
      </c>
      <c r="AW206" s="78" t="s">
        <v>16</v>
      </c>
      <c r="AX206" s="78" t="s">
        <v>2471</v>
      </c>
      <c r="AY206" s="78">
        <v>700</v>
      </c>
    </row>
    <row r="207" spans="1:51">
      <c r="A207" s="205" t="s">
        <v>8</v>
      </c>
      <c r="B207" s="8" t="s">
        <v>90</v>
      </c>
      <c r="C207" s="71">
        <v>0</v>
      </c>
      <c r="D207" s="71">
        <v>0</v>
      </c>
      <c r="E207" s="71">
        <v>0</v>
      </c>
      <c r="F207" s="71">
        <v>0</v>
      </c>
      <c r="G207" s="71">
        <v>0</v>
      </c>
      <c r="H207" s="71">
        <v>0</v>
      </c>
      <c r="I207" s="71">
        <v>0</v>
      </c>
      <c r="J207" s="71">
        <v>0</v>
      </c>
      <c r="K207" s="125">
        <v>0</v>
      </c>
      <c r="L207" s="125">
        <v>0</v>
      </c>
      <c r="M207" s="71">
        <v>0</v>
      </c>
      <c r="N207" s="71">
        <v>0</v>
      </c>
      <c r="O207" s="71">
        <v>0</v>
      </c>
      <c r="P207" s="71">
        <v>0</v>
      </c>
      <c r="Q207" s="125">
        <v>0</v>
      </c>
      <c r="R207" s="205" t="s">
        <v>8</v>
      </c>
      <c r="S207" s="8" t="s">
        <v>90</v>
      </c>
      <c r="T207" s="125">
        <v>0</v>
      </c>
      <c r="U207" s="71">
        <v>0</v>
      </c>
      <c r="V207" s="71">
        <v>0</v>
      </c>
      <c r="W207" s="71">
        <v>0</v>
      </c>
      <c r="X207" s="71">
        <v>0</v>
      </c>
      <c r="Y207" s="71">
        <v>0</v>
      </c>
      <c r="Z207" s="71">
        <v>0</v>
      </c>
      <c r="AA207" s="71">
        <v>0</v>
      </c>
      <c r="AB207" s="71">
        <v>0</v>
      </c>
      <c r="AC207" s="16">
        <v>0</v>
      </c>
      <c r="AD207" s="71">
        <v>0</v>
      </c>
      <c r="AE207" s="71">
        <v>0</v>
      </c>
      <c r="AF207" s="71">
        <v>0</v>
      </c>
      <c r="AG207" s="71">
        <v>0</v>
      </c>
      <c r="AH207" s="71">
        <v>0</v>
      </c>
      <c r="AI207" s="205" t="s">
        <v>8</v>
      </c>
      <c r="AJ207" s="8" t="s">
        <v>90</v>
      </c>
      <c r="AK207" s="71">
        <v>0</v>
      </c>
      <c r="AL207" s="71">
        <v>0</v>
      </c>
      <c r="AM207" s="71">
        <v>0</v>
      </c>
      <c r="AN207" s="71">
        <v>0</v>
      </c>
      <c r="AO207" s="71">
        <v>0</v>
      </c>
      <c r="AP207" s="71">
        <v>0</v>
      </c>
      <c r="AQ207" s="71">
        <v>0</v>
      </c>
      <c r="AR207" s="71">
        <v>0</v>
      </c>
      <c r="AS207" s="71">
        <v>0</v>
      </c>
      <c r="AT207" s="71">
        <v>0</v>
      </c>
      <c r="AU207" s="71">
        <v>0</v>
      </c>
      <c r="AW207" s="78" t="s">
        <v>8</v>
      </c>
      <c r="AX207" s="78" t="s">
        <v>2472</v>
      </c>
      <c r="AY207" s="78">
        <v>0</v>
      </c>
    </row>
    <row r="208" spans="1:51">
      <c r="A208" s="205"/>
      <c r="B208" s="8" t="s">
        <v>91</v>
      </c>
      <c r="C208" s="71">
        <v>0</v>
      </c>
      <c r="D208" s="71">
        <v>0</v>
      </c>
      <c r="E208" s="71">
        <v>77</v>
      </c>
      <c r="F208" s="71">
        <v>47</v>
      </c>
      <c r="G208" s="71">
        <v>1097</v>
      </c>
      <c r="H208" s="71">
        <v>573</v>
      </c>
      <c r="I208" s="71">
        <v>1081</v>
      </c>
      <c r="J208" s="71">
        <v>577</v>
      </c>
      <c r="K208" s="125">
        <v>2255</v>
      </c>
      <c r="L208" s="125">
        <v>1197</v>
      </c>
      <c r="M208" s="71">
        <v>0</v>
      </c>
      <c r="N208" s="71">
        <v>3</v>
      </c>
      <c r="O208" s="71">
        <v>39</v>
      </c>
      <c r="P208" s="71">
        <v>43</v>
      </c>
      <c r="Q208" s="125">
        <v>85</v>
      </c>
      <c r="R208" s="205"/>
      <c r="S208" s="8" t="s">
        <v>91</v>
      </c>
      <c r="T208" s="125">
        <v>40</v>
      </c>
      <c r="U208" s="71">
        <v>24</v>
      </c>
      <c r="V208" s="71">
        <v>32</v>
      </c>
      <c r="W208" s="71">
        <v>7</v>
      </c>
      <c r="X208" s="71">
        <v>1</v>
      </c>
      <c r="Y208" s="71">
        <v>32</v>
      </c>
      <c r="Z208" s="71">
        <v>3</v>
      </c>
      <c r="AA208" s="71">
        <v>48</v>
      </c>
      <c r="AB208" s="71">
        <v>1</v>
      </c>
      <c r="AC208" s="16">
        <v>85</v>
      </c>
      <c r="AD208" s="71">
        <v>75</v>
      </c>
      <c r="AE208" s="71">
        <v>46</v>
      </c>
      <c r="AF208" s="71">
        <v>150</v>
      </c>
      <c r="AG208" s="71">
        <v>120</v>
      </c>
      <c r="AH208" s="71">
        <v>23</v>
      </c>
      <c r="AI208" s="205"/>
      <c r="AJ208" s="8" t="s">
        <v>91</v>
      </c>
      <c r="AK208" s="71">
        <v>1475</v>
      </c>
      <c r="AL208" s="71">
        <v>726</v>
      </c>
      <c r="AM208" s="71">
        <v>26</v>
      </c>
      <c r="AN208" s="71">
        <v>0</v>
      </c>
      <c r="AO208" s="71">
        <v>0</v>
      </c>
      <c r="AP208" s="71">
        <v>0</v>
      </c>
      <c r="AQ208" s="71">
        <v>2</v>
      </c>
      <c r="AR208" s="71">
        <v>44</v>
      </c>
      <c r="AS208" s="71">
        <v>80</v>
      </c>
      <c r="AT208" s="71">
        <v>77</v>
      </c>
      <c r="AU208" s="71">
        <v>47</v>
      </c>
      <c r="AW208" s="78" t="s">
        <v>8</v>
      </c>
      <c r="AX208" s="78" t="s">
        <v>2473</v>
      </c>
      <c r="AY208" s="78">
        <v>1511</v>
      </c>
    </row>
    <row r="209" spans="1:51">
      <c r="A209" s="205"/>
      <c r="B209" s="25" t="s">
        <v>73</v>
      </c>
      <c r="C209" s="26">
        <v>0</v>
      </c>
      <c r="D209" s="26">
        <v>0</v>
      </c>
      <c r="E209" s="26">
        <v>77</v>
      </c>
      <c r="F209" s="26">
        <v>47</v>
      </c>
      <c r="G209" s="26">
        <v>1097</v>
      </c>
      <c r="H209" s="26">
        <v>573</v>
      </c>
      <c r="I209" s="26">
        <v>1081</v>
      </c>
      <c r="J209" s="26">
        <v>577</v>
      </c>
      <c r="K209" s="26">
        <v>2255</v>
      </c>
      <c r="L209" s="26">
        <v>1197</v>
      </c>
      <c r="M209" s="26">
        <v>0</v>
      </c>
      <c r="N209" s="26">
        <v>3</v>
      </c>
      <c r="O209" s="26">
        <v>39</v>
      </c>
      <c r="P209" s="26">
        <v>43</v>
      </c>
      <c r="Q209" s="26">
        <v>85</v>
      </c>
      <c r="R209" s="205"/>
      <c r="S209" s="25" t="s">
        <v>73</v>
      </c>
      <c r="T209" s="26">
        <v>40</v>
      </c>
      <c r="U209" s="26">
        <v>24</v>
      </c>
      <c r="V209" s="26">
        <v>32</v>
      </c>
      <c r="W209" s="26">
        <v>7</v>
      </c>
      <c r="X209" s="26">
        <v>1</v>
      </c>
      <c r="Y209" s="26">
        <v>32</v>
      </c>
      <c r="Z209" s="26">
        <v>3</v>
      </c>
      <c r="AA209" s="26">
        <v>48</v>
      </c>
      <c r="AB209" s="26">
        <v>1</v>
      </c>
      <c r="AC209" s="26">
        <v>85</v>
      </c>
      <c r="AD209" s="26">
        <v>75</v>
      </c>
      <c r="AE209" s="26">
        <v>46</v>
      </c>
      <c r="AF209" s="26">
        <v>150</v>
      </c>
      <c r="AG209" s="26">
        <v>120</v>
      </c>
      <c r="AH209" s="26">
        <v>23</v>
      </c>
      <c r="AI209" s="205"/>
      <c r="AJ209" s="25" t="s">
        <v>73</v>
      </c>
      <c r="AK209" s="26">
        <v>1475</v>
      </c>
      <c r="AL209" s="26">
        <v>726</v>
      </c>
      <c r="AM209" s="26">
        <v>26</v>
      </c>
      <c r="AN209" s="26">
        <v>0</v>
      </c>
      <c r="AO209" s="26">
        <v>0</v>
      </c>
      <c r="AP209" s="26">
        <v>0</v>
      </c>
      <c r="AQ209" s="26">
        <v>2</v>
      </c>
      <c r="AR209" s="26">
        <v>44</v>
      </c>
      <c r="AS209" s="26">
        <v>80</v>
      </c>
      <c r="AT209" s="26">
        <v>77</v>
      </c>
      <c r="AU209" s="26">
        <v>47</v>
      </c>
      <c r="AW209" s="78" t="s">
        <v>8</v>
      </c>
      <c r="AX209" s="78" t="s">
        <v>2474</v>
      </c>
      <c r="AY209" s="78">
        <v>1511</v>
      </c>
    </row>
    <row r="210" spans="1:51">
      <c r="A210" s="205" t="s">
        <v>9</v>
      </c>
      <c r="B210" s="8" t="s">
        <v>90</v>
      </c>
      <c r="C210" s="71">
        <v>34</v>
      </c>
      <c r="D210" s="71">
        <v>2</v>
      </c>
      <c r="E210" s="71">
        <v>1226</v>
      </c>
      <c r="F210" s="71">
        <v>683</v>
      </c>
      <c r="G210" s="71">
        <v>14115</v>
      </c>
      <c r="H210" s="71">
        <v>7586</v>
      </c>
      <c r="I210" s="71">
        <v>14680</v>
      </c>
      <c r="J210" s="71">
        <v>7863</v>
      </c>
      <c r="K210" s="125">
        <v>30055</v>
      </c>
      <c r="L210" s="125">
        <v>16134</v>
      </c>
      <c r="M210" s="71">
        <v>1</v>
      </c>
      <c r="N210" s="71">
        <v>43</v>
      </c>
      <c r="O210" s="71">
        <v>488</v>
      </c>
      <c r="P210" s="71">
        <v>511</v>
      </c>
      <c r="Q210" s="125">
        <v>1043</v>
      </c>
      <c r="R210" s="205" t="s">
        <v>9</v>
      </c>
      <c r="S210" s="8" t="s">
        <v>90</v>
      </c>
      <c r="T210" s="125">
        <v>473</v>
      </c>
      <c r="U210" s="71">
        <v>340</v>
      </c>
      <c r="V210" s="71">
        <v>1</v>
      </c>
      <c r="W210" s="71">
        <v>39</v>
      </c>
      <c r="X210" s="71">
        <v>2</v>
      </c>
      <c r="Y210" s="71">
        <v>85</v>
      </c>
      <c r="Z210" s="71">
        <v>13</v>
      </c>
      <c r="AA210" s="71">
        <v>922</v>
      </c>
      <c r="AB210" s="71">
        <v>27</v>
      </c>
      <c r="AC210" s="16">
        <v>1049</v>
      </c>
      <c r="AD210" s="71">
        <v>729</v>
      </c>
      <c r="AE210" s="71">
        <v>329</v>
      </c>
      <c r="AF210" s="71">
        <v>208</v>
      </c>
      <c r="AG210" s="71">
        <v>66</v>
      </c>
      <c r="AH210" s="71">
        <v>278</v>
      </c>
      <c r="AI210" s="205" t="s">
        <v>9</v>
      </c>
      <c r="AJ210" s="8" t="s">
        <v>90</v>
      </c>
      <c r="AK210" s="71">
        <v>1475</v>
      </c>
      <c r="AL210" s="71">
        <v>563</v>
      </c>
      <c r="AM210" s="71">
        <v>183</v>
      </c>
      <c r="AN210" s="71">
        <v>2759</v>
      </c>
      <c r="AO210" s="71">
        <v>168</v>
      </c>
      <c r="AP210" s="71">
        <v>20</v>
      </c>
      <c r="AQ210" s="71">
        <v>22</v>
      </c>
      <c r="AR210" s="71">
        <v>71</v>
      </c>
      <c r="AS210" s="71">
        <v>419</v>
      </c>
      <c r="AT210" s="71">
        <v>182</v>
      </c>
      <c r="AU210" s="71">
        <v>159</v>
      </c>
      <c r="AW210" s="78" t="s">
        <v>9</v>
      </c>
      <c r="AX210" s="78" t="s">
        <v>2475</v>
      </c>
      <c r="AY210" s="78">
        <v>7870</v>
      </c>
    </row>
    <row r="211" spans="1:51">
      <c r="A211" s="205"/>
      <c r="B211" s="8" t="s">
        <v>91</v>
      </c>
      <c r="C211" s="71">
        <v>0</v>
      </c>
      <c r="D211" s="71">
        <v>0</v>
      </c>
      <c r="E211" s="71">
        <v>0</v>
      </c>
      <c r="F211" s="71">
        <v>0</v>
      </c>
      <c r="G211" s="71">
        <v>0</v>
      </c>
      <c r="H211" s="71">
        <v>0</v>
      </c>
      <c r="I211" s="71">
        <v>0</v>
      </c>
      <c r="J211" s="71">
        <v>0</v>
      </c>
      <c r="K211" s="125">
        <v>0</v>
      </c>
      <c r="L211" s="125">
        <v>0</v>
      </c>
      <c r="M211" s="71">
        <v>0</v>
      </c>
      <c r="N211" s="71">
        <v>0</v>
      </c>
      <c r="O211" s="71">
        <v>0</v>
      </c>
      <c r="P211" s="71">
        <v>0</v>
      </c>
      <c r="Q211" s="125">
        <v>0</v>
      </c>
      <c r="R211" s="205"/>
      <c r="S211" s="8" t="s">
        <v>91</v>
      </c>
      <c r="T211" s="125">
        <v>0</v>
      </c>
      <c r="U211" s="71">
        <v>0</v>
      </c>
      <c r="V211" s="71">
        <v>0</v>
      </c>
      <c r="W211" s="71">
        <v>0</v>
      </c>
      <c r="X211" s="71">
        <v>0</v>
      </c>
      <c r="Y211" s="71">
        <v>0</v>
      </c>
      <c r="Z211" s="71">
        <v>0</v>
      </c>
      <c r="AA211" s="71">
        <v>0</v>
      </c>
      <c r="AB211" s="71">
        <v>0</v>
      </c>
      <c r="AC211" s="16">
        <v>0</v>
      </c>
      <c r="AD211" s="71">
        <v>0</v>
      </c>
      <c r="AE211" s="71">
        <v>0</v>
      </c>
      <c r="AF211" s="71">
        <v>0</v>
      </c>
      <c r="AG211" s="71">
        <v>0</v>
      </c>
      <c r="AH211" s="71">
        <v>0</v>
      </c>
      <c r="AI211" s="205"/>
      <c r="AJ211" s="8" t="s">
        <v>91</v>
      </c>
      <c r="AK211" s="71">
        <v>0</v>
      </c>
      <c r="AL211" s="71">
        <v>0</v>
      </c>
      <c r="AM211" s="71">
        <v>0</v>
      </c>
      <c r="AN211" s="71">
        <v>0</v>
      </c>
      <c r="AO211" s="71">
        <v>0</v>
      </c>
      <c r="AP211" s="71">
        <v>0</v>
      </c>
      <c r="AQ211" s="71">
        <v>0</v>
      </c>
      <c r="AR211" s="71">
        <v>0</v>
      </c>
      <c r="AS211" s="71">
        <v>0</v>
      </c>
      <c r="AT211" s="71">
        <v>0</v>
      </c>
      <c r="AU211" s="71">
        <v>0</v>
      </c>
      <c r="AW211" s="78" t="s">
        <v>9</v>
      </c>
      <c r="AX211" s="78" t="s">
        <v>2476</v>
      </c>
      <c r="AY211" s="78">
        <v>0</v>
      </c>
    </row>
    <row r="212" spans="1:51">
      <c r="A212" s="205"/>
      <c r="B212" s="25" t="s">
        <v>73</v>
      </c>
      <c r="C212" s="26">
        <v>34</v>
      </c>
      <c r="D212" s="26">
        <v>2</v>
      </c>
      <c r="E212" s="26">
        <v>1226</v>
      </c>
      <c r="F212" s="26">
        <v>683</v>
      </c>
      <c r="G212" s="26">
        <v>14115</v>
      </c>
      <c r="H212" s="26">
        <v>7586</v>
      </c>
      <c r="I212" s="26">
        <v>14680</v>
      </c>
      <c r="J212" s="26">
        <v>7863</v>
      </c>
      <c r="K212" s="26">
        <v>30055</v>
      </c>
      <c r="L212" s="26">
        <v>16134</v>
      </c>
      <c r="M212" s="26">
        <v>1</v>
      </c>
      <c r="N212" s="26">
        <v>43</v>
      </c>
      <c r="O212" s="26">
        <v>488</v>
      </c>
      <c r="P212" s="26">
        <v>511</v>
      </c>
      <c r="Q212" s="26">
        <v>1043</v>
      </c>
      <c r="R212" s="205"/>
      <c r="S212" s="25" t="s">
        <v>73</v>
      </c>
      <c r="T212" s="26">
        <v>473</v>
      </c>
      <c r="U212" s="26">
        <v>340</v>
      </c>
      <c r="V212" s="26">
        <v>1</v>
      </c>
      <c r="W212" s="26">
        <v>39</v>
      </c>
      <c r="X212" s="26">
        <v>2</v>
      </c>
      <c r="Y212" s="26">
        <v>85</v>
      </c>
      <c r="Z212" s="26">
        <v>13</v>
      </c>
      <c r="AA212" s="26">
        <v>922</v>
      </c>
      <c r="AB212" s="26">
        <v>27</v>
      </c>
      <c r="AC212" s="26">
        <v>1049</v>
      </c>
      <c r="AD212" s="26">
        <v>729</v>
      </c>
      <c r="AE212" s="26">
        <v>329</v>
      </c>
      <c r="AF212" s="26">
        <v>208</v>
      </c>
      <c r="AG212" s="26">
        <v>66</v>
      </c>
      <c r="AH212" s="26">
        <v>278</v>
      </c>
      <c r="AI212" s="205"/>
      <c r="AJ212" s="25" t="s">
        <v>73</v>
      </c>
      <c r="AK212" s="26">
        <v>1475</v>
      </c>
      <c r="AL212" s="26">
        <v>563</v>
      </c>
      <c r="AM212" s="26">
        <v>183</v>
      </c>
      <c r="AN212" s="26">
        <v>2759</v>
      </c>
      <c r="AO212" s="26">
        <v>168</v>
      </c>
      <c r="AP212" s="26">
        <v>20</v>
      </c>
      <c r="AQ212" s="26">
        <v>22</v>
      </c>
      <c r="AR212" s="26">
        <v>71</v>
      </c>
      <c r="AS212" s="26">
        <v>419</v>
      </c>
      <c r="AT212" s="26">
        <v>182</v>
      </c>
      <c r="AU212" s="26">
        <v>159</v>
      </c>
      <c r="AW212" s="78" t="s">
        <v>9</v>
      </c>
      <c r="AX212" s="78" t="s">
        <v>2477</v>
      </c>
      <c r="AY212" s="78">
        <v>7870</v>
      </c>
    </row>
    <row r="213" spans="1:51" s="100" customFormat="1">
      <c r="A213" s="7" t="s">
        <v>100</v>
      </c>
      <c r="B213" s="8"/>
      <c r="C213" s="22"/>
      <c r="D213" s="11"/>
      <c r="E213" s="22"/>
      <c r="F213" s="22"/>
      <c r="G213" s="22"/>
      <c r="H213" s="22"/>
      <c r="I213" s="22"/>
      <c r="J213" s="22"/>
      <c r="K213" s="7"/>
      <c r="L213" s="7"/>
      <c r="M213" s="8"/>
      <c r="N213" s="8"/>
      <c r="O213" s="22"/>
      <c r="P213" s="22"/>
      <c r="Q213" s="7"/>
      <c r="R213" s="7" t="s">
        <v>100</v>
      </c>
      <c r="S213" s="23"/>
      <c r="T213" s="17"/>
      <c r="U213" s="17"/>
      <c r="V213" s="23"/>
      <c r="W213" s="20"/>
      <c r="X213" s="17"/>
      <c r="Y213" s="17"/>
      <c r="Z213" s="23"/>
      <c r="AA213" s="17"/>
      <c r="AB213" s="17"/>
      <c r="AC213" s="19"/>
      <c r="AD213" s="17"/>
      <c r="AE213" s="17"/>
      <c r="AF213" s="19"/>
      <c r="AG213" s="17"/>
      <c r="AH213" s="19"/>
      <c r="AI213" s="7" t="s">
        <v>100</v>
      </c>
      <c r="AJ213" s="8"/>
      <c r="AK213" s="8"/>
      <c r="AL213" s="8"/>
      <c r="AM213" s="22"/>
      <c r="AN213" s="8"/>
      <c r="AO213" s="11"/>
      <c r="AP213" s="11"/>
      <c r="AQ213" s="22"/>
      <c r="AR213" s="22"/>
      <c r="AS213" s="22"/>
      <c r="AT213" s="22"/>
      <c r="AU213" s="22"/>
      <c r="AW213" s="78" t="str">
        <f>IF(A213="",AW212,A213)</f>
        <v>ATSIMO-ATSINANANA</v>
      </c>
      <c r="AX213" s="78" t="str">
        <f>AW213&amp;B213</f>
        <v>ATSIMO-ATSINANANA</v>
      </c>
      <c r="AY213" s="78">
        <f>AK213+AM213+2*AN213+3*AO213+4*AP213+5*AQ213</f>
        <v>0</v>
      </c>
    </row>
    <row r="214" spans="1:51">
      <c r="A214" s="205" t="s">
        <v>18</v>
      </c>
      <c r="B214" s="8" t="s">
        <v>90</v>
      </c>
      <c r="C214" s="71">
        <v>0</v>
      </c>
      <c r="D214" s="71">
        <v>0</v>
      </c>
      <c r="E214" s="71">
        <v>39</v>
      </c>
      <c r="F214" s="71">
        <v>20</v>
      </c>
      <c r="G214" s="71">
        <v>963</v>
      </c>
      <c r="H214" s="71">
        <v>480</v>
      </c>
      <c r="I214" s="71">
        <v>1058</v>
      </c>
      <c r="J214" s="71">
        <v>527</v>
      </c>
      <c r="K214" s="125">
        <v>2060</v>
      </c>
      <c r="L214" s="125">
        <v>1027</v>
      </c>
      <c r="M214" s="71">
        <v>0</v>
      </c>
      <c r="N214" s="71">
        <v>5</v>
      </c>
      <c r="O214" s="71">
        <v>81</v>
      </c>
      <c r="P214" s="71">
        <v>87</v>
      </c>
      <c r="Q214" s="125">
        <v>173</v>
      </c>
      <c r="R214" s="205" t="s">
        <v>18</v>
      </c>
      <c r="S214" s="8" t="s">
        <v>90</v>
      </c>
      <c r="T214" s="125">
        <v>25</v>
      </c>
      <c r="U214" s="71">
        <v>4</v>
      </c>
      <c r="V214" s="71">
        <v>0</v>
      </c>
      <c r="W214" s="71">
        <v>25</v>
      </c>
      <c r="X214" s="71">
        <v>0</v>
      </c>
      <c r="Y214" s="71">
        <v>33</v>
      </c>
      <c r="Z214" s="71">
        <v>3</v>
      </c>
      <c r="AA214" s="71">
        <v>100</v>
      </c>
      <c r="AB214" s="71">
        <v>0</v>
      </c>
      <c r="AC214" s="16">
        <v>136</v>
      </c>
      <c r="AD214" s="71">
        <v>94</v>
      </c>
      <c r="AE214" s="71">
        <v>71</v>
      </c>
      <c r="AF214" s="71">
        <v>1</v>
      </c>
      <c r="AG214" s="71">
        <v>0</v>
      </c>
      <c r="AH214" s="71">
        <v>61</v>
      </c>
      <c r="AI214" s="205" t="s">
        <v>18</v>
      </c>
      <c r="AJ214" s="8" t="s">
        <v>90</v>
      </c>
      <c r="AK214" s="71">
        <v>235</v>
      </c>
      <c r="AL214" s="71">
        <v>115</v>
      </c>
      <c r="AM214" s="71">
        <v>8</v>
      </c>
      <c r="AN214" s="71">
        <v>7</v>
      </c>
      <c r="AO214" s="71">
        <v>0</v>
      </c>
      <c r="AP214" s="71">
        <v>0</v>
      </c>
      <c r="AQ214" s="71">
        <v>0</v>
      </c>
      <c r="AR214" s="71">
        <v>3</v>
      </c>
      <c r="AS214" s="71">
        <v>64</v>
      </c>
      <c r="AT214" s="71">
        <v>6</v>
      </c>
      <c r="AU214" s="71">
        <v>4</v>
      </c>
      <c r="AW214" s="78" t="s">
        <v>18</v>
      </c>
      <c r="AX214" s="78" t="s">
        <v>2481</v>
      </c>
      <c r="AY214" s="78">
        <v>257</v>
      </c>
    </row>
    <row r="215" spans="1:51">
      <c r="A215" s="205"/>
      <c r="B215" s="8" t="s">
        <v>91</v>
      </c>
      <c r="C215" s="71">
        <v>0</v>
      </c>
      <c r="D215" s="71">
        <v>0</v>
      </c>
      <c r="E215" s="71">
        <v>0</v>
      </c>
      <c r="F215" s="71">
        <v>0</v>
      </c>
      <c r="G215" s="71">
        <v>0</v>
      </c>
      <c r="H215" s="71">
        <v>0</v>
      </c>
      <c r="I215" s="71">
        <v>0</v>
      </c>
      <c r="J215" s="71">
        <v>0</v>
      </c>
      <c r="K215" s="125">
        <v>0</v>
      </c>
      <c r="L215" s="125">
        <v>0</v>
      </c>
      <c r="M215" s="71">
        <v>0</v>
      </c>
      <c r="N215" s="71">
        <v>0</v>
      </c>
      <c r="O215" s="71">
        <v>0</v>
      </c>
      <c r="P215" s="71">
        <v>0</v>
      </c>
      <c r="Q215" s="125">
        <v>0</v>
      </c>
      <c r="R215" s="205"/>
      <c r="S215" s="8" t="s">
        <v>91</v>
      </c>
      <c r="T215" s="125">
        <v>0</v>
      </c>
      <c r="U215" s="71">
        <v>0</v>
      </c>
      <c r="V215" s="71">
        <v>0</v>
      </c>
      <c r="W215" s="71">
        <v>0</v>
      </c>
      <c r="X215" s="71">
        <v>0</v>
      </c>
      <c r="Y215" s="71">
        <v>0</v>
      </c>
      <c r="Z215" s="71">
        <v>0</v>
      </c>
      <c r="AA215" s="71">
        <v>0</v>
      </c>
      <c r="AB215" s="71">
        <v>0</v>
      </c>
      <c r="AC215" s="16">
        <v>0</v>
      </c>
      <c r="AD215" s="71">
        <v>0</v>
      </c>
      <c r="AE215" s="71">
        <v>0</v>
      </c>
      <c r="AF215" s="71">
        <v>0</v>
      </c>
      <c r="AG215" s="71">
        <v>0</v>
      </c>
      <c r="AH215" s="71">
        <v>0</v>
      </c>
      <c r="AI215" s="205"/>
      <c r="AJ215" s="8" t="s">
        <v>91</v>
      </c>
      <c r="AK215" s="71">
        <v>0</v>
      </c>
      <c r="AL215" s="71">
        <v>0</v>
      </c>
      <c r="AM215" s="71">
        <v>0</v>
      </c>
      <c r="AN215" s="71">
        <v>0</v>
      </c>
      <c r="AO215" s="71">
        <v>0</v>
      </c>
      <c r="AP215" s="71">
        <v>0</v>
      </c>
      <c r="AQ215" s="71">
        <v>0</v>
      </c>
      <c r="AR215" s="71">
        <v>0</v>
      </c>
      <c r="AS215" s="71">
        <v>0</v>
      </c>
      <c r="AT215" s="71">
        <v>0</v>
      </c>
      <c r="AU215" s="71">
        <v>0</v>
      </c>
      <c r="AW215" s="78" t="s">
        <v>18</v>
      </c>
      <c r="AX215" s="78" t="s">
        <v>2482</v>
      </c>
      <c r="AY215" s="78">
        <v>0</v>
      </c>
    </row>
    <row r="216" spans="1:51">
      <c r="A216" s="205"/>
      <c r="B216" s="25" t="s">
        <v>73</v>
      </c>
      <c r="C216" s="26">
        <v>0</v>
      </c>
      <c r="D216" s="26">
        <v>0</v>
      </c>
      <c r="E216" s="26">
        <v>39</v>
      </c>
      <c r="F216" s="26">
        <v>20</v>
      </c>
      <c r="G216" s="26">
        <v>963</v>
      </c>
      <c r="H216" s="26">
        <v>480</v>
      </c>
      <c r="I216" s="26">
        <v>1058</v>
      </c>
      <c r="J216" s="26">
        <v>527</v>
      </c>
      <c r="K216" s="26">
        <v>2060</v>
      </c>
      <c r="L216" s="26">
        <v>1027</v>
      </c>
      <c r="M216" s="26">
        <v>0</v>
      </c>
      <c r="N216" s="26">
        <v>5</v>
      </c>
      <c r="O216" s="26">
        <v>81</v>
      </c>
      <c r="P216" s="26">
        <v>87</v>
      </c>
      <c r="Q216" s="26">
        <v>173</v>
      </c>
      <c r="R216" s="205"/>
      <c r="S216" s="25" t="s">
        <v>73</v>
      </c>
      <c r="T216" s="26">
        <v>25</v>
      </c>
      <c r="U216" s="26">
        <v>4</v>
      </c>
      <c r="V216" s="26">
        <v>0</v>
      </c>
      <c r="W216" s="26">
        <v>25</v>
      </c>
      <c r="X216" s="26">
        <v>0</v>
      </c>
      <c r="Y216" s="26">
        <v>33</v>
      </c>
      <c r="Z216" s="26">
        <v>3</v>
      </c>
      <c r="AA216" s="26">
        <v>100</v>
      </c>
      <c r="AB216" s="26">
        <v>0</v>
      </c>
      <c r="AC216" s="26">
        <v>136</v>
      </c>
      <c r="AD216" s="26">
        <v>94</v>
      </c>
      <c r="AE216" s="26">
        <v>71</v>
      </c>
      <c r="AF216" s="26">
        <v>1</v>
      </c>
      <c r="AG216" s="26">
        <v>0</v>
      </c>
      <c r="AH216" s="26">
        <v>61</v>
      </c>
      <c r="AI216" s="205"/>
      <c r="AJ216" s="25" t="s">
        <v>73</v>
      </c>
      <c r="AK216" s="26">
        <v>235</v>
      </c>
      <c r="AL216" s="26">
        <v>115</v>
      </c>
      <c r="AM216" s="26">
        <v>8</v>
      </c>
      <c r="AN216" s="26">
        <v>7</v>
      </c>
      <c r="AO216" s="26">
        <v>0</v>
      </c>
      <c r="AP216" s="26">
        <v>0</v>
      </c>
      <c r="AQ216" s="26">
        <v>0</v>
      </c>
      <c r="AR216" s="26">
        <v>3</v>
      </c>
      <c r="AS216" s="26">
        <v>64</v>
      </c>
      <c r="AT216" s="26">
        <v>6</v>
      </c>
      <c r="AU216" s="26">
        <v>4</v>
      </c>
      <c r="AW216" s="78" t="s">
        <v>18</v>
      </c>
      <c r="AX216" s="78" t="s">
        <v>2483</v>
      </c>
      <c r="AY216" s="78">
        <v>257</v>
      </c>
    </row>
    <row r="217" spans="1:51">
      <c r="A217" s="205" t="s">
        <v>173</v>
      </c>
      <c r="B217" s="8" t="s">
        <v>90</v>
      </c>
      <c r="C217" s="71">
        <v>45</v>
      </c>
      <c r="D217" s="71">
        <v>25</v>
      </c>
      <c r="E217" s="71">
        <v>2042</v>
      </c>
      <c r="F217" s="71">
        <v>1069</v>
      </c>
      <c r="G217" s="71">
        <v>5666</v>
      </c>
      <c r="H217" s="71">
        <v>3000</v>
      </c>
      <c r="I217" s="71">
        <v>8698</v>
      </c>
      <c r="J217" s="71">
        <v>4676</v>
      </c>
      <c r="K217" s="125">
        <v>16451</v>
      </c>
      <c r="L217" s="125">
        <v>8770</v>
      </c>
      <c r="M217" s="71">
        <v>1</v>
      </c>
      <c r="N217" s="71">
        <v>133</v>
      </c>
      <c r="O217" s="71">
        <v>306</v>
      </c>
      <c r="P217" s="71">
        <v>454</v>
      </c>
      <c r="Q217" s="125">
        <v>894</v>
      </c>
      <c r="R217" s="205" t="s">
        <v>173</v>
      </c>
      <c r="S217" s="8" t="s">
        <v>90</v>
      </c>
      <c r="T217" s="125">
        <v>283</v>
      </c>
      <c r="U217" s="71">
        <v>40</v>
      </c>
      <c r="V217" s="71">
        <v>1</v>
      </c>
      <c r="W217" s="71">
        <v>105</v>
      </c>
      <c r="X217" s="71">
        <v>1</v>
      </c>
      <c r="Y217" s="71">
        <v>50</v>
      </c>
      <c r="Z217" s="71">
        <v>49</v>
      </c>
      <c r="AA217" s="71">
        <v>741</v>
      </c>
      <c r="AB217" s="71">
        <v>0</v>
      </c>
      <c r="AC217" s="16">
        <v>841</v>
      </c>
      <c r="AD217" s="71">
        <v>640</v>
      </c>
      <c r="AE217" s="71">
        <v>81</v>
      </c>
      <c r="AF217" s="71">
        <v>9</v>
      </c>
      <c r="AG217" s="71">
        <v>3</v>
      </c>
      <c r="AH217" s="71">
        <v>296</v>
      </c>
      <c r="AI217" s="205" t="s">
        <v>173</v>
      </c>
      <c r="AJ217" s="8" t="s">
        <v>90</v>
      </c>
      <c r="AK217" s="71">
        <v>1206</v>
      </c>
      <c r="AL217" s="71">
        <v>706</v>
      </c>
      <c r="AM217" s="71">
        <v>46</v>
      </c>
      <c r="AN217" s="71">
        <v>469</v>
      </c>
      <c r="AO217" s="71">
        <v>98</v>
      </c>
      <c r="AP217" s="71">
        <v>18</v>
      </c>
      <c r="AQ217" s="71">
        <v>0</v>
      </c>
      <c r="AR217" s="71">
        <v>52</v>
      </c>
      <c r="AS217" s="71">
        <v>445</v>
      </c>
      <c r="AT217" s="71">
        <v>86</v>
      </c>
      <c r="AU217" s="71">
        <v>62</v>
      </c>
      <c r="AW217" s="78" t="s">
        <v>173</v>
      </c>
      <c r="AX217" s="78" t="s">
        <v>2484</v>
      </c>
      <c r="AY217" s="78">
        <v>2556</v>
      </c>
    </row>
    <row r="218" spans="1:51">
      <c r="A218" s="205"/>
      <c r="B218" s="8" t="s">
        <v>91</v>
      </c>
      <c r="C218" s="71">
        <v>0</v>
      </c>
      <c r="D218" s="71">
        <v>0</v>
      </c>
      <c r="E218" s="71">
        <v>361</v>
      </c>
      <c r="F218" s="71">
        <v>187</v>
      </c>
      <c r="G218" s="71">
        <v>384</v>
      </c>
      <c r="H218" s="71">
        <v>191</v>
      </c>
      <c r="I218" s="71">
        <v>566</v>
      </c>
      <c r="J218" s="71">
        <v>297</v>
      </c>
      <c r="K218" s="125">
        <v>1311</v>
      </c>
      <c r="L218" s="125">
        <v>675</v>
      </c>
      <c r="M218" s="71">
        <v>0</v>
      </c>
      <c r="N218" s="71">
        <v>23</v>
      </c>
      <c r="O218" s="71">
        <v>21</v>
      </c>
      <c r="P218" s="71">
        <v>31</v>
      </c>
      <c r="Q218" s="125">
        <v>75</v>
      </c>
      <c r="R218" s="205"/>
      <c r="S218" s="8" t="s">
        <v>91</v>
      </c>
      <c r="T218" s="125">
        <v>14</v>
      </c>
      <c r="U218" s="71">
        <v>5</v>
      </c>
      <c r="V218" s="71">
        <v>4</v>
      </c>
      <c r="W218" s="71">
        <v>2</v>
      </c>
      <c r="X218" s="71">
        <v>0</v>
      </c>
      <c r="Y218" s="71">
        <v>29</v>
      </c>
      <c r="Z218" s="71">
        <v>2</v>
      </c>
      <c r="AA218" s="71">
        <v>44</v>
      </c>
      <c r="AB218" s="71">
        <v>0</v>
      </c>
      <c r="AC218" s="16">
        <v>75</v>
      </c>
      <c r="AD218" s="71">
        <v>71</v>
      </c>
      <c r="AE218" s="71">
        <v>8</v>
      </c>
      <c r="AF218" s="71">
        <v>17</v>
      </c>
      <c r="AG218" s="71">
        <v>8</v>
      </c>
      <c r="AH218" s="71">
        <v>10</v>
      </c>
      <c r="AI218" s="205"/>
      <c r="AJ218" s="8" t="s">
        <v>91</v>
      </c>
      <c r="AK218" s="71">
        <v>358</v>
      </c>
      <c r="AL218" s="71">
        <v>170</v>
      </c>
      <c r="AM218" s="71">
        <v>0</v>
      </c>
      <c r="AN218" s="71">
        <v>156</v>
      </c>
      <c r="AO218" s="71">
        <v>2</v>
      </c>
      <c r="AP218" s="71">
        <v>0</v>
      </c>
      <c r="AQ218" s="71">
        <v>0</v>
      </c>
      <c r="AR218" s="71">
        <v>11</v>
      </c>
      <c r="AS218" s="71">
        <v>21</v>
      </c>
      <c r="AT218" s="71">
        <v>11</v>
      </c>
      <c r="AU218" s="71">
        <v>8</v>
      </c>
      <c r="AW218" s="78" t="s">
        <v>173</v>
      </c>
      <c r="AX218" s="78" t="s">
        <v>2485</v>
      </c>
      <c r="AY218" s="78">
        <v>676</v>
      </c>
    </row>
    <row r="219" spans="1:51">
      <c r="A219" s="205"/>
      <c r="B219" s="25" t="s">
        <v>73</v>
      </c>
      <c r="C219" s="26">
        <v>45</v>
      </c>
      <c r="D219" s="26">
        <v>25</v>
      </c>
      <c r="E219" s="26">
        <v>2403</v>
      </c>
      <c r="F219" s="26">
        <v>1256</v>
      </c>
      <c r="G219" s="26">
        <v>6050</v>
      </c>
      <c r="H219" s="26">
        <v>3191</v>
      </c>
      <c r="I219" s="26">
        <v>9264</v>
      </c>
      <c r="J219" s="26">
        <v>4973</v>
      </c>
      <c r="K219" s="26">
        <v>17762</v>
      </c>
      <c r="L219" s="26">
        <v>9445</v>
      </c>
      <c r="M219" s="26">
        <v>1</v>
      </c>
      <c r="N219" s="26">
        <v>156</v>
      </c>
      <c r="O219" s="26">
        <v>327</v>
      </c>
      <c r="P219" s="26">
        <v>485</v>
      </c>
      <c r="Q219" s="26">
        <v>969</v>
      </c>
      <c r="R219" s="205"/>
      <c r="S219" s="25" t="s">
        <v>73</v>
      </c>
      <c r="T219" s="26">
        <v>297</v>
      </c>
      <c r="U219" s="26">
        <v>45</v>
      </c>
      <c r="V219" s="26">
        <v>5</v>
      </c>
      <c r="W219" s="26">
        <v>107</v>
      </c>
      <c r="X219" s="26">
        <v>1</v>
      </c>
      <c r="Y219" s="26">
        <v>79</v>
      </c>
      <c r="Z219" s="26">
        <v>51</v>
      </c>
      <c r="AA219" s="26">
        <v>785</v>
      </c>
      <c r="AB219" s="26">
        <v>0</v>
      </c>
      <c r="AC219" s="26">
        <v>916</v>
      </c>
      <c r="AD219" s="26">
        <v>711</v>
      </c>
      <c r="AE219" s="26">
        <v>89</v>
      </c>
      <c r="AF219" s="26">
        <v>26</v>
      </c>
      <c r="AG219" s="26">
        <v>11</v>
      </c>
      <c r="AH219" s="26">
        <v>306</v>
      </c>
      <c r="AI219" s="205"/>
      <c r="AJ219" s="25" t="s">
        <v>73</v>
      </c>
      <c r="AK219" s="26">
        <v>1564</v>
      </c>
      <c r="AL219" s="26">
        <v>876</v>
      </c>
      <c r="AM219" s="26">
        <v>46</v>
      </c>
      <c r="AN219" s="26">
        <v>625</v>
      </c>
      <c r="AO219" s="26">
        <v>100</v>
      </c>
      <c r="AP219" s="26">
        <v>18</v>
      </c>
      <c r="AQ219" s="26">
        <v>0</v>
      </c>
      <c r="AR219" s="26">
        <v>63</v>
      </c>
      <c r="AS219" s="26">
        <v>466</v>
      </c>
      <c r="AT219" s="26">
        <v>97</v>
      </c>
      <c r="AU219" s="26">
        <v>70</v>
      </c>
      <c r="AW219" s="78" t="s">
        <v>173</v>
      </c>
      <c r="AX219" s="78" t="s">
        <v>2486</v>
      </c>
      <c r="AY219" s="78">
        <v>3232</v>
      </c>
    </row>
    <row r="220" spans="1:51">
      <c r="A220" s="205" t="s">
        <v>2061</v>
      </c>
      <c r="B220" s="8" t="s">
        <v>90</v>
      </c>
      <c r="C220" s="71">
        <v>0</v>
      </c>
      <c r="D220" s="71">
        <v>0</v>
      </c>
      <c r="E220" s="71">
        <v>1745</v>
      </c>
      <c r="F220" s="71">
        <v>878</v>
      </c>
      <c r="G220" s="71">
        <v>1690</v>
      </c>
      <c r="H220" s="71">
        <v>844</v>
      </c>
      <c r="I220" s="71">
        <v>1676</v>
      </c>
      <c r="J220" s="71">
        <v>808</v>
      </c>
      <c r="K220" s="125">
        <v>5111</v>
      </c>
      <c r="L220" s="125">
        <v>2530</v>
      </c>
      <c r="M220" s="71">
        <v>0</v>
      </c>
      <c r="N220" s="71">
        <v>146</v>
      </c>
      <c r="O220" s="71">
        <v>140</v>
      </c>
      <c r="P220" s="71">
        <v>142</v>
      </c>
      <c r="Q220" s="125">
        <v>428</v>
      </c>
      <c r="R220" s="205" t="s">
        <v>2061</v>
      </c>
      <c r="S220" s="8" t="s">
        <v>90</v>
      </c>
      <c r="T220" s="125">
        <v>107</v>
      </c>
      <c r="U220" s="71">
        <v>39</v>
      </c>
      <c r="V220" s="71">
        <v>0</v>
      </c>
      <c r="W220" s="71">
        <v>11</v>
      </c>
      <c r="X220" s="71">
        <v>0</v>
      </c>
      <c r="Y220" s="71">
        <v>29</v>
      </c>
      <c r="Z220" s="71">
        <v>7</v>
      </c>
      <c r="AA220" s="71">
        <v>214</v>
      </c>
      <c r="AB220" s="71">
        <v>0</v>
      </c>
      <c r="AC220" s="16">
        <v>250</v>
      </c>
      <c r="AD220" s="71">
        <v>159</v>
      </c>
      <c r="AE220" s="71">
        <v>130</v>
      </c>
      <c r="AF220" s="71">
        <v>7</v>
      </c>
      <c r="AG220" s="71">
        <v>4</v>
      </c>
      <c r="AH220" s="71">
        <v>105</v>
      </c>
      <c r="AI220" s="205" t="s">
        <v>2061</v>
      </c>
      <c r="AJ220" s="8" t="s">
        <v>90</v>
      </c>
      <c r="AK220" s="71">
        <v>102</v>
      </c>
      <c r="AL220" s="71">
        <v>42</v>
      </c>
      <c r="AM220" s="71">
        <v>4</v>
      </c>
      <c r="AN220" s="71">
        <v>5</v>
      </c>
      <c r="AO220" s="71">
        <v>21</v>
      </c>
      <c r="AP220" s="71">
        <v>0</v>
      </c>
      <c r="AQ220" s="71">
        <v>0</v>
      </c>
      <c r="AR220" s="71">
        <v>5</v>
      </c>
      <c r="AS220" s="71">
        <v>116</v>
      </c>
      <c r="AT220" s="71">
        <v>22</v>
      </c>
      <c r="AU220" s="71">
        <v>15</v>
      </c>
      <c r="AW220" s="78" t="s">
        <v>2061</v>
      </c>
      <c r="AX220" s="78" t="s">
        <v>2487</v>
      </c>
      <c r="AY220" s="78">
        <v>179</v>
      </c>
    </row>
    <row r="221" spans="1:51">
      <c r="A221" s="205"/>
      <c r="B221" s="8" t="s">
        <v>91</v>
      </c>
      <c r="C221" s="71">
        <v>0</v>
      </c>
      <c r="D221" s="71">
        <v>0</v>
      </c>
      <c r="E221" s="71">
        <v>0</v>
      </c>
      <c r="F221" s="71">
        <v>0</v>
      </c>
      <c r="G221" s="71">
        <v>0</v>
      </c>
      <c r="H221" s="71">
        <v>0</v>
      </c>
      <c r="I221" s="71">
        <v>0</v>
      </c>
      <c r="J221" s="71">
        <v>0</v>
      </c>
      <c r="K221" s="125">
        <v>0</v>
      </c>
      <c r="L221" s="125">
        <v>0</v>
      </c>
      <c r="M221" s="71">
        <v>0</v>
      </c>
      <c r="N221" s="71">
        <v>0</v>
      </c>
      <c r="O221" s="71">
        <v>0</v>
      </c>
      <c r="P221" s="71">
        <v>0</v>
      </c>
      <c r="Q221" s="125">
        <v>0</v>
      </c>
      <c r="R221" s="205"/>
      <c r="S221" s="8" t="s">
        <v>91</v>
      </c>
      <c r="T221" s="125">
        <v>0</v>
      </c>
      <c r="U221" s="71">
        <v>0</v>
      </c>
      <c r="V221" s="71">
        <v>0</v>
      </c>
      <c r="W221" s="71">
        <v>0</v>
      </c>
      <c r="X221" s="71">
        <v>0</v>
      </c>
      <c r="Y221" s="71">
        <v>0</v>
      </c>
      <c r="Z221" s="71">
        <v>0</v>
      </c>
      <c r="AA221" s="71">
        <v>0</v>
      </c>
      <c r="AB221" s="71">
        <v>0</v>
      </c>
      <c r="AC221" s="16">
        <v>0</v>
      </c>
      <c r="AD221" s="71">
        <v>0</v>
      </c>
      <c r="AE221" s="71">
        <v>0</v>
      </c>
      <c r="AF221" s="71">
        <v>0</v>
      </c>
      <c r="AG221" s="71">
        <v>0</v>
      </c>
      <c r="AH221" s="71">
        <v>0</v>
      </c>
      <c r="AI221" s="205"/>
      <c r="AJ221" s="8" t="s">
        <v>91</v>
      </c>
      <c r="AK221" s="71">
        <v>0</v>
      </c>
      <c r="AL221" s="71">
        <v>0</v>
      </c>
      <c r="AM221" s="71">
        <v>0</v>
      </c>
      <c r="AN221" s="71">
        <v>0</v>
      </c>
      <c r="AO221" s="71">
        <v>0</v>
      </c>
      <c r="AP221" s="71">
        <v>0</v>
      </c>
      <c r="AQ221" s="71">
        <v>0</v>
      </c>
      <c r="AR221" s="71">
        <v>0</v>
      </c>
      <c r="AS221" s="71">
        <v>0</v>
      </c>
      <c r="AT221" s="71">
        <v>0</v>
      </c>
      <c r="AU221" s="71">
        <v>0</v>
      </c>
      <c r="AW221" s="78" t="s">
        <v>2061</v>
      </c>
      <c r="AX221" s="78" t="s">
        <v>2488</v>
      </c>
      <c r="AY221" s="78">
        <v>0</v>
      </c>
    </row>
    <row r="222" spans="1:51">
      <c r="A222" s="205"/>
      <c r="B222" s="25" t="s">
        <v>73</v>
      </c>
      <c r="C222" s="26">
        <v>0</v>
      </c>
      <c r="D222" s="26">
        <v>0</v>
      </c>
      <c r="E222" s="26">
        <v>1745</v>
      </c>
      <c r="F222" s="26">
        <v>878</v>
      </c>
      <c r="G222" s="26">
        <v>1690</v>
      </c>
      <c r="H222" s="26">
        <v>844</v>
      </c>
      <c r="I222" s="26">
        <v>1676</v>
      </c>
      <c r="J222" s="26">
        <v>808</v>
      </c>
      <c r="K222" s="26">
        <v>5111</v>
      </c>
      <c r="L222" s="26">
        <v>2530</v>
      </c>
      <c r="M222" s="26">
        <v>0</v>
      </c>
      <c r="N222" s="26">
        <v>146</v>
      </c>
      <c r="O222" s="26">
        <v>140</v>
      </c>
      <c r="P222" s="26">
        <v>142</v>
      </c>
      <c r="Q222" s="26">
        <v>428</v>
      </c>
      <c r="R222" s="205"/>
      <c r="S222" s="25" t="s">
        <v>73</v>
      </c>
      <c r="T222" s="26">
        <v>107</v>
      </c>
      <c r="U222" s="26">
        <v>39</v>
      </c>
      <c r="V222" s="26">
        <v>0</v>
      </c>
      <c r="W222" s="26">
        <v>11</v>
      </c>
      <c r="X222" s="26">
        <v>0</v>
      </c>
      <c r="Y222" s="26">
        <v>29</v>
      </c>
      <c r="Z222" s="26">
        <v>7</v>
      </c>
      <c r="AA222" s="26">
        <v>214</v>
      </c>
      <c r="AB222" s="26">
        <v>0</v>
      </c>
      <c r="AC222" s="26">
        <v>250</v>
      </c>
      <c r="AD222" s="26">
        <v>159</v>
      </c>
      <c r="AE222" s="26">
        <v>130</v>
      </c>
      <c r="AF222" s="26">
        <v>7</v>
      </c>
      <c r="AG222" s="26">
        <v>4</v>
      </c>
      <c r="AH222" s="26">
        <v>105</v>
      </c>
      <c r="AI222" s="205"/>
      <c r="AJ222" s="25" t="s">
        <v>73</v>
      </c>
      <c r="AK222" s="26">
        <v>102</v>
      </c>
      <c r="AL222" s="26">
        <v>42</v>
      </c>
      <c r="AM222" s="26">
        <v>4</v>
      </c>
      <c r="AN222" s="26">
        <v>5</v>
      </c>
      <c r="AO222" s="26">
        <v>21</v>
      </c>
      <c r="AP222" s="26">
        <v>0</v>
      </c>
      <c r="AQ222" s="26">
        <v>0</v>
      </c>
      <c r="AR222" s="26">
        <v>5</v>
      </c>
      <c r="AS222" s="26">
        <v>116</v>
      </c>
      <c r="AT222" s="26">
        <v>22</v>
      </c>
      <c r="AU222" s="26">
        <v>15</v>
      </c>
      <c r="AW222" s="78" t="s">
        <v>2061</v>
      </c>
      <c r="AX222" s="78" t="s">
        <v>2489</v>
      </c>
      <c r="AY222" s="78">
        <v>179</v>
      </c>
    </row>
    <row r="223" spans="1:51" ht="14.45" customHeight="1">
      <c r="A223" s="205" t="s">
        <v>174</v>
      </c>
      <c r="B223" s="8" t="s">
        <v>90</v>
      </c>
      <c r="C223" s="71">
        <v>43</v>
      </c>
      <c r="D223" s="71">
        <v>16</v>
      </c>
      <c r="E223" s="71">
        <v>1345</v>
      </c>
      <c r="F223" s="71">
        <v>688</v>
      </c>
      <c r="G223" s="71">
        <v>2517</v>
      </c>
      <c r="H223" s="71">
        <v>1356</v>
      </c>
      <c r="I223" s="71">
        <v>3781</v>
      </c>
      <c r="J223" s="71">
        <v>1933</v>
      </c>
      <c r="K223" s="125">
        <v>7686</v>
      </c>
      <c r="L223" s="125">
        <v>3993</v>
      </c>
      <c r="M223" s="71">
        <v>2</v>
      </c>
      <c r="N223" s="71">
        <v>106</v>
      </c>
      <c r="O223" s="71">
        <v>161</v>
      </c>
      <c r="P223" s="71">
        <v>222</v>
      </c>
      <c r="Q223" s="125">
        <v>491</v>
      </c>
      <c r="R223" s="205" t="s">
        <v>174</v>
      </c>
      <c r="S223" s="8" t="s">
        <v>90</v>
      </c>
      <c r="T223" s="125">
        <v>180</v>
      </c>
      <c r="U223" s="71">
        <v>26</v>
      </c>
      <c r="V223" s="71">
        <v>0</v>
      </c>
      <c r="W223" s="71">
        <v>41</v>
      </c>
      <c r="X223" s="71">
        <v>1</v>
      </c>
      <c r="Y223" s="71">
        <v>32</v>
      </c>
      <c r="Z223" s="71">
        <v>16</v>
      </c>
      <c r="AA223" s="71">
        <v>364</v>
      </c>
      <c r="AB223" s="71">
        <v>0</v>
      </c>
      <c r="AC223" s="16">
        <v>413</v>
      </c>
      <c r="AD223" s="71">
        <v>341</v>
      </c>
      <c r="AE223" s="71">
        <v>66</v>
      </c>
      <c r="AF223" s="71">
        <v>22</v>
      </c>
      <c r="AG223" s="71">
        <v>5</v>
      </c>
      <c r="AH223" s="71">
        <v>172</v>
      </c>
      <c r="AI223" s="205" t="s">
        <v>174</v>
      </c>
      <c r="AJ223" s="8" t="s">
        <v>90</v>
      </c>
      <c r="AK223" s="71">
        <v>625</v>
      </c>
      <c r="AL223" s="71">
        <v>332</v>
      </c>
      <c r="AM223" s="71">
        <v>0</v>
      </c>
      <c r="AN223" s="71">
        <v>114</v>
      </c>
      <c r="AO223" s="71">
        <v>105</v>
      </c>
      <c r="AP223" s="71">
        <v>51</v>
      </c>
      <c r="AQ223" s="71">
        <v>20</v>
      </c>
      <c r="AR223" s="71">
        <v>17</v>
      </c>
      <c r="AS223" s="71">
        <v>200</v>
      </c>
      <c r="AT223" s="71">
        <v>19</v>
      </c>
      <c r="AU223" s="71">
        <v>13</v>
      </c>
      <c r="AW223" s="78" t="s">
        <v>174</v>
      </c>
      <c r="AX223" s="78" t="s">
        <v>2490</v>
      </c>
      <c r="AY223" s="78">
        <v>1472</v>
      </c>
    </row>
    <row r="224" spans="1:51">
      <c r="A224" s="205"/>
      <c r="B224" s="8" t="s">
        <v>91</v>
      </c>
      <c r="C224" s="71">
        <v>0</v>
      </c>
      <c r="D224" s="71">
        <v>0</v>
      </c>
      <c r="E224" s="71">
        <v>293</v>
      </c>
      <c r="F224" s="71">
        <v>153</v>
      </c>
      <c r="G224" s="71">
        <v>131</v>
      </c>
      <c r="H224" s="71">
        <v>66</v>
      </c>
      <c r="I224" s="71">
        <v>378</v>
      </c>
      <c r="J224" s="71">
        <v>163</v>
      </c>
      <c r="K224" s="125">
        <v>802</v>
      </c>
      <c r="L224" s="125">
        <v>382</v>
      </c>
      <c r="M224" s="71">
        <v>0</v>
      </c>
      <c r="N224" s="71">
        <v>20</v>
      </c>
      <c r="O224" s="71">
        <v>7</v>
      </c>
      <c r="P224" s="71">
        <v>21</v>
      </c>
      <c r="Q224" s="125">
        <v>48</v>
      </c>
      <c r="R224" s="205"/>
      <c r="S224" s="8" t="s">
        <v>91</v>
      </c>
      <c r="T224" s="125">
        <v>20</v>
      </c>
      <c r="U224" s="71">
        <v>3</v>
      </c>
      <c r="V224" s="71">
        <v>0</v>
      </c>
      <c r="W224" s="71">
        <v>1</v>
      </c>
      <c r="X224" s="71">
        <v>0</v>
      </c>
      <c r="Y224" s="71">
        <v>6</v>
      </c>
      <c r="Z224" s="71">
        <v>2</v>
      </c>
      <c r="AA224" s="71">
        <v>39</v>
      </c>
      <c r="AB224" s="71">
        <v>0</v>
      </c>
      <c r="AC224" s="16">
        <v>47</v>
      </c>
      <c r="AD224" s="71">
        <v>46</v>
      </c>
      <c r="AE224" s="71">
        <v>8</v>
      </c>
      <c r="AF224" s="71">
        <v>15</v>
      </c>
      <c r="AG224" s="71">
        <v>11</v>
      </c>
      <c r="AH224" s="71">
        <v>11</v>
      </c>
      <c r="AI224" s="205"/>
      <c r="AJ224" s="8" t="s">
        <v>91</v>
      </c>
      <c r="AK224" s="71">
        <v>185</v>
      </c>
      <c r="AL224" s="71">
        <v>92</v>
      </c>
      <c r="AM224" s="71">
        <v>0</v>
      </c>
      <c r="AN224" s="71">
        <v>0</v>
      </c>
      <c r="AO224" s="71">
        <v>0</v>
      </c>
      <c r="AP224" s="71">
        <v>0</v>
      </c>
      <c r="AQ224" s="71">
        <v>0</v>
      </c>
      <c r="AR224" s="71">
        <v>4</v>
      </c>
      <c r="AS224" s="71">
        <v>22</v>
      </c>
      <c r="AT224" s="71">
        <v>10</v>
      </c>
      <c r="AU224" s="71">
        <v>5</v>
      </c>
      <c r="AW224" s="78" t="s">
        <v>174</v>
      </c>
      <c r="AX224" s="78" t="s">
        <v>2491</v>
      </c>
      <c r="AY224" s="78">
        <v>185</v>
      </c>
    </row>
    <row r="225" spans="1:51">
      <c r="A225" s="205"/>
      <c r="B225" s="25" t="s">
        <v>73</v>
      </c>
      <c r="C225" s="26">
        <v>43</v>
      </c>
      <c r="D225" s="26">
        <v>16</v>
      </c>
      <c r="E225" s="26">
        <v>1638</v>
      </c>
      <c r="F225" s="26">
        <v>841</v>
      </c>
      <c r="G225" s="26">
        <v>2648</v>
      </c>
      <c r="H225" s="26">
        <v>1422</v>
      </c>
      <c r="I225" s="26">
        <v>4159</v>
      </c>
      <c r="J225" s="26">
        <v>2096</v>
      </c>
      <c r="K225" s="26">
        <v>8488</v>
      </c>
      <c r="L225" s="26">
        <v>4375</v>
      </c>
      <c r="M225" s="26">
        <v>2</v>
      </c>
      <c r="N225" s="26">
        <v>126</v>
      </c>
      <c r="O225" s="26">
        <v>168</v>
      </c>
      <c r="P225" s="26">
        <v>243</v>
      </c>
      <c r="Q225" s="26">
        <v>539</v>
      </c>
      <c r="R225" s="205"/>
      <c r="S225" s="25" t="s">
        <v>73</v>
      </c>
      <c r="T225" s="26">
        <v>200</v>
      </c>
      <c r="U225" s="26">
        <v>29</v>
      </c>
      <c r="V225" s="26">
        <v>0</v>
      </c>
      <c r="W225" s="26">
        <v>42</v>
      </c>
      <c r="X225" s="26">
        <v>1</v>
      </c>
      <c r="Y225" s="26">
        <v>38</v>
      </c>
      <c r="Z225" s="26">
        <v>18</v>
      </c>
      <c r="AA225" s="26">
        <v>403</v>
      </c>
      <c r="AB225" s="26">
        <v>0</v>
      </c>
      <c r="AC225" s="26">
        <v>460</v>
      </c>
      <c r="AD225" s="26">
        <v>387</v>
      </c>
      <c r="AE225" s="26">
        <v>74</v>
      </c>
      <c r="AF225" s="26">
        <v>37</v>
      </c>
      <c r="AG225" s="26">
        <v>16</v>
      </c>
      <c r="AH225" s="26">
        <v>183</v>
      </c>
      <c r="AI225" s="205"/>
      <c r="AJ225" s="25" t="s">
        <v>73</v>
      </c>
      <c r="AK225" s="26">
        <v>810</v>
      </c>
      <c r="AL225" s="26">
        <v>424</v>
      </c>
      <c r="AM225" s="26">
        <v>0</v>
      </c>
      <c r="AN225" s="26">
        <v>114</v>
      </c>
      <c r="AO225" s="26">
        <v>105</v>
      </c>
      <c r="AP225" s="26">
        <v>51</v>
      </c>
      <c r="AQ225" s="26">
        <v>20</v>
      </c>
      <c r="AR225" s="26">
        <v>21</v>
      </c>
      <c r="AS225" s="26">
        <v>222</v>
      </c>
      <c r="AT225" s="26">
        <v>29</v>
      </c>
      <c r="AU225" s="26">
        <v>18</v>
      </c>
      <c r="AW225" s="78" t="s">
        <v>174</v>
      </c>
      <c r="AX225" s="78" t="s">
        <v>2492</v>
      </c>
      <c r="AY225" s="78">
        <v>1657</v>
      </c>
    </row>
    <row r="226" spans="1:51">
      <c r="A226" s="205" t="s">
        <v>175</v>
      </c>
      <c r="B226" s="8" t="s">
        <v>90</v>
      </c>
      <c r="C226" s="71">
        <v>23</v>
      </c>
      <c r="D226" s="71">
        <v>14</v>
      </c>
      <c r="E226" s="71">
        <v>1010</v>
      </c>
      <c r="F226" s="71">
        <v>506</v>
      </c>
      <c r="G226" s="71">
        <v>2331</v>
      </c>
      <c r="H226" s="71">
        <v>1236</v>
      </c>
      <c r="I226" s="71">
        <v>3849</v>
      </c>
      <c r="J226" s="71">
        <v>1990</v>
      </c>
      <c r="K226" s="125">
        <v>7213</v>
      </c>
      <c r="L226" s="125">
        <v>3746</v>
      </c>
      <c r="M226" s="71">
        <v>1</v>
      </c>
      <c r="N226" s="71">
        <v>59</v>
      </c>
      <c r="O226" s="71">
        <v>131</v>
      </c>
      <c r="P226" s="71">
        <v>185</v>
      </c>
      <c r="Q226" s="125">
        <v>376</v>
      </c>
      <c r="R226" s="205" t="s">
        <v>175</v>
      </c>
      <c r="S226" s="8" t="s">
        <v>90</v>
      </c>
      <c r="T226" s="125">
        <v>136</v>
      </c>
      <c r="U226" s="71">
        <v>9</v>
      </c>
      <c r="V226" s="71">
        <v>0</v>
      </c>
      <c r="W226" s="71">
        <v>109</v>
      </c>
      <c r="X226" s="71">
        <v>1</v>
      </c>
      <c r="Y226" s="71">
        <v>27</v>
      </c>
      <c r="Z226" s="71">
        <v>2</v>
      </c>
      <c r="AA226" s="71">
        <v>270</v>
      </c>
      <c r="AB226" s="71">
        <v>0</v>
      </c>
      <c r="AC226" s="16">
        <v>300</v>
      </c>
      <c r="AD226" s="71">
        <v>252</v>
      </c>
      <c r="AE226" s="71">
        <v>34</v>
      </c>
      <c r="AF226" s="71">
        <v>4</v>
      </c>
      <c r="AG226" s="71">
        <v>1</v>
      </c>
      <c r="AH226" s="71">
        <v>196</v>
      </c>
      <c r="AI226" s="205" t="s">
        <v>175</v>
      </c>
      <c r="AJ226" s="8" t="s">
        <v>90</v>
      </c>
      <c r="AK226" s="71">
        <v>189</v>
      </c>
      <c r="AL226" s="71">
        <v>93</v>
      </c>
      <c r="AM226" s="71">
        <v>35</v>
      </c>
      <c r="AN226" s="71">
        <v>262</v>
      </c>
      <c r="AO226" s="71">
        <v>27</v>
      </c>
      <c r="AP226" s="71">
        <v>5</v>
      </c>
      <c r="AQ226" s="71">
        <v>0</v>
      </c>
      <c r="AR226" s="71">
        <v>10</v>
      </c>
      <c r="AS226" s="71">
        <v>252</v>
      </c>
      <c r="AT226" s="71">
        <v>17</v>
      </c>
      <c r="AU226" s="71">
        <v>15</v>
      </c>
      <c r="AW226" s="78" t="s">
        <v>175</v>
      </c>
      <c r="AX226" s="78" t="s">
        <v>2493</v>
      </c>
      <c r="AY226" s="78">
        <v>849</v>
      </c>
    </row>
    <row r="227" spans="1:51">
      <c r="A227" s="205"/>
      <c r="B227" s="8" t="s">
        <v>91</v>
      </c>
      <c r="C227" s="71">
        <v>0</v>
      </c>
      <c r="D227" s="71">
        <v>0</v>
      </c>
      <c r="E227" s="71">
        <v>0</v>
      </c>
      <c r="F227" s="71">
        <v>0</v>
      </c>
      <c r="G227" s="71">
        <v>0</v>
      </c>
      <c r="H227" s="71">
        <v>0</v>
      </c>
      <c r="I227" s="71">
        <v>0</v>
      </c>
      <c r="J227" s="71">
        <v>0</v>
      </c>
      <c r="K227" s="125">
        <v>0</v>
      </c>
      <c r="L227" s="125">
        <v>0</v>
      </c>
      <c r="M227" s="71">
        <v>0</v>
      </c>
      <c r="N227" s="71">
        <v>0</v>
      </c>
      <c r="O227" s="71">
        <v>0</v>
      </c>
      <c r="P227" s="71">
        <v>0</v>
      </c>
      <c r="Q227" s="125">
        <v>0</v>
      </c>
      <c r="R227" s="205"/>
      <c r="S227" s="8" t="s">
        <v>91</v>
      </c>
      <c r="T227" s="125">
        <v>0</v>
      </c>
      <c r="U227" s="71">
        <v>0</v>
      </c>
      <c r="V227" s="71">
        <v>0</v>
      </c>
      <c r="W227" s="71">
        <v>0</v>
      </c>
      <c r="X227" s="71">
        <v>0</v>
      </c>
      <c r="Y227" s="71">
        <v>0</v>
      </c>
      <c r="Z227" s="71">
        <v>0</v>
      </c>
      <c r="AA227" s="71">
        <v>0</v>
      </c>
      <c r="AB227" s="71">
        <v>0</v>
      </c>
      <c r="AC227" s="16">
        <v>0</v>
      </c>
      <c r="AD227" s="71">
        <v>0</v>
      </c>
      <c r="AE227" s="71">
        <v>0</v>
      </c>
      <c r="AF227" s="71">
        <v>0</v>
      </c>
      <c r="AG227" s="71">
        <v>0</v>
      </c>
      <c r="AH227" s="71">
        <v>0</v>
      </c>
      <c r="AI227" s="205"/>
      <c r="AJ227" s="8" t="s">
        <v>91</v>
      </c>
      <c r="AK227" s="71">
        <v>0</v>
      </c>
      <c r="AL227" s="71">
        <v>0</v>
      </c>
      <c r="AM227" s="71">
        <v>0</v>
      </c>
      <c r="AN227" s="71">
        <v>0</v>
      </c>
      <c r="AO227" s="71">
        <v>0</v>
      </c>
      <c r="AP227" s="71">
        <v>0</v>
      </c>
      <c r="AQ227" s="71">
        <v>0</v>
      </c>
      <c r="AR227" s="71">
        <v>0</v>
      </c>
      <c r="AS227" s="71">
        <v>0</v>
      </c>
      <c r="AT227" s="71">
        <v>0</v>
      </c>
      <c r="AU227" s="71">
        <v>0</v>
      </c>
      <c r="AW227" s="78" t="s">
        <v>175</v>
      </c>
      <c r="AX227" s="78" t="s">
        <v>2494</v>
      </c>
      <c r="AY227" s="78">
        <v>0</v>
      </c>
    </row>
    <row r="228" spans="1:51">
      <c r="A228" s="205"/>
      <c r="B228" s="25" t="s">
        <v>73</v>
      </c>
      <c r="C228" s="26">
        <v>23</v>
      </c>
      <c r="D228" s="26">
        <v>14</v>
      </c>
      <c r="E228" s="26">
        <v>1010</v>
      </c>
      <c r="F228" s="26">
        <v>506</v>
      </c>
      <c r="G228" s="26">
        <v>2331</v>
      </c>
      <c r="H228" s="26">
        <v>1236</v>
      </c>
      <c r="I228" s="26">
        <v>3849</v>
      </c>
      <c r="J228" s="26">
        <v>1990</v>
      </c>
      <c r="K228" s="26">
        <v>7213</v>
      </c>
      <c r="L228" s="26">
        <v>3746</v>
      </c>
      <c r="M228" s="26">
        <v>1</v>
      </c>
      <c r="N228" s="26">
        <v>59</v>
      </c>
      <c r="O228" s="26">
        <v>131</v>
      </c>
      <c r="P228" s="26">
        <v>185</v>
      </c>
      <c r="Q228" s="26">
        <v>376</v>
      </c>
      <c r="R228" s="205"/>
      <c r="S228" s="25" t="s">
        <v>73</v>
      </c>
      <c r="T228" s="26">
        <v>136</v>
      </c>
      <c r="U228" s="26">
        <v>9</v>
      </c>
      <c r="V228" s="26">
        <v>0</v>
      </c>
      <c r="W228" s="26">
        <v>109</v>
      </c>
      <c r="X228" s="26">
        <v>1</v>
      </c>
      <c r="Y228" s="26">
        <v>27</v>
      </c>
      <c r="Z228" s="26">
        <v>2</v>
      </c>
      <c r="AA228" s="26">
        <v>270</v>
      </c>
      <c r="AB228" s="26">
        <v>0</v>
      </c>
      <c r="AC228" s="26">
        <v>300</v>
      </c>
      <c r="AD228" s="26">
        <v>252</v>
      </c>
      <c r="AE228" s="26">
        <v>34</v>
      </c>
      <c r="AF228" s="26">
        <v>4</v>
      </c>
      <c r="AG228" s="26">
        <v>1</v>
      </c>
      <c r="AH228" s="26">
        <v>196</v>
      </c>
      <c r="AI228" s="205"/>
      <c r="AJ228" s="25" t="s">
        <v>73</v>
      </c>
      <c r="AK228" s="26">
        <v>189</v>
      </c>
      <c r="AL228" s="26">
        <v>93</v>
      </c>
      <c r="AM228" s="26">
        <v>35</v>
      </c>
      <c r="AN228" s="26">
        <v>262</v>
      </c>
      <c r="AO228" s="26">
        <v>27</v>
      </c>
      <c r="AP228" s="26">
        <v>5</v>
      </c>
      <c r="AQ228" s="26">
        <v>0</v>
      </c>
      <c r="AR228" s="26">
        <v>10</v>
      </c>
      <c r="AS228" s="26">
        <v>252</v>
      </c>
      <c r="AT228" s="26">
        <v>17</v>
      </c>
      <c r="AU228" s="26">
        <v>15</v>
      </c>
      <c r="AW228" s="78" t="s">
        <v>175</v>
      </c>
      <c r="AX228" s="78" t="s">
        <v>2495</v>
      </c>
      <c r="AY228" s="78">
        <v>849</v>
      </c>
    </row>
    <row r="229" spans="1:51" s="100" customFormat="1">
      <c r="A229" s="7" t="s">
        <v>101</v>
      </c>
      <c r="B229" s="8"/>
      <c r="C229" s="22"/>
      <c r="D229" s="11"/>
      <c r="E229" s="22"/>
      <c r="F229" s="22"/>
      <c r="G229" s="22"/>
      <c r="H229" s="22"/>
      <c r="I229" s="22"/>
      <c r="J229" s="22"/>
      <c r="K229" s="7"/>
      <c r="L229" s="7"/>
      <c r="M229" s="8"/>
      <c r="N229" s="8"/>
      <c r="O229" s="22"/>
      <c r="P229" s="22"/>
      <c r="Q229" s="7"/>
      <c r="R229" s="7" t="s">
        <v>101</v>
      </c>
      <c r="S229" s="8"/>
      <c r="T229" s="17"/>
      <c r="U229" s="17"/>
      <c r="V229" s="23"/>
      <c r="W229" s="20"/>
      <c r="X229" s="17"/>
      <c r="Y229" s="17"/>
      <c r="Z229" s="23"/>
      <c r="AA229" s="17"/>
      <c r="AB229" s="17"/>
      <c r="AC229" s="19"/>
      <c r="AD229" s="17"/>
      <c r="AE229" s="17"/>
      <c r="AF229" s="19"/>
      <c r="AG229" s="17"/>
      <c r="AH229" s="19"/>
      <c r="AI229" s="7" t="s">
        <v>101</v>
      </c>
      <c r="AJ229" s="8"/>
      <c r="AK229" s="8"/>
      <c r="AL229" s="8"/>
      <c r="AM229" s="22"/>
      <c r="AN229" s="8"/>
      <c r="AO229" s="11"/>
      <c r="AP229" s="11"/>
      <c r="AQ229" s="22"/>
      <c r="AR229" s="22"/>
      <c r="AS229" s="22"/>
      <c r="AT229" s="22"/>
      <c r="AU229" s="22"/>
      <c r="AW229" s="78" t="str">
        <f>IF(A229="",AW228,A229)</f>
        <v>ATSINANANA</v>
      </c>
      <c r="AX229" s="78" t="str">
        <f>AW229&amp;B229</f>
        <v>ATSINANANA</v>
      </c>
      <c r="AY229" s="78">
        <f>AK229+AM229+2*AN229+3*AO229+4*AP229+5*AQ229</f>
        <v>0</v>
      </c>
    </row>
    <row r="230" spans="1:51" ht="14.45" customHeight="1">
      <c r="A230" s="205" t="s">
        <v>2062</v>
      </c>
      <c r="B230" s="8" t="s">
        <v>90</v>
      </c>
      <c r="C230" s="71">
        <v>0</v>
      </c>
      <c r="D230" s="71">
        <v>0</v>
      </c>
      <c r="E230" s="71">
        <v>774</v>
      </c>
      <c r="F230" s="71">
        <v>402</v>
      </c>
      <c r="G230" s="71">
        <v>1029</v>
      </c>
      <c r="H230" s="71">
        <v>532</v>
      </c>
      <c r="I230" s="71">
        <v>1311</v>
      </c>
      <c r="J230" s="71">
        <v>673</v>
      </c>
      <c r="K230" s="125">
        <v>3114</v>
      </c>
      <c r="L230" s="125">
        <v>1607</v>
      </c>
      <c r="M230" s="71">
        <v>0</v>
      </c>
      <c r="N230" s="71">
        <v>96</v>
      </c>
      <c r="O230" s="71">
        <v>100</v>
      </c>
      <c r="P230" s="71">
        <v>104</v>
      </c>
      <c r="Q230" s="125">
        <v>300</v>
      </c>
      <c r="R230" s="205" t="s">
        <v>2062</v>
      </c>
      <c r="S230" s="8" t="s">
        <v>90</v>
      </c>
      <c r="T230" s="125">
        <v>110</v>
      </c>
      <c r="U230" s="71">
        <v>12</v>
      </c>
      <c r="V230" s="71">
        <v>1</v>
      </c>
      <c r="W230" s="71">
        <v>13</v>
      </c>
      <c r="X230" s="71">
        <v>0</v>
      </c>
      <c r="Y230" s="71">
        <v>10</v>
      </c>
      <c r="Z230" s="71">
        <v>102</v>
      </c>
      <c r="AA230" s="71">
        <v>77</v>
      </c>
      <c r="AB230" s="71">
        <v>0</v>
      </c>
      <c r="AC230" s="16">
        <v>189</v>
      </c>
      <c r="AD230" s="71">
        <v>151</v>
      </c>
      <c r="AE230" s="71">
        <v>160</v>
      </c>
      <c r="AF230" s="71">
        <v>5</v>
      </c>
      <c r="AG230" s="71">
        <v>4</v>
      </c>
      <c r="AH230" s="71">
        <v>97</v>
      </c>
      <c r="AI230" s="205" t="s">
        <v>2062</v>
      </c>
      <c r="AJ230" s="8" t="s">
        <v>90</v>
      </c>
      <c r="AK230" s="71">
        <v>549</v>
      </c>
      <c r="AL230" s="71">
        <v>178</v>
      </c>
      <c r="AM230" s="71">
        <v>14</v>
      </c>
      <c r="AN230" s="71">
        <v>160</v>
      </c>
      <c r="AO230" s="71">
        <v>40</v>
      </c>
      <c r="AP230" s="71">
        <v>41</v>
      </c>
      <c r="AQ230" s="71">
        <v>6</v>
      </c>
      <c r="AR230" s="71">
        <v>7</v>
      </c>
      <c r="AS230" s="71">
        <v>122</v>
      </c>
      <c r="AT230" s="71">
        <v>56</v>
      </c>
      <c r="AU230" s="71">
        <v>43</v>
      </c>
      <c r="AW230" s="78" t="s">
        <v>2062</v>
      </c>
      <c r="AX230" s="78" t="s">
        <v>2499</v>
      </c>
      <c r="AY230" s="78">
        <v>1197</v>
      </c>
    </row>
    <row r="231" spans="1:51">
      <c r="A231" s="205"/>
      <c r="B231" s="8" t="s">
        <v>91</v>
      </c>
      <c r="C231" s="71">
        <v>0</v>
      </c>
      <c r="D231" s="71">
        <v>0</v>
      </c>
      <c r="E231" s="71">
        <v>0</v>
      </c>
      <c r="F231" s="71">
        <v>0</v>
      </c>
      <c r="G231" s="71">
        <v>0</v>
      </c>
      <c r="H231" s="71">
        <v>0</v>
      </c>
      <c r="I231" s="71">
        <v>0</v>
      </c>
      <c r="J231" s="71">
        <v>0</v>
      </c>
      <c r="K231" s="125">
        <v>0</v>
      </c>
      <c r="L231" s="125">
        <v>0</v>
      </c>
      <c r="M231" s="71">
        <v>0</v>
      </c>
      <c r="N231" s="71">
        <v>0</v>
      </c>
      <c r="O231" s="71">
        <v>0</v>
      </c>
      <c r="P231" s="71">
        <v>0</v>
      </c>
      <c r="Q231" s="125">
        <v>0</v>
      </c>
      <c r="R231" s="205"/>
      <c r="S231" s="8" t="s">
        <v>91</v>
      </c>
      <c r="T231" s="125">
        <v>0</v>
      </c>
      <c r="U231" s="71">
        <v>0</v>
      </c>
      <c r="V231" s="71">
        <v>0</v>
      </c>
      <c r="W231" s="71">
        <v>0</v>
      </c>
      <c r="X231" s="71">
        <v>0</v>
      </c>
      <c r="Y231" s="71">
        <v>0</v>
      </c>
      <c r="Z231" s="71">
        <v>0</v>
      </c>
      <c r="AA231" s="71">
        <v>0</v>
      </c>
      <c r="AB231" s="71">
        <v>0</v>
      </c>
      <c r="AC231" s="16">
        <v>0</v>
      </c>
      <c r="AD231" s="71">
        <v>0</v>
      </c>
      <c r="AE231" s="71">
        <v>0</v>
      </c>
      <c r="AF231" s="71">
        <v>0</v>
      </c>
      <c r="AG231" s="71">
        <v>0</v>
      </c>
      <c r="AH231" s="71">
        <v>0</v>
      </c>
      <c r="AI231" s="205"/>
      <c r="AJ231" s="8" t="s">
        <v>91</v>
      </c>
      <c r="AK231" s="71">
        <v>0</v>
      </c>
      <c r="AL231" s="71">
        <v>0</v>
      </c>
      <c r="AM231" s="71">
        <v>0</v>
      </c>
      <c r="AN231" s="71">
        <v>0</v>
      </c>
      <c r="AO231" s="71">
        <v>0</v>
      </c>
      <c r="AP231" s="71">
        <v>0</v>
      </c>
      <c r="AQ231" s="71">
        <v>0</v>
      </c>
      <c r="AR231" s="71">
        <v>0</v>
      </c>
      <c r="AS231" s="71">
        <v>0</v>
      </c>
      <c r="AT231" s="71">
        <v>0</v>
      </c>
      <c r="AU231" s="71">
        <v>0</v>
      </c>
      <c r="AW231" s="78" t="s">
        <v>2062</v>
      </c>
      <c r="AX231" s="78" t="s">
        <v>2500</v>
      </c>
      <c r="AY231" s="78">
        <v>0</v>
      </c>
    </row>
    <row r="232" spans="1:51">
      <c r="A232" s="205"/>
      <c r="B232" s="25" t="s">
        <v>73</v>
      </c>
      <c r="C232" s="26">
        <v>0</v>
      </c>
      <c r="D232" s="26">
        <v>0</v>
      </c>
      <c r="E232" s="26">
        <v>774</v>
      </c>
      <c r="F232" s="26">
        <v>402</v>
      </c>
      <c r="G232" s="26">
        <v>1029</v>
      </c>
      <c r="H232" s="26">
        <v>532</v>
      </c>
      <c r="I232" s="26">
        <v>1311</v>
      </c>
      <c r="J232" s="26">
        <v>673</v>
      </c>
      <c r="K232" s="26">
        <v>3114</v>
      </c>
      <c r="L232" s="26">
        <v>1607</v>
      </c>
      <c r="M232" s="26">
        <v>0</v>
      </c>
      <c r="N232" s="26">
        <v>96</v>
      </c>
      <c r="O232" s="26">
        <v>100</v>
      </c>
      <c r="P232" s="26">
        <v>104</v>
      </c>
      <c r="Q232" s="26">
        <v>300</v>
      </c>
      <c r="R232" s="205"/>
      <c r="S232" s="25" t="s">
        <v>73</v>
      </c>
      <c r="T232" s="26">
        <v>110</v>
      </c>
      <c r="U232" s="26">
        <v>12</v>
      </c>
      <c r="V232" s="26">
        <v>1</v>
      </c>
      <c r="W232" s="26">
        <v>13</v>
      </c>
      <c r="X232" s="26">
        <v>0</v>
      </c>
      <c r="Y232" s="26">
        <v>10</v>
      </c>
      <c r="Z232" s="26">
        <v>102</v>
      </c>
      <c r="AA232" s="26">
        <v>77</v>
      </c>
      <c r="AB232" s="26">
        <v>0</v>
      </c>
      <c r="AC232" s="26">
        <v>189</v>
      </c>
      <c r="AD232" s="26">
        <v>151</v>
      </c>
      <c r="AE232" s="26">
        <v>160</v>
      </c>
      <c r="AF232" s="26">
        <v>5</v>
      </c>
      <c r="AG232" s="26">
        <v>4</v>
      </c>
      <c r="AH232" s="26">
        <v>97</v>
      </c>
      <c r="AI232" s="205"/>
      <c r="AJ232" s="25" t="s">
        <v>73</v>
      </c>
      <c r="AK232" s="26">
        <v>549</v>
      </c>
      <c r="AL232" s="26">
        <v>178</v>
      </c>
      <c r="AM232" s="26">
        <v>14</v>
      </c>
      <c r="AN232" s="26">
        <v>160</v>
      </c>
      <c r="AO232" s="26">
        <v>40</v>
      </c>
      <c r="AP232" s="26">
        <v>41</v>
      </c>
      <c r="AQ232" s="26">
        <v>6</v>
      </c>
      <c r="AR232" s="26">
        <v>7</v>
      </c>
      <c r="AS232" s="26">
        <v>122</v>
      </c>
      <c r="AT232" s="26">
        <v>56</v>
      </c>
      <c r="AU232" s="26">
        <v>43</v>
      </c>
      <c r="AW232" s="78" t="s">
        <v>2062</v>
      </c>
      <c r="AX232" s="78" t="s">
        <v>2501</v>
      </c>
      <c r="AY232" s="78">
        <v>1197</v>
      </c>
    </row>
    <row r="233" spans="1:51">
      <c r="A233" s="205" t="s">
        <v>176</v>
      </c>
      <c r="B233" s="8" t="s">
        <v>90</v>
      </c>
      <c r="C233" s="71">
        <v>0</v>
      </c>
      <c r="D233" s="71">
        <v>0</v>
      </c>
      <c r="E233" s="71">
        <v>1488</v>
      </c>
      <c r="F233" s="71">
        <v>829</v>
      </c>
      <c r="G233" s="71">
        <v>1773</v>
      </c>
      <c r="H233" s="71">
        <v>907</v>
      </c>
      <c r="I233" s="71">
        <v>2163</v>
      </c>
      <c r="J233" s="71">
        <v>1102</v>
      </c>
      <c r="K233" s="125">
        <v>5424</v>
      </c>
      <c r="L233" s="125">
        <v>2838</v>
      </c>
      <c r="M233" s="71">
        <v>0</v>
      </c>
      <c r="N233" s="71">
        <v>177</v>
      </c>
      <c r="O233" s="71">
        <v>194</v>
      </c>
      <c r="P233" s="71">
        <v>208</v>
      </c>
      <c r="Q233" s="125">
        <v>579</v>
      </c>
      <c r="R233" s="205" t="s">
        <v>176</v>
      </c>
      <c r="S233" s="8" t="s">
        <v>90</v>
      </c>
      <c r="T233" s="125">
        <v>230</v>
      </c>
      <c r="U233" s="71">
        <v>58</v>
      </c>
      <c r="V233" s="71">
        <v>3</v>
      </c>
      <c r="W233" s="71">
        <v>15</v>
      </c>
      <c r="X233" s="71">
        <v>0</v>
      </c>
      <c r="Y233" s="71">
        <v>12</v>
      </c>
      <c r="Z233" s="71">
        <v>186</v>
      </c>
      <c r="AA233" s="71">
        <v>132</v>
      </c>
      <c r="AB233" s="71">
        <v>1</v>
      </c>
      <c r="AC233" s="16">
        <v>331</v>
      </c>
      <c r="AD233" s="71">
        <v>281</v>
      </c>
      <c r="AE233" s="71">
        <v>213</v>
      </c>
      <c r="AF233" s="71">
        <v>11</v>
      </c>
      <c r="AG233" s="71">
        <v>9</v>
      </c>
      <c r="AH233" s="71">
        <v>202</v>
      </c>
      <c r="AI233" s="205" t="s">
        <v>176</v>
      </c>
      <c r="AJ233" s="8" t="s">
        <v>90</v>
      </c>
      <c r="AK233" s="71">
        <v>1146</v>
      </c>
      <c r="AL233" s="71">
        <v>469</v>
      </c>
      <c r="AM233" s="71">
        <v>125</v>
      </c>
      <c r="AN233" s="71">
        <v>292</v>
      </c>
      <c r="AO233" s="71">
        <v>69</v>
      </c>
      <c r="AP233" s="71">
        <v>19</v>
      </c>
      <c r="AQ233" s="71">
        <v>12</v>
      </c>
      <c r="AR233" s="71">
        <v>26</v>
      </c>
      <c r="AS233" s="71">
        <v>241</v>
      </c>
      <c r="AT233" s="71">
        <v>124</v>
      </c>
      <c r="AU233" s="71">
        <v>104</v>
      </c>
      <c r="AW233" s="78" t="s">
        <v>176</v>
      </c>
      <c r="AX233" s="78" t="s">
        <v>2502</v>
      </c>
      <c r="AY233" s="78">
        <v>2198</v>
      </c>
    </row>
    <row r="234" spans="1:51">
      <c r="A234" s="205"/>
      <c r="B234" s="8" t="s">
        <v>91</v>
      </c>
      <c r="C234" s="71">
        <v>0</v>
      </c>
      <c r="D234" s="71">
        <v>0</v>
      </c>
      <c r="E234" s="71">
        <v>283</v>
      </c>
      <c r="F234" s="71">
        <v>147</v>
      </c>
      <c r="G234" s="71">
        <v>312</v>
      </c>
      <c r="H234" s="71">
        <v>156</v>
      </c>
      <c r="I234" s="71">
        <v>360</v>
      </c>
      <c r="J234" s="71">
        <v>174</v>
      </c>
      <c r="K234" s="125">
        <v>955</v>
      </c>
      <c r="L234" s="125">
        <v>477</v>
      </c>
      <c r="M234" s="71">
        <v>0</v>
      </c>
      <c r="N234" s="71">
        <v>22</v>
      </c>
      <c r="O234" s="71">
        <v>22</v>
      </c>
      <c r="P234" s="71">
        <v>25</v>
      </c>
      <c r="Q234" s="125">
        <v>69</v>
      </c>
      <c r="R234" s="205"/>
      <c r="S234" s="8" t="s">
        <v>91</v>
      </c>
      <c r="T234" s="125">
        <v>27</v>
      </c>
      <c r="U234" s="71">
        <v>14</v>
      </c>
      <c r="V234" s="71">
        <v>1</v>
      </c>
      <c r="W234" s="71">
        <v>0</v>
      </c>
      <c r="X234" s="71">
        <v>0</v>
      </c>
      <c r="Y234" s="71">
        <v>10</v>
      </c>
      <c r="Z234" s="71">
        <v>34</v>
      </c>
      <c r="AA234" s="71">
        <v>14</v>
      </c>
      <c r="AB234" s="71">
        <v>0</v>
      </c>
      <c r="AC234" s="16">
        <v>58</v>
      </c>
      <c r="AD234" s="71">
        <v>51</v>
      </c>
      <c r="AE234" s="71">
        <v>49</v>
      </c>
      <c r="AF234" s="71">
        <v>7</v>
      </c>
      <c r="AG234" s="71">
        <v>5</v>
      </c>
      <c r="AH234" s="71">
        <v>17</v>
      </c>
      <c r="AI234" s="205"/>
      <c r="AJ234" s="8" t="s">
        <v>91</v>
      </c>
      <c r="AK234" s="71">
        <v>664</v>
      </c>
      <c r="AL234" s="71">
        <v>132</v>
      </c>
      <c r="AM234" s="71">
        <v>0</v>
      </c>
      <c r="AN234" s="71">
        <v>14</v>
      </c>
      <c r="AO234" s="71">
        <v>0</v>
      </c>
      <c r="AP234" s="71">
        <v>0</v>
      </c>
      <c r="AQ234" s="71">
        <v>20</v>
      </c>
      <c r="AR234" s="71">
        <v>10</v>
      </c>
      <c r="AS234" s="71">
        <v>28</v>
      </c>
      <c r="AT234" s="71">
        <v>23</v>
      </c>
      <c r="AU234" s="71">
        <v>19</v>
      </c>
      <c r="AW234" s="78" t="s">
        <v>176</v>
      </c>
      <c r="AX234" s="78" t="s">
        <v>2503</v>
      </c>
      <c r="AY234" s="78">
        <v>792</v>
      </c>
    </row>
    <row r="235" spans="1:51">
      <c r="A235" s="205"/>
      <c r="B235" s="25" t="s">
        <v>73</v>
      </c>
      <c r="C235" s="26">
        <v>0</v>
      </c>
      <c r="D235" s="26">
        <v>0</v>
      </c>
      <c r="E235" s="26">
        <v>1771</v>
      </c>
      <c r="F235" s="26">
        <v>976</v>
      </c>
      <c r="G235" s="26">
        <v>2085</v>
      </c>
      <c r="H235" s="26">
        <v>1063</v>
      </c>
      <c r="I235" s="26">
        <v>2523</v>
      </c>
      <c r="J235" s="26">
        <v>1276</v>
      </c>
      <c r="K235" s="26">
        <v>6379</v>
      </c>
      <c r="L235" s="26">
        <v>3315</v>
      </c>
      <c r="M235" s="26">
        <v>0</v>
      </c>
      <c r="N235" s="26">
        <v>199</v>
      </c>
      <c r="O235" s="26">
        <v>216</v>
      </c>
      <c r="P235" s="26">
        <v>233</v>
      </c>
      <c r="Q235" s="26">
        <v>648</v>
      </c>
      <c r="R235" s="205"/>
      <c r="S235" s="25" t="s">
        <v>73</v>
      </c>
      <c r="T235" s="26">
        <v>257</v>
      </c>
      <c r="U235" s="26">
        <v>72</v>
      </c>
      <c r="V235" s="26">
        <v>4</v>
      </c>
      <c r="W235" s="26">
        <v>15</v>
      </c>
      <c r="X235" s="26">
        <v>0</v>
      </c>
      <c r="Y235" s="26">
        <v>22</v>
      </c>
      <c r="Z235" s="26">
        <v>220</v>
      </c>
      <c r="AA235" s="26">
        <v>146</v>
      </c>
      <c r="AB235" s="26">
        <v>1</v>
      </c>
      <c r="AC235" s="26">
        <v>389</v>
      </c>
      <c r="AD235" s="26">
        <v>332</v>
      </c>
      <c r="AE235" s="26">
        <v>262</v>
      </c>
      <c r="AF235" s="26">
        <v>18</v>
      </c>
      <c r="AG235" s="26">
        <v>14</v>
      </c>
      <c r="AH235" s="26">
        <v>219</v>
      </c>
      <c r="AI235" s="205"/>
      <c r="AJ235" s="25" t="s">
        <v>73</v>
      </c>
      <c r="AK235" s="26">
        <v>1810</v>
      </c>
      <c r="AL235" s="26">
        <v>601</v>
      </c>
      <c r="AM235" s="26">
        <v>125</v>
      </c>
      <c r="AN235" s="26">
        <v>306</v>
      </c>
      <c r="AO235" s="26">
        <v>69</v>
      </c>
      <c r="AP235" s="26">
        <v>19</v>
      </c>
      <c r="AQ235" s="26">
        <v>32</v>
      </c>
      <c r="AR235" s="26">
        <v>36</v>
      </c>
      <c r="AS235" s="26">
        <v>269</v>
      </c>
      <c r="AT235" s="26">
        <v>147</v>
      </c>
      <c r="AU235" s="26">
        <v>123</v>
      </c>
      <c r="AW235" s="78" t="s">
        <v>176</v>
      </c>
      <c r="AX235" s="78" t="s">
        <v>2504</v>
      </c>
      <c r="AY235" s="78">
        <v>2990</v>
      </c>
    </row>
    <row r="236" spans="1:51">
      <c r="A236" s="205" t="s">
        <v>177</v>
      </c>
      <c r="B236" s="8" t="s">
        <v>90</v>
      </c>
      <c r="C236" s="71">
        <v>0</v>
      </c>
      <c r="D236" s="71">
        <v>0</v>
      </c>
      <c r="E236" s="71">
        <v>1196</v>
      </c>
      <c r="F236" s="71">
        <v>625</v>
      </c>
      <c r="G236" s="71">
        <v>1819</v>
      </c>
      <c r="H236" s="71">
        <v>948</v>
      </c>
      <c r="I236" s="71">
        <v>2161</v>
      </c>
      <c r="J236" s="71">
        <v>1121</v>
      </c>
      <c r="K236" s="125">
        <v>5176</v>
      </c>
      <c r="L236" s="125">
        <v>2694</v>
      </c>
      <c r="M236" s="71">
        <v>0</v>
      </c>
      <c r="N236" s="71">
        <v>132</v>
      </c>
      <c r="O236" s="71">
        <v>158</v>
      </c>
      <c r="P236" s="71">
        <v>157</v>
      </c>
      <c r="Q236" s="125">
        <v>447</v>
      </c>
      <c r="R236" s="205" t="s">
        <v>177</v>
      </c>
      <c r="S236" s="8" t="s">
        <v>90</v>
      </c>
      <c r="T236" s="125">
        <v>140</v>
      </c>
      <c r="U236" s="71">
        <v>22</v>
      </c>
      <c r="V236" s="71">
        <v>0</v>
      </c>
      <c r="W236" s="71">
        <v>52</v>
      </c>
      <c r="X236" s="71">
        <v>1</v>
      </c>
      <c r="Y236" s="71">
        <v>16</v>
      </c>
      <c r="Z236" s="71">
        <v>110</v>
      </c>
      <c r="AA236" s="71">
        <v>167</v>
      </c>
      <c r="AB236" s="71">
        <v>0</v>
      </c>
      <c r="AC236" s="16">
        <v>294</v>
      </c>
      <c r="AD236" s="71">
        <v>190</v>
      </c>
      <c r="AE236" s="71">
        <v>264</v>
      </c>
      <c r="AF236" s="71">
        <v>7</v>
      </c>
      <c r="AG236" s="71">
        <v>1</v>
      </c>
      <c r="AH236" s="71">
        <v>152</v>
      </c>
      <c r="AI236" s="205" t="s">
        <v>177</v>
      </c>
      <c r="AJ236" s="8" t="s">
        <v>90</v>
      </c>
      <c r="AK236" s="71">
        <v>447</v>
      </c>
      <c r="AL236" s="71">
        <v>182</v>
      </c>
      <c r="AM236" s="71">
        <v>71</v>
      </c>
      <c r="AN236" s="71">
        <v>247</v>
      </c>
      <c r="AO236" s="71">
        <v>87</v>
      </c>
      <c r="AP236" s="71">
        <v>10</v>
      </c>
      <c r="AQ236" s="71">
        <v>8</v>
      </c>
      <c r="AR236" s="71">
        <v>11</v>
      </c>
      <c r="AS236" s="71">
        <v>178</v>
      </c>
      <c r="AT236" s="71">
        <v>61</v>
      </c>
      <c r="AU236" s="71">
        <v>46</v>
      </c>
      <c r="AW236" s="78" t="s">
        <v>177</v>
      </c>
      <c r="AX236" s="78" t="s">
        <v>2505</v>
      </c>
      <c r="AY236" s="78">
        <v>1353</v>
      </c>
    </row>
    <row r="237" spans="1:51">
      <c r="A237" s="205"/>
      <c r="B237" s="8" t="s">
        <v>91</v>
      </c>
      <c r="C237" s="71">
        <v>0</v>
      </c>
      <c r="D237" s="71">
        <v>0</v>
      </c>
      <c r="E237" s="71">
        <v>438</v>
      </c>
      <c r="F237" s="71">
        <v>227</v>
      </c>
      <c r="G237" s="71">
        <v>465</v>
      </c>
      <c r="H237" s="71">
        <v>228</v>
      </c>
      <c r="I237" s="71">
        <v>473</v>
      </c>
      <c r="J237" s="71">
        <v>256</v>
      </c>
      <c r="K237" s="125">
        <v>1376</v>
      </c>
      <c r="L237" s="125">
        <v>711</v>
      </c>
      <c r="M237" s="71">
        <v>0</v>
      </c>
      <c r="N237" s="71">
        <v>56</v>
      </c>
      <c r="O237" s="71">
        <v>50</v>
      </c>
      <c r="P237" s="71">
        <v>43</v>
      </c>
      <c r="Q237" s="125">
        <v>149</v>
      </c>
      <c r="R237" s="205"/>
      <c r="S237" s="8" t="s">
        <v>91</v>
      </c>
      <c r="T237" s="125">
        <v>31</v>
      </c>
      <c r="U237" s="71">
        <v>6</v>
      </c>
      <c r="V237" s="71">
        <v>3</v>
      </c>
      <c r="W237" s="71">
        <v>18</v>
      </c>
      <c r="X237" s="71">
        <v>7</v>
      </c>
      <c r="Y237" s="71">
        <v>28</v>
      </c>
      <c r="Z237" s="71">
        <v>60</v>
      </c>
      <c r="AA237" s="71">
        <v>55</v>
      </c>
      <c r="AB237" s="71">
        <v>0</v>
      </c>
      <c r="AC237" s="16">
        <v>150</v>
      </c>
      <c r="AD237" s="71">
        <v>123</v>
      </c>
      <c r="AE237" s="71">
        <v>143</v>
      </c>
      <c r="AF237" s="71">
        <v>22</v>
      </c>
      <c r="AG237" s="71">
        <v>14</v>
      </c>
      <c r="AH237" s="71">
        <v>30</v>
      </c>
      <c r="AI237" s="205"/>
      <c r="AJ237" s="8" t="s">
        <v>91</v>
      </c>
      <c r="AK237" s="71">
        <v>391</v>
      </c>
      <c r="AL237" s="71">
        <v>69</v>
      </c>
      <c r="AM237" s="71">
        <v>76</v>
      </c>
      <c r="AN237" s="71">
        <v>24</v>
      </c>
      <c r="AO237" s="71">
        <v>8</v>
      </c>
      <c r="AP237" s="71">
        <v>0</v>
      </c>
      <c r="AQ237" s="71">
        <v>8</v>
      </c>
      <c r="AR237" s="71">
        <v>5</v>
      </c>
      <c r="AS237" s="71">
        <v>39</v>
      </c>
      <c r="AT237" s="71">
        <v>12</v>
      </c>
      <c r="AU237" s="71">
        <v>10</v>
      </c>
      <c r="AW237" s="78" t="s">
        <v>177</v>
      </c>
      <c r="AX237" s="78" t="s">
        <v>2506</v>
      </c>
      <c r="AY237" s="78">
        <v>579</v>
      </c>
    </row>
    <row r="238" spans="1:51">
      <c r="A238" s="205"/>
      <c r="B238" s="25" t="s">
        <v>73</v>
      </c>
      <c r="C238" s="26">
        <v>0</v>
      </c>
      <c r="D238" s="26">
        <v>0</v>
      </c>
      <c r="E238" s="26">
        <v>1634</v>
      </c>
      <c r="F238" s="26">
        <v>852</v>
      </c>
      <c r="G238" s="26">
        <v>2284</v>
      </c>
      <c r="H238" s="26">
        <v>1176</v>
      </c>
      <c r="I238" s="26">
        <v>2634</v>
      </c>
      <c r="J238" s="26">
        <v>1377</v>
      </c>
      <c r="K238" s="26">
        <v>6552</v>
      </c>
      <c r="L238" s="26">
        <v>3405</v>
      </c>
      <c r="M238" s="26">
        <v>0</v>
      </c>
      <c r="N238" s="26">
        <v>188</v>
      </c>
      <c r="O238" s="26">
        <v>208</v>
      </c>
      <c r="P238" s="26">
        <v>200</v>
      </c>
      <c r="Q238" s="26">
        <v>596</v>
      </c>
      <c r="R238" s="205"/>
      <c r="S238" s="25" t="s">
        <v>73</v>
      </c>
      <c r="T238" s="26">
        <v>171</v>
      </c>
      <c r="U238" s="26">
        <v>28</v>
      </c>
      <c r="V238" s="26">
        <v>3</v>
      </c>
      <c r="W238" s="26">
        <v>70</v>
      </c>
      <c r="X238" s="26">
        <v>8</v>
      </c>
      <c r="Y238" s="26">
        <v>44</v>
      </c>
      <c r="Z238" s="26">
        <v>170</v>
      </c>
      <c r="AA238" s="26">
        <v>222</v>
      </c>
      <c r="AB238" s="26">
        <v>0</v>
      </c>
      <c r="AC238" s="26">
        <v>444</v>
      </c>
      <c r="AD238" s="26">
        <v>313</v>
      </c>
      <c r="AE238" s="26">
        <v>407</v>
      </c>
      <c r="AF238" s="26">
        <v>29</v>
      </c>
      <c r="AG238" s="26">
        <v>15</v>
      </c>
      <c r="AH238" s="26">
        <v>182</v>
      </c>
      <c r="AI238" s="205"/>
      <c r="AJ238" s="25" t="s">
        <v>73</v>
      </c>
      <c r="AK238" s="26">
        <v>838</v>
      </c>
      <c r="AL238" s="26">
        <v>251</v>
      </c>
      <c r="AM238" s="26">
        <v>147</v>
      </c>
      <c r="AN238" s="26">
        <v>271</v>
      </c>
      <c r="AO238" s="26">
        <v>95</v>
      </c>
      <c r="AP238" s="26">
        <v>10</v>
      </c>
      <c r="AQ238" s="26">
        <v>16</v>
      </c>
      <c r="AR238" s="26">
        <v>16</v>
      </c>
      <c r="AS238" s="26">
        <v>217</v>
      </c>
      <c r="AT238" s="26">
        <v>73</v>
      </c>
      <c r="AU238" s="26">
        <v>56</v>
      </c>
      <c r="AW238" s="78" t="s">
        <v>177</v>
      </c>
      <c r="AX238" s="78" t="s">
        <v>2507</v>
      </c>
      <c r="AY238" s="78">
        <v>1932</v>
      </c>
    </row>
    <row r="239" spans="1:51">
      <c r="A239" s="205" t="s">
        <v>178</v>
      </c>
      <c r="B239" s="8" t="s">
        <v>90</v>
      </c>
      <c r="C239" s="71">
        <v>0</v>
      </c>
      <c r="D239" s="71">
        <v>0</v>
      </c>
      <c r="E239" s="71">
        <v>3194</v>
      </c>
      <c r="F239" s="71">
        <v>1661</v>
      </c>
      <c r="G239" s="71">
        <v>3371</v>
      </c>
      <c r="H239" s="71">
        <v>1768</v>
      </c>
      <c r="I239" s="71">
        <v>3850</v>
      </c>
      <c r="J239" s="71">
        <v>1993</v>
      </c>
      <c r="K239" s="125">
        <v>10415</v>
      </c>
      <c r="L239" s="125">
        <v>5422</v>
      </c>
      <c r="M239" s="71">
        <v>0</v>
      </c>
      <c r="N239" s="71">
        <v>263</v>
      </c>
      <c r="O239" s="71">
        <v>263</v>
      </c>
      <c r="P239" s="71">
        <v>270</v>
      </c>
      <c r="Q239" s="125">
        <v>796</v>
      </c>
      <c r="R239" s="205" t="s">
        <v>178</v>
      </c>
      <c r="S239" s="8" t="s">
        <v>90</v>
      </c>
      <c r="T239" s="125">
        <v>279</v>
      </c>
      <c r="U239" s="71">
        <v>49</v>
      </c>
      <c r="V239" s="71">
        <v>0</v>
      </c>
      <c r="W239" s="71">
        <v>138</v>
      </c>
      <c r="X239" s="71">
        <v>0</v>
      </c>
      <c r="Y239" s="71">
        <v>45</v>
      </c>
      <c r="Z239" s="71">
        <v>199</v>
      </c>
      <c r="AA239" s="71">
        <v>341</v>
      </c>
      <c r="AB239" s="71">
        <v>0</v>
      </c>
      <c r="AC239" s="16">
        <v>585</v>
      </c>
      <c r="AD239" s="71">
        <v>349</v>
      </c>
      <c r="AE239" s="71">
        <v>574</v>
      </c>
      <c r="AF239" s="71">
        <v>15</v>
      </c>
      <c r="AG239" s="71">
        <v>7</v>
      </c>
      <c r="AH239" s="71">
        <v>249</v>
      </c>
      <c r="AI239" s="205" t="s">
        <v>178</v>
      </c>
      <c r="AJ239" s="8" t="s">
        <v>90</v>
      </c>
      <c r="AK239" s="71">
        <v>405</v>
      </c>
      <c r="AL239" s="71">
        <v>258</v>
      </c>
      <c r="AM239" s="71">
        <v>128</v>
      </c>
      <c r="AN239" s="71">
        <v>596</v>
      </c>
      <c r="AO239" s="71">
        <v>297</v>
      </c>
      <c r="AP239" s="71">
        <v>197</v>
      </c>
      <c r="AQ239" s="71">
        <v>134</v>
      </c>
      <c r="AR239" s="71">
        <v>21</v>
      </c>
      <c r="AS239" s="71">
        <v>353</v>
      </c>
      <c r="AT239" s="71">
        <v>184</v>
      </c>
      <c r="AU239" s="71">
        <v>155</v>
      </c>
      <c r="AW239" s="78" t="s">
        <v>178</v>
      </c>
      <c r="AX239" s="78" t="s">
        <v>2508</v>
      </c>
      <c r="AY239" s="78">
        <v>4074</v>
      </c>
    </row>
    <row r="240" spans="1:51">
      <c r="A240" s="205"/>
      <c r="B240" s="8" t="s">
        <v>91</v>
      </c>
      <c r="C240" s="71">
        <v>0</v>
      </c>
      <c r="D240" s="71">
        <v>0</v>
      </c>
      <c r="E240" s="71">
        <v>0</v>
      </c>
      <c r="F240" s="71">
        <v>0</v>
      </c>
      <c r="G240" s="71">
        <v>0</v>
      </c>
      <c r="H240" s="71">
        <v>0</v>
      </c>
      <c r="I240" s="71">
        <v>0</v>
      </c>
      <c r="J240" s="71">
        <v>0</v>
      </c>
      <c r="K240" s="125">
        <v>0</v>
      </c>
      <c r="L240" s="125">
        <v>0</v>
      </c>
      <c r="M240" s="71">
        <v>0</v>
      </c>
      <c r="N240" s="71">
        <v>0</v>
      </c>
      <c r="O240" s="71">
        <v>0</v>
      </c>
      <c r="P240" s="71">
        <v>0</v>
      </c>
      <c r="Q240" s="125">
        <v>0</v>
      </c>
      <c r="R240" s="205"/>
      <c r="S240" s="8" t="s">
        <v>91</v>
      </c>
      <c r="T240" s="125">
        <v>0</v>
      </c>
      <c r="U240" s="71">
        <v>0</v>
      </c>
      <c r="V240" s="71">
        <v>0</v>
      </c>
      <c r="W240" s="71">
        <v>0</v>
      </c>
      <c r="X240" s="71">
        <v>0</v>
      </c>
      <c r="Y240" s="71">
        <v>0</v>
      </c>
      <c r="Z240" s="71">
        <v>0</v>
      </c>
      <c r="AA240" s="71">
        <v>0</v>
      </c>
      <c r="AB240" s="71">
        <v>0</v>
      </c>
      <c r="AC240" s="16">
        <v>0</v>
      </c>
      <c r="AD240" s="71">
        <v>0</v>
      </c>
      <c r="AE240" s="71">
        <v>0</v>
      </c>
      <c r="AF240" s="71">
        <v>0</v>
      </c>
      <c r="AG240" s="71">
        <v>0</v>
      </c>
      <c r="AH240" s="71">
        <v>0</v>
      </c>
      <c r="AI240" s="205"/>
      <c r="AJ240" s="8" t="s">
        <v>91</v>
      </c>
      <c r="AK240" s="71">
        <v>0</v>
      </c>
      <c r="AL240" s="71">
        <v>0</v>
      </c>
      <c r="AM240" s="71">
        <v>0</v>
      </c>
      <c r="AN240" s="71">
        <v>0</v>
      </c>
      <c r="AO240" s="71">
        <v>0</v>
      </c>
      <c r="AP240" s="71">
        <v>0</v>
      </c>
      <c r="AQ240" s="71">
        <v>0</v>
      </c>
      <c r="AR240" s="71">
        <v>0</v>
      </c>
      <c r="AS240" s="71">
        <v>0</v>
      </c>
      <c r="AT240" s="71">
        <v>0</v>
      </c>
      <c r="AU240" s="71">
        <v>0</v>
      </c>
      <c r="AW240" s="78" t="s">
        <v>178</v>
      </c>
      <c r="AX240" s="78" t="s">
        <v>2509</v>
      </c>
      <c r="AY240" s="78">
        <v>0</v>
      </c>
    </row>
    <row r="241" spans="1:51">
      <c r="A241" s="205"/>
      <c r="B241" s="25" t="s">
        <v>73</v>
      </c>
      <c r="C241" s="26">
        <v>0</v>
      </c>
      <c r="D241" s="26">
        <v>0</v>
      </c>
      <c r="E241" s="26">
        <v>3194</v>
      </c>
      <c r="F241" s="26">
        <v>1661</v>
      </c>
      <c r="G241" s="26">
        <v>3371</v>
      </c>
      <c r="H241" s="26">
        <v>1768</v>
      </c>
      <c r="I241" s="26">
        <v>3850</v>
      </c>
      <c r="J241" s="26">
        <v>1993</v>
      </c>
      <c r="K241" s="26">
        <v>10415</v>
      </c>
      <c r="L241" s="26">
        <v>5422</v>
      </c>
      <c r="M241" s="26">
        <v>0</v>
      </c>
      <c r="N241" s="26">
        <v>263</v>
      </c>
      <c r="O241" s="26">
        <v>263</v>
      </c>
      <c r="P241" s="26">
        <v>270</v>
      </c>
      <c r="Q241" s="26">
        <v>796</v>
      </c>
      <c r="R241" s="205"/>
      <c r="S241" s="25" t="s">
        <v>73</v>
      </c>
      <c r="T241" s="26">
        <v>279</v>
      </c>
      <c r="U241" s="26">
        <v>49</v>
      </c>
      <c r="V241" s="26">
        <v>0</v>
      </c>
      <c r="W241" s="26">
        <v>138</v>
      </c>
      <c r="X241" s="26">
        <v>0</v>
      </c>
      <c r="Y241" s="26">
        <v>45</v>
      </c>
      <c r="Z241" s="26">
        <v>199</v>
      </c>
      <c r="AA241" s="26">
        <v>341</v>
      </c>
      <c r="AB241" s="26">
        <v>0</v>
      </c>
      <c r="AC241" s="26">
        <v>585</v>
      </c>
      <c r="AD241" s="26">
        <v>349</v>
      </c>
      <c r="AE241" s="26">
        <v>574</v>
      </c>
      <c r="AF241" s="26">
        <v>15</v>
      </c>
      <c r="AG241" s="26">
        <v>7</v>
      </c>
      <c r="AH241" s="26">
        <v>249</v>
      </c>
      <c r="AI241" s="205"/>
      <c r="AJ241" s="25" t="s">
        <v>73</v>
      </c>
      <c r="AK241" s="26">
        <v>405</v>
      </c>
      <c r="AL241" s="26">
        <v>258</v>
      </c>
      <c r="AM241" s="26">
        <v>128</v>
      </c>
      <c r="AN241" s="26">
        <v>596</v>
      </c>
      <c r="AO241" s="26">
        <v>297</v>
      </c>
      <c r="AP241" s="26">
        <v>197</v>
      </c>
      <c r="AQ241" s="26">
        <v>134</v>
      </c>
      <c r="AR241" s="26">
        <v>21</v>
      </c>
      <c r="AS241" s="26">
        <v>353</v>
      </c>
      <c r="AT241" s="26">
        <v>184</v>
      </c>
      <c r="AU241" s="26">
        <v>155</v>
      </c>
      <c r="AW241" s="78" t="s">
        <v>178</v>
      </c>
      <c r="AX241" s="78" t="s">
        <v>2510</v>
      </c>
      <c r="AY241" s="78">
        <v>4074</v>
      </c>
    </row>
    <row r="242" spans="1:51">
      <c r="A242" s="205" t="s">
        <v>179</v>
      </c>
      <c r="B242" s="8" t="s">
        <v>90</v>
      </c>
      <c r="C242" s="71">
        <v>0</v>
      </c>
      <c r="D242" s="71">
        <v>0</v>
      </c>
      <c r="E242" s="71">
        <v>0</v>
      </c>
      <c r="F242" s="71">
        <v>0</v>
      </c>
      <c r="G242" s="71">
        <v>0</v>
      </c>
      <c r="H242" s="71">
        <v>0</v>
      </c>
      <c r="I242" s="71">
        <v>0</v>
      </c>
      <c r="J242" s="71">
        <v>0</v>
      </c>
      <c r="K242" s="125">
        <v>0</v>
      </c>
      <c r="L242" s="125">
        <v>0</v>
      </c>
      <c r="M242" s="71">
        <v>0</v>
      </c>
      <c r="N242" s="71">
        <v>0</v>
      </c>
      <c r="O242" s="71">
        <v>0</v>
      </c>
      <c r="P242" s="71">
        <v>0</v>
      </c>
      <c r="Q242" s="125">
        <v>0</v>
      </c>
      <c r="R242" s="205" t="s">
        <v>179</v>
      </c>
      <c r="S242" s="8" t="s">
        <v>90</v>
      </c>
      <c r="T242" s="125">
        <v>0</v>
      </c>
      <c r="U242" s="71">
        <v>0</v>
      </c>
      <c r="V242" s="71">
        <v>0</v>
      </c>
      <c r="W242" s="71">
        <v>0</v>
      </c>
      <c r="X242" s="71">
        <v>0</v>
      </c>
      <c r="Y242" s="71">
        <v>0</v>
      </c>
      <c r="Z242" s="71">
        <v>0</v>
      </c>
      <c r="AA242" s="71">
        <v>0</v>
      </c>
      <c r="AB242" s="71">
        <v>0</v>
      </c>
      <c r="AC242" s="16">
        <v>0</v>
      </c>
      <c r="AD242" s="71">
        <v>0</v>
      </c>
      <c r="AE242" s="71">
        <v>0</v>
      </c>
      <c r="AF242" s="71">
        <v>0</v>
      </c>
      <c r="AG242" s="71">
        <v>0</v>
      </c>
      <c r="AH242" s="71">
        <v>0</v>
      </c>
      <c r="AI242" s="205" t="s">
        <v>179</v>
      </c>
      <c r="AJ242" s="8" t="s">
        <v>90</v>
      </c>
      <c r="AK242" s="71">
        <v>0</v>
      </c>
      <c r="AL242" s="71">
        <v>0</v>
      </c>
      <c r="AM242" s="71">
        <v>0</v>
      </c>
      <c r="AN242" s="71">
        <v>0</v>
      </c>
      <c r="AO242" s="71">
        <v>0</v>
      </c>
      <c r="AP242" s="71">
        <v>0</v>
      </c>
      <c r="AQ242" s="71">
        <v>0</v>
      </c>
      <c r="AR242" s="71">
        <v>0</v>
      </c>
      <c r="AS242" s="71">
        <v>0</v>
      </c>
      <c r="AT242" s="71">
        <v>0</v>
      </c>
      <c r="AU242" s="71">
        <v>0</v>
      </c>
      <c r="AW242" s="78" t="s">
        <v>179</v>
      </c>
      <c r="AX242" s="78" t="s">
        <v>2511</v>
      </c>
      <c r="AY242" s="78">
        <v>0</v>
      </c>
    </row>
    <row r="243" spans="1:51">
      <c r="A243" s="205"/>
      <c r="B243" s="8" t="s">
        <v>91</v>
      </c>
      <c r="C243" s="71">
        <v>68</v>
      </c>
      <c r="D243" s="71">
        <v>37</v>
      </c>
      <c r="E243" s="71">
        <v>648</v>
      </c>
      <c r="F243" s="71">
        <v>319</v>
      </c>
      <c r="G243" s="71">
        <v>980</v>
      </c>
      <c r="H243" s="71">
        <v>481</v>
      </c>
      <c r="I243" s="71">
        <v>1100</v>
      </c>
      <c r="J243" s="71">
        <v>556</v>
      </c>
      <c r="K243" s="125">
        <v>2796</v>
      </c>
      <c r="L243" s="125">
        <v>1393</v>
      </c>
      <c r="M243" s="71">
        <v>5</v>
      </c>
      <c r="N243" s="71">
        <v>50</v>
      </c>
      <c r="O243" s="71">
        <v>52</v>
      </c>
      <c r="P243" s="71">
        <v>62</v>
      </c>
      <c r="Q243" s="125">
        <v>169</v>
      </c>
      <c r="R243" s="205"/>
      <c r="S243" s="8" t="s">
        <v>91</v>
      </c>
      <c r="T243" s="125">
        <v>86</v>
      </c>
      <c r="U243" s="71">
        <v>35</v>
      </c>
      <c r="V243" s="71">
        <v>34</v>
      </c>
      <c r="W243" s="71">
        <v>4</v>
      </c>
      <c r="X243" s="71">
        <v>0</v>
      </c>
      <c r="Y243" s="71">
        <v>54</v>
      </c>
      <c r="Z243" s="71">
        <v>99</v>
      </c>
      <c r="AA243" s="71">
        <v>14</v>
      </c>
      <c r="AB243" s="71">
        <v>0</v>
      </c>
      <c r="AC243" s="16">
        <v>167</v>
      </c>
      <c r="AD243" s="71">
        <v>163</v>
      </c>
      <c r="AE243" s="71">
        <v>150</v>
      </c>
      <c r="AF243" s="71">
        <v>85</v>
      </c>
      <c r="AG243" s="71">
        <v>54</v>
      </c>
      <c r="AH243" s="71">
        <v>26</v>
      </c>
      <c r="AI243" s="205"/>
      <c r="AJ243" s="8" t="s">
        <v>91</v>
      </c>
      <c r="AK243" s="71">
        <v>1356</v>
      </c>
      <c r="AL243" s="71">
        <v>491</v>
      </c>
      <c r="AM243" s="71">
        <v>7</v>
      </c>
      <c r="AN243" s="71">
        <v>202</v>
      </c>
      <c r="AO243" s="71">
        <v>12</v>
      </c>
      <c r="AP243" s="71">
        <v>49</v>
      </c>
      <c r="AQ243" s="71">
        <v>61</v>
      </c>
      <c r="AR243" s="71">
        <v>44</v>
      </c>
      <c r="AS243" s="71">
        <v>103</v>
      </c>
      <c r="AT243" s="71">
        <v>97</v>
      </c>
      <c r="AU243" s="71">
        <v>67</v>
      </c>
      <c r="AW243" s="78" t="s">
        <v>179</v>
      </c>
      <c r="AX243" s="78" t="s">
        <v>2512</v>
      </c>
      <c r="AY243" s="78">
        <v>2304</v>
      </c>
    </row>
    <row r="244" spans="1:51">
      <c r="A244" s="205"/>
      <c r="B244" s="25" t="s">
        <v>73</v>
      </c>
      <c r="C244" s="26">
        <v>68</v>
      </c>
      <c r="D244" s="26">
        <v>37</v>
      </c>
      <c r="E244" s="26">
        <v>648</v>
      </c>
      <c r="F244" s="26">
        <v>319</v>
      </c>
      <c r="G244" s="26">
        <v>980</v>
      </c>
      <c r="H244" s="26">
        <v>481</v>
      </c>
      <c r="I244" s="26">
        <v>1100</v>
      </c>
      <c r="J244" s="26">
        <v>556</v>
      </c>
      <c r="K244" s="26">
        <v>2796</v>
      </c>
      <c r="L244" s="26">
        <v>1393</v>
      </c>
      <c r="M244" s="26">
        <v>5</v>
      </c>
      <c r="N244" s="26">
        <v>50</v>
      </c>
      <c r="O244" s="26">
        <v>52</v>
      </c>
      <c r="P244" s="26">
        <v>62</v>
      </c>
      <c r="Q244" s="26">
        <v>169</v>
      </c>
      <c r="R244" s="205"/>
      <c r="S244" s="25" t="s">
        <v>73</v>
      </c>
      <c r="T244" s="26">
        <v>86</v>
      </c>
      <c r="U244" s="26">
        <v>35</v>
      </c>
      <c r="V244" s="26">
        <v>34</v>
      </c>
      <c r="W244" s="26">
        <v>4</v>
      </c>
      <c r="X244" s="26">
        <v>0</v>
      </c>
      <c r="Y244" s="26">
        <v>54</v>
      </c>
      <c r="Z244" s="26">
        <v>99</v>
      </c>
      <c r="AA244" s="26">
        <v>14</v>
      </c>
      <c r="AB244" s="26">
        <v>0</v>
      </c>
      <c r="AC244" s="26">
        <v>167</v>
      </c>
      <c r="AD244" s="26">
        <v>163</v>
      </c>
      <c r="AE244" s="26">
        <v>150</v>
      </c>
      <c r="AF244" s="26">
        <v>85</v>
      </c>
      <c r="AG244" s="26">
        <v>54</v>
      </c>
      <c r="AH244" s="26">
        <v>26</v>
      </c>
      <c r="AI244" s="205"/>
      <c r="AJ244" s="25" t="s">
        <v>73</v>
      </c>
      <c r="AK244" s="26">
        <v>1356</v>
      </c>
      <c r="AL244" s="26">
        <v>491</v>
      </c>
      <c r="AM244" s="26">
        <v>7</v>
      </c>
      <c r="AN244" s="26">
        <v>202</v>
      </c>
      <c r="AO244" s="26">
        <v>12</v>
      </c>
      <c r="AP244" s="26">
        <v>49</v>
      </c>
      <c r="AQ244" s="26">
        <v>61</v>
      </c>
      <c r="AR244" s="26">
        <v>44</v>
      </c>
      <c r="AS244" s="26">
        <v>103</v>
      </c>
      <c r="AT244" s="26">
        <v>97</v>
      </c>
      <c r="AU244" s="26">
        <v>67</v>
      </c>
      <c r="AW244" s="78" t="s">
        <v>179</v>
      </c>
      <c r="AX244" s="78" t="s">
        <v>2513</v>
      </c>
      <c r="AY244" s="78">
        <v>2304</v>
      </c>
    </row>
    <row r="245" spans="1:51">
      <c r="A245" s="205" t="s">
        <v>180</v>
      </c>
      <c r="B245" s="8" t="s">
        <v>90</v>
      </c>
      <c r="C245" s="71">
        <v>0</v>
      </c>
      <c r="D245" s="71">
        <v>0</v>
      </c>
      <c r="E245" s="71">
        <v>1204</v>
      </c>
      <c r="F245" s="71">
        <v>632</v>
      </c>
      <c r="G245" s="71">
        <v>1385</v>
      </c>
      <c r="H245" s="71">
        <v>719</v>
      </c>
      <c r="I245" s="71">
        <v>1733</v>
      </c>
      <c r="J245" s="71">
        <v>896</v>
      </c>
      <c r="K245" s="125">
        <v>4322</v>
      </c>
      <c r="L245" s="125">
        <v>2247</v>
      </c>
      <c r="M245" s="71">
        <v>0</v>
      </c>
      <c r="N245" s="71">
        <v>118</v>
      </c>
      <c r="O245" s="71">
        <v>130</v>
      </c>
      <c r="P245" s="71">
        <v>133</v>
      </c>
      <c r="Q245" s="125">
        <v>381</v>
      </c>
      <c r="R245" s="205" t="s">
        <v>180</v>
      </c>
      <c r="S245" s="8" t="s">
        <v>90</v>
      </c>
      <c r="T245" s="125">
        <v>152</v>
      </c>
      <c r="U245" s="71">
        <v>52</v>
      </c>
      <c r="V245" s="71">
        <v>4</v>
      </c>
      <c r="W245" s="71">
        <v>50</v>
      </c>
      <c r="X245" s="71">
        <v>3</v>
      </c>
      <c r="Y245" s="71">
        <v>40</v>
      </c>
      <c r="Z245" s="71">
        <v>176</v>
      </c>
      <c r="AA245" s="71">
        <v>54</v>
      </c>
      <c r="AB245" s="71">
        <v>0</v>
      </c>
      <c r="AC245" s="16">
        <v>273</v>
      </c>
      <c r="AD245" s="71">
        <v>238</v>
      </c>
      <c r="AE245" s="71">
        <v>135</v>
      </c>
      <c r="AF245" s="71">
        <v>3</v>
      </c>
      <c r="AG245" s="71">
        <v>1</v>
      </c>
      <c r="AH245" s="71">
        <v>121</v>
      </c>
      <c r="AI245" s="205" t="s">
        <v>180</v>
      </c>
      <c r="AJ245" s="8" t="s">
        <v>90</v>
      </c>
      <c r="AK245" s="71">
        <v>1248</v>
      </c>
      <c r="AL245" s="71">
        <v>656</v>
      </c>
      <c r="AM245" s="71">
        <v>72</v>
      </c>
      <c r="AN245" s="71">
        <v>313</v>
      </c>
      <c r="AO245" s="71">
        <v>44</v>
      </c>
      <c r="AP245" s="71">
        <v>31</v>
      </c>
      <c r="AQ245" s="71">
        <v>8</v>
      </c>
      <c r="AR245" s="71">
        <v>22</v>
      </c>
      <c r="AS245" s="71">
        <v>191</v>
      </c>
      <c r="AT245" s="71">
        <v>130</v>
      </c>
      <c r="AU245" s="71">
        <v>122</v>
      </c>
      <c r="AW245" s="78" t="s">
        <v>180</v>
      </c>
      <c r="AX245" s="78" t="s">
        <v>2514</v>
      </c>
      <c r="AY245" s="78">
        <v>2242</v>
      </c>
    </row>
    <row r="246" spans="1:51">
      <c r="A246" s="205"/>
      <c r="B246" s="8" t="s">
        <v>91</v>
      </c>
      <c r="C246" s="71">
        <v>0</v>
      </c>
      <c r="D246" s="71">
        <v>0</v>
      </c>
      <c r="E246" s="71">
        <v>0</v>
      </c>
      <c r="F246" s="71">
        <v>0</v>
      </c>
      <c r="G246" s="71">
        <v>0</v>
      </c>
      <c r="H246" s="71">
        <v>0</v>
      </c>
      <c r="I246" s="71">
        <v>0</v>
      </c>
      <c r="J246" s="71">
        <v>0</v>
      </c>
      <c r="K246" s="125">
        <v>0</v>
      </c>
      <c r="L246" s="125">
        <v>0</v>
      </c>
      <c r="M246" s="71">
        <v>0</v>
      </c>
      <c r="N246" s="71">
        <v>0</v>
      </c>
      <c r="O246" s="71">
        <v>0</v>
      </c>
      <c r="P246" s="71">
        <v>0</v>
      </c>
      <c r="Q246" s="125">
        <v>0</v>
      </c>
      <c r="R246" s="205"/>
      <c r="S246" s="8" t="s">
        <v>91</v>
      </c>
      <c r="T246" s="125">
        <v>0</v>
      </c>
      <c r="U246" s="71">
        <v>0</v>
      </c>
      <c r="V246" s="71">
        <v>0</v>
      </c>
      <c r="W246" s="71">
        <v>0</v>
      </c>
      <c r="X246" s="71">
        <v>0</v>
      </c>
      <c r="Y246" s="71">
        <v>0</v>
      </c>
      <c r="Z246" s="71">
        <v>0</v>
      </c>
      <c r="AA246" s="71">
        <v>0</v>
      </c>
      <c r="AB246" s="71">
        <v>0</v>
      </c>
      <c r="AC246" s="16">
        <v>0</v>
      </c>
      <c r="AD246" s="71">
        <v>0</v>
      </c>
      <c r="AE246" s="71">
        <v>0</v>
      </c>
      <c r="AF246" s="71">
        <v>0</v>
      </c>
      <c r="AG246" s="71">
        <v>0</v>
      </c>
      <c r="AH246" s="71">
        <v>0</v>
      </c>
      <c r="AI246" s="205"/>
      <c r="AJ246" s="8" t="s">
        <v>91</v>
      </c>
      <c r="AK246" s="71">
        <v>0</v>
      </c>
      <c r="AL246" s="71">
        <v>0</v>
      </c>
      <c r="AM246" s="71">
        <v>0</v>
      </c>
      <c r="AN246" s="71">
        <v>0</v>
      </c>
      <c r="AO246" s="71">
        <v>0</v>
      </c>
      <c r="AP246" s="71">
        <v>0</v>
      </c>
      <c r="AQ246" s="71">
        <v>0</v>
      </c>
      <c r="AR246" s="71">
        <v>0</v>
      </c>
      <c r="AS246" s="71">
        <v>0</v>
      </c>
      <c r="AT246" s="71">
        <v>0</v>
      </c>
      <c r="AU246" s="71">
        <v>0</v>
      </c>
      <c r="AW246" s="78" t="s">
        <v>180</v>
      </c>
      <c r="AX246" s="78" t="s">
        <v>2515</v>
      </c>
      <c r="AY246" s="78">
        <v>0</v>
      </c>
    </row>
    <row r="247" spans="1:51">
      <c r="A247" s="205"/>
      <c r="B247" s="25" t="s">
        <v>73</v>
      </c>
      <c r="C247" s="26">
        <v>0</v>
      </c>
      <c r="D247" s="26">
        <v>0</v>
      </c>
      <c r="E247" s="26">
        <v>1204</v>
      </c>
      <c r="F247" s="26">
        <v>632</v>
      </c>
      <c r="G247" s="26">
        <v>1385</v>
      </c>
      <c r="H247" s="26">
        <v>719</v>
      </c>
      <c r="I247" s="26">
        <v>1733</v>
      </c>
      <c r="J247" s="26">
        <v>896</v>
      </c>
      <c r="K247" s="26">
        <v>4322</v>
      </c>
      <c r="L247" s="26">
        <v>2247</v>
      </c>
      <c r="M247" s="26">
        <v>0</v>
      </c>
      <c r="N247" s="26">
        <v>118</v>
      </c>
      <c r="O247" s="26">
        <v>130</v>
      </c>
      <c r="P247" s="26">
        <v>133</v>
      </c>
      <c r="Q247" s="26">
        <v>381</v>
      </c>
      <c r="R247" s="205"/>
      <c r="S247" s="25" t="s">
        <v>73</v>
      </c>
      <c r="T247" s="26">
        <v>152</v>
      </c>
      <c r="U247" s="26">
        <v>52</v>
      </c>
      <c r="V247" s="26">
        <v>4</v>
      </c>
      <c r="W247" s="26">
        <v>50</v>
      </c>
      <c r="X247" s="26">
        <v>3</v>
      </c>
      <c r="Y247" s="26">
        <v>40</v>
      </c>
      <c r="Z247" s="26">
        <v>176</v>
      </c>
      <c r="AA247" s="26">
        <v>54</v>
      </c>
      <c r="AB247" s="26">
        <v>0</v>
      </c>
      <c r="AC247" s="26">
        <v>273</v>
      </c>
      <c r="AD247" s="26">
        <v>238</v>
      </c>
      <c r="AE247" s="26">
        <v>135</v>
      </c>
      <c r="AF247" s="26">
        <v>3</v>
      </c>
      <c r="AG247" s="26">
        <v>1</v>
      </c>
      <c r="AH247" s="26">
        <v>121</v>
      </c>
      <c r="AI247" s="205"/>
      <c r="AJ247" s="25" t="s">
        <v>73</v>
      </c>
      <c r="AK247" s="26">
        <v>1248</v>
      </c>
      <c r="AL247" s="26">
        <v>656</v>
      </c>
      <c r="AM247" s="26">
        <v>72</v>
      </c>
      <c r="AN247" s="26">
        <v>313</v>
      </c>
      <c r="AO247" s="26">
        <v>44</v>
      </c>
      <c r="AP247" s="26">
        <v>31</v>
      </c>
      <c r="AQ247" s="26">
        <v>8</v>
      </c>
      <c r="AR247" s="26">
        <v>22</v>
      </c>
      <c r="AS247" s="26">
        <v>191</v>
      </c>
      <c r="AT247" s="26">
        <v>130</v>
      </c>
      <c r="AU247" s="26">
        <v>122</v>
      </c>
      <c r="AW247" s="78" t="s">
        <v>180</v>
      </c>
      <c r="AX247" s="78" t="s">
        <v>2516</v>
      </c>
      <c r="AY247" s="78">
        <v>2242</v>
      </c>
    </row>
    <row r="248" spans="1:51">
      <c r="A248" s="205" t="s">
        <v>181</v>
      </c>
      <c r="B248" s="8" t="s">
        <v>90</v>
      </c>
      <c r="C248" s="71">
        <v>0</v>
      </c>
      <c r="D248" s="71">
        <v>0</v>
      </c>
      <c r="E248" s="71">
        <v>652</v>
      </c>
      <c r="F248" s="71">
        <v>356</v>
      </c>
      <c r="G248" s="71">
        <v>1364</v>
      </c>
      <c r="H248" s="71">
        <v>743</v>
      </c>
      <c r="I248" s="71">
        <v>3187</v>
      </c>
      <c r="J248" s="71">
        <v>1634</v>
      </c>
      <c r="K248" s="125">
        <v>5203</v>
      </c>
      <c r="L248" s="125">
        <v>2733</v>
      </c>
      <c r="M248" s="71">
        <v>0</v>
      </c>
      <c r="N248" s="71">
        <v>63</v>
      </c>
      <c r="O248" s="71">
        <v>106</v>
      </c>
      <c r="P248" s="71">
        <v>207</v>
      </c>
      <c r="Q248" s="125">
        <v>376</v>
      </c>
      <c r="R248" s="205" t="s">
        <v>181</v>
      </c>
      <c r="S248" s="8" t="s">
        <v>90</v>
      </c>
      <c r="T248" s="125">
        <v>194</v>
      </c>
      <c r="U248" s="71">
        <v>23</v>
      </c>
      <c r="V248" s="71">
        <v>1</v>
      </c>
      <c r="W248" s="71">
        <v>20</v>
      </c>
      <c r="X248" s="71">
        <v>0</v>
      </c>
      <c r="Y248" s="71">
        <v>21</v>
      </c>
      <c r="Z248" s="71">
        <v>233</v>
      </c>
      <c r="AA248" s="71">
        <v>82</v>
      </c>
      <c r="AB248" s="71">
        <v>0</v>
      </c>
      <c r="AC248" s="16">
        <v>336</v>
      </c>
      <c r="AD248" s="71">
        <v>277</v>
      </c>
      <c r="AE248" s="71">
        <v>275</v>
      </c>
      <c r="AF248" s="71">
        <v>25</v>
      </c>
      <c r="AG248" s="71">
        <v>17</v>
      </c>
      <c r="AH248" s="71">
        <v>166</v>
      </c>
      <c r="AI248" s="205" t="s">
        <v>181</v>
      </c>
      <c r="AJ248" s="8" t="s">
        <v>90</v>
      </c>
      <c r="AK248" s="71">
        <v>584</v>
      </c>
      <c r="AL248" s="71">
        <v>240</v>
      </c>
      <c r="AM248" s="71">
        <v>98</v>
      </c>
      <c r="AN248" s="71">
        <v>78</v>
      </c>
      <c r="AO248" s="71">
        <v>12</v>
      </c>
      <c r="AP248" s="71">
        <v>7</v>
      </c>
      <c r="AQ248" s="71">
        <v>15</v>
      </c>
      <c r="AR248" s="71">
        <v>21</v>
      </c>
      <c r="AS248" s="71">
        <v>216</v>
      </c>
      <c r="AT248" s="71">
        <v>56</v>
      </c>
      <c r="AU248" s="71">
        <v>46</v>
      </c>
      <c r="AW248" s="78" t="s">
        <v>181</v>
      </c>
      <c r="AX248" s="78" t="s">
        <v>2517</v>
      </c>
      <c r="AY248" s="78">
        <v>977</v>
      </c>
    </row>
    <row r="249" spans="1:51">
      <c r="A249" s="205"/>
      <c r="B249" s="8" t="s">
        <v>91</v>
      </c>
      <c r="C249" s="71">
        <v>0</v>
      </c>
      <c r="D249" s="71">
        <v>0</v>
      </c>
      <c r="E249" s="71">
        <v>197</v>
      </c>
      <c r="F249" s="71">
        <v>109</v>
      </c>
      <c r="G249" s="71">
        <v>195</v>
      </c>
      <c r="H249" s="71">
        <v>94</v>
      </c>
      <c r="I249" s="71">
        <v>160</v>
      </c>
      <c r="J249" s="71">
        <v>84</v>
      </c>
      <c r="K249" s="125">
        <v>552</v>
      </c>
      <c r="L249" s="125">
        <v>287</v>
      </c>
      <c r="M249" s="71">
        <v>0</v>
      </c>
      <c r="N249" s="71">
        <v>15</v>
      </c>
      <c r="O249" s="71">
        <v>16</v>
      </c>
      <c r="P249" s="71">
        <v>15</v>
      </c>
      <c r="Q249" s="125">
        <v>46</v>
      </c>
      <c r="R249" s="205"/>
      <c r="S249" s="8" t="s">
        <v>91</v>
      </c>
      <c r="T249" s="125">
        <v>9</v>
      </c>
      <c r="U249" s="71">
        <v>4</v>
      </c>
      <c r="V249" s="71">
        <v>0</v>
      </c>
      <c r="W249" s="71">
        <v>0</v>
      </c>
      <c r="X249" s="71">
        <v>0</v>
      </c>
      <c r="Y249" s="71">
        <v>16</v>
      </c>
      <c r="Z249" s="71">
        <v>26</v>
      </c>
      <c r="AA249" s="71">
        <v>3</v>
      </c>
      <c r="AB249" s="71">
        <v>0</v>
      </c>
      <c r="AC249" s="16">
        <v>45</v>
      </c>
      <c r="AD249" s="71">
        <v>44</v>
      </c>
      <c r="AE249" s="71">
        <v>44</v>
      </c>
      <c r="AF249" s="71">
        <v>23</v>
      </c>
      <c r="AG249" s="71">
        <v>19</v>
      </c>
      <c r="AH249" s="71">
        <v>5</v>
      </c>
      <c r="AI249" s="205"/>
      <c r="AJ249" s="8" t="s">
        <v>91</v>
      </c>
      <c r="AK249" s="71">
        <v>212</v>
      </c>
      <c r="AL249" s="71">
        <v>57</v>
      </c>
      <c r="AM249" s="71">
        <v>0</v>
      </c>
      <c r="AN249" s="71">
        <v>18</v>
      </c>
      <c r="AO249" s="71">
        <v>0</v>
      </c>
      <c r="AP249" s="71">
        <v>0</v>
      </c>
      <c r="AQ249" s="71">
        <v>0</v>
      </c>
      <c r="AR249" s="71">
        <v>3</v>
      </c>
      <c r="AS249" s="71">
        <v>17</v>
      </c>
      <c r="AT249" s="71">
        <v>5</v>
      </c>
      <c r="AU249" s="71">
        <v>4</v>
      </c>
      <c r="AW249" s="78" t="s">
        <v>181</v>
      </c>
      <c r="AX249" s="78" t="s">
        <v>2518</v>
      </c>
      <c r="AY249" s="78">
        <v>248</v>
      </c>
    </row>
    <row r="250" spans="1:51">
      <c r="A250" s="205"/>
      <c r="B250" s="25" t="s">
        <v>73</v>
      </c>
      <c r="C250" s="26">
        <v>0</v>
      </c>
      <c r="D250" s="26">
        <v>0</v>
      </c>
      <c r="E250" s="26">
        <v>849</v>
      </c>
      <c r="F250" s="26">
        <v>465</v>
      </c>
      <c r="G250" s="26">
        <v>1559</v>
      </c>
      <c r="H250" s="26">
        <v>837</v>
      </c>
      <c r="I250" s="26">
        <v>3347</v>
      </c>
      <c r="J250" s="26">
        <v>1718</v>
      </c>
      <c r="K250" s="26">
        <v>5755</v>
      </c>
      <c r="L250" s="26">
        <v>3020</v>
      </c>
      <c r="M250" s="26">
        <v>0</v>
      </c>
      <c r="N250" s="26">
        <v>78</v>
      </c>
      <c r="O250" s="26">
        <v>122</v>
      </c>
      <c r="P250" s="26">
        <v>222</v>
      </c>
      <c r="Q250" s="26">
        <v>422</v>
      </c>
      <c r="R250" s="205"/>
      <c r="S250" s="25" t="s">
        <v>73</v>
      </c>
      <c r="T250" s="26">
        <v>203</v>
      </c>
      <c r="U250" s="26">
        <v>27</v>
      </c>
      <c r="V250" s="26">
        <v>1</v>
      </c>
      <c r="W250" s="26">
        <v>20</v>
      </c>
      <c r="X250" s="26">
        <v>0</v>
      </c>
      <c r="Y250" s="26">
        <v>37</v>
      </c>
      <c r="Z250" s="26">
        <v>259</v>
      </c>
      <c r="AA250" s="26">
        <v>85</v>
      </c>
      <c r="AB250" s="26">
        <v>0</v>
      </c>
      <c r="AC250" s="26">
        <v>381</v>
      </c>
      <c r="AD250" s="26">
        <v>321</v>
      </c>
      <c r="AE250" s="26">
        <v>319</v>
      </c>
      <c r="AF250" s="26">
        <v>48</v>
      </c>
      <c r="AG250" s="26">
        <v>36</v>
      </c>
      <c r="AH250" s="26">
        <v>171</v>
      </c>
      <c r="AI250" s="205"/>
      <c r="AJ250" s="25" t="s">
        <v>73</v>
      </c>
      <c r="AK250" s="26">
        <v>796</v>
      </c>
      <c r="AL250" s="26">
        <v>297</v>
      </c>
      <c r="AM250" s="26">
        <v>98</v>
      </c>
      <c r="AN250" s="26">
        <v>96</v>
      </c>
      <c r="AO250" s="26">
        <v>12</v>
      </c>
      <c r="AP250" s="26">
        <v>7</v>
      </c>
      <c r="AQ250" s="26">
        <v>15</v>
      </c>
      <c r="AR250" s="26">
        <v>24</v>
      </c>
      <c r="AS250" s="26">
        <v>233</v>
      </c>
      <c r="AT250" s="26">
        <v>61</v>
      </c>
      <c r="AU250" s="26">
        <v>50</v>
      </c>
      <c r="AW250" s="78" t="s">
        <v>181</v>
      </c>
      <c r="AX250" s="78" t="s">
        <v>2519</v>
      </c>
      <c r="AY250" s="78">
        <v>1225</v>
      </c>
    </row>
    <row r="251" spans="1:51" s="100" customFormat="1">
      <c r="A251" s="7" t="s">
        <v>102</v>
      </c>
      <c r="B251" s="8"/>
      <c r="C251" s="22"/>
      <c r="D251" s="11"/>
      <c r="E251" s="22"/>
      <c r="F251" s="22"/>
      <c r="G251" s="22"/>
      <c r="H251" s="22"/>
      <c r="I251" s="22"/>
      <c r="J251" s="22"/>
      <c r="K251" s="7"/>
      <c r="L251" s="7"/>
      <c r="M251" s="8"/>
      <c r="N251" s="8"/>
      <c r="O251" s="22"/>
      <c r="P251" s="22"/>
      <c r="Q251" s="7"/>
      <c r="R251" s="7" t="s">
        <v>102</v>
      </c>
      <c r="S251" s="23"/>
      <c r="T251" s="17"/>
      <c r="U251" s="17"/>
      <c r="V251" s="23"/>
      <c r="W251" s="20"/>
      <c r="X251" s="17"/>
      <c r="Y251" s="17"/>
      <c r="Z251" s="23"/>
      <c r="AA251" s="17"/>
      <c r="AB251" s="17"/>
      <c r="AC251" s="19"/>
      <c r="AD251" s="17"/>
      <c r="AE251" s="17"/>
      <c r="AF251" s="19"/>
      <c r="AG251" s="17"/>
      <c r="AH251" s="19"/>
      <c r="AI251" s="7" t="s">
        <v>102</v>
      </c>
      <c r="AJ251" s="8"/>
      <c r="AK251" s="8"/>
      <c r="AL251" s="8"/>
      <c r="AM251" s="22"/>
      <c r="AN251" s="8"/>
      <c r="AO251" s="11"/>
      <c r="AP251" s="11"/>
      <c r="AQ251" s="22"/>
      <c r="AR251" s="22"/>
      <c r="AS251" s="22"/>
      <c r="AT251" s="22"/>
      <c r="AU251" s="22"/>
      <c r="AW251" s="78" t="str">
        <f>IF(A251="",AW250,A251)</f>
        <v>BETSIBOKA</v>
      </c>
      <c r="AX251" s="78" t="str">
        <f>AW251&amp;B251</f>
        <v>BETSIBOKA</v>
      </c>
      <c r="AY251" s="78">
        <f>AK251+AM251+2*AN251+3*AO251+4*AP251+5*AQ251</f>
        <v>0</v>
      </c>
    </row>
    <row r="252" spans="1:51">
      <c r="A252" s="205" t="s">
        <v>182</v>
      </c>
      <c r="B252" s="8" t="s">
        <v>90</v>
      </c>
      <c r="C252" s="71">
        <v>2</v>
      </c>
      <c r="D252" s="71">
        <v>2</v>
      </c>
      <c r="E252" s="71">
        <v>204</v>
      </c>
      <c r="F252" s="71">
        <v>103</v>
      </c>
      <c r="G252" s="71">
        <v>182</v>
      </c>
      <c r="H252" s="71">
        <v>96</v>
      </c>
      <c r="I252" s="71">
        <v>272</v>
      </c>
      <c r="J252" s="71">
        <v>145</v>
      </c>
      <c r="K252" s="125">
        <v>660</v>
      </c>
      <c r="L252" s="125">
        <v>346</v>
      </c>
      <c r="M252" s="71">
        <v>1</v>
      </c>
      <c r="N252" s="71">
        <v>24</v>
      </c>
      <c r="O252" s="71">
        <v>23</v>
      </c>
      <c r="P252" s="71">
        <v>25</v>
      </c>
      <c r="Q252" s="125">
        <v>73</v>
      </c>
      <c r="R252" s="205" t="s">
        <v>182</v>
      </c>
      <c r="S252" s="8" t="s">
        <v>90</v>
      </c>
      <c r="T252" s="125">
        <v>11</v>
      </c>
      <c r="U252" s="71">
        <v>2</v>
      </c>
      <c r="V252" s="71">
        <v>0</v>
      </c>
      <c r="W252" s="71">
        <v>12</v>
      </c>
      <c r="X252" s="71">
        <v>0</v>
      </c>
      <c r="Y252" s="71">
        <v>5</v>
      </c>
      <c r="Z252" s="71">
        <v>13</v>
      </c>
      <c r="AA252" s="71">
        <v>13</v>
      </c>
      <c r="AB252" s="71">
        <v>2</v>
      </c>
      <c r="AC252" s="16">
        <v>33</v>
      </c>
      <c r="AD252" s="71">
        <v>29</v>
      </c>
      <c r="AE252" s="71">
        <v>16</v>
      </c>
      <c r="AF252" s="71">
        <v>5</v>
      </c>
      <c r="AG252" s="71">
        <v>3</v>
      </c>
      <c r="AH252" s="71">
        <v>24</v>
      </c>
      <c r="AI252" s="205" t="s">
        <v>182</v>
      </c>
      <c r="AJ252" s="8" t="s">
        <v>90</v>
      </c>
      <c r="AK252" s="71">
        <v>0</v>
      </c>
      <c r="AL252" s="71">
        <v>0</v>
      </c>
      <c r="AM252" s="71">
        <v>0</v>
      </c>
      <c r="AN252" s="71">
        <v>0</v>
      </c>
      <c r="AO252" s="71">
        <v>0</v>
      </c>
      <c r="AP252" s="71">
        <v>0</v>
      </c>
      <c r="AQ252" s="71">
        <v>0</v>
      </c>
      <c r="AR252" s="71">
        <v>0</v>
      </c>
      <c r="AS252" s="71">
        <v>26</v>
      </c>
      <c r="AT252" s="71">
        <v>5</v>
      </c>
      <c r="AU252" s="71">
        <v>3</v>
      </c>
      <c r="AW252" s="78" t="s">
        <v>182</v>
      </c>
      <c r="AX252" s="78" t="s">
        <v>2523</v>
      </c>
      <c r="AY252" s="78">
        <v>0</v>
      </c>
    </row>
    <row r="253" spans="1:51">
      <c r="A253" s="205"/>
      <c r="B253" s="8" t="s">
        <v>91</v>
      </c>
      <c r="C253" s="71">
        <v>0</v>
      </c>
      <c r="D253" s="71">
        <v>0</v>
      </c>
      <c r="E253" s="71">
        <v>0</v>
      </c>
      <c r="F253" s="71">
        <v>0</v>
      </c>
      <c r="G253" s="71">
        <v>0</v>
      </c>
      <c r="H253" s="71">
        <v>0</v>
      </c>
      <c r="I253" s="71">
        <v>0</v>
      </c>
      <c r="J253" s="71">
        <v>0</v>
      </c>
      <c r="K253" s="125">
        <v>0</v>
      </c>
      <c r="L253" s="125">
        <v>0</v>
      </c>
      <c r="M253" s="71">
        <v>0</v>
      </c>
      <c r="N253" s="71">
        <v>0</v>
      </c>
      <c r="O253" s="71">
        <v>0</v>
      </c>
      <c r="P253" s="71">
        <v>0</v>
      </c>
      <c r="Q253" s="125">
        <v>0</v>
      </c>
      <c r="R253" s="205"/>
      <c r="S253" s="8" t="s">
        <v>91</v>
      </c>
      <c r="T253" s="125">
        <v>0</v>
      </c>
      <c r="U253" s="71">
        <v>0</v>
      </c>
      <c r="V253" s="71">
        <v>0</v>
      </c>
      <c r="W253" s="71">
        <v>0</v>
      </c>
      <c r="X253" s="71">
        <v>0</v>
      </c>
      <c r="Y253" s="71">
        <v>0</v>
      </c>
      <c r="Z253" s="71">
        <v>0</v>
      </c>
      <c r="AA253" s="71">
        <v>0</v>
      </c>
      <c r="AB253" s="71">
        <v>0</v>
      </c>
      <c r="AC253" s="16">
        <v>0</v>
      </c>
      <c r="AD253" s="71">
        <v>0</v>
      </c>
      <c r="AE253" s="71">
        <v>0</v>
      </c>
      <c r="AF253" s="71">
        <v>0</v>
      </c>
      <c r="AG253" s="71">
        <v>0</v>
      </c>
      <c r="AH253" s="71">
        <v>0</v>
      </c>
      <c r="AI253" s="205"/>
      <c r="AJ253" s="8" t="s">
        <v>91</v>
      </c>
      <c r="AK253" s="71">
        <v>0</v>
      </c>
      <c r="AL253" s="71">
        <v>0</v>
      </c>
      <c r="AM253" s="71">
        <v>0</v>
      </c>
      <c r="AN253" s="71">
        <v>0</v>
      </c>
      <c r="AO253" s="71">
        <v>0</v>
      </c>
      <c r="AP253" s="71">
        <v>0</v>
      </c>
      <c r="AQ253" s="71">
        <v>0</v>
      </c>
      <c r="AR253" s="71">
        <v>0</v>
      </c>
      <c r="AS253" s="71">
        <v>0</v>
      </c>
      <c r="AT253" s="71">
        <v>0</v>
      </c>
      <c r="AU253" s="71">
        <v>0</v>
      </c>
      <c r="AW253" s="78" t="s">
        <v>182</v>
      </c>
      <c r="AX253" s="78" t="s">
        <v>2524</v>
      </c>
      <c r="AY253" s="78">
        <v>0</v>
      </c>
    </row>
    <row r="254" spans="1:51">
      <c r="A254" s="205"/>
      <c r="B254" s="25" t="s">
        <v>73</v>
      </c>
      <c r="C254" s="26">
        <v>2</v>
      </c>
      <c r="D254" s="26">
        <v>2</v>
      </c>
      <c r="E254" s="26">
        <v>204</v>
      </c>
      <c r="F254" s="26">
        <v>103</v>
      </c>
      <c r="G254" s="26">
        <v>182</v>
      </c>
      <c r="H254" s="26">
        <v>96</v>
      </c>
      <c r="I254" s="26">
        <v>272</v>
      </c>
      <c r="J254" s="26">
        <v>145</v>
      </c>
      <c r="K254" s="26">
        <v>660</v>
      </c>
      <c r="L254" s="26">
        <v>346</v>
      </c>
      <c r="M254" s="26">
        <v>1</v>
      </c>
      <c r="N254" s="26">
        <v>24</v>
      </c>
      <c r="O254" s="26">
        <v>23</v>
      </c>
      <c r="P254" s="26">
        <v>25</v>
      </c>
      <c r="Q254" s="26">
        <v>73</v>
      </c>
      <c r="R254" s="205"/>
      <c r="S254" s="25" t="s">
        <v>73</v>
      </c>
      <c r="T254" s="26">
        <v>11</v>
      </c>
      <c r="U254" s="26">
        <v>2</v>
      </c>
      <c r="V254" s="26">
        <v>0</v>
      </c>
      <c r="W254" s="26">
        <v>12</v>
      </c>
      <c r="X254" s="26">
        <v>0</v>
      </c>
      <c r="Y254" s="26">
        <v>5</v>
      </c>
      <c r="Z254" s="26">
        <v>13</v>
      </c>
      <c r="AA254" s="26">
        <v>13</v>
      </c>
      <c r="AB254" s="26">
        <v>2</v>
      </c>
      <c r="AC254" s="26">
        <v>33</v>
      </c>
      <c r="AD254" s="26">
        <v>29</v>
      </c>
      <c r="AE254" s="26">
        <v>16</v>
      </c>
      <c r="AF254" s="26">
        <v>5</v>
      </c>
      <c r="AG254" s="26">
        <v>3</v>
      </c>
      <c r="AH254" s="26">
        <v>24</v>
      </c>
      <c r="AI254" s="205"/>
      <c r="AJ254" s="25" t="s">
        <v>73</v>
      </c>
      <c r="AK254" s="26">
        <v>0</v>
      </c>
      <c r="AL254" s="26">
        <v>0</v>
      </c>
      <c r="AM254" s="26">
        <v>0</v>
      </c>
      <c r="AN254" s="26">
        <v>0</v>
      </c>
      <c r="AO254" s="26">
        <v>0</v>
      </c>
      <c r="AP254" s="26">
        <v>0</v>
      </c>
      <c r="AQ254" s="26">
        <v>0</v>
      </c>
      <c r="AR254" s="26">
        <v>0</v>
      </c>
      <c r="AS254" s="26">
        <v>26</v>
      </c>
      <c r="AT254" s="26">
        <v>5</v>
      </c>
      <c r="AU254" s="26">
        <v>3</v>
      </c>
      <c r="AW254" s="78" t="s">
        <v>182</v>
      </c>
      <c r="AX254" s="78" t="s">
        <v>2525</v>
      </c>
      <c r="AY254" s="78">
        <v>0</v>
      </c>
    </row>
    <row r="255" spans="1:51" ht="14.45" customHeight="1">
      <c r="A255" s="205" t="s">
        <v>183</v>
      </c>
      <c r="B255" s="8" t="s">
        <v>90</v>
      </c>
      <c r="C255" s="71">
        <v>0</v>
      </c>
      <c r="D255" s="71">
        <v>0</v>
      </c>
      <c r="E255" s="71">
        <v>568</v>
      </c>
      <c r="F255" s="71">
        <v>317</v>
      </c>
      <c r="G255" s="71">
        <v>963</v>
      </c>
      <c r="H255" s="71">
        <v>515</v>
      </c>
      <c r="I255" s="71">
        <v>1527</v>
      </c>
      <c r="J255" s="71">
        <v>784</v>
      </c>
      <c r="K255" s="125">
        <v>3058</v>
      </c>
      <c r="L255" s="125">
        <v>1616</v>
      </c>
      <c r="M255" s="71">
        <v>0</v>
      </c>
      <c r="N255" s="71">
        <v>63</v>
      </c>
      <c r="O255" s="71">
        <v>91</v>
      </c>
      <c r="P255" s="71">
        <v>110</v>
      </c>
      <c r="Q255" s="125">
        <v>264</v>
      </c>
      <c r="R255" s="205" t="s">
        <v>183</v>
      </c>
      <c r="S255" s="8" t="s">
        <v>90</v>
      </c>
      <c r="T255" s="125">
        <v>42</v>
      </c>
      <c r="U255" s="71">
        <v>15</v>
      </c>
      <c r="V255" s="71">
        <v>0</v>
      </c>
      <c r="W255" s="71">
        <v>61</v>
      </c>
      <c r="X255" s="71">
        <v>1</v>
      </c>
      <c r="Y255" s="71">
        <v>10</v>
      </c>
      <c r="Z255" s="71">
        <v>19</v>
      </c>
      <c r="AA255" s="71">
        <v>134</v>
      </c>
      <c r="AB255" s="71">
        <v>0</v>
      </c>
      <c r="AC255" s="16">
        <v>164</v>
      </c>
      <c r="AD255" s="71">
        <v>150</v>
      </c>
      <c r="AE255" s="71">
        <v>102</v>
      </c>
      <c r="AF255" s="71">
        <v>6</v>
      </c>
      <c r="AG255" s="71">
        <v>3</v>
      </c>
      <c r="AH255" s="71">
        <v>108</v>
      </c>
      <c r="AI255" s="205" t="s">
        <v>183</v>
      </c>
      <c r="AJ255" s="8" t="s">
        <v>90</v>
      </c>
      <c r="AK255" s="71">
        <v>217</v>
      </c>
      <c r="AL255" s="71">
        <v>65</v>
      </c>
      <c r="AM255" s="71">
        <v>0</v>
      </c>
      <c r="AN255" s="71">
        <v>90</v>
      </c>
      <c r="AO255" s="71">
        <v>22</v>
      </c>
      <c r="AP255" s="71">
        <v>0</v>
      </c>
      <c r="AQ255" s="71">
        <v>1</v>
      </c>
      <c r="AR255" s="71">
        <v>5</v>
      </c>
      <c r="AS255" s="71">
        <v>119</v>
      </c>
      <c r="AT255" s="71">
        <v>31</v>
      </c>
      <c r="AU255" s="71">
        <v>30</v>
      </c>
      <c r="AW255" s="78" t="s">
        <v>183</v>
      </c>
      <c r="AX255" s="78" t="s">
        <v>2526</v>
      </c>
      <c r="AY255" s="78">
        <v>468</v>
      </c>
    </row>
    <row r="256" spans="1:51">
      <c r="A256" s="205"/>
      <c r="B256" s="8" t="s">
        <v>91</v>
      </c>
      <c r="C256" s="71">
        <v>0</v>
      </c>
      <c r="D256" s="71">
        <v>0</v>
      </c>
      <c r="E256" s="71">
        <v>109</v>
      </c>
      <c r="F256" s="71">
        <v>54</v>
      </c>
      <c r="G256" s="71">
        <v>154</v>
      </c>
      <c r="H256" s="71">
        <v>95</v>
      </c>
      <c r="I256" s="71">
        <v>237</v>
      </c>
      <c r="J256" s="71">
        <v>128</v>
      </c>
      <c r="K256" s="125">
        <v>500</v>
      </c>
      <c r="L256" s="125">
        <v>277</v>
      </c>
      <c r="M256" s="71">
        <v>0</v>
      </c>
      <c r="N256" s="71">
        <v>12</v>
      </c>
      <c r="O256" s="71">
        <v>13</v>
      </c>
      <c r="P256" s="71">
        <v>20</v>
      </c>
      <c r="Q256" s="125">
        <v>45</v>
      </c>
      <c r="R256" s="205"/>
      <c r="S256" s="8" t="s">
        <v>91</v>
      </c>
      <c r="T256" s="125">
        <v>5</v>
      </c>
      <c r="U256" s="71">
        <v>2</v>
      </c>
      <c r="V256" s="71">
        <v>0</v>
      </c>
      <c r="W256" s="71">
        <v>2</v>
      </c>
      <c r="X256" s="71">
        <v>0</v>
      </c>
      <c r="Y256" s="71">
        <v>14</v>
      </c>
      <c r="Z256" s="71">
        <v>7</v>
      </c>
      <c r="AA256" s="71">
        <v>19</v>
      </c>
      <c r="AB256" s="71">
        <v>4</v>
      </c>
      <c r="AC256" s="16">
        <v>44</v>
      </c>
      <c r="AD256" s="71">
        <v>41</v>
      </c>
      <c r="AE256" s="71">
        <v>38</v>
      </c>
      <c r="AF256" s="71">
        <v>8</v>
      </c>
      <c r="AG256" s="71">
        <v>5</v>
      </c>
      <c r="AH256" s="71">
        <v>8</v>
      </c>
      <c r="AI256" s="205"/>
      <c r="AJ256" s="8" t="s">
        <v>91</v>
      </c>
      <c r="AK256" s="71">
        <v>146</v>
      </c>
      <c r="AL256" s="71">
        <v>39</v>
      </c>
      <c r="AM256" s="71">
        <v>0</v>
      </c>
      <c r="AN256" s="71">
        <v>22</v>
      </c>
      <c r="AO256" s="71">
        <v>0</v>
      </c>
      <c r="AP256" s="71">
        <v>0</v>
      </c>
      <c r="AQ256" s="71">
        <v>0</v>
      </c>
      <c r="AR256" s="71">
        <v>3</v>
      </c>
      <c r="AS256" s="71">
        <v>10</v>
      </c>
      <c r="AT256" s="71">
        <v>4</v>
      </c>
      <c r="AU256" s="71">
        <v>6</v>
      </c>
      <c r="AW256" s="78" t="s">
        <v>183</v>
      </c>
      <c r="AX256" s="78" t="s">
        <v>2527</v>
      </c>
      <c r="AY256" s="78">
        <v>190</v>
      </c>
    </row>
    <row r="257" spans="1:51">
      <c r="A257" s="205"/>
      <c r="B257" s="25" t="s">
        <v>73</v>
      </c>
      <c r="C257" s="26">
        <v>0</v>
      </c>
      <c r="D257" s="26">
        <v>0</v>
      </c>
      <c r="E257" s="26">
        <v>677</v>
      </c>
      <c r="F257" s="26">
        <v>371</v>
      </c>
      <c r="G257" s="26">
        <v>1117</v>
      </c>
      <c r="H257" s="26">
        <v>610</v>
      </c>
      <c r="I257" s="26">
        <v>1764</v>
      </c>
      <c r="J257" s="26">
        <v>912</v>
      </c>
      <c r="K257" s="26">
        <v>3558</v>
      </c>
      <c r="L257" s="26">
        <v>1893</v>
      </c>
      <c r="M257" s="26">
        <v>0</v>
      </c>
      <c r="N257" s="26">
        <v>75</v>
      </c>
      <c r="O257" s="26">
        <v>104</v>
      </c>
      <c r="P257" s="26">
        <v>130</v>
      </c>
      <c r="Q257" s="26">
        <v>309</v>
      </c>
      <c r="R257" s="205"/>
      <c r="S257" s="25" t="s">
        <v>73</v>
      </c>
      <c r="T257" s="26">
        <v>47</v>
      </c>
      <c r="U257" s="26">
        <v>17</v>
      </c>
      <c r="V257" s="26">
        <v>0</v>
      </c>
      <c r="W257" s="26">
        <v>63</v>
      </c>
      <c r="X257" s="26">
        <v>1</v>
      </c>
      <c r="Y257" s="26">
        <v>24</v>
      </c>
      <c r="Z257" s="26">
        <v>26</v>
      </c>
      <c r="AA257" s="26">
        <v>153</v>
      </c>
      <c r="AB257" s="26">
        <v>4</v>
      </c>
      <c r="AC257" s="26">
        <v>208</v>
      </c>
      <c r="AD257" s="26">
        <v>191</v>
      </c>
      <c r="AE257" s="26">
        <v>140</v>
      </c>
      <c r="AF257" s="26">
        <v>14</v>
      </c>
      <c r="AG257" s="26">
        <v>8</v>
      </c>
      <c r="AH257" s="26">
        <v>116</v>
      </c>
      <c r="AI257" s="205"/>
      <c r="AJ257" s="25" t="s">
        <v>73</v>
      </c>
      <c r="AK257" s="26">
        <v>363</v>
      </c>
      <c r="AL257" s="26">
        <v>104</v>
      </c>
      <c r="AM257" s="26">
        <v>0</v>
      </c>
      <c r="AN257" s="26">
        <v>112</v>
      </c>
      <c r="AO257" s="26">
        <v>22</v>
      </c>
      <c r="AP257" s="26">
        <v>0</v>
      </c>
      <c r="AQ257" s="26">
        <v>1</v>
      </c>
      <c r="AR257" s="26">
        <v>8</v>
      </c>
      <c r="AS257" s="26">
        <v>129</v>
      </c>
      <c r="AT257" s="26">
        <v>35</v>
      </c>
      <c r="AU257" s="26">
        <v>36</v>
      </c>
      <c r="AW257" s="78" t="s">
        <v>183</v>
      </c>
      <c r="AX257" s="78" t="s">
        <v>2528</v>
      </c>
      <c r="AY257" s="78">
        <v>658</v>
      </c>
    </row>
    <row r="258" spans="1:51">
      <c r="A258" s="205" t="s">
        <v>184</v>
      </c>
      <c r="B258" s="8" t="s">
        <v>90</v>
      </c>
      <c r="C258" s="71">
        <v>0</v>
      </c>
      <c r="D258" s="71">
        <v>0</v>
      </c>
      <c r="E258" s="71">
        <v>453</v>
      </c>
      <c r="F258" s="71">
        <v>253</v>
      </c>
      <c r="G258" s="71">
        <v>912</v>
      </c>
      <c r="H258" s="71">
        <v>477</v>
      </c>
      <c r="I258" s="71">
        <v>1285</v>
      </c>
      <c r="J258" s="71">
        <v>643</v>
      </c>
      <c r="K258" s="125">
        <v>2650</v>
      </c>
      <c r="L258" s="125">
        <v>1373</v>
      </c>
      <c r="M258" s="71">
        <v>0</v>
      </c>
      <c r="N258" s="71">
        <v>40</v>
      </c>
      <c r="O258" s="71">
        <v>59</v>
      </c>
      <c r="P258" s="71">
        <v>73</v>
      </c>
      <c r="Q258" s="125">
        <v>172</v>
      </c>
      <c r="R258" s="205" t="s">
        <v>184</v>
      </c>
      <c r="S258" s="8" t="s">
        <v>90</v>
      </c>
      <c r="T258" s="125">
        <v>52</v>
      </c>
      <c r="U258" s="71">
        <v>17</v>
      </c>
      <c r="V258" s="71">
        <v>0</v>
      </c>
      <c r="W258" s="71">
        <v>15</v>
      </c>
      <c r="X258" s="71">
        <v>0</v>
      </c>
      <c r="Y258" s="71">
        <v>13</v>
      </c>
      <c r="Z258" s="71">
        <v>59</v>
      </c>
      <c r="AA258" s="71">
        <v>40</v>
      </c>
      <c r="AB258" s="71">
        <v>9</v>
      </c>
      <c r="AC258" s="16">
        <v>121</v>
      </c>
      <c r="AD258" s="71">
        <v>118</v>
      </c>
      <c r="AE258" s="71">
        <v>41</v>
      </c>
      <c r="AF258" s="71">
        <v>11</v>
      </c>
      <c r="AG258" s="71">
        <v>5</v>
      </c>
      <c r="AH258" s="71">
        <v>75</v>
      </c>
      <c r="AI258" s="205" t="s">
        <v>184</v>
      </c>
      <c r="AJ258" s="8" t="s">
        <v>90</v>
      </c>
      <c r="AK258" s="71">
        <v>394</v>
      </c>
      <c r="AL258" s="71">
        <v>74</v>
      </c>
      <c r="AM258" s="71">
        <v>25</v>
      </c>
      <c r="AN258" s="71">
        <v>141</v>
      </c>
      <c r="AO258" s="71">
        <v>40</v>
      </c>
      <c r="AP258" s="71">
        <v>43</v>
      </c>
      <c r="AQ258" s="71">
        <v>15</v>
      </c>
      <c r="AR258" s="71">
        <v>3</v>
      </c>
      <c r="AS258" s="71">
        <v>84</v>
      </c>
      <c r="AT258" s="71">
        <v>31</v>
      </c>
      <c r="AU258" s="71">
        <v>28</v>
      </c>
      <c r="AW258" s="78" t="s">
        <v>184</v>
      </c>
      <c r="AX258" s="78" t="s">
        <v>2529</v>
      </c>
      <c r="AY258" s="78">
        <v>1068</v>
      </c>
    </row>
    <row r="259" spans="1:51">
      <c r="A259" s="205"/>
      <c r="B259" s="8" t="s">
        <v>91</v>
      </c>
      <c r="C259" s="71">
        <v>0</v>
      </c>
      <c r="D259" s="71">
        <v>0</v>
      </c>
      <c r="E259" s="71">
        <v>31</v>
      </c>
      <c r="F259" s="71">
        <v>20</v>
      </c>
      <c r="G259" s="71">
        <v>113</v>
      </c>
      <c r="H259" s="71">
        <v>69</v>
      </c>
      <c r="I259" s="71">
        <v>134</v>
      </c>
      <c r="J259" s="71">
        <v>71</v>
      </c>
      <c r="K259" s="125">
        <v>278</v>
      </c>
      <c r="L259" s="125">
        <v>160</v>
      </c>
      <c r="M259" s="71">
        <v>0</v>
      </c>
      <c r="N259" s="71">
        <v>6</v>
      </c>
      <c r="O259" s="71">
        <v>8</v>
      </c>
      <c r="P259" s="71">
        <v>9</v>
      </c>
      <c r="Q259" s="125">
        <v>23</v>
      </c>
      <c r="R259" s="205"/>
      <c r="S259" s="8" t="s">
        <v>91</v>
      </c>
      <c r="T259" s="125">
        <v>8</v>
      </c>
      <c r="U259" s="71">
        <v>4</v>
      </c>
      <c r="V259" s="71">
        <v>1</v>
      </c>
      <c r="W259" s="71">
        <v>3</v>
      </c>
      <c r="X259" s="71">
        <v>0</v>
      </c>
      <c r="Y259" s="71">
        <v>6</v>
      </c>
      <c r="Z259" s="71">
        <v>2</v>
      </c>
      <c r="AA259" s="71">
        <v>2</v>
      </c>
      <c r="AB259" s="71">
        <v>4</v>
      </c>
      <c r="AC259" s="16">
        <v>14</v>
      </c>
      <c r="AD259" s="71">
        <v>14</v>
      </c>
      <c r="AE259" s="71">
        <v>3</v>
      </c>
      <c r="AF259" s="71">
        <v>7</v>
      </c>
      <c r="AG259" s="71">
        <v>6</v>
      </c>
      <c r="AH259" s="71">
        <v>9</v>
      </c>
      <c r="AI259" s="205"/>
      <c r="AJ259" s="8" t="s">
        <v>91</v>
      </c>
      <c r="AK259" s="71">
        <v>16</v>
      </c>
      <c r="AL259" s="71">
        <v>10</v>
      </c>
      <c r="AM259" s="71">
        <v>0</v>
      </c>
      <c r="AN259" s="71">
        <v>6</v>
      </c>
      <c r="AO259" s="71">
        <v>0</v>
      </c>
      <c r="AP259" s="71">
        <v>0</v>
      </c>
      <c r="AQ259" s="71">
        <v>0</v>
      </c>
      <c r="AR259" s="71">
        <v>1</v>
      </c>
      <c r="AS259" s="71">
        <v>10</v>
      </c>
      <c r="AT259" s="71">
        <v>9</v>
      </c>
      <c r="AU259" s="71">
        <v>7</v>
      </c>
      <c r="AW259" s="78" t="s">
        <v>184</v>
      </c>
      <c r="AX259" s="78" t="s">
        <v>2530</v>
      </c>
      <c r="AY259" s="78">
        <v>28</v>
      </c>
    </row>
    <row r="260" spans="1:51">
      <c r="A260" s="205"/>
      <c r="B260" s="25" t="s">
        <v>73</v>
      </c>
      <c r="C260" s="26">
        <v>0</v>
      </c>
      <c r="D260" s="26">
        <v>0</v>
      </c>
      <c r="E260" s="26">
        <v>484</v>
      </c>
      <c r="F260" s="26">
        <v>273</v>
      </c>
      <c r="G260" s="26">
        <v>1025</v>
      </c>
      <c r="H260" s="26">
        <v>546</v>
      </c>
      <c r="I260" s="26">
        <v>1419</v>
      </c>
      <c r="J260" s="26">
        <v>714</v>
      </c>
      <c r="K260" s="26">
        <v>2928</v>
      </c>
      <c r="L260" s="26">
        <v>1533</v>
      </c>
      <c r="M260" s="26">
        <v>0</v>
      </c>
      <c r="N260" s="26">
        <v>46</v>
      </c>
      <c r="O260" s="26">
        <v>67</v>
      </c>
      <c r="P260" s="26">
        <v>82</v>
      </c>
      <c r="Q260" s="26">
        <v>195</v>
      </c>
      <c r="R260" s="205"/>
      <c r="S260" s="25" t="s">
        <v>73</v>
      </c>
      <c r="T260" s="26">
        <v>60</v>
      </c>
      <c r="U260" s="26">
        <v>21</v>
      </c>
      <c r="V260" s="26">
        <v>1</v>
      </c>
      <c r="W260" s="26">
        <v>18</v>
      </c>
      <c r="X260" s="26">
        <v>0</v>
      </c>
      <c r="Y260" s="26">
        <v>19</v>
      </c>
      <c r="Z260" s="26">
        <v>61</v>
      </c>
      <c r="AA260" s="26">
        <v>42</v>
      </c>
      <c r="AB260" s="26">
        <v>13</v>
      </c>
      <c r="AC260" s="26">
        <v>135</v>
      </c>
      <c r="AD260" s="26">
        <v>132</v>
      </c>
      <c r="AE260" s="26">
        <v>44</v>
      </c>
      <c r="AF260" s="26">
        <v>18</v>
      </c>
      <c r="AG260" s="26">
        <v>11</v>
      </c>
      <c r="AH260" s="26">
        <v>84</v>
      </c>
      <c r="AI260" s="205"/>
      <c r="AJ260" s="25" t="s">
        <v>73</v>
      </c>
      <c r="AK260" s="26">
        <v>410</v>
      </c>
      <c r="AL260" s="26">
        <v>84</v>
      </c>
      <c r="AM260" s="26">
        <v>25</v>
      </c>
      <c r="AN260" s="26">
        <v>147</v>
      </c>
      <c r="AO260" s="26">
        <v>40</v>
      </c>
      <c r="AP260" s="26">
        <v>43</v>
      </c>
      <c r="AQ260" s="26">
        <v>15</v>
      </c>
      <c r="AR260" s="26">
        <v>4</v>
      </c>
      <c r="AS260" s="26">
        <v>94</v>
      </c>
      <c r="AT260" s="26">
        <v>40</v>
      </c>
      <c r="AU260" s="26">
        <v>35</v>
      </c>
      <c r="AW260" s="78" t="s">
        <v>184</v>
      </c>
      <c r="AX260" s="78" t="s">
        <v>2531</v>
      </c>
      <c r="AY260" s="78">
        <v>1096</v>
      </c>
    </row>
    <row r="261" spans="1:51" s="100" customFormat="1">
      <c r="A261" s="7" t="s">
        <v>103</v>
      </c>
      <c r="B261" s="8"/>
      <c r="C261" s="10"/>
      <c r="D261" s="12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7" t="s">
        <v>103</v>
      </c>
      <c r="S261" s="8"/>
      <c r="T261" s="19"/>
      <c r="U261" s="19"/>
      <c r="V261" s="21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7" t="s">
        <v>103</v>
      </c>
      <c r="AJ261" s="8"/>
      <c r="AK261" s="8"/>
      <c r="AL261" s="8"/>
      <c r="AM261" s="10"/>
      <c r="AN261" s="12"/>
      <c r="AO261" s="10"/>
      <c r="AP261" s="10"/>
      <c r="AQ261" s="10"/>
      <c r="AR261" s="10"/>
      <c r="AS261" s="10"/>
      <c r="AT261" s="10"/>
      <c r="AU261" s="10"/>
      <c r="AW261" s="78" t="str">
        <f>IF(A261="",AW260,A261)</f>
        <v>BOENY</v>
      </c>
      <c r="AX261" s="78" t="str">
        <f>AW261&amp;B261</f>
        <v>BOENY</v>
      </c>
      <c r="AY261" s="78">
        <f>AK261+AM261+2*AN261+3*AO261+4*AP261+5*AQ261</f>
        <v>0</v>
      </c>
    </row>
    <row r="262" spans="1:51">
      <c r="A262" s="205" t="s">
        <v>2063</v>
      </c>
      <c r="B262" s="8" t="s">
        <v>90</v>
      </c>
      <c r="C262" s="71">
        <v>0</v>
      </c>
      <c r="D262" s="71">
        <v>0</v>
      </c>
      <c r="E262" s="71">
        <v>346</v>
      </c>
      <c r="F262" s="71">
        <v>186</v>
      </c>
      <c r="G262" s="71">
        <v>1058</v>
      </c>
      <c r="H262" s="71">
        <v>594</v>
      </c>
      <c r="I262" s="71">
        <v>1283</v>
      </c>
      <c r="J262" s="71">
        <v>645</v>
      </c>
      <c r="K262" s="125">
        <v>2687</v>
      </c>
      <c r="L262" s="125">
        <v>1425</v>
      </c>
      <c r="M262" s="71">
        <v>0</v>
      </c>
      <c r="N262" s="71">
        <v>37</v>
      </c>
      <c r="O262" s="71">
        <v>63</v>
      </c>
      <c r="P262" s="71">
        <v>72</v>
      </c>
      <c r="Q262" s="125">
        <v>172</v>
      </c>
      <c r="R262" s="205" t="s">
        <v>2063</v>
      </c>
      <c r="S262" s="8" t="s">
        <v>90</v>
      </c>
      <c r="T262" s="125">
        <v>69</v>
      </c>
      <c r="U262" s="71">
        <v>20</v>
      </c>
      <c r="V262" s="71">
        <v>1</v>
      </c>
      <c r="W262" s="71">
        <v>3</v>
      </c>
      <c r="X262" s="71">
        <v>0</v>
      </c>
      <c r="Y262" s="71">
        <v>17</v>
      </c>
      <c r="Z262" s="71">
        <v>2</v>
      </c>
      <c r="AA262" s="71">
        <v>102</v>
      </c>
      <c r="AB262" s="71">
        <v>0</v>
      </c>
      <c r="AC262" s="16">
        <v>121</v>
      </c>
      <c r="AD262" s="71">
        <v>108</v>
      </c>
      <c r="AE262" s="71">
        <v>18</v>
      </c>
      <c r="AF262" s="71">
        <v>30</v>
      </c>
      <c r="AG262" s="71">
        <v>15</v>
      </c>
      <c r="AH262" s="71">
        <v>66</v>
      </c>
      <c r="AI262" s="205" t="s">
        <v>2063</v>
      </c>
      <c r="AJ262" s="8" t="s">
        <v>90</v>
      </c>
      <c r="AK262" s="71">
        <v>349</v>
      </c>
      <c r="AL262" s="71">
        <v>149</v>
      </c>
      <c r="AM262" s="71">
        <v>53</v>
      </c>
      <c r="AN262" s="71">
        <v>203</v>
      </c>
      <c r="AO262" s="71">
        <v>5</v>
      </c>
      <c r="AP262" s="71">
        <v>0</v>
      </c>
      <c r="AQ262" s="71">
        <v>12</v>
      </c>
      <c r="AR262" s="71">
        <v>12</v>
      </c>
      <c r="AS262" s="71">
        <v>86</v>
      </c>
      <c r="AT262" s="71">
        <v>44</v>
      </c>
      <c r="AU262" s="71">
        <v>37</v>
      </c>
      <c r="AW262" s="78" t="s">
        <v>2063</v>
      </c>
      <c r="AX262" s="78" t="s">
        <v>2535</v>
      </c>
      <c r="AY262" s="78">
        <v>883</v>
      </c>
    </row>
    <row r="263" spans="1:51">
      <c r="A263" s="205"/>
      <c r="B263" s="8" t="s">
        <v>91</v>
      </c>
      <c r="C263" s="71">
        <v>0</v>
      </c>
      <c r="D263" s="71">
        <v>0</v>
      </c>
      <c r="E263" s="71">
        <v>79</v>
      </c>
      <c r="F263" s="71">
        <v>47</v>
      </c>
      <c r="G263" s="71">
        <v>161</v>
      </c>
      <c r="H263" s="71">
        <v>88</v>
      </c>
      <c r="I263" s="71">
        <v>205</v>
      </c>
      <c r="J263" s="71">
        <v>116</v>
      </c>
      <c r="K263" s="125">
        <v>445</v>
      </c>
      <c r="L263" s="125">
        <v>251</v>
      </c>
      <c r="M263" s="71">
        <v>0</v>
      </c>
      <c r="N263" s="71">
        <v>9</v>
      </c>
      <c r="O263" s="71">
        <v>13</v>
      </c>
      <c r="P263" s="71">
        <v>15</v>
      </c>
      <c r="Q263" s="125">
        <v>37</v>
      </c>
      <c r="R263" s="205"/>
      <c r="S263" s="8" t="s">
        <v>91</v>
      </c>
      <c r="T263" s="125">
        <v>21</v>
      </c>
      <c r="U263" s="71">
        <v>5</v>
      </c>
      <c r="V263" s="71">
        <v>0</v>
      </c>
      <c r="W263" s="71">
        <v>0</v>
      </c>
      <c r="X263" s="71">
        <v>0</v>
      </c>
      <c r="Y263" s="71">
        <v>3</v>
      </c>
      <c r="Z263" s="71">
        <v>0</v>
      </c>
      <c r="AA263" s="71">
        <v>27</v>
      </c>
      <c r="AB263" s="71">
        <v>0</v>
      </c>
      <c r="AC263" s="16">
        <v>30</v>
      </c>
      <c r="AD263" s="71">
        <v>22</v>
      </c>
      <c r="AE263" s="71">
        <v>1</v>
      </c>
      <c r="AF263" s="71">
        <v>11</v>
      </c>
      <c r="AG263" s="71">
        <v>5</v>
      </c>
      <c r="AH263" s="71">
        <v>10</v>
      </c>
      <c r="AI263" s="205"/>
      <c r="AJ263" s="8" t="s">
        <v>91</v>
      </c>
      <c r="AK263" s="71">
        <v>172</v>
      </c>
      <c r="AL263" s="71">
        <v>84</v>
      </c>
      <c r="AM263" s="71">
        <v>2</v>
      </c>
      <c r="AN263" s="71">
        <v>3</v>
      </c>
      <c r="AO263" s="71">
        <v>0</v>
      </c>
      <c r="AP263" s="71">
        <v>0</v>
      </c>
      <c r="AQ263" s="71">
        <v>0</v>
      </c>
      <c r="AR263" s="71">
        <v>5</v>
      </c>
      <c r="AS263" s="71">
        <v>12</v>
      </c>
      <c r="AT263" s="71">
        <v>8</v>
      </c>
      <c r="AU263" s="71">
        <v>5</v>
      </c>
      <c r="AW263" s="78" t="s">
        <v>2063</v>
      </c>
      <c r="AX263" s="78" t="s">
        <v>2536</v>
      </c>
      <c r="AY263" s="78">
        <v>180</v>
      </c>
    </row>
    <row r="264" spans="1:51">
      <c r="A264" s="205"/>
      <c r="B264" s="25" t="s">
        <v>73</v>
      </c>
      <c r="C264" s="26">
        <v>0</v>
      </c>
      <c r="D264" s="26">
        <v>0</v>
      </c>
      <c r="E264" s="26">
        <v>425</v>
      </c>
      <c r="F264" s="26">
        <v>233</v>
      </c>
      <c r="G264" s="26">
        <v>1219</v>
      </c>
      <c r="H264" s="26">
        <v>682</v>
      </c>
      <c r="I264" s="26">
        <v>1488</v>
      </c>
      <c r="J264" s="26">
        <v>761</v>
      </c>
      <c r="K264" s="26">
        <v>3132</v>
      </c>
      <c r="L264" s="26">
        <v>1676</v>
      </c>
      <c r="M264" s="26">
        <v>0</v>
      </c>
      <c r="N264" s="26">
        <v>46</v>
      </c>
      <c r="O264" s="26">
        <v>76</v>
      </c>
      <c r="P264" s="26">
        <v>87</v>
      </c>
      <c r="Q264" s="26">
        <v>209</v>
      </c>
      <c r="R264" s="205"/>
      <c r="S264" s="25" t="s">
        <v>73</v>
      </c>
      <c r="T264" s="26">
        <v>90</v>
      </c>
      <c r="U264" s="26">
        <v>25</v>
      </c>
      <c r="V264" s="26">
        <v>1</v>
      </c>
      <c r="W264" s="26">
        <v>3</v>
      </c>
      <c r="X264" s="26">
        <v>0</v>
      </c>
      <c r="Y264" s="26">
        <v>20</v>
      </c>
      <c r="Z264" s="26">
        <v>2</v>
      </c>
      <c r="AA264" s="26">
        <v>129</v>
      </c>
      <c r="AB264" s="26">
        <v>0</v>
      </c>
      <c r="AC264" s="26">
        <v>151</v>
      </c>
      <c r="AD264" s="26">
        <v>130</v>
      </c>
      <c r="AE264" s="26">
        <v>19</v>
      </c>
      <c r="AF264" s="26">
        <v>41</v>
      </c>
      <c r="AG264" s="26">
        <v>20</v>
      </c>
      <c r="AH264" s="26">
        <v>76</v>
      </c>
      <c r="AI264" s="205"/>
      <c r="AJ264" s="25" t="s">
        <v>73</v>
      </c>
      <c r="AK264" s="26">
        <v>521</v>
      </c>
      <c r="AL264" s="26">
        <v>233</v>
      </c>
      <c r="AM264" s="26">
        <v>55</v>
      </c>
      <c r="AN264" s="26">
        <v>206</v>
      </c>
      <c r="AO264" s="26">
        <v>5</v>
      </c>
      <c r="AP264" s="26">
        <v>0</v>
      </c>
      <c r="AQ264" s="26">
        <v>12</v>
      </c>
      <c r="AR264" s="26">
        <v>17</v>
      </c>
      <c r="AS264" s="26">
        <v>98</v>
      </c>
      <c r="AT264" s="26">
        <v>52</v>
      </c>
      <c r="AU264" s="26">
        <v>42</v>
      </c>
      <c r="AW264" s="78" t="s">
        <v>2063</v>
      </c>
      <c r="AX264" s="78" t="s">
        <v>2537</v>
      </c>
      <c r="AY264" s="78">
        <v>1063</v>
      </c>
    </row>
    <row r="265" spans="1:51">
      <c r="A265" s="205" t="s">
        <v>186</v>
      </c>
      <c r="B265" s="8" t="s">
        <v>90</v>
      </c>
      <c r="C265" s="71">
        <v>0</v>
      </c>
      <c r="D265" s="71">
        <v>0</v>
      </c>
      <c r="E265" s="71">
        <v>0</v>
      </c>
      <c r="F265" s="71">
        <v>0</v>
      </c>
      <c r="G265" s="71">
        <v>0</v>
      </c>
      <c r="H265" s="71">
        <v>0</v>
      </c>
      <c r="I265" s="71">
        <v>0</v>
      </c>
      <c r="J265" s="71">
        <v>0</v>
      </c>
      <c r="K265" s="125">
        <v>0</v>
      </c>
      <c r="L265" s="125">
        <v>0</v>
      </c>
      <c r="M265" s="71">
        <v>0</v>
      </c>
      <c r="N265" s="71">
        <v>0</v>
      </c>
      <c r="O265" s="71">
        <v>0</v>
      </c>
      <c r="P265" s="71">
        <v>0</v>
      </c>
      <c r="Q265" s="125">
        <v>0</v>
      </c>
      <c r="R265" s="205" t="s">
        <v>186</v>
      </c>
      <c r="S265" s="8" t="s">
        <v>90</v>
      </c>
      <c r="T265" s="125">
        <v>0</v>
      </c>
      <c r="U265" s="71">
        <v>0</v>
      </c>
      <c r="V265" s="71">
        <v>0</v>
      </c>
      <c r="W265" s="71">
        <v>0</v>
      </c>
      <c r="X265" s="71">
        <v>0</v>
      </c>
      <c r="Y265" s="71">
        <v>0</v>
      </c>
      <c r="Z265" s="71">
        <v>0</v>
      </c>
      <c r="AA265" s="71">
        <v>0</v>
      </c>
      <c r="AB265" s="71">
        <v>0</v>
      </c>
      <c r="AC265" s="16">
        <v>0</v>
      </c>
      <c r="AD265" s="71">
        <v>0</v>
      </c>
      <c r="AE265" s="71">
        <v>0</v>
      </c>
      <c r="AF265" s="71">
        <v>0</v>
      </c>
      <c r="AG265" s="71">
        <v>0</v>
      </c>
      <c r="AH265" s="71">
        <v>0</v>
      </c>
      <c r="AI265" s="205" t="s">
        <v>186</v>
      </c>
      <c r="AJ265" s="8" t="s">
        <v>90</v>
      </c>
      <c r="AK265" s="71">
        <v>0</v>
      </c>
      <c r="AL265" s="71">
        <v>0</v>
      </c>
      <c r="AM265" s="71">
        <v>0</v>
      </c>
      <c r="AN265" s="71">
        <v>0</v>
      </c>
      <c r="AO265" s="71">
        <v>0</v>
      </c>
      <c r="AP265" s="71">
        <v>0</v>
      </c>
      <c r="AQ265" s="71">
        <v>0</v>
      </c>
      <c r="AR265" s="71">
        <v>0</v>
      </c>
      <c r="AS265" s="71">
        <v>0</v>
      </c>
      <c r="AT265" s="71">
        <v>0</v>
      </c>
      <c r="AU265" s="71">
        <v>0</v>
      </c>
      <c r="AW265" s="78" t="s">
        <v>186</v>
      </c>
      <c r="AX265" s="78" t="s">
        <v>2538</v>
      </c>
      <c r="AY265" s="78">
        <v>0</v>
      </c>
    </row>
    <row r="266" spans="1:51">
      <c r="A266" s="205"/>
      <c r="B266" s="8" t="s">
        <v>91</v>
      </c>
      <c r="C266" s="71">
        <v>0</v>
      </c>
      <c r="D266" s="71">
        <v>0</v>
      </c>
      <c r="E266" s="71">
        <v>25</v>
      </c>
      <c r="F266" s="71">
        <v>10</v>
      </c>
      <c r="G266" s="71">
        <v>200</v>
      </c>
      <c r="H266" s="71">
        <v>104</v>
      </c>
      <c r="I266" s="71">
        <v>1012</v>
      </c>
      <c r="J266" s="71">
        <v>526</v>
      </c>
      <c r="K266" s="125">
        <v>1237</v>
      </c>
      <c r="L266" s="125">
        <v>640</v>
      </c>
      <c r="M266" s="71">
        <v>0</v>
      </c>
      <c r="N266" s="71">
        <v>3</v>
      </c>
      <c r="O266" s="71">
        <v>10</v>
      </c>
      <c r="P266" s="71">
        <v>45</v>
      </c>
      <c r="Q266" s="125">
        <v>58</v>
      </c>
      <c r="R266" s="205"/>
      <c r="S266" s="8" t="s">
        <v>91</v>
      </c>
      <c r="T266" s="125">
        <v>30</v>
      </c>
      <c r="U266" s="71">
        <v>26</v>
      </c>
      <c r="V266" s="71">
        <v>25</v>
      </c>
      <c r="W266" s="71">
        <v>0</v>
      </c>
      <c r="X266" s="71">
        <v>3</v>
      </c>
      <c r="Y266" s="71">
        <v>18</v>
      </c>
      <c r="Z266" s="71">
        <v>1</v>
      </c>
      <c r="AA266" s="71">
        <v>25</v>
      </c>
      <c r="AB266" s="71">
        <v>7</v>
      </c>
      <c r="AC266" s="16">
        <v>54</v>
      </c>
      <c r="AD266" s="71">
        <v>53</v>
      </c>
      <c r="AE266" s="71">
        <v>14</v>
      </c>
      <c r="AF266" s="71">
        <v>52</v>
      </c>
      <c r="AG266" s="71">
        <v>39</v>
      </c>
      <c r="AH266" s="71">
        <v>16</v>
      </c>
      <c r="AI266" s="205"/>
      <c r="AJ266" s="8" t="s">
        <v>91</v>
      </c>
      <c r="AK266" s="71">
        <v>859</v>
      </c>
      <c r="AL266" s="71">
        <v>651</v>
      </c>
      <c r="AM266" s="71">
        <v>0</v>
      </c>
      <c r="AN266" s="71">
        <v>69</v>
      </c>
      <c r="AO266" s="71">
        <v>8</v>
      </c>
      <c r="AP266" s="71">
        <v>5</v>
      </c>
      <c r="AQ266" s="71">
        <v>6</v>
      </c>
      <c r="AR266" s="71">
        <v>22</v>
      </c>
      <c r="AS266" s="71">
        <v>55</v>
      </c>
      <c r="AT266" s="71">
        <v>48</v>
      </c>
      <c r="AU266" s="71">
        <v>34</v>
      </c>
      <c r="AW266" s="78" t="s">
        <v>186</v>
      </c>
      <c r="AX266" s="78" t="s">
        <v>2539</v>
      </c>
      <c r="AY266" s="78">
        <v>1071</v>
      </c>
    </row>
    <row r="267" spans="1:51">
      <c r="A267" s="205"/>
      <c r="B267" s="25" t="s">
        <v>73</v>
      </c>
      <c r="C267" s="26">
        <v>0</v>
      </c>
      <c r="D267" s="26">
        <v>0</v>
      </c>
      <c r="E267" s="26">
        <v>25</v>
      </c>
      <c r="F267" s="26">
        <v>10</v>
      </c>
      <c r="G267" s="26">
        <v>200</v>
      </c>
      <c r="H267" s="26">
        <v>104</v>
      </c>
      <c r="I267" s="26">
        <v>1012</v>
      </c>
      <c r="J267" s="26">
        <v>526</v>
      </c>
      <c r="K267" s="26">
        <v>1237</v>
      </c>
      <c r="L267" s="26">
        <v>640</v>
      </c>
      <c r="M267" s="26">
        <v>0</v>
      </c>
      <c r="N267" s="26">
        <v>3</v>
      </c>
      <c r="O267" s="26">
        <v>10</v>
      </c>
      <c r="P267" s="26">
        <v>45</v>
      </c>
      <c r="Q267" s="26">
        <v>58</v>
      </c>
      <c r="R267" s="205"/>
      <c r="S267" s="25" t="s">
        <v>73</v>
      </c>
      <c r="T267" s="26">
        <v>30</v>
      </c>
      <c r="U267" s="26">
        <v>26</v>
      </c>
      <c r="V267" s="26">
        <v>25</v>
      </c>
      <c r="W267" s="26">
        <v>0</v>
      </c>
      <c r="X267" s="26">
        <v>3</v>
      </c>
      <c r="Y267" s="26">
        <v>18</v>
      </c>
      <c r="Z267" s="26">
        <v>1</v>
      </c>
      <c r="AA267" s="26">
        <v>25</v>
      </c>
      <c r="AB267" s="26">
        <v>7</v>
      </c>
      <c r="AC267" s="26">
        <v>54</v>
      </c>
      <c r="AD267" s="26">
        <v>53</v>
      </c>
      <c r="AE267" s="26">
        <v>14</v>
      </c>
      <c r="AF267" s="26">
        <v>52</v>
      </c>
      <c r="AG267" s="26">
        <v>39</v>
      </c>
      <c r="AH267" s="26">
        <v>16</v>
      </c>
      <c r="AI267" s="205"/>
      <c r="AJ267" s="25" t="s">
        <v>73</v>
      </c>
      <c r="AK267" s="26">
        <v>859</v>
      </c>
      <c r="AL267" s="26">
        <v>651</v>
      </c>
      <c r="AM267" s="26">
        <v>0</v>
      </c>
      <c r="AN267" s="26">
        <v>69</v>
      </c>
      <c r="AO267" s="26">
        <v>8</v>
      </c>
      <c r="AP267" s="26">
        <v>5</v>
      </c>
      <c r="AQ267" s="26">
        <v>6</v>
      </c>
      <c r="AR267" s="26">
        <v>22</v>
      </c>
      <c r="AS267" s="26">
        <v>55</v>
      </c>
      <c r="AT267" s="26">
        <v>48</v>
      </c>
      <c r="AU267" s="26">
        <v>34</v>
      </c>
      <c r="AW267" s="78" t="s">
        <v>186</v>
      </c>
      <c r="AX267" s="78" t="s">
        <v>2540</v>
      </c>
      <c r="AY267" s="78">
        <v>1071</v>
      </c>
    </row>
    <row r="268" spans="1:51">
      <c r="A268" s="205" t="s">
        <v>187</v>
      </c>
      <c r="B268" s="8" t="s">
        <v>90</v>
      </c>
      <c r="C268" s="71">
        <v>18</v>
      </c>
      <c r="D268" s="71">
        <v>12</v>
      </c>
      <c r="E268" s="71">
        <v>186</v>
      </c>
      <c r="F268" s="71">
        <v>105</v>
      </c>
      <c r="G268" s="71">
        <v>608</v>
      </c>
      <c r="H268" s="71">
        <v>311</v>
      </c>
      <c r="I268" s="71">
        <v>837</v>
      </c>
      <c r="J268" s="71">
        <v>436</v>
      </c>
      <c r="K268" s="125">
        <v>1649</v>
      </c>
      <c r="L268" s="125">
        <v>864</v>
      </c>
      <c r="M268" s="71">
        <v>1</v>
      </c>
      <c r="N268" s="71">
        <v>25</v>
      </c>
      <c r="O268" s="71">
        <v>56</v>
      </c>
      <c r="P268" s="71">
        <v>65</v>
      </c>
      <c r="Q268" s="125">
        <v>147</v>
      </c>
      <c r="R268" s="205" t="s">
        <v>187</v>
      </c>
      <c r="S268" s="8" t="s">
        <v>90</v>
      </c>
      <c r="T268" s="125">
        <v>59</v>
      </c>
      <c r="U268" s="71">
        <v>14</v>
      </c>
      <c r="V268" s="71">
        <v>2</v>
      </c>
      <c r="W268" s="71">
        <v>10</v>
      </c>
      <c r="X268" s="71">
        <v>0</v>
      </c>
      <c r="Y268" s="71">
        <v>20</v>
      </c>
      <c r="Z268" s="71">
        <v>0</v>
      </c>
      <c r="AA268" s="71">
        <v>53</v>
      </c>
      <c r="AB268" s="71">
        <v>1</v>
      </c>
      <c r="AC268" s="16">
        <v>74</v>
      </c>
      <c r="AD268" s="71">
        <v>69</v>
      </c>
      <c r="AE268" s="71">
        <v>50</v>
      </c>
      <c r="AF268" s="71">
        <v>6</v>
      </c>
      <c r="AG268" s="71">
        <v>4</v>
      </c>
      <c r="AH268" s="71">
        <v>65</v>
      </c>
      <c r="AI268" s="205" t="s">
        <v>187</v>
      </c>
      <c r="AJ268" s="8" t="s">
        <v>90</v>
      </c>
      <c r="AK268" s="71">
        <v>287</v>
      </c>
      <c r="AL268" s="71">
        <v>127</v>
      </c>
      <c r="AM268" s="71">
        <v>11</v>
      </c>
      <c r="AN268" s="71">
        <v>190</v>
      </c>
      <c r="AO268" s="71">
        <v>0</v>
      </c>
      <c r="AP268" s="71">
        <v>18</v>
      </c>
      <c r="AQ268" s="71">
        <v>0</v>
      </c>
      <c r="AR268" s="71">
        <v>19</v>
      </c>
      <c r="AS268" s="71">
        <v>78</v>
      </c>
      <c r="AT268" s="71">
        <v>41</v>
      </c>
      <c r="AU268" s="71">
        <v>36</v>
      </c>
      <c r="AW268" s="78" t="s">
        <v>187</v>
      </c>
      <c r="AX268" s="78" t="s">
        <v>2541</v>
      </c>
      <c r="AY268" s="78">
        <v>750</v>
      </c>
    </row>
    <row r="269" spans="1:51">
      <c r="A269" s="205"/>
      <c r="B269" s="8" t="s">
        <v>91</v>
      </c>
      <c r="C269" s="71">
        <v>0</v>
      </c>
      <c r="D269" s="71">
        <v>0</v>
      </c>
      <c r="E269" s="71">
        <v>0</v>
      </c>
      <c r="F269" s="71">
        <v>0</v>
      </c>
      <c r="G269" s="71">
        <v>0</v>
      </c>
      <c r="H269" s="71">
        <v>0</v>
      </c>
      <c r="I269" s="71">
        <v>0</v>
      </c>
      <c r="J269" s="71">
        <v>0</v>
      </c>
      <c r="K269" s="125">
        <v>0</v>
      </c>
      <c r="L269" s="125">
        <v>0</v>
      </c>
      <c r="M269" s="71">
        <v>0</v>
      </c>
      <c r="N269" s="71">
        <v>0</v>
      </c>
      <c r="O269" s="71">
        <v>0</v>
      </c>
      <c r="P269" s="71">
        <v>0</v>
      </c>
      <c r="Q269" s="125">
        <v>0</v>
      </c>
      <c r="R269" s="205"/>
      <c r="S269" s="8" t="s">
        <v>91</v>
      </c>
      <c r="T269" s="125">
        <v>0</v>
      </c>
      <c r="U269" s="71">
        <v>0</v>
      </c>
      <c r="V269" s="71">
        <v>0</v>
      </c>
      <c r="W269" s="71">
        <v>0</v>
      </c>
      <c r="X269" s="71">
        <v>0</v>
      </c>
      <c r="Y269" s="71">
        <v>0</v>
      </c>
      <c r="Z269" s="71">
        <v>0</v>
      </c>
      <c r="AA269" s="71">
        <v>0</v>
      </c>
      <c r="AB269" s="71">
        <v>0</v>
      </c>
      <c r="AC269" s="16">
        <v>0</v>
      </c>
      <c r="AD269" s="71">
        <v>0</v>
      </c>
      <c r="AE269" s="71">
        <v>0</v>
      </c>
      <c r="AF269" s="71">
        <v>0</v>
      </c>
      <c r="AG269" s="71">
        <v>0</v>
      </c>
      <c r="AH269" s="71">
        <v>0</v>
      </c>
      <c r="AI269" s="205"/>
      <c r="AJ269" s="8" t="s">
        <v>91</v>
      </c>
      <c r="AK269" s="71">
        <v>0</v>
      </c>
      <c r="AL269" s="71">
        <v>0</v>
      </c>
      <c r="AM269" s="71">
        <v>0</v>
      </c>
      <c r="AN269" s="71">
        <v>0</v>
      </c>
      <c r="AO269" s="71">
        <v>0</v>
      </c>
      <c r="AP269" s="71">
        <v>0</v>
      </c>
      <c r="AQ269" s="71">
        <v>0</v>
      </c>
      <c r="AR269" s="71">
        <v>0</v>
      </c>
      <c r="AS269" s="71">
        <v>0</v>
      </c>
      <c r="AT269" s="71">
        <v>0</v>
      </c>
      <c r="AU269" s="71">
        <v>0</v>
      </c>
      <c r="AW269" s="78" t="s">
        <v>187</v>
      </c>
      <c r="AX269" s="78" t="s">
        <v>2542</v>
      </c>
      <c r="AY269" s="78">
        <v>0</v>
      </c>
    </row>
    <row r="270" spans="1:51">
      <c r="A270" s="205"/>
      <c r="B270" s="25" t="s">
        <v>73</v>
      </c>
      <c r="C270" s="26">
        <v>18</v>
      </c>
      <c r="D270" s="26">
        <v>12</v>
      </c>
      <c r="E270" s="26">
        <v>186</v>
      </c>
      <c r="F270" s="26">
        <v>105</v>
      </c>
      <c r="G270" s="26">
        <v>608</v>
      </c>
      <c r="H270" s="26">
        <v>311</v>
      </c>
      <c r="I270" s="26">
        <v>837</v>
      </c>
      <c r="J270" s="26">
        <v>436</v>
      </c>
      <c r="K270" s="26">
        <v>1649</v>
      </c>
      <c r="L270" s="26">
        <v>864</v>
      </c>
      <c r="M270" s="26">
        <v>1</v>
      </c>
      <c r="N270" s="26">
        <v>25</v>
      </c>
      <c r="O270" s="26">
        <v>56</v>
      </c>
      <c r="P270" s="26">
        <v>65</v>
      </c>
      <c r="Q270" s="26">
        <v>147</v>
      </c>
      <c r="R270" s="205"/>
      <c r="S270" s="25" t="s">
        <v>73</v>
      </c>
      <c r="T270" s="26">
        <v>59</v>
      </c>
      <c r="U270" s="26">
        <v>14</v>
      </c>
      <c r="V270" s="26">
        <v>2</v>
      </c>
      <c r="W270" s="26">
        <v>10</v>
      </c>
      <c r="X270" s="26">
        <v>0</v>
      </c>
      <c r="Y270" s="26">
        <v>20</v>
      </c>
      <c r="Z270" s="26">
        <v>0</v>
      </c>
      <c r="AA270" s="26">
        <v>53</v>
      </c>
      <c r="AB270" s="26">
        <v>1</v>
      </c>
      <c r="AC270" s="26">
        <v>74</v>
      </c>
      <c r="AD270" s="26">
        <v>69</v>
      </c>
      <c r="AE270" s="26">
        <v>50</v>
      </c>
      <c r="AF270" s="26">
        <v>6</v>
      </c>
      <c r="AG270" s="26">
        <v>4</v>
      </c>
      <c r="AH270" s="26">
        <v>65</v>
      </c>
      <c r="AI270" s="205"/>
      <c r="AJ270" s="25" t="s">
        <v>73</v>
      </c>
      <c r="AK270" s="26">
        <v>287</v>
      </c>
      <c r="AL270" s="26">
        <v>127</v>
      </c>
      <c r="AM270" s="26">
        <v>11</v>
      </c>
      <c r="AN270" s="26">
        <v>190</v>
      </c>
      <c r="AO270" s="26">
        <v>0</v>
      </c>
      <c r="AP270" s="26">
        <v>18</v>
      </c>
      <c r="AQ270" s="26">
        <v>0</v>
      </c>
      <c r="AR270" s="26">
        <v>19</v>
      </c>
      <c r="AS270" s="26">
        <v>78</v>
      </c>
      <c r="AT270" s="26">
        <v>41</v>
      </c>
      <c r="AU270" s="26">
        <v>36</v>
      </c>
      <c r="AW270" s="78" t="s">
        <v>187</v>
      </c>
      <c r="AX270" s="78" t="s">
        <v>2543</v>
      </c>
      <c r="AY270" s="78">
        <v>750</v>
      </c>
    </row>
    <row r="271" spans="1:51">
      <c r="A271" s="205" t="s">
        <v>188</v>
      </c>
      <c r="B271" s="8" t="s">
        <v>90</v>
      </c>
      <c r="C271" s="71">
        <v>0</v>
      </c>
      <c r="D271" s="71">
        <v>0</v>
      </c>
      <c r="E271" s="71">
        <v>0</v>
      </c>
      <c r="F271" s="71">
        <v>0</v>
      </c>
      <c r="G271" s="71">
        <v>0</v>
      </c>
      <c r="H271" s="71">
        <v>0</v>
      </c>
      <c r="I271" s="71">
        <v>1516</v>
      </c>
      <c r="J271" s="71">
        <v>823</v>
      </c>
      <c r="K271" s="125">
        <v>1516</v>
      </c>
      <c r="L271" s="125">
        <v>823</v>
      </c>
      <c r="M271" s="71">
        <v>0</v>
      </c>
      <c r="N271" s="71">
        <v>0</v>
      </c>
      <c r="O271" s="71">
        <v>0</v>
      </c>
      <c r="P271" s="71">
        <v>75</v>
      </c>
      <c r="Q271" s="125">
        <v>75</v>
      </c>
      <c r="R271" s="205" t="s">
        <v>188</v>
      </c>
      <c r="S271" s="8" t="s">
        <v>90</v>
      </c>
      <c r="T271" s="125">
        <v>57</v>
      </c>
      <c r="U271" s="71">
        <v>17</v>
      </c>
      <c r="V271" s="71">
        <v>2</v>
      </c>
      <c r="W271" s="71">
        <v>18</v>
      </c>
      <c r="X271" s="71">
        <v>2</v>
      </c>
      <c r="Y271" s="71">
        <v>11</v>
      </c>
      <c r="Z271" s="71">
        <v>0</v>
      </c>
      <c r="AA271" s="71">
        <v>62</v>
      </c>
      <c r="AB271" s="71">
        <v>0</v>
      </c>
      <c r="AC271" s="16">
        <v>75</v>
      </c>
      <c r="AD271" s="71">
        <v>61</v>
      </c>
      <c r="AE271" s="71">
        <v>30</v>
      </c>
      <c r="AF271" s="71">
        <v>21</v>
      </c>
      <c r="AG271" s="71">
        <v>5</v>
      </c>
      <c r="AH271" s="71">
        <v>65</v>
      </c>
      <c r="AI271" s="205" t="s">
        <v>188</v>
      </c>
      <c r="AJ271" s="8" t="s">
        <v>90</v>
      </c>
      <c r="AK271" s="71">
        <v>409</v>
      </c>
      <c r="AL271" s="71">
        <v>244</v>
      </c>
      <c r="AM271" s="71">
        <v>0</v>
      </c>
      <c r="AN271" s="71">
        <v>70</v>
      </c>
      <c r="AO271" s="71">
        <v>0</v>
      </c>
      <c r="AP271" s="71">
        <v>0</v>
      </c>
      <c r="AQ271" s="71">
        <v>1</v>
      </c>
      <c r="AR271" s="71">
        <v>13</v>
      </c>
      <c r="AS271" s="71">
        <v>103</v>
      </c>
      <c r="AT271" s="71">
        <v>30</v>
      </c>
      <c r="AU271" s="71">
        <v>26</v>
      </c>
      <c r="AW271" s="78" t="s">
        <v>188</v>
      </c>
      <c r="AX271" s="78" t="s">
        <v>2544</v>
      </c>
      <c r="AY271" s="78">
        <v>554</v>
      </c>
    </row>
    <row r="272" spans="1:51">
      <c r="A272" s="205"/>
      <c r="B272" s="8" t="s">
        <v>91</v>
      </c>
      <c r="C272" s="71">
        <v>0</v>
      </c>
      <c r="D272" s="71">
        <v>0</v>
      </c>
      <c r="E272" s="71">
        <v>0</v>
      </c>
      <c r="F272" s="71">
        <v>0</v>
      </c>
      <c r="G272" s="71">
        <v>0</v>
      </c>
      <c r="H272" s="71">
        <v>0</v>
      </c>
      <c r="I272" s="71">
        <v>324</v>
      </c>
      <c r="J272" s="71">
        <v>169</v>
      </c>
      <c r="K272" s="125">
        <v>324</v>
      </c>
      <c r="L272" s="125">
        <v>169</v>
      </c>
      <c r="M272" s="71">
        <v>0</v>
      </c>
      <c r="N272" s="71">
        <v>0</v>
      </c>
      <c r="O272" s="71">
        <v>0</v>
      </c>
      <c r="P272" s="71">
        <v>12</v>
      </c>
      <c r="Q272" s="125">
        <v>12</v>
      </c>
      <c r="R272" s="205"/>
      <c r="S272" s="8" t="s">
        <v>91</v>
      </c>
      <c r="T272" s="125">
        <v>9</v>
      </c>
      <c r="U272" s="71">
        <v>8</v>
      </c>
      <c r="V272" s="71">
        <v>0</v>
      </c>
      <c r="W272" s="71">
        <v>1</v>
      </c>
      <c r="X272" s="71">
        <v>0</v>
      </c>
      <c r="Y272" s="71">
        <v>4</v>
      </c>
      <c r="Z272" s="71">
        <v>2</v>
      </c>
      <c r="AA272" s="71">
        <v>6</v>
      </c>
      <c r="AB272" s="71">
        <v>0</v>
      </c>
      <c r="AC272" s="16">
        <v>12</v>
      </c>
      <c r="AD272" s="71">
        <v>11</v>
      </c>
      <c r="AE272" s="71">
        <v>1</v>
      </c>
      <c r="AF272" s="71">
        <v>23</v>
      </c>
      <c r="AG272" s="71">
        <v>16</v>
      </c>
      <c r="AH272" s="71">
        <v>9</v>
      </c>
      <c r="AI272" s="205"/>
      <c r="AJ272" s="8" t="s">
        <v>91</v>
      </c>
      <c r="AK272" s="71">
        <v>110</v>
      </c>
      <c r="AL272" s="71">
        <v>136</v>
      </c>
      <c r="AM272" s="71">
        <v>0</v>
      </c>
      <c r="AN272" s="71">
        <v>45</v>
      </c>
      <c r="AO272" s="71">
        <v>0</v>
      </c>
      <c r="AP272" s="71">
        <v>5</v>
      </c>
      <c r="AQ272" s="71">
        <v>0</v>
      </c>
      <c r="AR272" s="71">
        <v>7</v>
      </c>
      <c r="AS272" s="71">
        <v>12</v>
      </c>
      <c r="AT272" s="71">
        <v>10</v>
      </c>
      <c r="AU272" s="71">
        <v>10</v>
      </c>
      <c r="AW272" s="78" t="s">
        <v>188</v>
      </c>
      <c r="AX272" s="78" t="s">
        <v>2545</v>
      </c>
      <c r="AY272" s="78">
        <v>220</v>
      </c>
    </row>
    <row r="273" spans="1:51">
      <c r="A273" s="205"/>
      <c r="B273" s="25" t="s">
        <v>73</v>
      </c>
      <c r="C273" s="26">
        <v>0</v>
      </c>
      <c r="D273" s="26">
        <v>0</v>
      </c>
      <c r="E273" s="26">
        <v>0</v>
      </c>
      <c r="F273" s="26">
        <v>0</v>
      </c>
      <c r="G273" s="26">
        <v>0</v>
      </c>
      <c r="H273" s="26">
        <v>0</v>
      </c>
      <c r="I273" s="26">
        <v>1840</v>
      </c>
      <c r="J273" s="26">
        <v>992</v>
      </c>
      <c r="K273" s="26">
        <v>1840</v>
      </c>
      <c r="L273" s="26">
        <v>992</v>
      </c>
      <c r="M273" s="26">
        <v>0</v>
      </c>
      <c r="N273" s="26">
        <v>0</v>
      </c>
      <c r="O273" s="26">
        <v>0</v>
      </c>
      <c r="P273" s="26">
        <v>87</v>
      </c>
      <c r="Q273" s="26">
        <v>87</v>
      </c>
      <c r="R273" s="205"/>
      <c r="S273" s="25" t="s">
        <v>73</v>
      </c>
      <c r="T273" s="26">
        <v>66</v>
      </c>
      <c r="U273" s="26">
        <v>25</v>
      </c>
      <c r="V273" s="26">
        <v>2</v>
      </c>
      <c r="W273" s="26">
        <v>19</v>
      </c>
      <c r="X273" s="26">
        <v>2</v>
      </c>
      <c r="Y273" s="26">
        <v>15</v>
      </c>
      <c r="Z273" s="26">
        <v>2</v>
      </c>
      <c r="AA273" s="26">
        <v>68</v>
      </c>
      <c r="AB273" s="26">
        <v>0</v>
      </c>
      <c r="AC273" s="26">
        <v>87</v>
      </c>
      <c r="AD273" s="26">
        <v>72</v>
      </c>
      <c r="AE273" s="26">
        <v>31</v>
      </c>
      <c r="AF273" s="26">
        <v>44</v>
      </c>
      <c r="AG273" s="26">
        <v>21</v>
      </c>
      <c r="AH273" s="26">
        <v>74</v>
      </c>
      <c r="AI273" s="205"/>
      <c r="AJ273" s="25" t="s">
        <v>73</v>
      </c>
      <c r="AK273" s="26">
        <v>519</v>
      </c>
      <c r="AL273" s="26">
        <v>380</v>
      </c>
      <c r="AM273" s="26">
        <v>0</v>
      </c>
      <c r="AN273" s="26">
        <v>115</v>
      </c>
      <c r="AO273" s="26">
        <v>0</v>
      </c>
      <c r="AP273" s="26">
        <v>5</v>
      </c>
      <c r="AQ273" s="26">
        <v>1</v>
      </c>
      <c r="AR273" s="26">
        <v>20</v>
      </c>
      <c r="AS273" s="26">
        <v>115</v>
      </c>
      <c r="AT273" s="26">
        <v>40</v>
      </c>
      <c r="AU273" s="26">
        <v>36</v>
      </c>
      <c r="AW273" s="78" t="s">
        <v>188</v>
      </c>
      <c r="AX273" s="78" t="s">
        <v>2546</v>
      </c>
      <c r="AY273" s="78">
        <v>774</v>
      </c>
    </row>
    <row r="274" spans="1:51">
      <c r="A274" s="205" t="s">
        <v>4</v>
      </c>
      <c r="B274" s="8" t="s">
        <v>90</v>
      </c>
      <c r="C274" s="71">
        <v>0</v>
      </c>
      <c r="D274" s="71">
        <v>0</v>
      </c>
      <c r="E274" s="71">
        <v>465</v>
      </c>
      <c r="F274" s="71">
        <v>269</v>
      </c>
      <c r="G274" s="71">
        <v>839</v>
      </c>
      <c r="H274" s="71">
        <v>461</v>
      </c>
      <c r="I274" s="71">
        <v>915</v>
      </c>
      <c r="J274" s="71">
        <v>466</v>
      </c>
      <c r="K274" s="125">
        <v>2219</v>
      </c>
      <c r="L274" s="125">
        <v>1196</v>
      </c>
      <c r="M274" s="71">
        <v>0</v>
      </c>
      <c r="N274" s="71">
        <v>67</v>
      </c>
      <c r="O274" s="71">
        <v>75</v>
      </c>
      <c r="P274" s="71">
        <v>77</v>
      </c>
      <c r="Q274" s="125">
        <v>219</v>
      </c>
      <c r="R274" s="205" t="s">
        <v>4</v>
      </c>
      <c r="S274" s="8" t="s">
        <v>90</v>
      </c>
      <c r="T274" s="125">
        <v>70</v>
      </c>
      <c r="U274" s="71">
        <v>10</v>
      </c>
      <c r="V274" s="71">
        <v>1</v>
      </c>
      <c r="W274" s="71">
        <v>1</v>
      </c>
      <c r="X274" s="71">
        <v>0</v>
      </c>
      <c r="Y274" s="71">
        <v>9</v>
      </c>
      <c r="Z274" s="71">
        <v>1</v>
      </c>
      <c r="AA274" s="71">
        <v>127</v>
      </c>
      <c r="AB274" s="71">
        <v>0</v>
      </c>
      <c r="AC274" s="16">
        <v>137</v>
      </c>
      <c r="AD274" s="71">
        <v>83</v>
      </c>
      <c r="AE274" s="71">
        <v>24</v>
      </c>
      <c r="AF274" s="71">
        <v>11</v>
      </c>
      <c r="AG274" s="71">
        <v>5</v>
      </c>
      <c r="AH274" s="71">
        <v>77</v>
      </c>
      <c r="AI274" s="205" t="s">
        <v>4</v>
      </c>
      <c r="AJ274" s="8" t="s">
        <v>90</v>
      </c>
      <c r="AK274" s="71">
        <v>646</v>
      </c>
      <c r="AL274" s="71">
        <v>372</v>
      </c>
      <c r="AM274" s="71">
        <v>48</v>
      </c>
      <c r="AN274" s="71">
        <v>83</v>
      </c>
      <c r="AO274" s="71">
        <v>10</v>
      </c>
      <c r="AP274" s="71">
        <v>11</v>
      </c>
      <c r="AQ274" s="71">
        <v>1</v>
      </c>
      <c r="AR274" s="71">
        <v>8</v>
      </c>
      <c r="AS274" s="71">
        <v>86</v>
      </c>
      <c r="AT274" s="71">
        <v>70</v>
      </c>
      <c r="AU274" s="71">
        <v>50</v>
      </c>
      <c r="AW274" s="78" t="s">
        <v>4</v>
      </c>
      <c r="AX274" s="78" t="s">
        <v>2547</v>
      </c>
      <c r="AY274" s="78">
        <v>939</v>
      </c>
    </row>
    <row r="275" spans="1:51">
      <c r="A275" s="205"/>
      <c r="B275" s="8" t="s">
        <v>91</v>
      </c>
      <c r="C275" s="71">
        <v>0</v>
      </c>
      <c r="D275" s="71">
        <v>0</v>
      </c>
      <c r="E275" s="71">
        <v>0</v>
      </c>
      <c r="F275" s="71">
        <v>0</v>
      </c>
      <c r="G275" s="71">
        <v>0</v>
      </c>
      <c r="H275" s="71">
        <v>0</v>
      </c>
      <c r="I275" s="71">
        <v>0</v>
      </c>
      <c r="J275" s="71">
        <v>0</v>
      </c>
      <c r="K275" s="125">
        <v>0</v>
      </c>
      <c r="L275" s="125">
        <v>0</v>
      </c>
      <c r="M275" s="71">
        <v>0</v>
      </c>
      <c r="N275" s="71">
        <v>0</v>
      </c>
      <c r="O275" s="71">
        <v>0</v>
      </c>
      <c r="P275" s="71">
        <v>0</v>
      </c>
      <c r="Q275" s="125">
        <v>0</v>
      </c>
      <c r="R275" s="205"/>
      <c r="S275" s="8" t="s">
        <v>91</v>
      </c>
      <c r="T275" s="125">
        <v>0</v>
      </c>
      <c r="U275" s="71">
        <v>0</v>
      </c>
      <c r="V275" s="71">
        <v>0</v>
      </c>
      <c r="W275" s="71">
        <v>0</v>
      </c>
      <c r="X275" s="71">
        <v>0</v>
      </c>
      <c r="Y275" s="71">
        <v>0</v>
      </c>
      <c r="Z275" s="71">
        <v>0</v>
      </c>
      <c r="AA275" s="71">
        <v>0</v>
      </c>
      <c r="AB275" s="71">
        <v>0</v>
      </c>
      <c r="AC275" s="16">
        <v>0</v>
      </c>
      <c r="AD275" s="71">
        <v>0</v>
      </c>
      <c r="AE275" s="71">
        <v>0</v>
      </c>
      <c r="AF275" s="71">
        <v>0</v>
      </c>
      <c r="AG275" s="71">
        <v>0</v>
      </c>
      <c r="AH275" s="71">
        <v>0</v>
      </c>
      <c r="AI275" s="205"/>
      <c r="AJ275" s="8" t="s">
        <v>91</v>
      </c>
      <c r="AK275" s="71">
        <v>0</v>
      </c>
      <c r="AL275" s="71">
        <v>0</v>
      </c>
      <c r="AM275" s="71">
        <v>0</v>
      </c>
      <c r="AN275" s="71">
        <v>0</v>
      </c>
      <c r="AO275" s="71">
        <v>0</v>
      </c>
      <c r="AP275" s="71">
        <v>0</v>
      </c>
      <c r="AQ275" s="71">
        <v>0</v>
      </c>
      <c r="AR275" s="71">
        <v>0</v>
      </c>
      <c r="AS275" s="71">
        <v>0</v>
      </c>
      <c r="AT275" s="71">
        <v>0</v>
      </c>
      <c r="AU275" s="71">
        <v>0</v>
      </c>
      <c r="AW275" s="78" t="s">
        <v>4</v>
      </c>
      <c r="AX275" s="78" t="s">
        <v>2548</v>
      </c>
      <c r="AY275" s="78">
        <v>0</v>
      </c>
    </row>
    <row r="276" spans="1:51">
      <c r="A276" s="205"/>
      <c r="B276" s="25" t="s">
        <v>73</v>
      </c>
      <c r="C276" s="26">
        <v>0</v>
      </c>
      <c r="D276" s="26">
        <v>0</v>
      </c>
      <c r="E276" s="26">
        <v>465</v>
      </c>
      <c r="F276" s="26">
        <v>269</v>
      </c>
      <c r="G276" s="26">
        <v>839</v>
      </c>
      <c r="H276" s="26">
        <v>461</v>
      </c>
      <c r="I276" s="26">
        <v>915</v>
      </c>
      <c r="J276" s="26">
        <v>466</v>
      </c>
      <c r="K276" s="26">
        <v>2219</v>
      </c>
      <c r="L276" s="26">
        <v>1196</v>
      </c>
      <c r="M276" s="26">
        <v>0</v>
      </c>
      <c r="N276" s="26">
        <v>67</v>
      </c>
      <c r="O276" s="26">
        <v>75</v>
      </c>
      <c r="P276" s="26">
        <v>77</v>
      </c>
      <c r="Q276" s="26">
        <v>219</v>
      </c>
      <c r="R276" s="205"/>
      <c r="S276" s="25" t="s">
        <v>73</v>
      </c>
      <c r="T276" s="26">
        <v>70</v>
      </c>
      <c r="U276" s="26">
        <v>10</v>
      </c>
      <c r="V276" s="26">
        <v>1</v>
      </c>
      <c r="W276" s="26">
        <v>1</v>
      </c>
      <c r="X276" s="26">
        <v>0</v>
      </c>
      <c r="Y276" s="26">
        <v>9</v>
      </c>
      <c r="Z276" s="26">
        <v>1</v>
      </c>
      <c r="AA276" s="26">
        <v>127</v>
      </c>
      <c r="AB276" s="26">
        <v>0</v>
      </c>
      <c r="AC276" s="26">
        <v>137</v>
      </c>
      <c r="AD276" s="26">
        <v>83</v>
      </c>
      <c r="AE276" s="26">
        <v>24</v>
      </c>
      <c r="AF276" s="26">
        <v>11</v>
      </c>
      <c r="AG276" s="26">
        <v>5</v>
      </c>
      <c r="AH276" s="26">
        <v>77</v>
      </c>
      <c r="AI276" s="205"/>
      <c r="AJ276" s="25" t="s">
        <v>73</v>
      </c>
      <c r="AK276" s="26">
        <v>646</v>
      </c>
      <c r="AL276" s="26">
        <v>372</v>
      </c>
      <c r="AM276" s="26">
        <v>48</v>
      </c>
      <c r="AN276" s="26">
        <v>83</v>
      </c>
      <c r="AO276" s="26">
        <v>10</v>
      </c>
      <c r="AP276" s="26">
        <v>11</v>
      </c>
      <c r="AQ276" s="26">
        <v>1</v>
      </c>
      <c r="AR276" s="26">
        <v>8</v>
      </c>
      <c r="AS276" s="26">
        <v>86</v>
      </c>
      <c r="AT276" s="26">
        <v>70</v>
      </c>
      <c r="AU276" s="26">
        <v>50</v>
      </c>
      <c r="AW276" s="78" t="s">
        <v>4</v>
      </c>
      <c r="AX276" s="78" t="s">
        <v>2549</v>
      </c>
      <c r="AY276" s="78">
        <v>939</v>
      </c>
    </row>
    <row r="277" spans="1:51">
      <c r="A277" s="205" t="s">
        <v>189</v>
      </c>
      <c r="B277" s="8" t="s">
        <v>90</v>
      </c>
      <c r="C277" s="71">
        <v>0</v>
      </c>
      <c r="D277" s="71">
        <v>0</v>
      </c>
      <c r="E277" s="71">
        <v>74</v>
      </c>
      <c r="F277" s="71">
        <v>44</v>
      </c>
      <c r="G277" s="71">
        <v>129</v>
      </c>
      <c r="H277" s="71">
        <v>69</v>
      </c>
      <c r="I277" s="71">
        <v>161</v>
      </c>
      <c r="J277" s="71">
        <v>85</v>
      </c>
      <c r="K277" s="125">
        <v>364</v>
      </c>
      <c r="L277" s="125">
        <v>198</v>
      </c>
      <c r="M277" s="71">
        <v>0</v>
      </c>
      <c r="N277" s="71">
        <v>6</v>
      </c>
      <c r="O277" s="71">
        <v>10</v>
      </c>
      <c r="P277" s="71">
        <v>10</v>
      </c>
      <c r="Q277" s="125">
        <v>26</v>
      </c>
      <c r="R277" s="205" t="s">
        <v>189</v>
      </c>
      <c r="S277" s="8" t="s">
        <v>90</v>
      </c>
      <c r="T277" s="125">
        <v>10</v>
      </c>
      <c r="U277" s="71">
        <v>0</v>
      </c>
      <c r="V277" s="71">
        <v>0</v>
      </c>
      <c r="W277" s="71">
        <v>1</v>
      </c>
      <c r="X277" s="71">
        <v>0</v>
      </c>
      <c r="Y277" s="71">
        <v>3</v>
      </c>
      <c r="Z277" s="71">
        <v>1</v>
      </c>
      <c r="AA277" s="71">
        <v>13</v>
      </c>
      <c r="AB277" s="71">
        <v>0</v>
      </c>
      <c r="AC277" s="16">
        <v>17</v>
      </c>
      <c r="AD277" s="71">
        <v>14</v>
      </c>
      <c r="AE277" s="71">
        <v>4</v>
      </c>
      <c r="AF277" s="71">
        <v>2</v>
      </c>
      <c r="AG277" s="71">
        <v>1</v>
      </c>
      <c r="AH277" s="71">
        <v>10</v>
      </c>
      <c r="AI277" s="205" t="s">
        <v>189</v>
      </c>
      <c r="AJ277" s="8" t="s">
        <v>90</v>
      </c>
      <c r="AK277" s="71">
        <v>60</v>
      </c>
      <c r="AL277" s="71">
        <v>16</v>
      </c>
      <c r="AM277" s="71">
        <v>0</v>
      </c>
      <c r="AN277" s="71">
        <v>24</v>
      </c>
      <c r="AO277" s="71">
        <v>0</v>
      </c>
      <c r="AP277" s="71">
        <v>0</v>
      </c>
      <c r="AQ277" s="71">
        <v>0</v>
      </c>
      <c r="AR277" s="71">
        <v>3</v>
      </c>
      <c r="AS277" s="71">
        <v>10</v>
      </c>
      <c r="AT277" s="71">
        <v>3</v>
      </c>
      <c r="AU277" s="71">
        <v>3</v>
      </c>
      <c r="AW277" s="78" t="s">
        <v>189</v>
      </c>
      <c r="AX277" s="78" t="s">
        <v>2550</v>
      </c>
      <c r="AY277" s="78">
        <v>108</v>
      </c>
    </row>
    <row r="278" spans="1:51">
      <c r="A278" s="205"/>
      <c r="B278" s="8" t="s">
        <v>91</v>
      </c>
      <c r="C278" s="71">
        <v>0</v>
      </c>
      <c r="D278" s="71">
        <v>0</v>
      </c>
      <c r="E278" s="71">
        <v>90</v>
      </c>
      <c r="F278" s="71">
        <v>52</v>
      </c>
      <c r="G278" s="71">
        <v>76</v>
      </c>
      <c r="H278" s="71">
        <v>41</v>
      </c>
      <c r="I278" s="71">
        <v>80</v>
      </c>
      <c r="J278" s="71">
        <v>43</v>
      </c>
      <c r="K278" s="125">
        <v>246</v>
      </c>
      <c r="L278" s="125">
        <v>136</v>
      </c>
      <c r="M278" s="71">
        <v>0</v>
      </c>
      <c r="N278" s="71">
        <v>7</v>
      </c>
      <c r="O278" s="71">
        <v>6</v>
      </c>
      <c r="P278" s="71">
        <v>7</v>
      </c>
      <c r="Q278" s="125">
        <v>20</v>
      </c>
      <c r="R278" s="205"/>
      <c r="S278" s="8" t="s">
        <v>91</v>
      </c>
      <c r="T278" s="125">
        <v>7</v>
      </c>
      <c r="U278" s="71">
        <v>0</v>
      </c>
      <c r="V278" s="71">
        <v>0</v>
      </c>
      <c r="W278" s="71">
        <v>0</v>
      </c>
      <c r="X278" s="71">
        <v>0</v>
      </c>
      <c r="Y278" s="71">
        <v>1</v>
      </c>
      <c r="Z278" s="71">
        <v>0</v>
      </c>
      <c r="AA278" s="71">
        <v>12</v>
      </c>
      <c r="AB278" s="71">
        <v>0</v>
      </c>
      <c r="AC278" s="16">
        <v>13</v>
      </c>
      <c r="AD278" s="71">
        <v>10</v>
      </c>
      <c r="AE278" s="71">
        <v>3</v>
      </c>
      <c r="AF278" s="71">
        <v>2</v>
      </c>
      <c r="AG278" s="71">
        <v>2</v>
      </c>
      <c r="AH278" s="71">
        <v>7</v>
      </c>
      <c r="AI278" s="205"/>
      <c r="AJ278" s="8" t="s">
        <v>91</v>
      </c>
      <c r="AK278" s="71">
        <v>60</v>
      </c>
      <c r="AL278" s="71">
        <v>24</v>
      </c>
      <c r="AM278" s="71">
        <v>0</v>
      </c>
      <c r="AN278" s="71">
        <v>5</v>
      </c>
      <c r="AO278" s="71">
        <v>0</v>
      </c>
      <c r="AP278" s="71">
        <v>0</v>
      </c>
      <c r="AQ278" s="71">
        <v>0</v>
      </c>
      <c r="AR278" s="71">
        <v>1</v>
      </c>
      <c r="AS278" s="71">
        <v>8</v>
      </c>
      <c r="AT278" s="71">
        <v>3</v>
      </c>
      <c r="AU278" s="71">
        <v>3</v>
      </c>
      <c r="AW278" s="78" t="s">
        <v>189</v>
      </c>
      <c r="AX278" s="78" t="s">
        <v>2551</v>
      </c>
      <c r="AY278" s="78">
        <v>70</v>
      </c>
    </row>
    <row r="279" spans="1:51">
      <c r="A279" s="205"/>
      <c r="B279" s="25" t="s">
        <v>73</v>
      </c>
      <c r="C279" s="26">
        <v>0</v>
      </c>
      <c r="D279" s="26">
        <v>0</v>
      </c>
      <c r="E279" s="26">
        <v>164</v>
      </c>
      <c r="F279" s="26">
        <v>96</v>
      </c>
      <c r="G279" s="26">
        <v>205</v>
      </c>
      <c r="H279" s="26">
        <v>110</v>
      </c>
      <c r="I279" s="26">
        <v>241</v>
      </c>
      <c r="J279" s="26">
        <v>128</v>
      </c>
      <c r="K279" s="26">
        <v>610</v>
      </c>
      <c r="L279" s="26">
        <v>334</v>
      </c>
      <c r="M279" s="26">
        <v>0</v>
      </c>
      <c r="N279" s="26">
        <v>13</v>
      </c>
      <c r="O279" s="26">
        <v>16</v>
      </c>
      <c r="P279" s="26">
        <v>17</v>
      </c>
      <c r="Q279" s="26">
        <v>46</v>
      </c>
      <c r="R279" s="205"/>
      <c r="S279" s="25" t="s">
        <v>73</v>
      </c>
      <c r="T279" s="26">
        <v>17</v>
      </c>
      <c r="U279" s="26">
        <v>0</v>
      </c>
      <c r="V279" s="26">
        <v>0</v>
      </c>
      <c r="W279" s="26">
        <v>1</v>
      </c>
      <c r="X279" s="26">
        <v>0</v>
      </c>
      <c r="Y279" s="26">
        <v>4</v>
      </c>
      <c r="Z279" s="26">
        <v>1</v>
      </c>
      <c r="AA279" s="26">
        <v>25</v>
      </c>
      <c r="AB279" s="26">
        <v>0</v>
      </c>
      <c r="AC279" s="26">
        <v>30</v>
      </c>
      <c r="AD279" s="26">
        <v>24</v>
      </c>
      <c r="AE279" s="26">
        <v>7</v>
      </c>
      <c r="AF279" s="26">
        <v>4</v>
      </c>
      <c r="AG279" s="26">
        <v>3</v>
      </c>
      <c r="AH279" s="26">
        <v>17</v>
      </c>
      <c r="AI279" s="205"/>
      <c r="AJ279" s="25" t="s">
        <v>73</v>
      </c>
      <c r="AK279" s="26">
        <v>120</v>
      </c>
      <c r="AL279" s="26">
        <v>40</v>
      </c>
      <c r="AM279" s="26">
        <v>0</v>
      </c>
      <c r="AN279" s="26">
        <v>29</v>
      </c>
      <c r="AO279" s="26">
        <v>0</v>
      </c>
      <c r="AP279" s="26">
        <v>0</v>
      </c>
      <c r="AQ279" s="26">
        <v>0</v>
      </c>
      <c r="AR279" s="26">
        <v>4</v>
      </c>
      <c r="AS279" s="26">
        <v>18</v>
      </c>
      <c r="AT279" s="26">
        <v>6</v>
      </c>
      <c r="AU279" s="26">
        <v>6</v>
      </c>
      <c r="AW279" s="78" t="s">
        <v>189</v>
      </c>
      <c r="AX279" s="78" t="s">
        <v>2552</v>
      </c>
      <c r="AY279" s="78">
        <v>178</v>
      </c>
    </row>
    <row r="280" spans="1:51" s="100" customFormat="1">
      <c r="A280" s="7" t="s">
        <v>106</v>
      </c>
      <c r="B280" s="8"/>
      <c r="C280" s="22"/>
      <c r="D280" s="11"/>
      <c r="E280" s="22"/>
      <c r="F280" s="22"/>
      <c r="G280" s="22"/>
      <c r="H280" s="22"/>
      <c r="I280" s="22"/>
      <c r="J280" s="22"/>
      <c r="K280" s="7"/>
      <c r="L280" s="7"/>
      <c r="M280" s="8"/>
      <c r="N280" s="8"/>
      <c r="O280" s="22"/>
      <c r="P280" s="22"/>
      <c r="Q280" s="7"/>
      <c r="R280" s="7" t="s">
        <v>106</v>
      </c>
      <c r="S280" s="8"/>
      <c r="T280" s="23"/>
      <c r="U280" s="23"/>
      <c r="V280" s="20"/>
      <c r="W280" s="17"/>
      <c r="X280" s="17"/>
      <c r="Y280" s="23"/>
      <c r="Z280" s="17"/>
      <c r="AA280" s="17"/>
      <c r="AB280" s="17"/>
      <c r="AC280" s="19"/>
      <c r="AD280" s="17"/>
      <c r="AE280" s="17"/>
      <c r="AF280" s="19"/>
      <c r="AG280" s="17"/>
      <c r="AH280" s="19"/>
      <c r="AI280" s="7" t="s">
        <v>106</v>
      </c>
      <c r="AJ280" s="8"/>
      <c r="AK280" s="8"/>
      <c r="AL280" s="8"/>
      <c r="AM280" s="22"/>
      <c r="AN280" s="11"/>
      <c r="AO280" s="22"/>
      <c r="AP280" s="22"/>
      <c r="AQ280" s="22"/>
      <c r="AR280" s="22"/>
      <c r="AS280" s="22"/>
      <c r="AT280" s="22"/>
      <c r="AU280" s="22"/>
      <c r="AW280" s="78" t="str">
        <f>IF(A280="",AW279,A280)</f>
        <v>BONGOLAVA</v>
      </c>
      <c r="AX280" s="78" t="str">
        <f>AW280&amp;B280</f>
        <v>BONGOLAVA</v>
      </c>
      <c r="AY280" s="78">
        <f>AK280+AM280+2*AN280+3*AO280+4*AP280+5*AQ280</f>
        <v>0</v>
      </c>
    </row>
    <row r="281" spans="1:51">
      <c r="A281" s="205" t="s">
        <v>190</v>
      </c>
      <c r="B281" s="8" t="s">
        <v>90</v>
      </c>
      <c r="C281" s="71">
        <v>0</v>
      </c>
      <c r="D281" s="71">
        <v>0</v>
      </c>
      <c r="E281" s="71">
        <v>161</v>
      </c>
      <c r="F281" s="71">
        <v>87</v>
      </c>
      <c r="G281" s="71">
        <v>550</v>
      </c>
      <c r="H281" s="71">
        <v>263</v>
      </c>
      <c r="I281" s="71">
        <v>1110</v>
      </c>
      <c r="J281" s="71">
        <v>535</v>
      </c>
      <c r="K281" s="125">
        <v>1821</v>
      </c>
      <c r="L281" s="125">
        <v>885</v>
      </c>
      <c r="M281" s="71">
        <v>0</v>
      </c>
      <c r="N281" s="71">
        <v>23</v>
      </c>
      <c r="O281" s="71">
        <v>45</v>
      </c>
      <c r="P281" s="71">
        <v>66</v>
      </c>
      <c r="Q281" s="125">
        <v>134</v>
      </c>
      <c r="R281" s="205" t="s">
        <v>190</v>
      </c>
      <c r="S281" s="8" t="s">
        <v>90</v>
      </c>
      <c r="T281" s="125">
        <v>62</v>
      </c>
      <c r="U281" s="71">
        <v>28</v>
      </c>
      <c r="V281" s="71">
        <v>0</v>
      </c>
      <c r="W281" s="71">
        <v>13</v>
      </c>
      <c r="X281" s="71">
        <v>2</v>
      </c>
      <c r="Y281" s="71">
        <v>20</v>
      </c>
      <c r="Z281" s="71">
        <v>3</v>
      </c>
      <c r="AA281" s="71">
        <v>59</v>
      </c>
      <c r="AB281" s="71">
        <v>1</v>
      </c>
      <c r="AC281" s="16">
        <v>85</v>
      </c>
      <c r="AD281" s="71">
        <v>71</v>
      </c>
      <c r="AE281" s="71">
        <v>32</v>
      </c>
      <c r="AF281" s="71">
        <v>9</v>
      </c>
      <c r="AG281" s="71">
        <v>0</v>
      </c>
      <c r="AH281" s="71">
        <v>65</v>
      </c>
      <c r="AI281" s="205" t="s">
        <v>190</v>
      </c>
      <c r="AJ281" s="8" t="s">
        <v>90</v>
      </c>
      <c r="AK281" s="71">
        <v>191</v>
      </c>
      <c r="AL281" s="71">
        <v>78</v>
      </c>
      <c r="AM281" s="71">
        <v>6</v>
      </c>
      <c r="AN281" s="71">
        <v>88</v>
      </c>
      <c r="AO281" s="71">
        <v>66</v>
      </c>
      <c r="AP281" s="71">
        <v>37</v>
      </c>
      <c r="AQ281" s="71">
        <v>22</v>
      </c>
      <c r="AR281" s="71">
        <v>5</v>
      </c>
      <c r="AS281" s="71">
        <v>83</v>
      </c>
      <c r="AT281" s="71">
        <v>26</v>
      </c>
      <c r="AU281" s="71">
        <v>23</v>
      </c>
      <c r="AW281" s="78" t="s">
        <v>190</v>
      </c>
      <c r="AX281" s="78" t="s">
        <v>2556</v>
      </c>
      <c r="AY281" s="78">
        <v>829</v>
      </c>
    </row>
    <row r="282" spans="1:51">
      <c r="A282" s="205"/>
      <c r="B282" s="8" t="s">
        <v>91</v>
      </c>
      <c r="C282" s="71">
        <v>0</v>
      </c>
      <c r="D282" s="71">
        <v>0</v>
      </c>
      <c r="E282" s="71">
        <v>0</v>
      </c>
      <c r="F282" s="71">
        <v>0</v>
      </c>
      <c r="G282" s="71">
        <v>0</v>
      </c>
      <c r="H282" s="71">
        <v>0</v>
      </c>
      <c r="I282" s="71">
        <v>0</v>
      </c>
      <c r="J282" s="71">
        <v>0</v>
      </c>
      <c r="K282" s="125">
        <v>0</v>
      </c>
      <c r="L282" s="125">
        <v>0</v>
      </c>
      <c r="M282" s="71">
        <v>0</v>
      </c>
      <c r="N282" s="71">
        <v>0</v>
      </c>
      <c r="O282" s="71">
        <v>0</v>
      </c>
      <c r="P282" s="71">
        <v>0</v>
      </c>
      <c r="Q282" s="125">
        <v>0</v>
      </c>
      <c r="R282" s="205"/>
      <c r="S282" s="8" t="s">
        <v>91</v>
      </c>
      <c r="T282" s="125">
        <v>0</v>
      </c>
      <c r="U282" s="71">
        <v>0</v>
      </c>
      <c r="V282" s="71">
        <v>0</v>
      </c>
      <c r="W282" s="71">
        <v>0</v>
      </c>
      <c r="X282" s="71">
        <v>0</v>
      </c>
      <c r="Y282" s="71">
        <v>0</v>
      </c>
      <c r="Z282" s="71">
        <v>0</v>
      </c>
      <c r="AA282" s="71">
        <v>0</v>
      </c>
      <c r="AB282" s="71">
        <v>0</v>
      </c>
      <c r="AC282" s="16">
        <v>0</v>
      </c>
      <c r="AD282" s="71">
        <v>0</v>
      </c>
      <c r="AE282" s="71">
        <v>0</v>
      </c>
      <c r="AF282" s="71">
        <v>0</v>
      </c>
      <c r="AG282" s="71">
        <v>0</v>
      </c>
      <c r="AH282" s="71">
        <v>0</v>
      </c>
      <c r="AI282" s="205"/>
      <c r="AJ282" s="8" t="s">
        <v>91</v>
      </c>
      <c r="AK282" s="71">
        <v>0</v>
      </c>
      <c r="AL282" s="71">
        <v>0</v>
      </c>
      <c r="AM282" s="71">
        <v>0</v>
      </c>
      <c r="AN282" s="71">
        <v>0</v>
      </c>
      <c r="AO282" s="71">
        <v>0</v>
      </c>
      <c r="AP282" s="71">
        <v>0</v>
      </c>
      <c r="AQ282" s="71">
        <v>0</v>
      </c>
      <c r="AR282" s="71">
        <v>0</v>
      </c>
      <c r="AS282" s="71">
        <v>0</v>
      </c>
      <c r="AT282" s="71">
        <v>0</v>
      </c>
      <c r="AU282" s="71">
        <v>0</v>
      </c>
      <c r="AW282" s="78" t="s">
        <v>190</v>
      </c>
      <c r="AX282" s="78" t="s">
        <v>2557</v>
      </c>
      <c r="AY282" s="78">
        <v>0</v>
      </c>
    </row>
    <row r="283" spans="1:51">
      <c r="A283" s="205"/>
      <c r="B283" s="25" t="s">
        <v>73</v>
      </c>
      <c r="C283" s="26">
        <v>0</v>
      </c>
      <c r="D283" s="26">
        <v>0</v>
      </c>
      <c r="E283" s="26">
        <v>161</v>
      </c>
      <c r="F283" s="26">
        <v>87</v>
      </c>
      <c r="G283" s="26">
        <v>550</v>
      </c>
      <c r="H283" s="26">
        <v>263</v>
      </c>
      <c r="I283" s="26">
        <v>1110</v>
      </c>
      <c r="J283" s="26">
        <v>535</v>
      </c>
      <c r="K283" s="26">
        <v>1821</v>
      </c>
      <c r="L283" s="26">
        <v>885</v>
      </c>
      <c r="M283" s="26">
        <v>0</v>
      </c>
      <c r="N283" s="26">
        <v>23</v>
      </c>
      <c r="O283" s="26">
        <v>45</v>
      </c>
      <c r="P283" s="26">
        <v>66</v>
      </c>
      <c r="Q283" s="26">
        <v>134</v>
      </c>
      <c r="R283" s="205"/>
      <c r="S283" s="25" t="s">
        <v>73</v>
      </c>
      <c r="T283" s="26">
        <v>62</v>
      </c>
      <c r="U283" s="26">
        <v>28</v>
      </c>
      <c r="V283" s="26">
        <v>0</v>
      </c>
      <c r="W283" s="26">
        <v>13</v>
      </c>
      <c r="X283" s="26">
        <v>2</v>
      </c>
      <c r="Y283" s="26">
        <v>20</v>
      </c>
      <c r="Z283" s="26">
        <v>3</v>
      </c>
      <c r="AA283" s="26">
        <v>59</v>
      </c>
      <c r="AB283" s="26">
        <v>1</v>
      </c>
      <c r="AC283" s="26">
        <v>85</v>
      </c>
      <c r="AD283" s="26">
        <v>71</v>
      </c>
      <c r="AE283" s="26">
        <v>32</v>
      </c>
      <c r="AF283" s="26">
        <v>9</v>
      </c>
      <c r="AG283" s="26">
        <v>0</v>
      </c>
      <c r="AH283" s="26">
        <v>65</v>
      </c>
      <c r="AI283" s="205"/>
      <c r="AJ283" s="25" t="s">
        <v>73</v>
      </c>
      <c r="AK283" s="26">
        <v>191</v>
      </c>
      <c r="AL283" s="26">
        <v>78</v>
      </c>
      <c r="AM283" s="26">
        <v>6</v>
      </c>
      <c r="AN283" s="26">
        <v>88</v>
      </c>
      <c r="AO283" s="26">
        <v>66</v>
      </c>
      <c r="AP283" s="26">
        <v>37</v>
      </c>
      <c r="AQ283" s="26">
        <v>22</v>
      </c>
      <c r="AR283" s="26">
        <v>5</v>
      </c>
      <c r="AS283" s="26">
        <v>83</v>
      </c>
      <c r="AT283" s="26">
        <v>26</v>
      </c>
      <c r="AU283" s="26">
        <v>23</v>
      </c>
      <c r="AW283" s="78" t="s">
        <v>190</v>
      </c>
      <c r="AX283" s="78" t="s">
        <v>2558</v>
      </c>
      <c r="AY283" s="78">
        <v>829</v>
      </c>
    </row>
    <row r="284" spans="1:51" ht="14.45" customHeight="1">
      <c r="A284" s="205" t="s">
        <v>191</v>
      </c>
      <c r="B284" s="8" t="s">
        <v>90</v>
      </c>
      <c r="C284" s="71">
        <v>0</v>
      </c>
      <c r="D284" s="71">
        <v>0</v>
      </c>
      <c r="E284" s="71">
        <v>292</v>
      </c>
      <c r="F284" s="71">
        <v>162</v>
      </c>
      <c r="G284" s="71">
        <v>1007</v>
      </c>
      <c r="H284" s="71">
        <v>556</v>
      </c>
      <c r="I284" s="71">
        <v>1498</v>
      </c>
      <c r="J284" s="71">
        <v>774</v>
      </c>
      <c r="K284" s="125">
        <v>2797</v>
      </c>
      <c r="L284" s="125">
        <v>1492</v>
      </c>
      <c r="M284" s="71">
        <v>0</v>
      </c>
      <c r="N284" s="71">
        <v>41</v>
      </c>
      <c r="O284" s="71">
        <v>86</v>
      </c>
      <c r="P284" s="71">
        <v>100</v>
      </c>
      <c r="Q284" s="125">
        <v>227</v>
      </c>
      <c r="R284" s="205" t="s">
        <v>191</v>
      </c>
      <c r="S284" s="8" t="s">
        <v>90</v>
      </c>
      <c r="T284" s="125">
        <v>117</v>
      </c>
      <c r="U284" s="71">
        <v>45</v>
      </c>
      <c r="V284" s="71">
        <v>3</v>
      </c>
      <c r="W284" s="71">
        <v>19</v>
      </c>
      <c r="X284" s="71">
        <v>0</v>
      </c>
      <c r="Y284" s="71">
        <v>30</v>
      </c>
      <c r="Z284" s="71">
        <v>18</v>
      </c>
      <c r="AA284" s="71">
        <v>72</v>
      </c>
      <c r="AB284" s="71">
        <v>0</v>
      </c>
      <c r="AC284" s="16">
        <v>120</v>
      </c>
      <c r="AD284" s="71">
        <v>112</v>
      </c>
      <c r="AE284" s="71">
        <v>58</v>
      </c>
      <c r="AF284" s="71">
        <v>17</v>
      </c>
      <c r="AG284" s="71">
        <v>8</v>
      </c>
      <c r="AH284" s="71">
        <v>106</v>
      </c>
      <c r="AI284" s="205" t="s">
        <v>191</v>
      </c>
      <c r="AJ284" s="8" t="s">
        <v>90</v>
      </c>
      <c r="AK284" s="71">
        <v>682</v>
      </c>
      <c r="AL284" s="71">
        <v>248</v>
      </c>
      <c r="AM284" s="71">
        <v>40</v>
      </c>
      <c r="AN284" s="71">
        <v>463</v>
      </c>
      <c r="AO284" s="71">
        <v>90</v>
      </c>
      <c r="AP284" s="71">
        <v>28</v>
      </c>
      <c r="AQ284" s="71">
        <v>9</v>
      </c>
      <c r="AR284" s="71">
        <v>21</v>
      </c>
      <c r="AS284" s="71">
        <v>118</v>
      </c>
      <c r="AT284" s="71">
        <v>92</v>
      </c>
      <c r="AU284" s="71">
        <v>87</v>
      </c>
      <c r="AW284" s="78" t="s">
        <v>191</v>
      </c>
      <c r="AX284" s="78" t="s">
        <v>2559</v>
      </c>
      <c r="AY284" s="78">
        <v>2075</v>
      </c>
    </row>
    <row r="285" spans="1:51">
      <c r="A285" s="205"/>
      <c r="B285" s="8" t="s">
        <v>91</v>
      </c>
      <c r="C285" s="71">
        <v>0</v>
      </c>
      <c r="D285" s="71">
        <v>0</v>
      </c>
      <c r="E285" s="71">
        <v>7</v>
      </c>
      <c r="F285" s="71">
        <v>6</v>
      </c>
      <c r="G285" s="71">
        <v>100</v>
      </c>
      <c r="H285" s="71">
        <v>51</v>
      </c>
      <c r="I285" s="71">
        <v>153</v>
      </c>
      <c r="J285" s="71">
        <v>73</v>
      </c>
      <c r="K285" s="125">
        <v>260</v>
      </c>
      <c r="L285" s="125">
        <v>130</v>
      </c>
      <c r="M285" s="71">
        <v>0</v>
      </c>
      <c r="N285" s="71">
        <v>1</v>
      </c>
      <c r="O285" s="71">
        <v>4</v>
      </c>
      <c r="P285" s="71">
        <v>9</v>
      </c>
      <c r="Q285" s="125">
        <v>14</v>
      </c>
      <c r="R285" s="205"/>
      <c r="S285" s="8" t="s">
        <v>91</v>
      </c>
      <c r="T285" s="125">
        <v>5</v>
      </c>
      <c r="U285" s="71">
        <v>1</v>
      </c>
      <c r="V285" s="71">
        <v>4</v>
      </c>
      <c r="W285" s="71">
        <v>1</v>
      </c>
      <c r="X285" s="71">
        <v>0</v>
      </c>
      <c r="Y285" s="71">
        <v>5</v>
      </c>
      <c r="Z285" s="71">
        <v>1</v>
      </c>
      <c r="AA285" s="71">
        <v>5</v>
      </c>
      <c r="AB285" s="71">
        <v>0</v>
      </c>
      <c r="AC285" s="16">
        <v>11</v>
      </c>
      <c r="AD285" s="71">
        <v>10</v>
      </c>
      <c r="AE285" s="71">
        <v>11</v>
      </c>
      <c r="AF285" s="71">
        <v>7</v>
      </c>
      <c r="AG285" s="71">
        <v>4</v>
      </c>
      <c r="AH285" s="71">
        <v>5</v>
      </c>
      <c r="AI285" s="205"/>
      <c r="AJ285" s="8" t="s">
        <v>91</v>
      </c>
      <c r="AK285" s="71">
        <v>164</v>
      </c>
      <c r="AL285" s="71">
        <v>28</v>
      </c>
      <c r="AM285" s="71">
        <v>0</v>
      </c>
      <c r="AN285" s="71">
        <v>7</v>
      </c>
      <c r="AO285" s="71">
        <v>0</v>
      </c>
      <c r="AP285" s="71">
        <v>0</v>
      </c>
      <c r="AQ285" s="71">
        <v>0</v>
      </c>
      <c r="AR285" s="71">
        <v>4</v>
      </c>
      <c r="AS285" s="71">
        <v>7</v>
      </c>
      <c r="AT285" s="71">
        <v>9</v>
      </c>
      <c r="AU285" s="71">
        <v>6</v>
      </c>
      <c r="AW285" s="78" t="s">
        <v>191</v>
      </c>
      <c r="AX285" s="78" t="s">
        <v>2560</v>
      </c>
      <c r="AY285" s="78">
        <v>178</v>
      </c>
    </row>
    <row r="286" spans="1:51">
      <c r="A286" s="205"/>
      <c r="B286" s="25" t="s">
        <v>73</v>
      </c>
      <c r="C286" s="26">
        <v>0</v>
      </c>
      <c r="D286" s="26">
        <v>0</v>
      </c>
      <c r="E286" s="26">
        <v>299</v>
      </c>
      <c r="F286" s="26">
        <v>168</v>
      </c>
      <c r="G286" s="26">
        <v>1107</v>
      </c>
      <c r="H286" s="26">
        <v>607</v>
      </c>
      <c r="I286" s="26">
        <v>1651</v>
      </c>
      <c r="J286" s="26">
        <v>847</v>
      </c>
      <c r="K286" s="26">
        <v>3057</v>
      </c>
      <c r="L286" s="26">
        <v>1622</v>
      </c>
      <c r="M286" s="26">
        <v>0</v>
      </c>
      <c r="N286" s="26">
        <v>42</v>
      </c>
      <c r="O286" s="26">
        <v>90</v>
      </c>
      <c r="P286" s="26">
        <v>109</v>
      </c>
      <c r="Q286" s="26">
        <v>241</v>
      </c>
      <c r="R286" s="205"/>
      <c r="S286" s="25" t="s">
        <v>73</v>
      </c>
      <c r="T286" s="26">
        <v>122</v>
      </c>
      <c r="U286" s="26">
        <v>46</v>
      </c>
      <c r="V286" s="26">
        <v>7</v>
      </c>
      <c r="W286" s="26">
        <v>20</v>
      </c>
      <c r="X286" s="26">
        <v>0</v>
      </c>
      <c r="Y286" s="26">
        <v>35</v>
      </c>
      <c r="Z286" s="26">
        <v>19</v>
      </c>
      <c r="AA286" s="26">
        <v>77</v>
      </c>
      <c r="AB286" s="26">
        <v>0</v>
      </c>
      <c r="AC286" s="26">
        <v>131</v>
      </c>
      <c r="AD286" s="26">
        <v>122</v>
      </c>
      <c r="AE286" s="26">
        <v>69</v>
      </c>
      <c r="AF286" s="26">
        <v>24</v>
      </c>
      <c r="AG286" s="26">
        <v>12</v>
      </c>
      <c r="AH286" s="26">
        <v>111</v>
      </c>
      <c r="AI286" s="205"/>
      <c r="AJ286" s="25" t="s">
        <v>73</v>
      </c>
      <c r="AK286" s="26">
        <v>846</v>
      </c>
      <c r="AL286" s="26">
        <v>276</v>
      </c>
      <c r="AM286" s="26">
        <v>40</v>
      </c>
      <c r="AN286" s="26">
        <v>470</v>
      </c>
      <c r="AO286" s="26">
        <v>90</v>
      </c>
      <c r="AP286" s="26">
        <v>28</v>
      </c>
      <c r="AQ286" s="26">
        <v>9</v>
      </c>
      <c r="AR286" s="26">
        <v>25</v>
      </c>
      <c r="AS286" s="26">
        <v>125</v>
      </c>
      <c r="AT286" s="26">
        <v>101</v>
      </c>
      <c r="AU286" s="26">
        <v>93</v>
      </c>
      <c r="AW286" s="78" t="s">
        <v>191</v>
      </c>
      <c r="AX286" s="78" t="s">
        <v>2561</v>
      </c>
      <c r="AY286" s="78">
        <v>2253</v>
      </c>
    </row>
    <row r="287" spans="1:51" s="100" customFormat="1">
      <c r="A287" s="7" t="s">
        <v>107</v>
      </c>
      <c r="B287" s="8"/>
      <c r="C287" s="22"/>
      <c r="D287" s="11"/>
      <c r="E287" s="22"/>
      <c r="F287" s="22"/>
      <c r="G287" s="22"/>
      <c r="H287" s="22"/>
      <c r="I287" s="22"/>
      <c r="J287" s="22"/>
      <c r="K287" s="7"/>
      <c r="L287" s="7"/>
      <c r="M287" s="8"/>
      <c r="N287" s="8"/>
      <c r="O287" s="22"/>
      <c r="P287" s="22"/>
      <c r="Q287" s="7"/>
      <c r="R287" s="7" t="s">
        <v>107</v>
      </c>
      <c r="S287" s="23"/>
      <c r="T287" s="23"/>
      <c r="U287" s="23"/>
      <c r="V287" s="20"/>
      <c r="W287" s="17"/>
      <c r="X287" s="17"/>
      <c r="Y287" s="23"/>
      <c r="Z287" s="17"/>
      <c r="AA287" s="17"/>
      <c r="AB287" s="17"/>
      <c r="AC287" s="19"/>
      <c r="AD287" s="17"/>
      <c r="AE287" s="17"/>
      <c r="AF287" s="19"/>
      <c r="AG287" s="17"/>
      <c r="AH287" s="19"/>
      <c r="AI287" s="7" t="s">
        <v>107</v>
      </c>
      <c r="AJ287" s="8"/>
      <c r="AK287" s="8"/>
      <c r="AL287" s="8"/>
      <c r="AM287" s="22"/>
      <c r="AN287" s="11"/>
      <c r="AO287" s="22"/>
      <c r="AP287" s="22"/>
      <c r="AQ287" s="22"/>
      <c r="AR287" s="22"/>
      <c r="AS287" s="22"/>
      <c r="AT287" s="22"/>
      <c r="AU287" s="22"/>
      <c r="AW287" s="78" t="str">
        <f>IF(A287="",AW286,A287)</f>
        <v>DIANA</v>
      </c>
      <c r="AX287" s="78" t="str">
        <f>AW287&amp;B287</f>
        <v>DIANA</v>
      </c>
      <c r="AY287" s="78">
        <f>AK287+AM287+2*AN287+3*AO287+4*AP287+5*AQ287</f>
        <v>0</v>
      </c>
    </row>
    <row r="288" spans="1:51">
      <c r="A288" s="205" t="s">
        <v>192</v>
      </c>
      <c r="B288" s="8" t="s">
        <v>90</v>
      </c>
      <c r="C288" s="71">
        <v>2</v>
      </c>
      <c r="D288" s="71">
        <v>0</v>
      </c>
      <c r="E288" s="71">
        <v>1080</v>
      </c>
      <c r="F288" s="71">
        <v>564</v>
      </c>
      <c r="G288" s="71">
        <v>1715</v>
      </c>
      <c r="H288" s="71">
        <v>950</v>
      </c>
      <c r="I288" s="71">
        <v>1922</v>
      </c>
      <c r="J288" s="71">
        <v>1000</v>
      </c>
      <c r="K288" s="125">
        <v>4719</v>
      </c>
      <c r="L288" s="125">
        <v>2514</v>
      </c>
      <c r="M288" s="71">
        <v>1</v>
      </c>
      <c r="N288" s="71">
        <v>99</v>
      </c>
      <c r="O288" s="71">
        <v>128</v>
      </c>
      <c r="P288" s="71">
        <v>141</v>
      </c>
      <c r="Q288" s="125">
        <v>369</v>
      </c>
      <c r="R288" s="205" t="s">
        <v>192</v>
      </c>
      <c r="S288" s="8" t="s">
        <v>90</v>
      </c>
      <c r="T288" s="125">
        <v>148</v>
      </c>
      <c r="U288" s="71">
        <v>38</v>
      </c>
      <c r="V288" s="71">
        <v>0</v>
      </c>
      <c r="W288" s="71">
        <v>20</v>
      </c>
      <c r="X288" s="71">
        <v>0</v>
      </c>
      <c r="Y288" s="71">
        <v>21</v>
      </c>
      <c r="Z288" s="71">
        <v>6</v>
      </c>
      <c r="AA288" s="71">
        <v>198</v>
      </c>
      <c r="AB288" s="71">
        <v>0</v>
      </c>
      <c r="AC288" s="16">
        <v>225</v>
      </c>
      <c r="AD288" s="71">
        <v>207</v>
      </c>
      <c r="AE288" s="71">
        <v>52</v>
      </c>
      <c r="AF288" s="71">
        <v>6</v>
      </c>
      <c r="AG288" s="71">
        <v>2</v>
      </c>
      <c r="AH288" s="71">
        <v>147</v>
      </c>
      <c r="AI288" s="205" t="s">
        <v>192</v>
      </c>
      <c r="AJ288" s="8" t="s">
        <v>90</v>
      </c>
      <c r="AK288" s="71">
        <v>355</v>
      </c>
      <c r="AL288" s="71">
        <v>145</v>
      </c>
      <c r="AM288" s="71">
        <v>26</v>
      </c>
      <c r="AN288" s="71">
        <v>717</v>
      </c>
      <c r="AO288" s="71">
        <v>136</v>
      </c>
      <c r="AP288" s="71">
        <v>34</v>
      </c>
      <c r="AQ288" s="71">
        <v>7</v>
      </c>
      <c r="AR288" s="71">
        <v>41</v>
      </c>
      <c r="AS288" s="71">
        <v>195</v>
      </c>
      <c r="AT288" s="71">
        <v>53</v>
      </c>
      <c r="AU288" s="71">
        <v>50</v>
      </c>
      <c r="AW288" s="78" t="s">
        <v>192</v>
      </c>
      <c r="AX288" s="78" t="s">
        <v>2565</v>
      </c>
      <c r="AY288" s="78">
        <v>2394</v>
      </c>
    </row>
    <row r="289" spans="1:51">
      <c r="A289" s="205"/>
      <c r="B289" s="8" t="s">
        <v>91</v>
      </c>
      <c r="C289" s="71">
        <v>0</v>
      </c>
      <c r="D289" s="71">
        <v>0</v>
      </c>
      <c r="E289" s="71">
        <v>230</v>
      </c>
      <c r="F289" s="71">
        <v>121</v>
      </c>
      <c r="G289" s="71">
        <v>293</v>
      </c>
      <c r="H289" s="71">
        <v>142</v>
      </c>
      <c r="I289" s="71">
        <v>275</v>
      </c>
      <c r="J289" s="71">
        <v>138</v>
      </c>
      <c r="K289" s="125">
        <v>798</v>
      </c>
      <c r="L289" s="125">
        <v>401</v>
      </c>
      <c r="M289" s="71">
        <v>0</v>
      </c>
      <c r="N289" s="71">
        <v>14</v>
      </c>
      <c r="O289" s="71">
        <v>14</v>
      </c>
      <c r="P289" s="71">
        <v>14</v>
      </c>
      <c r="Q289" s="125">
        <v>42</v>
      </c>
      <c r="R289" s="205"/>
      <c r="S289" s="8" t="s">
        <v>91</v>
      </c>
      <c r="T289" s="125">
        <v>16</v>
      </c>
      <c r="U289" s="71">
        <v>6</v>
      </c>
      <c r="V289" s="71">
        <v>1</v>
      </c>
      <c r="W289" s="71">
        <v>0</v>
      </c>
      <c r="X289" s="71">
        <v>0</v>
      </c>
      <c r="Y289" s="71">
        <v>9</v>
      </c>
      <c r="Z289" s="71">
        <v>2</v>
      </c>
      <c r="AA289" s="71">
        <v>23</v>
      </c>
      <c r="AB289" s="71">
        <v>0</v>
      </c>
      <c r="AC289" s="16">
        <v>34</v>
      </c>
      <c r="AD289" s="71">
        <v>34</v>
      </c>
      <c r="AE289" s="71">
        <v>22</v>
      </c>
      <c r="AF289" s="71">
        <v>18</v>
      </c>
      <c r="AG289" s="71">
        <v>15</v>
      </c>
      <c r="AH289" s="71">
        <v>13</v>
      </c>
      <c r="AI289" s="205"/>
      <c r="AJ289" s="8" t="s">
        <v>91</v>
      </c>
      <c r="AK289" s="71">
        <v>106</v>
      </c>
      <c r="AL289" s="71">
        <v>47</v>
      </c>
      <c r="AM289" s="71">
        <v>0</v>
      </c>
      <c r="AN289" s="71">
        <v>18</v>
      </c>
      <c r="AO289" s="71">
        <v>12</v>
      </c>
      <c r="AP289" s="71">
        <v>0</v>
      </c>
      <c r="AQ289" s="71">
        <v>8</v>
      </c>
      <c r="AR289" s="71">
        <v>5</v>
      </c>
      <c r="AS289" s="71">
        <v>24</v>
      </c>
      <c r="AT289" s="71">
        <v>6</v>
      </c>
      <c r="AU289" s="71">
        <v>5</v>
      </c>
      <c r="AW289" s="78" t="s">
        <v>192</v>
      </c>
      <c r="AX289" s="78" t="s">
        <v>2566</v>
      </c>
      <c r="AY289" s="78">
        <v>218</v>
      </c>
    </row>
    <row r="290" spans="1:51">
      <c r="A290" s="205"/>
      <c r="B290" s="25" t="s">
        <v>73</v>
      </c>
      <c r="C290" s="26">
        <v>2</v>
      </c>
      <c r="D290" s="26">
        <v>0</v>
      </c>
      <c r="E290" s="26">
        <v>1310</v>
      </c>
      <c r="F290" s="26">
        <v>685</v>
      </c>
      <c r="G290" s="26">
        <v>2008</v>
      </c>
      <c r="H290" s="26">
        <v>1092</v>
      </c>
      <c r="I290" s="26">
        <v>2197</v>
      </c>
      <c r="J290" s="26">
        <v>1138</v>
      </c>
      <c r="K290" s="26">
        <v>5517</v>
      </c>
      <c r="L290" s="26">
        <v>2915</v>
      </c>
      <c r="M290" s="26">
        <v>1</v>
      </c>
      <c r="N290" s="26">
        <v>113</v>
      </c>
      <c r="O290" s="26">
        <v>142</v>
      </c>
      <c r="P290" s="26">
        <v>155</v>
      </c>
      <c r="Q290" s="26">
        <v>411</v>
      </c>
      <c r="R290" s="205"/>
      <c r="S290" s="25" t="s">
        <v>73</v>
      </c>
      <c r="T290" s="26">
        <v>164</v>
      </c>
      <c r="U290" s="26">
        <v>44</v>
      </c>
      <c r="V290" s="26">
        <v>1</v>
      </c>
      <c r="W290" s="26">
        <v>20</v>
      </c>
      <c r="X290" s="26">
        <v>0</v>
      </c>
      <c r="Y290" s="26">
        <v>30</v>
      </c>
      <c r="Z290" s="26">
        <v>8</v>
      </c>
      <c r="AA290" s="26">
        <v>221</v>
      </c>
      <c r="AB290" s="26">
        <v>0</v>
      </c>
      <c r="AC290" s="26">
        <v>259</v>
      </c>
      <c r="AD290" s="26">
        <v>241</v>
      </c>
      <c r="AE290" s="26">
        <v>74</v>
      </c>
      <c r="AF290" s="26">
        <v>24</v>
      </c>
      <c r="AG290" s="26">
        <v>17</v>
      </c>
      <c r="AH290" s="26">
        <v>160</v>
      </c>
      <c r="AI290" s="205"/>
      <c r="AJ290" s="25" t="s">
        <v>73</v>
      </c>
      <c r="AK290" s="26">
        <v>461</v>
      </c>
      <c r="AL290" s="26">
        <v>192</v>
      </c>
      <c r="AM290" s="26">
        <v>26</v>
      </c>
      <c r="AN290" s="26">
        <v>735</v>
      </c>
      <c r="AO290" s="26">
        <v>148</v>
      </c>
      <c r="AP290" s="26">
        <v>34</v>
      </c>
      <c r="AQ290" s="26">
        <v>15</v>
      </c>
      <c r="AR290" s="26">
        <v>46</v>
      </c>
      <c r="AS290" s="26">
        <v>219</v>
      </c>
      <c r="AT290" s="26">
        <v>59</v>
      </c>
      <c r="AU290" s="26">
        <v>55</v>
      </c>
      <c r="AW290" s="78" t="s">
        <v>192</v>
      </c>
      <c r="AX290" s="78" t="s">
        <v>2567</v>
      </c>
      <c r="AY290" s="78">
        <v>2612</v>
      </c>
    </row>
    <row r="291" spans="1:51">
      <c r="A291" s="205" t="s">
        <v>193</v>
      </c>
      <c r="B291" s="8" t="s">
        <v>90</v>
      </c>
      <c r="C291" s="71">
        <v>13</v>
      </c>
      <c r="D291" s="71">
        <v>8</v>
      </c>
      <c r="E291" s="71">
        <v>866</v>
      </c>
      <c r="F291" s="71">
        <v>464</v>
      </c>
      <c r="G291" s="71">
        <v>1356</v>
      </c>
      <c r="H291" s="71">
        <v>737</v>
      </c>
      <c r="I291" s="71">
        <v>1729</v>
      </c>
      <c r="J291" s="71">
        <v>881</v>
      </c>
      <c r="K291" s="125">
        <v>3964</v>
      </c>
      <c r="L291" s="125">
        <v>2090</v>
      </c>
      <c r="M291" s="71">
        <v>4</v>
      </c>
      <c r="N291" s="71">
        <v>110</v>
      </c>
      <c r="O291" s="71">
        <v>127</v>
      </c>
      <c r="P291" s="71">
        <v>135</v>
      </c>
      <c r="Q291" s="125">
        <v>376</v>
      </c>
      <c r="R291" s="205" t="s">
        <v>193</v>
      </c>
      <c r="S291" s="8" t="s">
        <v>90</v>
      </c>
      <c r="T291" s="125">
        <v>111</v>
      </c>
      <c r="U291" s="71">
        <v>32</v>
      </c>
      <c r="V291" s="71">
        <v>4</v>
      </c>
      <c r="W291" s="71">
        <v>21</v>
      </c>
      <c r="X291" s="71">
        <v>0</v>
      </c>
      <c r="Y291" s="71">
        <v>24</v>
      </c>
      <c r="Z291" s="71">
        <v>2</v>
      </c>
      <c r="AA291" s="71">
        <v>134</v>
      </c>
      <c r="AB291" s="71">
        <v>0</v>
      </c>
      <c r="AC291" s="16">
        <v>160</v>
      </c>
      <c r="AD291" s="71">
        <v>147</v>
      </c>
      <c r="AE291" s="71">
        <v>81</v>
      </c>
      <c r="AF291" s="71">
        <v>9</v>
      </c>
      <c r="AG291" s="71">
        <v>2</v>
      </c>
      <c r="AH291" s="71">
        <v>134</v>
      </c>
      <c r="AI291" s="205" t="s">
        <v>193</v>
      </c>
      <c r="AJ291" s="8" t="s">
        <v>90</v>
      </c>
      <c r="AK291" s="71">
        <v>375</v>
      </c>
      <c r="AL291" s="71">
        <v>224</v>
      </c>
      <c r="AM291" s="71">
        <v>8</v>
      </c>
      <c r="AN291" s="71">
        <v>228</v>
      </c>
      <c r="AO291" s="71">
        <v>15</v>
      </c>
      <c r="AP291" s="71">
        <v>16</v>
      </c>
      <c r="AQ291" s="71">
        <v>3</v>
      </c>
      <c r="AR291" s="71">
        <v>20</v>
      </c>
      <c r="AS291" s="71">
        <v>151</v>
      </c>
      <c r="AT291" s="71">
        <v>29</v>
      </c>
      <c r="AU291" s="71">
        <v>23</v>
      </c>
      <c r="AW291" s="78" t="s">
        <v>193</v>
      </c>
      <c r="AX291" s="78" t="s">
        <v>2568</v>
      </c>
      <c r="AY291" s="78">
        <v>963</v>
      </c>
    </row>
    <row r="292" spans="1:51">
      <c r="A292" s="205"/>
      <c r="B292" s="8" t="s">
        <v>91</v>
      </c>
      <c r="C292" s="71">
        <v>0</v>
      </c>
      <c r="D292" s="71">
        <v>0</v>
      </c>
      <c r="E292" s="71">
        <v>146</v>
      </c>
      <c r="F292" s="71">
        <v>75</v>
      </c>
      <c r="G292" s="71">
        <v>221</v>
      </c>
      <c r="H292" s="71">
        <v>109</v>
      </c>
      <c r="I292" s="71">
        <v>233</v>
      </c>
      <c r="J292" s="71">
        <v>119</v>
      </c>
      <c r="K292" s="125">
        <v>600</v>
      </c>
      <c r="L292" s="125">
        <v>303</v>
      </c>
      <c r="M292" s="71">
        <v>0</v>
      </c>
      <c r="N292" s="71">
        <v>11</v>
      </c>
      <c r="O292" s="71">
        <v>12</v>
      </c>
      <c r="P292" s="71">
        <v>12</v>
      </c>
      <c r="Q292" s="125">
        <v>35</v>
      </c>
      <c r="R292" s="205"/>
      <c r="S292" s="8" t="s">
        <v>91</v>
      </c>
      <c r="T292" s="125">
        <v>13</v>
      </c>
      <c r="U292" s="71">
        <v>1</v>
      </c>
      <c r="V292" s="71">
        <v>1</v>
      </c>
      <c r="W292" s="71">
        <v>1</v>
      </c>
      <c r="X292" s="71">
        <v>0</v>
      </c>
      <c r="Y292" s="71">
        <v>4</v>
      </c>
      <c r="Z292" s="71">
        <v>1</v>
      </c>
      <c r="AA292" s="71">
        <v>12</v>
      </c>
      <c r="AB292" s="71">
        <v>0</v>
      </c>
      <c r="AC292" s="16">
        <v>17</v>
      </c>
      <c r="AD292" s="71">
        <v>16</v>
      </c>
      <c r="AE292" s="71">
        <v>10</v>
      </c>
      <c r="AF292" s="71">
        <v>10</v>
      </c>
      <c r="AG292" s="71">
        <v>7</v>
      </c>
      <c r="AH292" s="71">
        <v>12</v>
      </c>
      <c r="AI292" s="205"/>
      <c r="AJ292" s="8" t="s">
        <v>91</v>
      </c>
      <c r="AK292" s="71">
        <v>143</v>
      </c>
      <c r="AL292" s="71">
        <v>72</v>
      </c>
      <c r="AM292" s="71">
        <v>7</v>
      </c>
      <c r="AN292" s="71">
        <v>31</v>
      </c>
      <c r="AO292" s="71">
        <v>18</v>
      </c>
      <c r="AP292" s="71">
        <v>10</v>
      </c>
      <c r="AQ292" s="71">
        <v>0</v>
      </c>
      <c r="AR292" s="71">
        <v>2</v>
      </c>
      <c r="AS292" s="71">
        <v>16</v>
      </c>
      <c r="AT292" s="71">
        <v>1</v>
      </c>
      <c r="AU292" s="71">
        <v>2</v>
      </c>
      <c r="AW292" s="78" t="s">
        <v>193</v>
      </c>
      <c r="AX292" s="78" t="s">
        <v>2569</v>
      </c>
      <c r="AY292" s="78">
        <v>306</v>
      </c>
    </row>
    <row r="293" spans="1:51">
      <c r="A293" s="205"/>
      <c r="B293" s="25" t="s">
        <v>73</v>
      </c>
      <c r="C293" s="26">
        <v>13</v>
      </c>
      <c r="D293" s="26">
        <v>8</v>
      </c>
      <c r="E293" s="26">
        <v>1012</v>
      </c>
      <c r="F293" s="26">
        <v>539</v>
      </c>
      <c r="G293" s="26">
        <v>1577</v>
      </c>
      <c r="H293" s="26">
        <v>846</v>
      </c>
      <c r="I293" s="26">
        <v>1962</v>
      </c>
      <c r="J293" s="26">
        <v>1000</v>
      </c>
      <c r="K293" s="26">
        <v>4564</v>
      </c>
      <c r="L293" s="26">
        <v>2393</v>
      </c>
      <c r="M293" s="26">
        <v>4</v>
      </c>
      <c r="N293" s="26">
        <v>121</v>
      </c>
      <c r="O293" s="26">
        <v>139</v>
      </c>
      <c r="P293" s="26">
        <v>147</v>
      </c>
      <c r="Q293" s="26">
        <v>411</v>
      </c>
      <c r="R293" s="205"/>
      <c r="S293" s="25" t="s">
        <v>73</v>
      </c>
      <c r="T293" s="26">
        <v>124</v>
      </c>
      <c r="U293" s="26">
        <v>33</v>
      </c>
      <c r="V293" s="26">
        <v>5</v>
      </c>
      <c r="W293" s="26">
        <v>22</v>
      </c>
      <c r="X293" s="26">
        <v>0</v>
      </c>
      <c r="Y293" s="26">
        <v>28</v>
      </c>
      <c r="Z293" s="26">
        <v>3</v>
      </c>
      <c r="AA293" s="26">
        <v>146</v>
      </c>
      <c r="AB293" s="26">
        <v>0</v>
      </c>
      <c r="AC293" s="26">
        <v>177</v>
      </c>
      <c r="AD293" s="26">
        <v>163</v>
      </c>
      <c r="AE293" s="26">
        <v>91</v>
      </c>
      <c r="AF293" s="26">
        <v>19</v>
      </c>
      <c r="AG293" s="26">
        <v>9</v>
      </c>
      <c r="AH293" s="26">
        <v>146</v>
      </c>
      <c r="AI293" s="205"/>
      <c r="AJ293" s="25" t="s">
        <v>73</v>
      </c>
      <c r="AK293" s="26">
        <v>518</v>
      </c>
      <c r="AL293" s="26">
        <v>296</v>
      </c>
      <c r="AM293" s="26">
        <v>15</v>
      </c>
      <c r="AN293" s="26">
        <v>259</v>
      </c>
      <c r="AO293" s="26">
        <v>33</v>
      </c>
      <c r="AP293" s="26">
        <v>26</v>
      </c>
      <c r="AQ293" s="26">
        <v>3</v>
      </c>
      <c r="AR293" s="26">
        <v>22</v>
      </c>
      <c r="AS293" s="26">
        <v>167</v>
      </c>
      <c r="AT293" s="26">
        <v>30</v>
      </c>
      <c r="AU293" s="26">
        <v>25</v>
      </c>
      <c r="AW293" s="78" t="s">
        <v>193</v>
      </c>
      <c r="AX293" s="78" t="s">
        <v>2570</v>
      </c>
      <c r="AY293" s="78">
        <v>1269</v>
      </c>
    </row>
    <row r="294" spans="1:51" ht="14.45" customHeight="1">
      <c r="A294" s="205" t="s">
        <v>194</v>
      </c>
      <c r="B294" s="8" t="s">
        <v>90</v>
      </c>
      <c r="C294" s="71">
        <v>0</v>
      </c>
      <c r="D294" s="71">
        <v>0</v>
      </c>
      <c r="E294" s="71">
        <v>0</v>
      </c>
      <c r="F294" s="71">
        <v>0</v>
      </c>
      <c r="G294" s="71">
        <v>0</v>
      </c>
      <c r="H294" s="71">
        <v>0</v>
      </c>
      <c r="I294" s="71">
        <v>0</v>
      </c>
      <c r="J294" s="71">
        <v>0</v>
      </c>
      <c r="K294" s="125">
        <v>0</v>
      </c>
      <c r="L294" s="125">
        <v>0</v>
      </c>
      <c r="M294" s="71">
        <v>0</v>
      </c>
      <c r="N294" s="71">
        <v>0</v>
      </c>
      <c r="O294" s="71">
        <v>0</v>
      </c>
      <c r="P294" s="71">
        <v>0</v>
      </c>
      <c r="Q294" s="125">
        <v>0</v>
      </c>
      <c r="R294" s="205" t="s">
        <v>194</v>
      </c>
      <c r="S294" s="8" t="s">
        <v>90</v>
      </c>
      <c r="T294" s="125">
        <v>0</v>
      </c>
      <c r="U294" s="71">
        <v>0</v>
      </c>
      <c r="V294" s="71">
        <v>0</v>
      </c>
      <c r="W294" s="71">
        <v>0</v>
      </c>
      <c r="X294" s="71">
        <v>0</v>
      </c>
      <c r="Y294" s="71">
        <v>0</v>
      </c>
      <c r="Z294" s="71">
        <v>0</v>
      </c>
      <c r="AA294" s="71">
        <v>0</v>
      </c>
      <c r="AB294" s="71">
        <v>0</v>
      </c>
      <c r="AC294" s="16">
        <v>0</v>
      </c>
      <c r="AD294" s="71">
        <v>0</v>
      </c>
      <c r="AE294" s="71">
        <v>0</v>
      </c>
      <c r="AF294" s="71">
        <v>0</v>
      </c>
      <c r="AG294" s="71">
        <v>0</v>
      </c>
      <c r="AH294" s="71">
        <v>0</v>
      </c>
      <c r="AI294" s="205" t="s">
        <v>194</v>
      </c>
      <c r="AJ294" s="8" t="s">
        <v>90</v>
      </c>
      <c r="AK294" s="71">
        <v>0</v>
      </c>
      <c r="AL294" s="71">
        <v>0</v>
      </c>
      <c r="AM294" s="71">
        <v>0</v>
      </c>
      <c r="AN294" s="71">
        <v>0</v>
      </c>
      <c r="AO294" s="71">
        <v>0</v>
      </c>
      <c r="AP294" s="71">
        <v>0</v>
      </c>
      <c r="AQ294" s="71">
        <v>0</v>
      </c>
      <c r="AR294" s="71">
        <v>0</v>
      </c>
      <c r="AS294" s="71">
        <v>0</v>
      </c>
      <c r="AT294" s="71">
        <v>0</v>
      </c>
      <c r="AU294" s="71">
        <v>0</v>
      </c>
      <c r="AW294" s="78" t="s">
        <v>194</v>
      </c>
      <c r="AX294" s="78" t="s">
        <v>2571</v>
      </c>
      <c r="AY294" s="78">
        <v>0</v>
      </c>
    </row>
    <row r="295" spans="1:51">
      <c r="A295" s="205"/>
      <c r="B295" s="8" t="s">
        <v>91</v>
      </c>
      <c r="C295" s="71">
        <v>0</v>
      </c>
      <c r="D295" s="71">
        <v>0</v>
      </c>
      <c r="E295" s="71">
        <v>240</v>
      </c>
      <c r="F295" s="71">
        <v>128</v>
      </c>
      <c r="G295" s="71">
        <v>357</v>
      </c>
      <c r="H295" s="71">
        <v>183</v>
      </c>
      <c r="I295" s="71">
        <v>444</v>
      </c>
      <c r="J295" s="71">
        <v>225</v>
      </c>
      <c r="K295" s="125">
        <v>1041</v>
      </c>
      <c r="L295" s="125">
        <v>536</v>
      </c>
      <c r="M295" s="71">
        <v>0</v>
      </c>
      <c r="N295" s="71">
        <v>17</v>
      </c>
      <c r="O295" s="71">
        <v>20</v>
      </c>
      <c r="P295" s="71">
        <v>21</v>
      </c>
      <c r="Q295" s="125">
        <v>58</v>
      </c>
      <c r="R295" s="205"/>
      <c r="S295" s="8" t="s">
        <v>91</v>
      </c>
      <c r="T295" s="125">
        <v>27</v>
      </c>
      <c r="U295" s="71">
        <v>17</v>
      </c>
      <c r="V295" s="71">
        <v>19</v>
      </c>
      <c r="W295" s="71">
        <v>1</v>
      </c>
      <c r="X295" s="71">
        <v>0</v>
      </c>
      <c r="Y295" s="71">
        <v>18</v>
      </c>
      <c r="Z295" s="71">
        <v>0</v>
      </c>
      <c r="AA295" s="71">
        <v>25</v>
      </c>
      <c r="AB295" s="71">
        <v>1</v>
      </c>
      <c r="AC295" s="16">
        <v>44</v>
      </c>
      <c r="AD295" s="71">
        <v>43</v>
      </c>
      <c r="AE295" s="71">
        <v>31</v>
      </c>
      <c r="AF295" s="71">
        <v>29</v>
      </c>
      <c r="AG295" s="71">
        <v>18</v>
      </c>
      <c r="AH295" s="71">
        <v>17</v>
      </c>
      <c r="AI295" s="205"/>
      <c r="AJ295" s="8" t="s">
        <v>91</v>
      </c>
      <c r="AK295" s="71">
        <v>561</v>
      </c>
      <c r="AL295" s="71">
        <v>284</v>
      </c>
      <c r="AM295" s="71">
        <v>0</v>
      </c>
      <c r="AN295" s="71">
        <v>46</v>
      </c>
      <c r="AO295" s="71">
        <v>4</v>
      </c>
      <c r="AP295" s="71">
        <v>0</v>
      </c>
      <c r="AQ295" s="71">
        <v>6</v>
      </c>
      <c r="AR295" s="71">
        <v>23</v>
      </c>
      <c r="AS295" s="71">
        <v>39</v>
      </c>
      <c r="AT295" s="71">
        <v>18</v>
      </c>
      <c r="AU295" s="71">
        <v>18</v>
      </c>
      <c r="AW295" s="78" t="s">
        <v>194</v>
      </c>
      <c r="AX295" s="78" t="s">
        <v>2572</v>
      </c>
      <c r="AY295" s="78">
        <v>695</v>
      </c>
    </row>
    <row r="296" spans="1:51">
      <c r="A296" s="205"/>
      <c r="B296" s="25" t="s">
        <v>73</v>
      </c>
      <c r="C296" s="26">
        <v>0</v>
      </c>
      <c r="D296" s="26">
        <v>0</v>
      </c>
      <c r="E296" s="26">
        <v>240</v>
      </c>
      <c r="F296" s="26">
        <v>128</v>
      </c>
      <c r="G296" s="26">
        <v>357</v>
      </c>
      <c r="H296" s="26">
        <v>183</v>
      </c>
      <c r="I296" s="26">
        <v>444</v>
      </c>
      <c r="J296" s="26">
        <v>225</v>
      </c>
      <c r="K296" s="26">
        <v>1041</v>
      </c>
      <c r="L296" s="26">
        <v>536</v>
      </c>
      <c r="M296" s="26">
        <v>0</v>
      </c>
      <c r="N296" s="26">
        <v>17</v>
      </c>
      <c r="O296" s="26">
        <v>20</v>
      </c>
      <c r="P296" s="26">
        <v>21</v>
      </c>
      <c r="Q296" s="26">
        <v>58</v>
      </c>
      <c r="R296" s="205"/>
      <c r="S296" s="25" t="s">
        <v>73</v>
      </c>
      <c r="T296" s="26">
        <v>27</v>
      </c>
      <c r="U296" s="26">
        <v>17</v>
      </c>
      <c r="V296" s="26">
        <v>19</v>
      </c>
      <c r="W296" s="26">
        <v>1</v>
      </c>
      <c r="X296" s="26">
        <v>0</v>
      </c>
      <c r="Y296" s="26">
        <v>18</v>
      </c>
      <c r="Z296" s="26">
        <v>0</v>
      </c>
      <c r="AA296" s="26">
        <v>25</v>
      </c>
      <c r="AB296" s="26">
        <v>1</v>
      </c>
      <c r="AC296" s="26">
        <v>44</v>
      </c>
      <c r="AD296" s="26">
        <v>43</v>
      </c>
      <c r="AE296" s="26">
        <v>31</v>
      </c>
      <c r="AF296" s="26">
        <v>29</v>
      </c>
      <c r="AG296" s="26">
        <v>18</v>
      </c>
      <c r="AH296" s="26">
        <v>17</v>
      </c>
      <c r="AI296" s="205"/>
      <c r="AJ296" s="25" t="s">
        <v>73</v>
      </c>
      <c r="AK296" s="26">
        <v>561</v>
      </c>
      <c r="AL296" s="26">
        <v>284</v>
      </c>
      <c r="AM296" s="26">
        <v>0</v>
      </c>
      <c r="AN296" s="26">
        <v>46</v>
      </c>
      <c r="AO296" s="26">
        <v>4</v>
      </c>
      <c r="AP296" s="26">
        <v>0</v>
      </c>
      <c r="AQ296" s="26">
        <v>6</v>
      </c>
      <c r="AR296" s="26">
        <v>23</v>
      </c>
      <c r="AS296" s="26">
        <v>39</v>
      </c>
      <c r="AT296" s="26">
        <v>18</v>
      </c>
      <c r="AU296" s="26">
        <v>18</v>
      </c>
      <c r="AW296" s="78" t="s">
        <v>194</v>
      </c>
      <c r="AX296" s="78" t="s">
        <v>2573</v>
      </c>
      <c r="AY296" s="78">
        <v>695</v>
      </c>
    </row>
    <row r="297" spans="1:51" ht="14.45" customHeight="1">
      <c r="A297" s="205" t="s">
        <v>195</v>
      </c>
      <c r="B297" s="8" t="s">
        <v>90</v>
      </c>
      <c r="C297" s="71">
        <v>0</v>
      </c>
      <c r="D297" s="71">
        <v>0</v>
      </c>
      <c r="E297" s="71">
        <v>481</v>
      </c>
      <c r="F297" s="71">
        <v>234</v>
      </c>
      <c r="G297" s="71">
        <v>835</v>
      </c>
      <c r="H297" s="71">
        <v>446</v>
      </c>
      <c r="I297" s="71">
        <v>1151</v>
      </c>
      <c r="J297" s="71">
        <v>605</v>
      </c>
      <c r="K297" s="125">
        <v>2467</v>
      </c>
      <c r="L297" s="125">
        <v>1285</v>
      </c>
      <c r="M297" s="71">
        <v>0</v>
      </c>
      <c r="N297" s="71">
        <v>65</v>
      </c>
      <c r="O297" s="71">
        <v>89</v>
      </c>
      <c r="P297" s="71">
        <v>101</v>
      </c>
      <c r="Q297" s="125">
        <v>255</v>
      </c>
      <c r="R297" s="205" t="s">
        <v>195</v>
      </c>
      <c r="S297" s="8" t="s">
        <v>90</v>
      </c>
      <c r="T297" s="125">
        <v>103</v>
      </c>
      <c r="U297" s="71">
        <v>28</v>
      </c>
      <c r="V297" s="71">
        <v>4</v>
      </c>
      <c r="W297" s="71">
        <v>16</v>
      </c>
      <c r="X297" s="71">
        <v>0</v>
      </c>
      <c r="Y297" s="71">
        <v>31</v>
      </c>
      <c r="Z297" s="71">
        <v>0</v>
      </c>
      <c r="AA297" s="71">
        <v>96</v>
      </c>
      <c r="AB297" s="71">
        <v>4</v>
      </c>
      <c r="AC297" s="16">
        <v>131</v>
      </c>
      <c r="AD297" s="71">
        <v>116</v>
      </c>
      <c r="AE297" s="71">
        <v>50</v>
      </c>
      <c r="AF297" s="71">
        <v>22</v>
      </c>
      <c r="AG297" s="71">
        <v>16</v>
      </c>
      <c r="AH297" s="71">
        <v>104</v>
      </c>
      <c r="AI297" s="205" t="s">
        <v>195</v>
      </c>
      <c r="AJ297" s="8" t="s">
        <v>90</v>
      </c>
      <c r="AK297" s="71">
        <v>472</v>
      </c>
      <c r="AL297" s="71">
        <v>204</v>
      </c>
      <c r="AM297" s="71">
        <v>22</v>
      </c>
      <c r="AN297" s="71">
        <v>281</v>
      </c>
      <c r="AO297" s="71">
        <v>25</v>
      </c>
      <c r="AP297" s="71">
        <v>22</v>
      </c>
      <c r="AQ297" s="71">
        <v>0</v>
      </c>
      <c r="AR297" s="71">
        <v>23</v>
      </c>
      <c r="AS297" s="71">
        <v>132</v>
      </c>
      <c r="AT297" s="71">
        <v>17</v>
      </c>
      <c r="AU297" s="71">
        <v>23</v>
      </c>
      <c r="AW297" s="78" t="s">
        <v>195</v>
      </c>
      <c r="AX297" s="78" t="s">
        <v>2574</v>
      </c>
      <c r="AY297" s="78">
        <v>1219</v>
      </c>
    </row>
    <row r="298" spans="1:51">
      <c r="A298" s="205"/>
      <c r="B298" s="8" t="s">
        <v>91</v>
      </c>
      <c r="C298" s="71">
        <v>0</v>
      </c>
      <c r="D298" s="71">
        <v>0</v>
      </c>
      <c r="E298" s="71">
        <v>0</v>
      </c>
      <c r="F298" s="71">
        <v>0</v>
      </c>
      <c r="G298" s="71">
        <v>0</v>
      </c>
      <c r="H298" s="71">
        <v>0</v>
      </c>
      <c r="I298" s="71">
        <v>0</v>
      </c>
      <c r="J298" s="71">
        <v>0</v>
      </c>
      <c r="K298" s="125">
        <v>0</v>
      </c>
      <c r="L298" s="125">
        <v>0</v>
      </c>
      <c r="M298" s="71">
        <v>0</v>
      </c>
      <c r="N298" s="71">
        <v>0</v>
      </c>
      <c r="O298" s="71">
        <v>0</v>
      </c>
      <c r="P298" s="71">
        <v>0</v>
      </c>
      <c r="Q298" s="125">
        <v>0</v>
      </c>
      <c r="R298" s="205"/>
      <c r="S298" s="8" t="s">
        <v>91</v>
      </c>
      <c r="T298" s="125">
        <v>0</v>
      </c>
      <c r="U298" s="71">
        <v>0</v>
      </c>
      <c r="V298" s="71">
        <v>0</v>
      </c>
      <c r="W298" s="71">
        <v>0</v>
      </c>
      <c r="X298" s="71">
        <v>0</v>
      </c>
      <c r="Y298" s="71">
        <v>0</v>
      </c>
      <c r="Z298" s="71">
        <v>0</v>
      </c>
      <c r="AA298" s="71">
        <v>0</v>
      </c>
      <c r="AB298" s="71">
        <v>0</v>
      </c>
      <c r="AC298" s="16">
        <v>0</v>
      </c>
      <c r="AD298" s="71">
        <v>0</v>
      </c>
      <c r="AE298" s="71">
        <v>0</v>
      </c>
      <c r="AF298" s="71">
        <v>0</v>
      </c>
      <c r="AG298" s="71">
        <v>0</v>
      </c>
      <c r="AH298" s="71">
        <v>0</v>
      </c>
      <c r="AI298" s="205"/>
      <c r="AJ298" s="8" t="s">
        <v>91</v>
      </c>
      <c r="AK298" s="71">
        <v>0</v>
      </c>
      <c r="AL298" s="71">
        <v>0</v>
      </c>
      <c r="AM298" s="71">
        <v>0</v>
      </c>
      <c r="AN298" s="71">
        <v>0</v>
      </c>
      <c r="AO298" s="71">
        <v>0</v>
      </c>
      <c r="AP298" s="71">
        <v>0</v>
      </c>
      <c r="AQ298" s="71">
        <v>0</v>
      </c>
      <c r="AR298" s="71">
        <v>0</v>
      </c>
      <c r="AS298" s="71">
        <v>0</v>
      </c>
      <c r="AT298" s="71">
        <v>0</v>
      </c>
      <c r="AU298" s="71">
        <v>0</v>
      </c>
      <c r="AW298" s="78" t="s">
        <v>195</v>
      </c>
      <c r="AX298" s="78" t="s">
        <v>2575</v>
      </c>
      <c r="AY298" s="78">
        <v>0</v>
      </c>
    </row>
    <row r="299" spans="1:51">
      <c r="A299" s="205"/>
      <c r="B299" s="25" t="s">
        <v>73</v>
      </c>
      <c r="C299" s="26">
        <v>0</v>
      </c>
      <c r="D299" s="26">
        <v>0</v>
      </c>
      <c r="E299" s="26">
        <v>481</v>
      </c>
      <c r="F299" s="26">
        <v>234</v>
      </c>
      <c r="G299" s="26">
        <v>835</v>
      </c>
      <c r="H299" s="26">
        <v>446</v>
      </c>
      <c r="I299" s="26">
        <v>1151</v>
      </c>
      <c r="J299" s="26">
        <v>605</v>
      </c>
      <c r="K299" s="26">
        <v>2467</v>
      </c>
      <c r="L299" s="26">
        <v>1285</v>
      </c>
      <c r="M299" s="26">
        <v>0</v>
      </c>
      <c r="N299" s="26">
        <v>65</v>
      </c>
      <c r="O299" s="26">
        <v>89</v>
      </c>
      <c r="P299" s="26">
        <v>101</v>
      </c>
      <c r="Q299" s="26">
        <v>255</v>
      </c>
      <c r="R299" s="205"/>
      <c r="S299" s="25" t="s">
        <v>73</v>
      </c>
      <c r="T299" s="26">
        <v>103</v>
      </c>
      <c r="U299" s="26">
        <v>28</v>
      </c>
      <c r="V299" s="26">
        <v>4</v>
      </c>
      <c r="W299" s="26">
        <v>16</v>
      </c>
      <c r="X299" s="26">
        <v>0</v>
      </c>
      <c r="Y299" s="26">
        <v>31</v>
      </c>
      <c r="Z299" s="26">
        <v>0</v>
      </c>
      <c r="AA299" s="26">
        <v>96</v>
      </c>
      <c r="AB299" s="26">
        <v>4</v>
      </c>
      <c r="AC299" s="26">
        <v>131</v>
      </c>
      <c r="AD299" s="26">
        <v>116</v>
      </c>
      <c r="AE299" s="26">
        <v>50</v>
      </c>
      <c r="AF299" s="26">
        <v>22</v>
      </c>
      <c r="AG299" s="26">
        <v>16</v>
      </c>
      <c r="AH299" s="26">
        <v>104</v>
      </c>
      <c r="AI299" s="205"/>
      <c r="AJ299" s="25" t="s">
        <v>73</v>
      </c>
      <c r="AK299" s="26">
        <v>472</v>
      </c>
      <c r="AL299" s="26">
        <v>204</v>
      </c>
      <c r="AM299" s="26">
        <v>22</v>
      </c>
      <c r="AN299" s="26">
        <v>281</v>
      </c>
      <c r="AO299" s="26">
        <v>25</v>
      </c>
      <c r="AP299" s="26">
        <v>22</v>
      </c>
      <c r="AQ299" s="26">
        <v>0</v>
      </c>
      <c r="AR299" s="26">
        <v>23</v>
      </c>
      <c r="AS299" s="26">
        <v>132</v>
      </c>
      <c r="AT299" s="26">
        <v>17</v>
      </c>
      <c r="AU299" s="26">
        <v>23</v>
      </c>
      <c r="AW299" s="78" t="s">
        <v>195</v>
      </c>
      <c r="AX299" s="78" t="s">
        <v>2576</v>
      </c>
      <c r="AY299" s="78">
        <v>1219</v>
      </c>
    </row>
    <row r="300" spans="1:51">
      <c r="A300" s="205" t="s">
        <v>196</v>
      </c>
      <c r="B300" s="8" t="s">
        <v>90</v>
      </c>
      <c r="C300" s="71">
        <v>0</v>
      </c>
      <c r="D300" s="71">
        <v>0</v>
      </c>
      <c r="E300" s="71">
        <v>0</v>
      </c>
      <c r="F300" s="71">
        <v>0</v>
      </c>
      <c r="G300" s="71">
        <v>0</v>
      </c>
      <c r="H300" s="71">
        <v>0</v>
      </c>
      <c r="I300" s="71">
        <v>0</v>
      </c>
      <c r="J300" s="71">
        <v>0</v>
      </c>
      <c r="K300" s="125">
        <v>0</v>
      </c>
      <c r="L300" s="125">
        <v>0</v>
      </c>
      <c r="M300" s="71">
        <v>0</v>
      </c>
      <c r="N300" s="71">
        <v>0</v>
      </c>
      <c r="O300" s="71">
        <v>0</v>
      </c>
      <c r="P300" s="71">
        <v>0</v>
      </c>
      <c r="Q300" s="125">
        <v>0</v>
      </c>
      <c r="R300" s="205" t="s">
        <v>196</v>
      </c>
      <c r="S300" s="8" t="s">
        <v>90</v>
      </c>
      <c r="T300" s="125">
        <v>0</v>
      </c>
      <c r="U300" s="71">
        <v>0</v>
      </c>
      <c r="V300" s="71">
        <v>0</v>
      </c>
      <c r="W300" s="71">
        <v>0</v>
      </c>
      <c r="X300" s="71">
        <v>0</v>
      </c>
      <c r="Y300" s="71">
        <v>0</v>
      </c>
      <c r="Z300" s="71">
        <v>0</v>
      </c>
      <c r="AA300" s="71">
        <v>0</v>
      </c>
      <c r="AB300" s="71">
        <v>0</v>
      </c>
      <c r="AC300" s="16">
        <v>0</v>
      </c>
      <c r="AD300" s="71">
        <v>0</v>
      </c>
      <c r="AE300" s="71">
        <v>0</v>
      </c>
      <c r="AF300" s="71">
        <v>0</v>
      </c>
      <c r="AG300" s="71">
        <v>0</v>
      </c>
      <c r="AH300" s="71">
        <v>0</v>
      </c>
      <c r="AI300" s="205" t="s">
        <v>196</v>
      </c>
      <c r="AJ300" s="8" t="s">
        <v>90</v>
      </c>
      <c r="AK300" s="71">
        <v>0</v>
      </c>
      <c r="AL300" s="71">
        <v>0</v>
      </c>
      <c r="AM300" s="71">
        <v>0</v>
      </c>
      <c r="AN300" s="71">
        <v>0</v>
      </c>
      <c r="AO300" s="71">
        <v>0</v>
      </c>
      <c r="AP300" s="71">
        <v>0</v>
      </c>
      <c r="AQ300" s="71">
        <v>0</v>
      </c>
      <c r="AR300" s="71">
        <v>0</v>
      </c>
      <c r="AS300" s="71">
        <v>0</v>
      </c>
      <c r="AT300" s="71">
        <v>0</v>
      </c>
      <c r="AU300" s="71">
        <v>0</v>
      </c>
      <c r="AW300" s="78" t="s">
        <v>196</v>
      </c>
      <c r="AX300" s="78" t="s">
        <v>2577</v>
      </c>
      <c r="AY300" s="78">
        <v>0</v>
      </c>
    </row>
    <row r="301" spans="1:51">
      <c r="A301" s="205"/>
      <c r="B301" s="8" t="s">
        <v>91</v>
      </c>
      <c r="C301" s="71">
        <v>7</v>
      </c>
      <c r="D301" s="71">
        <v>3</v>
      </c>
      <c r="E301" s="71">
        <v>694</v>
      </c>
      <c r="F301" s="71">
        <v>362</v>
      </c>
      <c r="G301" s="71">
        <v>975</v>
      </c>
      <c r="H301" s="71">
        <v>488</v>
      </c>
      <c r="I301" s="71">
        <v>1180</v>
      </c>
      <c r="J301" s="71">
        <v>598</v>
      </c>
      <c r="K301" s="125">
        <v>2856</v>
      </c>
      <c r="L301" s="125">
        <v>1451</v>
      </c>
      <c r="M301" s="71">
        <v>2</v>
      </c>
      <c r="N301" s="71">
        <v>40</v>
      </c>
      <c r="O301" s="71">
        <v>48</v>
      </c>
      <c r="P301" s="71">
        <v>51</v>
      </c>
      <c r="Q301" s="125">
        <v>141</v>
      </c>
      <c r="R301" s="205"/>
      <c r="S301" s="8" t="s">
        <v>91</v>
      </c>
      <c r="T301" s="125">
        <v>67</v>
      </c>
      <c r="U301" s="71">
        <v>41</v>
      </c>
      <c r="V301" s="71">
        <v>7</v>
      </c>
      <c r="W301" s="71">
        <v>10</v>
      </c>
      <c r="X301" s="71">
        <v>0</v>
      </c>
      <c r="Y301" s="71">
        <v>25</v>
      </c>
      <c r="Z301" s="71">
        <v>13</v>
      </c>
      <c r="AA301" s="71">
        <v>59</v>
      </c>
      <c r="AB301" s="71">
        <v>0</v>
      </c>
      <c r="AC301" s="16">
        <v>97</v>
      </c>
      <c r="AD301" s="71">
        <v>93</v>
      </c>
      <c r="AE301" s="71">
        <v>72</v>
      </c>
      <c r="AF301" s="71">
        <v>21</v>
      </c>
      <c r="AG301" s="71">
        <v>14</v>
      </c>
      <c r="AH301" s="71">
        <v>48</v>
      </c>
      <c r="AI301" s="205"/>
      <c r="AJ301" s="8" t="s">
        <v>91</v>
      </c>
      <c r="AK301" s="71">
        <v>1212</v>
      </c>
      <c r="AL301" s="71">
        <v>360</v>
      </c>
      <c r="AM301" s="71">
        <v>56</v>
      </c>
      <c r="AN301" s="71">
        <v>73</v>
      </c>
      <c r="AO301" s="71">
        <v>50</v>
      </c>
      <c r="AP301" s="71">
        <v>12</v>
      </c>
      <c r="AQ301" s="71">
        <v>2</v>
      </c>
      <c r="AR301" s="71">
        <v>34</v>
      </c>
      <c r="AS301" s="71">
        <v>84</v>
      </c>
      <c r="AT301" s="71">
        <v>62</v>
      </c>
      <c r="AU301" s="71">
        <v>58</v>
      </c>
      <c r="AW301" s="78" t="s">
        <v>196</v>
      </c>
      <c r="AX301" s="78" t="s">
        <v>2578</v>
      </c>
      <c r="AY301" s="78">
        <v>1622</v>
      </c>
    </row>
    <row r="302" spans="1:51">
      <c r="A302" s="205"/>
      <c r="B302" s="25" t="s">
        <v>73</v>
      </c>
      <c r="C302" s="26">
        <v>7</v>
      </c>
      <c r="D302" s="26">
        <v>3</v>
      </c>
      <c r="E302" s="26">
        <v>694</v>
      </c>
      <c r="F302" s="26">
        <v>362</v>
      </c>
      <c r="G302" s="26">
        <v>975</v>
      </c>
      <c r="H302" s="26">
        <v>488</v>
      </c>
      <c r="I302" s="26">
        <v>1180</v>
      </c>
      <c r="J302" s="26">
        <v>598</v>
      </c>
      <c r="K302" s="26">
        <v>2856</v>
      </c>
      <c r="L302" s="26">
        <v>1451</v>
      </c>
      <c r="M302" s="26">
        <v>2</v>
      </c>
      <c r="N302" s="26">
        <v>40</v>
      </c>
      <c r="O302" s="26">
        <v>48</v>
      </c>
      <c r="P302" s="26">
        <v>51</v>
      </c>
      <c r="Q302" s="26">
        <v>141</v>
      </c>
      <c r="R302" s="205"/>
      <c r="S302" s="25" t="s">
        <v>73</v>
      </c>
      <c r="T302" s="26">
        <v>67</v>
      </c>
      <c r="U302" s="26">
        <v>41</v>
      </c>
      <c r="V302" s="26">
        <v>7</v>
      </c>
      <c r="W302" s="26">
        <v>10</v>
      </c>
      <c r="X302" s="26">
        <v>0</v>
      </c>
      <c r="Y302" s="26">
        <v>25</v>
      </c>
      <c r="Z302" s="26">
        <v>13</v>
      </c>
      <c r="AA302" s="26">
        <v>59</v>
      </c>
      <c r="AB302" s="26">
        <v>0</v>
      </c>
      <c r="AC302" s="26">
        <v>97</v>
      </c>
      <c r="AD302" s="26">
        <v>93</v>
      </c>
      <c r="AE302" s="26">
        <v>72</v>
      </c>
      <c r="AF302" s="26">
        <v>21</v>
      </c>
      <c r="AG302" s="26">
        <v>14</v>
      </c>
      <c r="AH302" s="26">
        <v>48</v>
      </c>
      <c r="AI302" s="205"/>
      <c r="AJ302" s="25" t="s">
        <v>73</v>
      </c>
      <c r="AK302" s="26">
        <v>1212</v>
      </c>
      <c r="AL302" s="26">
        <v>360</v>
      </c>
      <c r="AM302" s="26">
        <v>56</v>
      </c>
      <c r="AN302" s="26">
        <v>73</v>
      </c>
      <c r="AO302" s="26">
        <v>50</v>
      </c>
      <c r="AP302" s="26">
        <v>12</v>
      </c>
      <c r="AQ302" s="26">
        <v>2</v>
      </c>
      <c r="AR302" s="26">
        <v>34</v>
      </c>
      <c r="AS302" s="26">
        <v>84</v>
      </c>
      <c r="AT302" s="26">
        <v>62</v>
      </c>
      <c r="AU302" s="26">
        <v>58</v>
      </c>
      <c r="AW302" s="78" t="s">
        <v>196</v>
      </c>
      <c r="AX302" s="78" t="s">
        <v>2579</v>
      </c>
      <c r="AY302" s="78">
        <v>1622</v>
      </c>
    </row>
    <row r="303" spans="1:51" s="100" customFormat="1">
      <c r="A303" s="7" t="s">
        <v>2054</v>
      </c>
      <c r="B303" s="8"/>
      <c r="C303" s="22"/>
      <c r="D303" s="11"/>
      <c r="E303" s="22"/>
      <c r="F303" s="22"/>
      <c r="G303" s="22"/>
      <c r="H303" s="22"/>
      <c r="I303" s="22"/>
      <c r="J303" s="22"/>
      <c r="K303" s="7"/>
      <c r="L303" s="7"/>
      <c r="M303" s="8"/>
      <c r="N303" s="8"/>
      <c r="O303" s="22"/>
      <c r="P303" s="22"/>
      <c r="Q303" s="7"/>
      <c r="R303" s="7" t="s">
        <v>2054</v>
      </c>
      <c r="S303" s="8"/>
      <c r="T303" s="23"/>
      <c r="U303" s="23"/>
      <c r="V303" s="20"/>
      <c r="W303" s="17"/>
      <c r="X303" s="17"/>
      <c r="Y303" s="23"/>
      <c r="Z303" s="17"/>
      <c r="AA303" s="17"/>
      <c r="AB303" s="17"/>
      <c r="AC303" s="19"/>
      <c r="AD303" s="17"/>
      <c r="AE303" s="17"/>
      <c r="AF303" s="19"/>
      <c r="AG303" s="17"/>
      <c r="AH303" s="19"/>
      <c r="AI303" s="7" t="s">
        <v>2054</v>
      </c>
      <c r="AJ303" s="8"/>
      <c r="AK303" s="8"/>
      <c r="AL303" s="8"/>
      <c r="AM303" s="22"/>
      <c r="AN303" s="11"/>
      <c r="AO303" s="22"/>
      <c r="AP303" s="22"/>
      <c r="AQ303" s="22"/>
      <c r="AR303" s="22"/>
      <c r="AS303" s="22"/>
      <c r="AT303" s="22"/>
      <c r="AU303" s="22"/>
      <c r="AW303" s="78" t="str">
        <f>IF(A303="",AW302,A303)</f>
        <v>FITOVINANY</v>
      </c>
      <c r="AX303" s="78" t="str">
        <f>AW303&amp;B303</f>
        <v>FITOVINANY</v>
      </c>
      <c r="AY303" s="78">
        <f>AK303+AM303+2*AN303+3*AO303+4*AP303+5*AQ303</f>
        <v>0</v>
      </c>
    </row>
    <row r="304" spans="1:51">
      <c r="A304" s="205" t="s">
        <v>233</v>
      </c>
      <c r="B304" s="8" t="s">
        <v>90</v>
      </c>
      <c r="C304" s="71">
        <v>0</v>
      </c>
      <c r="D304" s="71">
        <v>0</v>
      </c>
      <c r="E304" s="71">
        <v>1306</v>
      </c>
      <c r="F304" s="71">
        <v>667</v>
      </c>
      <c r="G304" s="71">
        <v>2936</v>
      </c>
      <c r="H304" s="71">
        <v>1499</v>
      </c>
      <c r="I304" s="71">
        <v>4593</v>
      </c>
      <c r="J304" s="71">
        <v>2355</v>
      </c>
      <c r="K304" s="125">
        <v>8835</v>
      </c>
      <c r="L304" s="125">
        <v>4521</v>
      </c>
      <c r="M304" s="71">
        <v>0</v>
      </c>
      <c r="N304" s="71">
        <v>88</v>
      </c>
      <c r="O304" s="71">
        <v>167</v>
      </c>
      <c r="P304" s="71">
        <v>227</v>
      </c>
      <c r="Q304" s="125">
        <v>482</v>
      </c>
      <c r="R304" s="205" t="s">
        <v>233</v>
      </c>
      <c r="S304" s="8" t="s">
        <v>90</v>
      </c>
      <c r="T304" s="125">
        <v>196</v>
      </c>
      <c r="U304" s="71">
        <v>3</v>
      </c>
      <c r="V304" s="71">
        <v>0</v>
      </c>
      <c r="W304" s="71">
        <v>136</v>
      </c>
      <c r="X304" s="71">
        <v>0</v>
      </c>
      <c r="Y304" s="71">
        <v>35</v>
      </c>
      <c r="Z304" s="71">
        <v>12</v>
      </c>
      <c r="AA304" s="71">
        <v>358</v>
      </c>
      <c r="AB304" s="71">
        <v>0</v>
      </c>
      <c r="AC304" s="16">
        <v>405</v>
      </c>
      <c r="AD304" s="71">
        <v>323</v>
      </c>
      <c r="AE304" s="71">
        <v>114</v>
      </c>
      <c r="AF304" s="71">
        <v>10</v>
      </c>
      <c r="AG304" s="71">
        <v>5</v>
      </c>
      <c r="AH304" s="71">
        <v>183</v>
      </c>
      <c r="AI304" s="205" t="s">
        <v>233</v>
      </c>
      <c r="AJ304" s="8" t="s">
        <v>90</v>
      </c>
      <c r="AK304" s="71">
        <v>160</v>
      </c>
      <c r="AL304" s="71">
        <v>723</v>
      </c>
      <c r="AM304" s="71">
        <v>928</v>
      </c>
      <c r="AN304" s="71">
        <v>644</v>
      </c>
      <c r="AO304" s="71">
        <v>236</v>
      </c>
      <c r="AP304" s="71">
        <v>51</v>
      </c>
      <c r="AQ304" s="71">
        <v>1</v>
      </c>
      <c r="AR304" s="71">
        <v>8</v>
      </c>
      <c r="AS304" s="71">
        <v>198</v>
      </c>
      <c r="AT304" s="71">
        <v>22</v>
      </c>
      <c r="AU304" s="71">
        <v>18</v>
      </c>
      <c r="AW304" s="78" t="s">
        <v>233</v>
      </c>
      <c r="AX304" s="78" t="s">
        <v>2583</v>
      </c>
      <c r="AY304" s="78">
        <v>3293</v>
      </c>
    </row>
    <row r="305" spans="1:51">
      <c r="A305" s="205"/>
      <c r="B305" s="8" t="s">
        <v>91</v>
      </c>
      <c r="C305" s="71">
        <v>0</v>
      </c>
      <c r="D305" s="71">
        <v>0</v>
      </c>
      <c r="E305" s="71">
        <v>471</v>
      </c>
      <c r="F305" s="71">
        <v>237</v>
      </c>
      <c r="G305" s="71">
        <v>667</v>
      </c>
      <c r="H305" s="71">
        <v>323</v>
      </c>
      <c r="I305" s="71">
        <v>972</v>
      </c>
      <c r="J305" s="71">
        <v>502</v>
      </c>
      <c r="K305" s="125">
        <v>2110</v>
      </c>
      <c r="L305" s="125">
        <v>1062</v>
      </c>
      <c r="M305" s="71">
        <v>0</v>
      </c>
      <c r="N305" s="71">
        <v>34</v>
      </c>
      <c r="O305" s="71">
        <v>42</v>
      </c>
      <c r="P305" s="71">
        <v>61</v>
      </c>
      <c r="Q305" s="125">
        <v>137</v>
      </c>
      <c r="R305" s="205"/>
      <c r="S305" s="8" t="s">
        <v>91</v>
      </c>
      <c r="T305" s="125">
        <v>39</v>
      </c>
      <c r="U305" s="71">
        <v>3</v>
      </c>
      <c r="V305" s="71">
        <v>0</v>
      </c>
      <c r="W305" s="71">
        <v>50</v>
      </c>
      <c r="X305" s="71">
        <v>0</v>
      </c>
      <c r="Y305" s="71">
        <v>11</v>
      </c>
      <c r="Z305" s="71">
        <v>7</v>
      </c>
      <c r="AA305" s="71">
        <v>105</v>
      </c>
      <c r="AB305" s="71">
        <v>0</v>
      </c>
      <c r="AC305" s="16">
        <v>123</v>
      </c>
      <c r="AD305" s="71">
        <v>92</v>
      </c>
      <c r="AE305" s="71">
        <v>39</v>
      </c>
      <c r="AF305" s="71">
        <v>10</v>
      </c>
      <c r="AG305" s="71">
        <v>1</v>
      </c>
      <c r="AH305" s="71">
        <v>44</v>
      </c>
      <c r="AI305" s="205"/>
      <c r="AJ305" s="8" t="s">
        <v>91</v>
      </c>
      <c r="AK305" s="71">
        <v>50</v>
      </c>
      <c r="AL305" s="71">
        <v>150</v>
      </c>
      <c r="AM305" s="71">
        <v>233</v>
      </c>
      <c r="AN305" s="71">
        <v>153</v>
      </c>
      <c r="AO305" s="71">
        <v>20</v>
      </c>
      <c r="AP305" s="71">
        <v>0</v>
      </c>
      <c r="AQ305" s="71">
        <v>0</v>
      </c>
      <c r="AR305" s="71">
        <v>7</v>
      </c>
      <c r="AS305" s="71">
        <v>50</v>
      </c>
      <c r="AT305" s="71">
        <v>5</v>
      </c>
      <c r="AU305" s="71">
        <v>3</v>
      </c>
      <c r="AW305" s="78" t="s">
        <v>233</v>
      </c>
      <c r="AX305" s="78" t="s">
        <v>2584</v>
      </c>
      <c r="AY305" s="78">
        <v>649</v>
      </c>
    </row>
    <row r="306" spans="1:51">
      <c r="A306" s="205"/>
      <c r="B306" s="25" t="s">
        <v>73</v>
      </c>
      <c r="C306" s="26">
        <v>0</v>
      </c>
      <c r="D306" s="26">
        <v>0</v>
      </c>
      <c r="E306" s="26">
        <v>1777</v>
      </c>
      <c r="F306" s="26">
        <v>904</v>
      </c>
      <c r="G306" s="26">
        <v>3603</v>
      </c>
      <c r="H306" s="26">
        <v>1822</v>
      </c>
      <c r="I306" s="26">
        <v>5565</v>
      </c>
      <c r="J306" s="26">
        <v>2857</v>
      </c>
      <c r="K306" s="26">
        <v>10945</v>
      </c>
      <c r="L306" s="26">
        <v>5583</v>
      </c>
      <c r="M306" s="26">
        <v>0</v>
      </c>
      <c r="N306" s="26">
        <v>122</v>
      </c>
      <c r="O306" s="26">
        <v>209</v>
      </c>
      <c r="P306" s="26">
        <v>288</v>
      </c>
      <c r="Q306" s="26">
        <v>619</v>
      </c>
      <c r="R306" s="205"/>
      <c r="S306" s="25" t="s">
        <v>73</v>
      </c>
      <c r="T306" s="26">
        <v>235</v>
      </c>
      <c r="U306" s="26">
        <v>6</v>
      </c>
      <c r="V306" s="26">
        <v>0</v>
      </c>
      <c r="W306" s="26">
        <v>186</v>
      </c>
      <c r="X306" s="26">
        <v>0</v>
      </c>
      <c r="Y306" s="26">
        <v>46</v>
      </c>
      <c r="Z306" s="26">
        <v>19</v>
      </c>
      <c r="AA306" s="26">
        <v>463</v>
      </c>
      <c r="AB306" s="26">
        <v>0</v>
      </c>
      <c r="AC306" s="26">
        <v>528</v>
      </c>
      <c r="AD306" s="26">
        <v>415</v>
      </c>
      <c r="AE306" s="26">
        <v>153</v>
      </c>
      <c r="AF306" s="26">
        <v>20</v>
      </c>
      <c r="AG306" s="26">
        <v>6</v>
      </c>
      <c r="AH306" s="26">
        <v>227</v>
      </c>
      <c r="AI306" s="205"/>
      <c r="AJ306" s="25" t="s">
        <v>73</v>
      </c>
      <c r="AK306" s="26">
        <v>210</v>
      </c>
      <c r="AL306" s="26">
        <v>873</v>
      </c>
      <c r="AM306" s="26">
        <v>1161</v>
      </c>
      <c r="AN306" s="26">
        <v>797</v>
      </c>
      <c r="AO306" s="26">
        <v>256</v>
      </c>
      <c r="AP306" s="26">
        <v>51</v>
      </c>
      <c r="AQ306" s="26">
        <v>1</v>
      </c>
      <c r="AR306" s="26">
        <v>15</v>
      </c>
      <c r="AS306" s="26">
        <v>248</v>
      </c>
      <c r="AT306" s="26">
        <v>27</v>
      </c>
      <c r="AU306" s="26">
        <v>21</v>
      </c>
      <c r="AW306" s="78" t="s">
        <v>233</v>
      </c>
      <c r="AX306" s="78" t="s">
        <v>2585</v>
      </c>
      <c r="AY306" s="78">
        <v>3942</v>
      </c>
    </row>
    <row r="307" spans="1:51" ht="14.45" customHeight="1">
      <c r="A307" s="205" t="s">
        <v>234</v>
      </c>
      <c r="B307" s="8" t="s">
        <v>90</v>
      </c>
      <c r="C307" s="71">
        <v>88</v>
      </c>
      <c r="D307" s="71">
        <v>38</v>
      </c>
      <c r="E307" s="71">
        <v>2785</v>
      </c>
      <c r="F307" s="71">
        <v>1459</v>
      </c>
      <c r="G307" s="71">
        <v>6258</v>
      </c>
      <c r="H307" s="71">
        <v>3329</v>
      </c>
      <c r="I307" s="71">
        <v>8126</v>
      </c>
      <c r="J307" s="71">
        <v>4140</v>
      </c>
      <c r="K307" s="125">
        <v>17257</v>
      </c>
      <c r="L307" s="125">
        <v>8966</v>
      </c>
      <c r="M307" s="71">
        <v>6</v>
      </c>
      <c r="N307" s="71">
        <v>194</v>
      </c>
      <c r="O307" s="71">
        <v>389</v>
      </c>
      <c r="P307" s="71">
        <v>484</v>
      </c>
      <c r="Q307" s="125">
        <v>1073</v>
      </c>
      <c r="R307" s="205" t="s">
        <v>234</v>
      </c>
      <c r="S307" s="8" t="s">
        <v>90</v>
      </c>
      <c r="T307" s="125">
        <v>345</v>
      </c>
      <c r="U307" s="71">
        <v>69</v>
      </c>
      <c r="V307" s="71">
        <v>0</v>
      </c>
      <c r="W307" s="71">
        <v>94</v>
      </c>
      <c r="X307" s="71">
        <v>2</v>
      </c>
      <c r="Y307" s="71">
        <v>70</v>
      </c>
      <c r="Z307" s="71">
        <v>27</v>
      </c>
      <c r="AA307" s="71">
        <v>809</v>
      </c>
      <c r="AB307" s="71">
        <v>4</v>
      </c>
      <c r="AC307" s="16">
        <v>912</v>
      </c>
      <c r="AD307" s="71">
        <v>486</v>
      </c>
      <c r="AE307" s="71">
        <v>279</v>
      </c>
      <c r="AF307" s="71">
        <v>23</v>
      </c>
      <c r="AG307" s="71">
        <v>9</v>
      </c>
      <c r="AH307" s="71">
        <v>455</v>
      </c>
      <c r="AI307" s="205" t="s">
        <v>234</v>
      </c>
      <c r="AJ307" s="8" t="s">
        <v>90</v>
      </c>
      <c r="AK307" s="71">
        <v>306</v>
      </c>
      <c r="AL307" s="71">
        <v>169</v>
      </c>
      <c r="AM307" s="71">
        <v>81</v>
      </c>
      <c r="AN307" s="71">
        <v>806</v>
      </c>
      <c r="AO307" s="71">
        <v>387</v>
      </c>
      <c r="AP307" s="71">
        <v>92</v>
      </c>
      <c r="AQ307" s="71">
        <v>26</v>
      </c>
      <c r="AR307" s="71">
        <v>48</v>
      </c>
      <c r="AS307" s="71">
        <v>565</v>
      </c>
      <c r="AT307" s="71">
        <v>111</v>
      </c>
      <c r="AU307" s="71">
        <v>108</v>
      </c>
      <c r="AW307" s="78" t="s">
        <v>234</v>
      </c>
      <c r="AX307" s="78" t="s">
        <v>2586</v>
      </c>
      <c r="AY307" s="78">
        <v>3658</v>
      </c>
    </row>
    <row r="308" spans="1:51">
      <c r="A308" s="205"/>
      <c r="B308" s="8" t="s">
        <v>91</v>
      </c>
      <c r="C308" s="71">
        <v>0</v>
      </c>
      <c r="D308" s="71">
        <v>0</v>
      </c>
      <c r="E308" s="71">
        <v>281</v>
      </c>
      <c r="F308" s="71">
        <v>156</v>
      </c>
      <c r="G308" s="71">
        <v>240</v>
      </c>
      <c r="H308" s="71">
        <v>126</v>
      </c>
      <c r="I308" s="71">
        <v>346</v>
      </c>
      <c r="J308" s="71">
        <v>174</v>
      </c>
      <c r="K308" s="125">
        <v>867</v>
      </c>
      <c r="L308" s="125">
        <v>456</v>
      </c>
      <c r="M308" s="71">
        <v>0</v>
      </c>
      <c r="N308" s="71">
        <v>17</v>
      </c>
      <c r="O308" s="71">
        <v>13</v>
      </c>
      <c r="P308" s="71">
        <v>18</v>
      </c>
      <c r="Q308" s="125">
        <v>48</v>
      </c>
      <c r="R308" s="205"/>
      <c r="S308" s="8" t="s">
        <v>91</v>
      </c>
      <c r="T308" s="125">
        <v>16</v>
      </c>
      <c r="U308" s="71">
        <v>11</v>
      </c>
      <c r="V308" s="71">
        <v>4</v>
      </c>
      <c r="W308" s="71">
        <v>0</v>
      </c>
      <c r="X308" s="71">
        <v>0</v>
      </c>
      <c r="Y308" s="71">
        <v>13</v>
      </c>
      <c r="Z308" s="71">
        <v>9</v>
      </c>
      <c r="AA308" s="71">
        <v>25</v>
      </c>
      <c r="AB308" s="71">
        <v>1</v>
      </c>
      <c r="AC308" s="16">
        <v>48</v>
      </c>
      <c r="AD308" s="71">
        <v>48</v>
      </c>
      <c r="AE308" s="71">
        <v>33</v>
      </c>
      <c r="AF308" s="71">
        <v>25</v>
      </c>
      <c r="AG308" s="71">
        <v>16</v>
      </c>
      <c r="AH308" s="71">
        <v>6</v>
      </c>
      <c r="AI308" s="205"/>
      <c r="AJ308" s="8" t="s">
        <v>91</v>
      </c>
      <c r="AK308" s="71">
        <v>153</v>
      </c>
      <c r="AL308" s="71">
        <v>47</v>
      </c>
      <c r="AM308" s="71">
        <v>8</v>
      </c>
      <c r="AN308" s="71">
        <v>24</v>
      </c>
      <c r="AO308" s="71">
        <v>0</v>
      </c>
      <c r="AP308" s="71">
        <v>0</v>
      </c>
      <c r="AQ308" s="71">
        <v>0</v>
      </c>
      <c r="AR308" s="71">
        <v>7</v>
      </c>
      <c r="AS308" s="71">
        <v>11</v>
      </c>
      <c r="AT308" s="71">
        <v>11</v>
      </c>
      <c r="AU308" s="71">
        <v>12</v>
      </c>
      <c r="AW308" s="78" t="s">
        <v>234</v>
      </c>
      <c r="AX308" s="78" t="s">
        <v>2587</v>
      </c>
      <c r="AY308" s="78">
        <v>209</v>
      </c>
    </row>
    <row r="309" spans="1:51">
      <c r="A309" s="205"/>
      <c r="B309" s="25" t="s">
        <v>73</v>
      </c>
      <c r="C309" s="26">
        <v>88</v>
      </c>
      <c r="D309" s="26">
        <v>38</v>
      </c>
      <c r="E309" s="26">
        <v>3066</v>
      </c>
      <c r="F309" s="26">
        <v>1615</v>
      </c>
      <c r="G309" s="26">
        <v>6498</v>
      </c>
      <c r="H309" s="26">
        <v>3455</v>
      </c>
      <c r="I309" s="26">
        <v>8472</v>
      </c>
      <c r="J309" s="26">
        <v>4314</v>
      </c>
      <c r="K309" s="26">
        <v>18124</v>
      </c>
      <c r="L309" s="26">
        <v>9422</v>
      </c>
      <c r="M309" s="26">
        <v>6</v>
      </c>
      <c r="N309" s="26">
        <v>211</v>
      </c>
      <c r="O309" s="26">
        <v>402</v>
      </c>
      <c r="P309" s="26">
        <v>502</v>
      </c>
      <c r="Q309" s="26">
        <v>1121</v>
      </c>
      <c r="R309" s="205"/>
      <c r="S309" s="25" t="s">
        <v>73</v>
      </c>
      <c r="T309" s="26">
        <v>361</v>
      </c>
      <c r="U309" s="26">
        <v>80</v>
      </c>
      <c r="V309" s="26">
        <v>4</v>
      </c>
      <c r="W309" s="26">
        <v>94</v>
      </c>
      <c r="X309" s="26">
        <v>2</v>
      </c>
      <c r="Y309" s="26">
        <v>83</v>
      </c>
      <c r="Z309" s="26">
        <v>36</v>
      </c>
      <c r="AA309" s="26">
        <v>834</v>
      </c>
      <c r="AB309" s="26">
        <v>5</v>
      </c>
      <c r="AC309" s="26">
        <v>960</v>
      </c>
      <c r="AD309" s="26">
        <v>534</v>
      </c>
      <c r="AE309" s="26">
        <v>312</v>
      </c>
      <c r="AF309" s="26">
        <v>48</v>
      </c>
      <c r="AG309" s="26">
        <v>25</v>
      </c>
      <c r="AH309" s="26">
        <v>461</v>
      </c>
      <c r="AI309" s="205"/>
      <c r="AJ309" s="25" t="s">
        <v>73</v>
      </c>
      <c r="AK309" s="26">
        <v>459</v>
      </c>
      <c r="AL309" s="26">
        <v>216</v>
      </c>
      <c r="AM309" s="26">
        <v>89</v>
      </c>
      <c r="AN309" s="26">
        <v>830</v>
      </c>
      <c r="AO309" s="26">
        <v>387</v>
      </c>
      <c r="AP309" s="26">
        <v>92</v>
      </c>
      <c r="AQ309" s="26">
        <v>26</v>
      </c>
      <c r="AR309" s="26">
        <v>55</v>
      </c>
      <c r="AS309" s="26">
        <v>576</v>
      </c>
      <c r="AT309" s="26">
        <v>122</v>
      </c>
      <c r="AU309" s="26">
        <v>120</v>
      </c>
      <c r="AW309" s="78" t="s">
        <v>234</v>
      </c>
      <c r="AX309" s="78" t="s">
        <v>2588</v>
      </c>
      <c r="AY309" s="78">
        <v>3867</v>
      </c>
    </row>
    <row r="310" spans="1:51" ht="14.45" customHeight="1">
      <c r="A310" s="205" t="s">
        <v>236</v>
      </c>
      <c r="B310" s="8" t="s">
        <v>90</v>
      </c>
      <c r="C310" s="71">
        <v>0</v>
      </c>
      <c r="D310" s="71">
        <v>0</v>
      </c>
      <c r="E310" s="71">
        <v>542</v>
      </c>
      <c r="F310" s="71">
        <v>286</v>
      </c>
      <c r="G310" s="71">
        <v>2590</v>
      </c>
      <c r="H310" s="71">
        <v>1356</v>
      </c>
      <c r="I310" s="71">
        <v>4833</v>
      </c>
      <c r="J310" s="71">
        <v>2560</v>
      </c>
      <c r="K310" s="125">
        <v>7965</v>
      </c>
      <c r="L310" s="125">
        <v>4202</v>
      </c>
      <c r="M310" s="71">
        <v>0</v>
      </c>
      <c r="N310" s="71">
        <v>24</v>
      </c>
      <c r="O310" s="71">
        <v>124</v>
      </c>
      <c r="P310" s="71">
        <v>255</v>
      </c>
      <c r="Q310" s="125">
        <v>403</v>
      </c>
      <c r="R310" s="205" t="s">
        <v>236</v>
      </c>
      <c r="S310" s="8" t="s">
        <v>90</v>
      </c>
      <c r="T310" s="125">
        <v>197</v>
      </c>
      <c r="U310" s="71">
        <v>23</v>
      </c>
      <c r="V310" s="71">
        <v>0</v>
      </c>
      <c r="W310" s="71">
        <v>27</v>
      </c>
      <c r="X310" s="71">
        <v>1</v>
      </c>
      <c r="Y310" s="71">
        <v>12</v>
      </c>
      <c r="Z310" s="71">
        <v>11</v>
      </c>
      <c r="AA310" s="71">
        <v>354</v>
      </c>
      <c r="AB310" s="71">
        <v>0</v>
      </c>
      <c r="AC310" s="16">
        <v>378</v>
      </c>
      <c r="AD310" s="71">
        <v>254</v>
      </c>
      <c r="AE310" s="71">
        <v>22</v>
      </c>
      <c r="AF310" s="71">
        <v>20</v>
      </c>
      <c r="AG310" s="71">
        <v>6</v>
      </c>
      <c r="AH310" s="71">
        <v>174</v>
      </c>
      <c r="AI310" s="205" t="s">
        <v>236</v>
      </c>
      <c r="AJ310" s="8" t="s">
        <v>90</v>
      </c>
      <c r="AK310" s="71">
        <v>97</v>
      </c>
      <c r="AL310" s="71">
        <v>59</v>
      </c>
      <c r="AM310" s="71">
        <v>28</v>
      </c>
      <c r="AN310" s="71">
        <v>905</v>
      </c>
      <c r="AO310" s="71">
        <v>128</v>
      </c>
      <c r="AP310" s="71">
        <v>268</v>
      </c>
      <c r="AQ310" s="71">
        <v>106</v>
      </c>
      <c r="AR310" s="71">
        <v>9</v>
      </c>
      <c r="AS310" s="71">
        <v>207</v>
      </c>
      <c r="AT310" s="71">
        <v>195</v>
      </c>
      <c r="AU310" s="71">
        <v>184</v>
      </c>
      <c r="AW310" s="78" t="s">
        <v>236</v>
      </c>
      <c r="AX310" s="78" t="s">
        <v>2589</v>
      </c>
      <c r="AY310" s="78">
        <v>3921</v>
      </c>
    </row>
    <row r="311" spans="1:51">
      <c r="A311" s="205"/>
      <c r="B311" s="8" t="s">
        <v>91</v>
      </c>
      <c r="C311" s="71">
        <v>0</v>
      </c>
      <c r="D311" s="71">
        <v>0</v>
      </c>
      <c r="E311" s="71">
        <v>63</v>
      </c>
      <c r="F311" s="71">
        <v>40</v>
      </c>
      <c r="G311" s="71">
        <v>250</v>
      </c>
      <c r="H311" s="71">
        <v>124</v>
      </c>
      <c r="I311" s="71">
        <v>301</v>
      </c>
      <c r="J311" s="71">
        <v>153</v>
      </c>
      <c r="K311" s="125">
        <v>614</v>
      </c>
      <c r="L311" s="125">
        <v>317</v>
      </c>
      <c r="M311" s="71">
        <v>0</v>
      </c>
      <c r="N311" s="71">
        <v>2</v>
      </c>
      <c r="O311" s="71">
        <v>11</v>
      </c>
      <c r="P311" s="71">
        <v>18</v>
      </c>
      <c r="Q311" s="125">
        <v>31</v>
      </c>
      <c r="R311" s="205"/>
      <c r="S311" s="8" t="s">
        <v>91</v>
      </c>
      <c r="T311" s="125">
        <v>10</v>
      </c>
      <c r="U311" s="71">
        <v>2</v>
      </c>
      <c r="V311" s="71">
        <v>1</v>
      </c>
      <c r="W311" s="71">
        <v>0</v>
      </c>
      <c r="X311" s="71">
        <v>1</v>
      </c>
      <c r="Y311" s="71">
        <v>10</v>
      </c>
      <c r="Z311" s="71">
        <v>2</v>
      </c>
      <c r="AA311" s="71">
        <v>18</v>
      </c>
      <c r="AB311" s="71">
        <v>0</v>
      </c>
      <c r="AC311" s="16">
        <v>31</v>
      </c>
      <c r="AD311" s="71">
        <v>29</v>
      </c>
      <c r="AE311" s="71">
        <v>14</v>
      </c>
      <c r="AF311" s="71">
        <v>5</v>
      </c>
      <c r="AG311" s="71">
        <v>2</v>
      </c>
      <c r="AH311" s="71">
        <v>8</v>
      </c>
      <c r="AI311" s="205"/>
      <c r="AJ311" s="8" t="s">
        <v>91</v>
      </c>
      <c r="AK311" s="71">
        <v>113</v>
      </c>
      <c r="AL311" s="71">
        <v>55</v>
      </c>
      <c r="AM311" s="71">
        <v>5</v>
      </c>
      <c r="AN311" s="71">
        <v>24</v>
      </c>
      <c r="AO311" s="71">
        <v>0</v>
      </c>
      <c r="AP311" s="71">
        <v>20</v>
      </c>
      <c r="AQ311" s="71">
        <v>0</v>
      </c>
      <c r="AR311" s="71">
        <v>2</v>
      </c>
      <c r="AS311" s="71">
        <v>10</v>
      </c>
      <c r="AT311" s="71">
        <v>8</v>
      </c>
      <c r="AU311" s="71">
        <v>12</v>
      </c>
      <c r="AW311" s="78" t="s">
        <v>236</v>
      </c>
      <c r="AX311" s="78" t="s">
        <v>2590</v>
      </c>
      <c r="AY311" s="78">
        <v>246</v>
      </c>
    </row>
    <row r="312" spans="1:51">
      <c r="A312" s="205"/>
      <c r="B312" s="25" t="s">
        <v>73</v>
      </c>
      <c r="C312" s="26">
        <v>0</v>
      </c>
      <c r="D312" s="26">
        <v>0</v>
      </c>
      <c r="E312" s="26">
        <v>605</v>
      </c>
      <c r="F312" s="26">
        <v>326</v>
      </c>
      <c r="G312" s="26">
        <v>2840</v>
      </c>
      <c r="H312" s="26">
        <v>1480</v>
      </c>
      <c r="I312" s="26">
        <v>5134</v>
      </c>
      <c r="J312" s="26">
        <v>2713</v>
      </c>
      <c r="K312" s="26">
        <v>8579</v>
      </c>
      <c r="L312" s="26">
        <v>4519</v>
      </c>
      <c r="M312" s="26">
        <v>0</v>
      </c>
      <c r="N312" s="26">
        <v>26</v>
      </c>
      <c r="O312" s="26">
        <v>135</v>
      </c>
      <c r="P312" s="26">
        <v>273</v>
      </c>
      <c r="Q312" s="26">
        <v>434</v>
      </c>
      <c r="R312" s="205"/>
      <c r="S312" s="25" t="s">
        <v>73</v>
      </c>
      <c r="T312" s="26">
        <v>207</v>
      </c>
      <c r="U312" s="26">
        <v>25</v>
      </c>
      <c r="V312" s="26">
        <v>1</v>
      </c>
      <c r="W312" s="26">
        <v>27</v>
      </c>
      <c r="X312" s="26">
        <v>2</v>
      </c>
      <c r="Y312" s="26">
        <v>22</v>
      </c>
      <c r="Z312" s="26">
        <v>13</v>
      </c>
      <c r="AA312" s="26">
        <v>372</v>
      </c>
      <c r="AB312" s="26">
        <v>0</v>
      </c>
      <c r="AC312" s="26">
        <v>409</v>
      </c>
      <c r="AD312" s="26">
        <v>283</v>
      </c>
      <c r="AE312" s="26">
        <v>36</v>
      </c>
      <c r="AF312" s="26">
        <v>25</v>
      </c>
      <c r="AG312" s="26">
        <v>8</v>
      </c>
      <c r="AH312" s="26">
        <v>182</v>
      </c>
      <c r="AI312" s="205"/>
      <c r="AJ312" s="25" t="s">
        <v>73</v>
      </c>
      <c r="AK312" s="26">
        <v>210</v>
      </c>
      <c r="AL312" s="26">
        <v>114</v>
      </c>
      <c r="AM312" s="26">
        <v>33</v>
      </c>
      <c r="AN312" s="26">
        <v>929</v>
      </c>
      <c r="AO312" s="26">
        <v>128</v>
      </c>
      <c r="AP312" s="26">
        <v>288</v>
      </c>
      <c r="AQ312" s="26">
        <v>106</v>
      </c>
      <c r="AR312" s="26">
        <v>11</v>
      </c>
      <c r="AS312" s="26">
        <v>217</v>
      </c>
      <c r="AT312" s="26">
        <v>203</v>
      </c>
      <c r="AU312" s="26">
        <v>196</v>
      </c>
      <c r="AW312" s="78" t="s">
        <v>236</v>
      </c>
      <c r="AX312" s="78" t="s">
        <v>2591</v>
      </c>
      <c r="AY312" s="78">
        <v>4167</v>
      </c>
    </row>
    <row r="313" spans="1:51" s="100" customFormat="1">
      <c r="A313" s="7" t="s">
        <v>108</v>
      </c>
      <c r="B313" s="8"/>
      <c r="C313" s="22"/>
      <c r="D313" s="11"/>
      <c r="E313" s="22"/>
      <c r="F313" s="22"/>
      <c r="G313" s="22"/>
      <c r="H313" s="22"/>
      <c r="I313" s="22"/>
      <c r="J313" s="22"/>
      <c r="K313" s="7"/>
      <c r="L313" s="7"/>
      <c r="M313" s="8"/>
      <c r="N313" s="8"/>
      <c r="O313" s="22"/>
      <c r="P313" s="22"/>
      <c r="Q313" s="7"/>
      <c r="R313" s="7" t="s">
        <v>108</v>
      </c>
      <c r="S313" s="8"/>
      <c r="T313" s="23"/>
      <c r="U313" s="23"/>
      <c r="V313" s="20"/>
      <c r="W313" s="17"/>
      <c r="X313" s="17"/>
      <c r="Y313" s="23"/>
      <c r="Z313" s="17"/>
      <c r="AA313" s="17"/>
      <c r="AB313" s="17"/>
      <c r="AC313" s="19"/>
      <c r="AD313" s="17"/>
      <c r="AE313" s="17"/>
      <c r="AF313" s="19"/>
      <c r="AG313" s="17"/>
      <c r="AH313" s="19"/>
      <c r="AI313" s="7" t="s">
        <v>108</v>
      </c>
      <c r="AJ313" s="8"/>
      <c r="AK313" s="8"/>
      <c r="AL313" s="8"/>
      <c r="AM313" s="22"/>
      <c r="AN313" s="11"/>
      <c r="AO313" s="22"/>
      <c r="AP313" s="22"/>
      <c r="AQ313" s="22"/>
      <c r="AR313" s="22"/>
      <c r="AS313" s="22"/>
      <c r="AT313" s="22"/>
      <c r="AU313" s="22"/>
      <c r="AW313" s="78" t="str">
        <f>IF(A313="",AW312,A313)</f>
        <v>HAUTE MATSIATRA</v>
      </c>
      <c r="AX313" s="78" t="str">
        <f>AW313&amp;B313</f>
        <v>HAUTE MATSIATRA</v>
      </c>
      <c r="AY313" s="78">
        <f>AK313+AM313+2*AN313+3*AO313+4*AP313+5*AQ313</f>
        <v>0</v>
      </c>
    </row>
    <row r="314" spans="1:51">
      <c r="A314" s="205" t="s">
        <v>197</v>
      </c>
      <c r="B314" s="8" t="s">
        <v>90</v>
      </c>
      <c r="C314" s="71">
        <v>0</v>
      </c>
      <c r="D314" s="71">
        <v>0</v>
      </c>
      <c r="E314" s="71">
        <v>204</v>
      </c>
      <c r="F314" s="71">
        <v>104</v>
      </c>
      <c r="G314" s="71">
        <v>490</v>
      </c>
      <c r="H314" s="71">
        <v>256</v>
      </c>
      <c r="I314" s="71">
        <v>2914</v>
      </c>
      <c r="J314" s="71">
        <v>1512</v>
      </c>
      <c r="K314" s="125">
        <v>3608</v>
      </c>
      <c r="L314" s="125">
        <v>1872</v>
      </c>
      <c r="M314" s="71">
        <v>0</v>
      </c>
      <c r="N314" s="71">
        <v>21</v>
      </c>
      <c r="O314" s="71">
        <v>39</v>
      </c>
      <c r="P314" s="71">
        <v>136</v>
      </c>
      <c r="Q314" s="125">
        <v>196</v>
      </c>
      <c r="R314" s="205" t="s">
        <v>197</v>
      </c>
      <c r="S314" s="8" t="s">
        <v>90</v>
      </c>
      <c r="T314" s="125">
        <v>119</v>
      </c>
      <c r="U314" s="71">
        <v>35</v>
      </c>
      <c r="V314" s="71">
        <v>3</v>
      </c>
      <c r="W314" s="71">
        <v>29</v>
      </c>
      <c r="X314" s="71">
        <v>1</v>
      </c>
      <c r="Y314" s="71">
        <v>17</v>
      </c>
      <c r="Z314" s="71">
        <v>2</v>
      </c>
      <c r="AA314" s="71">
        <v>140</v>
      </c>
      <c r="AB314" s="71">
        <v>1</v>
      </c>
      <c r="AC314" s="16">
        <v>161</v>
      </c>
      <c r="AD314" s="71">
        <v>136</v>
      </c>
      <c r="AE314" s="71">
        <v>80</v>
      </c>
      <c r="AF314" s="71">
        <v>8</v>
      </c>
      <c r="AG314" s="71">
        <v>3</v>
      </c>
      <c r="AH314" s="71">
        <v>130</v>
      </c>
      <c r="AI314" s="205" t="s">
        <v>197</v>
      </c>
      <c r="AJ314" s="8" t="s">
        <v>90</v>
      </c>
      <c r="AK314" s="71">
        <v>222</v>
      </c>
      <c r="AL314" s="71">
        <v>93</v>
      </c>
      <c r="AM314" s="71">
        <v>17</v>
      </c>
      <c r="AN314" s="71">
        <v>305</v>
      </c>
      <c r="AO314" s="71">
        <v>48</v>
      </c>
      <c r="AP314" s="71">
        <v>80</v>
      </c>
      <c r="AQ314" s="71">
        <v>12</v>
      </c>
      <c r="AR314" s="71">
        <v>21</v>
      </c>
      <c r="AS314" s="71">
        <v>151</v>
      </c>
      <c r="AT314" s="71">
        <v>50</v>
      </c>
      <c r="AU314" s="71">
        <v>41</v>
      </c>
      <c r="AW314" s="78" t="s">
        <v>197</v>
      </c>
      <c r="AX314" s="78" t="s">
        <v>2595</v>
      </c>
      <c r="AY314" s="78">
        <v>1373</v>
      </c>
    </row>
    <row r="315" spans="1:51">
      <c r="A315" s="205"/>
      <c r="B315" s="8" t="s">
        <v>91</v>
      </c>
      <c r="C315" s="71">
        <v>0</v>
      </c>
      <c r="D315" s="71">
        <v>0</v>
      </c>
      <c r="E315" s="71">
        <v>62</v>
      </c>
      <c r="F315" s="71">
        <v>33</v>
      </c>
      <c r="G315" s="71">
        <v>120</v>
      </c>
      <c r="H315" s="71">
        <v>67</v>
      </c>
      <c r="I315" s="71">
        <v>453</v>
      </c>
      <c r="J315" s="71">
        <v>251</v>
      </c>
      <c r="K315" s="125">
        <v>635</v>
      </c>
      <c r="L315" s="125">
        <v>351</v>
      </c>
      <c r="M315" s="71">
        <v>0</v>
      </c>
      <c r="N315" s="71">
        <v>5</v>
      </c>
      <c r="O315" s="71">
        <v>6</v>
      </c>
      <c r="P315" s="71">
        <v>18</v>
      </c>
      <c r="Q315" s="125">
        <v>29</v>
      </c>
      <c r="R315" s="205"/>
      <c r="S315" s="8" t="s">
        <v>91</v>
      </c>
      <c r="T315" s="125">
        <v>16</v>
      </c>
      <c r="U315" s="71">
        <v>8</v>
      </c>
      <c r="V315" s="71">
        <v>3</v>
      </c>
      <c r="W315" s="71">
        <v>2</v>
      </c>
      <c r="X315" s="71">
        <v>1</v>
      </c>
      <c r="Y315" s="71">
        <v>1</v>
      </c>
      <c r="Z315" s="71">
        <v>0</v>
      </c>
      <c r="AA315" s="71">
        <v>25</v>
      </c>
      <c r="AB315" s="71">
        <v>0</v>
      </c>
      <c r="AC315" s="16">
        <v>27</v>
      </c>
      <c r="AD315" s="71">
        <v>26</v>
      </c>
      <c r="AE315" s="71">
        <v>13</v>
      </c>
      <c r="AF315" s="71">
        <v>9</v>
      </c>
      <c r="AG315" s="71">
        <v>6</v>
      </c>
      <c r="AH315" s="71">
        <v>16</v>
      </c>
      <c r="AI315" s="205"/>
      <c r="AJ315" s="8" t="s">
        <v>91</v>
      </c>
      <c r="AK315" s="71">
        <v>364</v>
      </c>
      <c r="AL315" s="71">
        <v>100</v>
      </c>
      <c r="AM315" s="71">
        <v>0</v>
      </c>
      <c r="AN315" s="71">
        <v>35</v>
      </c>
      <c r="AO315" s="71">
        <v>6</v>
      </c>
      <c r="AP315" s="71">
        <v>0</v>
      </c>
      <c r="AQ315" s="71">
        <v>0</v>
      </c>
      <c r="AR315" s="71">
        <v>4</v>
      </c>
      <c r="AS315" s="71">
        <v>21</v>
      </c>
      <c r="AT315" s="71">
        <v>9</v>
      </c>
      <c r="AU315" s="71">
        <v>7</v>
      </c>
      <c r="AW315" s="78" t="s">
        <v>197</v>
      </c>
      <c r="AX315" s="78" t="s">
        <v>2596</v>
      </c>
      <c r="AY315" s="78">
        <v>452</v>
      </c>
    </row>
    <row r="316" spans="1:51">
      <c r="A316" s="205"/>
      <c r="B316" s="25" t="s">
        <v>73</v>
      </c>
      <c r="C316" s="26">
        <v>0</v>
      </c>
      <c r="D316" s="26">
        <v>0</v>
      </c>
      <c r="E316" s="26">
        <v>266</v>
      </c>
      <c r="F316" s="26">
        <v>137</v>
      </c>
      <c r="G316" s="26">
        <v>610</v>
      </c>
      <c r="H316" s="26">
        <v>323</v>
      </c>
      <c r="I316" s="26">
        <v>3367</v>
      </c>
      <c r="J316" s="26">
        <v>1763</v>
      </c>
      <c r="K316" s="26">
        <v>4243</v>
      </c>
      <c r="L316" s="26">
        <v>2223</v>
      </c>
      <c r="M316" s="26">
        <v>0</v>
      </c>
      <c r="N316" s="26">
        <v>26</v>
      </c>
      <c r="O316" s="26">
        <v>45</v>
      </c>
      <c r="P316" s="26">
        <v>154</v>
      </c>
      <c r="Q316" s="26">
        <v>225</v>
      </c>
      <c r="R316" s="205"/>
      <c r="S316" s="25" t="s">
        <v>73</v>
      </c>
      <c r="T316" s="26">
        <v>135</v>
      </c>
      <c r="U316" s="26">
        <v>43</v>
      </c>
      <c r="V316" s="26">
        <v>6</v>
      </c>
      <c r="W316" s="26">
        <v>31</v>
      </c>
      <c r="X316" s="26">
        <v>2</v>
      </c>
      <c r="Y316" s="26">
        <v>18</v>
      </c>
      <c r="Z316" s="26">
        <v>2</v>
      </c>
      <c r="AA316" s="26">
        <v>165</v>
      </c>
      <c r="AB316" s="26">
        <v>1</v>
      </c>
      <c r="AC316" s="26">
        <v>188</v>
      </c>
      <c r="AD316" s="26">
        <v>162</v>
      </c>
      <c r="AE316" s="26">
        <v>93</v>
      </c>
      <c r="AF316" s="26">
        <v>17</v>
      </c>
      <c r="AG316" s="26">
        <v>9</v>
      </c>
      <c r="AH316" s="26">
        <v>146</v>
      </c>
      <c r="AI316" s="205"/>
      <c r="AJ316" s="25" t="s">
        <v>73</v>
      </c>
      <c r="AK316" s="26">
        <v>586</v>
      </c>
      <c r="AL316" s="26">
        <v>193</v>
      </c>
      <c r="AM316" s="26">
        <v>17</v>
      </c>
      <c r="AN316" s="26">
        <v>340</v>
      </c>
      <c r="AO316" s="26">
        <v>54</v>
      </c>
      <c r="AP316" s="26">
        <v>80</v>
      </c>
      <c r="AQ316" s="26">
        <v>12</v>
      </c>
      <c r="AR316" s="26">
        <v>25</v>
      </c>
      <c r="AS316" s="26">
        <v>172</v>
      </c>
      <c r="AT316" s="26">
        <v>59</v>
      </c>
      <c r="AU316" s="26">
        <v>48</v>
      </c>
      <c r="AW316" s="78" t="s">
        <v>197</v>
      </c>
      <c r="AX316" s="78" t="s">
        <v>2597</v>
      </c>
      <c r="AY316" s="78">
        <v>1825</v>
      </c>
    </row>
    <row r="317" spans="1:51" ht="14.45" customHeight="1">
      <c r="A317" s="205" t="s">
        <v>198</v>
      </c>
      <c r="B317" s="8" t="s">
        <v>90</v>
      </c>
      <c r="C317" s="71">
        <v>0</v>
      </c>
      <c r="D317" s="71">
        <v>0</v>
      </c>
      <c r="E317" s="71">
        <v>148</v>
      </c>
      <c r="F317" s="71">
        <v>75</v>
      </c>
      <c r="G317" s="71">
        <v>1118</v>
      </c>
      <c r="H317" s="71">
        <v>598</v>
      </c>
      <c r="I317" s="71">
        <v>2919</v>
      </c>
      <c r="J317" s="71">
        <v>1558</v>
      </c>
      <c r="K317" s="125">
        <v>4185</v>
      </c>
      <c r="L317" s="125">
        <v>2231</v>
      </c>
      <c r="M317" s="71">
        <v>0</v>
      </c>
      <c r="N317" s="71">
        <v>11</v>
      </c>
      <c r="O317" s="71">
        <v>59</v>
      </c>
      <c r="P317" s="71">
        <v>136</v>
      </c>
      <c r="Q317" s="125">
        <v>206</v>
      </c>
      <c r="R317" s="205" t="s">
        <v>198</v>
      </c>
      <c r="S317" s="8" t="s">
        <v>90</v>
      </c>
      <c r="T317" s="125">
        <v>140</v>
      </c>
      <c r="U317" s="71">
        <v>22</v>
      </c>
      <c r="V317" s="71">
        <v>0</v>
      </c>
      <c r="W317" s="71">
        <v>64</v>
      </c>
      <c r="X317" s="71">
        <v>0</v>
      </c>
      <c r="Y317" s="71">
        <v>24</v>
      </c>
      <c r="Z317" s="71">
        <v>3</v>
      </c>
      <c r="AA317" s="71">
        <v>163</v>
      </c>
      <c r="AB317" s="71">
        <v>0</v>
      </c>
      <c r="AC317" s="16">
        <v>190</v>
      </c>
      <c r="AD317" s="71">
        <v>167</v>
      </c>
      <c r="AE317" s="71">
        <v>109</v>
      </c>
      <c r="AF317" s="71">
        <v>23</v>
      </c>
      <c r="AG317" s="71">
        <v>13</v>
      </c>
      <c r="AH317" s="71">
        <v>143</v>
      </c>
      <c r="AI317" s="205" t="s">
        <v>198</v>
      </c>
      <c r="AJ317" s="8" t="s">
        <v>90</v>
      </c>
      <c r="AK317" s="71">
        <v>317</v>
      </c>
      <c r="AL317" s="71">
        <v>98</v>
      </c>
      <c r="AM317" s="71">
        <v>12</v>
      </c>
      <c r="AN317" s="71">
        <v>447</v>
      </c>
      <c r="AO317" s="71">
        <v>118</v>
      </c>
      <c r="AP317" s="71">
        <v>65</v>
      </c>
      <c r="AQ317" s="71">
        <v>26</v>
      </c>
      <c r="AR317" s="71">
        <v>14</v>
      </c>
      <c r="AS317" s="71">
        <v>161</v>
      </c>
      <c r="AT317" s="71">
        <v>83</v>
      </c>
      <c r="AU317" s="71">
        <v>78</v>
      </c>
      <c r="AW317" s="78" t="s">
        <v>198</v>
      </c>
      <c r="AX317" s="78" t="s">
        <v>2598</v>
      </c>
      <c r="AY317" s="78">
        <v>1967</v>
      </c>
    </row>
    <row r="318" spans="1:51">
      <c r="A318" s="205"/>
      <c r="B318" s="8" t="s">
        <v>91</v>
      </c>
      <c r="C318" s="71">
        <v>0</v>
      </c>
      <c r="D318" s="71">
        <v>0</v>
      </c>
      <c r="E318" s="71">
        <v>26</v>
      </c>
      <c r="F318" s="71">
        <v>15</v>
      </c>
      <c r="G318" s="71">
        <v>107</v>
      </c>
      <c r="H318" s="71">
        <v>60</v>
      </c>
      <c r="I318" s="71">
        <v>60</v>
      </c>
      <c r="J318" s="71">
        <v>26</v>
      </c>
      <c r="K318" s="125">
        <v>193</v>
      </c>
      <c r="L318" s="125">
        <v>101</v>
      </c>
      <c r="M318" s="71">
        <v>0</v>
      </c>
      <c r="N318" s="71">
        <v>1</v>
      </c>
      <c r="O318" s="71">
        <v>5</v>
      </c>
      <c r="P318" s="71">
        <v>5</v>
      </c>
      <c r="Q318" s="125">
        <v>11</v>
      </c>
      <c r="R318" s="205"/>
      <c r="S318" s="8" t="s">
        <v>91</v>
      </c>
      <c r="T318" s="125">
        <v>8</v>
      </c>
      <c r="U318" s="71">
        <v>4</v>
      </c>
      <c r="V318" s="71">
        <v>1</v>
      </c>
      <c r="W318" s="71">
        <v>0</v>
      </c>
      <c r="X318" s="71">
        <v>0</v>
      </c>
      <c r="Y318" s="71">
        <v>2</v>
      </c>
      <c r="Z318" s="71">
        <v>0</v>
      </c>
      <c r="AA318" s="71">
        <v>9</v>
      </c>
      <c r="AB318" s="71">
        <v>0</v>
      </c>
      <c r="AC318" s="16">
        <v>11</v>
      </c>
      <c r="AD318" s="71">
        <v>10</v>
      </c>
      <c r="AE318" s="71">
        <v>7</v>
      </c>
      <c r="AF318" s="71">
        <v>7</v>
      </c>
      <c r="AG318" s="71">
        <v>2</v>
      </c>
      <c r="AH318" s="71">
        <v>7</v>
      </c>
      <c r="AI318" s="205"/>
      <c r="AJ318" s="8" t="s">
        <v>91</v>
      </c>
      <c r="AK318" s="71">
        <v>121</v>
      </c>
      <c r="AL318" s="71">
        <v>42</v>
      </c>
      <c r="AM318" s="71">
        <v>0</v>
      </c>
      <c r="AN318" s="71">
        <v>27</v>
      </c>
      <c r="AO318" s="71">
        <v>6</v>
      </c>
      <c r="AP318" s="71">
        <v>2</v>
      </c>
      <c r="AQ318" s="71">
        <v>0</v>
      </c>
      <c r="AR318" s="71">
        <v>8</v>
      </c>
      <c r="AS318" s="71">
        <v>8</v>
      </c>
      <c r="AT318" s="71">
        <v>5</v>
      </c>
      <c r="AU318" s="71">
        <v>3</v>
      </c>
      <c r="AW318" s="78" t="s">
        <v>198</v>
      </c>
      <c r="AX318" s="78" t="s">
        <v>2599</v>
      </c>
      <c r="AY318" s="78">
        <v>201</v>
      </c>
    </row>
    <row r="319" spans="1:51">
      <c r="A319" s="205"/>
      <c r="B319" s="25" t="s">
        <v>73</v>
      </c>
      <c r="C319" s="26">
        <v>0</v>
      </c>
      <c r="D319" s="26">
        <v>0</v>
      </c>
      <c r="E319" s="26">
        <v>174</v>
      </c>
      <c r="F319" s="26">
        <v>90</v>
      </c>
      <c r="G319" s="26">
        <v>1225</v>
      </c>
      <c r="H319" s="26">
        <v>658</v>
      </c>
      <c r="I319" s="26">
        <v>2979</v>
      </c>
      <c r="J319" s="26">
        <v>1584</v>
      </c>
      <c r="K319" s="26">
        <v>4378</v>
      </c>
      <c r="L319" s="26">
        <v>2332</v>
      </c>
      <c r="M319" s="26">
        <v>0</v>
      </c>
      <c r="N319" s="26">
        <v>12</v>
      </c>
      <c r="O319" s="26">
        <v>64</v>
      </c>
      <c r="P319" s="26">
        <v>141</v>
      </c>
      <c r="Q319" s="26">
        <v>217</v>
      </c>
      <c r="R319" s="205"/>
      <c r="S319" s="25" t="s">
        <v>73</v>
      </c>
      <c r="T319" s="26">
        <v>148</v>
      </c>
      <c r="U319" s="26">
        <v>26</v>
      </c>
      <c r="V319" s="26">
        <v>1</v>
      </c>
      <c r="W319" s="26">
        <v>64</v>
      </c>
      <c r="X319" s="26">
        <v>0</v>
      </c>
      <c r="Y319" s="26">
        <v>26</v>
      </c>
      <c r="Z319" s="26">
        <v>3</v>
      </c>
      <c r="AA319" s="26">
        <v>172</v>
      </c>
      <c r="AB319" s="26">
        <v>0</v>
      </c>
      <c r="AC319" s="26">
        <v>201</v>
      </c>
      <c r="AD319" s="26">
        <v>177</v>
      </c>
      <c r="AE319" s="26">
        <v>116</v>
      </c>
      <c r="AF319" s="26">
        <v>30</v>
      </c>
      <c r="AG319" s="26">
        <v>15</v>
      </c>
      <c r="AH319" s="26">
        <v>150</v>
      </c>
      <c r="AI319" s="205"/>
      <c r="AJ319" s="25" t="s">
        <v>73</v>
      </c>
      <c r="AK319" s="26">
        <v>438</v>
      </c>
      <c r="AL319" s="26">
        <v>140</v>
      </c>
      <c r="AM319" s="26">
        <v>12</v>
      </c>
      <c r="AN319" s="26">
        <v>474</v>
      </c>
      <c r="AO319" s="26">
        <v>124</v>
      </c>
      <c r="AP319" s="26">
        <v>67</v>
      </c>
      <c r="AQ319" s="26">
        <v>26</v>
      </c>
      <c r="AR319" s="26">
        <v>22</v>
      </c>
      <c r="AS319" s="26">
        <v>169</v>
      </c>
      <c r="AT319" s="26">
        <v>88</v>
      </c>
      <c r="AU319" s="26">
        <v>81</v>
      </c>
      <c r="AW319" s="78" t="s">
        <v>198</v>
      </c>
      <c r="AX319" s="78" t="s">
        <v>2600</v>
      </c>
      <c r="AY319" s="78">
        <v>2168</v>
      </c>
    </row>
    <row r="320" spans="1:51" ht="14.45" customHeight="1">
      <c r="A320" s="205" t="s">
        <v>199</v>
      </c>
      <c r="B320" s="8" t="s">
        <v>90</v>
      </c>
      <c r="C320" s="71">
        <v>0</v>
      </c>
      <c r="D320" s="71">
        <v>0</v>
      </c>
      <c r="E320" s="71">
        <v>0</v>
      </c>
      <c r="F320" s="71">
        <v>0</v>
      </c>
      <c r="G320" s="71">
        <v>0</v>
      </c>
      <c r="H320" s="71">
        <v>0</v>
      </c>
      <c r="I320" s="71">
        <v>0</v>
      </c>
      <c r="J320" s="71">
        <v>0</v>
      </c>
      <c r="K320" s="125">
        <v>0</v>
      </c>
      <c r="L320" s="125">
        <v>0</v>
      </c>
      <c r="M320" s="71">
        <v>0</v>
      </c>
      <c r="N320" s="71">
        <v>0</v>
      </c>
      <c r="O320" s="71">
        <v>0</v>
      </c>
      <c r="P320" s="71">
        <v>0</v>
      </c>
      <c r="Q320" s="125">
        <v>0</v>
      </c>
      <c r="R320" s="205" t="s">
        <v>199</v>
      </c>
      <c r="S320" s="8" t="s">
        <v>90</v>
      </c>
      <c r="T320" s="125">
        <v>0</v>
      </c>
      <c r="U320" s="71">
        <v>0</v>
      </c>
      <c r="V320" s="71">
        <v>0</v>
      </c>
      <c r="W320" s="71">
        <v>0</v>
      </c>
      <c r="X320" s="71">
        <v>0</v>
      </c>
      <c r="Y320" s="71">
        <v>0</v>
      </c>
      <c r="Z320" s="71">
        <v>0</v>
      </c>
      <c r="AA320" s="71">
        <v>0</v>
      </c>
      <c r="AB320" s="71">
        <v>0</v>
      </c>
      <c r="AC320" s="16">
        <v>0</v>
      </c>
      <c r="AD320" s="71">
        <v>0</v>
      </c>
      <c r="AE320" s="71">
        <v>0</v>
      </c>
      <c r="AF320" s="71">
        <v>0</v>
      </c>
      <c r="AG320" s="71">
        <v>0</v>
      </c>
      <c r="AH320" s="71">
        <v>0</v>
      </c>
      <c r="AI320" s="205" t="s">
        <v>199</v>
      </c>
      <c r="AJ320" s="8" t="s">
        <v>90</v>
      </c>
      <c r="AK320" s="71">
        <v>0</v>
      </c>
      <c r="AL320" s="71">
        <v>0</v>
      </c>
      <c r="AM320" s="71">
        <v>0</v>
      </c>
      <c r="AN320" s="71">
        <v>0</v>
      </c>
      <c r="AO320" s="71">
        <v>0</v>
      </c>
      <c r="AP320" s="71">
        <v>0</v>
      </c>
      <c r="AQ320" s="71">
        <v>0</v>
      </c>
      <c r="AR320" s="71">
        <v>0</v>
      </c>
      <c r="AS320" s="71">
        <v>0</v>
      </c>
      <c r="AT320" s="71">
        <v>0</v>
      </c>
      <c r="AU320" s="71">
        <v>0</v>
      </c>
      <c r="AW320" s="78" t="s">
        <v>199</v>
      </c>
      <c r="AX320" s="78" t="s">
        <v>2601</v>
      </c>
      <c r="AY320" s="78">
        <v>0</v>
      </c>
    </row>
    <row r="321" spans="1:51">
      <c r="A321" s="205"/>
      <c r="B321" s="8" t="s">
        <v>91</v>
      </c>
      <c r="C321" s="71">
        <v>0</v>
      </c>
      <c r="D321" s="71">
        <v>0</v>
      </c>
      <c r="E321" s="71">
        <v>644</v>
      </c>
      <c r="F321" s="71">
        <v>313</v>
      </c>
      <c r="G321" s="71">
        <v>903</v>
      </c>
      <c r="H321" s="71">
        <v>483</v>
      </c>
      <c r="I321" s="71">
        <v>1280</v>
      </c>
      <c r="J321" s="71">
        <v>640</v>
      </c>
      <c r="K321" s="125">
        <v>2827</v>
      </c>
      <c r="L321" s="125">
        <v>1436</v>
      </c>
      <c r="M321" s="71">
        <v>0</v>
      </c>
      <c r="N321" s="71">
        <v>34</v>
      </c>
      <c r="O321" s="71">
        <v>43</v>
      </c>
      <c r="P321" s="71">
        <v>53</v>
      </c>
      <c r="Q321" s="125">
        <v>130</v>
      </c>
      <c r="R321" s="205"/>
      <c r="S321" s="8" t="s">
        <v>91</v>
      </c>
      <c r="T321" s="125">
        <v>68</v>
      </c>
      <c r="U321" s="71">
        <v>44</v>
      </c>
      <c r="V321" s="71">
        <v>41</v>
      </c>
      <c r="W321" s="71">
        <v>13</v>
      </c>
      <c r="X321" s="71">
        <v>4</v>
      </c>
      <c r="Y321" s="71">
        <v>79</v>
      </c>
      <c r="Z321" s="71">
        <v>1</v>
      </c>
      <c r="AA321" s="71">
        <v>32</v>
      </c>
      <c r="AB321" s="71">
        <v>4</v>
      </c>
      <c r="AC321" s="16">
        <v>120</v>
      </c>
      <c r="AD321" s="71">
        <v>116</v>
      </c>
      <c r="AE321" s="71">
        <v>75</v>
      </c>
      <c r="AF321" s="71">
        <v>77</v>
      </c>
      <c r="AG321" s="71">
        <v>55</v>
      </c>
      <c r="AH321" s="71">
        <v>33</v>
      </c>
      <c r="AI321" s="205"/>
      <c r="AJ321" s="8" t="s">
        <v>91</v>
      </c>
      <c r="AK321" s="71">
        <v>1316</v>
      </c>
      <c r="AL321" s="71">
        <v>534</v>
      </c>
      <c r="AM321" s="71">
        <v>0</v>
      </c>
      <c r="AN321" s="71">
        <v>166</v>
      </c>
      <c r="AO321" s="71">
        <v>67</v>
      </c>
      <c r="AP321" s="71">
        <v>8</v>
      </c>
      <c r="AQ321" s="71">
        <v>13</v>
      </c>
      <c r="AR321" s="71">
        <v>39</v>
      </c>
      <c r="AS321" s="71">
        <v>71</v>
      </c>
      <c r="AT321" s="71">
        <v>47</v>
      </c>
      <c r="AU321" s="71">
        <v>44</v>
      </c>
      <c r="AW321" s="78" t="s">
        <v>199</v>
      </c>
      <c r="AX321" s="78" t="s">
        <v>2602</v>
      </c>
      <c r="AY321" s="78">
        <v>1946</v>
      </c>
    </row>
    <row r="322" spans="1:51">
      <c r="A322" s="205"/>
      <c r="B322" s="25" t="s">
        <v>73</v>
      </c>
      <c r="C322" s="26">
        <v>0</v>
      </c>
      <c r="D322" s="26">
        <v>0</v>
      </c>
      <c r="E322" s="26">
        <v>644</v>
      </c>
      <c r="F322" s="26">
        <v>313</v>
      </c>
      <c r="G322" s="26">
        <v>903</v>
      </c>
      <c r="H322" s="26">
        <v>483</v>
      </c>
      <c r="I322" s="26">
        <v>1280</v>
      </c>
      <c r="J322" s="26">
        <v>640</v>
      </c>
      <c r="K322" s="26">
        <v>2827</v>
      </c>
      <c r="L322" s="26">
        <v>1436</v>
      </c>
      <c r="M322" s="26">
        <v>0</v>
      </c>
      <c r="N322" s="26">
        <v>34</v>
      </c>
      <c r="O322" s="26">
        <v>43</v>
      </c>
      <c r="P322" s="26">
        <v>53</v>
      </c>
      <c r="Q322" s="26">
        <v>130</v>
      </c>
      <c r="R322" s="205"/>
      <c r="S322" s="25" t="s">
        <v>73</v>
      </c>
      <c r="T322" s="26">
        <v>68</v>
      </c>
      <c r="U322" s="26">
        <v>44</v>
      </c>
      <c r="V322" s="26">
        <v>41</v>
      </c>
      <c r="W322" s="26">
        <v>13</v>
      </c>
      <c r="X322" s="26">
        <v>4</v>
      </c>
      <c r="Y322" s="26">
        <v>79</v>
      </c>
      <c r="Z322" s="26">
        <v>1</v>
      </c>
      <c r="AA322" s="26">
        <v>32</v>
      </c>
      <c r="AB322" s="26">
        <v>4</v>
      </c>
      <c r="AC322" s="26">
        <v>120</v>
      </c>
      <c r="AD322" s="26">
        <v>116</v>
      </c>
      <c r="AE322" s="26">
        <v>75</v>
      </c>
      <c r="AF322" s="26">
        <v>77</v>
      </c>
      <c r="AG322" s="26">
        <v>55</v>
      </c>
      <c r="AH322" s="26">
        <v>33</v>
      </c>
      <c r="AI322" s="205"/>
      <c r="AJ322" s="25" t="s">
        <v>73</v>
      </c>
      <c r="AK322" s="26">
        <v>1316</v>
      </c>
      <c r="AL322" s="26">
        <v>534</v>
      </c>
      <c r="AM322" s="26">
        <v>0</v>
      </c>
      <c r="AN322" s="26">
        <v>166</v>
      </c>
      <c r="AO322" s="26">
        <v>67</v>
      </c>
      <c r="AP322" s="26">
        <v>8</v>
      </c>
      <c r="AQ322" s="26">
        <v>13</v>
      </c>
      <c r="AR322" s="26">
        <v>39</v>
      </c>
      <c r="AS322" s="26">
        <v>71</v>
      </c>
      <c r="AT322" s="26">
        <v>47</v>
      </c>
      <c r="AU322" s="26">
        <v>44</v>
      </c>
      <c r="AW322" s="78" t="s">
        <v>199</v>
      </c>
      <c r="AX322" s="78" t="s">
        <v>2603</v>
      </c>
      <c r="AY322" s="78">
        <v>1946</v>
      </c>
    </row>
    <row r="323" spans="1:51">
      <c r="A323" s="205" t="s">
        <v>200</v>
      </c>
      <c r="B323" s="8" t="s">
        <v>90</v>
      </c>
      <c r="C323" s="71">
        <v>0</v>
      </c>
      <c r="D323" s="71">
        <v>0</v>
      </c>
      <c r="E323" s="71">
        <v>557</v>
      </c>
      <c r="F323" s="71">
        <v>329</v>
      </c>
      <c r="G323" s="71">
        <v>1150</v>
      </c>
      <c r="H323" s="71">
        <v>632</v>
      </c>
      <c r="I323" s="71">
        <v>1694</v>
      </c>
      <c r="J323" s="71">
        <v>854</v>
      </c>
      <c r="K323" s="125">
        <v>3401</v>
      </c>
      <c r="L323" s="125">
        <v>1815</v>
      </c>
      <c r="M323" s="71">
        <v>0</v>
      </c>
      <c r="N323" s="71">
        <v>65</v>
      </c>
      <c r="O323" s="71">
        <v>90</v>
      </c>
      <c r="P323" s="71">
        <v>96</v>
      </c>
      <c r="Q323" s="125">
        <v>251</v>
      </c>
      <c r="R323" s="205" t="s">
        <v>200</v>
      </c>
      <c r="S323" s="8" t="s">
        <v>90</v>
      </c>
      <c r="T323" s="125">
        <v>105</v>
      </c>
      <c r="U323" s="71">
        <v>4</v>
      </c>
      <c r="V323" s="71">
        <v>0</v>
      </c>
      <c r="W323" s="71">
        <v>13</v>
      </c>
      <c r="X323" s="71">
        <v>0</v>
      </c>
      <c r="Y323" s="71">
        <v>9</v>
      </c>
      <c r="Z323" s="71">
        <v>0</v>
      </c>
      <c r="AA323" s="71">
        <v>158</v>
      </c>
      <c r="AB323" s="71">
        <v>0</v>
      </c>
      <c r="AC323" s="16">
        <v>167</v>
      </c>
      <c r="AD323" s="71">
        <v>131</v>
      </c>
      <c r="AE323" s="71">
        <v>15</v>
      </c>
      <c r="AF323" s="71">
        <v>8</v>
      </c>
      <c r="AG323" s="71">
        <v>4</v>
      </c>
      <c r="AH323" s="71">
        <v>100</v>
      </c>
      <c r="AI323" s="205" t="s">
        <v>200</v>
      </c>
      <c r="AJ323" s="8" t="s">
        <v>90</v>
      </c>
      <c r="AK323" s="71">
        <v>288</v>
      </c>
      <c r="AL323" s="71">
        <v>146</v>
      </c>
      <c r="AM323" s="71">
        <v>30</v>
      </c>
      <c r="AN323" s="71">
        <v>30</v>
      </c>
      <c r="AO323" s="71">
        <v>38</v>
      </c>
      <c r="AP323" s="71">
        <v>20</v>
      </c>
      <c r="AQ323" s="71">
        <v>10</v>
      </c>
      <c r="AR323" s="71">
        <v>13</v>
      </c>
      <c r="AS323" s="71">
        <v>115</v>
      </c>
      <c r="AT323" s="71">
        <v>16</v>
      </c>
      <c r="AU323" s="71">
        <v>16</v>
      </c>
      <c r="AW323" s="78" t="s">
        <v>200</v>
      </c>
      <c r="AX323" s="78" t="s">
        <v>2604</v>
      </c>
      <c r="AY323" s="78">
        <v>622</v>
      </c>
    </row>
    <row r="324" spans="1:51">
      <c r="A324" s="205"/>
      <c r="B324" s="8" t="s">
        <v>91</v>
      </c>
      <c r="C324" s="71">
        <v>0</v>
      </c>
      <c r="D324" s="71">
        <v>0</v>
      </c>
      <c r="E324" s="71">
        <v>0</v>
      </c>
      <c r="F324" s="71">
        <v>0</v>
      </c>
      <c r="G324" s="71">
        <v>0</v>
      </c>
      <c r="H324" s="71">
        <v>0</v>
      </c>
      <c r="I324" s="71">
        <v>0</v>
      </c>
      <c r="J324" s="71">
        <v>0</v>
      </c>
      <c r="K324" s="125">
        <v>0</v>
      </c>
      <c r="L324" s="125">
        <v>0</v>
      </c>
      <c r="M324" s="71">
        <v>0</v>
      </c>
      <c r="N324" s="71">
        <v>0</v>
      </c>
      <c r="O324" s="71">
        <v>0</v>
      </c>
      <c r="P324" s="71">
        <v>0</v>
      </c>
      <c r="Q324" s="125">
        <v>0</v>
      </c>
      <c r="R324" s="205"/>
      <c r="S324" s="8" t="s">
        <v>91</v>
      </c>
      <c r="T324" s="125">
        <v>0</v>
      </c>
      <c r="U324" s="71">
        <v>0</v>
      </c>
      <c r="V324" s="71">
        <v>0</v>
      </c>
      <c r="W324" s="71">
        <v>0</v>
      </c>
      <c r="X324" s="71">
        <v>0</v>
      </c>
      <c r="Y324" s="71">
        <v>0</v>
      </c>
      <c r="Z324" s="71">
        <v>0</v>
      </c>
      <c r="AA324" s="71">
        <v>0</v>
      </c>
      <c r="AB324" s="71">
        <v>0</v>
      </c>
      <c r="AC324" s="16">
        <v>0</v>
      </c>
      <c r="AD324" s="71">
        <v>0</v>
      </c>
      <c r="AE324" s="71">
        <v>0</v>
      </c>
      <c r="AF324" s="71">
        <v>0</v>
      </c>
      <c r="AG324" s="71">
        <v>0</v>
      </c>
      <c r="AH324" s="71">
        <v>0</v>
      </c>
      <c r="AI324" s="205"/>
      <c r="AJ324" s="8" t="s">
        <v>91</v>
      </c>
      <c r="AK324" s="71">
        <v>0</v>
      </c>
      <c r="AL324" s="71">
        <v>0</v>
      </c>
      <c r="AM324" s="71">
        <v>0</v>
      </c>
      <c r="AN324" s="71">
        <v>0</v>
      </c>
      <c r="AO324" s="71">
        <v>0</v>
      </c>
      <c r="AP324" s="71">
        <v>0</v>
      </c>
      <c r="AQ324" s="71">
        <v>0</v>
      </c>
      <c r="AR324" s="71">
        <v>0</v>
      </c>
      <c r="AS324" s="71">
        <v>0</v>
      </c>
      <c r="AT324" s="71">
        <v>0</v>
      </c>
      <c r="AU324" s="71">
        <v>0</v>
      </c>
      <c r="AW324" s="78" t="s">
        <v>200</v>
      </c>
      <c r="AX324" s="78" t="s">
        <v>2605</v>
      </c>
      <c r="AY324" s="78">
        <v>0</v>
      </c>
    </row>
    <row r="325" spans="1:51">
      <c r="A325" s="205"/>
      <c r="B325" s="25" t="s">
        <v>73</v>
      </c>
      <c r="C325" s="26">
        <v>0</v>
      </c>
      <c r="D325" s="26">
        <v>0</v>
      </c>
      <c r="E325" s="26">
        <v>557</v>
      </c>
      <c r="F325" s="26">
        <v>329</v>
      </c>
      <c r="G325" s="26">
        <v>1150</v>
      </c>
      <c r="H325" s="26">
        <v>632</v>
      </c>
      <c r="I325" s="26">
        <v>1694</v>
      </c>
      <c r="J325" s="26">
        <v>854</v>
      </c>
      <c r="K325" s="26">
        <v>3401</v>
      </c>
      <c r="L325" s="26">
        <v>1815</v>
      </c>
      <c r="M325" s="26">
        <v>0</v>
      </c>
      <c r="N325" s="26">
        <v>65</v>
      </c>
      <c r="O325" s="26">
        <v>90</v>
      </c>
      <c r="P325" s="26">
        <v>96</v>
      </c>
      <c r="Q325" s="26">
        <v>251</v>
      </c>
      <c r="R325" s="205"/>
      <c r="S325" s="25" t="s">
        <v>73</v>
      </c>
      <c r="T325" s="26">
        <v>105</v>
      </c>
      <c r="U325" s="26">
        <v>4</v>
      </c>
      <c r="V325" s="26">
        <v>0</v>
      </c>
      <c r="W325" s="26">
        <v>13</v>
      </c>
      <c r="X325" s="26">
        <v>0</v>
      </c>
      <c r="Y325" s="26">
        <v>9</v>
      </c>
      <c r="Z325" s="26">
        <v>0</v>
      </c>
      <c r="AA325" s="26">
        <v>158</v>
      </c>
      <c r="AB325" s="26">
        <v>0</v>
      </c>
      <c r="AC325" s="26">
        <v>167</v>
      </c>
      <c r="AD325" s="26">
        <v>131</v>
      </c>
      <c r="AE325" s="26">
        <v>15</v>
      </c>
      <c r="AF325" s="26">
        <v>8</v>
      </c>
      <c r="AG325" s="26">
        <v>4</v>
      </c>
      <c r="AH325" s="26">
        <v>100</v>
      </c>
      <c r="AI325" s="205"/>
      <c r="AJ325" s="25" t="s">
        <v>73</v>
      </c>
      <c r="AK325" s="26">
        <v>288</v>
      </c>
      <c r="AL325" s="26">
        <v>146</v>
      </c>
      <c r="AM325" s="26">
        <v>30</v>
      </c>
      <c r="AN325" s="26">
        <v>30</v>
      </c>
      <c r="AO325" s="26">
        <v>38</v>
      </c>
      <c r="AP325" s="26">
        <v>20</v>
      </c>
      <c r="AQ325" s="26">
        <v>10</v>
      </c>
      <c r="AR325" s="26">
        <v>13</v>
      </c>
      <c r="AS325" s="26">
        <v>115</v>
      </c>
      <c r="AT325" s="26">
        <v>16</v>
      </c>
      <c r="AU325" s="26">
        <v>16</v>
      </c>
      <c r="AW325" s="78" t="s">
        <v>200</v>
      </c>
      <c r="AX325" s="78" t="s">
        <v>2606</v>
      </c>
      <c r="AY325" s="78">
        <v>622</v>
      </c>
    </row>
    <row r="326" spans="1:51">
      <c r="A326" s="205" t="s">
        <v>201</v>
      </c>
      <c r="B326" s="8" t="s">
        <v>90</v>
      </c>
      <c r="C326" s="71">
        <v>0</v>
      </c>
      <c r="D326" s="71">
        <v>0</v>
      </c>
      <c r="E326" s="71">
        <v>639</v>
      </c>
      <c r="F326" s="71">
        <v>352</v>
      </c>
      <c r="G326" s="71">
        <v>1353</v>
      </c>
      <c r="H326" s="71">
        <v>751</v>
      </c>
      <c r="I326" s="71">
        <v>1697</v>
      </c>
      <c r="J326" s="71">
        <v>881</v>
      </c>
      <c r="K326" s="125">
        <v>3689</v>
      </c>
      <c r="L326" s="125">
        <v>1984</v>
      </c>
      <c r="M326" s="71">
        <v>0</v>
      </c>
      <c r="N326" s="71">
        <v>63</v>
      </c>
      <c r="O326" s="71">
        <v>95</v>
      </c>
      <c r="P326" s="71">
        <v>103</v>
      </c>
      <c r="Q326" s="125">
        <v>261</v>
      </c>
      <c r="R326" s="205" t="s">
        <v>201</v>
      </c>
      <c r="S326" s="8" t="s">
        <v>90</v>
      </c>
      <c r="T326" s="125">
        <v>116</v>
      </c>
      <c r="U326" s="71">
        <v>30</v>
      </c>
      <c r="V326" s="71">
        <v>0</v>
      </c>
      <c r="W326" s="71">
        <v>33</v>
      </c>
      <c r="X326" s="71">
        <v>0</v>
      </c>
      <c r="Y326" s="71">
        <v>20</v>
      </c>
      <c r="Z326" s="71">
        <v>1</v>
      </c>
      <c r="AA326" s="71">
        <v>162</v>
      </c>
      <c r="AB326" s="71">
        <v>0</v>
      </c>
      <c r="AC326" s="16">
        <v>183</v>
      </c>
      <c r="AD326" s="71">
        <v>167</v>
      </c>
      <c r="AE326" s="71">
        <v>120</v>
      </c>
      <c r="AF326" s="71">
        <v>21</v>
      </c>
      <c r="AG326" s="71">
        <v>9</v>
      </c>
      <c r="AH326" s="71">
        <v>111</v>
      </c>
      <c r="AI326" s="205" t="s">
        <v>201</v>
      </c>
      <c r="AJ326" s="8" t="s">
        <v>90</v>
      </c>
      <c r="AK326" s="71">
        <v>252</v>
      </c>
      <c r="AL326" s="71">
        <v>72</v>
      </c>
      <c r="AM326" s="71">
        <v>16</v>
      </c>
      <c r="AN326" s="71">
        <v>419</v>
      </c>
      <c r="AO326" s="71">
        <v>58</v>
      </c>
      <c r="AP326" s="71">
        <v>38</v>
      </c>
      <c r="AQ326" s="71">
        <v>2</v>
      </c>
      <c r="AR326" s="71">
        <v>14</v>
      </c>
      <c r="AS326" s="71">
        <v>126</v>
      </c>
      <c r="AT326" s="71">
        <v>51</v>
      </c>
      <c r="AU326" s="71">
        <v>41</v>
      </c>
      <c r="AW326" s="78" t="s">
        <v>201</v>
      </c>
      <c r="AX326" s="78" t="s">
        <v>2607</v>
      </c>
      <c r="AY326" s="78">
        <v>1442</v>
      </c>
    </row>
    <row r="327" spans="1:51">
      <c r="A327" s="205"/>
      <c r="B327" s="8" t="s">
        <v>91</v>
      </c>
      <c r="C327" s="71">
        <v>0</v>
      </c>
      <c r="D327" s="71">
        <v>0</v>
      </c>
      <c r="E327" s="71">
        <v>0</v>
      </c>
      <c r="F327" s="71">
        <v>0</v>
      </c>
      <c r="G327" s="71">
        <v>0</v>
      </c>
      <c r="H327" s="71">
        <v>0</v>
      </c>
      <c r="I327" s="71">
        <v>0</v>
      </c>
      <c r="J327" s="71">
        <v>0</v>
      </c>
      <c r="K327" s="125">
        <v>0</v>
      </c>
      <c r="L327" s="125">
        <v>0</v>
      </c>
      <c r="M327" s="71">
        <v>0</v>
      </c>
      <c r="N327" s="71">
        <v>0</v>
      </c>
      <c r="O327" s="71">
        <v>0</v>
      </c>
      <c r="P327" s="71">
        <v>0</v>
      </c>
      <c r="Q327" s="125">
        <v>0</v>
      </c>
      <c r="R327" s="205"/>
      <c r="S327" s="8" t="s">
        <v>91</v>
      </c>
      <c r="T327" s="125">
        <v>0</v>
      </c>
      <c r="U327" s="71">
        <v>0</v>
      </c>
      <c r="V327" s="71">
        <v>0</v>
      </c>
      <c r="W327" s="71">
        <v>0</v>
      </c>
      <c r="X327" s="71">
        <v>0</v>
      </c>
      <c r="Y327" s="71">
        <v>0</v>
      </c>
      <c r="Z327" s="71">
        <v>0</v>
      </c>
      <c r="AA327" s="71">
        <v>0</v>
      </c>
      <c r="AB327" s="71">
        <v>0</v>
      </c>
      <c r="AC327" s="16">
        <v>0</v>
      </c>
      <c r="AD327" s="71">
        <v>0</v>
      </c>
      <c r="AE327" s="71">
        <v>0</v>
      </c>
      <c r="AF327" s="71">
        <v>0</v>
      </c>
      <c r="AG327" s="71">
        <v>0</v>
      </c>
      <c r="AH327" s="71">
        <v>0</v>
      </c>
      <c r="AI327" s="205"/>
      <c r="AJ327" s="8" t="s">
        <v>91</v>
      </c>
      <c r="AK327" s="71">
        <v>0</v>
      </c>
      <c r="AL327" s="71">
        <v>0</v>
      </c>
      <c r="AM327" s="71">
        <v>0</v>
      </c>
      <c r="AN327" s="71">
        <v>0</v>
      </c>
      <c r="AO327" s="71">
        <v>0</v>
      </c>
      <c r="AP327" s="71">
        <v>0</v>
      </c>
      <c r="AQ327" s="71">
        <v>0</v>
      </c>
      <c r="AR327" s="71">
        <v>0</v>
      </c>
      <c r="AS327" s="71">
        <v>0</v>
      </c>
      <c r="AT327" s="71">
        <v>0</v>
      </c>
      <c r="AU327" s="71">
        <v>0</v>
      </c>
      <c r="AW327" s="78" t="s">
        <v>201</v>
      </c>
      <c r="AX327" s="78" t="s">
        <v>2608</v>
      </c>
      <c r="AY327" s="78">
        <v>0</v>
      </c>
    </row>
    <row r="328" spans="1:51">
      <c r="A328" s="205"/>
      <c r="B328" s="25" t="s">
        <v>73</v>
      </c>
      <c r="C328" s="26">
        <v>0</v>
      </c>
      <c r="D328" s="26">
        <v>0</v>
      </c>
      <c r="E328" s="26">
        <v>639</v>
      </c>
      <c r="F328" s="26">
        <v>352</v>
      </c>
      <c r="G328" s="26">
        <v>1353</v>
      </c>
      <c r="H328" s="26">
        <v>751</v>
      </c>
      <c r="I328" s="26">
        <v>1697</v>
      </c>
      <c r="J328" s="26">
        <v>881</v>
      </c>
      <c r="K328" s="26">
        <v>3689</v>
      </c>
      <c r="L328" s="26">
        <v>1984</v>
      </c>
      <c r="M328" s="26">
        <v>0</v>
      </c>
      <c r="N328" s="26">
        <v>63</v>
      </c>
      <c r="O328" s="26">
        <v>95</v>
      </c>
      <c r="P328" s="26">
        <v>103</v>
      </c>
      <c r="Q328" s="26">
        <v>261</v>
      </c>
      <c r="R328" s="205"/>
      <c r="S328" s="25" t="s">
        <v>73</v>
      </c>
      <c r="T328" s="26">
        <v>116</v>
      </c>
      <c r="U328" s="26">
        <v>30</v>
      </c>
      <c r="V328" s="26">
        <v>0</v>
      </c>
      <c r="W328" s="26">
        <v>33</v>
      </c>
      <c r="X328" s="26">
        <v>0</v>
      </c>
      <c r="Y328" s="26">
        <v>20</v>
      </c>
      <c r="Z328" s="26">
        <v>1</v>
      </c>
      <c r="AA328" s="26">
        <v>162</v>
      </c>
      <c r="AB328" s="26">
        <v>0</v>
      </c>
      <c r="AC328" s="26">
        <v>183</v>
      </c>
      <c r="AD328" s="26">
        <v>167</v>
      </c>
      <c r="AE328" s="26">
        <v>120</v>
      </c>
      <c r="AF328" s="26">
        <v>21</v>
      </c>
      <c r="AG328" s="26">
        <v>9</v>
      </c>
      <c r="AH328" s="26">
        <v>111</v>
      </c>
      <c r="AI328" s="205"/>
      <c r="AJ328" s="25" t="s">
        <v>73</v>
      </c>
      <c r="AK328" s="26">
        <v>252</v>
      </c>
      <c r="AL328" s="26">
        <v>72</v>
      </c>
      <c r="AM328" s="26">
        <v>16</v>
      </c>
      <c r="AN328" s="26">
        <v>419</v>
      </c>
      <c r="AO328" s="26">
        <v>58</v>
      </c>
      <c r="AP328" s="26">
        <v>38</v>
      </c>
      <c r="AQ328" s="26">
        <v>2</v>
      </c>
      <c r="AR328" s="26">
        <v>14</v>
      </c>
      <c r="AS328" s="26">
        <v>126</v>
      </c>
      <c r="AT328" s="26">
        <v>51</v>
      </c>
      <c r="AU328" s="26">
        <v>41</v>
      </c>
      <c r="AW328" s="78" t="s">
        <v>201</v>
      </c>
      <c r="AX328" s="78" t="s">
        <v>2609</v>
      </c>
      <c r="AY328" s="78">
        <v>1442</v>
      </c>
    </row>
    <row r="329" spans="1:51">
      <c r="A329" s="205" t="s">
        <v>202</v>
      </c>
      <c r="B329" s="8" t="s">
        <v>90</v>
      </c>
      <c r="C329" s="71">
        <v>21</v>
      </c>
      <c r="D329" s="71">
        <v>21</v>
      </c>
      <c r="E329" s="71">
        <v>684</v>
      </c>
      <c r="F329" s="71">
        <v>371</v>
      </c>
      <c r="G329" s="71">
        <v>1296</v>
      </c>
      <c r="H329" s="71">
        <v>667</v>
      </c>
      <c r="I329" s="71">
        <v>1836</v>
      </c>
      <c r="J329" s="71">
        <v>969</v>
      </c>
      <c r="K329" s="125">
        <v>3837</v>
      </c>
      <c r="L329" s="125">
        <v>2028</v>
      </c>
      <c r="M329" s="71">
        <v>1</v>
      </c>
      <c r="N329" s="71">
        <v>65</v>
      </c>
      <c r="O329" s="71">
        <v>95</v>
      </c>
      <c r="P329" s="71">
        <v>115</v>
      </c>
      <c r="Q329" s="125">
        <v>276</v>
      </c>
      <c r="R329" s="205" t="s">
        <v>202</v>
      </c>
      <c r="S329" s="8" t="s">
        <v>90</v>
      </c>
      <c r="T329" s="125">
        <v>117</v>
      </c>
      <c r="U329" s="71">
        <v>23</v>
      </c>
      <c r="V329" s="71">
        <v>4</v>
      </c>
      <c r="W329" s="71">
        <v>40</v>
      </c>
      <c r="X329" s="71">
        <v>1</v>
      </c>
      <c r="Y329" s="71">
        <v>20</v>
      </c>
      <c r="Z329" s="71">
        <v>2</v>
      </c>
      <c r="AA329" s="71">
        <v>170</v>
      </c>
      <c r="AB329" s="71">
        <v>4</v>
      </c>
      <c r="AC329" s="16">
        <v>197</v>
      </c>
      <c r="AD329" s="71">
        <v>159</v>
      </c>
      <c r="AE329" s="71">
        <v>65</v>
      </c>
      <c r="AF329" s="71">
        <v>30</v>
      </c>
      <c r="AG329" s="71">
        <v>22</v>
      </c>
      <c r="AH329" s="71">
        <v>113</v>
      </c>
      <c r="AI329" s="205" t="s">
        <v>202</v>
      </c>
      <c r="AJ329" s="8" t="s">
        <v>90</v>
      </c>
      <c r="AK329" s="71">
        <v>527</v>
      </c>
      <c r="AL329" s="71">
        <v>197</v>
      </c>
      <c r="AM329" s="71">
        <v>47</v>
      </c>
      <c r="AN329" s="71">
        <v>450</v>
      </c>
      <c r="AO329" s="71">
        <v>98</v>
      </c>
      <c r="AP329" s="71">
        <v>29</v>
      </c>
      <c r="AQ329" s="71">
        <v>8</v>
      </c>
      <c r="AR329" s="71">
        <v>38</v>
      </c>
      <c r="AS329" s="71">
        <v>147</v>
      </c>
      <c r="AT329" s="71">
        <v>80</v>
      </c>
      <c r="AU329" s="71">
        <v>77</v>
      </c>
      <c r="AW329" s="78" t="s">
        <v>202</v>
      </c>
      <c r="AX329" s="78" t="s">
        <v>2610</v>
      </c>
      <c r="AY329" s="78">
        <v>1924</v>
      </c>
    </row>
    <row r="330" spans="1:51">
      <c r="A330" s="205"/>
      <c r="B330" s="8" t="s">
        <v>91</v>
      </c>
      <c r="C330" s="71">
        <v>0</v>
      </c>
      <c r="D330" s="71">
        <v>0</v>
      </c>
      <c r="E330" s="71">
        <v>0</v>
      </c>
      <c r="F330" s="71">
        <v>0</v>
      </c>
      <c r="G330" s="71">
        <v>0</v>
      </c>
      <c r="H330" s="71">
        <v>0</v>
      </c>
      <c r="I330" s="71">
        <v>0</v>
      </c>
      <c r="J330" s="71">
        <v>0</v>
      </c>
      <c r="K330" s="125">
        <v>0</v>
      </c>
      <c r="L330" s="125">
        <v>0</v>
      </c>
      <c r="M330" s="71">
        <v>0</v>
      </c>
      <c r="N330" s="71">
        <v>0</v>
      </c>
      <c r="O330" s="71">
        <v>0</v>
      </c>
      <c r="P330" s="71">
        <v>0</v>
      </c>
      <c r="Q330" s="125">
        <v>0</v>
      </c>
      <c r="R330" s="205"/>
      <c r="S330" s="8" t="s">
        <v>91</v>
      </c>
      <c r="T330" s="125">
        <v>0</v>
      </c>
      <c r="U330" s="71">
        <v>0</v>
      </c>
      <c r="V330" s="71">
        <v>0</v>
      </c>
      <c r="W330" s="71">
        <v>0</v>
      </c>
      <c r="X330" s="71">
        <v>0</v>
      </c>
      <c r="Y330" s="71">
        <v>0</v>
      </c>
      <c r="Z330" s="71">
        <v>0</v>
      </c>
      <c r="AA330" s="71">
        <v>0</v>
      </c>
      <c r="AB330" s="71">
        <v>0</v>
      </c>
      <c r="AC330" s="16">
        <v>0</v>
      </c>
      <c r="AD330" s="71">
        <v>0</v>
      </c>
      <c r="AE330" s="71">
        <v>0</v>
      </c>
      <c r="AF330" s="71">
        <v>0</v>
      </c>
      <c r="AG330" s="71">
        <v>0</v>
      </c>
      <c r="AH330" s="71">
        <v>0</v>
      </c>
      <c r="AI330" s="205"/>
      <c r="AJ330" s="8" t="s">
        <v>91</v>
      </c>
      <c r="AK330" s="71">
        <v>0</v>
      </c>
      <c r="AL330" s="71">
        <v>0</v>
      </c>
      <c r="AM330" s="71">
        <v>0</v>
      </c>
      <c r="AN330" s="71">
        <v>0</v>
      </c>
      <c r="AO330" s="71">
        <v>0</v>
      </c>
      <c r="AP330" s="71">
        <v>0</v>
      </c>
      <c r="AQ330" s="71">
        <v>0</v>
      </c>
      <c r="AR330" s="71">
        <v>0</v>
      </c>
      <c r="AS330" s="71">
        <v>0</v>
      </c>
      <c r="AT330" s="71">
        <v>0</v>
      </c>
      <c r="AU330" s="71">
        <v>0</v>
      </c>
      <c r="AW330" s="78" t="s">
        <v>202</v>
      </c>
      <c r="AX330" s="78" t="s">
        <v>2611</v>
      </c>
      <c r="AY330" s="78">
        <v>0</v>
      </c>
    </row>
    <row r="331" spans="1:51">
      <c r="A331" s="205"/>
      <c r="B331" s="25" t="s">
        <v>73</v>
      </c>
      <c r="C331" s="26">
        <v>21</v>
      </c>
      <c r="D331" s="26">
        <v>21</v>
      </c>
      <c r="E331" s="26">
        <v>684</v>
      </c>
      <c r="F331" s="26">
        <v>371</v>
      </c>
      <c r="G331" s="26">
        <v>1296</v>
      </c>
      <c r="H331" s="26">
        <v>667</v>
      </c>
      <c r="I331" s="26">
        <v>1836</v>
      </c>
      <c r="J331" s="26">
        <v>969</v>
      </c>
      <c r="K331" s="26">
        <v>3837</v>
      </c>
      <c r="L331" s="26">
        <v>2028</v>
      </c>
      <c r="M331" s="26">
        <v>1</v>
      </c>
      <c r="N331" s="26">
        <v>65</v>
      </c>
      <c r="O331" s="26">
        <v>95</v>
      </c>
      <c r="P331" s="26">
        <v>115</v>
      </c>
      <c r="Q331" s="26">
        <v>276</v>
      </c>
      <c r="R331" s="205"/>
      <c r="S331" s="25" t="s">
        <v>73</v>
      </c>
      <c r="T331" s="26">
        <v>117</v>
      </c>
      <c r="U331" s="26">
        <v>23</v>
      </c>
      <c r="V331" s="26">
        <v>4</v>
      </c>
      <c r="W331" s="26">
        <v>40</v>
      </c>
      <c r="X331" s="26">
        <v>1</v>
      </c>
      <c r="Y331" s="26">
        <v>20</v>
      </c>
      <c r="Z331" s="26">
        <v>2</v>
      </c>
      <c r="AA331" s="26">
        <v>170</v>
      </c>
      <c r="AB331" s="26">
        <v>4</v>
      </c>
      <c r="AC331" s="26">
        <v>197</v>
      </c>
      <c r="AD331" s="26">
        <v>159</v>
      </c>
      <c r="AE331" s="26">
        <v>65</v>
      </c>
      <c r="AF331" s="26">
        <v>30</v>
      </c>
      <c r="AG331" s="26">
        <v>22</v>
      </c>
      <c r="AH331" s="26">
        <v>113</v>
      </c>
      <c r="AI331" s="205"/>
      <c r="AJ331" s="25" t="s">
        <v>73</v>
      </c>
      <c r="AK331" s="26">
        <v>527</v>
      </c>
      <c r="AL331" s="26">
        <v>197</v>
      </c>
      <c r="AM331" s="26">
        <v>47</v>
      </c>
      <c r="AN331" s="26">
        <v>450</v>
      </c>
      <c r="AO331" s="26">
        <v>98</v>
      </c>
      <c r="AP331" s="26">
        <v>29</v>
      </c>
      <c r="AQ331" s="26">
        <v>8</v>
      </c>
      <c r="AR331" s="26">
        <v>38</v>
      </c>
      <c r="AS331" s="26">
        <v>147</v>
      </c>
      <c r="AT331" s="26">
        <v>80</v>
      </c>
      <c r="AU331" s="26">
        <v>77</v>
      </c>
      <c r="AW331" s="78" t="s">
        <v>202</v>
      </c>
      <c r="AX331" s="78" t="s">
        <v>2612</v>
      </c>
      <c r="AY331" s="78">
        <v>1924</v>
      </c>
    </row>
    <row r="332" spans="1:51">
      <c r="A332" s="205" t="s">
        <v>203</v>
      </c>
      <c r="B332" s="8" t="s">
        <v>90</v>
      </c>
      <c r="C332" s="71">
        <v>0</v>
      </c>
      <c r="D332" s="71">
        <v>0</v>
      </c>
      <c r="E332" s="71">
        <v>170</v>
      </c>
      <c r="F332" s="71">
        <v>91</v>
      </c>
      <c r="G332" s="71">
        <v>954</v>
      </c>
      <c r="H332" s="71">
        <v>487</v>
      </c>
      <c r="I332" s="71">
        <v>4121</v>
      </c>
      <c r="J332" s="71">
        <v>2100</v>
      </c>
      <c r="K332" s="125">
        <v>5245</v>
      </c>
      <c r="L332" s="125">
        <v>2678</v>
      </c>
      <c r="M332" s="71">
        <v>0</v>
      </c>
      <c r="N332" s="71">
        <v>19</v>
      </c>
      <c r="O332" s="71">
        <v>49</v>
      </c>
      <c r="P332" s="71">
        <v>198</v>
      </c>
      <c r="Q332" s="125">
        <v>266</v>
      </c>
      <c r="R332" s="205" t="s">
        <v>203</v>
      </c>
      <c r="S332" s="8" t="s">
        <v>90</v>
      </c>
      <c r="T332" s="125">
        <v>129</v>
      </c>
      <c r="U332" s="71">
        <v>6</v>
      </c>
      <c r="V332" s="71">
        <v>2</v>
      </c>
      <c r="W332" s="71">
        <v>36</v>
      </c>
      <c r="X332" s="71">
        <v>1</v>
      </c>
      <c r="Y332" s="71">
        <v>17</v>
      </c>
      <c r="Z332" s="71">
        <v>1</v>
      </c>
      <c r="AA332" s="71">
        <v>215</v>
      </c>
      <c r="AB332" s="71">
        <v>0</v>
      </c>
      <c r="AC332" s="16">
        <v>234</v>
      </c>
      <c r="AD332" s="71">
        <v>206</v>
      </c>
      <c r="AE332" s="71">
        <v>60</v>
      </c>
      <c r="AF332" s="71">
        <v>27</v>
      </c>
      <c r="AG332" s="71">
        <v>16</v>
      </c>
      <c r="AH332" s="71">
        <v>189</v>
      </c>
      <c r="AI332" s="205" t="s">
        <v>203</v>
      </c>
      <c r="AJ332" s="8" t="s">
        <v>90</v>
      </c>
      <c r="AK332" s="71">
        <v>310</v>
      </c>
      <c r="AL332" s="71">
        <v>155</v>
      </c>
      <c r="AM332" s="71">
        <v>103</v>
      </c>
      <c r="AN332" s="71">
        <v>521</v>
      </c>
      <c r="AO332" s="71">
        <v>140</v>
      </c>
      <c r="AP332" s="71">
        <v>60</v>
      </c>
      <c r="AQ332" s="71">
        <v>14</v>
      </c>
      <c r="AR332" s="71">
        <v>21</v>
      </c>
      <c r="AS332" s="71">
        <v>212</v>
      </c>
      <c r="AT332" s="71">
        <v>77</v>
      </c>
      <c r="AU332" s="71">
        <v>80</v>
      </c>
      <c r="AW332" s="78" t="s">
        <v>203</v>
      </c>
      <c r="AX332" s="78" t="s">
        <v>2613</v>
      </c>
      <c r="AY332" s="78">
        <v>2185</v>
      </c>
    </row>
    <row r="333" spans="1:51">
      <c r="A333" s="205"/>
      <c r="B333" s="8" t="s">
        <v>91</v>
      </c>
      <c r="C333" s="71">
        <v>0</v>
      </c>
      <c r="D333" s="71">
        <v>0</v>
      </c>
      <c r="E333" s="71">
        <v>0</v>
      </c>
      <c r="F333" s="71">
        <v>0</v>
      </c>
      <c r="G333" s="71">
        <v>0</v>
      </c>
      <c r="H333" s="71">
        <v>0</v>
      </c>
      <c r="I333" s="71">
        <v>0</v>
      </c>
      <c r="J333" s="71">
        <v>0</v>
      </c>
      <c r="K333" s="125">
        <v>0</v>
      </c>
      <c r="L333" s="125">
        <v>0</v>
      </c>
      <c r="M333" s="71">
        <v>0</v>
      </c>
      <c r="N333" s="71">
        <v>0</v>
      </c>
      <c r="O333" s="71">
        <v>0</v>
      </c>
      <c r="P333" s="71">
        <v>0</v>
      </c>
      <c r="Q333" s="125">
        <v>0</v>
      </c>
      <c r="R333" s="205"/>
      <c r="S333" s="8" t="s">
        <v>91</v>
      </c>
      <c r="T333" s="125">
        <v>0</v>
      </c>
      <c r="U333" s="71">
        <v>0</v>
      </c>
      <c r="V333" s="71">
        <v>0</v>
      </c>
      <c r="W333" s="71">
        <v>0</v>
      </c>
      <c r="X333" s="71">
        <v>0</v>
      </c>
      <c r="Y333" s="71">
        <v>0</v>
      </c>
      <c r="Z333" s="71">
        <v>0</v>
      </c>
      <c r="AA333" s="71">
        <v>0</v>
      </c>
      <c r="AB333" s="71">
        <v>0</v>
      </c>
      <c r="AC333" s="16">
        <v>0</v>
      </c>
      <c r="AD333" s="71">
        <v>0</v>
      </c>
      <c r="AE333" s="71">
        <v>0</v>
      </c>
      <c r="AF333" s="71">
        <v>0</v>
      </c>
      <c r="AG333" s="71">
        <v>0</v>
      </c>
      <c r="AH333" s="71">
        <v>0</v>
      </c>
      <c r="AI333" s="205"/>
      <c r="AJ333" s="8" t="s">
        <v>91</v>
      </c>
      <c r="AK333" s="71">
        <v>0</v>
      </c>
      <c r="AL333" s="71">
        <v>0</v>
      </c>
      <c r="AM333" s="71">
        <v>0</v>
      </c>
      <c r="AN333" s="71">
        <v>0</v>
      </c>
      <c r="AO333" s="71">
        <v>0</v>
      </c>
      <c r="AP333" s="71">
        <v>0</v>
      </c>
      <c r="AQ333" s="71">
        <v>0</v>
      </c>
      <c r="AR333" s="71">
        <v>0</v>
      </c>
      <c r="AS333" s="71">
        <v>0</v>
      </c>
      <c r="AT333" s="71">
        <v>0</v>
      </c>
      <c r="AU333" s="71">
        <v>0</v>
      </c>
      <c r="AW333" s="78" t="s">
        <v>203</v>
      </c>
      <c r="AX333" s="78" t="s">
        <v>2614</v>
      </c>
      <c r="AY333" s="78">
        <v>0</v>
      </c>
    </row>
    <row r="334" spans="1:51">
      <c r="A334" s="205"/>
      <c r="B334" s="25" t="s">
        <v>73</v>
      </c>
      <c r="C334" s="26">
        <v>0</v>
      </c>
      <c r="D334" s="26">
        <v>0</v>
      </c>
      <c r="E334" s="26">
        <v>170</v>
      </c>
      <c r="F334" s="26">
        <v>91</v>
      </c>
      <c r="G334" s="26">
        <v>954</v>
      </c>
      <c r="H334" s="26">
        <v>487</v>
      </c>
      <c r="I334" s="26">
        <v>4121</v>
      </c>
      <c r="J334" s="26">
        <v>2100</v>
      </c>
      <c r="K334" s="26">
        <v>5245</v>
      </c>
      <c r="L334" s="26">
        <v>2678</v>
      </c>
      <c r="M334" s="26">
        <v>0</v>
      </c>
      <c r="N334" s="26">
        <v>19</v>
      </c>
      <c r="O334" s="26">
        <v>49</v>
      </c>
      <c r="P334" s="26">
        <v>198</v>
      </c>
      <c r="Q334" s="26">
        <v>266</v>
      </c>
      <c r="R334" s="205"/>
      <c r="S334" s="25" t="s">
        <v>73</v>
      </c>
      <c r="T334" s="26">
        <v>129</v>
      </c>
      <c r="U334" s="26">
        <v>6</v>
      </c>
      <c r="V334" s="26">
        <v>2</v>
      </c>
      <c r="W334" s="26">
        <v>36</v>
      </c>
      <c r="X334" s="26">
        <v>1</v>
      </c>
      <c r="Y334" s="26">
        <v>17</v>
      </c>
      <c r="Z334" s="26">
        <v>1</v>
      </c>
      <c r="AA334" s="26">
        <v>215</v>
      </c>
      <c r="AB334" s="26">
        <v>0</v>
      </c>
      <c r="AC334" s="26">
        <v>234</v>
      </c>
      <c r="AD334" s="26">
        <v>206</v>
      </c>
      <c r="AE334" s="26">
        <v>60</v>
      </c>
      <c r="AF334" s="26">
        <v>27</v>
      </c>
      <c r="AG334" s="26">
        <v>16</v>
      </c>
      <c r="AH334" s="26">
        <v>189</v>
      </c>
      <c r="AI334" s="205"/>
      <c r="AJ334" s="25" t="s">
        <v>73</v>
      </c>
      <c r="AK334" s="26">
        <v>310</v>
      </c>
      <c r="AL334" s="26">
        <v>155</v>
      </c>
      <c r="AM334" s="26">
        <v>103</v>
      </c>
      <c r="AN334" s="26">
        <v>521</v>
      </c>
      <c r="AO334" s="26">
        <v>140</v>
      </c>
      <c r="AP334" s="26">
        <v>60</v>
      </c>
      <c r="AQ334" s="26">
        <v>14</v>
      </c>
      <c r="AR334" s="26">
        <v>21</v>
      </c>
      <c r="AS334" s="26">
        <v>212</v>
      </c>
      <c r="AT334" s="26">
        <v>77</v>
      </c>
      <c r="AU334" s="26">
        <v>80</v>
      </c>
      <c r="AW334" s="78" t="s">
        <v>203</v>
      </c>
      <c r="AX334" s="78" t="s">
        <v>2615</v>
      </c>
      <c r="AY334" s="78">
        <v>2185</v>
      </c>
    </row>
    <row r="335" spans="1:51" s="100" customFormat="1">
      <c r="A335" s="7" t="s">
        <v>109</v>
      </c>
      <c r="B335" s="8"/>
      <c r="C335" s="22"/>
      <c r="D335" s="11"/>
      <c r="E335" s="22"/>
      <c r="F335" s="22"/>
      <c r="G335" s="22"/>
      <c r="H335" s="22"/>
      <c r="I335" s="22"/>
      <c r="J335" s="22"/>
      <c r="K335" s="7"/>
      <c r="L335" s="7"/>
      <c r="M335" s="8"/>
      <c r="N335" s="8"/>
      <c r="O335" s="22"/>
      <c r="P335" s="22"/>
      <c r="Q335" s="7"/>
      <c r="R335" s="7" t="s">
        <v>109</v>
      </c>
      <c r="S335" s="23"/>
      <c r="T335" s="23"/>
      <c r="U335" s="23"/>
      <c r="V335" s="20"/>
      <c r="W335" s="17"/>
      <c r="X335" s="17"/>
      <c r="Y335" s="23"/>
      <c r="Z335" s="17"/>
      <c r="AA335" s="17"/>
      <c r="AB335" s="17"/>
      <c r="AC335" s="19"/>
      <c r="AD335" s="17"/>
      <c r="AE335" s="17"/>
      <c r="AF335" s="19"/>
      <c r="AG335" s="17"/>
      <c r="AH335" s="19"/>
      <c r="AI335" s="7" t="s">
        <v>109</v>
      </c>
      <c r="AJ335" s="8"/>
      <c r="AK335" s="8"/>
      <c r="AL335" s="8"/>
      <c r="AM335" s="22"/>
      <c r="AN335" s="11"/>
      <c r="AO335" s="22"/>
      <c r="AP335" s="22"/>
      <c r="AQ335" s="22"/>
      <c r="AR335" s="22"/>
      <c r="AS335" s="22"/>
      <c r="AT335" s="22"/>
      <c r="AU335" s="22"/>
      <c r="AW335" s="78" t="str">
        <f>IF(A335="",AW334,A335)</f>
        <v>IHOROMBE</v>
      </c>
      <c r="AX335" s="78" t="str">
        <f>AW335&amp;B335</f>
        <v>IHOROMBE</v>
      </c>
      <c r="AY335" s="78">
        <f>AK335+AM335+2*AN335+3*AO335+4*AP335+5*AQ335</f>
        <v>0</v>
      </c>
    </row>
    <row r="336" spans="1:51">
      <c r="A336" s="205" t="s">
        <v>204</v>
      </c>
      <c r="B336" s="8" t="s">
        <v>90</v>
      </c>
      <c r="C336" s="71">
        <v>0</v>
      </c>
      <c r="D336" s="71">
        <v>0</v>
      </c>
      <c r="E336" s="71">
        <v>253</v>
      </c>
      <c r="F336" s="71">
        <v>137</v>
      </c>
      <c r="G336" s="71">
        <v>691</v>
      </c>
      <c r="H336" s="71">
        <v>341</v>
      </c>
      <c r="I336" s="71">
        <v>3117</v>
      </c>
      <c r="J336" s="71">
        <v>1540</v>
      </c>
      <c r="K336" s="125">
        <v>4061</v>
      </c>
      <c r="L336" s="125">
        <v>2018</v>
      </c>
      <c r="M336" s="71">
        <v>0</v>
      </c>
      <c r="N336" s="71">
        <v>12</v>
      </c>
      <c r="O336" s="71">
        <v>26</v>
      </c>
      <c r="P336" s="71">
        <v>116</v>
      </c>
      <c r="Q336" s="125">
        <v>154</v>
      </c>
      <c r="R336" s="205" t="s">
        <v>204</v>
      </c>
      <c r="S336" s="8" t="s">
        <v>90</v>
      </c>
      <c r="T336" s="125">
        <v>89</v>
      </c>
      <c r="U336" s="71">
        <v>18</v>
      </c>
      <c r="V336" s="71">
        <v>0</v>
      </c>
      <c r="W336" s="71">
        <v>35</v>
      </c>
      <c r="X336" s="71">
        <v>0</v>
      </c>
      <c r="Y336" s="71">
        <v>9</v>
      </c>
      <c r="Z336" s="71">
        <v>0</v>
      </c>
      <c r="AA336" s="71">
        <v>138</v>
      </c>
      <c r="AB336" s="71">
        <v>0</v>
      </c>
      <c r="AC336" s="16">
        <v>147</v>
      </c>
      <c r="AD336" s="71">
        <v>63</v>
      </c>
      <c r="AE336" s="71">
        <v>116</v>
      </c>
      <c r="AF336" s="71">
        <v>2</v>
      </c>
      <c r="AG336" s="71">
        <v>1</v>
      </c>
      <c r="AH336" s="71">
        <v>86</v>
      </c>
      <c r="AI336" s="205" t="s">
        <v>204</v>
      </c>
      <c r="AJ336" s="8" t="s">
        <v>90</v>
      </c>
      <c r="AK336" s="71">
        <v>195</v>
      </c>
      <c r="AL336" s="71">
        <v>93</v>
      </c>
      <c r="AM336" s="71">
        <v>0</v>
      </c>
      <c r="AN336" s="71">
        <v>21</v>
      </c>
      <c r="AO336" s="71">
        <v>0</v>
      </c>
      <c r="AP336" s="71">
        <v>0</v>
      </c>
      <c r="AQ336" s="71">
        <v>24</v>
      </c>
      <c r="AR336" s="71">
        <v>2</v>
      </c>
      <c r="AS336" s="71">
        <v>113</v>
      </c>
      <c r="AT336" s="71">
        <v>21</v>
      </c>
      <c r="AU336" s="71">
        <v>21</v>
      </c>
      <c r="AW336" s="78" t="s">
        <v>204</v>
      </c>
      <c r="AX336" s="78" t="s">
        <v>2619</v>
      </c>
      <c r="AY336" s="78">
        <v>357</v>
      </c>
    </row>
    <row r="337" spans="1:51">
      <c r="A337" s="205"/>
      <c r="B337" s="8" t="s">
        <v>91</v>
      </c>
      <c r="C337" s="71">
        <v>0</v>
      </c>
      <c r="D337" s="71">
        <v>0</v>
      </c>
      <c r="E337" s="71">
        <v>0</v>
      </c>
      <c r="F337" s="71">
        <v>0</v>
      </c>
      <c r="G337" s="71">
        <v>0</v>
      </c>
      <c r="H337" s="71">
        <v>0</v>
      </c>
      <c r="I337" s="71">
        <v>0</v>
      </c>
      <c r="J337" s="71">
        <v>0</v>
      </c>
      <c r="K337" s="125">
        <v>0</v>
      </c>
      <c r="L337" s="125">
        <v>0</v>
      </c>
      <c r="M337" s="71">
        <v>0</v>
      </c>
      <c r="N337" s="71">
        <v>0</v>
      </c>
      <c r="O337" s="71">
        <v>0</v>
      </c>
      <c r="P337" s="71">
        <v>0</v>
      </c>
      <c r="Q337" s="125">
        <v>0</v>
      </c>
      <c r="R337" s="205"/>
      <c r="S337" s="8" t="s">
        <v>91</v>
      </c>
      <c r="T337" s="125">
        <v>0</v>
      </c>
      <c r="U337" s="71">
        <v>0</v>
      </c>
      <c r="V337" s="71">
        <v>0</v>
      </c>
      <c r="W337" s="71">
        <v>0</v>
      </c>
      <c r="X337" s="71">
        <v>0</v>
      </c>
      <c r="Y337" s="71">
        <v>0</v>
      </c>
      <c r="Z337" s="71">
        <v>0</v>
      </c>
      <c r="AA337" s="71">
        <v>0</v>
      </c>
      <c r="AB337" s="71">
        <v>0</v>
      </c>
      <c r="AC337" s="16">
        <v>0</v>
      </c>
      <c r="AD337" s="71">
        <v>0</v>
      </c>
      <c r="AE337" s="71">
        <v>0</v>
      </c>
      <c r="AF337" s="71">
        <v>0</v>
      </c>
      <c r="AG337" s="71">
        <v>0</v>
      </c>
      <c r="AH337" s="71">
        <v>0</v>
      </c>
      <c r="AI337" s="205"/>
      <c r="AJ337" s="8" t="s">
        <v>91</v>
      </c>
      <c r="AK337" s="71">
        <v>0</v>
      </c>
      <c r="AL337" s="71">
        <v>0</v>
      </c>
      <c r="AM337" s="71">
        <v>0</v>
      </c>
      <c r="AN337" s="71">
        <v>0</v>
      </c>
      <c r="AO337" s="71">
        <v>0</v>
      </c>
      <c r="AP337" s="71">
        <v>0</v>
      </c>
      <c r="AQ337" s="71">
        <v>0</v>
      </c>
      <c r="AR337" s="71">
        <v>0</v>
      </c>
      <c r="AS337" s="71">
        <v>0</v>
      </c>
      <c r="AT337" s="71">
        <v>0</v>
      </c>
      <c r="AU337" s="71">
        <v>0</v>
      </c>
      <c r="AW337" s="78" t="s">
        <v>204</v>
      </c>
      <c r="AX337" s="78" t="s">
        <v>2620</v>
      </c>
      <c r="AY337" s="78">
        <v>0</v>
      </c>
    </row>
    <row r="338" spans="1:51">
      <c r="A338" s="205"/>
      <c r="B338" s="25" t="s">
        <v>73</v>
      </c>
      <c r="C338" s="26">
        <v>0</v>
      </c>
      <c r="D338" s="26">
        <v>0</v>
      </c>
      <c r="E338" s="26">
        <v>253</v>
      </c>
      <c r="F338" s="26">
        <v>137</v>
      </c>
      <c r="G338" s="26">
        <v>691</v>
      </c>
      <c r="H338" s="26">
        <v>341</v>
      </c>
      <c r="I338" s="26">
        <v>3117</v>
      </c>
      <c r="J338" s="26">
        <v>1540</v>
      </c>
      <c r="K338" s="26">
        <v>4061</v>
      </c>
      <c r="L338" s="26">
        <v>2018</v>
      </c>
      <c r="M338" s="26">
        <v>0</v>
      </c>
      <c r="N338" s="26">
        <v>12</v>
      </c>
      <c r="O338" s="26">
        <v>26</v>
      </c>
      <c r="P338" s="26">
        <v>116</v>
      </c>
      <c r="Q338" s="26">
        <v>154</v>
      </c>
      <c r="R338" s="205"/>
      <c r="S338" s="25" t="s">
        <v>73</v>
      </c>
      <c r="T338" s="26">
        <v>89</v>
      </c>
      <c r="U338" s="26">
        <v>18</v>
      </c>
      <c r="V338" s="26">
        <v>0</v>
      </c>
      <c r="W338" s="26">
        <v>35</v>
      </c>
      <c r="X338" s="26">
        <v>0</v>
      </c>
      <c r="Y338" s="26">
        <v>9</v>
      </c>
      <c r="Z338" s="26">
        <v>0</v>
      </c>
      <c r="AA338" s="26">
        <v>138</v>
      </c>
      <c r="AB338" s="26">
        <v>0</v>
      </c>
      <c r="AC338" s="26">
        <v>147</v>
      </c>
      <c r="AD338" s="26">
        <v>63</v>
      </c>
      <c r="AE338" s="26">
        <v>116</v>
      </c>
      <c r="AF338" s="26">
        <v>2</v>
      </c>
      <c r="AG338" s="26">
        <v>1</v>
      </c>
      <c r="AH338" s="26">
        <v>86</v>
      </c>
      <c r="AI338" s="205"/>
      <c r="AJ338" s="25" t="s">
        <v>73</v>
      </c>
      <c r="AK338" s="26">
        <v>195</v>
      </c>
      <c r="AL338" s="26">
        <v>93</v>
      </c>
      <c r="AM338" s="26">
        <v>0</v>
      </c>
      <c r="AN338" s="26">
        <v>21</v>
      </c>
      <c r="AO338" s="26">
        <v>0</v>
      </c>
      <c r="AP338" s="26">
        <v>0</v>
      </c>
      <c r="AQ338" s="26">
        <v>24</v>
      </c>
      <c r="AR338" s="26">
        <v>2</v>
      </c>
      <c r="AS338" s="26">
        <v>113</v>
      </c>
      <c r="AT338" s="26">
        <v>21</v>
      </c>
      <c r="AU338" s="26">
        <v>21</v>
      </c>
      <c r="AW338" s="78" t="s">
        <v>204</v>
      </c>
      <c r="AX338" s="78" t="s">
        <v>2621</v>
      </c>
      <c r="AY338" s="78">
        <v>357</v>
      </c>
    </row>
    <row r="339" spans="1:51">
      <c r="A339" s="205" t="s">
        <v>205</v>
      </c>
      <c r="B339" s="8" t="s">
        <v>90</v>
      </c>
      <c r="C339" s="71">
        <v>0</v>
      </c>
      <c r="D339" s="71">
        <v>0</v>
      </c>
      <c r="E339" s="71">
        <v>402</v>
      </c>
      <c r="F339" s="71">
        <v>209</v>
      </c>
      <c r="G339" s="71">
        <v>1146</v>
      </c>
      <c r="H339" s="71">
        <v>583</v>
      </c>
      <c r="I339" s="71">
        <v>3866</v>
      </c>
      <c r="J339" s="71">
        <v>2012</v>
      </c>
      <c r="K339" s="125">
        <v>5414</v>
      </c>
      <c r="L339" s="125">
        <v>2804</v>
      </c>
      <c r="M339" s="71">
        <v>0</v>
      </c>
      <c r="N339" s="71">
        <v>47</v>
      </c>
      <c r="O339" s="71">
        <v>91</v>
      </c>
      <c r="P339" s="71">
        <v>214</v>
      </c>
      <c r="Q339" s="125">
        <v>352</v>
      </c>
      <c r="R339" s="205" t="s">
        <v>205</v>
      </c>
      <c r="S339" s="8" t="s">
        <v>90</v>
      </c>
      <c r="T339" s="125">
        <v>178</v>
      </c>
      <c r="U339" s="71">
        <v>40</v>
      </c>
      <c r="V339" s="71">
        <v>0</v>
      </c>
      <c r="W339" s="71">
        <v>68</v>
      </c>
      <c r="X339" s="71">
        <v>0</v>
      </c>
      <c r="Y339" s="71">
        <v>36</v>
      </c>
      <c r="Z339" s="71">
        <v>3</v>
      </c>
      <c r="AA339" s="71">
        <v>232</v>
      </c>
      <c r="AB339" s="71">
        <v>0</v>
      </c>
      <c r="AC339" s="16">
        <v>271</v>
      </c>
      <c r="AD339" s="71">
        <v>209</v>
      </c>
      <c r="AE339" s="71">
        <v>152</v>
      </c>
      <c r="AF339" s="71">
        <v>11</v>
      </c>
      <c r="AG339" s="71">
        <v>7</v>
      </c>
      <c r="AH339" s="71">
        <v>188</v>
      </c>
      <c r="AI339" s="205" t="s">
        <v>205</v>
      </c>
      <c r="AJ339" s="8" t="s">
        <v>90</v>
      </c>
      <c r="AK339" s="71">
        <v>300</v>
      </c>
      <c r="AL339" s="71">
        <v>119</v>
      </c>
      <c r="AM339" s="71">
        <v>43</v>
      </c>
      <c r="AN339" s="71">
        <v>173</v>
      </c>
      <c r="AO339" s="71">
        <v>40</v>
      </c>
      <c r="AP339" s="71">
        <v>10</v>
      </c>
      <c r="AQ339" s="71">
        <v>0</v>
      </c>
      <c r="AR339" s="71">
        <v>25</v>
      </c>
      <c r="AS339" s="71">
        <v>218</v>
      </c>
      <c r="AT339" s="71">
        <v>80</v>
      </c>
      <c r="AU339" s="71">
        <v>74</v>
      </c>
      <c r="AW339" s="78" t="s">
        <v>205</v>
      </c>
      <c r="AX339" s="78" t="s">
        <v>2622</v>
      </c>
      <c r="AY339" s="78">
        <v>849</v>
      </c>
    </row>
    <row r="340" spans="1:51">
      <c r="A340" s="205"/>
      <c r="B340" s="8" t="s">
        <v>91</v>
      </c>
      <c r="C340" s="71">
        <v>0</v>
      </c>
      <c r="D340" s="71">
        <v>0</v>
      </c>
      <c r="E340" s="71">
        <v>79</v>
      </c>
      <c r="F340" s="71">
        <v>45</v>
      </c>
      <c r="G340" s="71">
        <v>324</v>
      </c>
      <c r="H340" s="71">
        <v>169</v>
      </c>
      <c r="I340" s="71">
        <v>455</v>
      </c>
      <c r="J340" s="71">
        <v>228</v>
      </c>
      <c r="K340" s="125">
        <v>858</v>
      </c>
      <c r="L340" s="125">
        <v>442</v>
      </c>
      <c r="M340" s="71">
        <v>0</v>
      </c>
      <c r="N340" s="71">
        <v>4</v>
      </c>
      <c r="O340" s="71">
        <v>14</v>
      </c>
      <c r="P340" s="71">
        <v>25</v>
      </c>
      <c r="Q340" s="125">
        <v>43</v>
      </c>
      <c r="R340" s="205"/>
      <c r="S340" s="8" t="s">
        <v>91</v>
      </c>
      <c r="T340" s="125">
        <v>15</v>
      </c>
      <c r="U340" s="71">
        <v>8</v>
      </c>
      <c r="V340" s="71">
        <v>3</v>
      </c>
      <c r="W340" s="71">
        <v>2</v>
      </c>
      <c r="X340" s="71">
        <v>0</v>
      </c>
      <c r="Y340" s="71">
        <v>15</v>
      </c>
      <c r="Z340" s="71">
        <v>0</v>
      </c>
      <c r="AA340" s="71">
        <v>28</v>
      </c>
      <c r="AB340" s="71">
        <v>0</v>
      </c>
      <c r="AC340" s="16">
        <v>43</v>
      </c>
      <c r="AD340" s="71">
        <v>40</v>
      </c>
      <c r="AE340" s="71">
        <v>30</v>
      </c>
      <c r="AF340" s="71">
        <v>14</v>
      </c>
      <c r="AG340" s="71">
        <v>10</v>
      </c>
      <c r="AH340" s="71">
        <v>12</v>
      </c>
      <c r="AI340" s="205"/>
      <c r="AJ340" s="8" t="s">
        <v>91</v>
      </c>
      <c r="AK340" s="71">
        <v>347</v>
      </c>
      <c r="AL340" s="71">
        <v>101</v>
      </c>
      <c r="AM340" s="71">
        <v>8</v>
      </c>
      <c r="AN340" s="71">
        <v>26</v>
      </c>
      <c r="AO340" s="71">
        <v>0</v>
      </c>
      <c r="AP340" s="71">
        <v>0</v>
      </c>
      <c r="AQ340" s="71">
        <v>0</v>
      </c>
      <c r="AR340" s="71">
        <v>4</v>
      </c>
      <c r="AS340" s="71">
        <v>18</v>
      </c>
      <c r="AT340" s="71">
        <v>12</v>
      </c>
      <c r="AU340" s="71">
        <v>9</v>
      </c>
      <c r="AW340" s="78" t="s">
        <v>205</v>
      </c>
      <c r="AX340" s="78" t="s">
        <v>2623</v>
      </c>
      <c r="AY340" s="78">
        <v>407</v>
      </c>
    </row>
    <row r="341" spans="1:51">
      <c r="A341" s="205"/>
      <c r="B341" s="25" t="s">
        <v>73</v>
      </c>
      <c r="C341" s="26">
        <v>0</v>
      </c>
      <c r="D341" s="26">
        <v>0</v>
      </c>
      <c r="E341" s="26">
        <v>481</v>
      </c>
      <c r="F341" s="26">
        <v>254</v>
      </c>
      <c r="G341" s="26">
        <v>1470</v>
      </c>
      <c r="H341" s="26">
        <v>752</v>
      </c>
      <c r="I341" s="26">
        <v>4321</v>
      </c>
      <c r="J341" s="26">
        <v>2240</v>
      </c>
      <c r="K341" s="26">
        <v>6272</v>
      </c>
      <c r="L341" s="26">
        <v>3246</v>
      </c>
      <c r="M341" s="26">
        <v>0</v>
      </c>
      <c r="N341" s="26">
        <v>51</v>
      </c>
      <c r="O341" s="26">
        <v>105</v>
      </c>
      <c r="P341" s="26">
        <v>239</v>
      </c>
      <c r="Q341" s="26">
        <v>395</v>
      </c>
      <c r="R341" s="205"/>
      <c r="S341" s="25" t="s">
        <v>73</v>
      </c>
      <c r="T341" s="26">
        <v>193</v>
      </c>
      <c r="U341" s="26">
        <v>48</v>
      </c>
      <c r="V341" s="26">
        <v>3</v>
      </c>
      <c r="W341" s="26">
        <v>70</v>
      </c>
      <c r="X341" s="26">
        <v>0</v>
      </c>
      <c r="Y341" s="26">
        <v>51</v>
      </c>
      <c r="Z341" s="26">
        <v>3</v>
      </c>
      <c r="AA341" s="26">
        <v>260</v>
      </c>
      <c r="AB341" s="26">
        <v>0</v>
      </c>
      <c r="AC341" s="26">
        <v>314</v>
      </c>
      <c r="AD341" s="26">
        <v>249</v>
      </c>
      <c r="AE341" s="26">
        <v>182</v>
      </c>
      <c r="AF341" s="26">
        <v>25</v>
      </c>
      <c r="AG341" s="26">
        <v>17</v>
      </c>
      <c r="AH341" s="26">
        <v>200</v>
      </c>
      <c r="AI341" s="205"/>
      <c r="AJ341" s="25" t="s">
        <v>73</v>
      </c>
      <c r="AK341" s="26">
        <v>647</v>
      </c>
      <c r="AL341" s="26">
        <v>220</v>
      </c>
      <c r="AM341" s="26">
        <v>51</v>
      </c>
      <c r="AN341" s="26">
        <v>199</v>
      </c>
      <c r="AO341" s="26">
        <v>40</v>
      </c>
      <c r="AP341" s="26">
        <v>10</v>
      </c>
      <c r="AQ341" s="26">
        <v>0</v>
      </c>
      <c r="AR341" s="26">
        <v>29</v>
      </c>
      <c r="AS341" s="26">
        <v>236</v>
      </c>
      <c r="AT341" s="26">
        <v>92</v>
      </c>
      <c r="AU341" s="26">
        <v>83</v>
      </c>
      <c r="AW341" s="78" t="s">
        <v>205</v>
      </c>
      <c r="AX341" s="78" t="s">
        <v>2624</v>
      </c>
      <c r="AY341" s="78">
        <v>1256</v>
      </c>
    </row>
    <row r="342" spans="1:51">
      <c r="A342" s="205" t="s">
        <v>206</v>
      </c>
      <c r="B342" s="8" t="s">
        <v>90</v>
      </c>
      <c r="C342" s="71">
        <v>0</v>
      </c>
      <c r="D342" s="71">
        <v>0</v>
      </c>
      <c r="E342" s="71">
        <v>121</v>
      </c>
      <c r="F342" s="71">
        <v>59</v>
      </c>
      <c r="G342" s="71">
        <v>657</v>
      </c>
      <c r="H342" s="71">
        <v>346</v>
      </c>
      <c r="I342" s="71">
        <v>2402</v>
      </c>
      <c r="J342" s="71">
        <v>1235</v>
      </c>
      <c r="K342" s="125">
        <v>3180</v>
      </c>
      <c r="L342" s="125">
        <v>1640</v>
      </c>
      <c r="M342" s="71">
        <v>0</v>
      </c>
      <c r="N342" s="71">
        <v>7</v>
      </c>
      <c r="O342" s="71">
        <v>40</v>
      </c>
      <c r="P342" s="71">
        <v>116</v>
      </c>
      <c r="Q342" s="125">
        <v>163</v>
      </c>
      <c r="R342" s="205" t="s">
        <v>206</v>
      </c>
      <c r="S342" s="8" t="s">
        <v>90</v>
      </c>
      <c r="T342" s="125">
        <v>22</v>
      </c>
      <c r="U342" s="71">
        <v>8</v>
      </c>
      <c r="V342" s="71">
        <v>0</v>
      </c>
      <c r="W342" s="71">
        <v>48</v>
      </c>
      <c r="X342" s="71">
        <v>1</v>
      </c>
      <c r="Y342" s="71">
        <v>20</v>
      </c>
      <c r="Z342" s="71">
        <v>0</v>
      </c>
      <c r="AA342" s="71">
        <v>129</v>
      </c>
      <c r="AB342" s="71">
        <v>0</v>
      </c>
      <c r="AC342" s="16">
        <v>150</v>
      </c>
      <c r="AD342" s="71">
        <v>87</v>
      </c>
      <c r="AE342" s="71">
        <v>87</v>
      </c>
      <c r="AF342" s="71">
        <v>1</v>
      </c>
      <c r="AG342" s="71">
        <v>0</v>
      </c>
      <c r="AH342" s="71">
        <v>110</v>
      </c>
      <c r="AI342" s="205" t="s">
        <v>206</v>
      </c>
      <c r="AJ342" s="8" t="s">
        <v>90</v>
      </c>
      <c r="AK342" s="71">
        <v>129</v>
      </c>
      <c r="AL342" s="71">
        <v>73</v>
      </c>
      <c r="AM342" s="71">
        <v>0</v>
      </c>
      <c r="AN342" s="71">
        <v>59</v>
      </c>
      <c r="AO342" s="71">
        <v>0</v>
      </c>
      <c r="AP342" s="71">
        <v>0</v>
      </c>
      <c r="AQ342" s="71">
        <v>0</v>
      </c>
      <c r="AR342" s="71">
        <v>6</v>
      </c>
      <c r="AS342" s="71">
        <v>117</v>
      </c>
      <c r="AT342" s="71">
        <v>22</v>
      </c>
      <c r="AU342" s="71">
        <v>16</v>
      </c>
      <c r="AW342" s="78" t="s">
        <v>206</v>
      </c>
      <c r="AX342" s="78" t="s">
        <v>2625</v>
      </c>
      <c r="AY342" s="78">
        <v>247</v>
      </c>
    </row>
    <row r="343" spans="1:51">
      <c r="A343" s="205"/>
      <c r="B343" s="8" t="s">
        <v>91</v>
      </c>
      <c r="C343" s="71">
        <v>0</v>
      </c>
      <c r="D343" s="71">
        <v>0</v>
      </c>
      <c r="E343" s="71">
        <v>0</v>
      </c>
      <c r="F343" s="71">
        <v>0</v>
      </c>
      <c r="G343" s="71">
        <v>0</v>
      </c>
      <c r="H343" s="71">
        <v>0</v>
      </c>
      <c r="I343" s="71">
        <v>0</v>
      </c>
      <c r="J343" s="71">
        <v>0</v>
      </c>
      <c r="K343" s="125">
        <v>0</v>
      </c>
      <c r="L343" s="125">
        <v>0</v>
      </c>
      <c r="M343" s="71">
        <v>0</v>
      </c>
      <c r="N343" s="71">
        <v>0</v>
      </c>
      <c r="O343" s="71">
        <v>0</v>
      </c>
      <c r="P343" s="71">
        <v>0</v>
      </c>
      <c r="Q343" s="125">
        <v>0</v>
      </c>
      <c r="R343" s="205"/>
      <c r="S343" s="8" t="s">
        <v>91</v>
      </c>
      <c r="T343" s="125">
        <v>0</v>
      </c>
      <c r="U343" s="71">
        <v>0</v>
      </c>
      <c r="V343" s="71">
        <v>0</v>
      </c>
      <c r="W343" s="71">
        <v>0</v>
      </c>
      <c r="X343" s="71">
        <v>0</v>
      </c>
      <c r="Y343" s="71">
        <v>0</v>
      </c>
      <c r="Z343" s="71">
        <v>0</v>
      </c>
      <c r="AA343" s="71">
        <v>0</v>
      </c>
      <c r="AB343" s="71">
        <v>0</v>
      </c>
      <c r="AC343" s="16">
        <v>0</v>
      </c>
      <c r="AD343" s="71">
        <v>0</v>
      </c>
      <c r="AE343" s="71">
        <v>0</v>
      </c>
      <c r="AF343" s="71">
        <v>0</v>
      </c>
      <c r="AG343" s="71">
        <v>0</v>
      </c>
      <c r="AH343" s="71">
        <v>0</v>
      </c>
      <c r="AI343" s="205"/>
      <c r="AJ343" s="8" t="s">
        <v>91</v>
      </c>
      <c r="AK343" s="71">
        <v>0</v>
      </c>
      <c r="AL343" s="71">
        <v>0</v>
      </c>
      <c r="AM343" s="71">
        <v>0</v>
      </c>
      <c r="AN343" s="71">
        <v>0</v>
      </c>
      <c r="AO343" s="71">
        <v>0</v>
      </c>
      <c r="AP343" s="71">
        <v>0</v>
      </c>
      <c r="AQ343" s="71">
        <v>0</v>
      </c>
      <c r="AR343" s="71">
        <v>0</v>
      </c>
      <c r="AS343" s="71">
        <v>0</v>
      </c>
      <c r="AT343" s="71">
        <v>0</v>
      </c>
      <c r="AU343" s="71">
        <v>0</v>
      </c>
      <c r="AW343" s="78" t="s">
        <v>206</v>
      </c>
      <c r="AX343" s="78" t="s">
        <v>2626</v>
      </c>
      <c r="AY343" s="78">
        <v>0</v>
      </c>
    </row>
    <row r="344" spans="1:51">
      <c r="A344" s="205"/>
      <c r="B344" s="25" t="s">
        <v>73</v>
      </c>
      <c r="C344" s="26">
        <v>0</v>
      </c>
      <c r="D344" s="26">
        <v>0</v>
      </c>
      <c r="E344" s="26">
        <v>121</v>
      </c>
      <c r="F344" s="26">
        <v>59</v>
      </c>
      <c r="G344" s="26">
        <v>657</v>
      </c>
      <c r="H344" s="26">
        <v>346</v>
      </c>
      <c r="I344" s="26">
        <v>2402</v>
      </c>
      <c r="J344" s="26">
        <v>1235</v>
      </c>
      <c r="K344" s="26">
        <v>3180</v>
      </c>
      <c r="L344" s="26">
        <v>1640</v>
      </c>
      <c r="M344" s="26">
        <v>0</v>
      </c>
      <c r="N344" s="26">
        <v>7</v>
      </c>
      <c r="O344" s="26">
        <v>40</v>
      </c>
      <c r="P344" s="26">
        <v>116</v>
      </c>
      <c r="Q344" s="26">
        <v>163</v>
      </c>
      <c r="R344" s="205"/>
      <c r="S344" s="25" t="s">
        <v>73</v>
      </c>
      <c r="T344" s="26">
        <v>22</v>
      </c>
      <c r="U344" s="26">
        <v>8</v>
      </c>
      <c r="V344" s="26">
        <v>0</v>
      </c>
      <c r="W344" s="26">
        <v>48</v>
      </c>
      <c r="X344" s="26">
        <v>1</v>
      </c>
      <c r="Y344" s="26">
        <v>20</v>
      </c>
      <c r="Z344" s="26">
        <v>0</v>
      </c>
      <c r="AA344" s="26">
        <v>129</v>
      </c>
      <c r="AB344" s="26">
        <v>0</v>
      </c>
      <c r="AC344" s="26">
        <v>150</v>
      </c>
      <c r="AD344" s="26">
        <v>87</v>
      </c>
      <c r="AE344" s="26">
        <v>87</v>
      </c>
      <c r="AF344" s="26">
        <v>1</v>
      </c>
      <c r="AG344" s="26">
        <v>0</v>
      </c>
      <c r="AH344" s="26">
        <v>110</v>
      </c>
      <c r="AI344" s="205"/>
      <c r="AJ344" s="25" t="s">
        <v>73</v>
      </c>
      <c r="AK344" s="26">
        <v>129</v>
      </c>
      <c r="AL344" s="26">
        <v>73</v>
      </c>
      <c r="AM344" s="26">
        <v>0</v>
      </c>
      <c r="AN344" s="26">
        <v>59</v>
      </c>
      <c r="AO344" s="26">
        <v>0</v>
      </c>
      <c r="AP344" s="26">
        <v>0</v>
      </c>
      <c r="AQ344" s="26">
        <v>0</v>
      </c>
      <c r="AR344" s="26">
        <v>6</v>
      </c>
      <c r="AS344" s="26">
        <v>117</v>
      </c>
      <c r="AT344" s="26">
        <v>22</v>
      </c>
      <c r="AU344" s="26">
        <v>16</v>
      </c>
      <c r="AW344" s="78" t="s">
        <v>206</v>
      </c>
      <c r="AX344" s="78" t="s">
        <v>2627</v>
      </c>
      <c r="AY344" s="78">
        <v>247</v>
      </c>
    </row>
    <row r="345" spans="1:51" s="100" customFormat="1">
      <c r="A345" s="7" t="s">
        <v>110</v>
      </c>
      <c r="B345" s="8"/>
      <c r="C345" s="22"/>
      <c r="D345" s="11"/>
      <c r="E345" s="22"/>
      <c r="F345" s="22"/>
      <c r="G345" s="22"/>
      <c r="H345" s="22"/>
      <c r="I345" s="22"/>
      <c r="J345" s="22"/>
      <c r="K345" s="7"/>
      <c r="L345" s="7"/>
      <c r="M345" s="8"/>
      <c r="N345" s="8"/>
      <c r="O345" s="22"/>
      <c r="P345" s="22"/>
      <c r="Q345" s="7"/>
      <c r="R345" s="7" t="s">
        <v>110</v>
      </c>
      <c r="S345" s="23"/>
      <c r="T345" s="23"/>
      <c r="U345" s="23"/>
      <c r="V345" s="20"/>
      <c r="W345" s="17"/>
      <c r="X345" s="17"/>
      <c r="Y345" s="23"/>
      <c r="Z345" s="17"/>
      <c r="AA345" s="17"/>
      <c r="AB345" s="17"/>
      <c r="AC345" s="19"/>
      <c r="AD345" s="17"/>
      <c r="AE345" s="17"/>
      <c r="AF345" s="19"/>
      <c r="AG345" s="17"/>
      <c r="AH345" s="19"/>
      <c r="AI345" s="7" t="s">
        <v>110</v>
      </c>
      <c r="AJ345" s="8"/>
      <c r="AK345" s="8"/>
      <c r="AL345" s="8"/>
      <c r="AM345" s="22"/>
      <c r="AN345" s="11"/>
      <c r="AO345" s="22"/>
      <c r="AP345" s="22"/>
      <c r="AQ345" s="22"/>
      <c r="AR345" s="22"/>
      <c r="AS345" s="22"/>
      <c r="AT345" s="22"/>
      <c r="AU345" s="22"/>
      <c r="AW345" s="78" t="str">
        <f>IF(A345="",AW344,A345)</f>
        <v>ITASY</v>
      </c>
      <c r="AX345" s="78" t="str">
        <f>AW345&amp;B345</f>
        <v>ITASY</v>
      </c>
      <c r="AY345" s="78">
        <f>AK345+AM345+2*AN345+3*AO345+4*AP345+5*AQ345</f>
        <v>0</v>
      </c>
    </row>
    <row r="346" spans="1:51">
      <c r="A346" s="205" t="s">
        <v>207</v>
      </c>
      <c r="B346" s="8" t="s">
        <v>90</v>
      </c>
      <c r="C346" s="71">
        <v>0</v>
      </c>
      <c r="D346" s="71">
        <v>0</v>
      </c>
      <c r="E346" s="71">
        <v>182</v>
      </c>
      <c r="F346" s="71">
        <v>90</v>
      </c>
      <c r="G346" s="71">
        <v>624</v>
      </c>
      <c r="H346" s="71">
        <v>311</v>
      </c>
      <c r="I346" s="71">
        <v>1248</v>
      </c>
      <c r="J346" s="71">
        <v>620</v>
      </c>
      <c r="K346" s="125">
        <v>2054</v>
      </c>
      <c r="L346" s="125">
        <v>1021</v>
      </c>
      <c r="M346" s="71">
        <v>0</v>
      </c>
      <c r="N346" s="71">
        <v>31</v>
      </c>
      <c r="O346" s="71">
        <v>63</v>
      </c>
      <c r="P346" s="71">
        <v>89</v>
      </c>
      <c r="Q346" s="125">
        <v>183</v>
      </c>
      <c r="R346" s="205" t="s">
        <v>207</v>
      </c>
      <c r="S346" s="8" t="s">
        <v>90</v>
      </c>
      <c r="T346" s="125">
        <v>105</v>
      </c>
      <c r="U346" s="71">
        <v>35</v>
      </c>
      <c r="V346" s="71">
        <v>8</v>
      </c>
      <c r="W346" s="71">
        <v>21</v>
      </c>
      <c r="X346" s="71">
        <v>1</v>
      </c>
      <c r="Y346" s="71">
        <v>16</v>
      </c>
      <c r="Z346" s="71">
        <v>4</v>
      </c>
      <c r="AA346" s="71">
        <v>99</v>
      </c>
      <c r="AB346" s="71">
        <v>0</v>
      </c>
      <c r="AC346" s="16">
        <v>120</v>
      </c>
      <c r="AD346" s="71">
        <v>107</v>
      </c>
      <c r="AE346" s="71">
        <v>52</v>
      </c>
      <c r="AF346" s="71">
        <v>19</v>
      </c>
      <c r="AG346" s="71">
        <v>12</v>
      </c>
      <c r="AH346" s="71">
        <v>95</v>
      </c>
      <c r="AI346" s="205" t="s">
        <v>207</v>
      </c>
      <c r="AJ346" s="8" t="s">
        <v>90</v>
      </c>
      <c r="AK346" s="71">
        <v>644</v>
      </c>
      <c r="AL346" s="71">
        <v>240</v>
      </c>
      <c r="AM346" s="71">
        <v>0</v>
      </c>
      <c r="AN346" s="71">
        <v>280</v>
      </c>
      <c r="AO346" s="71">
        <v>94</v>
      </c>
      <c r="AP346" s="71">
        <v>59</v>
      </c>
      <c r="AQ346" s="71">
        <v>19</v>
      </c>
      <c r="AR346" s="71">
        <v>34</v>
      </c>
      <c r="AS346" s="71">
        <v>140</v>
      </c>
      <c r="AT346" s="71">
        <v>61</v>
      </c>
      <c r="AU346" s="71">
        <v>54</v>
      </c>
      <c r="AW346" s="78" t="s">
        <v>207</v>
      </c>
      <c r="AX346" s="78" t="s">
        <v>2631</v>
      </c>
      <c r="AY346" s="78">
        <v>1817</v>
      </c>
    </row>
    <row r="347" spans="1:51">
      <c r="A347" s="205"/>
      <c r="B347" s="8" t="s">
        <v>91</v>
      </c>
      <c r="C347" s="71">
        <v>0</v>
      </c>
      <c r="D347" s="71">
        <v>0</v>
      </c>
      <c r="E347" s="71">
        <v>38</v>
      </c>
      <c r="F347" s="71">
        <v>18</v>
      </c>
      <c r="G347" s="71">
        <v>334</v>
      </c>
      <c r="H347" s="71">
        <v>173</v>
      </c>
      <c r="I347" s="71">
        <v>514</v>
      </c>
      <c r="J347" s="71">
        <v>273</v>
      </c>
      <c r="K347" s="125">
        <v>886</v>
      </c>
      <c r="L347" s="125">
        <v>464</v>
      </c>
      <c r="M347" s="71">
        <v>0</v>
      </c>
      <c r="N347" s="71">
        <v>7</v>
      </c>
      <c r="O347" s="71">
        <v>23</v>
      </c>
      <c r="P347" s="71">
        <v>28</v>
      </c>
      <c r="Q347" s="125">
        <v>58</v>
      </c>
      <c r="R347" s="205"/>
      <c r="S347" s="8" t="s">
        <v>91</v>
      </c>
      <c r="T347" s="125">
        <v>34</v>
      </c>
      <c r="U347" s="71">
        <v>7</v>
      </c>
      <c r="V347" s="71">
        <v>8</v>
      </c>
      <c r="W347" s="71">
        <v>5</v>
      </c>
      <c r="X347" s="71">
        <v>0</v>
      </c>
      <c r="Y347" s="71">
        <v>10</v>
      </c>
      <c r="Z347" s="71">
        <v>1</v>
      </c>
      <c r="AA347" s="71">
        <v>32</v>
      </c>
      <c r="AB347" s="71">
        <v>0</v>
      </c>
      <c r="AC347" s="16">
        <v>43</v>
      </c>
      <c r="AD347" s="71">
        <v>41</v>
      </c>
      <c r="AE347" s="71">
        <v>18</v>
      </c>
      <c r="AF347" s="71">
        <v>8</v>
      </c>
      <c r="AG347" s="71">
        <v>1</v>
      </c>
      <c r="AH347" s="71">
        <v>25</v>
      </c>
      <c r="AI347" s="205"/>
      <c r="AJ347" s="8" t="s">
        <v>91</v>
      </c>
      <c r="AK347" s="71">
        <v>510</v>
      </c>
      <c r="AL347" s="71">
        <v>138</v>
      </c>
      <c r="AM347" s="71">
        <v>0</v>
      </c>
      <c r="AN347" s="71">
        <v>43</v>
      </c>
      <c r="AO347" s="71">
        <v>11</v>
      </c>
      <c r="AP347" s="71">
        <v>13</v>
      </c>
      <c r="AQ347" s="71">
        <v>23</v>
      </c>
      <c r="AR347" s="71">
        <v>9</v>
      </c>
      <c r="AS347" s="71">
        <v>33</v>
      </c>
      <c r="AT347" s="71">
        <v>23</v>
      </c>
      <c r="AU347" s="71">
        <v>23</v>
      </c>
      <c r="AW347" s="78" t="s">
        <v>207</v>
      </c>
      <c r="AX347" s="78" t="s">
        <v>2632</v>
      </c>
      <c r="AY347" s="78">
        <v>796</v>
      </c>
    </row>
    <row r="348" spans="1:51">
      <c r="A348" s="205"/>
      <c r="B348" s="25" t="s">
        <v>73</v>
      </c>
      <c r="C348" s="26">
        <v>0</v>
      </c>
      <c r="D348" s="26">
        <v>0</v>
      </c>
      <c r="E348" s="26">
        <v>220</v>
      </c>
      <c r="F348" s="26">
        <v>108</v>
      </c>
      <c r="G348" s="26">
        <v>958</v>
      </c>
      <c r="H348" s="26">
        <v>484</v>
      </c>
      <c r="I348" s="26">
        <v>1762</v>
      </c>
      <c r="J348" s="26">
        <v>893</v>
      </c>
      <c r="K348" s="26">
        <v>2940</v>
      </c>
      <c r="L348" s="26">
        <v>1485</v>
      </c>
      <c r="M348" s="26">
        <v>0</v>
      </c>
      <c r="N348" s="26">
        <v>38</v>
      </c>
      <c r="O348" s="26">
        <v>86</v>
      </c>
      <c r="P348" s="26">
        <v>117</v>
      </c>
      <c r="Q348" s="26">
        <v>241</v>
      </c>
      <c r="R348" s="205"/>
      <c r="S348" s="25" t="s">
        <v>73</v>
      </c>
      <c r="T348" s="26">
        <v>139</v>
      </c>
      <c r="U348" s="26">
        <v>42</v>
      </c>
      <c r="V348" s="26">
        <v>16</v>
      </c>
      <c r="W348" s="26">
        <v>26</v>
      </c>
      <c r="X348" s="26">
        <v>1</v>
      </c>
      <c r="Y348" s="26">
        <v>26</v>
      </c>
      <c r="Z348" s="26">
        <v>5</v>
      </c>
      <c r="AA348" s="26">
        <v>131</v>
      </c>
      <c r="AB348" s="26">
        <v>0</v>
      </c>
      <c r="AC348" s="26">
        <v>163</v>
      </c>
      <c r="AD348" s="26">
        <v>148</v>
      </c>
      <c r="AE348" s="26">
        <v>70</v>
      </c>
      <c r="AF348" s="26">
        <v>27</v>
      </c>
      <c r="AG348" s="26">
        <v>13</v>
      </c>
      <c r="AH348" s="26">
        <v>120</v>
      </c>
      <c r="AI348" s="205"/>
      <c r="AJ348" s="25" t="s">
        <v>73</v>
      </c>
      <c r="AK348" s="26">
        <v>1154</v>
      </c>
      <c r="AL348" s="26">
        <v>378</v>
      </c>
      <c r="AM348" s="26">
        <v>0</v>
      </c>
      <c r="AN348" s="26">
        <v>323</v>
      </c>
      <c r="AO348" s="26">
        <v>105</v>
      </c>
      <c r="AP348" s="26">
        <v>72</v>
      </c>
      <c r="AQ348" s="26">
        <v>42</v>
      </c>
      <c r="AR348" s="26">
        <v>43</v>
      </c>
      <c r="AS348" s="26">
        <v>173</v>
      </c>
      <c r="AT348" s="26">
        <v>84</v>
      </c>
      <c r="AU348" s="26">
        <v>77</v>
      </c>
      <c r="AW348" s="78" t="s">
        <v>207</v>
      </c>
      <c r="AX348" s="78" t="s">
        <v>2633</v>
      </c>
      <c r="AY348" s="78">
        <v>2613</v>
      </c>
    </row>
    <row r="349" spans="1:51">
      <c r="A349" s="205" t="s">
        <v>208</v>
      </c>
      <c r="B349" s="8" t="s">
        <v>90</v>
      </c>
      <c r="C349" s="71">
        <v>55</v>
      </c>
      <c r="D349" s="71">
        <v>29</v>
      </c>
      <c r="E349" s="71">
        <v>77</v>
      </c>
      <c r="F349" s="71">
        <v>48</v>
      </c>
      <c r="G349" s="71">
        <v>950</v>
      </c>
      <c r="H349" s="71">
        <v>516</v>
      </c>
      <c r="I349" s="71">
        <v>1902</v>
      </c>
      <c r="J349" s="71">
        <v>946</v>
      </c>
      <c r="K349" s="125">
        <v>2984</v>
      </c>
      <c r="L349" s="125">
        <v>1539</v>
      </c>
      <c r="M349" s="71">
        <v>1</v>
      </c>
      <c r="N349" s="71">
        <v>8</v>
      </c>
      <c r="O349" s="71">
        <v>62</v>
      </c>
      <c r="P349" s="71">
        <v>110</v>
      </c>
      <c r="Q349" s="125">
        <v>181</v>
      </c>
      <c r="R349" s="205" t="s">
        <v>208</v>
      </c>
      <c r="S349" s="8" t="s">
        <v>90</v>
      </c>
      <c r="T349" s="125">
        <v>123</v>
      </c>
      <c r="U349" s="71">
        <v>35</v>
      </c>
      <c r="V349" s="71">
        <v>5</v>
      </c>
      <c r="W349" s="71">
        <v>14</v>
      </c>
      <c r="X349" s="71">
        <v>1</v>
      </c>
      <c r="Y349" s="71">
        <v>35</v>
      </c>
      <c r="Z349" s="71">
        <v>10</v>
      </c>
      <c r="AA349" s="71">
        <v>99</v>
      </c>
      <c r="AB349" s="71">
        <v>1</v>
      </c>
      <c r="AC349" s="16">
        <v>146</v>
      </c>
      <c r="AD349" s="71">
        <v>120</v>
      </c>
      <c r="AE349" s="71">
        <v>97</v>
      </c>
      <c r="AF349" s="71">
        <v>11</v>
      </c>
      <c r="AG349" s="71">
        <v>6</v>
      </c>
      <c r="AH349" s="71">
        <v>119</v>
      </c>
      <c r="AI349" s="205" t="s">
        <v>208</v>
      </c>
      <c r="AJ349" s="8" t="s">
        <v>90</v>
      </c>
      <c r="AK349" s="71">
        <v>578</v>
      </c>
      <c r="AL349" s="71">
        <v>211</v>
      </c>
      <c r="AM349" s="71">
        <v>9</v>
      </c>
      <c r="AN349" s="71">
        <v>329</v>
      </c>
      <c r="AO349" s="71">
        <v>135</v>
      </c>
      <c r="AP349" s="71">
        <v>98</v>
      </c>
      <c r="AQ349" s="71">
        <v>17</v>
      </c>
      <c r="AR349" s="71">
        <v>41</v>
      </c>
      <c r="AS349" s="71">
        <v>146</v>
      </c>
      <c r="AT349" s="71">
        <v>93</v>
      </c>
      <c r="AU349" s="71">
        <v>88</v>
      </c>
      <c r="AW349" s="78" t="s">
        <v>208</v>
      </c>
      <c r="AX349" s="78" t="s">
        <v>2634</v>
      </c>
      <c r="AY349" s="78">
        <v>2127</v>
      </c>
    </row>
    <row r="350" spans="1:51">
      <c r="A350" s="205"/>
      <c r="B350" s="8" t="s">
        <v>91</v>
      </c>
      <c r="C350" s="71">
        <v>0</v>
      </c>
      <c r="D350" s="71">
        <v>0</v>
      </c>
      <c r="E350" s="71">
        <v>15</v>
      </c>
      <c r="F350" s="71">
        <v>7</v>
      </c>
      <c r="G350" s="71">
        <v>97</v>
      </c>
      <c r="H350" s="71">
        <v>46</v>
      </c>
      <c r="I350" s="71">
        <v>104</v>
      </c>
      <c r="J350" s="71">
        <v>52</v>
      </c>
      <c r="K350" s="125">
        <v>216</v>
      </c>
      <c r="L350" s="125">
        <v>105</v>
      </c>
      <c r="M350" s="71">
        <v>0</v>
      </c>
      <c r="N350" s="71">
        <v>2</v>
      </c>
      <c r="O350" s="71">
        <v>6</v>
      </c>
      <c r="P350" s="71">
        <v>6</v>
      </c>
      <c r="Q350" s="125">
        <v>14</v>
      </c>
      <c r="R350" s="205"/>
      <c r="S350" s="8" t="s">
        <v>91</v>
      </c>
      <c r="T350" s="125">
        <v>7</v>
      </c>
      <c r="U350" s="71">
        <v>4</v>
      </c>
      <c r="V350" s="71">
        <v>2</v>
      </c>
      <c r="W350" s="71">
        <v>4</v>
      </c>
      <c r="X350" s="71">
        <v>0</v>
      </c>
      <c r="Y350" s="71">
        <v>4</v>
      </c>
      <c r="Z350" s="71">
        <v>0</v>
      </c>
      <c r="AA350" s="71">
        <v>6</v>
      </c>
      <c r="AB350" s="71">
        <v>0</v>
      </c>
      <c r="AC350" s="16">
        <v>10</v>
      </c>
      <c r="AD350" s="71">
        <v>10</v>
      </c>
      <c r="AE350" s="71">
        <v>8</v>
      </c>
      <c r="AF350" s="71">
        <v>6</v>
      </c>
      <c r="AG350" s="71">
        <v>6</v>
      </c>
      <c r="AH350" s="71">
        <v>6</v>
      </c>
      <c r="AI350" s="205"/>
      <c r="AJ350" s="8" t="s">
        <v>91</v>
      </c>
      <c r="AK350" s="71">
        <v>69</v>
      </c>
      <c r="AL350" s="71">
        <v>33</v>
      </c>
      <c r="AM350" s="71">
        <v>0</v>
      </c>
      <c r="AN350" s="71">
        <v>15</v>
      </c>
      <c r="AO350" s="71">
        <v>9</v>
      </c>
      <c r="AP350" s="71">
        <v>0</v>
      </c>
      <c r="AQ350" s="71">
        <v>0</v>
      </c>
      <c r="AR350" s="71">
        <v>4</v>
      </c>
      <c r="AS350" s="71">
        <v>10</v>
      </c>
      <c r="AT350" s="71">
        <v>7</v>
      </c>
      <c r="AU350" s="71">
        <v>7</v>
      </c>
      <c r="AW350" s="78" t="s">
        <v>208</v>
      </c>
      <c r="AX350" s="78" t="s">
        <v>2635</v>
      </c>
      <c r="AY350" s="78">
        <v>126</v>
      </c>
    </row>
    <row r="351" spans="1:51" ht="14.45" customHeight="1">
      <c r="A351" s="205"/>
      <c r="B351" s="25" t="s">
        <v>73</v>
      </c>
      <c r="C351" s="26">
        <v>55</v>
      </c>
      <c r="D351" s="26">
        <v>29</v>
      </c>
      <c r="E351" s="26">
        <v>92</v>
      </c>
      <c r="F351" s="26">
        <v>55</v>
      </c>
      <c r="G351" s="26">
        <v>1047</v>
      </c>
      <c r="H351" s="26">
        <v>562</v>
      </c>
      <c r="I351" s="26">
        <v>2006</v>
      </c>
      <c r="J351" s="26">
        <v>998</v>
      </c>
      <c r="K351" s="26">
        <v>3200</v>
      </c>
      <c r="L351" s="26">
        <v>1644</v>
      </c>
      <c r="M351" s="26">
        <v>1</v>
      </c>
      <c r="N351" s="26">
        <v>10</v>
      </c>
      <c r="O351" s="26">
        <v>68</v>
      </c>
      <c r="P351" s="26">
        <v>116</v>
      </c>
      <c r="Q351" s="26">
        <v>195</v>
      </c>
      <c r="R351" s="205"/>
      <c r="S351" s="25" t="s">
        <v>73</v>
      </c>
      <c r="T351" s="26">
        <v>130</v>
      </c>
      <c r="U351" s="26">
        <v>39</v>
      </c>
      <c r="V351" s="26">
        <v>7</v>
      </c>
      <c r="W351" s="26">
        <v>18</v>
      </c>
      <c r="X351" s="26">
        <v>1</v>
      </c>
      <c r="Y351" s="26">
        <v>39</v>
      </c>
      <c r="Z351" s="26">
        <v>10</v>
      </c>
      <c r="AA351" s="26">
        <v>105</v>
      </c>
      <c r="AB351" s="26">
        <v>1</v>
      </c>
      <c r="AC351" s="26">
        <v>156</v>
      </c>
      <c r="AD351" s="26">
        <v>130</v>
      </c>
      <c r="AE351" s="26">
        <v>105</v>
      </c>
      <c r="AF351" s="26">
        <v>17</v>
      </c>
      <c r="AG351" s="26">
        <v>12</v>
      </c>
      <c r="AH351" s="26">
        <v>125</v>
      </c>
      <c r="AI351" s="205"/>
      <c r="AJ351" s="25" t="s">
        <v>73</v>
      </c>
      <c r="AK351" s="26">
        <v>647</v>
      </c>
      <c r="AL351" s="26">
        <v>244</v>
      </c>
      <c r="AM351" s="26">
        <v>9</v>
      </c>
      <c r="AN351" s="26">
        <v>344</v>
      </c>
      <c r="AO351" s="26">
        <v>144</v>
      </c>
      <c r="AP351" s="26">
        <v>98</v>
      </c>
      <c r="AQ351" s="26">
        <v>17</v>
      </c>
      <c r="AR351" s="26">
        <v>45</v>
      </c>
      <c r="AS351" s="26">
        <v>156</v>
      </c>
      <c r="AT351" s="26">
        <v>100</v>
      </c>
      <c r="AU351" s="26">
        <v>95</v>
      </c>
      <c r="AW351" s="78" t="s">
        <v>208</v>
      </c>
      <c r="AX351" s="78" t="s">
        <v>2636</v>
      </c>
      <c r="AY351" s="78">
        <v>2253</v>
      </c>
    </row>
    <row r="352" spans="1:51" ht="14.45" customHeight="1">
      <c r="A352" s="205" t="s">
        <v>209</v>
      </c>
      <c r="B352" s="8" t="s">
        <v>90</v>
      </c>
      <c r="C352" s="71">
        <v>0</v>
      </c>
      <c r="D352" s="71">
        <v>0</v>
      </c>
      <c r="E352" s="71">
        <v>89</v>
      </c>
      <c r="F352" s="71">
        <v>46</v>
      </c>
      <c r="G352" s="71">
        <v>536</v>
      </c>
      <c r="H352" s="71">
        <v>280</v>
      </c>
      <c r="I352" s="71">
        <v>1215</v>
      </c>
      <c r="J352" s="71">
        <v>641</v>
      </c>
      <c r="K352" s="125">
        <v>1840</v>
      </c>
      <c r="L352" s="125">
        <v>967</v>
      </c>
      <c r="M352" s="71">
        <v>0</v>
      </c>
      <c r="N352" s="71">
        <v>9</v>
      </c>
      <c r="O352" s="71">
        <v>37</v>
      </c>
      <c r="P352" s="71">
        <v>67</v>
      </c>
      <c r="Q352" s="125">
        <v>113</v>
      </c>
      <c r="R352" s="205" t="s">
        <v>209</v>
      </c>
      <c r="S352" s="8" t="s">
        <v>90</v>
      </c>
      <c r="T352" s="125">
        <v>79</v>
      </c>
      <c r="U352" s="71">
        <v>20</v>
      </c>
      <c r="V352" s="71">
        <v>3</v>
      </c>
      <c r="W352" s="71">
        <v>7</v>
      </c>
      <c r="X352" s="71">
        <v>2</v>
      </c>
      <c r="Y352" s="71">
        <v>47</v>
      </c>
      <c r="Z352" s="71">
        <v>0</v>
      </c>
      <c r="AA352" s="71">
        <v>47</v>
      </c>
      <c r="AB352" s="71">
        <v>0</v>
      </c>
      <c r="AC352" s="16">
        <v>96</v>
      </c>
      <c r="AD352" s="71">
        <v>91</v>
      </c>
      <c r="AE352" s="71">
        <v>74</v>
      </c>
      <c r="AF352" s="71">
        <v>7</v>
      </c>
      <c r="AG352" s="71">
        <v>2</v>
      </c>
      <c r="AH352" s="71">
        <v>70</v>
      </c>
      <c r="AI352" s="205" t="s">
        <v>209</v>
      </c>
      <c r="AJ352" s="8" t="s">
        <v>90</v>
      </c>
      <c r="AK352" s="71">
        <v>269</v>
      </c>
      <c r="AL352" s="71">
        <v>143</v>
      </c>
      <c r="AM352" s="71">
        <v>14</v>
      </c>
      <c r="AN352" s="71">
        <v>204</v>
      </c>
      <c r="AO352" s="71">
        <v>105</v>
      </c>
      <c r="AP352" s="71">
        <v>50</v>
      </c>
      <c r="AQ352" s="71">
        <v>5</v>
      </c>
      <c r="AR352" s="71">
        <v>21</v>
      </c>
      <c r="AS352" s="71">
        <v>90</v>
      </c>
      <c r="AT352" s="71">
        <v>72</v>
      </c>
      <c r="AU352" s="71">
        <v>62</v>
      </c>
      <c r="AW352" s="78" t="s">
        <v>209</v>
      </c>
      <c r="AX352" s="78" t="s">
        <v>2637</v>
      </c>
      <c r="AY352" s="78">
        <v>1231</v>
      </c>
    </row>
    <row r="353" spans="1:51">
      <c r="A353" s="205"/>
      <c r="B353" s="8" t="s">
        <v>91</v>
      </c>
      <c r="C353" s="71">
        <v>0</v>
      </c>
      <c r="D353" s="71">
        <v>0</v>
      </c>
      <c r="E353" s="71">
        <v>33</v>
      </c>
      <c r="F353" s="71">
        <v>15</v>
      </c>
      <c r="G353" s="71">
        <v>156</v>
      </c>
      <c r="H353" s="71">
        <v>92</v>
      </c>
      <c r="I353" s="71">
        <v>226</v>
      </c>
      <c r="J353" s="71">
        <v>118</v>
      </c>
      <c r="K353" s="125">
        <v>415</v>
      </c>
      <c r="L353" s="125">
        <v>225</v>
      </c>
      <c r="M353" s="71">
        <v>0</v>
      </c>
      <c r="N353" s="71">
        <v>5</v>
      </c>
      <c r="O353" s="71">
        <v>12</v>
      </c>
      <c r="P353" s="71">
        <v>13</v>
      </c>
      <c r="Q353" s="125">
        <v>30</v>
      </c>
      <c r="R353" s="205"/>
      <c r="S353" s="8" t="s">
        <v>91</v>
      </c>
      <c r="T353" s="125">
        <v>16</v>
      </c>
      <c r="U353" s="71">
        <v>11</v>
      </c>
      <c r="V353" s="71">
        <v>5</v>
      </c>
      <c r="W353" s="71">
        <v>0</v>
      </c>
      <c r="X353" s="71">
        <v>0</v>
      </c>
      <c r="Y353" s="71">
        <v>7</v>
      </c>
      <c r="Z353" s="71">
        <v>0</v>
      </c>
      <c r="AA353" s="71">
        <v>17</v>
      </c>
      <c r="AB353" s="71">
        <v>0</v>
      </c>
      <c r="AC353" s="16">
        <v>24</v>
      </c>
      <c r="AD353" s="71">
        <v>24</v>
      </c>
      <c r="AE353" s="71">
        <v>21</v>
      </c>
      <c r="AF353" s="71">
        <v>4</v>
      </c>
      <c r="AG353" s="71">
        <v>2</v>
      </c>
      <c r="AH353" s="71">
        <v>12</v>
      </c>
      <c r="AI353" s="205"/>
      <c r="AJ353" s="8" t="s">
        <v>91</v>
      </c>
      <c r="AK353" s="71">
        <v>106</v>
      </c>
      <c r="AL353" s="71">
        <v>19</v>
      </c>
      <c r="AM353" s="71">
        <v>0</v>
      </c>
      <c r="AN353" s="71">
        <v>43</v>
      </c>
      <c r="AO353" s="71">
        <v>76</v>
      </c>
      <c r="AP353" s="71">
        <v>0</v>
      </c>
      <c r="AQ353" s="71">
        <v>4</v>
      </c>
      <c r="AR353" s="71">
        <v>5</v>
      </c>
      <c r="AS353" s="71">
        <v>22</v>
      </c>
      <c r="AT353" s="71">
        <v>15</v>
      </c>
      <c r="AU353" s="71">
        <v>15</v>
      </c>
      <c r="AW353" s="78" t="s">
        <v>209</v>
      </c>
      <c r="AX353" s="78" t="s">
        <v>2638</v>
      </c>
      <c r="AY353" s="78">
        <v>440</v>
      </c>
    </row>
    <row r="354" spans="1:51">
      <c r="A354" s="205"/>
      <c r="B354" s="25" t="s">
        <v>73</v>
      </c>
      <c r="C354" s="26">
        <v>0</v>
      </c>
      <c r="D354" s="26">
        <v>0</v>
      </c>
      <c r="E354" s="26">
        <v>122</v>
      </c>
      <c r="F354" s="26">
        <v>61</v>
      </c>
      <c r="G354" s="26">
        <v>692</v>
      </c>
      <c r="H354" s="26">
        <v>372</v>
      </c>
      <c r="I354" s="26">
        <v>1441</v>
      </c>
      <c r="J354" s="26">
        <v>759</v>
      </c>
      <c r="K354" s="26">
        <v>2255</v>
      </c>
      <c r="L354" s="26">
        <v>1192</v>
      </c>
      <c r="M354" s="26">
        <v>0</v>
      </c>
      <c r="N354" s="26">
        <v>14</v>
      </c>
      <c r="O354" s="26">
        <v>49</v>
      </c>
      <c r="P354" s="26">
        <v>80</v>
      </c>
      <c r="Q354" s="26">
        <v>143</v>
      </c>
      <c r="R354" s="205"/>
      <c r="S354" s="25" t="s">
        <v>73</v>
      </c>
      <c r="T354" s="26">
        <v>95</v>
      </c>
      <c r="U354" s="26">
        <v>31</v>
      </c>
      <c r="V354" s="26">
        <v>8</v>
      </c>
      <c r="W354" s="26">
        <v>7</v>
      </c>
      <c r="X354" s="26">
        <v>2</v>
      </c>
      <c r="Y354" s="26">
        <v>54</v>
      </c>
      <c r="Z354" s="26">
        <v>0</v>
      </c>
      <c r="AA354" s="26">
        <v>64</v>
      </c>
      <c r="AB354" s="26">
        <v>0</v>
      </c>
      <c r="AC354" s="26">
        <v>120</v>
      </c>
      <c r="AD354" s="26">
        <v>115</v>
      </c>
      <c r="AE354" s="26">
        <v>95</v>
      </c>
      <c r="AF354" s="26">
        <v>11</v>
      </c>
      <c r="AG354" s="26">
        <v>4</v>
      </c>
      <c r="AH354" s="26">
        <v>82</v>
      </c>
      <c r="AI354" s="205"/>
      <c r="AJ354" s="25" t="s">
        <v>73</v>
      </c>
      <c r="AK354" s="26">
        <v>375</v>
      </c>
      <c r="AL354" s="26">
        <v>162</v>
      </c>
      <c r="AM354" s="26">
        <v>14</v>
      </c>
      <c r="AN354" s="26">
        <v>247</v>
      </c>
      <c r="AO354" s="26">
        <v>181</v>
      </c>
      <c r="AP354" s="26">
        <v>50</v>
      </c>
      <c r="AQ354" s="26">
        <v>9</v>
      </c>
      <c r="AR354" s="26">
        <v>26</v>
      </c>
      <c r="AS354" s="26">
        <v>112</v>
      </c>
      <c r="AT354" s="26">
        <v>87</v>
      </c>
      <c r="AU354" s="26">
        <v>77</v>
      </c>
      <c r="AW354" s="78" t="s">
        <v>209</v>
      </c>
      <c r="AX354" s="78" t="s">
        <v>2639</v>
      </c>
      <c r="AY354" s="78">
        <v>1671</v>
      </c>
    </row>
    <row r="355" spans="1:51" s="100" customFormat="1" ht="14.45" customHeight="1">
      <c r="A355" s="7" t="s">
        <v>111</v>
      </c>
      <c r="B355" s="8"/>
      <c r="C355" s="22"/>
      <c r="D355" s="11"/>
      <c r="E355" s="22"/>
      <c r="F355" s="22"/>
      <c r="G355" s="22"/>
      <c r="H355" s="22"/>
      <c r="I355" s="22"/>
      <c r="J355" s="22"/>
      <c r="K355" s="7"/>
      <c r="L355" s="7"/>
      <c r="M355" s="8"/>
      <c r="N355" s="8"/>
      <c r="O355" s="22"/>
      <c r="P355" s="22"/>
      <c r="Q355" s="7"/>
      <c r="R355" s="7" t="s">
        <v>111</v>
      </c>
      <c r="S355" s="8"/>
      <c r="T355" s="23"/>
      <c r="U355" s="23"/>
      <c r="V355" s="20"/>
      <c r="W355" s="17"/>
      <c r="X355" s="17"/>
      <c r="Y355" s="23"/>
      <c r="Z355" s="17"/>
      <c r="AA355" s="17"/>
      <c r="AB355" s="17"/>
      <c r="AC355" s="19"/>
      <c r="AD355" s="17"/>
      <c r="AE355" s="17"/>
      <c r="AF355" s="19"/>
      <c r="AG355" s="17"/>
      <c r="AH355" s="19"/>
      <c r="AI355" s="7" t="s">
        <v>111</v>
      </c>
      <c r="AJ355" s="8"/>
      <c r="AK355" s="8"/>
      <c r="AL355" s="8"/>
      <c r="AM355" s="22"/>
      <c r="AN355" s="11"/>
      <c r="AO355" s="22"/>
      <c r="AP355" s="22"/>
      <c r="AQ355" s="22"/>
      <c r="AR355" s="22"/>
      <c r="AS355" s="22"/>
      <c r="AT355" s="22"/>
      <c r="AU355" s="22"/>
      <c r="AW355" s="78" t="str">
        <f>IF(A355="",AW354,A355)</f>
        <v>MELAKY</v>
      </c>
      <c r="AX355" s="78" t="str">
        <f>AW355&amp;B355</f>
        <v>MELAKY</v>
      </c>
      <c r="AY355" s="78">
        <f>AK355+AM355+2*AN355+3*AO355+4*AP355+5*AQ355</f>
        <v>0</v>
      </c>
    </row>
    <row r="356" spans="1:51" ht="14.45" customHeight="1">
      <c r="A356" s="205" t="s">
        <v>19</v>
      </c>
      <c r="B356" s="8" t="s">
        <v>90</v>
      </c>
      <c r="C356" s="71">
        <v>0</v>
      </c>
      <c r="D356" s="71">
        <v>0</v>
      </c>
      <c r="E356" s="71">
        <v>159</v>
      </c>
      <c r="F356" s="71">
        <v>86</v>
      </c>
      <c r="G356" s="71">
        <v>187</v>
      </c>
      <c r="H356" s="71">
        <v>120</v>
      </c>
      <c r="I356" s="71">
        <v>481</v>
      </c>
      <c r="J356" s="71">
        <v>253</v>
      </c>
      <c r="K356" s="125">
        <v>827</v>
      </c>
      <c r="L356" s="125">
        <v>459</v>
      </c>
      <c r="M356" s="71">
        <v>0</v>
      </c>
      <c r="N356" s="71">
        <v>14</v>
      </c>
      <c r="O356" s="71">
        <v>14</v>
      </c>
      <c r="P356" s="71">
        <v>28</v>
      </c>
      <c r="Q356" s="125">
        <v>56</v>
      </c>
      <c r="R356" s="205" t="s">
        <v>19</v>
      </c>
      <c r="S356" s="8" t="s">
        <v>90</v>
      </c>
      <c r="T356" s="125">
        <v>25</v>
      </c>
      <c r="U356" s="71">
        <v>13</v>
      </c>
      <c r="V356" s="71">
        <v>0</v>
      </c>
      <c r="W356" s="71">
        <v>6</v>
      </c>
      <c r="X356" s="71">
        <v>0</v>
      </c>
      <c r="Y356" s="71">
        <v>13</v>
      </c>
      <c r="Z356" s="71">
        <v>0</v>
      </c>
      <c r="AA356" s="71">
        <v>24</v>
      </c>
      <c r="AB356" s="71">
        <v>0</v>
      </c>
      <c r="AC356" s="16">
        <v>37</v>
      </c>
      <c r="AD356" s="71">
        <v>30</v>
      </c>
      <c r="AE356" s="71">
        <v>22</v>
      </c>
      <c r="AF356" s="71">
        <v>4</v>
      </c>
      <c r="AG356" s="71">
        <v>4</v>
      </c>
      <c r="AH356" s="71">
        <v>28</v>
      </c>
      <c r="AI356" s="205" t="s">
        <v>19</v>
      </c>
      <c r="AJ356" s="8" t="s">
        <v>90</v>
      </c>
      <c r="AK356" s="71">
        <v>199</v>
      </c>
      <c r="AL356" s="71">
        <v>152</v>
      </c>
      <c r="AM356" s="71">
        <v>16</v>
      </c>
      <c r="AN356" s="71">
        <v>10</v>
      </c>
      <c r="AO356" s="71">
        <v>13</v>
      </c>
      <c r="AP356" s="71">
        <v>11</v>
      </c>
      <c r="AQ356" s="71">
        <v>0</v>
      </c>
      <c r="AR356" s="71">
        <v>8</v>
      </c>
      <c r="AS356" s="71">
        <v>45</v>
      </c>
      <c r="AT356" s="71">
        <v>17</v>
      </c>
      <c r="AU356" s="71">
        <v>15</v>
      </c>
      <c r="AW356" s="78" t="s">
        <v>19</v>
      </c>
      <c r="AX356" s="78" t="s">
        <v>2643</v>
      </c>
      <c r="AY356" s="78">
        <v>318</v>
      </c>
    </row>
    <row r="357" spans="1:51">
      <c r="A357" s="205"/>
      <c r="B357" s="8" t="s">
        <v>91</v>
      </c>
      <c r="C357" s="71">
        <v>0</v>
      </c>
      <c r="D357" s="71">
        <v>0</v>
      </c>
      <c r="E357" s="71">
        <v>0</v>
      </c>
      <c r="F357" s="71">
        <v>0</v>
      </c>
      <c r="G357" s="71">
        <v>0</v>
      </c>
      <c r="H357" s="71">
        <v>0</v>
      </c>
      <c r="I357" s="71">
        <v>0</v>
      </c>
      <c r="J357" s="71">
        <v>0</v>
      </c>
      <c r="K357" s="125">
        <v>0</v>
      </c>
      <c r="L357" s="125">
        <v>0</v>
      </c>
      <c r="M357" s="71">
        <v>0</v>
      </c>
      <c r="N357" s="71">
        <v>0</v>
      </c>
      <c r="O357" s="71">
        <v>0</v>
      </c>
      <c r="P357" s="71">
        <v>0</v>
      </c>
      <c r="Q357" s="125">
        <v>0</v>
      </c>
      <c r="R357" s="205"/>
      <c r="S357" s="8" t="s">
        <v>91</v>
      </c>
      <c r="T357" s="125">
        <v>0</v>
      </c>
      <c r="U357" s="71">
        <v>0</v>
      </c>
      <c r="V357" s="71">
        <v>0</v>
      </c>
      <c r="W357" s="71">
        <v>0</v>
      </c>
      <c r="X357" s="71">
        <v>0</v>
      </c>
      <c r="Y357" s="71">
        <v>0</v>
      </c>
      <c r="Z357" s="71">
        <v>0</v>
      </c>
      <c r="AA357" s="71">
        <v>0</v>
      </c>
      <c r="AB357" s="71">
        <v>0</v>
      </c>
      <c r="AC357" s="16">
        <v>0</v>
      </c>
      <c r="AD357" s="71">
        <v>0</v>
      </c>
      <c r="AE357" s="71">
        <v>0</v>
      </c>
      <c r="AF357" s="71">
        <v>0</v>
      </c>
      <c r="AG357" s="71">
        <v>0</v>
      </c>
      <c r="AH357" s="71">
        <v>0</v>
      </c>
      <c r="AI357" s="205"/>
      <c r="AJ357" s="8" t="s">
        <v>91</v>
      </c>
      <c r="AK357" s="71">
        <v>0</v>
      </c>
      <c r="AL357" s="71">
        <v>0</v>
      </c>
      <c r="AM357" s="71">
        <v>0</v>
      </c>
      <c r="AN357" s="71">
        <v>0</v>
      </c>
      <c r="AO357" s="71">
        <v>0</v>
      </c>
      <c r="AP357" s="71">
        <v>0</v>
      </c>
      <c r="AQ357" s="71">
        <v>0</v>
      </c>
      <c r="AR357" s="71">
        <v>0</v>
      </c>
      <c r="AS357" s="71">
        <v>0</v>
      </c>
      <c r="AT357" s="71">
        <v>0</v>
      </c>
      <c r="AU357" s="71">
        <v>0</v>
      </c>
      <c r="AW357" s="78" t="s">
        <v>19</v>
      </c>
      <c r="AX357" s="78" t="s">
        <v>2644</v>
      </c>
      <c r="AY357" s="78">
        <v>0</v>
      </c>
    </row>
    <row r="358" spans="1:51">
      <c r="A358" s="205"/>
      <c r="B358" s="25" t="s">
        <v>73</v>
      </c>
      <c r="C358" s="26">
        <v>0</v>
      </c>
      <c r="D358" s="26">
        <v>0</v>
      </c>
      <c r="E358" s="26">
        <v>159</v>
      </c>
      <c r="F358" s="26">
        <v>86</v>
      </c>
      <c r="G358" s="26">
        <v>187</v>
      </c>
      <c r="H358" s="26">
        <v>120</v>
      </c>
      <c r="I358" s="26">
        <v>481</v>
      </c>
      <c r="J358" s="26">
        <v>253</v>
      </c>
      <c r="K358" s="26">
        <v>827</v>
      </c>
      <c r="L358" s="26">
        <v>459</v>
      </c>
      <c r="M358" s="26">
        <v>0</v>
      </c>
      <c r="N358" s="26">
        <v>14</v>
      </c>
      <c r="O358" s="26">
        <v>14</v>
      </c>
      <c r="P358" s="26">
        <v>28</v>
      </c>
      <c r="Q358" s="26">
        <v>56</v>
      </c>
      <c r="R358" s="205"/>
      <c r="S358" s="25" t="s">
        <v>73</v>
      </c>
      <c r="T358" s="26">
        <v>25</v>
      </c>
      <c r="U358" s="26">
        <v>13</v>
      </c>
      <c r="V358" s="26">
        <v>0</v>
      </c>
      <c r="W358" s="26">
        <v>6</v>
      </c>
      <c r="X358" s="26">
        <v>0</v>
      </c>
      <c r="Y358" s="26">
        <v>13</v>
      </c>
      <c r="Z358" s="26">
        <v>0</v>
      </c>
      <c r="AA358" s="26">
        <v>24</v>
      </c>
      <c r="AB358" s="26">
        <v>0</v>
      </c>
      <c r="AC358" s="26">
        <v>37</v>
      </c>
      <c r="AD358" s="26">
        <v>30</v>
      </c>
      <c r="AE358" s="26">
        <v>22</v>
      </c>
      <c r="AF358" s="26">
        <v>4</v>
      </c>
      <c r="AG358" s="26">
        <v>4</v>
      </c>
      <c r="AH358" s="26">
        <v>28</v>
      </c>
      <c r="AI358" s="205"/>
      <c r="AJ358" s="25" t="s">
        <v>73</v>
      </c>
      <c r="AK358" s="26">
        <v>199</v>
      </c>
      <c r="AL358" s="26">
        <v>152</v>
      </c>
      <c r="AM358" s="26">
        <v>16</v>
      </c>
      <c r="AN358" s="26">
        <v>10</v>
      </c>
      <c r="AO358" s="26">
        <v>13</v>
      </c>
      <c r="AP358" s="26">
        <v>11</v>
      </c>
      <c r="AQ358" s="26">
        <v>0</v>
      </c>
      <c r="AR358" s="26">
        <v>8</v>
      </c>
      <c r="AS358" s="26">
        <v>45</v>
      </c>
      <c r="AT358" s="26">
        <v>17</v>
      </c>
      <c r="AU358" s="26">
        <v>15</v>
      </c>
      <c r="AW358" s="78" t="s">
        <v>19</v>
      </c>
      <c r="AX358" s="78" t="s">
        <v>2645</v>
      </c>
      <c r="AY358" s="78">
        <v>318</v>
      </c>
    </row>
    <row r="359" spans="1:51">
      <c r="A359" s="205" t="s">
        <v>210</v>
      </c>
      <c r="B359" s="8" t="s">
        <v>90</v>
      </c>
      <c r="C359" s="71">
        <v>0</v>
      </c>
      <c r="D359" s="71">
        <v>0</v>
      </c>
      <c r="E359" s="71">
        <v>97</v>
      </c>
      <c r="F359" s="71">
        <v>56</v>
      </c>
      <c r="G359" s="71">
        <v>160</v>
      </c>
      <c r="H359" s="71">
        <v>87</v>
      </c>
      <c r="I359" s="71">
        <v>152</v>
      </c>
      <c r="J359" s="71">
        <v>87</v>
      </c>
      <c r="K359" s="125">
        <v>409</v>
      </c>
      <c r="L359" s="125">
        <v>230</v>
      </c>
      <c r="M359" s="71">
        <v>0</v>
      </c>
      <c r="N359" s="71">
        <v>8</v>
      </c>
      <c r="O359" s="71">
        <v>10</v>
      </c>
      <c r="P359" s="71">
        <v>10</v>
      </c>
      <c r="Q359" s="125">
        <v>28</v>
      </c>
      <c r="R359" s="205" t="s">
        <v>210</v>
      </c>
      <c r="S359" s="8" t="s">
        <v>90</v>
      </c>
      <c r="T359" s="125">
        <v>4</v>
      </c>
      <c r="U359" s="71">
        <v>1</v>
      </c>
      <c r="V359" s="71">
        <v>0</v>
      </c>
      <c r="W359" s="71">
        <v>7</v>
      </c>
      <c r="X359" s="71">
        <v>0</v>
      </c>
      <c r="Y359" s="71">
        <v>13</v>
      </c>
      <c r="Z359" s="71">
        <v>0</v>
      </c>
      <c r="AA359" s="71">
        <v>3</v>
      </c>
      <c r="AB359" s="71">
        <v>0</v>
      </c>
      <c r="AC359" s="16">
        <v>16</v>
      </c>
      <c r="AD359" s="71">
        <v>16</v>
      </c>
      <c r="AE359" s="71">
        <v>9</v>
      </c>
      <c r="AF359" s="71">
        <v>7</v>
      </c>
      <c r="AG359" s="71">
        <v>3</v>
      </c>
      <c r="AH359" s="71">
        <v>9</v>
      </c>
      <c r="AI359" s="205" t="s">
        <v>210</v>
      </c>
      <c r="AJ359" s="8" t="s">
        <v>90</v>
      </c>
      <c r="AK359" s="71">
        <v>177</v>
      </c>
      <c r="AL359" s="71">
        <v>91</v>
      </c>
      <c r="AM359" s="71">
        <v>0</v>
      </c>
      <c r="AN359" s="71">
        <v>0</v>
      </c>
      <c r="AO359" s="71">
        <v>0</v>
      </c>
      <c r="AP359" s="71">
        <v>0</v>
      </c>
      <c r="AQ359" s="71">
        <v>0</v>
      </c>
      <c r="AR359" s="71">
        <v>0</v>
      </c>
      <c r="AS359" s="71">
        <v>9</v>
      </c>
      <c r="AT359" s="71">
        <v>3</v>
      </c>
      <c r="AU359" s="71">
        <v>3</v>
      </c>
      <c r="AW359" s="78" t="s">
        <v>210</v>
      </c>
      <c r="AX359" s="78" t="s">
        <v>2646</v>
      </c>
      <c r="AY359" s="78">
        <v>177</v>
      </c>
    </row>
    <row r="360" spans="1:51">
      <c r="A360" s="205"/>
      <c r="B360" s="8" t="s">
        <v>91</v>
      </c>
      <c r="C360" s="71">
        <v>0</v>
      </c>
      <c r="D360" s="71">
        <v>0</v>
      </c>
      <c r="E360" s="71">
        <v>0</v>
      </c>
      <c r="F360" s="71">
        <v>0</v>
      </c>
      <c r="G360" s="71">
        <v>0</v>
      </c>
      <c r="H360" s="71">
        <v>0</v>
      </c>
      <c r="I360" s="71">
        <v>0</v>
      </c>
      <c r="J360" s="71">
        <v>0</v>
      </c>
      <c r="K360" s="125">
        <v>0</v>
      </c>
      <c r="L360" s="125">
        <v>0</v>
      </c>
      <c r="M360" s="71">
        <v>0</v>
      </c>
      <c r="N360" s="71">
        <v>0</v>
      </c>
      <c r="O360" s="71">
        <v>0</v>
      </c>
      <c r="P360" s="71">
        <v>0</v>
      </c>
      <c r="Q360" s="125">
        <v>0</v>
      </c>
      <c r="R360" s="205"/>
      <c r="S360" s="8" t="s">
        <v>91</v>
      </c>
      <c r="T360" s="125">
        <v>0</v>
      </c>
      <c r="U360" s="71">
        <v>0</v>
      </c>
      <c r="V360" s="71">
        <v>0</v>
      </c>
      <c r="W360" s="71">
        <v>0</v>
      </c>
      <c r="X360" s="71">
        <v>0</v>
      </c>
      <c r="Y360" s="71">
        <v>0</v>
      </c>
      <c r="Z360" s="71">
        <v>0</v>
      </c>
      <c r="AA360" s="71">
        <v>0</v>
      </c>
      <c r="AB360" s="71">
        <v>0</v>
      </c>
      <c r="AC360" s="16">
        <v>0</v>
      </c>
      <c r="AD360" s="71">
        <v>0</v>
      </c>
      <c r="AE360" s="71">
        <v>0</v>
      </c>
      <c r="AF360" s="71">
        <v>0</v>
      </c>
      <c r="AG360" s="71">
        <v>0</v>
      </c>
      <c r="AH360" s="71">
        <v>0</v>
      </c>
      <c r="AI360" s="205"/>
      <c r="AJ360" s="8" t="s">
        <v>91</v>
      </c>
      <c r="AK360" s="71">
        <v>0</v>
      </c>
      <c r="AL360" s="71">
        <v>0</v>
      </c>
      <c r="AM360" s="71">
        <v>0</v>
      </c>
      <c r="AN360" s="71">
        <v>0</v>
      </c>
      <c r="AO360" s="71">
        <v>0</v>
      </c>
      <c r="AP360" s="71">
        <v>0</v>
      </c>
      <c r="AQ360" s="71">
        <v>0</v>
      </c>
      <c r="AR360" s="71">
        <v>0</v>
      </c>
      <c r="AS360" s="71">
        <v>0</v>
      </c>
      <c r="AT360" s="71">
        <v>0</v>
      </c>
      <c r="AU360" s="71">
        <v>0</v>
      </c>
      <c r="AW360" s="78" t="s">
        <v>210</v>
      </c>
      <c r="AX360" s="78" t="s">
        <v>2647</v>
      </c>
      <c r="AY360" s="78">
        <v>0</v>
      </c>
    </row>
    <row r="361" spans="1:51">
      <c r="A361" s="205"/>
      <c r="B361" s="25" t="s">
        <v>73</v>
      </c>
      <c r="C361" s="26">
        <v>0</v>
      </c>
      <c r="D361" s="26">
        <v>0</v>
      </c>
      <c r="E361" s="26">
        <v>97</v>
      </c>
      <c r="F361" s="26">
        <v>56</v>
      </c>
      <c r="G361" s="26">
        <v>160</v>
      </c>
      <c r="H361" s="26">
        <v>87</v>
      </c>
      <c r="I361" s="26">
        <v>152</v>
      </c>
      <c r="J361" s="26">
        <v>87</v>
      </c>
      <c r="K361" s="26">
        <v>409</v>
      </c>
      <c r="L361" s="26">
        <v>230</v>
      </c>
      <c r="M361" s="26">
        <v>0</v>
      </c>
      <c r="N361" s="26">
        <v>8</v>
      </c>
      <c r="O361" s="26">
        <v>10</v>
      </c>
      <c r="P361" s="26">
        <v>10</v>
      </c>
      <c r="Q361" s="26">
        <v>28</v>
      </c>
      <c r="R361" s="205"/>
      <c r="S361" s="25" t="s">
        <v>73</v>
      </c>
      <c r="T361" s="26">
        <v>4</v>
      </c>
      <c r="U361" s="26">
        <v>1</v>
      </c>
      <c r="V361" s="26">
        <v>0</v>
      </c>
      <c r="W361" s="26">
        <v>7</v>
      </c>
      <c r="X361" s="26">
        <v>0</v>
      </c>
      <c r="Y361" s="26">
        <v>13</v>
      </c>
      <c r="Z361" s="26">
        <v>0</v>
      </c>
      <c r="AA361" s="26">
        <v>3</v>
      </c>
      <c r="AB361" s="26">
        <v>0</v>
      </c>
      <c r="AC361" s="26">
        <v>16</v>
      </c>
      <c r="AD361" s="26">
        <v>16</v>
      </c>
      <c r="AE361" s="26">
        <v>9</v>
      </c>
      <c r="AF361" s="26">
        <v>7</v>
      </c>
      <c r="AG361" s="26">
        <v>3</v>
      </c>
      <c r="AH361" s="26">
        <v>9</v>
      </c>
      <c r="AI361" s="205"/>
      <c r="AJ361" s="25" t="s">
        <v>73</v>
      </c>
      <c r="AK361" s="26">
        <v>177</v>
      </c>
      <c r="AL361" s="26">
        <v>91</v>
      </c>
      <c r="AM361" s="26">
        <v>0</v>
      </c>
      <c r="AN361" s="26">
        <v>0</v>
      </c>
      <c r="AO361" s="26">
        <v>0</v>
      </c>
      <c r="AP361" s="26">
        <v>0</v>
      </c>
      <c r="AQ361" s="26">
        <v>0</v>
      </c>
      <c r="AR361" s="26">
        <v>0</v>
      </c>
      <c r="AS361" s="26">
        <v>9</v>
      </c>
      <c r="AT361" s="26">
        <v>3</v>
      </c>
      <c r="AU361" s="26">
        <v>3</v>
      </c>
      <c r="AW361" s="78" t="s">
        <v>210</v>
      </c>
      <c r="AX361" s="78" t="s">
        <v>2648</v>
      </c>
      <c r="AY361" s="78">
        <v>177</v>
      </c>
    </row>
    <row r="362" spans="1:51">
      <c r="A362" s="205" t="s">
        <v>20</v>
      </c>
      <c r="B362" s="8" t="s">
        <v>90</v>
      </c>
      <c r="C362" s="71">
        <v>0</v>
      </c>
      <c r="D362" s="71">
        <v>0</v>
      </c>
      <c r="E362" s="71">
        <v>230</v>
      </c>
      <c r="F362" s="71">
        <v>125</v>
      </c>
      <c r="G362" s="71">
        <v>259</v>
      </c>
      <c r="H362" s="71">
        <v>126</v>
      </c>
      <c r="I362" s="71">
        <v>211</v>
      </c>
      <c r="J362" s="71">
        <v>107</v>
      </c>
      <c r="K362" s="125">
        <v>700</v>
      </c>
      <c r="L362" s="125">
        <v>358</v>
      </c>
      <c r="M362" s="71">
        <v>0</v>
      </c>
      <c r="N362" s="71">
        <v>21</v>
      </c>
      <c r="O362" s="71">
        <v>22</v>
      </c>
      <c r="P362" s="71">
        <v>21</v>
      </c>
      <c r="Q362" s="125">
        <v>64</v>
      </c>
      <c r="R362" s="205" t="s">
        <v>20</v>
      </c>
      <c r="S362" s="8" t="s">
        <v>90</v>
      </c>
      <c r="T362" s="125">
        <v>14</v>
      </c>
      <c r="U362" s="71">
        <v>0</v>
      </c>
      <c r="V362" s="71">
        <v>0</v>
      </c>
      <c r="W362" s="71">
        <v>4</v>
      </c>
      <c r="X362" s="71">
        <v>0</v>
      </c>
      <c r="Y362" s="71">
        <v>9</v>
      </c>
      <c r="Z362" s="71">
        <v>0</v>
      </c>
      <c r="AA362" s="71">
        <v>18</v>
      </c>
      <c r="AB362" s="71">
        <v>0</v>
      </c>
      <c r="AC362" s="16">
        <v>27</v>
      </c>
      <c r="AD362" s="71">
        <v>23</v>
      </c>
      <c r="AE362" s="71">
        <v>2</v>
      </c>
      <c r="AF362" s="71">
        <v>2</v>
      </c>
      <c r="AG362" s="71">
        <v>1</v>
      </c>
      <c r="AH362" s="71">
        <v>22</v>
      </c>
      <c r="AI362" s="205" t="s">
        <v>20</v>
      </c>
      <c r="AJ362" s="8" t="s">
        <v>90</v>
      </c>
      <c r="AK362" s="71">
        <v>20</v>
      </c>
      <c r="AL362" s="71">
        <v>14</v>
      </c>
      <c r="AM362" s="71">
        <v>0</v>
      </c>
      <c r="AN362" s="71">
        <v>0</v>
      </c>
      <c r="AO362" s="71">
        <v>0</v>
      </c>
      <c r="AP362" s="71">
        <v>0</v>
      </c>
      <c r="AQ362" s="71">
        <v>0</v>
      </c>
      <c r="AR362" s="71">
        <v>1</v>
      </c>
      <c r="AS362" s="71">
        <v>28</v>
      </c>
      <c r="AT362" s="71">
        <v>2</v>
      </c>
      <c r="AU362" s="71">
        <v>1</v>
      </c>
      <c r="AW362" s="78" t="s">
        <v>20</v>
      </c>
      <c r="AX362" s="78" t="s">
        <v>2649</v>
      </c>
      <c r="AY362" s="78">
        <v>20</v>
      </c>
    </row>
    <row r="363" spans="1:51">
      <c r="A363" s="205"/>
      <c r="B363" s="8" t="s">
        <v>91</v>
      </c>
      <c r="C363" s="71">
        <v>0</v>
      </c>
      <c r="D363" s="71">
        <v>0</v>
      </c>
      <c r="E363" s="71">
        <v>123</v>
      </c>
      <c r="F363" s="71">
        <v>68</v>
      </c>
      <c r="G363" s="71">
        <v>141</v>
      </c>
      <c r="H363" s="71">
        <v>79</v>
      </c>
      <c r="I363" s="71">
        <v>147</v>
      </c>
      <c r="J363" s="71">
        <v>76</v>
      </c>
      <c r="K363" s="125">
        <v>411</v>
      </c>
      <c r="L363" s="125">
        <v>223</v>
      </c>
      <c r="M363" s="71">
        <v>0</v>
      </c>
      <c r="N363" s="71">
        <v>16</v>
      </c>
      <c r="O363" s="71">
        <v>16</v>
      </c>
      <c r="P363" s="71">
        <v>16</v>
      </c>
      <c r="Q363" s="125">
        <v>48</v>
      </c>
      <c r="R363" s="205"/>
      <c r="S363" s="8" t="s">
        <v>91</v>
      </c>
      <c r="T363" s="125">
        <v>9</v>
      </c>
      <c r="U363" s="71">
        <v>3</v>
      </c>
      <c r="V363" s="71">
        <v>0</v>
      </c>
      <c r="W363" s="71">
        <v>4</v>
      </c>
      <c r="X363" s="71">
        <v>0</v>
      </c>
      <c r="Y363" s="71">
        <v>12</v>
      </c>
      <c r="Z363" s="71">
        <v>0</v>
      </c>
      <c r="AA363" s="71">
        <v>13</v>
      </c>
      <c r="AB363" s="71">
        <v>0</v>
      </c>
      <c r="AC363" s="16">
        <v>25</v>
      </c>
      <c r="AD363" s="71">
        <v>25</v>
      </c>
      <c r="AE363" s="71">
        <v>4</v>
      </c>
      <c r="AF363" s="71">
        <v>4</v>
      </c>
      <c r="AG363" s="71">
        <v>3</v>
      </c>
      <c r="AH363" s="71">
        <v>16</v>
      </c>
      <c r="AI363" s="205"/>
      <c r="AJ363" s="8" t="s">
        <v>91</v>
      </c>
      <c r="AK363" s="71">
        <v>34</v>
      </c>
      <c r="AL363" s="71">
        <v>8</v>
      </c>
      <c r="AM363" s="71">
        <v>0</v>
      </c>
      <c r="AN363" s="71">
        <v>14</v>
      </c>
      <c r="AO363" s="71">
        <v>0</v>
      </c>
      <c r="AP363" s="71">
        <v>0</v>
      </c>
      <c r="AQ363" s="71">
        <v>0</v>
      </c>
      <c r="AR363" s="71">
        <v>1</v>
      </c>
      <c r="AS363" s="71">
        <v>18</v>
      </c>
      <c r="AT363" s="71">
        <v>2</v>
      </c>
      <c r="AU363" s="71">
        <v>2</v>
      </c>
      <c r="AW363" s="78" t="s">
        <v>20</v>
      </c>
      <c r="AX363" s="78" t="s">
        <v>2650</v>
      </c>
      <c r="AY363" s="78">
        <v>62</v>
      </c>
    </row>
    <row r="364" spans="1:51">
      <c r="A364" s="205"/>
      <c r="B364" s="25" t="s">
        <v>73</v>
      </c>
      <c r="C364" s="26">
        <v>0</v>
      </c>
      <c r="D364" s="26">
        <v>0</v>
      </c>
      <c r="E364" s="26">
        <v>353</v>
      </c>
      <c r="F364" s="26">
        <v>193</v>
      </c>
      <c r="G364" s="26">
        <v>400</v>
      </c>
      <c r="H364" s="26">
        <v>205</v>
      </c>
      <c r="I364" s="26">
        <v>358</v>
      </c>
      <c r="J364" s="26">
        <v>183</v>
      </c>
      <c r="K364" s="26">
        <v>1111</v>
      </c>
      <c r="L364" s="26">
        <v>581</v>
      </c>
      <c r="M364" s="26">
        <v>0</v>
      </c>
      <c r="N364" s="26">
        <v>37</v>
      </c>
      <c r="O364" s="26">
        <v>38</v>
      </c>
      <c r="P364" s="26">
        <v>37</v>
      </c>
      <c r="Q364" s="26">
        <v>112</v>
      </c>
      <c r="R364" s="205"/>
      <c r="S364" s="25" t="s">
        <v>73</v>
      </c>
      <c r="T364" s="26">
        <v>23</v>
      </c>
      <c r="U364" s="26">
        <v>3</v>
      </c>
      <c r="V364" s="26">
        <v>0</v>
      </c>
      <c r="W364" s="26">
        <v>8</v>
      </c>
      <c r="X364" s="26">
        <v>0</v>
      </c>
      <c r="Y364" s="26">
        <v>21</v>
      </c>
      <c r="Z364" s="26">
        <v>0</v>
      </c>
      <c r="AA364" s="26">
        <v>31</v>
      </c>
      <c r="AB364" s="26">
        <v>0</v>
      </c>
      <c r="AC364" s="26">
        <v>52</v>
      </c>
      <c r="AD364" s="26">
        <v>48</v>
      </c>
      <c r="AE364" s="26">
        <v>6</v>
      </c>
      <c r="AF364" s="26">
        <v>6</v>
      </c>
      <c r="AG364" s="26">
        <v>4</v>
      </c>
      <c r="AH364" s="26">
        <v>38</v>
      </c>
      <c r="AI364" s="205"/>
      <c r="AJ364" s="25" t="s">
        <v>73</v>
      </c>
      <c r="AK364" s="26">
        <v>54</v>
      </c>
      <c r="AL364" s="26">
        <v>22</v>
      </c>
      <c r="AM364" s="26">
        <v>0</v>
      </c>
      <c r="AN364" s="26">
        <v>14</v>
      </c>
      <c r="AO364" s="26">
        <v>0</v>
      </c>
      <c r="AP364" s="26">
        <v>0</v>
      </c>
      <c r="AQ364" s="26">
        <v>0</v>
      </c>
      <c r="AR364" s="26">
        <v>2</v>
      </c>
      <c r="AS364" s="26">
        <v>46</v>
      </c>
      <c r="AT364" s="26">
        <v>4</v>
      </c>
      <c r="AU364" s="26">
        <v>3</v>
      </c>
      <c r="AW364" s="78" t="s">
        <v>20</v>
      </c>
      <c r="AX364" s="78" t="s">
        <v>2651</v>
      </c>
      <c r="AY364" s="78">
        <v>82</v>
      </c>
    </row>
    <row r="365" spans="1:51">
      <c r="A365" s="205" t="s">
        <v>211</v>
      </c>
      <c r="B365" s="8" t="s">
        <v>90</v>
      </c>
      <c r="C365" s="71">
        <v>0</v>
      </c>
      <c r="D365" s="71">
        <v>0</v>
      </c>
      <c r="E365" s="71">
        <v>237</v>
      </c>
      <c r="F365" s="71">
        <v>127</v>
      </c>
      <c r="G365" s="71">
        <v>376</v>
      </c>
      <c r="H365" s="71">
        <v>206</v>
      </c>
      <c r="I365" s="71">
        <v>456</v>
      </c>
      <c r="J365" s="71">
        <v>250</v>
      </c>
      <c r="K365" s="125">
        <v>1069</v>
      </c>
      <c r="L365" s="125">
        <v>583</v>
      </c>
      <c r="M365" s="71">
        <v>0</v>
      </c>
      <c r="N365" s="71">
        <v>23</v>
      </c>
      <c r="O365" s="71">
        <v>25</v>
      </c>
      <c r="P365" s="71">
        <v>27</v>
      </c>
      <c r="Q365" s="125">
        <v>75</v>
      </c>
      <c r="R365" s="205" t="s">
        <v>211</v>
      </c>
      <c r="S365" s="8" t="s">
        <v>90</v>
      </c>
      <c r="T365" s="125">
        <v>16</v>
      </c>
      <c r="U365" s="71">
        <v>6</v>
      </c>
      <c r="V365" s="71">
        <v>0</v>
      </c>
      <c r="W365" s="71">
        <v>15</v>
      </c>
      <c r="X365" s="71">
        <v>0</v>
      </c>
      <c r="Y365" s="71">
        <v>27</v>
      </c>
      <c r="Z365" s="71">
        <v>0</v>
      </c>
      <c r="AA365" s="71">
        <v>17</v>
      </c>
      <c r="AB365" s="71">
        <v>0</v>
      </c>
      <c r="AC365" s="16">
        <v>44</v>
      </c>
      <c r="AD365" s="71">
        <v>41</v>
      </c>
      <c r="AE365" s="71">
        <v>12</v>
      </c>
      <c r="AF365" s="71">
        <v>13</v>
      </c>
      <c r="AG365" s="71">
        <v>10</v>
      </c>
      <c r="AH365" s="71">
        <v>29</v>
      </c>
      <c r="AI365" s="205" t="s">
        <v>211</v>
      </c>
      <c r="AJ365" s="8" t="s">
        <v>90</v>
      </c>
      <c r="AK365" s="71">
        <v>228</v>
      </c>
      <c r="AL365" s="71">
        <v>82</v>
      </c>
      <c r="AM365" s="71">
        <v>0</v>
      </c>
      <c r="AN365" s="71">
        <v>84</v>
      </c>
      <c r="AO365" s="71">
        <v>0</v>
      </c>
      <c r="AP365" s="71">
        <v>0</v>
      </c>
      <c r="AQ365" s="71">
        <v>0</v>
      </c>
      <c r="AR365" s="71">
        <v>8</v>
      </c>
      <c r="AS365" s="71">
        <v>39</v>
      </c>
      <c r="AT365" s="71">
        <v>5</v>
      </c>
      <c r="AU365" s="71">
        <v>6</v>
      </c>
      <c r="AW365" s="78" t="s">
        <v>211</v>
      </c>
      <c r="AX365" s="78" t="s">
        <v>2652</v>
      </c>
      <c r="AY365" s="78">
        <v>396</v>
      </c>
    </row>
    <row r="366" spans="1:51">
      <c r="A366" s="205"/>
      <c r="B366" s="8" t="s">
        <v>91</v>
      </c>
      <c r="C366" s="71">
        <v>0</v>
      </c>
      <c r="D366" s="71">
        <v>0</v>
      </c>
      <c r="E366" s="71">
        <v>95</v>
      </c>
      <c r="F366" s="71">
        <v>59</v>
      </c>
      <c r="G366" s="71">
        <v>154</v>
      </c>
      <c r="H366" s="71">
        <v>83</v>
      </c>
      <c r="I366" s="71">
        <v>208</v>
      </c>
      <c r="J366" s="71">
        <v>117</v>
      </c>
      <c r="K366" s="125">
        <v>457</v>
      </c>
      <c r="L366" s="125">
        <v>259</v>
      </c>
      <c r="M366" s="71">
        <v>0</v>
      </c>
      <c r="N366" s="71">
        <v>6</v>
      </c>
      <c r="O366" s="71">
        <v>7</v>
      </c>
      <c r="P366" s="71">
        <v>8</v>
      </c>
      <c r="Q366" s="125">
        <v>21</v>
      </c>
      <c r="R366" s="205"/>
      <c r="S366" s="8" t="s">
        <v>91</v>
      </c>
      <c r="T366" s="125">
        <v>7</v>
      </c>
      <c r="U366" s="71">
        <v>1</v>
      </c>
      <c r="V366" s="71">
        <v>0</v>
      </c>
      <c r="W366" s="71">
        <v>0</v>
      </c>
      <c r="X366" s="71">
        <v>0</v>
      </c>
      <c r="Y366" s="71">
        <v>13</v>
      </c>
      <c r="Z366" s="71">
        <v>0</v>
      </c>
      <c r="AA366" s="71">
        <v>4</v>
      </c>
      <c r="AB366" s="71">
        <v>0</v>
      </c>
      <c r="AC366" s="16">
        <v>17</v>
      </c>
      <c r="AD366" s="71">
        <v>17</v>
      </c>
      <c r="AE366" s="71">
        <v>7</v>
      </c>
      <c r="AF366" s="71">
        <v>9</v>
      </c>
      <c r="AG366" s="71">
        <v>8</v>
      </c>
      <c r="AH366" s="71">
        <v>6</v>
      </c>
      <c r="AI366" s="205"/>
      <c r="AJ366" s="8" t="s">
        <v>91</v>
      </c>
      <c r="AK366" s="71">
        <v>140</v>
      </c>
      <c r="AL366" s="71">
        <v>78</v>
      </c>
      <c r="AM366" s="71">
        <v>40</v>
      </c>
      <c r="AN366" s="71">
        <v>2</v>
      </c>
      <c r="AO366" s="71">
        <v>0</v>
      </c>
      <c r="AP366" s="71">
        <v>0</v>
      </c>
      <c r="AQ366" s="71">
        <v>0</v>
      </c>
      <c r="AR366" s="71">
        <v>4</v>
      </c>
      <c r="AS366" s="71">
        <v>11</v>
      </c>
      <c r="AT366" s="71">
        <v>2</v>
      </c>
      <c r="AU366" s="71">
        <v>3</v>
      </c>
      <c r="AW366" s="78" t="s">
        <v>211</v>
      </c>
      <c r="AX366" s="78" t="s">
        <v>2653</v>
      </c>
      <c r="AY366" s="78">
        <v>184</v>
      </c>
    </row>
    <row r="367" spans="1:51">
      <c r="A367" s="205"/>
      <c r="B367" s="25" t="s">
        <v>73</v>
      </c>
      <c r="C367" s="26">
        <v>0</v>
      </c>
      <c r="D367" s="26">
        <v>0</v>
      </c>
      <c r="E367" s="26">
        <v>332</v>
      </c>
      <c r="F367" s="26">
        <v>186</v>
      </c>
      <c r="G367" s="26">
        <v>530</v>
      </c>
      <c r="H367" s="26">
        <v>289</v>
      </c>
      <c r="I367" s="26">
        <v>664</v>
      </c>
      <c r="J367" s="26">
        <v>367</v>
      </c>
      <c r="K367" s="26">
        <v>1526</v>
      </c>
      <c r="L367" s="26">
        <v>842</v>
      </c>
      <c r="M367" s="26">
        <v>0</v>
      </c>
      <c r="N367" s="26">
        <v>29</v>
      </c>
      <c r="O367" s="26">
        <v>32</v>
      </c>
      <c r="P367" s="26">
        <v>35</v>
      </c>
      <c r="Q367" s="26">
        <v>96</v>
      </c>
      <c r="R367" s="205"/>
      <c r="S367" s="25" t="s">
        <v>73</v>
      </c>
      <c r="T367" s="26">
        <v>23</v>
      </c>
      <c r="U367" s="26">
        <v>7</v>
      </c>
      <c r="V367" s="26">
        <v>0</v>
      </c>
      <c r="W367" s="26">
        <v>15</v>
      </c>
      <c r="X367" s="26">
        <v>0</v>
      </c>
      <c r="Y367" s="26">
        <v>40</v>
      </c>
      <c r="Z367" s="26">
        <v>0</v>
      </c>
      <c r="AA367" s="26">
        <v>21</v>
      </c>
      <c r="AB367" s="26">
        <v>0</v>
      </c>
      <c r="AC367" s="26">
        <v>61</v>
      </c>
      <c r="AD367" s="26">
        <v>58</v>
      </c>
      <c r="AE367" s="26">
        <v>19</v>
      </c>
      <c r="AF367" s="26">
        <v>22</v>
      </c>
      <c r="AG367" s="26">
        <v>18</v>
      </c>
      <c r="AH367" s="26">
        <v>35</v>
      </c>
      <c r="AI367" s="205"/>
      <c r="AJ367" s="25" t="s">
        <v>73</v>
      </c>
      <c r="AK367" s="26">
        <v>368</v>
      </c>
      <c r="AL367" s="26">
        <v>160</v>
      </c>
      <c r="AM367" s="26">
        <v>40</v>
      </c>
      <c r="AN367" s="26">
        <v>86</v>
      </c>
      <c r="AO367" s="26">
        <v>0</v>
      </c>
      <c r="AP367" s="26">
        <v>0</v>
      </c>
      <c r="AQ367" s="26">
        <v>0</v>
      </c>
      <c r="AR367" s="26">
        <v>12</v>
      </c>
      <c r="AS367" s="26">
        <v>50</v>
      </c>
      <c r="AT367" s="26">
        <v>7</v>
      </c>
      <c r="AU367" s="26">
        <v>9</v>
      </c>
      <c r="AW367" s="78" t="s">
        <v>211</v>
      </c>
      <c r="AX367" s="78" t="s">
        <v>2654</v>
      </c>
      <c r="AY367" s="78">
        <v>580</v>
      </c>
    </row>
    <row r="368" spans="1:51">
      <c r="A368" s="205" t="s">
        <v>21</v>
      </c>
      <c r="B368" s="8" t="s">
        <v>90</v>
      </c>
      <c r="C368" s="71">
        <v>0</v>
      </c>
      <c r="D368" s="71">
        <v>0</v>
      </c>
      <c r="E368" s="71">
        <v>205</v>
      </c>
      <c r="F368" s="71">
        <v>116</v>
      </c>
      <c r="G368" s="71">
        <v>269</v>
      </c>
      <c r="H368" s="71">
        <v>148</v>
      </c>
      <c r="I368" s="71">
        <v>432</v>
      </c>
      <c r="J368" s="71">
        <v>215</v>
      </c>
      <c r="K368" s="125">
        <v>906</v>
      </c>
      <c r="L368" s="125">
        <v>479</v>
      </c>
      <c r="M368" s="71">
        <v>0</v>
      </c>
      <c r="N368" s="71">
        <v>27</v>
      </c>
      <c r="O368" s="71">
        <v>29</v>
      </c>
      <c r="P368" s="71">
        <v>29</v>
      </c>
      <c r="Q368" s="125">
        <v>85</v>
      </c>
      <c r="R368" s="205" t="s">
        <v>21</v>
      </c>
      <c r="S368" s="8" t="s">
        <v>90</v>
      </c>
      <c r="T368" s="125">
        <v>13</v>
      </c>
      <c r="U368" s="71">
        <v>3</v>
      </c>
      <c r="V368" s="71">
        <v>0</v>
      </c>
      <c r="W368" s="71">
        <v>3</v>
      </c>
      <c r="X368" s="71">
        <v>0</v>
      </c>
      <c r="Y368" s="71">
        <v>14</v>
      </c>
      <c r="Z368" s="71">
        <v>0</v>
      </c>
      <c r="AA368" s="71">
        <v>39</v>
      </c>
      <c r="AB368" s="71">
        <v>0</v>
      </c>
      <c r="AC368" s="16">
        <v>53</v>
      </c>
      <c r="AD368" s="71">
        <v>38</v>
      </c>
      <c r="AE368" s="71">
        <v>5</v>
      </c>
      <c r="AF368" s="71">
        <v>4</v>
      </c>
      <c r="AG368" s="71">
        <v>1</v>
      </c>
      <c r="AH368" s="71">
        <v>31</v>
      </c>
      <c r="AI368" s="205" t="s">
        <v>21</v>
      </c>
      <c r="AJ368" s="8" t="s">
        <v>90</v>
      </c>
      <c r="AK368" s="71">
        <v>183</v>
      </c>
      <c r="AL368" s="71">
        <v>104</v>
      </c>
      <c r="AM368" s="71">
        <v>13</v>
      </c>
      <c r="AN368" s="71">
        <v>14</v>
      </c>
      <c r="AO368" s="71">
        <v>0</v>
      </c>
      <c r="AP368" s="71">
        <v>0</v>
      </c>
      <c r="AQ368" s="71">
        <v>0</v>
      </c>
      <c r="AR368" s="71">
        <v>4</v>
      </c>
      <c r="AS368" s="71">
        <v>34</v>
      </c>
      <c r="AT368" s="71">
        <v>2</v>
      </c>
      <c r="AU368" s="71">
        <v>1</v>
      </c>
      <c r="AW368" s="78" t="s">
        <v>21</v>
      </c>
      <c r="AX368" s="78" t="s">
        <v>2655</v>
      </c>
      <c r="AY368" s="78">
        <v>224</v>
      </c>
    </row>
    <row r="369" spans="1:51">
      <c r="A369" s="205"/>
      <c r="B369" s="8" t="s">
        <v>91</v>
      </c>
      <c r="C369" s="71">
        <v>0</v>
      </c>
      <c r="D369" s="71">
        <v>0</v>
      </c>
      <c r="E369" s="71">
        <v>0</v>
      </c>
      <c r="F369" s="71">
        <v>0</v>
      </c>
      <c r="G369" s="71">
        <v>0</v>
      </c>
      <c r="H369" s="71">
        <v>0</v>
      </c>
      <c r="I369" s="71">
        <v>0</v>
      </c>
      <c r="J369" s="71">
        <v>0</v>
      </c>
      <c r="K369" s="125">
        <v>0</v>
      </c>
      <c r="L369" s="125">
        <v>0</v>
      </c>
      <c r="M369" s="71">
        <v>0</v>
      </c>
      <c r="N369" s="71">
        <v>0</v>
      </c>
      <c r="O369" s="71">
        <v>0</v>
      </c>
      <c r="P369" s="71">
        <v>0</v>
      </c>
      <c r="Q369" s="125">
        <v>0</v>
      </c>
      <c r="R369" s="205"/>
      <c r="S369" s="8" t="s">
        <v>91</v>
      </c>
      <c r="T369" s="125">
        <v>0</v>
      </c>
      <c r="U369" s="71">
        <v>0</v>
      </c>
      <c r="V369" s="71">
        <v>0</v>
      </c>
      <c r="W369" s="71">
        <v>0</v>
      </c>
      <c r="X369" s="71">
        <v>0</v>
      </c>
      <c r="Y369" s="71">
        <v>0</v>
      </c>
      <c r="Z369" s="71">
        <v>0</v>
      </c>
      <c r="AA369" s="71">
        <v>0</v>
      </c>
      <c r="AB369" s="71">
        <v>0</v>
      </c>
      <c r="AC369" s="16">
        <v>0</v>
      </c>
      <c r="AD369" s="71">
        <v>0</v>
      </c>
      <c r="AE369" s="71">
        <v>0</v>
      </c>
      <c r="AF369" s="71">
        <v>0</v>
      </c>
      <c r="AG369" s="71">
        <v>0</v>
      </c>
      <c r="AH369" s="71">
        <v>0</v>
      </c>
      <c r="AI369" s="205"/>
      <c r="AJ369" s="8" t="s">
        <v>91</v>
      </c>
      <c r="AK369" s="71">
        <v>0</v>
      </c>
      <c r="AL369" s="71">
        <v>0</v>
      </c>
      <c r="AM369" s="71">
        <v>0</v>
      </c>
      <c r="AN369" s="71">
        <v>0</v>
      </c>
      <c r="AO369" s="71">
        <v>0</v>
      </c>
      <c r="AP369" s="71">
        <v>0</v>
      </c>
      <c r="AQ369" s="71">
        <v>0</v>
      </c>
      <c r="AR369" s="71">
        <v>0</v>
      </c>
      <c r="AS369" s="71">
        <v>0</v>
      </c>
      <c r="AT369" s="71">
        <v>0</v>
      </c>
      <c r="AU369" s="71">
        <v>0</v>
      </c>
      <c r="AW369" s="78" t="s">
        <v>21</v>
      </c>
      <c r="AX369" s="78" t="s">
        <v>2656</v>
      </c>
      <c r="AY369" s="78">
        <v>0</v>
      </c>
    </row>
    <row r="370" spans="1:51">
      <c r="A370" s="205"/>
      <c r="B370" s="25" t="s">
        <v>73</v>
      </c>
      <c r="C370" s="26">
        <v>0</v>
      </c>
      <c r="D370" s="26">
        <v>0</v>
      </c>
      <c r="E370" s="26">
        <v>205</v>
      </c>
      <c r="F370" s="26">
        <v>116</v>
      </c>
      <c r="G370" s="26">
        <v>269</v>
      </c>
      <c r="H370" s="26">
        <v>148</v>
      </c>
      <c r="I370" s="26">
        <v>432</v>
      </c>
      <c r="J370" s="26">
        <v>215</v>
      </c>
      <c r="K370" s="26">
        <v>906</v>
      </c>
      <c r="L370" s="26">
        <v>479</v>
      </c>
      <c r="M370" s="26">
        <v>0</v>
      </c>
      <c r="N370" s="26">
        <v>27</v>
      </c>
      <c r="O370" s="26">
        <v>29</v>
      </c>
      <c r="P370" s="26">
        <v>29</v>
      </c>
      <c r="Q370" s="26">
        <v>85</v>
      </c>
      <c r="R370" s="205"/>
      <c r="S370" s="25" t="s">
        <v>73</v>
      </c>
      <c r="T370" s="26">
        <v>13</v>
      </c>
      <c r="U370" s="26">
        <v>3</v>
      </c>
      <c r="V370" s="26">
        <v>0</v>
      </c>
      <c r="W370" s="26">
        <v>3</v>
      </c>
      <c r="X370" s="26">
        <v>0</v>
      </c>
      <c r="Y370" s="26">
        <v>14</v>
      </c>
      <c r="Z370" s="26">
        <v>0</v>
      </c>
      <c r="AA370" s="26">
        <v>39</v>
      </c>
      <c r="AB370" s="26">
        <v>0</v>
      </c>
      <c r="AC370" s="26">
        <v>53</v>
      </c>
      <c r="AD370" s="26">
        <v>38</v>
      </c>
      <c r="AE370" s="26">
        <v>5</v>
      </c>
      <c r="AF370" s="26">
        <v>4</v>
      </c>
      <c r="AG370" s="26">
        <v>1</v>
      </c>
      <c r="AH370" s="26">
        <v>31</v>
      </c>
      <c r="AI370" s="205"/>
      <c r="AJ370" s="25" t="s">
        <v>73</v>
      </c>
      <c r="AK370" s="26">
        <v>183</v>
      </c>
      <c r="AL370" s="26">
        <v>104</v>
      </c>
      <c r="AM370" s="26">
        <v>13</v>
      </c>
      <c r="AN370" s="26">
        <v>14</v>
      </c>
      <c r="AO370" s="26">
        <v>0</v>
      </c>
      <c r="AP370" s="26">
        <v>0</v>
      </c>
      <c r="AQ370" s="26">
        <v>0</v>
      </c>
      <c r="AR370" s="26">
        <v>4</v>
      </c>
      <c r="AS370" s="26">
        <v>34</v>
      </c>
      <c r="AT370" s="26">
        <v>2</v>
      </c>
      <c r="AU370" s="26">
        <v>1</v>
      </c>
      <c r="AW370" s="78" t="s">
        <v>21</v>
      </c>
      <c r="AX370" s="78" t="s">
        <v>2657</v>
      </c>
      <c r="AY370" s="78">
        <v>224</v>
      </c>
    </row>
    <row r="371" spans="1:51" s="100" customFormat="1">
      <c r="A371" s="7" t="s">
        <v>112</v>
      </c>
      <c r="B371" s="8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7" t="s">
        <v>112</v>
      </c>
      <c r="S371" s="23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7" t="s">
        <v>112</v>
      </c>
      <c r="AJ371" s="8"/>
      <c r="AK371" s="8"/>
      <c r="AL371" s="8"/>
      <c r="AM371" s="22"/>
      <c r="AN371" s="22"/>
      <c r="AO371" s="22"/>
      <c r="AP371" s="22"/>
      <c r="AQ371" s="22"/>
      <c r="AR371" s="22"/>
      <c r="AS371" s="22"/>
      <c r="AT371" s="22"/>
      <c r="AU371" s="22"/>
      <c r="AW371" s="78" t="str">
        <f>IF(A371="",AW370,A371)</f>
        <v>MENABE</v>
      </c>
      <c r="AX371" s="78" t="str">
        <f>AW371&amp;B371</f>
        <v>MENABE</v>
      </c>
      <c r="AY371" s="78">
        <f>AK371+AM371+2*AN371+3*AO371+4*AP371+5*AQ371</f>
        <v>0</v>
      </c>
    </row>
    <row r="372" spans="1:51" ht="14.45" customHeight="1">
      <c r="A372" s="205" t="s">
        <v>212</v>
      </c>
      <c r="B372" s="8" t="s">
        <v>90</v>
      </c>
      <c r="C372" s="71">
        <v>25</v>
      </c>
      <c r="D372" s="71">
        <v>13</v>
      </c>
      <c r="E372" s="71">
        <v>347</v>
      </c>
      <c r="F372" s="71">
        <v>191</v>
      </c>
      <c r="G372" s="71">
        <v>967</v>
      </c>
      <c r="H372" s="71">
        <v>530</v>
      </c>
      <c r="I372" s="71">
        <v>1071</v>
      </c>
      <c r="J372" s="71">
        <v>549</v>
      </c>
      <c r="K372" s="125">
        <v>2410</v>
      </c>
      <c r="L372" s="125">
        <v>1283</v>
      </c>
      <c r="M372" s="71">
        <v>1</v>
      </c>
      <c r="N372" s="71">
        <v>21</v>
      </c>
      <c r="O372" s="71">
        <v>48</v>
      </c>
      <c r="P372" s="71">
        <v>52</v>
      </c>
      <c r="Q372" s="125">
        <v>122</v>
      </c>
      <c r="R372" s="205" t="s">
        <v>212</v>
      </c>
      <c r="S372" s="8" t="s">
        <v>90</v>
      </c>
      <c r="T372" s="125">
        <v>36</v>
      </c>
      <c r="U372" s="71">
        <v>6</v>
      </c>
      <c r="V372" s="71">
        <v>0</v>
      </c>
      <c r="W372" s="71">
        <v>2</v>
      </c>
      <c r="X372" s="71">
        <v>0</v>
      </c>
      <c r="Y372" s="71">
        <v>14</v>
      </c>
      <c r="Z372" s="71">
        <v>1</v>
      </c>
      <c r="AA372" s="71">
        <v>85</v>
      </c>
      <c r="AB372" s="71">
        <v>1</v>
      </c>
      <c r="AC372" s="16">
        <v>101</v>
      </c>
      <c r="AD372" s="71">
        <v>98</v>
      </c>
      <c r="AE372" s="71">
        <v>0</v>
      </c>
      <c r="AF372" s="71">
        <v>23</v>
      </c>
      <c r="AG372" s="71">
        <v>8</v>
      </c>
      <c r="AH372" s="71">
        <v>48</v>
      </c>
      <c r="AI372" s="205" t="s">
        <v>212</v>
      </c>
      <c r="AJ372" s="8" t="s">
        <v>90</v>
      </c>
      <c r="AK372" s="71">
        <v>1</v>
      </c>
      <c r="AL372" s="71">
        <v>6</v>
      </c>
      <c r="AM372" s="71">
        <v>15</v>
      </c>
      <c r="AN372" s="71">
        <v>135</v>
      </c>
      <c r="AO372" s="71">
        <v>8</v>
      </c>
      <c r="AP372" s="71">
        <v>0</v>
      </c>
      <c r="AQ372" s="71">
        <v>2</v>
      </c>
      <c r="AR372" s="71">
        <v>0</v>
      </c>
      <c r="AS372" s="71">
        <v>51</v>
      </c>
      <c r="AT372" s="71">
        <v>28</v>
      </c>
      <c r="AU372" s="71">
        <v>27</v>
      </c>
      <c r="AW372" s="78" t="s">
        <v>212</v>
      </c>
      <c r="AX372" s="78" t="s">
        <v>2661</v>
      </c>
      <c r="AY372" s="78">
        <v>320</v>
      </c>
    </row>
    <row r="373" spans="1:51">
      <c r="A373" s="205"/>
      <c r="B373" s="8" t="s">
        <v>91</v>
      </c>
      <c r="C373" s="71">
        <v>0</v>
      </c>
      <c r="D373" s="71">
        <v>0</v>
      </c>
      <c r="E373" s="71">
        <v>0</v>
      </c>
      <c r="F373" s="71">
        <v>0</v>
      </c>
      <c r="G373" s="71">
        <v>0</v>
      </c>
      <c r="H373" s="71">
        <v>0</v>
      </c>
      <c r="I373" s="71">
        <v>0</v>
      </c>
      <c r="J373" s="71">
        <v>0</v>
      </c>
      <c r="K373" s="125">
        <v>0</v>
      </c>
      <c r="L373" s="125">
        <v>0</v>
      </c>
      <c r="M373" s="71">
        <v>0</v>
      </c>
      <c r="N373" s="71">
        <v>0</v>
      </c>
      <c r="O373" s="71">
        <v>0</v>
      </c>
      <c r="P373" s="71">
        <v>0</v>
      </c>
      <c r="Q373" s="125">
        <v>0</v>
      </c>
      <c r="R373" s="205"/>
      <c r="S373" s="8" t="s">
        <v>91</v>
      </c>
      <c r="T373" s="125">
        <v>0</v>
      </c>
      <c r="U373" s="71">
        <v>0</v>
      </c>
      <c r="V373" s="71">
        <v>0</v>
      </c>
      <c r="W373" s="71">
        <v>0</v>
      </c>
      <c r="X373" s="71">
        <v>0</v>
      </c>
      <c r="Y373" s="71">
        <v>0</v>
      </c>
      <c r="Z373" s="71">
        <v>0</v>
      </c>
      <c r="AA373" s="71">
        <v>0</v>
      </c>
      <c r="AB373" s="71">
        <v>0</v>
      </c>
      <c r="AC373" s="16">
        <v>0</v>
      </c>
      <c r="AD373" s="71">
        <v>0</v>
      </c>
      <c r="AE373" s="71">
        <v>0</v>
      </c>
      <c r="AF373" s="71">
        <v>0</v>
      </c>
      <c r="AG373" s="71">
        <v>0</v>
      </c>
      <c r="AH373" s="71">
        <v>0</v>
      </c>
      <c r="AI373" s="205"/>
      <c r="AJ373" s="8" t="s">
        <v>91</v>
      </c>
      <c r="AK373" s="71">
        <v>0</v>
      </c>
      <c r="AL373" s="71">
        <v>0</v>
      </c>
      <c r="AM373" s="71">
        <v>0</v>
      </c>
      <c r="AN373" s="71">
        <v>0</v>
      </c>
      <c r="AO373" s="71">
        <v>0</v>
      </c>
      <c r="AP373" s="71">
        <v>0</v>
      </c>
      <c r="AQ373" s="71">
        <v>0</v>
      </c>
      <c r="AR373" s="71">
        <v>0</v>
      </c>
      <c r="AS373" s="71">
        <v>0</v>
      </c>
      <c r="AT373" s="71">
        <v>0</v>
      </c>
      <c r="AU373" s="71">
        <v>0</v>
      </c>
      <c r="AW373" s="78" t="s">
        <v>212</v>
      </c>
      <c r="AX373" s="78" t="s">
        <v>2662</v>
      </c>
      <c r="AY373" s="78">
        <v>0</v>
      </c>
    </row>
    <row r="374" spans="1:51">
      <c r="A374" s="205"/>
      <c r="B374" s="25" t="s">
        <v>73</v>
      </c>
      <c r="C374" s="26">
        <v>25</v>
      </c>
      <c r="D374" s="26">
        <v>13</v>
      </c>
      <c r="E374" s="26">
        <v>347</v>
      </c>
      <c r="F374" s="26">
        <v>191</v>
      </c>
      <c r="G374" s="26">
        <v>967</v>
      </c>
      <c r="H374" s="26">
        <v>530</v>
      </c>
      <c r="I374" s="26">
        <v>1071</v>
      </c>
      <c r="J374" s="26">
        <v>549</v>
      </c>
      <c r="K374" s="26">
        <v>2410</v>
      </c>
      <c r="L374" s="26">
        <v>1283</v>
      </c>
      <c r="M374" s="26">
        <v>1</v>
      </c>
      <c r="N374" s="26">
        <v>21</v>
      </c>
      <c r="O374" s="26">
        <v>48</v>
      </c>
      <c r="P374" s="26">
        <v>52</v>
      </c>
      <c r="Q374" s="26">
        <v>122</v>
      </c>
      <c r="R374" s="205"/>
      <c r="S374" s="25" t="s">
        <v>73</v>
      </c>
      <c r="T374" s="26">
        <v>36</v>
      </c>
      <c r="U374" s="26">
        <v>6</v>
      </c>
      <c r="V374" s="26">
        <v>0</v>
      </c>
      <c r="W374" s="26">
        <v>2</v>
      </c>
      <c r="X374" s="26">
        <v>0</v>
      </c>
      <c r="Y374" s="26">
        <v>14</v>
      </c>
      <c r="Z374" s="26">
        <v>1</v>
      </c>
      <c r="AA374" s="26">
        <v>85</v>
      </c>
      <c r="AB374" s="26">
        <v>1</v>
      </c>
      <c r="AC374" s="26">
        <v>101</v>
      </c>
      <c r="AD374" s="26">
        <v>98</v>
      </c>
      <c r="AE374" s="26">
        <v>0</v>
      </c>
      <c r="AF374" s="26">
        <v>23</v>
      </c>
      <c r="AG374" s="26">
        <v>8</v>
      </c>
      <c r="AH374" s="26">
        <v>48</v>
      </c>
      <c r="AI374" s="205"/>
      <c r="AJ374" s="25" t="s">
        <v>73</v>
      </c>
      <c r="AK374" s="26">
        <v>1</v>
      </c>
      <c r="AL374" s="26">
        <v>6</v>
      </c>
      <c r="AM374" s="26">
        <v>15</v>
      </c>
      <c r="AN374" s="26">
        <v>135</v>
      </c>
      <c r="AO374" s="26">
        <v>8</v>
      </c>
      <c r="AP374" s="26">
        <v>0</v>
      </c>
      <c r="AQ374" s="26">
        <v>2</v>
      </c>
      <c r="AR374" s="26">
        <v>0</v>
      </c>
      <c r="AS374" s="26">
        <v>51</v>
      </c>
      <c r="AT374" s="26">
        <v>28</v>
      </c>
      <c r="AU374" s="26">
        <v>27</v>
      </c>
      <c r="AW374" s="78" t="s">
        <v>212</v>
      </c>
      <c r="AX374" s="78" t="s">
        <v>2663</v>
      </c>
      <c r="AY374" s="78">
        <v>320</v>
      </c>
    </row>
    <row r="375" spans="1:51">
      <c r="A375" s="205" t="s">
        <v>17</v>
      </c>
      <c r="B375" s="8" t="s">
        <v>90</v>
      </c>
      <c r="C375" s="71">
        <v>95</v>
      </c>
      <c r="D375" s="71">
        <v>54</v>
      </c>
      <c r="E375" s="71">
        <v>194</v>
      </c>
      <c r="F375" s="71">
        <v>100</v>
      </c>
      <c r="G375" s="71">
        <v>560</v>
      </c>
      <c r="H375" s="71">
        <v>293</v>
      </c>
      <c r="I375" s="71">
        <v>776</v>
      </c>
      <c r="J375" s="71">
        <v>404</v>
      </c>
      <c r="K375" s="125">
        <v>1625</v>
      </c>
      <c r="L375" s="125">
        <v>851</v>
      </c>
      <c r="M375" s="71">
        <v>2</v>
      </c>
      <c r="N375" s="71">
        <v>16</v>
      </c>
      <c r="O375" s="71">
        <v>30</v>
      </c>
      <c r="P375" s="71">
        <v>38</v>
      </c>
      <c r="Q375" s="125">
        <v>86</v>
      </c>
      <c r="R375" s="205" t="s">
        <v>17</v>
      </c>
      <c r="S375" s="8" t="s">
        <v>90</v>
      </c>
      <c r="T375" s="125">
        <v>66</v>
      </c>
      <c r="U375" s="71">
        <v>34</v>
      </c>
      <c r="V375" s="71">
        <v>0</v>
      </c>
      <c r="W375" s="71">
        <v>10</v>
      </c>
      <c r="X375" s="71">
        <v>1</v>
      </c>
      <c r="Y375" s="71">
        <v>10</v>
      </c>
      <c r="Z375" s="71">
        <v>5</v>
      </c>
      <c r="AA375" s="71">
        <v>53</v>
      </c>
      <c r="AB375" s="71">
        <v>0</v>
      </c>
      <c r="AC375" s="16">
        <v>69</v>
      </c>
      <c r="AD375" s="71">
        <v>57</v>
      </c>
      <c r="AE375" s="71">
        <v>7</v>
      </c>
      <c r="AF375" s="71">
        <v>20</v>
      </c>
      <c r="AG375" s="71">
        <v>13</v>
      </c>
      <c r="AH375" s="71">
        <v>35</v>
      </c>
      <c r="AI375" s="205" t="s">
        <v>17</v>
      </c>
      <c r="AJ375" s="8" t="s">
        <v>90</v>
      </c>
      <c r="AK375" s="71">
        <v>183</v>
      </c>
      <c r="AL375" s="71">
        <v>97</v>
      </c>
      <c r="AM375" s="71">
        <v>33</v>
      </c>
      <c r="AN375" s="71">
        <v>60</v>
      </c>
      <c r="AO375" s="71">
        <v>0</v>
      </c>
      <c r="AP375" s="71">
        <v>4</v>
      </c>
      <c r="AQ375" s="71">
        <v>0</v>
      </c>
      <c r="AR375" s="71">
        <v>3</v>
      </c>
      <c r="AS375" s="71">
        <v>47</v>
      </c>
      <c r="AT375" s="71">
        <v>18</v>
      </c>
      <c r="AU375" s="71">
        <v>14</v>
      </c>
      <c r="AW375" s="78" t="s">
        <v>17</v>
      </c>
      <c r="AX375" s="78" t="s">
        <v>2664</v>
      </c>
      <c r="AY375" s="78">
        <v>352</v>
      </c>
    </row>
    <row r="376" spans="1:51">
      <c r="A376" s="205"/>
      <c r="B376" s="8" t="s">
        <v>91</v>
      </c>
      <c r="C376" s="71">
        <v>0</v>
      </c>
      <c r="D376" s="71">
        <v>0</v>
      </c>
      <c r="E376" s="71">
        <v>13</v>
      </c>
      <c r="F376" s="71">
        <v>7</v>
      </c>
      <c r="G376" s="71">
        <v>97</v>
      </c>
      <c r="H376" s="71">
        <v>46</v>
      </c>
      <c r="I376" s="71">
        <v>70</v>
      </c>
      <c r="J376" s="71">
        <v>40</v>
      </c>
      <c r="K376" s="125">
        <v>180</v>
      </c>
      <c r="L376" s="125">
        <v>93</v>
      </c>
      <c r="M376" s="71">
        <v>0</v>
      </c>
      <c r="N376" s="71">
        <v>1</v>
      </c>
      <c r="O376" s="71">
        <v>4</v>
      </c>
      <c r="P376" s="71">
        <v>4</v>
      </c>
      <c r="Q376" s="125">
        <v>9</v>
      </c>
      <c r="R376" s="205"/>
      <c r="S376" s="8" t="s">
        <v>91</v>
      </c>
      <c r="T376" s="125">
        <v>3</v>
      </c>
      <c r="U376" s="71">
        <v>0</v>
      </c>
      <c r="V376" s="71">
        <v>0</v>
      </c>
      <c r="W376" s="71">
        <v>0</v>
      </c>
      <c r="X376" s="71">
        <v>0</v>
      </c>
      <c r="Y376" s="71">
        <v>4</v>
      </c>
      <c r="Z376" s="71">
        <v>1</v>
      </c>
      <c r="AA376" s="71">
        <v>2</v>
      </c>
      <c r="AB376" s="71">
        <v>0</v>
      </c>
      <c r="AC376" s="16">
        <v>7</v>
      </c>
      <c r="AD376" s="71">
        <v>7</v>
      </c>
      <c r="AE376" s="71">
        <v>1</v>
      </c>
      <c r="AF376" s="71">
        <v>3</v>
      </c>
      <c r="AG376" s="71">
        <v>3</v>
      </c>
      <c r="AH376" s="71">
        <v>3</v>
      </c>
      <c r="AI376" s="205"/>
      <c r="AJ376" s="8" t="s">
        <v>91</v>
      </c>
      <c r="AK376" s="71">
        <v>14</v>
      </c>
      <c r="AL376" s="71">
        <v>10</v>
      </c>
      <c r="AM376" s="71">
        <v>0</v>
      </c>
      <c r="AN376" s="71">
        <v>8</v>
      </c>
      <c r="AO376" s="71">
        <v>0</v>
      </c>
      <c r="AP376" s="71">
        <v>0</v>
      </c>
      <c r="AQ376" s="71">
        <v>0</v>
      </c>
      <c r="AR376" s="71">
        <v>1</v>
      </c>
      <c r="AS376" s="71">
        <v>4</v>
      </c>
      <c r="AT376" s="71">
        <v>0</v>
      </c>
      <c r="AU376" s="71">
        <v>0</v>
      </c>
      <c r="AW376" s="78" t="s">
        <v>17</v>
      </c>
      <c r="AX376" s="78" t="s">
        <v>2665</v>
      </c>
      <c r="AY376" s="78">
        <v>30</v>
      </c>
    </row>
    <row r="377" spans="1:51">
      <c r="A377" s="205"/>
      <c r="B377" s="25" t="s">
        <v>73</v>
      </c>
      <c r="C377" s="26">
        <v>95</v>
      </c>
      <c r="D377" s="26">
        <v>54</v>
      </c>
      <c r="E377" s="26">
        <v>207</v>
      </c>
      <c r="F377" s="26">
        <v>107</v>
      </c>
      <c r="G377" s="26">
        <v>657</v>
      </c>
      <c r="H377" s="26">
        <v>339</v>
      </c>
      <c r="I377" s="26">
        <v>846</v>
      </c>
      <c r="J377" s="26">
        <v>444</v>
      </c>
      <c r="K377" s="26">
        <v>1805</v>
      </c>
      <c r="L377" s="26">
        <v>944</v>
      </c>
      <c r="M377" s="26">
        <v>2</v>
      </c>
      <c r="N377" s="26">
        <v>17</v>
      </c>
      <c r="O377" s="26">
        <v>34</v>
      </c>
      <c r="P377" s="26">
        <v>42</v>
      </c>
      <c r="Q377" s="26">
        <v>95</v>
      </c>
      <c r="R377" s="205"/>
      <c r="S377" s="25" t="s">
        <v>73</v>
      </c>
      <c r="T377" s="26">
        <v>69</v>
      </c>
      <c r="U377" s="26">
        <v>34</v>
      </c>
      <c r="V377" s="26">
        <v>0</v>
      </c>
      <c r="W377" s="26">
        <v>10</v>
      </c>
      <c r="X377" s="26">
        <v>1</v>
      </c>
      <c r="Y377" s="26">
        <v>14</v>
      </c>
      <c r="Z377" s="26">
        <v>6</v>
      </c>
      <c r="AA377" s="26">
        <v>55</v>
      </c>
      <c r="AB377" s="26">
        <v>0</v>
      </c>
      <c r="AC377" s="26">
        <v>76</v>
      </c>
      <c r="AD377" s="26">
        <v>64</v>
      </c>
      <c r="AE377" s="26">
        <v>8</v>
      </c>
      <c r="AF377" s="26">
        <v>23</v>
      </c>
      <c r="AG377" s="26">
        <v>16</v>
      </c>
      <c r="AH377" s="26">
        <v>38</v>
      </c>
      <c r="AI377" s="205"/>
      <c r="AJ377" s="25" t="s">
        <v>73</v>
      </c>
      <c r="AK377" s="26">
        <v>197</v>
      </c>
      <c r="AL377" s="26">
        <v>107</v>
      </c>
      <c r="AM377" s="26">
        <v>33</v>
      </c>
      <c r="AN377" s="26">
        <v>68</v>
      </c>
      <c r="AO377" s="26">
        <v>0</v>
      </c>
      <c r="AP377" s="26">
        <v>4</v>
      </c>
      <c r="AQ377" s="26">
        <v>0</v>
      </c>
      <c r="AR377" s="26">
        <v>4</v>
      </c>
      <c r="AS377" s="26">
        <v>51</v>
      </c>
      <c r="AT377" s="26">
        <v>18</v>
      </c>
      <c r="AU377" s="26">
        <v>14</v>
      </c>
      <c r="AW377" s="78" t="s">
        <v>17</v>
      </c>
      <c r="AX377" s="78" t="s">
        <v>2666</v>
      </c>
      <c r="AY377" s="78">
        <v>382</v>
      </c>
    </row>
    <row r="378" spans="1:51">
      <c r="A378" s="205" t="s">
        <v>213</v>
      </c>
      <c r="B378" s="8" t="s">
        <v>90</v>
      </c>
      <c r="C378" s="71">
        <v>30</v>
      </c>
      <c r="D378" s="71">
        <v>18</v>
      </c>
      <c r="E378" s="71">
        <v>1838</v>
      </c>
      <c r="F378" s="71">
        <v>1008</v>
      </c>
      <c r="G378" s="71">
        <v>1747</v>
      </c>
      <c r="H378" s="71">
        <v>967</v>
      </c>
      <c r="I378" s="71">
        <v>1826</v>
      </c>
      <c r="J378" s="71">
        <v>974</v>
      </c>
      <c r="K378" s="125">
        <v>5441</v>
      </c>
      <c r="L378" s="125">
        <v>2967</v>
      </c>
      <c r="M378" s="71">
        <v>2</v>
      </c>
      <c r="N378" s="71">
        <v>113</v>
      </c>
      <c r="O378" s="71">
        <v>106</v>
      </c>
      <c r="P378" s="71">
        <v>103</v>
      </c>
      <c r="Q378" s="125">
        <v>324</v>
      </c>
      <c r="R378" s="205" t="s">
        <v>213</v>
      </c>
      <c r="S378" s="8" t="s">
        <v>90</v>
      </c>
      <c r="T378" s="125">
        <v>58</v>
      </c>
      <c r="U378" s="71">
        <v>3</v>
      </c>
      <c r="V378" s="71">
        <v>0</v>
      </c>
      <c r="W378" s="71">
        <v>6</v>
      </c>
      <c r="X378" s="71">
        <v>0</v>
      </c>
      <c r="Y378" s="71">
        <v>19</v>
      </c>
      <c r="Z378" s="71">
        <v>2</v>
      </c>
      <c r="AA378" s="71">
        <v>293</v>
      </c>
      <c r="AB378" s="71">
        <v>0</v>
      </c>
      <c r="AC378" s="16">
        <v>314</v>
      </c>
      <c r="AD378" s="71">
        <v>186</v>
      </c>
      <c r="AE378" s="71">
        <v>12</v>
      </c>
      <c r="AF378" s="71">
        <v>1</v>
      </c>
      <c r="AG378" s="71">
        <v>0</v>
      </c>
      <c r="AH378" s="71">
        <v>73</v>
      </c>
      <c r="AI378" s="205" t="s">
        <v>213</v>
      </c>
      <c r="AJ378" s="8" t="s">
        <v>90</v>
      </c>
      <c r="AK378" s="71">
        <v>10</v>
      </c>
      <c r="AL378" s="71">
        <v>1</v>
      </c>
      <c r="AM378" s="71">
        <v>79</v>
      </c>
      <c r="AN378" s="71">
        <v>3</v>
      </c>
      <c r="AO378" s="71">
        <v>0</v>
      </c>
      <c r="AP378" s="71">
        <v>0</v>
      </c>
      <c r="AQ378" s="71">
        <v>0</v>
      </c>
      <c r="AR378" s="71">
        <v>6</v>
      </c>
      <c r="AS378" s="71">
        <v>82</v>
      </c>
      <c r="AT378" s="71">
        <v>35</v>
      </c>
      <c r="AU378" s="71">
        <v>27</v>
      </c>
      <c r="AW378" s="78" t="s">
        <v>213</v>
      </c>
      <c r="AX378" s="78" t="s">
        <v>2667</v>
      </c>
      <c r="AY378" s="78">
        <v>95</v>
      </c>
    </row>
    <row r="379" spans="1:51">
      <c r="A379" s="205"/>
      <c r="B379" s="8" t="s">
        <v>91</v>
      </c>
      <c r="C379" s="71">
        <v>0</v>
      </c>
      <c r="D379" s="71">
        <v>0</v>
      </c>
      <c r="E379" s="71">
        <v>551</v>
      </c>
      <c r="F379" s="71">
        <v>308</v>
      </c>
      <c r="G379" s="71">
        <v>432</v>
      </c>
      <c r="H379" s="71">
        <v>230</v>
      </c>
      <c r="I379" s="71">
        <v>498</v>
      </c>
      <c r="J379" s="71">
        <v>251</v>
      </c>
      <c r="K379" s="125">
        <v>1481</v>
      </c>
      <c r="L379" s="125">
        <v>789</v>
      </c>
      <c r="M379" s="71">
        <v>0</v>
      </c>
      <c r="N379" s="71">
        <v>31</v>
      </c>
      <c r="O379" s="71">
        <v>23</v>
      </c>
      <c r="P379" s="71">
        <v>29</v>
      </c>
      <c r="Q379" s="125">
        <v>83</v>
      </c>
      <c r="R379" s="205"/>
      <c r="S379" s="8" t="s">
        <v>91</v>
      </c>
      <c r="T379" s="125">
        <v>10</v>
      </c>
      <c r="U379" s="71">
        <v>0</v>
      </c>
      <c r="V379" s="71">
        <v>0</v>
      </c>
      <c r="W379" s="71">
        <v>3</v>
      </c>
      <c r="X379" s="71">
        <v>0</v>
      </c>
      <c r="Y379" s="71">
        <v>10</v>
      </c>
      <c r="Z379" s="71">
        <v>4</v>
      </c>
      <c r="AA379" s="71">
        <v>69</v>
      </c>
      <c r="AB379" s="71">
        <v>0</v>
      </c>
      <c r="AC379" s="16">
        <v>83</v>
      </c>
      <c r="AD379" s="71">
        <v>54</v>
      </c>
      <c r="AE379" s="71">
        <v>7</v>
      </c>
      <c r="AF379" s="71">
        <v>1</v>
      </c>
      <c r="AG379" s="71">
        <v>1</v>
      </c>
      <c r="AH379" s="71">
        <v>17</v>
      </c>
      <c r="AI379" s="205"/>
      <c r="AJ379" s="8" t="s">
        <v>91</v>
      </c>
      <c r="AK379" s="71">
        <v>6</v>
      </c>
      <c r="AL379" s="71">
        <v>6</v>
      </c>
      <c r="AM379" s="71">
        <v>0</v>
      </c>
      <c r="AN379" s="71">
        <v>0</v>
      </c>
      <c r="AO379" s="71">
        <v>0</v>
      </c>
      <c r="AP379" s="71">
        <v>0</v>
      </c>
      <c r="AQ379" s="71">
        <v>0</v>
      </c>
      <c r="AR379" s="71">
        <v>0</v>
      </c>
      <c r="AS379" s="71">
        <v>24</v>
      </c>
      <c r="AT379" s="71">
        <v>9</v>
      </c>
      <c r="AU379" s="71">
        <v>12</v>
      </c>
      <c r="AW379" s="78" t="s">
        <v>213</v>
      </c>
      <c r="AX379" s="78" t="s">
        <v>2668</v>
      </c>
      <c r="AY379" s="78">
        <v>6</v>
      </c>
    </row>
    <row r="380" spans="1:51">
      <c r="A380" s="205"/>
      <c r="B380" s="25" t="s">
        <v>73</v>
      </c>
      <c r="C380" s="26">
        <v>30</v>
      </c>
      <c r="D380" s="26">
        <v>18</v>
      </c>
      <c r="E380" s="26">
        <v>2389</v>
      </c>
      <c r="F380" s="26">
        <v>1316</v>
      </c>
      <c r="G380" s="26">
        <v>2179</v>
      </c>
      <c r="H380" s="26">
        <v>1197</v>
      </c>
      <c r="I380" s="26">
        <v>2324</v>
      </c>
      <c r="J380" s="26">
        <v>1225</v>
      </c>
      <c r="K380" s="26">
        <v>6922</v>
      </c>
      <c r="L380" s="26">
        <v>3756</v>
      </c>
      <c r="M380" s="26">
        <v>2</v>
      </c>
      <c r="N380" s="26">
        <v>144</v>
      </c>
      <c r="O380" s="26">
        <v>129</v>
      </c>
      <c r="P380" s="26">
        <v>132</v>
      </c>
      <c r="Q380" s="26">
        <v>407</v>
      </c>
      <c r="R380" s="205"/>
      <c r="S380" s="25" t="s">
        <v>73</v>
      </c>
      <c r="T380" s="26">
        <v>68</v>
      </c>
      <c r="U380" s="26">
        <v>3</v>
      </c>
      <c r="V380" s="26">
        <v>0</v>
      </c>
      <c r="W380" s="26">
        <v>9</v>
      </c>
      <c r="X380" s="26">
        <v>0</v>
      </c>
      <c r="Y380" s="26">
        <v>29</v>
      </c>
      <c r="Z380" s="26">
        <v>6</v>
      </c>
      <c r="AA380" s="26">
        <v>362</v>
      </c>
      <c r="AB380" s="26">
        <v>0</v>
      </c>
      <c r="AC380" s="26">
        <v>397</v>
      </c>
      <c r="AD380" s="26">
        <v>240</v>
      </c>
      <c r="AE380" s="26">
        <v>19</v>
      </c>
      <c r="AF380" s="26">
        <v>2</v>
      </c>
      <c r="AG380" s="26">
        <v>1</v>
      </c>
      <c r="AH380" s="26">
        <v>90</v>
      </c>
      <c r="AI380" s="205"/>
      <c r="AJ380" s="25" t="s">
        <v>73</v>
      </c>
      <c r="AK380" s="26">
        <v>16</v>
      </c>
      <c r="AL380" s="26">
        <v>7</v>
      </c>
      <c r="AM380" s="26">
        <v>79</v>
      </c>
      <c r="AN380" s="26">
        <v>3</v>
      </c>
      <c r="AO380" s="26">
        <v>0</v>
      </c>
      <c r="AP380" s="26">
        <v>0</v>
      </c>
      <c r="AQ380" s="26">
        <v>0</v>
      </c>
      <c r="AR380" s="26">
        <v>6</v>
      </c>
      <c r="AS380" s="26">
        <v>106</v>
      </c>
      <c r="AT380" s="26">
        <v>44</v>
      </c>
      <c r="AU380" s="26">
        <v>39</v>
      </c>
      <c r="AW380" s="78" t="s">
        <v>213</v>
      </c>
      <c r="AX380" s="78" t="s">
        <v>2669</v>
      </c>
      <c r="AY380" s="78">
        <v>101</v>
      </c>
    </row>
    <row r="381" spans="1:51">
      <c r="A381" s="205" t="s">
        <v>214</v>
      </c>
      <c r="B381" s="8" t="s">
        <v>90</v>
      </c>
      <c r="C381" s="71">
        <v>3</v>
      </c>
      <c r="D381" s="71">
        <v>3</v>
      </c>
      <c r="E381" s="71">
        <v>464</v>
      </c>
      <c r="F381" s="71">
        <v>243</v>
      </c>
      <c r="G381" s="71">
        <v>986</v>
      </c>
      <c r="H381" s="71">
        <v>524</v>
      </c>
      <c r="I381" s="71">
        <v>1024</v>
      </c>
      <c r="J381" s="71">
        <v>564</v>
      </c>
      <c r="K381" s="125">
        <v>2477</v>
      </c>
      <c r="L381" s="125">
        <v>1334</v>
      </c>
      <c r="M381" s="71">
        <v>1</v>
      </c>
      <c r="N381" s="71">
        <v>30</v>
      </c>
      <c r="O381" s="71">
        <v>53</v>
      </c>
      <c r="P381" s="71">
        <v>56</v>
      </c>
      <c r="Q381" s="125">
        <v>140</v>
      </c>
      <c r="R381" s="205" t="s">
        <v>214</v>
      </c>
      <c r="S381" s="8" t="s">
        <v>90</v>
      </c>
      <c r="T381" s="125">
        <v>47</v>
      </c>
      <c r="U381" s="71">
        <v>9</v>
      </c>
      <c r="V381" s="71">
        <v>0</v>
      </c>
      <c r="W381" s="71">
        <v>5</v>
      </c>
      <c r="X381" s="71">
        <v>0</v>
      </c>
      <c r="Y381" s="71">
        <v>12</v>
      </c>
      <c r="Z381" s="71">
        <v>0</v>
      </c>
      <c r="AA381" s="71">
        <v>88</v>
      </c>
      <c r="AB381" s="71">
        <v>0</v>
      </c>
      <c r="AC381" s="16">
        <v>100</v>
      </c>
      <c r="AD381" s="71">
        <v>82</v>
      </c>
      <c r="AE381" s="71">
        <v>2</v>
      </c>
      <c r="AF381" s="71">
        <v>4</v>
      </c>
      <c r="AG381" s="71">
        <v>2</v>
      </c>
      <c r="AH381" s="71">
        <v>59</v>
      </c>
      <c r="AI381" s="205" t="s">
        <v>214</v>
      </c>
      <c r="AJ381" s="8" t="s">
        <v>90</v>
      </c>
      <c r="AK381" s="71">
        <v>7</v>
      </c>
      <c r="AL381" s="71">
        <v>16</v>
      </c>
      <c r="AM381" s="71">
        <v>0</v>
      </c>
      <c r="AN381" s="71">
        <v>106</v>
      </c>
      <c r="AO381" s="71">
        <v>22</v>
      </c>
      <c r="AP381" s="71">
        <v>0</v>
      </c>
      <c r="AQ381" s="71">
        <v>3</v>
      </c>
      <c r="AR381" s="71">
        <v>8</v>
      </c>
      <c r="AS381" s="71">
        <v>63</v>
      </c>
      <c r="AT381" s="71">
        <v>20</v>
      </c>
      <c r="AU381" s="71">
        <v>18</v>
      </c>
      <c r="AW381" s="78" t="s">
        <v>214</v>
      </c>
      <c r="AX381" s="78" t="s">
        <v>2670</v>
      </c>
      <c r="AY381" s="78">
        <v>300</v>
      </c>
    </row>
    <row r="382" spans="1:51">
      <c r="A382" s="205"/>
      <c r="B382" s="8" t="s">
        <v>91</v>
      </c>
      <c r="C382" s="71">
        <v>0</v>
      </c>
      <c r="D382" s="71">
        <v>0</v>
      </c>
      <c r="E382" s="71">
        <v>92</v>
      </c>
      <c r="F382" s="71">
        <v>54</v>
      </c>
      <c r="G382" s="71">
        <v>129</v>
      </c>
      <c r="H382" s="71">
        <v>71</v>
      </c>
      <c r="I382" s="71">
        <v>150</v>
      </c>
      <c r="J382" s="71">
        <v>68</v>
      </c>
      <c r="K382" s="125">
        <v>371</v>
      </c>
      <c r="L382" s="125">
        <v>193</v>
      </c>
      <c r="M382" s="71">
        <v>0</v>
      </c>
      <c r="N382" s="71">
        <v>5</v>
      </c>
      <c r="O382" s="71">
        <v>5</v>
      </c>
      <c r="P382" s="71">
        <v>6</v>
      </c>
      <c r="Q382" s="125">
        <v>16</v>
      </c>
      <c r="R382" s="205"/>
      <c r="S382" s="8" t="s">
        <v>91</v>
      </c>
      <c r="T382" s="125">
        <v>5</v>
      </c>
      <c r="U382" s="71">
        <v>2</v>
      </c>
      <c r="V382" s="71">
        <v>0</v>
      </c>
      <c r="W382" s="71">
        <v>2</v>
      </c>
      <c r="X382" s="71">
        <v>0</v>
      </c>
      <c r="Y382" s="71">
        <v>3</v>
      </c>
      <c r="Z382" s="71">
        <v>0</v>
      </c>
      <c r="AA382" s="71">
        <v>10</v>
      </c>
      <c r="AB382" s="71">
        <v>0</v>
      </c>
      <c r="AC382" s="16">
        <v>13</v>
      </c>
      <c r="AD382" s="71">
        <v>12</v>
      </c>
      <c r="AE382" s="71">
        <v>0</v>
      </c>
      <c r="AF382" s="71">
        <v>7</v>
      </c>
      <c r="AG382" s="71">
        <v>4</v>
      </c>
      <c r="AH382" s="71">
        <v>6</v>
      </c>
      <c r="AI382" s="205"/>
      <c r="AJ382" s="8" t="s">
        <v>91</v>
      </c>
      <c r="AK382" s="71">
        <v>8</v>
      </c>
      <c r="AL382" s="71">
        <v>4</v>
      </c>
      <c r="AM382" s="71">
        <v>0</v>
      </c>
      <c r="AN382" s="71">
        <v>0</v>
      </c>
      <c r="AO382" s="71">
        <v>0</v>
      </c>
      <c r="AP382" s="71">
        <v>14</v>
      </c>
      <c r="AQ382" s="71">
        <v>0</v>
      </c>
      <c r="AR382" s="71">
        <v>2</v>
      </c>
      <c r="AS382" s="71">
        <v>6</v>
      </c>
      <c r="AT382" s="71">
        <v>4</v>
      </c>
      <c r="AU382" s="71">
        <v>3</v>
      </c>
      <c r="AW382" s="78" t="s">
        <v>214</v>
      </c>
      <c r="AX382" s="78" t="s">
        <v>2671</v>
      </c>
      <c r="AY382" s="78">
        <v>64</v>
      </c>
    </row>
    <row r="383" spans="1:51">
      <c r="A383" s="205"/>
      <c r="B383" s="25" t="s">
        <v>73</v>
      </c>
      <c r="C383" s="26">
        <v>3</v>
      </c>
      <c r="D383" s="26">
        <v>3</v>
      </c>
      <c r="E383" s="26">
        <v>556</v>
      </c>
      <c r="F383" s="26">
        <v>297</v>
      </c>
      <c r="G383" s="26">
        <v>1115</v>
      </c>
      <c r="H383" s="26">
        <v>595</v>
      </c>
      <c r="I383" s="26">
        <v>1174</v>
      </c>
      <c r="J383" s="26">
        <v>632</v>
      </c>
      <c r="K383" s="26">
        <v>2848</v>
      </c>
      <c r="L383" s="26">
        <v>1527</v>
      </c>
      <c r="M383" s="26">
        <v>1</v>
      </c>
      <c r="N383" s="26">
        <v>35</v>
      </c>
      <c r="O383" s="26">
        <v>58</v>
      </c>
      <c r="P383" s="26">
        <v>62</v>
      </c>
      <c r="Q383" s="26">
        <v>156</v>
      </c>
      <c r="R383" s="205"/>
      <c r="S383" s="25" t="s">
        <v>73</v>
      </c>
      <c r="T383" s="26">
        <v>52</v>
      </c>
      <c r="U383" s="26">
        <v>11</v>
      </c>
      <c r="V383" s="26">
        <v>0</v>
      </c>
      <c r="W383" s="26">
        <v>7</v>
      </c>
      <c r="X383" s="26">
        <v>0</v>
      </c>
      <c r="Y383" s="26">
        <v>15</v>
      </c>
      <c r="Z383" s="26">
        <v>0</v>
      </c>
      <c r="AA383" s="26">
        <v>98</v>
      </c>
      <c r="AB383" s="26">
        <v>0</v>
      </c>
      <c r="AC383" s="26">
        <v>113</v>
      </c>
      <c r="AD383" s="26">
        <v>94</v>
      </c>
      <c r="AE383" s="26">
        <v>2</v>
      </c>
      <c r="AF383" s="26">
        <v>11</v>
      </c>
      <c r="AG383" s="26">
        <v>6</v>
      </c>
      <c r="AH383" s="26">
        <v>65</v>
      </c>
      <c r="AI383" s="205"/>
      <c r="AJ383" s="25" t="s">
        <v>73</v>
      </c>
      <c r="AK383" s="26">
        <v>15</v>
      </c>
      <c r="AL383" s="26">
        <v>20</v>
      </c>
      <c r="AM383" s="26">
        <v>0</v>
      </c>
      <c r="AN383" s="26">
        <v>106</v>
      </c>
      <c r="AO383" s="26">
        <v>22</v>
      </c>
      <c r="AP383" s="26">
        <v>14</v>
      </c>
      <c r="AQ383" s="26">
        <v>3</v>
      </c>
      <c r="AR383" s="26">
        <v>10</v>
      </c>
      <c r="AS383" s="26">
        <v>69</v>
      </c>
      <c r="AT383" s="26">
        <v>24</v>
      </c>
      <c r="AU383" s="26">
        <v>21</v>
      </c>
      <c r="AW383" s="78" t="s">
        <v>214</v>
      </c>
      <c r="AX383" s="78" t="s">
        <v>2672</v>
      </c>
      <c r="AY383" s="78">
        <v>364</v>
      </c>
    </row>
    <row r="384" spans="1:51">
      <c r="A384" s="205" t="s">
        <v>215</v>
      </c>
      <c r="B384" s="8" t="s">
        <v>90</v>
      </c>
      <c r="C384" s="71">
        <v>0</v>
      </c>
      <c r="D384" s="71">
        <v>0</v>
      </c>
      <c r="E384" s="71">
        <v>594</v>
      </c>
      <c r="F384" s="71">
        <v>324</v>
      </c>
      <c r="G384" s="71">
        <v>792</v>
      </c>
      <c r="H384" s="71">
        <v>404</v>
      </c>
      <c r="I384" s="71">
        <v>1220</v>
      </c>
      <c r="J384" s="71">
        <v>667</v>
      </c>
      <c r="K384" s="125">
        <v>2606</v>
      </c>
      <c r="L384" s="125">
        <v>1395</v>
      </c>
      <c r="M384" s="71">
        <v>0</v>
      </c>
      <c r="N384" s="71">
        <v>38</v>
      </c>
      <c r="O384" s="71">
        <v>46</v>
      </c>
      <c r="P384" s="71">
        <v>72</v>
      </c>
      <c r="Q384" s="125">
        <v>156</v>
      </c>
      <c r="R384" s="205" t="s">
        <v>215</v>
      </c>
      <c r="S384" s="8" t="s">
        <v>90</v>
      </c>
      <c r="T384" s="125">
        <v>56</v>
      </c>
      <c r="U384" s="71">
        <v>11</v>
      </c>
      <c r="V384" s="71">
        <v>3</v>
      </c>
      <c r="W384" s="71">
        <v>20</v>
      </c>
      <c r="X384" s="71">
        <v>0</v>
      </c>
      <c r="Y384" s="71">
        <v>10</v>
      </c>
      <c r="Z384" s="71">
        <v>2</v>
      </c>
      <c r="AA384" s="71">
        <v>134</v>
      </c>
      <c r="AB384" s="71">
        <v>0</v>
      </c>
      <c r="AC384" s="16">
        <v>146</v>
      </c>
      <c r="AD384" s="71">
        <v>127</v>
      </c>
      <c r="AE384" s="71">
        <v>36</v>
      </c>
      <c r="AF384" s="71">
        <v>32</v>
      </c>
      <c r="AG384" s="71">
        <v>23</v>
      </c>
      <c r="AH384" s="71">
        <v>54</v>
      </c>
      <c r="AI384" s="205" t="s">
        <v>215</v>
      </c>
      <c r="AJ384" s="8" t="s">
        <v>90</v>
      </c>
      <c r="AK384" s="71">
        <v>131</v>
      </c>
      <c r="AL384" s="71">
        <v>72</v>
      </c>
      <c r="AM384" s="71">
        <v>14</v>
      </c>
      <c r="AN384" s="71">
        <v>102</v>
      </c>
      <c r="AO384" s="71">
        <v>22</v>
      </c>
      <c r="AP384" s="71">
        <v>0</v>
      </c>
      <c r="AQ384" s="71">
        <v>2</v>
      </c>
      <c r="AR384" s="71">
        <v>17</v>
      </c>
      <c r="AS384" s="71">
        <v>88</v>
      </c>
      <c r="AT384" s="71">
        <v>20</v>
      </c>
      <c r="AU384" s="71">
        <v>21</v>
      </c>
      <c r="AW384" s="78" t="s">
        <v>215</v>
      </c>
      <c r="AX384" s="78" t="s">
        <v>2673</v>
      </c>
      <c r="AY384" s="78">
        <v>425</v>
      </c>
    </row>
    <row r="385" spans="1:51">
      <c r="A385" s="205"/>
      <c r="B385" s="8" t="s">
        <v>91</v>
      </c>
      <c r="C385" s="71">
        <v>0</v>
      </c>
      <c r="D385" s="71">
        <v>0</v>
      </c>
      <c r="E385" s="71">
        <v>388</v>
      </c>
      <c r="F385" s="71">
        <v>206</v>
      </c>
      <c r="G385" s="71">
        <v>341</v>
      </c>
      <c r="H385" s="71">
        <v>165</v>
      </c>
      <c r="I385" s="71">
        <v>512</v>
      </c>
      <c r="J385" s="71">
        <v>256</v>
      </c>
      <c r="K385" s="125">
        <v>1241</v>
      </c>
      <c r="L385" s="125">
        <v>627</v>
      </c>
      <c r="M385" s="71">
        <v>0</v>
      </c>
      <c r="N385" s="71">
        <v>22</v>
      </c>
      <c r="O385" s="71">
        <v>19</v>
      </c>
      <c r="P385" s="71">
        <v>28</v>
      </c>
      <c r="Q385" s="125">
        <v>69</v>
      </c>
      <c r="R385" s="205"/>
      <c r="S385" s="8" t="s">
        <v>91</v>
      </c>
      <c r="T385" s="125">
        <v>28</v>
      </c>
      <c r="U385" s="71">
        <v>16</v>
      </c>
      <c r="V385" s="71">
        <v>4</v>
      </c>
      <c r="W385" s="71">
        <v>6</v>
      </c>
      <c r="X385" s="71">
        <v>0</v>
      </c>
      <c r="Y385" s="71">
        <v>15</v>
      </c>
      <c r="Z385" s="71">
        <v>2</v>
      </c>
      <c r="AA385" s="71">
        <v>52</v>
      </c>
      <c r="AB385" s="71">
        <v>0</v>
      </c>
      <c r="AC385" s="16">
        <v>69</v>
      </c>
      <c r="AD385" s="71">
        <v>64</v>
      </c>
      <c r="AE385" s="71">
        <v>16</v>
      </c>
      <c r="AF385" s="71">
        <v>39</v>
      </c>
      <c r="AG385" s="71">
        <v>31</v>
      </c>
      <c r="AH385" s="71">
        <v>14</v>
      </c>
      <c r="AI385" s="205"/>
      <c r="AJ385" s="8" t="s">
        <v>91</v>
      </c>
      <c r="AK385" s="71">
        <v>130</v>
      </c>
      <c r="AL385" s="71">
        <v>51</v>
      </c>
      <c r="AM385" s="71">
        <v>0</v>
      </c>
      <c r="AN385" s="71">
        <v>99</v>
      </c>
      <c r="AO385" s="71">
        <v>2</v>
      </c>
      <c r="AP385" s="71">
        <v>64</v>
      </c>
      <c r="AQ385" s="71">
        <v>0</v>
      </c>
      <c r="AR385" s="71">
        <v>11</v>
      </c>
      <c r="AS385" s="71">
        <v>22</v>
      </c>
      <c r="AT385" s="71">
        <v>26</v>
      </c>
      <c r="AU385" s="71">
        <v>21</v>
      </c>
      <c r="AW385" s="78" t="s">
        <v>215</v>
      </c>
      <c r="AX385" s="78" t="s">
        <v>2674</v>
      </c>
      <c r="AY385" s="78">
        <v>590</v>
      </c>
    </row>
    <row r="386" spans="1:51">
      <c r="A386" s="205"/>
      <c r="B386" s="25" t="s">
        <v>73</v>
      </c>
      <c r="C386" s="26">
        <v>0</v>
      </c>
      <c r="D386" s="26">
        <v>0</v>
      </c>
      <c r="E386" s="26">
        <v>982</v>
      </c>
      <c r="F386" s="26">
        <v>530</v>
      </c>
      <c r="G386" s="26">
        <v>1133</v>
      </c>
      <c r="H386" s="26">
        <v>569</v>
      </c>
      <c r="I386" s="26">
        <v>1732</v>
      </c>
      <c r="J386" s="26">
        <v>923</v>
      </c>
      <c r="K386" s="26">
        <v>3847</v>
      </c>
      <c r="L386" s="26">
        <v>2022</v>
      </c>
      <c r="M386" s="26">
        <v>0</v>
      </c>
      <c r="N386" s="26">
        <v>60</v>
      </c>
      <c r="O386" s="26">
        <v>65</v>
      </c>
      <c r="P386" s="26">
        <v>100</v>
      </c>
      <c r="Q386" s="26">
        <v>225</v>
      </c>
      <c r="R386" s="205"/>
      <c r="S386" s="25" t="s">
        <v>73</v>
      </c>
      <c r="T386" s="26">
        <v>84</v>
      </c>
      <c r="U386" s="26">
        <v>27</v>
      </c>
      <c r="V386" s="26">
        <v>7</v>
      </c>
      <c r="W386" s="26">
        <v>26</v>
      </c>
      <c r="X386" s="26">
        <v>0</v>
      </c>
      <c r="Y386" s="26">
        <v>25</v>
      </c>
      <c r="Z386" s="26">
        <v>4</v>
      </c>
      <c r="AA386" s="26">
        <v>186</v>
      </c>
      <c r="AB386" s="26">
        <v>0</v>
      </c>
      <c r="AC386" s="26">
        <v>215</v>
      </c>
      <c r="AD386" s="26">
        <v>191</v>
      </c>
      <c r="AE386" s="26">
        <v>52</v>
      </c>
      <c r="AF386" s="26">
        <v>71</v>
      </c>
      <c r="AG386" s="26">
        <v>54</v>
      </c>
      <c r="AH386" s="26">
        <v>68</v>
      </c>
      <c r="AI386" s="205"/>
      <c r="AJ386" s="25" t="s">
        <v>73</v>
      </c>
      <c r="AK386" s="26">
        <v>261</v>
      </c>
      <c r="AL386" s="26">
        <v>123</v>
      </c>
      <c r="AM386" s="26">
        <v>14</v>
      </c>
      <c r="AN386" s="26">
        <v>201</v>
      </c>
      <c r="AO386" s="26">
        <v>24</v>
      </c>
      <c r="AP386" s="26">
        <v>64</v>
      </c>
      <c r="AQ386" s="26">
        <v>2</v>
      </c>
      <c r="AR386" s="26">
        <v>28</v>
      </c>
      <c r="AS386" s="26">
        <v>110</v>
      </c>
      <c r="AT386" s="26">
        <v>46</v>
      </c>
      <c r="AU386" s="26">
        <v>42</v>
      </c>
      <c r="AW386" s="78" t="s">
        <v>215</v>
      </c>
      <c r="AX386" s="78" t="s">
        <v>2675</v>
      </c>
      <c r="AY386" s="78">
        <v>1015</v>
      </c>
    </row>
    <row r="387" spans="1:51" s="100" customFormat="1">
      <c r="A387" s="7" t="s">
        <v>113</v>
      </c>
      <c r="B387" s="8"/>
      <c r="C387" s="22"/>
      <c r="D387" s="22"/>
      <c r="E387" s="22"/>
      <c r="F387" s="22"/>
      <c r="G387" s="22"/>
      <c r="H387" s="22"/>
      <c r="I387" s="22"/>
      <c r="J387" s="22"/>
      <c r="K387" s="7"/>
      <c r="L387" s="7"/>
      <c r="M387" s="22"/>
      <c r="N387" s="22"/>
      <c r="O387" s="22"/>
      <c r="P387" s="22"/>
      <c r="Q387" s="7"/>
      <c r="R387" s="7" t="s">
        <v>113</v>
      </c>
      <c r="S387" s="8"/>
      <c r="T387" s="17"/>
      <c r="U387" s="17"/>
      <c r="V387" s="23"/>
      <c r="W387" s="23"/>
      <c r="X387" s="23"/>
      <c r="Y387" s="23"/>
      <c r="Z387" s="23"/>
      <c r="AA387" s="23"/>
      <c r="AB387" s="17"/>
      <c r="AC387" s="18"/>
      <c r="AD387" s="23"/>
      <c r="AE387" s="23"/>
      <c r="AF387" s="19"/>
      <c r="AG387" s="17"/>
      <c r="AH387" s="19"/>
      <c r="AI387" s="7" t="s">
        <v>113</v>
      </c>
      <c r="AJ387" s="8"/>
      <c r="AK387" s="8"/>
      <c r="AL387" s="8"/>
      <c r="AM387" s="22"/>
      <c r="AN387" s="22"/>
      <c r="AO387" s="22"/>
      <c r="AP387" s="22"/>
      <c r="AQ387" s="22"/>
      <c r="AR387" s="22"/>
      <c r="AS387" s="22"/>
      <c r="AT387" s="22"/>
      <c r="AU387" s="22"/>
      <c r="AW387" s="78" t="str">
        <f>IF(A387="",AW386,A387)</f>
        <v>SAVA</v>
      </c>
      <c r="AX387" s="78" t="str">
        <f>AW387&amp;B387</f>
        <v>SAVA</v>
      </c>
      <c r="AY387" s="78">
        <f>AK387+AM387+2*AN387+3*AO387+4*AP387+5*AQ387</f>
        <v>0</v>
      </c>
    </row>
    <row r="388" spans="1:51">
      <c r="A388" s="205" t="s">
        <v>216</v>
      </c>
      <c r="B388" s="8" t="s">
        <v>90</v>
      </c>
      <c r="C388" s="71">
        <v>6</v>
      </c>
      <c r="D388" s="71">
        <v>4</v>
      </c>
      <c r="E388" s="71">
        <v>617</v>
      </c>
      <c r="F388" s="71">
        <v>312</v>
      </c>
      <c r="G388" s="71">
        <v>976</v>
      </c>
      <c r="H388" s="71">
        <v>529</v>
      </c>
      <c r="I388" s="71">
        <v>1523</v>
      </c>
      <c r="J388" s="71">
        <v>802</v>
      </c>
      <c r="K388" s="125">
        <v>3122</v>
      </c>
      <c r="L388" s="125">
        <v>1647</v>
      </c>
      <c r="M388" s="71">
        <v>1</v>
      </c>
      <c r="N388" s="71">
        <v>47</v>
      </c>
      <c r="O388" s="71">
        <v>62</v>
      </c>
      <c r="P388" s="71">
        <v>87</v>
      </c>
      <c r="Q388" s="125">
        <v>197</v>
      </c>
      <c r="R388" s="205" t="s">
        <v>216</v>
      </c>
      <c r="S388" s="8" t="s">
        <v>90</v>
      </c>
      <c r="T388" s="125">
        <v>96</v>
      </c>
      <c r="U388" s="71">
        <v>8</v>
      </c>
      <c r="V388" s="71">
        <v>0</v>
      </c>
      <c r="W388" s="71">
        <v>62</v>
      </c>
      <c r="X388" s="71">
        <v>2</v>
      </c>
      <c r="Y388" s="71">
        <v>18</v>
      </c>
      <c r="Z388" s="71">
        <v>1</v>
      </c>
      <c r="AA388" s="71">
        <v>91</v>
      </c>
      <c r="AB388" s="71">
        <v>0</v>
      </c>
      <c r="AC388" s="16">
        <v>112</v>
      </c>
      <c r="AD388" s="71">
        <v>99</v>
      </c>
      <c r="AE388" s="71">
        <v>33</v>
      </c>
      <c r="AF388" s="71">
        <v>12</v>
      </c>
      <c r="AG388" s="71">
        <v>2</v>
      </c>
      <c r="AH388" s="71">
        <v>87</v>
      </c>
      <c r="AI388" s="205" t="s">
        <v>216</v>
      </c>
      <c r="AJ388" s="8" t="s">
        <v>90</v>
      </c>
      <c r="AK388" s="71">
        <v>137</v>
      </c>
      <c r="AL388" s="71">
        <v>141</v>
      </c>
      <c r="AM388" s="71">
        <v>9</v>
      </c>
      <c r="AN388" s="71">
        <v>492</v>
      </c>
      <c r="AO388" s="71">
        <v>57</v>
      </c>
      <c r="AP388" s="71">
        <v>58</v>
      </c>
      <c r="AQ388" s="71">
        <v>8</v>
      </c>
      <c r="AR388" s="71">
        <v>4</v>
      </c>
      <c r="AS388" s="71">
        <v>106</v>
      </c>
      <c r="AT388" s="71">
        <v>23</v>
      </c>
      <c r="AU388" s="71">
        <v>15</v>
      </c>
      <c r="AW388" s="78" t="s">
        <v>216</v>
      </c>
      <c r="AX388" s="78" t="s">
        <v>2679</v>
      </c>
      <c r="AY388" s="78">
        <v>1573</v>
      </c>
    </row>
    <row r="389" spans="1:51">
      <c r="A389" s="205"/>
      <c r="B389" s="8" t="s">
        <v>91</v>
      </c>
      <c r="C389" s="71">
        <v>0</v>
      </c>
      <c r="D389" s="71">
        <v>0</v>
      </c>
      <c r="E389" s="71">
        <v>137</v>
      </c>
      <c r="F389" s="71">
        <v>74</v>
      </c>
      <c r="G389" s="71">
        <v>185</v>
      </c>
      <c r="H389" s="71">
        <v>98</v>
      </c>
      <c r="I389" s="71">
        <v>156</v>
      </c>
      <c r="J389" s="71">
        <v>84</v>
      </c>
      <c r="K389" s="125">
        <v>478</v>
      </c>
      <c r="L389" s="125">
        <v>256</v>
      </c>
      <c r="M389" s="71">
        <v>0</v>
      </c>
      <c r="N389" s="71">
        <v>8</v>
      </c>
      <c r="O389" s="71">
        <v>8</v>
      </c>
      <c r="P389" s="71">
        <v>10</v>
      </c>
      <c r="Q389" s="125">
        <v>26</v>
      </c>
      <c r="R389" s="205"/>
      <c r="S389" s="8" t="s">
        <v>91</v>
      </c>
      <c r="T389" s="125">
        <v>10</v>
      </c>
      <c r="U389" s="71">
        <v>6</v>
      </c>
      <c r="V389" s="71">
        <v>3</v>
      </c>
      <c r="W389" s="71">
        <v>1</v>
      </c>
      <c r="X389" s="71">
        <v>1</v>
      </c>
      <c r="Y389" s="71">
        <v>8</v>
      </c>
      <c r="Z389" s="71">
        <v>0</v>
      </c>
      <c r="AA389" s="71">
        <v>11</v>
      </c>
      <c r="AB389" s="71">
        <v>0</v>
      </c>
      <c r="AC389" s="16">
        <v>20</v>
      </c>
      <c r="AD389" s="71">
        <v>19</v>
      </c>
      <c r="AE389" s="71">
        <v>6</v>
      </c>
      <c r="AF389" s="71">
        <v>14</v>
      </c>
      <c r="AG389" s="71">
        <v>6</v>
      </c>
      <c r="AH389" s="71">
        <v>7</v>
      </c>
      <c r="AI389" s="205"/>
      <c r="AJ389" s="8" t="s">
        <v>91</v>
      </c>
      <c r="AK389" s="71">
        <v>56</v>
      </c>
      <c r="AL389" s="71">
        <v>16</v>
      </c>
      <c r="AM389" s="71">
        <v>0</v>
      </c>
      <c r="AN389" s="71">
        <v>21</v>
      </c>
      <c r="AO389" s="71">
        <v>48</v>
      </c>
      <c r="AP389" s="71">
        <v>20</v>
      </c>
      <c r="AQ389" s="71">
        <v>0</v>
      </c>
      <c r="AR389" s="71">
        <v>6</v>
      </c>
      <c r="AS389" s="71">
        <v>12</v>
      </c>
      <c r="AT389" s="71">
        <v>5</v>
      </c>
      <c r="AU389" s="71">
        <v>7</v>
      </c>
      <c r="AW389" s="78" t="s">
        <v>216</v>
      </c>
      <c r="AX389" s="78" t="s">
        <v>2680</v>
      </c>
      <c r="AY389" s="78">
        <v>322</v>
      </c>
    </row>
    <row r="390" spans="1:51">
      <c r="A390" s="205"/>
      <c r="B390" s="25" t="s">
        <v>73</v>
      </c>
      <c r="C390" s="26">
        <v>6</v>
      </c>
      <c r="D390" s="26">
        <v>4</v>
      </c>
      <c r="E390" s="26">
        <v>754</v>
      </c>
      <c r="F390" s="26">
        <v>386</v>
      </c>
      <c r="G390" s="26">
        <v>1161</v>
      </c>
      <c r="H390" s="26">
        <v>627</v>
      </c>
      <c r="I390" s="26">
        <v>1679</v>
      </c>
      <c r="J390" s="26">
        <v>886</v>
      </c>
      <c r="K390" s="26">
        <v>3600</v>
      </c>
      <c r="L390" s="26">
        <v>1903</v>
      </c>
      <c r="M390" s="26">
        <v>1</v>
      </c>
      <c r="N390" s="26">
        <v>55</v>
      </c>
      <c r="O390" s="26">
        <v>70</v>
      </c>
      <c r="P390" s="26">
        <v>97</v>
      </c>
      <c r="Q390" s="26">
        <v>223</v>
      </c>
      <c r="R390" s="205"/>
      <c r="S390" s="25" t="s">
        <v>73</v>
      </c>
      <c r="T390" s="26">
        <v>106</v>
      </c>
      <c r="U390" s="26">
        <v>14</v>
      </c>
      <c r="V390" s="26">
        <v>3</v>
      </c>
      <c r="W390" s="26">
        <v>63</v>
      </c>
      <c r="X390" s="26">
        <v>3</v>
      </c>
      <c r="Y390" s="26">
        <v>26</v>
      </c>
      <c r="Z390" s="26">
        <v>1</v>
      </c>
      <c r="AA390" s="26">
        <v>102</v>
      </c>
      <c r="AB390" s="26">
        <v>0</v>
      </c>
      <c r="AC390" s="26">
        <v>132</v>
      </c>
      <c r="AD390" s="26">
        <v>118</v>
      </c>
      <c r="AE390" s="26">
        <v>39</v>
      </c>
      <c r="AF390" s="26">
        <v>26</v>
      </c>
      <c r="AG390" s="26">
        <v>8</v>
      </c>
      <c r="AH390" s="26">
        <v>94</v>
      </c>
      <c r="AI390" s="205"/>
      <c r="AJ390" s="25" t="s">
        <v>73</v>
      </c>
      <c r="AK390" s="26">
        <v>193</v>
      </c>
      <c r="AL390" s="26">
        <v>157</v>
      </c>
      <c r="AM390" s="26">
        <v>9</v>
      </c>
      <c r="AN390" s="26">
        <v>513</v>
      </c>
      <c r="AO390" s="26">
        <v>105</v>
      </c>
      <c r="AP390" s="26">
        <v>78</v>
      </c>
      <c r="AQ390" s="26">
        <v>8</v>
      </c>
      <c r="AR390" s="26">
        <v>10</v>
      </c>
      <c r="AS390" s="26">
        <v>118</v>
      </c>
      <c r="AT390" s="26">
        <v>28</v>
      </c>
      <c r="AU390" s="26">
        <v>22</v>
      </c>
      <c r="AW390" s="78" t="s">
        <v>216</v>
      </c>
      <c r="AX390" s="78" t="s">
        <v>2681</v>
      </c>
      <c r="AY390" s="78">
        <v>1895</v>
      </c>
    </row>
    <row r="391" spans="1:51">
      <c r="A391" s="205" t="s">
        <v>217</v>
      </c>
      <c r="B391" s="8" t="s">
        <v>90</v>
      </c>
      <c r="C391" s="71">
        <v>59</v>
      </c>
      <c r="D391" s="71">
        <v>28</v>
      </c>
      <c r="E391" s="71">
        <v>262</v>
      </c>
      <c r="F391" s="71">
        <v>137</v>
      </c>
      <c r="G391" s="71">
        <v>588</v>
      </c>
      <c r="H391" s="71">
        <v>295</v>
      </c>
      <c r="I391" s="71">
        <v>848</v>
      </c>
      <c r="J391" s="71">
        <v>437</v>
      </c>
      <c r="K391" s="125">
        <v>1757</v>
      </c>
      <c r="L391" s="125">
        <v>897</v>
      </c>
      <c r="M391" s="71">
        <v>2</v>
      </c>
      <c r="N391" s="71">
        <v>20</v>
      </c>
      <c r="O391" s="71">
        <v>36</v>
      </c>
      <c r="P391" s="71">
        <v>42</v>
      </c>
      <c r="Q391" s="125">
        <v>100</v>
      </c>
      <c r="R391" s="205" t="s">
        <v>217</v>
      </c>
      <c r="S391" s="8" t="s">
        <v>90</v>
      </c>
      <c r="T391" s="125">
        <v>54</v>
      </c>
      <c r="U391" s="71">
        <v>13</v>
      </c>
      <c r="V391" s="71">
        <v>0</v>
      </c>
      <c r="W391" s="71">
        <v>2</v>
      </c>
      <c r="X391" s="71">
        <v>0</v>
      </c>
      <c r="Y391" s="71">
        <v>11</v>
      </c>
      <c r="Z391" s="71">
        <v>5</v>
      </c>
      <c r="AA391" s="71">
        <v>38</v>
      </c>
      <c r="AB391" s="71">
        <v>0</v>
      </c>
      <c r="AC391" s="16">
        <v>54</v>
      </c>
      <c r="AD391" s="71">
        <v>41</v>
      </c>
      <c r="AE391" s="71">
        <v>3</v>
      </c>
      <c r="AF391" s="71">
        <v>4</v>
      </c>
      <c r="AG391" s="71">
        <v>0</v>
      </c>
      <c r="AH391" s="71">
        <v>47</v>
      </c>
      <c r="AI391" s="205" t="s">
        <v>217</v>
      </c>
      <c r="AJ391" s="8" t="s">
        <v>90</v>
      </c>
      <c r="AK391" s="71">
        <v>104</v>
      </c>
      <c r="AL391" s="71">
        <v>158</v>
      </c>
      <c r="AM391" s="71">
        <v>15</v>
      </c>
      <c r="AN391" s="71">
        <v>222</v>
      </c>
      <c r="AO391" s="71">
        <v>0</v>
      </c>
      <c r="AP391" s="71">
        <v>0</v>
      </c>
      <c r="AQ391" s="71">
        <v>36</v>
      </c>
      <c r="AR391" s="71">
        <v>21</v>
      </c>
      <c r="AS391" s="71">
        <v>66</v>
      </c>
      <c r="AT391" s="71">
        <v>16</v>
      </c>
      <c r="AU391" s="71">
        <v>13</v>
      </c>
      <c r="AW391" s="78" t="s">
        <v>217</v>
      </c>
      <c r="AX391" s="78" t="s">
        <v>2682</v>
      </c>
      <c r="AY391" s="78">
        <v>743</v>
      </c>
    </row>
    <row r="392" spans="1:51">
      <c r="A392" s="205"/>
      <c r="B392" s="8" t="s">
        <v>91</v>
      </c>
      <c r="C392" s="71">
        <v>0</v>
      </c>
      <c r="D392" s="71">
        <v>0</v>
      </c>
      <c r="E392" s="71">
        <v>186</v>
      </c>
      <c r="F392" s="71">
        <v>100</v>
      </c>
      <c r="G392" s="71">
        <v>311</v>
      </c>
      <c r="H392" s="71">
        <v>169</v>
      </c>
      <c r="I392" s="71">
        <v>292</v>
      </c>
      <c r="J392" s="71">
        <v>155</v>
      </c>
      <c r="K392" s="125">
        <v>789</v>
      </c>
      <c r="L392" s="125">
        <v>424</v>
      </c>
      <c r="M392" s="71">
        <v>0</v>
      </c>
      <c r="N392" s="71">
        <v>7</v>
      </c>
      <c r="O392" s="71">
        <v>11</v>
      </c>
      <c r="P392" s="71">
        <v>10</v>
      </c>
      <c r="Q392" s="125">
        <v>28</v>
      </c>
      <c r="R392" s="205"/>
      <c r="S392" s="8" t="s">
        <v>91</v>
      </c>
      <c r="T392" s="125">
        <v>22</v>
      </c>
      <c r="U392" s="71">
        <v>5</v>
      </c>
      <c r="V392" s="71">
        <v>5</v>
      </c>
      <c r="W392" s="71">
        <v>2</v>
      </c>
      <c r="X392" s="71">
        <v>0</v>
      </c>
      <c r="Y392" s="71">
        <v>12</v>
      </c>
      <c r="Z392" s="71">
        <v>1</v>
      </c>
      <c r="AA392" s="71">
        <v>11</v>
      </c>
      <c r="AB392" s="71">
        <v>0</v>
      </c>
      <c r="AC392" s="16">
        <v>24</v>
      </c>
      <c r="AD392" s="71">
        <v>20</v>
      </c>
      <c r="AE392" s="71">
        <v>15</v>
      </c>
      <c r="AF392" s="71">
        <v>17</v>
      </c>
      <c r="AG392" s="71">
        <v>13</v>
      </c>
      <c r="AH392" s="71">
        <v>12</v>
      </c>
      <c r="AI392" s="205"/>
      <c r="AJ392" s="8" t="s">
        <v>91</v>
      </c>
      <c r="AK392" s="71">
        <v>57</v>
      </c>
      <c r="AL392" s="71">
        <v>65</v>
      </c>
      <c r="AM392" s="71">
        <v>6</v>
      </c>
      <c r="AN392" s="71">
        <v>16</v>
      </c>
      <c r="AO392" s="71">
        <v>0</v>
      </c>
      <c r="AP392" s="71">
        <v>0</v>
      </c>
      <c r="AQ392" s="71">
        <v>24</v>
      </c>
      <c r="AR392" s="71">
        <v>16</v>
      </c>
      <c r="AS392" s="71">
        <v>28</v>
      </c>
      <c r="AT392" s="71">
        <v>8</v>
      </c>
      <c r="AU392" s="71">
        <v>6</v>
      </c>
      <c r="AW392" s="78" t="s">
        <v>217</v>
      </c>
      <c r="AX392" s="78" t="s">
        <v>2683</v>
      </c>
      <c r="AY392" s="78">
        <v>215</v>
      </c>
    </row>
    <row r="393" spans="1:51">
      <c r="A393" s="205"/>
      <c r="B393" s="25" t="s">
        <v>73</v>
      </c>
      <c r="C393" s="26">
        <v>59</v>
      </c>
      <c r="D393" s="26">
        <v>28</v>
      </c>
      <c r="E393" s="26">
        <v>448</v>
      </c>
      <c r="F393" s="26">
        <v>237</v>
      </c>
      <c r="G393" s="26">
        <v>899</v>
      </c>
      <c r="H393" s="26">
        <v>464</v>
      </c>
      <c r="I393" s="26">
        <v>1140</v>
      </c>
      <c r="J393" s="26">
        <v>592</v>
      </c>
      <c r="K393" s="26">
        <v>2546</v>
      </c>
      <c r="L393" s="26">
        <v>1321</v>
      </c>
      <c r="M393" s="26">
        <v>2</v>
      </c>
      <c r="N393" s="26">
        <v>27</v>
      </c>
      <c r="O393" s="26">
        <v>47</v>
      </c>
      <c r="P393" s="26">
        <v>52</v>
      </c>
      <c r="Q393" s="26">
        <v>128</v>
      </c>
      <c r="R393" s="205"/>
      <c r="S393" s="25" t="s">
        <v>73</v>
      </c>
      <c r="T393" s="26">
        <v>76</v>
      </c>
      <c r="U393" s="26">
        <v>18</v>
      </c>
      <c r="V393" s="26">
        <v>5</v>
      </c>
      <c r="W393" s="26">
        <v>4</v>
      </c>
      <c r="X393" s="26">
        <v>0</v>
      </c>
      <c r="Y393" s="26">
        <v>23</v>
      </c>
      <c r="Z393" s="26">
        <v>6</v>
      </c>
      <c r="AA393" s="26">
        <v>49</v>
      </c>
      <c r="AB393" s="26">
        <v>0</v>
      </c>
      <c r="AC393" s="26">
        <v>78</v>
      </c>
      <c r="AD393" s="26">
        <v>61</v>
      </c>
      <c r="AE393" s="26">
        <v>18</v>
      </c>
      <c r="AF393" s="26">
        <v>21</v>
      </c>
      <c r="AG393" s="26">
        <v>13</v>
      </c>
      <c r="AH393" s="26">
        <v>59</v>
      </c>
      <c r="AI393" s="205"/>
      <c r="AJ393" s="25" t="s">
        <v>73</v>
      </c>
      <c r="AK393" s="26">
        <v>161</v>
      </c>
      <c r="AL393" s="26">
        <v>223</v>
      </c>
      <c r="AM393" s="26">
        <v>21</v>
      </c>
      <c r="AN393" s="26">
        <v>238</v>
      </c>
      <c r="AO393" s="26">
        <v>0</v>
      </c>
      <c r="AP393" s="26">
        <v>0</v>
      </c>
      <c r="AQ393" s="26">
        <v>60</v>
      </c>
      <c r="AR393" s="26">
        <v>37</v>
      </c>
      <c r="AS393" s="26">
        <v>94</v>
      </c>
      <c r="AT393" s="26">
        <v>24</v>
      </c>
      <c r="AU393" s="26">
        <v>19</v>
      </c>
      <c r="AW393" s="78" t="s">
        <v>217</v>
      </c>
      <c r="AX393" s="78" t="s">
        <v>2684</v>
      </c>
      <c r="AY393" s="78">
        <v>958</v>
      </c>
    </row>
    <row r="394" spans="1:51">
      <c r="A394" s="205" t="s">
        <v>218</v>
      </c>
      <c r="B394" s="8" t="s">
        <v>90</v>
      </c>
      <c r="C394" s="71">
        <v>0</v>
      </c>
      <c r="D394" s="71">
        <v>0</v>
      </c>
      <c r="E394" s="71">
        <v>895</v>
      </c>
      <c r="F394" s="71">
        <v>471</v>
      </c>
      <c r="G394" s="71">
        <v>1268</v>
      </c>
      <c r="H394" s="71">
        <v>663</v>
      </c>
      <c r="I394" s="71">
        <v>1656</v>
      </c>
      <c r="J394" s="71">
        <v>890</v>
      </c>
      <c r="K394" s="125">
        <v>3819</v>
      </c>
      <c r="L394" s="125">
        <v>2024</v>
      </c>
      <c r="M394" s="71">
        <v>0</v>
      </c>
      <c r="N394" s="71">
        <v>61</v>
      </c>
      <c r="O394" s="71">
        <v>76</v>
      </c>
      <c r="P394" s="71">
        <v>88</v>
      </c>
      <c r="Q394" s="125">
        <v>225</v>
      </c>
      <c r="R394" s="205" t="s">
        <v>218</v>
      </c>
      <c r="S394" s="8" t="s">
        <v>90</v>
      </c>
      <c r="T394" s="125">
        <v>122</v>
      </c>
      <c r="U394" s="71">
        <v>47</v>
      </c>
      <c r="V394" s="71">
        <v>1</v>
      </c>
      <c r="W394" s="71">
        <v>4</v>
      </c>
      <c r="X394" s="71">
        <v>3</v>
      </c>
      <c r="Y394" s="71">
        <v>16</v>
      </c>
      <c r="Z394" s="71">
        <v>8</v>
      </c>
      <c r="AA394" s="71">
        <v>89</v>
      </c>
      <c r="AB394" s="71">
        <v>0</v>
      </c>
      <c r="AC394" s="16">
        <v>116</v>
      </c>
      <c r="AD394" s="71">
        <v>93</v>
      </c>
      <c r="AE394" s="71">
        <v>16</v>
      </c>
      <c r="AF394" s="71">
        <v>22</v>
      </c>
      <c r="AG394" s="71">
        <v>3</v>
      </c>
      <c r="AH394" s="71">
        <v>98</v>
      </c>
      <c r="AI394" s="205" t="s">
        <v>218</v>
      </c>
      <c r="AJ394" s="8" t="s">
        <v>90</v>
      </c>
      <c r="AK394" s="71">
        <v>108</v>
      </c>
      <c r="AL394" s="71">
        <v>153</v>
      </c>
      <c r="AM394" s="71">
        <v>70</v>
      </c>
      <c r="AN394" s="71">
        <v>589</v>
      </c>
      <c r="AO394" s="71">
        <v>69</v>
      </c>
      <c r="AP394" s="71">
        <v>61</v>
      </c>
      <c r="AQ394" s="71">
        <v>59</v>
      </c>
      <c r="AR394" s="71">
        <v>22</v>
      </c>
      <c r="AS394" s="71">
        <v>141</v>
      </c>
      <c r="AT394" s="71">
        <v>38</v>
      </c>
      <c r="AU394" s="71">
        <v>37</v>
      </c>
      <c r="AW394" s="78" t="s">
        <v>218</v>
      </c>
      <c r="AX394" s="78" t="s">
        <v>2685</v>
      </c>
      <c r="AY394" s="78">
        <v>2102</v>
      </c>
    </row>
    <row r="395" spans="1:51">
      <c r="A395" s="205"/>
      <c r="B395" s="8" t="s">
        <v>91</v>
      </c>
      <c r="C395" s="71">
        <v>0</v>
      </c>
      <c r="D395" s="71">
        <v>0</v>
      </c>
      <c r="E395" s="71">
        <v>415</v>
      </c>
      <c r="F395" s="71">
        <v>214</v>
      </c>
      <c r="G395" s="71">
        <v>220</v>
      </c>
      <c r="H395" s="71">
        <v>117</v>
      </c>
      <c r="I395" s="71">
        <v>386</v>
      </c>
      <c r="J395" s="71">
        <v>202</v>
      </c>
      <c r="K395" s="125">
        <v>1021</v>
      </c>
      <c r="L395" s="125">
        <v>533</v>
      </c>
      <c r="M395" s="71">
        <v>0</v>
      </c>
      <c r="N395" s="71">
        <v>14</v>
      </c>
      <c r="O395" s="71">
        <v>8</v>
      </c>
      <c r="P395" s="71">
        <v>13</v>
      </c>
      <c r="Q395" s="125">
        <v>35</v>
      </c>
      <c r="R395" s="205"/>
      <c r="S395" s="8" t="s">
        <v>91</v>
      </c>
      <c r="T395" s="125">
        <v>28</v>
      </c>
      <c r="U395" s="71">
        <v>16</v>
      </c>
      <c r="V395" s="71">
        <v>2</v>
      </c>
      <c r="W395" s="71">
        <v>3</v>
      </c>
      <c r="X395" s="71">
        <v>5</v>
      </c>
      <c r="Y395" s="71">
        <v>5</v>
      </c>
      <c r="Z395" s="71">
        <v>2</v>
      </c>
      <c r="AA395" s="71">
        <v>11</v>
      </c>
      <c r="AB395" s="71">
        <v>0</v>
      </c>
      <c r="AC395" s="16">
        <v>23</v>
      </c>
      <c r="AD395" s="71">
        <v>22</v>
      </c>
      <c r="AE395" s="71">
        <v>12</v>
      </c>
      <c r="AF395" s="71">
        <v>8</v>
      </c>
      <c r="AG395" s="71">
        <v>2</v>
      </c>
      <c r="AH395" s="71">
        <v>14</v>
      </c>
      <c r="AI395" s="205"/>
      <c r="AJ395" s="8" t="s">
        <v>91</v>
      </c>
      <c r="AK395" s="71">
        <v>199</v>
      </c>
      <c r="AL395" s="71">
        <v>78</v>
      </c>
      <c r="AM395" s="71">
        <v>12</v>
      </c>
      <c r="AN395" s="71">
        <v>113</v>
      </c>
      <c r="AO395" s="71">
        <v>0</v>
      </c>
      <c r="AP395" s="71">
        <v>0</v>
      </c>
      <c r="AQ395" s="71">
        <v>4</v>
      </c>
      <c r="AR395" s="71">
        <v>3</v>
      </c>
      <c r="AS395" s="71">
        <v>24</v>
      </c>
      <c r="AT395" s="71">
        <v>18</v>
      </c>
      <c r="AU395" s="71">
        <v>12</v>
      </c>
      <c r="AW395" s="78" t="s">
        <v>218</v>
      </c>
      <c r="AX395" s="78" t="s">
        <v>2686</v>
      </c>
      <c r="AY395" s="78">
        <v>457</v>
      </c>
    </row>
    <row r="396" spans="1:51">
      <c r="A396" s="205"/>
      <c r="B396" s="25" t="s">
        <v>73</v>
      </c>
      <c r="C396" s="26">
        <v>0</v>
      </c>
      <c r="D396" s="26">
        <v>0</v>
      </c>
      <c r="E396" s="26">
        <v>1310</v>
      </c>
      <c r="F396" s="26">
        <v>685</v>
      </c>
      <c r="G396" s="26">
        <v>1488</v>
      </c>
      <c r="H396" s="26">
        <v>780</v>
      </c>
      <c r="I396" s="26">
        <v>2042</v>
      </c>
      <c r="J396" s="26">
        <v>1092</v>
      </c>
      <c r="K396" s="26">
        <v>4840</v>
      </c>
      <c r="L396" s="26">
        <v>2557</v>
      </c>
      <c r="M396" s="26">
        <v>0</v>
      </c>
      <c r="N396" s="26">
        <v>75</v>
      </c>
      <c r="O396" s="26">
        <v>84</v>
      </c>
      <c r="P396" s="26">
        <v>101</v>
      </c>
      <c r="Q396" s="26">
        <v>260</v>
      </c>
      <c r="R396" s="205"/>
      <c r="S396" s="25" t="s">
        <v>73</v>
      </c>
      <c r="T396" s="26">
        <v>150</v>
      </c>
      <c r="U396" s="26">
        <v>63</v>
      </c>
      <c r="V396" s="26">
        <v>3</v>
      </c>
      <c r="W396" s="26">
        <v>7</v>
      </c>
      <c r="X396" s="26">
        <v>8</v>
      </c>
      <c r="Y396" s="26">
        <v>21</v>
      </c>
      <c r="Z396" s="26">
        <v>10</v>
      </c>
      <c r="AA396" s="26">
        <v>100</v>
      </c>
      <c r="AB396" s="26">
        <v>0</v>
      </c>
      <c r="AC396" s="26">
        <v>139</v>
      </c>
      <c r="AD396" s="26">
        <v>115</v>
      </c>
      <c r="AE396" s="26">
        <v>28</v>
      </c>
      <c r="AF396" s="26">
        <v>30</v>
      </c>
      <c r="AG396" s="26">
        <v>5</v>
      </c>
      <c r="AH396" s="26">
        <v>112</v>
      </c>
      <c r="AI396" s="205"/>
      <c r="AJ396" s="25" t="s">
        <v>73</v>
      </c>
      <c r="AK396" s="26">
        <v>307</v>
      </c>
      <c r="AL396" s="26">
        <v>231</v>
      </c>
      <c r="AM396" s="26">
        <v>82</v>
      </c>
      <c r="AN396" s="26">
        <v>702</v>
      </c>
      <c r="AO396" s="26">
        <v>69</v>
      </c>
      <c r="AP396" s="26">
        <v>61</v>
      </c>
      <c r="AQ396" s="26">
        <v>63</v>
      </c>
      <c r="AR396" s="26">
        <v>25</v>
      </c>
      <c r="AS396" s="26">
        <v>165</v>
      </c>
      <c r="AT396" s="26">
        <v>56</v>
      </c>
      <c r="AU396" s="26">
        <v>49</v>
      </c>
      <c r="AW396" s="78" t="s">
        <v>218</v>
      </c>
      <c r="AX396" s="78" t="s">
        <v>2687</v>
      </c>
      <c r="AY396" s="78">
        <v>2559</v>
      </c>
    </row>
    <row r="397" spans="1:51">
      <c r="A397" s="205" t="s">
        <v>1968</v>
      </c>
      <c r="B397" s="8" t="s">
        <v>90</v>
      </c>
      <c r="C397" s="71">
        <v>0</v>
      </c>
      <c r="D397" s="71">
        <v>0</v>
      </c>
      <c r="E397" s="71">
        <v>308</v>
      </c>
      <c r="F397" s="71">
        <v>172</v>
      </c>
      <c r="G397" s="71">
        <v>860</v>
      </c>
      <c r="H397" s="71">
        <v>446</v>
      </c>
      <c r="I397" s="71">
        <v>1200</v>
      </c>
      <c r="J397" s="71">
        <v>629</v>
      </c>
      <c r="K397" s="125">
        <v>2368</v>
      </c>
      <c r="L397" s="125">
        <v>1247</v>
      </c>
      <c r="M397" s="71">
        <v>0</v>
      </c>
      <c r="N397" s="71">
        <v>33</v>
      </c>
      <c r="O397" s="71">
        <v>56</v>
      </c>
      <c r="P397" s="71">
        <v>67</v>
      </c>
      <c r="Q397" s="125">
        <v>156</v>
      </c>
      <c r="R397" s="205" t="s">
        <v>1968</v>
      </c>
      <c r="S397" s="8" t="s">
        <v>90</v>
      </c>
      <c r="T397" s="125">
        <v>80</v>
      </c>
      <c r="U397" s="71">
        <v>19</v>
      </c>
      <c r="V397" s="71">
        <v>0</v>
      </c>
      <c r="W397" s="71">
        <v>9</v>
      </c>
      <c r="X397" s="71">
        <v>3</v>
      </c>
      <c r="Y397" s="71">
        <v>22</v>
      </c>
      <c r="Z397" s="71">
        <v>6</v>
      </c>
      <c r="AA397" s="71">
        <v>54</v>
      </c>
      <c r="AB397" s="71">
        <v>0</v>
      </c>
      <c r="AC397" s="16">
        <v>85</v>
      </c>
      <c r="AD397" s="71">
        <v>69</v>
      </c>
      <c r="AE397" s="71">
        <v>23</v>
      </c>
      <c r="AF397" s="71">
        <v>10</v>
      </c>
      <c r="AG397" s="71">
        <v>1</v>
      </c>
      <c r="AH397" s="71">
        <v>68</v>
      </c>
      <c r="AI397" s="205" t="s">
        <v>1968</v>
      </c>
      <c r="AJ397" s="8" t="s">
        <v>90</v>
      </c>
      <c r="AK397" s="71">
        <v>177</v>
      </c>
      <c r="AL397" s="71">
        <v>50</v>
      </c>
      <c r="AM397" s="71">
        <v>82</v>
      </c>
      <c r="AN397" s="71">
        <v>373</v>
      </c>
      <c r="AO397" s="71">
        <v>113</v>
      </c>
      <c r="AP397" s="71">
        <v>33</v>
      </c>
      <c r="AQ397" s="71">
        <v>60</v>
      </c>
      <c r="AR397" s="71">
        <v>9</v>
      </c>
      <c r="AS397" s="71">
        <v>88</v>
      </c>
      <c r="AT397" s="71">
        <v>21</v>
      </c>
      <c r="AU397" s="71">
        <v>16</v>
      </c>
      <c r="AW397" s="78" t="s">
        <v>1968</v>
      </c>
      <c r="AX397" s="78" t="s">
        <v>2688</v>
      </c>
      <c r="AY397" s="78">
        <v>1776</v>
      </c>
    </row>
    <row r="398" spans="1:51">
      <c r="A398" s="205"/>
      <c r="B398" s="8" t="s">
        <v>91</v>
      </c>
      <c r="C398" s="71">
        <v>0</v>
      </c>
      <c r="D398" s="71">
        <v>0</v>
      </c>
      <c r="E398" s="71">
        <v>0</v>
      </c>
      <c r="F398" s="71">
        <v>0</v>
      </c>
      <c r="G398" s="71">
        <v>62</v>
      </c>
      <c r="H398" s="71">
        <v>38</v>
      </c>
      <c r="I398" s="71">
        <v>92</v>
      </c>
      <c r="J398" s="71">
        <v>49</v>
      </c>
      <c r="K398" s="125">
        <v>154</v>
      </c>
      <c r="L398" s="125">
        <v>87</v>
      </c>
      <c r="M398" s="71">
        <v>0</v>
      </c>
      <c r="N398" s="71">
        <v>0</v>
      </c>
      <c r="O398" s="71">
        <v>3</v>
      </c>
      <c r="P398" s="71">
        <v>3</v>
      </c>
      <c r="Q398" s="125">
        <v>6</v>
      </c>
      <c r="R398" s="205"/>
      <c r="S398" s="8" t="s">
        <v>91</v>
      </c>
      <c r="T398" s="125">
        <v>5</v>
      </c>
      <c r="U398" s="71">
        <v>5</v>
      </c>
      <c r="V398" s="71">
        <v>1</v>
      </c>
      <c r="W398" s="71">
        <v>0</v>
      </c>
      <c r="X398" s="71">
        <v>0</v>
      </c>
      <c r="Y398" s="71">
        <v>3</v>
      </c>
      <c r="Z398" s="71">
        <v>0</v>
      </c>
      <c r="AA398" s="71">
        <v>3</v>
      </c>
      <c r="AB398" s="71">
        <v>0</v>
      </c>
      <c r="AC398" s="16">
        <v>6</v>
      </c>
      <c r="AD398" s="71">
        <v>6</v>
      </c>
      <c r="AE398" s="71">
        <v>1</v>
      </c>
      <c r="AF398" s="71">
        <v>4</v>
      </c>
      <c r="AG398" s="71">
        <v>1</v>
      </c>
      <c r="AH398" s="71">
        <v>3</v>
      </c>
      <c r="AI398" s="205"/>
      <c r="AJ398" s="8" t="s">
        <v>91</v>
      </c>
      <c r="AK398" s="71">
        <v>104</v>
      </c>
      <c r="AL398" s="71">
        <v>38</v>
      </c>
      <c r="AM398" s="71">
        <v>0</v>
      </c>
      <c r="AN398" s="71">
        <v>9</v>
      </c>
      <c r="AO398" s="71">
        <v>0</v>
      </c>
      <c r="AP398" s="71">
        <v>0</v>
      </c>
      <c r="AQ398" s="71">
        <v>0</v>
      </c>
      <c r="AR398" s="71">
        <v>3</v>
      </c>
      <c r="AS398" s="71">
        <v>5</v>
      </c>
      <c r="AT398" s="71">
        <v>7</v>
      </c>
      <c r="AU398" s="71">
        <v>7</v>
      </c>
      <c r="AW398" s="78" t="s">
        <v>1968</v>
      </c>
      <c r="AX398" s="78" t="s">
        <v>2689</v>
      </c>
      <c r="AY398" s="78">
        <v>122</v>
      </c>
    </row>
    <row r="399" spans="1:51">
      <c r="A399" s="205"/>
      <c r="B399" s="25" t="s">
        <v>73</v>
      </c>
      <c r="C399" s="26">
        <v>0</v>
      </c>
      <c r="D399" s="26">
        <v>0</v>
      </c>
      <c r="E399" s="26">
        <v>308</v>
      </c>
      <c r="F399" s="26">
        <v>172</v>
      </c>
      <c r="G399" s="26">
        <v>922</v>
      </c>
      <c r="H399" s="26">
        <v>484</v>
      </c>
      <c r="I399" s="26">
        <v>1292</v>
      </c>
      <c r="J399" s="26">
        <v>678</v>
      </c>
      <c r="K399" s="26">
        <v>2522</v>
      </c>
      <c r="L399" s="26">
        <v>1334</v>
      </c>
      <c r="M399" s="26">
        <v>0</v>
      </c>
      <c r="N399" s="26">
        <v>33</v>
      </c>
      <c r="O399" s="26">
        <v>59</v>
      </c>
      <c r="P399" s="26">
        <v>70</v>
      </c>
      <c r="Q399" s="26">
        <v>162</v>
      </c>
      <c r="R399" s="205"/>
      <c r="S399" s="25" t="s">
        <v>73</v>
      </c>
      <c r="T399" s="26">
        <v>85</v>
      </c>
      <c r="U399" s="26">
        <v>24</v>
      </c>
      <c r="V399" s="26">
        <v>1</v>
      </c>
      <c r="W399" s="26">
        <v>9</v>
      </c>
      <c r="X399" s="26">
        <v>3</v>
      </c>
      <c r="Y399" s="26">
        <v>25</v>
      </c>
      <c r="Z399" s="26">
        <v>6</v>
      </c>
      <c r="AA399" s="26">
        <v>57</v>
      </c>
      <c r="AB399" s="26">
        <v>0</v>
      </c>
      <c r="AC399" s="26">
        <v>91</v>
      </c>
      <c r="AD399" s="26">
        <v>75</v>
      </c>
      <c r="AE399" s="26">
        <v>24</v>
      </c>
      <c r="AF399" s="26">
        <v>14</v>
      </c>
      <c r="AG399" s="26">
        <v>2</v>
      </c>
      <c r="AH399" s="26">
        <v>71</v>
      </c>
      <c r="AI399" s="205"/>
      <c r="AJ399" s="25" t="s">
        <v>73</v>
      </c>
      <c r="AK399" s="26">
        <v>281</v>
      </c>
      <c r="AL399" s="26">
        <v>88</v>
      </c>
      <c r="AM399" s="26">
        <v>82</v>
      </c>
      <c r="AN399" s="26">
        <v>382</v>
      </c>
      <c r="AO399" s="26">
        <v>113</v>
      </c>
      <c r="AP399" s="26">
        <v>33</v>
      </c>
      <c r="AQ399" s="26">
        <v>60</v>
      </c>
      <c r="AR399" s="26">
        <v>12</v>
      </c>
      <c r="AS399" s="26">
        <v>93</v>
      </c>
      <c r="AT399" s="26">
        <v>28</v>
      </c>
      <c r="AU399" s="26">
        <v>23</v>
      </c>
      <c r="AW399" s="78" t="s">
        <v>1968</v>
      </c>
      <c r="AX399" s="78" t="s">
        <v>2690</v>
      </c>
      <c r="AY399" s="78">
        <v>1898</v>
      </c>
    </row>
    <row r="400" spans="1:51" s="100" customFormat="1">
      <c r="A400" s="13" t="s">
        <v>114</v>
      </c>
      <c r="B400" s="8"/>
      <c r="C400" s="22"/>
      <c r="D400" s="22"/>
      <c r="E400" s="22"/>
      <c r="F400" s="22"/>
      <c r="G400" s="22"/>
      <c r="H400" s="22"/>
      <c r="I400" s="22"/>
      <c r="J400" s="22"/>
      <c r="K400" s="7"/>
      <c r="L400" s="7"/>
      <c r="M400" s="22"/>
      <c r="N400" s="22"/>
      <c r="O400" s="22"/>
      <c r="P400" s="22"/>
      <c r="Q400" s="7"/>
      <c r="R400" s="13" t="s">
        <v>114</v>
      </c>
      <c r="S400" s="23"/>
      <c r="T400" s="17"/>
      <c r="U400" s="17"/>
      <c r="V400" s="23"/>
      <c r="W400" s="23"/>
      <c r="X400" s="23"/>
      <c r="Y400" s="23"/>
      <c r="Z400" s="23"/>
      <c r="AA400" s="23"/>
      <c r="AB400" s="17"/>
      <c r="AC400" s="18"/>
      <c r="AD400" s="23"/>
      <c r="AE400" s="23"/>
      <c r="AF400" s="19"/>
      <c r="AG400" s="17"/>
      <c r="AH400" s="19"/>
      <c r="AI400" s="13" t="s">
        <v>114</v>
      </c>
      <c r="AJ400" s="8"/>
      <c r="AK400" s="8"/>
      <c r="AL400" s="8"/>
      <c r="AM400" s="22"/>
      <c r="AN400" s="22"/>
      <c r="AO400" s="22"/>
      <c r="AP400" s="22"/>
      <c r="AQ400" s="22"/>
      <c r="AR400" s="22"/>
      <c r="AS400" s="22"/>
      <c r="AT400" s="22"/>
      <c r="AU400" s="22"/>
      <c r="AW400" s="78" t="str">
        <f>IF(A400="",AW399,A400)</f>
        <v>SOFIA</v>
      </c>
      <c r="AX400" s="78" t="str">
        <f>AW400&amp;B400</f>
        <v>SOFIA</v>
      </c>
      <c r="AY400" s="78">
        <f>AK400+AM400+2*AN400+3*AO400+4*AP400+5*AQ400</f>
        <v>0</v>
      </c>
    </row>
    <row r="401" spans="1:51">
      <c r="A401" s="205" t="s">
        <v>220</v>
      </c>
      <c r="B401" s="8" t="s">
        <v>90</v>
      </c>
      <c r="C401" s="71">
        <v>5</v>
      </c>
      <c r="D401" s="71">
        <v>3</v>
      </c>
      <c r="E401" s="71">
        <v>1911</v>
      </c>
      <c r="F401" s="71">
        <v>1026</v>
      </c>
      <c r="G401" s="71">
        <v>2428</v>
      </c>
      <c r="H401" s="71">
        <v>1281</v>
      </c>
      <c r="I401" s="71">
        <v>2600</v>
      </c>
      <c r="J401" s="71">
        <v>1337</v>
      </c>
      <c r="K401" s="125">
        <v>6944</v>
      </c>
      <c r="L401" s="125">
        <v>3647</v>
      </c>
      <c r="M401" s="71">
        <v>1</v>
      </c>
      <c r="N401" s="71">
        <v>205</v>
      </c>
      <c r="O401" s="71">
        <v>231</v>
      </c>
      <c r="P401" s="71">
        <v>240</v>
      </c>
      <c r="Q401" s="125">
        <v>677</v>
      </c>
      <c r="R401" s="205" t="s">
        <v>220</v>
      </c>
      <c r="S401" s="8" t="s">
        <v>90</v>
      </c>
      <c r="T401" s="125">
        <v>168</v>
      </c>
      <c r="U401" s="71">
        <v>54</v>
      </c>
      <c r="V401" s="71">
        <v>1</v>
      </c>
      <c r="W401" s="71">
        <v>31</v>
      </c>
      <c r="X401" s="71">
        <v>0</v>
      </c>
      <c r="Y401" s="71">
        <v>24</v>
      </c>
      <c r="Z401" s="71">
        <v>2</v>
      </c>
      <c r="AA401" s="71">
        <v>344</v>
      </c>
      <c r="AB401" s="71">
        <v>11</v>
      </c>
      <c r="AC401" s="16">
        <v>381</v>
      </c>
      <c r="AD401" s="71">
        <v>278</v>
      </c>
      <c r="AE401" s="71">
        <v>155</v>
      </c>
      <c r="AF401" s="71">
        <v>29</v>
      </c>
      <c r="AG401" s="71">
        <v>14</v>
      </c>
      <c r="AH401" s="71">
        <v>238</v>
      </c>
      <c r="AI401" s="205" t="s">
        <v>220</v>
      </c>
      <c r="AJ401" s="8" t="s">
        <v>90</v>
      </c>
      <c r="AK401" s="71">
        <v>361</v>
      </c>
      <c r="AL401" s="71">
        <v>162</v>
      </c>
      <c r="AM401" s="71">
        <v>18</v>
      </c>
      <c r="AN401" s="71">
        <v>471</v>
      </c>
      <c r="AO401" s="71">
        <v>209</v>
      </c>
      <c r="AP401" s="71">
        <v>51</v>
      </c>
      <c r="AQ401" s="71">
        <v>7</v>
      </c>
      <c r="AR401" s="71">
        <v>12</v>
      </c>
      <c r="AS401" s="71">
        <v>261</v>
      </c>
      <c r="AT401" s="71">
        <v>60</v>
      </c>
      <c r="AU401" s="71">
        <v>56</v>
      </c>
      <c r="AW401" s="78" t="s">
        <v>220</v>
      </c>
      <c r="AX401" s="78" t="s">
        <v>2694</v>
      </c>
      <c r="AY401" s="78">
        <v>2187</v>
      </c>
    </row>
    <row r="402" spans="1:51">
      <c r="A402" s="205"/>
      <c r="B402" s="8" t="s">
        <v>91</v>
      </c>
      <c r="C402" s="71">
        <v>0</v>
      </c>
      <c r="D402" s="71">
        <v>0</v>
      </c>
      <c r="E402" s="71">
        <v>94</v>
      </c>
      <c r="F402" s="71">
        <v>43</v>
      </c>
      <c r="G402" s="71">
        <v>121</v>
      </c>
      <c r="H402" s="71">
        <v>63</v>
      </c>
      <c r="I402" s="71">
        <v>253</v>
      </c>
      <c r="J402" s="71">
        <v>131</v>
      </c>
      <c r="K402" s="125">
        <v>468</v>
      </c>
      <c r="L402" s="125">
        <v>237</v>
      </c>
      <c r="M402" s="71">
        <v>0</v>
      </c>
      <c r="N402" s="71">
        <v>11</v>
      </c>
      <c r="O402" s="71">
        <v>13</v>
      </c>
      <c r="P402" s="71">
        <v>17</v>
      </c>
      <c r="Q402" s="125">
        <v>41</v>
      </c>
      <c r="R402" s="205"/>
      <c r="S402" s="8" t="s">
        <v>91</v>
      </c>
      <c r="T402" s="125">
        <v>14</v>
      </c>
      <c r="U402" s="71">
        <v>2</v>
      </c>
      <c r="V402" s="71">
        <v>0</v>
      </c>
      <c r="W402" s="71">
        <v>2</v>
      </c>
      <c r="X402" s="71">
        <v>0</v>
      </c>
      <c r="Y402" s="71">
        <v>3</v>
      </c>
      <c r="Z402" s="71">
        <v>1</v>
      </c>
      <c r="AA402" s="71">
        <v>25</v>
      </c>
      <c r="AB402" s="71">
        <v>0</v>
      </c>
      <c r="AC402" s="16">
        <v>29</v>
      </c>
      <c r="AD402" s="71">
        <v>23</v>
      </c>
      <c r="AE402" s="71">
        <v>6</v>
      </c>
      <c r="AF402" s="71">
        <v>1</v>
      </c>
      <c r="AG402" s="71">
        <v>1</v>
      </c>
      <c r="AH402" s="71">
        <v>16</v>
      </c>
      <c r="AI402" s="205"/>
      <c r="AJ402" s="8" t="s">
        <v>91</v>
      </c>
      <c r="AK402" s="71">
        <v>40</v>
      </c>
      <c r="AL402" s="71">
        <v>20</v>
      </c>
      <c r="AM402" s="71">
        <v>0</v>
      </c>
      <c r="AN402" s="71">
        <v>19</v>
      </c>
      <c r="AO402" s="71">
        <v>3</v>
      </c>
      <c r="AP402" s="71">
        <v>0</v>
      </c>
      <c r="AQ402" s="71">
        <v>0</v>
      </c>
      <c r="AR402" s="71">
        <v>0</v>
      </c>
      <c r="AS402" s="71">
        <v>19</v>
      </c>
      <c r="AT402" s="71">
        <v>2</v>
      </c>
      <c r="AU402" s="71">
        <v>2</v>
      </c>
      <c r="AW402" s="78" t="s">
        <v>220</v>
      </c>
      <c r="AX402" s="78" t="s">
        <v>2695</v>
      </c>
      <c r="AY402" s="78">
        <v>87</v>
      </c>
    </row>
    <row r="403" spans="1:51">
      <c r="A403" s="205"/>
      <c r="B403" s="25" t="s">
        <v>73</v>
      </c>
      <c r="C403" s="26">
        <v>5</v>
      </c>
      <c r="D403" s="26">
        <v>3</v>
      </c>
      <c r="E403" s="26">
        <v>2005</v>
      </c>
      <c r="F403" s="26">
        <v>1069</v>
      </c>
      <c r="G403" s="26">
        <v>2549</v>
      </c>
      <c r="H403" s="26">
        <v>1344</v>
      </c>
      <c r="I403" s="26">
        <v>2853</v>
      </c>
      <c r="J403" s="26">
        <v>1468</v>
      </c>
      <c r="K403" s="26">
        <v>7412</v>
      </c>
      <c r="L403" s="26">
        <v>3884</v>
      </c>
      <c r="M403" s="26">
        <v>1</v>
      </c>
      <c r="N403" s="26">
        <v>216</v>
      </c>
      <c r="O403" s="26">
        <v>244</v>
      </c>
      <c r="P403" s="26">
        <v>257</v>
      </c>
      <c r="Q403" s="26">
        <v>718</v>
      </c>
      <c r="R403" s="205"/>
      <c r="S403" s="25" t="s">
        <v>73</v>
      </c>
      <c r="T403" s="26">
        <v>182</v>
      </c>
      <c r="U403" s="26">
        <v>56</v>
      </c>
      <c r="V403" s="26">
        <v>1</v>
      </c>
      <c r="W403" s="26">
        <v>33</v>
      </c>
      <c r="X403" s="26">
        <v>0</v>
      </c>
      <c r="Y403" s="26">
        <v>27</v>
      </c>
      <c r="Z403" s="26">
        <v>3</v>
      </c>
      <c r="AA403" s="26">
        <v>369</v>
      </c>
      <c r="AB403" s="26">
        <v>11</v>
      </c>
      <c r="AC403" s="26">
        <v>410</v>
      </c>
      <c r="AD403" s="26">
        <v>301</v>
      </c>
      <c r="AE403" s="26">
        <v>161</v>
      </c>
      <c r="AF403" s="26">
        <v>30</v>
      </c>
      <c r="AG403" s="26">
        <v>15</v>
      </c>
      <c r="AH403" s="26">
        <v>254</v>
      </c>
      <c r="AI403" s="205"/>
      <c r="AJ403" s="25" t="s">
        <v>73</v>
      </c>
      <c r="AK403" s="26">
        <v>401</v>
      </c>
      <c r="AL403" s="26">
        <v>182</v>
      </c>
      <c r="AM403" s="26">
        <v>18</v>
      </c>
      <c r="AN403" s="26">
        <v>490</v>
      </c>
      <c r="AO403" s="26">
        <v>212</v>
      </c>
      <c r="AP403" s="26">
        <v>51</v>
      </c>
      <c r="AQ403" s="26">
        <v>7</v>
      </c>
      <c r="AR403" s="26">
        <v>12</v>
      </c>
      <c r="AS403" s="26">
        <v>280</v>
      </c>
      <c r="AT403" s="26">
        <v>62</v>
      </c>
      <c r="AU403" s="26">
        <v>58</v>
      </c>
      <c r="AW403" s="78" t="s">
        <v>220</v>
      </c>
      <c r="AX403" s="78" t="s">
        <v>2696</v>
      </c>
      <c r="AY403" s="78">
        <v>2274</v>
      </c>
    </row>
    <row r="404" spans="1:51">
      <c r="A404" s="205" t="s">
        <v>221</v>
      </c>
      <c r="B404" s="8" t="s">
        <v>90</v>
      </c>
      <c r="C404" s="71">
        <v>53</v>
      </c>
      <c r="D404" s="71">
        <v>26</v>
      </c>
      <c r="E404" s="71">
        <v>1447</v>
      </c>
      <c r="F404" s="71">
        <v>771</v>
      </c>
      <c r="G404" s="71">
        <v>1968</v>
      </c>
      <c r="H404" s="71">
        <v>1043</v>
      </c>
      <c r="I404" s="71">
        <v>2180</v>
      </c>
      <c r="J404" s="71">
        <v>1100</v>
      </c>
      <c r="K404" s="125">
        <v>5648</v>
      </c>
      <c r="L404" s="125">
        <v>2940</v>
      </c>
      <c r="M404" s="71">
        <v>2</v>
      </c>
      <c r="N404" s="71">
        <v>170</v>
      </c>
      <c r="O404" s="71">
        <v>189</v>
      </c>
      <c r="P404" s="71">
        <v>200</v>
      </c>
      <c r="Q404" s="125">
        <v>561</v>
      </c>
      <c r="R404" s="205" t="s">
        <v>221</v>
      </c>
      <c r="S404" s="8" t="s">
        <v>90</v>
      </c>
      <c r="T404" s="125">
        <v>204</v>
      </c>
      <c r="U404" s="71">
        <v>31</v>
      </c>
      <c r="V404" s="71">
        <v>1</v>
      </c>
      <c r="W404" s="71">
        <v>19</v>
      </c>
      <c r="X404" s="71">
        <v>1</v>
      </c>
      <c r="Y404" s="71">
        <v>33</v>
      </c>
      <c r="Z404" s="71">
        <v>3</v>
      </c>
      <c r="AA404" s="71">
        <v>347</v>
      </c>
      <c r="AB404" s="71">
        <v>3</v>
      </c>
      <c r="AC404" s="16">
        <v>387</v>
      </c>
      <c r="AD404" s="71">
        <v>327</v>
      </c>
      <c r="AE404" s="71">
        <v>69</v>
      </c>
      <c r="AF404" s="71">
        <v>22</v>
      </c>
      <c r="AG404" s="71">
        <v>5</v>
      </c>
      <c r="AH404" s="71">
        <v>193</v>
      </c>
      <c r="AI404" s="205" t="s">
        <v>221</v>
      </c>
      <c r="AJ404" s="8" t="s">
        <v>90</v>
      </c>
      <c r="AK404" s="71">
        <v>276</v>
      </c>
      <c r="AL404" s="71">
        <v>189</v>
      </c>
      <c r="AM404" s="71">
        <v>18</v>
      </c>
      <c r="AN404" s="71">
        <v>808</v>
      </c>
      <c r="AO404" s="71">
        <v>71</v>
      </c>
      <c r="AP404" s="71">
        <v>8</v>
      </c>
      <c r="AQ404" s="71">
        <v>0</v>
      </c>
      <c r="AR404" s="71">
        <v>14</v>
      </c>
      <c r="AS404" s="71">
        <v>226</v>
      </c>
      <c r="AT404" s="71">
        <v>70</v>
      </c>
      <c r="AU404" s="71">
        <v>59</v>
      </c>
      <c r="AW404" s="78" t="s">
        <v>221</v>
      </c>
      <c r="AX404" s="78" t="s">
        <v>2697</v>
      </c>
      <c r="AY404" s="78">
        <v>2155</v>
      </c>
    </row>
    <row r="405" spans="1:51">
      <c r="A405" s="205"/>
      <c r="B405" s="8" t="s">
        <v>91</v>
      </c>
      <c r="C405" s="71">
        <v>0</v>
      </c>
      <c r="D405" s="71">
        <v>0</v>
      </c>
      <c r="E405" s="71">
        <v>144</v>
      </c>
      <c r="F405" s="71">
        <v>59</v>
      </c>
      <c r="G405" s="71">
        <v>101</v>
      </c>
      <c r="H405" s="71">
        <v>41</v>
      </c>
      <c r="I405" s="71">
        <v>187</v>
      </c>
      <c r="J405" s="71">
        <v>92</v>
      </c>
      <c r="K405" s="125">
        <v>432</v>
      </c>
      <c r="L405" s="125">
        <v>192</v>
      </c>
      <c r="M405" s="71">
        <v>0</v>
      </c>
      <c r="N405" s="71">
        <v>20</v>
      </c>
      <c r="O405" s="71">
        <v>10</v>
      </c>
      <c r="P405" s="71">
        <v>16</v>
      </c>
      <c r="Q405" s="125">
        <v>46</v>
      </c>
      <c r="R405" s="205"/>
      <c r="S405" s="8" t="s">
        <v>91</v>
      </c>
      <c r="T405" s="125">
        <v>12</v>
      </c>
      <c r="U405" s="71">
        <v>5</v>
      </c>
      <c r="V405" s="71">
        <v>4</v>
      </c>
      <c r="W405" s="71">
        <v>0</v>
      </c>
      <c r="X405" s="71">
        <v>0</v>
      </c>
      <c r="Y405" s="71">
        <v>12</v>
      </c>
      <c r="Z405" s="71">
        <v>3</v>
      </c>
      <c r="AA405" s="71">
        <v>29</v>
      </c>
      <c r="AB405" s="71">
        <v>0</v>
      </c>
      <c r="AC405" s="16">
        <v>44</v>
      </c>
      <c r="AD405" s="71">
        <v>42</v>
      </c>
      <c r="AE405" s="71">
        <v>21</v>
      </c>
      <c r="AF405" s="71">
        <v>47</v>
      </c>
      <c r="AG405" s="71">
        <v>36</v>
      </c>
      <c r="AH405" s="71">
        <v>9</v>
      </c>
      <c r="AI405" s="205"/>
      <c r="AJ405" s="8" t="s">
        <v>91</v>
      </c>
      <c r="AK405" s="71">
        <v>128</v>
      </c>
      <c r="AL405" s="71">
        <v>63</v>
      </c>
      <c r="AM405" s="71">
        <v>4</v>
      </c>
      <c r="AN405" s="71">
        <v>26</v>
      </c>
      <c r="AO405" s="71">
        <v>0</v>
      </c>
      <c r="AP405" s="71">
        <v>0</v>
      </c>
      <c r="AQ405" s="71">
        <v>0</v>
      </c>
      <c r="AR405" s="71">
        <v>5</v>
      </c>
      <c r="AS405" s="71">
        <v>12</v>
      </c>
      <c r="AT405" s="71">
        <v>9</v>
      </c>
      <c r="AU405" s="71">
        <v>6</v>
      </c>
      <c r="AW405" s="78" t="s">
        <v>221</v>
      </c>
      <c r="AX405" s="78" t="s">
        <v>2698</v>
      </c>
      <c r="AY405" s="78">
        <v>184</v>
      </c>
    </row>
    <row r="406" spans="1:51">
      <c r="A406" s="205"/>
      <c r="B406" s="25" t="s">
        <v>73</v>
      </c>
      <c r="C406" s="26">
        <v>53</v>
      </c>
      <c r="D406" s="26">
        <v>26</v>
      </c>
      <c r="E406" s="26">
        <v>1591</v>
      </c>
      <c r="F406" s="26">
        <v>830</v>
      </c>
      <c r="G406" s="26">
        <v>2069</v>
      </c>
      <c r="H406" s="26">
        <v>1084</v>
      </c>
      <c r="I406" s="26">
        <v>2367</v>
      </c>
      <c r="J406" s="26">
        <v>1192</v>
      </c>
      <c r="K406" s="26">
        <v>6080</v>
      </c>
      <c r="L406" s="26">
        <v>3132</v>
      </c>
      <c r="M406" s="26">
        <v>2</v>
      </c>
      <c r="N406" s="26">
        <v>190</v>
      </c>
      <c r="O406" s="26">
        <v>199</v>
      </c>
      <c r="P406" s="26">
        <v>216</v>
      </c>
      <c r="Q406" s="26">
        <v>607</v>
      </c>
      <c r="R406" s="205"/>
      <c r="S406" s="25" t="s">
        <v>73</v>
      </c>
      <c r="T406" s="26">
        <v>216</v>
      </c>
      <c r="U406" s="26">
        <v>36</v>
      </c>
      <c r="V406" s="26">
        <v>5</v>
      </c>
      <c r="W406" s="26">
        <v>19</v>
      </c>
      <c r="X406" s="26">
        <v>1</v>
      </c>
      <c r="Y406" s="26">
        <v>45</v>
      </c>
      <c r="Z406" s="26">
        <v>6</v>
      </c>
      <c r="AA406" s="26">
        <v>376</v>
      </c>
      <c r="AB406" s="26">
        <v>3</v>
      </c>
      <c r="AC406" s="26">
        <v>431</v>
      </c>
      <c r="AD406" s="26">
        <v>369</v>
      </c>
      <c r="AE406" s="26">
        <v>90</v>
      </c>
      <c r="AF406" s="26">
        <v>69</v>
      </c>
      <c r="AG406" s="26">
        <v>41</v>
      </c>
      <c r="AH406" s="26">
        <v>202</v>
      </c>
      <c r="AI406" s="205"/>
      <c r="AJ406" s="25" t="s">
        <v>73</v>
      </c>
      <c r="AK406" s="26">
        <v>404</v>
      </c>
      <c r="AL406" s="26">
        <v>252</v>
      </c>
      <c r="AM406" s="26">
        <v>22</v>
      </c>
      <c r="AN406" s="26">
        <v>834</v>
      </c>
      <c r="AO406" s="26">
        <v>71</v>
      </c>
      <c r="AP406" s="26">
        <v>8</v>
      </c>
      <c r="AQ406" s="26">
        <v>0</v>
      </c>
      <c r="AR406" s="26">
        <v>19</v>
      </c>
      <c r="AS406" s="26">
        <v>238</v>
      </c>
      <c r="AT406" s="26">
        <v>79</v>
      </c>
      <c r="AU406" s="26">
        <v>65</v>
      </c>
      <c r="AW406" s="78" t="s">
        <v>221</v>
      </c>
      <c r="AX406" s="78" t="s">
        <v>2699</v>
      </c>
      <c r="AY406" s="78">
        <v>2339</v>
      </c>
    </row>
    <row r="407" spans="1:51">
      <c r="A407" s="205" t="s">
        <v>222</v>
      </c>
      <c r="B407" s="8" t="s">
        <v>90</v>
      </c>
      <c r="C407" s="71">
        <v>1</v>
      </c>
      <c r="D407" s="71">
        <v>0</v>
      </c>
      <c r="E407" s="71">
        <v>1167</v>
      </c>
      <c r="F407" s="71">
        <v>611</v>
      </c>
      <c r="G407" s="71">
        <v>1886</v>
      </c>
      <c r="H407" s="71">
        <v>977</v>
      </c>
      <c r="I407" s="71">
        <v>2082</v>
      </c>
      <c r="J407" s="71">
        <v>1015</v>
      </c>
      <c r="K407" s="125">
        <v>5136</v>
      </c>
      <c r="L407" s="125">
        <v>2603</v>
      </c>
      <c r="M407" s="71">
        <v>1</v>
      </c>
      <c r="N407" s="71">
        <v>135</v>
      </c>
      <c r="O407" s="71">
        <v>169</v>
      </c>
      <c r="P407" s="71">
        <v>179</v>
      </c>
      <c r="Q407" s="125">
        <v>484</v>
      </c>
      <c r="R407" s="205" t="s">
        <v>222</v>
      </c>
      <c r="S407" s="8" t="s">
        <v>90</v>
      </c>
      <c r="T407" s="125">
        <v>121</v>
      </c>
      <c r="U407" s="71">
        <v>50</v>
      </c>
      <c r="V407" s="71">
        <v>5</v>
      </c>
      <c r="W407" s="71">
        <v>15</v>
      </c>
      <c r="X407" s="71">
        <v>2</v>
      </c>
      <c r="Y407" s="71">
        <v>33</v>
      </c>
      <c r="Z407" s="71">
        <v>4</v>
      </c>
      <c r="AA407" s="71">
        <v>195</v>
      </c>
      <c r="AB407" s="71">
        <v>0</v>
      </c>
      <c r="AC407" s="16">
        <v>234</v>
      </c>
      <c r="AD407" s="71">
        <v>201</v>
      </c>
      <c r="AE407" s="71">
        <v>46</v>
      </c>
      <c r="AF407" s="71">
        <v>4</v>
      </c>
      <c r="AG407" s="71">
        <v>1</v>
      </c>
      <c r="AH407" s="71">
        <v>181</v>
      </c>
      <c r="AI407" s="205" t="s">
        <v>222</v>
      </c>
      <c r="AJ407" s="8" t="s">
        <v>90</v>
      </c>
      <c r="AK407" s="71">
        <v>307</v>
      </c>
      <c r="AL407" s="71">
        <v>168</v>
      </c>
      <c r="AM407" s="71">
        <v>8</v>
      </c>
      <c r="AN407" s="71">
        <v>228</v>
      </c>
      <c r="AO407" s="71">
        <v>52</v>
      </c>
      <c r="AP407" s="71">
        <v>6</v>
      </c>
      <c r="AQ407" s="71">
        <v>23</v>
      </c>
      <c r="AR407" s="71">
        <v>13</v>
      </c>
      <c r="AS407" s="71">
        <v>207</v>
      </c>
      <c r="AT407" s="71">
        <v>28</v>
      </c>
      <c r="AU407" s="71">
        <v>28</v>
      </c>
      <c r="AW407" s="78" t="s">
        <v>222</v>
      </c>
      <c r="AX407" s="78" t="s">
        <v>2700</v>
      </c>
      <c r="AY407" s="78">
        <v>1066</v>
      </c>
    </row>
    <row r="408" spans="1:51">
      <c r="A408" s="205"/>
      <c r="B408" s="8" t="s">
        <v>91</v>
      </c>
      <c r="C408" s="71">
        <v>0</v>
      </c>
      <c r="D408" s="71">
        <v>0</v>
      </c>
      <c r="E408" s="71">
        <v>156</v>
      </c>
      <c r="F408" s="71">
        <v>83</v>
      </c>
      <c r="G408" s="71">
        <v>185</v>
      </c>
      <c r="H408" s="71">
        <v>96</v>
      </c>
      <c r="I408" s="71">
        <v>172</v>
      </c>
      <c r="J408" s="71">
        <v>85</v>
      </c>
      <c r="K408" s="125">
        <v>513</v>
      </c>
      <c r="L408" s="125">
        <v>264</v>
      </c>
      <c r="M408" s="71">
        <v>0</v>
      </c>
      <c r="N408" s="71">
        <v>16</v>
      </c>
      <c r="O408" s="71">
        <v>17</v>
      </c>
      <c r="P408" s="71">
        <v>17</v>
      </c>
      <c r="Q408" s="125">
        <v>50</v>
      </c>
      <c r="R408" s="205"/>
      <c r="S408" s="8" t="s">
        <v>91</v>
      </c>
      <c r="T408" s="125">
        <v>15</v>
      </c>
      <c r="U408" s="71">
        <v>7</v>
      </c>
      <c r="V408" s="71">
        <v>4</v>
      </c>
      <c r="W408" s="71">
        <v>11</v>
      </c>
      <c r="X408" s="71">
        <v>0</v>
      </c>
      <c r="Y408" s="71">
        <v>6</v>
      </c>
      <c r="Z408" s="71">
        <v>0</v>
      </c>
      <c r="AA408" s="71">
        <v>22</v>
      </c>
      <c r="AB408" s="71">
        <v>0</v>
      </c>
      <c r="AC408" s="16">
        <v>28</v>
      </c>
      <c r="AD408" s="71">
        <v>25</v>
      </c>
      <c r="AE408" s="71">
        <v>8</v>
      </c>
      <c r="AF408" s="71">
        <v>5</v>
      </c>
      <c r="AG408" s="71">
        <v>4</v>
      </c>
      <c r="AH408" s="71">
        <v>20</v>
      </c>
      <c r="AI408" s="205"/>
      <c r="AJ408" s="8" t="s">
        <v>91</v>
      </c>
      <c r="AK408" s="71">
        <v>41</v>
      </c>
      <c r="AL408" s="71">
        <v>50</v>
      </c>
      <c r="AM408" s="71">
        <v>0</v>
      </c>
      <c r="AN408" s="71">
        <v>0</v>
      </c>
      <c r="AO408" s="71">
        <v>3</v>
      </c>
      <c r="AP408" s="71">
        <v>0</v>
      </c>
      <c r="AQ408" s="71">
        <v>0</v>
      </c>
      <c r="AR408" s="71">
        <v>2</v>
      </c>
      <c r="AS408" s="71">
        <v>24</v>
      </c>
      <c r="AT408" s="71">
        <v>3</v>
      </c>
      <c r="AU408" s="71">
        <v>3</v>
      </c>
      <c r="AW408" s="78" t="s">
        <v>222</v>
      </c>
      <c r="AX408" s="78" t="s">
        <v>2701</v>
      </c>
      <c r="AY408" s="78">
        <v>50</v>
      </c>
    </row>
    <row r="409" spans="1:51">
      <c r="A409" s="205"/>
      <c r="B409" s="25" t="s">
        <v>73</v>
      </c>
      <c r="C409" s="26">
        <v>1</v>
      </c>
      <c r="D409" s="26">
        <v>0</v>
      </c>
      <c r="E409" s="26">
        <v>1323</v>
      </c>
      <c r="F409" s="26">
        <v>694</v>
      </c>
      <c r="G409" s="26">
        <v>2071</v>
      </c>
      <c r="H409" s="26">
        <v>1073</v>
      </c>
      <c r="I409" s="26">
        <v>2254</v>
      </c>
      <c r="J409" s="26">
        <v>1100</v>
      </c>
      <c r="K409" s="26">
        <v>5649</v>
      </c>
      <c r="L409" s="26">
        <v>2867</v>
      </c>
      <c r="M409" s="26">
        <v>1</v>
      </c>
      <c r="N409" s="26">
        <v>151</v>
      </c>
      <c r="O409" s="26">
        <v>186</v>
      </c>
      <c r="P409" s="26">
        <v>196</v>
      </c>
      <c r="Q409" s="26">
        <v>534</v>
      </c>
      <c r="R409" s="205"/>
      <c r="S409" s="25" t="s">
        <v>73</v>
      </c>
      <c r="T409" s="26">
        <v>136</v>
      </c>
      <c r="U409" s="26">
        <v>57</v>
      </c>
      <c r="V409" s="26">
        <v>9</v>
      </c>
      <c r="W409" s="26">
        <v>26</v>
      </c>
      <c r="X409" s="26">
        <v>2</v>
      </c>
      <c r="Y409" s="26">
        <v>39</v>
      </c>
      <c r="Z409" s="26">
        <v>4</v>
      </c>
      <c r="AA409" s="26">
        <v>217</v>
      </c>
      <c r="AB409" s="26">
        <v>0</v>
      </c>
      <c r="AC409" s="26">
        <v>262</v>
      </c>
      <c r="AD409" s="26">
        <v>226</v>
      </c>
      <c r="AE409" s="26">
        <v>54</v>
      </c>
      <c r="AF409" s="26">
        <v>9</v>
      </c>
      <c r="AG409" s="26">
        <v>5</v>
      </c>
      <c r="AH409" s="26">
        <v>201</v>
      </c>
      <c r="AI409" s="205"/>
      <c r="AJ409" s="25" t="s">
        <v>73</v>
      </c>
      <c r="AK409" s="26">
        <v>348</v>
      </c>
      <c r="AL409" s="26">
        <v>218</v>
      </c>
      <c r="AM409" s="26">
        <v>8</v>
      </c>
      <c r="AN409" s="26">
        <v>228</v>
      </c>
      <c r="AO409" s="26">
        <v>55</v>
      </c>
      <c r="AP409" s="26">
        <v>6</v>
      </c>
      <c r="AQ409" s="26">
        <v>23</v>
      </c>
      <c r="AR409" s="26">
        <v>15</v>
      </c>
      <c r="AS409" s="26">
        <v>231</v>
      </c>
      <c r="AT409" s="26">
        <v>31</v>
      </c>
      <c r="AU409" s="26">
        <v>31</v>
      </c>
      <c r="AW409" s="78" t="s">
        <v>222</v>
      </c>
      <c r="AX409" s="78" t="s">
        <v>2702</v>
      </c>
      <c r="AY409" s="78">
        <v>1116</v>
      </c>
    </row>
    <row r="410" spans="1:51" ht="14.45" customHeight="1">
      <c r="A410" s="205" t="s">
        <v>991</v>
      </c>
      <c r="B410" s="8" t="s">
        <v>90</v>
      </c>
      <c r="C410" s="71">
        <v>0</v>
      </c>
      <c r="D410" s="71">
        <v>0</v>
      </c>
      <c r="E410" s="71">
        <v>4062</v>
      </c>
      <c r="F410" s="71">
        <v>2065</v>
      </c>
      <c r="G410" s="71">
        <v>4545</v>
      </c>
      <c r="H410" s="71">
        <v>2351</v>
      </c>
      <c r="I410" s="71">
        <v>5029</v>
      </c>
      <c r="J410" s="71">
        <v>2595</v>
      </c>
      <c r="K410" s="125">
        <v>13636</v>
      </c>
      <c r="L410" s="125">
        <v>7011</v>
      </c>
      <c r="M410" s="71">
        <v>0</v>
      </c>
      <c r="N410" s="71">
        <v>387</v>
      </c>
      <c r="O410" s="71">
        <v>399</v>
      </c>
      <c r="P410" s="71">
        <v>404</v>
      </c>
      <c r="Q410" s="125">
        <v>1190</v>
      </c>
      <c r="R410" s="205" t="s">
        <v>991</v>
      </c>
      <c r="S410" s="8" t="s">
        <v>90</v>
      </c>
      <c r="T410" s="125">
        <v>407</v>
      </c>
      <c r="U410" s="71">
        <v>45</v>
      </c>
      <c r="V410" s="71">
        <v>1</v>
      </c>
      <c r="W410" s="71">
        <v>59</v>
      </c>
      <c r="X410" s="71">
        <v>1</v>
      </c>
      <c r="Y410" s="71">
        <v>44</v>
      </c>
      <c r="Z410" s="71">
        <v>8</v>
      </c>
      <c r="AA410" s="71">
        <v>593</v>
      </c>
      <c r="AB410" s="71">
        <v>5</v>
      </c>
      <c r="AC410" s="16">
        <v>651</v>
      </c>
      <c r="AD410" s="71">
        <v>517</v>
      </c>
      <c r="AE410" s="71">
        <v>322</v>
      </c>
      <c r="AF410" s="71">
        <v>8</v>
      </c>
      <c r="AG410" s="71">
        <v>2</v>
      </c>
      <c r="AH410" s="71">
        <v>396</v>
      </c>
      <c r="AI410" s="205" t="s">
        <v>991</v>
      </c>
      <c r="AJ410" s="8" t="s">
        <v>90</v>
      </c>
      <c r="AK410" s="71">
        <v>682</v>
      </c>
      <c r="AL410" s="71">
        <v>315</v>
      </c>
      <c r="AM410" s="71">
        <v>123</v>
      </c>
      <c r="AN410" s="71">
        <v>912</v>
      </c>
      <c r="AO410" s="71">
        <v>365</v>
      </c>
      <c r="AP410" s="71">
        <v>72</v>
      </c>
      <c r="AQ410" s="71">
        <v>17</v>
      </c>
      <c r="AR410" s="71">
        <v>43</v>
      </c>
      <c r="AS410" s="71">
        <v>458</v>
      </c>
      <c r="AT410" s="71">
        <v>225</v>
      </c>
      <c r="AU410" s="71">
        <v>195</v>
      </c>
      <c r="AW410" s="78" t="s">
        <v>991</v>
      </c>
      <c r="AX410" s="78" t="s">
        <v>2703</v>
      </c>
      <c r="AY410" s="78">
        <v>4097</v>
      </c>
    </row>
    <row r="411" spans="1:51">
      <c r="A411" s="205"/>
      <c r="B411" s="8" t="s">
        <v>91</v>
      </c>
      <c r="C411" s="71">
        <v>0</v>
      </c>
      <c r="D411" s="71">
        <v>0</v>
      </c>
      <c r="E411" s="71">
        <v>65</v>
      </c>
      <c r="F411" s="71">
        <v>33</v>
      </c>
      <c r="G411" s="71">
        <v>76</v>
      </c>
      <c r="H411" s="71">
        <v>39</v>
      </c>
      <c r="I411" s="71">
        <v>100</v>
      </c>
      <c r="J411" s="71">
        <v>42</v>
      </c>
      <c r="K411" s="125">
        <v>241</v>
      </c>
      <c r="L411" s="125">
        <v>114</v>
      </c>
      <c r="M411" s="71">
        <v>0</v>
      </c>
      <c r="N411" s="71">
        <v>3</v>
      </c>
      <c r="O411" s="71">
        <v>4</v>
      </c>
      <c r="P411" s="71">
        <v>5</v>
      </c>
      <c r="Q411" s="125">
        <v>12</v>
      </c>
      <c r="R411" s="205"/>
      <c r="S411" s="8" t="s">
        <v>91</v>
      </c>
      <c r="T411" s="125">
        <v>6</v>
      </c>
      <c r="U411" s="71">
        <v>0</v>
      </c>
      <c r="V411" s="71">
        <v>1</v>
      </c>
      <c r="W411" s="71">
        <v>0</v>
      </c>
      <c r="X411" s="71">
        <v>0</v>
      </c>
      <c r="Y411" s="71">
        <v>6</v>
      </c>
      <c r="Z411" s="71">
        <v>0</v>
      </c>
      <c r="AA411" s="71">
        <v>5</v>
      </c>
      <c r="AB411" s="71">
        <v>0</v>
      </c>
      <c r="AC411" s="16">
        <v>11</v>
      </c>
      <c r="AD411" s="71">
        <v>11</v>
      </c>
      <c r="AE411" s="71">
        <v>9</v>
      </c>
      <c r="AF411" s="71">
        <v>10</v>
      </c>
      <c r="AG411" s="71">
        <v>6</v>
      </c>
      <c r="AH411" s="71">
        <v>3</v>
      </c>
      <c r="AI411" s="205"/>
      <c r="AJ411" s="8" t="s">
        <v>91</v>
      </c>
      <c r="AK411" s="71">
        <v>139</v>
      </c>
      <c r="AL411" s="71">
        <v>53</v>
      </c>
      <c r="AM411" s="71">
        <v>0</v>
      </c>
      <c r="AN411" s="71">
        <v>0</v>
      </c>
      <c r="AO411" s="71">
        <v>19</v>
      </c>
      <c r="AP411" s="71">
        <v>0</v>
      </c>
      <c r="AQ411" s="71">
        <v>0</v>
      </c>
      <c r="AR411" s="71">
        <v>4</v>
      </c>
      <c r="AS411" s="71">
        <v>7</v>
      </c>
      <c r="AT411" s="71">
        <v>9</v>
      </c>
      <c r="AU411" s="71">
        <v>9</v>
      </c>
      <c r="AW411" s="78" t="s">
        <v>991</v>
      </c>
      <c r="AX411" s="78" t="s">
        <v>2704</v>
      </c>
      <c r="AY411" s="78">
        <v>196</v>
      </c>
    </row>
    <row r="412" spans="1:51">
      <c r="A412" s="205"/>
      <c r="B412" s="25" t="s">
        <v>73</v>
      </c>
      <c r="C412" s="26">
        <v>0</v>
      </c>
      <c r="D412" s="26">
        <v>0</v>
      </c>
      <c r="E412" s="26">
        <v>4127</v>
      </c>
      <c r="F412" s="26">
        <v>2098</v>
      </c>
      <c r="G412" s="26">
        <v>4621</v>
      </c>
      <c r="H412" s="26">
        <v>2390</v>
      </c>
      <c r="I412" s="26">
        <v>5129</v>
      </c>
      <c r="J412" s="26">
        <v>2637</v>
      </c>
      <c r="K412" s="26">
        <v>13877</v>
      </c>
      <c r="L412" s="26">
        <v>7125</v>
      </c>
      <c r="M412" s="26">
        <v>0</v>
      </c>
      <c r="N412" s="26">
        <v>390</v>
      </c>
      <c r="O412" s="26">
        <v>403</v>
      </c>
      <c r="P412" s="26">
        <v>409</v>
      </c>
      <c r="Q412" s="26">
        <v>1202</v>
      </c>
      <c r="R412" s="205"/>
      <c r="S412" s="25" t="s">
        <v>73</v>
      </c>
      <c r="T412" s="26">
        <v>413</v>
      </c>
      <c r="U412" s="26">
        <v>45</v>
      </c>
      <c r="V412" s="26">
        <v>2</v>
      </c>
      <c r="W412" s="26">
        <v>59</v>
      </c>
      <c r="X412" s="26">
        <v>1</v>
      </c>
      <c r="Y412" s="26">
        <v>50</v>
      </c>
      <c r="Z412" s="26">
        <v>8</v>
      </c>
      <c r="AA412" s="26">
        <v>598</v>
      </c>
      <c r="AB412" s="26">
        <v>5</v>
      </c>
      <c r="AC412" s="26">
        <v>662</v>
      </c>
      <c r="AD412" s="26">
        <v>528</v>
      </c>
      <c r="AE412" s="26">
        <v>331</v>
      </c>
      <c r="AF412" s="26">
        <v>18</v>
      </c>
      <c r="AG412" s="26">
        <v>8</v>
      </c>
      <c r="AH412" s="26">
        <v>399</v>
      </c>
      <c r="AI412" s="205"/>
      <c r="AJ412" s="25" t="s">
        <v>73</v>
      </c>
      <c r="AK412" s="26">
        <v>821</v>
      </c>
      <c r="AL412" s="26">
        <v>368</v>
      </c>
      <c r="AM412" s="26">
        <v>123</v>
      </c>
      <c r="AN412" s="26">
        <v>912</v>
      </c>
      <c r="AO412" s="26">
        <v>384</v>
      </c>
      <c r="AP412" s="26">
        <v>72</v>
      </c>
      <c r="AQ412" s="26">
        <v>17</v>
      </c>
      <c r="AR412" s="26">
        <v>47</v>
      </c>
      <c r="AS412" s="26">
        <v>465</v>
      </c>
      <c r="AT412" s="26">
        <v>234</v>
      </c>
      <c r="AU412" s="26">
        <v>204</v>
      </c>
      <c r="AW412" s="78" t="s">
        <v>991</v>
      </c>
      <c r="AX412" s="78" t="s">
        <v>2705</v>
      </c>
      <c r="AY412" s="78">
        <v>4293</v>
      </c>
    </row>
    <row r="413" spans="1:51">
      <c r="A413" s="205" t="s">
        <v>223</v>
      </c>
      <c r="B413" s="8" t="s">
        <v>90</v>
      </c>
      <c r="C413" s="71">
        <v>0</v>
      </c>
      <c r="D413" s="71">
        <v>0</v>
      </c>
      <c r="E413" s="71">
        <v>364</v>
      </c>
      <c r="F413" s="71">
        <v>208</v>
      </c>
      <c r="G413" s="71">
        <v>674</v>
      </c>
      <c r="H413" s="71">
        <v>376</v>
      </c>
      <c r="I413" s="71">
        <v>1463</v>
      </c>
      <c r="J413" s="71">
        <v>772</v>
      </c>
      <c r="K413" s="125">
        <v>2501</v>
      </c>
      <c r="L413" s="125">
        <v>1356</v>
      </c>
      <c r="M413" s="71">
        <v>0</v>
      </c>
      <c r="N413" s="71">
        <v>52</v>
      </c>
      <c r="O413" s="71">
        <v>69</v>
      </c>
      <c r="P413" s="71">
        <v>131</v>
      </c>
      <c r="Q413" s="125">
        <v>252</v>
      </c>
      <c r="R413" s="205" t="s">
        <v>223</v>
      </c>
      <c r="S413" s="8" t="s">
        <v>90</v>
      </c>
      <c r="T413" s="125">
        <v>74</v>
      </c>
      <c r="U413" s="71">
        <v>10</v>
      </c>
      <c r="V413" s="71">
        <v>0</v>
      </c>
      <c r="W413" s="71">
        <v>35</v>
      </c>
      <c r="X413" s="71">
        <v>1</v>
      </c>
      <c r="Y413" s="71">
        <v>10</v>
      </c>
      <c r="Z413" s="71">
        <v>2</v>
      </c>
      <c r="AA413" s="71">
        <v>164</v>
      </c>
      <c r="AB413" s="71">
        <v>0</v>
      </c>
      <c r="AC413" s="16">
        <v>177</v>
      </c>
      <c r="AD413" s="71">
        <v>147</v>
      </c>
      <c r="AE413" s="71">
        <v>109</v>
      </c>
      <c r="AF413" s="71">
        <v>11</v>
      </c>
      <c r="AG413" s="71">
        <v>2</v>
      </c>
      <c r="AH413" s="71">
        <v>115</v>
      </c>
      <c r="AI413" s="205" t="s">
        <v>223</v>
      </c>
      <c r="AJ413" s="8" t="s">
        <v>90</v>
      </c>
      <c r="AK413" s="71">
        <v>0</v>
      </c>
      <c r="AL413" s="71">
        <v>22</v>
      </c>
      <c r="AM413" s="71">
        <v>0</v>
      </c>
      <c r="AN413" s="71">
        <v>111</v>
      </c>
      <c r="AO413" s="71">
        <v>17</v>
      </c>
      <c r="AP413" s="71">
        <v>4</v>
      </c>
      <c r="AQ413" s="71">
        <v>14</v>
      </c>
      <c r="AR413" s="71">
        <v>8</v>
      </c>
      <c r="AS413" s="71">
        <v>120</v>
      </c>
      <c r="AT413" s="71">
        <v>26</v>
      </c>
      <c r="AU413" s="71">
        <v>22</v>
      </c>
      <c r="AW413" s="78" t="s">
        <v>223</v>
      </c>
      <c r="AX413" s="78" t="s">
        <v>2706</v>
      </c>
      <c r="AY413" s="78">
        <v>359</v>
      </c>
    </row>
    <row r="414" spans="1:51">
      <c r="A414" s="205"/>
      <c r="B414" s="8" t="s">
        <v>91</v>
      </c>
      <c r="C414" s="71">
        <v>0</v>
      </c>
      <c r="D414" s="71">
        <v>0</v>
      </c>
      <c r="E414" s="71">
        <v>107</v>
      </c>
      <c r="F414" s="71">
        <v>61</v>
      </c>
      <c r="G414" s="71">
        <v>68</v>
      </c>
      <c r="H414" s="71">
        <v>38</v>
      </c>
      <c r="I414" s="71">
        <v>202</v>
      </c>
      <c r="J414" s="71">
        <v>100</v>
      </c>
      <c r="K414" s="125">
        <v>377</v>
      </c>
      <c r="L414" s="125">
        <v>199</v>
      </c>
      <c r="M414" s="71">
        <v>0</v>
      </c>
      <c r="N414" s="71">
        <v>7</v>
      </c>
      <c r="O414" s="71">
        <v>3</v>
      </c>
      <c r="P414" s="71">
        <v>7</v>
      </c>
      <c r="Q414" s="125">
        <v>17</v>
      </c>
      <c r="R414" s="205"/>
      <c r="S414" s="8" t="s">
        <v>91</v>
      </c>
      <c r="T414" s="125">
        <v>6</v>
      </c>
      <c r="U414" s="71">
        <v>4</v>
      </c>
      <c r="V414" s="71">
        <v>0</v>
      </c>
      <c r="W414" s="71">
        <v>0</v>
      </c>
      <c r="X414" s="71">
        <v>0</v>
      </c>
      <c r="Y414" s="71">
        <v>1</v>
      </c>
      <c r="Z414" s="71">
        <v>0</v>
      </c>
      <c r="AA414" s="71">
        <v>17</v>
      </c>
      <c r="AB414" s="71">
        <v>0</v>
      </c>
      <c r="AC414" s="16">
        <v>18</v>
      </c>
      <c r="AD414" s="71">
        <v>18</v>
      </c>
      <c r="AE414" s="71">
        <v>13</v>
      </c>
      <c r="AF414" s="71">
        <v>6</v>
      </c>
      <c r="AG414" s="71">
        <v>2</v>
      </c>
      <c r="AH414" s="71">
        <v>4</v>
      </c>
      <c r="AI414" s="205"/>
      <c r="AJ414" s="8" t="s">
        <v>91</v>
      </c>
      <c r="AK414" s="71">
        <v>147</v>
      </c>
      <c r="AL414" s="71">
        <v>83</v>
      </c>
      <c r="AM414" s="71">
        <v>0</v>
      </c>
      <c r="AN414" s="71">
        <v>4</v>
      </c>
      <c r="AO414" s="71">
        <v>0</v>
      </c>
      <c r="AP414" s="71">
        <v>0</v>
      </c>
      <c r="AQ414" s="71">
        <v>0</v>
      </c>
      <c r="AR414" s="71">
        <v>5</v>
      </c>
      <c r="AS414" s="71">
        <v>6</v>
      </c>
      <c r="AT414" s="71">
        <v>2</v>
      </c>
      <c r="AU414" s="71">
        <v>2</v>
      </c>
      <c r="AW414" s="78" t="s">
        <v>223</v>
      </c>
      <c r="AX414" s="78" t="s">
        <v>2707</v>
      </c>
      <c r="AY414" s="78">
        <v>155</v>
      </c>
    </row>
    <row r="415" spans="1:51">
      <c r="A415" s="205"/>
      <c r="B415" s="25" t="s">
        <v>73</v>
      </c>
      <c r="C415" s="26">
        <v>0</v>
      </c>
      <c r="D415" s="26">
        <v>0</v>
      </c>
      <c r="E415" s="26">
        <v>471</v>
      </c>
      <c r="F415" s="26">
        <v>269</v>
      </c>
      <c r="G415" s="26">
        <v>742</v>
      </c>
      <c r="H415" s="26">
        <v>414</v>
      </c>
      <c r="I415" s="26">
        <v>1665</v>
      </c>
      <c r="J415" s="26">
        <v>872</v>
      </c>
      <c r="K415" s="26">
        <v>2878</v>
      </c>
      <c r="L415" s="26">
        <v>1555</v>
      </c>
      <c r="M415" s="26">
        <v>0</v>
      </c>
      <c r="N415" s="26">
        <v>59</v>
      </c>
      <c r="O415" s="26">
        <v>72</v>
      </c>
      <c r="P415" s="26">
        <v>138</v>
      </c>
      <c r="Q415" s="26">
        <v>269</v>
      </c>
      <c r="R415" s="205"/>
      <c r="S415" s="25" t="s">
        <v>73</v>
      </c>
      <c r="T415" s="26">
        <v>80</v>
      </c>
      <c r="U415" s="26">
        <v>14</v>
      </c>
      <c r="V415" s="26">
        <v>0</v>
      </c>
      <c r="W415" s="26">
        <v>35</v>
      </c>
      <c r="X415" s="26">
        <v>1</v>
      </c>
      <c r="Y415" s="26">
        <v>11</v>
      </c>
      <c r="Z415" s="26">
        <v>2</v>
      </c>
      <c r="AA415" s="26">
        <v>181</v>
      </c>
      <c r="AB415" s="26">
        <v>0</v>
      </c>
      <c r="AC415" s="26">
        <v>195</v>
      </c>
      <c r="AD415" s="26">
        <v>165</v>
      </c>
      <c r="AE415" s="26">
        <v>122</v>
      </c>
      <c r="AF415" s="26">
        <v>17</v>
      </c>
      <c r="AG415" s="26">
        <v>4</v>
      </c>
      <c r="AH415" s="26">
        <v>119</v>
      </c>
      <c r="AI415" s="205"/>
      <c r="AJ415" s="25" t="s">
        <v>73</v>
      </c>
      <c r="AK415" s="26">
        <v>147</v>
      </c>
      <c r="AL415" s="26">
        <v>105</v>
      </c>
      <c r="AM415" s="26">
        <v>0</v>
      </c>
      <c r="AN415" s="26">
        <v>115</v>
      </c>
      <c r="AO415" s="26">
        <v>17</v>
      </c>
      <c r="AP415" s="26">
        <v>4</v>
      </c>
      <c r="AQ415" s="26">
        <v>14</v>
      </c>
      <c r="AR415" s="26">
        <v>13</v>
      </c>
      <c r="AS415" s="26">
        <v>126</v>
      </c>
      <c r="AT415" s="26">
        <v>28</v>
      </c>
      <c r="AU415" s="26">
        <v>24</v>
      </c>
      <c r="AW415" s="78" t="s">
        <v>223</v>
      </c>
      <c r="AX415" s="78" t="s">
        <v>2708</v>
      </c>
      <c r="AY415" s="78">
        <v>514</v>
      </c>
    </row>
    <row r="416" spans="1:51" ht="14.45" customHeight="1">
      <c r="A416" s="205" t="s">
        <v>224</v>
      </c>
      <c r="B416" s="8" t="s">
        <v>90</v>
      </c>
      <c r="C416" s="71">
        <v>0</v>
      </c>
      <c r="D416" s="71">
        <v>0</v>
      </c>
      <c r="E416" s="71">
        <v>923</v>
      </c>
      <c r="F416" s="71">
        <v>497</v>
      </c>
      <c r="G416" s="71">
        <v>2941</v>
      </c>
      <c r="H416" s="71">
        <v>1512</v>
      </c>
      <c r="I416" s="71">
        <v>6480</v>
      </c>
      <c r="J416" s="71">
        <v>3268</v>
      </c>
      <c r="K416" s="125">
        <v>10344</v>
      </c>
      <c r="L416" s="125">
        <v>5277</v>
      </c>
      <c r="M416" s="71">
        <v>0</v>
      </c>
      <c r="N416" s="71">
        <v>83</v>
      </c>
      <c r="O416" s="71">
        <v>194</v>
      </c>
      <c r="P416" s="71">
        <v>371</v>
      </c>
      <c r="Q416" s="125">
        <v>648</v>
      </c>
      <c r="R416" s="205" t="s">
        <v>224</v>
      </c>
      <c r="S416" s="8" t="s">
        <v>90</v>
      </c>
      <c r="T416" s="125">
        <v>379</v>
      </c>
      <c r="U416" s="71">
        <v>99</v>
      </c>
      <c r="V416" s="71">
        <v>0</v>
      </c>
      <c r="W416" s="71">
        <v>77</v>
      </c>
      <c r="X416" s="71">
        <v>1</v>
      </c>
      <c r="Y416" s="71">
        <v>64</v>
      </c>
      <c r="Z416" s="71">
        <v>7</v>
      </c>
      <c r="AA416" s="71">
        <v>445</v>
      </c>
      <c r="AB416" s="71">
        <v>0</v>
      </c>
      <c r="AC416" s="16">
        <v>517</v>
      </c>
      <c r="AD416" s="71">
        <v>460</v>
      </c>
      <c r="AE416" s="71">
        <v>356</v>
      </c>
      <c r="AF416" s="71">
        <v>9</v>
      </c>
      <c r="AG416" s="71">
        <v>2</v>
      </c>
      <c r="AH416" s="71">
        <v>366</v>
      </c>
      <c r="AI416" s="205" t="s">
        <v>224</v>
      </c>
      <c r="AJ416" s="8" t="s">
        <v>90</v>
      </c>
      <c r="AK416" s="71">
        <v>623</v>
      </c>
      <c r="AL416" s="71">
        <v>280</v>
      </c>
      <c r="AM416" s="71">
        <v>2</v>
      </c>
      <c r="AN416" s="71">
        <v>155</v>
      </c>
      <c r="AO416" s="71">
        <v>73</v>
      </c>
      <c r="AP416" s="71">
        <v>12</v>
      </c>
      <c r="AQ416" s="71">
        <v>1</v>
      </c>
      <c r="AR416" s="71">
        <v>41</v>
      </c>
      <c r="AS416" s="71">
        <v>433</v>
      </c>
      <c r="AT416" s="71">
        <v>115</v>
      </c>
      <c r="AU416" s="71">
        <v>97</v>
      </c>
      <c r="AW416" s="78" t="s">
        <v>224</v>
      </c>
      <c r="AX416" s="78" t="s">
        <v>2709</v>
      </c>
      <c r="AY416" s="78">
        <v>1207</v>
      </c>
    </row>
    <row r="417" spans="1:51">
      <c r="A417" s="205"/>
      <c r="B417" s="8" t="s">
        <v>91</v>
      </c>
      <c r="C417" s="71">
        <v>0</v>
      </c>
      <c r="D417" s="71">
        <v>0</v>
      </c>
      <c r="E417" s="71">
        <v>56</v>
      </c>
      <c r="F417" s="71">
        <v>31</v>
      </c>
      <c r="G417" s="71">
        <v>110</v>
      </c>
      <c r="H417" s="71">
        <v>58</v>
      </c>
      <c r="I417" s="71">
        <v>176</v>
      </c>
      <c r="J417" s="71">
        <v>88</v>
      </c>
      <c r="K417" s="125">
        <v>342</v>
      </c>
      <c r="L417" s="125">
        <v>177</v>
      </c>
      <c r="M417" s="71">
        <v>0</v>
      </c>
      <c r="N417" s="71">
        <v>5</v>
      </c>
      <c r="O417" s="71">
        <v>5</v>
      </c>
      <c r="P417" s="71">
        <v>8</v>
      </c>
      <c r="Q417" s="125">
        <v>18</v>
      </c>
      <c r="R417" s="205"/>
      <c r="S417" s="8" t="s">
        <v>91</v>
      </c>
      <c r="T417" s="125">
        <v>10</v>
      </c>
      <c r="U417" s="71">
        <v>6</v>
      </c>
      <c r="V417" s="71">
        <v>0</v>
      </c>
      <c r="W417" s="71">
        <v>6</v>
      </c>
      <c r="X417" s="71">
        <v>0</v>
      </c>
      <c r="Y417" s="71">
        <v>6</v>
      </c>
      <c r="Z417" s="71">
        <v>0</v>
      </c>
      <c r="AA417" s="71">
        <v>12</v>
      </c>
      <c r="AB417" s="71">
        <v>0</v>
      </c>
      <c r="AC417" s="16">
        <v>18</v>
      </c>
      <c r="AD417" s="71">
        <v>18</v>
      </c>
      <c r="AE417" s="71">
        <v>17</v>
      </c>
      <c r="AF417" s="71">
        <v>22</v>
      </c>
      <c r="AG417" s="71">
        <v>17</v>
      </c>
      <c r="AH417" s="71">
        <v>7</v>
      </c>
      <c r="AI417" s="205"/>
      <c r="AJ417" s="8" t="s">
        <v>91</v>
      </c>
      <c r="AK417" s="71">
        <v>87</v>
      </c>
      <c r="AL417" s="71">
        <v>32</v>
      </c>
      <c r="AM417" s="71">
        <v>0</v>
      </c>
      <c r="AN417" s="71">
        <v>10</v>
      </c>
      <c r="AO417" s="71">
        <v>0</v>
      </c>
      <c r="AP417" s="71">
        <v>0</v>
      </c>
      <c r="AQ417" s="71">
        <v>0</v>
      </c>
      <c r="AR417" s="71">
        <v>2</v>
      </c>
      <c r="AS417" s="71">
        <v>12</v>
      </c>
      <c r="AT417" s="71">
        <v>11</v>
      </c>
      <c r="AU417" s="71">
        <v>12</v>
      </c>
      <c r="AW417" s="78" t="s">
        <v>224</v>
      </c>
      <c r="AX417" s="78" t="s">
        <v>2710</v>
      </c>
      <c r="AY417" s="78">
        <v>107</v>
      </c>
    </row>
    <row r="418" spans="1:51">
      <c r="A418" s="205"/>
      <c r="B418" s="25" t="s">
        <v>73</v>
      </c>
      <c r="C418" s="26">
        <v>0</v>
      </c>
      <c r="D418" s="26">
        <v>0</v>
      </c>
      <c r="E418" s="26">
        <v>979</v>
      </c>
      <c r="F418" s="26">
        <v>528</v>
      </c>
      <c r="G418" s="26">
        <v>3051</v>
      </c>
      <c r="H418" s="26">
        <v>1570</v>
      </c>
      <c r="I418" s="26">
        <v>6656</v>
      </c>
      <c r="J418" s="26">
        <v>3356</v>
      </c>
      <c r="K418" s="26">
        <v>10686</v>
      </c>
      <c r="L418" s="26">
        <v>5454</v>
      </c>
      <c r="M418" s="26">
        <v>0</v>
      </c>
      <c r="N418" s="26">
        <v>88</v>
      </c>
      <c r="O418" s="26">
        <v>199</v>
      </c>
      <c r="P418" s="26">
        <v>379</v>
      </c>
      <c r="Q418" s="26">
        <v>666</v>
      </c>
      <c r="R418" s="205"/>
      <c r="S418" s="25" t="s">
        <v>73</v>
      </c>
      <c r="T418" s="26">
        <v>389</v>
      </c>
      <c r="U418" s="26">
        <v>105</v>
      </c>
      <c r="V418" s="26">
        <v>0</v>
      </c>
      <c r="W418" s="26">
        <v>83</v>
      </c>
      <c r="X418" s="26">
        <v>1</v>
      </c>
      <c r="Y418" s="26">
        <v>70</v>
      </c>
      <c r="Z418" s="26">
        <v>7</v>
      </c>
      <c r="AA418" s="26">
        <v>457</v>
      </c>
      <c r="AB418" s="26">
        <v>0</v>
      </c>
      <c r="AC418" s="26">
        <v>535</v>
      </c>
      <c r="AD418" s="26">
        <v>478</v>
      </c>
      <c r="AE418" s="26">
        <v>373</v>
      </c>
      <c r="AF418" s="26">
        <v>31</v>
      </c>
      <c r="AG418" s="26">
        <v>19</v>
      </c>
      <c r="AH418" s="26">
        <v>373</v>
      </c>
      <c r="AI418" s="205"/>
      <c r="AJ418" s="25" t="s">
        <v>73</v>
      </c>
      <c r="AK418" s="26">
        <v>710</v>
      </c>
      <c r="AL418" s="26">
        <v>312</v>
      </c>
      <c r="AM418" s="26">
        <v>2</v>
      </c>
      <c r="AN418" s="26">
        <v>165</v>
      </c>
      <c r="AO418" s="26">
        <v>73</v>
      </c>
      <c r="AP418" s="26">
        <v>12</v>
      </c>
      <c r="AQ418" s="26">
        <v>1</v>
      </c>
      <c r="AR418" s="26">
        <v>43</v>
      </c>
      <c r="AS418" s="26">
        <v>445</v>
      </c>
      <c r="AT418" s="26">
        <v>126</v>
      </c>
      <c r="AU418" s="26">
        <v>109</v>
      </c>
      <c r="AW418" s="78" t="s">
        <v>224</v>
      </c>
      <c r="AX418" s="78" t="s">
        <v>2711</v>
      </c>
      <c r="AY418" s="78">
        <v>1314</v>
      </c>
    </row>
    <row r="419" spans="1:51">
      <c r="A419" s="205" t="s">
        <v>2064</v>
      </c>
      <c r="B419" s="8" t="s">
        <v>90</v>
      </c>
      <c r="C419" s="71">
        <v>7</v>
      </c>
      <c r="D419" s="71">
        <v>2</v>
      </c>
      <c r="E419" s="71">
        <v>717</v>
      </c>
      <c r="F419" s="71">
        <v>385</v>
      </c>
      <c r="G419" s="71">
        <v>1648</v>
      </c>
      <c r="H419" s="71">
        <v>878</v>
      </c>
      <c r="I419" s="71">
        <v>3429</v>
      </c>
      <c r="J419" s="71">
        <v>1815</v>
      </c>
      <c r="K419" s="125">
        <v>5801</v>
      </c>
      <c r="L419" s="125">
        <v>3080</v>
      </c>
      <c r="M419" s="71">
        <v>1</v>
      </c>
      <c r="N419" s="71">
        <v>90</v>
      </c>
      <c r="O419" s="71">
        <v>140</v>
      </c>
      <c r="P419" s="71">
        <v>222</v>
      </c>
      <c r="Q419" s="125">
        <v>453</v>
      </c>
      <c r="R419" s="205" t="s">
        <v>2064</v>
      </c>
      <c r="S419" s="8" t="s">
        <v>90</v>
      </c>
      <c r="T419" s="125">
        <v>158</v>
      </c>
      <c r="U419" s="71">
        <v>3</v>
      </c>
      <c r="V419" s="71">
        <v>0</v>
      </c>
      <c r="W419" s="71">
        <v>35</v>
      </c>
      <c r="X419" s="71">
        <v>2</v>
      </c>
      <c r="Y419" s="71">
        <v>9</v>
      </c>
      <c r="Z419" s="71">
        <v>8</v>
      </c>
      <c r="AA419" s="71">
        <v>258</v>
      </c>
      <c r="AB419" s="71">
        <v>0</v>
      </c>
      <c r="AC419" s="16">
        <v>277</v>
      </c>
      <c r="AD419" s="71">
        <v>191</v>
      </c>
      <c r="AE419" s="71">
        <v>68</v>
      </c>
      <c r="AF419" s="71">
        <v>14</v>
      </c>
      <c r="AG419" s="71">
        <v>3</v>
      </c>
      <c r="AH419" s="71">
        <v>222</v>
      </c>
      <c r="AI419" s="205" t="s">
        <v>2064</v>
      </c>
      <c r="AJ419" s="8" t="s">
        <v>90</v>
      </c>
      <c r="AK419" s="71">
        <v>110</v>
      </c>
      <c r="AL419" s="71">
        <v>50</v>
      </c>
      <c r="AM419" s="71">
        <v>7</v>
      </c>
      <c r="AN419" s="71">
        <v>590</v>
      </c>
      <c r="AO419" s="71">
        <v>75</v>
      </c>
      <c r="AP419" s="71">
        <v>6</v>
      </c>
      <c r="AQ419" s="71">
        <v>0</v>
      </c>
      <c r="AR419" s="71">
        <v>3</v>
      </c>
      <c r="AS419" s="71">
        <v>346</v>
      </c>
      <c r="AT419" s="71">
        <v>54</v>
      </c>
      <c r="AU419" s="71">
        <v>48</v>
      </c>
      <c r="AW419" s="78" t="s">
        <v>2064</v>
      </c>
      <c r="AX419" s="78" t="s">
        <v>2712</v>
      </c>
      <c r="AY419" s="78">
        <v>1546</v>
      </c>
    </row>
    <row r="420" spans="1:51">
      <c r="A420" s="205"/>
      <c r="B420" s="8" t="s">
        <v>91</v>
      </c>
      <c r="C420" s="71">
        <v>0</v>
      </c>
      <c r="D420" s="71">
        <v>0</v>
      </c>
      <c r="E420" s="71">
        <v>48</v>
      </c>
      <c r="F420" s="71">
        <v>27</v>
      </c>
      <c r="G420" s="71">
        <v>97</v>
      </c>
      <c r="H420" s="71">
        <v>57</v>
      </c>
      <c r="I420" s="71">
        <v>103</v>
      </c>
      <c r="J420" s="71">
        <v>57</v>
      </c>
      <c r="K420" s="125">
        <v>248</v>
      </c>
      <c r="L420" s="125">
        <v>141</v>
      </c>
      <c r="M420" s="71">
        <v>0</v>
      </c>
      <c r="N420" s="71">
        <v>2</v>
      </c>
      <c r="O420" s="71">
        <v>4</v>
      </c>
      <c r="P420" s="71">
        <v>3</v>
      </c>
      <c r="Q420" s="125">
        <v>9</v>
      </c>
      <c r="R420" s="205"/>
      <c r="S420" s="8" t="s">
        <v>91</v>
      </c>
      <c r="T420" s="125">
        <v>5</v>
      </c>
      <c r="U420" s="71">
        <v>4</v>
      </c>
      <c r="V420" s="71">
        <v>0</v>
      </c>
      <c r="W420" s="71">
        <v>0</v>
      </c>
      <c r="X420" s="71">
        <v>1</v>
      </c>
      <c r="Y420" s="71">
        <v>3</v>
      </c>
      <c r="Z420" s="71">
        <v>0</v>
      </c>
      <c r="AA420" s="71">
        <v>5</v>
      </c>
      <c r="AB420" s="71">
        <v>0</v>
      </c>
      <c r="AC420" s="16">
        <v>9</v>
      </c>
      <c r="AD420" s="71">
        <v>9</v>
      </c>
      <c r="AE420" s="71">
        <v>8</v>
      </c>
      <c r="AF420" s="71">
        <v>14</v>
      </c>
      <c r="AG420" s="71">
        <v>7</v>
      </c>
      <c r="AH420" s="71">
        <v>3</v>
      </c>
      <c r="AI420" s="205"/>
      <c r="AJ420" s="8" t="s">
        <v>91</v>
      </c>
      <c r="AK420" s="71">
        <v>0</v>
      </c>
      <c r="AL420" s="71">
        <v>20</v>
      </c>
      <c r="AM420" s="71">
        <v>0</v>
      </c>
      <c r="AN420" s="71">
        <v>45</v>
      </c>
      <c r="AO420" s="71">
        <v>0</v>
      </c>
      <c r="AP420" s="71">
        <v>0</v>
      </c>
      <c r="AQ420" s="71">
        <v>0</v>
      </c>
      <c r="AR420" s="71">
        <v>0</v>
      </c>
      <c r="AS420" s="71">
        <v>4</v>
      </c>
      <c r="AT420" s="71">
        <v>3</v>
      </c>
      <c r="AU420" s="71">
        <v>2</v>
      </c>
      <c r="AW420" s="78" t="s">
        <v>2064</v>
      </c>
      <c r="AX420" s="78" t="s">
        <v>2713</v>
      </c>
      <c r="AY420" s="78">
        <v>90</v>
      </c>
    </row>
    <row r="421" spans="1:51">
      <c r="A421" s="205"/>
      <c r="B421" s="25" t="s">
        <v>73</v>
      </c>
      <c r="C421" s="26">
        <v>7</v>
      </c>
      <c r="D421" s="26">
        <v>2</v>
      </c>
      <c r="E421" s="26">
        <v>765</v>
      </c>
      <c r="F421" s="26">
        <v>412</v>
      </c>
      <c r="G421" s="26">
        <v>1745</v>
      </c>
      <c r="H421" s="26">
        <v>935</v>
      </c>
      <c r="I421" s="26">
        <v>3532</v>
      </c>
      <c r="J421" s="26">
        <v>1872</v>
      </c>
      <c r="K421" s="26">
        <v>6049</v>
      </c>
      <c r="L421" s="26">
        <v>3221</v>
      </c>
      <c r="M421" s="26">
        <v>1</v>
      </c>
      <c r="N421" s="26">
        <v>92</v>
      </c>
      <c r="O421" s="26">
        <v>144</v>
      </c>
      <c r="P421" s="26">
        <v>225</v>
      </c>
      <c r="Q421" s="26">
        <v>462</v>
      </c>
      <c r="R421" s="205"/>
      <c r="S421" s="25" t="s">
        <v>73</v>
      </c>
      <c r="T421" s="26">
        <v>163</v>
      </c>
      <c r="U421" s="26">
        <v>7</v>
      </c>
      <c r="V421" s="26">
        <v>0</v>
      </c>
      <c r="W421" s="26">
        <v>35</v>
      </c>
      <c r="X421" s="26">
        <v>3</v>
      </c>
      <c r="Y421" s="26">
        <v>12</v>
      </c>
      <c r="Z421" s="26">
        <v>8</v>
      </c>
      <c r="AA421" s="26">
        <v>263</v>
      </c>
      <c r="AB421" s="26">
        <v>0</v>
      </c>
      <c r="AC421" s="26">
        <v>286</v>
      </c>
      <c r="AD421" s="26">
        <v>200</v>
      </c>
      <c r="AE421" s="26">
        <v>76</v>
      </c>
      <c r="AF421" s="26">
        <v>28</v>
      </c>
      <c r="AG421" s="26">
        <v>10</v>
      </c>
      <c r="AH421" s="26">
        <v>225</v>
      </c>
      <c r="AI421" s="205"/>
      <c r="AJ421" s="25" t="s">
        <v>73</v>
      </c>
      <c r="AK421" s="26">
        <v>110</v>
      </c>
      <c r="AL421" s="26">
        <v>70</v>
      </c>
      <c r="AM421" s="26">
        <v>7</v>
      </c>
      <c r="AN421" s="26">
        <v>635</v>
      </c>
      <c r="AO421" s="26">
        <v>75</v>
      </c>
      <c r="AP421" s="26">
        <v>6</v>
      </c>
      <c r="AQ421" s="26">
        <v>0</v>
      </c>
      <c r="AR421" s="26">
        <v>3</v>
      </c>
      <c r="AS421" s="26">
        <v>350</v>
      </c>
      <c r="AT421" s="26">
        <v>57</v>
      </c>
      <c r="AU421" s="26">
        <v>50</v>
      </c>
      <c r="AW421" s="78" t="s">
        <v>2064</v>
      </c>
      <c r="AX421" s="78" t="s">
        <v>2714</v>
      </c>
      <c r="AY421" s="78">
        <v>1636</v>
      </c>
    </row>
    <row r="422" spans="1:51" s="100" customFormat="1">
      <c r="A422" s="7" t="s">
        <v>225</v>
      </c>
      <c r="B422" s="8"/>
      <c r="C422" s="22"/>
      <c r="D422" s="22"/>
      <c r="E422" s="22"/>
      <c r="F422" s="22"/>
      <c r="G422" s="22"/>
      <c r="H422" s="22"/>
      <c r="I422" s="22"/>
      <c r="J422" s="22"/>
      <c r="K422" s="7"/>
      <c r="L422" s="7"/>
      <c r="M422" s="22"/>
      <c r="N422" s="22"/>
      <c r="O422" s="22"/>
      <c r="P422" s="22"/>
      <c r="Q422" s="7"/>
      <c r="R422" s="7" t="s">
        <v>225</v>
      </c>
      <c r="S422" s="8"/>
      <c r="T422" s="17"/>
      <c r="U422" s="17"/>
      <c r="V422" s="17"/>
      <c r="W422" s="17"/>
      <c r="X422" s="17"/>
      <c r="Y422" s="17"/>
      <c r="Z422" s="17"/>
      <c r="AA422" s="17"/>
      <c r="AB422" s="17"/>
      <c r="AC422" s="19"/>
      <c r="AD422" s="17"/>
      <c r="AE422" s="17"/>
      <c r="AF422" s="19"/>
      <c r="AG422" s="17"/>
      <c r="AH422" s="19"/>
      <c r="AI422" s="7" t="s">
        <v>225</v>
      </c>
      <c r="AJ422" s="8"/>
      <c r="AK422" s="8"/>
      <c r="AL422" s="8"/>
      <c r="AM422" s="22"/>
      <c r="AN422" s="22"/>
      <c r="AO422" s="22"/>
      <c r="AP422" s="22"/>
      <c r="AQ422" s="22"/>
      <c r="AR422" s="22"/>
      <c r="AS422" s="22"/>
      <c r="AT422" s="22"/>
      <c r="AU422" s="22"/>
      <c r="AW422" s="78" t="str">
        <f>IF(A422="",AW421,A422)</f>
        <v>VAKINAKARATRA</v>
      </c>
      <c r="AX422" s="78" t="str">
        <f>AW422&amp;B422</f>
        <v>VAKINAKARATRA</v>
      </c>
      <c r="AY422" s="78">
        <f>AK422+AM422+2*AN422+3*AO422+4*AP422+5*AQ422</f>
        <v>0</v>
      </c>
    </row>
    <row r="423" spans="1:51" ht="14.45" customHeight="1">
      <c r="A423" s="205" t="s">
        <v>5</v>
      </c>
      <c r="B423" s="8" t="s">
        <v>90</v>
      </c>
      <c r="C423" s="71">
        <v>0</v>
      </c>
      <c r="D423" s="71">
        <v>0</v>
      </c>
      <c r="E423" s="71">
        <v>123</v>
      </c>
      <c r="F423" s="71">
        <v>73</v>
      </c>
      <c r="G423" s="71">
        <v>509</v>
      </c>
      <c r="H423" s="71">
        <v>271</v>
      </c>
      <c r="I423" s="71">
        <v>1126</v>
      </c>
      <c r="J423" s="71">
        <v>561</v>
      </c>
      <c r="K423" s="125">
        <v>1758</v>
      </c>
      <c r="L423" s="125">
        <v>905</v>
      </c>
      <c r="M423" s="71">
        <v>0</v>
      </c>
      <c r="N423" s="71">
        <v>14</v>
      </c>
      <c r="O423" s="71">
        <v>34</v>
      </c>
      <c r="P423" s="71">
        <v>65</v>
      </c>
      <c r="Q423" s="125">
        <v>113</v>
      </c>
      <c r="R423" s="205" t="s">
        <v>5</v>
      </c>
      <c r="S423" s="8" t="s">
        <v>90</v>
      </c>
      <c r="T423" s="125">
        <v>83</v>
      </c>
      <c r="U423" s="71">
        <v>54</v>
      </c>
      <c r="V423" s="71">
        <v>0</v>
      </c>
      <c r="W423" s="71">
        <v>4</v>
      </c>
      <c r="X423" s="71">
        <v>0</v>
      </c>
      <c r="Y423" s="71">
        <v>20</v>
      </c>
      <c r="Z423" s="71">
        <v>1</v>
      </c>
      <c r="AA423" s="71">
        <v>65</v>
      </c>
      <c r="AB423" s="71">
        <v>1</v>
      </c>
      <c r="AC423" s="16">
        <v>87</v>
      </c>
      <c r="AD423" s="71">
        <v>74</v>
      </c>
      <c r="AE423" s="71">
        <v>75</v>
      </c>
      <c r="AF423" s="71">
        <v>8</v>
      </c>
      <c r="AG423" s="71">
        <v>3</v>
      </c>
      <c r="AH423" s="71">
        <v>68</v>
      </c>
      <c r="AI423" s="205" t="s">
        <v>5</v>
      </c>
      <c r="AJ423" s="8" t="s">
        <v>90</v>
      </c>
      <c r="AK423" s="71">
        <v>740</v>
      </c>
      <c r="AL423" s="71">
        <v>293</v>
      </c>
      <c r="AM423" s="71">
        <v>17</v>
      </c>
      <c r="AN423" s="71">
        <v>176</v>
      </c>
      <c r="AO423" s="71">
        <v>53</v>
      </c>
      <c r="AP423" s="71">
        <v>22</v>
      </c>
      <c r="AQ423" s="71">
        <v>9</v>
      </c>
      <c r="AR423" s="71">
        <v>24</v>
      </c>
      <c r="AS423" s="71">
        <v>82</v>
      </c>
      <c r="AT423" s="71">
        <v>43</v>
      </c>
      <c r="AU423" s="71">
        <v>43</v>
      </c>
      <c r="AW423" s="78" t="s">
        <v>5</v>
      </c>
      <c r="AX423" s="78" t="s">
        <v>2718</v>
      </c>
      <c r="AY423" s="78">
        <v>1401</v>
      </c>
    </row>
    <row r="424" spans="1:51">
      <c r="A424" s="205"/>
      <c r="B424" s="8" t="s">
        <v>91</v>
      </c>
      <c r="C424" s="71">
        <v>0</v>
      </c>
      <c r="D424" s="71">
        <v>0</v>
      </c>
      <c r="E424" s="71">
        <v>39</v>
      </c>
      <c r="F424" s="71">
        <v>15</v>
      </c>
      <c r="G424" s="71">
        <v>114</v>
      </c>
      <c r="H424" s="71">
        <v>60</v>
      </c>
      <c r="I424" s="71">
        <v>247</v>
      </c>
      <c r="J424" s="71">
        <v>122</v>
      </c>
      <c r="K424" s="125">
        <v>400</v>
      </c>
      <c r="L424" s="125">
        <v>197</v>
      </c>
      <c r="M424" s="71">
        <v>0</v>
      </c>
      <c r="N424" s="71">
        <v>2</v>
      </c>
      <c r="O424" s="71">
        <v>4</v>
      </c>
      <c r="P424" s="71">
        <v>8</v>
      </c>
      <c r="Q424" s="125">
        <v>14</v>
      </c>
      <c r="R424" s="205"/>
      <c r="S424" s="8" t="s">
        <v>91</v>
      </c>
      <c r="T424" s="125">
        <v>13</v>
      </c>
      <c r="U424" s="71">
        <v>10</v>
      </c>
      <c r="V424" s="71">
        <v>6</v>
      </c>
      <c r="W424" s="71">
        <v>0</v>
      </c>
      <c r="X424" s="71">
        <v>0</v>
      </c>
      <c r="Y424" s="71">
        <v>9</v>
      </c>
      <c r="Z424" s="71">
        <v>0</v>
      </c>
      <c r="AA424" s="71">
        <v>4</v>
      </c>
      <c r="AB424" s="71">
        <v>0</v>
      </c>
      <c r="AC424" s="16">
        <v>13</v>
      </c>
      <c r="AD424" s="71">
        <v>13</v>
      </c>
      <c r="AE424" s="71">
        <v>12</v>
      </c>
      <c r="AF424" s="71">
        <v>16</v>
      </c>
      <c r="AG424" s="71">
        <v>7</v>
      </c>
      <c r="AH424" s="71">
        <v>7</v>
      </c>
      <c r="AI424" s="205"/>
      <c r="AJ424" s="8" t="s">
        <v>91</v>
      </c>
      <c r="AK424" s="71">
        <v>116</v>
      </c>
      <c r="AL424" s="71">
        <v>59</v>
      </c>
      <c r="AM424" s="71">
        <v>0</v>
      </c>
      <c r="AN424" s="71">
        <v>66</v>
      </c>
      <c r="AO424" s="71">
        <v>20</v>
      </c>
      <c r="AP424" s="71">
        <v>2</v>
      </c>
      <c r="AQ424" s="71">
        <v>0</v>
      </c>
      <c r="AR424" s="71">
        <v>9</v>
      </c>
      <c r="AS424" s="71">
        <v>10</v>
      </c>
      <c r="AT424" s="71">
        <v>11</v>
      </c>
      <c r="AU424" s="71">
        <v>10</v>
      </c>
      <c r="AW424" s="78" t="s">
        <v>5</v>
      </c>
      <c r="AX424" s="78" t="s">
        <v>2719</v>
      </c>
      <c r="AY424" s="78">
        <v>316</v>
      </c>
    </row>
    <row r="425" spans="1:51">
      <c r="A425" s="205"/>
      <c r="B425" s="25" t="s">
        <v>73</v>
      </c>
      <c r="C425" s="26">
        <v>0</v>
      </c>
      <c r="D425" s="26">
        <v>0</v>
      </c>
      <c r="E425" s="26">
        <v>162</v>
      </c>
      <c r="F425" s="26">
        <v>88</v>
      </c>
      <c r="G425" s="26">
        <v>623</v>
      </c>
      <c r="H425" s="26">
        <v>331</v>
      </c>
      <c r="I425" s="26">
        <v>1373</v>
      </c>
      <c r="J425" s="26">
        <v>683</v>
      </c>
      <c r="K425" s="26">
        <v>2158</v>
      </c>
      <c r="L425" s="26">
        <v>1102</v>
      </c>
      <c r="M425" s="26">
        <v>0</v>
      </c>
      <c r="N425" s="26">
        <v>16</v>
      </c>
      <c r="O425" s="26">
        <v>38</v>
      </c>
      <c r="P425" s="26">
        <v>73</v>
      </c>
      <c r="Q425" s="26">
        <v>127</v>
      </c>
      <c r="R425" s="205"/>
      <c r="S425" s="25" t="s">
        <v>73</v>
      </c>
      <c r="T425" s="26">
        <v>96</v>
      </c>
      <c r="U425" s="26">
        <v>64</v>
      </c>
      <c r="V425" s="26">
        <v>6</v>
      </c>
      <c r="W425" s="26">
        <v>4</v>
      </c>
      <c r="X425" s="26">
        <v>0</v>
      </c>
      <c r="Y425" s="26">
        <v>29</v>
      </c>
      <c r="Z425" s="26">
        <v>1</v>
      </c>
      <c r="AA425" s="26">
        <v>69</v>
      </c>
      <c r="AB425" s="26">
        <v>1</v>
      </c>
      <c r="AC425" s="26">
        <v>100</v>
      </c>
      <c r="AD425" s="26">
        <v>87</v>
      </c>
      <c r="AE425" s="26">
        <v>87</v>
      </c>
      <c r="AF425" s="26">
        <v>24</v>
      </c>
      <c r="AG425" s="26">
        <v>10</v>
      </c>
      <c r="AH425" s="26">
        <v>75</v>
      </c>
      <c r="AI425" s="205"/>
      <c r="AJ425" s="25" t="s">
        <v>73</v>
      </c>
      <c r="AK425" s="26">
        <v>856</v>
      </c>
      <c r="AL425" s="26">
        <v>352</v>
      </c>
      <c r="AM425" s="26">
        <v>17</v>
      </c>
      <c r="AN425" s="26">
        <v>242</v>
      </c>
      <c r="AO425" s="26">
        <v>73</v>
      </c>
      <c r="AP425" s="26">
        <v>24</v>
      </c>
      <c r="AQ425" s="26">
        <v>9</v>
      </c>
      <c r="AR425" s="26">
        <v>33</v>
      </c>
      <c r="AS425" s="26">
        <v>92</v>
      </c>
      <c r="AT425" s="26">
        <v>54</v>
      </c>
      <c r="AU425" s="26">
        <v>53</v>
      </c>
      <c r="AW425" s="78" t="s">
        <v>5</v>
      </c>
      <c r="AX425" s="78" t="s">
        <v>2720</v>
      </c>
      <c r="AY425" s="78">
        <v>1717</v>
      </c>
    </row>
    <row r="426" spans="1:51" ht="14.45" customHeight="1">
      <c r="A426" s="205" t="s">
        <v>226</v>
      </c>
      <c r="B426" s="8" t="s">
        <v>90</v>
      </c>
      <c r="C426" s="71">
        <v>0</v>
      </c>
      <c r="D426" s="71">
        <v>0</v>
      </c>
      <c r="E426" s="71">
        <v>32</v>
      </c>
      <c r="F426" s="71">
        <v>18</v>
      </c>
      <c r="G426" s="71">
        <v>185</v>
      </c>
      <c r="H426" s="71">
        <v>107</v>
      </c>
      <c r="I426" s="71">
        <v>1002</v>
      </c>
      <c r="J426" s="71">
        <v>488</v>
      </c>
      <c r="K426" s="125">
        <v>1219</v>
      </c>
      <c r="L426" s="125">
        <v>613</v>
      </c>
      <c r="M426" s="71">
        <v>0</v>
      </c>
      <c r="N426" s="71">
        <v>6</v>
      </c>
      <c r="O426" s="71">
        <v>14</v>
      </c>
      <c r="P426" s="71">
        <v>44</v>
      </c>
      <c r="Q426" s="125">
        <v>64</v>
      </c>
      <c r="R426" s="205" t="s">
        <v>226</v>
      </c>
      <c r="S426" s="8" t="s">
        <v>90</v>
      </c>
      <c r="T426" s="125">
        <v>50</v>
      </c>
      <c r="U426" s="71">
        <v>15</v>
      </c>
      <c r="V426" s="71">
        <v>2</v>
      </c>
      <c r="W426" s="71">
        <v>0</v>
      </c>
      <c r="X426" s="71">
        <v>0</v>
      </c>
      <c r="Y426" s="71">
        <v>21</v>
      </c>
      <c r="Z426" s="71">
        <v>0</v>
      </c>
      <c r="AA426" s="71">
        <v>26</v>
      </c>
      <c r="AB426" s="71">
        <v>0</v>
      </c>
      <c r="AC426" s="16">
        <v>47</v>
      </c>
      <c r="AD426" s="71">
        <v>47</v>
      </c>
      <c r="AE426" s="71">
        <v>30</v>
      </c>
      <c r="AF426" s="71">
        <v>9</v>
      </c>
      <c r="AG426" s="71">
        <v>6</v>
      </c>
      <c r="AH426" s="71">
        <v>45</v>
      </c>
      <c r="AI426" s="205" t="s">
        <v>226</v>
      </c>
      <c r="AJ426" s="8" t="s">
        <v>90</v>
      </c>
      <c r="AK426" s="71">
        <v>448</v>
      </c>
      <c r="AL426" s="71">
        <v>156</v>
      </c>
      <c r="AM426" s="71">
        <v>6</v>
      </c>
      <c r="AN426" s="71">
        <v>157</v>
      </c>
      <c r="AO426" s="71">
        <v>29</v>
      </c>
      <c r="AP426" s="71">
        <v>24</v>
      </c>
      <c r="AQ426" s="71">
        <v>13</v>
      </c>
      <c r="AR426" s="71">
        <v>20</v>
      </c>
      <c r="AS426" s="71">
        <v>47</v>
      </c>
      <c r="AT426" s="71">
        <v>43</v>
      </c>
      <c r="AU426" s="71">
        <v>40</v>
      </c>
      <c r="AW426" s="78" t="s">
        <v>226</v>
      </c>
      <c r="AX426" s="78" t="s">
        <v>2721</v>
      </c>
      <c r="AY426" s="78">
        <v>1016</v>
      </c>
    </row>
    <row r="427" spans="1:51">
      <c r="A427" s="205"/>
      <c r="B427" s="8" t="s">
        <v>91</v>
      </c>
      <c r="C427" s="71">
        <v>0</v>
      </c>
      <c r="D427" s="71">
        <v>0</v>
      </c>
      <c r="E427" s="71">
        <v>0</v>
      </c>
      <c r="F427" s="71">
        <v>0</v>
      </c>
      <c r="G427" s="71">
        <v>0</v>
      </c>
      <c r="H427" s="71">
        <v>0</v>
      </c>
      <c r="I427" s="71">
        <v>0</v>
      </c>
      <c r="J427" s="71">
        <v>0</v>
      </c>
      <c r="K427" s="125">
        <v>0</v>
      </c>
      <c r="L427" s="125">
        <v>0</v>
      </c>
      <c r="M427" s="71">
        <v>0</v>
      </c>
      <c r="N427" s="71">
        <v>0</v>
      </c>
      <c r="O427" s="71">
        <v>0</v>
      </c>
      <c r="P427" s="71">
        <v>0</v>
      </c>
      <c r="Q427" s="125">
        <v>0</v>
      </c>
      <c r="R427" s="205"/>
      <c r="S427" s="8" t="s">
        <v>91</v>
      </c>
      <c r="T427" s="125">
        <v>0</v>
      </c>
      <c r="U427" s="71">
        <v>0</v>
      </c>
      <c r="V427" s="71">
        <v>0</v>
      </c>
      <c r="W427" s="71">
        <v>0</v>
      </c>
      <c r="X427" s="71">
        <v>0</v>
      </c>
      <c r="Y427" s="71">
        <v>0</v>
      </c>
      <c r="Z427" s="71">
        <v>0</v>
      </c>
      <c r="AA427" s="71">
        <v>0</v>
      </c>
      <c r="AB427" s="71">
        <v>0</v>
      </c>
      <c r="AC427" s="16">
        <v>0</v>
      </c>
      <c r="AD427" s="71">
        <v>0</v>
      </c>
      <c r="AE427" s="71">
        <v>0</v>
      </c>
      <c r="AF427" s="71">
        <v>0</v>
      </c>
      <c r="AG427" s="71">
        <v>0</v>
      </c>
      <c r="AH427" s="71">
        <v>0</v>
      </c>
      <c r="AI427" s="205"/>
      <c r="AJ427" s="8" t="s">
        <v>91</v>
      </c>
      <c r="AK427" s="71">
        <v>0</v>
      </c>
      <c r="AL427" s="71">
        <v>0</v>
      </c>
      <c r="AM427" s="71">
        <v>0</v>
      </c>
      <c r="AN427" s="71">
        <v>0</v>
      </c>
      <c r="AO427" s="71">
        <v>0</v>
      </c>
      <c r="AP427" s="71">
        <v>0</v>
      </c>
      <c r="AQ427" s="71">
        <v>0</v>
      </c>
      <c r="AR427" s="71">
        <v>0</v>
      </c>
      <c r="AS427" s="71">
        <v>0</v>
      </c>
      <c r="AT427" s="71">
        <v>0</v>
      </c>
      <c r="AU427" s="71">
        <v>0</v>
      </c>
      <c r="AW427" s="78" t="s">
        <v>226</v>
      </c>
      <c r="AX427" s="78" t="s">
        <v>2722</v>
      </c>
      <c r="AY427" s="78">
        <v>0</v>
      </c>
    </row>
    <row r="428" spans="1:51">
      <c r="A428" s="205"/>
      <c r="B428" s="25" t="s">
        <v>73</v>
      </c>
      <c r="C428" s="26">
        <v>0</v>
      </c>
      <c r="D428" s="26">
        <v>0</v>
      </c>
      <c r="E428" s="26">
        <v>32</v>
      </c>
      <c r="F428" s="26">
        <v>18</v>
      </c>
      <c r="G428" s="26">
        <v>185</v>
      </c>
      <c r="H428" s="26">
        <v>107</v>
      </c>
      <c r="I428" s="26">
        <v>1002</v>
      </c>
      <c r="J428" s="26">
        <v>488</v>
      </c>
      <c r="K428" s="26">
        <v>1219</v>
      </c>
      <c r="L428" s="26">
        <v>613</v>
      </c>
      <c r="M428" s="26">
        <v>0</v>
      </c>
      <c r="N428" s="26">
        <v>6</v>
      </c>
      <c r="O428" s="26">
        <v>14</v>
      </c>
      <c r="P428" s="26">
        <v>44</v>
      </c>
      <c r="Q428" s="26">
        <v>64</v>
      </c>
      <c r="R428" s="205"/>
      <c r="S428" s="25" t="s">
        <v>73</v>
      </c>
      <c r="T428" s="26">
        <v>50</v>
      </c>
      <c r="U428" s="26">
        <v>15</v>
      </c>
      <c r="V428" s="26">
        <v>2</v>
      </c>
      <c r="W428" s="26">
        <v>0</v>
      </c>
      <c r="X428" s="26">
        <v>0</v>
      </c>
      <c r="Y428" s="26">
        <v>21</v>
      </c>
      <c r="Z428" s="26">
        <v>0</v>
      </c>
      <c r="AA428" s="26">
        <v>26</v>
      </c>
      <c r="AB428" s="26">
        <v>0</v>
      </c>
      <c r="AC428" s="26">
        <v>47</v>
      </c>
      <c r="AD428" s="26">
        <v>47</v>
      </c>
      <c r="AE428" s="26">
        <v>30</v>
      </c>
      <c r="AF428" s="26">
        <v>9</v>
      </c>
      <c r="AG428" s="26">
        <v>6</v>
      </c>
      <c r="AH428" s="26">
        <v>45</v>
      </c>
      <c r="AI428" s="205"/>
      <c r="AJ428" s="25" t="s">
        <v>73</v>
      </c>
      <c r="AK428" s="26">
        <v>448</v>
      </c>
      <c r="AL428" s="26">
        <v>156</v>
      </c>
      <c r="AM428" s="26">
        <v>6</v>
      </c>
      <c r="AN428" s="26">
        <v>157</v>
      </c>
      <c r="AO428" s="26">
        <v>29</v>
      </c>
      <c r="AP428" s="26">
        <v>24</v>
      </c>
      <c r="AQ428" s="26">
        <v>13</v>
      </c>
      <c r="AR428" s="26">
        <v>20</v>
      </c>
      <c r="AS428" s="26">
        <v>47</v>
      </c>
      <c r="AT428" s="26">
        <v>43</v>
      </c>
      <c r="AU428" s="26">
        <v>40</v>
      </c>
      <c r="AW428" s="78" t="s">
        <v>226</v>
      </c>
      <c r="AX428" s="78" t="s">
        <v>2723</v>
      </c>
      <c r="AY428" s="78">
        <v>1016</v>
      </c>
    </row>
    <row r="429" spans="1:51">
      <c r="A429" s="205" t="s">
        <v>227</v>
      </c>
      <c r="B429" s="8" t="s">
        <v>90</v>
      </c>
      <c r="C429" s="71">
        <v>0</v>
      </c>
      <c r="D429" s="71">
        <v>0</v>
      </c>
      <c r="E429" s="71">
        <v>0</v>
      </c>
      <c r="F429" s="71">
        <v>0</v>
      </c>
      <c r="G429" s="71">
        <v>0</v>
      </c>
      <c r="H429" s="71">
        <v>0</v>
      </c>
      <c r="I429" s="71">
        <v>0</v>
      </c>
      <c r="J429" s="71">
        <v>0</v>
      </c>
      <c r="K429" s="125">
        <v>0</v>
      </c>
      <c r="L429" s="125">
        <v>0</v>
      </c>
      <c r="M429" s="71">
        <v>0</v>
      </c>
      <c r="N429" s="71">
        <v>0</v>
      </c>
      <c r="O429" s="71">
        <v>0</v>
      </c>
      <c r="P429" s="71">
        <v>0</v>
      </c>
      <c r="Q429" s="125">
        <v>0</v>
      </c>
      <c r="R429" s="205" t="s">
        <v>227</v>
      </c>
      <c r="S429" s="8" t="s">
        <v>90</v>
      </c>
      <c r="T429" s="125">
        <v>0</v>
      </c>
      <c r="U429" s="71">
        <v>0</v>
      </c>
      <c r="V429" s="71">
        <v>0</v>
      </c>
      <c r="W429" s="71">
        <v>0</v>
      </c>
      <c r="X429" s="71">
        <v>0</v>
      </c>
      <c r="Y429" s="71">
        <v>0</v>
      </c>
      <c r="Z429" s="71">
        <v>0</v>
      </c>
      <c r="AA429" s="71">
        <v>0</v>
      </c>
      <c r="AB429" s="71">
        <v>0</v>
      </c>
      <c r="AC429" s="16">
        <v>0</v>
      </c>
      <c r="AD429" s="71">
        <v>0</v>
      </c>
      <c r="AE429" s="71">
        <v>0</v>
      </c>
      <c r="AF429" s="71">
        <v>0</v>
      </c>
      <c r="AG429" s="71">
        <v>0</v>
      </c>
      <c r="AH429" s="71">
        <v>0</v>
      </c>
      <c r="AI429" s="205" t="s">
        <v>227</v>
      </c>
      <c r="AJ429" s="8" t="s">
        <v>90</v>
      </c>
      <c r="AK429" s="71">
        <v>0</v>
      </c>
      <c r="AL429" s="71">
        <v>0</v>
      </c>
      <c r="AM429" s="71">
        <v>0</v>
      </c>
      <c r="AN429" s="71">
        <v>0</v>
      </c>
      <c r="AO429" s="71">
        <v>0</v>
      </c>
      <c r="AP429" s="71">
        <v>0</v>
      </c>
      <c r="AQ429" s="71">
        <v>0</v>
      </c>
      <c r="AR429" s="71">
        <v>0</v>
      </c>
      <c r="AS429" s="71">
        <v>0</v>
      </c>
      <c r="AT429" s="71">
        <v>0</v>
      </c>
      <c r="AU429" s="71">
        <v>0</v>
      </c>
      <c r="AW429" s="78" t="s">
        <v>227</v>
      </c>
      <c r="AX429" s="78" t="s">
        <v>2724</v>
      </c>
      <c r="AY429" s="78">
        <v>0</v>
      </c>
    </row>
    <row r="430" spans="1:51">
      <c r="A430" s="205"/>
      <c r="B430" s="8" t="s">
        <v>91</v>
      </c>
      <c r="C430" s="71">
        <v>0</v>
      </c>
      <c r="D430" s="71">
        <v>0</v>
      </c>
      <c r="E430" s="71">
        <v>107</v>
      </c>
      <c r="F430" s="71">
        <v>60</v>
      </c>
      <c r="G430" s="71">
        <v>622</v>
      </c>
      <c r="H430" s="71">
        <v>316</v>
      </c>
      <c r="I430" s="71">
        <v>1351</v>
      </c>
      <c r="J430" s="71">
        <v>700</v>
      </c>
      <c r="K430" s="125">
        <v>2080</v>
      </c>
      <c r="L430" s="125">
        <v>1076</v>
      </c>
      <c r="M430" s="71">
        <v>0</v>
      </c>
      <c r="N430" s="71">
        <v>5</v>
      </c>
      <c r="O430" s="71">
        <v>26</v>
      </c>
      <c r="P430" s="71">
        <v>54</v>
      </c>
      <c r="Q430" s="125">
        <v>85</v>
      </c>
      <c r="R430" s="205"/>
      <c r="S430" s="8" t="s">
        <v>91</v>
      </c>
      <c r="T430" s="125">
        <v>61</v>
      </c>
      <c r="U430" s="71">
        <v>40</v>
      </c>
      <c r="V430" s="71">
        <v>26</v>
      </c>
      <c r="W430" s="71">
        <v>6</v>
      </c>
      <c r="X430" s="71">
        <v>0</v>
      </c>
      <c r="Y430" s="71">
        <v>49</v>
      </c>
      <c r="Z430" s="71">
        <v>3</v>
      </c>
      <c r="AA430" s="71">
        <v>26</v>
      </c>
      <c r="AB430" s="71">
        <v>1</v>
      </c>
      <c r="AC430" s="16">
        <v>79</v>
      </c>
      <c r="AD430" s="71">
        <v>70</v>
      </c>
      <c r="AE430" s="71">
        <v>67</v>
      </c>
      <c r="AF430" s="71">
        <v>67</v>
      </c>
      <c r="AG430" s="71">
        <v>23</v>
      </c>
      <c r="AH430" s="71">
        <v>51</v>
      </c>
      <c r="AI430" s="205"/>
      <c r="AJ430" s="8" t="s">
        <v>91</v>
      </c>
      <c r="AK430" s="71">
        <v>1097</v>
      </c>
      <c r="AL430" s="71">
        <v>340</v>
      </c>
      <c r="AM430" s="71">
        <v>23</v>
      </c>
      <c r="AN430" s="71">
        <v>219</v>
      </c>
      <c r="AO430" s="71">
        <v>13</v>
      </c>
      <c r="AP430" s="71">
        <v>8</v>
      </c>
      <c r="AQ430" s="71">
        <v>0</v>
      </c>
      <c r="AR430" s="71">
        <v>36</v>
      </c>
      <c r="AS430" s="71">
        <v>90</v>
      </c>
      <c r="AT430" s="71">
        <v>64</v>
      </c>
      <c r="AU430" s="71">
        <v>63</v>
      </c>
      <c r="AW430" s="78" t="s">
        <v>227</v>
      </c>
      <c r="AX430" s="78" t="s">
        <v>2725</v>
      </c>
      <c r="AY430" s="78">
        <v>1629</v>
      </c>
    </row>
    <row r="431" spans="1:51">
      <c r="A431" s="205"/>
      <c r="B431" s="25" t="s">
        <v>73</v>
      </c>
      <c r="C431" s="26">
        <v>0</v>
      </c>
      <c r="D431" s="26">
        <v>0</v>
      </c>
      <c r="E431" s="26">
        <v>107</v>
      </c>
      <c r="F431" s="26">
        <v>60</v>
      </c>
      <c r="G431" s="26">
        <v>622</v>
      </c>
      <c r="H431" s="26">
        <v>316</v>
      </c>
      <c r="I431" s="26">
        <v>1351</v>
      </c>
      <c r="J431" s="26">
        <v>700</v>
      </c>
      <c r="K431" s="26">
        <v>2080</v>
      </c>
      <c r="L431" s="26">
        <v>1076</v>
      </c>
      <c r="M431" s="26">
        <v>0</v>
      </c>
      <c r="N431" s="26">
        <v>5</v>
      </c>
      <c r="O431" s="26">
        <v>26</v>
      </c>
      <c r="P431" s="26">
        <v>54</v>
      </c>
      <c r="Q431" s="26">
        <v>85</v>
      </c>
      <c r="R431" s="205"/>
      <c r="S431" s="25" t="s">
        <v>73</v>
      </c>
      <c r="T431" s="26">
        <v>61</v>
      </c>
      <c r="U431" s="26">
        <v>40</v>
      </c>
      <c r="V431" s="26">
        <v>26</v>
      </c>
      <c r="W431" s="26">
        <v>6</v>
      </c>
      <c r="X431" s="26">
        <v>0</v>
      </c>
      <c r="Y431" s="26">
        <v>49</v>
      </c>
      <c r="Z431" s="26">
        <v>3</v>
      </c>
      <c r="AA431" s="26">
        <v>26</v>
      </c>
      <c r="AB431" s="26">
        <v>1</v>
      </c>
      <c r="AC431" s="26">
        <v>79</v>
      </c>
      <c r="AD431" s="26">
        <v>70</v>
      </c>
      <c r="AE431" s="26">
        <v>67</v>
      </c>
      <c r="AF431" s="26">
        <v>67</v>
      </c>
      <c r="AG431" s="26">
        <v>23</v>
      </c>
      <c r="AH431" s="26">
        <v>51</v>
      </c>
      <c r="AI431" s="205"/>
      <c r="AJ431" s="25" t="s">
        <v>73</v>
      </c>
      <c r="AK431" s="26">
        <v>1097</v>
      </c>
      <c r="AL431" s="26">
        <v>340</v>
      </c>
      <c r="AM431" s="26">
        <v>23</v>
      </c>
      <c r="AN431" s="26">
        <v>219</v>
      </c>
      <c r="AO431" s="26">
        <v>13</v>
      </c>
      <c r="AP431" s="26">
        <v>8</v>
      </c>
      <c r="AQ431" s="26">
        <v>0</v>
      </c>
      <c r="AR431" s="26">
        <v>36</v>
      </c>
      <c r="AS431" s="26">
        <v>90</v>
      </c>
      <c r="AT431" s="26">
        <v>64</v>
      </c>
      <c r="AU431" s="26">
        <v>63</v>
      </c>
      <c r="AW431" s="78" t="s">
        <v>227</v>
      </c>
      <c r="AX431" s="78" t="s">
        <v>2726</v>
      </c>
      <c r="AY431" s="78">
        <v>1629</v>
      </c>
    </row>
    <row r="432" spans="1:51">
      <c r="A432" s="205" t="s">
        <v>228</v>
      </c>
      <c r="B432" s="8" t="s">
        <v>90</v>
      </c>
      <c r="C432" s="71">
        <v>0</v>
      </c>
      <c r="D432" s="71">
        <v>0</v>
      </c>
      <c r="E432" s="71">
        <v>0</v>
      </c>
      <c r="F432" s="71">
        <v>0</v>
      </c>
      <c r="G432" s="71">
        <v>0</v>
      </c>
      <c r="H432" s="71">
        <v>0</v>
      </c>
      <c r="I432" s="71">
        <v>2960</v>
      </c>
      <c r="J432" s="71">
        <v>1470</v>
      </c>
      <c r="K432" s="125">
        <v>2960</v>
      </c>
      <c r="L432" s="125">
        <v>1470</v>
      </c>
      <c r="M432" s="71">
        <v>0</v>
      </c>
      <c r="N432" s="71">
        <v>0</v>
      </c>
      <c r="O432" s="71">
        <v>0</v>
      </c>
      <c r="P432" s="71">
        <v>122</v>
      </c>
      <c r="Q432" s="125">
        <v>122</v>
      </c>
      <c r="R432" s="205" t="s">
        <v>228</v>
      </c>
      <c r="S432" s="8" t="s">
        <v>90</v>
      </c>
      <c r="T432" s="125">
        <v>117</v>
      </c>
      <c r="U432" s="71">
        <v>68</v>
      </c>
      <c r="V432" s="71">
        <v>9</v>
      </c>
      <c r="W432" s="71">
        <v>17</v>
      </c>
      <c r="X432" s="71">
        <v>2</v>
      </c>
      <c r="Y432" s="71">
        <v>53</v>
      </c>
      <c r="Z432" s="71">
        <v>4</v>
      </c>
      <c r="AA432" s="71">
        <v>60</v>
      </c>
      <c r="AB432" s="71">
        <v>4</v>
      </c>
      <c r="AC432" s="16">
        <v>123</v>
      </c>
      <c r="AD432" s="71">
        <v>101</v>
      </c>
      <c r="AE432" s="71">
        <v>83</v>
      </c>
      <c r="AF432" s="71">
        <v>35</v>
      </c>
      <c r="AG432" s="71">
        <v>12</v>
      </c>
      <c r="AH432" s="71">
        <v>116</v>
      </c>
      <c r="AI432" s="205" t="s">
        <v>228</v>
      </c>
      <c r="AJ432" s="8" t="s">
        <v>90</v>
      </c>
      <c r="AK432" s="71">
        <v>1014</v>
      </c>
      <c r="AL432" s="71">
        <v>442</v>
      </c>
      <c r="AM432" s="71">
        <v>53</v>
      </c>
      <c r="AN432" s="71">
        <v>408</v>
      </c>
      <c r="AO432" s="71">
        <v>70</v>
      </c>
      <c r="AP432" s="71">
        <v>37</v>
      </c>
      <c r="AQ432" s="71">
        <v>16</v>
      </c>
      <c r="AR432" s="71">
        <v>72</v>
      </c>
      <c r="AS432" s="71">
        <v>138</v>
      </c>
      <c r="AT432" s="71">
        <v>86</v>
      </c>
      <c r="AU432" s="71">
        <v>77</v>
      </c>
      <c r="AW432" s="78" t="s">
        <v>228</v>
      </c>
      <c r="AX432" s="78" t="s">
        <v>2727</v>
      </c>
      <c r="AY432" s="78">
        <v>2321</v>
      </c>
    </row>
    <row r="433" spans="1:51">
      <c r="A433" s="205"/>
      <c r="B433" s="8" t="s">
        <v>91</v>
      </c>
      <c r="C433" s="71">
        <v>0</v>
      </c>
      <c r="D433" s="71">
        <v>0</v>
      </c>
      <c r="E433" s="71">
        <v>0</v>
      </c>
      <c r="F433" s="71">
        <v>0</v>
      </c>
      <c r="G433" s="71">
        <v>0</v>
      </c>
      <c r="H433" s="71">
        <v>0</v>
      </c>
      <c r="I433" s="71">
        <v>0</v>
      </c>
      <c r="J433" s="71">
        <v>0</v>
      </c>
      <c r="K433" s="125">
        <v>0</v>
      </c>
      <c r="L433" s="125">
        <v>0</v>
      </c>
      <c r="M433" s="71">
        <v>0</v>
      </c>
      <c r="N433" s="71">
        <v>0</v>
      </c>
      <c r="O433" s="71">
        <v>0</v>
      </c>
      <c r="P433" s="71">
        <v>0</v>
      </c>
      <c r="Q433" s="125">
        <v>0</v>
      </c>
      <c r="R433" s="205"/>
      <c r="S433" s="8" t="s">
        <v>91</v>
      </c>
      <c r="T433" s="125">
        <v>0</v>
      </c>
      <c r="U433" s="71">
        <v>0</v>
      </c>
      <c r="V433" s="71">
        <v>0</v>
      </c>
      <c r="W433" s="71">
        <v>0</v>
      </c>
      <c r="X433" s="71">
        <v>0</v>
      </c>
      <c r="Y433" s="71">
        <v>0</v>
      </c>
      <c r="Z433" s="71">
        <v>0</v>
      </c>
      <c r="AA433" s="71">
        <v>0</v>
      </c>
      <c r="AB433" s="71">
        <v>0</v>
      </c>
      <c r="AC433" s="16">
        <v>0</v>
      </c>
      <c r="AD433" s="71">
        <v>0</v>
      </c>
      <c r="AE433" s="71">
        <v>0</v>
      </c>
      <c r="AF433" s="71">
        <v>0</v>
      </c>
      <c r="AG433" s="71">
        <v>0</v>
      </c>
      <c r="AH433" s="71">
        <v>0</v>
      </c>
      <c r="AI433" s="205"/>
      <c r="AJ433" s="8" t="s">
        <v>91</v>
      </c>
      <c r="AK433" s="71">
        <v>0</v>
      </c>
      <c r="AL433" s="71">
        <v>0</v>
      </c>
      <c r="AM433" s="71">
        <v>0</v>
      </c>
      <c r="AN433" s="71">
        <v>0</v>
      </c>
      <c r="AO433" s="71">
        <v>0</v>
      </c>
      <c r="AP433" s="71">
        <v>0</v>
      </c>
      <c r="AQ433" s="71">
        <v>0</v>
      </c>
      <c r="AR433" s="71">
        <v>0</v>
      </c>
      <c r="AS433" s="71">
        <v>0</v>
      </c>
      <c r="AT433" s="71">
        <v>0</v>
      </c>
      <c r="AU433" s="71">
        <v>0</v>
      </c>
      <c r="AW433" s="78" t="s">
        <v>228</v>
      </c>
      <c r="AX433" s="78" t="s">
        <v>2728</v>
      </c>
      <c r="AY433" s="78">
        <v>0</v>
      </c>
    </row>
    <row r="434" spans="1:51">
      <c r="A434" s="205"/>
      <c r="B434" s="25" t="s">
        <v>73</v>
      </c>
      <c r="C434" s="26">
        <v>0</v>
      </c>
      <c r="D434" s="26">
        <v>0</v>
      </c>
      <c r="E434" s="26">
        <v>0</v>
      </c>
      <c r="F434" s="26">
        <v>0</v>
      </c>
      <c r="G434" s="26">
        <v>0</v>
      </c>
      <c r="H434" s="26">
        <v>0</v>
      </c>
      <c r="I434" s="26">
        <v>2960</v>
      </c>
      <c r="J434" s="26">
        <v>1470</v>
      </c>
      <c r="K434" s="26">
        <v>2960</v>
      </c>
      <c r="L434" s="26">
        <v>1470</v>
      </c>
      <c r="M434" s="26">
        <v>0</v>
      </c>
      <c r="N434" s="26">
        <v>0</v>
      </c>
      <c r="O434" s="26">
        <v>0</v>
      </c>
      <c r="P434" s="26">
        <v>122</v>
      </c>
      <c r="Q434" s="26">
        <v>122</v>
      </c>
      <c r="R434" s="205"/>
      <c r="S434" s="25" t="s">
        <v>73</v>
      </c>
      <c r="T434" s="26">
        <v>117</v>
      </c>
      <c r="U434" s="26">
        <v>68</v>
      </c>
      <c r="V434" s="26">
        <v>9</v>
      </c>
      <c r="W434" s="26">
        <v>17</v>
      </c>
      <c r="X434" s="26">
        <v>2</v>
      </c>
      <c r="Y434" s="26">
        <v>53</v>
      </c>
      <c r="Z434" s="26">
        <v>4</v>
      </c>
      <c r="AA434" s="26">
        <v>60</v>
      </c>
      <c r="AB434" s="26">
        <v>4</v>
      </c>
      <c r="AC434" s="26">
        <v>123</v>
      </c>
      <c r="AD434" s="26">
        <v>101</v>
      </c>
      <c r="AE434" s="26">
        <v>83</v>
      </c>
      <c r="AF434" s="26">
        <v>35</v>
      </c>
      <c r="AG434" s="26">
        <v>12</v>
      </c>
      <c r="AH434" s="26">
        <v>116</v>
      </c>
      <c r="AI434" s="205"/>
      <c r="AJ434" s="25" t="s">
        <v>73</v>
      </c>
      <c r="AK434" s="26">
        <v>1014</v>
      </c>
      <c r="AL434" s="26">
        <v>442</v>
      </c>
      <c r="AM434" s="26">
        <v>53</v>
      </c>
      <c r="AN434" s="26">
        <v>408</v>
      </c>
      <c r="AO434" s="26">
        <v>70</v>
      </c>
      <c r="AP434" s="26">
        <v>37</v>
      </c>
      <c r="AQ434" s="26">
        <v>16</v>
      </c>
      <c r="AR434" s="26">
        <v>72</v>
      </c>
      <c r="AS434" s="26">
        <v>138</v>
      </c>
      <c r="AT434" s="26">
        <v>86</v>
      </c>
      <c r="AU434" s="26">
        <v>77</v>
      </c>
      <c r="AW434" s="78" t="s">
        <v>228</v>
      </c>
      <c r="AX434" s="78" t="s">
        <v>2729</v>
      </c>
      <c r="AY434" s="78">
        <v>2321</v>
      </c>
    </row>
    <row r="435" spans="1:51">
      <c r="A435" s="205" t="s">
        <v>229</v>
      </c>
      <c r="B435" s="8" t="s">
        <v>90</v>
      </c>
      <c r="C435" s="71">
        <v>0</v>
      </c>
      <c r="D435" s="71">
        <v>0</v>
      </c>
      <c r="E435" s="71">
        <v>46</v>
      </c>
      <c r="F435" s="71">
        <v>21</v>
      </c>
      <c r="G435" s="71">
        <v>564</v>
      </c>
      <c r="H435" s="71">
        <v>296</v>
      </c>
      <c r="I435" s="71">
        <v>1127</v>
      </c>
      <c r="J435" s="71">
        <v>551</v>
      </c>
      <c r="K435" s="125">
        <v>1737</v>
      </c>
      <c r="L435" s="125">
        <v>868</v>
      </c>
      <c r="M435" s="71">
        <v>0</v>
      </c>
      <c r="N435" s="71">
        <v>4</v>
      </c>
      <c r="O435" s="71">
        <v>33</v>
      </c>
      <c r="P435" s="71">
        <v>57</v>
      </c>
      <c r="Q435" s="125">
        <v>94</v>
      </c>
      <c r="R435" s="205" t="s">
        <v>229</v>
      </c>
      <c r="S435" s="8" t="s">
        <v>90</v>
      </c>
      <c r="T435" s="125">
        <v>79</v>
      </c>
      <c r="U435" s="71">
        <v>47</v>
      </c>
      <c r="V435" s="71">
        <v>0</v>
      </c>
      <c r="W435" s="71">
        <v>20</v>
      </c>
      <c r="X435" s="71">
        <v>1</v>
      </c>
      <c r="Y435" s="71">
        <v>23</v>
      </c>
      <c r="Z435" s="71">
        <v>2</v>
      </c>
      <c r="AA435" s="71">
        <v>60</v>
      </c>
      <c r="AB435" s="71">
        <v>0</v>
      </c>
      <c r="AC435" s="16">
        <v>86</v>
      </c>
      <c r="AD435" s="71">
        <v>74</v>
      </c>
      <c r="AE435" s="71">
        <v>60</v>
      </c>
      <c r="AF435" s="71">
        <v>9</v>
      </c>
      <c r="AG435" s="71">
        <v>2</v>
      </c>
      <c r="AH435" s="71">
        <v>69</v>
      </c>
      <c r="AI435" s="205" t="s">
        <v>229</v>
      </c>
      <c r="AJ435" s="8" t="s">
        <v>90</v>
      </c>
      <c r="AK435" s="71">
        <v>704</v>
      </c>
      <c r="AL435" s="71">
        <v>276</v>
      </c>
      <c r="AM435" s="71">
        <v>0</v>
      </c>
      <c r="AN435" s="71">
        <v>237</v>
      </c>
      <c r="AO435" s="71">
        <v>33</v>
      </c>
      <c r="AP435" s="71">
        <v>33</v>
      </c>
      <c r="AQ435" s="71">
        <v>6</v>
      </c>
      <c r="AR435" s="71">
        <v>33</v>
      </c>
      <c r="AS435" s="71">
        <v>93</v>
      </c>
      <c r="AT435" s="71">
        <v>56</v>
      </c>
      <c r="AU435" s="71">
        <v>56</v>
      </c>
      <c r="AW435" s="78" t="s">
        <v>229</v>
      </c>
      <c r="AX435" s="78" t="s">
        <v>2730</v>
      </c>
      <c r="AY435" s="78">
        <v>1439</v>
      </c>
    </row>
    <row r="436" spans="1:51">
      <c r="A436" s="205"/>
      <c r="B436" s="8" t="s">
        <v>91</v>
      </c>
      <c r="C436" s="71">
        <v>0</v>
      </c>
      <c r="D436" s="71">
        <v>0</v>
      </c>
      <c r="E436" s="71">
        <v>0</v>
      </c>
      <c r="F436" s="71">
        <v>0</v>
      </c>
      <c r="G436" s="71">
        <v>155</v>
      </c>
      <c r="H436" s="71">
        <v>72</v>
      </c>
      <c r="I436" s="71">
        <v>227</v>
      </c>
      <c r="J436" s="71">
        <v>107</v>
      </c>
      <c r="K436" s="125">
        <v>382</v>
      </c>
      <c r="L436" s="125">
        <v>179</v>
      </c>
      <c r="M436" s="71">
        <v>0</v>
      </c>
      <c r="N436" s="71">
        <v>0</v>
      </c>
      <c r="O436" s="71">
        <v>8</v>
      </c>
      <c r="P436" s="71">
        <v>11</v>
      </c>
      <c r="Q436" s="125">
        <v>19</v>
      </c>
      <c r="R436" s="205"/>
      <c r="S436" s="8" t="s">
        <v>91</v>
      </c>
      <c r="T436" s="125">
        <v>16</v>
      </c>
      <c r="U436" s="71">
        <v>6</v>
      </c>
      <c r="V436" s="71">
        <v>2</v>
      </c>
      <c r="W436" s="71">
        <v>2</v>
      </c>
      <c r="X436" s="71">
        <v>0</v>
      </c>
      <c r="Y436" s="71">
        <v>7</v>
      </c>
      <c r="Z436" s="71">
        <v>1</v>
      </c>
      <c r="AA436" s="71">
        <v>10</v>
      </c>
      <c r="AB436" s="71">
        <v>0</v>
      </c>
      <c r="AC436" s="16">
        <v>18</v>
      </c>
      <c r="AD436" s="71">
        <v>17</v>
      </c>
      <c r="AE436" s="71">
        <v>15</v>
      </c>
      <c r="AF436" s="71">
        <v>7</v>
      </c>
      <c r="AG436" s="71">
        <v>3</v>
      </c>
      <c r="AH436" s="71">
        <v>11</v>
      </c>
      <c r="AI436" s="205"/>
      <c r="AJ436" s="8" t="s">
        <v>91</v>
      </c>
      <c r="AK436" s="71">
        <v>60</v>
      </c>
      <c r="AL436" s="71">
        <v>19</v>
      </c>
      <c r="AM436" s="71">
        <v>0</v>
      </c>
      <c r="AN436" s="71">
        <v>49</v>
      </c>
      <c r="AO436" s="71">
        <v>6</v>
      </c>
      <c r="AP436" s="71">
        <v>8</v>
      </c>
      <c r="AQ436" s="71">
        <v>0</v>
      </c>
      <c r="AR436" s="71">
        <v>6</v>
      </c>
      <c r="AS436" s="71">
        <v>22</v>
      </c>
      <c r="AT436" s="71">
        <v>15</v>
      </c>
      <c r="AU436" s="71">
        <v>14</v>
      </c>
      <c r="AW436" s="78" t="s">
        <v>229</v>
      </c>
      <c r="AX436" s="78" t="s">
        <v>2731</v>
      </c>
      <c r="AY436" s="78">
        <v>208</v>
      </c>
    </row>
    <row r="437" spans="1:51">
      <c r="A437" s="205"/>
      <c r="B437" s="25" t="s">
        <v>73</v>
      </c>
      <c r="C437" s="26">
        <v>0</v>
      </c>
      <c r="D437" s="26">
        <v>0</v>
      </c>
      <c r="E437" s="26">
        <v>46</v>
      </c>
      <c r="F437" s="26">
        <v>21</v>
      </c>
      <c r="G437" s="26">
        <v>719</v>
      </c>
      <c r="H437" s="26">
        <v>368</v>
      </c>
      <c r="I437" s="26">
        <v>1354</v>
      </c>
      <c r="J437" s="26">
        <v>658</v>
      </c>
      <c r="K437" s="26">
        <v>2119</v>
      </c>
      <c r="L437" s="26">
        <v>1047</v>
      </c>
      <c r="M437" s="26">
        <v>0</v>
      </c>
      <c r="N437" s="26">
        <v>4</v>
      </c>
      <c r="O437" s="26">
        <v>41</v>
      </c>
      <c r="P437" s="26">
        <v>68</v>
      </c>
      <c r="Q437" s="26">
        <v>113</v>
      </c>
      <c r="R437" s="205"/>
      <c r="S437" s="25" t="s">
        <v>73</v>
      </c>
      <c r="T437" s="26">
        <v>95</v>
      </c>
      <c r="U437" s="26">
        <v>53</v>
      </c>
      <c r="V437" s="26">
        <v>2</v>
      </c>
      <c r="W437" s="26">
        <v>22</v>
      </c>
      <c r="X437" s="26">
        <v>1</v>
      </c>
      <c r="Y437" s="26">
        <v>30</v>
      </c>
      <c r="Z437" s="26">
        <v>3</v>
      </c>
      <c r="AA437" s="26">
        <v>70</v>
      </c>
      <c r="AB437" s="26">
        <v>0</v>
      </c>
      <c r="AC437" s="26">
        <v>104</v>
      </c>
      <c r="AD437" s="26">
        <v>91</v>
      </c>
      <c r="AE437" s="26">
        <v>75</v>
      </c>
      <c r="AF437" s="26">
        <v>16</v>
      </c>
      <c r="AG437" s="26">
        <v>5</v>
      </c>
      <c r="AH437" s="26">
        <v>80</v>
      </c>
      <c r="AI437" s="205"/>
      <c r="AJ437" s="25" t="s">
        <v>73</v>
      </c>
      <c r="AK437" s="26">
        <v>764</v>
      </c>
      <c r="AL437" s="26">
        <v>295</v>
      </c>
      <c r="AM437" s="26">
        <v>0</v>
      </c>
      <c r="AN437" s="26">
        <v>286</v>
      </c>
      <c r="AO437" s="26">
        <v>39</v>
      </c>
      <c r="AP437" s="26">
        <v>41</v>
      </c>
      <c r="AQ437" s="26">
        <v>6</v>
      </c>
      <c r="AR437" s="26">
        <v>39</v>
      </c>
      <c r="AS437" s="26">
        <v>115</v>
      </c>
      <c r="AT437" s="26">
        <v>71</v>
      </c>
      <c r="AU437" s="26">
        <v>70</v>
      </c>
      <c r="AW437" s="78" t="s">
        <v>229</v>
      </c>
      <c r="AX437" s="78" t="s">
        <v>2732</v>
      </c>
      <c r="AY437" s="78">
        <v>1647</v>
      </c>
    </row>
    <row r="438" spans="1:51">
      <c r="A438" s="205" t="s">
        <v>230</v>
      </c>
      <c r="B438" s="8" t="s">
        <v>90</v>
      </c>
      <c r="C438" s="71">
        <v>0</v>
      </c>
      <c r="D438" s="71">
        <v>0</v>
      </c>
      <c r="E438" s="71">
        <v>0</v>
      </c>
      <c r="F438" s="71">
        <v>0</v>
      </c>
      <c r="G438" s="71">
        <v>55</v>
      </c>
      <c r="H438" s="71">
        <v>28</v>
      </c>
      <c r="I438" s="71">
        <v>1682</v>
      </c>
      <c r="J438" s="71">
        <v>836</v>
      </c>
      <c r="K438" s="125">
        <v>1737</v>
      </c>
      <c r="L438" s="125">
        <v>864</v>
      </c>
      <c r="M438" s="71">
        <v>0</v>
      </c>
      <c r="N438" s="71">
        <v>0</v>
      </c>
      <c r="O438" s="71">
        <v>6</v>
      </c>
      <c r="P438" s="71">
        <v>86</v>
      </c>
      <c r="Q438" s="125">
        <v>92</v>
      </c>
      <c r="R438" s="205" t="s">
        <v>230</v>
      </c>
      <c r="S438" s="8" t="s">
        <v>90</v>
      </c>
      <c r="T438" s="125">
        <v>86</v>
      </c>
      <c r="U438" s="71">
        <v>35</v>
      </c>
      <c r="V438" s="71">
        <v>3</v>
      </c>
      <c r="W438" s="71">
        <v>12</v>
      </c>
      <c r="X438" s="71">
        <v>1</v>
      </c>
      <c r="Y438" s="71">
        <v>24</v>
      </c>
      <c r="Z438" s="71">
        <v>1</v>
      </c>
      <c r="AA438" s="71">
        <v>61</v>
      </c>
      <c r="AB438" s="71">
        <v>0</v>
      </c>
      <c r="AC438" s="16">
        <v>87</v>
      </c>
      <c r="AD438" s="71">
        <v>83</v>
      </c>
      <c r="AE438" s="71">
        <v>79</v>
      </c>
      <c r="AF438" s="71">
        <v>4</v>
      </c>
      <c r="AG438" s="71">
        <v>0</v>
      </c>
      <c r="AH438" s="71">
        <v>80</v>
      </c>
      <c r="AI438" s="205" t="s">
        <v>230</v>
      </c>
      <c r="AJ438" s="8" t="s">
        <v>90</v>
      </c>
      <c r="AK438" s="71">
        <v>931</v>
      </c>
      <c r="AL438" s="71">
        <v>273</v>
      </c>
      <c r="AM438" s="71">
        <v>27</v>
      </c>
      <c r="AN438" s="71">
        <v>344</v>
      </c>
      <c r="AO438" s="71">
        <v>51</v>
      </c>
      <c r="AP438" s="71">
        <v>3</v>
      </c>
      <c r="AQ438" s="71">
        <v>5</v>
      </c>
      <c r="AR438" s="71">
        <v>56</v>
      </c>
      <c r="AS438" s="71">
        <v>91</v>
      </c>
      <c r="AT438" s="71">
        <v>89</v>
      </c>
      <c r="AU438" s="71">
        <v>81</v>
      </c>
      <c r="AW438" s="78" t="s">
        <v>230</v>
      </c>
      <c r="AX438" s="78" t="s">
        <v>2733</v>
      </c>
      <c r="AY438" s="78">
        <v>1836</v>
      </c>
    </row>
    <row r="439" spans="1:51">
      <c r="A439" s="205"/>
      <c r="B439" s="8" t="s">
        <v>91</v>
      </c>
      <c r="C439" s="71">
        <v>0</v>
      </c>
      <c r="D439" s="71">
        <v>0</v>
      </c>
      <c r="E439" s="71">
        <v>0</v>
      </c>
      <c r="F439" s="71">
        <v>0</v>
      </c>
      <c r="G439" s="71">
        <v>0</v>
      </c>
      <c r="H439" s="71">
        <v>0</v>
      </c>
      <c r="I439" s="71">
        <v>0</v>
      </c>
      <c r="J439" s="71">
        <v>0</v>
      </c>
      <c r="K439" s="125">
        <v>0</v>
      </c>
      <c r="L439" s="125">
        <v>0</v>
      </c>
      <c r="M439" s="71">
        <v>0</v>
      </c>
      <c r="N439" s="71">
        <v>0</v>
      </c>
      <c r="O439" s="71">
        <v>0</v>
      </c>
      <c r="P439" s="71">
        <v>0</v>
      </c>
      <c r="Q439" s="125">
        <v>0</v>
      </c>
      <c r="R439" s="205"/>
      <c r="S439" s="8" t="s">
        <v>91</v>
      </c>
      <c r="T439" s="125">
        <v>0</v>
      </c>
      <c r="U439" s="71">
        <v>0</v>
      </c>
      <c r="V439" s="71">
        <v>0</v>
      </c>
      <c r="W439" s="71">
        <v>0</v>
      </c>
      <c r="X439" s="71">
        <v>0</v>
      </c>
      <c r="Y439" s="71">
        <v>0</v>
      </c>
      <c r="Z439" s="71">
        <v>0</v>
      </c>
      <c r="AA439" s="71">
        <v>0</v>
      </c>
      <c r="AB439" s="71">
        <v>0</v>
      </c>
      <c r="AC439" s="16">
        <v>0</v>
      </c>
      <c r="AD439" s="71">
        <v>0</v>
      </c>
      <c r="AE439" s="71">
        <v>0</v>
      </c>
      <c r="AF439" s="71">
        <v>0</v>
      </c>
      <c r="AG439" s="71">
        <v>0</v>
      </c>
      <c r="AH439" s="71">
        <v>0</v>
      </c>
      <c r="AI439" s="205"/>
      <c r="AJ439" s="8" t="s">
        <v>91</v>
      </c>
      <c r="AK439" s="71">
        <v>0</v>
      </c>
      <c r="AL439" s="71">
        <v>0</v>
      </c>
      <c r="AM439" s="71">
        <v>0</v>
      </c>
      <c r="AN439" s="71">
        <v>0</v>
      </c>
      <c r="AO439" s="71">
        <v>0</v>
      </c>
      <c r="AP439" s="71">
        <v>0</v>
      </c>
      <c r="AQ439" s="71">
        <v>0</v>
      </c>
      <c r="AR439" s="71">
        <v>0</v>
      </c>
      <c r="AS439" s="71">
        <v>0</v>
      </c>
      <c r="AT439" s="71">
        <v>0</v>
      </c>
      <c r="AU439" s="71">
        <v>0</v>
      </c>
      <c r="AW439" s="78" t="s">
        <v>230</v>
      </c>
      <c r="AX439" s="78" t="s">
        <v>2734</v>
      </c>
      <c r="AY439" s="78">
        <v>0</v>
      </c>
    </row>
    <row r="440" spans="1:51">
      <c r="A440" s="205"/>
      <c r="B440" s="25" t="s">
        <v>73</v>
      </c>
      <c r="C440" s="26">
        <v>0</v>
      </c>
      <c r="D440" s="26">
        <v>0</v>
      </c>
      <c r="E440" s="26">
        <v>0</v>
      </c>
      <c r="F440" s="26">
        <v>0</v>
      </c>
      <c r="G440" s="26">
        <v>55</v>
      </c>
      <c r="H440" s="26">
        <v>28</v>
      </c>
      <c r="I440" s="26">
        <v>1682</v>
      </c>
      <c r="J440" s="26">
        <v>836</v>
      </c>
      <c r="K440" s="26">
        <v>1737</v>
      </c>
      <c r="L440" s="26">
        <v>864</v>
      </c>
      <c r="M440" s="26">
        <v>0</v>
      </c>
      <c r="N440" s="26">
        <v>0</v>
      </c>
      <c r="O440" s="26">
        <v>6</v>
      </c>
      <c r="P440" s="26">
        <v>86</v>
      </c>
      <c r="Q440" s="26">
        <v>92</v>
      </c>
      <c r="R440" s="205"/>
      <c r="S440" s="25" t="s">
        <v>73</v>
      </c>
      <c r="T440" s="26">
        <v>86</v>
      </c>
      <c r="U440" s="26">
        <v>35</v>
      </c>
      <c r="V440" s="26">
        <v>3</v>
      </c>
      <c r="W440" s="26">
        <v>12</v>
      </c>
      <c r="X440" s="26">
        <v>1</v>
      </c>
      <c r="Y440" s="26">
        <v>24</v>
      </c>
      <c r="Z440" s="26">
        <v>1</v>
      </c>
      <c r="AA440" s="26">
        <v>61</v>
      </c>
      <c r="AB440" s="26">
        <v>0</v>
      </c>
      <c r="AC440" s="26">
        <v>87</v>
      </c>
      <c r="AD440" s="26">
        <v>83</v>
      </c>
      <c r="AE440" s="26">
        <v>79</v>
      </c>
      <c r="AF440" s="26">
        <v>4</v>
      </c>
      <c r="AG440" s="26">
        <v>0</v>
      </c>
      <c r="AH440" s="26">
        <v>80</v>
      </c>
      <c r="AI440" s="205"/>
      <c r="AJ440" s="25" t="s">
        <v>73</v>
      </c>
      <c r="AK440" s="26">
        <v>931</v>
      </c>
      <c r="AL440" s="26">
        <v>273</v>
      </c>
      <c r="AM440" s="26">
        <v>27</v>
      </c>
      <c r="AN440" s="26">
        <v>344</v>
      </c>
      <c r="AO440" s="26">
        <v>51</v>
      </c>
      <c r="AP440" s="26">
        <v>3</v>
      </c>
      <c r="AQ440" s="26">
        <v>5</v>
      </c>
      <c r="AR440" s="26">
        <v>56</v>
      </c>
      <c r="AS440" s="26">
        <v>91</v>
      </c>
      <c r="AT440" s="26">
        <v>89</v>
      </c>
      <c r="AU440" s="26">
        <v>81</v>
      </c>
      <c r="AW440" s="78" t="s">
        <v>230</v>
      </c>
      <c r="AX440" s="78" t="s">
        <v>2735</v>
      </c>
      <c r="AY440" s="78">
        <v>1836</v>
      </c>
    </row>
    <row r="441" spans="1:51">
      <c r="A441" s="205" t="s">
        <v>231</v>
      </c>
      <c r="B441" s="8" t="s">
        <v>90</v>
      </c>
      <c r="C441" s="71">
        <v>0</v>
      </c>
      <c r="D441" s="71">
        <v>0</v>
      </c>
      <c r="E441" s="71">
        <v>0</v>
      </c>
      <c r="F441" s="71">
        <v>0</v>
      </c>
      <c r="G441" s="71">
        <v>119</v>
      </c>
      <c r="H441" s="71">
        <v>55</v>
      </c>
      <c r="I441" s="71">
        <v>982</v>
      </c>
      <c r="J441" s="71">
        <v>482</v>
      </c>
      <c r="K441" s="125">
        <v>1101</v>
      </c>
      <c r="L441" s="125">
        <v>537</v>
      </c>
      <c r="M441" s="71">
        <v>0</v>
      </c>
      <c r="N441" s="71">
        <v>0</v>
      </c>
      <c r="O441" s="71">
        <v>7</v>
      </c>
      <c r="P441" s="71">
        <v>40</v>
      </c>
      <c r="Q441" s="125">
        <v>47</v>
      </c>
      <c r="R441" s="205" t="s">
        <v>231</v>
      </c>
      <c r="S441" s="8" t="s">
        <v>90</v>
      </c>
      <c r="T441" s="125">
        <v>46</v>
      </c>
      <c r="U441" s="71">
        <v>6</v>
      </c>
      <c r="V441" s="71">
        <v>0</v>
      </c>
      <c r="W441" s="71">
        <v>2</v>
      </c>
      <c r="X441" s="71">
        <v>0</v>
      </c>
      <c r="Y441" s="71">
        <v>15</v>
      </c>
      <c r="Z441" s="71">
        <v>2</v>
      </c>
      <c r="AA441" s="71">
        <v>28</v>
      </c>
      <c r="AB441" s="71">
        <v>0</v>
      </c>
      <c r="AC441" s="16">
        <v>45</v>
      </c>
      <c r="AD441" s="71">
        <v>42</v>
      </c>
      <c r="AE441" s="71">
        <v>35</v>
      </c>
      <c r="AF441" s="71">
        <v>7</v>
      </c>
      <c r="AG441" s="71">
        <v>1</v>
      </c>
      <c r="AH441" s="71">
        <v>41</v>
      </c>
      <c r="AI441" s="205" t="s">
        <v>231</v>
      </c>
      <c r="AJ441" s="8" t="s">
        <v>90</v>
      </c>
      <c r="AK441" s="71">
        <v>312</v>
      </c>
      <c r="AL441" s="71">
        <v>107</v>
      </c>
      <c r="AM441" s="71">
        <v>0</v>
      </c>
      <c r="AN441" s="71">
        <v>119</v>
      </c>
      <c r="AO441" s="71">
        <v>68</v>
      </c>
      <c r="AP441" s="71">
        <v>1</v>
      </c>
      <c r="AQ441" s="71">
        <v>18</v>
      </c>
      <c r="AR441" s="71">
        <v>14</v>
      </c>
      <c r="AS441" s="71">
        <v>45</v>
      </c>
      <c r="AT441" s="71">
        <v>32</v>
      </c>
      <c r="AU441" s="71">
        <v>27</v>
      </c>
      <c r="AW441" s="78" t="s">
        <v>231</v>
      </c>
      <c r="AX441" s="78" t="s">
        <v>2736</v>
      </c>
      <c r="AY441" s="78">
        <v>848</v>
      </c>
    </row>
    <row r="442" spans="1:51">
      <c r="A442" s="205"/>
      <c r="B442" s="8" t="s">
        <v>91</v>
      </c>
      <c r="C442" s="71">
        <v>0</v>
      </c>
      <c r="D442" s="71">
        <v>0</v>
      </c>
      <c r="E442" s="71">
        <v>0</v>
      </c>
      <c r="F442" s="71">
        <v>0</v>
      </c>
      <c r="G442" s="71">
        <v>0</v>
      </c>
      <c r="H442" s="71">
        <v>0</v>
      </c>
      <c r="I442" s="71">
        <v>0</v>
      </c>
      <c r="J442" s="71">
        <v>0</v>
      </c>
      <c r="K442" s="125">
        <v>0</v>
      </c>
      <c r="L442" s="125">
        <v>0</v>
      </c>
      <c r="M442" s="71">
        <v>0</v>
      </c>
      <c r="N442" s="71">
        <v>0</v>
      </c>
      <c r="O442" s="71">
        <v>0</v>
      </c>
      <c r="P442" s="71">
        <v>0</v>
      </c>
      <c r="Q442" s="125">
        <v>0</v>
      </c>
      <c r="R442" s="205"/>
      <c r="S442" s="8" t="s">
        <v>91</v>
      </c>
      <c r="T442" s="125">
        <v>0</v>
      </c>
      <c r="U442" s="71">
        <v>0</v>
      </c>
      <c r="V442" s="71">
        <v>0</v>
      </c>
      <c r="W442" s="71">
        <v>0</v>
      </c>
      <c r="X442" s="71">
        <v>0</v>
      </c>
      <c r="Y442" s="71">
        <v>0</v>
      </c>
      <c r="Z442" s="71">
        <v>0</v>
      </c>
      <c r="AA442" s="71">
        <v>0</v>
      </c>
      <c r="AB442" s="71">
        <v>0</v>
      </c>
      <c r="AC442" s="16">
        <v>0</v>
      </c>
      <c r="AD442" s="71">
        <v>0</v>
      </c>
      <c r="AE442" s="71">
        <v>0</v>
      </c>
      <c r="AF442" s="71">
        <v>0</v>
      </c>
      <c r="AG442" s="71">
        <v>0</v>
      </c>
      <c r="AH442" s="71">
        <v>0</v>
      </c>
      <c r="AI442" s="205"/>
      <c r="AJ442" s="8" t="s">
        <v>91</v>
      </c>
      <c r="AK442" s="71">
        <v>0</v>
      </c>
      <c r="AL442" s="71">
        <v>0</v>
      </c>
      <c r="AM442" s="71">
        <v>0</v>
      </c>
      <c r="AN442" s="71">
        <v>0</v>
      </c>
      <c r="AO442" s="71">
        <v>0</v>
      </c>
      <c r="AP442" s="71">
        <v>0</v>
      </c>
      <c r="AQ442" s="71">
        <v>0</v>
      </c>
      <c r="AR442" s="71">
        <v>0</v>
      </c>
      <c r="AS442" s="71">
        <v>0</v>
      </c>
      <c r="AT442" s="71">
        <v>0</v>
      </c>
      <c r="AU442" s="71">
        <v>0</v>
      </c>
      <c r="AW442" s="78" t="s">
        <v>231</v>
      </c>
      <c r="AX442" s="78" t="s">
        <v>2737</v>
      </c>
      <c r="AY442" s="78">
        <v>0</v>
      </c>
    </row>
    <row r="443" spans="1:51">
      <c r="A443" s="205"/>
      <c r="B443" s="25" t="s">
        <v>73</v>
      </c>
      <c r="C443" s="26">
        <v>0</v>
      </c>
      <c r="D443" s="26">
        <v>0</v>
      </c>
      <c r="E443" s="26">
        <v>0</v>
      </c>
      <c r="F443" s="26">
        <v>0</v>
      </c>
      <c r="G443" s="26">
        <v>119</v>
      </c>
      <c r="H443" s="26">
        <v>55</v>
      </c>
      <c r="I443" s="26">
        <v>982</v>
      </c>
      <c r="J443" s="26">
        <v>482</v>
      </c>
      <c r="K443" s="26">
        <v>1101</v>
      </c>
      <c r="L443" s="26">
        <v>537</v>
      </c>
      <c r="M443" s="26">
        <v>0</v>
      </c>
      <c r="N443" s="26">
        <v>0</v>
      </c>
      <c r="O443" s="26">
        <v>7</v>
      </c>
      <c r="P443" s="26">
        <v>40</v>
      </c>
      <c r="Q443" s="26">
        <v>47</v>
      </c>
      <c r="R443" s="205"/>
      <c r="S443" s="25" t="s">
        <v>73</v>
      </c>
      <c r="T443" s="26">
        <v>46</v>
      </c>
      <c r="U443" s="26">
        <v>6</v>
      </c>
      <c r="V443" s="26">
        <v>0</v>
      </c>
      <c r="W443" s="26">
        <v>2</v>
      </c>
      <c r="X443" s="26">
        <v>0</v>
      </c>
      <c r="Y443" s="26">
        <v>15</v>
      </c>
      <c r="Z443" s="26">
        <v>2</v>
      </c>
      <c r="AA443" s="26">
        <v>28</v>
      </c>
      <c r="AB443" s="26">
        <v>0</v>
      </c>
      <c r="AC443" s="26">
        <v>45</v>
      </c>
      <c r="AD443" s="26">
        <v>42</v>
      </c>
      <c r="AE443" s="26">
        <v>35</v>
      </c>
      <c r="AF443" s="26">
        <v>7</v>
      </c>
      <c r="AG443" s="26">
        <v>1</v>
      </c>
      <c r="AH443" s="26">
        <v>41</v>
      </c>
      <c r="AI443" s="205"/>
      <c r="AJ443" s="25" t="s">
        <v>73</v>
      </c>
      <c r="AK443" s="26">
        <v>312</v>
      </c>
      <c r="AL443" s="26">
        <v>107</v>
      </c>
      <c r="AM443" s="26">
        <v>0</v>
      </c>
      <c r="AN443" s="26">
        <v>119</v>
      </c>
      <c r="AO443" s="26">
        <v>68</v>
      </c>
      <c r="AP443" s="26">
        <v>1</v>
      </c>
      <c r="AQ443" s="26">
        <v>18</v>
      </c>
      <c r="AR443" s="26">
        <v>14</v>
      </c>
      <c r="AS443" s="26">
        <v>45</v>
      </c>
      <c r="AT443" s="26">
        <v>32</v>
      </c>
      <c r="AU443" s="26">
        <v>27</v>
      </c>
      <c r="AW443" s="78" t="s">
        <v>231</v>
      </c>
      <c r="AX443" s="78" t="s">
        <v>2738</v>
      </c>
      <c r="AY443" s="78">
        <v>848</v>
      </c>
    </row>
    <row r="444" spans="1:51" s="100" customFormat="1">
      <c r="A444" s="7" t="s">
        <v>2056</v>
      </c>
      <c r="B444" s="8"/>
      <c r="C444" s="22"/>
      <c r="D444" s="22"/>
      <c r="E444" s="22"/>
      <c r="F444" s="22"/>
      <c r="G444" s="22"/>
      <c r="H444" s="22"/>
      <c r="I444" s="22"/>
      <c r="J444" s="22"/>
      <c r="K444" s="7"/>
      <c r="L444" s="7"/>
      <c r="M444" s="22"/>
      <c r="N444" s="22"/>
      <c r="O444" s="22"/>
      <c r="P444" s="22"/>
      <c r="Q444" s="7"/>
      <c r="R444" s="7" t="s">
        <v>2056</v>
      </c>
      <c r="S444" s="23"/>
      <c r="T444" s="17"/>
      <c r="U444" s="17"/>
      <c r="V444" s="17"/>
      <c r="W444" s="17"/>
      <c r="X444" s="17"/>
      <c r="Y444" s="17"/>
      <c r="Z444" s="17"/>
      <c r="AA444" s="17"/>
      <c r="AB444" s="17"/>
      <c r="AC444" s="19"/>
      <c r="AD444" s="17"/>
      <c r="AE444" s="17"/>
      <c r="AF444" s="19"/>
      <c r="AG444" s="17"/>
      <c r="AH444" s="19"/>
      <c r="AI444" s="7" t="s">
        <v>2056</v>
      </c>
      <c r="AJ444" s="8"/>
      <c r="AK444" s="8"/>
      <c r="AL444" s="8"/>
      <c r="AM444" s="22"/>
      <c r="AN444" s="22"/>
      <c r="AO444" s="22"/>
      <c r="AP444" s="22"/>
      <c r="AQ444" s="22"/>
      <c r="AR444" s="22"/>
      <c r="AS444" s="22"/>
      <c r="AT444" s="22"/>
      <c r="AU444" s="22"/>
      <c r="AW444" s="78" t="str">
        <f>IF(A444="",AW443,A444)</f>
        <v>VATOVAVY</v>
      </c>
      <c r="AX444" s="78" t="str">
        <f>AW444&amp;B444</f>
        <v>VATOVAVY</v>
      </c>
      <c r="AY444" s="78">
        <f>AK444+AM444+2*AN444+3*AO444+4*AP444+5*AQ444</f>
        <v>0</v>
      </c>
    </row>
    <row r="445" spans="1:51">
      <c r="A445" s="205" t="s">
        <v>232</v>
      </c>
      <c r="B445" s="8" t="s">
        <v>90</v>
      </c>
      <c r="C445" s="71">
        <v>0</v>
      </c>
      <c r="D445" s="71">
        <v>0</v>
      </c>
      <c r="E445" s="71">
        <v>402</v>
      </c>
      <c r="F445" s="71">
        <v>217</v>
      </c>
      <c r="G445" s="71">
        <v>1151</v>
      </c>
      <c r="H445" s="71">
        <v>580</v>
      </c>
      <c r="I445" s="71">
        <v>1931</v>
      </c>
      <c r="J445" s="71">
        <v>987</v>
      </c>
      <c r="K445" s="125">
        <v>3484</v>
      </c>
      <c r="L445" s="125">
        <v>1784</v>
      </c>
      <c r="M445" s="71">
        <v>0</v>
      </c>
      <c r="N445" s="71">
        <v>40</v>
      </c>
      <c r="O445" s="71">
        <v>70</v>
      </c>
      <c r="P445" s="71">
        <v>125</v>
      </c>
      <c r="Q445" s="125">
        <v>235</v>
      </c>
      <c r="R445" s="205" t="s">
        <v>232</v>
      </c>
      <c r="S445" s="8" t="s">
        <v>90</v>
      </c>
      <c r="T445" s="125">
        <v>128</v>
      </c>
      <c r="U445" s="71">
        <v>36</v>
      </c>
      <c r="V445" s="71">
        <v>0</v>
      </c>
      <c r="W445" s="71">
        <v>49</v>
      </c>
      <c r="X445" s="71">
        <v>0</v>
      </c>
      <c r="Y445" s="71">
        <v>12</v>
      </c>
      <c r="Z445" s="71">
        <v>6</v>
      </c>
      <c r="AA445" s="71">
        <v>195</v>
      </c>
      <c r="AB445" s="71">
        <v>0</v>
      </c>
      <c r="AC445" s="16">
        <v>213</v>
      </c>
      <c r="AD445" s="71">
        <v>154</v>
      </c>
      <c r="AE445" s="71">
        <v>36</v>
      </c>
      <c r="AF445" s="71">
        <v>8</v>
      </c>
      <c r="AG445" s="71">
        <v>4</v>
      </c>
      <c r="AH445" s="71">
        <v>113</v>
      </c>
      <c r="AI445" s="205" t="s">
        <v>232</v>
      </c>
      <c r="AJ445" s="8" t="s">
        <v>90</v>
      </c>
      <c r="AK445" s="71">
        <v>264</v>
      </c>
      <c r="AL445" s="71">
        <v>95</v>
      </c>
      <c r="AM445" s="71">
        <v>24</v>
      </c>
      <c r="AN445" s="71">
        <v>536</v>
      </c>
      <c r="AO445" s="71">
        <v>134</v>
      </c>
      <c r="AP445" s="71">
        <v>46</v>
      </c>
      <c r="AQ445" s="71">
        <v>10</v>
      </c>
      <c r="AR445" s="71">
        <v>17</v>
      </c>
      <c r="AS445" s="71">
        <v>139</v>
      </c>
      <c r="AT445" s="71">
        <v>127</v>
      </c>
      <c r="AU445" s="71">
        <v>125</v>
      </c>
      <c r="AW445" s="78" t="s">
        <v>232</v>
      </c>
      <c r="AX445" s="78" t="s">
        <v>2742</v>
      </c>
      <c r="AY445" s="78">
        <v>1996</v>
      </c>
    </row>
    <row r="446" spans="1:51">
      <c r="A446" s="205"/>
      <c r="B446" s="8" t="s">
        <v>91</v>
      </c>
      <c r="C446" s="71">
        <v>0</v>
      </c>
      <c r="D446" s="71">
        <v>0</v>
      </c>
      <c r="E446" s="71">
        <v>99</v>
      </c>
      <c r="F446" s="71">
        <v>50</v>
      </c>
      <c r="G446" s="71">
        <v>195</v>
      </c>
      <c r="H446" s="71">
        <v>100</v>
      </c>
      <c r="I446" s="71">
        <v>420</v>
      </c>
      <c r="J446" s="71">
        <v>207</v>
      </c>
      <c r="K446" s="125">
        <v>714</v>
      </c>
      <c r="L446" s="125">
        <v>357</v>
      </c>
      <c r="M446" s="71">
        <v>0</v>
      </c>
      <c r="N446" s="71">
        <v>10</v>
      </c>
      <c r="O446" s="71">
        <v>17</v>
      </c>
      <c r="P446" s="71">
        <v>33</v>
      </c>
      <c r="Q446" s="125">
        <v>60</v>
      </c>
      <c r="R446" s="205"/>
      <c r="S446" s="8" t="s">
        <v>91</v>
      </c>
      <c r="T446" s="125">
        <v>21</v>
      </c>
      <c r="U446" s="71">
        <v>13</v>
      </c>
      <c r="V446" s="71">
        <v>0</v>
      </c>
      <c r="W446" s="71">
        <v>3</v>
      </c>
      <c r="X446" s="71">
        <v>0</v>
      </c>
      <c r="Y446" s="71">
        <v>4</v>
      </c>
      <c r="Z446" s="71">
        <v>1</v>
      </c>
      <c r="AA446" s="71">
        <v>56</v>
      </c>
      <c r="AB446" s="71">
        <v>0</v>
      </c>
      <c r="AC446" s="16">
        <v>61</v>
      </c>
      <c r="AD446" s="71">
        <v>51</v>
      </c>
      <c r="AE446" s="71">
        <v>1</v>
      </c>
      <c r="AF446" s="71">
        <v>6</v>
      </c>
      <c r="AG446" s="71">
        <v>3</v>
      </c>
      <c r="AH446" s="71">
        <v>24</v>
      </c>
      <c r="AI446" s="205"/>
      <c r="AJ446" s="8" t="s">
        <v>91</v>
      </c>
      <c r="AK446" s="71">
        <v>24</v>
      </c>
      <c r="AL446" s="71">
        <v>6</v>
      </c>
      <c r="AM446" s="71">
        <v>0</v>
      </c>
      <c r="AN446" s="71">
        <v>71</v>
      </c>
      <c r="AO446" s="71">
        <v>52</v>
      </c>
      <c r="AP446" s="71">
        <v>0</v>
      </c>
      <c r="AQ446" s="71">
        <v>0</v>
      </c>
      <c r="AR446" s="71">
        <v>3</v>
      </c>
      <c r="AS446" s="71">
        <v>26</v>
      </c>
      <c r="AT446" s="71">
        <v>23</v>
      </c>
      <c r="AU446" s="71">
        <v>21</v>
      </c>
      <c r="AW446" s="78" t="s">
        <v>232</v>
      </c>
      <c r="AX446" s="78" t="s">
        <v>2743</v>
      </c>
      <c r="AY446" s="78">
        <v>322</v>
      </c>
    </row>
    <row r="447" spans="1:51">
      <c r="A447" s="205"/>
      <c r="B447" s="25" t="s">
        <v>73</v>
      </c>
      <c r="C447" s="26">
        <v>0</v>
      </c>
      <c r="D447" s="26">
        <v>0</v>
      </c>
      <c r="E447" s="26">
        <v>501</v>
      </c>
      <c r="F447" s="26">
        <v>267</v>
      </c>
      <c r="G447" s="26">
        <v>1346</v>
      </c>
      <c r="H447" s="26">
        <v>680</v>
      </c>
      <c r="I447" s="26">
        <v>2351</v>
      </c>
      <c r="J447" s="26">
        <v>1194</v>
      </c>
      <c r="K447" s="26">
        <v>4198</v>
      </c>
      <c r="L447" s="26">
        <v>2141</v>
      </c>
      <c r="M447" s="26">
        <v>0</v>
      </c>
      <c r="N447" s="26">
        <v>50</v>
      </c>
      <c r="O447" s="26">
        <v>87</v>
      </c>
      <c r="P447" s="26">
        <v>158</v>
      </c>
      <c r="Q447" s="26">
        <v>295</v>
      </c>
      <c r="R447" s="205"/>
      <c r="S447" s="25" t="s">
        <v>73</v>
      </c>
      <c r="T447" s="26">
        <v>149</v>
      </c>
      <c r="U447" s="26">
        <v>49</v>
      </c>
      <c r="V447" s="26">
        <v>0</v>
      </c>
      <c r="W447" s="26">
        <v>52</v>
      </c>
      <c r="X447" s="26">
        <v>0</v>
      </c>
      <c r="Y447" s="26">
        <v>16</v>
      </c>
      <c r="Z447" s="26">
        <v>7</v>
      </c>
      <c r="AA447" s="26">
        <v>251</v>
      </c>
      <c r="AB447" s="26">
        <v>0</v>
      </c>
      <c r="AC447" s="26">
        <v>274</v>
      </c>
      <c r="AD447" s="26">
        <v>205</v>
      </c>
      <c r="AE447" s="26">
        <v>37</v>
      </c>
      <c r="AF447" s="26">
        <v>14</v>
      </c>
      <c r="AG447" s="26">
        <v>7</v>
      </c>
      <c r="AH447" s="26">
        <v>137</v>
      </c>
      <c r="AI447" s="205"/>
      <c r="AJ447" s="25" t="s">
        <v>73</v>
      </c>
      <c r="AK447" s="26">
        <v>288</v>
      </c>
      <c r="AL447" s="26">
        <v>101</v>
      </c>
      <c r="AM447" s="26">
        <v>24</v>
      </c>
      <c r="AN447" s="26">
        <v>607</v>
      </c>
      <c r="AO447" s="26">
        <v>186</v>
      </c>
      <c r="AP447" s="26">
        <v>46</v>
      </c>
      <c r="AQ447" s="26">
        <v>10</v>
      </c>
      <c r="AR447" s="26">
        <v>20</v>
      </c>
      <c r="AS447" s="26">
        <v>165</v>
      </c>
      <c r="AT447" s="26">
        <v>150</v>
      </c>
      <c r="AU447" s="26">
        <v>146</v>
      </c>
      <c r="AW447" s="78" t="s">
        <v>232</v>
      </c>
      <c r="AX447" s="78" t="s">
        <v>2744</v>
      </c>
      <c r="AY447" s="78">
        <v>2318</v>
      </c>
    </row>
    <row r="448" spans="1:51">
      <c r="A448" s="205" t="s">
        <v>235</v>
      </c>
      <c r="B448" s="8" t="s">
        <v>90</v>
      </c>
      <c r="C448" s="71">
        <v>1</v>
      </c>
      <c r="D448" s="71">
        <v>0</v>
      </c>
      <c r="E448" s="71">
        <v>637</v>
      </c>
      <c r="F448" s="71">
        <v>342</v>
      </c>
      <c r="G448" s="71">
        <v>2154</v>
      </c>
      <c r="H448" s="71">
        <v>1125</v>
      </c>
      <c r="I448" s="71">
        <v>4316</v>
      </c>
      <c r="J448" s="71">
        <v>2255</v>
      </c>
      <c r="K448" s="125">
        <v>7108</v>
      </c>
      <c r="L448" s="125">
        <v>3722</v>
      </c>
      <c r="M448" s="71">
        <v>1</v>
      </c>
      <c r="N448" s="71">
        <v>73</v>
      </c>
      <c r="O448" s="71">
        <v>160</v>
      </c>
      <c r="P448" s="71">
        <v>242</v>
      </c>
      <c r="Q448" s="125">
        <v>476</v>
      </c>
      <c r="R448" s="205" t="s">
        <v>235</v>
      </c>
      <c r="S448" s="8" t="s">
        <v>90</v>
      </c>
      <c r="T448" s="125">
        <v>147</v>
      </c>
      <c r="U448" s="71">
        <v>20</v>
      </c>
      <c r="V448" s="71">
        <v>1</v>
      </c>
      <c r="W448" s="71">
        <v>113</v>
      </c>
      <c r="X448" s="71">
        <v>1</v>
      </c>
      <c r="Y448" s="71">
        <v>33</v>
      </c>
      <c r="Z448" s="71">
        <v>7</v>
      </c>
      <c r="AA448" s="71">
        <v>267</v>
      </c>
      <c r="AB448" s="71">
        <v>1</v>
      </c>
      <c r="AC448" s="16">
        <v>309</v>
      </c>
      <c r="AD448" s="71">
        <v>226</v>
      </c>
      <c r="AE448" s="71">
        <v>177</v>
      </c>
      <c r="AF448" s="71">
        <v>20</v>
      </c>
      <c r="AG448" s="71">
        <v>12</v>
      </c>
      <c r="AH448" s="71">
        <v>249</v>
      </c>
      <c r="AI448" s="205" t="s">
        <v>235</v>
      </c>
      <c r="AJ448" s="8" t="s">
        <v>90</v>
      </c>
      <c r="AK448" s="71">
        <v>80</v>
      </c>
      <c r="AL448" s="71">
        <v>95</v>
      </c>
      <c r="AM448" s="71">
        <v>38</v>
      </c>
      <c r="AN448" s="71">
        <v>266</v>
      </c>
      <c r="AO448" s="71">
        <v>122</v>
      </c>
      <c r="AP448" s="71">
        <v>67</v>
      </c>
      <c r="AQ448" s="71">
        <v>11</v>
      </c>
      <c r="AR448" s="71">
        <v>7</v>
      </c>
      <c r="AS448" s="71">
        <v>266</v>
      </c>
      <c r="AT448" s="71">
        <v>45</v>
      </c>
      <c r="AU448" s="71">
        <v>44</v>
      </c>
      <c r="AW448" s="78" t="s">
        <v>235</v>
      </c>
      <c r="AX448" s="78" t="s">
        <v>2745</v>
      </c>
      <c r="AY448" s="78">
        <v>1339</v>
      </c>
    </row>
    <row r="449" spans="1:51">
      <c r="A449" s="205"/>
      <c r="B449" s="8" t="s">
        <v>91</v>
      </c>
      <c r="C449" s="71">
        <v>0</v>
      </c>
      <c r="D449" s="71">
        <v>0</v>
      </c>
      <c r="E449" s="71">
        <v>126</v>
      </c>
      <c r="F449" s="71">
        <v>62</v>
      </c>
      <c r="G449" s="71">
        <v>212</v>
      </c>
      <c r="H449" s="71">
        <v>110</v>
      </c>
      <c r="I449" s="71">
        <v>328</v>
      </c>
      <c r="J449" s="71">
        <v>171</v>
      </c>
      <c r="K449" s="125">
        <v>666</v>
      </c>
      <c r="L449" s="125">
        <v>343</v>
      </c>
      <c r="M449" s="71">
        <v>0</v>
      </c>
      <c r="N449" s="71">
        <v>8</v>
      </c>
      <c r="O449" s="71">
        <v>10</v>
      </c>
      <c r="P449" s="71">
        <v>10</v>
      </c>
      <c r="Q449" s="125">
        <v>28</v>
      </c>
      <c r="R449" s="205"/>
      <c r="S449" s="8" t="s">
        <v>91</v>
      </c>
      <c r="T449" s="125">
        <v>12</v>
      </c>
      <c r="U449" s="71">
        <v>7</v>
      </c>
      <c r="V449" s="71">
        <v>2</v>
      </c>
      <c r="W449" s="71">
        <v>3</v>
      </c>
      <c r="X449" s="71">
        <v>1</v>
      </c>
      <c r="Y449" s="71">
        <v>9</v>
      </c>
      <c r="Z449" s="71">
        <v>0</v>
      </c>
      <c r="AA449" s="71">
        <v>17</v>
      </c>
      <c r="AB449" s="71">
        <v>0</v>
      </c>
      <c r="AC449" s="16">
        <v>27</v>
      </c>
      <c r="AD449" s="71">
        <v>27</v>
      </c>
      <c r="AE449" s="71">
        <v>24</v>
      </c>
      <c r="AF449" s="71">
        <v>19</v>
      </c>
      <c r="AG449" s="71">
        <v>15</v>
      </c>
      <c r="AH449" s="71">
        <v>10</v>
      </c>
      <c r="AI449" s="205"/>
      <c r="AJ449" s="8" t="s">
        <v>91</v>
      </c>
      <c r="AK449" s="71">
        <v>56</v>
      </c>
      <c r="AL449" s="71">
        <v>14</v>
      </c>
      <c r="AM449" s="71">
        <v>0</v>
      </c>
      <c r="AN449" s="71">
        <v>91</v>
      </c>
      <c r="AO449" s="71">
        <v>10</v>
      </c>
      <c r="AP449" s="71">
        <v>7</v>
      </c>
      <c r="AQ449" s="71">
        <v>0</v>
      </c>
      <c r="AR449" s="71">
        <v>8</v>
      </c>
      <c r="AS449" s="71">
        <v>12</v>
      </c>
      <c r="AT449" s="71">
        <v>14</v>
      </c>
      <c r="AU449" s="71">
        <v>10</v>
      </c>
      <c r="AW449" s="78" t="s">
        <v>235</v>
      </c>
      <c r="AX449" s="78" t="s">
        <v>2746</v>
      </c>
      <c r="AY449" s="78">
        <v>296</v>
      </c>
    </row>
    <row r="450" spans="1:51">
      <c r="A450" s="205"/>
      <c r="B450" s="25" t="s">
        <v>73</v>
      </c>
      <c r="C450" s="26">
        <v>1</v>
      </c>
      <c r="D450" s="26">
        <v>0</v>
      </c>
      <c r="E450" s="26">
        <v>763</v>
      </c>
      <c r="F450" s="26">
        <v>404</v>
      </c>
      <c r="G450" s="26">
        <v>2366</v>
      </c>
      <c r="H450" s="26">
        <v>1235</v>
      </c>
      <c r="I450" s="26">
        <v>4644</v>
      </c>
      <c r="J450" s="26">
        <v>2426</v>
      </c>
      <c r="K450" s="26">
        <v>7774</v>
      </c>
      <c r="L450" s="26">
        <v>4065</v>
      </c>
      <c r="M450" s="26">
        <v>1</v>
      </c>
      <c r="N450" s="26">
        <v>81</v>
      </c>
      <c r="O450" s="26">
        <v>170</v>
      </c>
      <c r="P450" s="26">
        <v>252</v>
      </c>
      <c r="Q450" s="26">
        <v>504</v>
      </c>
      <c r="R450" s="205"/>
      <c r="S450" s="25" t="s">
        <v>73</v>
      </c>
      <c r="T450" s="26">
        <v>159</v>
      </c>
      <c r="U450" s="26">
        <v>27</v>
      </c>
      <c r="V450" s="26">
        <v>3</v>
      </c>
      <c r="W450" s="26">
        <v>116</v>
      </c>
      <c r="X450" s="26">
        <v>2</v>
      </c>
      <c r="Y450" s="26">
        <v>42</v>
      </c>
      <c r="Z450" s="26">
        <v>7</v>
      </c>
      <c r="AA450" s="26">
        <v>284</v>
      </c>
      <c r="AB450" s="26">
        <v>1</v>
      </c>
      <c r="AC450" s="26">
        <v>336</v>
      </c>
      <c r="AD450" s="26">
        <v>253</v>
      </c>
      <c r="AE450" s="26">
        <v>201</v>
      </c>
      <c r="AF450" s="26">
        <v>39</v>
      </c>
      <c r="AG450" s="26">
        <v>27</v>
      </c>
      <c r="AH450" s="26">
        <v>259</v>
      </c>
      <c r="AI450" s="205"/>
      <c r="AJ450" s="25" t="s">
        <v>73</v>
      </c>
      <c r="AK450" s="26">
        <v>136</v>
      </c>
      <c r="AL450" s="26">
        <v>109</v>
      </c>
      <c r="AM450" s="26">
        <v>38</v>
      </c>
      <c r="AN450" s="26">
        <v>357</v>
      </c>
      <c r="AO450" s="26">
        <v>132</v>
      </c>
      <c r="AP450" s="26">
        <v>74</v>
      </c>
      <c r="AQ450" s="26">
        <v>11</v>
      </c>
      <c r="AR450" s="26">
        <v>15</v>
      </c>
      <c r="AS450" s="26">
        <v>278</v>
      </c>
      <c r="AT450" s="26">
        <v>59</v>
      </c>
      <c r="AU450" s="26">
        <v>54</v>
      </c>
      <c r="AW450" s="78" t="s">
        <v>235</v>
      </c>
      <c r="AX450" s="78" t="s">
        <v>2747</v>
      </c>
      <c r="AY450" s="78">
        <v>1635</v>
      </c>
    </row>
    <row r="451" spans="1:51">
      <c r="A451" s="205" t="s">
        <v>2055</v>
      </c>
      <c r="B451" s="8" t="s">
        <v>90</v>
      </c>
      <c r="C451" s="71">
        <v>0</v>
      </c>
      <c r="D451" s="71">
        <v>0</v>
      </c>
      <c r="E451" s="71">
        <v>321</v>
      </c>
      <c r="F451" s="71">
        <v>162</v>
      </c>
      <c r="G451" s="71">
        <v>1770</v>
      </c>
      <c r="H451" s="71">
        <v>941</v>
      </c>
      <c r="I451" s="71">
        <v>3461</v>
      </c>
      <c r="J451" s="71">
        <v>1752</v>
      </c>
      <c r="K451" s="125">
        <v>5552</v>
      </c>
      <c r="L451" s="125">
        <v>2855</v>
      </c>
      <c r="M451" s="71">
        <v>0</v>
      </c>
      <c r="N451" s="71">
        <v>26</v>
      </c>
      <c r="O451" s="71">
        <v>106</v>
      </c>
      <c r="P451" s="71">
        <v>189</v>
      </c>
      <c r="Q451" s="125">
        <v>321</v>
      </c>
      <c r="R451" s="205" t="s">
        <v>2055</v>
      </c>
      <c r="S451" s="8" t="s">
        <v>90</v>
      </c>
      <c r="T451" s="125">
        <v>143</v>
      </c>
      <c r="U451" s="71">
        <v>19</v>
      </c>
      <c r="V451" s="71">
        <v>1</v>
      </c>
      <c r="W451" s="71">
        <v>103</v>
      </c>
      <c r="X451" s="71">
        <v>0</v>
      </c>
      <c r="Y451" s="71">
        <v>31</v>
      </c>
      <c r="Z451" s="71">
        <v>2</v>
      </c>
      <c r="AA451" s="71">
        <v>244</v>
      </c>
      <c r="AB451" s="71">
        <v>0</v>
      </c>
      <c r="AC451" s="16">
        <v>277</v>
      </c>
      <c r="AD451" s="71">
        <v>149</v>
      </c>
      <c r="AE451" s="71">
        <v>75</v>
      </c>
      <c r="AF451" s="71">
        <v>8</v>
      </c>
      <c r="AG451" s="71">
        <v>2</v>
      </c>
      <c r="AH451" s="71">
        <v>170</v>
      </c>
      <c r="AI451" s="205" t="s">
        <v>2055</v>
      </c>
      <c r="AJ451" s="8" t="s">
        <v>90</v>
      </c>
      <c r="AK451" s="71">
        <v>131</v>
      </c>
      <c r="AL451" s="71">
        <v>50</v>
      </c>
      <c r="AM451" s="71">
        <v>79</v>
      </c>
      <c r="AN451" s="71">
        <v>283</v>
      </c>
      <c r="AO451" s="71">
        <v>255</v>
      </c>
      <c r="AP451" s="71">
        <v>98</v>
      </c>
      <c r="AQ451" s="71">
        <v>35</v>
      </c>
      <c r="AR451" s="71">
        <v>21</v>
      </c>
      <c r="AS451" s="71">
        <v>196</v>
      </c>
      <c r="AT451" s="71">
        <v>52</v>
      </c>
      <c r="AU451" s="71">
        <v>49</v>
      </c>
      <c r="AW451" s="78" t="s">
        <v>2055</v>
      </c>
      <c r="AX451" s="78" t="s">
        <v>2748</v>
      </c>
      <c r="AY451" s="78">
        <v>2108</v>
      </c>
    </row>
    <row r="452" spans="1:51">
      <c r="A452" s="205"/>
      <c r="B452" s="8" t="s">
        <v>91</v>
      </c>
      <c r="C452" s="71">
        <v>0</v>
      </c>
      <c r="D452" s="71">
        <v>0</v>
      </c>
      <c r="E452" s="71">
        <v>0</v>
      </c>
      <c r="F452" s="71">
        <v>0</v>
      </c>
      <c r="G452" s="71">
        <v>0</v>
      </c>
      <c r="H452" s="71">
        <v>0</v>
      </c>
      <c r="I452" s="71">
        <v>0</v>
      </c>
      <c r="J452" s="71">
        <v>0</v>
      </c>
      <c r="K452" s="125">
        <v>0</v>
      </c>
      <c r="L452" s="125">
        <v>0</v>
      </c>
      <c r="M452" s="71">
        <v>0</v>
      </c>
      <c r="N452" s="71">
        <v>0</v>
      </c>
      <c r="O452" s="71">
        <v>0</v>
      </c>
      <c r="P452" s="71">
        <v>0</v>
      </c>
      <c r="Q452" s="125">
        <v>0</v>
      </c>
      <c r="R452" s="205"/>
      <c r="S452" s="8" t="s">
        <v>91</v>
      </c>
      <c r="T452" s="125">
        <v>0</v>
      </c>
      <c r="U452" s="71">
        <v>0</v>
      </c>
      <c r="V452" s="71">
        <v>0</v>
      </c>
      <c r="W452" s="71">
        <v>0</v>
      </c>
      <c r="X452" s="71">
        <v>0</v>
      </c>
      <c r="Y452" s="71">
        <v>0</v>
      </c>
      <c r="Z452" s="71">
        <v>0</v>
      </c>
      <c r="AA452" s="71">
        <v>0</v>
      </c>
      <c r="AB452" s="71">
        <v>0</v>
      </c>
      <c r="AC452" s="16">
        <v>0</v>
      </c>
      <c r="AD452" s="71">
        <v>0</v>
      </c>
      <c r="AE452" s="71">
        <v>0</v>
      </c>
      <c r="AF452" s="71">
        <v>0</v>
      </c>
      <c r="AG452" s="71">
        <v>0</v>
      </c>
      <c r="AH452" s="71">
        <v>0</v>
      </c>
      <c r="AI452" s="205"/>
      <c r="AJ452" s="8" t="s">
        <v>91</v>
      </c>
      <c r="AK452" s="71">
        <v>0</v>
      </c>
      <c r="AL452" s="71">
        <v>0</v>
      </c>
      <c r="AM452" s="71">
        <v>0</v>
      </c>
      <c r="AN452" s="71">
        <v>0</v>
      </c>
      <c r="AO452" s="71">
        <v>0</v>
      </c>
      <c r="AP452" s="71">
        <v>0</v>
      </c>
      <c r="AQ452" s="71">
        <v>0</v>
      </c>
      <c r="AR452" s="71">
        <v>0</v>
      </c>
      <c r="AS452" s="71">
        <v>0</v>
      </c>
      <c r="AT452" s="71">
        <v>0</v>
      </c>
      <c r="AU452" s="71">
        <v>0</v>
      </c>
      <c r="AW452" s="78" t="s">
        <v>2055</v>
      </c>
      <c r="AX452" s="78" t="s">
        <v>2749</v>
      </c>
      <c r="AY452" s="78">
        <v>0</v>
      </c>
    </row>
    <row r="453" spans="1:51">
      <c r="A453" s="205"/>
      <c r="B453" s="25" t="s">
        <v>73</v>
      </c>
      <c r="C453" s="26">
        <v>0</v>
      </c>
      <c r="D453" s="26">
        <v>0</v>
      </c>
      <c r="E453" s="26">
        <v>321</v>
      </c>
      <c r="F453" s="26">
        <v>162</v>
      </c>
      <c r="G453" s="26">
        <v>1770</v>
      </c>
      <c r="H453" s="26">
        <v>941</v>
      </c>
      <c r="I453" s="26">
        <v>3461</v>
      </c>
      <c r="J453" s="26">
        <v>1752</v>
      </c>
      <c r="K453" s="26">
        <v>5552</v>
      </c>
      <c r="L453" s="26">
        <v>2855</v>
      </c>
      <c r="M453" s="26">
        <v>0</v>
      </c>
      <c r="N453" s="26">
        <v>26</v>
      </c>
      <c r="O453" s="26">
        <v>106</v>
      </c>
      <c r="P453" s="26">
        <v>189</v>
      </c>
      <c r="Q453" s="26">
        <v>321</v>
      </c>
      <c r="R453" s="205"/>
      <c r="S453" s="25" t="s">
        <v>73</v>
      </c>
      <c r="T453" s="26">
        <v>143</v>
      </c>
      <c r="U453" s="26">
        <v>19</v>
      </c>
      <c r="V453" s="26">
        <v>1</v>
      </c>
      <c r="W453" s="26">
        <v>103</v>
      </c>
      <c r="X453" s="26">
        <v>0</v>
      </c>
      <c r="Y453" s="26">
        <v>31</v>
      </c>
      <c r="Z453" s="26">
        <v>2</v>
      </c>
      <c r="AA453" s="26">
        <v>244</v>
      </c>
      <c r="AB453" s="26">
        <v>0</v>
      </c>
      <c r="AC453" s="26">
        <v>277</v>
      </c>
      <c r="AD453" s="26">
        <v>149</v>
      </c>
      <c r="AE453" s="26">
        <v>75</v>
      </c>
      <c r="AF453" s="26">
        <v>8</v>
      </c>
      <c r="AG453" s="26">
        <v>2</v>
      </c>
      <c r="AH453" s="26">
        <v>170</v>
      </c>
      <c r="AI453" s="205"/>
      <c r="AJ453" s="25" t="s">
        <v>73</v>
      </c>
      <c r="AK453" s="26">
        <v>131</v>
      </c>
      <c r="AL453" s="26">
        <v>50</v>
      </c>
      <c r="AM453" s="26">
        <v>79</v>
      </c>
      <c r="AN453" s="26">
        <v>283</v>
      </c>
      <c r="AO453" s="26">
        <v>255</v>
      </c>
      <c r="AP453" s="26">
        <v>98</v>
      </c>
      <c r="AQ453" s="26">
        <v>35</v>
      </c>
      <c r="AR453" s="26">
        <v>21</v>
      </c>
      <c r="AS453" s="26">
        <v>196</v>
      </c>
      <c r="AT453" s="26">
        <v>52</v>
      </c>
      <c r="AU453" s="26">
        <v>49</v>
      </c>
      <c r="AW453" s="78" t="s">
        <v>2055</v>
      </c>
      <c r="AX453" s="78" t="s">
        <v>2750</v>
      </c>
      <c r="AY453" s="78">
        <v>2108</v>
      </c>
    </row>
    <row r="454" spans="1:51"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  <c r="AA454" s="79"/>
      <c r="AB454" s="79"/>
      <c r="AC454" s="79"/>
      <c r="AD454" s="79"/>
      <c r="AE454" s="79"/>
      <c r="AF454" s="79"/>
      <c r="AG454" s="79"/>
      <c r="AH454" s="79"/>
      <c r="AI454" s="79"/>
      <c r="AJ454" s="79"/>
      <c r="AK454" s="79"/>
      <c r="AL454" s="79"/>
      <c r="AM454" s="79"/>
      <c r="AN454" s="79"/>
      <c r="AO454" s="79"/>
      <c r="AP454" s="79"/>
      <c r="AQ454" s="79"/>
      <c r="AR454" s="79"/>
      <c r="AS454" s="79"/>
      <c r="AT454" s="79"/>
      <c r="AU454" s="79"/>
    </row>
    <row r="455" spans="1:51">
      <c r="AF455"/>
    </row>
  </sheetData>
  <autoFilter ref="A6:AY453" xr:uid="{00000000-0009-0000-0000-000015000000}"/>
  <mergeCells count="600">
    <mergeCell ref="AR87:AR88"/>
    <mergeCell ref="AS87:AS88"/>
    <mergeCell ref="AT87:AT88"/>
    <mergeCell ref="AU87:AU88"/>
    <mergeCell ref="AD87:AD88"/>
    <mergeCell ref="AE87:AE88"/>
    <mergeCell ref="AK87:AK88"/>
    <mergeCell ref="AL87:AL88"/>
    <mergeCell ref="AM87:AM88"/>
    <mergeCell ref="AN87:AN88"/>
    <mergeCell ref="AO87:AO88"/>
    <mergeCell ref="AP87:AP88"/>
    <mergeCell ref="AQ87:AQ88"/>
    <mergeCell ref="U87:U88"/>
    <mergeCell ref="V87:V88"/>
    <mergeCell ref="W87:W88"/>
    <mergeCell ref="X87:X88"/>
    <mergeCell ref="Y87:Y88"/>
    <mergeCell ref="Z87:Z88"/>
    <mergeCell ref="AA87:AA88"/>
    <mergeCell ref="AB87:AB88"/>
    <mergeCell ref="AC87:AC88"/>
    <mergeCell ref="S86:S88"/>
    <mergeCell ref="T86:W86"/>
    <mergeCell ref="X86:AE86"/>
    <mergeCell ref="AF86:AG87"/>
    <mergeCell ref="AH86:AH88"/>
    <mergeCell ref="AI86:AI88"/>
    <mergeCell ref="AJ86:AJ88"/>
    <mergeCell ref="AK86:AU86"/>
    <mergeCell ref="C87:C88"/>
    <mergeCell ref="D87:D88"/>
    <mergeCell ref="E87:E88"/>
    <mergeCell ref="F87:F88"/>
    <mergeCell ref="G87:G88"/>
    <mergeCell ref="H87:H88"/>
    <mergeCell ref="I87:I88"/>
    <mergeCell ref="J87:J88"/>
    <mergeCell ref="K87:K88"/>
    <mergeCell ref="L87:L88"/>
    <mergeCell ref="M87:M88"/>
    <mergeCell ref="N87:N88"/>
    <mergeCell ref="O87:O88"/>
    <mergeCell ref="P87:P88"/>
    <mergeCell ref="Q87:Q88"/>
    <mergeCell ref="T87:T88"/>
    <mergeCell ref="A86:A88"/>
    <mergeCell ref="B86:B88"/>
    <mergeCell ref="C86:D86"/>
    <mergeCell ref="E86:F86"/>
    <mergeCell ref="G86:H86"/>
    <mergeCell ref="I86:J86"/>
    <mergeCell ref="K86:L86"/>
    <mergeCell ref="M86:Q86"/>
    <mergeCell ref="R86:R88"/>
    <mergeCell ref="A1:Q1"/>
    <mergeCell ref="R1:AH1"/>
    <mergeCell ref="A2:Q2"/>
    <mergeCell ref="R2:AH2"/>
    <mergeCell ref="AI1:AU1"/>
    <mergeCell ref="AI2:AU2"/>
    <mergeCell ref="A3:Q3"/>
    <mergeCell ref="R3:AH3"/>
    <mergeCell ref="AJ4:AJ6"/>
    <mergeCell ref="AH4:AH6"/>
    <mergeCell ref="I4:J4"/>
    <mergeCell ref="K4:L4"/>
    <mergeCell ref="M4:Q4"/>
    <mergeCell ref="R4:R6"/>
    <mergeCell ref="S4:S6"/>
    <mergeCell ref="T4:W4"/>
    <mergeCell ref="AI3:AU3"/>
    <mergeCell ref="AK4:AU4"/>
    <mergeCell ref="D5:D6"/>
    <mergeCell ref="E5:E6"/>
    <mergeCell ref="F5:F6"/>
    <mergeCell ref="G5:G6"/>
    <mergeCell ref="H5:H6"/>
    <mergeCell ref="T5:T6"/>
    <mergeCell ref="A7:A9"/>
    <mergeCell ref="R7:R9"/>
    <mergeCell ref="AI7:AI9"/>
    <mergeCell ref="A10:A12"/>
    <mergeCell ref="R10:R12"/>
    <mergeCell ref="AI10:AI12"/>
    <mergeCell ref="AI4:AI6"/>
    <mergeCell ref="A4:A6"/>
    <mergeCell ref="B4:B6"/>
    <mergeCell ref="C4:D4"/>
    <mergeCell ref="E4:F4"/>
    <mergeCell ref="G4:H4"/>
    <mergeCell ref="X4:AE4"/>
    <mergeCell ref="AF4:AG5"/>
    <mergeCell ref="C5:C6"/>
    <mergeCell ref="I5:I6"/>
    <mergeCell ref="J5:J6"/>
    <mergeCell ref="K5:K6"/>
    <mergeCell ref="L5:L6"/>
    <mergeCell ref="M5:M6"/>
    <mergeCell ref="N5:N6"/>
    <mergeCell ref="O5:O6"/>
    <mergeCell ref="P5:P6"/>
    <mergeCell ref="Q5:Q6"/>
    <mergeCell ref="A19:A21"/>
    <mergeCell ref="R19:R21"/>
    <mergeCell ref="AI19:AI21"/>
    <mergeCell ref="A22:A24"/>
    <mergeCell ref="R22:R24"/>
    <mergeCell ref="AI22:AI24"/>
    <mergeCell ref="A13:A15"/>
    <mergeCell ref="R13:R15"/>
    <mergeCell ref="AI13:AI15"/>
    <mergeCell ref="A16:A18"/>
    <mergeCell ref="R16:R18"/>
    <mergeCell ref="AI16:AI18"/>
    <mergeCell ref="A31:A33"/>
    <mergeCell ref="R31:R33"/>
    <mergeCell ref="AI31:AI33"/>
    <mergeCell ref="A34:A36"/>
    <mergeCell ref="R34:R36"/>
    <mergeCell ref="AI34:AI36"/>
    <mergeCell ref="A25:A27"/>
    <mergeCell ref="R25:R27"/>
    <mergeCell ref="AI25:AI27"/>
    <mergeCell ref="A28:A30"/>
    <mergeCell ref="R28:R30"/>
    <mergeCell ref="AI28:AI30"/>
    <mergeCell ref="A37:A39"/>
    <mergeCell ref="R37:R39"/>
    <mergeCell ref="AI37:AI39"/>
    <mergeCell ref="A40:A42"/>
    <mergeCell ref="R40:R42"/>
    <mergeCell ref="AI40:AI42"/>
    <mergeCell ref="A43:Q43"/>
    <mergeCell ref="R43:AH43"/>
    <mergeCell ref="AI43:AU43"/>
    <mergeCell ref="A48:A50"/>
    <mergeCell ref="R48:R50"/>
    <mergeCell ref="AI48:AI50"/>
    <mergeCell ref="A54:A56"/>
    <mergeCell ref="R54:R56"/>
    <mergeCell ref="AI54:AI56"/>
    <mergeCell ref="A51:A53"/>
    <mergeCell ref="R51:R53"/>
    <mergeCell ref="AI51:AI53"/>
    <mergeCell ref="A63:A65"/>
    <mergeCell ref="R63:R65"/>
    <mergeCell ref="AI63:AI65"/>
    <mergeCell ref="A66:A68"/>
    <mergeCell ref="R66:R68"/>
    <mergeCell ref="AI66:AI68"/>
    <mergeCell ref="A57:A59"/>
    <mergeCell ref="R57:R59"/>
    <mergeCell ref="AI57:AI59"/>
    <mergeCell ref="A60:A62"/>
    <mergeCell ref="R60:R62"/>
    <mergeCell ref="AI60:AI62"/>
    <mergeCell ref="R176:R178"/>
    <mergeCell ref="AI176:AI178"/>
    <mergeCell ref="R179:R181"/>
    <mergeCell ref="A69:A71"/>
    <mergeCell ref="R69:R71"/>
    <mergeCell ref="AI69:AI71"/>
    <mergeCell ref="A72:A74"/>
    <mergeCell ref="R72:R74"/>
    <mergeCell ref="AI72:AI74"/>
    <mergeCell ref="A75:A77"/>
    <mergeCell ref="AI81:AI83"/>
    <mergeCell ref="A84:Q84"/>
    <mergeCell ref="R84:AH84"/>
    <mergeCell ref="AI84:AU84"/>
    <mergeCell ref="A85:Q85"/>
    <mergeCell ref="R85:AH85"/>
    <mergeCell ref="AI85:AU85"/>
    <mergeCell ref="A153:A155"/>
    <mergeCell ref="A96:A98"/>
    <mergeCell ref="R96:R98"/>
    <mergeCell ref="AI96:AI98"/>
    <mergeCell ref="A90:A92"/>
    <mergeCell ref="R90:R92"/>
    <mergeCell ref="AI90:AI92"/>
    <mergeCell ref="AI226:AI228"/>
    <mergeCell ref="R236:R238"/>
    <mergeCell ref="AI236:AI238"/>
    <mergeCell ref="A239:A241"/>
    <mergeCell ref="R239:R241"/>
    <mergeCell ref="AI242:AI244"/>
    <mergeCell ref="A245:A247"/>
    <mergeCell ref="R245:R247"/>
    <mergeCell ref="AI245:AI247"/>
    <mergeCell ref="A401:A403"/>
    <mergeCell ref="R401:R403"/>
    <mergeCell ref="R391:R393"/>
    <mergeCell ref="A359:A361"/>
    <mergeCell ref="R359:R361"/>
    <mergeCell ref="AI339:AI341"/>
    <mergeCell ref="A346:A348"/>
    <mergeCell ref="R346:R348"/>
    <mergeCell ref="AI346:AI348"/>
    <mergeCell ref="AI349:AI351"/>
    <mergeCell ref="A352:A354"/>
    <mergeCell ref="A372:A374"/>
    <mergeCell ref="R372:R374"/>
    <mergeCell ref="A368:A370"/>
    <mergeCell ref="R368:R370"/>
    <mergeCell ref="AI368:AI370"/>
    <mergeCell ref="A362:A364"/>
    <mergeCell ref="R362:R364"/>
    <mergeCell ref="AI362:AI364"/>
    <mergeCell ref="R356:R358"/>
    <mergeCell ref="AI342:AI344"/>
    <mergeCell ref="R349:R351"/>
    <mergeCell ref="R339:R341"/>
    <mergeCell ref="A451:A453"/>
    <mergeCell ref="R451:R453"/>
    <mergeCell ref="AI451:AI453"/>
    <mergeCell ref="A448:A450"/>
    <mergeCell ref="R448:R450"/>
    <mergeCell ref="AI448:AI450"/>
    <mergeCell ref="AI445:AI447"/>
    <mergeCell ref="A445:A447"/>
    <mergeCell ref="R445:R447"/>
    <mergeCell ref="A423:A425"/>
    <mergeCell ref="R423:R425"/>
    <mergeCell ref="AI423:AI425"/>
    <mergeCell ref="AI429:AI431"/>
    <mergeCell ref="AI441:AI443"/>
    <mergeCell ref="A441:A443"/>
    <mergeCell ref="R441:R443"/>
    <mergeCell ref="A426:A428"/>
    <mergeCell ref="R426:R428"/>
    <mergeCell ref="A438:A440"/>
    <mergeCell ref="R438:R440"/>
    <mergeCell ref="AI438:AI440"/>
    <mergeCell ref="A432:A434"/>
    <mergeCell ref="A435:A437"/>
    <mergeCell ref="R435:R437"/>
    <mergeCell ref="AI435:AI437"/>
    <mergeCell ref="R429:R431"/>
    <mergeCell ref="AI93:AI95"/>
    <mergeCell ref="A156:A158"/>
    <mergeCell ref="R156:R158"/>
    <mergeCell ref="AI156:AI158"/>
    <mergeCell ref="AI265:AI267"/>
    <mergeCell ref="A268:A270"/>
    <mergeCell ref="R255:R257"/>
    <mergeCell ref="AI255:AI257"/>
    <mergeCell ref="A258:A260"/>
    <mergeCell ref="R258:R260"/>
    <mergeCell ref="AI258:AI260"/>
    <mergeCell ref="A252:A254"/>
    <mergeCell ref="R252:R254"/>
    <mergeCell ref="AI252:AI254"/>
    <mergeCell ref="A220:A222"/>
    <mergeCell ref="R220:R222"/>
    <mergeCell ref="AI220:AI222"/>
    <mergeCell ref="R226:R228"/>
    <mergeCell ref="AI230:AI232"/>
    <mergeCell ref="A223:A225"/>
    <mergeCell ref="R223:R225"/>
    <mergeCell ref="A159:A161"/>
    <mergeCell ref="AI159:AI161"/>
    <mergeCell ref="R150:R152"/>
    <mergeCell ref="AI150:AI152"/>
    <mergeCell ref="A125:A127"/>
    <mergeCell ref="R125:R127"/>
    <mergeCell ref="AI125:AI127"/>
    <mergeCell ref="A137:A139"/>
    <mergeCell ref="R137:R139"/>
    <mergeCell ref="AI137:AI139"/>
    <mergeCell ref="A140:A142"/>
    <mergeCell ref="A128:A130"/>
    <mergeCell ref="R128:R130"/>
    <mergeCell ref="AI128:AI130"/>
    <mergeCell ref="R140:R142"/>
    <mergeCell ref="AI140:AI142"/>
    <mergeCell ref="A131:A133"/>
    <mergeCell ref="R131:R133"/>
    <mergeCell ref="AI131:AI133"/>
    <mergeCell ref="A134:A136"/>
    <mergeCell ref="R134:R136"/>
    <mergeCell ref="AI134:AI136"/>
    <mergeCell ref="A119:A121"/>
    <mergeCell ref="R119:R121"/>
    <mergeCell ref="AI119:AI121"/>
    <mergeCell ref="A122:A124"/>
    <mergeCell ref="R122:R124"/>
    <mergeCell ref="AI122:AI124"/>
    <mergeCell ref="R106:R108"/>
    <mergeCell ref="AI106:AI108"/>
    <mergeCell ref="R109:R111"/>
    <mergeCell ref="AI109:AI111"/>
    <mergeCell ref="A112:A114"/>
    <mergeCell ref="R112:R114"/>
    <mergeCell ref="AI112:AI114"/>
    <mergeCell ref="A329:A331"/>
    <mergeCell ref="A326:A328"/>
    <mergeCell ref="R323:R325"/>
    <mergeCell ref="AI310:AI312"/>
    <mergeCell ref="A144:A146"/>
    <mergeCell ref="R144:R146"/>
    <mergeCell ref="AI144:AI146"/>
    <mergeCell ref="AI147:AI149"/>
    <mergeCell ref="A147:A149"/>
    <mergeCell ref="R147:R149"/>
    <mergeCell ref="A150:A152"/>
    <mergeCell ref="AI300:AI302"/>
    <mergeCell ref="AI291:AI293"/>
    <mergeCell ref="A294:A296"/>
    <mergeCell ref="R294:R296"/>
    <mergeCell ref="AI294:AI296"/>
    <mergeCell ref="AI281:AI283"/>
    <mergeCell ref="R284:R286"/>
    <mergeCell ref="R268:R270"/>
    <mergeCell ref="AI233:AI235"/>
    <mergeCell ref="AI223:AI225"/>
    <mergeCell ref="A226:A228"/>
    <mergeCell ref="R265:R267"/>
    <mergeCell ref="R159:R161"/>
    <mergeCell ref="AI271:AI273"/>
    <mergeCell ref="A274:A276"/>
    <mergeCell ref="R153:R155"/>
    <mergeCell ref="R198:R200"/>
    <mergeCell ref="AI201:AI203"/>
    <mergeCell ref="A192:A194"/>
    <mergeCell ref="A179:A181"/>
    <mergeCell ref="AI179:AI181"/>
    <mergeCell ref="A182:A184"/>
    <mergeCell ref="R192:R194"/>
    <mergeCell ref="AI192:AI194"/>
    <mergeCell ref="A195:A197"/>
    <mergeCell ref="R195:R197"/>
    <mergeCell ref="AI195:AI197"/>
    <mergeCell ref="A163:A165"/>
    <mergeCell ref="R163:R165"/>
    <mergeCell ref="AI163:AI165"/>
    <mergeCell ref="A166:A168"/>
    <mergeCell ref="R166:R168"/>
    <mergeCell ref="AI166:AI168"/>
    <mergeCell ref="A172:A174"/>
    <mergeCell ref="R271:R273"/>
    <mergeCell ref="AI217:AI219"/>
    <mergeCell ref="AI239:AI241"/>
    <mergeCell ref="AI169:AI171"/>
    <mergeCell ref="AI186:AI188"/>
    <mergeCell ref="R189:R191"/>
    <mergeCell ref="AI189:AI191"/>
    <mergeCell ref="AI198:AI200"/>
    <mergeCell ref="A198:A200"/>
    <mergeCell ref="AI214:AI216"/>
    <mergeCell ref="A204:A206"/>
    <mergeCell ref="A217:A219"/>
    <mergeCell ref="R217:R219"/>
    <mergeCell ref="AI207:AI209"/>
    <mergeCell ref="A210:A212"/>
    <mergeCell ref="R210:R212"/>
    <mergeCell ref="AI210:AI212"/>
    <mergeCell ref="A207:A209"/>
    <mergeCell ref="R207:R209"/>
    <mergeCell ref="R172:R174"/>
    <mergeCell ref="AI172:AI174"/>
    <mergeCell ref="R182:R184"/>
    <mergeCell ref="AI182:AI184"/>
    <mergeCell ref="A189:A191"/>
    <mergeCell ref="R204:R206"/>
    <mergeCell ref="AI204:AI206"/>
    <mergeCell ref="A176:A178"/>
    <mergeCell ref="AI248:AI250"/>
    <mergeCell ref="A236:A238"/>
    <mergeCell ref="AI314:AI316"/>
    <mergeCell ref="R320:R322"/>
    <mergeCell ref="AI320:AI322"/>
    <mergeCell ref="R262:R264"/>
    <mergeCell ref="AI262:AI264"/>
    <mergeCell ref="A317:A319"/>
    <mergeCell ref="R317:R319"/>
    <mergeCell ref="A297:A299"/>
    <mergeCell ref="R297:R299"/>
    <mergeCell ref="AI297:AI299"/>
    <mergeCell ref="AI268:AI270"/>
    <mergeCell ref="A284:A286"/>
    <mergeCell ref="AI284:AI286"/>
    <mergeCell ref="A288:A290"/>
    <mergeCell ref="A291:A293"/>
    <mergeCell ref="R291:R293"/>
    <mergeCell ref="R288:R290"/>
    <mergeCell ref="AI288:AI290"/>
    <mergeCell ref="A265:A267"/>
    <mergeCell ref="R274:R276"/>
    <mergeCell ref="AI274:AI276"/>
    <mergeCell ref="A271:A273"/>
    <mergeCell ref="A277:A279"/>
    <mergeCell ref="R277:R279"/>
    <mergeCell ref="AI277:AI279"/>
    <mergeCell ref="R329:R331"/>
    <mergeCell ref="AI329:AI331"/>
    <mergeCell ref="AI317:AI319"/>
    <mergeCell ref="AI336:AI338"/>
    <mergeCell ref="R432:R434"/>
    <mergeCell ref="AI432:AI434"/>
    <mergeCell ref="A384:A386"/>
    <mergeCell ref="R384:R386"/>
    <mergeCell ref="AI384:AI386"/>
    <mergeCell ref="A365:A367"/>
    <mergeCell ref="A381:A383"/>
    <mergeCell ref="R381:R383"/>
    <mergeCell ref="AI381:AI383"/>
    <mergeCell ref="AI419:AI421"/>
    <mergeCell ref="A391:A393"/>
    <mergeCell ref="A407:A409"/>
    <mergeCell ref="AI401:AI403"/>
    <mergeCell ref="A404:A406"/>
    <mergeCell ref="R404:R406"/>
    <mergeCell ref="AI426:AI428"/>
    <mergeCell ref="A429:A431"/>
    <mergeCell ref="A410:A412"/>
    <mergeCell ref="R410:R412"/>
    <mergeCell ref="AI416:AI418"/>
    <mergeCell ref="AI407:AI409"/>
    <mergeCell ref="R407:R409"/>
    <mergeCell ref="AI413:AI415"/>
    <mergeCell ref="A413:A415"/>
    <mergeCell ref="R413:R415"/>
    <mergeCell ref="A419:A421"/>
    <mergeCell ref="A416:A418"/>
    <mergeCell ref="R416:R418"/>
    <mergeCell ref="R419:R421"/>
    <mergeCell ref="AI410:AI412"/>
    <mergeCell ref="A262:A264"/>
    <mergeCell ref="A169:A171"/>
    <mergeCell ref="R169:R171"/>
    <mergeCell ref="A186:A188"/>
    <mergeCell ref="R186:R188"/>
    <mergeCell ref="A230:A232"/>
    <mergeCell ref="R230:R232"/>
    <mergeCell ref="AI397:AI399"/>
    <mergeCell ref="A375:A377"/>
    <mergeCell ref="R375:R377"/>
    <mergeCell ref="AI375:AI377"/>
    <mergeCell ref="A378:A380"/>
    <mergeCell ref="R378:R380"/>
    <mergeCell ref="AI378:AI380"/>
    <mergeCell ref="A394:A396"/>
    <mergeCell ref="R394:R396"/>
    <mergeCell ref="AI394:AI396"/>
    <mergeCell ref="AI391:AI393"/>
    <mergeCell ref="A388:A390"/>
    <mergeCell ref="R388:R390"/>
    <mergeCell ref="AI388:AI390"/>
    <mergeCell ref="R365:R367"/>
    <mergeCell ref="AI365:AI367"/>
    <mergeCell ref="AI332:AI334"/>
    <mergeCell ref="AI153:AI155"/>
    <mergeCell ref="A201:A203"/>
    <mergeCell ref="R201:R203"/>
    <mergeCell ref="R326:R328"/>
    <mergeCell ref="R281:R283"/>
    <mergeCell ref="A242:A244"/>
    <mergeCell ref="R242:R244"/>
    <mergeCell ref="A214:A216"/>
    <mergeCell ref="R214:R216"/>
    <mergeCell ref="A304:A306"/>
    <mergeCell ref="R304:R306"/>
    <mergeCell ref="A233:A235"/>
    <mergeCell ref="R233:R235"/>
    <mergeCell ref="A281:A283"/>
    <mergeCell ref="A300:A302"/>
    <mergeCell ref="R300:R302"/>
    <mergeCell ref="A255:A257"/>
    <mergeCell ref="A248:A250"/>
    <mergeCell ref="R248:R250"/>
    <mergeCell ref="AI323:AI325"/>
    <mergeCell ref="A314:A316"/>
    <mergeCell ref="R314:R316"/>
    <mergeCell ref="AI304:AI306"/>
    <mergeCell ref="A307:A309"/>
    <mergeCell ref="AK45:AU45"/>
    <mergeCell ref="AI99:AI101"/>
    <mergeCell ref="A102:A104"/>
    <mergeCell ref="R102:R104"/>
    <mergeCell ref="AI115:AI117"/>
    <mergeCell ref="A106:A108"/>
    <mergeCell ref="AI102:AI104"/>
    <mergeCell ref="A115:A117"/>
    <mergeCell ref="R115:R117"/>
    <mergeCell ref="A109:A111"/>
    <mergeCell ref="R75:R77"/>
    <mergeCell ref="AI75:AI77"/>
    <mergeCell ref="A78:A80"/>
    <mergeCell ref="R78:R80"/>
    <mergeCell ref="AI78:AI80"/>
    <mergeCell ref="A81:A83"/>
    <mergeCell ref="I45:J45"/>
    <mergeCell ref="K45:L45"/>
    <mergeCell ref="M45:Q45"/>
    <mergeCell ref="A99:A101"/>
    <mergeCell ref="R99:R101"/>
    <mergeCell ref="R81:R83"/>
    <mergeCell ref="A93:A95"/>
    <mergeCell ref="R93:R95"/>
    <mergeCell ref="R307:R309"/>
    <mergeCell ref="AI307:AI309"/>
    <mergeCell ref="A310:A312"/>
    <mergeCell ref="R310:R312"/>
    <mergeCell ref="AI372:AI374"/>
    <mergeCell ref="AI356:AI358"/>
    <mergeCell ref="AI404:AI406"/>
    <mergeCell ref="A397:A399"/>
    <mergeCell ref="R397:R399"/>
    <mergeCell ref="A320:A322"/>
    <mergeCell ref="A336:A338"/>
    <mergeCell ref="R336:R338"/>
    <mergeCell ref="A332:A334"/>
    <mergeCell ref="R332:R334"/>
    <mergeCell ref="A349:A351"/>
    <mergeCell ref="A339:A341"/>
    <mergeCell ref="AI359:AI361"/>
    <mergeCell ref="A356:A358"/>
    <mergeCell ref="R352:R354"/>
    <mergeCell ref="A342:A344"/>
    <mergeCell ref="R342:R344"/>
    <mergeCell ref="AI352:AI354"/>
    <mergeCell ref="AI326:AI328"/>
    <mergeCell ref="A323:A325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5:AD6"/>
    <mergeCell ref="AE5:AE6"/>
    <mergeCell ref="AK5:AK6"/>
    <mergeCell ref="AL5:AL6"/>
    <mergeCell ref="AM5:AM6"/>
    <mergeCell ref="AN5:AN6"/>
    <mergeCell ref="AO5:AO6"/>
    <mergeCell ref="AP5:AP6"/>
    <mergeCell ref="AQ5:AQ6"/>
    <mergeCell ref="AR5:AR6"/>
    <mergeCell ref="AS5:AS6"/>
    <mergeCell ref="AT5:AT6"/>
    <mergeCell ref="AU5:AU6"/>
    <mergeCell ref="A44:Q44"/>
    <mergeCell ref="R44:AH44"/>
    <mergeCell ref="AI44:AU44"/>
    <mergeCell ref="A45:A47"/>
    <mergeCell ref="B45:B47"/>
    <mergeCell ref="C45:D45"/>
    <mergeCell ref="E45:F45"/>
    <mergeCell ref="G45:H45"/>
    <mergeCell ref="R45:R47"/>
    <mergeCell ref="S45:S47"/>
    <mergeCell ref="T45:W45"/>
    <mergeCell ref="X45:AE45"/>
    <mergeCell ref="AF45:AG46"/>
    <mergeCell ref="AH45:AH47"/>
    <mergeCell ref="AI45:AI47"/>
    <mergeCell ref="AJ45:AJ47"/>
    <mergeCell ref="C46:C47"/>
    <mergeCell ref="D46:D47"/>
    <mergeCell ref="E46:E47"/>
    <mergeCell ref="F46:F47"/>
    <mergeCell ref="G46:G47"/>
    <mergeCell ref="H46:H47"/>
    <mergeCell ref="I46:I47"/>
    <mergeCell ref="J46:J47"/>
    <mergeCell ref="K46:K47"/>
    <mergeCell ref="L46:L47"/>
    <mergeCell ref="M46:M47"/>
    <mergeCell ref="N46:N47"/>
    <mergeCell ref="O46:O47"/>
    <mergeCell ref="P46:P47"/>
    <mergeCell ref="Q46:Q47"/>
    <mergeCell ref="T46:T47"/>
    <mergeCell ref="U46:U47"/>
    <mergeCell ref="V46:V47"/>
    <mergeCell ref="W46:W47"/>
    <mergeCell ref="X46:X47"/>
    <mergeCell ref="Y46:Y47"/>
    <mergeCell ref="AN46:AN47"/>
    <mergeCell ref="AO46:AO47"/>
    <mergeCell ref="AP46:AP47"/>
    <mergeCell ref="AQ46:AQ47"/>
    <mergeCell ref="AR46:AR47"/>
    <mergeCell ref="AS46:AS47"/>
    <mergeCell ref="AT46:AT47"/>
    <mergeCell ref="AU46:AU47"/>
    <mergeCell ref="Z46:Z47"/>
    <mergeCell ref="AA46:AA47"/>
    <mergeCell ref="AB46:AB47"/>
    <mergeCell ref="AC46:AC47"/>
    <mergeCell ref="AD46:AD47"/>
    <mergeCell ref="AE46:AE47"/>
    <mergeCell ref="AK46:AK47"/>
    <mergeCell ref="AL46:AL47"/>
    <mergeCell ref="AM46:AM47"/>
  </mergeCells>
  <printOptions horizontalCentered="1"/>
  <pageMargins left="0.23622047244094491" right="0.23622047244094491" top="0.35433070866141736" bottom="0.35433070866141736" header="0.11811023622047245" footer="0.11811023622047245"/>
  <pageSetup paperSize="9" scale="73" firstPageNumber="25" orientation="landscape" horizontalDpi="300" verticalDpi="300" r:id="rId1"/>
  <headerFooter>
    <oddFooter>&amp;R&amp;8&amp;P</oddFooter>
  </headerFooter>
  <rowBreaks count="10" manualBreakCount="10">
    <brk id="42" max="42" man="1"/>
    <brk id="83" max="42" man="1"/>
    <brk id="133" max="46" man="1"/>
    <brk id="174" max="46" man="1"/>
    <brk id="219" max="46" man="1"/>
    <brk id="260" max="46" man="1"/>
    <brk id="302" max="46" man="1"/>
    <brk id="344" max="46" man="1"/>
    <brk id="386" max="46" man="1"/>
    <brk id="421" max="46" man="1"/>
  </rowBreaks>
  <colBreaks count="1" manualBreakCount="1">
    <brk id="1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21</vt:i4>
      </vt:variant>
      <vt:variant>
        <vt:lpstr>Plages nommées</vt:lpstr>
      </vt:variant>
      <vt:variant>
        <vt:i4>155</vt:i4>
      </vt:variant>
    </vt:vector>
  </HeadingPairs>
  <TitlesOfParts>
    <vt:vector size="176" baseType="lpstr">
      <vt:lpstr>annexe</vt:lpstr>
      <vt:lpstr>couverture</vt:lpstr>
      <vt:lpstr>sommaire</vt:lpstr>
      <vt:lpstr>preface</vt:lpstr>
      <vt:lpstr>i_INDICATEURS</vt:lpstr>
      <vt:lpstr>ii_SYNTHESE_PUB_ET_PV_PAR_DREN</vt:lpstr>
      <vt:lpstr>iii_EEC_PAR_DREN_ET_CISCO</vt:lpstr>
      <vt:lpstr>iv_SYNTHESE_PAR_DREN_ET_MILIEU</vt:lpstr>
      <vt:lpstr>1_PRESCOLAIRE_PUBLIC</vt:lpstr>
      <vt:lpstr>2_PRIMAIRE_PUBLIC</vt:lpstr>
      <vt:lpstr>3_COLLEGE_PUBLIC</vt:lpstr>
      <vt:lpstr>4_LYCEE_PUBLIC</vt:lpstr>
      <vt:lpstr>5_PRESCOLAIRE_PRIVE</vt:lpstr>
      <vt:lpstr>6_PRIMAIRE_PRIVE</vt:lpstr>
      <vt:lpstr>7_COLLEGE_PRIVE</vt:lpstr>
      <vt:lpstr>8_LYCEE_PRIVE</vt:lpstr>
      <vt:lpstr>9_ESH</vt:lpstr>
      <vt:lpstr>10_PAR_AGE_PRESCO_PUB_ET_PV</vt:lpstr>
      <vt:lpstr>11_PAR_AGE_NIV_I_PUB_ET_PV</vt:lpstr>
      <vt:lpstr>12_PAR_AGE_NIV_II_PUB_ET_PV</vt:lpstr>
      <vt:lpstr>13_PAR_AGE_NIV_III_PUB_ET_PV</vt:lpstr>
      <vt:lpstr>annee_scolaire</vt:lpstr>
      <vt:lpstr>cisco_01</vt:lpstr>
      <vt:lpstr>cisco_02</vt:lpstr>
      <vt:lpstr>cisco_03</vt:lpstr>
      <vt:lpstr>cisco_04</vt:lpstr>
      <vt:lpstr>cisco_05</vt:lpstr>
      <vt:lpstr>cisco_06</vt:lpstr>
      <vt:lpstr>cisco_07</vt:lpstr>
      <vt:lpstr>cisco_08</vt:lpstr>
      <vt:lpstr>cisco_09</vt:lpstr>
      <vt:lpstr>code_cisco_01</vt:lpstr>
      <vt:lpstr>code_cisco_02</vt:lpstr>
      <vt:lpstr>code_cisco_03</vt:lpstr>
      <vt:lpstr>code_cisco_04</vt:lpstr>
      <vt:lpstr>code_cisco_05</vt:lpstr>
      <vt:lpstr>code_cisco_06</vt:lpstr>
      <vt:lpstr>code_cisco_07</vt:lpstr>
      <vt:lpstr>code_cisco_08</vt:lpstr>
      <vt:lpstr>code_cisco_09</vt:lpstr>
      <vt:lpstr>code_zap_01</vt:lpstr>
      <vt:lpstr>code_zap_02</vt:lpstr>
      <vt:lpstr>code_zap_03</vt:lpstr>
      <vt:lpstr>code_zap_04</vt:lpstr>
      <vt:lpstr>code_zap_05</vt:lpstr>
      <vt:lpstr>code_zap_06</vt:lpstr>
      <vt:lpstr>code_zap_07</vt:lpstr>
      <vt:lpstr>code_zap_08</vt:lpstr>
      <vt:lpstr>code_zap_09</vt:lpstr>
      <vt:lpstr>code_zap_10</vt:lpstr>
      <vt:lpstr>code_zap_11</vt:lpstr>
      <vt:lpstr>code_zap_12</vt:lpstr>
      <vt:lpstr>code_zap_13</vt:lpstr>
      <vt:lpstr>code_zap_14</vt:lpstr>
      <vt:lpstr>code_zap_15</vt:lpstr>
      <vt:lpstr>code_zap_16</vt:lpstr>
      <vt:lpstr>code_zap_17</vt:lpstr>
      <vt:lpstr>code_zap_18</vt:lpstr>
      <vt:lpstr>code_zap_19</vt:lpstr>
      <vt:lpstr>code_zap_20</vt:lpstr>
      <vt:lpstr>code_zap_21</vt:lpstr>
      <vt:lpstr>code_zap_22</vt:lpstr>
      <vt:lpstr>code_zap_23</vt:lpstr>
      <vt:lpstr>code_zap_24</vt:lpstr>
      <vt:lpstr>code_zap_25</vt:lpstr>
      <vt:lpstr>code_zap_26</vt:lpstr>
      <vt:lpstr>code_zap_27</vt:lpstr>
      <vt:lpstr>code_zap_28</vt:lpstr>
      <vt:lpstr>code_zap_29</vt:lpstr>
      <vt:lpstr>code_zap_30</vt:lpstr>
      <vt:lpstr>code_zap_31</vt:lpstr>
      <vt:lpstr>code_zap_32</vt:lpstr>
      <vt:lpstr>code_zap_33</vt:lpstr>
      <vt:lpstr>code_zap_34</vt:lpstr>
      <vt:lpstr>code_zap_35</vt:lpstr>
      <vt:lpstr>code_zap_36</vt:lpstr>
      <vt:lpstr>code_zap_37</vt:lpstr>
      <vt:lpstr>code_zap_38</vt:lpstr>
      <vt:lpstr>code_zap_39</vt:lpstr>
      <vt:lpstr>code_zap_40</vt:lpstr>
      <vt:lpstr>code_zap_41</vt:lpstr>
      <vt:lpstr>code_zap_42</vt:lpstr>
      <vt:lpstr>code_zap_43</vt:lpstr>
      <vt:lpstr>code_zap_44</vt:lpstr>
      <vt:lpstr>code_zap_45</vt:lpstr>
      <vt:lpstr>code_zap_46</vt:lpstr>
      <vt:lpstr>code_zap_47</vt:lpstr>
      <vt:lpstr>code_zap_48</vt:lpstr>
      <vt:lpstr>'1_PRESCOLAIRE_PUBLIC'!Impression_des_titres</vt:lpstr>
      <vt:lpstr>'2_PRIMAIRE_PUBLIC'!Impression_des_titres</vt:lpstr>
      <vt:lpstr>'3_COLLEGE_PUBLIC'!Impression_des_titres</vt:lpstr>
      <vt:lpstr>'4_LYCEE_PUBLIC'!Impression_des_titres</vt:lpstr>
      <vt:lpstr>'5_PRESCOLAIRE_PRIVE'!Impression_des_titres</vt:lpstr>
      <vt:lpstr>'6_PRIMAIRE_PRIVE'!Impression_des_titres</vt:lpstr>
      <vt:lpstr>'7_COLLEGE_PRIVE'!Impression_des_titres</vt:lpstr>
      <vt:lpstr>'8_LYCEE_PRIVE'!Impression_des_titres</vt:lpstr>
      <vt:lpstr>population_college_11</vt:lpstr>
      <vt:lpstr>population_college_14</vt:lpstr>
      <vt:lpstr>population_lycee_15</vt:lpstr>
      <vt:lpstr>population_lycee_17</vt:lpstr>
      <vt:lpstr>population_presco_3</vt:lpstr>
      <vt:lpstr>population_presco_5</vt:lpstr>
      <vt:lpstr>population_primaire_10</vt:lpstr>
      <vt:lpstr>population_primaire_6</vt:lpstr>
      <vt:lpstr>tama</vt:lpstr>
      <vt:lpstr>type_commune</vt:lpstr>
      <vt:lpstr>type_reponse</vt:lpstr>
      <vt:lpstr>type_statut</vt:lpstr>
      <vt:lpstr>zap_01</vt:lpstr>
      <vt:lpstr>zap_02</vt:lpstr>
      <vt:lpstr>zap_03</vt:lpstr>
      <vt:lpstr>zap_04</vt:lpstr>
      <vt:lpstr>zap_05</vt:lpstr>
      <vt:lpstr>zap_06</vt:lpstr>
      <vt:lpstr>zap_07</vt:lpstr>
      <vt:lpstr>zap_08</vt:lpstr>
      <vt:lpstr>zap_09</vt:lpstr>
      <vt:lpstr>zap_10</vt:lpstr>
      <vt:lpstr>zap_11</vt:lpstr>
      <vt:lpstr>zap_12</vt:lpstr>
      <vt:lpstr>zap_13</vt:lpstr>
      <vt:lpstr>zap_14</vt:lpstr>
      <vt:lpstr>zap_15</vt:lpstr>
      <vt:lpstr>zap_16</vt:lpstr>
      <vt:lpstr>zap_17</vt:lpstr>
      <vt:lpstr>zap_18</vt:lpstr>
      <vt:lpstr>zap_19</vt:lpstr>
      <vt:lpstr>zap_20</vt:lpstr>
      <vt:lpstr>zap_21</vt:lpstr>
      <vt:lpstr>zap_22</vt:lpstr>
      <vt:lpstr>zap_23</vt:lpstr>
      <vt:lpstr>zap_24</vt:lpstr>
      <vt:lpstr>zap_25</vt:lpstr>
      <vt:lpstr>zap_26</vt:lpstr>
      <vt:lpstr>zap_27</vt:lpstr>
      <vt:lpstr>zap_28</vt:lpstr>
      <vt:lpstr>zap_29</vt:lpstr>
      <vt:lpstr>zap_30</vt:lpstr>
      <vt:lpstr>zap_31</vt:lpstr>
      <vt:lpstr>zap_32</vt:lpstr>
      <vt:lpstr>zap_33</vt:lpstr>
      <vt:lpstr>zap_34</vt:lpstr>
      <vt:lpstr>zap_35</vt:lpstr>
      <vt:lpstr>zap_36</vt:lpstr>
      <vt:lpstr>zap_37</vt:lpstr>
      <vt:lpstr>zap_38</vt:lpstr>
      <vt:lpstr>zap_39</vt:lpstr>
      <vt:lpstr>zap_40</vt:lpstr>
      <vt:lpstr>zap_41</vt:lpstr>
      <vt:lpstr>zap_42</vt:lpstr>
      <vt:lpstr>zap_43</vt:lpstr>
      <vt:lpstr>zap_44</vt:lpstr>
      <vt:lpstr>zap_45</vt:lpstr>
      <vt:lpstr>zap_46</vt:lpstr>
      <vt:lpstr>zap_47</vt:lpstr>
      <vt:lpstr>zap_48</vt:lpstr>
      <vt:lpstr>'1_PRESCOLAIRE_PUBLIC'!Zone_d_impression</vt:lpstr>
      <vt:lpstr>'10_PAR_AGE_PRESCO_PUB_ET_PV'!Zone_d_impression</vt:lpstr>
      <vt:lpstr>'11_PAR_AGE_NIV_I_PUB_ET_PV'!Zone_d_impression</vt:lpstr>
      <vt:lpstr>'12_PAR_AGE_NIV_II_PUB_ET_PV'!Zone_d_impression</vt:lpstr>
      <vt:lpstr>'13_PAR_AGE_NIV_III_PUB_ET_PV'!Zone_d_impression</vt:lpstr>
      <vt:lpstr>'2_PRIMAIRE_PUBLIC'!Zone_d_impression</vt:lpstr>
      <vt:lpstr>'3_COLLEGE_PUBLIC'!Zone_d_impression</vt:lpstr>
      <vt:lpstr>'4_LYCEE_PUBLIC'!Zone_d_impression</vt:lpstr>
      <vt:lpstr>'5_PRESCOLAIRE_PRIVE'!Zone_d_impression</vt:lpstr>
      <vt:lpstr>'6_PRIMAIRE_PRIVE'!Zone_d_impression</vt:lpstr>
      <vt:lpstr>'7_COLLEGE_PRIVE'!Zone_d_impression</vt:lpstr>
      <vt:lpstr>'8_LYCEE_PRIVE'!Zone_d_impression</vt:lpstr>
      <vt:lpstr>'9_ESH'!Zone_d_impression</vt:lpstr>
      <vt:lpstr>couverture!Zone_d_impression</vt:lpstr>
      <vt:lpstr>i_INDICATEURS!Zone_d_impression</vt:lpstr>
      <vt:lpstr>ii_SYNTHESE_PUB_ET_PV_PAR_DREN!Zone_d_impression</vt:lpstr>
      <vt:lpstr>iii_EEC_PAR_DREN_ET_CISCO!Zone_d_impression</vt:lpstr>
      <vt:lpstr>iv_SYNTHESE_PAR_DREN_ET_MILIEU!Zone_d_impression</vt:lpstr>
      <vt:lpstr>preface!Zone_d_impression</vt:lpstr>
      <vt:lpstr>sommaire!Zone_d_impression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RATSIMBASON Hariniaina Michaël</dc:creator>
  <cp:lastModifiedBy>RATSIMBASON Hariniaina Michaël</cp:lastModifiedBy>
  <cp:lastPrinted>2024-03-03T13:43:00Z</cp:lastPrinted>
  <dcterms:created xsi:type="dcterms:W3CDTF">2021-06-17T06:47:18Z</dcterms:created>
  <dcterms:modified xsi:type="dcterms:W3CDTF">2024-03-03T14:21:21Z</dcterms:modified>
</cp:coreProperties>
</file>